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codeName="BuÇalışmaKitabı" defaultThemeVersion="166925"/>
  <mc:AlternateContent xmlns:mc="http://schemas.openxmlformats.org/markup-compatibility/2006">
    <mc:Choice Requires="x15">
      <x15ac:absPath xmlns:x15ac="http://schemas.microsoft.com/office/spreadsheetml/2010/11/ac" url="C:\Users\fatiherkin\Downloads\"/>
    </mc:Choice>
  </mc:AlternateContent>
  <xr:revisionPtr revIDLastSave="0" documentId="13_ncr:1_{FCF18FDC-75A1-40A2-B02A-30E7A4399D19}" xr6:coauthVersionLast="47" xr6:coauthVersionMax="47" xr10:uidLastSave="{00000000-0000-0000-0000-000000000000}"/>
  <bookViews>
    <workbookView xWindow="-108" yWindow="-108" windowWidth="23256" windowHeight="13896" tabRatio="785" firstSheet="1" activeTab="1" xr2:uid="{00000000-000D-0000-FFFF-FFFF00000000}"/>
  </bookViews>
  <sheets>
    <sheet name="FRACAS (YENİ)" sheetId="186" state="hidden" r:id="rId1"/>
    <sheet name="FRACAS" sheetId="167" r:id="rId2"/>
    <sheet name="Arıza Tarih -K" sheetId="188" state="hidden" r:id="rId3"/>
    <sheet name="Tamirat süreleri -K" sheetId="187" state="hidden" r:id="rId4"/>
  </sheets>
  <externalReferences>
    <externalReference r:id="rId5"/>
    <externalReference r:id="rId6"/>
    <externalReference r:id="rId7"/>
    <externalReference r:id="rId8"/>
    <externalReference r:id="rId9"/>
    <externalReference r:id="rId10"/>
  </externalReferences>
  <definedNames>
    <definedName name="_xlnm._FilterDatabase" localSheetId="1" hidden="1">FRACAS!$A$4:$CX$1284</definedName>
    <definedName name="_xlnm._FilterDatabase" localSheetId="0" hidden="1">'FRACAS (YENİ)'!$A$4:$AX$856</definedName>
    <definedName name="Ana_Kompanent" localSheetId="0">[1]Atamalar!$A$10:$A$33</definedName>
    <definedName name="Ana_Kompanent">#REF!</definedName>
    <definedName name="Ant_2">#REF!</definedName>
    <definedName name="Araç_Şase" localSheetId="0">[1]Atamalar!#REF!</definedName>
    <definedName name="Araç_Şase">#REF!</definedName>
    <definedName name="Araç_Şase_Numaraları" localSheetId="0">[1]Atamalar!#REF!</definedName>
    <definedName name="Araç_Şase_Numaraları">#REF!</definedName>
    <definedName name="Araç_Tipi" localSheetId="0">[1]Atamalar!#REF!</definedName>
    <definedName name="Araç_Tipi">#REF!</definedName>
    <definedName name="Assembly_Line" localSheetId="0">[1]Atamalar!#REF!</definedName>
    <definedName name="Assembly_Line">#REF!</definedName>
    <definedName name="Auxiliary_Power_Unit">#REF!</definedName>
    <definedName name="Batarya">#REF!</definedName>
    <definedName name="Bogie">#REF!</definedName>
    <definedName name="Boji">#REF!</definedName>
    <definedName name="BOZANKAYA_Design" localSheetId="0">[1]Atamalar!#REF!</definedName>
    <definedName name="BOZANKAYA_Design">#REF!</definedName>
    <definedName name="Bölüm" localSheetId="0">[1]Atamalar!#REF!</definedName>
    <definedName name="Bölüm">#REF!</definedName>
    <definedName name="Brake_System">#REF!</definedName>
    <definedName name="CCTV">#REF!</definedName>
    <definedName name="Chassis_Design" localSheetId="0">[1]Atamalar!#REF!</definedName>
    <definedName name="Chassis_Design">#REF!</definedName>
    <definedName name="Chassis_Production" localSheetId="0">[1]Atamalar!#REF!</definedName>
    <definedName name="Chassis_Production">#REF!</definedName>
    <definedName name="Chassis_Quality" localSheetId="0">[1]Atamalar!#REF!</definedName>
    <definedName name="Chassis_Quality">#REF!</definedName>
    <definedName name="Chassis_Quality_Controls" localSheetId="0">[1]Atamalar!#REF!</definedName>
    <definedName name="Chassis_Quality_Controls">#REF!</definedName>
    <definedName name="Couplers">#REF!</definedName>
    <definedName name="Department" localSheetId="0">[1]Atamalar!#REF!</definedName>
    <definedName name="Department">#REF!</definedName>
    <definedName name="Door_System">#REF!</definedName>
    <definedName name="Driver_HVAC_System">#REF!</definedName>
    <definedName name="E_Kabinet">#REF!</definedName>
    <definedName name="Electrical_Design" localSheetId="0">[1]Atamalar!#REF!</definedName>
    <definedName name="Electrical_Design">#REF!</definedName>
    <definedName name="Electromechanic_Tasarım" localSheetId="0">[1]Atamalar!#REF!</definedName>
    <definedName name="Electromechanic_Tasarım">#REF!</definedName>
    <definedName name="Elektrik_Tasarım" localSheetId="0">[1]Atamalar!#REF!</definedName>
    <definedName name="Elektrik_Tasarım">#REF!</definedName>
    <definedName name="External_Light">#REF!</definedName>
    <definedName name="External_Trim">#REF!</definedName>
    <definedName name="Gangway_Articulation">#REF!</definedName>
    <definedName name="Gearbox">#REF!</definedName>
    <definedName name="Giriş_Kalite_Kontrol" localSheetId="0">[1]Atamalar!#REF!</definedName>
    <definedName name="Giriş_Kalite_Kontrol">#REF!</definedName>
    <definedName name="HataDurumu">'[2]Hata Durumu'!$B$2:$B$4</definedName>
    <definedName name="HataGidermeYöntemi1">'[2]Hata Giderme Yöntemi'!$B$2:$B$5</definedName>
    <definedName name="HataKaynağı">'[2]Hata Kaynağı'!$B$2:$B$5</definedName>
    <definedName name="HMI">#REF!</definedName>
    <definedName name="Horn_Bell">#REF!</definedName>
    <definedName name="HSCB">#REF!</definedName>
    <definedName name="IASI_16">#REF!</definedName>
    <definedName name="Internal_Light">#REF!</definedName>
    <definedName name="Internal_Trim">#REF!</definedName>
    <definedName name="Intervall_IS1_Name">[3]Overview!$H$30</definedName>
    <definedName name="Intervall_IS2_Name">[3]Overview!$H$31</definedName>
    <definedName name="Intervall_IS2I_Name">[3]Overview!$H$32</definedName>
    <definedName name="Intervall_IS2II_Name">[3]Overview!$H$33</definedName>
    <definedName name="Intervall_IS3_Name">[3]Overview!$H$34</definedName>
    <definedName name="Intervall_IS4_Name">[3]Overview!$H$35</definedName>
    <definedName name="Intervall_ÜH1_Name">[3]Overview!$H$36</definedName>
    <definedName name="Intervall_ÜH2_Name">[3]Overview!$H$37</definedName>
    <definedName name="İncoming_Quality" localSheetId="0">[1]Atamalar!#REF!</definedName>
    <definedName name="İncoming_Quality">#REF!</definedName>
    <definedName name="İncoming_Quality_Controls" localSheetId="0">[1]Atamalar!#REF!</definedName>
    <definedName name="İncoming_Quality_Controls">#REF!</definedName>
    <definedName name="Kabin_Masası">#REF!</definedName>
    <definedName name="Kablo_Kanalı">#REF!</definedName>
    <definedName name="KAY_5_6">#REF!</definedName>
    <definedName name="KOC_10">#REF!</definedName>
    <definedName name="Lubrication_System">#REF!</definedName>
    <definedName name="Master_Controler">#REF!</definedName>
    <definedName name="Mechanical_Design" localSheetId="0">[1]Atamalar!#REF!</definedName>
    <definedName name="Mechanical_Design">#REF!</definedName>
    <definedName name="Mekanik_Tasarım" localSheetId="0">[1]Atamalar!#REF!</definedName>
    <definedName name="Mekanik_Tasarım">#REF!</definedName>
    <definedName name="Model" localSheetId="0">[1]Atamalar!#REF!</definedName>
    <definedName name="Model">#REF!</definedName>
    <definedName name="Motor">#REF!</definedName>
    <definedName name="Other">#REF!</definedName>
    <definedName name="Other_Department" localSheetId="0">[1]Atamalar!#REF!</definedName>
    <definedName name="Other_Department">#REF!</definedName>
    <definedName name="Pantograf">#REF!</definedName>
    <definedName name="Passenger_HVAC_System">#REF!</definedName>
    <definedName name="Passenger_Information">#REF!</definedName>
    <definedName name="Process_And_Final_Quality" localSheetId="0">[1]Atamalar!#REF!</definedName>
    <definedName name="Process_And_Final_Quality">#REF!</definedName>
    <definedName name="Process_Quality_Controls" localSheetId="0">[1]Atamalar!#REF!</definedName>
    <definedName name="Process_Quality_Controls">#REF!</definedName>
    <definedName name="Production_And_Test" localSheetId="0">[1]Atamalar!#REF!</definedName>
    <definedName name="Production_And_Test">#REF!</definedName>
    <definedName name="Projeler" localSheetId="0">[1]Atamalar!$A$2:$A$7</definedName>
    <definedName name="Projeler">#REF!</definedName>
    <definedName name="Reported_By" localSheetId="0">[1]Atamalar!#REF!</definedName>
    <definedName name="Reported_By">#REF!</definedName>
    <definedName name="Sanding_System">#REF!</definedName>
    <definedName name="SIEMENS" localSheetId="0">[1]Atamalar!#REF!</definedName>
    <definedName name="SIEMENS">#REF!</definedName>
    <definedName name="Sinyal">#REF!</definedName>
    <definedName name="Suspantion_Damper">#REF!</definedName>
    <definedName name="Şasi" localSheetId="0">[1]Atamalar!#REF!</definedName>
    <definedName name="Şasi">#REF!</definedName>
    <definedName name="TCMS">#REF!</definedName>
    <definedName name="TIM_16_24">#REF!</definedName>
    <definedName name="TIM_1624">#REF!</definedName>
    <definedName name="Traction_Converter">#REF!</definedName>
    <definedName name="Trim_Design" localSheetId="0">[1]Atamalar!#REF!</definedName>
    <definedName name="Trim_Design">#REF!</definedName>
    <definedName name="Trim_Tasarım" localSheetId="0">[1]Atamalar!#REF!</definedName>
    <definedName name="Trim_Tasarım">#REF!</definedName>
    <definedName name="Üretim" localSheetId="0">[1]Atamalar!#REF!</definedName>
    <definedName name="Üretim">#REF!</definedName>
    <definedName name="Üretim_Depo" localSheetId="0">[1]Atamalar!#REF!</definedName>
    <definedName name="Üretim_Depo">#REF!</definedName>
    <definedName name="Wiper_System">#REF!</definedName>
    <definedName name="_xlnm.Print_Area" localSheetId="1">FRACAS!$E$1:$AP$7</definedName>
    <definedName name="_xlnm.Print_Area" localSheetId="0">'FRACAS (YENİ)'!$E$1:$AP$78</definedName>
    <definedName name="_xlnm.Print_Titles" localSheetId="1">FRACAS!$1:$2</definedName>
    <definedName name="_xlnm.Print_Titles" localSheetId="0">'FRACAS (YENİ)'!$1:$2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41" i="167" l="1"/>
  <c r="B841" i="167"/>
  <c r="C841" i="167"/>
  <c r="D841" i="167"/>
  <c r="E841" i="167"/>
  <c r="M841" i="167" s="1"/>
  <c r="H841" i="167"/>
  <c r="F841" i="167" s="1"/>
  <c r="I841" i="167"/>
  <c r="J841" i="167"/>
  <c r="K841" i="167"/>
  <c r="L841" i="167"/>
  <c r="N841" i="167"/>
  <c r="O841" i="167"/>
  <c r="P841" i="167"/>
  <c r="AH841" i="167" s="1"/>
  <c r="Q841" i="167"/>
  <c r="R841" i="167" a="1"/>
  <c r="R841" i="167" s="1"/>
  <c r="S841" i="167"/>
  <c r="T841" i="167"/>
  <c r="U841" i="167"/>
  <c r="V841" i="167"/>
  <c r="Y841" i="167"/>
  <c r="W841" i="167" s="1"/>
  <c r="AB841" i="167"/>
  <c r="AF841" i="167"/>
  <c r="AG841" i="167"/>
  <c r="AI841" i="167"/>
  <c r="AL841" i="167"/>
  <c r="AO841" i="167"/>
  <c r="AP841" i="167"/>
  <c r="AQ841" i="167"/>
  <c r="AR841" i="167"/>
  <c r="AS841" i="167"/>
  <c r="AT841" i="167"/>
  <c r="AU841" i="167"/>
  <c r="AV841" i="167"/>
  <c r="AW841" i="167"/>
  <c r="BB841" i="167"/>
  <c r="A801" i="167"/>
  <c r="B801" i="167"/>
  <c r="C801" i="167"/>
  <c r="D801" i="167"/>
  <c r="E801" i="167"/>
  <c r="H801" i="167"/>
  <c r="F801" i="167" s="1"/>
  <c r="I801" i="167"/>
  <c r="J801" i="167"/>
  <c r="K801" i="167"/>
  <c r="L801" i="167"/>
  <c r="N801" i="167"/>
  <c r="O801" i="167"/>
  <c r="P801" i="167"/>
  <c r="AH801" i="167" s="1"/>
  <c r="Q801" i="167"/>
  <c r="R801" i="167" a="1"/>
  <c r="R801" i="167" s="1"/>
  <c r="S801" i="167"/>
  <c r="T801" i="167"/>
  <c r="U801" i="167"/>
  <c r="V801" i="167"/>
  <c r="Y801" i="167"/>
  <c r="W801" i="167" s="1"/>
  <c r="AB801" i="167"/>
  <c r="AA801" i="167" s="1"/>
  <c r="AF801" i="167"/>
  <c r="AG801" i="167"/>
  <c r="AI801" i="167"/>
  <c r="AL801" i="167"/>
  <c r="AO801" i="167"/>
  <c r="AP801" i="167"/>
  <c r="AQ801" i="167"/>
  <c r="AR801" i="167"/>
  <c r="AS801" i="167"/>
  <c r="AT801" i="167"/>
  <c r="AU801" i="167"/>
  <c r="AV801" i="167"/>
  <c r="AW801" i="167"/>
  <c r="BB801" i="167"/>
  <c r="A1014" i="167"/>
  <c r="B1014" i="167"/>
  <c r="C1014" i="167"/>
  <c r="D1014" i="167"/>
  <c r="E1014" i="167"/>
  <c r="H1014" i="167"/>
  <c r="I1014" i="167"/>
  <c r="J1014" i="167"/>
  <c r="K1014" i="167"/>
  <c r="L1014" i="167"/>
  <c r="N1014" i="167"/>
  <c r="O1014" i="167"/>
  <c r="P1014" i="167"/>
  <c r="AH1014" i="167" s="1"/>
  <c r="Q1014" i="167"/>
  <c r="R1014" i="167" a="1"/>
  <c r="R1014" i="167" s="1"/>
  <c r="S1014" i="167"/>
  <c r="T1014" i="167"/>
  <c r="U1014" i="167"/>
  <c r="V1014" i="167"/>
  <c r="Y1014" i="167"/>
  <c r="AB1014" i="167"/>
  <c r="AF1014" i="167"/>
  <c r="AG1014" i="167"/>
  <c r="AI1014" i="167"/>
  <c r="AL1014" i="167"/>
  <c r="AO1014" i="167"/>
  <c r="AP1014" i="167"/>
  <c r="AQ1014" i="167"/>
  <c r="AR1014" i="167"/>
  <c r="AS1014" i="167"/>
  <c r="AT1014" i="167"/>
  <c r="AU1014" i="167"/>
  <c r="AV1014" i="167"/>
  <c r="AW1014" i="167"/>
  <c r="BB1014" i="167"/>
  <c r="A1015" i="167"/>
  <c r="B1015" i="167"/>
  <c r="C1015" i="167"/>
  <c r="D1015" i="167"/>
  <c r="E1015" i="167"/>
  <c r="H1015" i="167"/>
  <c r="I1015" i="167"/>
  <c r="J1015" i="167"/>
  <c r="K1015" i="167"/>
  <c r="L1015" i="167"/>
  <c r="N1015" i="167"/>
  <c r="O1015" i="167"/>
  <c r="P1015" i="167"/>
  <c r="Q1015" i="167"/>
  <c r="R1015" i="167" a="1"/>
  <c r="R1015" i="167" s="1"/>
  <c r="S1015" i="167"/>
  <c r="T1015" i="167"/>
  <c r="U1015" i="167"/>
  <c r="V1015" i="167"/>
  <c r="Y1015" i="167"/>
  <c r="W1015" i="167" s="1"/>
  <c r="AB1015" i="167"/>
  <c r="AF1015" i="167"/>
  <c r="AG1015" i="167"/>
  <c r="AI1015" i="167"/>
  <c r="AL1015" i="167"/>
  <c r="AK1015" i="167" s="1"/>
  <c r="AO1015" i="167"/>
  <c r="AP1015" i="167"/>
  <c r="AQ1015" i="167"/>
  <c r="AR1015" i="167"/>
  <c r="AS1015" i="167"/>
  <c r="AT1015" i="167"/>
  <c r="AU1015" i="167"/>
  <c r="AV1015" i="167"/>
  <c r="AW1015" i="167"/>
  <c r="BB1015" i="167"/>
  <c r="A574" i="167"/>
  <c r="B574" i="167"/>
  <c r="C574" i="167"/>
  <c r="D574" i="167"/>
  <c r="E574" i="167"/>
  <c r="H574" i="167"/>
  <c r="I574" i="167"/>
  <c r="J574" i="167"/>
  <c r="K574" i="167"/>
  <c r="L574" i="167"/>
  <c r="N574" i="167"/>
  <c r="O574" i="167"/>
  <c r="P574" i="167"/>
  <c r="Q574" i="167"/>
  <c r="R574" i="167" a="1"/>
  <c r="R574" i="167" s="1"/>
  <c r="S574" i="167"/>
  <c r="T574" i="167"/>
  <c r="U574" i="167"/>
  <c r="V574" i="167"/>
  <c r="Y574" i="167"/>
  <c r="W574" i="167" s="1"/>
  <c r="AB574" i="167"/>
  <c r="Z574" i="167" s="1"/>
  <c r="AF574" i="167"/>
  <c r="AG574" i="167"/>
  <c r="AI574" i="167"/>
  <c r="AL574" i="167"/>
  <c r="AJ574" i="167" s="1"/>
  <c r="AO574" i="167"/>
  <c r="AP574" i="167"/>
  <c r="AQ574" i="167"/>
  <c r="AR574" i="167"/>
  <c r="AS574" i="167"/>
  <c r="AT574" i="167"/>
  <c r="AU574" i="167"/>
  <c r="AV574" i="167"/>
  <c r="AW574" i="167"/>
  <c r="BB574" i="167"/>
  <c r="A1016" i="167"/>
  <c r="B1016" i="167"/>
  <c r="C1016" i="167"/>
  <c r="D1016" i="167"/>
  <c r="E1016" i="167"/>
  <c r="H1016" i="167"/>
  <c r="F1016" i="167" s="1"/>
  <c r="I1016" i="167"/>
  <c r="J1016" i="167"/>
  <c r="K1016" i="167"/>
  <c r="L1016" i="167"/>
  <c r="N1016" i="167"/>
  <c r="O1016" i="167"/>
  <c r="P1016" i="167"/>
  <c r="Q1016" i="167"/>
  <c r="R1016" i="167" a="1"/>
  <c r="R1016" i="167" s="1"/>
  <c r="S1016" i="167"/>
  <c r="T1016" i="167"/>
  <c r="U1016" i="167"/>
  <c r="V1016" i="167"/>
  <c r="Y1016" i="167"/>
  <c r="AB1016" i="167"/>
  <c r="AF1016" i="167"/>
  <c r="AG1016" i="167"/>
  <c r="AI1016" i="167"/>
  <c r="AL1016" i="167"/>
  <c r="AJ1016" i="167" s="1"/>
  <c r="AO1016" i="167"/>
  <c r="AP1016" i="167"/>
  <c r="AQ1016" i="167"/>
  <c r="AR1016" i="167"/>
  <c r="AS1016" i="167"/>
  <c r="AT1016" i="167"/>
  <c r="AU1016" i="167"/>
  <c r="AV1016" i="167"/>
  <c r="AW1016" i="167"/>
  <c r="BB1016" i="167"/>
  <c r="A1111" i="167"/>
  <c r="B1111" i="167"/>
  <c r="C1111" i="167"/>
  <c r="D1111" i="167"/>
  <c r="E1111" i="167"/>
  <c r="H1111" i="167"/>
  <c r="G1111" i="167" s="1"/>
  <c r="I1111" i="167"/>
  <c r="J1111" i="167"/>
  <c r="K1111" i="167"/>
  <c r="L1111" i="167"/>
  <c r="N1111" i="167"/>
  <c r="O1111" i="167"/>
  <c r="P1111" i="167"/>
  <c r="AH1111" i="167" s="1"/>
  <c r="Q1111" i="167"/>
  <c r="R1111" i="167" a="1"/>
  <c r="R1111" i="167" s="1"/>
  <c r="S1111" i="167"/>
  <c r="T1111" i="167"/>
  <c r="U1111" i="167"/>
  <c r="V1111" i="167"/>
  <c r="Y1111" i="167"/>
  <c r="X1111" i="167" s="1"/>
  <c r="AB1111" i="167"/>
  <c r="AF1111" i="167"/>
  <c r="AG1111" i="167"/>
  <c r="AI1111" i="167"/>
  <c r="AL1111" i="167"/>
  <c r="AJ1111" i="167" s="1"/>
  <c r="AO1111" i="167"/>
  <c r="AP1111" i="167"/>
  <c r="AQ1111" i="167"/>
  <c r="AR1111" i="167"/>
  <c r="AS1111" i="167"/>
  <c r="AT1111" i="167"/>
  <c r="AU1111" i="167"/>
  <c r="AV1111" i="167"/>
  <c r="AW1111" i="167"/>
  <c r="BB1111" i="167"/>
  <c r="A587" i="167"/>
  <c r="B587" i="167"/>
  <c r="C587" i="167"/>
  <c r="D587" i="167"/>
  <c r="E587" i="167"/>
  <c r="H587" i="167"/>
  <c r="I587" i="167"/>
  <c r="J587" i="167"/>
  <c r="K587" i="167"/>
  <c r="L587" i="167"/>
  <c r="N587" i="167"/>
  <c r="O587" i="167"/>
  <c r="P587" i="167"/>
  <c r="Q587" i="167"/>
  <c r="R587" i="167" a="1"/>
  <c r="R587" i="167" s="1"/>
  <c r="S587" i="167"/>
  <c r="T587" i="167"/>
  <c r="U587" i="167"/>
  <c r="V587" i="167"/>
  <c r="Y587" i="167"/>
  <c r="W587" i="167" s="1"/>
  <c r="AB587" i="167"/>
  <c r="AF587" i="167"/>
  <c r="AG587" i="167"/>
  <c r="AI587" i="167"/>
  <c r="AL587" i="167"/>
  <c r="AK587" i="167" s="1"/>
  <c r="AO587" i="167"/>
  <c r="AP587" i="167"/>
  <c r="AQ587" i="167"/>
  <c r="AR587" i="167"/>
  <c r="AS587" i="167"/>
  <c r="AT587" i="167"/>
  <c r="AU587" i="167"/>
  <c r="AV587" i="167"/>
  <c r="AW587" i="167"/>
  <c r="BB587" i="167"/>
  <c r="A1117" i="167"/>
  <c r="B1117" i="167"/>
  <c r="C1117" i="167"/>
  <c r="D1117" i="167"/>
  <c r="E1117" i="167"/>
  <c r="H1117" i="167"/>
  <c r="F1117" i="167" s="1"/>
  <c r="I1117" i="167"/>
  <c r="J1117" i="167"/>
  <c r="K1117" i="167"/>
  <c r="L1117" i="167"/>
  <c r="N1117" i="167"/>
  <c r="O1117" i="167"/>
  <c r="P1117" i="167"/>
  <c r="Q1117" i="167"/>
  <c r="R1117" i="167" a="1"/>
  <c r="R1117" i="167" s="1"/>
  <c r="S1117" i="167"/>
  <c r="T1117" i="167"/>
  <c r="U1117" i="167"/>
  <c r="V1117" i="167"/>
  <c r="Y1117" i="167"/>
  <c r="W1117" i="167" s="1"/>
  <c r="AB1117" i="167"/>
  <c r="Z1117" i="167" s="1"/>
  <c r="AF1117" i="167"/>
  <c r="AE1117" i="167" s="1"/>
  <c r="AG1117" i="167"/>
  <c r="AI1117" i="167"/>
  <c r="AL1117" i="167"/>
  <c r="AK1117" i="167" s="1"/>
  <c r="AO1117" i="167"/>
  <c r="AP1117" i="167"/>
  <c r="AQ1117" i="167"/>
  <c r="AR1117" i="167"/>
  <c r="AS1117" i="167"/>
  <c r="AT1117" i="167"/>
  <c r="AU1117" i="167"/>
  <c r="AV1117" i="167"/>
  <c r="AW1117" i="167"/>
  <c r="BB1117" i="167"/>
  <c r="A558" i="167"/>
  <c r="B558" i="167"/>
  <c r="C558" i="167"/>
  <c r="D558" i="167"/>
  <c r="E558" i="167"/>
  <c r="H558" i="167"/>
  <c r="F558" i="167" s="1"/>
  <c r="I558" i="167"/>
  <c r="J558" i="167"/>
  <c r="K558" i="167"/>
  <c r="L558" i="167"/>
  <c r="N558" i="167"/>
  <c r="O558" i="167"/>
  <c r="P558" i="167"/>
  <c r="AH558" i="167" s="1"/>
  <c r="Q558" i="167"/>
  <c r="R558" i="167" a="1"/>
  <c r="R558" i="167" s="1"/>
  <c r="S558" i="167"/>
  <c r="T558" i="167"/>
  <c r="U558" i="167"/>
  <c r="V558" i="167"/>
  <c r="Y558" i="167"/>
  <c r="W558" i="167" s="1"/>
  <c r="AB558" i="167"/>
  <c r="AA558" i="167" s="1"/>
  <c r="AF558" i="167"/>
  <c r="AE558" i="167" s="1"/>
  <c r="AG558" i="167"/>
  <c r="AI558" i="167"/>
  <c r="AL558" i="167"/>
  <c r="AJ558" i="167" s="1"/>
  <c r="AO558" i="167"/>
  <c r="AP558" i="167"/>
  <c r="AQ558" i="167"/>
  <c r="AR558" i="167"/>
  <c r="AS558" i="167"/>
  <c r="AT558" i="167"/>
  <c r="AU558" i="167"/>
  <c r="AV558" i="167"/>
  <c r="AW558" i="167"/>
  <c r="BB558" i="167"/>
  <c r="A588" i="167"/>
  <c r="B588" i="167"/>
  <c r="C588" i="167"/>
  <c r="D588" i="167"/>
  <c r="E588" i="167"/>
  <c r="H588" i="167"/>
  <c r="I588" i="167"/>
  <c r="J588" i="167"/>
  <c r="K588" i="167"/>
  <c r="L588" i="167"/>
  <c r="N588" i="167"/>
  <c r="O588" i="167"/>
  <c r="P588" i="167"/>
  <c r="Q588" i="167"/>
  <c r="R588" i="167" a="1"/>
  <c r="R588" i="167" s="1"/>
  <c r="S588" i="167"/>
  <c r="T588" i="167"/>
  <c r="U588" i="167"/>
  <c r="V588" i="167"/>
  <c r="Y588" i="167"/>
  <c r="W588" i="167" s="1"/>
  <c r="AB588" i="167"/>
  <c r="AF588" i="167"/>
  <c r="AE588" i="167" s="1"/>
  <c r="AG588" i="167"/>
  <c r="AI588" i="167"/>
  <c r="AL588" i="167"/>
  <c r="AJ588" i="167" s="1"/>
  <c r="AO588" i="167"/>
  <c r="AP588" i="167"/>
  <c r="AQ588" i="167"/>
  <c r="AR588" i="167"/>
  <c r="AS588" i="167"/>
  <c r="AT588" i="167"/>
  <c r="AU588" i="167"/>
  <c r="AV588" i="167"/>
  <c r="AW588" i="167"/>
  <c r="BB588" i="167"/>
  <c r="A1056" i="167"/>
  <c r="B1056" i="167"/>
  <c r="C1056" i="167"/>
  <c r="D1056" i="167"/>
  <c r="E1056" i="167"/>
  <c r="H1056" i="167"/>
  <c r="I1056" i="167"/>
  <c r="J1056" i="167"/>
  <c r="K1056" i="167"/>
  <c r="L1056" i="167"/>
  <c r="N1056" i="167"/>
  <c r="O1056" i="167"/>
  <c r="P1056" i="167"/>
  <c r="AH1056" i="167" s="1"/>
  <c r="Q1056" i="167"/>
  <c r="R1056" i="167" a="1"/>
  <c r="R1056" i="167" s="1"/>
  <c r="S1056" i="167"/>
  <c r="T1056" i="167"/>
  <c r="U1056" i="167"/>
  <c r="V1056" i="167"/>
  <c r="Y1056" i="167"/>
  <c r="AB1056" i="167"/>
  <c r="AA1056" i="167" s="1"/>
  <c r="AF1056" i="167"/>
  <c r="AG1056" i="167"/>
  <c r="AI1056" i="167"/>
  <c r="AL1056" i="167"/>
  <c r="AJ1056" i="167" s="1"/>
  <c r="AO1056" i="167"/>
  <c r="AP1056" i="167"/>
  <c r="AQ1056" i="167"/>
  <c r="AR1056" i="167"/>
  <c r="AS1056" i="167"/>
  <c r="AT1056" i="167"/>
  <c r="AU1056" i="167"/>
  <c r="AV1056" i="167"/>
  <c r="AW1056" i="167"/>
  <c r="BB1056" i="167"/>
  <c r="A512" i="167"/>
  <c r="B512" i="167"/>
  <c r="C512" i="167"/>
  <c r="D512" i="167"/>
  <c r="E512" i="167"/>
  <c r="H512" i="167"/>
  <c r="I512" i="167"/>
  <c r="J512" i="167"/>
  <c r="K512" i="167"/>
  <c r="L512" i="167"/>
  <c r="N512" i="167"/>
  <c r="O512" i="167"/>
  <c r="P512" i="167"/>
  <c r="AH512" i="167" s="1"/>
  <c r="Q512" i="167"/>
  <c r="R512" i="167" a="1"/>
  <c r="R512" i="167" s="1"/>
  <c r="S512" i="167"/>
  <c r="T512" i="167"/>
  <c r="U512" i="167"/>
  <c r="V512" i="167"/>
  <c r="Y512" i="167"/>
  <c r="AB512" i="167"/>
  <c r="Z512" i="167" s="1"/>
  <c r="AF512" i="167"/>
  <c r="AD512" i="167" s="1"/>
  <c r="AG512" i="167"/>
  <c r="AI512" i="167"/>
  <c r="AL512" i="167"/>
  <c r="AO512" i="167"/>
  <c r="AP512" i="167"/>
  <c r="AQ512" i="167"/>
  <c r="AR512" i="167"/>
  <c r="AS512" i="167"/>
  <c r="AT512" i="167"/>
  <c r="AU512" i="167"/>
  <c r="AV512" i="167"/>
  <c r="AW512" i="167"/>
  <c r="BB512" i="167"/>
  <c r="A1191" i="167"/>
  <c r="B1191" i="167"/>
  <c r="C1191" i="167"/>
  <c r="D1191" i="167"/>
  <c r="E1191" i="167"/>
  <c r="H1191" i="167"/>
  <c r="F1191" i="167" s="1"/>
  <c r="I1191" i="167"/>
  <c r="J1191" i="167"/>
  <c r="K1191" i="167"/>
  <c r="L1191" i="167"/>
  <c r="N1191" i="167"/>
  <c r="O1191" i="167"/>
  <c r="P1191" i="167"/>
  <c r="AH1191" i="167" s="1"/>
  <c r="Q1191" i="167"/>
  <c r="R1191" i="167" a="1"/>
  <c r="R1191" i="167" s="1"/>
  <c r="S1191" i="167"/>
  <c r="T1191" i="167"/>
  <c r="U1191" i="167"/>
  <c r="V1191" i="167"/>
  <c r="Y1191" i="167"/>
  <c r="X1191" i="167" s="1"/>
  <c r="AB1191" i="167"/>
  <c r="AA1191" i="167" s="1"/>
  <c r="AF1191" i="167"/>
  <c r="AG1191" i="167"/>
  <c r="AI1191" i="167"/>
  <c r="AL1191" i="167"/>
  <c r="AO1191" i="167"/>
  <c r="AP1191" i="167"/>
  <c r="AQ1191" i="167"/>
  <c r="AR1191" i="167"/>
  <c r="AS1191" i="167"/>
  <c r="AT1191" i="167"/>
  <c r="AU1191" i="167"/>
  <c r="AV1191" i="167"/>
  <c r="AW1191" i="167"/>
  <c r="BB1191" i="167"/>
  <c r="A589" i="167"/>
  <c r="B589" i="167"/>
  <c r="C589" i="167"/>
  <c r="D589" i="167"/>
  <c r="E589" i="167"/>
  <c r="H589" i="167"/>
  <c r="F589" i="167" s="1"/>
  <c r="I589" i="167"/>
  <c r="J589" i="167"/>
  <c r="K589" i="167"/>
  <c r="L589" i="167"/>
  <c r="N589" i="167"/>
  <c r="O589" i="167"/>
  <c r="P589" i="167"/>
  <c r="AH589" i="167" s="1"/>
  <c r="Q589" i="167"/>
  <c r="R589" i="167" a="1"/>
  <c r="R589" i="167" s="1"/>
  <c r="S589" i="167"/>
  <c r="T589" i="167"/>
  <c r="U589" i="167"/>
  <c r="V589" i="167"/>
  <c r="Y589" i="167"/>
  <c r="X589" i="167" s="1"/>
  <c r="AB589" i="167"/>
  <c r="AF589" i="167"/>
  <c r="AG589" i="167"/>
  <c r="AI589" i="167"/>
  <c r="AL589" i="167"/>
  <c r="AO589" i="167"/>
  <c r="AP589" i="167"/>
  <c r="AQ589" i="167"/>
  <c r="AR589" i="167"/>
  <c r="AS589" i="167"/>
  <c r="AT589" i="167"/>
  <c r="AU589" i="167"/>
  <c r="AV589" i="167"/>
  <c r="AW589" i="167"/>
  <c r="BB589" i="167"/>
  <c r="A5" i="167"/>
  <c r="B5" i="167"/>
  <c r="C5" i="167"/>
  <c r="D5" i="167"/>
  <c r="E5" i="167"/>
  <c r="M5" i="167" s="1"/>
  <c r="H5" i="167"/>
  <c r="I5" i="167"/>
  <c r="J5" i="167"/>
  <c r="K5" i="167"/>
  <c r="L5" i="167"/>
  <c r="N5" i="167"/>
  <c r="O5" i="167"/>
  <c r="P5" i="167"/>
  <c r="AH5" i="167" s="1"/>
  <c r="Q5" i="167"/>
  <c r="R5" i="167" a="1"/>
  <c r="R5" i="167" s="1"/>
  <c r="S5" i="167"/>
  <c r="T5" i="167"/>
  <c r="U5" i="167"/>
  <c r="V5" i="167"/>
  <c r="Y5" i="167"/>
  <c r="X5" i="167" s="1"/>
  <c r="AB5" i="167"/>
  <c r="Z5" i="167" s="1"/>
  <c r="AF5" i="167"/>
  <c r="AG5" i="167"/>
  <c r="AI5" i="167"/>
  <c r="AL5" i="167"/>
  <c r="AJ5" i="167" s="1"/>
  <c r="AO5" i="167"/>
  <c r="AP5" i="167"/>
  <c r="AQ5" i="167"/>
  <c r="AR5" i="167"/>
  <c r="AS5" i="167"/>
  <c r="AT5" i="167"/>
  <c r="AU5" i="167"/>
  <c r="AV5" i="167"/>
  <c r="AW5" i="167"/>
  <c r="BB5" i="167"/>
  <c r="A590" i="167"/>
  <c r="B590" i="167"/>
  <c r="C590" i="167"/>
  <c r="D590" i="167"/>
  <c r="E590" i="167"/>
  <c r="H590" i="167"/>
  <c r="I590" i="167"/>
  <c r="J590" i="167"/>
  <c r="K590" i="167"/>
  <c r="L590" i="167"/>
  <c r="N590" i="167"/>
  <c r="O590" i="167"/>
  <c r="P590" i="167"/>
  <c r="Q590" i="167"/>
  <c r="R590" i="167" a="1"/>
  <c r="R590" i="167" s="1"/>
  <c r="S590" i="167"/>
  <c r="T590" i="167"/>
  <c r="U590" i="167"/>
  <c r="V590" i="167"/>
  <c r="Y590" i="167"/>
  <c r="W590" i="167" s="1"/>
  <c r="AB590" i="167"/>
  <c r="Z590" i="167" s="1"/>
  <c r="AF590" i="167"/>
  <c r="AG590" i="167"/>
  <c r="AI590" i="167"/>
  <c r="AL590" i="167"/>
  <c r="AJ590" i="167" s="1"/>
  <c r="AO590" i="167"/>
  <c r="AP590" i="167"/>
  <c r="AQ590" i="167"/>
  <c r="AR590" i="167"/>
  <c r="AS590" i="167"/>
  <c r="AT590" i="167"/>
  <c r="AU590" i="167"/>
  <c r="AV590" i="167"/>
  <c r="AW590" i="167"/>
  <c r="BB590" i="167"/>
  <c r="A6" i="167"/>
  <c r="B6" i="167"/>
  <c r="C6" i="167"/>
  <c r="D6" i="167"/>
  <c r="E6" i="167"/>
  <c r="H6" i="167"/>
  <c r="I6" i="167"/>
  <c r="J6" i="167"/>
  <c r="K6" i="167"/>
  <c r="L6" i="167"/>
  <c r="N6" i="167"/>
  <c r="O6" i="167"/>
  <c r="P6" i="167"/>
  <c r="AH6" i="167" s="1"/>
  <c r="Q6" i="167"/>
  <c r="R6" i="167" a="1"/>
  <c r="R6" i="167" s="1"/>
  <c r="S6" i="167"/>
  <c r="T6" i="167"/>
  <c r="U6" i="167"/>
  <c r="V6" i="167"/>
  <c r="Y6" i="167"/>
  <c r="AB6" i="167"/>
  <c r="Z6" i="167" s="1"/>
  <c r="AF6" i="167"/>
  <c r="AE6" i="167" s="1"/>
  <c r="AG6" i="167"/>
  <c r="AI6" i="167"/>
  <c r="AL6" i="167"/>
  <c r="AJ6" i="167" s="1"/>
  <c r="AO6" i="167"/>
  <c r="AP6" i="167"/>
  <c r="AQ6" i="167"/>
  <c r="AR6" i="167"/>
  <c r="AS6" i="167"/>
  <c r="AT6" i="167"/>
  <c r="AU6" i="167"/>
  <c r="AV6" i="167"/>
  <c r="AW6" i="167"/>
  <c r="BB6" i="167"/>
  <c r="A1057" i="167"/>
  <c r="B1057" i="167"/>
  <c r="C1057" i="167"/>
  <c r="D1057" i="167"/>
  <c r="E1057" i="167"/>
  <c r="H1057" i="167"/>
  <c r="G1057" i="167" s="1"/>
  <c r="I1057" i="167"/>
  <c r="J1057" i="167"/>
  <c r="K1057" i="167"/>
  <c r="L1057" i="167"/>
  <c r="N1057" i="167"/>
  <c r="O1057" i="167"/>
  <c r="P1057" i="167"/>
  <c r="AH1057" i="167" s="1"/>
  <c r="Q1057" i="167"/>
  <c r="R1057" i="167" a="1"/>
  <c r="R1057" i="167" s="1"/>
  <c r="S1057" i="167"/>
  <c r="T1057" i="167"/>
  <c r="U1057" i="167"/>
  <c r="V1057" i="167"/>
  <c r="Y1057" i="167"/>
  <c r="AB1057" i="167"/>
  <c r="AA1057" i="167" s="1"/>
  <c r="AF1057" i="167"/>
  <c r="AG1057" i="167"/>
  <c r="AI1057" i="167"/>
  <c r="AL1057" i="167"/>
  <c r="AJ1057" i="167" s="1"/>
  <c r="AO1057" i="167"/>
  <c r="AP1057" i="167"/>
  <c r="AQ1057" i="167"/>
  <c r="AR1057" i="167"/>
  <c r="AS1057" i="167"/>
  <c r="AT1057" i="167"/>
  <c r="AU1057" i="167"/>
  <c r="AV1057" i="167"/>
  <c r="AW1057" i="167"/>
  <c r="BB1057" i="167"/>
  <c r="A7" i="167"/>
  <c r="B7" i="167"/>
  <c r="C7" i="167"/>
  <c r="D7" i="167"/>
  <c r="E7" i="167"/>
  <c r="H7" i="167"/>
  <c r="F7" i="167" s="1"/>
  <c r="I7" i="167"/>
  <c r="J7" i="167"/>
  <c r="K7" i="167"/>
  <c r="L7" i="167"/>
  <c r="N7" i="167"/>
  <c r="O7" i="167"/>
  <c r="P7" i="167"/>
  <c r="AH7" i="167" s="1"/>
  <c r="Q7" i="167"/>
  <c r="R7" i="167" a="1"/>
  <c r="R7" i="167" s="1"/>
  <c r="S7" i="167"/>
  <c r="T7" i="167"/>
  <c r="U7" i="167"/>
  <c r="V7" i="167"/>
  <c r="AX7" i="167" s="1"/>
  <c r="Y7" i="167"/>
  <c r="X7" i="167" s="1"/>
  <c r="AB7" i="167"/>
  <c r="Z7" i="167" s="1"/>
  <c r="AF7" i="167"/>
  <c r="AG7" i="167"/>
  <c r="AI7" i="167"/>
  <c r="AL7" i="167"/>
  <c r="AK7" i="167" s="1"/>
  <c r="AO7" i="167"/>
  <c r="AP7" i="167"/>
  <c r="AQ7" i="167"/>
  <c r="AR7" i="167"/>
  <c r="AS7" i="167"/>
  <c r="AT7" i="167"/>
  <c r="AU7" i="167"/>
  <c r="AV7" i="167"/>
  <c r="AW7" i="167"/>
  <c r="BB7" i="167"/>
  <c r="A549" i="167"/>
  <c r="B549" i="167"/>
  <c r="C549" i="167"/>
  <c r="D549" i="167"/>
  <c r="E549" i="167"/>
  <c r="H549" i="167"/>
  <c r="I549" i="167"/>
  <c r="J549" i="167"/>
  <c r="K549" i="167"/>
  <c r="L549" i="167"/>
  <c r="N549" i="167"/>
  <c r="O549" i="167"/>
  <c r="P549" i="167"/>
  <c r="Q549" i="167"/>
  <c r="R549" i="167" a="1"/>
  <c r="R549" i="167" s="1"/>
  <c r="S549" i="167"/>
  <c r="T549" i="167"/>
  <c r="U549" i="167"/>
  <c r="V549" i="167"/>
  <c r="Y549" i="167"/>
  <c r="W549" i="167" s="1"/>
  <c r="AB549" i="167"/>
  <c r="Z549" i="167" s="1"/>
  <c r="AF549" i="167"/>
  <c r="AG549" i="167"/>
  <c r="AI549" i="167"/>
  <c r="AL549" i="167"/>
  <c r="AK549" i="167" s="1"/>
  <c r="AO549" i="167"/>
  <c r="AP549" i="167"/>
  <c r="AQ549" i="167"/>
  <c r="AR549" i="167"/>
  <c r="AS549" i="167"/>
  <c r="AT549" i="167"/>
  <c r="AU549" i="167"/>
  <c r="AV549" i="167"/>
  <c r="AW549" i="167"/>
  <c r="BB549" i="167"/>
  <c r="A8" i="167"/>
  <c r="B8" i="167"/>
  <c r="C8" i="167"/>
  <c r="D8" i="167"/>
  <c r="E8" i="167"/>
  <c r="H8" i="167"/>
  <c r="I8" i="167"/>
  <c r="J8" i="167"/>
  <c r="K8" i="167"/>
  <c r="L8" i="167"/>
  <c r="N8" i="167"/>
  <c r="O8" i="167"/>
  <c r="P8" i="167"/>
  <c r="AH8" i="167" s="1"/>
  <c r="Q8" i="167"/>
  <c r="R8" i="167" a="1"/>
  <c r="R8" i="167" s="1"/>
  <c r="S8" i="167"/>
  <c r="T8" i="167"/>
  <c r="U8" i="167"/>
  <c r="V8" i="167"/>
  <c r="AX8" i="167" s="1"/>
  <c r="Y8" i="167"/>
  <c r="X8" i="167" s="1"/>
  <c r="AB8" i="167"/>
  <c r="AA8" i="167" s="1"/>
  <c r="AF8" i="167"/>
  <c r="AG8" i="167"/>
  <c r="AI8" i="167"/>
  <c r="AL8" i="167"/>
  <c r="AO8" i="167"/>
  <c r="AP8" i="167"/>
  <c r="AQ8" i="167"/>
  <c r="AR8" i="167"/>
  <c r="AS8" i="167"/>
  <c r="AT8" i="167"/>
  <c r="AU8" i="167"/>
  <c r="AV8" i="167"/>
  <c r="AW8" i="167"/>
  <c r="BB8" i="167"/>
  <c r="A591" i="167"/>
  <c r="B591" i="167"/>
  <c r="C591" i="167"/>
  <c r="D591" i="167"/>
  <c r="E591" i="167"/>
  <c r="H591" i="167"/>
  <c r="I591" i="167"/>
  <c r="J591" i="167"/>
  <c r="K591" i="167"/>
  <c r="L591" i="167"/>
  <c r="N591" i="167"/>
  <c r="O591" i="167"/>
  <c r="P591" i="167"/>
  <c r="AH591" i="167" s="1"/>
  <c r="Q591" i="167"/>
  <c r="R591" i="167" a="1"/>
  <c r="R591" i="167" s="1"/>
  <c r="S591" i="167"/>
  <c r="T591" i="167"/>
  <c r="U591" i="167"/>
  <c r="V591" i="167"/>
  <c r="Y591" i="167"/>
  <c r="W591" i="167" s="1"/>
  <c r="AB591" i="167"/>
  <c r="AA591" i="167" s="1"/>
  <c r="AF591" i="167"/>
  <c r="AG591" i="167"/>
  <c r="AI591" i="167"/>
  <c r="AL591" i="167"/>
  <c r="AJ591" i="167" s="1"/>
  <c r="AO591" i="167"/>
  <c r="AP591" i="167"/>
  <c r="AQ591" i="167"/>
  <c r="AR591" i="167"/>
  <c r="AS591" i="167"/>
  <c r="AT591" i="167"/>
  <c r="AU591" i="167"/>
  <c r="AV591" i="167"/>
  <c r="AW591" i="167"/>
  <c r="BB591" i="167"/>
  <c r="A504" i="167"/>
  <c r="B504" i="167"/>
  <c r="C504" i="167"/>
  <c r="D504" i="167"/>
  <c r="E504" i="167"/>
  <c r="H504" i="167"/>
  <c r="I504" i="167"/>
  <c r="J504" i="167"/>
  <c r="K504" i="167"/>
  <c r="L504" i="167"/>
  <c r="N504" i="167"/>
  <c r="O504" i="167"/>
  <c r="P504" i="167"/>
  <c r="Q504" i="167"/>
  <c r="R504" i="167" a="1"/>
  <c r="R504" i="167" s="1"/>
  <c r="S504" i="167"/>
  <c r="T504" i="167"/>
  <c r="U504" i="167"/>
  <c r="V504" i="167"/>
  <c r="Y504" i="167"/>
  <c r="AB504" i="167"/>
  <c r="Z504" i="167" s="1"/>
  <c r="AF504" i="167"/>
  <c r="AG504" i="167"/>
  <c r="AI504" i="167"/>
  <c r="AL504" i="167"/>
  <c r="AK504" i="167" s="1"/>
  <c r="AO504" i="167"/>
  <c r="AP504" i="167"/>
  <c r="AQ504" i="167"/>
  <c r="AR504" i="167"/>
  <c r="AS504" i="167"/>
  <c r="AT504" i="167"/>
  <c r="AU504" i="167"/>
  <c r="AV504" i="167"/>
  <c r="AW504" i="167"/>
  <c r="BB504" i="167"/>
  <c r="A507" i="167"/>
  <c r="B507" i="167"/>
  <c r="C507" i="167"/>
  <c r="D507" i="167"/>
  <c r="E507" i="167"/>
  <c r="H507" i="167"/>
  <c r="G507" i="167" s="1"/>
  <c r="I507" i="167"/>
  <c r="J507" i="167"/>
  <c r="K507" i="167"/>
  <c r="L507" i="167"/>
  <c r="N507" i="167"/>
  <c r="O507" i="167"/>
  <c r="P507" i="167"/>
  <c r="Q507" i="167"/>
  <c r="R507" i="167" a="1"/>
  <c r="R507" i="167" s="1"/>
  <c r="S507" i="167"/>
  <c r="T507" i="167"/>
  <c r="U507" i="167"/>
  <c r="V507" i="167"/>
  <c r="Y507" i="167"/>
  <c r="AB507" i="167"/>
  <c r="AF507" i="167"/>
  <c r="AE507" i="167" s="1"/>
  <c r="AG507" i="167"/>
  <c r="AI507" i="167"/>
  <c r="AL507" i="167"/>
  <c r="AO507" i="167"/>
  <c r="AP507" i="167"/>
  <c r="AQ507" i="167"/>
  <c r="AR507" i="167"/>
  <c r="AS507" i="167"/>
  <c r="AT507" i="167"/>
  <c r="AU507" i="167"/>
  <c r="AV507" i="167"/>
  <c r="AW507" i="167"/>
  <c r="BB507" i="167"/>
  <c r="A612" i="167"/>
  <c r="B612" i="167"/>
  <c r="C612" i="167"/>
  <c r="D612" i="167"/>
  <c r="E612" i="167"/>
  <c r="H612" i="167"/>
  <c r="F612" i="167" s="1"/>
  <c r="I612" i="167"/>
  <c r="J612" i="167"/>
  <c r="K612" i="167"/>
  <c r="L612" i="167"/>
  <c r="N612" i="167"/>
  <c r="O612" i="167"/>
  <c r="P612" i="167"/>
  <c r="AH612" i="167" s="1"/>
  <c r="Q612" i="167"/>
  <c r="R612" i="167" a="1"/>
  <c r="R612" i="167" s="1"/>
  <c r="S612" i="167"/>
  <c r="T612" i="167"/>
  <c r="U612" i="167"/>
  <c r="V612" i="167"/>
  <c r="Y612" i="167"/>
  <c r="AB612" i="167"/>
  <c r="AF612" i="167"/>
  <c r="AE612" i="167" s="1"/>
  <c r="AG612" i="167"/>
  <c r="AI612" i="167"/>
  <c r="AL612" i="167"/>
  <c r="AK612" i="167" s="1"/>
  <c r="AO612" i="167"/>
  <c r="AP612" i="167"/>
  <c r="AQ612" i="167"/>
  <c r="AR612" i="167"/>
  <c r="AS612" i="167"/>
  <c r="AT612" i="167"/>
  <c r="AU612" i="167"/>
  <c r="AV612" i="167"/>
  <c r="AW612" i="167"/>
  <c r="BB612" i="167"/>
  <c r="A521" i="167"/>
  <c r="B521" i="167"/>
  <c r="C521" i="167"/>
  <c r="D521" i="167"/>
  <c r="E521" i="167"/>
  <c r="M521" i="167" s="1"/>
  <c r="H521" i="167"/>
  <c r="G521" i="167" s="1"/>
  <c r="I521" i="167"/>
  <c r="J521" i="167"/>
  <c r="K521" i="167"/>
  <c r="L521" i="167"/>
  <c r="N521" i="167"/>
  <c r="O521" i="167"/>
  <c r="P521" i="167"/>
  <c r="AH521" i="167" s="1"/>
  <c r="Q521" i="167"/>
  <c r="R521" i="167" a="1"/>
  <c r="R521" i="167" s="1"/>
  <c r="S521" i="167"/>
  <c r="T521" i="167"/>
  <c r="U521" i="167"/>
  <c r="V521" i="167"/>
  <c r="Y521" i="167"/>
  <c r="W521" i="167" s="1"/>
  <c r="AB521" i="167"/>
  <c r="AF521" i="167"/>
  <c r="AG521" i="167"/>
  <c r="AI521" i="167"/>
  <c r="AL521" i="167"/>
  <c r="AK521" i="167" s="1"/>
  <c r="AO521" i="167"/>
  <c r="AP521" i="167"/>
  <c r="AQ521" i="167"/>
  <c r="AR521" i="167"/>
  <c r="AS521" i="167"/>
  <c r="AT521" i="167"/>
  <c r="AU521" i="167"/>
  <c r="AV521" i="167"/>
  <c r="AW521" i="167"/>
  <c r="BB521" i="167"/>
  <c r="A592" i="167"/>
  <c r="B592" i="167"/>
  <c r="C592" i="167"/>
  <c r="D592" i="167"/>
  <c r="E592" i="167"/>
  <c r="H592" i="167"/>
  <c r="F592" i="167" s="1"/>
  <c r="I592" i="167"/>
  <c r="J592" i="167"/>
  <c r="K592" i="167"/>
  <c r="L592" i="167"/>
  <c r="N592" i="167"/>
  <c r="O592" i="167"/>
  <c r="P592" i="167"/>
  <c r="AH592" i="167" s="1"/>
  <c r="Q592" i="167"/>
  <c r="R592" i="167" a="1"/>
  <c r="R592" i="167" s="1"/>
  <c r="S592" i="167"/>
  <c r="T592" i="167"/>
  <c r="U592" i="167"/>
  <c r="V592" i="167"/>
  <c r="Y592" i="167"/>
  <c r="AB592" i="167"/>
  <c r="AF592" i="167"/>
  <c r="AG592" i="167"/>
  <c r="AI592" i="167"/>
  <c r="AL592" i="167"/>
  <c r="AJ592" i="167" s="1"/>
  <c r="AO592" i="167"/>
  <c r="AP592" i="167"/>
  <c r="AQ592" i="167"/>
  <c r="AR592" i="167"/>
  <c r="AS592" i="167"/>
  <c r="AT592" i="167"/>
  <c r="AU592" i="167"/>
  <c r="AV592" i="167"/>
  <c r="AW592" i="167"/>
  <c r="BB592" i="167"/>
  <c r="A652" i="167"/>
  <c r="B652" i="167"/>
  <c r="C652" i="167"/>
  <c r="D652" i="167"/>
  <c r="E652" i="167"/>
  <c r="H652" i="167"/>
  <c r="F652" i="167" s="1"/>
  <c r="I652" i="167"/>
  <c r="J652" i="167"/>
  <c r="K652" i="167"/>
  <c r="L652" i="167"/>
  <c r="N652" i="167"/>
  <c r="O652" i="167"/>
  <c r="P652" i="167"/>
  <c r="AH652" i="167" s="1"/>
  <c r="Q652" i="167"/>
  <c r="R652" i="167" a="1"/>
  <c r="R652" i="167" s="1"/>
  <c r="S652" i="167"/>
  <c r="T652" i="167"/>
  <c r="U652" i="167"/>
  <c r="V652" i="167"/>
  <c r="AX652" i="167" s="1"/>
  <c r="Y652" i="167"/>
  <c r="AB652" i="167"/>
  <c r="AA652" i="167" s="1"/>
  <c r="AF652" i="167"/>
  <c r="AG652" i="167"/>
  <c r="AI652" i="167"/>
  <c r="AL652" i="167"/>
  <c r="AO652" i="167"/>
  <c r="AP652" i="167"/>
  <c r="AQ652" i="167"/>
  <c r="AR652" i="167"/>
  <c r="AS652" i="167"/>
  <c r="AT652" i="167"/>
  <c r="AU652" i="167"/>
  <c r="AV652" i="167"/>
  <c r="AW652" i="167"/>
  <c r="BB652" i="167"/>
  <c r="A662" i="167"/>
  <c r="B662" i="167"/>
  <c r="C662" i="167"/>
  <c r="D662" i="167"/>
  <c r="E662" i="167"/>
  <c r="H662" i="167"/>
  <c r="F662" i="167" s="1"/>
  <c r="I662" i="167"/>
  <c r="J662" i="167"/>
  <c r="K662" i="167"/>
  <c r="L662" i="167"/>
  <c r="N662" i="167"/>
  <c r="O662" i="167"/>
  <c r="P662" i="167"/>
  <c r="Q662" i="167"/>
  <c r="R662" i="167" a="1"/>
  <c r="R662" i="167" s="1"/>
  <c r="S662" i="167"/>
  <c r="T662" i="167"/>
  <c r="U662" i="167"/>
  <c r="V662" i="167"/>
  <c r="AX662" i="167" s="1"/>
  <c r="Y662" i="167"/>
  <c r="AB662" i="167"/>
  <c r="Z662" i="167" s="1"/>
  <c r="AF662" i="167"/>
  <c r="AG662" i="167"/>
  <c r="AI662" i="167"/>
  <c r="AL662" i="167"/>
  <c r="AJ662" i="167" s="1"/>
  <c r="AO662" i="167"/>
  <c r="AP662" i="167"/>
  <c r="AQ662" i="167"/>
  <c r="AR662" i="167"/>
  <c r="AS662" i="167"/>
  <c r="AT662" i="167"/>
  <c r="AU662" i="167"/>
  <c r="AV662" i="167"/>
  <c r="AW662" i="167"/>
  <c r="BB662" i="167"/>
  <c r="A654" i="167"/>
  <c r="B654" i="167"/>
  <c r="C654" i="167"/>
  <c r="D654" i="167"/>
  <c r="E654" i="167"/>
  <c r="H654" i="167"/>
  <c r="I654" i="167"/>
  <c r="J654" i="167"/>
  <c r="K654" i="167"/>
  <c r="L654" i="167"/>
  <c r="N654" i="167"/>
  <c r="O654" i="167"/>
  <c r="P654" i="167"/>
  <c r="AH654" i="167" s="1"/>
  <c r="Q654" i="167"/>
  <c r="R654" i="167" a="1"/>
  <c r="R654" i="167" s="1"/>
  <c r="S654" i="167"/>
  <c r="T654" i="167"/>
  <c r="U654" i="167"/>
  <c r="V654" i="167"/>
  <c r="AX654" i="167" s="1"/>
  <c r="Y654" i="167"/>
  <c r="W654" i="167" s="1"/>
  <c r="AB654" i="167"/>
  <c r="AF654" i="167"/>
  <c r="AG654" i="167"/>
  <c r="AI654" i="167"/>
  <c r="AL654" i="167"/>
  <c r="AO654" i="167"/>
  <c r="AP654" i="167"/>
  <c r="AQ654" i="167"/>
  <c r="AR654" i="167"/>
  <c r="AS654" i="167"/>
  <c r="AT654" i="167"/>
  <c r="AU654" i="167"/>
  <c r="AV654" i="167"/>
  <c r="AW654" i="167"/>
  <c r="BB654" i="167"/>
  <c r="A648" i="167"/>
  <c r="B648" i="167"/>
  <c r="C648" i="167"/>
  <c r="D648" i="167"/>
  <c r="E648" i="167"/>
  <c r="H648" i="167"/>
  <c r="F648" i="167" s="1"/>
  <c r="I648" i="167"/>
  <c r="J648" i="167"/>
  <c r="K648" i="167"/>
  <c r="L648" i="167"/>
  <c r="N648" i="167"/>
  <c r="O648" i="167"/>
  <c r="P648" i="167"/>
  <c r="AH648" i="167" s="1"/>
  <c r="Q648" i="167"/>
  <c r="R648" i="167" a="1"/>
  <c r="R648" i="167" s="1"/>
  <c r="S648" i="167"/>
  <c r="T648" i="167"/>
  <c r="U648" i="167"/>
  <c r="V648" i="167"/>
  <c r="AX648" i="167" s="1"/>
  <c r="Y648" i="167"/>
  <c r="W648" i="167" s="1"/>
  <c r="AB648" i="167"/>
  <c r="AF648" i="167"/>
  <c r="AE648" i="167" s="1"/>
  <c r="AG648" i="167"/>
  <c r="AI648" i="167"/>
  <c r="AL648" i="167"/>
  <c r="AK648" i="167" s="1"/>
  <c r="AO648" i="167"/>
  <c r="AP648" i="167"/>
  <c r="AQ648" i="167"/>
  <c r="AR648" i="167"/>
  <c r="AS648" i="167"/>
  <c r="AT648" i="167"/>
  <c r="AU648" i="167"/>
  <c r="AV648" i="167"/>
  <c r="AW648" i="167"/>
  <c r="BB648" i="167"/>
  <c r="A645" i="167"/>
  <c r="B645" i="167"/>
  <c r="C645" i="167"/>
  <c r="D645" i="167"/>
  <c r="E645" i="167"/>
  <c r="H645" i="167"/>
  <c r="F645" i="167" s="1"/>
  <c r="I645" i="167"/>
  <c r="J645" i="167"/>
  <c r="K645" i="167"/>
  <c r="L645" i="167"/>
  <c r="N645" i="167"/>
  <c r="O645" i="167"/>
  <c r="P645" i="167"/>
  <c r="AH645" i="167" s="1"/>
  <c r="Q645" i="167"/>
  <c r="R645" i="167" a="1"/>
  <c r="R645" i="167" s="1"/>
  <c r="S645" i="167"/>
  <c r="T645" i="167"/>
  <c r="U645" i="167"/>
  <c r="V645" i="167"/>
  <c r="Y645" i="167"/>
  <c r="X645" i="167" s="1"/>
  <c r="AB645" i="167"/>
  <c r="AA645" i="167" s="1"/>
  <c r="AF645" i="167"/>
  <c r="AE645" i="167" s="1"/>
  <c r="AG645" i="167"/>
  <c r="AI645" i="167"/>
  <c r="AL645" i="167"/>
  <c r="AJ645" i="167" s="1"/>
  <c r="AO645" i="167"/>
  <c r="AP645" i="167"/>
  <c r="AQ645" i="167"/>
  <c r="AR645" i="167"/>
  <c r="AS645" i="167"/>
  <c r="AT645" i="167"/>
  <c r="AU645" i="167"/>
  <c r="AV645" i="167"/>
  <c r="AW645" i="167"/>
  <c r="BB645" i="167"/>
  <c r="A655" i="167"/>
  <c r="B655" i="167"/>
  <c r="C655" i="167"/>
  <c r="D655" i="167"/>
  <c r="E655" i="167"/>
  <c r="H655" i="167"/>
  <c r="I655" i="167"/>
  <c r="J655" i="167"/>
  <c r="K655" i="167"/>
  <c r="L655" i="167"/>
  <c r="N655" i="167"/>
  <c r="O655" i="167"/>
  <c r="P655" i="167"/>
  <c r="AH655" i="167" s="1"/>
  <c r="Q655" i="167"/>
  <c r="R655" i="167" a="1"/>
  <c r="R655" i="167" s="1"/>
  <c r="S655" i="167"/>
  <c r="T655" i="167"/>
  <c r="U655" i="167"/>
  <c r="V655" i="167"/>
  <c r="Y655" i="167"/>
  <c r="AB655" i="167"/>
  <c r="Z655" i="167" s="1"/>
  <c r="AF655" i="167"/>
  <c r="AG655" i="167"/>
  <c r="AI655" i="167"/>
  <c r="AL655" i="167"/>
  <c r="AO655" i="167"/>
  <c r="AP655" i="167"/>
  <c r="AQ655" i="167"/>
  <c r="AR655" i="167"/>
  <c r="AS655" i="167"/>
  <c r="AT655" i="167"/>
  <c r="AU655" i="167"/>
  <c r="AV655" i="167"/>
  <c r="AW655" i="167"/>
  <c r="BB655" i="167"/>
  <c r="A656" i="167"/>
  <c r="B656" i="167"/>
  <c r="C656" i="167"/>
  <c r="D656" i="167"/>
  <c r="E656" i="167"/>
  <c r="H656" i="167"/>
  <c r="G656" i="167" s="1"/>
  <c r="I656" i="167"/>
  <c r="J656" i="167"/>
  <c r="K656" i="167"/>
  <c r="L656" i="167"/>
  <c r="N656" i="167"/>
  <c r="O656" i="167"/>
  <c r="P656" i="167"/>
  <c r="Q656" i="167"/>
  <c r="R656" i="167" a="1"/>
  <c r="R656" i="167" s="1"/>
  <c r="S656" i="167"/>
  <c r="T656" i="167"/>
  <c r="U656" i="167"/>
  <c r="V656" i="167"/>
  <c r="Y656" i="167"/>
  <c r="W656" i="167" s="1"/>
  <c r="AB656" i="167"/>
  <c r="AA656" i="167" s="1"/>
  <c r="AF656" i="167"/>
  <c r="AE656" i="167" s="1"/>
  <c r="AG656" i="167"/>
  <c r="AI656" i="167"/>
  <c r="AL656" i="167"/>
  <c r="AO656" i="167"/>
  <c r="AP656" i="167"/>
  <c r="AQ656" i="167"/>
  <c r="AR656" i="167"/>
  <c r="AS656" i="167"/>
  <c r="AT656" i="167"/>
  <c r="AU656" i="167"/>
  <c r="AV656" i="167"/>
  <c r="AW656" i="167"/>
  <c r="BB656" i="167"/>
  <c r="A657" i="167"/>
  <c r="B657" i="167"/>
  <c r="C657" i="167"/>
  <c r="D657" i="167"/>
  <c r="E657" i="167"/>
  <c r="H657" i="167"/>
  <c r="I657" i="167"/>
  <c r="J657" i="167"/>
  <c r="K657" i="167"/>
  <c r="L657" i="167"/>
  <c r="N657" i="167"/>
  <c r="O657" i="167"/>
  <c r="P657" i="167"/>
  <c r="AH657" i="167" s="1"/>
  <c r="Q657" i="167"/>
  <c r="R657" i="167" a="1"/>
  <c r="R657" i="167" s="1"/>
  <c r="S657" i="167"/>
  <c r="T657" i="167"/>
  <c r="U657" i="167"/>
  <c r="V657" i="167"/>
  <c r="Y657" i="167"/>
  <c r="W657" i="167" s="1"/>
  <c r="AB657" i="167"/>
  <c r="AF657" i="167"/>
  <c r="AG657" i="167"/>
  <c r="AI657" i="167"/>
  <c r="AL657" i="167"/>
  <c r="AJ657" i="167" s="1"/>
  <c r="AO657" i="167"/>
  <c r="AP657" i="167"/>
  <c r="AQ657" i="167"/>
  <c r="AR657" i="167"/>
  <c r="AS657" i="167"/>
  <c r="AT657" i="167"/>
  <c r="AU657" i="167"/>
  <c r="AV657" i="167"/>
  <c r="AW657" i="167"/>
  <c r="BB657" i="167"/>
  <c r="A658" i="167"/>
  <c r="B658" i="167"/>
  <c r="C658" i="167"/>
  <c r="D658" i="167"/>
  <c r="E658" i="167"/>
  <c r="H658" i="167"/>
  <c r="F658" i="167" s="1"/>
  <c r="I658" i="167"/>
  <c r="J658" i="167"/>
  <c r="K658" i="167"/>
  <c r="L658" i="167"/>
  <c r="N658" i="167"/>
  <c r="O658" i="167"/>
  <c r="P658" i="167"/>
  <c r="Q658" i="167"/>
  <c r="R658" i="167" a="1"/>
  <c r="R658" i="167" s="1"/>
  <c r="S658" i="167"/>
  <c r="T658" i="167"/>
  <c r="U658" i="167"/>
  <c r="V658" i="167"/>
  <c r="Y658" i="167"/>
  <c r="W658" i="167" s="1"/>
  <c r="AB658" i="167"/>
  <c r="Z658" i="167" s="1"/>
  <c r="AF658" i="167"/>
  <c r="AG658" i="167"/>
  <c r="AI658" i="167"/>
  <c r="AL658" i="167"/>
  <c r="AO658" i="167"/>
  <c r="AP658" i="167"/>
  <c r="AQ658" i="167"/>
  <c r="AR658" i="167"/>
  <c r="AS658" i="167"/>
  <c r="AT658" i="167"/>
  <c r="AU658" i="167"/>
  <c r="AV658" i="167"/>
  <c r="AW658" i="167"/>
  <c r="BB658" i="167"/>
  <c r="A663" i="167"/>
  <c r="B663" i="167"/>
  <c r="C663" i="167"/>
  <c r="D663" i="167"/>
  <c r="E663" i="167"/>
  <c r="H663" i="167"/>
  <c r="F663" i="167" s="1"/>
  <c r="I663" i="167"/>
  <c r="J663" i="167"/>
  <c r="K663" i="167"/>
  <c r="L663" i="167"/>
  <c r="N663" i="167"/>
  <c r="O663" i="167"/>
  <c r="P663" i="167"/>
  <c r="Q663" i="167"/>
  <c r="R663" i="167" a="1"/>
  <c r="R663" i="167" s="1"/>
  <c r="S663" i="167"/>
  <c r="T663" i="167"/>
  <c r="U663" i="167"/>
  <c r="V663" i="167"/>
  <c r="AX663" i="167" s="1"/>
  <c r="Y663" i="167"/>
  <c r="W663" i="167" s="1"/>
  <c r="AB663" i="167"/>
  <c r="Z663" i="167" s="1"/>
  <c r="AF663" i="167"/>
  <c r="AE663" i="167" s="1"/>
  <c r="AG663" i="167"/>
  <c r="AI663" i="167"/>
  <c r="AL663" i="167"/>
  <c r="AO663" i="167"/>
  <c r="AP663" i="167"/>
  <c r="AQ663" i="167"/>
  <c r="AR663" i="167"/>
  <c r="AS663" i="167"/>
  <c r="AT663" i="167"/>
  <c r="AU663" i="167"/>
  <c r="AV663" i="167"/>
  <c r="AW663" i="167"/>
  <c r="BB663" i="167"/>
  <c r="A667" i="167"/>
  <c r="B667" i="167"/>
  <c r="C667" i="167"/>
  <c r="D667" i="167"/>
  <c r="E667" i="167"/>
  <c r="H667" i="167"/>
  <c r="I667" i="167"/>
  <c r="J667" i="167"/>
  <c r="K667" i="167"/>
  <c r="L667" i="167"/>
  <c r="N667" i="167"/>
  <c r="O667" i="167"/>
  <c r="P667" i="167"/>
  <c r="AH667" i="167" s="1"/>
  <c r="Q667" i="167"/>
  <c r="R667" i="167" a="1"/>
  <c r="R667" i="167" s="1"/>
  <c r="S667" i="167"/>
  <c r="T667" i="167"/>
  <c r="U667" i="167"/>
  <c r="V667" i="167"/>
  <c r="Y667" i="167"/>
  <c r="X667" i="167" s="1"/>
  <c r="AB667" i="167"/>
  <c r="AF667" i="167"/>
  <c r="AG667" i="167"/>
  <c r="AI667" i="167"/>
  <c r="AL667" i="167"/>
  <c r="AJ667" i="167" s="1"/>
  <c r="AO667" i="167"/>
  <c r="AP667" i="167"/>
  <c r="AQ667" i="167"/>
  <c r="AR667" i="167"/>
  <c r="AS667" i="167"/>
  <c r="AT667" i="167"/>
  <c r="AU667" i="167"/>
  <c r="AV667" i="167"/>
  <c r="AW667" i="167"/>
  <c r="BB667" i="167"/>
  <c r="A659" i="167"/>
  <c r="B659" i="167"/>
  <c r="C659" i="167"/>
  <c r="D659" i="167"/>
  <c r="E659" i="167"/>
  <c r="H659" i="167"/>
  <c r="G659" i="167" s="1"/>
  <c r="I659" i="167"/>
  <c r="J659" i="167"/>
  <c r="K659" i="167"/>
  <c r="L659" i="167"/>
  <c r="N659" i="167"/>
  <c r="O659" i="167"/>
  <c r="P659" i="167"/>
  <c r="Q659" i="167"/>
  <c r="R659" i="167" a="1"/>
  <c r="R659" i="167" s="1"/>
  <c r="S659" i="167"/>
  <c r="T659" i="167"/>
  <c r="U659" i="167"/>
  <c r="V659" i="167"/>
  <c r="Y659" i="167"/>
  <c r="AB659" i="167"/>
  <c r="Z659" i="167" s="1"/>
  <c r="AF659" i="167"/>
  <c r="AG659" i="167"/>
  <c r="AI659" i="167"/>
  <c r="AL659" i="167"/>
  <c r="AO659" i="167"/>
  <c r="AP659" i="167"/>
  <c r="AQ659" i="167"/>
  <c r="AR659" i="167"/>
  <c r="AS659" i="167"/>
  <c r="AT659" i="167"/>
  <c r="AU659" i="167"/>
  <c r="AV659" i="167"/>
  <c r="AW659" i="167"/>
  <c r="BB659" i="167"/>
  <c r="A536" i="167"/>
  <c r="B536" i="167"/>
  <c r="C536" i="167"/>
  <c r="D536" i="167"/>
  <c r="E536" i="167"/>
  <c r="H536" i="167"/>
  <c r="F536" i="167" s="1"/>
  <c r="I536" i="167"/>
  <c r="J536" i="167"/>
  <c r="K536" i="167"/>
  <c r="L536" i="167"/>
  <c r="N536" i="167"/>
  <c r="O536" i="167"/>
  <c r="P536" i="167"/>
  <c r="Q536" i="167"/>
  <c r="R536" i="167" a="1"/>
  <c r="R536" i="167" s="1"/>
  <c r="S536" i="167"/>
  <c r="T536" i="167"/>
  <c r="U536" i="167"/>
  <c r="V536" i="167"/>
  <c r="Y536" i="167"/>
  <c r="X536" i="167" s="1"/>
  <c r="AB536" i="167"/>
  <c r="Z536" i="167" s="1"/>
  <c r="AF536" i="167"/>
  <c r="AG536" i="167"/>
  <c r="AI536" i="167"/>
  <c r="AL536" i="167"/>
  <c r="AJ536" i="167" s="1"/>
  <c r="AO536" i="167"/>
  <c r="AP536" i="167"/>
  <c r="AQ536" i="167"/>
  <c r="AR536" i="167"/>
  <c r="AS536" i="167"/>
  <c r="AT536" i="167"/>
  <c r="AU536" i="167"/>
  <c r="AV536" i="167"/>
  <c r="AW536" i="167"/>
  <c r="BB536" i="167"/>
  <c r="A665" i="167"/>
  <c r="B665" i="167"/>
  <c r="C665" i="167"/>
  <c r="D665" i="167"/>
  <c r="E665" i="167"/>
  <c r="H665" i="167"/>
  <c r="I665" i="167"/>
  <c r="J665" i="167"/>
  <c r="K665" i="167"/>
  <c r="L665" i="167"/>
  <c r="N665" i="167"/>
  <c r="O665" i="167"/>
  <c r="P665" i="167"/>
  <c r="Q665" i="167"/>
  <c r="R665" i="167" a="1"/>
  <c r="R665" i="167" s="1"/>
  <c r="S665" i="167"/>
  <c r="T665" i="167"/>
  <c r="U665" i="167"/>
  <c r="V665" i="167"/>
  <c r="AX665" i="167" s="1"/>
  <c r="Y665" i="167"/>
  <c r="AB665" i="167"/>
  <c r="Z665" i="167" s="1"/>
  <c r="AF665" i="167"/>
  <c r="AG665" i="167"/>
  <c r="AI665" i="167"/>
  <c r="AL665" i="167"/>
  <c r="AO665" i="167"/>
  <c r="AP665" i="167"/>
  <c r="AQ665" i="167"/>
  <c r="AR665" i="167"/>
  <c r="AS665" i="167"/>
  <c r="AT665" i="167"/>
  <c r="AU665" i="167"/>
  <c r="AV665" i="167"/>
  <c r="AW665" i="167"/>
  <c r="BB665" i="167"/>
  <c r="A617" i="167"/>
  <c r="B617" i="167"/>
  <c r="C617" i="167"/>
  <c r="D617" i="167"/>
  <c r="E617" i="167"/>
  <c r="H617" i="167"/>
  <c r="G617" i="167" s="1"/>
  <c r="I617" i="167"/>
  <c r="J617" i="167"/>
  <c r="K617" i="167"/>
  <c r="L617" i="167"/>
  <c r="N617" i="167"/>
  <c r="O617" i="167"/>
  <c r="P617" i="167"/>
  <c r="Q617" i="167"/>
  <c r="R617" i="167" a="1"/>
  <c r="R617" i="167" s="1"/>
  <c r="S617" i="167"/>
  <c r="T617" i="167"/>
  <c r="U617" i="167"/>
  <c r="V617" i="167"/>
  <c r="AX617" i="167" s="1"/>
  <c r="Y617" i="167"/>
  <c r="W617" i="167" s="1"/>
  <c r="AB617" i="167"/>
  <c r="Z617" i="167" s="1"/>
  <c r="AF617" i="167"/>
  <c r="AG617" i="167"/>
  <c r="AI617" i="167"/>
  <c r="AL617" i="167"/>
  <c r="AK617" i="167" s="1"/>
  <c r="AO617" i="167"/>
  <c r="AP617" i="167"/>
  <c r="AQ617" i="167"/>
  <c r="AR617" i="167"/>
  <c r="AS617" i="167"/>
  <c r="AT617" i="167"/>
  <c r="AU617" i="167"/>
  <c r="AV617" i="167"/>
  <c r="AW617" i="167"/>
  <c r="BB617" i="167"/>
  <c r="A537" i="167"/>
  <c r="B537" i="167"/>
  <c r="C537" i="167"/>
  <c r="D537" i="167"/>
  <c r="E537" i="167"/>
  <c r="H537" i="167"/>
  <c r="F537" i="167" s="1"/>
  <c r="I537" i="167"/>
  <c r="J537" i="167"/>
  <c r="K537" i="167"/>
  <c r="L537" i="167"/>
  <c r="N537" i="167"/>
  <c r="O537" i="167"/>
  <c r="P537" i="167"/>
  <c r="AH537" i="167" s="1"/>
  <c r="Q537" i="167"/>
  <c r="R537" i="167" a="1"/>
  <c r="R537" i="167" s="1"/>
  <c r="S537" i="167"/>
  <c r="T537" i="167"/>
  <c r="U537" i="167"/>
  <c r="V537" i="167"/>
  <c r="AX537" i="167" s="1"/>
  <c r="Y537" i="167"/>
  <c r="W537" i="167" s="1"/>
  <c r="AB537" i="167"/>
  <c r="Z537" i="167" s="1"/>
  <c r="AF537" i="167"/>
  <c r="AG537" i="167"/>
  <c r="AI537" i="167"/>
  <c r="AL537" i="167"/>
  <c r="AK537" i="167" s="1"/>
  <c r="AO537" i="167"/>
  <c r="AP537" i="167"/>
  <c r="AQ537" i="167"/>
  <c r="AR537" i="167"/>
  <c r="AS537" i="167"/>
  <c r="AT537" i="167"/>
  <c r="AU537" i="167"/>
  <c r="AV537" i="167"/>
  <c r="AW537" i="167"/>
  <c r="BB537" i="167"/>
  <c r="A538" i="167"/>
  <c r="B538" i="167"/>
  <c r="C538" i="167"/>
  <c r="D538" i="167"/>
  <c r="E538" i="167"/>
  <c r="H538" i="167"/>
  <c r="I538" i="167"/>
  <c r="J538" i="167"/>
  <c r="K538" i="167"/>
  <c r="L538" i="167"/>
  <c r="N538" i="167"/>
  <c r="O538" i="167"/>
  <c r="P538" i="167"/>
  <c r="Q538" i="167"/>
  <c r="R538" i="167" a="1"/>
  <c r="R538" i="167" s="1"/>
  <c r="S538" i="167"/>
  <c r="T538" i="167"/>
  <c r="U538" i="167"/>
  <c r="V538" i="167"/>
  <c r="AX538" i="167" s="1"/>
  <c r="Y538" i="167"/>
  <c r="W538" i="167" s="1"/>
  <c r="AB538" i="167"/>
  <c r="Z538" i="167" s="1"/>
  <c r="AF538" i="167"/>
  <c r="AG538" i="167"/>
  <c r="AI538" i="167"/>
  <c r="AL538" i="167"/>
  <c r="AK538" i="167" s="1"/>
  <c r="AO538" i="167"/>
  <c r="AP538" i="167"/>
  <c r="AQ538" i="167"/>
  <c r="AR538" i="167"/>
  <c r="AS538" i="167"/>
  <c r="AT538" i="167"/>
  <c r="AU538" i="167"/>
  <c r="AV538" i="167"/>
  <c r="AW538" i="167"/>
  <c r="BB538" i="167"/>
  <c r="A543" i="167"/>
  <c r="B543" i="167"/>
  <c r="C543" i="167"/>
  <c r="D543" i="167"/>
  <c r="E543" i="167"/>
  <c r="H543" i="167"/>
  <c r="G543" i="167" s="1"/>
  <c r="I543" i="167"/>
  <c r="J543" i="167"/>
  <c r="K543" i="167"/>
  <c r="L543" i="167"/>
  <c r="N543" i="167"/>
  <c r="O543" i="167"/>
  <c r="P543" i="167"/>
  <c r="AH543" i="167" s="1"/>
  <c r="Q543" i="167"/>
  <c r="R543" i="167" a="1"/>
  <c r="R543" i="167" s="1"/>
  <c r="S543" i="167"/>
  <c r="T543" i="167"/>
  <c r="U543" i="167"/>
  <c r="V543" i="167"/>
  <c r="AX543" i="167" s="1"/>
  <c r="Y543" i="167"/>
  <c r="W543" i="167" s="1"/>
  <c r="AB543" i="167"/>
  <c r="AA543" i="167" s="1"/>
  <c r="AF543" i="167"/>
  <c r="AE543" i="167" s="1"/>
  <c r="AG543" i="167"/>
  <c r="AI543" i="167"/>
  <c r="AL543" i="167"/>
  <c r="AO543" i="167"/>
  <c r="AP543" i="167"/>
  <c r="AQ543" i="167"/>
  <c r="AR543" i="167"/>
  <c r="AS543" i="167"/>
  <c r="AT543" i="167"/>
  <c r="AU543" i="167"/>
  <c r="AV543" i="167"/>
  <c r="AW543" i="167"/>
  <c r="BB543" i="167"/>
  <c r="A552" i="167"/>
  <c r="B552" i="167"/>
  <c r="C552" i="167"/>
  <c r="D552" i="167"/>
  <c r="E552" i="167"/>
  <c r="H552" i="167"/>
  <c r="F552" i="167" s="1"/>
  <c r="I552" i="167"/>
  <c r="J552" i="167"/>
  <c r="K552" i="167"/>
  <c r="L552" i="167"/>
  <c r="N552" i="167"/>
  <c r="O552" i="167"/>
  <c r="P552" i="167"/>
  <c r="AH552" i="167" s="1"/>
  <c r="Q552" i="167"/>
  <c r="R552" i="167" a="1"/>
  <c r="R552" i="167" s="1"/>
  <c r="S552" i="167"/>
  <c r="T552" i="167"/>
  <c r="U552" i="167"/>
  <c r="V552" i="167"/>
  <c r="Y552" i="167"/>
  <c r="AB552" i="167"/>
  <c r="AF552" i="167"/>
  <c r="AG552" i="167"/>
  <c r="AI552" i="167"/>
  <c r="AL552" i="167"/>
  <c r="AO552" i="167"/>
  <c r="AP552" i="167"/>
  <c r="AQ552" i="167"/>
  <c r="AR552" i="167"/>
  <c r="AS552" i="167"/>
  <c r="AT552" i="167"/>
  <c r="AU552" i="167"/>
  <c r="AV552" i="167"/>
  <c r="AW552" i="167"/>
  <c r="BB552" i="167"/>
  <c r="A551" i="167"/>
  <c r="B551" i="167"/>
  <c r="C551" i="167"/>
  <c r="D551" i="167"/>
  <c r="E551" i="167"/>
  <c r="H551" i="167"/>
  <c r="I551" i="167"/>
  <c r="J551" i="167"/>
  <c r="K551" i="167"/>
  <c r="L551" i="167"/>
  <c r="N551" i="167"/>
  <c r="O551" i="167"/>
  <c r="P551" i="167"/>
  <c r="Q551" i="167"/>
  <c r="R551" i="167" a="1"/>
  <c r="R551" i="167" s="1"/>
  <c r="S551" i="167"/>
  <c r="T551" i="167"/>
  <c r="U551" i="167"/>
  <c r="V551" i="167"/>
  <c r="AX551" i="167" s="1"/>
  <c r="Y551" i="167"/>
  <c r="W551" i="167" s="1"/>
  <c r="AB551" i="167"/>
  <c r="AA551" i="167" s="1"/>
  <c r="AF551" i="167"/>
  <c r="AG551" i="167"/>
  <c r="AI551" i="167"/>
  <c r="AL551" i="167"/>
  <c r="AJ551" i="167" s="1"/>
  <c r="AO551" i="167"/>
  <c r="AP551" i="167"/>
  <c r="AQ551" i="167"/>
  <c r="AR551" i="167"/>
  <c r="AS551" i="167"/>
  <c r="AT551" i="167"/>
  <c r="AU551" i="167"/>
  <c r="AV551" i="167"/>
  <c r="AW551" i="167"/>
  <c r="BB551" i="167"/>
  <c r="A597" i="167"/>
  <c r="B597" i="167"/>
  <c r="C597" i="167"/>
  <c r="D597" i="167"/>
  <c r="E597" i="167"/>
  <c r="H597" i="167"/>
  <c r="I597" i="167"/>
  <c r="J597" i="167"/>
  <c r="K597" i="167"/>
  <c r="L597" i="167"/>
  <c r="N597" i="167"/>
  <c r="O597" i="167"/>
  <c r="P597" i="167"/>
  <c r="Q597" i="167"/>
  <c r="R597" i="167" a="1"/>
  <c r="R597" i="167" s="1"/>
  <c r="S597" i="167"/>
  <c r="T597" i="167"/>
  <c r="U597" i="167"/>
  <c r="V597" i="167"/>
  <c r="Y597" i="167"/>
  <c r="W597" i="167" s="1"/>
  <c r="AB597" i="167"/>
  <c r="AF597" i="167"/>
  <c r="AG597" i="167"/>
  <c r="AI597" i="167"/>
  <c r="AL597" i="167"/>
  <c r="AO597" i="167"/>
  <c r="AP597" i="167"/>
  <c r="AQ597" i="167"/>
  <c r="AR597" i="167"/>
  <c r="AS597" i="167"/>
  <c r="AT597" i="167"/>
  <c r="AU597" i="167"/>
  <c r="AV597" i="167"/>
  <c r="AW597" i="167"/>
  <c r="BB597" i="167"/>
  <c r="A609" i="167"/>
  <c r="B609" i="167"/>
  <c r="C609" i="167"/>
  <c r="D609" i="167"/>
  <c r="E609" i="167"/>
  <c r="H609" i="167"/>
  <c r="I609" i="167"/>
  <c r="J609" i="167"/>
  <c r="K609" i="167"/>
  <c r="L609" i="167"/>
  <c r="N609" i="167"/>
  <c r="O609" i="167"/>
  <c r="P609" i="167"/>
  <c r="AH609" i="167" s="1"/>
  <c r="Q609" i="167"/>
  <c r="R609" i="167" a="1"/>
  <c r="R609" i="167" s="1"/>
  <c r="S609" i="167"/>
  <c r="T609" i="167"/>
  <c r="U609" i="167"/>
  <c r="V609" i="167"/>
  <c r="Y609" i="167"/>
  <c r="X609" i="167" s="1"/>
  <c r="AB609" i="167"/>
  <c r="AA609" i="167" s="1"/>
  <c r="AF609" i="167"/>
  <c r="AD609" i="167" s="1"/>
  <c r="AG609" i="167"/>
  <c r="AI609" i="167"/>
  <c r="AL609" i="167"/>
  <c r="AK609" i="167" s="1"/>
  <c r="AO609" i="167"/>
  <c r="AP609" i="167"/>
  <c r="AQ609" i="167"/>
  <c r="AR609" i="167"/>
  <c r="AS609" i="167"/>
  <c r="AT609" i="167"/>
  <c r="AU609" i="167"/>
  <c r="AV609" i="167"/>
  <c r="AW609" i="167"/>
  <c r="BB609" i="167"/>
  <c r="A559" i="167"/>
  <c r="B559" i="167"/>
  <c r="C559" i="167"/>
  <c r="D559" i="167"/>
  <c r="E559" i="167"/>
  <c r="H559" i="167"/>
  <c r="G559" i="167" s="1"/>
  <c r="I559" i="167"/>
  <c r="J559" i="167"/>
  <c r="K559" i="167"/>
  <c r="L559" i="167"/>
  <c r="N559" i="167"/>
  <c r="O559" i="167"/>
  <c r="P559" i="167"/>
  <c r="AH559" i="167" s="1"/>
  <c r="Q559" i="167"/>
  <c r="R559" i="167" a="1"/>
  <c r="R559" i="167" s="1"/>
  <c r="S559" i="167"/>
  <c r="T559" i="167"/>
  <c r="U559" i="167"/>
  <c r="V559" i="167"/>
  <c r="Y559" i="167"/>
  <c r="W559" i="167" s="1"/>
  <c r="AB559" i="167"/>
  <c r="AF559" i="167"/>
  <c r="AG559" i="167"/>
  <c r="AI559" i="167"/>
  <c r="AL559" i="167"/>
  <c r="AJ559" i="167" s="1"/>
  <c r="AO559" i="167"/>
  <c r="AP559" i="167"/>
  <c r="AQ559" i="167"/>
  <c r="AR559" i="167"/>
  <c r="AS559" i="167"/>
  <c r="AT559" i="167"/>
  <c r="AU559" i="167"/>
  <c r="AV559" i="167"/>
  <c r="AW559" i="167"/>
  <c r="BB559" i="167"/>
  <c r="A553" i="167"/>
  <c r="B553" i="167"/>
  <c r="C553" i="167"/>
  <c r="D553" i="167"/>
  <c r="E553" i="167"/>
  <c r="H553" i="167"/>
  <c r="G553" i="167" s="1"/>
  <c r="I553" i="167"/>
  <c r="J553" i="167"/>
  <c r="K553" i="167"/>
  <c r="L553" i="167"/>
  <c r="N553" i="167"/>
  <c r="O553" i="167"/>
  <c r="P553" i="167"/>
  <c r="Q553" i="167"/>
  <c r="R553" i="167" a="1"/>
  <c r="R553" i="167" s="1"/>
  <c r="S553" i="167"/>
  <c r="T553" i="167"/>
  <c r="U553" i="167"/>
  <c r="V553" i="167"/>
  <c r="Y553" i="167"/>
  <c r="AB553" i="167"/>
  <c r="Z553" i="167" s="1"/>
  <c r="AF553" i="167"/>
  <c r="AG553" i="167"/>
  <c r="AI553" i="167"/>
  <c r="AL553" i="167"/>
  <c r="AO553" i="167"/>
  <c r="AP553" i="167"/>
  <c r="AQ553" i="167"/>
  <c r="AR553" i="167"/>
  <c r="AS553" i="167"/>
  <c r="AT553" i="167"/>
  <c r="AU553" i="167"/>
  <c r="AV553" i="167"/>
  <c r="AW553" i="167"/>
  <c r="BB553" i="167"/>
  <c r="A517" i="167"/>
  <c r="B517" i="167"/>
  <c r="C517" i="167"/>
  <c r="D517" i="167"/>
  <c r="E517" i="167"/>
  <c r="H517" i="167"/>
  <c r="F517" i="167" s="1"/>
  <c r="I517" i="167"/>
  <c r="J517" i="167"/>
  <c r="K517" i="167"/>
  <c r="L517" i="167"/>
  <c r="N517" i="167"/>
  <c r="O517" i="167"/>
  <c r="P517" i="167"/>
  <c r="AH517" i="167" s="1"/>
  <c r="Q517" i="167"/>
  <c r="R517" i="167" a="1"/>
  <c r="R517" i="167" s="1"/>
  <c r="S517" i="167"/>
  <c r="T517" i="167"/>
  <c r="U517" i="167"/>
  <c r="V517" i="167"/>
  <c r="Y517" i="167"/>
  <c r="X517" i="167" s="1"/>
  <c r="AB517" i="167"/>
  <c r="AF517" i="167"/>
  <c r="AG517" i="167"/>
  <c r="AI517" i="167"/>
  <c r="AL517" i="167"/>
  <c r="AJ517" i="167" s="1"/>
  <c r="AO517" i="167"/>
  <c r="AP517" i="167"/>
  <c r="AQ517" i="167"/>
  <c r="AR517" i="167"/>
  <c r="AS517" i="167"/>
  <c r="AT517" i="167"/>
  <c r="AU517" i="167"/>
  <c r="AV517" i="167"/>
  <c r="AW517" i="167"/>
  <c r="BB517" i="167"/>
  <c r="A632" i="167"/>
  <c r="B632" i="167"/>
  <c r="C632" i="167"/>
  <c r="D632" i="167"/>
  <c r="E632" i="167"/>
  <c r="H632" i="167"/>
  <c r="F632" i="167" s="1"/>
  <c r="I632" i="167"/>
  <c r="J632" i="167"/>
  <c r="K632" i="167"/>
  <c r="L632" i="167"/>
  <c r="N632" i="167"/>
  <c r="O632" i="167"/>
  <c r="P632" i="167"/>
  <c r="AH632" i="167" s="1"/>
  <c r="Q632" i="167"/>
  <c r="R632" i="167" a="1"/>
  <c r="R632" i="167" s="1"/>
  <c r="S632" i="167"/>
  <c r="T632" i="167"/>
  <c r="U632" i="167"/>
  <c r="V632" i="167"/>
  <c r="Y632" i="167"/>
  <c r="AB632" i="167"/>
  <c r="Z632" i="167" s="1"/>
  <c r="AF632" i="167"/>
  <c r="AD632" i="167" s="1"/>
  <c r="AG632" i="167"/>
  <c r="AI632" i="167"/>
  <c r="AL632" i="167"/>
  <c r="AO632" i="167"/>
  <c r="AP632" i="167"/>
  <c r="AQ632" i="167"/>
  <c r="AR632" i="167"/>
  <c r="AS632" i="167"/>
  <c r="AT632" i="167"/>
  <c r="AU632" i="167"/>
  <c r="AV632" i="167"/>
  <c r="AW632" i="167"/>
  <c r="BB632" i="167"/>
  <c r="A935" i="167"/>
  <c r="B935" i="167"/>
  <c r="C935" i="167"/>
  <c r="D935" i="167"/>
  <c r="E935" i="167"/>
  <c r="H935" i="167"/>
  <c r="G935" i="167" s="1"/>
  <c r="I935" i="167"/>
  <c r="J935" i="167"/>
  <c r="K935" i="167"/>
  <c r="L935" i="167"/>
  <c r="N935" i="167"/>
  <c r="O935" i="167"/>
  <c r="P935" i="167"/>
  <c r="AH935" i="167" s="1"/>
  <c r="Q935" i="167"/>
  <c r="R935" i="167" a="1"/>
  <c r="R935" i="167" s="1"/>
  <c r="S935" i="167"/>
  <c r="T935" i="167"/>
  <c r="U935" i="167"/>
  <c r="V935" i="167"/>
  <c r="Y935" i="167"/>
  <c r="W935" i="167" s="1"/>
  <c r="AB935" i="167"/>
  <c r="AA935" i="167" s="1"/>
  <c r="AF935" i="167"/>
  <c r="AG935" i="167"/>
  <c r="AI935" i="167"/>
  <c r="AL935" i="167"/>
  <c r="AO935" i="167"/>
  <c r="AP935" i="167"/>
  <c r="AQ935" i="167"/>
  <c r="AR935" i="167"/>
  <c r="AS935" i="167"/>
  <c r="AT935" i="167"/>
  <c r="AU935" i="167"/>
  <c r="AV935" i="167"/>
  <c r="AW935" i="167"/>
  <c r="BB935" i="167"/>
  <c r="A560" i="167"/>
  <c r="B560" i="167"/>
  <c r="C560" i="167"/>
  <c r="D560" i="167"/>
  <c r="E560" i="167"/>
  <c r="H560" i="167"/>
  <c r="G560" i="167" s="1"/>
  <c r="I560" i="167"/>
  <c r="J560" i="167"/>
  <c r="K560" i="167"/>
  <c r="L560" i="167"/>
  <c r="N560" i="167"/>
  <c r="O560" i="167"/>
  <c r="P560" i="167"/>
  <c r="AH560" i="167" s="1"/>
  <c r="Q560" i="167"/>
  <c r="R560" i="167" a="1"/>
  <c r="R560" i="167" s="1"/>
  <c r="S560" i="167"/>
  <c r="T560" i="167"/>
  <c r="U560" i="167"/>
  <c r="V560" i="167"/>
  <c r="Y560" i="167"/>
  <c r="X560" i="167" s="1"/>
  <c r="AB560" i="167"/>
  <c r="Z560" i="167" s="1"/>
  <c r="AF560" i="167"/>
  <c r="AG560" i="167"/>
  <c r="AI560" i="167"/>
  <c r="AL560" i="167"/>
  <c r="AK560" i="167" s="1"/>
  <c r="AO560" i="167"/>
  <c r="AP560" i="167"/>
  <c r="AQ560" i="167"/>
  <c r="AR560" i="167"/>
  <c r="AS560" i="167"/>
  <c r="AT560" i="167"/>
  <c r="AU560" i="167"/>
  <c r="AV560" i="167"/>
  <c r="AW560" i="167"/>
  <c r="BB560" i="167"/>
  <c r="A513" i="167"/>
  <c r="B513" i="167"/>
  <c r="C513" i="167"/>
  <c r="D513" i="167"/>
  <c r="E513" i="167"/>
  <c r="H513" i="167"/>
  <c r="I513" i="167"/>
  <c r="J513" i="167"/>
  <c r="K513" i="167"/>
  <c r="L513" i="167"/>
  <c r="N513" i="167"/>
  <c r="O513" i="167"/>
  <c r="P513" i="167"/>
  <c r="AH513" i="167" s="1"/>
  <c r="Q513" i="167"/>
  <c r="R513" i="167" a="1"/>
  <c r="R513" i="167" s="1"/>
  <c r="S513" i="167"/>
  <c r="T513" i="167"/>
  <c r="U513" i="167"/>
  <c r="V513" i="167"/>
  <c r="AX513" i="167" s="1"/>
  <c r="Y513" i="167"/>
  <c r="AB513" i="167"/>
  <c r="AF513" i="167"/>
  <c r="AG513" i="167"/>
  <c r="AI513" i="167"/>
  <c r="AL513" i="167"/>
  <c r="AJ513" i="167" s="1"/>
  <c r="AO513" i="167"/>
  <c r="AP513" i="167"/>
  <c r="AQ513" i="167"/>
  <c r="AR513" i="167"/>
  <c r="AS513" i="167"/>
  <c r="AT513" i="167"/>
  <c r="AU513" i="167"/>
  <c r="AV513" i="167"/>
  <c r="AW513" i="167"/>
  <c r="BB513" i="167"/>
  <c r="A649" i="167"/>
  <c r="B649" i="167"/>
  <c r="C649" i="167"/>
  <c r="D649" i="167"/>
  <c r="E649" i="167"/>
  <c r="H649" i="167"/>
  <c r="G649" i="167" s="1"/>
  <c r="I649" i="167"/>
  <c r="J649" i="167"/>
  <c r="K649" i="167"/>
  <c r="L649" i="167"/>
  <c r="N649" i="167"/>
  <c r="O649" i="167"/>
  <c r="P649" i="167"/>
  <c r="AH649" i="167" s="1"/>
  <c r="Q649" i="167"/>
  <c r="R649" i="167" a="1"/>
  <c r="R649" i="167" s="1"/>
  <c r="S649" i="167"/>
  <c r="T649" i="167"/>
  <c r="U649" i="167"/>
  <c r="V649" i="167"/>
  <c r="Y649" i="167"/>
  <c r="W649" i="167" s="1"/>
  <c r="AB649" i="167"/>
  <c r="AA649" i="167" s="1"/>
  <c r="AF649" i="167"/>
  <c r="AE649" i="167" s="1"/>
  <c r="AG649" i="167"/>
  <c r="AI649" i="167"/>
  <c r="AL649" i="167"/>
  <c r="AK649" i="167" s="1"/>
  <c r="AO649" i="167"/>
  <c r="AP649" i="167"/>
  <c r="AQ649" i="167"/>
  <c r="AR649" i="167"/>
  <c r="AS649" i="167"/>
  <c r="AT649" i="167"/>
  <c r="AU649" i="167"/>
  <c r="AV649" i="167"/>
  <c r="AW649" i="167"/>
  <c r="BB649" i="167"/>
  <c r="A514" i="167"/>
  <c r="B514" i="167"/>
  <c r="C514" i="167"/>
  <c r="D514" i="167"/>
  <c r="E514" i="167"/>
  <c r="H514" i="167"/>
  <c r="I514" i="167"/>
  <c r="J514" i="167"/>
  <c r="K514" i="167"/>
  <c r="L514" i="167"/>
  <c r="N514" i="167"/>
  <c r="O514" i="167"/>
  <c r="P514" i="167"/>
  <c r="Q514" i="167"/>
  <c r="R514" i="167" a="1"/>
  <c r="R514" i="167" s="1"/>
  <c r="S514" i="167"/>
  <c r="T514" i="167"/>
  <c r="U514" i="167"/>
  <c r="V514" i="167"/>
  <c r="Y514" i="167"/>
  <c r="AB514" i="167"/>
  <c r="Z514" i="167" s="1"/>
  <c r="AF514" i="167"/>
  <c r="AG514" i="167"/>
  <c r="AI514" i="167"/>
  <c r="AL514" i="167"/>
  <c r="AJ514" i="167" s="1"/>
  <c r="AO514" i="167"/>
  <c r="AP514" i="167"/>
  <c r="AQ514" i="167"/>
  <c r="AR514" i="167"/>
  <c r="AS514" i="167"/>
  <c r="AT514" i="167"/>
  <c r="AU514" i="167"/>
  <c r="AV514" i="167"/>
  <c r="AW514" i="167"/>
  <c r="BB514" i="167"/>
  <c r="A650" i="167"/>
  <c r="B650" i="167"/>
  <c r="C650" i="167"/>
  <c r="D650" i="167"/>
  <c r="E650" i="167"/>
  <c r="H650" i="167"/>
  <c r="F650" i="167" s="1"/>
  <c r="I650" i="167"/>
  <c r="J650" i="167"/>
  <c r="K650" i="167"/>
  <c r="L650" i="167"/>
  <c r="N650" i="167"/>
  <c r="O650" i="167"/>
  <c r="P650" i="167"/>
  <c r="AH650" i="167" s="1"/>
  <c r="Q650" i="167"/>
  <c r="R650" i="167" a="1"/>
  <c r="R650" i="167" s="1"/>
  <c r="S650" i="167"/>
  <c r="T650" i="167"/>
  <c r="U650" i="167"/>
  <c r="V650" i="167"/>
  <c r="Y650" i="167"/>
  <c r="X650" i="167" s="1"/>
  <c r="AB650" i="167"/>
  <c r="Z650" i="167" s="1"/>
  <c r="AF650" i="167"/>
  <c r="AE650" i="167" s="1"/>
  <c r="AG650" i="167"/>
  <c r="AI650" i="167"/>
  <c r="AL650" i="167"/>
  <c r="AO650" i="167"/>
  <c r="AP650" i="167"/>
  <c r="AQ650" i="167"/>
  <c r="AR650" i="167"/>
  <c r="AS650" i="167"/>
  <c r="AT650" i="167"/>
  <c r="AU650" i="167"/>
  <c r="AV650" i="167"/>
  <c r="AW650" i="167"/>
  <c r="BB650" i="167"/>
  <c r="A518" i="167"/>
  <c r="B518" i="167"/>
  <c r="C518" i="167"/>
  <c r="D518" i="167"/>
  <c r="E518" i="167"/>
  <c r="H518" i="167"/>
  <c r="F518" i="167" s="1"/>
  <c r="I518" i="167"/>
  <c r="J518" i="167"/>
  <c r="K518" i="167"/>
  <c r="L518" i="167"/>
  <c r="N518" i="167"/>
  <c r="O518" i="167"/>
  <c r="P518" i="167"/>
  <c r="Q518" i="167"/>
  <c r="R518" i="167" a="1"/>
  <c r="R518" i="167" s="1"/>
  <c r="S518" i="167"/>
  <c r="T518" i="167"/>
  <c r="U518" i="167"/>
  <c r="V518" i="167"/>
  <c r="AX518" i="167" s="1"/>
  <c r="Y518" i="167"/>
  <c r="AB518" i="167"/>
  <c r="Z518" i="167" s="1"/>
  <c r="AF518" i="167"/>
  <c r="AE518" i="167" s="1"/>
  <c r="AG518" i="167"/>
  <c r="AI518" i="167"/>
  <c r="AL518" i="167"/>
  <c r="AJ518" i="167" s="1"/>
  <c r="AO518" i="167"/>
  <c r="AP518" i="167"/>
  <c r="AQ518" i="167"/>
  <c r="AR518" i="167"/>
  <c r="AS518" i="167"/>
  <c r="AT518" i="167"/>
  <c r="AU518" i="167"/>
  <c r="AV518" i="167"/>
  <c r="AW518" i="167"/>
  <c r="BB518" i="167"/>
  <c r="A603" i="167"/>
  <c r="B603" i="167"/>
  <c r="C603" i="167"/>
  <c r="D603" i="167"/>
  <c r="E603" i="167"/>
  <c r="H603" i="167"/>
  <c r="I603" i="167"/>
  <c r="J603" i="167"/>
  <c r="K603" i="167"/>
  <c r="L603" i="167"/>
  <c r="N603" i="167"/>
  <c r="O603" i="167"/>
  <c r="P603" i="167"/>
  <c r="AH603" i="167" s="1"/>
  <c r="Q603" i="167"/>
  <c r="R603" i="167" a="1"/>
  <c r="R603" i="167" s="1"/>
  <c r="S603" i="167"/>
  <c r="T603" i="167"/>
  <c r="U603" i="167"/>
  <c r="V603" i="167"/>
  <c r="Y603" i="167"/>
  <c r="X603" i="167" s="1"/>
  <c r="AB603" i="167"/>
  <c r="AF603" i="167"/>
  <c r="AE603" i="167" s="1"/>
  <c r="AG603" i="167"/>
  <c r="AI603" i="167"/>
  <c r="AL603" i="167"/>
  <c r="AJ603" i="167" s="1"/>
  <c r="AO603" i="167"/>
  <c r="AP603" i="167"/>
  <c r="AQ603" i="167"/>
  <c r="AR603" i="167"/>
  <c r="AS603" i="167"/>
  <c r="AT603" i="167"/>
  <c r="AU603" i="167"/>
  <c r="AV603" i="167"/>
  <c r="AW603" i="167"/>
  <c r="BB603" i="167"/>
  <c r="A519" i="167"/>
  <c r="B519" i="167"/>
  <c r="C519" i="167"/>
  <c r="D519" i="167"/>
  <c r="E519" i="167"/>
  <c r="H519" i="167"/>
  <c r="G519" i="167" s="1"/>
  <c r="I519" i="167"/>
  <c r="J519" i="167"/>
  <c r="K519" i="167"/>
  <c r="L519" i="167"/>
  <c r="N519" i="167"/>
  <c r="O519" i="167"/>
  <c r="P519" i="167"/>
  <c r="Q519" i="167"/>
  <c r="R519" i="167" a="1"/>
  <c r="R519" i="167" s="1"/>
  <c r="S519" i="167"/>
  <c r="T519" i="167"/>
  <c r="U519" i="167"/>
  <c r="V519" i="167"/>
  <c r="Y519" i="167"/>
  <c r="AB519" i="167"/>
  <c r="Z519" i="167" s="1"/>
  <c r="AF519" i="167"/>
  <c r="AG519" i="167"/>
  <c r="AI519" i="167"/>
  <c r="AL519" i="167"/>
  <c r="AO519" i="167"/>
  <c r="AP519" i="167"/>
  <c r="AQ519" i="167"/>
  <c r="AR519" i="167"/>
  <c r="AS519" i="167"/>
  <c r="AT519" i="167"/>
  <c r="AU519" i="167"/>
  <c r="AV519" i="167"/>
  <c r="AW519" i="167"/>
  <c r="BB519" i="167"/>
  <c r="A523" i="167"/>
  <c r="B523" i="167"/>
  <c r="C523" i="167"/>
  <c r="D523" i="167"/>
  <c r="E523" i="167"/>
  <c r="H523" i="167"/>
  <c r="I523" i="167"/>
  <c r="J523" i="167"/>
  <c r="K523" i="167"/>
  <c r="L523" i="167"/>
  <c r="N523" i="167"/>
  <c r="O523" i="167"/>
  <c r="P523" i="167"/>
  <c r="AH523" i="167" s="1"/>
  <c r="Q523" i="167"/>
  <c r="R523" i="167" a="1"/>
  <c r="R523" i="167" s="1"/>
  <c r="S523" i="167"/>
  <c r="T523" i="167"/>
  <c r="U523" i="167"/>
  <c r="V523" i="167"/>
  <c r="AX523" i="167" s="1"/>
  <c r="Y523" i="167"/>
  <c r="AB523" i="167"/>
  <c r="Z523" i="167" s="1"/>
  <c r="AF523" i="167"/>
  <c r="AG523" i="167"/>
  <c r="AI523" i="167"/>
  <c r="AL523" i="167"/>
  <c r="AO523" i="167"/>
  <c r="AP523" i="167"/>
  <c r="AQ523" i="167"/>
  <c r="AR523" i="167"/>
  <c r="AS523" i="167"/>
  <c r="AT523" i="167"/>
  <c r="AU523" i="167"/>
  <c r="AV523" i="167"/>
  <c r="AW523" i="167"/>
  <c r="BB523" i="167"/>
  <c r="A524" i="167"/>
  <c r="B524" i="167"/>
  <c r="C524" i="167"/>
  <c r="D524" i="167"/>
  <c r="E524" i="167"/>
  <c r="H524" i="167"/>
  <c r="G524" i="167" s="1"/>
  <c r="I524" i="167"/>
  <c r="J524" i="167"/>
  <c r="K524" i="167"/>
  <c r="L524" i="167"/>
  <c r="N524" i="167"/>
  <c r="O524" i="167"/>
  <c r="P524" i="167"/>
  <c r="AH524" i="167" s="1"/>
  <c r="Q524" i="167"/>
  <c r="R524" i="167" a="1"/>
  <c r="R524" i="167" s="1"/>
  <c r="S524" i="167"/>
  <c r="T524" i="167"/>
  <c r="U524" i="167"/>
  <c r="V524" i="167"/>
  <c r="Y524" i="167"/>
  <c r="AB524" i="167"/>
  <c r="AF524" i="167"/>
  <c r="AE524" i="167" s="1"/>
  <c r="AG524" i="167"/>
  <c r="AI524" i="167"/>
  <c r="AL524" i="167"/>
  <c r="AJ524" i="167" s="1"/>
  <c r="AO524" i="167"/>
  <c r="AP524" i="167"/>
  <c r="AQ524" i="167"/>
  <c r="AR524" i="167"/>
  <c r="AS524" i="167"/>
  <c r="AT524" i="167"/>
  <c r="AU524" i="167"/>
  <c r="AV524" i="167"/>
  <c r="AW524" i="167"/>
  <c r="BB524" i="167"/>
  <c r="A621" i="167"/>
  <c r="B621" i="167"/>
  <c r="C621" i="167"/>
  <c r="D621" i="167"/>
  <c r="E621" i="167"/>
  <c r="H621" i="167"/>
  <c r="G621" i="167" s="1"/>
  <c r="I621" i="167"/>
  <c r="J621" i="167"/>
  <c r="K621" i="167"/>
  <c r="L621" i="167"/>
  <c r="N621" i="167"/>
  <c r="O621" i="167"/>
  <c r="P621" i="167"/>
  <c r="Q621" i="167"/>
  <c r="R621" i="167" a="1"/>
  <c r="R621" i="167" s="1"/>
  <c r="S621" i="167"/>
  <c r="T621" i="167"/>
  <c r="U621" i="167"/>
  <c r="V621" i="167"/>
  <c r="Y621" i="167"/>
  <c r="W621" i="167" s="1"/>
  <c r="AB621" i="167"/>
  <c r="AF621" i="167"/>
  <c r="AG621" i="167"/>
  <c r="AI621" i="167"/>
  <c r="AL621" i="167"/>
  <c r="AJ621" i="167" s="1"/>
  <c r="AO621" i="167"/>
  <c r="AP621" i="167"/>
  <c r="AQ621" i="167"/>
  <c r="AR621" i="167"/>
  <c r="AS621" i="167"/>
  <c r="AT621" i="167"/>
  <c r="AU621" i="167"/>
  <c r="AV621" i="167"/>
  <c r="AW621" i="167"/>
  <c r="BB621" i="167"/>
  <c r="A525" i="167"/>
  <c r="B525" i="167"/>
  <c r="C525" i="167"/>
  <c r="D525" i="167"/>
  <c r="E525" i="167"/>
  <c r="M525" i="167" s="1"/>
  <c r="H525" i="167"/>
  <c r="F525" i="167" s="1"/>
  <c r="I525" i="167"/>
  <c r="J525" i="167"/>
  <c r="K525" i="167"/>
  <c r="L525" i="167"/>
  <c r="N525" i="167"/>
  <c r="O525" i="167"/>
  <c r="P525" i="167"/>
  <c r="AH525" i="167" s="1"/>
  <c r="Q525" i="167"/>
  <c r="R525" i="167" a="1"/>
  <c r="R525" i="167" s="1"/>
  <c r="S525" i="167"/>
  <c r="T525" i="167"/>
  <c r="U525" i="167"/>
  <c r="V525" i="167"/>
  <c r="Y525" i="167"/>
  <c r="W525" i="167" s="1"/>
  <c r="AB525" i="167"/>
  <c r="Z525" i="167" s="1"/>
  <c r="AF525" i="167"/>
  <c r="AG525" i="167"/>
  <c r="AI525" i="167"/>
  <c r="AL525" i="167"/>
  <c r="AK525" i="167" s="1"/>
  <c r="AO525" i="167"/>
  <c r="AP525" i="167"/>
  <c r="AQ525" i="167"/>
  <c r="AR525" i="167"/>
  <c r="AS525" i="167"/>
  <c r="AT525" i="167"/>
  <c r="AU525" i="167"/>
  <c r="AV525" i="167"/>
  <c r="AW525" i="167"/>
  <c r="BB525" i="167"/>
  <c r="A642" i="167"/>
  <c r="B642" i="167"/>
  <c r="C642" i="167"/>
  <c r="D642" i="167"/>
  <c r="E642" i="167"/>
  <c r="H642" i="167"/>
  <c r="I642" i="167"/>
  <c r="J642" i="167"/>
  <c r="K642" i="167"/>
  <c r="L642" i="167"/>
  <c r="N642" i="167"/>
  <c r="O642" i="167"/>
  <c r="P642" i="167"/>
  <c r="Q642" i="167"/>
  <c r="R642" i="167" a="1"/>
  <c r="R642" i="167" s="1"/>
  <c r="S642" i="167"/>
  <c r="T642" i="167"/>
  <c r="U642" i="167"/>
  <c r="V642" i="167"/>
  <c r="Y642" i="167"/>
  <c r="W642" i="167" s="1"/>
  <c r="AB642" i="167"/>
  <c r="AF642" i="167"/>
  <c r="AG642" i="167"/>
  <c r="AI642" i="167"/>
  <c r="AL642" i="167"/>
  <c r="AK642" i="167" s="1"/>
  <c r="AO642" i="167"/>
  <c r="AP642" i="167"/>
  <c r="AQ642" i="167"/>
  <c r="AR642" i="167"/>
  <c r="AS642" i="167"/>
  <c r="AT642" i="167"/>
  <c r="AU642" i="167"/>
  <c r="AV642" i="167"/>
  <c r="AW642" i="167"/>
  <c r="BB642" i="167"/>
  <c r="A671" i="167"/>
  <c r="B671" i="167"/>
  <c r="C671" i="167"/>
  <c r="D671" i="167"/>
  <c r="E671" i="167"/>
  <c r="H671" i="167"/>
  <c r="F671" i="167" s="1"/>
  <c r="I671" i="167"/>
  <c r="J671" i="167"/>
  <c r="K671" i="167"/>
  <c r="L671" i="167"/>
  <c r="N671" i="167"/>
  <c r="O671" i="167"/>
  <c r="P671" i="167"/>
  <c r="AH671" i="167" s="1"/>
  <c r="Q671" i="167"/>
  <c r="R671" i="167" a="1"/>
  <c r="R671" i="167" s="1"/>
  <c r="S671" i="167"/>
  <c r="T671" i="167"/>
  <c r="U671" i="167"/>
  <c r="V671" i="167"/>
  <c r="Y671" i="167"/>
  <c r="W671" i="167" s="1"/>
  <c r="AB671" i="167"/>
  <c r="AA671" i="167" s="1"/>
  <c r="AF671" i="167"/>
  <c r="AD671" i="167" s="1"/>
  <c r="AG671" i="167"/>
  <c r="AI671" i="167"/>
  <c r="AL671" i="167"/>
  <c r="AJ671" i="167" s="1"/>
  <c r="AO671" i="167"/>
  <c r="AP671" i="167"/>
  <c r="AQ671" i="167"/>
  <c r="AR671" i="167"/>
  <c r="AS671" i="167"/>
  <c r="AT671" i="167"/>
  <c r="AU671" i="167"/>
  <c r="AV671" i="167"/>
  <c r="AW671" i="167"/>
  <c r="BB671" i="167"/>
  <c r="A718" i="167"/>
  <c r="B718" i="167"/>
  <c r="C718" i="167"/>
  <c r="D718" i="167"/>
  <c r="E718" i="167"/>
  <c r="H718" i="167"/>
  <c r="F718" i="167" s="1"/>
  <c r="I718" i="167"/>
  <c r="J718" i="167"/>
  <c r="K718" i="167"/>
  <c r="L718" i="167"/>
  <c r="N718" i="167"/>
  <c r="O718" i="167"/>
  <c r="P718" i="167"/>
  <c r="AH718" i="167" s="1"/>
  <c r="Q718" i="167"/>
  <c r="R718" i="167" a="1"/>
  <c r="R718" i="167" s="1"/>
  <c r="S718" i="167"/>
  <c r="T718" i="167"/>
  <c r="U718" i="167"/>
  <c r="V718" i="167"/>
  <c r="Y718" i="167"/>
  <c r="AB718" i="167"/>
  <c r="AA718" i="167" s="1"/>
  <c r="AF718" i="167"/>
  <c r="AE718" i="167" s="1"/>
  <c r="AG718" i="167"/>
  <c r="AI718" i="167"/>
  <c r="AL718" i="167"/>
  <c r="AO718" i="167"/>
  <c r="AP718" i="167"/>
  <c r="AQ718" i="167"/>
  <c r="AR718" i="167"/>
  <c r="AS718" i="167"/>
  <c r="AT718" i="167"/>
  <c r="AU718" i="167"/>
  <c r="AV718" i="167"/>
  <c r="AW718" i="167"/>
  <c r="BB718" i="167"/>
  <c r="A1021" i="167"/>
  <c r="B1021" i="167"/>
  <c r="C1021" i="167"/>
  <c r="D1021" i="167"/>
  <c r="E1021" i="167"/>
  <c r="H1021" i="167"/>
  <c r="I1021" i="167"/>
  <c r="J1021" i="167"/>
  <c r="K1021" i="167"/>
  <c r="L1021" i="167"/>
  <c r="N1021" i="167"/>
  <c r="O1021" i="167"/>
  <c r="P1021" i="167"/>
  <c r="Q1021" i="167"/>
  <c r="R1021" i="167" a="1"/>
  <c r="R1021" i="167" s="1"/>
  <c r="S1021" i="167"/>
  <c r="T1021" i="167"/>
  <c r="U1021" i="167"/>
  <c r="V1021" i="167"/>
  <c r="Y1021" i="167"/>
  <c r="W1021" i="167" s="1"/>
  <c r="AB1021" i="167"/>
  <c r="AA1021" i="167" s="1"/>
  <c r="AF1021" i="167"/>
  <c r="AE1021" i="167" s="1"/>
  <c r="AG1021" i="167"/>
  <c r="AI1021" i="167"/>
  <c r="AL1021" i="167"/>
  <c r="AJ1021" i="167" s="1"/>
  <c r="AO1021" i="167"/>
  <c r="AP1021" i="167"/>
  <c r="AQ1021" i="167"/>
  <c r="AR1021" i="167"/>
  <c r="AS1021" i="167"/>
  <c r="AT1021" i="167"/>
  <c r="AU1021" i="167"/>
  <c r="AV1021" i="167"/>
  <c r="AW1021" i="167"/>
  <c r="BB1021" i="167"/>
  <c r="A526" i="167"/>
  <c r="B526" i="167"/>
  <c r="C526" i="167"/>
  <c r="D526" i="167"/>
  <c r="E526" i="167"/>
  <c r="H526" i="167"/>
  <c r="F526" i="167" s="1"/>
  <c r="I526" i="167"/>
  <c r="J526" i="167"/>
  <c r="K526" i="167"/>
  <c r="L526" i="167"/>
  <c r="N526" i="167"/>
  <c r="O526" i="167"/>
  <c r="P526" i="167"/>
  <c r="Q526" i="167"/>
  <c r="R526" i="167" a="1"/>
  <c r="R526" i="167" s="1"/>
  <c r="S526" i="167"/>
  <c r="T526" i="167"/>
  <c r="U526" i="167"/>
  <c r="V526" i="167"/>
  <c r="Y526" i="167"/>
  <c r="X526" i="167" s="1"/>
  <c r="AB526" i="167"/>
  <c r="Z526" i="167" s="1"/>
  <c r="AF526" i="167"/>
  <c r="AD526" i="167" s="1"/>
  <c r="AG526" i="167"/>
  <c r="AI526" i="167"/>
  <c r="AL526" i="167"/>
  <c r="AO526" i="167"/>
  <c r="AP526" i="167"/>
  <c r="AQ526" i="167"/>
  <c r="AR526" i="167"/>
  <c r="AS526" i="167"/>
  <c r="AT526" i="167"/>
  <c r="AU526" i="167"/>
  <c r="AV526" i="167"/>
  <c r="AW526" i="167"/>
  <c r="BB526" i="167"/>
  <c r="A545" i="167"/>
  <c r="B545" i="167"/>
  <c r="C545" i="167"/>
  <c r="D545" i="167"/>
  <c r="E545" i="167"/>
  <c r="H545" i="167"/>
  <c r="G545" i="167" s="1"/>
  <c r="I545" i="167"/>
  <c r="J545" i="167"/>
  <c r="K545" i="167"/>
  <c r="L545" i="167"/>
  <c r="N545" i="167"/>
  <c r="O545" i="167"/>
  <c r="P545" i="167"/>
  <c r="AH545" i="167" s="1"/>
  <c r="Q545" i="167"/>
  <c r="R545" i="167" a="1"/>
  <c r="R545" i="167" s="1"/>
  <c r="S545" i="167"/>
  <c r="T545" i="167"/>
  <c r="U545" i="167"/>
  <c r="V545" i="167"/>
  <c r="Y545" i="167"/>
  <c r="AB545" i="167"/>
  <c r="AA545" i="167" s="1"/>
  <c r="AF545" i="167"/>
  <c r="AE545" i="167" s="1"/>
  <c r="AG545" i="167"/>
  <c r="AI545" i="167"/>
  <c r="AL545" i="167"/>
  <c r="AO545" i="167"/>
  <c r="AP545" i="167"/>
  <c r="AQ545" i="167"/>
  <c r="AR545" i="167"/>
  <c r="AS545" i="167"/>
  <c r="AT545" i="167"/>
  <c r="AU545" i="167"/>
  <c r="AV545" i="167"/>
  <c r="AW545" i="167"/>
  <c r="BB545" i="167"/>
  <c r="A546" i="167"/>
  <c r="B546" i="167"/>
  <c r="C546" i="167"/>
  <c r="D546" i="167"/>
  <c r="E546" i="167"/>
  <c r="H546" i="167"/>
  <c r="F546" i="167" s="1"/>
  <c r="I546" i="167"/>
  <c r="J546" i="167"/>
  <c r="K546" i="167"/>
  <c r="L546" i="167"/>
  <c r="N546" i="167"/>
  <c r="O546" i="167"/>
  <c r="P546" i="167"/>
  <c r="AH546" i="167" s="1"/>
  <c r="Q546" i="167"/>
  <c r="R546" i="167" a="1"/>
  <c r="R546" i="167" s="1"/>
  <c r="S546" i="167"/>
  <c r="T546" i="167"/>
  <c r="U546" i="167"/>
  <c r="V546" i="167"/>
  <c r="AX546" i="167" s="1"/>
  <c r="Y546" i="167"/>
  <c r="W546" i="167" s="1"/>
  <c r="AB546" i="167"/>
  <c r="AF546" i="167"/>
  <c r="AE546" i="167" s="1"/>
  <c r="AG546" i="167"/>
  <c r="AI546" i="167"/>
  <c r="AL546" i="167"/>
  <c r="AJ546" i="167" s="1"/>
  <c r="AO546" i="167"/>
  <c r="AP546" i="167"/>
  <c r="AQ546" i="167"/>
  <c r="AR546" i="167"/>
  <c r="AS546" i="167"/>
  <c r="AT546" i="167"/>
  <c r="AU546" i="167"/>
  <c r="AV546" i="167"/>
  <c r="AW546" i="167"/>
  <c r="BB546" i="167"/>
  <c r="A561" i="167"/>
  <c r="B561" i="167"/>
  <c r="C561" i="167"/>
  <c r="D561" i="167"/>
  <c r="E561" i="167"/>
  <c r="H561" i="167"/>
  <c r="F561" i="167" s="1"/>
  <c r="I561" i="167"/>
  <c r="J561" i="167"/>
  <c r="K561" i="167"/>
  <c r="L561" i="167"/>
  <c r="N561" i="167"/>
  <c r="O561" i="167"/>
  <c r="P561" i="167"/>
  <c r="Q561" i="167"/>
  <c r="R561" i="167" a="1"/>
  <c r="R561" i="167" s="1"/>
  <c r="S561" i="167"/>
  <c r="T561" i="167"/>
  <c r="U561" i="167"/>
  <c r="V561" i="167"/>
  <c r="Y561" i="167"/>
  <c r="AB561" i="167"/>
  <c r="AA561" i="167" s="1"/>
  <c r="AF561" i="167"/>
  <c r="AG561" i="167"/>
  <c r="AI561" i="167"/>
  <c r="AL561" i="167"/>
  <c r="AJ561" i="167" s="1"/>
  <c r="AO561" i="167"/>
  <c r="AP561" i="167"/>
  <c r="AQ561" i="167"/>
  <c r="AR561" i="167"/>
  <c r="AS561" i="167"/>
  <c r="AT561" i="167"/>
  <c r="AU561" i="167"/>
  <c r="AV561" i="167"/>
  <c r="AW561" i="167"/>
  <c r="BB561" i="167"/>
  <c r="A566" i="167"/>
  <c r="B566" i="167"/>
  <c r="C566" i="167"/>
  <c r="D566" i="167"/>
  <c r="E566" i="167"/>
  <c r="H566" i="167"/>
  <c r="I566" i="167"/>
  <c r="J566" i="167"/>
  <c r="K566" i="167"/>
  <c r="L566" i="167"/>
  <c r="N566" i="167"/>
  <c r="O566" i="167"/>
  <c r="P566" i="167"/>
  <c r="Q566" i="167"/>
  <c r="R566" i="167" a="1"/>
  <c r="R566" i="167" s="1"/>
  <c r="S566" i="167"/>
  <c r="T566" i="167"/>
  <c r="U566" i="167"/>
  <c r="V566" i="167"/>
  <c r="Y566" i="167"/>
  <c r="AB566" i="167"/>
  <c r="AA566" i="167" s="1"/>
  <c r="AF566" i="167"/>
  <c r="AG566" i="167"/>
  <c r="AI566" i="167"/>
  <c r="AL566" i="167"/>
  <c r="AK566" i="167" s="1"/>
  <c r="AO566" i="167"/>
  <c r="AP566" i="167"/>
  <c r="AQ566" i="167"/>
  <c r="AR566" i="167"/>
  <c r="AS566" i="167"/>
  <c r="AT566" i="167"/>
  <c r="AU566" i="167"/>
  <c r="AV566" i="167"/>
  <c r="AW566" i="167"/>
  <c r="BB566" i="167"/>
  <c r="A765" i="167"/>
  <c r="B765" i="167"/>
  <c r="C765" i="167"/>
  <c r="D765" i="167"/>
  <c r="E765" i="167"/>
  <c r="M765" i="167" s="1"/>
  <c r="H765" i="167"/>
  <c r="F765" i="167" s="1"/>
  <c r="I765" i="167"/>
  <c r="J765" i="167"/>
  <c r="K765" i="167"/>
  <c r="L765" i="167"/>
  <c r="N765" i="167"/>
  <c r="O765" i="167"/>
  <c r="P765" i="167"/>
  <c r="Q765" i="167"/>
  <c r="R765" i="167" a="1"/>
  <c r="R765" i="167" s="1"/>
  <c r="S765" i="167"/>
  <c r="T765" i="167"/>
  <c r="U765" i="167"/>
  <c r="V765" i="167"/>
  <c r="Y765" i="167"/>
  <c r="AB765" i="167"/>
  <c r="Z765" i="167" s="1"/>
  <c r="AF765" i="167"/>
  <c r="AG765" i="167"/>
  <c r="AI765" i="167"/>
  <c r="AL765" i="167"/>
  <c r="AJ765" i="167" s="1"/>
  <c r="AO765" i="167"/>
  <c r="AP765" i="167"/>
  <c r="AQ765" i="167"/>
  <c r="AR765" i="167"/>
  <c r="AS765" i="167"/>
  <c r="AT765" i="167"/>
  <c r="AU765" i="167"/>
  <c r="AV765" i="167"/>
  <c r="AW765" i="167"/>
  <c r="BB765" i="167"/>
  <c r="A820" i="167"/>
  <c r="B820" i="167"/>
  <c r="C820" i="167"/>
  <c r="D820" i="167"/>
  <c r="E820" i="167"/>
  <c r="H820" i="167"/>
  <c r="G820" i="167" s="1"/>
  <c r="I820" i="167"/>
  <c r="J820" i="167"/>
  <c r="K820" i="167"/>
  <c r="L820" i="167"/>
  <c r="N820" i="167"/>
  <c r="O820" i="167"/>
  <c r="P820" i="167"/>
  <c r="AH820" i="167" s="1"/>
  <c r="Q820" i="167"/>
  <c r="R820" i="167" a="1"/>
  <c r="R820" i="167" s="1"/>
  <c r="S820" i="167"/>
  <c r="T820" i="167"/>
  <c r="U820" i="167"/>
  <c r="V820" i="167"/>
  <c r="Y820" i="167"/>
  <c r="X820" i="167" s="1"/>
  <c r="AB820" i="167"/>
  <c r="AF820" i="167"/>
  <c r="AG820" i="167"/>
  <c r="AI820" i="167"/>
  <c r="AL820" i="167"/>
  <c r="AO820" i="167"/>
  <c r="AP820" i="167"/>
  <c r="AQ820" i="167"/>
  <c r="AR820" i="167"/>
  <c r="AS820" i="167"/>
  <c r="AT820" i="167"/>
  <c r="AU820" i="167"/>
  <c r="AV820" i="167"/>
  <c r="AW820" i="167"/>
  <c r="BB820" i="167"/>
  <c r="A554" i="167"/>
  <c r="B554" i="167"/>
  <c r="C554" i="167"/>
  <c r="D554" i="167"/>
  <c r="E554" i="167"/>
  <c r="H554" i="167"/>
  <c r="F554" i="167" s="1"/>
  <c r="I554" i="167"/>
  <c r="J554" i="167"/>
  <c r="K554" i="167"/>
  <c r="L554" i="167"/>
  <c r="N554" i="167"/>
  <c r="O554" i="167"/>
  <c r="P554" i="167"/>
  <c r="AH554" i="167" s="1"/>
  <c r="Q554" i="167"/>
  <c r="R554" i="167" a="1"/>
  <c r="R554" i="167" s="1"/>
  <c r="S554" i="167"/>
  <c r="T554" i="167"/>
  <c r="U554" i="167"/>
  <c r="V554" i="167"/>
  <c r="Y554" i="167"/>
  <c r="W554" i="167" s="1"/>
  <c r="AB554" i="167"/>
  <c r="Z554" i="167" s="1"/>
  <c r="AF554" i="167"/>
  <c r="AG554" i="167"/>
  <c r="AI554" i="167"/>
  <c r="AL554" i="167"/>
  <c r="AO554" i="167"/>
  <c r="AP554" i="167"/>
  <c r="AQ554" i="167"/>
  <c r="AR554" i="167"/>
  <c r="AS554" i="167"/>
  <c r="AT554" i="167"/>
  <c r="AU554" i="167"/>
  <c r="AV554" i="167"/>
  <c r="AW554" i="167"/>
  <c r="BB554" i="167"/>
  <c r="A629" i="167"/>
  <c r="B629" i="167"/>
  <c r="C629" i="167"/>
  <c r="D629" i="167"/>
  <c r="E629" i="167"/>
  <c r="H629" i="167"/>
  <c r="F629" i="167" s="1"/>
  <c r="I629" i="167"/>
  <c r="J629" i="167"/>
  <c r="K629" i="167"/>
  <c r="L629" i="167"/>
  <c r="N629" i="167"/>
  <c r="O629" i="167"/>
  <c r="P629" i="167"/>
  <c r="AH629" i="167" s="1"/>
  <c r="Q629" i="167"/>
  <c r="R629" i="167" a="1"/>
  <c r="R629" i="167" s="1"/>
  <c r="S629" i="167"/>
  <c r="T629" i="167"/>
  <c r="U629" i="167"/>
  <c r="V629" i="167"/>
  <c r="Y629" i="167"/>
  <c r="AB629" i="167"/>
  <c r="AA629" i="167" s="1"/>
  <c r="AF629" i="167"/>
  <c r="AD629" i="167" s="1"/>
  <c r="AG629" i="167"/>
  <c r="AI629" i="167"/>
  <c r="AL629" i="167"/>
  <c r="AO629" i="167"/>
  <c r="AP629" i="167"/>
  <c r="AQ629" i="167"/>
  <c r="AR629" i="167"/>
  <c r="AS629" i="167"/>
  <c r="AT629" i="167"/>
  <c r="AU629" i="167"/>
  <c r="AV629" i="167"/>
  <c r="AW629" i="167"/>
  <c r="BB629" i="167"/>
  <c r="A548" i="167"/>
  <c r="B548" i="167"/>
  <c r="C548" i="167"/>
  <c r="D548" i="167"/>
  <c r="E548" i="167"/>
  <c r="H548" i="167"/>
  <c r="F548" i="167" s="1"/>
  <c r="I548" i="167"/>
  <c r="J548" i="167"/>
  <c r="K548" i="167"/>
  <c r="L548" i="167"/>
  <c r="N548" i="167"/>
  <c r="O548" i="167"/>
  <c r="P548" i="167"/>
  <c r="AH548" i="167" s="1"/>
  <c r="Q548" i="167"/>
  <c r="R548" i="167" a="1"/>
  <c r="R548" i="167" s="1"/>
  <c r="S548" i="167"/>
  <c r="T548" i="167"/>
  <c r="U548" i="167"/>
  <c r="V548" i="167"/>
  <c r="Y548" i="167"/>
  <c r="W548" i="167" s="1"/>
  <c r="AB548" i="167"/>
  <c r="AF548" i="167"/>
  <c r="AD548" i="167" s="1"/>
  <c r="AG548" i="167"/>
  <c r="AI548" i="167"/>
  <c r="AL548" i="167"/>
  <c r="AJ548" i="167" s="1"/>
  <c r="AO548" i="167"/>
  <c r="AP548" i="167"/>
  <c r="AQ548" i="167"/>
  <c r="AR548" i="167"/>
  <c r="AS548" i="167"/>
  <c r="AT548" i="167"/>
  <c r="AU548" i="167"/>
  <c r="AV548" i="167"/>
  <c r="AW548" i="167"/>
  <c r="BB548" i="167"/>
  <c r="A508" i="167"/>
  <c r="B508" i="167"/>
  <c r="C508" i="167"/>
  <c r="D508" i="167"/>
  <c r="E508" i="167"/>
  <c r="H508" i="167"/>
  <c r="I508" i="167"/>
  <c r="J508" i="167"/>
  <c r="K508" i="167"/>
  <c r="L508" i="167"/>
  <c r="N508" i="167"/>
  <c r="O508" i="167"/>
  <c r="P508" i="167"/>
  <c r="AH508" i="167" s="1"/>
  <c r="Q508" i="167"/>
  <c r="R508" i="167" a="1"/>
  <c r="R508" i="167" s="1"/>
  <c r="S508" i="167"/>
  <c r="T508" i="167"/>
  <c r="U508" i="167"/>
  <c r="V508" i="167"/>
  <c r="Y508" i="167"/>
  <c r="AB508" i="167"/>
  <c r="AA508" i="167" s="1"/>
  <c r="AF508" i="167"/>
  <c r="AD508" i="167" s="1"/>
  <c r="AG508" i="167"/>
  <c r="AI508" i="167"/>
  <c r="AL508" i="167"/>
  <c r="AJ508" i="167" s="1"/>
  <c r="AO508" i="167"/>
  <c r="AP508" i="167"/>
  <c r="AQ508" i="167"/>
  <c r="AR508" i="167"/>
  <c r="AS508" i="167"/>
  <c r="AT508" i="167"/>
  <c r="AU508" i="167"/>
  <c r="AV508" i="167"/>
  <c r="AW508" i="167"/>
  <c r="BB508" i="167"/>
  <c r="A544" i="167"/>
  <c r="B544" i="167"/>
  <c r="C544" i="167"/>
  <c r="D544" i="167"/>
  <c r="E544" i="167"/>
  <c r="M544" i="167" s="1"/>
  <c r="H544" i="167"/>
  <c r="G544" i="167" s="1"/>
  <c r="I544" i="167"/>
  <c r="J544" i="167"/>
  <c r="K544" i="167"/>
  <c r="L544" i="167"/>
  <c r="N544" i="167"/>
  <c r="O544" i="167"/>
  <c r="P544" i="167"/>
  <c r="Q544" i="167"/>
  <c r="R544" i="167" a="1"/>
  <c r="R544" i="167" s="1"/>
  <c r="S544" i="167"/>
  <c r="T544" i="167"/>
  <c r="U544" i="167"/>
  <c r="V544" i="167"/>
  <c r="Y544" i="167"/>
  <c r="X544" i="167" s="1"/>
  <c r="AB544" i="167"/>
  <c r="AA544" i="167" s="1"/>
  <c r="AF544" i="167"/>
  <c r="AE544" i="167" s="1"/>
  <c r="AG544" i="167"/>
  <c r="AI544" i="167"/>
  <c r="AL544" i="167"/>
  <c r="AO544" i="167"/>
  <c r="AP544" i="167"/>
  <c r="AQ544" i="167"/>
  <c r="AR544" i="167"/>
  <c r="AS544" i="167"/>
  <c r="AT544" i="167"/>
  <c r="AU544" i="167"/>
  <c r="AV544" i="167"/>
  <c r="AW544" i="167"/>
  <c r="BB544" i="167"/>
  <c r="A720" i="167"/>
  <c r="B720" i="167"/>
  <c r="C720" i="167"/>
  <c r="D720" i="167"/>
  <c r="E720" i="167"/>
  <c r="H720" i="167"/>
  <c r="I720" i="167"/>
  <c r="J720" i="167"/>
  <c r="K720" i="167"/>
  <c r="L720" i="167"/>
  <c r="N720" i="167"/>
  <c r="O720" i="167"/>
  <c r="P720" i="167"/>
  <c r="Q720" i="167"/>
  <c r="R720" i="167" a="1"/>
  <c r="R720" i="167" s="1"/>
  <c r="S720" i="167"/>
  <c r="T720" i="167"/>
  <c r="U720" i="167"/>
  <c r="V720" i="167"/>
  <c r="Y720" i="167"/>
  <c r="X720" i="167" s="1"/>
  <c r="AB720" i="167"/>
  <c r="Z720" i="167" s="1"/>
  <c r="AF720" i="167"/>
  <c r="AG720" i="167"/>
  <c r="AI720" i="167"/>
  <c r="AL720" i="167"/>
  <c r="AJ720" i="167" s="1"/>
  <c r="AO720" i="167"/>
  <c r="AP720" i="167"/>
  <c r="AQ720" i="167"/>
  <c r="AR720" i="167"/>
  <c r="AS720" i="167"/>
  <c r="AT720" i="167"/>
  <c r="AU720" i="167"/>
  <c r="AV720" i="167"/>
  <c r="AW720" i="167"/>
  <c r="BB720" i="167"/>
  <c r="A1064" i="167"/>
  <c r="B1064" i="167"/>
  <c r="C1064" i="167"/>
  <c r="D1064" i="167"/>
  <c r="E1064" i="167"/>
  <c r="H1064" i="167"/>
  <c r="I1064" i="167"/>
  <c r="J1064" i="167"/>
  <c r="K1064" i="167"/>
  <c r="L1064" i="167"/>
  <c r="N1064" i="167"/>
  <c r="O1064" i="167"/>
  <c r="P1064" i="167"/>
  <c r="AH1064" i="167" s="1"/>
  <c r="Q1064" i="167"/>
  <c r="R1064" i="167" a="1"/>
  <c r="R1064" i="167" s="1"/>
  <c r="S1064" i="167"/>
  <c r="T1064" i="167"/>
  <c r="U1064" i="167"/>
  <c r="V1064" i="167"/>
  <c r="Y1064" i="167"/>
  <c r="AB1064" i="167"/>
  <c r="AA1064" i="167" s="1"/>
  <c r="AF1064" i="167"/>
  <c r="AG1064" i="167"/>
  <c r="AI1064" i="167"/>
  <c r="AL1064" i="167"/>
  <c r="AJ1064" i="167" s="1"/>
  <c r="AO1064" i="167"/>
  <c r="AP1064" i="167"/>
  <c r="AQ1064" i="167"/>
  <c r="AR1064" i="167"/>
  <c r="AS1064" i="167"/>
  <c r="AT1064" i="167"/>
  <c r="AU1064" i="167"/>
  <c r="AV1064" i="167"/>
  <c r="AW1064" i="167"/>
  <c r="BB1064" i="167"/>
  <c r="A807" i="167"/>
  <c r="B807" i="167"/>
  <c r="C807" i="167"/>
  <c r="D807" i="167"/>
  <c r="E807" i="167"/>
  <c r="H807" i="167"/>
  <c r="F807" i="167" s="1"/>
  <c r="I807" i="167"/>
  <c r="J807" i="167"/>
  <c r="K807" i="167"/>
  <c r="L807" i="167"/>
  <c r="N807" i="167"/>
  <c r="O807" i="167"/>
  <c r="P807" i="167"/>
  <c r="AH807" i="167" s="1"/>
  <c r="Q807" i="167"/>
  <c r="R807" i="167" a="1"/>
  <c r="R807" i="167" s="1"/>
  <c r="S807" i="167"/>
  <c r="T807" i="167"/>
  <c r="U807" i="167"/>
  <c r="V807" i="167"/>
  <c r="AX807" i="167" s="1"/>
  <c r="Y807" i="167"/>
  <c r="AB807" i="167"/>
  <c r="Z807" i="167" s="1"/>
  <c r="AF807" i="167"/>
  <c r="AD807" i="167" s="1"/>
  <c r="AG807" i="167"/>
  <c r="AI807" i="167"/>
  <c r="AL807" i="167"/>
  <c r="AJ807" i="167" s="1"/>
  <c r="AO807" i="167"/>
  <c r="AP807" i="167"/>
  <c r="AQ807" i="167"/>
  <c r="AR807" i="167"/>
  <c r="AS807" i="167"/>
  <c r="AT807" i="167"/>
  <c r="AU807" i="167"/>
  <c r="AV807" i="167"/>
  <c r="AW807" i="167"/>
  <c r="BB807" i="167"/>
  <c r="A802" i="167"/>
  <c r="B802" i="167"/>
  <c r="C802" i="167"/>
  <c r="D802" i="167"/>
  <c r="E802" i="167"/>
  <c r="M802" i="167" s="1"/>
  <c r="H802" i="167"/>
  <c r="F802" i="167" s="1"/>
  <c r="I802" i="167"/>
  <c r="J802" i="167"/>
  <c r="K802" i="167"/>
  <c r="L802" i="167"/>
  <c r="N802" i="167"/>
  <c r="O802" i="167"/>
  <c r="P802" i="167"/>
  <c r="AH802" i="167" s="1"/>
  <c r="Q802" i="167"/>
  <c r="R802" i="167" a="1"/>
  <c r="R802" i="167" s="1"/>
  <c r="S802" i="167"/>
  <c r="T802" i="167"/>
  <c r="U802" i="167"/>
  <c r="V802" i="167"/>
  <c r="Y802" i="167"/>
  <c r="X802" i="167" s="1"/>
  <c r="AB802" i="167"/>
  <c r="AF802" i="167"/>
  <c r="AD802" i="167" s="1"/>
  <c r="AG802" i="167"/>
  <c r="AI802" i="167"/>
  <c r="AL802" i="167"/>
  <c r="AJ802" i="167" s="1"/>
  <c r="AO802" i="167"/>
  <c r="AP802" i="167"/>
  <c r="AQ802" i="167"/>
  <c r="AR802" i="167"/>
  <c r="AS802" i="167"/>
  <c r="AT802" i="167"/>
  <c r="AU802" i="167"/>
  <c r="AV802" i="167"/>
  <c r="AW802" i="167"/>
  <c r="BB802" i="167"/>
  <c r="A821" i="167"/>
  <c r="B821" i="167"/>
  <c r="C821" i="167"/>
  <c r="D821" i="167"/>
  <c r="E821" i="167"/>
  <c r="M821" i="167" s="1"/>
  <c r="H821" i="167"/>
  <c r="F821" i="167" s="1"/>
  <c r="I821" i="167"/>
  <c r="J821" i="167"/>
  <c r="K821" i="167"/>
  <c r="L821" i="167"/>
  <c r="N821" i="167"/>
  <c r="O821" i="167"/>
  <c r="P821" i="167"/>
  <c r="AH821" i="167" s="1"/>
  <c r="Q821" i="167"/>
  <c r="R821" i="167" a="1"/>
  <c r="R821" i="167" s="1"/>
  <c r="S821" i="167"/>
  <c r="T821" i="167"/>
  <c r="U821" i="167"/>
  <c r="V821" i="167"/>
  <c r="Y821" i="167"/>
  <c r="W821" i="167" s="1"/>
  <c r="AB821" i="167"/>
  <c r="Z821" i="167" s="1"/>
  <c r="AF821" i="167"/>
  <c r="AD821" i="167" s="1"/>
  <c r="AG821" i="167"/>
  <c r="AI821" i="167"/>
  <c r="AL821" i="167"/>
  <c r="AJ821" i="167" s="1"/>
  <c r="AO821" i="167"/>
  <c r="AP821" i="167"/>
  <c r="AQ821" i="167"/>
  <c r="AR821" i="167"/>
  <c r="AS821" i="167"/>
  <c r="AT821" i="167"/>
  <c r="AU821" i="167"/>
  <c r="AV821" i="167"/>
  <c r="AW821" i="167"/>
  <c r="BB821" i="167"/>
  <c r="A738" i="167"/>
  <c r="B738" i="167"/>
  <c r="C738" i="167"/>
  <c r="D738" i="167"/>
  <c r="E738" i="167"/>
  <c r="H738" i="167"/>
  <c r="I738" i="167"/>
  <c r="J738" i="167"/>
  <c r="K738" i="167"/>
  <c r="L738" i="167"/>
  <c r="N738" i="167"/>
  <c r="O738" i="167"/>
  <c r="P738" i="167"/>
  <c r="Q738" i="167"/>
  <c r="R738" i="167" a="1"/>
  <c r="R738" i="167" s="1"/>
  <c r="S738" i="167"/>
  <c r="T738" i="167"/>
  <c r="U738" i="167"/>
  <c r="V738" i="167"/>
  <c r="Y738" i="167"/>
  <c r="AB738" i="167"/>
  <c r="AA738" i="167" s="1"/>
  <c r="AF738" i="167"/>
  <c r="AD738" i="167" s="1"/>
  <c r="AG738" i="167"/>
  <c r="AI738" i="167"/>
  <c r="AL738" i="167"/>
  <c r="AO738" i="167"/>
  <c r="AP738" i="167"/>
  <c r="AQ738" i="167"/>
  <c r="AR738" i="167"/>
  <c r="AS738" i="167"/>
  <c r="AT738" i="167"/>
  <c r="AU738" i="167"/>
  <c r="AV738" i="167"/>
  <c r="AW738" i="167"/>
  <c r="BB738" i="167"/>
  <c r="A9" i="167"/>
  <c r="B9" i="167"/>
  <c r="C9" i="167"/>
  <c r="D9" i="167"/>
  <c r="E9" i="167"/>
  <c r="H9" i="167"/>
  <c r="G9" i="167" s="1"/>
  <c r="I9" i="167"/>
  <c r="J9" i="167"/>
  <c r="K9" i="167"/>
  <c r="L9" i="167"/>
  <c r="N9" i="167"/>
  <c r="O9" i="167"/>
  <c r="P9" i="167"/>
  <c r="Q9" i="167"/>
  <c r="R9" i="167" a="1"/>
  <c r="R9" i="167" s="1"/>
  <c r="S9" i="167"/>
  <c r="T9" i="167"/>
  <c r="U9" i="167"/>
  <c r="V9" i="167"/>
  <c r="Y9" i="167"/>
  <c r="W9" i="167" s="1"/>
  <c r="AB9" i="167"/>
  <c r="AF9" i="167"/>
  <c r="AD9" i="167" s="1"/>
  <c r="AG9" i="167"/>
  <c r="AI9" i="167"/>
  <c r="AL9" i="167"/>
  <c r="AJ9" i="167" s="1"/>
  <c r="AO9" i="167"/>
  <c r="AP9" i="167"/>
  <c r="AQ9" i="167"/>
  <c r="AR9" i="167"/>
  <c r="AS9" i="167"/>
  <c r="AT9" i="167"/>
  <c r="AU9" i="167"/>
  <c r="AV9" i="167"/>
  <c r="AW9" i="167"/>
  <c r="BB9" i="167"/>
  <c r="A708" i="167"/>
  <c r="B708" i="167"/>
  <c r="C708" i="167"/>
  <c r="D708" i="167"/>
  <c r="E708" i="167"/>
  <c r="H708" i="167"/>
  <c r="F708" i="167" s="1"/>
  <c r="I708" i="167"/>
  <c r="J708" i="167"/>
  <c r="K708" i="167"/>
  <c r="L708" i="167"/>
  <c r="N708" i="167"/>
  <c r="O708" i="167"/>
  <c r="P708" i="167"/>
  <c r="Q708" i="167"/>
  <c r="R708" i="167" a="1"/>
  <c r="R708" i="167" s="1"/>
  <c r="S708" i="167"/>
  <c r="T708" i="167"/>
  <c r="U708" i="167"/>
  <c r="V708" i="167"/>
  <c r="Y708" i="167"/>
  <c r="W708" i="167" s="1"/>
  <c r="AB708" i="167"/>
  <c r="Z708" i="167" s="1"/>
  <c r="AF708" i="167"/>
  <c r="AG708" i="167"/>
  <c r="AI708" i="167"/>
  <c r="AL708" i="167"/>
  <c r="AK708" i="167" s="1"/>
  <c r="AO708" i="167"/>
  <c r="AP708" i="167"/>
  <c r="AQ708" i="167"/>
  <c r="AR708" i="167"/>
  <c r="AS708" i="167"/>
  <c r="AT708" i="167"/>
  <c r="AU708" i="167"/>
  <c r="AV708" i="167"/>
  <c r="AW708" i="167"/>
  <c r="BB708" i="167"/>
  <c r="A726" i="167"/>
  <c r="B726" i="167"/>
  <c r="C726" i="167"/>
  <c r="D726" i="167"/>
  <c r="E726" i="167"/>
  <c r="H726" i="167"/>
  <c r="F726" i="167" s="1"/>
  <c r="I726" i="167"/>
  <c r="J726" i="167"/>
  <c r="K726" i="167"/>
  <c r="L726" i="167"/>
  <c r="N726" i="167"/>
  <c r="O726" i="167"/>
  <c r="P726" i="167"/>
  <c r="AH726" i="167" s="1"/>
  <c r="Q726" i="167"/>
  <c r="R726" i="167" a="1"/>
  <c r="R726" i="167" s="1"/>
  <c r="S726" i="167"/>
  <c r="T726" i="167"/>
  <c r="U726" i="167"/>
  <c r="V726" i="167"/>
  <c r="Y726" i="167"/>
  <c r="X726" i="167" s="1"/>
  <c r="AB726" i="167"/>
  <c r="Z726" i="167" s="1"/>
  <c r="AF726" i="167"/>
  <c r="AD726" i="167" s="1"/>
  <c r="AG726" i="167"/>
  <c r="AI726" i="167"/>
  <c r="AL726" i="167"/>
  <c r="AO726" i="167"/>
  <c r="AP726" i="167"/>
  <c r="AQ726" i="167"/>
  <c r="AR726" i="167"/>
  <c r="AS726" i="167"/>
  <c r="AT726" i="167"/>
  <c r="AU726" i="167"/>
  <c r="AV726" i="167"/>
  <c r="AW726" i="167"/>
  <c r="BB726" i="167"/>
  <c r="A616" i="167"/>
  <c r="B616" i="167"/>
  <c r="C616" i="167"/>
  <c r="D616" i="167"/>
  <c r="E616" i="167"/>
  <c r="H616" i="167"/>
  <c r="G616" i="167" s="1"/>
  <c r="I616" i="167"/>
  <c r="J616" i="167"/>
  <c r="K616" i="167"/>
  <c r="L616" i="167"/>
  <c r="N616" i="167"/>
  <c r="O616" i="167"/>
  <c r="P616" i="167"/>
  <c r="AH616" i="167" s="1"/>
  <c r="Q616" i="167"/>
  <c r="R616" i="167" a="1"/>
  <c r="R616" i="167" s="1"/>
  <c r="S616" i="167"/>
  <c r="T616" i="167"/>
  <c r="U616" i="167"/>
  <c r="V616" i="167"/>
  <c r="Y616" i="167"/>
  <c r="W616" i="167" s="1"/>
  <c r="AB616" i="167"/>
  <c r="AA616" i="167" s="1"/>
  <c r="AF616" i="167"/>
  <c r="AE616" i="167" s="1"/>
  <c r="AG616" i="167"/>
  <c r="AI616" i="167"/>
  <c r="AL616" i="167"/>
  <c r="AJ616" i="167" s="1"/>
  <c r="AO616" i="167"/>
  <c r="AP616" i="167"/>
  <c r="AQ616" i="167"/>
  <c r="AR616" i="167"/>
  <c r="AS616" i="167"/>
  <c r="AT616" i="167"/>
  <c r="AU616" i="167"/>
  <c r="AV616" i="167"/>
  <c r="AW616" i="167"/>
  <c r="BB616" i="167"/>
  <c r="A626" i="167"/>
  <c r="B626" i="167"/>
  <c r="C626" i="167"/>
  <c r="D626" i="167"/>
  <c r="E626" i="167"/>
  <c r="H626" i="167"/>
  <c r="I626" i="167"/>
  <c r="J626" i="167"/>
  <c r="K626" i="167"/>
  <c r="L626" i="167"/>
  <c r="N626" i="167"/>
  <c r="O626" i="167"/>
  <c r="P626" i="167"/>
  <c r="AH626" i="167" s="1"/>
  <c r="Q626" i="167"/>
  <c r="R626" i="167" a="1"/>
  <c r="R626" i="167" s="1"/>
  <c r="S626" i="167"/>
  <c r="T626" i="167"/>
  <c r="U626" i="167"/>
  <c r="V626" i="167"/>
  <c r="Y626" i="167"/>
  <c r="AB626" i="167"/>
  <c r="Z626" i="167" s="1"/>
  <c r="AF626" i="167"/>
  <c r="AE626" i="167" s="1"/>
  <c r="AG626" i="167"/>
  <c r="AI626" i="167"/>
  <c r="AL626" i="167"/>
  <c r="AJ626" i="167" s="1"/>
  <c r="AO626" i="167"/>
  <c r="AP626" i="167"/>
  <c r="AQ626" i="167"/>
  <c r="AR626" i="167"/>
  <c r="AS626" i="167"/>
  <c r="AT626" i="167"/>
  <c r="AU626" i="167"/>
  <c r="AV626" i="167"/>
  <c r="AW626" i="167"/>
  <c r="BB626" i="167"/>
  <c r="A605" i="167"/>
  <c r="B605" i="167"/>
  <c r="C605" i="167"/>
  <c r="D605" i="167"/>
  <c r="E605" i="167"/>
  <c r="H605" i="167"/>
  <c r="I605" i="167"/>
  <c r="J605" i="167"/>
  <c r="K605" i="167"/>
  <c r="L605" i="167"/>
  <c r="N605" i="167"/>
  <c r="O605" i="167"/>
  <c r="P605" i="167"/>
  <c r="AH605" i="167" s="1"/>
  <c r="Q605" i="167"/>
  <c r="R605" i="167" a="1"/>
  <c r="R605" i="167" s="1"/>
  <c r="S605" i="167"/>
  <c r="T605" i="167"/>
  <c r="U605" i="167"/>
  <c r="V605" i="167"/>
  <c r="Y605" i="167"/>
  <c r="W605" i="167" s="1"/>
  <c r="AB605" i="167"/>
  <c r="AF605" i="167"/>
  <c r="AG605" i="167"/>
  <c r="AI605" i="167"/>
  <c r="AL605" i="167"/>
  <c r="AK605" i="167" s="1"/>
  <c r="AO605" i="167"/>
  <c r="AP605" i="167"/>
  <c r="AQ605" i="167"/>
  <c r="AR605" i="167"/>
  <c r="AS605" i="167"/>
  <c r="AT605" i="167"/>
  <c r="AU605" i="167"/>
  <c r="AV605" i="167"/>
  <c r="AW605" i="167"/>
  <c r="BB605" i="167"/>
  <c r="A633" i="167"/>
  <c r="B633" i="167"/>
  <c r="C633" i="167"/>
  <c r="D633" i="167"/>
  <c r="E633" i="167"/>
  <c r="H633" i="167"/>
  <c r="I633" i="167"/>
  <c r="J633" i="167"/>
  <c r="K633" i="167"/>
  <c r="L633" i="167"/>
  <c r="N633" i="167"/>
  <c r="O633" i="167"/>
  <c r="P633" i="167"/>
  <c r="AH633" i="167" s="1"/>
  <c r="Q633" i="167"/>
  <c r="R633" i="167" a="1"/>
  <c r="R633" i="167" s="1"/>
  <c r="S633" i="167"/>
  <c r="T633" i="167"/>
  <c r="U633" i="167"/>
  <c r="V633" i="167"/>
  <c r="Y633" i="167"/>
  <c r="X633" i="167" s="1"/>
  <c r="AB633" i="167"/>
  <c r="Z633" i="167" s="1"/>
  <c r="AF633" i="167"/>
  <c r="AG633" i="167"/>
  <c r="AI633" i="167"/>
  <c r="AL633" i="167"/>
  <c r="AJ633" i="167" s="1"/>
  <c r="AO633" i="167"/>
  <c r="AP633" i="167"/>
  <c r="AQ633" i="167"/>
  <c r="AR633" i="167"/>
  <c r="AS633" i="167"/>
  <c r="AT633" i="167"/>
  <c r="AU633" i="167"/>
  <c r="AV633" i="167"/>
  <c r="AW633" i="167"/>
  <c r="BB633" i="167"/>
  <c r="A602" i="167"/>
  <c r="B602" i="167"/>
  <c r="C602" i="167"/>
  <c r="D602" i="167"/>
  <c r="E602" i="167"/>
  <c r="H602" i="167"/>
  <c r="F602" i="167" s="1"/>
  <c r="I602" i="167"/>
  <c r="J602" i="167"/>
  <c r="K602" i="167"/>
  <c r="L602" i="167"/>
  <c r="N602" i="167"/>
  <c r="O602" i="167"/>
  <c r="P602" i="167"/>
  <c r="AH602" i="167" s="1"/>
  <c r="Q602" i="167"/>
  <c r="R602" i="167" a="1"/>
  <c r="R602" i="167" s="1"/>
  <c r="S602" i="167"/>
  <c r="T602" i="167"/>
  <c r="U602" i="167"/>
  <c r="V602" i="167"/>
  <c r="Y602" i="167"/>
  <c r="AB602" i="167"/>
  <c r="AA602" i="167" s="1"/>
  <c r="AF602" i="167"/>
  <c r="AD602" i="167" s="1"/>
  <c r="AG602" i="167"/>
  <c r="AI602" i="167"/>
  <c r="AL602" i="167"/>
  <c r="AJ602" i="167" s="1"/>
  <c r="AO602" i="167"/>
  <c r="AP602" i="167"/>
  <c r="AQ602" i="167"/>
  <c r="AR602" i="167"/>
  <c r="AS602" i="167"/>
  <c r="AT602" i="167"/>
  <c r="AU602" i="167"/>
  <c r="AV602" i="167"/>
  <c r="AW602" i="167"/>
  <c r="BB602" i="167"/>
  <c r="A613" i="167"/>
  <c r="B613" i="167"/>
  <c r="C613" i="167"/>
  <c r="D613" i="167"/>
  <c r="E613" i="167"/>
  <c r="H613" i="167"/>
  <c r="I613" i="167"/>
  <c r="J613" i="167"/>
  <c r="K613" i="167"/>
  <c r="L613" i="167"/>
  <c r="N613" i="167"/>
  <c r="O613" i="167"/>
  <c r="P613" i="167"/>
  <c r="AH613" i="167" s="1"/>
  <c r="Q613" i="167"/>
  <c r="R613" i="167" a="1"/>
  <c r="R613" i="167" s="1"/>
  <c r="S613" i="167"/>
  <c r="T613" i="167"/>
  <c r="U613" i="167"/>
  <c r="V613" i="167"/>
  <c r="Y613" i="167"/>
  <c r="AB613" i="167"/>
  <c r="Z613" i="167" s="1"/>
  <c r="AF613" i="167"/>
  <c r="AG613" i="167"/>
  <c r="AI613" i="167"/>
  <c r="AL613" i="167"/>
  <c r="AK613" i="167" s="1"/>
  <c r="AO613" i="167"/>
  <c r="AP613" i="167"/>
  <c r="AQ613" i="167"/>
  <c r="AR613" i="167"/>
  <c r="AS613" i="167"/>
  <c r="AT613" i="167"/>
  <c r="AU613" i="167"/>
  <c r="AV613" i="167"/>
  <c r="AW613" i="167"/>
  <c r="BB613" i="167"/>
  <c r="A623" i="167"/>
  <c r="B623" i="167"/>
  <c r="C623" i="167"/>
  <c r="D623" i="167"/>
  <c r="E623" i="167"/>
  <c r="H623" i="167"/>
  <c r="G623" i="167" s="1"/>
  <c r="I623" i="167"/>
  <c r="J623" i="167"/>
  <c r="K623" i="167"/>
  <c r="L623" i="167"/>
  <c r="N623" i="167"/>
  <c r="O623" i="167"/>
  <c r="P623" i="167"/>
  <c r="Q623" i="167"/>
  <c r="R623" i="167" a="1"/>
  <c r="R623" i="167" s="1"/>
  <c r="S623" i="167"/>
  <c r="T623" i="167"/>
  <c r="U623" i="167"/>
  <c r="V623" i="167"/>
  <c r="Y623" i="167"/>
  <c r="X623" i="167" s="1"/>
  <c r="AB623" i="167"/>
  <c r="AF623" i="167"/>
  <c r="AG623" i="167"/>
  <c r="AI623" i="167"/>
  <c r="AL623" i="167"/>
  <c r="AK623" i="167" s="1"/>
  <c r="AO623" i="167"/>
  <c r="AP623" i="167"/>
  <c r="AQ623" i="167"/>
  <c r="AR623" i="167"/>
  <c r="AS623" i="167"/>
  <c r="AT623" i="167"/>
  <c r="AU623" i="167"/>
  <c r="AV623" i="167"/>
  <c r="AW623" i="167"/>
  <c r="BB623" i="167"/>
  <c r="A684" i="167"/>
  <c r="B684" i="167"/>
  <c r="C684" i="167"/>
  <c r="D684" i="167"/>
  <c r="E684" i="167"/>
  <c r="H684" i="167"/>
  <c r="I684" i="167"/>
  <c r="J684" i="167"/>
  <c r="K684" i="167"/>
  <c r="L684" i="167"/>
  <c r="N684" i="167"/>
  <c r="O684" i="167"/>
  <c r="P684" i="167"/>
  <c r="AH684" i="167" s="1"/>
  <c r="Q684" i="167"/>
  <c r="R684" i="167" a="1"/>
  <c r="R684" i="167" s="1"/>
  <c r="S684" i="167"/>
  <c r="T684" i="167"/>
  <c r="U684" i="167"/>
  <c r="V684" i="167"/>
  <c r="Y684" i="167"/>
  <c r="W684" i="167" s="1"/>
  <c r="AB684" i="167"/>
  <c r="Z684" i="167" s="1"/>
  <c r="AF684" i="167"/>
  <c r="AG684" i="167"/>
  <c r="AI684" i="167"/>
  <c r="AL684" i="167"/>
  <c r="AJ684" i="167" s="1"/>
  <c r="AO684" i="167"/>
  <c r="AP684" i="167"/>
  <c r="AQ684" i="167"/>
  <c r="AR684" i="167"/>
  <c r="AS684" i="167"/>
  <c r="AT684" i="167"/>
  <c r="AU684" i="167"/>
  <c r="AV684" i="167"/>
  <c r="AW684" i="167"/>
  <c r="BB684" i="167"/>
  <c r="A660" i="167"/>
  <c r="B660" i="167"/>
  <c r="C660" i="167"/>
  <c r="D660" i="167"/>
  <c r="E660" i="167"/>
  <c r="H660" i="167"/>
  <c r="F660" i="167" s="1"/>
  <c r="I660" i="167"/>
  <c r="J660" i="167"/>
  <c r="K660" i="167"/>
  <c r="L660" i="167"/>
  <c r="N660" i="167"/>
  <c r="O660" i="167"/>
  <c r="P660" i="167"/>
  <c r="Q660" i="167"/>
  <c r="R660" i="167" a="1"/>
  <c r="R660" i="167" s="1"/>
  <c r="S660" i="167"/>
  <c r="T660" i="167"/>
  <c r="U660" i="167"/>
  <c r="V660" i="167"/>
  <c r="Y660" i="167"/>
  <c r="W660" i="167" s="1"/>
  <c r="AB660" i="167"/>
  <c r="Z660" i="167" s="1"/>
  <c r="AF660" i="167"/>
  <c r="AE660" i="167" s="1"/>
  <c r="AG660" i="167"/>
  <c r="AI660" i="167"/>
  <c r="AL660" i="167"/>
  <c r="AJ660" i="167" s="1"/>
  <c r="AO660" i="167"/>
  <c r="AP660" i="167"/>
  <c r="AQ660" i="167"/>
  <c r="AR660" i="167"/>
  <c r="AS660" i="167"/>
  <c r="AT660" i="167"/>
  <c r="AU660" i="167"/>
  <c r="AV660" i="167"/>
  <c r="AW660" i="167"/>
  <c r="BB660" i="167"/>
  <c r="A643" i="167"/>
  <c r="B643" i="167"/>
  <c r="C643" i="167"/>
  <c r="D643" i="167"/>
  <c r="E643" i="167"/>
  <c r="H643" i="167"/>
  <c r="G643" i="167" s="1"/>
  <c r="I643" i="167"/>
  <c r="J643" i="167"/>
  <c r="K643" i="167"/>
  <c r="L643" i="167"/>
  <c r="N643" i="167"/>
  <c r="O643" i="167"/>
  <c r="P643" i="167"/>
  <c r="Q643" i="167"/>
  <c r="R643" i="167" a="1"/>
  <c r="R643" i="167" s="1"/>
  <c r="S643" i="167"/>
  <c r="T643" i="167"/>
  <c r="U643" i="167"/>
  <c r="V643" i="167"/>
  <c r="Y643" i="167"/>
  <c r="W643" i="167" s="1"/>
  <c r="AB643" i="167"/>
  <c r="AF643" i="167"/>
  <c r="AD643" i="167" s="1"/>
  <c r="AG643" i="167"/>
  <c r="AI643" i="167"/>
  <c r="AL643" i="167"/>
  <c r="AO643" i="167"/>
  <c r="AP643" i="167"/>
  <c r="AQ643" i="167"/>
  <c r="AR643" i="167"/>
  <c r="AS643" i="167"/>
  <c r="AT643" i="167"/>
  <c r="AU643" i="167"/>
  <c r="AV643" i="167"/>
  <c r="AW643" i="167"/>
  <c r="BB643" i="167"/>
  <c r="A803" i="167"/>
  <c r="B803" i="167"/>
  <c r="C803" i="167"/>
  <c r="D803" i="167"/>
  <c r="E803" i="167"/>
  <c r="H803" i="167"/>
  <c r="F803" i="167" s="1"/>
  <c r="I803" i="167"/>
  <c r="J803" i="167"/>
  <c r="K803" i="167"/>
  <c r="L803" i="167"/>
  <c r="N803" i="167"/>
  <c r="O803" i="167"/>
  <c r="P803" i="167"/>
  <c r="AH803" i="167" s="1"/>
  <c r="Q803" i="167"/>
  <c r="R803" i="167" a="1"/>
  <c r="R803" i="167" s="1"/>
  <c r="S803" i="167"/>
  <c r="T803" i="167"/>
  <c r="U803" i="167"/>
  <c r="V803" i="167"/>
  <c r="Y803" i="167"/>
  <c r="X803" i="167" s="1"/>
  <c r="AB803" i="167"/>
  <c r="Z803" i="167" s="1"/>
  <c r="AF803" i="167"/>
  <c r="AD803" i="167" s="1"/>
  <c r="AG803" i="167"/>
  <c r="AI803" i="167"/>
  <c r="AL803" i="167"/>
  <c r="AK803" i="167" s="1"/>
  <c r="AO803" i="167"/>
  <c r="AP803" i="167"/>
  <c r="AQ803" i="167"/>
  <c r="AR803" i="167"/>
  <c r="AS803" i="167"/>
  <c r="AT803" i="167"/>
  <c r="AU803" i="167"/>
  <c r="AV803" i="167"/>
  <c r="AW803" i="167"/>
  <c r="BB803" i="167"/>
  <c r="A804" i="167"/>
  <c r="B804" i="167"/>
  <c r="C804" i="167"/>
  <c r="D804" i="167"/>
  <c r="E804" i="167"/>
  <c r="M804" i="167" s="1"/>
  <c r="H804" i="167"/>
  <c r="G804" i="167" s="1"/>
  <c r="I804" i="167"/>
  <c r="J804" i="167"/>
  <c r="K804" i="167"/>
  <c r="L804" i="167"/>
  <c r="N804" i="167"/>
  <c r="O804" i="167"/>
  <c r="P804" i="167"/>
  <c r="Q804" i="167"/>
  <c r="R804" i="167" a="1"/>
  <c r="R804" i="167" s="1"/>
  <c r="S804" i="167"/>
  <c r="T804" i="167"/>
  <c r="U804" i="167"/>
  <c r="V804" i="167"/>
  <c r="Y804" i="167"/>
  <c r="W804" i="167" s="1"/>
  <c r="AB804" i="167"/>
  <c r="AF804" i="167"/>
  <c r="AG804" i="167"/>
  <c r="AI804" i="167"/>
  <c r="AL804" i="167"/>
  <c r="AO804" i="167"/>
  <c r="AP804" i="167"/>
  <c r="AQ804" i="167"/>
  <c r="AR804" i="167"/>
  <c r="AS804" i="167"/>
  <c r="AT804" i="167"/>
  <c r="AU804" i="167"/>
  <c r="AV804" i="167"/>
  <c r="AW804" i="167"/>
  <c r="BB804" i="167"/>
  <c r="A487" i="167"/>
  <c r="B487" i="167"/>
  <c r="C487" i="167"/>
  <c r="D487" i="167"/>
  <c r="E487" i="167"/>
  <c r="H487" i="167"/>
  <c r="F487" i="167" s="1"/>
  <c r="I487" i="167"/>
  <c r="J487" i="167"/>
  <c r="K487" i="167"/>
  <c r="L487" i="167"/>
  <c r="N487" i="167"/>
  <c r="O487" i="167"/>
  <c r="P487" i="167"/>
  <c r="AH487" i="167" s="1"/>
  <c r="Q487" i="167"/>
  <c r="R487" i="167" a="1"/>
  <c r="R487" i="167" s="1"/>
  <c r="S487" i="167"/>
  <c r="T487" i="167"/>
  <c r="U487" i="167"/>
  <c r="V487" i="167"/>
  <c r="Y487" i="167"/>
  <c r="X487" i="167" s="1"/>
  <c r="AB487" i="167"/>
  <c r="AF487" i="167"/>
  <c r="AG487" i="167"/>
  <c r="AI487" i="167"/>
  <c r="AL487" i="167"/>
  <c r="AK487" i="167" s="1"/>
  <c r="AO487" i="167"/>
  <c r="AP487" i="167"/>
  <c r="AQ487" i="167"/>
  <c r="AR487" i="167"/>
  <c r="AS487" i="167"/>
  <c r="AT487" i="167"/>
  <c r="AU487" i="167"/>
  <c r="AV487" i="167"/>
  <c r="AW487" i="167"/>
  <c r="BB487" i="167"/>
  <c r="A488" i="167"/>
  <c r="B488" i="167"/>
  <c r="C488" i="167"/>
  <c r="D488" i="167"/>
  <c r="E488" i="167"/>
  <c r="H488" i="167"/>
  <c r="F488" i="167" s="1"/>
  <c r="I488" i="167"/>
  <c r="J488" i="167"/>
  <c r="K488" i="167"/>
  <c r="L488" i="167"/>
  <c r="N488" i="167"/>
  <c r="O488" i="167"/>
  <c r="P488" i="167"/>
  <c r="AH488" i="167" s="1"/>
  <c r="Q488" i="167"/>
  <c r="R488" i="167" a="1"/>
  <c r="R488" i="167" s="1"/>
  <c r="S488" i="167"/>
  <c r="T488" i="167"/>
  <c r="U488" i="167"/>
  <c r="V488" i="167"/>
  <c r="Y488" i="167"/>
  <c r="AB488" i="167"/>
  <c r="AF488" i="167"/>
  <c r="AG488" i="167"/>
  <c r="AI488" i="167"/>
  <c r="AL488" i="167"/>
  <c r="AO488" i="167"/>
  <c r="AP488" i="167"/>
  <c r="AQ488" i="167"/>
  <c r="AR488" i="167"/>
  <c r="AS488" i="167"/>
  <c r="AT488" i="167"/>
  <c r="AU488" i="167"/>
  <c r="AV488" i="167"/>
  <c r="AW488" i="167"/>
  <c r="BB488" i="167"/>
  <c r="A490" i="167"/>
  <c r="B490" i="167"/>
  <c r="C490" i="167"/>
  <c r="D490" i="167"/>
  <c r="E490" i="167"/>
  <c r="H490" i="167"/>
  <c r="I490" i="167"/>
  <c r="J490" i="167"/>
  <c r="K490" i="167"/>
  <c r="L490" i="167"/>
  <c r="N490" i="167"/>
  <c r="O490" i="167"/>
  <c r="P490" i="167"/>
  <c r="Q490" i="167"/>
  <c r="R490" i="167" a="1"/>
  <c r="R490" i="167" s="1"/>
  <c r="S490" i="167"/>
  <c r="T490" i="167"/>
  <c r="U490" i="167"/>
  <c r="V490" i="167"/>
  <c r="Y490" i="167"/>
  <c r="W490" i="167" s="1"/>
  <c r="AB490" i="167"/>
  <c r="Z490" i="167" s="1"/>
  <c r="AF490" i="167"/>
  <c r="AG490" i="167"/>
  <c r="AI490" i="167"/>
  <c r="AL490" i="167"/>
  <c r="AO490" i="167"/>
  <c r="AP490" i="167"/>
  <c r="AQ490" i="167"/>
  <c r="AR490" i="167"/>
  <c r="AS490" i="167"/>
  <c r="AT490" i="167"/>
  <c r="AU490" i="167"/>
  <c r="AV490" i="167"/>
  <c r="AW490" i="167"/>
  <c r="BB490" i="167"/>
  <c r="A491" i="167"/>
  <c r="B491" i="167"/>
  <c r="C491" i="167"/>
  <c r="D491" i="167"/>
  <c r="E491" i="167"/>
  <c r="H491" i="167"/>
  <c r="I491" i="167"/>
  <c r="J491" i="167"/>
  <c r="K491" i="167"/>
  <c r="L491" i="167"/>
  <c r="N491" i="167"/>
  <c r="O491" i="167"/>
  <c r="P491" i="167"/>
  <c r="Q491" i="167"/>
  <c r="R491" i="167" a="1"/>
  <c r="R491" i="167" s="1"/>
  <c r="S491" i="167"/>
  <c r="T491" i="167"/>
  <c r="U491" i="167"/>
  <c r="V491" i="167"/>
  <c r="Y491" i="167"/>
  <c r="AB491" i="167"/>
  <c r="Z491" i="167" s="1"/>
  <c r="AF491" i="167"/>
  <c r="AG491" i="167"/>
  <c r="AI491" i="167"/>
  <c r="AL491" i="167"/>
  <c r="AJ491" i="167" s="1"/>
  <c r="AO491" i="167"/>
  <c r="AP491" i="167"/>
  <c r="AQ491" i="167"/>
  <c r="AR491" i="167"/>
  <c r="AS491" i="167"/>
  <c r="AT491" i="167"/>
  <c r="AU491" i="167"/>
  <c r="AV491" i="167"/>
  <c r="AW491" i="167"/>
  <c r="BB491" i="167"/>
  <c r="A492" i="167"/>
  <c r="B492" i="167"/>
  <c r="C492" i="167"/>
  <c r="D492" i="167"/>
  <c r="E492" i="167"/>
  <c r="H492" i="167"/>
  <c r="G492" i="167" s="1"/>
  <c r="I492" i="167"/>
  <c r="J492" i="167"/>
  <c r="K492" i="167"/>
  <c r="L492" i="167"/>
  <c r="N492" i="167"/>
  <c r="O492" i="167"/>
  <c r="P492" i="167"/>
  <c r="AH492" i="167" s="1"/>
  <c r="Q492" i="167"/>
  <c r="R492" i="167" a="1"/>
  <c r="R492" i="167" s="1"/>
  <c r="S492" i="167"/>
  <c r="T492" i="167"/>
  <c r="U492" i="167"/>
  <c r="V492" i="167"/>
  <c r="Y492" i="167"/>
  <c r="W492" i="167" s="1"/>
  <c r="AB492" i="167"/>
  <c r="AA492" i="167" s="1"/>
  <c r="AF492" i="167"/>
  <c r="AE492" i="167" s="1"/>
  <c r="AG492" i="167"/>
  <c r="AI492" i="167"/>
  <c r="AL492" i="167"/>
  <c r="AO492" i="167"/>
  <c r="AP492" i="167"/>
  <c r="AQ492" i="167"/>
  <c r="AR492" i="167"/>
  <c r="AS492" i="167"/>
  <c r="AT492" i="167"/>
  <c r="AU492" i="167"/>
  <c r="AV492" i="167"/>
  <c r="AW492" i="167"/>
  <c r="BB492" i="167"/>
  <c r="A494" i="167"/>
  <c r="B494" i="167"/>
  <c r="C494" i="167"/>
  <c r="D494" i="167"/>
  <c r="E494" i="167"/>
  <c r="H494" i="167"/>
  <c r="F494" i="167" s="1"/>
  <c r="I494" i="167"/>
  <c r="J494" i="167"/>
  <c r="K494" i="167"/>
  <c r="L494" i="167"/>
  <c r="N494" i="167"/>
  <c r="O494" i="167"/>
  <c r="P494" i="167"/>
  <c r="AH494" i="167" s="1"/>
  <c r="Q494" i="167"/>
  <c r="R494" i="167" a="1"/>
  <c r="R494" i="167" s="1"/>
  <c r="S494" i="167"/>
  <c r="T494" i="167"/>
  <c r="U494" i="167"/>
  <c r="V494" i="167"/>
  <c r="Y494" i="167"/>
  <c r="AB494" i="167"/>
  <c r="AF494" i="167"/>
  <c r="AG494" i="167"/>
  <c r="AI494" i="167"/>
  <c r="AL494" i="167"/>
  <c r="AJ494" i="167" s="1"/>
  <c r="AO494" i="167"/>
  <c r="AP494" i="167"/>
  <c r="AQ494" i="167"/>
  <c r="AR494" i="167"/>
  <c r="AS494" i="167"/>
  <c r="AT494" i="167"/>
  <c r="AU494" i="167"/>
  <c r="AV494" i="167"/>
  <c r="AW494" i="167"/>
  <c r="BB494" i="167"/>
  <c r="A495" i="167"/>
  <c r="B495" i="167"/>
  <c r="C495" i="167"/>
  <c r="D495" i="167"/>
  <c r="E495" i="167"/>
  <c r="H495" i="167"/>
  <c r="G495" i="167" s="1"/>
  <c r="I495" i="167"/>
  <c r="J495" i="167"/>
  <c r="K495" i="167"/>
  <c r="L495" i="167"/>
  <c r="N495" i="167"/>
  <c r="O495" i="167"/>
  <c r="P495" i="167"/>
  <c r="AH495" i="167" s="1"/>
  <c r="Q495" i="167"/>
  <c r="R495" i="167" a="1"/>
  <c r="R495" i="167" s="1"/>
  <c r="S495" i="167"/>
  <c r="T495" i="167"/>
  <c r="U495" i="167"/>
  <c r="V495" i="167"/>
  <c r="Y495" i="167"/>
  <c r="W495" i="167" s="1"/>
  <c r="AB495" i="167"/>
  <c r="Z495" i="167" s="1"/>
  <c r="AF495" i="167"/>
  <c r="AE495" i="167" s="1"/>
  <c r="AG495" i="167"/>
  <c r="AI495" i="167"/>
  <c r="AL495" i="167"/>
  <c r="AJ495" i="167" s="1"/>
  <c r="AO495" i="167"/>
  <c r="AP495" i="167"/>
  <c r="AQ495" i="167"/>
  <c r="AR495" i="167"/>
  <c r="AS495" i="167"/>
  <c r="AT495" i="167"/>
  <c r="AU495" i="167"/>
  <c r="AV495" i="167"/>
  <c r="AW495" i="167"/>
  <c r="BB495" i="167"/>
  <c r="A496" i="167"/>
  <c r="B496" i="167"/>
  <c r="C496" i="167"/>
  <c r="D496" i="167"/>
  <c r="E496" i="167"/>
  <c r="H496" i="167"/>
  <c r="F496" i="167" s="1"/>
  <c r="I496" i="167"/>
  <c r="J496" i="167"/>
  <c r="K496" i="167"/>
  <c r="L496" i="167"/>
  <c r="N496" i="167"/>
  <c r="O496" i="167"/>
  <c r="P496" i="167"/>
  <c r="AH496" i="167" s="1"/>
  <c r="Q496" i="167"/>
  <c r="R496" i="167" a="1"/>
  <c r="R496" i="167" s="1"/>
  <c r="S496" i="167"/>
  <c r="T496" i="167"/>
  <c r="U496" i="167"/>
  <c r="V496" i="167"/>
  <c r="Y496" i="167"/>
  <c r="AB496" i="167"/>
  <c r="AF496" i="167"/>
  <c r="AG496" i="167"/>
  <c r="AI496" i="167"/>
  <c r="AL496" i="167"/>
  <c r="AJ496" i="167" s="1"/>
  <c r="AO496" i="167"/>
  <c r="AP496" i="167"/>
  <c r="AQ496" i="167"/>
  <c r="AR496" i="167"/>
  <c r="AS496" i="167"/>
  <c r="AT496" i="167"/>
  <c r="AU496" i="167"/>
  <c r="AV496" i="167"/>
  <c r="AW496" i="167"/>
  <c r="BB496" i="167"/>
  <c r="A739" i="167"/>
  <c r="B739" i="167"/>
  <c r="C739" i="167"/>
  <c r="D739" i="167"/>
  <c r="E739" i="167"/>
  <c r="H739" i="167"/>
  <c r="I739" i="167"/>
  <c r="J739" i="167"/>
  <c r="K739" i="167"/>
  <c r="L739" i="167"/>
  <c r="N739" i="167"/>
  <c r="O739" i="167"/>
  <c r="P739" i="167"/>
  <c r="Q739" i="167"/>
  <c r="R739" i="167" a="1"/>
  <c r="R739" i="167" s="1"/>
  <c r="S739" i="167"/>
  <c r="T739" i="167"/>
  <c r="U739" i="167"/>
  <c r="V739" i="167"/>
  <c r="AX739" i="167" s="1"/>
  <c r="Y739" i="167"/>
  <c r="AB739" i="167"/>
  <c r="AF739" i="167"/>
  <c r="AG739" i="167"/>
  <c r="AI739" i="167"/>
  <c r="AL739" i="167"/>
  <c r="AO739" i="167"/>
  <c r="AP739" i="167"/>
  <c r="AQ739" i="167"/>
  <c r="AR739" i="167"/>
  <c r="AS739" i="167"/>
  <c r="AT739" i="167"/>
  <c r="AU739" i="167"/>
  <c r="AV739" i="167"/>
  <c r="AW739" i="167"/>
  <c r="BB739" i="167"/>
  <c r="A620" i="167"/>
  <c r="B620" i="167"/>
  <c r="C620" i="167"/>
  <c r="D620" i="167"/>
  <c r="E620" i="167"/>
  <c r="H620" i="167"/>
  <c r="I620" i="167"/>
  <c r="J620" i="167"/>
  <c r="K620" i="167"/>
  <c r="L620" i="167"/>
  <c r="N620" i="167"/>
  <c r="O620" i="167"/>
  <c r="P620" i="167"/>
  <c r="Q620" i="167"/>
  <c r="R620" i="167" a="1"/>
  <c r="R620" i="167" s="1"/>
  <c r="S620" i="167"/>
  <c r="T620" i="167"/>
  <c r="U620" i="167"/>
  <c r="V620" i="167"/>
  <c r="Y620" i="167"/>
  <c r="X620" i="167" s="1"/>
  <c r="AB620" i="167"/>
  <c r="AF620" i="167"/>
  <c r="AG620" i="167"/>
  <c r="AI620" i="167"/>
  <c r="AL620" i="167"/>
  <c r="AO620" i="167"/>
  <c r="AP620" i="167"/>
  <c r="AQ620" i="167"/>
  <c r="AR620" i="167"/>
  <c r="AS620" i="167"/>
  <c r="AT620" i="167"/>
  <c r="AU620" i="167"/>
  <c r="AV620" i="167"/>
  <c r="AW620" i="167"/>
  <c r="BB620" i="167"/>
  <c r="A1186" i="167"/>
  <c r="B1186" i="167"/>
  <c r="C1186" i="167"/>
  <c r="D1186" i="167"/>
  <c r="E1186" i="167"/>
  <c r="M1186" i="167" s="1"/>
  <c r="H1186" i="167"/>
  <c r="F1186" i="167" s="1"/>
  <c r="I1186" i="167"/>
  <c r="J1186" i="167"/>
  <c r="K1186" i="167"/>
  <c r="L1186" i="167"/>
  <c r="N1186" i="167"/>
  <c r="O1186" i="167"/>
  <c r="P1186" i="167"/>
  <c r="Q1186" i="167"/>
  <c r="R1186" i="167" a="1"/>
  <c r="R1186" i="167" s="1"/>
  <c r="S1186" i="167"/>
  <c r="T1186" i="167"/>
  <c r="U1186" i="167"/>
  <c r="V1186" i="167"/>
  <c r="Y1186" i="167"/>
  <c r="W1186" i="167" s="1"/>
  <c r="AB1186" i="167"/>
  <c r="Z1186" i="167" s="1"/>
  <c r="AF1186" i="167"/>
  <c r="AG1186" i="167"/>
  <c r="AI1186" i="167"/>
  <c r="AL1186" i="167"/>
  <c r="AK1186" i="167" s="1"/>
  <c r="AO1186" i="167"/>
  <c r="AP1186" i="167"/>
  <c r="AQ1186" i="167"/>
  <c r="AR1186" i="167"/>
  <c r="AS1186" i="167"/>
  <c r="AT1186" i="167"/>
  <c r="AU1186" i="167"/>
  <c r="AV1186" i="167"/>
  <c r="AW1186" i="167"/>
  <c r="BB1186" i="167"/>
  <c r="A539" i="167"/>
  <c r="B539" i="167"/>
  <c r="C539" i="167"/>
  <c r="D539" i="167"/>
  <c r="E539" i="167"/>
  <c r="H539" i="167"/>
  <c r="I539" i="167"/>
  <c r="J539" i="167"/>
  <c r="K539" i="167"/>
  <c r="L539" i="167"/>
  <c r="N539" i="167"/>
  <c r="O539" i="167"/>
  <c r="P539" i="167"/>
  <c r="AH539" i="167" s="1"/>
  <c r="Q539" i="167"/>
  <c r="R539" i="167" a="1"/>
  <c r="R539" i="167" s="1"/>
  <c r="S539" i="167"/>
  <c r="T539" i="167"/>
  <c r="U539" i="167"/>
  <c r="V539" i="167"/>
  <c r="AX539" i="167" s="1"/>
  <c r="Y539" i="167"/>
  <c r="X539" i="167" s="1"/>
  <c r="AB539" i="167"/>
  <c r="Z539" i="167" s="1"/>
  <c r="AF539" i="167"/>
  <c r="AD539" i="167" s="1"/>
  <c r="AG539" i="167"/>
  <c r="AI539" i="167"/>
  <c r="AL539" i="167"/>
  <c r="AO539" i="167"/>
  <c r="AP539" i="167"/>
  <c r="AQ539" i="167"/>
  <c r="AR539" i="167"/>
  <c r="AS539" i="167"/>
  <c r="AT539" i="167"/>
  <c r="AU539" i="167"/>
  <c r="AV539" i="167"/>
  <c r="AW539" i="167"/>
  <c r="BB539" i="167"/>
  <c r="A1187" i="167"/>
  <c r="B1187" i="167"/>
  <c r="C1187" i="167"/>
  <c r="D1187" i="167"/>
  <c r="E1187" i="167"/>
  <c r="H1187" i="167"/>
  <c r="G1187" i="167" s="1"/>
  <c r="I1187" i="167"/>
  <c r="J1187" i="167"/>
  <c r="K1187" i="167"/>
  <c r="L1187" i="167"/>
  <c r="N1187" i="167"/>
  <c r="O1187" i="167"/>
  <c r="P1187" i="167"/>
  <c r="AH1187" i="167" s="1"/>
  <c r="Q1187" i="167"/>
  <c r="R1187" i="167" a="1"/>
  <c r="R1187" i="167" s="1"/>
  <c r="S1187" i="167"/>
  <c r="T1187" i="167"/>
  <c r="U1187" i="167"/>
  <c r="V1187" i="167"/>
  <c r="Y1187" i="167"/>
  <c r="X1187" i="167" s="1"/>
  <c r="AB1187" i="167"/>
  <c r="AA1187" i="167" s="1"/>
  <c r="AF1187" i="167"/>
  <c r="AE1187" i="167" s="1"/>
  <c r="AG1187" i="167"/>
  <c r="AI1187" i="167"/>
  <c r="AL1187" i="167"/>
  <c r="AK1187" i="167" s="1"/>
  <c r="AO1187" i="167"/>
  <c r="AP1187" i="167"/>
  <c r="AQ1187" i="167"/>
  <c r="AR1187" i="167"/>
  <c r="AS1187" i="167"/>
  <c r="AT1187" i="167"/>
  <c r="AU1187" i="167"/>
  <c r="AV1187" i="167"/>
  <c r="AW1187" i="167"/>
  <c r="BB1187" i="167"/>
  <c r="A868" i="167"/>
  <c r="B868" i="167"/>
  <c r="C868" i="167"/>
  <c r="D868" i="167"/>
  <c r="E868" i="167"/>
  <c r="H868" i="167"/>
  <c r="I868" i="167"/>
  <c r="J868" i="167"/>
  <c r="K868" i="167"/>
  <c r="L868" i="167"/>
  <c r="N868" i="167"/>
  <c r="O868" i="167"/>
  <c r="P868" i="167"/>
  <c r="AH868" i="167" s="1"/>
  <c r="Q868" i="167"/>
  <c r="R868" i="167" a="1"/>
  <c r="R868" i="167" s="1"/>
  <c r="S868" i="167"/>
  <c r="T868" i="167"/>
  <c r="U868" i="167"/>
  <c r="V868" i="167"/>
  <c r="AX868" i="167" s="1"/>
  <c r="Y868" i="167"/>
  <c r="AB868" i="167"/>
  <c r="AA868" i="167" s="1"/>
  <c r="AF868" i="167"/>
  <c r="AG868" i="167"/>
  <c r="AI868" i="167"/>
  <c r="AL868" i="167"/>
  <c r="AK868" i="167" s="1"/>
  <c r="AO868" i="167"/>
  <c r="AP868" i="167"/>
  <c r="AQ868" i="167"/>
  <c r="AR868" i="167"/>
  <c r="AS868" i="167"/>
  <c r="AT868" i="167"/>
  <c r="AU868" i="167"/>
  <c r="AV868" i="167"/>
  <c r="AW868" i="167"/>
  <c r="BB868" i="167"/>
  <c r="A766" i="167"/>
  <c r="B766" i="167"/>
  <c r="C766" i="167"/>
  <c r="D766" i="167"/>
  <c r="E766" i="167"/>
  <c r="H766" i="167"/>
  <c r="F766" i="167" s="1"/>
  <c r="I766" i="167"/>
  <c r="J766" i="167"/>
  <c r="K766" i="167"/>
  <c r="L766" i="167"/>
  <c r="N766" i="167"/>
  <c r="O766" i="167"/>
  <c r="P766" i="167"/>
  <c r="AH766" i="167" s="1"/>
  <c r="Q766" i="167"/>
  <c r="R766" i="167" a="1"/>
  <c r="R766" i="167" s="1"/>
  <c r="S766" i="167"/>
  <c r="T766" i="167"/>
  <c r="U766" i="167"/>
  <c r="V766" i="167"/>
  <c r="AX766" i="167" s="1"/>
  <c r="Y766" i="167"/>
  <c r="W766" i="167" s="1"/>
  <c r="AB766" i="167"/>
  <c r="AF766" i="167"/>
  <c r="AG766" i="167"/>
  <c r="AI766" i="167"/>
  <c r="AL766" i="167"/>
  <c r="AO766" i="167"/>
  <c r="AP766" i="167"/>
  <c r="AQ766" i="167"/>
  <c r="AR766" i="167"/>
  <c r="AS766" i="167"/>
  <c r="AT766" i="167"/>
  <c r="AU766" i="167"/>
  <c r="AV766" i="167"/>
  <c r="AW766" i="167"/>
  <c r="BB766" i="167"/>
  <c r="A773" i="167"/>
  <c r="B773" i="167"/>
  <c r="C773" i="167"/>
  <c r="D773" i="167"/>
  <c r="E773" i="167"/>
  <c r="M773" i="167" s="1"/>
  <c r="H773" i="167"/>
  <c r="F773" i="167" s="1"/>
  <c r="I773" i="167"/>
  <c r="J773" i="167"/>
  <c r="K773" i="167"/>
  <c r="L773" i="167"/>
  <c r="N773" i="167"/>
  <c r="O773" i="167"/>
  <c r="P773" i="167"/>
  <c r="Q773" i="167"/>
  <c r="R773" i="167" a="1"/>
  <c r="R773" i="167" s="1"/>
  <c r="S773" i="167"/>
  <c r="T773" i="167"/>
  <c r="U773" i="167"/>
  <c r="V773" i="167"/>
  <c r="AX773" i="167" s="1"/>
  <c r="Y773" i="167"/>
  <c r="X773" i="167" s="1"/>
  <c r="AB773" i="167"/>
  <c r="AF773" i="167"/>
  <c r="AG773" i="167"/>
  <c r="AI773" i="167"/>
  <c r="AL773" i="167"/>
  <c r="AJ773" i="167" s="1"/>
  <c r="AO773" i="167"/>
  <c r="AP773" i="167"/>
  <c r="AQ773" i="167"/>
  <c r="AR773" i="167"/>
  <c r="AS773" i="167"/>
  <c r="AT773" i="167"/>
  <c r="AU773" i="167"/>
  <c r="AV773" i="167"/>
  <c r="AW773" i="167"/>
  <c r="BB773" i="167"/>
  <c r="A767" i="167"/>
  <c r="B767" i="167"/>
  <c r="C767" i="167"/>
  <c r="D767" i="167"/>
  <c r="E767" i="167"/>
  <c r="M767" i="167" s="1"/>
  <c r="H767" i="167"/>
  <c r="F767" i="167" s="1"/>
  <c r="I767" i="167"/>
  <c r="J767" i="167"/>
  <c r="K767" i="167"/>
  <c r="L767" i="167"/>
  <c r="N767" i="167"/>
  <c r="O767" i="167"/>
  <c r="P767" i="167"/>
  <c r="Q767" i="167"/>
  <c r="R767" i="167" a="1"/>
  <c r="R767" i="167" s="1"/>
  <c r="S767" i="167"/>
  <c r="T767" i="167"/>
  <c r="U767" i="167"/>
  <c r="V767" i="167"/>
  <c r="AX767" i="167" s="1"/>
  <c r="Y767" i="167"/>
  <c r="AB767" i="167"/>
  <c r="Z767" i="167" s="1"/>
  <c r="AF767" i="167"/>
  <c r="AG767" i="167"/>
  <c r="AI767" i="167"/>
  <c r="AL767" i="167"/>
  <c r="AJ767" i="167" s="1"/>
  <c r="AO767" i="167"/>
  <c r="AP767" i="167"/>
  <c r="AQ767" i="167"/>
  <c r="AR767" i="167"/>
  <c r="AS767" i="167"/>
  <c r="AT767" i="167"/>
  <c r="AU767" i="167"/>
  <c r="AV767" i="167"/>
  <c r="AW767" i="167"/>
  <c r="BB767" i="167"/>
  <c r="A768" i="167"/>
  <c r="B768" i="167"/>
  <c r="C768" i="167"/>
  <c r="D768" i="167"/>
  <c r="E768" i="167"/>
  <c r="H768" i="167"/>
  <c r="I768" i="167"/>
  <c r="J768" i="167"/>
  <c r="K768" i="167"/>
  <c r="L768" i="167"/>
  <c r="N768" i="167"/>
  <c r="O768" i="167"/>
  <c r="P768" i="167"/>
  <c r="AH768" i="167" s="1"/>
  <c r="Q768" i="167"/>
  <c r="R768" i="167" a="1"/>
  <c r="R768" i="167" s="1"/>
  <c r="S768" i="167"/>
  <c r="T768" i="167"/>
  <c r="U768" i="167"/>
  <c r="V768" i="167"/>
  <c r="AX768" i="167" s="1"/>
  <c r="Y768" i="167"/>
  <c r="W768" i="167" s="1"/>
  <c r="AB768" i="167"/>
  <c r="Z768" i="167" s="1"/>
  <c r="AF768" i="167"/>
  <c r="AG768" i="167"/>
  <c r="AI768" i="167"/>
  <c r="AL768" i="167"/>
  <c r="AJ768" i="167" s="1"/>
  <c r="AO768" i="167"/>
  <c r="AP768" i="167"/>
  <c r="AQ768" i="167"/>
  <c r="AR768" i="167"/>
  <c r="AS768" i="167"/>
  <c r="AT768" i="167"/>
  <c r="AU768" i="167"/>
  <c r="AV768" i="167"/>
  <c r="AW768" i="167"/>
  <c r="BB768" i="167"/>
  <c r="A769" i="167"/>
  <c r="B769" i="167"/>
  <c r="C769" i="167"/>
  <c r="D769" i="167"/>
  <c r="E769" i="167"/>
  <c r="H769" i="167"/>
  <c r="F769" i="167" s="1"/>
  <c r="I769" i="167"/>
  <c r="J769" i="167"/>
  <c r="K769" i="167"/>
  <c r="L769" i="167"/>
  <c r="N769" i="167"/>
  <c r="O769" i="167"/>
  <c r="P769" i="167"/>
  <c r="AH769" i="167" s="1"/>
  <c r="Q769" i="167"/>
  <c r="R769" i="167" a="1"/>
  <c r="R769" i="167" s="1"/>
  <c r="S769" i="167"/>
  <c r="T769" i="167"/>
  <c r="U769" i="167"/>
  <c r="V769" i="167"/>
  <c r="AX769" i="167" s="1"/>
  <c r="Y769" i="167"/>
  <c r="X769" i="167" s="1"/>
  <c r="AB769" i="167"/>
  <c r="Z769" i="167" s="1"/>
  <c r="AF769" i="167"/>
  <c r="AD769" i="167" s="1"/>
  <c r="AG769" i="167"/>
  <c r="AI769" i="167"/>
  <c r="AL769" i="167"/>
  <c r="AK769" i="167" s="1"/>
  <c r="AO769" i="167"/>
  <c r="AP769" i="167"/>
  <c r="AQ769" i="167"/>
  <c r="AR769" i="167"/>
  <c r="AS769" i="167"/>
  <c r="AT769" i="167"/>
  <c r="AU769" i="167"/>
  <c r="AV769" i="167"/>
  <c r="AW769" i="167"/>
  <c r="BB769" i="167"/>
  <c r="A578" i="167"/>
  <c r="B578" i="167"/>
  <c r="C578" i="167"/>
  <c r="D578" i="167"/>
  <c r="E578" i="167"/>
  <c r="H578" i="167"/>
  <c r="G578" i="167" s="1"/>
  <c r="I578" i="167"/>
  <c r="J578" i="167"/>
  <c r="K578" i="167"/>
  <c r="L578" i="167"/>
  <c r="N578" i="167"/>
  <c r="O578" i="167"/>
  <c r="P578" i="167"/>
  <c r="Q578" i="167"/>
  <c r="R578" i="167" a="1"/>
  <c r="R578" i="167" s="1"/>
  <c r="S578" i="167"/>
  <c r="T578" i="167"/>
  <c r="U578" i="167"/>
  <c r="V578" i="167"/>
  <c r="AX578" i="167" s="1"/>
  <c r="Y578" i="167"/>
  <c r="AB578" i="167"/>
  <c r="Z578" i="167" s="1"/>
  <c r="AF578" i="167"/>
  <c r="AG578" i="167"/>
  <c r="AI578" i="167"/>
  <c r="AL578" i="167"/>
  <c r="AJ578" i="167" s="1"/>
  <c r="AO578" i="167"/>
  <c r="AP578" i="167"/>
  <c r="AQ578" i="167"/>
  <c r="AR578" i="167"/>
  <c r="AS578" i="167"/>
  <c r="AT578" i="167"/>
  <c r="AU578" i="167"/>
  <c r="AV578" i="167"/>
  <c r="AW578" i="167"/>
  <c r="BB578" i="167"/>
  <c r="A579" i="167"/>
  <c r="B579" i="167"/>
  <c r="C579" i="167"/>
  <c r="D579" i="167"/>
  <c r="E579" i="167"/>
  <c r="H579" i="167"/>
  <c r="I579" i="167"/>
  <c r="J579" i="167"/>
  <c r="K579" i="167"/>
  <c r="L579" i="167"/>
  <c r="N579" i="167"/>
  <c r="O579" i="167"/>
  <c r="P579" i="167"/>
  <c r="Q579" i="167"/>
  <c r="R579" i="167" a="1"/>
  <c r="R579" i="167" s="1"/>
  <c r="S579" i="167"/>
  <c r="T579" i="167"/>
  <c r="U579" i="167"/>
  <c r="V579" i="167"/>
  <c r="AX579" i="167" s="1"/>
  <c r="Y579" i="167"/>
  <c r="W579" i="167" s="1"/>
  <c r="AB579" i="167"/>
  <c r="AA579" i="167" s="1"/>
  <c r="AF579" i="167"/>
  <c r="AG579" i="167"/>
  <c r="AI579" i="167"/>
  <c r="AL579" i="167"/>
  <c r="AJ579" i="167" s="1"/>
  <c r="AO579" i="167"/>
  <c r="AP579" i="167"/>
  <c r="AQ579" i="167"/>
  <c r="AR579" i="167"/>
  <c r="AS579" i="167"/>
  <c r="AT579" i="167"/>
  <c r="AU579" i="167"/>
  <c r="AV579" i="167"/>
  <c r="AW579" i="167"/>
  <c r="BB579" i="167"/>
  <c r="A580" i="167"/>
  <c r="B580" i="167"/>
  <c r="C580" i="167"/>
  <c r="D580" i="167"/>
  <c r="E580" i="167"/>
  <c r="H580" i="167"/>
  <c r="G580" i="167" s="1"/>
  <c r="I580" i="167"/>
  <c r="J580" i="167"/>
  <c r="K580" i="167"/>
  <c r="L580" i="167"/>
  <c r="N580" i="167"/>
  <c r="O580" i="167"/>
  <c r="P580" i="167"/>
  <c r="Q580" i="167"/>
  <c r="R580" i="167" a="1"/>
  <c r="R580" i="167" s="1"/>
  <c r="S580" i="167"/>
  <c r="T580" i="167"/>
  <c r="U580" i="167"/>
  <c r="V580" i="167"/>
  <c r="AX580" i="167" s="1"/>
  <c r="Y580" i="167"/>
  <c r="AB580" i="167"/>
  <c r="Z580" i="167" s="1"/>
  <c r="AF580" i="167"/>
  <c r="AE580" i="167" s="1"/>
  <c r="AG580" i="167"/>
  <c r="AI580" i="167"/>
  <c r="AL580" i="167"/>
  <c r="AJ580" i="167" s="1"/>
  <c r="AO580" i="167"/>
  <c r="AP580" i="167"/>
  <c r="AQ580" i="167"/>
  <c r="AR580" i="167"/>
  <c r="AS580" i="167"/>
  <c r="AT580" i="167"/>
  <c r="AU580" i="167"/>
  <c r="AV580" i="167"/>
  <c r="AW580" i="167"/>
  <c r="BB580" i="167"/>
  <c r="A562" i="167"/>
  <c r="B562" i="167"/>
  <c r="C562" i="167"/>
  <c r="D562" i="167"/>
  <c r="E562" i="167"/>
  <c r="H562" i="167"/>
  <c r="F562" i="167" s="1"/>
  <c r="I562" i="167"/>
  <c r="J562" i="167"/>
  <c r="K562" i="167"/>
  <c r="L562" i="167"/>
  <c r="N562" i="167"/>
  <c r="O562" i="167"/>
  <c r="P562" i="167"/>
  <c r="Q562" i="167"/>
  <c r="R562" i="167" a="1"/>
  <c r="R562" i="167" s="1"/>
  <c r="S562" i="167"/>
  <c r="T562" i="167"/>
  <c r="U562" i="167"/>
  <c r="V562" i="167"/>
  <c r="AX562" i="167" s="1"/>
  <c r="Y562" i="167"/>
  <c r="W562" i="167" s="1"/>
  <c r="AB562" i="167"/>
  <c r="AA562" i="167" s="1"/>
  <c r="AF562" i="167"/>
  <c r="AG562" i="167"/>
  <c r="AI562" i="167"/>
  <c r="AL562" i="167"/>
  <c r="AO562" i="167"/>
  <c r="AP562" i="167"/>
  <c r="AQ562" i="167"/>
  <c r="AR562" i="167"/>
  <c r="AS562" i="167"/>
  <c r="AT562" i="167"/>
  <c r="AU562" i="167"/>
  <c r="AV562" i="167"/>
  <c r="AW562" i="167"/>
  <c r="BB562" i="167"/>
  <c r="A563" i="167"/>
  <c r="B563" i="167"/>
  <c r="C563" i="167"/>
  <c r="D563" i="167"/>
  <c r="E563" i="167"/>
  <c r="H563" i="167"/>
  <c r="G563" i="167" s="1"/>
  <c r="I563" i="167"/>
  <c r="J563" i="167"/>
  <c r="K563" i="167"/>
  <c r="L563" i="167"/>
  <c r="N563" i="167"/>
  <c r="O563" i="167"/>
  <c r="P563" i="167"/>
  <c r="AH563" i="167" s="1"/>
  <c r="Q563" i="167"/>
  <c r="R563" i="167" a="1"/>
  <c r="R563" i="167" s="1"/>
  <c r="S563" i="167"/>
  <c r="T563" i="167"/>
  <c r="U563" i="167"/>
  <c r="V563" i="167"/>
  <c r="AX563" i="167" s="1"/>
  <c r="Y563" i="167"/>
  <c r="AB563" i="167"/>
  <c r="AA563" i="167" s="1"/>
  <c r="AF563" i="167"/>
  <c r="AG563" i="167"/>
  <c r="AI563" i="167"/>
  <c r="AL563" i="167"/>
  <c r="AO563" i="167"/>
  <c r="AP563" i="167"/>
  <c r="AQ563" i="167"/>
  <c r="AR563" i="167"/>
  <c r="AS563" i="167"/>
  <c r="AT563" i="167"/>
  <c r="AU563" i="167"/>
  <c r="AV563" i="167"/>
  <c r="AW563" i="167"/>
  <c r="BB563" i="167"/>
  <c r="A564" i="167"/>
  <c r="B564" i="167"/>
  <c r="C564" i="167"/>
  <c r="D564" i="167"/>
  <c r="E564" i="167"/>
  <c r="H564" i="167"/>
  <c r="I564" i="167"/>
  <c r="J564" i="167"/>
  <c r="K564" i="167"/>
  <c r="L564" i="167"/>
  <c r="N564" i="167"/>
  <c r="O564" i="167"/>
  <c r="P564" i="167"/>
  <c r="AH564" i="167" s="1"/>
  <c r="Q564" i="167"/>
  <c r="R564" i="167" a="1"/>
  <c r="R564" i="167" s="1"/>
  <c r="S564" i="167"/>
  <c r="T564" i="167"/>
  <c r="U564" i="167"/>
  <c r="V564" i="167"/>
  <c r="AX564" i="167" s="1"/>
  <c r="Y564" i="167"/>
  <c r="W564" i="167" s="1"/>
  <c r="AB564" i="167"/>
  <c r="AF564" i="167"/>
  <c r="AD564" i="167" s="1"/>
  <c r="AG564" i="167"/>
  <c r="AI564" i="167"/>
  <c r="AL564" i="167"/>
  <c r="AJ564" i="167" s="1"/>
  <c r="AO564" i="167"/>
  <c r="AP564" i="167"/>
  <c r="AQ564" i="167"/>
  <c r="AR564" i="167"/>
  <c r="AS564" i="167"/>
  <c r="AT564" i="167"/>
  <c r="AU564" i="167"/>
  <c r="AV564" i="167"/>
  <c r="AW564" i="167"/>
  <c r="BB564" i="167"/>
  <c r="A547" i="167"/>
  <c r="B547" i="167"/>
  <c r="C547" i="167"/>
  <c r="D547" i="167"/>
  <c r="E547" i="167"/>
  <c r="H547" i="167"/>
  <c r="I547" i="167"/>
  <c r="J547" i="167"/>
  <c r="K547" i="167"/>
  <c r="L547" i="167"/>
  <c r="N547" i="167"/>
  <c r="O547" i="167"/>
  <c r="P547" i="167"/>
  <c r="AH547" i="167" s="1"/>
  <c r="Q547" i="167"/>
  <c r="R547" i="167" a="1"/>
  <c r="R547" i="167" s="1"/>
  <c r="S547" i="167"/>
  <c r="T547" i="167"/>
  <c r="U547" i="167"/>
  <c r="V547" i="167"/>
  <c r="AX547" i="167" s="1"/>
  <c r="Y547" i="167"/>
  <c r="AB547" i="167"/>
  <c r="AF547" i="167"/>
  <c r="AG547" i="167"/>
  <c r="AI547" i="167"/>
  <c r="AL547" i="167"/>
  <c r="AO547" i="167"/>
  <c r="AP547" i="167"/>
  <c r="AQ547" i="167"/>
  <c r="AR547" i="167"/>
  <c r="AS547" i="167"/>
  <c r="AT547" i="167"/>
  <c r="AU547" i="167"/>
  <c r="AV547" i="167"/>
  <c r="AW547" i="167"/>
  <c r="BB547" i="167"/>
  <c r="A529" i="167"/>
  <c r="B529" i="167"/>
  <c r="C529" i="167"/>
  <c r="D529" i="167"/>
  <c r="E529" i="167"/>
  <c r="M529" i="167" s="1"/>
  <c r="H529" i="167"/>
  <c r="I529" i="167"/>
  <c r="J529" i="167"/>
  <c r="K529" i="167"/>
  <c r="L529" i="167"/>
  <c r="N529" i="167"/>
  <c r="O529" i="167"/>
  <c r="P529" i="167"/>
  <c r="Q529" i="167"/>
  <c r="R529" i="167" a="1"/>
  <c r="R529" i="167" s="1"/>
  <c r="S529" i="167"/>
  <c r="T529" i="167"/>
  <c r="U529" i="167"/>
  <c r="V529" i="167"/>
  <c r="AX529" i="167" s="1"/>
  <c r="Y529" i="167"/>
  <c r="W529" i="167" s="1"/>
  <c r="AB529" i="167"/>
  <c r="AA529" i="167" s="1"/>
  <c r="AF529" i="167"/>
  <c r="AG529" i="167"/>
  <c r="AI529" i="167"/>
  <c r="AL529" i="167"/>
  <c r="AK529" i="167" s="1"/>
  <c r="AO529" i="167"/>
  <c r="AP529" i="167"/>
  <c r="AQ529" i="167"/>
  <c r="AR529" i="167"/>
  <c r="AS529" i="167"/>
  <c r="AT529" i="167"/>
  <c r="AU529" i="167"/>
  <c r="AV529" i="167"/>
  <c r="AW529" i="167"/>
  <c r="BB529" i="167"/>
  <c r="A509" i="167"/>
  <c r="B509" i="167"/>
  <c r="C509" i="167"/>
  <c r="D509" i="167"/>
  <c r="E509" i="167"/>
  <c r="H509" i="167"/>
  <c r="F509" i="167" s="1"/>
  <c r="I509" i="167"/>
  <c r="J509" i="167"/>
  <c r="K509" i="167"/>
  <c r="L509" i="167"/>
  <c r="N509" i="167"/>
  <c r="O509" i="167"/>
  <c r="P509" i="167"/>
  <c r="Q509" i="167"/>
  <c r="R509" i="167" a="1"/>
  <c r="R509" i="167" s="1"/>
  <c r="S509" i="167"/>
  <c r="T509" i="167"/>
  <c r="U509" i="167"/>
  <c r="V509" i="167"/>
  <c r="AX509" i="167" s="1"/>
  <c r="Y509" i="167"/>
  <c r="X509" i="167" s="1"/>
  <c r="AB509" i="167"/>
  <c r="Z509" i="167" s="1"/>
  <c r="AF509" i="167"/>
  <c r="AE509" i="167" s="1"/>
  <c r="AG509" i="167"/>
  <c r="AI509" i="167"/>
  <c r="AL509" i="167"/>
  <c r="AJ509" i="167" s="1"/>
  <c r="AO509" i="167"/>
  <c r="AP509" i="167"/>
  <c r="AQ509" i="167"/>
  <c r="AR509" i="167"/>
  <c r="AS509" i="167"/>
  <c r="AT509" i="167"/>
  <c r="AU509" i="167"/>
  <c r="AV509" i="167"/>
  <c r="AW509" i="167"/>
  <c r="BB509" i="167"/>
  <c r="A515" i="167"/>
  <c r="B515" i="167"/>
  <c r="C515" i="167"/>
  <c r="D515" i="167"/>
  <c r="E515" i="167"/>
  <c r="H515" i="167"/>
  <c r="F515" i="167" s="1"/>
  <c r="I515" i="167"/>
  <c r="J515" i="167"/>
  <c r="K515" i="167"/>
  <c r="L515" i="167"/>
  <c r="N515" i="167"/>
  <c r="O515" i="167"/>
  <c r="P515" i="167"/>
  <c r="AH515" i="167" s="1"/>
  <c r="Q515" i="167"/>
  <c r="R515" i="167" a="1"/>
  <c r="R515" i="167" s="1"/>
  <c r="S515" i="167"/>
  <c r="T515" i="167"/>
  <c r="U515" i="167"/>
  <c r="V515" i="167"/>
  <c r="AX515" i="167" s="1"/>
  <c r="Y515" i="167"/>
  <c r="W515" i="167" s="1"/>
  <c r="AB515" i="167"/>
  <c r="AA515" i="167" s="1"/>
  <c r="AF515" i="167"/>
  <c r="AE515" i="167" s="1"/>
  <c r="AG515" i="167"/>
  <c r="AI515" i="167"/>
  <c r="AL515" i="167"/>
  <c r="AJ515" i="167" s="1"/>
  <c r="AO515" i="167"/>
  <c r="AP515" i="167"/>
  <c r="AQ515" i="167"/>
  <c r="AR515" i="167"/>
  <c r="AS515" i="167"/>
  <c r="AT515" i="167"/>
  <c r="AU515" i="167"/>
  <c r="AV515" i="167"/>
  <c r="AW515" i="167"/>
  <c r="BB515" i="167"/>
  <c r="A581" i="167"/>
  <c r="B581" i="167"/>
  <c r="C581" i="167"/>
  <c r="D581" i="167"/>
  <c r="E581" i="167"/>
  <c r="M581" i="167" s="1"/>
  <c r="H581" i="167"/>
  <c r="F581" i="167" s="1"/>
  <c r="I581" i="167"/>
  <c r="J581" i="167"/>
  <c r="K581" i="167"/>
  <c r="L581" i="167"/>
  <c r="N581" i="167"/>
  <c r="O581" i="167"/>
  <c r="P581" i="167"/>
  <c r="Q581" i="167"/>
  <c r="R581" i="167" a="1"/>
  <c r="R581" i="167" s="1"/>
  <c r="S581" i="167"/>
  <c r="T581" i="167"/>
  <c r="U581" i="167"/>
  <c r="V581" i="167"/>
  <c r="AX581" i="167" s="1"/>
  <c r="Y581" i="167"/>
  <c r="AB581" i="167"/>
  <c r="Z581" i="167" s="1"/>
  <c r="AF581" i="167"/>
  <c r="AG581" i="167"/>
  <c r="AI581" i="167"/>
  <c r="AL581" i="167"/>
  <c r="AJ581" i="167" s="1"/>
  <c r="AO581" i="167"/>
  <c r="AP581" i="167"/>
  <c r="AQ581" i="167"/>
  <c r="AR581" i="167"/>
  <c r="AS581" i="167"/>
  <c r="AT581" i="167"/>
  <c r="AU581" i="167"/>
  <c r="AV581" i="167"/>
  <c r="AW581" i="167"/>
  <c r="BB581" i="167"/>
  <c r="A510" i="167"/>
  <c r="B510" i="167"/>
  <c r="C510" i="167"/>
  <c r="D510" i="167"/>
  <c r="E510" i="167"/>
  <c r="H510" i="167"/>
  <c r="F510" i="167" s="1"/>
  <c r="I510" i="167"/>
  <c r="J510" i="167"/>
  <c r="K510" i="167"/>
  <c r="L510" i="167"/>
  <c r="N510" i="167"/>
  <c r="O510" i="167"/>
  <c r="P510" i="167"/>
  <c r="AH510" i="167" s="1"/>
  <c r="Q510" i="167"/>
  <c r="R510" i="167" a="1"/>
  <c r="R510" i="167" s="1"/>
  <c r="S510" i="167"/>
  <c r="T510" i="167"/>
  <c r="U510" i="167"/>
  <c r="V510" i="167"/>
  <c r="AX510" i="167" s="1"/>
  <c r="Y510" i="167"/>
  <c r="X510" i="167" s="1"/>
  <c r="AB510" i="167"/>
  <c r="Z510" i="167" s="1"/>
  <c r="AF510" i="167"/>
  <c r="AE510" i="167" s="1"/>
  <c r="AG510" i="167"/>
  <c r="AI510" i="167"/>
  <c r="AL510" i="167"/>
  <c r="AK510" i="167" s="1"/>
  <c r="AO510" i="167"/>
  <c r="AP510" i="167"/>
  <c r="AQ510" i="167"/>
  <c r="AR510" i="167"/>
  <c r="AS510" i="167"/>
  <c r="AT510" i="167"/>
  <c r="AU510" i="167"/>
  <c r="AV510" i="167"/>
  <c r="AW510" i="167"/>
  <c r="BB510" i="167"/>
  <c r="A615" i="167"/>
  <c r="B615" i="167"/>
  <c r="C615" i="167"/>
  <c r="D615" i="167"/>
  <c r="E615" i="167"/>
  <c r="H615" i="167"/>
  <c r="F615" i="167" s="1"/>
  <c r="I615" i="167"/>
  <c r="J615" i="167"/>
  <c r="K615" i="167"/>
  <c r="L615" i="167"/>
  <c r="N615" i="167"/>
  <c r="O615" i="167"/>
  <c r="P615" i="167"/>
  <c r="AH615" i="167" s="1"/>
  <c r="Q615" i="167"/>
  <c r="R615" i="167" a="1"/>
  <c r="R615" i="167" s="1"/>
  <c r="S615" i="167"/>
  <c r="T615" i="167"/>
  <c r="U615" i="167"/>
  <c r="V615" i="167"/>
  <c r="AX615" i="167" s="1"/>
  <c r="Y615" i="167"/>
  <c r="AB615" i="167"/>
  <c r="Z615" i="167" s="1"/>
  <c r="AF615" i="167"/>
  <c r="AG615" i="167"/>
  <c r="AI615" i="167"/>
  <c r="AL615" i="167"/>
  <c r="AO615" i="167"/>
  <c r="AP615" i="167"/>
  <c r="AQ615" i="167"/>
  <c r="AR615" i="167"/>
  <c r="AS615" i="167"/>
  <c r="AT615" i="167"/>
  <c r="AU615" i="167"/>
  <c r="AV615" i="167"/>
  <c r="AW615" i="167"/>
  <c r="BB615" i="167"/>
  <c r="A541" i="167"/>
  <c r="B541" i="167"/>
  <c r="C541" i="167"/>
  <c r="D541" i="167"/>
  <c r="E541" i="167"/>
  <c r="H541" i="167"/>
  <c r="G541" i="167" s="1"/>
  <c r="I541" i="167"/>
  <c r="J541" i="167"/>
  <c r="K541" i="167"/>
  <c r="L541" i="167"/>
  <c r="N541" i="167"/>
  <c r="O541" i="167"/>
  <c r="P541" i="167"/>
  <c r="Q541" i="167"/>
  <c r="R541" i="167" a="1"/>
  <c r="R541" i="167" s="1"/>
  <c r="S541" i="167"/>
  <c r="T541" i="167"/>
  <c r="U541" i="167"/>
  <c r="V541" i="167"/>
  <c r="AX541" i="167" s="1"/>
  <c r="Y541" i="167"/>
  <c r="W541" i="167" s="1"/>
  <c r="AB541" i="167"/>
  <c r="AF541" i="167"/>
  <c r="AE541" i="167" s="1"/>
  <c r="AG541" i="167"/>
  <c r="AI541" i="167"/>
  <c r="AL541" i="167"/>
  <c r="AK541" i="167" s="1"/>
  <c r="AO541" i="167"/>
  <c r="AP541" i="167"/>
  <c r="AQ541" i="167"/>
  <c r="AR541" i="167"/>
  <c r="AS541" i="167"/>
  <c r="AT541" i="167"/>
  <c r="AU541" i="167"/>
  <c r="AV541" i="167"/>
  <c r="AW541" i="167"/>
  <c r="BB541" i="167"/>
  <c r="A567" i="167"/>
  <c r="B567" i="167"/>
  <c r="C567" i="167"/>
  <c r="D567" i="167"/>
  <c r="E567" i="167"/>
  <c r="H567" i="167"/>
  <c r="G567" i="167" s="1"/>
  <c r="I567" i="167"/>
  <c r="J567" i="167"/>
  <c r="K567" i="167"/>
  <c r="L567" i="167"/>
  <c r="N567" i="167"/>
  <c r="O567" i="167"/>
  <c r="P567" i="167"/>
  <c r="AH567" i="167" s="1"/>
  <c r="Q567" i="167"/>
  <c r="R567" i="167" a="1"/>
  <c r="R567" i="167" s="1"/>
  <c r="S567" i="167"/>
  <c r="T567" i="167"/>
  <c r="U567" i="167"/>
  <c r="V567" i="167"/>
  <c r="AX567" i="167" s="1"/>
  <c r="Y567" i="167"/>
  <c r="W567" i="167" s="1"/>
  <c r="AB567" i="167"/>
  <c r="AA567" i="167" s="1"/>
  <c r="AF567" i="167"/>
  <c r="AE567" i="167" s="1"/>
  <c r="AG567" i="167"/>
  <c r="AI567" i="167"/>
  <c r="AL567" i="167"/>
  <c r="AJ567" i="167" s="1"/>
  <c r="AO567" i="167"/>
  <c r="AP567" i="167"/>
  <c r="AQ567" i="167"/>
  <c r="AR567" i="167"/>
  <c r="AS567" i="167"/>
  <c r="AT567" i="167"/>
  <c r="AU567" i="167"/>
  <c r="AV567" i="167"/>
  <c r="AW567" i="167"/>
  <c r="BB567" i="167"/>
  <c r="A646" i="167"/>
  <c r="B646" i="167"/>
  <c r="C646" i="167"/>
  <c r="D646" i="167"/>
  <c r="E646" i="167"/>
  <c r="H646" i="167"/>
  <c r="I646" i="167"/>
  <c r="J646" i="167"/>
  <c r="K646" i="167"/>
  <c r="L646" i="167"/>
  <c r="N646" i="167"/>
  <c r="O646" i="167"/>
  <c r="P646" i="167"/>
  <c r="Q646" i="167"/>
  <c r="R646" i="167" a="1"/>
  <c r="R646" i="167" s="1"/>
  <c r="S646" i="167"/>
  <c r="T646" i="167"/>
  <c r="U646" i="167"/>
  <c r="V646" i="167"/>
  <c r="AX646" i="167" s="1"/>
  <c r="Y646" i="167"/>
  <c r="X646" i="167" s="1"/>
  <c r="AB646" i="167"/>
  <c r="Z646" i="167" s="1"/>
  <c r="AF646" i="167"/>
  <c r="AG646" i="167"/>
  <c r="AI646" i="167"/>
  <c r="AL646" i="167"/>
  <c r="AK646" i="167" s="1"/>
  <c r="AO646" i="167"/>
  <c r="AP646" i="167"/>
  <c r="AQ646" i="167"/>
  <c r="AR646" i="167"/>
  <c r="AS646" i="167"/>
  <c r="AT646" i="167"/>
  <c r="AU646" i="167"/>
  <c r="AV646" i="167"/>
  <c r="AW646" i="167"/>
  <c r="BB646" i="167"/>
  <c r="A520" i="167"/>
  <c r="B520" i="167"/>
  <c r="C520" i="167"/>
  <c r="D520" i="167"/>
  <c r="E520" i="167"/>
  <c r="H520" i="167"/>
  <c r="F520" i="167" s="1"/>
  <c r="I520" i="167"/>
  <c r="J520" i="167"/>
  <c r="K520" i="167"/>
  <c r="L520" i="167"/>
  <c r="N520" i="167"/>
  <c r="O520" i="167"/>
  <c r="P520" i="167"/>
  <c r="Q520" i="167"/>
  <c r="R520" i="167" a="1"/>
  <c r="R520" i="167" s="1"/>
  <c r="S520" i="167"/>
  <c r="T520" i="167"/>
  <c r="U520" i="167"/>
  <c r="V520" i="167"/>
  <c r="AX520" i="167" s="1"/>
  <c r="Y520" i="167"/>
  <c r="AB520" i="167"/>
  <c r="Z520" i="167" s="1"/>
  <c r="AF520" i="167"/>
  <c r="AE520" i="167" s="1"/>
  <c r="AG520" i="167"/>
  <c r="AI520" i="167"/>
  <c r="AL520" i="167"/>
  <c r="AO520" i="167"/>
  <c r="AP520" i="167"/>
  <c r="AQ520" i="167"/>
  <c r="AR520" i="167"/>
  <c r="AS520" i="167"/>
  <c r="AT520" i="167"/>
  <c r="AU520" i="167"/>
  <c r="AV520" i="167"/>
  <c r="AW520" i="167"/>
  <c r="BB520" i="167"/>
  <c r="A540" i="167"/>
  <c r="B540" i="167"/>
  <c r="C540" i="167"/>
  <c r="D540" i="167"/>
  <c r="E540" i="167"/>
  <c r="H540" i="167"/>
  <c r="F540" i="167" s="1"/>
  <c r="I540" i="167"/>
  <c r="J540" i="167"/>
  <c r="K540" i="167"/>
  <c r="L540" i="167"/>
  <c r="N540" i="167"/>
  <c r="O540" i="167"/>
  <c r="P540" i="167"/>
  <c r="AH540" i="167" s="1"/>
  <c r="Q540" i="167"/>
  <c r="R540" i="167" a="1"/>
  <c r="R540" i="167" s="1"/>
  <c r="S540" i="167"/>
  <c r="T540" i="167"/>
  <c r="U540" i="167"/>
  <c r="V540" i="167"/>
  <c r="AX540" i="167" s="1"/>
  <c r="Y540" i="167"/>
  <c r="W540" i="167" s="1"/>
  <c r="AB540" i="167"/>
  <c r="AA540" i="167" s="1"/>
  <c r="AF540" i="167"/>
  <c r="AG540" i="167"/>
  <c r="AI540" i="167"/>
  <c r="AL540" i="167"/>
  <c r="AJ540" i="167" s="1"/>
  <c r="AO540" i="167"/>
  <c r="AP540" i="167"/>
  <c r="AQ540" i="167"/>
  <c r="AR540" i="167"/>
  <c r="AS540" i="167"/>
  <c r="AT540" i="167"/>
  <c r="AU540" i="167"/>
  <c r="AV540" i="167"/>
  <c r="AW540" i="167"/>
  <c r="BB540" i="167"/>
  <c r="A555" i="167"/>
  <c r="B555" i="167"/>
  <c r="C555" i="167"/>
  <c r="D555" i="167"/>
  <c r="E555" i="167"/>
  <c r="M555" i="167" s="1"/>
  <c r="H555" i="167"/>
  <c r="F555" i="167" s="1"/>
  <c r="I555" i="167"/>
  <c r="J555" i="167"/>
  <c r="K555" i="167"/>
  <c r="L555" i="167"/>
  <c r="N555" i="167"/>
  <c r="O555" i="167"/>
  <c r="P555" i="167"/>
  <c r="Q555" i="167"/>
  <c r="R555" i="167" a="1"/>
  <c r="R555" i="167" s="1"/>
  <c r="S555" i="167"/>
  <c r="T555" i="167"/>
  <c r="U555" i="167"/>
  <c r="V555" i="167"/>
  <c r="AX555" i="167" s="1"/>
  <c r="Y555" i="167"/>
  <c r="W555" i="167" s="1"/>
  <c r="AB555" i="167"/>
  <c r="Z555" i="167" s="1"/>
  <c r="AF555" i="167"/>
  <c r="AG555" i="167"/>
  <c r="AI555" i="167"/>
  <c r="AL555" i="167"/>
  <c r="AJ555" i="167" s="1"/>
  <c r="AO555" i="167"/>
  <c r="AP555" i="167"/>
  <c r="AQ555" i="167"/>
  <c r="AR555" i="167"/>
  <c r="AS555" i="167"/>
  <c r="AT555" i="167"/>
  <c r="AU555" i="167"/>
  <c r="AV555" i="167"/>
  <c r="AW555" i="167"/>
  <c r="BB555" i="167"/>
  <c r="A556" i="167"/>
  <c r="B556" i="167"/>
  <c r="C556" i="167"/>
  <c r="D556" i="167"/>
  <c r="E556" i="167"/>
  <c r="H556" i="167"/>
  <c r="I556" i="167"/>
  <c r="J556" i="167"/>
  <c r="K556" i="167"/>
  <c r="L556" i="167"/>
  <c r="N556" i="167"/>
  <c r="O556" i="167"/>
  <c r="P556" i="167"/>
  <c r="AH556" i="167" s="1"/>
  <c r="Q556" i="167"/>
  <c r="R556" i="167" a="1"/>
  <c r="R556" i="167" s="1"/>
  <c r="S556" i="167"/>
  <c r="T556" i="167"/>
  <c r="U556" i="167"/>
  <c r="V556" i="167"/>
  <c r="AX556" i="167" s="1"/>
  <c r="Y556" i="167"/>
  <c r="AB556" i="167"/>
  <c r="Z556" i="167" s="1"/>
  <c r="AF556" i="167"/>
  <c r="AG556" i="167"/>
  <c r="AI556" i="167"/>
  <c r="AL556" i="167"/>
  <c r="AJ556" i="167" s="1"/>
  <c r="AO556" i="167"/>
  <c r="AP556" i="167"/>
  <c r="AQ556" i="167"/>
  <c r="AR556" i="167"/>
  <c r="AS556" i="167"/>
  <c r="AT556" i="167"/>
  <c r="AU556" i="167"/>
  <c r="AV556" i="167"/>
  <c r="AW556" i="167"/>
  <c r="BB556" i="167"/>
  <c r="A582" i="167"/>
  <c r="B582" i="167"/>
  <c r="C582" i="167"/>
  <c r="D582" i="167"/>
  <c r="E582" i="167"/>
  <c r="H582" i="167"/>
  <c r="I582" i="167"/>
  <c r="J582" i="167"/>
  <c r="K582" i="167"/>
  <c r="L582" i="167"/>
  <c r="N582" i="167"/>
  <c r="O582" i="167"/>
  <c r="P582" i="167"/>
  <c r="Q582" i="167"/>
  <c r="R582" i="167" a="1"/>
  <c r="R582" i="167" s="1"/>
  <c r="S582" i="167"/>
  <c r="T582" i="167"/>
  <c r="U582" i="167"/>
  <c r="V582" i="167"/>
  <c r="AX582" i="167" s="1"/>
  <c r="Y582" i="167"/>
  <c r="X582" i="167" s="1"/>
  <c r="AB582" i="167"/>
  <c r="AF582" i="167"/>
  <c r="AG582" i="167"/>
  <c r="AI582" i="167"/>
  <c r="AL582" i="167"/>
  <c r="AO582" i="167"/>
  <c r="AP582" i="167"/>
  <c r="AQ582" i="167"/>
  <c r="AR582" i="167"/>
  <c r="AS582" i="167"/>
  <c r="AT582" i="167"/>
  <c r="AU582" i="167"/>
  <c r="AV582" i="167"/>
  <c r="AW582" i="167"/>
  <c r="BB582" i="167"/>
  <c r="A511" i="167"/>
  <c r="B511" i="167"/>
  <c r="C511" i="167"/>
  <c r="D511" i="167"/>
  <c r="E511" i="167"/>
  <c r="H511" i="167"/>
  <c r="I511" i="167"/>
  <c r="J511" i="167"/>
  <c r="K511" i="167"/>
  <c r="L511" i="167"/>
  <c r="N511" i="167"/>
  <c r="O511" i="167"/>
  <c r="P511" i="167"/>
  <c r="Q511" i="167"/>
  <c r="R511" i="167" a="1"/>
  <c r="R511" i="167" s="1"/>
  <c r="S511" i="167"/>
  <c r="T511" i="167"/>
  <c r="U511" i="167"/>
  <c r="V511" i="167"/>
  <c r="AX511" i="167" s="1"/>
  <c r="Y511" i="167"/>
  <c r="W511" i="167" s="1"/>
  <c r="AB511" i="167"/>
  <c r="AF511" i="167"/>
  <c r="AE511" i="167" s="1"/>
  <c r="AG511" i="167"/>
  <c r="AI511" i="167"/>
  <c r="AL511" i="167"/>
  <c r="AO511" i="167"/>
  <c r="AP511" i="167"/>
  <c r="AQ511" i="167"/>
  <c r="AR511" i="167"/>
  <c r="AS511" i="167"/>
  <c r="AT511" i="167"/>
  <c r="AU511" i="167"/>
  <c r="AV511" i="167"/>
  <c r="AW511" i="167"/>
  <c r="BB511" i="167"/>
  <c r="A502" i="167"/>
  <c r="B502" i="167"/>
  <c r="C502" i="167"/>
  <c r="D502" i="167"/>
  <c r="E502" i="167"/>
  <c r="H502" i="167"/>
  <c r="F502" i="167" s="1"/>
  <c r="I502" i="167"/>
  <c r="J502" i="167"/>
  <c r="K502" i="167"/>
  <c r="L502" i="167"/>
  <c r="N502" i="167"/>
  <c r="O502" i="167"/>
  <c r="P502" i="167"/>
  <c r="Q502" i="167"/>
  <c r="R502" i="167" a="1"/>
  <c r="R502" i="167" s="1"/>
  <c r="S502" i="167"/>
  <c r="T502" i="167"/>
  <c r="U502" i="167"/>
  <c r="V502" i="167"/>
  <c r="Y502" i="167"/>
  <c r="AB502" i="167"/>
  <c r="AF502" i="167"/>
  <c r="AG502" i="167"/>
  <c r="AI502" i="167"/>
  <c r="AL502" i="167"/>
  <c r="AK502" i="167" s="1"/>
  <c r="AO502" i="167"/>
  <c r="AP502" i="167"/>
  <c r="AQ502" i="167"/>
  <c r="AR502" i="167"/>
  <c r="AS502" i="167"/>
  <c r="AT502" i="167"/>
  <c r="AU502" i="167"/>
  <c r="AV502" i="167"/>
  <c r="AW502" i="167"/>
  <c r="BB502" i="167"/>
  <c r="A497" i="167"/>
  <c r="B497" i="167"/>
  <c r="C497" i="167"/>
  <c r="D497" i="167"/>
  <c r="E497" i="167"/>
  <c r="H497" i="167"/>
  <c r="I497" i="167"/>
  <c r="J497" i="167"/>
  <c r="K497" i="167"/>
  <c r="L497" i="167"/>
  <c r="N497" i="167"/>
  <c r="O497" i="167"/>
  <c r="P497" i="167"/>
  <c r="Q497" i="167"/>
  <c r="R497" i="167" a="1"/>
  <c r="R497" i="167" s="1"/>
  <c r="S497" i="167"/>
  <c r="T497" i="167"/>
  <c r="U497" i="167"/>
  <c r="V497" i="167"/>
  <c r="Y497" i="167"/>
  <c r="W497" i="167" s="1"/>
  <c r="AB497" i="167"/>
  <c r="AF497" i="167"/>
  <c r="AG497" i="167"/>
  <c r="AI497" i="167"/>
  <c r="AL497" i="167"/>
  <c r="AO497" i="167"/>
  <c r="AP497" i="167"/>
  <c r="AQ497" i="167"/>
  <c r="AR497" i="167"/>
  <c r="AS497" i="167"/>
  <c r="AT497" i="167"/>
  <c r="AU497" i="167"/>
  <c r="AV497" i="167"/>
  <c r="AW497" i="167"/>
  <c r="BB497" i="167"/>
  <c r="A503" i="167"/>
  <c r="B503" i="167"/>
  <c r="C503" i="167"/>
  <c r="D503" i="167"/>
  <c r="E503" i="167"/>
  <c r="M503" i="167" s="1"/>
  <c r="H503" i="167"/>
  <c r="F503" i="167" s="1"/>
  <c r="I503" i="167"/>
  <c r="J503" i="167"/>
  <c r="K503" i="167"/>
  <c r="L503" i="167"/>
  <c r="N503" i="167"/>
  <c r="O503" i="167"/>
  <c r="P503" i="167"/>
  <c r="Q503" i="167"/>
  <c r="R503" i="167" a="1"/>
  <c r="R503" i="167" s="1"/>
  <c r="S503" i="167"/>
  <c r="T503" i="167"/>
  <c r="U503" i="167"/>
  <c r="V503" i="167"/>
  <c r="Y503" i="167"/>
  <c r="X503" i="167" s="1"/>
  <c r="AB503" i="167"/>
  <c r="Z503" i="167" s="1"/>
  <c r="AF503" i="167"/>
  <c r="AG503" i="167"/>
  <c r="AI503" i="167"/>
  <c r="AL503" i="167"/>
  <c r="AJ503" i="167" s="1"/>
  <c r="AO503" i="167"/>
  <c r="AP503" i="167"/>
  <c r="AQ503" i="167"/>
  <c r="AR503" i="167"/>
  <c r="AS503" i="167"/>
  <c r="AT503" i="167"/>
  <c r="AU503" i="167"/>
  <c r="AV503" i="167"/>
  <c r="AW503" i="167"/>
  <c r="BB503" i="167"/>
  <c r="A498" i="167"/>
  <c r="B498" i="167"/>
  <c r="C498" i="167"/>
  <c r="D498" i="167"/>
  <c r="E498" i="167"/>
  <c r="H498" i="167"/>
  <c r="F498" i="167" s="1"/>
  <c r="I498" i="167"/>
  <c r="J498" i="167"/>
  <c r="K498" i="167"/>
  <c r="L498" i="167"/>
  <c r="N498" i="167"/>
  <c r="O498" i="167"/>
  <c r="P498" i="167"/>
  <c r="AH498" i="167" s="1"/>
  <c r="Q498" i="167"/>
  <c r="R498" i="167" a="1"/>
  <c r="R498" i="167" s="1"/>
  <c r="S498" i="167"/>
  <c r="T498" i="167"/>
  <c r="U498" i="167"/>
  <c r="V498" i="167"/>
  <c r="Y498" i="167"/>
  <c r="W498" i="167" s="1"/>
  <c r="AB498" i="167"/>
  <c r="Z498" i="167" s="1"/>
  <c r="AF498" i="167"/>
  <c r="AE498" i="167" s="1"/>
  <c r="AG498" i="167"/>
  <c r="AI498" i="167"/>
  <c r="AL498" i="167"/>
  <c r="AK498" i="167" s="1"/>
  <c r="AO498" i="167"/>
  <c r="AP498" i="167"/>
  <c r="AQ498" i="167"/>
  <c r="AR498" i="167"/>
  <c r="AS498" i="167"/>
  <c r="AT498" i="167"/>
  <c r="AU498" i="167"/>
  <c r="AV498" i="167"/>
  <c r="AW498" i="167"/>
  <c r="BB498" i="167"/>
  <c r="A505" i="167"/>
  <c r="B505" i="167"/>
  <c r="C505" i="167"/>
  <c r="D505" i="167"/>
  <c r="E505" i="167"/>
  <c r="H505" i="167"/>
  <c r="I505" i="167"/>
  <c r="J505" i="167"/>
  <c r="K505" i="167"/>
  <c r="L505" i="167"/>
  <c r="N505" i="167"/>
  <c r="O505" i="167"/>
  <c r="P505" i="167"/>
  <c r="AH505" i="167" s="1"/>
  <c r="Q505" i="167"/>
  <c r="R505" i="167" a="1"/>
  <c r="R505" i="167" s="1"/>
  <c r="S505" i="167"/>
  <c r="T505" i="167"/>
  <c r="U505" i="167"/>
  <c r="V505" i="167"/>
  <c r="Y505" i="167"/>
  <c r="X505" i="167" s="1"/>
  <c r="AB505" i="167"/>
  <c r="AA505" i="167" s="1"/>
  <c r="AF505" i="167"/>
  <c r="AG505" i="167"/>
  <c r="AI505" i="167"/>
  <c r="AL505" i="167"/>
  <c r="AJ505" i="167" s="1"/>
  <c r="AO505" i="167"/>
  <c r="AP505" i="167"/>
  <c r="AQ505" i="167"/>
  <c r="AR505" i="167"/>
  <c r="AS505" i="167"/>
  <c r="AT505" i="167"/>
  <c r="AU505" i="167"/>
  <c r="AV505" i="167"/>
  <c r="AW505" i="167"/>
  <c r="BB505" i="167"/>
  <c r="A506" i="167"/>
  <c r="B506" i="167"/>
  <c r="C506" i="167"/>
  <c r="D506" i="167"/>
  <c r="E506" i="167"/>
  <c r="H506" i="167"/>
  <c r="F506" i="167" s="1"/>
  <c r="I506" i="167"/>
  <c r="J506" i="167"/>
  <c r="K506" i="167"/>
  <c r="L506" i="167"/>
  <c r="N506" i="167"/>
  <c r="O506" i="167"/>
  <c r="P506" i="167"/>
  <c r="Q506" i="167"/>
  <c r="R506" i="167" a="1"/>
  <c r="R506" i="167" s="1"/>
  <c r="S506" i="167"/>
  <c r="T506" i="167"/>
  <c r="U506" i="167"/>
  <c r="V506" i="167"/>
  <c r="AX506" i="167" s="1"/>
  <c r="Y506" i="167"/>
  <c r="W506" i="167" s="1"/>
  <c r="AB506" i="167"/>
  <c r="AF506" i="167"/>
  <c r="AE506" i="167" s="1"/>
  <c r="AG506" i="167"/>
  <c r="AI506" i="167"/>
  <c r="AL506" i="167"/>
  <c r="AK506" i="167" s="1"/>
  <c r="AO506" i="167"/>
  <c r="AP506" i="167"/>
  <c r="AQ506" i="167"/>
  <c r="AR506" i="167"/>
  <c r="AS506" i="167"/>
  <c r="AT506" i="167"/>
  <c r="AU506" i="167"/>
  <c r="AV506" i="167"/>
  <c r="AW506" i="167"/>
  <c r="BB506" i="167"/>
  <c r="A644" i="167"/>
  <c r="B644" i="167"/>
  <c r="C644" i="167"/>
  <c r="D644" i="167"/>
  <c r="E644" i="167"/>
  <c r="H644" i="167"/>
  <c r="I644" i="167"/>
  <c r="J644" i="167"/>
  <c r="K644" i="167"/>
  <c r="L644" i="167"/>
  <c r="N644" i="167"/>
  <c r="O644" i="167"/>
  <c r="P644" i="167"/>
  <c r="AH644" i="167" s="1"/>
  <c r="Q644" i="167"/>
  <c r="R644" i="167" a="1"/>
  <c r="R644" i="167" s="1"/>
  <c r="S644" i="167"/>
  <c r="T644" i="167"/>
  <c r="U644" i="167"/>
  <c r="V644" i="167"/>
  <c r="Y644" i="167"/>
  <c r="X644" i="167" s="1"/>
  <c r="AB644" i="167"/>
  <c r="Z644" i="167" s="1"/>
  <c r="AF644" i="167"/>
  <c r="AG644" i="167"/>
  <c r="AI644" i="167"/>
  <c r="AL644" i="167"/>
  <c r="AO644" i="167"/>
  <c r="AP644" i="167"/>
  <c r="AQ644" i="167"/>
  <c r="AR644" i="167"/>
  <c r="AS644" i="167"/>
  <c r="AT644" i="167"/>
  <c r="AU644" i="167"/>
  <c r="AV644" i="167"/>
  <c r="AW644" i="167"/>
  <c r="BB644" i="167"/>
  <c r="A624" i="167"/>
  <c r="B624" i="167"/>
  <c r="C624" i="167"/>
  <c r="D624" i="167"/>
  <c r="E624" i="167"/>
  <c r="H624" i="167"/>
  <c r="F624" i="167" s="1"/>
  <c r="I624" i="167"/>
  <c r="J624" i="167"/>
  <c r="K624" i="167"/>
  <c r="L624" i="167"/>
  <c r="N624" i="167"/>
  <c r="O624" i="167"/>
  <c r="P624" i="167"/>
  <c r="AH624" i="167" s="1"/>
  <c r="Q624" i="167"/>
  <c r="R624" i="167" a="1"/>
  <c r="R624" i="167" s="1"/>
  <c r="S624" i="167"/>
  <c r="T624" i="167"/>
  <c r="U624" i="167"/>
  <c r="V624" i="167"/>
  <c r="Y624" i="167"/>
  <c r="W624" i="167" s="1"/>
  <c r="AB624" i="167"/>
  <c r="AA624" i="167" s="1"/>
  <c r="AF624" i="167"/>
  <c r="AG624" i="167"/>
  <c r="AI624" i="167"/>
  <c r="AL624" i="167"/>
  <c r="AJ624" i="167" s="1"/>
  <c r="AO624" i="167"/>
  <c r="AP624" i="167"/>
  <c r="AQ624" i="167"/>
  <c r="AR624" i="167"/>
  <c r="AS624" i="167"/>
  <c r="AT624" i="167"/>
  <c r="AU624" i="167"/>
  <c r="AV624" i="167"/>
  <c r="AW624" i="167"/>
  <c r="BB624" i="167"/>
  <c r="A710" i="167"/>
  <c r="B710" i="167"/>
  <c r="C710" i="167"/>
  <c r="D710" i="167"/>
  <c r="E710" i="167"/>
  <c r="H710" i="167"/>
  <c r="G710" i="167" s="1"/>
  <c r="I710" i="167"/>
  <c r="J710" i="167"/>
  <c r="K710" i="167"/>
  <c r="L710" i="167"/>
  <c r="N710" i="167"/>
  <c r="O710" i="167"/>
  <c r="P710" i="167"/>
  <c r="Q710" i="167"/>
  <c r="R710" i="167" a="1"/>
  <c r="R710" i="167" s="1"/>
  <c r="S710" i="167"/>
  <c r="T710" i="167"/>
  <c r="U710" i="167"/>
  <c r="V710" i="167"/>
  <c r="Y710" i="167"/>
  <c r="AB710" i="167"/>
  <c r="AA710" i="167" s="1"/>
  <c r="AF710" i="167"/>
  <c r="AG710" i="167"/>
  <c r="AI710" i="167"/>
  <c r="AL710" i="167"/>
  <c r="AJ710" i="167" s="1"/>
  <c r="AO710" i="167"/>
  <c r="AP710" i="167"/>
  <c r="AQ710" i="167"/>
  <c r="AR710" i="167"/>
  <c r="AS710" i="167"/>
  <c r="AT710" i="167"/>
  <c r="AU710" i="167"/>
  <c r="AV710" i="167"/>
  <c r="AW710" i="167"/>
  <c r="BB710" i="167"/>
  <c r="A568" i="167"/>
  <c r="B568" i="167"/>
  <c r="C568" i="167"/>
  <c r="D568" i="167"/>
  <c r="E568" i="167"/>
  <c r="H568" i="167"/>
  <c r="F568" i="167" s="1"/>
  <c r="I568" i="167"/>
  <c r="J568" i="167"/>
  <c r="K568" i="167"/>
  <c r="L568" i="167"/>
  <c r="N568" i="167"/>
  <c r="O568" i="167"/>
  <c r="P568" i="167"/>
  <c r="Q568" i="167"/>
  <c r="R568" i="167" a="1"/>
  <c r="R568" i="167" s="1"/>
  <c r="S568" i="167"/>
  <c r="T568" i="167"/>
  <c r="U568" i="167"/>
  <c r="V568" i="167"/>
  <c r="Y568" i="167"/>
  <c r="X568" i="167" s="1"/>
  <c r="AB568" i="167"/>
  <c r="AA568" i="167" s="1"/>
  <c r="AF568" i="167"/>
  <c r="AG568" i="167"/>
  <c r="AI568" i="167"/>
  <c r="AL568" i="167"/>
  <c r="AK568" i="167" s="1"/>
  <c r="AO568" i="167"/>
  <c r="AP568" i="167"/>
  <c r="AQ568" i="167"/>
  <c r="AR568" i="167"/>
  <c r="AS568" i="167"/>
  <c r="AT568" i="167"/>
  <c r="AU568" i="167"/>
  <c r="AV568" i="167"/>
  <c r="AW568" i="167"/>
  <c r="BB568" i="167"/>
  <c r="A816" i="167"/>
  <c r="B816" i="167"/>
  <c r="C816" i="167"/>
  <c r="D816" i="167"/>
  <c r="E816" i="167"/>
  <c r="M816" i="167" s="1"/>
  <c r="H816" i="167"/>
  <c r="G816" i="167" s="1"/>
  <c r="I816" i="167"/>
  <c r="J816" i="167"/>
  <c r="K816" i="167"/>
  <c r="L816" i="167"/>
  <c r="N816" i="167"/>
  <c r="O816" i="167"/>
  <c r="P816" i="167"/>
  <c r="AH816" i="167" s="1"/>
  <c r="Q816" i="167"/>
  <c r="R816" i="167" a="1"/>
  <c r="R816" i="167" s="1"/>
  <c r="S816" i="167"/>
  <c r="T816" i="167"/>
  <c r="U816" i="167"/>
  <c r="V816" i="167"/>
  <c r="Y816" i="167"/>
  <c r="X816" i="167" s="1"/>
  <c r="AB816" i="167"/>
  <c r="Z816" i="167" s="1"/>
  <c r="AF816" i="167"/>
  <c r="AG816" i="167"/>
  <c r="AI816" i="167"/>
  <c r="AL816" i="167"/>
  <c r="AJ816" i="167" s="1"/>
  <c r="AO816" i="167"/>
  <c r="AP816" i="167"/>
  <c r="AQ816" i="167"/>
  <c r="AR816" i="167"/>
  <c r="AS816" i="167"/>
  <c r="AT816" i="167"/>
  <c r="AU816" i="167"/>
  <c r="AV816" i="167"/>
  <c r="AW816" i="167"/>
  <c r="BB816" i="167"/>
  <c r="A630" i="167"/>
  <c r="B630" i="167"/>
  <c r="C630" i="167"/>
  <c r="D630" i="167"/>
  <c r="E630" i="167"/>
  <c r="H630" i="167"/>
  <c r="I630" i="167"/>
  <c r="J630" i="167"/>
  <c r="K630" i="167"/>
  <c r="L630" i="167"/>
  <c r="N630" i="167"/>
  <c r="O630" i="167"/>
  <c r="P630" i="167"/>
  <c r="AH630" i="167" s="1"/>
  <c r="Q630" i="167"/>
  <c r="R630" i="167" a="1"/>
  <c r="R630" i="167" s="1"/>
  <c r="S630" i="167"/>
  <c r="T630" i="167"/>
  <c r="U630" i="167"/>
  <c r="V630" i="167"/>
  <c r="Y630" i="167"/>
  <c r="AB630" i="167"/>
  <c r="AA630" i="167" s="1"/>
  <c r="AF630" i="167"/>
  <c r="AE630" i="167" s="1"/>
  <c r="AG630" i="167"/>
  <c r="AI630" i="167"/>
  <c r="AL630" i="167"/>
  <c r="AO630" i="167"/>
  <c r="AP630" i="167"/>
  <c r="AQ630" i="167"/>
  <c r="AR630" i="167"/>
  <c r="AS630" i="167"/>
  <c r="AT630" i="167"/>
  <c r="AU630" i="167"/>
  <c r="AV630" i="167"/>
  <c r="AW630" i="167"/>
  <c r="BB630" i="167"/>
  <c r="A583" i="167"/>
  <c r="B583" i="167"/>
  <c r="C583" i="167"/>
  <c r="D583" i="167"/>
  <c r="E583" i="167"/>
  <c r="H583" i="167"/>
  <c r="G583" i="167" s="1"/>
  <c r="I583" i="167"/>
  <c r="J583" i="167"/>
  <c r="K583" i="167"/>
  <c r="L583" i="167"/>
  <c r="N583" i="167"/>
  <c r="O583" i="167"/>
  <c r="P583" i="167"/>
  <c r="AH583" i="167" s="1"/>
  <c r="Q583" i="167"/>
  <c r="R583" i="167" a="1"/>
  <c r="R583" i="167" s="1"/>
  <c r="S583" i="167"/>
  <c r="T583" i="167"/>
  <c r="U583" i="167"/>
  <c r="V583" i="167"/>
  <c r="AX583" i="167" s="1"/>
  <c r="Y583" i="167"/>
  <c r="AB583" i="167"/>
  <c r="Z583" i="167" s="1"/>
  <c r="AF583" i="167"/>
  <c r="AG583" i="167"/>
  <c r="AI583" i="167"/>
  <c r="AL583" i="167"/>
  <c r="AJ583" i="167" s="1"/>
  <c r="AO583" i="167"/>
  <c r="AP583" i="167"/>
  <c r="AQ583" i="167"/>
  <c r="AR583" i="167"/>
  <c r="AS583" i="167"/>
  <c r="AT583" i="167"/>
  <c r="AU583" i="167"/>
  <c r="AV583" i="167"/>
  <c r="AW583" i="167"/>
  <c r="BB583" i="167"/>
  <c r="A557" i="167"/>
  <c r="B557" i="167"/>
  <c r="C557" i="167"/>
  <c r="D557" i="167"/>
  <c r="E557" i="167"/>
  <c r="H557" i="167"/>
  <c r="I557" i="167"/>
  <c r="J557" i="167"/>
  <c r="K557" i="167"/>
  <c r="L557" i="167"/>
  <c r="N557" i="167"/>
  <c r="O557" i="167"/>
  <c r="P557" i="167"/>
  <c r="AH557" i="167" s="1"/>
  <c r="Q557" i="167"/>
  <c r="R557" i="167" a="1"/>
  <c r="R557" i="167" s="1"/>
  <c r="S557" i="167"/>
  <c r="T557" i="167"/>
  <c r="U557" i="167"/>
  <c r="V557" i="167"/>
  <c r="AX557" i="167" s="1"/>
  <c r="Y557" i="167"/>
  <c r="AB557" i="167"/>
  <c r="Z557" i="167" s="1"/>
  <c r="AF557" i="167"/>
  <c r="AE557" i="167" s="1"/>
  <c r="AG557" i="167"/>
  <c r="AI557" i="167"/>
  <c r="AL557" i="167"/>
  <c r="AJ557" i="167" s="1"/>
  <c r="AO557" i="167"/>
  <c r="AP557" i="167"/>
  <c r="AQ557" i="167"/>
  <c r="AR557" i="167"/>
  <c r="AS557" i="167"/>
  <c r="AT557" i="167"/>
  <c r="AU557" i="167"/>
  <c r="AV557" i="167"/>
  <c r="AW557" i="167"/>
  <c r="BB557" i="167"/>
  <c r="A584" i="167"/>
  <c r="B584" i="167"/>
  <c r="C584" i="167"/>
  <c r="D584" i="167"/>
  <c r="E584" i="167"/>
  <c r="H584" i="167"/>
  <c r="G584" i="167" s="1"/>
  <c r="I584" i="167"/>
  <c r="J584" i="167"/>
  <c r="K584" i="167"/>
  <c r="L584" i="167"/>
  <c r="N584" i="167"/>
  <c r="O584" i="167"/>
  <c r="P584" i="167"/>
  <c r="Q584" i="167"/>
  <c r="R584" i="167" a="1"/>
  <c r="R584" i="167" s="1"/>
  <c r="S584" i="167"/>
  <c r="T584" i="167"/>
  <c r="U584" i="167"/>
  <c r="V584" i="167"/>
  <c r="AX584" i="167" s="1"/>
  <c r="Y584" i="167"/>
  <c r="W584" i="167" s="1"/>
  <c r="AB584" i="167"/>
  <c r="AF584" i="167"/>
  <c r="AE584" i="167" s="1"/>
  <c r="AG584" i="167"/>
  <c r="AI584" i="167"/>
  <c r="AL584" i="167"/>
  <c r="AJ584" i="167" s="1"/>
  <c r="AO584" i="167"/>
  <c r="AP584" i="167"/>
  <c r="AQ584" i="167"/>
  <c r="AR584" i="167"/>
  <c r="AS584" i="167"/>
  <c r="AT584" i="167"/>
  <c r="AU584" i="167"/>
  <c r="AV584" i="167"/>
  <c r="AW584" i="167"/>
  <c r="BB584" i="167"/>
  <c r="A531" i="167"/>
  <c r="B531" i="167"/>
  <c r="C531" i="167"/>
  <c r="D531" i="167"/>
  <c r="E531" i="167"/>
  <c r="H531" i="167"/>
  <c r="I531" i="167"/>
  <c r="J531" i="167"/>
  <c r="K531" i="167"/>
  <c r="L531" i="167"/>
  <c r="N531" i="167"/>
  <c r="O531" i="167"/>
  <c r="P531" i="167"/>
  <c r="Q531" i="167"/>
  <c r="R531" i="167" a="1"/>
  <c r="R531" i="167" s="1"/>
  <c r="S531" i="167"/>
  <c r="T531" i="167"/>
  <c r="U531" i="167"/>
  <c r="V531" i="167"/>
  <c r="AX531" i="167" s="1"/>
  <c r="Y531" i="167"/>
  <c r="AB531" i="167"/>
  <c r="AA531" i="167" s="1"/>
  <c r="AF531" i="167"/>
  <c r="AD531" i="167" s="1"/>
  <c r="AG531" i="167"/>
  <c r="AI531" i="167"/>
  <c r="AL531" i="167"/>
  <c r="AJ531" i="167" s="1"/>
  <c r="AO531" i="167"/>
  <c r="AP531" i="167"/>
  <c r="AQ531" i="167"/>
  <c r="AR531" i="167"/>
  <c r="AS531" i="167"/>
  <c r="AT531" i="167"/>
  <c r="AU531" i="167"/>
  <c r="AV531" i="167"/>
  <c r="AW531" i="167"/>
  <c r="BB531" i="167"/>
  <c r="A534" i="167"/>
  <c r="B534" i="167"/>
  <c r="C534" i="167"/>
  <c r="D534" i="167"/>
  <c r="E534" i="167"/>
  <c r="H534" i="167"/>
  <c r="I534" i="167"/>
  <c r="J534" i="167"/>
  <c r="K534" i="167"/>
  <c r="L534" i="167"/>
  <c r="N534" i="167"/>
  <c r="O534" i="167"/>
  <c r="P534" i="167"/>
  <c r="Q534" i="167"/>
  <c r="R534" i="167" a="1"/>
  <c r="R534" i="167" s="1"/>
  <c r="S534" i="167"/>
  <c r="T534" i="167"/>
  <c r="U534" i="167"/>
  <c r="V534" i="167"/>
  <c r="AX534" i="167" s="1"/>
  <c r="Y534" i="167"/>
  <c r="X534" i="167" s="1"/>
  <c r="AB534" i="167"/>
  <c r="AF534" i="167"/>
  <c r="AD534" i="167" s="1"/>
  <c r="AG534" i="167"/>
  <c r="AI534" i="167"/>
  <c r="AL534" i="167"/>
  <c r="AK534" i="167" s="1"/>
  <c r="AO534" i="167"/>
  <c r="AP534" i="167"/>
  <c r="AQ534" i="167"/>
  <c r="AR534" i="167"/>
  <c r="AS534" i="167"/>
  <c r="AT534" i="167"/>
  <c r="AU534" i="167"/>
  <c r="AV534" i="167"/>
  <c r="AW534" i="167"/>
  <c r="BB534" i="167"/>
  <c r="A532" i="167"/>
  <c r="B532" i="167"/>
  <c r="C532" i="167"/>
  <c r="D532" i="167"/>
  <c r="E532" i="167"/>
  <c r="H532" i="167"/>
  <c r="I532" i="167"/>
  <c r="J532" i="167"/>
  <c r="K532" i="167"/>
  <c r="L532" i="167"/>
  <c r="N532" i="167"/>
  <c r="O532" i="167"/>
  <c r="P532" i="167"/>
  <c r="Q532" i="167"/>
  <c r="R532" i="167" a="1"/>
  <c r="R532" i="167" s="1"/>
  <c r="S532" i="167"/>
  <c r="T532" i="167"/>
  <c r="U532" i="167"/>
  <c r="V532" i="167"/>
  <c r="AX532" i="167" s="1"/>
  <c r="Y532" i="167"/>
  <c r="W532" i="167" s="1"/>
  <c r="AB532" i="167"/>
  <c r="AA532" i="167" s="1"/>
  <c r="AF532" i="167"/>
  <c r="AD532" i="167" s="1"/>
  <c r="AG532" i="167"/>
  <c r="AI532" i="167"/>
  <c r="AL532" i="167"/>
  <c r="AK532" i="167" s="1"/>
  <c r="AO532" i="167"/>
  <c r="AP532" i="167"/>
  <c r="AQ532" i="167"/>
  <c r="AR532" i="167"/>
  <c r="AS532" i="167"/>
  <c r="AT532" i="167"/>
  <c r="AU532" i="167"/>
  <c r="AV532" i="167"/>
  <c r="AW532" i="167"/>
  <c r="BB532" i="167"/>
  <c r="A533" i="167"/>
  <c r="B533" i="167"/>
  <c r="C533" i="167"/>
  <c r="D533" i="167"/>
  <c r="E533" i="167"/>
  <c r="M533" i="167" s="1"/>
  <c r="H533" i="167"/>
  <c r="G533" i="167" s="1"/>
  <c r="I533" i="167"/>
  <c r="J533" i="167"/>
  <c r="K533" i="167"/>
  <c r="L533" i="167"/>
  <c r="N533" i="167"/>
  <c r="O533" i="167"/>
  <c r="P533" i="167"/>
  <c r="AH533" i="167" s="1"/>
  <c r="Q533" i="167"/>
  <c r="R533" i="167" a="1"/>
  <c r="R533" i="167" s="1"/>
  <c r="S533" i="167"/>
  <c r="T533" i="167"/>
  <c r="U533" i="167"/>
  <c r="V533" i="167"/>
  <c r="AX533" i="167" s="1"/>
  <c r="Y533" i="167"/>
  <c r="W533" i="167" s="1"/>
  <c r="AB533" i="167"/>
  <c r="AF533" i="167"/>
  <c r="AG533" i="167"/>
  <c r="AI533" i="167"/>
  <c r="AL533" i="167"/>
  <c r="AO533" i="167"/>
  <c r="AP533" i="167"/>
  <c r="AQ533" i="167"/>
  <c r="AR533" i="167"/>
  <c r="AS533" i="167"/>
  <c r="AT533" i="167"/>
  <c r="AU533" i="167"/>
  <c r="AV533" i="167"/>
  <c r="AW533" i="167"/>
  <c r="BB533" i="167"/>
  <c r="A631" i="167"/>
  <c r="B631" i="167"/>
  <c r="C631" i="167"/>
  <c r="D631" i="167"/>
  <c r="E631" i="167"/>
  <c r="H631" i="167"/>
  <c r="F631" i="167" s="1"/>
  <c r="I631" i="167"/>
  <c r="J631" i="167"/>
  <c r="K631" i="167"/>
  <c r="L631" i="167"/>
  <c r="N631" i="167"/>
  <c r="O631" i="167"/>
  <c r="P631" i="167"/>
  <c r="AH631" i="167" s="1"/>
  <c r="Q631" i="167"/>
  <c r="R631" i="167" a="1"/>
  <c r="R631" i="167" s="1"/>
  <c r="S631" i="167"/>
  <c r="T631" i="167"/>
  <c r="U631" i="167"/>
  <c r="V631" i="167"/>
  <c r="AX631" i="167" s="1"/>
  <c r="Y631" i="167"/>
  <c r="W631" i="167" s="1"/>
  <c r="AB631" i="167"/>
  <c r="AA631" i="167" s="1"/>
  <c r="AF631" i="167"/>
  <c r="AG631" i="167"/>
  <c r="AI631" i="167"/>
  <c r="AL631" i="167"/>
  <c r="AJ631" i="167" s="1"/>
  <c r="AO631" i="167"/>
  <c r="AP631" i="167"/>
  <c r="AQ631" i="167"/>
  <c r="AR631" i="167"/>
  <c r="AS631" i="167"/>
  <c r="AT631" i="167"/>
  <c r="AU631" i="167"/>
  <c r="AV631" i="167"/>
  <c r="AW631" i="167"/>
  <c r="BB631" i="167"/>
  <c r="A599" i="167"/>
  <c r="B599" i="167"/>
  <c r="C599" i="167"/>
  <c r="D599" i="167"/>
  <c r="E599" i="167"/>
  <c r="H599" i="167"/>
  <c r="I599" i="167"/>
  <c r="J599" i="167"/>
  <c r="K599" i="167"/>
  <c r="L599" i="167"/>
  <c r="N599" i="167"/>
  <c r="O599" i="167"/>
  <c r="P599" i="167"/>
  <c r="AH599" i="167" s="1"/>
  <c r="Q599" i="167"/>
  <c r="R599" i="167" a="1"/>
  <c r="R599" i="167" s="1"/>
  <c r="S599" i="167"/>
  <c r="T599" i="167"/>
  <c r="U599" i="167"/>
  <c r="V599" i="167"/>
  <c r="AX599" i="167" s="1"/>
  <c r="Y599" i="167"/>
  <c r="W599" i="167" s="1"/>
  <c r="AB599" i="167"/>
  <c r="Z599" i="167" s="1"/>
  <c r="AF599" i="167"/>
  <c r="AE599" i="167" s="1"/>
  <c r="AG599" i="167"/>
  <c r="AI599" i="167"/>
  <c r="AL599" i="167"/>
  <c r="AO599" i="167"/>
  <c r="AP599" i="167"/>
  <c r="AQ599" i="167"/>
  <c r="AR599" i="167"/>
  <c r="AS599" i="167"/>
  <c r="AT599" i="167"/>
  <c r="AU599" i="167"/>
  <c r="AV599" i="167"/>
  <c r="AW599" i="167"/>
  <c r="BB599" i="167"/>
  <c r="A577" i="167"/>
  <c r="B577" i="167"/>
  <c r="C577" i="167"/>
  <c r="D577" i="167"/>
  <c r="E577" i="167"/>
  <c r="H577" i="167"/>
  <c r="I577" i="167"/>
  <c r="J577" i="167"/>
  <c r="K577" i="167"/>
  <c r="L577" i="167"/>
  <c r="N577" i="167"/>
  <c r="O577" i="167"/>
  <c r="P577" i="167"/>
  <c r="AH577" i="167" s="1"/>
  <c r="Q577" i="167"/>
  <c r="R577" i="167" a="1"/>
  <c r="R577" i="167" s="1"/>
  <c r="S577" i="167"/>
  <c r="T577" i="167"/>
  <c r="U577" i="167"/>
  <c r="V577" i="167"/>
  <c r="AX577" i="167" s="1"/>
  <c r="Y577" i="167"/>
  <c r="AB577" i="167"/>
  <c r="AA577" i="167" s="1"/>
  <c r="AF577" i="167"/>
  <c r="AG577" i="167"/>
  <c r="AI577" i="167"/>
  <c r="AL577" i="167"/>
  <c r="AJ577" i="167" s="1"/>
  <c r="AO577" i="167"/>
  <c r="AP577" i="167"/>
  <c r="AQ577" i="167"/>
  <c r="AR577" i="167"/>
  <c r="AS577" i="167"/>
  <c r="AT577" i="167"/>
  <c r="AU577" i="167"/>
  <c r="AV577" i="167"/>
  <c r="AW577" i="167"/>
  <c r="BB577" i="167"/>
  <c r="A575" i="167"/>
  <c r="B575" i="167"/>
  <c r="C575" i="167"/>
  <c r="D575" i="167"/>
  <c r="E575" i="167"/>
  <c r="H575" i="167"/>
  <c r="F575" i="167" s="1"/>
  <c r="I575" i="167"/>
  <c r="J575" i="167"/>
  <c r="K575" i="167"/>
  <c r="L575" i="167"/>
  <c r="N575" i="167"/>
  <c r="O575" i="167"/>
  <c r="P575" i="167"/>
  <c r="AH575" i="167" s="1"/>
  <c r="Q575" i="167"/>
  <c r="R575" i="167" a="1"/>
  <c r="R575" i="167" s="1"/>
  <c r="S575" i="167"/>
  <c r="T575" i="167"/>
  <c r="U575" i="167"/>
  <c r="V575" i="167"/>
  <c r="AX575" i="167" s="1"/>
  <c r="Y575" i="167"/>
  <c r="X575" i="167" s="1"/>
  <c r="AB575" i="167"/>
  <c r="Z575" i="167" s="1"/>
  <c r="AF575" i="167"/>
  <c r="AG575" i="167"/>
  <c r="AI575" i="167"/>
  <c r="AL575" i="167"/>
  <c r="AJ575" i="167" s="1"/>
  <c r="AO575" i="167"/>
  <c r="AP575" i="167"/>
  <c r="AQ575" i="167"/>
  <c r="AR575" i="167"/>
  <c r="AS575" i="167"/>
  <c r="AT575" i="167"/>
  <c r="AU575" i="167"/>
  <c r="AV575" i="167"/>
  <c r="AW575" i="167"/>
  <c r="BB575" i="167"/>
  <c r="A572" i="167"/>
  <c r="B572" i="167"/>
  <c r="C572" i="167"/>
  <c r="D572" i="167"/>
  <c r="E572" i="167"/>
  <c r="H572" i="167"/>
  <c r="F572" i="167" s="1"/>
  <c r="I572" i="167"/>
  <c r="J572" i="167"/>
  <c r="K572" i="167"/>
  <c r="L572" i="167"/>
  <c r="N572" i="167"/>
  <c r="O572" i="167"/>
  <c r="P572" i="167"/>
  <c r="AH572" i="167" s="1"/>
  <c r="Q572" i="167"/>
  <c r="R572" i="167" a="1"/>
  <c r="R572" i="167" s="1"/>
  <c r="S572" i="167"/>
  <c r="T572" i="167"/>
  <c r="U572" i="167"/>
  <c r="V572" i="167"/>
  <c r="AX572" i="167" s="1"/>
  <c r="Y572" i="167"/>
  <c r="W572" i="167" s="1"/>
  <c r="AB572" i="167"/>
  <c r="AA572" i="167" s="1"/>
  <c r="AF572" i="167"/>
  <c r="AG572" i="167"/>
  <c r="AI572" i="167"/>
  <c r="AL572" i="167"/>
  <c r="AJ572" i="167" s="1"/>
  <c r="AO572" i="167"/>
  <c r="AP572" i="167"/>
  <c r="AQ572" i="167"/>
  <c r="AR572" i="167"/>
  <c r="AS572" i="167"/>
  <c r="AT572" i="167"/>
  <c r="AU572" i="167"/>
  <c r="AV572" i="167"/>
  <c r="AW572" i="167"/>
  <c r="BB572" i="167"/>
  <c r="A576" i="167"/>
  <c r="B576" i="167"/>
  <c r="C576" i="167"/>
  <c r="D576" i="167"/>
  <c r="E576" i="167"/>
  <c r="H576" i="167"/>
  <c r="I576" i="167"/>
  <c r="J576" i="167"/>
  <c r="K576" i="167"/>
  <c r="L576" i="167"/>
  <c r="N576" i="167"/>
  <c r="O576" i="167"/>
  <c r="P576" i="167"/>
  <c r="Q576" i="167"/>
  <c r="R576" i="167" a="1"/>
  <c r="R576" i="167" s="1"/>
  <c r="S576" i="167"/>
  <c r="T576" i="167"/>
  <c r="U576" i="167"/>
  <c r="V576" i="167"/>
  <c r="Y576" i="167"/>
  <c r="AB576" i="167"/>
  <c r="Z576" i="167" s="1"/>
  <c r="AF576" i="167"/>
  <c r="AE576" i="167" s="1"/>
  <c r="AG576" i="167"/>
  <c r="AI576" i="167"/>
  <c r="AL576" i="167"/>
  <c r="AJ576" i="167" s="1"/>
  <c r="AO576" i="167"/>
  <c r="AP576" i="167"/>
  <c r="AQ576" i="167"/>
  <c r="AR576" i="167"/>
  <c r="AS576" i="167"/>
  <c r="AT576" i="167"/>
  <c r="AU576" i="167"/>
  <c r="AV576" i="167"/>
  <c r="AW576" i="167"/>
  <c r="BB576" i="167"/>
  <c r="A651" i="167"/>
  <c r="B651" i="167"/>
  <c r="C651" i="167"/>
  <c r="D651" i="167"/>
  <c r="E651" i="167"/>
  <c r="H651" i="167"/>
  <c r="F651" i="167" s="1"/>
  <c r="I651" i="167"/>
  <c r="J651" i="167"/>
  <c r="K651" i="167"/>
  <c r="L651" i="167"/>
  <c r="N651" i="167"/>
  <c r="O651" i="167"/>
  <c r="P651" i="167"/>
  <c r="Q651" i="167"/>
  <c r="R651" i="167" a="1"/>
  <c r="R651" i="167" s="1"/>
  <c r="S651" i="167"/>
  <c r="T651" i="167"/>
  <c r="U651" i="167"/>
  <c r="V651" i="167"/>
  <c r="Y651" i="167"/>
  <c r="W651" i="167" s="1"/>
  <c r="AB651" i="167"/>
  <c r="Z651" i="167" s="1"/>
  <c r="AF651" i="167"/>
  <c r="AG651" i="167"/>
  <c r="AI651" i="167"/>
  <c r="AL651" i="167"/>
  <c r="AK651" i="167" s="1"/>
  <c r="AO651" i="167"/>
  <c r="AP651" i="167"/>
  <c r="AQ651" i="167"/>
  <c r="AR651" i="167"/>
  <c r="AS651" i="167"/>
  <c r="AT651" i="167"/>
  <c r="AU651" i="167"/>
  <c r="AV651" i="167"/>
  <c r="AW651" i="167"/>
  <c r="BB651" i="167"/>
  <c r="A619" i="167"/>
  <c r="B619" i="167"/>
  <c r="C619" i="167"/>
  <c r="D619" i="167"/>
  <c r="E619" i="167"/>
  <c r="H619" i="167"/>
  <c r="G619" i="167" s="1"/>
  <c r="I619" i="167"/>
  <c r="J619" i="167"/>
  <c r="K619" i="167"/>
  <c r="L619" i="167"/>
  <c r="N619" i="167"/>
  <c r="O619" i="167"/>
  <c r="P619" i="167"/>
  <c r="AH619" i="167" s="1"/>
  <c r="Q619" i="167"/>
  <c r="R619" i="167" a="1"/>
  <c r="R619" i="167" s="1"/>
  <c r="S619" i="167"/>
  <c r="T619" i="167"/>
  <c r="U619" i="167"/>
  <c r="V619" i="167"/>
  <c r="AX619" i="167" s="1"/>
  <c r="Y619" i="167"/>
  <c r="X619" i="167" s="1"/>
  <c r="AB619" i="167"/>
  <c r="AF619" i="167"/>
  <c r="AE619" i="167" s="1"/>
  <c r="AG619" i="167"/>
  <c r="AI619" i="167"/>
  <c r="AL619" i="167"/>
  <c r="AJ619" i="167" s="1"/>
  <c r="AO619" i="167"/>
  <c r="AP619" i="167"/>
  <c r="AQ619" i="167"/>
  <c r="AR619" i="167"/>
  <c r="AS619" i="167"/>
  <c r="AT619" i="167"/>
  <c r="AU619" i="167"/>
  <c r="AV619" i="167"/>
  <c r="AW619" i="167"/>
  <c r="BB619" i="167"/>
  <c r="A683" i="167"/>
  <c r="B683" i="167"/>
  <c r="C683" i="167"/>
  <c r="D683" i="167"/>
  <c r="E683" i="167"/>
  <c r="H683" i="167"/>
  <c r="F683" i="167" s="1"/>
  <c r="I683" i="167"/>
  <c r="J683" i="167"/>
  <c r="K683" i="167"/>
  <c r="L683" i="167"/>
  <c r="N683" i="167"/>
  <c r="O683" i="167"/>
  <c r="P683" i="167"/>
  <c r="AH683" i="167" s="1"/>
  <c r="Q683" i="167"/>
  <c r="R683" i="167" a="1"/>
  <c r="R683" i="167" s="1"/>
  <c r="S683" i="167"/>
  <c r="T683" i="167"/>
  <c r="U683" i="167"/>
  <c r="V683" i="167"/>
  <c r="AX683" i="167" s="1"/>
  <c r="Y683" i="167"/>
  <c r="W683" i="167" s="1"/>
  <c r="AB683" i="167"/>
  <c r="Z683" i="167" s="1"/>
  <c r="AF683" i="167"/>
  <c r="AE683" i="167" s="1"/>
  <c r="AG683" i="167"/>
  <c r="AI683" i="167"/>
  <c r="AL683" i="167"/>
  <c r="AJ683" i="167" s="1"/>
  <c r="AO683" i="167"/>
  <c r="AP683" i="167"/>
  <c r="AQ683" i="167"/>
  <c r="AR683" i="167"/>
  <c r="AS683" i="167"/>
  <c r="AT683" i="167"/>
  <c r="AU683" i="167"/>
  <c r="AV683" i="167"/>
  <c r="AW683" i="167"/>
  <c r="BB683" i="167"/>
  <c r="A647" i="167"/>
  <c r="B647" i="167"/>
  <c r="C647" i="167"/>
  <c r="D647" i="167"/>
  <c r="E647" i="167"/>
  <c r="H647" i="167"/>
  <c r="G647" i="167" s="1"/>
  <c r="I647" i="167"/>
  <c r="J647" i="167"/>
  <c r="K647" i="167"/>
  <c r="L647" i="167"/>
  <c r="N647" i="167"/>
  <c r="O647" i="167"/>
  <c r="P647" i="167"/>
  <c r="AH647" i="167" s="1"/>
  <c r="Q647" i="167"/>
  <c r="R647" i="167" a="1"/>
  <c r="R647" i="167" s="1"/>
  <c r="S647" i="167"/>
  <c r="T647" i="167"/>
  <c r="U647" i="167"/>
  <c r="V647" i="167"/>
  <c r="AX647" i="167" s="1"/>
  <c r="Y647" i="167"/>
  <c r="AB647" i="167"/>
  <c r="AF647" i="167"/>
  <c r="AG647" i="167"/>
  <c r="AI647" i="167"/>
  <c r="AL647" i="167"/>
  <c r="AO647" i="167"/>
  <c r="AP647" i="167"/>
  <c r="AQ647" i="167"/>
  <c r="AR647" i="167"/>
  <c r="AS647" i="167"/>
  <c r="AT647" i="167"/>
  <c r="AU647" i="167"/>
  <c r="AV647" i="167"/>
  <c r="AW647" i="167"/>
  <c r="BB647" i="167"/>
  <c r="A565" i="167"/>
  <c r="B565" i="167"/>
  <c r="C565" i="167"/>
  <c r="D565" i="167"/>
  <c r="E565" i="167"/>
  <c r="H565" i="167"/>
  <c r="I565" i="167"/>
  <c r="J565" i="167"/>
  <c r="K565" i="167"/>
  <c r="L565" i="167"/>
  <c r="N565" i="167"/>
  <c r="O565" i="167"/>
  <c r="P565" i="167"/>
  <c r="Q565" i="167"/>
  <c r="R565" i="167" a="1"/>
  <c r="R565" i="167" s="1"/>
  <c r="S565" i="167"/>
  <c r="T565" i="167"/>
  <c r="U565" i="167"/>
  <c r="V565" i="167"/>
  <c r="AX565" i="167" s="1"/>
  <c r="Y565" i="167"/>
  <c r="X565" i="167" s="1"/>
  <c r="AB565" i="167"/>
  <c r="Z565" i="167" s="1"/>
  <c r="AF565" i="167"/>
  <c r="AD565" i="167" s="1"/>
  <c r="AG565" i="167"/>
  <c r="AI565" i="167"/>
  <c r="AL565" i="167"/>
  <c r="AK565" i="167" s="1"/>
  <c r="AO565" i="167"/>
  <c r="AP565" i="167"/>
  <c r="AQ565" i="167"/>
  <c r="AR565" i="167"/>
  <c r="AS565" i="167"/>
  <c r="AT565" i="167"/>
  <c r="AU565" i="167"/>
  <c r="AV565" i="167"/>
  <c r="AW565" i="167"/>
  <c r="BB565" i="167"/>
  <c r="A569" i="167"/>
  <c r="B569" i="167"/>
  <c r="C569" i="167"/>
  <c r="D569" i="167"/>
  <c r="E569" i="167"/>
  <c r="H569" i="167"/>
  <c r="G569" i="167" s="1"/>
  <c r="I569" i="167"/>
  <c r="J569" i="167"/>
  <c r="K569" i="167"/>
  <c r="L569" i="167"/>
  <c r="N569" i="167"/>
  <c r="O569" i="167"/>
  <c r="P569" i="167"/>
  <c r="Q569" i="167"/>
  <c r="R569" i="167" a="1"/>
  <c r="R569" i="167" s="1"/>
  <c r="S569" i="167"/>
  <c r="T569" i="167"/>
  <c r="U569" i="167"/>
  <c r="V569" i="167"/>
  <c r="AX569" i="167" s="1"/>
  <c r="Y569" i="167"/>
  <c r="W569" i="167" s="1"/>
  <c r="AB569" i="167"/>
  <c r="Z569" i="167" s="1"/>
  <c r="AF569" i="167"/>
  <c r="AE569" i="167" s="1"/>
  <c r="AG569" i="167"/>
  <c r="AI569" i="167"/>
  <c r="AL569" i="167"/>
  <c r="AJ569" i="167" s="1"/>
  <c r="AO569" i="167"/>
  <c r="AP569" i="167"/>
  <c r="AQ569" i="167"/>
  <c r="AR569" i="167"/>
  <c r="AS569" i="167"/>
  <c r="AT569" i="167"/>
  <c r="AU569" i="167"/>
  <c r="AV569" i="167"/>
  <c r="AW569" i="167"/>
  <c r="BB569" i="167"/>
  <c r="A601" i="167"/>
  <c r="B601" i="167"/>
  <c r="C601" i="167"/>
  <c r="D601" i="167"/>
  <c r="E601" i="167"/>
  <c r="H601" i="167"/>
  <c r="F601" i="167" s="1"/>
  <c r="I601" i="167"/>
  <c r="J601" i="167"/>
  <c r="K601" i="167"/>
  <c r="L601" i="167"/>
  <c r="N601" i="167"/>
  <c r="O601" i="167"/>
  <c r="P601" i="167"/>
  <c r="AH601" i="167" s="1"/>
  <c r="Q601" i="167"/>
  <c r="R601" i="167" a="1"/>
  <c r="R601" i="167" s="1"/>
  <c r="S601" i="167"/>
  <c r="T601" i="167"/>
  <c r="U601" i="167"/>
  <c r="V601" i="167"/>
  <c r="AX601" i="167" s="1"/>
  <c r="Y601" i="167"/>
  <c r="AB601" i="167"/>
  <c r="AA601" i="167" s="1"/>
  <c r="AF601" i="167"/>
  <c r="AG601" i="167"/>
  <c r="AI601" i="167"/>
  <c r="AL601" i="167"/>
  <c r="AK601" i="167" s="1"/>
  <c r="AO601" i="167"/>
  <c r="AP601" i="167"/>
  <c r="AQ601" i="167"/>
  <c r="AR601" i="167"/>
  <c r="AS601" i="167"/>
  <c r="AT601" i="167"/>
  <c r="AU601" i="167"/>
  <c r="AV601" i="167"/>
  <c r="AW601" i="167"/>
  <c r="BB601" i="167"/>
  <c r="A640" i="167"/>
  <c r="B640" i="167"/>
  <c r="C640" i="167"/>
  <c r="D640" i="167"/>
  <c r="E640" i="167"/>
  <c r="H640" i="167"/>
  <c r="F640" i="167" s="1"/>
  <c r="I640" i="167"/>
  <c r="J640" i="167"/>
  <c r="K640" i="167"/>
  <c r="L640" i="167"/>
  <c r="N640" i="167"/>
  <c r="O640" i="167"/>
  <c r="P640" i="167"/>
  <c r="AH640" i="167" s="1"/>
  <c r="Q640" i="167"/>
  <c r="R640" i="167" a="1"/>
  <c r="R640" i="167" s="1"/>
  <c r="S640" i="167"/>
  <c r="T640" i="167"/>
  <c r="U640" i="167"/>
  <c r="V640" i="167"/>
  <c r="AX640" i="167" s="1"/>
  <c r="Y640" i="167"/>
  <c r="W640" i="167" s="1"/>
  <c r="AB640" i="167"/>
  <c r="AF640" i="167"/>
  <c r="AG640" i="167"/>
  <c r="AI640" i="167"/>
  <c r="AL640" i="167"/>
  <c r="AJ640" i="167" s="1"/>
  <c r="AO640" i="167"/>
  <c r="AP640" i="167"/>
  <c r="AQ640" i="167"/>
  <c r="AR640" i="167"/>
  <c r="AS640" i="167"/>
  <c r="AT640" i="167"/>
  <c r="AU640" i="167"/>
  <c r="AV640" i="167"/>
  <c r="AW640" i="167"/>
  <c r="BB640" i="167"/>
  <c r="A1027" i="167"/>
  <c r="B1027" i="167"/>
  <c r="C1027" i="167"/>
  <c r="D1027" i="167"/>
  <c r="E1027" i="167"/>
  <c r="H1027" i="167"/>
  <c r="I1027" i="167"/>
  <c r="J1027" i="167"/>
  <c r="K1027" i="167"/>
  <c r="L1027" i="167"/>
  <c r="N1027" i="167"/>
  <c r="O1027" i="167"/>
  <c r="P1027" i="167"/>
  <c r="Q1027" i="167"/>
  <c r="R1027" i="167" a="1"/>
  <c r="R1027" i="167" s="1"/>
  <c r="S1027" i="167"/>
  <c r="T1027" i="167"/>
  <c r="U1027" i="167"/>
  <c r="V1027" i="167"/>
  <c r="AX1027" i="167" s="1"/>
  <c r="Y1027" i="167"/>
  <c r="AB1027" i="167"/>
  <c r="AF1027" i="167"/>
  <c r="AG1027" i="167"/>
  <c r="AI1027" i="167"/>
  <c r="AL1027" i="167"/>
  <c r="AK1027" i="167" s="1"/>
  <c r="AO1027" i="167"/>
  <c r="AP1027" i="167"/>
  <c r="AQ1027" i="167"/>
  <c r="AR1027" i="167"/>
  <c r="AS1027" i="167"/>
  <c r="AT1027" i="167"/>
  <c r="AU1027" i="167"/>
  <c r="AV1027" i="167"/>
  <c r="AW1027" i="167"/>
  <c r="BB1027" i="167"/>
  <c r="A950" i="167"/>
  <c r="B950" i="167"/>
  <c r="C950" i="167"/>
  <c r="D950" i="167"/>
  <c r="E950" i="167"/>
  <c r="H950" i="167"/>
  <c r="I950" i="167"/>
  <c r="J950" i="167"/>
  <c r="K950" i="167"/>
  <c r="L950" i="167"/>
  <c r="N950" i="167"/>
  <c r="O950" i="167"/>
  <c r="P950" i="167"/>
  <c r="Q950" i="167"/>
  <c r="R950" i="167" a="1"/>
  <c r="R950" i="167" s="1"/>
  <c r="S950" i="167"/>
  <c r="T950" i="167"/>
  <c r="U950" i="167"/>
  <c r="V950" i="167"/>
  <c r="AX950" i="167" s="1"/>
  <c r="Y950" i="167"/>
  <c r="AB950" i="167"/>
  <c r="AA950" i="167" s="1"/>
  <c r="AF950" i="167"/>
  <c r="AE950" i="167" s="1"/>
  <c r="AG950" i="167"/>
  <c r="AI950" i="167"/>
  <c r="AL950" i="167"/>
  <c r="AJ950" i="167" s="1"/>
  <c r="AO950" i="167"/>
  <c r="AP950" i="167"/>
  <c r="AQ950" i="167"/>
  <c r="AR950" i="167"/>
  <c r="AS950" i="167"/>
  <c r="AT950" i="167"/>
  <c r="AU950" i="167"/>
  <c r="AV950" i="167"/>
  <c r="AW950" i="167"/>
  <c r="BB950" i="167"/>
  <c r="A1116" i="167"/>
  <c r="B1116" i="167"/>
  <c r="C1116" i="167"/>
  <c r="D1116" i="167"/>
  <c r="E1116" i="167"/>
  <c r="M1116" i="167" s="1"/>
  <c r="H1116" i="167"/>
  <c r="F1116" i="167" s="1"/>
  <c r="I1116" i="167"/>
  <c r="J1116" i="167"/>
  <c r="K1116" i="167"/>
  <c r="L1116" i="167"/>
  <c r="N1116" i="167"/>
  <c r="O1116" i="167"/>
  <c r="P1116" i="167"/>
  <c r="AH1116" i="167" s="1"/>
  <c r="Q1116" i="167"/>
  <c r="R1116" i="167" a="1"/>
  <c r="R1116" i="167" s="1"/>
  <c r="S1116" i="167"/>
  <c r="T1116" i="167"/>
  <c r="U1116" i="167"/>
  <c r="V1116" i="167"/>
  <c r="AX1116" i="167" s="1"/>
  <c r="Y1116" i="167"/>
  <c r="W1116" i="167" s="1"/>
  <c r="AB1116" i="167"/>
  <c r="AA1116" i="167" s="1"/>
  <c r="AF1116" i="167"/>
  <c r="AG1116" i="167"/>
  <c r="AI1116" i="167"/>
  <c r="AL1116" i="167"/>
  <c r="AO1116" i="167"/>
  <c r="AP1116" i="167"/>
  <c r="AQ1116" i="167"/>
  <c r="AR1116" i="167"/>
  <c r="AS1116" i="167"/>
  <c r="AT1116" i="167"/>
  <c r="AU1116" i="167"/>
  <c r="AV1116" i="167"/>
  <c r="AW1116" i="167"/>
  <c r="BB1116" i="167"/>
  <c r="A704" i="167"/>
  <c r="B704" i="167"/>
  <c r="C704" i="167"/>
  <c r="D704" i="167"/>
  <c r="E704" i="167"/>
  <c r="H704" i="167"/>
  <c r="I704" i="167"/>
  <c r="J704" i="167"/>
  <c r="K704" i="167"/>
  <c r="L704" i="167"/>
  <c r="N704" i="167"/>
  <c r="O704" i="167"/>
  <c r="P704" i="167"/>
  <c r="AH704" i="167" s="1"/>
  <c r="Q704" i="167"/>
  <c r="R704" i="167" a="1"/>
  <c r="R704" i="167" s="1"/>
  <c r="S704" i="167"/>
  <c r="T704" i="167"/>
  <c r="U704" i="167"/>
  <c r="V704" i="167"/>
  <c r="AX704" i="167" s="1"/>
  <c r="Y704" i="167"/>
  <c r="AB704" i="167"/>
  <c r="Z704" i="167" s="1"/>
  <c r="AF704" i="167"/>
  <c r="AG704" i="167"/>
  <c r="AI704" i="167"/>
  <c r="AL704" i="167"/>
  <c r="AJ704" i="167" s="1"/>
  <c r="AO704" i="167"/>
  <c r="AP704" i="167"/>
  <c r="AQ704" i="167"/>
  <c r="AR704" i="167"/>
  <c r="AS704" i="167"/>
  <c r="AT704" i="167"/>
  <c r="AU704" i="167"/>
  <c r="AV704" i="167"/>
  <c r="AW704" i="167"/>
  <c r="BB704" i="167"/>
  <c r="A727" i="167"/>
  <c r="B727" i="167"/>
  <c r="C727" i="167"/>
  <c r="D727" i="167"/>
  <c r="E727" i="167"/>
  <c r="H727" i="167"/>
  <c r="I727" i="167"/>
  <c r="J727" i="167"/>
  <c r="K727" i="167"/>
  <c r="L727" i="167"/>
  <c r="N727" i="167"/>
  <c r="O727" i="167"/>
  <c r="P727" i="167"/>
  <c r="Q727" i="167"/>
  <c r="R727" i="167" a="1"/>
  <c r="R727" i="167" s="1"/>
  <c r="S727" i="167"/>
  <c r="T727" i="167"/>
  <c r="U727" i="167"/>
  <c r="V727" i="167"/>
  <c r="AX727" i="167" s="1"/>
  <c r="Y727" i="167"/>
  <c r="W727" i="167" s="1"/>
  <c r="AB727" i="167"/>
  <c r="Z727" i="167" s="1"/>
  <c r="AF727" i="167"/>
  <c r="AG727" i="167"/>
  <c r="AI727" i="167"/>
  <c r="AL727" i="167"/>
  <c r="AJ727" i="167" s="1"/>
  <c r="AO727" i="167"/>
  <c r="AP727" i="167"/>
  <c r="AQ727" i="167"/>
  <c r="AR727" i="167"/>
  <c r="AS727" i="167"/>
  <c r="AT727" i="167"/>
  <c r="AU727" i="167"/>
  <c r="AV727" i="167"/>
  <c r="AW727" i="167"/>
  <c r="BB727" i="167"/>
  <c r="A1109" i="167"/>
  <c r="B1109" i="167"/>
  <c r="C1109" i="167"/>
  <c r="D1109" i="167"/>
  <c r="E1109" i="167"/>
  <c r="H1109" i="167"/>
  <c r="I1109" i="167"/>
  <c r="J1109" i="167"/>
  <c r="K1109" i="167"/>
  <c r="L1109" i="167"/>
  <c r="N1109" i="167"/>
  <c r="O1109" i="167"/>
  <c r="P1109" i="167"/>
  <c r="AH1109" i="167" s="1"/>
  <c r="Q1109" i="167"/>
  <c r="R1109" i="167" a="1"/>
  <c r="R1109" i="167" s="1"/>
  <c r="S1109" i="167"/>
  <c r="T1109" i="167"/>
  <c r="U1109" i="167"/>
  <c r="V1109" i="167"/>
  <c r="AX1109" i="167" s="1"/>
  <c r="Y1109" i="167"/>
  <c r="W1109" i="167" s="1"/>
  <c r="AB1109" i="167"/>
  <c r="AA1109" i="167" s="1"/>
  <c r="AF1109" i="167"/>
  <c r="AD1109" i="167" s="1"/>
  <c r="AG1109" i="167"/>
  <c r="AI1109" i="167"/>
  <c r="AL1109" i="167"/>
  <c r="AJ1109" i="167" s="1"/>
  <c r="AO1109" i="167"/>
  <c r="AP1109" i="167"/>
  <c r="AQ1109" i="167"/>
  <c r="AR1109" i="167"/>
  <c r="AS1109" i="167"/>
  <c r="AT1109" i="167"/>
  <c r="AU1109" i="167"/>
  <c r="AV1109" i="167"/>
  <c r="AW1109" i="167"/>
  <c r="BB1109" i="167"/>
  <c r="A999" i="167"/>
  <c r="B999" i="167"/>
  <c r="C999" i="167"/>
  <c r="D999" i="167"/>
  <c r="E999" i="167"/>
  <c r="H999" i="167"/>
  <c r="I999" i="167"/>
  <c r="J999" i="167"/>
  <c r="K999" i="167"/>
  <c r="L999" i="167"/>
  <c r="N999" i="167"/>
  <c r="O999" i="167"/>
  <c r="P999" i="167"/>
  <c r="AH999" i="167" s="1"/>
  <c r="Q999" i="167"/>
  <c r="R999" i="167" a="1"/>
  <c r="R999" i="167" s="1"/>
  <c r="S999" i="167"/>
  <c r="T999" i="167"/>
  <c r="U999" i="167"/>
  <c r="V999" i="167"/>
  <c r="Y999" i="167"/>
  <c r="W999" i="167" s="1"/>
  <c r="AB999" i="167"/>
  <c r="AA999" i="167" s="1"/>
  <c r="AF999" i="167"/>
  <c r="AG999" i="167"/>
  <c r="AI999" i="167"/>
  <c r="AL999" i="167"/>
  <c r="AJ999" i="167" s="1"/>
  <c r="AO999" i="167"/>
  <c r="AP999" i="167"/>
  <c r="AQ999" i="167"/>
  <c r="AR999" i="167"/>
  <c r="AS999" i="167"/>
  <c r="AT999" i="167"/>
  <c r="AU999" i="167"/>
  <c r="AV999" i="167"/>
  <c r="AW999" i="167"/>
  <c r="BB999" i="167"/>
  <c r="A1000" i="167"/>
  <c r="B1000" i="167"/>
  <c r="C1000" i="167"/>
  <c r="D1000" i="167"/>
  <c r="E1000" i="167"/>
  <c r="H1000" i="167"/>
  <c r="I1000" i="167"/>
  <c r="J1000" i="167"/>
  <c r="K1000" i="167"/>
  <c r="L1000" i="167"/>
  <c r="N1000" i="167"/>
  <c r="O1000" i="167"/>
  <c r="P1000" i="167"/>
  <c r="AH1000" i="167" s="1"/>
  <c r="Q1000" i="167"/>
  <c r="R1000" i="167" a="1"/>
  <c r="R1000" i="167" s="1"/>
  <c r="S1000" i="167"/>
  <c r="T1000" i="167"/>
  <c r="U1000" i="167"/>
  <c r="V1000" i="167"/>
  <c r="AX1000" i="167" s="1"/>
  <c r="Y1000" i="167"/>
  <c r="X1000" i="167" s="1"/>
  <c r="AB1000" i="167"/>
  <c r="Z1000" i="167" s="1"/>
  <c r="AF1000" i="167"/>
  <c r="AG1000" i="167"/>
  <c r="AI1000" i="167"/>
  <c r="AL1000" i="167"/>
  <c r="AK1000" i="167" s="1"/>
  <c r="AO1000" i="167"/>
  <c r="AP1000" i="167"/>
  <c r="AQ1000" i="167"/>
  <c r="AR1000" i="167"/>
  <c r="AS1000" i="167"/>
  <c r="AT1000" i="167"/>
  <c r="AU1000" i="167"/>
  <c r="AV1000" i="167"/>
  <c r="AW1000" i="167"/>
  <c r="BB1000" i="167"/>
  <c r="A527" i="167"/>
  <c r="B527" i="167"/>
  <c r="C527" i="167"/>
  <c r="D527" i="167"/>
  <c r="E527" i="167"/>
  <c r="H527" i="167"/>
  <c r="F527" i="167" s="1"/>
  <c r="I527" i="167"/>
  <c r="J527" i="167"/>
  <c r="K527" i="167"/>
  <c r="L527" i="167"/>
  <c r="N527" i="167"/>
  <c r="O527" i="167"/>
  <c r="P527" i="167"/>
  <c r="AH527" i="167" s="1"/>
  <c r="Q527" i="167"/>
  <c r="R527" i="167" a="1"/>
  <c r="R527" i="167" s="1"/>
  <c r="S527" i="167"/>
  <c r="T527" i="167"/>
  <c r="U527" i="167"/>
  <c r="V527" i="167"/>
  <c r="AX527" i="167" s="1"/>
  <c r="Y527" i="167"/>
  <c r="W527" i="167" s="1"/>
  <c r="AB527" i="167"/>
  <c r="AF527" i="167"/>
  <c r="AG527" i="167"/>
  <c r="AI527" i="167"/>
  <c r="AL527" i="167"/>
  <c r="AK527" i="167" s="1"/>
  <c r="AO527" i="167"/>
  <c r="AP527" i="167"/>
  <c r="AQ527" i="167"/>
  <c r="AR527" i="167"/>
  <c r="AS527" i="167"/>
  <c r="AT527" i="167"/>
  <c r="AU527" i="167"/>
  <c r="AV527" i="167"/>
  <c r="AW527" i="167"/>
  <c r="BB527" i="167"/>
  <c r="A1001" i="167"/>
  <c r="B1001" i="167"/>
  <c r="C1001" i="167"/>
  <c r="D1001" i="167"/>
  <c r="E1001" i="167"/>
  <c r="H1001" i="167"/>
  <c r="F1001" i="167" s="1"/>
  <c r="I1001" i="167"/>
  <c r="J1001" i="167"/>
  <c r="K1001" i="167"/>
  <c r="L1001" i="167"/>
  <c r="N1001" i="167"/>
  <c r="O1001" i="167"/>
  <c r="P1001" i="167"/>
  <c r="Q1001" i="167"/>
  <c r="R1001" i="167" a="1"/>
  <c r="R1001" i="167" s="1"/>
  <c r="S1001" i="167"/>
  <c r="T1001" i="167"/>
  <c r="U1001" i="167"/>
  <c r="V1001" i="167"/>
  <c r="AX1001" i="167" s="1"/>
  <c r="Y1001" i="167"/>
  <c r="W1001" i="167" s="1"/>
  <c r="AB1001" i="167"/>
  <c r="Z1001" i="167" s="1"/>
  <c r="AF1001" i="167"/>
  <c r="AG1001" i="167"/>
  <c r="AI1001" i="167"/>
  <c r="AL1001" i="167"/>
  <c r="AJ1001" i="167" s="1"/>
  <c r="AO1001" i="167"/>
  <c r="AP1001" i="167"/>
  <c r="AQ1001" i="167"/>
  <c r="AR1001" i="167"/>
  <c r="AS1001" i="167"/>
  <c r="AT1001" i="167"/>
  <c r="AU1001" i="167"/>
  <c r="AV1001" i="167"/>
  <c r="AW1001" i="167"/>
  <c r="BB1001" i="167"/>
  <c r="A528" i="167"/>
  <c r="B528" i="167"/>
  <c r="C528" i="167"/>
  <c r="D528" i="167"/>
  <c r="E528" i="167"/>
  <c r="M528" i="167" s="1"/>
  <c r="H528" i="167"/>
  <c r="I528" i="167"/>
  <c r="J528" i="167"/>
  <c r="K528" i="167"/>
  <c r="L528" i="167"/>
  <c r="N528" i="167"/>
  <c r="O528" i="167"/>
  <c r="P528" i="167"/>
  <c r="AH528" i="167" s="1"/>
  <c r="Q528" i="167"/>
  <c r="R528" i="167" a="1"/>
  <c r="R528" i="167" s="1"/>
  <c r="S528" i="167"/>
  <c r="T528" i="167"/>
  <c r="U528" i="167"/>
  <c r="V528" i="167"/>
  <c r="AX528" i="167" s="1"/>
  <c r="Y528" i="167"/>
  <c r="W528" i="167" s="1"/>
  <c r="AB528" i="167"/>
  <c r="AA528" i="167" s="1"/>
  <c r="AF528" i="167"/>
  <c r="AG528" i="167"/>
  <c r="AI528" i="167"/>
  <c r="AL528" i="167"/>
  <c r="AJ528" i="167" s="1"/>
  <c r="AO528" i="167"/>
  <c r="AP528" i="167"/>
  <c r="AQ528" i="167"/>
  <c r="AR528" i="167"/>
  <c r="AS528" i="167"/>
  <c r="AT528" i="167"/>
  <c r="AU528" i="167"/>
  <c r="AV528" i="167"/>
  <c r="AW528" i="167"/>
  <c r="BB528" i="167"/>
  <c r="A1002" i="167"/>
  <c r="B1002" i="167"/>
  <c r="C1002" i="167"/>
  <c r="D1002" i="167"/>
  <c r="E1002" i="167"/>
  <c r="H1002" i="167"/>
  <c r="G1002" i="167" s="1"/>
  <c r="I1002" i="167"/>
  <c r="J1002" i="167"/>
  <c r="K1002" i="167"/>
  <c r="L1002" i="167"/>
  <c r="N1002" i="167"/>
  <c r="O1002" i="167"/>
  <c r="P1002" i="167"/>
  <c r="AH1002" i="167" s="1"/>
  <c r="Q1002" i="167"/>
  <c r="R1002" i="167" a="1"/>
  <c r="R1002" i="167" s="1"/>
  <c r="S1002" i="167"/>
  <c r="T1002" i="167"/>
  <c r="U1002" i="167"/>
  <c r="V1002" i="167"/>
  <c r="AX1002" i="167" s="1"/>
  <c r="Y1002" i="167"/>
  <c r="X1002" i="167" s="1"/>
  <c r="AB1002" i="167"/>
  <c r="Z1002" i="167" s="1"/>
  <c r="AF1002" i="167"/>
  <c r="AG1002" i="167"/>
  <c r="AI1002" i="167"/>
  <c r="AL1002" i="167"/>
  <c r="AJ1002" i="167" s="1"/>
  <c r="AO1002" i="167"/>
  <c r="AP1002" i="167"/>
  <c r="AQ1002" i="167"/>
  <c r="AR1002" i="167"/>
  <c r="AS1002" i="167"/>
  <c r="AT1002" i="167"/>
  <c r="AU1002" i="167"/>
  <c r="AV1002" i="167"/>
  <c r="AW1002" i="167"/>
  <c r="BB1002" i="167"/>
  <c r="A1003" i="167"/>
  <c r="B1003" i="167"/>
  <c r="C1003" i="167"/>
  <c r="D1003" i="167"/>
  <c r="E1003" i="167"/>
  <c r="H1003" i="167"/>
  <c r="I1003" i="167"/>
  <c r="J1003" i="167"/>
  <c r="K1003" i="167"/>
  <c r="L1003" i="167"/>
  <c r="N1003" i="167"/>
  <c r="O1003" i="167"/>
  <c r="P1003" i="167"/>
  <c r="AH1003" i="167" s="1"/>
  <c r="Q1003" i="167"/>
  <c r="R1003" i="167" a="1"/>
  <c r="R1003" i="167" s="1"/>
  <c r="S1003" i="167"/>
  <c r="T1003" i="167"/>
  <c r="U1003" i="167"/>
  <c r="V1003" i="167"/>
  <c r="AX1003" i="167" s="1"/>
  <c r="Y1003" i="167"/>
  <c r="AB1003" i="167"/>
  <c r="AF1003" i="167"/>
  <c r="AG1003" i="167"/>
  <c r="AI1003" i="167"/>
  <c r="AL1003" i="167"/>
  <c r="AJ1003" i="167" s="1"/>
  <c r="AO1003" i="167"/>
  <c r="AP1003" i="167"/>
  <c r="AQ1003" i="167"/>
  <c r="AR1003" i="167"/>
  <c r="AS1003" i="167"/>
  <c r="AT1003" i="167"/>
  <c r="AU1003" i="167"/>
  <c r="AV1003" i="167"/>
  <c r="AW1003" i="167"/>
  <c r="BB1003" i="167"/>
  <c r="A711" i="167"/>
  <c r="B711" i="167"/>
  <c r="C711" i="167"/>
  <c r="D711" i="167"/>
  <c r="E711" i="167"/>
  <c r="H711" i="167"/>
  <c r="F711" i="167" s="1"/>
  <c r="I711" i="167"/>
  <c r="J711" i="167"/>
  <c r="K711" i="167"/>
  <c r="L711" i="167"/>
  <c r="N711" i="167"/>
  <c r="O711" i="167"/>
  <c r="P711" i="167"/>
  <c r="AH711" i="167" s="1"/>
  <c r="Q711" i="167"/>
  <c r="R711" i="167" a="1"/>
  <c r="R711" i="167" s="1"/>
  <c r="S711" i="167"/>
  <c r="T711" i="167"/>
  <c r="U711" i="167"/>
  <c r="V711" i="167"/>
  <c r="AX711" i="167" s="1"/>
  <c r="Y711" i="167"/>
  <c r="AB711" i="167"/>
  <c r="Z711" i="167" s="1"/>
  <c r="AF711" i="167"/>
  <c r="AE711" i="167" s="1"/>
  <c r="AG711" i="167"/>
  <c r="AI711" i="167"/>
  <c r="AL711" i="167"/>
  <c r="AJ711" i="167" s="1"/>
  <c r="AO711" i="167"/>
  <c r="AP711" i="167"/>
  <c r="AQ711" i="167"/>
  <c r="AR711" i="167"/>
  <c r="AS711" i="167"/>
  <c r="AT711" i="167"/>
  <c r="AU711" i="167"/>
  <c r="AV711" i="167"/>
  <c r="AW711" i="167"/>
  <c r="BB711" i="167"/>
  <c r="A614" i="167"/>
  <c r="B614" i="167"/>
  <c r="C614" i="167"/>
  <c r="D614" i="167"/>
  <c r="E614" i="167"/>
  <c r="H614" i="167"/>
  <c r="F614" i="167" s="1"/>
  <c r="I614" i="167"/>
  <c r="J614" i="167"/>
  <c r="K614" i="167"/>
  <c r="L614" i="167"/>
  <c r="N614" i="167"/>
  <c r="O614" i="167"/>
  <c r="P614" i="167"/>
  <c r="AH614" i="167" s="1"/>
  <c r="Q614" i="167"/>
  <c r="R614" i="167" a="1"/>
  <c r="R614" i="167" s="1"/>
  <c r="S614" i="167"/>
  <c r="T614" i="167"/>
  <c r="U614" i="167"/>
  <c r="V614" i="167"/>
  <c r="AX614" i="167" s="1"/>
  <c r="Y614" i="167"/>
  <c r="W614" i="167" s="1"/>
  <c r="AB614" i="167"/>
  <c r="Z614" i="167" s="1"/>
  <c r="AF614" i="167"/>
  <c r="AG614" i="167"/>
  <c r="AI614" i="167"/>
  <c r="AL614" i="167"/>
  <c r="AO614" i="167"/>
  <c r="AP614" i="167"/>
  <c r="AQ614" i="167"/>
  <c r="AR614" i="167"/>
  <c r="AS614" i="167"/>
  <c r="AT614" i="167"/>
  <c r="AU614" i="167"/>
  <c r="AV614" i="167"/>
  <c r="AW614" i="167"/>
  <c r="BB614" i="167"/>
  <c r="A585" i="167"/>
  <c r="B585" i="167"/>
  <c r="C585" i="167"/>
  <c r="D585" i="167"/>
  <c r="E585" i="167"/>
  <c r="H585" i="167"/>
  <c r="I585" i="167"/>
  <c r="J585" i="167"/>
  <c r="K585" i="167"/>
  <c r="L585" i="167"/>
  <c r="N585" i="167"/>
  <c r="O585" i="167"/>
  <c r="P585" i="167"/>
  <c r="Q585" i="167"/>
  <c r="R585" i="167" a="1"/>
  <c r="R585" i="167" s="1"/>
  <c r="S585" i="167"/>
  <c r="T585" i="167"/>
  <c r="U585" i="167"/>
  <c r="V585" i="167"/>
  <c r="AX585" i="167" s="1"/>
  <c r="Y585" i="167"/>
  <c r="W585" i="167" s="1"/>
  <c r="AB585" i="167"/>
  <c r="Z585" i="167" s="1"/>
  <c r="AF585" i="167"/>
  <c r="AG585" i="167"/>
  <c r="AI585" i="167"/>
  <c r="AL585" i="167"/>
  <c r="AJ585" i="167" s="1"/>
  <c r="AO585" i="167"/>
  <c r="AP585" i="167"/>
  <c r="AQ585" i="167"/>
  <c r="AR585" i="167"/>
  <c r="AS585" i="167"/>
  <c r="AT585" i="167"/>
  <c r="AU585" i="167"/>
  <c r="AV585" i="167"/>
  <c r="AW585" i="167"/>
  <c r="BB585" i="167"/>
  <c r="A1188" i="167"/>
  <c r="B1188" i="167"/>
  <c r="C1188" i="167"/>
  <c r="D1188" i="167"/>
  <c r="E1188" i="167"/>
  <c r="H1188" i="167"/>
  <c r="I1188" i="167"/>
  <c r="J1188" i="167"/>
  <c r="K1188" i="167"/>
  <c r="L1188" i="167"/>
  <c r="N1188" i="167"/>
  <c r="O1188" i="167"/>
  <c r="P1188" i="167"/>
  <c r="Q1188" i="167"/>
  <c r="R1188" i="167" a="1"/>
  <c r="R1188" i="167" s="1"/>
  <c r="S1188" i="167"/>
  <c r="T1188" i="167"/>
  <c r="U1188" i="167"/>
  <c r="V1188" i="167"/>
  <c r="Y1188" i="167"/>
  <c r="W1188" i="167" s="1"/>
  <c r="AB1188" i="167"/>
  <c r="Z1188" i="167" s="1"/>
  <c r="AF1188" i="167"/>
  <c r="AG1188" i="167"/>
  <c r="AI1188" i="167"/>
  <c r="AL1188" i="167"/>
  <c r="AK1188" i="167" s="1"/>
  <c r="AO1188" i="167"/>
  <c r="AP1188" i="167"/>
  <c r="AQ1188" i="167"/>
  <c r="AR1188" i="167"/>
  <c r="AS1188" i="167"/>
  <c r="AT1188" i="167"/>
  <c r="AU1188" i="167"/>
  <c r="AV1188" i="167"/>
  <c r="AW1188" i="167"/>
  <c r="BB1188" i="167"/>
  <c r="A586" i="167"/>
  <c r="B586" i="167"/>
  <c r="C586" i="167"/>
  <c r="D586" i="167"/>
  <c r="E586" i="167"/>
  <c r="H586" i="167"/>
  <c r="F586" i="167" s="1"/>
  <c r="I586" i="167"/>
  <c r="J586" i="167"/>
  <c r="K586" i="167"/>
  <c r="L586" i="167"/>
  <c r="N586" i="167"/>
  <c r="O586" i="167"/>
  <c r="P586" i="167"/>
  <c r="AH586" i="167" s="1"/>
  <c r="Q586" i="167"/>
  <c r="R586" i="167" a="1"/>
  <c r="R586" i="167" s="1"/>
  <c r="S586" i="167"/>
  <c r="T586" i="167"/>
  <c r="U586" i="167"/>
  <c r="V586" i="167"/>
  <c r="AX586" i="167" s="1"/>
  <c r="Y586" i="167"/>
  <c r="AB586" i="167"/>
  <c r="AA586" i="167" s="1"/>
  <c r="AF586" i="167"/>
  <c r="AE586" i="167" s="1"/>
  <c r="AG586" i="167"/>
  <c r="AI586" i="167"/>
  <c r="AL586" i="167"/>
  <c r="AJ586" i="167" s="1"/>
  <c r="AO586" i="167"/>
  <c r="AP586" i="167"/>
  <c r="AQ586" i="167"/>
  <c r="AR586" i="167"/>
  <c r="AS586" i="167"/>
  <c r="AT586" i="167"/>
  <c r="AU586" i="167"/>
  <c r="AV586" i="167"/>
  <c r="AW586" i="167"/>
  <c r="BB586" i="167"/>
  <c r="A712" i="167"/>
  <c r="B712" i="167"/>
  <c r="C712" i="167"/>
  <c r="D712" i="167"/>
  <c r="E712" i="167"/>
  <c r="H712" i="167"/>
  <c r="F712" i="167" s="1"/>
  <c r="I712" i="167"/>
  <c r="J712" i="167"/>
  <c r="K712" i="167"/>
  <c r="L712" i="167"/>
  <c r="N712" i="167"/>
  <c r="O712" i="167"/>
  <c r="P712" i="167"/>
  <c r="AH712" i="167" s="1"/>
  <c r="Q712" i="167"/>
  <c r="R712" i="167" a="1"/>
  <c r="R712" i="167" s="1"/>
  <c r="S712" i="167"/>
  <c r="T712" i="167"/>
  <c r="U712" i="167"/>
  <c r="V712" i="167"/>
  <c r="AX712" i="167" s="1"/>
  <c r="Y712" i="167"/>
  <c r="AB712" i="167"/>
  <c r="Z712" i="167" s="1"/>
  <c r="AF712" i="167"/>
  <c r="AE712" i="167" s="1"/>
  <c r="AG712" i="167"/>
  <c r="AI712" i="167"/>
  <c r="AL712" i="167"/>
  <c r="AK712" i="167" s="1"/>
  <c r="AO712" i="167"/>
  <c r="AP712" i="167"/>
  <c r="AQ712" i="167"/>
  <c r="AR712" i="167"/>
  <c r="AS712" i="167"/>
  <c r="AT712" i="167"/>
  <c r="AU712" i="167"/>
  <c r="AV712" i="167"/>
  <c r="AW712" i="167"/>
  <c r="BB712" i="167"/>
  <c r="A705" i="167"/>
  <c r="B705" i="167"/>
  <c r="C705" i="167"/>
  <c r="D705" i="167"/>
  <c r="E705" i="167"/>
  <c r="H705" i="167"/>
  <c r="G705" i="167" s="1"/>
  <c r="I705" i="167"/>
  <c r="J705" i="167"/>
  <c r="K705" i="167"/>
  <c r="L705" i="167"/>
  <c r="N705" i="167"/>
  <c r="O705" i="167"/>
  <c r="P705" i="167"/>
  <c r="Q705" i="167"/>
  <c r="R705" i="167" a="1"/>
  <c r="R705" i="167" s="1"/>
  <c r="S705" i="167"/>
  <c r="T705" i="167"/>
  <c r="U705" i="167"/>
  <c r="V705" i="167"/>
  <c r="AX705" i="167" s="1"/>
  <c r="Y705" i="167"/>
  <c r="X705" i="167" s="1"/>
  <c r="AB705" i="167"/>
  <c r="AA705" i="167" s="1"/>
  <c r="AF705" i="167"/>
  <c r="AG705" i="167"/>
  <c r="AI705" i="167"/>
  <c r="AL705" i="167"/>
  <c r="AJ705" i="167" s="1"/>
  <c r="AO705" i="167"/>
  <c r="AP705" i="167"/>
  <c r="AQ705" i="167"/>
  <c r="AR705" i="167"/>
  <c r="AS705" i="167"/>
  <c r="AT705" i="167"/>
  <c r="AU705" i="167"/>
  <c r="AV705" i="167"/>
  <c r="AW705" i="167"/>
  <c r="BB705" i="167"/>
  <c r="A706" i="167"/>
  <c r="B706" i="167"/>
  <c r="C706" i="167"/>
  <c r="D706" i="167"/>
  <c r="E706" i="167"/>
  <c r="H706" i="167"/>
  <c r="F706" i="167" s="1"/>
  <c r="I706" i="167"/>
  <c r="J706" i="167"/>
  <c r="K706" i="167"/>
  <c r="L706" i="167"/>
  <c r="N706" i="167"/>
  <c r="O706" i="167"/>
  <c r="P706" i="167"/>
  <c r="Q706" i="167"/>
  <c r="R706" i="167" a="1"/>
  <c r="R706" i="167" s="1"/>
  <c r="S706" i="167"/>
  <c r="T706" i="167"/>
  <c r="U706" i="167"/>
  <c r="V706" i="167"/>
  <c r="AX706" i="167" s="1"/>
  <c r="Y706" i="167"/>
  <c r="W706" i="167" s="1"/>
  <c r="AB706" i="167"/>
  <c r="Z706" i="167" s="1"/>
  <c r="AF706" i="167"/>
  <c r="AD706" i="167" s="1"/>
  <c r="AG706" i="167"/>
  <c r="AI706" i="167"/>
  <c r="AL706" i="167"/>
  <c r="AO706" i="167"/>
  <c r="AP706" i="167"/>
  <c r="AQ706" i="167"/>
  <c r="AR706" i="167"/>
  <c r="AS706" i="167"/>
  <c r="AT706" i="167"/>
  <c r="AU706" i="167"/>
  <c r="AV706" i="167"/>
  <c r="AW706" i="167"/>
  <c r="BB706" i="167"/>
  <c r="A707" i="167"/>
  <c r="B707" i="167"/>
  <c r="C707" i="167"/>
  <c r="D707" i="167"/>
  <c r="E707" i="167"/>
  <c r="H707" i="167"/>
  <c r="F707" i="167" s="1"/>
  <c r="I707" i="167"/>
  <c r="J707" i="167"/>
  <c r="K707" i="167"/>
  <c r="L707" i="167"/>
  <c r="N707" i="167"/>
  <c r="O707" i="167"/>
  <c r="P707" i="167"/>
  <c r="AH707" i="167" s="1"/>
  <c r="Q707" i="167"/>
  <c r="R707" i="167" a="1"/>
  <c r="R707" i="167" s="1"/>
  <c r="S707" i="167"/>
  <c r="T707" i="167"/>
  <c r="U707" i="167"/>
  <c r="V707" i="167"/>
  <c r="Y707" i="167"/>
  <c r="W707" i="167" s="1"/>
  <c r="AB707" i="167"/>
  <c r="Z707" i="167" s="1"/>
  <c r="AF707" i="167"/>
  <c r="AE707" i="167" s="1"/>
  <c r="AG707" i="167"/>
  <c r="AI707" i="167"/>
  <c r="AL707" i="167"/>
  <c r="AJ707" i="167" s="1"/>
  <c r="AO707" i="167"/>
  <c r="AP707" i="167"/>
  <c r="AQ707" i="167"/>
  <c r="AR707" i="167"/>
  <c r="AS707" i="167"/>
  <c r="AT707" i="167"/>
  <c r="AU707" i="167"/>
  <c r="AV707" i="167"/>
  <c r="AW707" i="167"/>
  <c r="BB707" i="167"/>
  <c r="A472" i="167"/>
  <c r="B472" i="167"/>
  <c r="C472" i="167"/>
  <c r="D472" i="167"/>
  <c r="E472" i="167"/>
  <c r="H472" i="167"/>
  <c r="I472" i="167"/>
  <c r="J472" i="167"/>
  <c r="K472" i="167"/>
  <c r="L472" i="167"/>
  <c r="N472" i="167"/>
  <c r="O472" i="167"/>
  <c r="P472" i="167"/>
  <c r="AH472" i="167" s="1"/>
  <c r="Q472" i="167"/>
  <c r="R472" i="167" a="1"/>
  <c r="R472" i="167" s="1"/>
  <c r="S472" i="167"/>
  <c r="T472" i="167"/>
  <c r="U472" i="167"/>
  <c r="V472" i="167"/>
  <c r="Y472" i="167"/>
  <c r="X472" i="167" s="1"/>
  <c r="AB472" i="167"/>
  <c r="AA472" i="167" s="1"/>
  <c r="AF472" i="167"/>
  <c r="AD472" i="167" s="1"/>
  <c r="AG472" i="167"/>
  <c r="AI472" i="167"/>
  <c r="AL472" i="167"/>
  <c r="AO472" i="167"/>
  <c r="AP472" i="167"/>
  <c r="AQ472" i="167"/>
  <c r="AR472" i="167"/>
  <c r="AS472" i="167"/>
  <c r="AT472" i="167"/>
  <c r="AU472" i="167"/>
  <c r="AV472" i="167"/>
  <c r="AW472" i="167"/>
  <c r="BB472" i="167"/>
  <c r="A470" i="167"/>
  <c r="B470" i="167"/>
  <c r="C470" i="167"/>
  <c r="D470" i="167"/>
  <c r="E470" i="167"/>
  <c r="H470" i="167"/>
  <c r="F470" i="167" s="1"/>
  <c r="I470" i="167"/>
  <c r="J470" i="167"/>
  <c r="K470" i="167"/>
  <c r="L470" i="167"/>
  <c r="N470" i="167"/>
  <c r="O470" i="167"/>
  <c r="P470" i="167"/>
  <c r="AH470" i="167" s="1"/>
  <c r="Q470" i="167"/>
  <c r="R470" i="167" a="1"/>
  <c r="R470" i="167" s="1"/>
  <c r="S470" i="167"/>
  <c r="T470" i="167"/>
  <c r="U470" i="167"/>
  <c r="V470" i="167"/>
  <c r="AX470" i="167" s="1"/>
  <c r="Y470" i="167"/>
  <c r="AB470" i="167"/>
  <c r="AA470" i="167" s="1"/>
  <c r="AF470" i="167"/>
  <c r="AE470" i="167" s="1"/>
  <c r="AG470" i="167"/>
  <c r="AI470" i="167"/>
  <c r="AL470" i="167"/>
  <c r="AO470" i="167"/>
  <c r="AP470" i="167"/>
  <c r="AQ470" i="167"/>
  <c r="AR470" i="167"/>
  <c r="AS470" i="167"/>
  <c r="AT470" i="167"/>
  <c r="AU470" i="167"/>
  <c r="AV470" i="167"/>
  <c r="AW470" i="167"/>
  <c r="BB470" i="167"/>
  <c r="A471" i="167"/>
  <c r="B471" i="167"/>
  <c r="C471" i="167"/>
  <c r="D471" i="167"/>
  <c r="E471" i="167"/>
  <c r="M471" i="167" s="1"/>
  <c r="H471" i="167"/>
  <c r="I471" i="167"/>
  <c r="J471" i="167"/>
  <c r="K471" i="167"/>
  <c r="L471" i="167"/>
  <c r="N471" i="167"/>
  <c r="O471" i="167"/>
  <c r="P471" i="167"/>
  <c r="AH471" i="167" s="1"/>
  <c r="Q471" i="167"/>
  <c r="R471" i="167" a="1"/>
  <c r="R471" i="167" s="1"/>
  <c r="S471" i="167"/>
  <c r="T471" i="167"/>
  <c r="U471" i="167"/>
  <c r="V471" i="167"/>
  <c r="AX471" i="167" s="1"/>
  <c r="Y471" i="167"/>
  <c r="AB471" i="167"/>
  <c r="Z471" i="167" s="1"/>
  <c r="AF471" i="167"/>
  <c r="AG471" i="167"/>
  <c r="AI471" i="167"/>
  <c r="AL471" i="167"/>
  <c r="AK471" i="167" s="1"/>
  <c r="AO471" i="167"/>
  <c r="AP471" i="167"/>
  <c r="AQ471" i="167"/>
  <c r="AR471" i="167"/>
  <c r="AS471" i="167"/>
  <c r="AT471" i="167"/>
  <c r="AU471" i="167"/>
  <c r="AV471" i="167"/>
  <c r="AW471" i="167"/>
  <c r="BB471" i="167"/>
  <c r="A467" i="167"/>
  <c r="B467" i="167"/>
  <c r="C467" i="167"/>
  <c r="D467" i="167"/>
  <c r="E467" i="167"/>
  <c r="H467" i="167"/>
  <c r="F467" i="167" s="1"/>
  <c r="I467" i="167"/>
  <c r="J467" i="167"/>
  <c r="K467" i="167"/>
  <c r="L467" i="167"/>
  <c r="N467" i="167"/>
  <c r="O467" i="167"/>
  <c r="P467" i="167"/>
  <c r="AH467" i="167" s="1"/>
  <c r="Q467" i="167"/>
  <c r="R467" i="167" a="1"/>
  <c r="R467" i="167" s="1"/>
  <c r="S467" i="167"/>
  <c r="T467" i="167"/>
  <c r="U467" i="167"/>
  <c r="V467" i="167"/>
  <c r="AX467" i="167" s="1"/>
  <c r="Y467" i="167"/>
  <c r="X467" i="167" s="1"/>
  <c r="AB467" i="167"/>
  <c r="Z467" i="167" s="1"/>
  <c r="AF467" i="167"/>
  <c r="AG467" i="167"/>
  <c r="AI467" i="167"/>
  <c r="AL467" i="167"/>
  <c r="AJ467" i="167" s="1"/>
  <c r="AO467" i="167"/>
  <c r="AP467" i="167"/>
  <c r="AQ467" i="167"/>
  <c r="AR467" i="167"/>
  <c r="AS467" i="167"/>
  <c r="AT467" i="167"/>
  <c r="AU467" i="167"/>
  <c r="AV467" i="167"/>
  <c r="AW467" i="167"/>
  <c r="BB467" i="167"/>
  <c r="A480" i="167"/>
  <c r="B480" i="167"/>
  <c r="C480" i="167"/>
  <c r="D480" i="167"/>
  <c r="E480" i="167"/>
  <c r="H480" i="167"/>
  <c r="F480" i="167" s="1"/>
  <c r="I480" i="167"/>
  <c r="J480" i="167"/>
  <c r="K480" i="167"/>
  <c r="L480" i="167"/>
  <c r="N480" i="167"/>
  <c r="O480" i="167"/>
  <c r="P480" i="167"/>
  <c r="Q480" i="167"/>
  <c r="R480" i="167" a="1"/>
  <c r="R480" i="167" s="1"/>
  <c r="S480" i="167"/>
  <c r="T480" i="167"/>
  <c r="U480" i="167"/>
  <c r="V480" i="167"/>
  <c r="AX480" i="167" s="1"/>
  <c r="Y480" i="167"/>
  <c r="X480" i="167" s="1"/>
  <c r="AB480" i="167"/>
  <c r="Z480" i="167" s="1"/>
  <c r="AF480" i="167"/>
  <c r="AD480" i="167" s="1"/>
  <c r="AG480" i="167"/>
  <c r="AI480" i="167"/>
  <c r="AL480" i="167"/>
  <c r="AO480" i="167"/>
  <c r="AP480" i="167"/>
  <c r="AQ480" i="167"/>
  <c r="AR480" i="167"/>
  <c r="AS480" i="167"/>
  <c r="AT480" i="167"/>
  <c r="AU480" i="167"/>
  <c r="AV480" i="167"/>
  <c r="AW480" i="167"/>
  <c r="BB480" i="167"/>
  <c r="A458" i="167"/>
  <c r="B458" i="167"/>
  <c r="C458" i="167"/>
  <c r="D458" i="167"/>
  <c r="E458" i="167"/>
  <c r="H458" i="167"/>
  <c r="I458" i="167"/>
  <c r="J458" i="167"/>
  <c r="K458" i="167"/>
  <c r="L458" i="167"/>
  <c r="N458" i="167"/>
  <c r="O458" i="167"/>
  <c r="P458" i="167"/>
  <c r="AH458" i="167" s="1"/>
  <c r="Q458" i="167"/>
  <c r="R458" i="167" a="1"/>
  <c r="R458" i="167" s="1"/>
  <c r="S458" i="167"/>
  <c r="T458" i="167"/>
  <c r="U458" i="167"/>
  <c r="V458" i="167"/>
  <c r="Y458" i="167"/>
  <c r="AB458" i="167"/>
  <c r="Z458" i="167" s="1"/>
  <c r="AF458" i="167"/>
  <c r="AG458" i="167"/>
  <c r="AI458" i="167"/>
  <c r="AL458" i="167"/>
  <c r="AK458" i="167" s="1"/>
  <c r="AO458" i="167"/>
  <c r="AP458" i="167"/>
  <c r="AQ458" i="167"/>
  <c r="AR458" i="167"/>
  <c r="AS458" i="167"/>
  <c r="AT458" i="167"/>
  <c r="AU458" i="167"/>
  <c r="AV458" i="167"/>
  <c r="AW458" i="167"/>
  <c r="BB458" i="167"/>
  <c r="A451" i="167"/>
  <c r="B451" i="167"/>
  <c r="C451" i="167"/>
  <c r="D451" i="167"/>
  <c r="E451" i="167"/>
  <c r="H451" i="167"/>
  <c r="F451" i="167" s="1"/>
  <c r="I451" i="167"/>
  <c r="J451" i="167"/>
  <c r="K451" i="167"/>
  <c r="L451" i="167"/>
  <c r="N451" i="167"/>
  <c r="O451" i="167"/>
  <c r="P451" i="167"/>
  <c r="AH451" i="167" s="1"/>
  <c r="Q451" i="167"/>
  <c r="R451" i="167" a="1"/>
  <c r="R451" i="167" s="1"/>
  <c r="S451" i="167"/>
  <c r="T451" i="167"/>
  <c r="U451" i="167"/>
  <c r="V451" i="167"/>
  <c r="AX451" i="167" s="1"/>
  <c r="Y451" i="167"/>
  <c r="AB451" i="167"/>
  <c r="Z451" i="167" s="1"/>
  <c r="AF451" i="167"/>
  <c r="AD451" i="167" s="1"/>
  <c r="AG451" i="167"/>
  <c r="AI451" i="167"/>
  <c r="AL451" i="167"/>
  <c r="AJ451" i="167" s="1"/>
  <c r="AO451" i="167"/>
  <c r="AP451" i="167"/>
  <c r="AQ451" i="167"/>
  <c r="AR451" i="167"/>
  <c r="AS451" i="167"/>
  <c r="AT451" i="167"/>
  <c r="AU451" i="167"/>
  <c r="AV451" i="167"/>
  <c r="AW451" i="167"/>
  <c r="BB451" i="167"/>
  <c r="A453" i="167"/>
  <c r="B453" i="167"/>
  <c r="C453" i="167"/>
  <c r="D453" i="167"/>
  <c r="E453" i="167"/>
  <c r="M453" i="167" s="1"/>
  <c r="H453" i="167"/>
  <c r="I453" i="167"/>
  <c r="J453" i="167"/>
  <c r="K453" i="167"/>
  <c r="L453" i="167"/>
  <c r="N453" i="167"/>
  <c r="O453" i="167"/>
  <c r="P453" i="167"/>
  <c r="AH453" i="167" s="1"/>
  <c r="Q453" i="167"/>
  <c r="R453" i="167" a="1"/>
  <c r="R453" i="167" s="1"/>
  <c r="S453" i="167"/>
  <c r="T453" i="167"/>
  <c r="U453" i="167"/>
  <c r="V453" i="167"/>
  <c r="AX453" i="167" s="1"/>
  <c r="Y453" i="167"/>
  <c r="W453" i="167" s="1"/>
  <c r="AB453" i="167"/>
  <c r="AF453" i="167"/>
  <c r="AG453" i="167"/>
  <c r="AI453" i="167"/>
  <c r="AL453" i="167"/>
  <c r="AK453" i="167" s="1"/>
  <c r="AO453" i="167"/>
  <c r="AP453" i="167"/>
  <c r="AQ453" i="167"/>
  <c r="AR453" i="167"/>
  <c r="AS453" i="167"/>
  <c r="AT453" i="167"/>
  <c r="AU453" i="167"/>
  <c r="AV453" i="167"/>
  <c r="AW453" i="167"/>
  <c r="BB453" i="167"/>
  <c r="A452" i="167"/>
  <c r="B452" i="167"/>
  <c r="C452" i="167"/>
  <c r="D452" i="167"/>
  <c r="E452" i="167"/>
  <c r="H452" i="167"/>
  <c r="F452" i="167" s="1"/>
  <c r="I452" i="167"/>
  <c r="J452" i="167"/>
  <c r="K452" i="167"/>
  <c r="L452" i="167"/>
  <c r="N452" i="167"/>
  <c r="O452" i="167"/>
  <c r="P452" i="167"/>
  <c r="AH452" i="167" s="1"/>
  <c r="Q452" i="167"/>
  <c r="R452" i="167" a="1"/>
  <c r="R452" i="167" s="1"/>
  <c r="S452" i="167"/>
  <c r="T452" i="167"/>
  <c r="U452" i="167"/>
  <c r="V452" i="167"/>
  <c r="Y452" i="167"/>
  <c r="AB452" i="167"/>
  <c r="AA452" i="167" s="1"/>
  <c r="AF452" i="167"/>
  <c r="AG452" i="167"/>
  <c r="AI452" i="167"/>
  <c r="AL452" i="167"/>
  <c r="AJ452" i="167" s="1"/>
  <c r="AO452" i="167"/>
  <c r="AP452" i="167"/>
  <c r="AQ452" i="167"/>
  <c r="AR452" i="167"/>
  <c r="AS452" i="167"/>
  <c r="AT452" i="167"/>
  <c r="AU452" i="167"/>
  <c r="AV452" i="167"/>
  <c r="AW452" i="167"/>
  <c r="BB452" i="167"/>
  <c r="A454" i="167"/>
  <c r="B454" i="167"/>
  <c r="C454" i="167"/>
  <c r="D454" i="167"/>
  <c r="E454" i="167"/>
  <c r="H454" i="167"/>
  <c r="G454" i="167" s="1"/>
  <c r="I454" i="167"/>
  <c r="J454" i="167"/>
  <c r="K454" i="167"/>
  <c r="L454" i="167"/>
  <c r="N454" i="167"/>
  <c r="O454" i="167"/>
  <c r="P454" i="167"/>
  <c r="Q454" i="167"/>
  <c r="R454" i="167" a="1"/>
  <c r="R454" i="167" s="1"/>
  <c r="S454" i="167"/>
  <c r="T454" i="167"/>
  <c r="U454" i="167"/>
  <c r="V454" i="167"/>
  <c r="Y454" i="167"/>
  <c r="AB454" i="167"/>
  <c r="AA454" i="167" s="1"/>
  <c r="AF454" i="167"/>
  <c r="AG454" i="167"/>
  <c r="AI454" i="167"/>
  <c r="AL454" i="167"/>
  <c r="AK454" i="167" s="1"/>
  <c r="AO454" i="167"/>
  <c r="AP454" i="167"/>
  <c r="AQ454" i="167"/>
  <c r="AR454" i="167"/>
  <c r="AS454" i="167"/>
  <c r="AT454" i="167"/>
  <c r="AU454" i="167"/>
  <c r="AV454" i="167"/>
  <c r="AW454" i="167"/>
  <c r="BB454" i="167"/>
  <c r="A457" i="167"/>
  <c r="B457" i="167"/>
  <c r="C457" i="167"/>
  <c r="D457" i="167"/>
  <c r="E457" i="167"/>
  <c r="M457" i="167" s="1"/>
  <c r="H457" i="167"/>
  <c r="I457" i="167"/>
  <c r="J457" i="167"/>
  <c r="K457" i="167"/>
  <c r="L457" i="167"/>
  <c r="N457" i="167"/>
  <c r="O457" i="167"/>
  <c r="P457" i="167"/>
  <c r="AH457" i="167" s="1"/>
  <c r="Q457" i="167"/>
  <c r="R457" i="167" a="1"/>
  <c r="R457" i="167" s="1"/>
  <c r="S457" i="167"/>
  <c r="T457" i="167"/>
  <c r="U457" i="167"/>
  <c r="V457" i="167"/>
  <c r="Y457" i="167"/>
  <c r="AB457" i="167"/>
  <c r="AF457" i="167"/>
  <c r="AG457" i="167"/>
  <c r="AI457" i="167"/>
  <c r="AL457" i="167"/>
  <c r="AK457" i="167" s="1"/>
  <c r="AO457" i="167"/>
  <c r="AP457" i="167"/>
  <c r="AQ457" i="167"/>
  <c r="AR457" i="167"/>
  <c r="AS457" i="167"/>
  <c r="AT457" i="167"/>
  <c r="AU457" i="167"/>
  <c r="AV457" i="167"/>
  <c r="AW457" i="167"/>
  <c r="BB457" i="167"/>
  <c r="A455" i="167"/>
  <c r="B455" i="167"/>
  <c r="C455" i="167"/>
  <c r="D455" i="167"/>
  <c r="E455" i="167"/>
  <c r="H455" i="167"/>
  <c r="F455" i="167" s="1"/>
  <c r="I455" i="167"/>
  <c r="J455" i="167"/>
  <c r="K455" i="167"/>
  <c r="L455" i="167"/>
  <c r="N455" i="167"/>
  <c r="O455" i="167"/>
  <c r="P455" i="167"/>
  <c r="AH455" i="167" s="1"/>
  <c r="Q455" i="167"/>
  <c r="R455" i="167" a="1"/>
  <c r="R455" i="167" s="1"/>
  <c r="S455" i="167"/>
  <c r="T455" i="167"/>
  <c r="U455" i="167"/>
  <c r="V455" i="167"/>
  <c r="Y455" i="167"/>
  <c r="W455" i="167" s="1"/>
  <c r="AB455" i="167"/>
  <c r="AA455" i="167" s="1"/>
  <c r="AF455" i="167"/>
  <c r="AG455" i="167"/>
  <c r="AI455" i="167"/>
  <c r="AL455" i="167"/>
  <c r="AJ455" i="167" s="1"/>
  <c r="AO455" i="167"/>
  <c r="AP455" i="167"/>
  <c r="AQ455" i="167"/>
  <c r="AR455" i="167"/>
  <c r="AS455" i="167"/>
  <c r="AT455" i="167"/>
  <c r="AU455" i="167"/>
  <c r="AV455" i="167"/>
  <c r="AW455" i="167"/>
  <c r="BB455" i="167"/>
  <c r="A456" i="167"/>
  <c r="B456" i="167"/>
  <c r="C456" i="167"/>
  <c r="D456" i="167"/>
  <c r="E456" i="167"/>
  <c r="H456" i="167"/>
  <c r="I456" i="167"/>
  <c r="J456" i="167"/>
  <c r="K456" i="167"/>
  <c r="L456" i="167"/>
  <c r="N456" i="167"/>
  <c r="O456" i="167"/>
  <c r="P456" i="167"/>
  <c r="AH456" i="167" s="1"/>
  <c r="Q456" i="167"/>
  <c r="R456" i="167" a="1"/>
  <c r="R456" i="167" s="1"/>
  <c r="S456" i="167"/>
  <c r="T456" i="167"/>
  <c r="U456" i="167"/>
  <c r="V456" i="167"/>
  <c r="Y456" i="167"/>
  <c r="W456" i="167" s="1"/>
  <c r="AB456" i="167"/>
  <c r="AA456" i="167" s="1"/>
  <c r="AF456" i="167"/>
  <c r="AG456" i="167"/>
  <c r="AI456" i="167"/>
  <c r="AL456" i="167"/>
  <c r="AJ456" i="167" s="1"/>
  <c r="AO456" i="167"/>
  <c r="AP456" i="167"/>
  <c r="AQ456" i="167"/>
  <c r="AR456" i="167"/>
  <c r="AS456" i="167"/>
  <c r="AT456" i="167"/>
  <c r="AU456" i="167"/>
  <c r="AV456" i="167"/>
  <c r="AW456" i="167"/>
  <c r="BB456" i="167"/>
  <c r="A462" i="167"/>
  <c r="B462" i="167"/>
  <c r="C462" i="167"/>
  <c r="D462" i="167"/>
  <c r="E462" i="167"/>
  <c r="H462" i="167"/>
  <c r="I462" i="167"/>
  <c r="J462" i="167"/>
  <c r="K462" i="167"/>
  <c r="L462" i="167"/>
  <c r="N462" i="167"/>
  <c r="O462" i="167"/>
  <c r="P462" i="167"/>
  <c r="AH462" i="167" s="1"/>
  <c r="Q462" i="167"/>
  <c r="R462" i="167" a="1"/>
  <c r="R462" i="167" s="1"/>
  <c r="S462" i="167"/>
  <c r="T462" i="167"/>
  <c r="U462" i="167"/>
  <c r="V462" i="167"/>
  <c r="Y462" i="167"/>
  <c r="AB462" i="167"/>
  <c r="Z462" i="167" s="1"/>
  <c r="AF462" i="167"/>
  <c r="AG462" i="167"/>
  <c r="AI462" i="167"/>
  <c r="AL462" i="167"/>
  <c r="AK462" i="167" s="1"/>
  <c r="AO462" i="167"/>
  <c r="AP462" i="167"/>
  <c r="AQ462" i="167"/>
  <c r="AR462" i="167"/>
  <c r="AS462" i="167"/>
  <c r="AT462" i="167"/>
  <c r="AU462" i="167"/>
  <c r="AV462" i="167"/>
  <c r="AW462" i="167"/>
  <c r="BB462" i="167"/>
  <c r="A465" i="167"/>
  <c r="B465" i="167"/>
  <c r="C465" i="167"/>
  <c r="D465" i="167"/>
  <c r="E465" i="167"/>
  <c r="H465" i="167"/>
  <c r="I465" i="167"/>
  <c r="J465" i="167"/>
  <c r="K465" i="167"/>
  <c r="L465" i="167"/>
  <c r="N465" i="167"/>
  <c r="O465" i="167"/>
  <c r="P465" i="167"/>
  <c r="AH465" i="167" s="1"/>
  <c r="Q465" i="167"/>
  <c r="R465" i="167" a="1"/>
  <c r="R465" i="167" s="1"/>
  <c r="S465" i="167"/>
  <c r="T465" i="167"/>
  <c r="U465" i="167"/>
  <c r="V465" i="167"/>
  <c r="Y465" i="167"/>
  <c r="AB465" i="167"/>
  <c r="AF465" i="167"/>
  <c r="AG465" i="167"/>
  <c r="AI465" i="167"/>
  <c r="AL465" i="167"/>
  <c r="AO465" i="167"/>
  <c r="AP465" i="167"/>
  <c r="AQ465" i="167"/>
  <c r="AR465" i="167"/>
  <c r="AS465" i="167"/>
  <c r="AT465" i="167"/>
  <c r="AU465" i="167"/>
  <c r="AV465" i="167"/>
  <c r="AW465" i="167"/>
  <c r="BB465" i="167"/>
  <c r="A464" i="167"/>
  <c r="B464" i="167"/>
  <c r="C464" i="167"/>
  <c r="D464" i="167"/>
  <c r="E464" i="167"/>
  <c r="M464" i="167" s="1"/>
  <c r="H464" i="167"/>
  <c r="F464" i="167" s="1"/>
  <c r="I464" i="167"/>
  <c r="J464" i="167"/>
  <c r="K464" i="167"/>
  <c r="L464" i="167"/>
  <c r="N464" i="167"/>
  <c r="O464" i="167"/>
  <c r="P464" i="167"/>
  <c r="AH464" i="167" s="1"/>
  <c r="Q464" i="167"/>
  <c r="R464" i="167" a="1"/>
  <c r="R464" i="167" s="1"/>
  <c r="S464" i="167"/>
  <c r="T464" i="167"/>
  <c r="U464" i="167"/>
  <c r="V464" i="167"/>
  <c r="Y464" i="167"/>
  <c r="X464" i="167" s="1"/>
  <c r="AB464" i="167"/>
  <c r="AF464" i="167"/>
  <c r="AG464" i="167"/>
  <c r="AI464" i="167"/>
  <c r="AL464" i="167"/>
  <c r="AJ464" i="167" s="1"/>
  <c r="AO464" i="167"/>
  <c r="AP464" i="167"/>
  <c r="AQ464" i="167"/>
  <c r="AR464" i="167"/>
  <c r="AS464" i="167"/>
  <c r="AT464" i="167"/>
  <c r="AU464" i="167"/>
  <c r="AV464" i="167"/>
  <c r="AW464" i="167"/>
  <c r="BB464" i="167"/>
  <c r="A460" i="167"/>
  <c r="B460" i="167"/>
  <c r="C460" i="167"/>
  <c r="D460" i="167"/>
  <c r="E460" i="167"/>
  <c r="H460" i="167"/>
  <c r="F460" i="167" s="1"/>
  <c r="I460" i="167"/>
  <c r="J460" i="167"/>
  <c r="K460" i="167"/>
  <c r="L460" i="167"/>
  <c r="N460" i="167"/>
  <c r="O460" i="167"/>
  <c r="P460" i="167"/>
  <c r="AH460" i="167" s="1"/>
  <c r="Q460" i="167"/>
  <c r="R460" i="167" a="1"/>
  <c r="R460" i="167" s="1"/>
  <c r="S460" i="167"/>
  <c r="T460" i="167"/>
  <c r="U460" i="167"/>
  <c r="V460" i="167"/>
  <c r="Y460" i="167"/>
  <c r="W460" i="167" s="1"/>
  <c r="AB460" i="167"/>
  <c r="AF460" i="167"/>
  <c r="AG460" i="167"/>
  <c r="AI460" i="167"/>
  <c r="AL460" i="167"/>
  <c r="AO460" i="167"/>
  <c r="AP460" i="167"/>
  <c r="AQ460" i="167"/>
  <c r="AR460" i="167"/>
  <c r="AS460" i="167"/>
  <c r="AT460" i="167"/>
  <c r="AU460" i="167"/>
  <c r="AV460" i="167"/>
  <c r="AW460" i="167"/>
  <c r="BB460" i="167"/>
  <c r="A468" i="167"/>
  <c r="B468" i="167"/>
  <c r="C468" i="167"/>
  <c r="D468" i="167"/>
  <c r="E468" i="167"/>
  <c r="H468" i="167"/>
  <c r="I468" i="167"/>
  <c r="J468" i="167"/>
  <c r="K468" i="167"/>
  <c r="L468" i="167"/>
  <c r="N468" i="167"/>
  <c r="O468" i="167"/>
  <c r="P468" i="167"/>
  <c r="AH468" i="167" s="1"/>
  <c r="Q468" i="167"/>
  <c r="R468" i="167" a="1"/>
  <c r="R468" i="167" s="1"/>
  <c r="S468" i="167"/>
  <c r="T468" i="167"/>
  <c r="U468" i="167"/>
  <c r="V468" i="167"/>
  <c r="Y468" i="167"/>
  <c r="AB468" i="167"/>
  <c r="AF468" i="167"/>
  <c r="AG468" i="167"/>
  <c r="AI468" i="167"/>
  <c r="AL468" i="167"/>
  <c r="AJ468" i="167" s="1"/>
  <c r="AO468" i="167"/>
  <c r="AP468" i="167"/>
  <c r="AQ468" i="167"/>
  <c r="AR468" i="167"/>
  <c r="AS468" i="167"/>
  <c r="AT468" i="167"/>
  <c r="AU468" i="167"/>
  <c r="AV468" i="167"/>
  <c r="AW468" i="167"/>
  <c r="BB468" i="167"/>
  <c r="A466" i="167"/>
  <c r="B466" i="167"/>
  <c r="C466" i="167"/>
  <c r="D466" i="167"/>
  <c r="E466" i="167"/>
  <c r="H466" i="167"/>
  <c r="F466" i="167" s="1"/>
  <c r="I466" i="167"/>
  <c r="J466" i="167"/>
  <c r="K466" i="167"/>
  <c r="L466" i="167"/>
  <c r="N466" i="167"/>
  <c r="O466" i="167"/>
  <c r="P466" i="167"/>
  <c r="Q466" i="167"/>
  <c r="R466" i="167" a="1"/>
  <c r="R466" i="167" s="1"/>
  <c r="S466" i="167"/>
  <c r="T466" i="167"/>
  <c r="U466" i="167"/>
  <c r="V466" i="167"/>
  <c r="Y466" i="167"/>
  <c r="X466" i="167" s="1"/>
  <c r="AB466" i="167"/>
  <c r="AF466" i="167"/>
  <c r="AG466" i="167"/>
  <c r="AI466" i="167"/>
  <c r="AL466" i="167"/>
  <c r="AJ466" i="167" s="1"/>
  <c r="AO466" i="167"/>
  <c r="AP466" i="167"/>
  <c r="AQ466" i="167"/>
  <c r="AR466" i="167"/>
  <c r="AS466" i="167"/>
  <c r="AT466" i="167"/>
  <c r="AU466" i="167"/>
  <c r="AV466" i="167"/>
  <c r="AW466" i="167"/>
  <c r="BB466" i="167"/>
  <c r="A628" i="167"/>
  <c r="B628" i="167"/>
  <c r="C628" i="167"/>
  <c r="D628" i="167"/>
  <c r="E628" i="167"/>
  <c r="H628" i="167"/>
  <c r="I628" i="167"/>
  <c r="J628" i="167"/>
  <c r="K628" i="167"/>
  <c r="L628" i="167"/>
  <c r="N628" i="167"/>
  <c r="O628" i="167"/>
  <c r="P628" i="167"/>
  <c r="AH628" i="167" s="1"/>
  <c r="Q628" i="167"/>
  <c r="R628" i="167" a="1"/>
  <c r="R628" i="167" s="1"/>
  <c r="S628" i="167"/>
  <c r="T628" i="167"/>
  <c r="U628" i="167"/>
  <c r="V628" i="167"/>
  <c r="Y628" i="167"/>
  <c r="X628" i="167" s="1"/>
  <c r="AB628" i="167"/>
  <c r="Z628" i="167" s="1"/>
  <c r="AF628" i="167"/>
  <c r="AD628" i="167" s="1"/>
  <c r="AG628" i="167"/>
  <c r="AI628" i="167"/>
  <c r="AL628" i="167"/>
  <c r="AJ628" i="167" s="1"/>
  <c r="AO628" i="167"/>
  <c r="AP628" i="167"/>
  <c r="AQ628" i="167"/>
  <c r="AR628" i="167"/>
  <c r="AS628" i="167"/>
  <c r="AT628" i="167"/>
  <c r="AU628" i="167"/>
  <c r="AV628" i="167"/>
  <c r="AW628" i="167"/>
  <c r="BB628" i="167"/>
  <c r="A811" i="167"/>
  <c r="B811" i="167"/>
  <c r="C811" i="167"/>
  <c r="D811" i="167"/>
  <c r="E811" i="167"/>
  <c r="H811" i="167"/>
  <c r="G811" i="167" s="1"/>
  <c r="I811" i="167"/>
  <c r="J811" i="167"/>
  <c r="K811" i="167"/>
  <c r="L811" i="167"/>
  <c r="N811" i="167"/>
  <c r="O811" i="167"/>
  <c r="P811" i="167"/>
  <c r="Q811" i="167"/>
  <c r="R811" i="167" a="1"/>
  <c r="R811" i="167" s="1"/>
  <c r="S811" i="167"/>
  <c r="T811" i="167"/>
  <c r="U811" i="167"/>
  <c r="V811" i="167"/>
  <c r="Y811" i="167"/>
  <c r="W811" i="167" s="1"/>
  <c r="AB811" i="167"/>
  <c r="AA811" i="167" s="1"/>
  <c r="AF811" i="167"/>
  <c r="AG811" i="167"/>
  <c r="AI811" i="167"/>
  <c r="AL811" i="167"/>
  <c r="AO811" i="167"/>
  <c r="AP811" i="167"/>
  <c r="AQ811" i="167"/>
  <c r="AR811" i="167"/>
  <c r="AS811" i="167"/>
  <c r="AT811" i="167"/>
  <c r="AU811" i="167"/>
  <c r="AV811" i="167"/>
  <c r="AW811" i="167"/>
  <c r="BB811" i="167"/>
  <c r="A722" i="167"/>
  <c r="B722" i="167"/>
  <c r="C722" i="167"/>
  <c r="D722" i="167"/>
  <c r="E722" i="167"/>
  <c r="M722" i="167" s="1"/>
  <c r="H722" i="167"/>
  <c r="I722" i="167"/>
  <c r="J722" i="167"/>
  <c r="K722" i="167"/>
  <c r="L722" i="167"/>
  <c r="N722" i="167"/>
  <c r="O722" i="167"/>
  <c r="P722" i="167"/>
  <c r="Q722" i="167"/>
  <c r="R722" i="167" a="1"/>
  <c r="R722" i="167" s="1"/>
  <c r="S722" i="167"/>
  <c r="T722" i="167"/>
  <c r="U722" i="167"/>
  <c r="V722" i="167"/>
  <c r="Y722" i="167"/>
  <c r="AB722" i="167"/>
  <c r="Z722" i="167" s="1"/>
  <c r="AF722" i="167"/>
  <c r="AG722" i="167"/>
  <c r="AI722" i="167"/>
  <c r="AL722" i="167"/>
  <c r="AO722" i="167"/>
  <c r="AP722" i="167"/>
  <c r="AQ722" i="167"/>
  <c r="AR722" i="167"/>
  <c r="AS722" i="167"/>
  <c r="AT722" i="167"/>
  <c r="AU722" i="167"/>
  <c r="AV722" i="167"/>
  <c r="AW722" i="167"/>
  <c r="BB722" i="167"/>
  <c r="A486" i="167"/>
  <c r="B486" i="167"/>
  <c r="C486" i="167"/>
  <c r="D486" i="167"/>
  <c r="E486" i="167"/>
  <c r="H486" i="167"/>
  <c r="G486" i="167" s="1"/>
  <c r="I486" i="167"/>
  <c r="J486" i="167"/>
  <c r="K486" i="167"/>
  <c r="L486" i="167"/>
  <c r="N486" i="167"/>
  <c r="O486" i="167"/>
  <c r="P486" i="167"/>
  <c r="Q486" i="167"/>
  <c r="R486" i="167" a="1"/>
  <c r="R486" i="167" s="1"/>
  <c r="S486" i="167"/>
  <c r="T486" i="167"/>
  <c r="U486" i="167"/>
  <c r="V486" i="167"/>
  <c r="Y486" i="167"/>
  <c r="AB486" i="167"/>
  <c r="AF486" i="167"/>
  <c r="AG486" i="167"/>
  <c r="AI486" i="167"/>
  <c r="AL486" i="167"/>
  <c r="AO486" i="167"/>
  <c r="AP486" i="167"/>
  <c r="AQ486" i="167"/>
  <c r="AR486" i="167"/>
  <c r="AS486" i="167"/>
  <c r="AT486" i="167"/>
  <c r="AU486" i="167"/>
  <c r="AV486" i="167"/>
  <c r="AW486" i="167"/>
  <c r="BB486" i="167"/>
  <c r="A516" i="167"/>
  <c r="B516" i="167"/>
  <c r="C516" i="167"/>
  <c r="D516" i="167"/>
  <c r="E516" i="167"/>
  <c r="H516" i="167"/>
  <c r="I516" i="167"/>
  <c r="J516" i="167"/>
  <c r="K516" i="167"/>
  <c r="L516" i="167"/>
  <c r="N516" i="167"/>
  <c r="O516" i="167"/>
  <c r="P516" i="167"/>
  <c r="Q516" i="167"/>
  <c r="R516" i="167" a="1"/>
  <c r="R516" i="167" s="1"/>
  <c r="S516" i="167"/>
  <c r="T516" i="167"/>
  <c r="U516" i="167"/>
  <c r="V516" i="167"/>
  <c r="Y516" i="167"/>
  <c r="W516" i="167" s="1"/>
  <c r="AB516" i="167"/>
  <c r="AA516" i="167" s="1"/>
  <c r="AF516" i="167"/>
  <c r="AG516" i="167"/>
  <c r="AI516" i="167"/>
  <c r="AL516" i="167"/>
  <c r="AO516" i="167"/>
  <c r="AP516" i="167"/>
  <c r="AQ516" i="167"/>
  <c r="AR516" i="167"/>
  <c r="AS516" i="167"/>
  <c r="AT516" i="167"/>
  <c r="AU516" i="167"/>
  <c r="AV516" i="167"/>
  <c r="AW516" i="167"/>
  <c r="BB516" i="167"/>
  <c r="A593" i="167"/>
  <c r="B593" i="167"/>
  <c r="C593" i="167"/>
  <c r="D593" i="167"/>
  <c r="E593" i="167"/>
  <c r="H593" i="167"/>
  <c r="F593" i="167" s="1"/>
  <c r="I593" i="167"/>
  <c r="J593" i="167"/>
  <c r="K593" i="167"/>
  <c r="L593" i="167"/>
  <c r="N593" i="167"/>
  <c r="O593" i="167"/>
  <c r="P593" i="167"/>
  <c r="AH593" i="167" s="1"/>
  <c r="Q593" i="167"/>
  <c r="R593" i="167" a="1"/>
  <c r="R593" i="167" s="1"/>
  <c r="S593" i="167"/>
  <c r="T593" i="167"/>
  <c r="U593" i="167"/>
  <c r="V593" i="167"/>
  <c r="Y593" i="167"/>
  <c r="X593" i="167" s="1"/>
  <c r="AB593" i="167"/>
  <c r="AA593" i="167" s="1"/>
  <c r="AF593" i="167"/>
  <c r="AD593" i="167" s="1"/>
  <c r="AG593" i="167"/>
  <c r="AI593" i="167"/>
  <c r="AL593" i="167"/>
  <c r="AJ593" i="167" s="1"/>
  <c r="AO593" i="167"/>
  <c r="AP593" i="167"/>
  <c r="AQ593" i="167"/>
  <c r="AR593" i="167"/>
  <c r="AS593" i="167"/>
  <c r="AT593" i="167"/>
  <c r="AU593" i="167"/>
  <c r="AV593" i="167"/>
  <c r="AW593" i="167"/>
  <c r="BB593" i="167"/>
  <c r="A611" i="167"/>
  <c r="B611" i="167"/>
  <c r="C611" i="167"/>
  <c r="D611" i="167"/>
  <c r="E611" i="167"/>
  <c r="H611" i="167"/>
  <c r="I611" i="167"/>
  <c r="J611" i="167"/>
  <c r="K611" i="167"/>
  <c r="L611" i="167"/>
  <c r="N611" i="167"/>
  <c r="O611" i="167"/>
  <c r="P611" i="167"/>
  <c r="AH611" i="167" s="1"/>
  <c r="Q611" i="167"/>
  <c r="R611" i="167" a="1"/>
  <c r="R611" i="167" s="1"/>
  <c r="S611" i="167"/>
  <c r="T611" i="167"/>
  <c r="U611" i="167"/>
  <c r="V611" i="167"/>
  <c r="Y611" i="167"/>
  <c r="W611" i="167" s="1"/>
  <c r="AB611" i="167"/>
  <c r="AF611" i="167"/>
  <c r="AE611" i="167" s="1"/>
  <c r="AG611" i="167"/>
  <c r="AI611" i="167"/>
  <c r="AL611" i="167"/>
  <c r="AO611" i="167"/>
  <c r="AP611" i="167"/>
  <c r="AQ611" i="167"/>
  <c r="AR611" i="167"/>
  <c r="AS611" i="167"/>
  <c r="AT611" i="167"/>
  <c r="AU611" i="167"/>
  <c r="AV611" i="167"/>
  <c r="AW611" i="167"/>
  <c r="BB611" i="167"/>
  <c r="A481" i="167"/>
  <c r="B481" i="167"/>
  <c r="C481" i="167"/>
  <c r="D481" i="167"/>
  <c r="E481" i="167"/>
  <c r="H481" i="167"/>
  <c r="I481" i="167"/>
  <c r="J481" i="167"/>
  <c r="K481" i="167"/>
  <c r="L481" i="167"/>
  <c r="N481" i="167"/>
  <c r="O481" i="167"/>
  <c r="P481" i="167"/>
  <c r="AH481" i="167" s="1"/>
  <c r="Q481" i="167"/>
  <c r="R481" i="167" a="1"/>
  <c r="R481" i="167" s="1"/>
  <c r="S481" i="167"/>
  <c r="T481" i="167"/>
  <c r="U481" i="167"/>
  <c r="V481" i="167"/>
  <c r="Y481" i="167"/>
  <c r="X481" i="167" s="1"/>
  <c r="AB481" i="167"/>
  <c r="AF481" i="167"/>
  <c r="AE481" i="167" s="1"/>
  <c r="AG481" i="167"/>
  <c r="AI481" i="167"/>
  <c r="AL481" i="167"/>
  <c r="AK481" i="167" s="1"/>
  <c r="AO481" i="167"/>
  <c r="AP481" i="167"/>
  <c r="AQ481" i="167"/>
  <c r="AR481" i="167"/>
  <c r="AS481" i="167"/>
  <c r="AT481" i="167"/>
  <c r="AU481" i="167"/>
  <c r="AV481" i="167"/>
  <c r="AW481" i="167"/>
  <c r="BB481" i="167"/>
  <c r="A483" i="167"/>
  <c r="B483" i="167"/>
  <c r="C483" i="167"/>
  <c r="D483" i="167"/>
  <c r="E483" i="167"/>
  <c r="H483" i="167"/>
  <c r="G483" i="167" s="1"/>
  <c r="I483" i="167"/>
  <c r="J483" i="167"/>
  <c r="K483" i="167"/>
  <c r="L483" i="167"/>
  <c r="N483" i="167"/>
  <c r="O483" i="167"/>
  <c r="P483" i="167"/>
  <c r="AH483" i="167" s="1"/>
  <c r="Q483" i="167"/>
  <c r="R483" i="167" a="1"/>
  <c r="R483" i="167" s="1"/>
  <c r="S483" i="167"/>
  <c r="T483" i="167"/>
  <c r="U483" i="167"/>
  <c r="V483" i="167"/>
  <c r="Y483" i="167"/>
  <c r="AB483" i="167"/>
  <c r="AF483" i="167"/>
  <c r="AG483" i="167"/>
  <c r="AI483" i="167"/>
  <c r="AL483" i="167"/>
  <c r="AJ483" i="167" s="1"/>
  <c r="AO483" i="167"/>
  <c r="AP483" i="167"/>
  <c r="AQ483" i="167"/>
  <c r="AR483" i="167"/>
  <c r="AS483" i="167"/>
  <c r="AT483" i="167"/>
  <c r="AU483" i="167"/>
  <c r="AV483" i="167"/>
  <c r="AW483" i="167"/>
  <c r="BB483" i="167"/>
  <c r="A474" i="167"/>
  <c r="B474" i="167"/>
  <c r="C474" i="167"/>
  <c r="D474" i="167"/>
  <c r="E474" i="167"/>
  <c r="H474" i="167"/>
  <c r="G474" i="167" s="1"/>
  <c r="I474" i="167"/>
  <c r="J474" i="167"/>
  <c r="K474" i="167"/>
  <c r="L474" i="167"/>
  <c r="N474" i="167"/>
  <c r="O474" i="167"/>
  <c r="P474" i="167"/>
  <c r="AH474" i="167" s="1"/>
  <c r="Q474" i="167"/>
  <c r="R474" i="167" a="1"/>
  <c r="R474" i="167" s="1"/>
  <c r="S474" i="167"/>
  <c r="T474" i="167"/>
  <c r="U474" i="167"/>
  <c r="V474" i="167"/>
  <c r="Y474" i="167"/>
  <c r="W474" i="167" s="1"/>
  <c r="AB474" i="167"/>
  <c r="Z474" i="167" s="1"/>
  <c r="AF474" i="167"/>
  <c r="AG474" i="167"/>
  <c r="AI474" i="167"/>
  <c r="AL474" i="167"/>
  <c r="AJ474" i="167" s="1"/>
  <c r="AO474" i="167"/>
  <c r="AP474" i="167"/>
  <c r="AQ474" i="167"/>
  <c r="AR474" i="167"/>
  <c r="AS474" i="167"/>
  <c r="AT474" i="167"/>
  <c r="AU474" i="167"/>
  <c r="AV474" i="167"/>
  <c r="AW474" i="167"/>
  <c r="BB474" i="167"/>
  <c r="A475" i="167"/>
  <c r="B475" i="167"/>
  <c r="C475" i="167"/>
  <c r="D475" i="167"/>
  <c r="E475" i="167"/>
  <c r="H475" i="167"/>
  <c r="F475" i="167" s="1"/>
  <c r="I475" i="167"/>
  <c r="J475" i="167"/>
  <c r="K475" i="167"/>
  <c r="L475" i="167"/>
  <c r="N475" i="167"/>
  <c r="O475" i="167"/>
  <c r="P475" i="167"/>
  <c r="AH475" i="167" s="1"/>
  <c r="Q475" i="167"/>
  <c r="R475" i="167" a="1"/>
  <c r="R475" i="167" s="1"/>
  <c r="S475" i="167"/>
  <c r="T475" i="167"/>
  <c r="U475" i="167"/>
  <c r="V475" i="167"/>
  <c r="Y475" i="167"/>
  <c r="AB475" i="167"/>
  <c r="Z475" i="167" s="1"/>
  <c r="AF475" i="167"/>
  <c r="AG475" i="167"/>
  <c r="AI475" i="167"/>
  <c r="AL475" i="167"/>
  <c r="AO475" i="167"/>
  <c r="AP475" i="167"/>
  <c r="AQ475" i="167"/>
  <c r="AR475" i="167"/>
  <c r="AS475" i="167"/>
  <c r="AT475" i="167"/>
  <c r="AU475" i="167"/>
  <c r="AV475" i="167"/>
  <c r="AW475" i="167"/>
  <c r="BB475" i="167"/>
  <c r="A476" i="167"/>
  <c r="B476" i="167"/>
  <c r="C476" i="167"/>
  <c r="D476" i="167"/>
  <c r="E476" i="167"/>
  <c r="H476" i="167"/>
  <c r="I476" i="167"/>
  <c r="J476" i="167"/>
  <c r="K476" i="167"/>
  <c r="L476" i="167"/>
  <c r="N476" i="167"/>
  <c r="O476" i="167"/>
  <c r="P476" i="167"/>
  <c r="Q476" i="167"/>
  <c r="R476" i="167" a="1"/>
  <c r="R476" i="167" s="1"/>
  <c r="S476" i="167"/>
  <c r="T476" i="167"/>
  <c r="U476" i="167"/>
  <c r="V476" i="167"/>
  <c r="Y476" i="167"/>
  <c r="W476" i="167" s="1"/>
  <c r="AB476" i="167"/>
  <c r="AF476" i="167"/>
  <c r="AG476" i="167"/>
  <c r="AI476" i="167"/>
  <c r="AL476" i="167"/>
  <c r="AK476" i="167" s="1"/>
  <c r="AO476" i="167"/>
  <c r="AP476" i="167"/>
  <c r="AQ476" i="167"/>
  <c r="AR476" i="167"/>
  <c r="AS476" i="167"/>
  <c r="AT476" i="167"/>
  <c r="AU476" i="167"/>
  <c r="AV476" i="167"/>
  <c r="AW476" i="167"/>
  <c r="BB476" i="167"/>
  <c r="A477" i="167"/>
  <c r="B477" i="167"/>
  <c r="C477" i="167"/>
  <c r="D477" i="167"/>
  <c r="E477" i="167"/>
  <c r="H477" i="167"/>
  <c r="G477" i="167" s="1"/>
  <c r="I477" i="167"/>
  <c r="J477" i="167"/>
  <c r="K477" i="167"/>
  <c r="L477" i="167"/>
  <c r="N477" i="167"/>
  <c r="O477" i="167"/>
  <c r="P477" i="167"/>
  <c r="Q477" i="167"/>
  <c r="R477" i="167" a="1"/>
  <c r="R477" i="167" s="1"/>
  <c r="S477" i="167"/>
  <c r="T477" i="167"/>
  <c r="U477" i="167"/>
  <c r="V477" i="167"/>
  <c r="Y477" i="167"/>
  <c r="AB477" i="167"/>
  <c r="AF477" i="167"/>
  <c r="AG477" i="167"/>
  <c r="AI477" i="167"/>
  <c r="AL477" i="167"/>
  <c r="AK477" i="167" s="1"/>
  <c r="AO477" i="167"/>
  <c r="AP477" i="167"/>
  <c r="AQ477" i="167"/>
  <c r="AR477" i="167"/>
  <c r="AS477" i="167"/>
  <c r="AT477" i="167"/>
  <c r="AU477" i="167"/>
  <c r="AV477" i="167"/>
  <c r="AW477" i="167"/>
  <c r="BB477" i="167"/>
  <c r="A478" i="167"/>
  <c r="B478" i="167"/>
  <c r="C478" i="167"/>
  <c r="D478" i="167"/>
  <c r="E478" i="167"/>
  <c r="M478" i="167" s="1"/>
  <c r="H478" i="167"/>
  <c r="I478" i="167"/>
  <c r="J478" i="167"/>
  <c r="K478" i="167"/>
  <c r="L478" i="167"/>
  <c r="N478" i="167"/>
  <c r="O478" i="167"/>
  <c r="P478" i="167"/>
  <c r="Q478" i="167"/>
  <c r="R478" i="167" a="1"/>
  <c r="R478" i="167" s="1"/>
  <c r="S478" i="167"/>
  <c r="T478" i="167"/>
  <c r="U478" i="167"/>
  <c r="V478" i="167"/>
  <c r="Y478" i="167"/>
  <c r="AB478" i="167"/>
  <c r="AA478" i="167" s="1"/>
  <c r="AF478" i="167"/>
  <c r="AD478" i="167" s="1"/>
  <c r="AG478" i="167"/>
  <c r="AI478" i="167"/>
  <c r="AL478" i="167"/>
  <c r="AO478" i="167"/>
  <c r="AP478" i="167"/>
  <c r="AQ478" i="167"/>
  <c r="AR478" i="167"/>
  <c r="AS478" i="167"/>
  <c r="AT478" i="167"/>
  <c r="AU478" i="167"/>
  <c r="AV478" i="167"/>
  <c r="AW478" i="167"/>
  <c r="BB478" i="167"/>
  <c r="A449" i="167"/>
  <c r="B449" i="167"/>
  <c r="C449" i="167"/>
  <c r="D449" i="167"/>
  <c r="E449" i="167"/>
  <c r="H449" i="167"/>
  <c r="G449" i="167" s="1"/>
  <c r="I449" i="167"/>
  <c r="J449" i="167"/>
  <c r="K449" i="167"/>
  <c r="L449" i="167"/>
  <c r="N449" i="167"/>
  <c r="O449" i="167"/>
  <c r="P449" i="167"/>
  <c r="AH449" i="167" s="1"/>
  <c r="Q449" i="167"/>
  <c r="R449" i="167" a="1"/>
  <c r="R449" i="167" s="1"/>
  <c r="S449" i="167"/>
  <c r="T449" i="167"/>
  <c r="U449" i="167"/>
  <c r="V449" i="167"/>
  <c r="Y449" i="167"/>
  <c r="X449" i="167" s="1"/>
  <c r="AB449" i="167"/>
  <c r="Z449" i="167" s="1"/>
  <c r="AF449" i="167"/>
  <c r="AG449" i="167"/>
  <c r="AI449" i="167"/>
  <c r="AL449" i="167"/>
  <c r="AK449" i="167" s="1"/>
  <c r="AO449" i="167"/>
  <c r="AP449" i="167"/>
  <c r="AQ449" i="167"/>
  <c r="AR449" i="167"/>
  <c r="AS449" i="167"/>
  <c r="AT449" i="167"/>
  <c r="AU449" i="167"/>
  <c r="AV449" i="167"/>
  <c r="AW449" i="167"/>
  <c r="BB449" i="167"/>
  <c r="A459" i="167"/>
  <c r="B459" i="167"/>
  <c r="C459" i="167"/>
  <c r="D459" i="167"/>
  <c r="E459" i="167"/>
  <c r="H459" i="167"/>
  <c r="F459" i="167" s="1"/>
  <c r="I459" i="167"/>
  <c r="J459" i="167"/>
  <c r="K459" i="167"/>
  <c r="L459" i="167"/>
  <c r="N459" i="167"/>
  <c r="O459" i="167"/>
  <c r="P459" i="167"/>
  <c r="Q459" i="167"/>
  <c r="R459" i="167" a="1"/>
  <c r="R459" i="167" s="1"/>
  <c r="S459" i="167"/>
  <c r="T459" i="167"/>
  <c r="U459" i="167"/>
  <c r="V459" i="167"/>
  <c r="Y459" i="167"/>
  <c r="W459" i="167" s="1"/>
  <c r="AB459" i="167"/>
  <c r="AF459" i="167"/>
  <c r="AD459" i="167" s="1"/>
  <c r="AG459" i="167"/>
  <c r="AI459" i="167"/>
  <c r="AL459" i="167"/>
  <c r="AK459" i="167" s="1"/>
  <c r="AO459" i="167"/>
  <c r="AP459" i="167"/>
  <c r="AQ459" i="167"/>
  <c r="AR459" i="167"/>
  <c r="AS459" i="167"/>
  <c r="AT459" i="167"/>
  <c r="AU459" i="167"/>
  <c r="AV459" i="167"/>
  <c r="AW459" i="167"/>
  <c r="BB459" i="167"/>
  <c r="A469" i="167"/>
  <c r="B469" i="167"/>
  <c r="C469" i="167"/>
  <c r="D469" i="167"/>
  <c r="E469" i="167"/>
  <c r="H469" i="167"/>
  <c r="I469" i="167"/>
  <c r="J469" i="167"/>
  <c r="K469" i="167"/>
  <c r="L469" i="167"/>
  <c r="N469" i="167"/>
  <c r="O469" i="167"/>
  <c r="P469" i="167"/>
  <c r="AH469" i="167" s="1"/>
  <c r="Q469" i="167"/>
  <c r="R469" i="167" a="1"/>
  <c r="R469" i="167" s="1"/>
  <c r="S469" i="167"/>
  <c r="T469" i="167"/>
  <c r="U469" i="167"/>
  <c r="V469" i="167"/>
  <c r="Y469" i="167"/>
  <c r="W469" i="167" s="1"/>
  <c r="AB469" i="167"/>
  <c r="AA469" i="167" s="1"/>
  <c r="AF469" i="167"/>
  <c r="AG469" i="167"/>
  <c r="AI469" i="167"/>
  <c r="AL469" i="167"/>
  <c r="AK469" i="167" s="1"/>
  <c r="AO469" i="167"/>
  <c r="AP469" i="167"/>
  <c r="AQ469" i="167"/>
  <c r="AR469" i="167"/>
  <c r="AS469" i="167"/>
  <c r="AT469" i="167"/>
  <c r="AU469" i="167"/>
  <c r="AV469" i="167"/>
  <c r="AW469" i="167"/>
  <c r="BB469" i="167"/>
  <c r="A461" i="167"/>
  <c r="B461" i="167"/>
  <c r="C461" i="167"/>
  <c r="D461" i="167"/>
  <c r="E461" i="167"/>
  <c r="H461" i="167"/>
  <c r="I461" i="167"/>
  <c r="J461" i="167"/>
  <c r="K461" i="167"/>
  <c r="L461" i="167"/>
  <c r="N461" i="167"/>
  <c r="O461" i="167"/>
  <c r="P461" i="167"/>
  <c r="AH461" i="167" s="1"/>
  <c r="Q461" i="167"/>
  <c r="R461" i="167" a="1"/>
  <c r="R461" i="167" s="1"/>
  <c r="S461" i="167"/>
  <c r="T461" i="167"/>
  <c r="U461" i="167"/>
  <c r="V461" i="167"/>
  <c r="Y461" i="167"/>
  <c r="W461" i="167" s="1"/>
  <c r="AB461" i="167"/>
  <c r="AA461" i="167" s="1"/>
  <c r="AF461" i="167"/>
  <c r="AG461" i="167"/>
  <c r="AI461" i="167"/>
  <c r="AL461" i="167"/>
  <c r="AJ461" i="167" s="1"/>
  <c r="AO461" i="167"/>
  <c r="AP461" i="167"/>
  <c r="AQ461" i="167"/>
  <c r="AR461" i="167"/>
  <c r="AS461" i="167"/>
  <c r="AT461" i="167"/>
  <c r="AU461" i="167"/>
  <c r="AV461" i="167"/>
  <c r="AW461" i="167"/>
  <c r="BB461" i="167"/>
  <c r="A463" i="167"/>
  <c r="B463" i="167"/>
  <c r="C463" i="167"/>
  <c r="D463" i="167"/>
  <c r="E463" i="167"/>
  <c r="M463" i="167" s="1"/>
  <c r="H463" i="167"/>
  <c r="F463" i="167" s="1"/>
  <c r="I463" i="167"/>
  <c r="J463" i="167"/>
  <c r="K463" i="167"/>
  <c r="L463" i="167"/>
  <c r="N463" i="167"/>
  <c r="O463" i="167"/>
  <c r="P463" i="167"/>
  <c r="AH463" i="167" s="1"/>
  <c r="Q463" i="167"/>
  <c r="R463" i="167" a="1"/>
  <c r="R463" i="167" s="1"/>
  <c r="S463" i="167"/>
  <c r="T463" i="167"/>
  <c r="U463" i="167"/>
  <c r="V463" i="167"/>
  <c r="Y463" i="167"/>
  <c r="X463" i="167" s="1"/>
  <c r="AB463" i="167"/>
  <c r="Z463" i="167" s="1"/>
  <c r="AF463" i="167"/>
  <c r="AD463" i="167" s="1"/>
  <c r="AG463" i="167"/>
  <c r="AI463" i="167"/>
  <c r="AL463" i="167"/>
  <c r="AJ463" i="167" s="1"/>
  <c r="AO463" i="167"/>
  <c r="AP463" i="167"/>
  <c r="AQ463" i="167"/>
  <c r="AR463" i="167"/>
  <c r="AS463" i="167"/>
  <c r="AT463" i="167"/>
  <c r="AU463" i="167"/>
  <c r="AV463" i="167"/>
  <c r="AW463" i="167"/>
  <c r="BB463" i="167"/>
  <c r="A473" i="167"/>
  <c r="B473" i="167"/>
  <c r="C473" i="167"/>
  <c r="D473" i="167"/>
  <c r="E473" i="167"/>
  <c r="H473" i="167"/>
  <c r="I473" i="167"/>
  <c r="J473" i="167"/>
  <c r="K473" i="167"/>
  <c r="L473" i="167"/>
  <c r="N473" i="167"/>
  <c r="O473" i="167"/>
  <c r="P473" i="167"/>
  <c r="Q473" i="167"/>
  <c r="R473" i="167" a="1"/>
  <c r="R473" i="167" s="1"/>
  <c r="S473" i="167"/>
  <c r="T473" i="167"/>
  <c r="U473" i="167"/>
  <c r="V473" i="167"/>
  <c r="Y473" i="167"/>
  <c r="W473" i="167" s="1"/>
  <c r="AB473" i="167"/>
  <c r="AF473" i="167"/>
  <c r="AG473" i="167"/>
  <c r="AI473" i="167"/>
  <c r="AL473" i="167"/>
  <c r="AK473" i="167" s="1"/>
  <c r="AO473" i="167"/>
  <c r="AP473" i="167"/>
  <c r="AQ473" i="167"/>
  <c r="AR473" i="167"/>
  <c r="AS473" i="167"/>
  <c r="AT473" i="167"/>
  <c r="AU473" i="167"/>
  <c r="AV473" i="167"/>
  <c r="AW473" i="167"/>
  <c r="BB473" i="167"/>
  <c r="A450" i="167"/>
  <c r="B450" i="167"/>
  <c r="C450" i="167"/>
  <c r="D450" i="167"/>
  <c r="E450" i="167"/>
  <c r="H450" i="167"/>
  <c r="I450" i="167"/>
  <c r="J450" i="167"/>
  <c r="K450" i="167"/>
  <c r="L450" i="167"/>
  <c r="N450" i="167"/>
  <c r="O450" i="167"/>
  <c r="P450" i="167"/>
  <c r="AH450" i="167" s="1"/>
  <c r="Q450" i="167"/>
  <c r="R450" i="167" a="1"/>
  <c r="R450" i="167" s="1"/>
  <c r="S450" i="167"/>
  <c r="T450" i="167"/>
  <c r="U450" i="167"/>
  <c r="V450" i="167"/>
  <c r="Y450" i="167"/>
  <c r="X450" i="167" s="1"/>
  <c r="AB450" i="167"/>
  <c r="Z450" i="167" s="1"/>
  <c r="AF450" i="167"/>
  <c r="AG450" i="167"/>
  <c r="AI450" i="167"/>
  <c r="AL450" i="167"/>
  <c r="AO450" i="167"/>
  <c r="AP450" i="167"/>
  <c r="AQ450" i="167"/>
  <c r="AR450" i="167"/>
  <c r="AS450" i="167"/>
  <c r="AT450" i="167"/>
  <c r="AU450" i="167"/>
  <c r="AV450" i="167"/>
  <c r="AW450" i="167"/>
  <c r="BB450" i="167"/>
  <c r="A10" i="167"/>
  <c r="B10" i="167"/>
  <c r="C10" i="167"/>
  <c r="D10" i="167"/>
  <c r="E10" i="167"/>
  <c r="M10" i="167" s="1"/>
  <c r="H10" i="167"/>
  <c r="F10" i="167" s="1"/>
  <c r="I10" i="167"/>
  <c r="J10" i="167"/>
  <c r="K10" i="167"/>
  <c r="L10" i="167"/>
  <c r="N10" i="167"/>
  <c r="O10" i="167"/>
  <c r="P10" i="167"/>
  <c r="Q10" i="167"/>
  <c r="R10" i="167" a="1"/>
  <c r="R10" i="167" s="1"/>
  <c r="S10" i="167"/>
  <c r="T10" i="167"/>
  <c r="U10" i="167"/>
  <c r="V10" i="167"/>
  <c r="AX10" i="167" s="1"/>
  <c r="Y10" i="167"/>
  <c r="AB10" i="167"/>
  <c r="Z10" i="167" s="1"/>
  <c r="AF10" i="167"/>
  <c r="AE10" i="167" s="1"/>
  <c r="AG10" i="167"/>
  <c r="AI10" i="167"/>
  <c r="AL10" i="167"/>
  <c r="AJ10" i="167" s="1"/>
  <c r="AO10" i="167"/>
  <c r="AP10" i="167"/>
  <c r="AQ10" i="167"/>
  <c r="AR10" i="167"/>
  <c r="AS10" i="167"/>
  <c r="AT10" i="167"/>
  <c r="AU10" i="167"/>
  <c r="AV10" i="167"/>
  <c r="AW10" i="167"/>
  <c r="BB10" i="167"/>
  <c r="A11" i="167"/>
  <c r="B11" i="167"/>
  <c r="C11" i="167"/>
  <c r="D11" i="167"/>
  <c r="E11" i="167"/>
  <c r="M11" i="167" s="1"/>
  <c r="H11" i="167"/>
  <c r="F11" i="167" s="1"/>
  <c r="I11" i="167"/>
  <c r="J11" i="167"/>
  <c r="K11" i="167"/>
  <c r="L11" i="167"/>
  <c r="N11" i="167"/>
  <c r="O11" i="167"/>
  <c r="P11" i="167"/>
  <c r="Q11" i="167"/>
  <c r="R11" i="167" a="1"/>
  <c r="R11" i="167" s="1"/>
  <c r="S11" i="167"/>
  <c r="T11" i="167"/>
  <c r="U11" i="167"/>
  <c r="V11" i="167"/>
  <c r="AX11" i="167" s="1"/>
  <c r="Y11" i="167"/>
  <c r="W11" i="167" s="1"/>
  <c r="AB11" i="167"/>
  <c r="Z11" i="167" s="1"/>
  <c r="AF11" i="167"/>
  <c r="AG11" i="167"/>
  <c r="AI11" i="167"/>
  <c r="AL11" i="167"/>
  <c r="AJ11" i="167" s="1"/>
  <c r="AO11" i="167"/>
  <c r="AP11" i="167"/>
  <c r="AQ11" i="167"/>
  <c r="AR11" i="167"/>
  <c r="AS11" i="167"/>
  <c r="AT11" i="167"/>
  <c r="AU11" i="167"/>
  <c r="AV11" i="167"/>
  <c r="AW11" i="167"/>
  <c r="BB11" i="167"/>
  <c r="A12" i="167"/>
  <c r="B12" i="167"/>
  <c r="C12" i="167"/>
  <c r="D12" i="167"/>
  <c r="E12" i="167"/>
  <c r="M12" i="167" s="1"/>
  <c r="H12" i="167"/>
  <c r="F12" i="167" s="1"/>
  <c r="I12" i="167"/>
  <c r="J12" i="167"/>
  <c r="K12" i="167"/>
  <c r="L12" i="167"/>
  <c r="N12" i="167"/>
  <c r="O12" i="167"/>
  <c r="P12" i="167"/>
  <c r="Q12" i="167"/>
  <c r="R12" i="167" a="1"/>
  <c r="R12" i="167" s="1"/>
  <c r="S12" i="167"/>
  <c r="T12" i="167"/>
  <c r="U12" i="167"/>
  <c r="V12" i="167"/>
  <c r="AX12" i="167" s="1"/>
  <c r="Y12" i="167"/>
  <c r="AB12" i="167"/>
  <c r="Z12" i="167" s="1"/>
  <c r="AF12" i="167"/>
  <c r="AC12" i="167" s="1"/>
  <c r="AG12" i="167"/>
  <c r="AI12" i="167"/>
  <c r="AL12" i="167"/>
  <c r="AK12" i="167" s="1"/>
  <c r="AO12" i="167"/>
  <c r="AP12" i="167"/>
  <c r="AQ12" i="167"/>
  <c r="AR12" i="167"/>
  <c r="AS12" i="167"/>
  <c r="AT12" i="167"/>
  <c r="AU12" i="167"/>
  <c r="AV12" i="167"/>
  <c r="AW12" i="167"/>
  <c r="BB12" i="167"/>
  <c r="A13" i="167"/>
  <c r="B13" i="167"/>
  <c r="C13" i="167"/>
  <c r="D13" i="167"/>
  <c r="E13" i="167"/>
  <c r="M13" i="167" s="1"/>
  <c r="H13" i="167"/>
  <c r="G13" i="167" s="1"/>
  <c r="I13" i="167"/>
  <c r="J13" i="167"/>
  <c r="K13" i="167"/>
  <c r="L13" i="167"/>
  <c r="N13" i="167"/>
  <c r="O13" i="167"/>
  <c r="P13" i="167"/>
  <c r="AH13" i="167" s="1"/>
  <c r="Q13" i="167"/>
  <c r="R13" i="167" a="1"/>
  <c r="R13" i="167" s="1"/>
  <c r="S13" i="167"/>
  <c r="T13" i="167"/>
  <c r="U13" i="167"/>
  <c r="V13" i="167"/>
  <c r="AX13" i="167" s="1"/>
  <c r="Y13" i="167"/>
  <c r="AB13" i="167"/>
  <c r="Z13" i="167" s="1"/>
  <c r="AF13" i="167"/>
  <c r="AC13" i="167" s="1"/>
  <c r="AG13" i="167"/>
  <c r="AI13" i="167"/>
  <c r="AL13" i="167"/>
  <c r="AO13" i="167"/>
  <c r="AP13" i="167"/>
  <c r="AQ13" i="167"/>
  <c r="AR13" i="167"/>
  <c r="AS13" i="167"/>
  <c r="AT13" i="167"/>
  <c r="AU13" i="167"/>
  <c r="AV13" i="167"/>
  <c r="AW13" i="167"/>
  <c r="BB13" i="167"/>
  <c r="A14" i="167"/>
  <c r="B14" i="167"/>
  <c r="C14" i="167"/>
  <c r="D14" i="167"/>
  <c r="E14" i="167"/>
  <c r="M14" i="167" s="1"/>
  <c r="H14" i="167"/>
  <c r="I14" i="167"/>
  <c r="J14" i="167"/>
  <c r="K14" i="167"/>
  <c r="L14" i="167"/>
  <c r="N14" i="167"/>
  <c r="O14" i="167"/>
  <c r="P14" i="167"/>
  <c r="Q14" i="167"/>
  <c r="R14" i="167" a="1"/>
  <c r="R14" i="167" s="1"/>
  <c r="S14" i="167"/>
  <c r="T14" i="167"/>
  <c r="U14" i="167"/>
  <c r="V14" i="167"/>
  <c r="AX14" i="167" s="1"/>
  <c r="Y14" i="167"/>
  <c r="AB14" i="167"/>
  <c r="Z14" i="167" s="1"/>
  <c r="AF14" i="167"/>
  <c r="AE14" i="167" s="1"/>
  <c r="AG14" i="167"/>
  <c r="AI14" i="167"/>
  <c r="AL14" i="167"/>
  <c r="AJ14" i="167" s="1"/>
  <c r="AO14" i="167"/>
  <c r="AP14" i="167"/>
  <c r="AQ14" i="167"/>
  <c r="AR14" i="167"/>
  <c r="AS14" i="167"/>
  <c r="AT14" i="167"/>
  <c r="AU14" i="167"/>
  <c r="AV14" i="167"/>
  <c r="AW14" i="167"/>
  <c r="BB14" i="167"/>
  <c r="A15" i="167"/>
  <c r="B15" i="167"/>
  <c r="C15" i="167"/>
  <c r="D15" i="167"/>
  <c r="E15" i="167"/>
  <c r="M15" i="167" s="1"/>
  <c r="H15" i="167"/>
  <c r="I15" i="167"/>
  <c r="J15" i="167"/>
  <c r="K15" i="167"/>
  <c r="L15" i="167"/>
  <c r="N15" i="167"/>
  <c r="O15" i="167"/>
  <c r="P15" i="167"/>
  <c r="Q15" i="167"/>
  <c r="R15" i="167" a="1"/>
  <c r="R15" i="167" s="1"/>
  <c r="S15" i="167"/>
  <c r="T15" i="167"/>
  <c r="U15" i="167"/>
  <c r="V15" i="167"/>
  <c r="AX15" i="167" s="1"/>
  <c r="Y15" i="167"/>
  <c r="AB15" i="167"/>
  <c r="AA15" i="167" s="1"/>
  <c r="AF15" i="167"/>
  <c r="AC15" i="167" s="1"/>
  <c r="AG15" i="167"/>
  <c r="AI15" i="167"/>
  <c r="AL15" i="167"/>
  <c r="AJ15" i="167" s="1"/>
  <c r="AO15" i="167"/>
  <c r="AP15" i="167"/>
  <c r="AQ15" i="167"/>
  <c r="AR15" i="167"/>
  <c r="AS15" i="167"/>
  <c r="AT15" i="167"/>
  <c r="AU15" i="167"/>
  <c r="AV15" i="167"/>
  <c r="AW15" i="167"/>
  <c r="BB15" i="167"/>
  <c r="A16" i="167"/>
  <c r="B16" i="167"/>
  <c r="C16" i="167"/>
  <c r="D16" i="167"/>
  <c r="E16" i="167"/>
  <c r="M16" i="167" s="1"/>
  <c r="H16" i="167"/>
  <c r="F16" i="167" s="1"/>
  <c r="I16" i="167"/>
  <c r="J16" i="167"/>
  <c r="K16" i="167"/>
  <c r="L16" i="167"/>
  <c r="N16" i="167"/>
  <c r="O16" i="167"/>
  <c r="P16" i="167"/>
  <c r="AH16" i="167" s="1"/>
  <c r="Q16" i="167"/>
  <c r="R16" i="167" a="1"/>
  <c r="R16" i="167" s="1"/>
  <c r="S16" i="167"/>
  <c r="T16" i="167"/>
  <c r="U16" i="167"/>
  <c r="V16" i="167"/>
  <c r="AX16" i="167" s="1"/>
  <c r="Y16" i="167"/>
  <c r="AB16" i="167"/>
  <c r="Z16" i="167" s="1"/>
  <c r="AF16" i="167"/>
  <c r="AG16" i="167"/>
  <c r="AI16" i="167"/>
  <c r="AL16" i="167"/>
  <c r="AK16" i="167" s="1"/>
  <c r="AO16" i="167"/>
  <c r="AP16" i="167"/>
  <c r="AQ16" i="167"/>
  <c r="AR16" i="167"/>
  <c r="AS16" i="167"/>
  <c r="AT16" i="167"/>
  <c r="AU16" i="167"/>
  <c r="AV16" i="167"/>
  <c r="AW16" i="167"/>
  <c r="BB16" i="167"/>
  <c r="A17" i="167"/>
  <c r="B17" i="167"/>
  <c r="C17" i="167"/>
  <c r="D17" i="167"/>
  <c r="E17" i="167"/>
  <c r="M17" i="167" s="1"/>
  <c r="H17" i="167"/>
  <c r="G17" i="167" s="1"/>
  <c r="I17" i="167"/>
  <c r="J17" i="167"/>
  <c r="K17" i="167"/>
  <c r="L17" i="167"/>
  <c r="N17" i="167"/>
  <c r="O17" i="167"/>
  <c r="P17" i="167"/>
  <c r="AH17" i="167" s="1"/>
  <c r="Q17" i="167"/>
  <c r="R17" i="167" a="1"/>
  <c r="R17" i="167" s="1"/>
  <c r="S17" i="167"/>
  <c r="T17" i="167"/>
  <c r="U17" i="167"/>
  <c r="V17" i="167"/>
  <c r="AX17" i="167" s="1"/>
  <c r="Y17" i="167"/>
  <c r="AB17" i="167"/>
  <c r="AA17" i="167" s="1"/>
  <c r="AF17" i="167"/>
  <c r="AG17" i="167"/>
  <c r="AI17" i="167"/>
  <c r="AL17" i="167"/>
  <c r="AO17" i="167"/>
  <c r="AP17" i="167"/>
  <c r="AQ17" i="167"/>
  <c r="AR17" i="167"/>
  <c r="AS17" i="167"/>
  <c r="AT17" i="167"/>
  <c r="AU17" i="167"/>
  <c r="AV17" i="167"/>
  <c r="AW17" i="167"/>
  <c r="BB17" i="167"/>
  <c r="A18" i="167"/>
  <c r="B18" i="167"/>
  <c r="C18" i="167"/>
  <c r="D18" i="167"/>
  <c r="E18" i="167"/>
  <c r="M18" i="167" s="1"/>
  <c r="H18" i="167"/>
  <c r="F18" i="167" s="1"/>
  <c r="I18" i="167"/>
  <c r="J18" i="167"/>
  <c r="K18" i="167"/>
  <c r="L18" i="167"/>
  <c r="N18" i="167"/>
  <c r="O18" i="167"/>
  <c r="P18" i="167"/>
  <c r="AH18" i="167" s="1"/>
  <c r="Q18" i="167"/>
  <c r="R18" i="167" a="1"/>
  <c r="R18" i="167" s="1"/>
  <c r="S18" i="167"/>
  <c r="T18" i="167"/>
  <c r="U18" i="167"/>
  <c r="V18" i="167"/>
  <c r="AX18" i="167" s="1"/>
  <c r="Y18" i="167"/>
  <c r="W18" i="167" s="1"/>
  <c r="AB18" i="167"/>
  <c r="AA18" i="167" s="1"/>
  <c r="AF18" i="167"/>
  <c r="AG18" i="167"/>
  <c r="AI18" i="167"/>
  <c r="AL18" i="167"/>
  <c r="AO18" i="167"/>
  <c r="AP18" i="167"/>
  <c r="AQ18" i="167"/>
  <c r="AR18" i="167"/>
  <c r="AS18" i="167"/>
  <c r="AT18" i="167"/>
  <c r="AU18" i="167"/>
  <c r="AV18" i="167"/>
  <c r="AW18" i="167"/>
  <c r="BB18" i="167"/>
  <c r="A19" i="167"/>
  <c r="B19" i="167"/>
  <c r="C19" i="167"/>
  <c r="D19" i="167"/>
  <c r="E19" i="167"/>
  <c r="M19" i="167" s="1"/>
  <c r="H19" i="167"/>
  <c r="I19" i="167"/>
  <c r="J19" i="167"/>
  <c r="K19" i="167"/>
  <c r="L19" i="167"/>
  <c r="N19" i="167"/>
  <c r="O19" i="167"/>
  <c r="P19" i="167"/>
  <c r="AH19" i="167" s="1"/>
  <c r="Q19" i="167"/>
  <c r="R19" i="167" a="1"/>
  <c r="R19" i="167" s="1"/>
  <c r="S19" i="167"/>
  <c r="T19" i="167"/>
  <c r="U19" i="167"/>
  <c r="V19" i="167"/>
  <c r="AX19" i="167" s="1"/>
  <c r="Y19" i="167"/>
  <c r="AB19" i="167"/>
  <c r="AF19" i="167"/>
  <c r="AG19" i="167"/>
  <c r="AI19" i="167"/>
  <c r="AL19" i="167"/>
  <c r="AJ19" i="167" s="1"/>
  <c r="AO19" i="167"/>
  <c r="AP19" i="167"/>
  <c r="AQ19" i="167"/>
  <c r="AR19" i="167"/>
  <c r="AS19" i="167"/>
  <c r="AT19" i="167"/>
  <c r="AU19" i="167"/>
  <c r="AV19" i="167"/>
  <c r="AW19" i="167"/>
  <c r="BB19" i="167"/>
  <c r="A20" i="167"/>
  <c r="B20" i="167"/>
  <c r="C20" i="167"/>
  <c r="D20" i="167"/>
  <c r="E20" i="167"/>
  <c r="M20" i="167" s="1"/>
  <c r="H20" i="167"/>
  <c r="I20" i="167"/>
  <c r="J20" i="167"/>
  <c r="K20" i="167"/>
  <c r="L20" i="167"/>
  <c r="N20" i="167"/>
  <c r="O20" i="167"/>
  <c r="P20" i="167"/>
  <c r="AH20" i="167" s="1"/>
  <c r="Q20" i="167"/>
  <c r="R20" i="167" a="1"/>
  <c r="R20" i="167" s="1"/>
  <c r="S20" i="167"/>
  <c r="T20" i="167"/>
  <c r="U20" i="167"/>
  <c r="V20" i="167"/>
  <c r="AX20" i="167" s="1"/>
  <c r="Y20" i="167"/>
  <c r="AB20" i="167"/>
  <c r="AA20" i="167" s="1"/>
  <c r="AF20" i="167"/>
  <c r="AC20" i="167" s="1"/>
  <c r="AG20" i="167"/>
  <c r="AI20" i="167"/>
  <c r="AL20" i="167"/>
  <c r="AK20" i="167" s="1"/>
  <c r="AO20" i="167"/>
  <c r="AP20" i="167"/>
  <c r="AQ20" i="167"/>
  <c r="AR20" i="167"/>
  <c r="AS20" i="167"/>
  <c r="AT20" i="167"/>
  <c r="AU20" i="167"/>
  <c r="AV20" i="167"/>
  <c r="AW20" i="167"/>
  <c r="BB20" i="167"/>
  <c r="A21" i="167"/>
  <c r="B21" i="167"/>
  <c r="C21" i="167"/>
  <c r="D21" i="167"/>
  <c r="E21" i="167"/>
  <c r="M21" i="167" s="1"/>
  <c r="H21" i="167"/>
  <c r="F21" i="167" s="1"/>
  <c r="I21" i="167"/>
  <c r="J21" i="167"/>
  <c r="K21" i="167"/>
  <c r="L21" i="167"/>
  <c r="N21" i="167"/>
  <c r="O21" i="167"/>
  <c r="P21" i="167"/>
  <c r="Q21" i="167"/>
  <c r="R21" i="167" a="1"/>
  <c r="R21" i="167" s="1"/>
  <c r="S21" i="167"/>
  <c r="T21" i="167"/>
  <c r="U21" i="167"/>
  <c r="V21" i="167"/>
  <c r="AX21" i="167" s="1"/>
  <c r="Y21" i="167"/>
  <c r="X21" i="167" s="1"/>
  <c r="AB21" i="167"/>
  <c r="AA21" i="167" s="1"/>
  <c r="AF21" i="167"/>
  <c r="AC21" i="167" s="1"/>
  <c r="AG21" i="167"/>
  <c r="AI21" i="167"/>
  <c r="AL21" i="167"/>
  <c r="AO21" i="167"/>
  <c r="AP21" i="167"/>
  <c r="AQ21" i="167"/>
  <c r="AR21" i="167"/>
  <c r="AS21" i="167"/>
  <c r="AT21" i="167"/>
  <c r="AU21" i="167"/>
  <c r="AV21" i="167"/>
  <c r="AW21" i="167"/>
  <c r="BB21" i="167"/>
  <c r="A22" i="167"/>
  <c r="B22" i="167"/>
  <c r="C22" i="167"/>
  <c r="D22" i="167"/>
  <c r="E22" i="167"/>
  <c r="M22" i="167" s="1"/>
  <c r="H22" i="167"/>
  <c r="F22" i="167" s="1"/>
  <c r="I22" i="167"/>
  <c r="J22" i="167"/>
  <c r="K22" i="167"/>
  <c r="L22" i="167"/>
  <c r="N22" i="167"/>
  <c r="O22" i="167"/>
  <c r="P22" i="167"/>
  <c r="AH22" i="167" s="1"/>
  <c r="Q22" i="167"/>
  <c r="R22" i="167" a="1"/>
  <c r="R22" i="167" s="1"/>
  <c r="S22" i="167"/>
  <c r="T22" i="167"/>
  <c r="U22" i="167"/>
  <c r="V22" i="167"/>
  <c r="AX22" i="167" s="1"/>
  <c r="Y22" i="167"/>
  <c r="W22" i="167" s="1"/>
  <c r="AB22" i="167"/>
  <c r="Z22" i="167" s="1"/>
  <c r="AF22" i="167"/>
  <c r="AE22" i="167" s="1"/>
  <c r="AG22" i="167"/>
  <c r="AI22" i="167"/>
  <c r="AL22" i="167"/>
  <c r="AK22" i="167" s="1"/>
  <c r="AO22" i="167"/>
  <c r="AP22" i="167"/>
  <c r="AQ22" i="167"/>
  <c r="AR22" i="167"/>
  <c r="AS22" i="167"/>
  <c r="AT22" i="167"/>
  <c r="AU22" i="167"/>
  <c r="AV22" i="167"/>
  <c r="AW22" i="167"/>
  <c r="BB22" i="167"/>
  <c r="A23" i="167"/>
  <c r="B23" i="167"/>
  <c r="C23" i="167"/>
  <c r="D23" i="167"/>
  <c r="E23" i="167"/>
  <c r="M23" i="167" s="1"/>
  <c r="H23" i="167"/>
  <c r="F23" i="167" s="1"/>
  <c r="I23" i="167"/>
  <c r="J23" i="167"/>
  <c r="K23" i="167"/>
  <c r="L23" i="167"/>
  <c r="N23" i="167"/>
  <c r="O23" i="167"/>
  <c r="P23" i="167"/>
  <c r="AH23" i="167" s="1"/>
  <c r="Q23" i="167"/>
  <c r="R23" i="167" a="1"/>
  <c r="R23" i="167" s="1"/>
  <c r="S23" i="167"/>
  <c r="T23" i="167"/>
  <c r="U23" i="167"/>
  <c r="V23" i="167"/>
  <c r="AX23" i="167" s="1"/>
  <c r="Y23" i="167"/>
  <c r="W23" i="167" s="1"/>
  <c r="AB23" i="167"/>
  <c r="Z23" i="167" s="1"/>
  <c r="AF23" i="167"/>
  <c r="AE23" i="167" s="1"/>
  <c r="AG23" i="167"/>
  <c r="AI23" i="167"/>
  <c r="AL23" i="167"/>
  <c r="AK23" i="167" s="1"/>
  <c r="AO23" i="167"/>
  <c r="AP23" i="167"/>
  <c r="AQ23" i="167"/>
  <c r="AR23" i="167"/>
  <c r="AS23" i="167"/>
  <c r="AT23" i="167"/>
  <c r="AU23" i="167"/>
  <c r="AV23" i="167"/>
  <c r="AW23" i="167"/>
  <c r="BB23" i="167"/>
  <c r="A24" i="167"/>
  <c r="B24" i="167"/>
  <c r="C24" i="167"/>
  <c r="D24" i="167"/>
  <c r="E24" i="167"/>
  <c r="M24" i="167" s="1"/>
  <c r="H24" i="167"/>
  <c r="F24" i="167" s="1"/>
  <c r="I24" i="167"/>
  <c r="J24" i="167"/>
  <c r="K24" i="167"/>
  <c r="L24" i="167"/>
  <c r="N24" i="167"/>
  <c r="O24" i="167"/>
  <c r="P24" i="167"/>
  <c r="AH24" i="167" s="1"/>
  <c r="Q24" i="167"/>
  <c r="R24" i="167" a="1"/>
  <c r="R24" i="167" s="1"/>
  <c r="S24" i="167"/>
  <c r="T24" i="167"/>
  <c r="U24" i="167"/>
  <c r="V24" i="167"/>
  <c r="AX24" i="167" s="1"/>
  <c r="Y24" i="167"/>
  <c r="AB24" i="167"/>
  <c r="AF24" i="167"/>
  <c r="AG24" i="167"/>
  <c r="AI24" i="167"/>
  <c r="AL24" i="167"/>
  <c r="AK24" i="167" s="1"/>
  <c r="AO24" i="167"/>
  <c r="AP24" i="167"/>
  <c r="AQ24" i="167"/>
  <c r="AR24" i="167"/>
  <c r="AS24" i="167"/>
  <c r="AT24" i="167"/>
  <c r="AU24" i="167"/>
  <c r="AV24" i="167"/>
  <c r="AW24" i="167"/>
  <c r="BB24" i="167"/>
  <c r="A25" i="167"/>
  <c r="B25" i="167"/>
  <c r="C25" i="167"/>
  <c r="D25" i="167"/>
  <c r="E25" i="167"/>
  <c r="M25" i="167" s="1"/>
  <c r="H25" i="167"/>
  <c r="I25" i="167"/>
  <c r="J25" i="167"/>
  <c r="K25" i="167"/>
  <c r="L25" i="167"/>
  <c r="N25" i="167"/>
  <c r="O25" i="167"/>
  <c r="P25" i="167"/>
  <c r="AH25" i="167" s="1"/>
  <c r="Q25" i="167"/>
  <c r="R25" i="167" a="1"/>
  <c r="R25" i="167" s="1"/>
  <c r="S25" i="167"/>
  <c r="T25" i="167"/>
  <c r="U25" i="167"/>
  <c r="V25" i="167"/>
  <c r="AX25" i="167" s="1"/>
  <c r="Y25" i="167"/>
  <c r="AB25" i="167"/>
  <c r="Z25" i="167" s="1"/>
  <c r="AF25" i="167"/>
  <c r="AD25" i="167" s="1"/>
  <c r="AG25" i="167"/>
  <c r="AI25" i="167"/>
  <c r="AL25" i="167"/>
  <c r="AO25" i="167"/>
  <c r="AP25" i="167"/>
  <c r="AQ25" i="167"/>
  <c r="AR25" i="167"/>
  <c r="AS25" i="167"/>
  <c r="AT25" i="167"/>
  <c r="AU25" i="167"/>
  <c r="AV25" i="167"/>
  <c r="AW25" i="167"/>
  <c r="BB25" i="167"/>
  <c r="A26" i="167"/>
  <c r="B26" i="167"/>
  <c r="C26" i="167"/>
  <c r="D26" i="167"/>
  <c r="E26" i="167"/>
  <c r="M26" i="167" s="1"/>
  <c r="H26" i="167"/>
  <c r="G26" i="167" s="1"/>
  <c r="I26" i="167"/>
  <c r="J26" i="167"/>
  <c r="K26" i="167"/>
  <c r="L26" i="167"/>
  <c r="N26" i="167"/>
  <c r="O26" i="167"/>
  <c r="P26" i="167"/>
  <c r="Q26" i="167"/>
  <c r="R26" i="167" a="1"/>
  <c r="R26" i="167" s="1"/>
  <c r="S26" i="167"/>
  <c r="T26" i="167"/>
  <c r="U26" i="167"/>
  <c r="V26" i="167"/>
  <c r="AX26" i="167" s="1"/>
  <c r="Y26" i="167"/>
  <c r="AB26" i="167"/>
  <c r="AA26" i="167" s="1"/>
  <c r="AF26" i="167"/>
  <c r="AG26" i="167"/>
  <c r="AI26" i="167"/>
  <c r="AL26" i="167"/>
  <c r="AJ26" i="167" s="1"/>
  <c r="AO26" i="167"/>
  <c r="AP26" i="167"/>
  <c r="AQ26" i="167"/>
  <c r="AR26" i="167"/>
  <c r="AS26" i="167"/>
  <c r="AT26" i="167"/>
  <c r="AU26" i="167"/>
  <c r="AV26" i="167"/>
  <c r="AW26" i="167"/>
  <c r="BB26" i="167"/>
  <c r="A27" i="167"/>
  <c r="B27" i="167"/>
  <c r="C27" i="167"/>
  <c r="D27" i="167"/>
  <c r="E27" i="167"/>
  <c r="M27" i="167" s="1"/>
  <c r="H27" i="167"/>
  <c r="G27" i="167" s="1"/>
  <c r="I27" i="167"/>
  <c r="J27" i="167"/>
  <c r="K27" i="167"/>
  <c r="L27" i="167"/>
  <c r="N27" i="167"/>
  <c r="O27" i="167"/>
  <c r="P27" i="167"/>
  <c r="Q27" i="167"/>
  <c r="R27" i="167" a="1"/>
  <c r="R27" i="167" s="1"/>
  <c r="S27" i="167"/>
  <c r="T27" i="167"/>
  <c r="U27" i="167"/>
  <c r="V27" i="167"/>
  <c r="AX27" i="167" s="1"/>
  <c r="Y27" i="167"/>
  <c r="AB27" i="167"/>
  <c r="Z27" i="167" s="1"/>
  <c r="AF27" i="167"/>
  <c r="AD27" i="167" s="1"/>
  <c r="AG27" i="167"/>
  <c r="AI27" i="167"/>
  <c r="AL27" i="167"/>
  <c r="AO27" i="167"/>
  <c r="AP27" i="167"/>
  <c r="AQ27" i="167"/>
  <c r="AR27" i="167"/>
  <c r="AS27" i="167"/>
  <c r="AT27" i="167"/>
  <c r="AU27" i="167"/>
  <c r="AV27" i="167"/>
  <c r="AW27" i="167"/>
  <c r="BB27" i="167"/>
  <c r="A28" i="167"/>
  <c r="B28" i="167"/>
  <c r="C28" i="167"/>
  <c r="D28" i="167"/>
  <c r="E28" i="167"/>
  <c r="M28" i="167" s="1"/>
  <c r="H28" i="167"/>
  <c r="G28" i="167" s="1"/>
  <c r="I28" i="167"/>
  <c r="J28" i="167"/>
  <c r="K28" i="167"/>
  <c r="L28" i="167"/>
  <c r="N28" i="167"/>
  <c r="O28" i="167"/>
  <c r="P28" i="167"/>
  <c r="Q28" i="167"/>
  <c r="R28" i="167" a="1"/>
  <c r="R28" i="167" s="1"/>
  <c r="S28" i="167"/>
  <c r="T28" i="167"/>
  <c r="U28" i="167"/>
  <c r="V28" i="167"/>
  <c r="AX28" i="167" s="1"/>
  <c r="Y28" i="167"/>
  <c r="X28" i="167" s="1"/>
  <c r="AB28" i="167"/>
  <c r="Z28" i="167" s="1"/>
  <c r="AF28" i="167"/>
  <c r="AC28" i="167" s="1"/>
  <c r="AG28" i="167"/>
  <c r="AI28" i="167"/>
  <c r="AL28" i="167"/>
  <c r="AO28" i="167"/>
  <c r="AP28" i="167"/>
  <c r="AQ28" i="167"/>
  <c r="AR28" i="167"/>
  <c r="AS28" i="167"/>
  <c r="AT28" i="167"/>
  <c r="AU28" i="167"/>
  <c r="AV28" i="167"/>
  <c r="AW28" i="167"/>
  <c r="BB28" i="167"/>
  <c r="A29" i="167"/>
  <c r="B29" i="167"/>
  <c r="C29" i="167"/>
  <c r="D29" i="167"/>
  <c r="E29" i="167"/>
  <c r="M29" i="167" s="1"/>
  <c r="H29" i="167"/>
  <c r="I29" i="167"/>
  <c r="J29" i="167"/>
  <c r="K29" i="167"/>
  <c r="L29" i="167"/>
  <c r="N29" i="167"/>
  <c r="O29" i="167"/>
  <c r="P29" i="167"/>
  <c r="AH29" i="167" s="1"/>
  <c r="Q29" i="167"/>
  <c r="R29" i="167" a="1"/>
  <c r="R29" i="167" s="1"/>
  <c r="S29" i="167"/>
  <c r="T29" i="167"/>
  <c r="U29" i="167"/>
  <c r="V29" i="167"/>
  <c r="AX29" i="167" s="1"/>
  <c r="Y29" i="167"/>
  <c r="AB29" i="167"/>
  <c r="Z29" i="167" s="1"/>
  <c r="AF29" i="167"/>
  <c r="AG29" i="167"/>
  <c r="AI29" i="167"/>
  <c r="AL29" i="167"/>
  <c r="AK29" i="167" s="1"/>
  <c r="AO29" i="167"/>
  <c r="AP29" i="167"/>
  <c r="AQ29" i="167"/>
  <c r="AR29" i="167"/>
  <c r="AS29" i="167"/>
  <c r="AT29" i="167"/>
  <c r="AU29" i="167"/>
  <c r="AV29" i="167"/>
  <c r="AW29" i="167"/>
  <c r="BB29" i="167"/>
  <c r="A30" i="167"/>
  <c r="B30" i="167"/>
  <c r="C30" i="167"/>
  <c r="D30" i="167"/>
  <c r="E30" i="167"/>
  <c r="M30" i="167" s="1"/>
  <c r="H30" i="167"/>
  <c r="I30" i="167"/>
  <c r="J30" i="167"/>
  <c r="K30" i="167"/>
  <c r="L30" i="167"/>
  <c r="N30" i="167"/>
  <c r="O30" i="167"/>
  <c r="P30" i="167"/>
  <c r="AH30" i="167" s="1"/>
  <c r="Q30" i="167"/>
  <c r="R30" i="167" a="1"/>
  <c r="R30" i="167" s="1"/>
  <c r="S30" i="167"/>
  <c r="T30" i="167"/>
  <c r="U30" i="167"/>
  <c r="V30" i="167"/>
  <c r="AX30" i="167" s="1"/>
  <c r="Y30" i="167"/>
  <c r="W30" i="167" s="1"/>
  <c r="AB30" i="167"/>
  <c r="AF30" i="167"/>
  <c r="AC30" i="167" s="1"/>
  <c r="AG30" i="167"/>
  <c r="AI30" i="167"/>
  <c r="AL30" i="167"/>
  <c r="AJ30" i="167" s="1"/>
  <c r="AO30" i="167"/>
  <c r="AP30" i="167"/>
  <c r="AQ30" i="167"/>
  <c r="AR30" i="167"/>
  <c r="AS30" i="167"/>
  <c r="AT30" i="167"/>
  <c r="AU30" i="167"/>
  <c r="AV30" i="167"/>
  <c r="AW30" i="167"/>
  <c r="BB30" i="167"/>
  <c r="A31" i="167"/>
  <c r="B31" i="167"/>
  <c r="C31" i="167"/>
  <c r="D31" i="167"/>
  <c r="E31" i="167"/>
  <c r="M31" i="167" s="1"/>
  <c r="H31" i="167"/>
  <c r="F31" i="167" s="1"/>
  <c r="I31" i="167"/>
  <c r="J31" i="167"/>
  <c r="K31" i="167"/>
  <c r="L31" i="167"/>
  <c r="N31" i="167"/>
  <c r="O31" i="167"/>
  <c r="P31" i="167"/>
  <c r="Q31" i="167"/>
  <c r="R31" i="167" a="1"/>
  <c r="R31" i="167" s="1"/>
  <c r="S31" i="167"/>
  <c r="T31" i="167"/>
  <c r="U31" i="167"/>
  <c r="V31" i="167"/>
  <c r="AX31" i="167" s="1"/>
  <c r="Y31" i="167"/>
  <c r="AB31" i="167"/>
  <c r="AA31" i="167" s="1"/>
  <c r="AF31" i="167"/>
  <c r="AC31" i="167" s="1"/>
  <c r="AG31" i="167"/>
  <c r="AI31" i="167"/>
  <c r="AL31" i="167"/>
  <c r="AO31" i="167"/>
  <c r="AP31" i="167"/>
  <c r="AQ31" i="167"/>
  <c r="AR31" i="167"/>
  <c r="AS31" i="167"/>
  <c r="AT31" i="167"/>
  <c r="AU31" i="167"/>
  <c r="AV31" i="167"/>
  <c r="AW31" i="167"/>
  <c r="BB31" i="167"/>
  <c r="A32" i="167"/>
  <c r="B32" i="167"/>
  <c r="C32" i="167"/>
  <c r="D32" i="167"/>
  <c r="E32" i="167"/>
  <c r="M32" i="167" s="1"/>
  <c r="H32" i="167"/>
  <c r="I32" i="167"/>
  <c r="J32" i="167"/>
  <c r="K32" i="167"/>
  <c r="L32" i="167"/>
  <c r="N32" i="167"/>
  <c r="O32" i="167"/>
  <c r="P32" i="167"/>
  <c r="Q32" i="167"/>
  <c r="R32" i="167" a="1"/>
  <c r="R32" i="167" s="1"/>
  <c r="S32" i="167"/>
  <c r="T32" i="167"/>
  <c r="U32" i="167"/>
  <c r="V32" i="167"/>
  <c r="AX32" i="167" s="1"/>
  <c r="Y32" i="167"/>
  <c r="AB32" i="167"/>
  <c r="AF32" i="167"/>
  <c r="AD32" i="167" s="1"/>
  <c r="AG32" i="167"/>
  <c r="AI32" i="167"/>
  <c r="AL32" i="167"/>
  <c r="AJ32" i="167" s="1"/>
  <c r="AO32" i="167"/>
  <c r="AP32" i="167"/>
  <c r="AQ32" i="167"/>
  <c r="AR32" i="167"/>
  <c r="AS32" i="167"/>
  <c r="AT32" i="167"/>
  <c r="AU32" i="167"/>
  <c r="AV32" i="167"/>
  <c r="AW32" i="167"/>
  <c r="BB32" i="167"/>
  <c r="A33" i="167"/>
  <c r="B33" i="167"/>
  <c r="C33" i="167"/>
  <c r="D33" i="167"/>
  <c r="E33" i="167"/>
  <c r="M33" i="167" s="1"/>
  <c r="H33" i="167"/>
  <c r="F33" i="167" s="1"/>
  <c r="I33" i="167"/>
  <c r="J33" i="167"/>
  <c r="K33" i="167"/>
  <c r="L33" i="167"/>
  <c r="N33" i="167"/>
  <c r="O33" i="167"/>
  <c r="P33" i="167"/>
  <c r="Q33" i="167"/>
  <c r="R33" i="167" a="1"/>
  <c r="R33" i="167" s="1"/>
  <c r="S33" i="167"/>
  <c r="T33" i="167"/>
  <c r="U33" i="167"/>
  <c r="V33" i="167"/>
  <c r="AX33" i="167" s="1"/>
  <c r="Y33" i="167"/>
  <c r="X33" i="167" s="1"/>
  <c r="AB33" i="167"/>
  <c r="AF33" i="167"/>
  <c r="AC33" i="167" s="1"/>
  <c r="AG33" i="167"/>
  <c r="AI33" i="167"/>
  <c r="AL33" i="167"/>
  <c r="AJ33" i="167" s="1"/>
  <c r="AO33" i="167"/>
  <c r="AP33" i="167"/>
  <c r="AQ33" i="167"/>
  <c r="AR33" i="167"/>
  <c r="AS33" i="167"/>
  <c r="AT33" i="167"/>
  <c r="AU33" i="167"/>
  <c r="AV33" i="167"/>
  <c r="AW33" i="167"/>
  <c r="BB33" i="167"/>
  <c r="A34" i="167"/>
  <c r="B34" i="167"/>
  <c r="C34" i="167"/>
  <c r="D34" i="167"/>
  <c r="E34" i="167"/>
  <c r="M34" i="167" s="1"/>
  <c r="H34" i="167"/>
  <c r="G34" i="167" s="1"/>
  <c r="I34" i="167"/>
  <c r="J34" i="167"/>
  <c r="K34" i="167"/>
  <c r="L34" i="167"/>
  <c r="N34" i="167"/>
  <c r="O34" i="167"/>
  <c r="P34" i="167"/>
  <c r="AH34" i="167" s="1"/>
  <c r="Q34" i="167"/>
  <c r="R34" i="167" a="1"/>
  <c r="R34" i="167" s="1"/>
  <c r="S34" i="167"/>
  <c r="T34" i="167"/>
  <c r="U34" i="167"/>
  <c r="V34" i="167"/>
  <c r="AX34" i="167" s="1"/>
  <c r="Y34" i="167"/>
  <c r="W34" i="167" s="1"/>
  <c r="AB34" i="167"/>
  <c r="Z34" i="167" s="1"/>
  <c r="AF34" i="167"/>
  <c r="AE34" i="167" s="1"/>
  <c r="AG34" i="167"/>
  <c r="AI34" i="167"/>
  <c r="AL34" i="167"/>
  <c r="AO34" i="167"/>
  <c r="AP34" i="167"/>
  <c r="AQ34" i="167"/>
  <c r="AR34" i="167"/>
  <c r="AS34" i="167"/>
  <c r="AT34" i="167"/>
  <c r="AU34" i="167"/>
  <c r="AV34" i="167"/>
  <c r="AW34" i="167"/>
  <c r="BB34" i="167"/>
  <c r="A35" i="167"/>
  <c r="B35" i="167"/>
  <c r="C35" i="167"/>
  <c r="D35" i="167"/>
  <c r="E35" i="167"/>
  <c r="M35" i="167" s="1"/>
  <c r="H35" i="167"/>
  <c r="I35" i="167"/>
  <c r="J35" i="167"/>
  <c r="K35" i="167"/>
  <c r="L35" i="167"/>
  <c r="N35" i="167"/>
  <c r="O35" i="167"/>
  <c r="P35" i="167"/>
  <c r="AH35" i="167" s="1"/>
  <c r="Q35" i="167"/>
  <c r="R35" i="167" a="1"/>
  <c r="R35" i="167" s="1"/>
  <c r="S35" i="167"/>
  <c r="T35" i="167"/>
  <c r="U35" i="167"/>
  <c r="V35" i="167"/>
  <c r="AX35" i="167" s="1"/>
  <c r="Y35" i="167"/>
  <c r="W35" i="167" s="1"/>
  <c r="AB35" i="167"/>
  <c r="Z35" i="167" s="1"/>
  <c r="AF35" i="167"/>
  <c r="AE35" i="167" s="1"/>
  <c r="AG35" i="167"/>
  <c r="AI35" i="167"/>
  <c r="AL35" i="167"/>
  <c r="AO35" i="167"/>
  <c r="AP35" i="167"/>
  <c r="AQ35" i="167"/>
  <c r="AR35" i="167"/>
  <c r="AS35" i="167"/>
  <c r="AT35" i="167"/>
  <c r="AU35" i="167"/>
  <c r="AV35" i="167"/>
  <c r="AW35" i="167"/>
  <c r="BB35" i="167"/>
  <c r="A36" i="167"/>
  <c r="B36" i="167"/>
  <c r="C36" i="167"/>
  <c r="D36" i="167"/>
  <c r="E36" i="167"/>
  <c r="M36" i="167" s="1"/>
  <c r="H36" i="167"/>
  <c r="F36" i="167" s="1"/>
  <c r="I36" i="167"/>
  <c r="J36" i="167"/>
  <c r="K36" i="167"/>
  <c r="L36" i="167"/>
  <c r="N36" i="167"/>
  <c r="O36" i="167"/>
  <c r="P36" i="167"/>
  <c r="Q36" i="167"/>
  <c r="R36" i="167" a="1"/>
  <c r="R36" i="167" s="1"/>
  <c r="S36" i="167"/>
  <c r="T36" i="167"/>
  <c r="U36" i="167"/>
  <c r="V36" i="167"/>
  <c r="AX36" i="167" s="1"/>
  <c r="Y36" i="167"/>
  <c r="AB36" i="167"/>
  <c r="Z36" i="167" s="1"/>
  <c r="AF36" i="167"/>
  <c r="AG36" i="167"/>
  <c r="AI36" i="167"/>
  <c r="AL36" i="167"/>
  <c r="AO36" i="167"/>
  <c r="AP36" i="167"/>
  <c r="AQ36" i="167"/>
  <c r="AR36" i="167"/>
  <c r="AS36" i="167"/>
  <c r="AT36" i="167"/>
  <c r="AU36" i="167"/>
  <c r="AV36" i="167"/>
  <c r="AW36" i="167"/>
  <c r="BB36" i="167"/>
  <c r="A37" i="167"/>
  <c r="B37" i="167"/>
  <c r="C37" i="167"/>
  <c r="D37" i="167"/>
  <c r="E37" i="167"/>
  <c r="M37" i="167" s="1"/>
  <c r="H37" i="167"/>
  <c r="G37" i="167" s="1"/>
  <c r="I37" i="167"/>
  <c r="J37" i="167"/>
  <c r="K37" i="167"/>
  <c r="L37" i="167"/>
  <c r="N37" i="167"/>
  <c r="O37" i="167"/>
  <c r="P37" i="167"/>
  <c r="Q37" i="167"/>
  <c r="R37" i="167" a="1"/>
  <c r="R37" i="167" s="1"/>
  <c r="S37" i="167"/>
  <c r="T37" i="167"/>
  <c r="U37" i="167"/>
  <c r="V37" i="167"/>
  <c r="AX37" i="167" s="1"/>
  <c r="Y37" i="167"/>
  <c r="AB37" i="167"/>
  <c r="Z37" i="167" s="1"/>
  <c r="AF37" i="167"/>
  <c r="AD37" i="167" s="1"/>
  <c r="AG37" i="167"/>
  <c r="AI37" i="167"/>
  <c r="AL37" i="167"/>
  <c r="AJ37" i="167" s="1"/>
  <c r="AO37" i="167"/>
  <c r="AP37" i="167"/>
  <c r="AQ37" i="167"/>
  <c r="AR37" i="167"/>
  <c r="AS37" i="167"/>
  <c r="AT37" i="167"/>
  <c r="AU37" i="167"/>
  <c r="AV37" i="167"/>
  <c r="AW37" i="167"/>
  <c r="BB37" i="167"/>
  <c r="A38" i="167"/>
  <c r="B38" i="167"/>
  <c r="C38" i="167"/>
  <c r="D38" i="167"/>
  <c r="E38" i="167"/>
  <c r="M38" i="167" s="1"/>
  <c r="H38" i="167"/>
  <c r="F38" i="167" s="1"/>
  <c r="I38" i="167"/>
  <c r="J38" i="167"/>
  <c r="K38" i="167"/>
  <c r="L38" i="167"/>
  <c r="N38" i="167"/>
  <c r="O38" i="167"/>
  <c r="P38" i="167"/>
  <c r="Q38" i="167"/>
  <c r="R38" i="167" a="1"/>
  <c r="R38" i="167" s="1"/>
  <c r="S38" i="167"/>
  <c r="T38" i="167"/>
  <c r="U38" i="167"/>
  <c r="V38" i="167"/>
  <c r="AX38" i="167" s="1"/>
  <c r="Y38" i="167"/>
  <c r="W38" i="167" s="1"/>
  <c r="AB38" i="167"/>
  <c r="AF38" i="167"/>
  <c r="AC38" i="167" s="1"/>
  <c r="AG38" i="167"/>
  <c r="AI38" i="167"/>
  <c r="AL38" i="167"/>
  <c r="AJ38" i="167" s="1"/>
  <c r="AO38" i="167"/>
  <c r="AP38" i="167"/>
  <c r="AQ38" i="167"/>
  <c r="AR38" i="167"/>
  <c r="AS38" i="167"/>
  <c r="AT38" i="167"/>
  <c r="AU38" i="167"/>
  <c r="AV38" i="167"/>
  <c r="AW38" i="167"/>
  <c r="BB38" i="167"/>
  <c r="A39" i="167"/>
  <c r="B39" i="167"/>
  <c r="C39" i="167"/>
  <c r="D39" i="167"/>
  <c r="E39" i="167"/>
  <c r="M39" i="167" s="1"/>
  <c r="H39" i="167"/>
  <c r="G39" i="167" s="1"/>
  <c r="I39" i="167"/>
  <c r="J39" i="167"/>
  <c r="K39" i="167"/>
  <c r="L39" i="167"/>
  <c r="N39" i="167"/>
  <c r="O39" i="167"/>
  <c r="P39" i="167"/>
  <c r="Q39" i="167"/>
  <c r="R39" i="167" a="1"/>
  <c r="R39" i="167" s="1"/>
  <c r="S39" i="167"/>
  <c r="T39" i="167"/>
  <c r="U39" i="167"/>
  <c r="V39" i="167"/>
  <c r="AX39" i="167" s="1"/>
  <c r="Y39" i="167"/>
  <c r="X39" i="167" s="1"/>
  <c r="AB39" i="167"/>
  <c r="Z39" i="167" s="1"/>
  <c r="AF39" i="167"/>
  <c r="AG39" i="167"/>
  <c r="AI39" i="167"/>
  <c r="AL39" i="167"/>
  <c r="AK39" i="167" s="1"/>
  <c r="AO39" i="167"/>
  <c r="AP39" i="167"/>
  <c r="AQ39" i="167"/>
  <c r="AR39" i="167"/>
  <c r="AS39" i="167"/>
  <c r="AT39" i="167"/>
  <c r="AU39" i="167"/>
  <c r="AV39" i="167"/>
  <c r="AW39" i="167"/>
  <c r="BB39" i="167"/>
  <c r="A40" i="167"/>
  <c r="B40" i="167"/>
  <c r="C40" i="167"/>
  <c r="D40" i="167"/>
  <c r="E40" i="167"/>
  <c r="M40" i="167" s="1"/>
  <c r="H40" i="167"/>
  <c r="I40" i="167"/>
  <c r="J40" i="167"/>
  <c r="K40" i="167"/>
  <c r="L40" i="167"/>
  <c r="N40" i="167"/>
  <c r="O40" i="167"/>
  <c r="P40" i="167"/>
  <c r="AH40" i="167" s="1"/>
  <c r="Q40" i="167"/>
  <c r="R40" i="167" a="1"/>
  <c r="R40" i="167" s="1"/>
  <c r="S40" i="167"/>
  <c r="T40" i="167"/>
  <c r="U40" i="167"/>
  <c r="V40" i="167"/>
  <c r="AX40" i="167" s="1"/>
  <c r="Y40" i="167"/>
  <c r="AB40" i="167"/>
  <c r="Z40" i="167" s="1"/>
  <c r="AF40" i="167"/>
  <c r="AD40" i="167" s="1"/>
  <c r="AG40" i="167"/>
  <c r="AI40" i="167"/>
  <c r="AL40" i="167"/>
  <c r="AK40" i="167" s="1"/>
  <c r="AO40" i="167"/>
  <c r="AP40" i="167"/>
  <c r="AQ40" i="167"/>
  <c r="AR40" i="167"/>
  <c r="AS40" i="167"/>
  <c r="AT40" i="167"/>
  <c r="AU40" i="167"/>
  <c r="AV40" i="167"/>
  <c r="AW40" i="167"/>
  <c r="BB40" i="167"/>
  <c r="A41" i="167"/>
  <c r="B41" i="167"/>
  <c r="C41" i="167"/>
  <c r="D41" i="167"/>
  <c r="E41" i="167"/>
  <c r="M41" i="167" s="1"/>
  <c r="H41" i="167"/>
  <c r="F41" i="167" s="1"/>
  <c r="I41" i="167"/>
  <c r="J41" i="167"/>
  <c r="K41" i="167"/>
  <c r="L41" i="167"/>
  <c r="N41" i="167"/>
  <c r="O41" i="167"/>
  <c r="P41" i="167"/>
  <c r="Q41" i="167"/>
  <c r="R41" i="167" a="1"/>
  <c r="R41" i="167" s="1"/>
  <c r="S41" i="167"/>
  <c r="T41" i="167"/>
  <c r="U41" i="167"/>
  <c r="V41" i="167"/>
  <c r="AX41" i="167" s="1"/>
  <c r="Y41" i="167"/>
  <c r="W41" i="167" s="1"/>
  <c r="AB41" i="167"/>
  <c r="Z41" i="167" s="1"/>
  <c r="AF41" i="167"/>
  <c r="AC41" i="167" s="1"/>
  <c r="AG41" i="167"/>
  <c r="AI41" i="167"/>
  <c r="AL41" i="167"/>
  <c r="AJ41" i="167" s="1"/>
  <c r="AO41" i="167"/>
  <c r="AP41" i="167"/>
  <c r="AQ41" i="167"/>
  <c r="AR41" i="167"/>
  <c r="AS41" i="167"/>
  <c r="AT41" i="167"/>
  <c r="AU41" i="167"/>
  <c r="AV41" i="167"/>
  <c r="AW41" i="167"/>
  <c r="BB41" i="167"/>
  <c r="A42" i="167"/>
  <c r="B42" i="167"/>
  <c r="C42" i="167"/>
  <c r="D42" i="167"/>
  <c r="E42" i="167"/>
  <c r="M42" i="167" s="1"/>
  <c r="H42" i="167"/>
  <c r="I42" i="167"/>
  <c r="J42" i="167"/>
  <c r="K42" i="167"/>
  <c r="L42" i="167"/>
  <c r="N42" i="167"/>
  <c r="O42" i="167"/>
  <c r="P42" i="167"/>
  <c r="AH42" i="167" s="1"/>
  <c r="Q42" i="167"/>
  <c r="R42" i="167" a="1"/>
  <c r="R42" i="167" s="1"/>
  <c r="S42" i="167"/>
  <c r="T42" i="167"/>
  <c r="U42" i="167"/>
  <c r="V42" i="167"/>
  <c r="AX42" i="167" s="1"/>
  <c r="Y42" i="167"/>
  <c r="W42" i="167" s="1"/>
  <c r="AB42" i="167"/>
  <c r="AA42" i="167" s="1"/>
  <c r="AF42" i="167"/>
  <c r="AD42" i="167" s="1"/>
  <c r="AG42" i="167"/>
  <c r="AI42" i="167"/>
  <c r="AL42" i="167"/>
  <c r="AO42" i="167"/>
  <c r="AP42" i="167"/>
  <c r="AQ42" i="167"/>
  <c r="AR42" i="167"/>
  <c r="AS42" i="167"/>
  <c r="AT42" i="167"/>
  <c r="AU42" i="167"/>
  <c r="AV42" i="167"/>
  <c r="AW42" i="167"/>
  <c r="BB42" i="167"/>
  <c r="A43" i="167"/>
  <c r="B43" i="167"/>
  <c r="C43" i="167"/>
  <c r="D43" i="167"/>
  <c r="E43" i="167"/>
  <c r="M43" i="167" s="1"/>
  <c r="H43" i="167"/>
  <c r="I43" i="167"/>
  <c r="J43" i="167"/>
  <c r="K43" i="167"/>
  <c r="L43" i="167"/>
  <c r="N43" i="167"/>
  <c r="O43" i="167"/>
  <c r="P43" i="167"/>
  <c r="AH43" i="167" s="1"/>
  <c r="Q43" i="167"/>
  <c r="R43" i="167" a="1"/>
  <c r="R43" i="167" s="1"/>
  <c r="S43" i="167"/>
  <c r="T43" i="167"/>
  <c r="U43" i="167"/>
  <c r="V43" i="167"/>
  <c r="AX43" i="167" s="1"/>
  <c r="Y43" i="167"/>
  <c r="AB43" i="167"/>
  <c r="AF43" i="167"/>
  <c r="AG43" i="167"/>
  <c r="AI43" i="167"/>
  <c r="AL43" i="167"/>
  <c r="AJ43" i="167" s="1"/>
  <c r="AO43" i="167"/>
  <c r="AP43" i="167"/>
  <c r="AQ43" i="167"/>
  <c r="AR43" i="167"/>
  <c r="AS43" i="167"/>
  <c r="AT43" i="167"/>
  <c r="AU43" i="167"/>
  <c r="AV43" i="167"/>
  <c r="AW43" i="167"/>
  <c r="BB43" i="167"/>
  <c r="A44" i="167"/>
  <c r="B44" i="167"/>
  <c r="C44" i="167"/>
  <c r="D44" i="167"/>
  <c r="E44" i="167"/>
  <c r="M44" i="167" s="1"/>
  <c r="H44" i="167"/>
  <c r="F44" i="167" s="1"/>
  <c r="I44" i="167"/>
  <c r="J44" i="167"/>
  <c r="K44" i="167"/>
  <c r="L44" i="167"/>
  <c r="N44" i="167"/>
  <c r="O44" i="167"/>
  <c r="P44" i="167"/>
  <c r="Q44" i="167"/>
  <c r="R44" i="167" a="1"/>
  <c r="R44" i="167" s="1"/>
  <c r="S44" i="167"/>
  <c r="T44" i="167"/>
  <c r="U44" i="167"/>
  <c r="V44" i="167"/>
  <c r="AX44" i="167" s="1"/>
  <c r="Y44" i="167"/>
  <c r="X44" i="167" s="1"/>
  <c r="AB44" i="167"/>
  <c r="Z44" i="167" s="1"/>
  <c r="AF44" i="167"/>
  <c r="AG44" i="167"/>
  <c r="AI44" i="167"/>
  <c r="AL44" i="167"/>
  <c r="AO44" i="167"/>
  <c r="AP44" i="167"/>
  <c r="AQ44" i="167"/>
  <c r="AR44" i="167"/>
  <c r="AS44" i="167"/>
  <c r="AT44" i="167"/>
  <c r="AU44" i="167"/>
  <c r="AV44" i="167"/>
  <c r="AW44" i="167"/>
  <c r="BB44" i="167"/>
  <c r="A45" i="167"/>
  <c r="B45" i="167"/>
  <c r="C45" i="167"/>
  <c r="D45" i="167"/>
  <c r="E45" i="167"/>
  <c r="M45" i="167" s="1"/>
  <c r="H45" i="167"/>
  <c r="F45" i="167" s="1"/>
  <c r="I45" i="167"/>
  <c r="J45" i="167"/>
  <c r="K45" i="167"/>
  <c r="L45" i="167"/>
  <c r="N45" i="167"/>
  <c r="O45" i="167"/>
  <c r="P45" i="167"/>
  <c r="AH45" i="167" s="1"/>
  <c r="Q45" i="167"/>
  <c r="R45" i="167" a="1"/>
  <c r="R45" i="167" s="1"/>
  <c r="S45" i="167"/>
  <c r="T45" i="167"/>
  <c r="U45" i="167"/>
  <c r="V45" i="167"/>
  <c r="AX45" i="167" s="1"/>
  <c r="Y45" i="167"/>
  <c r="X45" i="167" s="1"/>
  <c r="AB45" i="167"/>
  <c r="Z45" i="167" s="1"/>
  <c r="AF45" i="167"/>
  <c r="AE45" i="167" s="1"/>
  <c r="AG45" i="167"/>
  <c r="AI45" i="167"/>
  <c r="AL45" i="167"/>
  <c r="AO45" i="167"/>
  <c r="AP45" i="167"/>
  <c r="AQ45" i="167"/>
  <c r="AR45" i="167"/>
  <c r="AS45" i="167"/>
  <c r="AT45" i="167"/>
  <c r="AU45" i="167"/>
  <c r="AV45" i="167"/>
  <c r="AW45" i="167"/>
  <c r="BB45" i="167"/>
  <c r="A46" i="167"/>
  <c r="B46" i="167"/>
  <c r="C46" i="167"/>
  <c r="D46" i="167"/>
  <c r="E46" i="167"/>
  <c r="M46" i="167" s="1"/>
  <c r="H46" i="167"/>
  <c r="G46" i="167" s="1"/>
  <c r="I46" i="167"/>
  <c r="J46" i="167"/>
  <c r="K46" i="167"/>
  <c r="L46" i="167"/>
  <c r="N46" i="167"/>
  <c r="O46" i="167"/>
  <c r="P46" i="167"/>
  <c r="Q46" i="167"/>
  <c r="R46" i="167" a="1"/>
  <c r="R46" i="167" s="1"/>
  <c r="S46" i="167"/>
  <c r="T46" i="167"/>
  <c r="U46" i="167"/>
  <c r="V46" i="167"/>
  <c r="AX46" i="167" s="1"/>
  <c r="Y46" i="167"/>
  <c r="AB46" i="167"/>
  <c r="AF46" i="167"/>
  <c r="AG46" i="167"/>
  <c r="AI46" i="167"/>
  <c r="AL46" i="167"/>
  <c r="AO46" i="167"/>
  <c r="AP46" i="167"/>
  <c r="AQ46" i="167"/>
  <c r="AR46" i="167"/>
  <c r="AS46" i="167"/>
  <c r="AT46" i="167"/>
  <c r="AU46" i="167"/>
  <c r="AV46" i="167"/>
  <c r="AW46" i="167"/>
  <c r="BB46" i="167"/>
  <c r="A47" i="167"/>
  <c r="B47" i="167"/>
  <c r="C47" i="167"/>
  <c r="D47" i="167"/>
  <c r="E47" i="167"/>
  <c r="M47" i="167" s="1"/>
  <c r="H47" i="167"/>
  <c r="I47" i="167"/>
  <c r="J47" i="167"/>
  <c r="K47" i="167"/>
  <c r="L47" i="167"/>
  <c r="N47" i="167"/>
  <c r="O47" i="167"/>
  <c r="P47" i="167"/>
  <c r="AH47" i="167" s="1"/>
  <c r="Q47" i="167"/>
  <c r="R47" i="167" a="1"/>
  <c r="R47" i="167" s="1"/>
  <c r="S47" i="167"/>
  <c r="T47" i="167"/>
  <c r="U47" i="167"/>
  <c r="V47" i="167"/>
  <c r="AX47" i="167" s="1"/>
  <c r="Y47" i="167"/>
  <c r="W47" i="167" s="1"/>
  <c r="AB47" i="167"/>
  <c r="Z47" i="167" s="1"/>
  <c r="AF47" i="167"/>
  <c r="AE47" i="167" s="1"/>
  <c r="AG47" i="167"/>
  <c r="AI47" i="167"/>
  <c r="AL47" i="167"/>
  <c r="AJ47" i="167" s="1"/>
  <c r="AO47" i="167"/>
  <c r="AP47" i="167"/>
  <c r="AQ47" i="167"/>
  <c r="AR47" i="167"/>
  <c r="AS47" i="167"/>
  <c r="AT47" i="167"/>
  <c r="AU47" i="167"/>
  <c r="AV47" i="167"/>
  <c r="AW47" i="167"/>
  <c r="BB47" i="167"/>
  <c r="A48" i="167"/>
  <c r="B48" i="167"/>
  <c r="C48" i="167"/>
  <c r="D48" i="167"/>
  <c r="E48" i="167"/>
  <c r="M48" i="167" s="1"/>
  <c r="H48" i="167"/>
  <c r="G48" i="167" s="1"/>
  <c r="I48" i="167"/>
  <c r="J48" i="167"/>
  <c r="K48" i="167"/>
  <c r="L48" i="167"/>
  <c r="N48" i="167"/>
  <c r="O48" i="167"/>
  <c r="P48" i="167"/>
  <c r="AH48" i="167" s="1"/>
  <c r="Q48" i="167"/>
  <c r="R48" i="167" a="1"/>
  <c r="R48" i="167" s="1"/>
  <c r="S48" i="167"/>
  <c r="T48" i="167"/>
  <c r="U48" i="167"/>
  <c r="V48" i="167"/>
  <c r="AX48" i="167" s="1"/>
  <c r="Y48" i="167"/>
  <c r="W48" i="167" s="1"/>
  <c r="AB48" i="167"/>
  <c r="AF48" i="167"/>
  <c r="AG48" i="167"/>
  <c r="AI48" i="167"/>
  <c r="AL48" i="167"/>
  <c r="AO48" i="167"/>
  <c r="AP48" i="167"/>
  <c r="AQ48" i="167"/>
  <c r="AR48" i="167"/>
  <c r="AS48" i="167"/>
  <c r="AT48" i="167"/>
  <c r="AU48" i="167"/>
  <c r="AV48" i="167"/>
  <c r="AW48" i="167"/>
  <c r="BB48" i="167"/>
  <c r="A49" i="167"/>
  <c r="B49" i="167"/>
  <c r="C49" i="167"/>
  <c r="D49" i="167"/>
  <c r="E49" i="167"/>
  <c r="M49" i="167" s="1"/>
  <c r="H49" i="167"/>
  <c r="I49" i="167"/>
  <c r="J49" i="167"/>
  <c r="K49" i="167"/>
  <c r="L49" i="167"/>
  <c r="N49" i="167"/>
  <c r="O49" i="167"/>
  <c r="P49" i="167"/>
  <c r="AH49" i="167" s="1"/>
  <c r="Q49" i="167"/>
  <c r="R49" i="167" a="1"/>
  <c r="R49" i="167" s="1"/>
  <c r="S49" i="167"/>
  <c r="T49" i="167"/>
  <c r="U49" i="167"/>
  <c r="V49" i="167"/>
  <c r="AX49" i="167" s="1"/>
  <c r="Y49" i="167"/>
  <c r="W49" i="167" s="1"/>
  <c r="AB49" i="167"/>
  <c r="AF49" i="167"/>
  <c r="AG49" i="167"/>
  <c r="AI49" i="167"/>
  <c r="AL49" i="167"/>
  <c r="AJ49" i="167" s="1"/>
  <c r="AO49" i="167"/>
  <c r="AP49" i="167"/>
  <c r="AQ49" i="167"/>
  <c r="AR49" i="167"/>
  <c r="AS49" i="167"/>
  <c r="AT49" i="167"/>
  <c r="AU49" i="167"/>
  <c r="AV49" i="167"/>
  <c r="AW49" i="167"/>
  <c r="BB49" i="167"/>
  <c r="A50" i="167"/>
  <c r="B50" i="167"/>
  <c r="C50" i="167"/>
  <c r="D50" i="167"/>
  <c r="E50" i="167"/>
  <c r="M50" i="167" s="1"/>
  <c r="H50" i="167"/>
  <c r="G50" i="167" s="1"/>
  <c r="I50" i="167"/>
  <c r="J50" i="167"/>
  <c r="K50" i="167"/>
  <c r="L50" i="167"/>
  <c r="N50" i="167"/>
  <c r="O50" i="167"/>
  <c r="P50" i="167"/>
  <c r="AH50" i="167" s="1"/>
  <c r="Q50" i="167"/>
  <c r="R50" i="167" a="1"/>
  <c r="R50" i="167" s="1"/>
  <c r="S50" i="167"/>
  <c r="T50" i="167"/>
  <c r="U50" i="167"/>
  <c r="V50" i="167"/>
  <c r="AX50" i="167" s="1"/>
  <c r="Y50" i="167"/>
  <c r="W50" i="167" s="1"/>
  <c r="AB50" i="167"/>
  <c r="AA50" i="167" s="1"/>
  <c r="AF50" i="167"/>
  <c r="AC50" i="167" s="1"/>
  <c r="AG50" i="167"/>
  <c r="AI50" i="167"/>
  <c r="AL50" i="167"/>
  <c r="AJ50" i="167" s="1"/>
  <c r="AO50" i="167"/>
  <c r="AP50" i="167"/>
  <c r="AQ50" i="167"/>
  <c r="AR50" i="167"/>
  <c r="AS50" i="167"/>
  <c r="AT50" i="167"/>
  <c r="AU50" i="167"/>
  <c r="AV50" i="167"/>
  <c r="AW50" i="167"/>
  <c r="BB50" i="167"/>
  <c r="A51" i="167"/>
  <c r="B51" i="167"/>
  <c r="C51" i="167"/>
  <c r="D51" i="167"/>
  <c r="E51" i="167"/>
  <c r="M51" i="167" s="1"/>
  <c r="H51" i="167"/>
  <c r="G51" i="167" s="1"/>
  <c r="I51" i="167"/>
  <c r="J51" i="167"/>
  <c r="K51" i="167"/>
  <c r="L51" i="167"/>
  <c r="N51" i="167"/>
  <c r="O51" i="167"/>
  <c r="P51" i="167"/>
  <c r="Q51" i="167"/>
  <c r="R51" i="167" a="1"/>
  <c r="R51" i="167" s="1"/>
  <c r="S51" i="167"/>
  <c r="T51" i="167"/>
  <c r="U51" i="167"/>
  <c r="V51" i="167"/>
  <c r="AX51" i="167" s="1"/>
  <c r="Y51" i="167"/>
  <c r="AB51" i="167"/>
  <c r="AA51" i="167" s="1"/>
  <c r="AF51" i="167"/>
  <c r="AD51" i="167" s="1"/>
  <c r="AG51" i="167"/>
  <c r="AI51" i="167"/>
  <c r="AL51" i="167"/>
  <c r="AK51" i="167" s="1"/>
  <c r="AO51" i="167"/>
  <c r="AP51" i="167"/>
  <c r="AQ51" i="167"/>
  <c r="AR51" i="167"/>
  <c r="AS51" i="167"/>
  <c r="AT51" i="167"/>
  <c r="AU51" i="167"/>
  <c r="AV51" i="167"/>
  <c r="AW51" i="167"/>
  <c r="BB51" i="167"/>
  <c r="A52" i="167"/>
  <c r="B52" i="167"/>
  <c r="C52" i="167"/>
  <c r="D52" i="167"/>
  <c r="E52" i="167"/>
  <c r="M52" i="167" s="1"/>
  <c r="H52" i="167"/>
  <c r="I52" i="167"/>
  <c r="J52" i="167"/>
  <c r="K52" i="167"/>
  <c r="L52" i="167"/>
  <c r="N52" i="167"/>
  <c r="O52" i="167"/>
  <c r="P52" i="167"/>
  <c r="Q52" i="167"/>
  <c r="R52" i="167" a="1"/>
  <c r="R52" i="167" s="1"/>
  <c r="S52" i="167"/>
  <c r="T52" i="167"/>
  <c r="U52" i="167"/>
  <c r="V52" i="167"/>
  <c r="AX52" i="167" s="1"/>
  <c r="Y52" i="167"/>
  <c r="W52" i="167" s="1"/>
  <c r="AB52" i="167"/>
  <c r="Z52" i="167" s="1"/>
  <c r="AF52" i="167"/>
  <c r="AC52" i="167" s="1"/>
  <c r="AG52" i="167"/>
  <c r="AI52" i="167"/>
  <c r="AL52" i="167"/>
  <c r="AJ52" i="167" s="1"/>
  <c r="AO52" i="167"/>
  <c r="AP52" i="167"/>
  <c r="AQ52" i="167"/>
  <c r="AR52" i="167"/>
  <c r="AS52" i="167"/>
  <c r="AT52" i="167"/>
  <c r="AU52" i="167"/>
  <c r="AV52" i="167"/>
  <c r="AW52" i="167"/>
  <c r="BB52" i="167"/>
  <c r="A53" i="167"/>
  <c r="B53" i="167"/>
  <c r="C53" i="167"/>
  <c r="D53" i="167"/>
  <c r="E53" i="167"/>
  <c r="M53" i="167" s="1"/>
  <c r="H53" i="167"/>
  <c r="I53" i="167"/>
  <c r="J53" i="167"/>
  <c r="K53" i="167"/>
  <c r="L53" i="167"/>
  <c r="N53" i="167"/>
  <c r="O53" i="167"/>
  <c r="P53" i="167"/>
  <c r="AH53" i="167" s="1"/>
  <c r="Q53" i="167"/>
  <c r="R53" i="167" a="1"/>
  <c r="R53" i="167" s="1"/>
  <c r="S53" i="167"/>
  <c r="T53" i="167"/>
  <c r="U53" i="167"/>
  <c r="V53" i="167"/>
  <c r="AX53" i="167" s="1"/>
  <c r="Y53" i="167"/>
  <c r="W53" i="167" s="1"/>
  <c r="AB53" i="167"/>
  <c r="AF53" i="167"/>
  <c r="AD53" i="167" s="1"/>
  <c r="AG53" i="167"/>
  <c r="AI53" i="167"/>
  <c r="AL53" i="167"/>
  <c r="AJ53" i="167" s="1"/>
  <c r="AO53" i="167"/>
  <c r="AP53" i="167"/>
  <c r="AQ53" i="167"/>
  <c r="AR53" i="167"/>
  <c r="AS53" i="167"/>
  <c r="AT53" i="167"/>
  <c r="AU53" i="167"/>
  <c r="AV53" i="167"/>
  <c r="AW53" i="167"/>
  <c r="BB53" i="167"/>
  <c r="A54" i="167"/>
  <c r="B54" i="167"/>
  <c r="C54" i="167"/>
  <c r="D54" i="167"/>
  <c r="E54" i="167"/>
  <c r="M54" i="167" s="1"/>
  <c r="H54" i="167"/>
  <c r="F54" i="167" s="1"/>
  <c r="I54" i="167"/>
  <c r="J54" i="167"/>
  <c r="K54" i="167"/>
  <c r="L54" i="167"/>
  <c r="N54" i="167"/>
  <c r="O54" i="167"/>
  <c r="P54" i="167"/>
  <c r="AH54" i="167" s="1"/>
  <c r="Q54" i="167"/>
  <c r="R54" i="167" a="1"/>
  <c r="R54" i="167" s="1"/>
  <c r="S54" i="167"/>
  <c r="T54" i="167"/>
  <c r="U54" i="167"/>
  <c r="V54" i="167"/>
  <c r="AX54" i="167" s="1"/>
  <c r="Y54" i="167"/>
  <c r="AB54" i="167"/>
  <c r="AA54" i="167" s="1"/>
  <c r="AF54" i="167"/>
  <c r="AE54" i="167" s="1"/>
  <c r="AG54" i="167"/>
  <c r="AI54" i="167"/>
  <c r="AL54" i="167"/>
  <c r="AJ54" i="167" s="1"/>
  <c r="AO54" i="167"/>
  <c r="AP54" i="167"/>
  <c r="AQ54" i="167"/>
  <c r="AR54" i="167"/>
  <c r="AS54" i="167"/>
  <c r="AT54" i="167"/>
  <c r="AU54" i="167"/>
  <c r="AV54" i="167"/>
  <c r="AW54" i="167"/>
  <c r="BB54" i="167"/>
  <c r="A55" i="167"/>
  <c r="B55" i="167"/>
  <c r="C55" i="167"/>
  <c r="D55" i="167"/>
  <c r="E55" i="167"/>
  <c r="M55" i="167" s="1"/>
  <c r="H55" i="167"/>
  <c r="F55" i="167" s="1"/>
  <c r="I55" i="167"/>
  <c r="J55" i="167"/>
  <c r="K55" i="167"/>
  <c r="L55" i="167"/>
  <c r="N55" i="167"/>
  <c r="O55" i="167"/>
  <c r="P55" i="167"/>
  <c r="AH55" i="167" s="1"/>
  <c r="Q55" i="167"/>
  <c r="R55" i="167" a="1"/>
  <c r="R55" i="167" s="1"/>
  <c r="S55" i="167"/>
  <c r="T55" i="167"/>
  <c r="U55" i="167"/>
  <c r="V55" i="167"/>
  <c r="AX55" i="167" s="1"/>
  <c r="Y55" i="167"/>
  <c r="X55" i="167" s="1"/>
  <c r="AB55" i="167"/>
  <c r="Z55" i="167" s="1"/>
  <c r="AF55" i="167"/>
  <c r="AC55" i="167" s="1"/>
  <c r="AG55" i="167"/>
  <c r="AI55" i="167"/>
  <c r="AL55" i="167"/>
  <c r="AJ55" i="167" s="1"/>
  <c r="AO55" i="167"/>
  <c r="AP55" i="167"/>
  <c r="AQ55" i="167"/>
  <c r="AR55" i="167"/>
  <c r="AS55" i="167"/>
  <c r="AT55" i="167"/>
  <c r="AU55" i="167"/>
  <c r="AV55" i="167"/>
  <c r="AW55" i="167"/>
  <c r="BB55" i="167"/>
  <c r="A56" i="167"/>
  <c r="B56" i="167"/>
  <c r="C56" i="167"/>
  <c r="D56" i="167"/>
  <c r="E56" i="167"/>
  <c r="M56" i="167" s="1"/>
  <c r="H56" i="167"/>
  <c r="I56" i="167"/>
  <c r="J56" i="167"/>
  <c r="K56" i="167"/>
  <c r="L56" i="167"/>
  <c r="N56" i="167"/>
  <c r="O56" i="167"/>
  <c r="P56" i="167"/>
  <c r="AH56" i="167" s="1"/>
  <c r="Q56" i="167"/>
  <c r="R56" i="167" a="1"/>
  <c r="R56" i="167" s="1"/>
  <c r="S56" i="167"/>
  <c r="T56" i="167"/>
  <c r="U56" i="167"/>
  <c r="V56" i="167"/>
  <c r="AX56" i="167" s="1"/>
  <c r="Y56" i="167"/>
  <c r="X56" i="167" s="1"/>
  <c r="AB56" i="167"/>
  <c r="Z56" i="167" s="1"/>
  <c r="AF56" i="167"/>
  <c r="AG56" i="167"/>
  <c r="AI56" i="167"/>
  <c r="AL56" i="167"/>
  <c r="AO56" i="167"/>
  <c r="AP56" i="167"/>
  <c r="AQ56" i="167"/>
  <c r="AR56" i="167"/>
  <c r="AS56" i="167"/>
  <c r="AT56" i="167"/>
  <c r="AU56" i="167"/>
  <c r="AV56" i="167"/>
  <c r="AW56" i="167"/>
  <c r="BB56" i="167"/>
  <c r="A57" i="167"/>
  <c r="B57" i="167"/>
  <c r="C57" i="167"/>
  <c r="D57" i="167"/>
  <c r="E57" i="167"/>
  <c r="M57" i="167" s="1"/>
  <c r="H57" i="167"/>
  <c r="G57" i="167" s="1"/>
  <c r="I57" i="167"/>
  <c r="J57" i="167"/>
  <c r="K57" i="167"/>
  <c r="L57" i="167"/>
  <c r="N57" i="167"/>
  <c r="O57" i="167"/>
  <c r="P57" i="167"/>
  <c r="AH57" i="167" s="1"/>
  <c r="Q57" i="167"/>
  <c r="R57" i="167" a="1"/>
  <c r="R57" i="167" s="1"/>
  <c r="S57" i="167"/>
  <c r="T57" i="167"/>
  <c r="U57" i="167"/>
  <c r="V57" i="167"/>
  <c r="AX57" i="167" s="1"/>
  <c r="Y57" i="167"/>
  <c r="X57" i="167" s="1"/>
  <c r="AB57" i="167"/>
  <c r="AF57" i="167"/>
  <c r="AG57" i="167"/>
  <c r="AI57" i="167"/>
  <c r="AL57" i="167"/>
  <c r="AJ57" i="167" s="1"/>
  <c r="AO57" i="167"/>
  <c r="AP57" i="167"/>
  <c r="AQ57" i="167"/>
  <c r="AR57" i="167"/>
  <c r="AS57" i="167"/>
  <c r="AT57" i="167"/>
  <c r="AU57" i="167"/>
  <c r="AV57" i="167"/>
  <c r="AW57" i="167"/>
  <c r="BB57" i="167"/>
  <c r="A58" i="167"/>
  <c r="B58" i="167"/>
  <c r="C58" i="167"/>
  <c r="D58" i="167"/>
  <c r="E58" i="167"/>
  <c r="M58" i="167" s="1"/>
  <c r="H58" i="167"/>
  <c r="F58" i="167" s="1"/>
  <c r="I58" i="167"/>
  <c r="J58" i="167"/>
  <c r="K58" i="167"/>
  <c r="L58" i="167"/>
  <c r="N58" i="167"/>
  <c r="O58" i="167"/>
  <c r="P58" i="167"/>
  <c r="AH58" i="167" s="1"/>
  <c r="Q58" i="167"/>
  <c r="R58" i="167" a="1"/>
  <c r="R58" i="167" s="1"/>
  <c r="S58" i="167"/>
  <c r="T58" i="167"/>
  <c r="U58" i="167"/>
  <c r="V58" i="167"/>
  <c r="AX58" i="167" s="1"/>
  <c r="Y58" i="167"/>
  <c r="AB58" i="167"/>
  <c r="Z58" i="167" s="1"/>
  <c r="AF58" i="167"/>
  <c r="AE58" i="167" s="1"/>
  <c r="AG58" i="167"/>
  <c r="AI58" i="167"/>
  <c r="AL58" i="167"/>
  <c r="AJ58" i="167" s="1"/>
  <c r="AO58" i="167"/>
  <c r="AP58" i="167"/>
  <c r="AQ58" i="167"/>
  <c r="AR58" i="167"/>
  <c r="AS58" i="167"/>
  <c r="AT58" i="167"/>
  <c r="AU58" i="167"/>
  <c r="AV58" i="167"/>
  <c r="AW58" i="167"/>
  <c r="BB58" i="167"/>
  <c r="A59" i="167"/>
  <c r="B59" i="167"/>
  <c r="C59" i="167"/>
  <c r="D59" i="167"/>
  <c r="E59" i="167"/>
  <c r="M59" i="167" s="1"/>
  <c r="H59" i="167"/>
  <c r="G59" i="167" s="1"/>
  <c r="I59" i="167"/>
  <c r="J59" i="167"/>
  <c r="K59" i="167"/>
  <c r="L59" i="167"/>
  <c r="N59" i="167"/>
  <c r="O59" i="167"/>
  <c r="P59" i="167"/>
  <c r="AH59" i="167" s="1"/>
  <c r="Q59" i="167"/>
  <c r="R59" i="167" a="1"/>
  <c r="R59" i="167" s="1"/>
  <c r="S59" i="167"/>
  <c r="T59" i="167"/>
  <c r="U59" i="167"/>
  <c r="V59" i="167"/>
  <c r="AX59" i="167" s="1"/>
  <c r="Y59" i="167"/>
  <c r="AB59" i="167"/>
  <c r="Z59" i="167" s="1"/>
  <c r="AF59" i="167"/>
  <c r="AG59" i="167"/>
  <c r="AI59" i="167"/>
  <c r="AL59" i="167"/>
  <c r="AK59" i="167" s="1"/>
  <c r="AO59" i="167"/>
  <c r="AP59" i="167"/>
  <c r="AQ59" i="167"/>
  <c r="AR59" i="167"/>
  <c r="AS59" i="167"/>
  <c r="AT59" i="167"/>
  <c r="AU59" i="167"/>
  <c r="AV59" i="167"/>
  <c r="AW59" i="167"/>
  <c r="BB59" i="167"/>
  <c r="A60" i="167"/>
  <c r="B60" i="167"/>
  <c r="C60" i="167"/>
  <c r="D60" i="167"/>
  <c r="E60" i="167"/>
  <c r="M60" i="167" s="1"/>
  <c r="H60" i="167"/>
  <c r="I60" i="167"/>
  <c r="J60" i="167"/>
  <c r="K60" i="167"/>
  <c r="L60" i="167"/>
  <c r="N60" i="167"/>
  <c r="O60" i="167"/>
  <c r="P60" i="167"/>
  <c r="Q60" i="167"/>
  <c r="R60" i="167" a="1"/>
  <c r="R60" i="167" s="1"/>
  <c r="S60" i="167"/>
  <c r="T60" i="167"/>
  <c r="U60" i="167"/>
  <c r="V60" i="167"/>
  <c r="AX60" i="167" s="1"/>
  <c r="Y60" i="167"/>
  <c r="AB60" i="167"/>
  <c r="Z60" i="167" s="1"/>
  <c r="AF60" i="167"/>
  <c r="AG60" i="167"/>
  <c r="AI60" i="167"/>
  <c r="AL60" i="167"/>
  <c r="AO60" i="167"/>
  <c r="AP60" i="167"/>
  <c r="AQ60" i="167"/>
  <c r="AR60" i="167"/>
  <c r="AS60" i="167"/>
  <c r="AT60" i="167"/>
  <c r="AU60" i="167"/>
  <c r="AV60" i="167"/>
  <c r="AW60" i="167"/>
  <c r="BB60" i="167"/>
  <c r="A61" i="167"/>
  <c r="B61" i="167"/>
  <c r="C61" i="167"/>
  <c r="D61" i="167"/>
  <c r="E61" i="167"/>
  <c r="M61" i="167" s="1"/>
  <c r="H61" i="167"/>
  <c r="G61" i="167" s="1"/>
  <c r="I61" i="167"/>
  <c r="J61" i="167"/>
  <c r="K61" i="167"/>
  <c r="L61" i="167"/>
  <c r="N61" i="167"/>
  <c r="O61" i="167"/>
  <c r="P61" i="167"/>
  <c r="Q61" i="167"/>
  <c r="R61" i="167" a="1"/>
  <c r="R61" i="167" s="1"/>
  <c r="S61" i="167"/>
  <c r="T61" i="167"/>
  <c r="U61" i="167"/>
  <c r="V61" i="167"/>
  <c r="AX61" i="167" s="1"/>
  <c r="Y61" i="167"/>
  <c r="W61" i="167" s="1"/>
  <c r="AB61" i="167"/>
  <c r="Z61" i="167" s="1"/>
  <c r="AF61" i="167"/>
  <c r="AC61" i="167" s="1"/>
  <c r="AG61" i="167"/>
  <c r="AI61" i="167"/>
  <c r="AL61" i="167"/>
  <c r="AO61" i="167"/>
  <c r="AP61" i="167"/>
  <c r="AQ61" i="167"/>
  <c r="AR61" i="167"/>
  <c r="AS61" i="167"/>
  <c r="AT61" i="167"/>
  <c r="AU61" i="167"/>
  <c r="AV61" i="167"/>
  <c r="AW61" i="167"/>
  <c r="BB61" i="167"/>
  <c r="A62" i="167"/>
  <c r="B62" i="167"/>
  <c r="C62" i="167"/>
  <c r="D62" i="167"/>
  <c r="E62" i="167"/>
  <c r="M62" i="167" s="1"/>
  <c r="H62" i="167"/>
  <c r="I62" i="167"/>
  <c r="J62" i="167"/>
  <c r="K62" i="167"/>
  <c r="L62" i="167"/>
  <c r="N62" i="167"/>
  <c r="O62" i="167"/>
  <c r="P62" i="167"/>
  <c r="Q62" i="167"/>
  <c r="R62" i="167" a="1"/>
  <c r="R62" i="167" s="1"/>
  <c r="S62" i="167"/>
  <c r="T62" i="167"/>
  <c r="U62" i="167"/>
  <c r="V62" i="167"/>
  <c r="AX62" i="167" s="1"/>
  <c r="Y62" i="167"/>
  <c r="AB62" i="167"/>
  <c r="Z62" i="167" s="1"/>
  <c r="AF62" i="167"/>
  <c r="AC62" i="167" s="1"/>
  <c r="AG62" i="167"/>
  <c r="AI62" i="167"/>
  <c r="AL62" i="167"/>
  <c r="AO62" i="167"/>
  <c r="AP62" i="167"/>
  <c r="AQ62" i="167"/>
  <c r="AR62" i="167"/>
  <c r="AS62" i="167"/>
  <c r="AT62" i="167"/>
  <c r="AU62" i="167"/>
  <c r="AV62" i="167"/>
  <c r="AW62" i="167"/>
  <c r="BB62" i="167"/>
  <c r="A63" i="167"/>
  <c r="B63" i="167"/>
  <c r="C63" i="167"/>
  <c r="D63" i="167"/>
  <c r="E63" i="167"/>
  <c r="M63" i="167" s="1"/>
  <c r="H63" i="167"/>
  <c r="G63" i="167" s="1"/>
  <c r="I63" i="167"/>
  <c r="J63" i="167"/>
  <c r="K63" i="167"/>
  <c r="L63" i="167"/>
  <c r="N63" i="167"/>
  <c r="O63" i="167"/>
  <c r="P63" i="167"/>
  <c r="AH63" i="167" s="1"/>
  <c r="Q63" i="167"/>
  <c r="R63" i="167" a="1"/>
  <c r="R63" i="167" s="1"/>
  <c r="S63" i="167"/>
  <c r="T63" i="167"/>
  <c r="U63" i="167"/>
  <c r="V63" i="167"/>
  <c r="AX63" i="167" s="1"/>
  <c r="Y63" i="167"/>
  <c r="X63" i="167" s="1"/>
  <c r="AB63" i="167"/>
  <c r="AF63" i="167"/>
  <c r="AD63" i="167" s="1"/>
  <c r="AG63" i="167"/>
  <c r="AI63" i="167"/>
  <c r="AL63" i="167"/>
  <c r="AO63" i="167"/>
  <c r="AP63" i="167"/>
  <c r="AQ63" i="167"/>
  <c r="AR63" i="167"/>
  <c r="AS63" i="167"/>
  <c r="AT63" i="167"/>
  <c r="AU63" i="167"/>
  <c r="AV63" i="167"/>
  <c r="AW63" i="167"/>
  <c r="BB63" i="167"/>
  <c r="A64" i="167"/>
  <c r="B64" i="167"/>
  <c r="C64" i="167"/>
  <c r="D64" i="167"/>
  <c r="E64" i="167"/>
  <c r="M64" i="167" s="1"/>
  <c r="H64" i="167"/>
  <c r="F64" i="167" s="1"/>
  <c r="I64" i="167"/>
  <c r="J64" i="167"/>
  <c r="K64" i="167"/>
  <c r="L64" i="167"/>
  <c r="N64" i="167"/>
  <c r="O64" i="167"/>
  <c r="P64" i="167"/>
  <c r="Q64" i="167"/>
  <c r="R64" i="167" a="1"/>
  <c r="R64" i="167" s="1"/>
  <c r="S64" i="167"/>
  <c r="T64" i="167"/>
  <c r="U64" i="167"/>
  <c r="V64" i="167"/>
  <c r="AX64" i="167" s="1"/>
  <c r="Y64" i="167"/>
  <c r="AB64" i="167"/>
  <c r="Z64" i="167" s="1"/>
  <c r="AF64" i="167"/>
  <c r="AE64" i="167" s="1"/>
  <c r="AG64" i="167"/>
  <c r="AI64" i="167"/>
  <c r="AL64" i="167"/>
  <c r="AO64" i="167"/>
  <c r="AP64" i="167"/>
  <c r="AQ64" i="167"/>
  <c r="AR64" i="167"/>
  <c r="AS64" i="167"/>
  <c r="AT64" i="167"/>
  <c r="AU64" i="167"/>
  <c r="AV64" i="167"/>
  <c r="AW64" i="167"/>
  <c r="BB64" i="167"/>
  <c r="A65" i="167"/>
  <c r="B65" i="167"/>
  <c r="C65" i="167"/>
  <c r="D65" i="167"/>
  <c r="E65" i="167"/>
  <c r="M65" i="167" s="1"/>
  <c r="H65" i="167"/>
  <c r="G65" i="167" s="1"/>
  <c r="I65" i="167"/>
  <c r="J65" i="167"/>
  <c r="K65" i="167"/>
  <c r="L65" i="167"/>
  <c r="N65" i="167"/>
  <c r="O65" i="167"/>
  <c r="P65" i="167"/>
  <c r="AH65" i="167" s="1"/>
  <c r="Q65" i="167"/>
  <c r="R65" i="167" a="1"/>
  <c r="R65" i="167" s="1"/>
  <c r="S65" i="167"/>
  <c r="T65" i="167"/>
  <c r="U65" i="167"/>
  <c r="V65" i="167"/>
  <c r="AX65" i="167" s="1"/>
  <c r="Y65" i="167"/>
  <c r="W65" i="167" s="1"/>
  <c r="AB65" i="167"/>
  <c r="AA65" i="167" s="1"/>
  <c r="AF65" i="167"/>
  <c r="AG65" i="167"/>
  <c r="AI65" i="167"/>
  <c r="AL65" i="167"/>
  <c r="AJ65" i="167" s="1"/>
  <c r="AO65" i="167"/>
  <c r="AP65" i="167"/>
  <c r="AQ65" i="167"/>
  <c r="AR65" i="167"/>
  <c r="AS65" i="167"/>
  <c r="AT65" i="167"/>
  <c r="AU65" i="167"/>
  <c r="AV65" i="167"/>
  <c r="AW65" i="167"/>
  <c r="BB65" i="167"/>
  <c r="A66" i="167"/>
  <c r="B66" i="167"/>
  <c r="C66" i="167"/>
  <c r="D66" i="167"/>
  <c r="E66" i="167"/>
  <c r="M66" i="167" s="1"/>
  <c r="H66" i="167"/>
  <c r="F66" i="167" s="1"/>
  <c r="I66" i="167"/>
  <c r="J66" i="167"/>
  <c r="K66" i="167"/>
  <c r="L66" i="167"/>
  <c r="N66" i="167"/>
  <c r="O66" i="167"/>
  <c r="P66" i="167"/>
  <c r="Q66" i="167"/>
  <c r="R66" i="167" a="1"/>
  <c r="R66" i="167" s="1"/>
  <c r="S66" i="167"/>
  <c r="T66" i="167"/>
  <c r="U66" i="167"/>
  <c r="V66" i="167"/>
  <c r="AX66" i="167" s="1"/>
  <c r="Y66" i="167"/>
  <c r="W66" i="167" s="1"/>
  <c r="AB66" i="167"/>
  <c r="Z66" i="167" s="1"/>
  <c r="AF66" i="167"/>
  <c r="AC66" i="167" s="1"/>
  <c r="AG66" i="167"/>
  <c r="AI66" i="167"/>
  <c r="AL66" i="167"/>
  <c r="AO66" i="167"/>
  <c r="AP66" i="167"/>
  <c r="AQ66" i="167"/>
  <c r="AR66" i="167"/>
  <c r="AS66" i="167"/>
  <c r="AT66" i="167"/>
  <c r="AU66" i="167"/>
  <c r="AV66" i="167"/>
  <c r="AW66" i="167"/>
  <c r="BB66" i="167"/>
  <c r="A67" i="167"/>
  <c r="B67" i="167"/>
  <c r="C67" i="167"/>
  <c r="D67" i="167"/>
  <c r="E67" i="167"/>
  <c r="M67" i="167" s="1"/>
  <c r="H67" i="167"/>
  <c r="F67" i="167" s="1"/>
  <c r="I67" i="167"/>
  <c r="J67" i="167"/>
  <c r="K67" i="167"/>
  <c r="L67" i="167"/>
  <c r="N67" i="167"/>
  <c r="O67" i="167"/>
  <c r="P67" i="167"/>
  <c r="Q67" i="167"/>
  <c r="R67" i="167" a="1"/>
  <c r="R67" i="167" s="1"/>
  <c r="S67" i="167"/>
  <c r="T67" i="167"/>
  <c r="U67" i="167"/>
  <c r="V67" i="167"/>
  <c r="AX67" i="167" s="1"/>
  <c r="Y67" i="167"/>
  <c r="W67" i="167" s="1"/>
  <c r="AB67" i="167"/>
  <c r="Z67" i="167" s="1"/>
  <c r="AF67" i="167"/>
  <c r="AC67" i="167" s="1"/>
  <c r="AG67" i="167"/>
  <c r="AI67" i="167"/>
  <c r="AL67" i="167"/>
  <c r="AK67" i="167" s="1"/>
  <c r="AO67" i="167"/>
  <c r="AP67" i="167"/>
  <c r="AQ67" i="167"/>
  <c r="AR67" i="167"/>
  <c r="AS67" i="167"/>
  <c r="AT67" i="167"/>
  <c r="AU67" i="167"/>
  <c r="AV67" i="167"/>
  <c r="AW67" i="167"/>
  <c r="BB67" i="167"/>
  <c r="A68" i="167"/>
  <c r="B68" i="167"/>
  <c r="C68" i="167"/>
  <c r="D68" i="167"/>
  <c r="E68" i="167"/>
  <c r="M68" i="167" s="1"/>
  <c r="H68" i="167"/>
  <c r="G68" i="167" s="1"/>
  <c r="I68" i="167"/>
  <c r="J68" i="167"/>
  <c r="K68" i="167"/>
  <c r="L68" i="167"/>
  <c r="N68" i="167"/>
  <c r="O68" i="167"/>
  <c r="P68" i="167"/>
  <c r="Q68" i="167"/>
  <c r="R68" i="167" a="1"/>
  <c r="R68" i="167" s="1"/>
  <c r="S68" i="167"/>
  <c r="T68" i="167"/>
  <c r="U68" i="167"/>
  <c r="V68" i="167"/>
  <c r="AX68" i="167" s="1"/>
  <c r="Y68" i="167"/>
  <c r="X68" i="167" s="1"/>
  <c r="AB68" i="167"/>
  <c r="AF68" i="167"/>
  <c r="AC68" i="167" s="1"/>
  <c r="AG68" i="167"/>
  <c r="AI68" i="167"/>
  <c r="AL68" i="167"/>
  <c r="AJ68" i="167" s="1"/>
  <c r="AO68" i="167"/>
  <c r="AP68" i="167"/>
  <c r="AQ68" i="167"/>
  <c r="AR68" i="167"/>
  <c r="AS68" i="167"/>
  <c r="AT68" i="167"/>
  <c r="AU68" i="167"/>
  <c r="AV68" i="167"/>
  <c r="AW68" i="167"/>
  <c r="BB68" i="167"/>
  <c r="A69" i="167"/>
  <c r="B69" i="167"/>
  <c r="C69" i="167"/>
  <c r="D69" i="167"/>
  <c r="E69" i="167"/>
  <c r="M69" i="167" s="1"/>
  <c r="H69" i="167"/>
  <c r="G69" i="167" s="1"/>
  <c r="I69" i="167"/>
  <c r="J69" i="167"/>
  <c r="K69" i="167"/>
  <c r="L69" i="167"/>
  <c r="N69" i="167"/>
  <c r="O69" i="167"/>
  <c r="P69" i="167"/>
  <c r="Q69" i="167"/>
  <c r="R69" i="167" a="1"/>
  <c r="R69" i="167" s="1"/>
  <c r="S69" i="167"/>
  <c r="T69" i="167"/>
  <c r="U69" i="167"/>
  <c r="V69" i="167"/>
  <c r="AX69" i="167" s="1"/>
  <c r="Y69" i="167"/>
  <c r="AB69" i="167"/>
  <c r="Z69" i="167" s="1"/>
  <c r="AF69" i="167"/>
  <c r="AD69" i="167" s="1"/>
  <c r="AG69" i="167"/>
  <c r="AI69" i="167"/>
  <c r="AL69" i="167"/>
  <c r="AO69" i="167"/>
  <c r="AP69" i="167"/>
  <c r="AQ69" i="167"/>
  <c r="AR69" i="167"/>
  <c r="AS69" i="167"/>
  <c r="AT69" i="167"/>
  <c r="AU69" i="167"/>
  <c r="AV69" i="167"/>
  <c r="AW69" i="167"/>
  <c r="BB69" i="167"/>
  <c r="A70" i="167"/>
  <c r="B70" i="167"/>
  <c r="C70" i="167"/>
  <c r="D70" i="167"/>
  <c r="E70" i="167"/>
  <c r="M70" i="167" s="1"/>
  <c r="H70" i="167"/>
  <c r="F70" i="167" s="1"/>
  <c r="I70" i="167"/>
  <c r="J70" i="167"/>
  <c r="K70" i="167"/>
  <c r="L70" i="167"/>
  <c r="N70" i="167"/>
  <c r="O70" i="167"/>
  <c r="P70" i="167"/>
  <c r="AH70" i="167" s="1"/>
  <c r="Q70" i="167"/>
  <c r="R70" i="167" a="1"/>
  <c r="R70" i="167" s="1"/>
  <c r="S70" i="167"/>
  <c r="T70" i="167"/>
  <c r="U70" i="167"/>
  <c r="V70" i="167"/>
  <c r="AX70" i="167" s="1"/>
  <c r="Y70" i="167"/>
  <c r="X70" i="167" s="1"/>
  <c r="AB70" i="167"/>
  <c r="Z70" i="167" s="1"/>
  <c r="AF70" i="167"/>
  <c r="AD70" i="167" s="1"/>
  <c r="AG70" i="167"/>
  <c r="AI70" i="167"/>
  <c r="AL70" i="167"/>
  <c r="AK70" i="167" s="1"/>
  <c r="AO70" i="167"/>
  <c r="AP70" i="167"/>
  <c r="AQ70" i="167"/>
  <c r="AR70" i="167"/>
  <c r="AS70" i="167"/>
  <c r="AT70" i="167"/>
  <c r="AU70" i="167"/>
  <c r="AV70" i="167"/>
  <c r="AW70" i="167"/>
  <c r="BB70" i="167"/>
  <c r="A71" i="167"/>
  <c r="B71" i="167"/>
  <c r="C71" i="167"/>
  <c r="D71" i="167"/>
  <c r="E71" i="167"/>
  <c r="M71" i="167" s="1"/>
  <c r="H71" i="167"/>
  <c r="G71" i="167" s="1"/>
  <c r="I71" i="167"/>
  <c r="J71" i="167"/>
  <c r="K71" i="167"/>
  <c r="L71" i="167"/>
  <c r="N71" i="167"/>
  <c r="O71" i="167"/>
  <c r="P71" i="167"/>
  <c r="AH71" i="167" s="1"/>
  <c r="Q71" i="167"/>
  <c r="R71" i="167" a="1"/>
  <c r="R71" i="167" s="1"/>
  <c r="S71" i="167"/>
  <c r="T71" i="167"/>
  <c r="U71" i="167"/>
  <c r="V71" i="167"/>
  <c r="AX71" i="167" s="1"/>
  <c r="Y71" i="167"/>
  <c r="W71" i="167" s="1"/>
  <c r="AB71" i="167"/>
  <c r="AF71" i="167"/>
  <c r="AG71" i="167"/>
  <c r="AI71" i="167"/>
  <c r="AL71" i="167"/>
  <c r="AJ71" i="167" s="1"/>
  <c r="AO71" i="167"/>
  <c r="AP71" i="167"/>
  <c r="AQ71" i="167"/>
  <c r="AR71" i="167"/>
  <c r="AS71" i="167"/>
  <c r="AT71" i="167"/>
  <c r="AU71" i="167"/>
  <c r="AV71" i="167"/>
  <c r="AW71" i="167"/>
  <c r="BB71" i="167"/>
  <c r="A72" i="167"/>
  <c r="B72" i="167"/>
  <c r="C72" i="167"/>
  <c r="D72" i="167"/>
  <c r="E72" i="167"/>
  <c r="M72" i="167" s="1"/>
  <c r="H72" i="167"/>
  <c r="F72" i="167" s="1"/>
  <c r="I72" i="167"/>
  <c r="J72" i="167"/>
  <c r="K72" i="167"/>
  <c r="L72" i="167"/>
  <c r="N72" i="167"/>
  <c r="O72" i="167"/>
  <c r="P72" i="167"/>
  <c r="AH72" i="167" s="1"/>
  <c r="Q72" i="167"/>
  <c r="R72" i="167" a="1"/>
  <c r="R72" i="167" s="1"/>
  <c r="S72" i="167"/>
  <c r="T72" i="167"/>
  <c r="U72" i="167"/>
  <c r="V72" i="167"/>
  <c r="AX72" i="167" s="1"/>
  <c r="Y72" i="167"/>
  <c r="W72" i="167" s="1"/>
  <c r="AB72" i="167"/>
  <c r="AF72" i="167"/>
  <c r="AC72" i="167" s="1"/>
  <c r="AG72" i="167"/>
  <c r="AI72" i="167"/>
  <c r="AL72" i="167"/>
  <c r="AO72" i="167"/>
  <c r="AP72" i="167"/>
  <c r="AQ72" i="167"/>
  <c r="AR72" i="167"/>
  <c r="AS72" i="167"/>
  <c r="AT72" i="167"/>
  <c r="AU72" i="167"/>
  <c r="AV72" i="167"/>
  <c r="AW72" i="167"/>
  <c r="BB72" i="167"/>
  <c r="A73" i="167"/>
  <c r="B73" i="167"/>
  <c r="C73" i="167"/>
  <c r="D73" i="167"/>
  <c r="E73" i="167"/>
  <c r="M73" i="167" s="1"/>
  <c r="H73" i="167"/>
  <c r="I73" i="167"/>
  <c r="J73" i="167"/>
  <c r="K73" i="167"/>
  <c r="L73" i="167"/>
  <c r="N73" i="167"/>
  <c r="O73" i="167"/>
  <c r="P73" i="167"/>
  <c r="Q73" i="167"/>
  <c r="R73" i="167" a="1"/>
  <c r="R73" i="167" s="1"/>
  <c r="S73" i="167"/>
  <c r="T73" i="167"/>
  <c r="U73" i="167"/>
  <c r="V73" i="167"/>
  <c r="AX73" i="167" s="1"/>
  <c r="Y73" i="167"/>
  <c r="W73" i="167" s="1"/>
  <c r="AB73" i="167"/>
  <c r="AA73" i="167" s="1"/>
  <c r="AF73" i="167"/>
  <c r="AG73" i="167"/>
  <c r="AI73" i="167"/>
  <c r="AL73" i="167"/>
  <c r="AK73" i="167" s="1"/>
  <c r="AO73" i="167"/>
  <c r="AP73" i="167"/>
  <c r="AQ73" i="167"/>
  <c r="AR73" i="167"/>
  <c r="AS73" i="167"/>
  <c r="AT73" i="167"/>
  <c r="AU73" i="167"/>
  <c r="AV73" i="167"/>
  <c r="AW73" i="167"/>
  <c r="BB73" i="167"/>
  <c r="A74" i="167"/>
  <c r="B74" i="167"/>
  <c r="C74" i="167"/>
  <c r="D74" i="167"/>
  <c r="E74" i="167"/>
  <c r="M74" i="167" s="1"/>
  <c r="H74" i="167"/>
  <c r="G74" i="167" s="1"/>
  <c r="I74" i="167"/>
  <c r="J74" i="167"/>
  <c r="K74" i="167"/>
  <c r="L74" i="167"/>
  <c r="N74" i="167"/>
  <c r="O74" i="167"/>
  <c r="P74" i="167"/>
  <c r="AH74" i="167" s="1"/>
  <c r="Q74" i="167"/>
  <c r="R74" i="167" a="1"/>
  <c r="R74" i="167" s="1"/>
  <c r="S74" i="167"/>
  <c r="T74" i="167"/>
  <c r="U74" i="167"/>
  <c r="V74" i="167"/>
  <c r="AX74" i="167" s="1"/>
  <c r="Y74" i="167"/>
  <c r="AB74" i="167"/>
  <c r="Z74" i="167" s="1"/>
  <c r="AF74" i="167"/>
  <c r="AG74" i="167"/>
  <c r="AI74" i="167"/>
  <c r="AL74" i="167"/>
  <c r="AJ74" i="167" s="1"/>
  <c r="AO74" i="167"/>
  <c r="AP74" i="167"/>
  <c r="AQ74" i="167"/>
  <c r="AR74" i="167"/>
  <c r="AS74" i="167"/>
  <c r="AT74" i="167"/>
  <c r="AU74" i="167"/>
  <c r="AV74" i="167"/>
  <c r="AW74" i="167"/>
  <c r="BB74" i="167"/>
  <c r="A75" i="167"/>
  <c r="B75" i="167"/>
  <c r="C75" i="167"/>
  <c r="D75" i="167"/>
  <c r="E75" i="167"/>
  <c r="M75" i="167" s="1"/>
  <c r="H75" i="167"/>
  <c r="I75" i="167"/>
  <c r="J75" i="167"/>
  <c r="K75" i="167"/>
  <c r="L75" i="167"/>
  <c r="N75" i="167"/>
  <c r="O75" i="167"/>
  <c r="P75" i="167"/>
  <c r="AH75" i="167" s="1"/>
  <c r="Q75" i="167"/>
  <c r="R75" i="167" a="1"/>
  <c r="R75" i="167" s="1"/>
  <c r="S75" i="167"/>
  <c r="T75" i="167"/>
  <c r="U75" i="167"/>
  <c r="V75" i="167"/>
  <c r="AX75" i="167" s="1"/>
  <c r="Y75" i="167"/>
  <c r="W75" i="167" s="1"/>
  <c r="AB75" i="167"/>
  <c r="Z75" i="167" s="1"/>
  <c r="AF75" i="167"/>
  <c r="AG75" i="167"/>
  <c r="AI75" i="167"/>
  <c r="AL75" i="167"/>
  <c r="AO75" i="167"/>
  <c r="AP75" i="167"/>
  <c r="AQ75" i="167"/>
  <c r="AR75" i="167"/>
  <c r="AS75" i="167"/>
  <c r="AT75" i="167"/>
  <c r="AU75" i="167"/>
  <c r="AV75" i="167"/>
  <c r="AW75" i="167"/>
  <c r="BB75" i="167"/>
  <c r="A76" i="167"/>
  <c r="B76" i="167"/>
  <c r="C76" i="167"/>
  <c r="D76" i="167"/>
  <c r="E76" i="167"/>
  <c r="M76" i="167" s="1"/>
  <c r="H76" i="167"/>
  <c r="F76" i="167" s="1"/>
  <c r="I76" i="167"/>
  <c r="J76" i="167"/>
  <c r="K76" i="167"/>
  <c r="L76" i="167"/>
  <c r="N76" i="167"/>
  <c r="O76" i="167"/>
  <c r="P76" i="167"/>
  <c r="Q76" i="167"/>
  <c r="R76" i="167" a="1"/>
  <c r="R76" i="167" s="1"/>
  <c r="S76" i="167"/>
  <c r="T76" i="167"/>
  <c r="U76" i="167"/>
  <c r="V76" i="167"/>
  <c r="AX76" i="167" s="1"/>
  <c r="Y76" i="167"/>
  <c r="X76" i="167" s="1"/>
  <c r="AB76" i="167"/>
  <c r="Z76" i="167" s="1"/>
  <c r="AF76" i="167"/>
  <c r="AD76" i="167" s="1"/>
  <c r="AG76" i="167"/>
  <c r="AI76" i="167"/>
  <c r="AL76" i="167"/>
  <c r="AJ76" i="167" s="1"/>
  <c r="AO76" i="167"/>
  <c r="AP76" i="167"/>
  <c r="AQ76" i="167"/>
  <c r="AR76" i="167"/>
  <c r="AS76" i="167"/>
  <c r="AT76" i="167"/>
  <c r="AU76" i="167"/>
  <c r="AV76" i="167"/>
  <c r="AW76" i="167"/>
  <c r="BB76" i="167"/>
  <c r="A77" i="167"/>
  <c r="B77" i="167"/>
  <c r="C77" i="167"/>
  <c r="D77" i="167"/>
  <c r="E77" i="167"/>
  <c r="M77" i="167" s="1"/>
  <c r="H77" i="167"/>
  <c r="F77" i="167" s="1"/>
  <c r="I77" i="167"/>
  <c r="J77" i="167"/>
  <c r="K77" i="167"/>
  <c r="L77" i="167"/>
  <c r="N77" i="167"/>
  <c r="O77" i="167"/>
  <c r="P77" i="167"/>
  <c r="AH77" i="167" s="1"/>
  <c r="Q77" i="167"/>
  <c r="R77" i="167" a="1"/>
  <c r="R77" i="167" s="1"/>
  <c r="S77" i="167"/>
  <c r="T77" i="167"/>
  <c r="U77" i="167"/>
  <c r="V77" i="167"/>
  <c r="AX77" i="167" s="1"/>
  <c r="Y77" i="167"/>
  <c r="X77" i="167" s="1"/>
  <c r="AB77" i="167"/>
  <c r="AA77" i="167" s="1"/>
  <c r="AF77" i="167"/>
  <c r="AG77" i="167"/>
  <c r="AI77" i="167"/>
  <c r="AL77" i="167"/>
  <c r="AJ77" i="167" s="1"/>
  <c r="AO77" i="167"/>
  <c r="AP77" i="167"/>
  <c r="AQ77" i="167"/>
  <c r="AR77" i="167"/>
  <c r="AS77" i="167"/>
  <c r="AT77" i="167"/>
  <c r="AU77" i="167"/>
  <c r="AV77" i="167"/>
  <c r="AW77" i="167"/>
  <c r="BB77" i="167"/>
  <c r="A78" i="167"/>
  <c r="B78" i="167"/>
  <c r="C78" i="167"/>
  <c r="D78" i="167"/>
  <c r="E78" i="167"/>
  <c r="M78" i="167" s="1"/>
  <c r="H78" i="167"/>
  <c r="I78" i="167"/>
  <c r="J78" i="167"/>
  <c r="K78" i="167"/>
  <c r="L78" i="167"/>
  <c r="N78" i="167"/>
  <c r="O78" i="167"/>
  <c r="P78" i="167"/>
  <c r="AH78" i="167" s="1"/>
  <c r="Q78" i="167"/>
  <c r="R78" i="167" a="1"/>
  <c r="R78" i="167" s="1"/>
  <c r="S78" i="167"/>
  <c r="T78" i="167"/>
  <c r="U78" i="167"/>
  <c r="V78" i="167"/>
  <c r="AX78" i="167" s="1"/>
  <c r="Y78" i="167"/>
  <c r="W78" i="167" s="1"/>
  <c r="AB78" i="167"/>
  <c r="Z78" i="167" s="1"/>
  <c r="AF78" i="167"/>
  <c r="AG78" i="167"/>
  <c r="AI78" i="167"/>
  <c r="AL78" i="167"/>
  <c r="AJ78" i="167" s="1"/>
  <c r="AO78" i="167"/>
  <c r="AP78" i="167"/>
  <c r="AQ78" i="167"/>
  <c r="AR78" i="167"/>
  <c r="AS78" i="167"/>
  <c r="AT78" i="167"/>
  <c r="AU78" i="167"/>
  <c r="AV78" i="167"/>
  <c r="AW78" i="167"/>
  <c r="BB78" i="167"/>
  <c r="A79" i="167"/>
  <c r="B79" i="167"/>
  <c r="C79" i="167"/>
  <c r="D79" i="167"/>
  <c r="E79" i="167"/>
  <c r="M79" i="167" s="1"/>
  <c r="H79" i="167"/>
  <c r="I79" i="167"/>
  <c r="J79" i="167"/>
  <c r="K79" i="167"/>
  <c r="L79" i="167"/>
  <c r="N79" i="167"/>
  <c r="O79" i="167"/>
  <c r="P79" i="167"/>
  <c r="Q79" i="167"/>
  <c r="R79" i="167" a="1"/>
  <c r="R79" i="167" s="1"/>
  <c r="S79" i="167"/>
  <c r="T79" i="167"/>
  <c r="U79" i="167"/>
  <c r="V79" i="167"/>
  <c r="AX79" i="167" s="1"/>
  <c r="Y79" i="167"/>
  <c r="W79" i="167" s="1"/>
  <c r="AB79" i="167"/>
  <c r="Z79" i="167" s="1"/>
  <c r="AF79" i="167"/>
  <c r="AD79" i="167" s="1"/>
  <c r="AG79" i="167"/>
  <c r="AI79" i="167"/>
  <c r="AL79" i="167"/>
  <c r="AO79" i="167"/>
  <c r="AP79" i="167"/>
  <c r="AQ79" i="167"/>
  <c r="AR79" i="167"/>
  <c r="AS79" i="167"/>
  <c r="AT79" i="167"/>
  <c r="AU79" i="167"/>
  <c r="AV79" i="167"/>
  <c r="AW79" i="167"/>
  <c r="BB79" i="167"/>
  <c r="A80" i="167"/>
  <c r="B80" i="167"/>
  <c r="C80" i="167"/>
  <c r="D80" i="167"/>
  <c r="E80" i="167"/>
  <c r="M80" i="167" s="1"/>
  <c r="H80" i="167"/>
  <c r="F80" i="167" s="1"/>
  <c r="I80" i="167"/>
  <c r="J80" i="167"/>
  <c r="K80" i="167"/>
  <c r="L80" i="167"/>
  <c r="N80" i="167"/>
  <c r="O80" i="167"/>
  <c r="P80" i="167"/>
  <c r="AH80" i="167" s="1"/>
  <c r="Q80" i="167"/>
  <c r="R80" i="167" a="1"/>
  <c r="R80" i="167" s="1"/>
  <c r="S80" i="167"/>
  <c r="T80" i="167"/>
  <c r="U80" i="167"/>
  <c r="V80" i="167"/>
  <c r="AX80" i="167" s="1"/>
  <c r="Y80" i="167"/>
  <c r="X80" i="167" s="1"/>
  <c r="AB80" i="167"/>
  <c r="Z80" i="167" s="1"/>
  <c r="AF80" i="167"/>
  <c r="AG80" i="167"/>
  <c r="AI80" i="167"/>
  <c r="AL80" i="167"/>
  <c r="AO80" i="167"/>
  <c r="AP80" i="167"/>
  <c r="AQ80" i="167"/>
  <c r="AR80" i="167"/>
  <c r="AS80" i="167"/>
  <c r="AT80" i="167"/>
  <c r="AU80" i="167"/>
  <c r="AV80" i="167"/>
  <c r="AW80" i="167"/>
  <c r="BB80" i="167"/>
  <c r="A81" i="167"/>
  <c r="B81" i="167"/>
  <c r="C81" i="167"/>
  <c r="D81" i="167"/>
  <c r="E81" i="167"/>
  <c r="M81" i="167" s="1"/>
  <c r="H81" i="167"/>
  <c r="G81" i="167" s="1"/>
  <c r="I81" i="167"/>
  <c r="J81" i="167"/>
  <c r="K81" i="167"/>
  <c r="L81" i="167"/>
  <c r="N81" i="167"/>
  <c r="O81" i="167"/>
  <c r="P81" i="167"/>
  <c r="AH81" i="167" s="1"/>
  <c r="Q81" i="167"/>
  <c r="R81" i="167" a="1"/>
  <c r="R81" i="167" s="1"/>
  <c r="S81" i="167"/>
  <c r="T81" i="167"/>
  <c r="U81" i="167"/>
  <c r="V81" i="167"/>
  <c r="AX81" i="167" s="1"/>
  <c r="Y81" i="167"/>
  <c r="X81" i="167" s="1"/>
  <c r="AB81" i="167"/>
  <c r="AA81" i="167" s="1"/>
  <c r="AF81" i="167"/>
  <c r="AE81" i="167" s="1"/>
  <c r="AG81" i="167"/>
  <c r="AI81" i="167"/>
  <c r="AL81" i="167"/>
  <c r="AJ81" i="167" s="1"/>
  <c r="AO81" i="167"/>
  <c r="AP81" i="167"/>
  <c r="AQ81" i="167"/>
  <c r="AR81" i="167"/>
  <c r="AS81" i="167"/>
  <c r="AT81" i="167"/>
  <c r="AU81" i="167"/>
  <c r="AV81" i="167"/>
  <c r="AW81" i="167"/>
  <c r="BB81" i="167"/>
  <c r="A82" i="167"/>
  <c r="B82" i="167"/>
  <c r="C82" i="167"/>
  <c r="D82" i="167"/>
  <c r="E82" i="167"/>
  <c r="M82" i="167" s="1"/>
  <c r="H82" i="167"/>
  <c r="F82" i="167" s="1"/>
  <c r="I82" i="167"/>
  <c r="J82" i="167"/>
  <c r="K82" i="167"/>
  <c r="L82" i="167"/>
  <c r="N82" i="167"/>
  <c r="O82" i="167"/>
  <c r="P82" i="167"/>
  <c r="Q82" i="167"/>
  <c r="R82" i="167" a="1"/>
  <c r="R82" i="167" s="1"/>
  <c r="S82" i="167"/>
  <c r="T82" i="167"/>
  <c r="U82" i="167"/>
  <c r="V82" i="167"/>
  <c r="AX82" i="167" s="1"/>
  <c r="Y82" i="167"/>
  <c r="AB82" i="167"/>
  <c r="AF82" i="167"/>
  <c r="AD82" i="167" s="1"/>
  <c r="AG82" i="167"/>
  <c r="AI82" i="167"/>
  <c r="AL82" i="167"/>
  <c r="AJ82" i="167" s="1"/>
  <c r="AO82" i="167"/>
  <c r="AP82" i="167"/>
  <c r="AQ82" i="167"/>
  <c r="AR82" i="167"/>
  <c r="AS82" i="167"/>
  <c r="AT82" i="167"/>
  <c r="AU82" i="167"/>
  <c r="AV82" i="167"/>
  <c r="AW82" i="167"/>
  <c r="BB82" i="167"/>
  <c r="A83" i="167"/>
  <c r="B83" i="167"/>
  <c r="C83" i="167"/>
  <c r="D83" i="167"/>
  <c r="E83" i="167"/>
  <c r="M83" i="167" s="1"/>
  <c r="H83" i="167"/>
  <c r="F83" i="167" s="1"/>
  <c r="I83" i="167"/>
  <c r="J83" i="167"/>
  <c r="K83" i="167"/>
  <c r="L83" i="167"/>
  <c r="N83" i="167"/>
  <c r="O83" i="167"/>
  <c r="P83" i="167"/>
  <c r="AH83" i="167" s="1"/>
  <c r="Q83" i="167"/>
  <c r="R83" i="167" a="1"/>
  <c r="R83" i="167" s="1"/>
  <c r="S83" i="167"/>
  <c r="T83" i="167"/>
  <c r="U83" i="167"/>
  <c r="V83" i="167"/>
  <c r="AX83" i="167" s="1"/>
  <c r="Y83" i="167"/>
  <c r="W83" i="167" s="1"/>
  <c r="AB83" i="167"/>
  <c r="AA83" i="167" s="1"/>
  <c r="AF83" i="167"/>
  <c r="AG83" i="167"/>
  <c r="AI83" i="167"/>
  <c r="AL83" i="167"/>
  <c r="AK83" i="167" s="1"/>
  <c r="AO83" i="167"/>
  <c r="AP83" i="167"/>
  <c r="AQ83" i="167"/>
  <c r="AR83" i="167"/>
  <c r="AS83" i="167"/>
  <c r="AT83" i="167"/>
  <c r="AU83" i="167"/>
  <c r="AV83" i="167"/>
  <c r="AW83" i="167"/>
  <c r="BB83" i="167"/>
  <c r="A84" i="167"/>
  <c r="B84" i="167"/>
  <c r="C84" i="167"/>
  <c r="D84" i="167"/>
  <c r="E84" i="167"/>
  <c r="M84" i="167" s="1"/>
  <c r="H84" i="167"/>
  <c r="F84" i="167" s="1"/>
  <c r="I84" i="167"/>
  <c r="J84" i="167"/>
  <c r="K84" i="167"/>
  <c r="L84" i="167"/>
  <c r="N84" i="167"/>
  <c r="O84" i="167"/>
  <c r="P84" i="167"/>
  <c r="AH84" i="167" s="1"/>
  <c r="Q84" i="167"/>
  <c r="R84" i="167" a="1"/>
  <c r="R84" i="167" s="1"/>
  <c r="S84" i="167"/>
  <c r="T84" i="167"/>
  <c r="U84" i="167"/>
  <c r="V84" i="167"/>
  <c r="AX84" i="167" s="1"/>
  <c r="Y84" i="167"/>
  <c r="X84" i="167" s="1"/>
  <c r="AB84" i="167"/>
  <c r="AF84" i="167"/>
  <c r="AD84" i="167" s="1"/>
  <c r="AG84" i="167"/>
  <c r="AI84" i="167"/>
  <c r="AL84" i="167"/>
  <c r="AJ84" i="167" s="1"/>
  <c r="AO84" i="167"/>
  <c r="AP84" i="167"/>
  <c r="AQ84" i="167"/>
  <c r="AR84" i="167"/>
  <c r="AS84" i="167"/>
  <c r="AT84" i="167"/>
  <c r="AU84" i="167"/>
  <c r="AV84" i="167"/>
  <c r="AW84" i="167"/>
  <c r="BB84" i="167"/>
  <c r="A85" i="167"/>
  <c r="B85" i="167"/>
  <c r="C85" i="167"/>
  <c r="D85" i="167"/>
  <c r="E85" i="167"/>
  <c r="M85" i="167" s="1"/>
  <c r="H85" i="167"/>
  <c r="G85" i="167" s="1"/>
  <c r="I85" i="167"/>
  <c r="J85" i="167"/>
  <c r="K85" i="167"/>
  <c r="L85" i="167"/>
  <c r="N85" i="167"/>
  <c r="O85" i="167"/>
  <c r="P85" i="167"/>
  <c r="Q85" i="167"/>
  <c r="R85" i="167" a="1"/>
  <c r="R85" i="167" s="1"/>
  <c r="S85" i="167"/>
  <c r="T85" i="167"/>
  <c r="U85" i="167"/>
  <c r="V85" i="167"/>
  <c r="AX85" i="167" s="1"/>
  <c r="Y85" i="167"/>
  <c r="X85" i="167" s="1"/>
  <c r="AB85" i="167"/>
  <c r="AF85" i="167"/>
  <c r="AC85" i="167" s="1"/>
  <c r="AG85" i="167"/>
  <c r="AI85" i="167"/>
  <c r="AL85" i="167"/>
  <c r="AJ85" i="167" s="1"/>
  <c r="AO85" i="167"/>
  <c r="AP85" i="167"/>
  <c r="AQ85" i="167"/>
  <c r="AR85" i="167"/>
  <c r="AS85" i="167"/>
  <c r="AT85" i="167"/>
  <c r="AU85" i="167"/>
  <c r="AV85" i="167"/>
  <c r="AW85" i="167"/>
  <c r="BB85" i="167"/>
  <c r="A86" i="167"/>
  <c r="B86" i="167"/>
  <c r="C86" i="167"/>
  <c r="D86" i="167"/>
  <c r="E86" i="167"/>
  <c r="M86" i="167" s="1"/>
  <c r="H86" i="167"/>
  <c r="F86" i="167" s="1"/>
  <c r="I86" i="167"/>
  <c r="J86" i="167"/>
  <c r="K86" i="167"/>
  <c r="L86" i="167"/>
  <c r="N86" i="167"/>
  <c r="O86" i="167"/>
  <c r="P86" i="167"/>
  <c r="AH86" i="167" s="1"/>
  <c r="Q86" i="167"/>
  <c r="R86" i="167" a="1"/>
  <c r="R86" i="167" s="1"/>
  <c r="S86" i="167"/>
  <c r="T86" i="167"/>
  <c r="U86" i="167"/>
  <c r="V86" i="167"/>
  <c r="AX86" i="167" s="1"/>
  <c r="Y86" i="167"/>
  <c r="X86" i="167" s="1"/>
  <c r="AB86" i="167"/>
  <c r="Z86" i="167" s="1"/>
  <c r="AF86" i="167"/>
  <c r="AD86" i="167" s="1"/>
  <c r="AG86" i="167"/>
  <c r="AI86" i="167"/>
  <c r="AL86" i="167"/>
  <c r="AJ86" i="167" s="1"/>
  <c r="AO86" i="167"/>
  <c r="AP86" i="167"/>
  <c r="AQ86" i="167"/>
  <c r="AR86" i="167"/>
  <c r="AS86" i="167"/>
  <c r="AT86" i="167"/>
  <c r="AU86" i="167"/>
  <c r="AV86" i="167"/>
  <c r="AW86" i="167"/>
  <c r="BB86" i="167"/>
  <c r="A87" i="167"/>
  <c r="B87" i="167"/>
  <c r="C87" i="167"/>
  <c r="D87" i="167"/>
  <c r="E87" i="167"/>
  <c r="M87" i="167" s="1"/>
  <c r="H87" i="167"/>
  <c r="G87" i="167" s="1"/>
  <c r="I87" i="167"/>
  <c r="J87" i="167"/>
  <c r="K87" i="167"/>
  <c r="L87" i="167"/>
  <c r="N87" i="167"/>
  <c r="O87" i="167"/>
  <c r="P87" i="167"/>
  <c r="Q87" i="167"/>
  <c r="R87" i="167" a="1"/>
  <c r="R87" i="167" s="1"/>
  <c r="S87" i="167"/>
  <c r="T87" i="167"/>
  <c r="U87" i="167"/>
  <c r="V87" i="167"/>
  <c r="AX87" i="167" s="1"/>
  <c r="Y87" i="167"/>
  <c r="AB87" i="167"/>
  <c r="Z87" i="167" s="1"/>
  <c r="AF87" i="167"/>
  <c r="AC87" i="167" s="1"/>
  <c r="AG87" i="167"/>
  <c r="AI87" i="167"/>
  <c r="AL87" i="167"/>
  <c r="AO87" i="167"/>
  <c r="AP87" i="167"/>
  <c r="AQ87" i="167"/>
  <c r="AR87" i="167"/>
  <c r="AS87" i="167"/>
  <c r="AT87" i="167"/>
  <c r="AU87" i="167"/>
  <c r="AV87" i="167"/>
  <c r="AW87" i="167"/>
  <c r="BB87" i="167"/>
  <c r="A88" i="167"/>
  <c r="B88" i="167"/>
  <c r="C88" i="167"/>
  <c r="D88" i="167"/>
  <c r="E88" i="167"/>
  <c r="M88" i="167" s="1"/>
  <c r="H88" i="167"/>
  <c r="I88" i="167"/>
  <c r="J88" i="167"/>
  <c r="K88" i="167"/>
  <c r="L88" i="167"/>
  <c r="N88" i="167"/>
  <c r="O88" i="167"/>
  <c r="P88" i="167"/>
  <c r="AH88" i="167" s="1"/>
  <c r="Q88" i="167"/>
  <c r="R88" i="167" a="1"/>
  <c r="R88" i="167" s="1"/>
  <c r="S88" i="167"/>
  <c r="T88" i="167"/>
  <c r="U88" i="167"/>
  <c r="V88" i="167"/>
  <c r="AX88" i="167" s="1"/>
  <c r="Y88" i="167"/>
  <c r="X88" i="167" s="1"/>
  <c r="AB88" i="167"/>
  <c r="AA88" i="167" s="1"/>
  <c r="AF88" i="167"/>
  <c r="AE88" i="167" s="1"/>
  <c r="AG88" i="167"/>
  <c r="AI88" i="167"/>
  <c r="AL88" i="167"/>
  <c r="AJ88" i="167" s="1"/>
  <c r="AO88" i="167"/>
  <c r="AP88" i="167"/>
  <c r="AQ88" i="167"/>
  <c r="AR88" i="167"/>
  <c r="AS88" i="167"/>
  <c r="AT88" i="167"/>
  <c r="AU88" i="167"/>
  <c r="AV88" i="167"/>
  <c r="AW88" i="167"/>
  <c r="BB88" i="167"/>
  <c r="A89" i="167"/>
  <c r="B89" i="167"/>
  <c r="C89" i="167"/>
  <c r="D89" i="167"/>
  <c r="E89" i="167"/>
  <c r="M89" i="167" s="1"/>
  <c r="H89" i="167"/>
  <c r="F89" i="167" s="1"/>
  <c r="I89" i="167"/>
  <c r="J89" i="167"/>
  <c r="K89" i="167"/>
  <c r="L89" i="167"/>
  <c r="N89" i="167"/>
  <c r="O89" i="167"/>
  <c r="P89" i="167"/>
  <c r="AH89" i="167" s="1"/>
  <c r="Q89" i="167"/>
  <c r="R89" i="167" a="1"/>
  <c r="R89" i="167" s="1"/>
  <c r="S89" i="167"/>
  <c r="T89" i="167"/>
  <c r="U89" i="167"/>
  <c r="V89" i="167"/>
  <c r="AX89" i="167" s="1"/>
  <c r="Y89" i="167"/>
  <c r="W89" i="167" s="1"/>
  <c r="AB89" i="167"/>
  <c r="Z89" i="167" s="1"/>
  <c r="AF89" i="167"/>
  <c r="AC89" i="167" s="1"/>
  <c r="AG89" i="167"/>
  <c r="AI89" i="167"/>
  <c r="AL89" i="167"/>
  <c r="AO89" i="167"/>
  <c r="AP89" i="167"/>
  <c r="AQ89" i="167"/>
  <c r="AR89" i="167"/>
  <c r="AS89" i="167"/>
  <c r="AT89" i="167"/>
  <c r="AU89" i="167"/>
  <c r="AV89" i="167"/>
  <c r="AW89" i="167"/>
  <c r="BB89" i="167"/>
  <c r="A90" i="167"/>
  <c r="B90" i="167"/>
  <c r="C90" i="167"/>
  <c r="D90" i="167"/>
  <c r="E90" i="167"/>
  <c r="M90" i="167" s="1"/>
  <c r="H90" i="167"/>
  <c r="G90" i="167" s="1"/>
  <c r="I90" i="167"/>
  <c r="J90" i="167"/>
  <c r="K90" i="167"/>
  <c r="L90" i="167"/>
  <c r="N90" i="167"/>
  <c r="O90" i="167"/>
  <c r="P90" i="167"/>
  <c r="AH90" i="167" s="1"/>
  <c r="Q90" i="167"/>
  <c r="R90" i="167" a="1"/>
  <c r="R90" i="167" s="1"/>
  <c r="S90" i="167"/>
  <c r="T90" i="167"/>
  <c r="U90" i="167"/>
  <c r="V90" i="167"/>
  <c r="AX90" i="167" s="1"/>
  <c r="Y90" i="167"/>
  <c r="X90" i="167" s="1"/>
  <c r="AB90" i="167"/>
  <c r="AF90" i="167"/>
  <c r="AD90" i="167" s="1"/>
  <c r="AG90" i="167"/>
  <c r="AI90" i="167"/>
  <c r="AL90" i="167"/>
  <c r="AK90" i="167" s="1"/>
  <c r="AO90" i="167"/>
  <c r="AP90" i="167"/>
  <c r="AQ90" i="167"/>
  <c r="AR90" i="167"/>
  <c r="AS90" i="167"/>
  <c r="AT90" i="167"/>
  <c r="AU90" i="167"/>
  <c r="AV90" i="167"/>
  <c r="AW90" i="167"/>
  <c r="BB90" i="167"/>
  <c r="A91" i="167"/>
  <c r="B91" i="167"/>
  <c r="C91" i="167"/>
  <c r="D91" i="167"/>
  <c r="E91" i="167"/>
  <c r="M91" i="167" s="1"/>
  <c r="H91" i="167"/>
  <c r="G91" i="167" s="1"/>
  <c r="I91" i="167"/>
  <c r="J91" i="167"/>
  <c r="K91" i="167"/>
  <c r="L91" i="167"/>
  <c r="N91" i="167"/>
  <c r="O91" i="167"/>
  <c r="P91" i="167"/>
  <c r="AH91" i="167" s="1"/>
  <c r="Q91" i="167"/>
  <c r="R91" i="167" a="1"/>
  <c r="R91" i="167" s="1"/>
  <c r="S91" i="167"/>
  <c r="T91" i="167"/>
  <c r="U91" i="167"/>
  <c r="V91" i="167"/>
  <c r="AX91" i="167" s="1"/>
  <c r="Y91" i="167"/>
  <c r="X91" i="167" s="1"/>
  <c r="AB91" i="167"/>
  <c r="AF91" i="167"/>
  <c r="AG91" i="167"/>
  <c r="AI91" i="167"/>
  <c r="AL91" i="167"/>
  <c r="AO91" i="167"/>
  <c r="AP91" i="167"/>
  <c r="AQ91" i="167"/>
  <c r="AR91" i="167"/>
  <c r="AS91" i="167"/>
  <c r="AT91" i="167"/>
  <c r="AU91" i="167"/>
  <c r="AV91" i="167"/>
  <c r="AW91" i="167"/>
  <c r="BB91" i="167"/>
  <c r="A92" i="167"/>
  <c r="B92" i="167"/>
  <c r="C92" i="167"/>
  <c r="D92" i="167"/>
  <c r="E92" i="167"/>
  <c r="M92" i="167" s="1"/>
  <c r="H92" i="167"/>
  <c r="G92" i="167" s="1"/>
  <c r="I92" i="167"/>
  <c r="J92" i="167"/>
  <c r="K92" i="167"/>
  <c r="L92" i="167"/>
  <c r="N92" i="167"/>
  <c r="O92" i="167"/>
  <c r="P92" i="167"/>
  <c r="AH92" i="167" s="1"/>
  <c r="Q92" i="167"/>
  <c r="R92" i="167" a="1"/>
  <c r="R92" i="167" s="1"/>
  <c r="S92" i="167"/>
  <c r="T92" i="167"/>
  <c r="U92" i="167"/>
  <c r="V92" i="167"/>
  <c r="AX92" i="167" s="1"/>
  <c r="Y92" i="167"/>
  <c r="W92" i="167" s="1"/>
  <c r="AB92" i="167"/>
  <c r="AF92" i="167"/>
  <c r="AD92" i="167" s="1"/>
  <c r="AG92" i="167"/>
  <c r="AI92" i="167"/>
  <c r="AL92" i="167"/>
  <c r="AJ92" i="167" s="1"/>
  <c r="AO92" i="167"/>
  <c r="AP92" i="167"/>
  <c r="AQ92" i="167"/>
  <c r="AR92" i="167"/>
  <c r="AS92" i="167"/>
  <c r="AT92" i="167"/>
  <c r="AU92" i="167"/>
  <c r="AV92" i="167"/>
  <c r="AW92" i="167"/>
  <c r="BB92" i="167"/>
  <c r="A93" i="167"/>
  <c r="B93" i="167"/>
  <c r="C93" i="167"/>
  <c r="D93" i="167"/>
  <c r="E93" i="167"/>
  <c r="M93" i="167" s="1"/>
  <c r="H93" i="167"/>
  <c r="I93" i="167"/>
  <c r="J93" i="167"/>
  <c r="K93" i="167"/>
  <c r="L93" i="167"/>
  <c r="N93" i="167"/>
  <c r="O93" i="167"/>
  <c r="P93" i="167"/>
  <c r="AH93" i="167" s="1"/>
  <c r="Q93" i="167"/>
  <c r="R93" i="167" a="1"/>
  <c r="R93" i="167" s="1"/>
  <c r="S93" i="167"/>
  <c r="T93" i="167"/>
  <c r="U93" i="167"/>
  <c r="V93" i="167"/>
  <c r="AX93" i="167" s="1"/>
  <c r="Y93" i="167"/>
  <c r="AB93" i="167"/>
  <c r="Z93" i="167" s="1"/>
  <c r="AF93" i="167"/>
  <c r="AC93" i="167" s="1"/>
  <c r="AG93" i="167"/>
  <c r="AI93" i="167"/>
  <c r="AL93" i="167"/>
  <c r="AK93" i="167" s="1"/>
  <c r="AO93" i="167"/>
  <c r="AP93" i="167"/>
  <c r="AQ93" i="167"/>
  <c r="AR93" i="167"/>
  <c r="AS93" i="167"/>
  <c r="AT93" i="167"/>
  <c r="AU93" i="167"/>
  <c r="AV93" i="167"/>
  <c r="AW93" i="167"/>
  <c r="BB93" i="167"/>
  <c r="A94" i="167"/>
  <c r="B94" i="167"/>
  <c r="C94" i="167"/>
  <c r="D94" i="167"/>
  <c r="E94" i="167"/>
  <c r="M94" i="167" s="1"/>
  <c r="H94" i="167"/>
  <c r="F94" i="167" s="1"/>
  <c r="I94" i="167"/>
  <c r="J94" i="167"/>
  <c r="K94" i="167"/>
  <c r="L94" i="167"/>
  <c r="N94" i="167"/>
  <c r="O94" i="167"/>
  <c r="P94" i="167"/>
  <c r="Q94" i="167"/>
  <c r="R94" i="167" a="1"/>
  <c r="R94" i="167" s="1"/>
  <c r="S94" i="167"/>
  <c r="T94" i="167"/>
  <c r="U94" i="167"/>
  <c r="V94" i="167"/>
  <c r="AX94" i="167" s="1"/>
  <c r="Y94" i="167"/>
  <c r="AB94" i="167"/>
  <c r="AA94" i="167" s="1"/>
  <c r="AF94" i="167"/>
  <c r="AG94" i="167"/>
  <c r="AI94" i="167"/>
  <c r="AL94" i="167"/>
  <c r="AJ94" i="167" s="1"/>
  <c r="AO94" i="167"/>
  <c r="AP94" i="167"/>
  <c r="AQ94" i="167"/>
  <c r="AR94" i="167"/>
  <c r="AS94" i="167"/>
  <c r="AT94" i="167"/>
  <c r="AU94" i="167"/>
  <c r="AV94" i="167"/>
  <c r="AW94" i="167"/>
  <c r="BB94" i="167"/>
  <c r="A95" i="167"/>
  <c r="B95" i="167"/>
  <c r="C95" i="167"/>
  <c r="D95" i="167"/>
  <c r="E95" i="167"/>
  <c r="M95" i="167" s="1"/>
  <c r="H95" i="167"/>
  <c r="F95" i="167" s="1"/>
  <c r="I95" i="167"/>
  <c r="J95" i="167"/>
  <c r="K95" i="167"/>
  <c r="L95" i="167"/>
  <c r="N95" i="167"/>
  <c r="O95" i="167"/>
  <c r="P95" i="167"/>
  <c r="AH95" i="167" s="1"/>
  <c r="Q95" i="167"/>
  <c r="R95" i="167" a="1"/>
  <c r="R95" i="167" s="1"/>
  <c r="S95" i="167"/>
  <c r="T95" i="167"/>
  <c r="U95" i="167"/>
  <c r="V95" i="167"/>
  <c r="AX95" i="167" s="1"/>
  <c r="Y95" i="167"/>
  <c r="W95" i="167" s="1"/>
  <c r="AB95" i="167"/>
  <c r="AF95" i="167"/>
  <c r="AG95" i="167"/>
  <c r="AI95" i="167"/>
  <c r="AL95" i="167"/>
  <c r="AK95" i="167" s="1"/>
  <c r="AO95" i="167"/>
  <c r="AP95" i="167"/>
  <c r="AQ95" i="167"/>
  <c r="AR95" i="167"/>
  <c r="AS95" i="167"/>
  <c r="AT95" i="167"/>
  <c r="AU95" i="167"/>
  <c r="AV95" i="167"/>
  <c r="AW95" i="167"/>
  <c r="BB95" i="167"/>
  <c r="A96" i="167"/>
  <c r="B96" i="167"/>
  <c r="C96" i="167"/>
  <c r="D96" i="167"/>
  <c r="E96" i="167"/>
  <c r="M96" i="167" s="1"/>
  <c r="H96" i="167"/>
  <c r="G96" i="167" s="1"/>
  <c r="I96" i="167"/>
  <c r="J96" i="167"/>
  <c r="K96" i="167"/>
  <c r="L96" i="167"/>
  <c r="N96" i="167"/>
  <c r="O96" i="167"/>
  <c r="P96" i="167"/>
  <c r="Q96" i="167"/>
  <c r="R96" i="167" a="1"/>
  <c r="R96" i="167" s="1"/>
  <c r="S96" i="167"/>
  <c r="T96" i="167"/>
  <c r="U96" i="167"/>
  <c r="V96" i="167"/>
  <c r="AX96" i="167" s="1"/>
  <c r="Y96" i="167"/>
  <c r="W96" i="167" s="1"/>
  <c r="AB96" i="167"/>
  <c r="AF96" i="167"/>
  <c r="AC96" i="167" s="1"/>
  <c r="AG96" i="167"/>
  <c r="AI96" i="167"/>
  <c r="AL96" i="167"/>
  <c r="AO96" i="167"/>
  <c r="AP96" i="167"/>
  <c r="AQ96" i="167"/>
  <c r="AR96" i="167"/>
  <c r="AS96" i="167"/>
  <c r="AT96" i="167"/>
  <c r="AU96" i="167"/>
  <c r="AV96" i="167"/>
  <c r="AW96" i="167"/>
  <c r="BB96" i="167"/>
  <c r="A97" i="167"/>
  <c r="B97" i="167"/>
  <c r="C97" i="167"/>
  <c r="D97" i="167"/>
  <c r="E97" i="167"/>
  <c r="M97" i="167" s="1"/>
  <c r="H97" i="167"/>
  <c r="G97" i="167" s="1"/>
  <c r="I97" i="167"/>
  <c r="J97" i="167"/>
  <c r="K97" i="167"/>
  <c r="L97" i="167"/>
  <c r="N97" i="167"/>
  <c r="O97" i="167"/>
  <c r="P97" i="167"/>
  <c r="AH97" i="167" s="1"/>
  <c r="Q97" i="167"/>
  <c r="R97" i="167" a="1"/>
  <c r="R97" i="167" s="1"/>
  <c r="S97" i="167"/>
  <c r="T97" i="167"/>
  <c r="U97" i="167"/>
  <c r="V97" i="167"/>
  <c r="AX97" i="167" s="1"/>
  <c r="Y97" i="167"/>
  <c r="X97" i="167" s="1"/>
  <c r="AB97" i="167"/>
  <c r="AF97" i="167"/>
  <c r="AE97" i="167" s="1"/>
  <c r="AG97" i="167"/>
  <c r="AI97" i="167"/>
  <c r="AL97" i="167"/>
  <c r="AJ97" i="167" s="1"/>
  <c r="AO97" i="167"/>
  <c r="AP97" i="167"/>
  <c r="AQ97" i="167"/>
  <c r="AR97" i="167"/>
  <c r="AS97" i="167"/>
  <c r="AT97" i="167"/>
  <c r="AU97" i="167"/>
  <c r="AV97" i="167"/>
  <c r="AW97" i="167"/>
  <c r="BB97" i="167"/>
  <c r="A98" i="167"/>
  <c r="B98" i="167"/>
  <c r="C98" i="167"/>
  <c r="D98" i="167"/>
  <c r="E98" i="167"/>
  <c r="M98" i="167" s="1"/>
  <c r="H98" i="167"/>
  <c r="G98" i="167" s="1"/>
  <c r="I98" i="167"/>
  <c r="J98" i="167"/>
  <c r="K98" i="167"/>
  <c r="L98" i="167"/>
  <c r="N98" i="167"/>
  <c r="O98" i="167"/>
  <c r="P98" i="167"/>
  <c r="AH98" i="167" s="1"/>
  <c r="Q98" i="167"/>
  <c r="R98" i="167" a="1"/>
  <c r="R98" i="167" s="1"/>
  <c r="S98" i="167"/>
  <c r="T98" i="167"/>
  <c r="U98" i="167"/>
  <c r="V98" i="167"/>
  <c r="AX98" i="167" s="1"/>
  <c r="Y98" i="167"/>
  <c r="W98" i="167" s="1"/>
  <c r="AB98" i="167"/>
  <c r="AF98" i="167"/>
  <c r="AC98" i="167" s="1"/>
  <c r="AG98" i="167"/>
  <c r="AI98" i="167"/>
  <c r="AL98" i="167"/>
  <c r="AK98" i="167" s="1"/>
  <c r="AO98" i="167"/>
  <c r="AP98" i="167"/>
  <c r="AQ98" i="167"/>
  <c r="AR98" i="167"/>
  <c r="AS98" i="167"/>
  <c r="AT98" i="167"/>
  <c r="AU98" i="167"/>
  <c r="AV98" i="167"/>
  <c r="AW98" i="167"/>
  <c r="BB98" i="167"/>
  <c r="A99" i="167"/>
  <c r="B99" i="167"/>
  <c r="C99" i="167"/>
  <c r="D99" i="167"/>
  <c r="E99" i="167"/>
  <c r="M99" i="167" s="1"/>
  <c r="H99" i="167"/>
  <c r="I99" i="167"/>
  <c r="J99" i="167"/>
  <c r="K99" i="167"/>
  <c r="L99" i="167"/>
  <c r="N99" i="167"/>
  <c r="O99" i="167"/>
  <c r="P99" i="167"/>
  <c r="AH99" i="167" s="1"/>
  <c r="Q99" i="167"/>
  <c r="R99" i="167" a="1"/>
  <c r="R99" i="167" s="1"/>
  <c r="S99" i="167"/>
  <c r="T99" i="167"/>
  <c r="U99" i="167"/>
  <c r="V99" i="167"/>
  <c r="AX99" i="167" s="1"/>
  <c r="Y99" i="167"/>
  <c r="AB99" i="167"/>
  <c r="Z99" i="167" s="1"/>
  <c r="AF99" i="167"/>
  <c r="AE99" i="167" s="1"/>
  <c r="AG99" i="167"/>
  <c r="AI99" i="167"/>
  <c r="AL99" i="167"/>
  <c r="AJ99" i="167" s="1"/>
  <c r="AO99" i="167"/>
  <c r="AP99" i="167"/>
  <c r="AQ99" i="167"/>
  <c r="AR99" i="167"/>
  <c r="AS99" i="167"/>
  <c r="AT99" i="167"/>
  <c r="AU99" i="167"/>
  <c r="AV99" i="167"/>
  <c r="AW99" i="167"/>
  <c r="BB99" i="167"/>
  <c r="A100" i="167"/>
  <c r="B100" i="167"/>
  <c r="C100" i="167"/>
  <c r="D100" i="167"/>
  <c r="E100" i="167"/>
  <c r="M100" i="167" s="1"/>
  <c r="H100" i="167"/>
  <c r="F100" i="167" s="1"/>
  <c r="I100" i="167"/>
  <c r="J100" i="167"/>
  <c r="K100" i="167"/>
  <c r="L100" i="167"/>
  <c r="N100" i="167"/>
  <c r="O100" i="167"/>
  <c r="P100" i="167"/>
  <c r="AH100" i="167" s="1"/>
  <c r="Q100" i="167"/>
  <c r="R100" i="167" a="1"/>
  <c r="R100" i="167" s="1"/>
  <c r="S100" i="167"/>
  <c r="T100" i="167"/>
  <c r="U100" i="167"/>
  <c r="V100" i="167"/>
  <c r="AX100" i="167" s="1"/>
  <c r="Y100" i="167"/>
  <c r="X100" i="167" s="1"/>
  <c r="AB100" i="167"/>
  <c r="AA100" i="167" s="1"/>
  <c r="AF100" i="167"/>
  <c r="AC100" i="167" s="1"/>
  <c r="AG100" i="167"/>
  <c r="AI100" i="167"/>
  <c r="AL100" i="167"/>
  <c r="AK100" i="167" s="1"/>
  <c r="AO100" i="167"/>
  <c r="AP100" i="167"/>
  <c r="AQ100" i="167"/>
  <c r="AR100" i="167"/>
  <c r="AS100" i="167"/>
  <c r="AT100" i="167"/>
  <c r="AU100" i="167"/>
  <c r="AV100" i="167"/>
  <c r="AW100" i="167"/>
  <c r="BB100" i="167"/>
  <c r="A101" i="167"/>
  <c r="B101" i="167"/>
  <c r="C101" i="167"/>
  <c r="D101" i="167"/>
  <c r="E101" i="167"/>
  <c r="M101" i="167" s="1"/>
  <c r="H101" i="167"/>
  <c r="F101" i="167" s="1"/>
  <c r="I101" i="167"/>
  <c r="J101" i="167"/>
  <c r="K101" i="167"/>
  <c r="L101" i="167"/>
  <c r="N101" i="167"/>
  <c r="O101" i="167"/>
  <c r="P101" i="167"/>
  <c r="AH101" i="167" s="1"/>
  <c r="Q101" i="167"/>
  <c r="R101" i="167" a="1"/>
  <c r="R101" i="167" s="1"/>
  <c r="S101" i="167"/>
  <c r="T101" i="167"/>
  <c r="U101" i="167"/>
  <c r="V101" i="167"/>
  <c r="AX101" i="167" s="1"/>
  <c r="Y101" i="167"/>
  <c r="AB101" i="167"/>
  <c r="Z101" i="167" s="1"/>
  <c r="AF101" i="167"/>
  <c r="AC101" i="167" s="1"/>
  <c r="AG101" i="167"/>
  <c r="AI101" i="167"/>
  <c r="AL101" i="167"/>
  <c r="AJ101" i="167" s="1"/>
  <c r="AO101" i="167"/>
  <c r="AP101" i="167"/>
  <c r="AQ101" i="167"/>
  <c r="AR101" i="167"/>
  <c r="AS101" i="167"/>
  <c r="AT101" i="167"/>
  <c r="AU101" i="167"/>
  <c r="AV101" i="167"/>
  <c r="AW101" i="167"/>
  <c r="BB101" i="167"/>
  <c r="A102" i="167"/>
  <c r="B102" i="167"/>
  <c r="C102" i="167"/>
  <c r="D102" i="167"/>
  <c r="E102" i="167"/>
  <c r="M102" i="167" s="1"/>
  <c r="H102" i="167"/>
  <c r="G102" i="167" s="1"/>
  <c r="I102" i="167"/>
  <c r="J102" i="167"/>
  <c r="K102" i="167"/>
  <c r="L102" i="167"/>
  <c r="N102" i="167"/>
  <c r="O102" i="167"/>
  <c r="P102" i="167"/>
  <c r="AH102" i="167" s="1"/>
  <c r="Q102" i="167"/>
  <c r="R102" i="167" a="1"/>
  <c r="R102" i="167" s="1"/>
  <c r="S102" i="167"/>
  <c r="T102" i="167"/>
  <c r="U102" i="167"/>
  <c r="V102" i="167"/>
  <c r="AX102" i="167" s="1"/>
  <c r="Y102" i="167"/>
  <c r="W102" i="167" s="1"/>
  <c r="AB102" i="167"/>
  <c r="AA102" i="167" s="1"/>
  <c r="AF102" i="167"/>
  <c r="AG102" i="167"/>
  <c r="AI102" i="167"/>
  <c r="AL102" i="167"/>
  <c r="AJ102" i="167" s="1"/>
  <c r="AO102" i="167"/>
  <c r="AP102" i="167"/>
  <c r="AQ102" i="167"/>
  <c r="AR102" i="167"/>
  <c r="AS102" i="167"/>
  <c r="AT102" i="167"/>
  <c r="AU102" i="167"/>
  <c r="AV102" i="167"/>
  <c r="AW102" i="167"/>
  <c r="BB102" i="167"/>
  <c r="A103" i="167"/>
  <c r="B103" i="167"/>
  <c r="C103" i="167"/>
  <c r="D103" i="167"/>
  <c r="E103" i="167"/>
  <c r="M103" i="167" s="1"/>
  <c r="H103" i="167"/>
  <c r="G103" i="167" s="1"/>
  <c r="I103" i="167"/>
  <c r="J103" i="167"/>
  <c r="K103" i="167"/>
  <c r="L103" i="167"/>
  <c r="N103" i="167"/>
  <c r="O103" i="167"/>
  <c r="P103" i="167"/>
  <c r="AH103" i="167" s="1"/>
  <c r="Q103" i="167"/>
  <c r="R103" i="167" a="1"/>
  <c r="R103" i="167" s="1"/>
  <c r="S103" i="167"/>
  <c r="T103" i="167"/>
  <c r="U103" i="167"/>
  <c r="V103" i="167"/>
  <c r="AX103" i="167" s="1"/>
  <c r="Y103" i="167"/>
  <c r="W103" i="167" s="1"/>
  <c r="AB103" i="167"/>
  <c r="AF103" i="167"/>
  <c r="AG103" i="167"/>
  <c r="AI103" i="167"/>
  <c r="AL103" i="167"/>
  <c r="AK103" i="167" s="1"/>
  <c r="AO103" i="167"/>
  <c r="AP103" i="167"/>
  <c r="AQ103" i="167"/>
  <c r="AR103" i="167"/>
  <c r="AS103" i="167"/>
  <c r="AT103" i="167"/>
  <c r="AU103" i="167"/>
  <c r="AV103" i="167"/>
  <c r="AW103" i="167"/>
  <c r="BB103" i="167"/>
  <c r="A104" i="167"/>
  <c r="B104" i="167"/>
  <c r="C104" i="167"/>
  <c r="D104" i="167"/>
  <c r="E104" i="167"/>
  <c r="M104" i="167" s="1"/>
  <c r="H104" i="167"/>
  <c r="G104" i="167" s="1"/>
  <c r="I104" i="167"/>
  <c r="J104" i="167"/>
  <c r="K104" i="167"/>
  <c r="L104" i="167"/>
  <c r="N104" i="167"/>
  <c r="O104" i="167"/>
  <c r="P104" i="167"/>
  <c r="AH104" i="167" s="1"/>
  <c r="Q104" i="167"/>
  <c r="R104" i="167" a="1"/>
  <c r="R104" i="167" s="1"/>
  <c r="S104" i="167"/>
  <c r="T104" i="167"/>
  <c r="U104" i="167"/>
  <c r="V104" i="167"/>
  <c r="AX104" i="167" s="1"/>
  <c r="Y104" i="167"/>
  <c r="X104" i="167" s="1"/>
  <c r="AB104" i="167"/>
  <c r="AA104" i="167" s="1"/>
  <c r="AF104" i="167"/>
  <c r="AC104" i="167" s="1"/>
  <c r="AG104" i="167"/>
  <c r="AI104" i="167"/>
  <c r="AL104" i="167"/>
  <c r="AK104" i="167" s="1"/>
  <c r="AO104" i="167"/>
  <c r="AP104" i="167"/>
  <c r="AQ104" i="167"/>
  <c r="AR104" i="167"/>
  <c r="AS104" i="167"/>
  <c r="AT104" i="167"/>
  <c r="AU104" i="167"/>
  <c r="AV104" i="167"/>
  <c r="AW104" i="167"/>
  <c r="BB104" i="167"/>
  <c r="A105" i="167"/>
  <c r="B105" i="167"/>
  <c r="C105" i="167"/>
  <c r="D105" i="167"/>
  <c r="E105" i="167"/>
  <c r="M105" i="167" s="1"/>
  <c r="H105" i="167"/>
  <c r="G105" i="167" s="1"/>
  <c r="I105" i="167"/>
  <c r="J105" i="167"/>
  <c r="K105" i="167"/>
  <c r="L105" i="167"/>
  <c r="N105" i="167"/>
  <c r="O105" i="167"/>
  <c r="P105" i="167"/>
  <c r="AH105" i="167" s="1"/>
  <c r="Q105" i="167"/>
  <c r="R105" i="167" a="1"/>
  <c r="R105" i="167" s="1"/>
  <c r="S105" i="167"/>
  <c r="T105" i="167"/>
  <c r="U105" i="167"/>
  <c r="V105" i="167"/>
  <c r="AX105" i="167" s="1"/>
  <c r="Y105" i="167"/>
  <c r="AB105" i="167"/>
  <c r="AF105" i="167"/>
  <c r="AD105" i="167" s="1"/>
  <c r="AG105" i="167"/>
  <c r="AI105" i="167"/>
  <c r="AL105" i="167"/>
  <c r="AK105" i="167" s="1"/>
  <c r="AO105" i="167"/>
  <c r="AP105" i="167"/>
  <c r="AQ105" i="167"/>
  <c r="AR105" i="167"/>
  <c r="AS105" i="167"/>
  <c r="AT105" i="167"/>
  <c r="AU105" i="167"/>
  <c r="AV105" i="167"/>
  <c r="AW105" i="167"/>
  <c r="BB105" i="167"/>
  <c r="A106" i="167"/>
  <c r="B106" i="167"/>
  <c r="C106" i="167"/>
  <c r="D106" i="167"/>
  <c r="E106" i="167"/>
  <c r="M106" i="167" s="1"/>
  <c r="H106" i="167"/>
  <c r="F106" i="167" s="1"/>
  <c r="I106" i="167"/>
  <c r="J106" i="167"/>
  <c r="K106" i="167"/>
  <c r="L106" i="167"/>
  <c r="N106" i="167"/>
  <c r="O106" i="167"/>
  <c r="P106" i="167"/>
  <c r="AH106" i="167" s="1"/>
  <c r="Q106" i="167"/>
  <c r="R106" i="167" a="1"/>
  <c r="R106" i="167" s="1"/>
  <c r="S106" i="167"/>
  <c r="T106" i="167"/>
  <c r="U106" i="167"/>
  <c r="V106" i="167"/>
  <c r="AX106" i="167" s="1"/>
  <c r="Y106" i="167"/>
  <c r="W106" i="167" s="1"/>
  <c r="AB106" i="167"/>
  <c r="AF106" i="167"/>
  <c r="AC106" i="167" s="1"/>
  <c r="AG106" i="167"/>
  <c r="AI106" i="167"/>
  <c r="AL106" i="167"/>
  <c r="AK106" i="167" s="1"/>
  <c r="AO106" i="167"/>
  <c r="AP106" i="167"/>
  <c r="AQ106" i="167"/>
  <c r="AR106" i="167"/>
  <c r="AS106" i="167"/>
  <c r="AT106" i="167"/>
  <c r="AU106" i="167"/>
  <c r="AV106" i="167"/>
  <c r="AW106" i="167"/>
  <c r="BB106" i="167"/>
  <c r="A107" i="167"/>
  <c r="B107" i="167"/>
  <c r="C107" i="167"/>
  <c r="D107" i="167"/>
  <c r="E107" i="167"/>
  <c r="M107" i="167" s="1"/>
  <c r="H107" i="167"/>
  <c r="I107" i="167"/>
  <c r="J107" i="167"/>
  <c r="K107" i="167"/>
  <c r="L107" i="167"/>
  <c r="N107" i="167"/>
  <c r="O107" i="167"/>
  <c r="P107" i="167"/>
  <c r="AH107" i="167" s="1"/>
  <c r="Q107" i="167"/>
  <c r="R107" i="167" a="1"/>
  <c r="R107" i="167" s="1"/>
  <c r="S107" i="167"/>
  <c r="T107" i="167"/>
  <c r="U107" i="167"/>
  <c r="V107" i="167"/>
  <c r="AX107" i="167" s="1"/>
  <c r="Y107" i="167"/>
  <c r="AB107" i="167"/>
  <c r="Z107" i="167" s="1"/>
  <c r="AF107" i="167"/>
  <c r="AE107" i="167" s="1"/>
  <c r="AG107" i="167"/>
  <c r="AI107" i="167"/>
  <c r="AL107" i="167"/>
  <c r="AK107" i="167" s="1"/>
  <c r="AO107" i="167"/>
  <c r="AP107" i="167"/>
  <c r="AQ107" i="167"/>
  <c r="AR107" i="167"/>
  <c r="AS107" i="167"/>
  <c r="AT107" i="167"/>
  <c r="AU107" i="167"/>
  <c r="AV107" i="167"/>
  <c r="AW107" i="167"/>
  <c r="BB107" i="167"/>
  <c r="A108" i="167"/>
  <c r="B108" i="167"/>
  <c r="C108" i="167"/>
  <c r="D108" i="167"/>
  <c r="E108" i="167"/>
  <c r="M108" i="167" s="1"/>
  <c r="H108" i="167"/>
  <c r="G108" i="167" s="1"/>
  <c r="I108" i="167"/>
  <c r="J108" i="167"/>
  <c r="K108" i="167"/>
  <c r="L108" i="167"/>
  <c r="N108" i="167"/>
  <c r="O108" i="167"/>
  <c r="P108" i="167"/>
  <c r="AH108" i="167" s="1"/>
  <c r="Q108" i="167"/>
  <c r="R108" i="167" a="1"/>
  <c r="R108" i="167" s="1"/>
  <c r="S108" i="167"/>
  <c r="T108" i="167"/>
  <c r="U108" i="167"/>
  <c r="V108" i="167"/>
  <c r="AX108" i="167" s="1"/>
  <c r="Y108" i="167"/>
  <c r="AB108" i="167"/>
  <c r="Z108" i="167" s="1"/>
  <c r="AF108" i="167"/>
  <c r="AG108" i="167"/>
  <c r="AI108" i="167"/>
  <c r="AL108" i="167"/>
  <c r="AO108" i="167"/>
  <c r="AP108" i="167"/>
  <c r="AQ108" i="167"/>
  <c r="AR108" i="167"/>
  <c r="AS108" i="167"/>
  <c r="AT108" i="167"/>
  <c r="AU108" i="167"/>
  <c r="AV108" i="167"/>
  <c r="AW108" i="167"/>
  <c r="BB108" i="167"/>
  <c r="A109" i="167"/>
  <c r="B109" i="167"/>
  <c r="C109" i="167"/>
  <c r="D109" i="167"/>
  <c r="E109" i="167"/>
  <c r="M109" i="167" s="1"/>
  <c r="H109" i="167"/>
  <c r="F109" i="167" s="1"/>
  <c r="I109" i="167"/>
  <c r="J109" i="167"/>
  <c r="K109" i="167"/>
  <c r="L109" i="167"/>
  <c r="N109" i="167"/>
  <c r="O109" i="167"/>
  <c r="P109" i="167"/>
  <c r="Q109" i="167"/>
  <c r="R109" i="167" a="1"/>
  <c r="R109" i="167" s="1"/>
  <c r="S109" i="167"/>
  <c r="T109" i="167"/>
  <c r="U109" i="167"/>
  <c r="V109" i="167"/>
  <c r="AX109" i="167" s="1"/>
  <c r="Y109" i="167"/>
  <c r="W109" i="167" s="1"/>
  <c r="AB109" i="167"/>
  <c r="Z109" i="167" s="1"/>
  <c r="AF109" i="167"/>
  <c r="AC109" i="167" s="1"/>
  <c r="AG109" i="167"/>
  <c r="AI109" i="167"/>
  <c r="AL109" i="167"/>
  <c r="AJ109" i="167" s="1"/>
  <c r="AO109" i="167"/>
  <c r="AP109" i="167"/>
  <c r="AQ109" i="167"/>
  <c r="AR109" i="167"/>
  <c r="AS109" i="167"/>
  <c r="AT109" i="167"/>
  <c r="AU109" i="167"/>
  <c r="AV109" i="167"/>
  <c r="AW109" i="167"/>
  <c r="BB109" i="167"/>
  <c r="A110" i="167"/>
  <c r="B110" i="167"/>
  <c r="C110" i="167"/>
  <c r="D110" i="167"/>
  <c r="E110" i="167"/>
  <c r="M110" i="167" s="1"/>
  <c r="H110" i="167"/>
  <c r="F110" i="167" s="1"/>
  <c r="I110" i="167"/>
  <c r="J110" i="167"/>
  <c r="K110" i="167"/>
  <c r="L110" i="167"/>
  <c r="N110" i="167"/>
  <c r="O110" i="167"/>
  <c r="P110" i="167"/>
  <c r="AH110" i="167" s="1"/>
  <c r="Q110" i="167"/>
  <c r="R110" i="167" a="1"/>
  <c r="R110" i="167" s="1"/>
  <c r="S110" i="167"/>
  <c r="T110" i="167"/>
  <c r="U110" i="167"/>
  <c r="V110" i="167"/>
  <c r="AX110" i="167" s="1"/>
  <c r="Y110" i="167"/>
  <c r="X110" i="167" s="1"/>
  <c r="AB110" i="167"/>
  <c r="AF110" i="167"/>
  <c r="AC110" i="167" s="1"/>
  <c r="AG110" i="167"/>
  <c r="AI110" i="167"/>
  <c r="AL110" i="167"/>
  <c r="AJ110" i="167" s="1"/>
  <c r="AO110" i="167"/>
  <c r="AP110" i="167"/>
  <c r="AQ110" i="167"/>
  <c r="AR110" i="167"/>
  <c r="AS110" i="167"/>
  <c r="AT110" i="167"/>
  <c r="AU110" i="167"/>
  <c r="AV110" i="167"/>
  <c r="AW110" i="167"/>
  <c r="BB110" i="167"/>
  <c r="A111" i="167"/>
  <c r="B111" i="167"/>
  <c r="C111" i="167"/>
  <c r="D111" i="167"/>
  <c r="E111" i="167"/>
  <c r="M111" i="167" s="1"/>
  <c r="H111" i="167"/>
  <c r="G111" i="167" s="1"/>
  <c r="I111" i="167"/>
  <c r="J111" i="167"/>
  <c r="K111" i="167"/>
  <c r="L111" i="167"/>
  <c r="N111" i="167"/>
  <c r="O111" i="167"/>
  <c r="P111" i="167"/>
  <c r="Q111" i="167"/>
  <c r="R111" i="167" a="1"/>
  <c r="R111" i="167" s="1"/>
  <c r="S111" i="167"/>
  <c r="T111" i="167"/>
  <c r="U111" i="167"/>
  <c r="V111" i="167"/>
  <c r="AX111" i="167" s="1"/>
  <c r="Y111" i="167"/>
  <c r="W111" i="167" s="1"/>
  <c r="AB111" i="167"/>
  <c r="Z111" i="167" s="1"/>
  <c r="AF111" i="167"/>
  <c r="AC111" i="167" s="1"/>
  <c r="AG111" i="167"/>
  <c r="AI111" i="167"/>
  <c r="AL111" i="167"/>
  <c r="AJ111" i="167" s="1"/>
  <c r="AO111" i="167"/>
  <c r="AP111" i="167"/>
  <c r="AQ111" i="167"/>
  <c r="AR111" i="167"/>
  <c r="AS111" i="167"/>
  <c r="AT111" i="167"/>
  <c r="AU111" i="167"/>
  <c r="AV111" i="167"/>
  <c r="AW111" i="167"/>
  <c r="BB111" i="167"/>
  <c r="A112" i="167"/>
  <c r="B112" i="167"/>
  <c r="C112" i="167"/>
  <c r="D112" i="167"/>
  <c r="E112" i="167"/>
  <c r="M112" i="167" s="1"/>
  <c r="H112" i="167"/>
  <c r="F112" i="167" s="1"/>
  <c r="I112" i="167"/>
  <c r="J112" i="167"/>
  <c r="K112" i="167"/>
  <c r="L112" i="167"/>
  <c r="N112" i="167"/>
  <c r="O112" i="167"/>
  <c r="P112" i="167"/>
  <c r="Q112" i="167"/>
  <c r="R112" i="167" a="1"/>
  <c r="R112" i="167" s="1"/>
  <c r="S112" i="167"/>
  <c r="T112" i="167"/>
  <c r="U112" i="167"/>
  <c r="V112" i="167"/>
  <c r="AX112" i="167" s="1"/>
  <c r="Y112" i="167"/>
  <c r="W112" i="167" s="1"/>
  <c r="AB112" i="167"/>
  <c r="Z112" i="167" s="1"/>
  <c r="AF112" i="167"/>
  <c r="AC112" i="167" s="1"/>
  <c r="AG112" i="167"/>
  <c r="AI112" i="167"/>
  <c r="AL112" i="167"/>
  <c r="AJ112" i="167" s="1"/>
  <c r="AO112" i="167"/>
  <c r="AP112" i="167"/>
  <c r="AQ112" i="167"/>
  <c r="AR112" i="167"/>
  <c r="AS112" i="167"/>
  <c r="AT112" i="167"/>
  <c r="AU112" i="167"/>
  <c r="AV112" i="167"/>
  <c r="AW112" i="167"/>
  <c r="BB112" i="167"/>
  <c r="A113" i="167"/>
  <c r="B113" i="167"/>
  <c r="C113" i="167"/>
  <c r="D113" i="167"/>
  <c r="E113" i="167"/>
  <c r="M113" i="167" s="1"/>
  <c r="H113" i="167"/>
  <c r="G113" i="167" s="1"/>
  <c r="I113" i="167"/>
  <c r="J113" i="167"/>
  <c r="K113" i="167"/>
  <c r="L113" i="167"/>
  <c r="N113" i="167"/>
  <c r="O113" i="167"/>
  <c r="P113" i="167"/>
  <c r="AH113" i="167" s="1"/>
  <c r="Q113" i="167"/>
  <c r="R113" i="167" a="1"/>
  <c r="R113" i="167" s="1"/>
  <c r="S113" i="167"/>
  <c r="T113" i="167"/>
  <c r="U113" i="167"/>
  <c r="V113" i="167"/>
  <c r="AX113" i="167" s="1"/>
  <c r="Y113" i="167"/>
  <c r="AB113" i="167"/>
  <c r="AA113" i="167" s="1"/>
  <c r="AF113" i="167"/>
  <c r="AE113" i="167" s="1"/>
  <c r="AG113" i="167"/>
  <c r="AI113" i="167"/>
  <c r="AL113" i="167"/>
  <c r="AO113" i="167"/>
  <c r="AP113" i="167"/>
  <c r="AQ113" i="167"/>
  <c r="AR113" i="167"/>
  <c r="AS113" i="167"/>
  <c r="AT113" i="167"/>
  <c r="AU113" i="167"/>
  <c r="AV113" i="167"/>
  <c r="AW113" i="167"/>
  <c r="BB113" i="167"/>
  <c r="A114" i="167"/>
  <c r="B114" i="167"/>
  <c r="C114" i="167"/>
  <c r="D114" i="167"/>
  <c r="E114" i="167"/>
  <c r="M114" i="167" s="1"/>
  <c r="H114" i="167"/>
  <c r="G114" i="167" s="1"/>
  <c r="I114" i="167"/>
  <c r="J114" i="167"/>
  <c r="K114" i="167"/>
  <c r="L114" i="167"/>
  <c r="N114" i="167"/>
  <c r="O114" i="167"/>
  <c r="P114" i="167"/>
  <c r="AH114" i="167" s="1"/>
  <c r="Q114" i="167"/>
  <c r="R114" i="167" a="1"/>
  <c r="R114" i="167" s="1"/>
  <c r="S114" i="167"/>
  <c r="T114" i="167"/>
  <c r="U114" i="167"/>
  <c r="V114" i="167"/>
  <c r="AX114" i="167" s="1"/>
  <c r="Y114" i="167"/>
  <c r="W114" i="167" s="1"/>
  <c r="AB114" i="167"/>
  <c r="Z114" i="167" s="1"/>
  <c r="AF114" i="167"/>
  <c r="AG114" i="167"/>
  <c r="AI114" i="167"/>
  <c r="AL114" i="167"/>
  <c r="AJ114" i="167" s="1"/>
  <c r="AO114" i="167"/>
  <c r="AP114" i="167"/>
  <c r="AQ114" i="167"/>
  <c r="AR114" i="167"/>
  <c r="AS114" i="167"/>
  <c r="AT114" i="167"/>
  <c r="AU114" i="167"/>
  <c r="AV114" i="167"/>
  <c r="AW114" i="167"/>
  <c r="BB114" i="167"/>
  <c r="A115" i="167"/>
  <c r="B115" i="167"/>
  <c r="C115" i="167"/>
  <c r="D115" i="167"/>
  <c r="E115" i="167"/>
  <c r="M115" i="167" s="1"/>
  <c r="H115" i="167"/>
  <c r="G115" i="167" s="1"/>
  <c r="I115" i="167"/>
  <c r="J115" i="167"/>
  <c r="K115" i="167"/>
  <c r="L115" i="167"/>
  <c r="N115" i="167"/>
  <c r="O115" i="167"/>
  <c r="P115" i="167"/>
  <c r="AH115" i="167" s="1"/>
  <c r="Q115" i="167"/>
  <c r="R115" i="167" a="1"/>
  <c r="R115" i="167" s="1"/>
  <c r="S115" i="167"/>
  <c r="T115" i="167"/>
  <c r="U115" i="167"/>
  <c r="V115" i="167"/>
  <c r="AX115" i="167" s="1"/>
  <c r="Y115" i="167"/>
  <c r="X115" i="167" s="1"/>
  <c r="AB115" i="167"/>
  <c r="Z115" i="167" s="1"/>
  <c r="AF115" i="167"/>
  <c r="AC115" i="167" s="1"/>
  <c r="AG115" i="167"/>
  <c r="AI115" i="167"/>
  <c r="AL115" i="167"/>
  <c r="AK115" i="167" s="1"/>
  <c r="AO115" i="167"/>
  <c r="AP115" i="167"/>
  <c r="AQ115" i="167"/>
  <c r="AR115" i="167"/>
  <c r="AS115" i="167"/>
  <c r="AT115" i="167"/>
  <c r="AU115" i="167"/>
  <c r="AV115" i="167"/>
  <c r="AW115" i="167"/>
  <c r="BB115" i="167"/>
  <c r="A116" i="167"/>
  <c r="B116" i="167"/>
  <c r="C116" i="167"/>
  <c r="D116" i="167"/>
  <c r="E116" i="167"/>
  <c r="M116" i="167" s="1"/>
  <c r="H116" i="167"/>
  <c r="I116" i="167"/>
  <c r="J116" i="167"/>
  <c r="K116" i="167"/>
  <c r="L116" i="167"/>
  <c r="N116" i="167"/>
  <c r="O116" i="167"/>
  <c r="P116" i="167"/>
  <c r="AH116" i="167" s="1"/>
  <c r="Q116" i="167"/>
  <c r="R116" i="167" a="1"/>
  <c r="R116" i="167" s="1"/>
  <c r="S116" i="167"/>
  <c r="T116" i="167"/>
  <c r="U116" i="167"/>
  <c r="V116" i="167"/>
  <c r="AX116" i="167" s="1"/>
  <c r="Y116" i="167"/>
  <c r="W116" i="167" s="1"/>
  <c r="AB116" i="167"/>
  <c r="AF116" i="167"/>
  <c r="AC116" i="167" s="1"/>
  <c r="AG116" i="167"/>
  <c r="AI116" i="167"/>
  <c r="AL116" i="167"/>
  <c r="AK116" i="167" s="1"/>
  <c r="AO116" i="167"/>
  <c r="AP116" i="167"/>
  <c r="AQ116" i="167"/>
  <c r="AR116" i="167"/>
  <c r="AS116" i="167"/>
  <c r="AT116" i="167"/>
  <c r="AU116" i="167"/>
  <c r="AV116" i="167"/>
  <c r="AW116" i="167"/>
  <c r="BB116" i="167"/>
  <c r="A117" i="167"/>
  <c r="B117" i="167"/>
  <c r="C117" i="167"/>
  <c r="D117" i="167"/>
  <c r="E117" i="167"/>
  <c r="M117" i="167" s="1"/>
  <c r="H117" i="167"/>
  <c r="F117" i="167" s="1"/>
  <c r="I117" i="167"/>
  <c r="J117" i="167"/>
  <c r="K117" i="167"/>
  <c r="L117" i="167"/>
  <c r="N117" i="167"/>
  <c r="O117" i="167"/>
  <c r="P117" i="167"/>
  <c r="AH117" i="167" s="1"/>
  <c r="Q117" i="167"/>
  <c r="R117" i="167" a="1"/>
  <c r="R117" i="167" s="1"/>
  <c r="S117" i="167"/>
  <c r="T117" i="167"/>
  <c r="U117" i="167"/>
  <c r="V117" i="167"/>
  <c r="AX117" i="167" s="1"/>
  <c r="Y117" i="167"/>
  <c r="W117" i="167" s="1"/>
  <c r="AB117" i="167"/>
  <c r="AA117" i="167" s="1"/>
  <c r="AF117" i="167"/>
  <c r="AC117" i="167" s="1"/>
  <c r="AG117" i="167"/>
  <c r="AI117" i="167"/>
  <c r="AL117" i="167"/>
  <c r="AJ117" i="167" s="1"/>
  <c r="AO117" i="167"/>
  <c r="AP117" i="167"/>
  <c r="AQ117" i="167"/>
  <c r="AR117" i="167"/>
  <c r="AS117" i="167"/>
  <c r="AT117" i="167"/>
  <c r="AU117" i="167"/>
  <c r="AV117" i="167"/>
  <c r="AW117" i="167"/>
  <c r="BB117" i="167"/>
  <c r="A118" i="167"/>
  <c r="B118" i="167"/>
  <c r="C118" i="167"/>
  <c r="D118" i="167"/>
  <c r="E118" i="167"/>
  <c r="M118" i="167" s="1"/>
  <c r="H118" i="167"/>
  <c r="F118" i="167" s="1"/>
  <c r="I118" i="167"/>
  <c r="J118" i="167"/>
  <c r="K118" i="167"/>
  <c r="L118" i="167"/>
  <c r="N118" i="167"/>
  <c r="O118" i="167"/>
  <c r="P118" i="167"/>
  <c r="AH118" i="167" s="1"/>
  <c r="Q118" i="167"/>
  <c r="R118" i="167" a="1"/>
  <c r="R118" i="167" s="1"/>
  <c r="S118" i="167"/>
  <c r="T118" i="167"/>
  <c r="U118" i="167"/>
  <c r="V118" i="167"/>
  <c r="AX118" i="167" s="1"/>
  <c r="Y118" i="167"/>
  <c r="W118" i="167" s="1"/>
  <c r="AB118" i="167"/>
  <c r="AA118" i="167" s="1"/>
  <c r="AF118" i="167"/>
  <c r="AG118" i="167"/>
  <c r="AI118" i="167"/>
  <c r="AL118" i="167"/>
  <c r="AJ118" i="167" s="1"/>
  <c r="AO118" i="167"/>
  <c r="AP118" i="167"/>
  <c r="AQ118" i="167"/>
  <c r="AR118" i="167"/>
  <c r="AS118" i="167"/>
  <c r="AT118" i="167"/>
  <c r="AU118" i="167"/>
  <c r="AV118" i="167"/>
  <c r="AW118" i="167"/>
  <c r="BB118" i="167"/>
  <c r="A119" i="167"/>
  <c r="B119" i="167"/>
  <c r="C119" i="167"/>
  <c r="D119" i="167"/>
  <c r="E119" i="167"/>
  <c r="M119" i="167" s="1"/>
  <c r="H119" i="167"/>
  <c r="I119" i="167"/>
  <c r="J119" i="167"/>
  <c r="K119" i="167"/>
  <c r="L119" i="167"/>
  <c r="N119" i="167"/>
  <c r="O119" i="167"/>
  <c r="P119" i="167"/>
  <c r="AH119" i="167" s="1"/>
  <c r="Q119" i="167"/>
  <c r="R119" i="167" a="1"/>
  <c r="R119" i="167" s="1"/>
  <c r="S119" i="167"/>
  <c r="T119" i="167"/>
  <c r="U119" i="167"/>
  <c r="V119" i="167"/>
  <c r="AX119" i="167" s="1"/>
  <c r="Y119" i="167"/>
  <c r="W119" i="167" s="1"/>
  <c r="AB119" i="167"/>
  <c r="AA119" i="167" s="1"/>
  <c r="AF119" i="167"/>
  <c r="AE119" i="167" s="1"/>
  <c r="AG119" i="167"/>
  <c r="AI119" i="167"/>
  <c r="AL119" i="167"/>
  <c r="AJ119" i="167" s="1"/>
  <c r="AO119" i="167"/>
  <c r="AP119" i="167"/>
  <c r="AQ119" i="167"/>
  <c r="AR119" i="167"/>
  <c r="AS119" i="167"/>
  <c r="AT119" i="167"/>
  <c r="AU119" i="167"/>
  <c r="AV119" i="167"/>
  <c r="AW119" i="167"/>
  <c r="BB119" i="167"/>
  <c r="A120" i="167"/>
  <c r="B120" i="167"/>
  <c r="C120" i="167"/>
  <c r="D120" i="167"/>
  <c r="E120" i="167"/>
  <c r="M120" i="167" s="1"/>
  <c r="H120" i="167"/>
  <c r="I120" i="167"/>
  <c r="J120" i="167"/>
  <c r="K120" i="167"/>
  <c r="L120" i="167"/>
  <c r="N120" i="167"/>
  <c r="O120" i="167"/>
  <c r="P120" i="167"/>
  <c r="AH120" i="167" s="1"/>
  <c r="Q120" i="167"/>
  <c r="R120" i="167" a="1"/>
  <c r="R120" i="167" s="1"/>
  <c r="S120" i="167"/>
  <c r="T120" i="167"/>
  <c r="U120" i="167"/>
  <c r="V120" i="167"/>
  <c r="AX120" i="167" s="1"/>
  <c r="Y120" i="167"/>
  <c r="W120" i="167" s="1"/>
  <c r="AB120" i="167"/>
  <c r="Z120" i="167" s="1"/>
  <c r="AF120" i="167"/>
  <c r="AD120" i="167" s="1"/>
  <c r="AG120" i="167"/>
  <c r="AI120" i="167"/>
  <c r="AL120" i="167"/>
  <c r="AO120" i="167"/>
  <c r="AP120" i="167"/>
  <c r="AQ120" i="167"/>
  <c r="AR120" i="167"/>
  <c r="AS120" i="167"/>
  <c r="AT120" i="167"/>
  <c r="AU120" i="167"/>
  <c r="AV120" i="167"/>
  <c r="AW120" i="167"/>
  <c r="BB120" i="167"/>
  <c r="A121" i="167"/>
  <c r="B121" i="167"/>
  <c r="C121" i="167"/>
  <c r="D121" i="167"/>
  <c r="E121" i="167"/>
  <c r="M121" i="167" s="1"/>
  <c r="H121" i="167"/>
  <c r="I121" i="167"/>
  <c r="J121" i="167"/>
  <c r="K121" i="167"/>
  <c r="L121" i="167"/>
  <c r="N121" i="167"/>
  <c r="O121" i="167"/>
  <c r="P121" i="167"/>
  <c r="AH121" i="167" s="1"/>
  <c r="Q121" i="167"/>
  <c r="R121" i="167" a="1"/>
  <c r="R121" i="167" s="1"/>
  <c r="S121" i="167"/>
  <c r="T121" i="167"/>
  <c r="U121" i="167"/>
  <c r="V121" i="167"/>
  <c r="AX121" i="167" s="1"/>
  <c r="Y121" i="167"/>
  <c r="W121" i="167" s="1"/>
  <c r="AB121" i="167"/>
  <c r="AA121" i="167" s="1"/>
  <c r="AF121" i="167"/>
  <c r="AE121" i="167" s="1"/>
  <c r="AG121" i="167"/>
  <c r="AI121" i="167"/>
  <c r="AL121" i="167"/>
  <c r="AO121" i="167"/>
  <c r="AP121" i="167"/>
  <c r="AQ121" i="167"/>
  <c r="AR121" i="167"/>
  <c r="AS121" i="167"/>
  <c r="AT121" i="167"/>
  <c r="AU121" i="167"/>
  <c r="AV121" i="167"/>
  <c r="AW121" i="167"/>
  <c r="BB121" i="167"/>
  <c r="A122" i="167"/>
  <c r="B122" i="167"/>
  <c r="C122" i="167"/>
  <c r="D122" i="167"/>
  <c r="E122" i="167"/>
  <c r="M122" i="167" s="1"/>
  <c r="H122" i="167"/>
  <c r="F122" i="167" s="1"/>
  <c r="I122" i="167"/>
  <c r="J122" i="167"/>
  <c r="K122" i="167"/>
  <c r="L122" i="167"/>
  <c r="N122" i="167"/>
  <c r="O122" i="167"/>
  <c r="P122" i="167"/>
  <c r="AH122" i="167" s="1"/>
  <c r="Q122" i="167"/>
  <c r="R122" i="167" a="1"/>
  <c r="R122" i="167" s="1"/>
  <c r="S122" i="167"/>
  <c r="T122" i="167"/>
  <c r="U122" i="167"/>
  <c r="V122" i="167"/>
  <c r="AX122" i="167" s="1"/>
  <c r="Y122" i="167"/>
  <c r="W122" i="167" s="1"/>
  <c r="AB122" i="167"/>
  <c r="AF122" i="167"/>
  <c r="AC122" i="167" s="1"/>
  <c r="AG122" i="167"/>
  <c r="AI122" i="167"/>
  <c r="AL122" i="167"/>
  <c r="AK122" i="167" s="1"/>
  <c r="AO122" i="167"/>
  <c r="AP122" i="167"/>
  <c r="AQ122" i="167"/>
  <c r="AR122" i="167"/>
  <c r="AS122" i="167"/>
  <c r="AT122" i="167"/>
  <c r="AU122" i="167"/>
  <c r="AV122" i="167"/>
  <c r="AW122" i="167"/>
  <c r="BB122" i="167"/>
  <c r="A123" i="167"/>
  <c r="B123" i="167"/>
  <c r="C123" i="167"/>
  <c r="D123" i="167"/>
  <c r="E123" i="167"/>
  <c r="M123" i="167" s="1"/>
  <c r="H123" i="167"/>
  <c r="G123" i="167" s="1"/>
  <c r="I123" i="167"/>
  <c r="J123" i="167"/>
  <c r="K123" i="167"/>
  <c r="L123" i="167"/>
  <c r="N123" i="167"/>
  <c r="O123" i="167"/>
  <c r="P123" i="167"/>
  <c r="AH123" i="167" s="1"/>
  <c r="Q123" i="167"/>
  <c r="R123" i="167" a="1"/>
  <c r="R123" i="167" s="1"/>
  <c r="S123" i="167"/>
  <c r="T123" i="167"/>
  <c r="U123" i="167"/>
  <c r="V123" i="167"/>
  <c r="AX123" i="167" s="1"/>
  <c r="Y123" i="167"/>
  <c r="X123" i="167" s="1"/>
  <c r="AB123" i="167"/>
  <c r="AF123" i="167"/>
  <c r="AC123" i="167" s="1"/>
  <c r="AG123" i="167"/>
  <c r="AI123" i="167"/>
  <c r="AL123" i="167"/>
  <c r="AK123" i="167" s="1"/>
  <c r="AO123" i="167"/>
  <c r="AP123" i="167"/>
  <c r="AQ123" i="167"/>
  <c r="AR123" i="167"/>
  <c r="AS123" i="167"/>
  <c r="AT123" i="167"/>
  <c r="AU123" i="167"/>
  <c r="AV123" i="167"/>
  <c r="AW123" i="167"/>
  <c r="BB123" i="167"/>
  <c r="A124" i="167"/>
  <c r="B124" i="167"/>
  <c r="C124" i="167"/>
  <c r="D124" i="167"/>
  <c r="E124" i="167"/>
  <c r="M124" i="167" s="1"/>
  <c r="H124" i="167"/>
  <c r="F124" i="167" s="1"/>
  <c r="I124" i="167"/>
  <c r="J124" i="167"/>
  <c r="K124" i="167"/>
  <c r="L124" i="167"/>
  <c r="N124" i="167"/>
  <c r="O124" i="167"/>
  <c r="P124" i="167"/>
  <c r="Q124" i="167"/>
  <c r="R124" i="167" a="1"/>
  <c r="R124" i="167" s="1"/>
  <c r="S124" i="167"/>
  <c r="T124" i="167"/>
  <c r="U124" i="167"/>
  <c r="V124" i="167"/>
  <c r="AX124" i="167" s="1"/>
  <c r="Y124" i="167"/>
  <c r="W124" i="167" s="1"/>
  <c r="AB124" i="167"/>
  <c r="Z124" i="167" s="1"/>
  <c r="AF124" i="167"/>
  <c r="AC124" i="167" s="1"/>
  <c r="AG124" i="167"/>
  <c r="AI124" i="167"/>
  <c r="AL124" i="167"/>
  <c r="AO124" i="167"/>
  <c r="AP124" i="167"/>
  <c r="AQ124" i="167"/>
  <c r="AR124" i="167"/>
  <c r="AS124" i="167"/>
  <c r="AT124" i="167"/>
  <c r="AU124" i="167"/>
  <c r="AV124" i="167"/>
  <c r="AW124" i="167"/>
  <c r="BB124" i="167"/>
  <c r="A125" i="167"/>
  <c r="B125" i="167"/>
  <c r="C125" i="167"/>
  <c r="D125" i="167"/>
  <c r="E125" i="167"/>
  <c r="M125" i="167" s="1"/>
  <c r="H125" i="167"/>
  <c r="I125" i="167"/>
  <c r="J125" i="167"/>
  <c r="K125" i="167"/>
  <c r="L125" i="167"/>
  <c r="N125" i="167"/>
  <c r="O125" i="167"/>
  <c r="P125" i="167"/>
  <c r="AH125" i="167" s="1"/>
  <c r="Q125" i="167"/>
  <c r="R125" i="167" a="1"/>
  <c r="R125" i="167" s="1"/>
  <c r="S125" i="167"/>
  <c r="T125" i="167"/>
  <c r="U125" i="167"/>
  <c r="V125" i="167"/>
  <c r="AX125" i="167" s="1"/>
  <c r="Y125" i="167"/>
  <c r="AB125" i="167"/>
  <c r="AA125" i="167" s="1"/>
  <c r="AF125" i="167"/>
  <c r="AG125" i="167"/>
  <c r="AI125" i="167"/>
  <c r="AL125" i="167"/>
  <c r="AJ125" i="167" s="1"/>
  <c r="AO125" i="167"/>
  <c r="AP125" i="167"/>
  <c r="AQ125" i="167"/>
  <c r="AR125" i="167"/>
  <c r="AS125" i="167"/>
  <c r="AT125" i="167"/>
  <c r="AU125" i="167"/>
  <c r="AV125" i="167"/>
  <c r="AW125" i="167"/>
  <c r="BB125" i="167"/>
  <c r="A126" i="167"/>
  <c r="B126" i="167"/>
  <c r="C126" i="167"/>
  <c r="D126" i="167"/>
  <c r="E126" i="167"/>
  <c r="M126" i="167" s="1"/>
  <c r="H126" i="167"/>
  <c r="G126" i="167" s="1"/>
  <c r="I126" i="167"/>
  <c r="J126" i="167"/>
  <c r="K126" i="167"/>
  <c r="L126" i="167"/>
  <c r="N126" i="167"/>
  <c r="O126" i="167"/>
  <c r="P126" i="167"/>
  <c r="AH126" i="167" s="1"/>
  <c r="Q126" i="167"/>
  <c r="R126" i="167" a="1"/>
  <c r="R126" i="167" s="1"/>
  <c r="S126" i="167"/>
  <c r="T126" i="167"/>
  <c r="U126" i="167"/>
  <c r="V126" i="167"/>
  <c r="AX126" i="167" s="1"/>
  <c r="Y126" i="167"/>
  <c r="W126" i="167" s="1"/>
  <c r="AB126" i="167"/>
  <c r="Z126" i="167" s="1"/>
  <c r="AF126" i="167"/>
  <c r="AC126" i="167" s="1"/>
  <c r="AG126" i="167"/>
  <c r="AI126" i="167"/>
  <c r="AL126" i="167"/>
  <c r="AK126" i="167" s="1"/>
  <c r="AO126" i="167"/>
  <c r="AP126" i="167"/>
  <c r="AQ126" i="167"/>
  <c r="AR126" i="167"/>
  <c r="AS126" i="167"/>
  <c r="AT126" i="167"/>
  <c r="AU126" i="167"/>
  <c r="AV126" i="167"/>
  <c r="AW126" i="167"/>
  <c r="BB126" i="167"/>
  <c r="A127" i="167"/>
  <c r="B127" i="167"/>
  <c r="C127" i="167"/>
  <c r="D127" i="167"/>
  <c r="E127" i="167"/>
  <c r="M127" i="167" s="1"/>
  <c r="H127" i="167"/>
  <c r="I127" i="167"/>
  <c r="J127" i="167"/>
  <c r="K127" i="167"/>
  <c r="L127" i="167"/>
  <c r="N127" i="167"/>
  <c r="O127" i="167"/>
  <c r="P127" i="167"/>
  <c r="AH127" i="167" s="1"/>
  <c r="Q127" i="167"/>
  <c r="R127" i="167" a="1"/>
  <c r="R127" i="167" s="1"/>
  <c r="S127" i="167"/>
  <c r="T127" i="167"/>
  <c r="U127" i="167"/>
  <c r="V127" i="167"/>
  <c r="AX127" i="167" s="1"/>
  <c r="Y127" i="167"/>
  <c r="AB127" i="167"/>
  <c r="Z127" i="167" s="1"/>
  <c r="AF127" i="167"/>
  <c r="AD127" i="167" s="1"/>
  <c r="AG127" i="167"/>
  <c r="AI127" i="167"/>
  <c r="AL127" i="167"/>
  <c r="AK127" i="167" s="1"/>
  <c r="AO127" i="167"/>
  <c r="AP127" i="167"/>
  <c r="AQ127" i="167"/>
  <c r="AR127" i="167"/>
  <c r="AS127" i="167"/>
  <c r="AT127" i="167"/>
  <c r="AU127" i="167"/>
  <c r="AV127" i="167"/>
  <c r="AW127" i="167"/>
  <c r="BB127" i="167"/>
  <c r="A128" i="167"/>
  <c r="B128" i="167"/>
  <c r="C128" i="167"/>
  <c r="D128" i="167"/>
  <c r="E128" i="167"/>
  <c r="M128" i="167" s="1"/>
  <c r="H128" i="167"/>
  <c r="F128" i="167" s="1"/>
  <c r="I128" i="167"/>
  <c r="J128" i="167"/>
  <c r="K128" i="167"/>
  <c r="L128" i="167"/>
  <c r="N128" i="167"/>
  <c r="O128" i="167"/>
  <c r="P128" i="167"/>
  <c r="Q128" i="167"/>
  <c r="R128" i="167" a="1"/>
  <c r="R128" i="167" s="1"/>
  <c r="S128" i="167"/>
  <c r="T128" i="167"/>
  <c r="U128" i="167"/>
  <c r="V128" i="167"/>
  <c r="AX128" i="167" s="1"/>
  <c r="Y128" i="167"/>
  <c r="AB128" i="167"/>
  <c r="Z128" i="167" s="1"/>
  <c r="AF128" i="167"/>
  <c r="AC128" i="167" s="1"/>
  <c r="AG128" i="167"/>
  <c r="AI128" i="167"/>
  <c r="AL128" i="167"/>
  <c r="AJ128" i="167" s="1"/>
  <c r="AO128" i="167"/>
  <c r="AP128" i="167"/>
  <c r="AQ128" i="167"/>
  <c r="AR128" i="167"/>
  <c r="AS128" i="167"/>
  <c r="AT128" i="167"/>
  <c r="AU128" i="167"/>
  <c r="AV128" i="167"/>
  <c r="AW128" i="167"/>
  <c r="BB128" i="167"/>
  <c r="A129" i="167"/>
  <c r="B129" i="167"/>
  <c r="C129" i="167"/>
  <c r="D129" i="167"/>
  <c r="E129" i="167"/>
  <c r="M129" i="167" s="1"/>
  <c r="H129" i="167"/>
  <c r="F129" i="167" s="1"/>
  <c r="I129" i="167"/>
  <c r="J129" i="167"/>
  <c r="K129" i="167"/>
  <c r="L129" i="167"/>
  <c r="N129" i="167"/>
  <c r="O129" i="167"/>
  <c r="P129" i="167"/>
  <c r="AH129" i="167" s="1"/>
  <c r="Q129" i="167"/>
  <c r="R129" i="167" a="1"/>
  <c r="R129" i="167" s="1"/>
  <c r="S129" i="167"/>
  <c r="T129" i="167"/>
  <c r="U129" i="167"/>
  <c r="V129" i="167"/>
  <c r="AX129" i="167" s="1"/>
  <c r="Y129" i="167"/>
  <c r="X129" i="167" s="1"/>
  <c r="AB129" i="167"/>
  <c r="AF129" i="167"/>
  <c r="AC129" i="167" s="1"/>
  <c r="AG129" i="167"/>
  <c r="AI129" i="167"/>
  <c r="AL129" i="167"/>
  <c r="AK129" i="167" s="1"/>
  <c r="AO129" i="167"/>
  <c r="AP129" i="167"/>
  <c r="AQ129" i="167"/>
  <c r="AR129" i="167"/>
  <c r="AS129" i="167"/>
  <c r="AT129" i="167"/>
  <c r="AU129" i="167"/>
  <c r="AV129" i="167"/>
  <c r="AW129" i="167"/>
  <c r="BB129" i="167"/>
  <c r="A130" i="167"/>
  <c r="B130" i="167"/>
  <c r="C130" i="167"/>
  <c r="D130" i="167"/>
  <c r="E130" i="167"/>
  <c r="M130" i="167" s="1"/>
  <c r="H130" i="167"/>
  <c r="G130" i="167" s="1"/>
  <c r="I130" i="167"/>
  <c r="J130" i="167"/>
  <c r="K130" i="167"/>
  <c r="L130" i="167"/>
  <c r="N130" i="167"/>
  <c r="O130" i="167"/>
  <c r="P130" i="167"/>
  <c r="AH130" i="167" s="1"/>
  <c r="Q130" i="167"/>
  <c r="R130" i="167" a="1"/>
  <c r="R130" i="167" s="1"/>
  <c r="S130" i="167"/>
  <c r="T130" i="167"/>
  <c r="U130" i="167"/>
  <c r="V130" i="167"/>
  <c r="AX130" i="167" s="1"/>
  <c r="Y130" i="167"/>
  <c r="W130" i="167" s="1"/>
  <c r="AB130" i="167"/>
  <c r="Z130" i="167" s="1"/>
  <c r="AF130" i="167"/>
  <c r="AE130" i="167" s="1"/>
  <c r="AG130" i="167"/>
  <c r="AI130" i="167"/>
  <c r="AL130" i="167"/>
  <c r="AJ130" i="167" s="1"/>
  <c r="AO130" i="167"/>
  <c r="AP130" i="167"/>
  <c r="AQ130" i="167"/>
  <c r="AR130" i="167"/>
  <c r="AS130" i="167"/>
  <c r="AT130" i="167"/>
  <c r="AU130" i="167"/>
  <c r="AV130" i="167"/>
  <c r="AW130" i="167"/>
  <c r="BB130" i="167"/>
  <c r="A131" i="167"/>
  <c r="B131" i="167"/>
  <c r="C131" i="167"/>
  <c r="D131" i="167"/>
  <c r="E131" i="167"/>
  <c r="M131" i="167" s="1"/>
  <c r="H131" i="167"/>
  <c r="I131" i="167"/>
  <c r="J131" i="167"/>
  <c r="K131" i="167"/>
  <c r="L131" i="167"/>
  <c r="N131" i="167"/>
  <c r="O131" i="167"/>
  <c r="P131" i="167"/>
  <c r="Q131" i="167"/>
  <c r="R131" i="167" a="1"/>
  <c r="R131" i="167" s="1"/>
  <c r="S131" i="167"/>
  <c r="T131" i="167"/>
  <c r="U131" i="167"/>
  <c r="V131" i="167"/>
  <c r="AX131" i="167" s="1"/>
  <c r="Y131" i="167"/>
  <c r="W131" i="167" s="1"/>
  <c r="AB131" i="167"/>
  <c r="Z131" i="167" s="1"/>
  <c r="AF131" i="167"/>
  <c r="AE131" i="167" s="1"/>
  <c r="AG131" i="167"/>
  <c r="AI131" i="167"/>
  <c r="AL131" i="167"/>
  <c r="AK131" i="167" s="1"/>
  <c r="AO131" i="167"/>
  <c r="AP131" i="167"/>
  <c r="AQ131" i="167"/>
  <c r="AR131" i="167"/>
  <c r="AS131" i="167"/>
  <c r="AT131" i="167"/>
  <c r="AU131" i="167"/>
  <c r="AV131" i="167"/>
  <c r="AW131" i="167"/>
  <c r="BB131" i="167"/>
  <c r="A132" i="167"/>
  <c r="B132" i="167"/>
  <c r="C132" i="167"/>
  <c r="D132" i="167"/>
  <c r="E132" i="167"/>
  <c r="M132" i="167" s="1"/>
  <c r="H132" i="167"/>
  <c r="G132" i="167" s="1"/>
  <c r="I132" i="167"/>
  <c r="J132" i="167"/>
  <c r="K132" i="167"/>
  <c r="L132" i="167"/>
  <c r="N132" i="167"/>
  <c r="O132" i="167"/>
  <c r="P132" i="167"/>
  <c r="AH132" i="167" s="1"/>
  <c r="Q132" i="167"/>
  <c r="R132" i="167" a="1"/>
  <c r="R132" i="167" s="1"/>
  <c r="S132" i="167"/>
  <c r="T132" i="167"/>
  <c r="U132" i="167"/>
  <c r="V132" i="167"/>
  <c r="AX132" i="167" s="1"/>
  <c r="Y132" i="167"/>
  <c r="AB132" i="167"/>
  <c r="AA132" i="167" s="1"/>
  <c r="AF132" i="167"/>
  <c r="AD132" i="167" s="1"/>
  <c r="AG132" i="167"/>
  <c r="AI132" i="167"/>
  <c r="AL132" i="167"/>
  <c r="AO132" i="167"/>
  <c r="AP132" i="167"/>
  <c r="AQ132" i="167"/>
  <c r="AR132" i="167"/>
  <c r="AS132" i="167"/>
  <c r="AT132" i="167"/>
  <c r="AU132" i="167"/>
  <c r="AV132" i="167"/>
  <c r="AW132" i="167"/>
  <c r="BB132" i="167"/>
  <c r="A133" i="167"/>
  <c r="B133" i="167"/>
  <c r="C133" i="167"/>
  <c r="D133" i="167"/>
  <c r="E133" i="167"/>
  <c r="M133" i="167" s="1"/>
  <c r="H133" i="167"/>
  <c r="G133" i="167" s="1"/>
  <c r="I133" i="167"/>
  <c r="J133" i="167"/>
  <c r="K133" i="167"/>
  <c r="L133" i="167"/>
  <c r="N133" i="167"/>
  <c r="O133" i="167"/>
  <c r="P133" i="167"/>
  <c r="AH133" i="167" s="1"/>
  <c r="Q133" i="167"/>
  <c r="R133" i="167" a="1"/>
  <c r="R133" i="167" s="1"/>
  <c r="S133" i="167"/>
  <c r="T133" i="167"/>
  <c r="U133" i="167"/>
  <c r="V133" i="167"/>
  <c r="AX133" i="167" s="1"/>
  <c r="Y133" i="167"/>
  <c r="X133" i="167" s="1"/>
  <c r="AB133" i="167"/>
  <c r="Z133" i="167" s="1"/>
  <c r="AF133" i="167"/>
  <c r="AE133" i="167" s="1"/>
  <c r="AG133" i="167"/>
  <c r="AI133" i="167"/>
  <c r="AL133" i="167"/>
  <c r="AO133" i="167"/>
  <c r="AP133" i="167"/>
  <c r="AQ133" i="167"/>
  <c r="AR133" i="167"/>
  <c r="AS133" i="167"/>
  <c r="AT133" i="167"/>
  <c r="AU133" i="167"/>
  <c r="AV133" i="167"/>
  <c r="AW133" i="167"/>
  <c r="BB133" i="167"/>
  <c r="A134" i="167"/>
  <c r="B134" i="167"/>
  <c r="C134" i="167"/>
  <c r="D134" i="167"/>
  <c r="E134" i="167"/>
  <c r="M134" i="167" s="1"/>
  <c r="H134" i="167"/>
  <c r="G134" i="167" s="1"/>
  <c r="I134" i="167"/>
  <c r="J134" i="167"/>
  <c r="K134" i="167"/>
  <c r="L134" i="167"/>
  <c r="N134" i="167"/>
  <c r="O134" i="167"/>
  <c r="P134" i="167"/>
  <c r="AH134" i="167" s="1"/>
  <c r="Q134" i="167"/>
  <c r="R134" i="167" a="1"/>
  <c r="R134" i="167" s="1"/>
  <c r="S134" i="167"/>
  <c r="T134" i="167"/>
  <c r="U134" i="167"/>
  <c r="V134" i="167"/>
  <c r="AX134" i="167" s="1"/>
  <c r="Y134" i="167"/>
  <c r="X134" i="167" s="1"/>
  <c r="AB134" i="167"/>
  <c r="AF134" i="167"/>
  <c r="AC134" i="167" s="1"/>
  <c r="AG134" i="167"/>
  <c r="AI134" i="167"/>
  <c r="AL134" i="167"/>
  <c r="AJ134" i="167" s="1"/>
  <c r="AO134" i="167"/>
  <c r="AP134" i="167"/>
  <c r="AQ134" i="167"/>
  <c r="AR134" i="167"/>
  <c r="AS134" i="167"/>
  <c r="AT134" i="167"/>
  <c r="AU134" i="167"/>
  <c r="AV134" i="167"/>
  <c r="AW134" i="167"/>
  <c r="BB134" i="167"/>
  <c r="A135" i="167"/>
  <c r="B135" i="167"/>
  <c r="C135" i="167"/>
  <c r="D135" i="167"/>
  <c r="E135" i="167"/>
  <c r="M135" i="167" s="1"/>
  <c r="H135" i="167"/>
  <c r="F135" i="167" s="1"/>
  <c r="I135" i="167"/>
  <c r="J135" i="167"/>
  <c r="K135" i="167"/>
  <c r="L135" i="167"/>
  <c r="N135" i="167"/>
  <c r="O135" i="167"/>
  <c r="P135" i="167"/>
  <c r="AH135" i="167" s="1"/>
  <c r="Q135" i="167"/>
  <c r="R135" i="167" a="1"/>
  <c r="R135" i="167" s="1"/>
  <c r="S135" i="167"/>
  <c r="T135" i="167"/>
  <c r="U135" i="167"/>
  <c r="V135" i="167"/>
  <c r="AX135" i="167" s="1"/>
  <c r="Y135" i="167"/>
  <c r="W135" i="167" s="1"/>
  <c r="AB135" i="167"/>
  <c r="Z135" i="167" s="1"/>
  <c r="AF135" i="167"/>
  <c r="AD135" i="167" s="1"/>
  <c r="AG135" i="167"/>
  <c r="AI135" i="167"/>
  <c r="AL135" i="167"/>
  <c r="AJ135" i="167" s="1"/>
  <c r="AO135" i="167"/>
  <c r="AP135" i="167"/>
  <c r="AQ135" i="167"/>
  <c r="AR135" i="167"/>
  <c r="AS135" i="167"/>
  <c r="AT135" i="167"/>
  <c r="AU135" i="167"/>
  <c r="AV135" i="167"/>
  <c r="AW135" i="167"/>
  <c r="BB135" i="167"/>
  <c r="A136" i="167"/>
  <c r="B136" i="167"/>
  <c r="C136" i="167"/>
  <c r="D136" i="167"/>
  <c r="E136" i="167"/>
  <c r="M136" i="167" s="1"/>
  <c r="H136" i="167"/>
  <c r="I136" i="167"/>
  <c r="J136" i="167"/>
  <c r="K136" i="167"/>
  <c r="L136" i="167"/>
  <c r="N136" i="167"/>
  <c r="O136" i="167"/>
  <c r="P136" i="167"/>
  <c r="AH136" i="167" s="1"/>
  <c r="Q136" i="167"/>
  <c r="R136" i="167" a="1"/>
  <c r="R136" i="167" s="1"/>
  <c r="S136" i="167"/>
  <c r="T136" i="167"/>
  <c r="U136" i="167"/>
  <c r="V136" i="167"/>
  <c r="AX136" i="167" s="1"/>
  <c r="Y136" i="167"/>
  <c r="X136" i="167" s="1"/>
  <c r="AB136" i="167"/>
  <c r="Z136" i="167" s="1"/>
  <c r="AF136" i="167"/>
  <c r="AD136" i="167" s="1"/>
  <c r="AG136" i="167"/>
  <c r="AI136" i="167"/>
  <c r="AL136" i="167"/>
  <c r="AJ136" i="167" s="1"/>
  <c r="AO136" i="167"/>
  <c r="AP136" i="167"/>
  <c r="AQ136" i="167"/>
  <c r="AR136" i="167"/>
  <c r="AS136" i="167"/>
  <c r="AT136" i="167"/>
  <c r="AU136" i="167"/>
  <c r="AV136" i="167"/>
  <c r="AW136" i="167"/>
  <c r="BB136" i="167"/>
  <c r="A137" i="167"/>
  <c r="B137" i="167"/>
  <c r="C137" i="167"/>
  <c r="D137" i="167"/>
  <c r="E137" i="167"/>
  <c r="M137" i="167" s="1"/>
  <c r="H137" i="167"/>
  <c r="G137" i="167" s="1"/>
  <c r="I137" i="167"/>
  <c r="J137" i="167"/>
  <c r="K137" i="167"/>
  <c r="L137" i="167"/>
  <c r="N137" i="167"/>
  <c r="O137" i="167"/>
  <c r="P137" i="167"/>
  <c r="AH137" i="167" s="1"/>
  <c r="Q137" i="167"/>
  <c r="R137" i="167" a="1"/>
  <c r="R137" i="167" s="1"/>
  <c r="S137" i="167"/>
  <c r="T137" i="167"/>
  <c r="U137" i="167"/>
  <c r="V137" i="167"/>
  <c r="AX137" i="167" s="1"/>
  <c r="Y137" i="167"/>
  <c r="AB137" i="167"/>
  <c r="Z137" i="167" s="1"/>
  <c r="AF137" i="167"/>
  <c r="AE137" i="167" s="1"/>
  <c r="AG137" i="167"/>
  <c r="AI137" i="167"/>
  <c r="AL137" i="167"/>
  <c r="AJ137" i="167" s="1"/>
  <c r="AO137" i="167"/>
  <c r="AP137" i="167"/>
  <c r="AQ137" i="167"/>
  <c r="AR137" i="167"/>
  <c r="AS137" i="167"/>
  <c r="AT137" i="167"/>
  <c r="AU137" i="167"/>
  <c r="AV137" i="167"/>
  <c r="AW137" i="167"/>
  <c r="BB137" i="167"/>
  <c r="A138" i="167"/>
  <c r="B138" i="167"/>
  <c r="C138" i="167"/>
  <c r="D138" i="167"/>
  <c r="E138" i="167"/>
  <c r="M138" i="167" s="1"/>
  <c r="H138" i="167"/>
  <c r="G138" i="167" s="1"/>
  <c r="I138" i="167"/>
  <c r="J138" i="167"/>
  <c r="K138" i="167"/>
  <c r="L138" i="167"/>
  <c r="N138" i="167"/>
  <c r="O138" i="167"/>
  <c r="P138" i="167"/>
  <c r="AH138" i="167" s="1"/>
  <c r="Q138" i="167"/>
  <c r="R138" i="167" a="1"/>
  <c r="R138" i="167" s="1"/>
  <c r="S138" i="167"/>
  <c r="T138" i="167"/>
  <c r="U138" i="167"/>
  <c r="V138" i="167"/>
  <c r="AX138" i="167" s="1"/>
  <c r="Y138" i="167"/>
  <c r="X138" i="167" s="1"/>
  <c r="AB138" i="167"/>
  <c r="AA138" i="167" s="1"/>
  <c r="AF138" i="167"/>
  <c r="AC138" i="167" s="1"/>
  <c r="AG138" i="167"/>
  <c r="AI138" i="167"/>
  <c r="AL138" i="167"/>
  <c r="AJ138" i="167" s="1"/>
  <c r="AO138" i="167"/>
  <c r="AP138" i="167"/>
  <c r="AQ138" i="167"/>
  <c r="AR138" i="167"/>
  <c r="AS138" i="167"/>
  <c r="AT138" i="167"/>
  <c r="AU138" i="167"/>
  <c r="AV138" i="167"/>
  <c r="AW138" i="167"/>
  <c r="BB138" i="167"/>
  <c r="A139" i="167"/>
  <c r="B139" i="167"/>
  <c r="C139" i="167"/>
  <c r="D139" i="167"/>
  <c r="E139" i="167"/>
  <c r="M139" i="167" s="1"/>
  <c r="H139" i="167"/>
  <c r="G139" i="167" s="1"/>
  <c r="I139" i="167"/>
  <c r="J139" i="167"/>
  <c r="K139" i="167"/>
  <c r="L139" i="167"/>
  <c r="N139" i="167"/>
  <c r="O139" i="167"/>
  <c r="P139" i="167"/>
  <c r="AH139" i="167" s="1"/>
  <c r="Q139" i="167"/>
  <c r="R139" i="167" a="1"/>
  <c r="R139" i="167" s="1"/>
  <c r="S139" i="167"/>
  <c r="T139" i="167"/>
  <c r="U139" i="167"/>
  <c r="V139" i="167"/>
  <c r="AX139" i="167" s="1"/>
  <c r="Y139" i="167"/>
  <c r="X139" i="167" s="1"/>
  <c r="AB139" i="167"/>
  <c r="Z139" i="167" s="1"/>
  <c r="AF139" i="167"/>
  <c r="AE139" i="167" s="1"/>
  <c r="AG139" i="167"/>
  <c r="AI139" i="167"/>
  <c r="AL139" i="167"/>
  <c r="AO139" i="167"/>
  <c r="AP139" i="167"/>
  <c r="AQ139" i="167"/>
  <c r="AR139" i="167"/>
  <c r="AS139" i="167"/>
  <c r="AT139" i="167"/>
  <c r="AU139" i="167"/>
  <c r="AV139" i="167"/>
  <c r="AW139" i="167"/>
  <c r="BB139" i="167"/>
  <c r="A140" i="167"/>
  <c r="B140" i="167"/>
  <c r="C140" i="167"/>
  <c r="D140" i="167"/>
  <c r="E140" i="167"/>
  <c r="M140" i="167" s="1"/>
  <c r="H140" i="167"/>
  <c r="G140" i="167" s="1"/>
  <c r="I140" i="167"/>
  <c r="J140" i="167"/>
  <c r="K140" i="167"/>
  <c r="L140" i="167"/>
  <c r="N140" i="167"/>
  <c r="O140" i="167"/>
  <c r="P140" i="167"/>
  <c r="AH140" i="167" s="1"/>
  <c r="Q140" i="167"/>
  <c r="R140" i="167" a="1"/>
  <c r="R140" i="167" s="1"/>
  <c r="S140" i="167"/>
  <c r="T140" i="167"/>
  <c r="U140" i="167"/>
  <c r="V140" i="167"/>
  <c r="AX140" i="167" s="1"/>
  <c r="Y140" i="167"/>
  <c r="X140" i="167" s="1"/>
  <c r="AB140" i="167"/>
  <c r="AA140" i="167" s="1"/>
  <c r="AF140" i="167"/>
  <c r="AC140" i="167" s="1"/>
  <c r="AG140" i="167"/>
  <c r="AI140" i="167"/>
  <c r="AL140" i="167"/>
  <c r="AJ140" i="167" s="1"/>
  <c r="AO140" i="167"/>
  <c r="AP140" i="167"/>
  <c r="AQ140" i="167"/>
  <c r="AR140" i="167"/>
  <c r="AS140" i="167"/>
  <c r="AT140" i="167"/>
  <c r="AU140" i="167"/>
  <c r="AV140" i="167"/>
  <c r="AW140" i="167"/>
  <c r="BB140" i="167"/>
  <c r="A141" i="167"/>
  <c r="B141" i="167"/>
  <c r="C141" i="167"/>
  <c r="D141" i="167"/>
  <c r="E141" i="167"/>
  <c r="M141" i="167" s="1"/>
  <c r="H141" i="167"/>
  <c r="F141" i="167" s="1"/>
  <c r="I141" i="167"/>
  <c r="J141" i="167"/>
  <c r="K141" i="167"/>
  <c r="L141" i="167"/>
  <c r="N141" i="167"/>
  <c r="O141" i="167"/>
  <c r="P141" i="167"/>
  <c r="AH141" i="167" s="1"/>
  <c r="Q141" i="167"/>
  <c r="R141" i="167" a="1"/>
  <c r="R141" i="167" s="1"/>
  <c r="S141" i="167"/>
  <c r="T141" i="167"/>
  <c r="U141" i="167"/>
  <c r="V141" i="167"/>
  <c r="AX141" i="167" s="1"/>
  <c r="Y141" i="167"/>
  <c r="W141" i="167" s="1"/>
  <c r="AB141" i="167"/>
  <c r="AF141" i="167"/>
  <c r="AD141" i="167" s="1"/>
  <c r="AG141" i="167"/>
  <c r="AI141" i="167"/>
  <c r="AL141" i="167"/>
  <c r="AK141" i="167" s="1"/>
  <c r="AO141" i="167"/>
  <c r="AP141" i="167"/>
  <c r="AQ141" i="167"/>
  <c r="AR141" i="167"/>
  <c r="AS141" i="167"/>
  <c r="AT141" i="167"/>
  <c r="AU141" i="167"/>
  <c r="AV141" i="167"/>
  <c r="AW141" i="167"/>
  <c r="BB141" i="167"/>
  <c r="A142" i="167"/>
  <c r="B142" i="167"/>
  <c r="C142" i="167"/>
  <c r="D142" i="167"/>
  <c r="E142" i="167"/>
  <c r="M142" i="167" s="1"/>
  <c r="H142" i="167"/>
  <c r="G142" i="167" s="1"/>
  <c r="I142" i="167"/>
  <c r="J142" i="167"/>
  <c r="K142" i="167"/>
  <c r="L142" i="167"/>
  <c r="N142" i="167"/>
  <c r="O142" i="167"/>
  <c r="P142" i="167"/>
  <c r="AH142" i="167" s="1"/>
  <c r="Q142" i="167"/>
  <c r="R142" i="167" a="1"/>
  <c r="R142" i="167" s="1"/>
  <c r="S142" i="167"/>
  <c r="T142" i="167"/>
  <c r="U142" i="167"/>
  <c r="V142" i="167"/>
  <c r="AX142" i="167" s="1"/>
  <c r="Y142" i="167"/>
  <c r="W142" i="167" s="1"/>
  <c r="AB142" i="167"/>
  <c r="Z142" i="167" s="1"/>
  <c r="AF142" i="167"/>
  <c r="AD142" i="167" s="1"/>
  <c r="AG142" i="167"/>
  <c r="AI142" i="167"/>
  <c r="AL142" i="167"/>
  <c r="AJ142" i="167" s="1"/>
  <c r="AO142" i="167"/>
  <c r="AP142" i="167"/>
  <c r="AQ142" i="167"/>
  <c r="AR142" i="167"/>
  <c r="AS142" i="167"/>
  <c r="AT142" i="167"/>
  <c r="AU142" i="167"/>
  <c r="AV142" i="167"/>
  <c r="AW142" i="167"/>
  <c r="BB142" i="167"/>
  <c r="A143" i="167"/>
  <c r="B143" i="167"/>
  <c r="C143" i="167"/>
  <c r="D143" i="167"/>
  <c r="E143" i="167"/>
  <c r="M143" i="167" s="1"/>
  <c r="H143" i="167"/>
  <c r="I143" i="167"/>
  <c r="J143" i="167"/>
  <c r="K143" i="167"/>
  <c r="L143" i="167"/>
  <c r="N143" i="167"/>
  <c r="O143" i="167"/>
  <c r="P143" i="167"/>
  <c r="AH143" i="167" s="1"/>
  <c r="Q143" i="167"/>
  <c r="R143" i="167" a="1"/>
  <c r="R143" i="167" s="1"/>
  <c r="S143" i="167"/>
  <c r="T143" i="167"/>
  <c r="U143" i="167"/>
  <c r="V143" i="167"/>
  <c r="AX143" i="167" s="1"/>
  <c r="Y143" i="167"/>
  <c r="W143" i="167" s="1"/>
  <c r="AB143" i="167"/>
  <c r="Z143" i="167" s="1"/>
  <c r="AF143" i="167"/>
  <c r="AE143" i="167" s="1"/>
  <c r="AG143" i="167"/>
  <c r="AI143" i="167"/>
  <c r="AL143" i="167"/>
  <c r="AJ143" i="167" s="1"/>
  <c r="AO143" i="167"/>
  <c r="AP143" i="167"/>
  <c r="AQ143" i="167"/>
  <c r="AR143" i="167"/>
  <c r="AS143" i="167"/>
  <c r="AT143" i="167"/>
  <c r="AU143" i="167"/>
  <c r="AV143" i="167"/>
  <c r="AW143" i="167"/>
  <c r="BB143" i="167"/>
  <c r="A144" i="167"/>
  <c r="B144" i="167"/>
  <c r="C144" i="167"/>
  <c r="D144" i="167"/>
  <c r="E144" i="167"/>
  <c r="M144" i="167" s="1"/>
  <c r="H144" i="167"/>
  <c r="F144" i="167" s="1"/>
  <c r="I144" i="167"/>
  <c r="J144" i="167"/>
  <c r="K144" i="167"/>
  <c r="L144" i="167"/>
  <c r="N144" i="167"/>
  <c r="O144" i="167"/>
  <c r="P144" i="167"/>
  <c r="AH144" i="167" s="1"/>
  <c r="Q144" i="167"/>
  <c r="R144" i="167" a="1"/>
  <c r="R144" i="167" s="1"/>
  <c r="S144" i="167"/>
  <c r="T144" i="167"/>
  <c r="U144" i="167"/>
  <c r="V144" i="167"/>
  <c r="AX144" i="167" s="1"/>
  <c r="Y144" i="167"/>
  <c r="X144" i="167" s="1"/>
  <c r="AB144" i="167"/>
  <c r="Z144" i="167" s="1"/>
  <c r="AF144" i="167"/>
  <c r="AD144" i="167" s="1"/>
  <c r="AG144" i="167"/>
  <c r="AI144" i="167"/>
  <c r="AL144" i="167"/>
  <c r="AO144" i="167"/>
  <c r="AP144" i="167"/>
  <c r="AQ144" i="167"/>
  <c r="AR144" i="167"/>
  <c r="AS144" i="167"/>
  <c r="AT144" i="167"/>
  <c r="AU144" i="167"/>
  <c r="AV144" i="167"/>
  <c r="AW144" i="167"/>
  <c r="BB144" i="167"/>
  <c r="A145" i="167"/>
  <c r="B145" i="167"/>
  <c r="C145" i="167"/>
  <c r="D145" i="167"/>
  <c r="E145" i="167"/>
  <c r="M145" i="167" s="1"/>
  <c r="H145" i="167"/>
  <c r="F145" i="167" s="1"/>
  <c r="I145" i="167"/>
  <c r="J145" i="167"/>
  <c r="K145" i="167"/>
  <c r="L145" i="167"/>
  <c r="N145" i="167"/>
  <c r="O145" i="167"/>
  <c r="P145" i="167"/>
  <c r="Q145" i="167"/>
  <c r="R145" i="167" a="1"/>
  <c r="R145" i="167" s="1"/>
  <c r="S145" i="167"/>
  <c r="T145" i="167"/>
  <c r="U145" i="167"/>
  <c r="V145" i="167"/>
  <c r="AX145" i="167" s="1"/>
  <c r="Y145" i="167"/>
  <c r="X145" i="167" s="1"/>
  <c r="AB145" i="167"/>
  <c r="AA145" i="167" s="1"/>
  <c r="AF145" i="167"/>
  <c r="AE145" i="167" s="1"/>
  <c r="AG145" i="167"/>
  <c r="AI145" i="167"/>
  <c r="AL145" i="167"/>
  <c r="AJ145" i="167" s="1"/>
  <c r="AO145" i="167"/>
  <c r="AP145" i="167"/>
  <c r="AQ145" i="167"/>
  <c r="AR145" i="167"/>
  <c r="AS145" i="167"/>
  <c r="AT145" i="167"/>
  <c r="AU145" i="167"/>
  <c r="AV145" i="167"/>
  <c r="AW145" i="167"/>
  <c r="BB145" i="167"/>
  <c r="A146" i="167"/>
  <c r="B146" i="167"/>
  <c r="C146" i="167"/>
  <c r="D146" i="167"/>
  <c r="E146" i="167"/>
  <c r="M146" i="167" s="1"/>
  <c r="H146" i="167"/>
  <c r="F146" i="167" s="1"/>
  <c r="I146" i="167"/>
  <c r="J146" i="167"/>
  <c r="K146" i="167"/>
  <c r="L146" i="167"/>
  <c r="N146" i="167"/>
  <c r="O146" i="167"/>
  <c r="P146" i="167"/>
  <c r="AH146" i="167" s="1"/>
  <c r="Q146" i="167"/>
  <c r="R146" i="167" a="1"/>
  <c r="R146" i="167" s="1"/>
  <c r="S146" i="167"/>
  <c r="T146" i="167"/>
  <c r="U146" i="167"/>
  <c r="V146" i="167"/>
  <c r="AX146" i="167" s="1"/>
  <c r="Y146" i="167"/>
  <c r="W146" i="167" s="1"/>
  <c r="AB146" i="167"/>
  <c r="AF146" i="167"/>
  <c r="AD146" i="167" s="1"/>
  <c r="AG146" i="167"/>
  <c r="AI146" i="167"/>
  <c r="AL146" i="167"/>
  <c r="AJ146" i="167" s="1"/>
  <c r="AO146" i="167"/>
  <c r="AP146" i="167"/>
  <c r="AQ146" i="167"/>
  <c r="AR146" i="167"/>
  <c r="AS146" i="167"/>
  <c r="AT146" i="167"/>
  <c r="AU146" i="167"/>
  <c r="AV146" i="167"/>
  <c r="AW146" i="167"/>
  <c r="BB146" i="167"/>
  <c r="A147" i="167"/>
  <c r="B147" i="167"/>
  <c r="C147" i="167"/>
  <c r="D147" i="167"/>
  <c r="E147" i="167"/>
  <c r="M147" i="167" s="1"/>
  <c r="H147" i="167"/>
  <c r="G147" i="167" s="1"/>
  <c r="I147" i="167"/>
  <c r="J147" i="167"/>
  <c r="K147" i="167"/>
  <c r="L147" i="167"/>
  <c r="N147" i="167"/>
  <c r="O147" i="167"/>
  <c r="P147" i="167"/>
  <c r="AH147" i="167" s="1"/>
  <c r="Q147" i="167"/>
  <c r="R147" i="167" a="1"/>
  <c r="R147" i="167" s="1"/>
  <c r="S147" i="167"/>
  <c r="T147" i="167"/>
  <c r="U147" i="167"/>
  <c r="V147" i="167"/>
  <c r="AX147" i="167" s="1"/>
  <c r="Y147" i="167"/>
  <c r="W147" i="167" s="1"/>
  <c r="AB147" i="167"/>
  <c r="Z147" i="167" s="1"/>
  <c r="AF147" i="167"/>
  <c r="AG147" i="167"/>
  <c r="AI147" i="167"/>
  <c r="AL147" i="167"/>
  <c r="AJ147" i="167" s="1"/>
  <c r="AO147" i="167"/>
  <c r="AP147" i="167"/>
  <c r="AQ147" i="167"/>
  <c r="AR147" i="167"/>
  <c r="AS147" i="167"/>
  <c r="AT147" i="167"/>
  <c r="AU147" i="167"/>
  <c r="AV147" i="167"/>
  <c r="AW147" i="167"/>
  <c r="BB147" i="167"/>
  <c r="A148" i="167"/>
  <c r="B148" i="167"/>
  <c r="C148" i="167"/>
  <c r="D148" i="167"/>
  <c r="E148" i="167"/>
  <c r="M148" i="167" s="1"/>
  <c r="H148" i="167"/>
  <c r="F148" i="167" s="1"/>
  <c r="I148" i="167"/>
  <c r="J148" i="167"/>
  <c r="K148" i="167"/>
  <c r="L148" i="167"/>
  <c r="N148" i="167"/>
  <c r="O148" i="167"/>
  <c r="P148" i="167"/>
  <c r="Q148" i="167"/>
  <c r="R148" i="167" a="1"/>
  <c r="R148" i="167" s="1"/>
  <c r="S148" i="167"/>
  <c r="T148" i="167"/>
  <c r="U148" i="167"/>
  <c r="V148" i="167"/>
  <c r="AX148" i="167" s="1"/>
  <c r="Y148" i="167"/>
  <c r="W148" i="167" s="1"/>
  <c r="AB148" i="167"/>
  <c r="AF148" i="167"/>
  <c r="AC148" i="167" s="1"/>
  <c r="AG148" i="167"/>
  <c r="AI148" i="167"/>
  <c r="AL148" i="167"/>
  <c r="AJ148" i="167" s="1"/>
  <c r="AO148" i="167"/>
  <c r="AP148" i="167"/>
  <c r="AQ148" i="167"/>
  <c r="AR148" i="167"/>
  <c r="AS148" i="167"/>
  <c r="AT148" i="167"/>
  <c r="AU148" i="167"/>
  <c r="AV148" i="167"/>
  <c r="AW148" i="167"/>
  <c r="BB148" i="167"/>
  <c r="A149" i="167"/>
  <c r="B149" i="167"/>
  <c r="C149" i="167"/>
  <c r="D149" i="167"/>
  <c r="E149" i="167"/>
  <c r="M149" i="167" s="1"/>
  <c r="H149" i="167"/>
  <c r="F149" i="167" s="1"/>
  <c r="I149" i="167"/>
  <c r="J149" i="167"/>
  <c r="K149" i="167"/>
  <c r="L149" i="167"/>
  <c r="N149" i="167"/>
  <c r="O149" i="167"/>
  <c r="P149" i="167"/>
  <c r="AH149" i="167" s="1"/>
  <c r="Q149" i="167"/>
  <c r="R149" i="167" a="1"/>
  <c r="R149" i="167" s="1"/>
  <c r="S149" i="167"/>
  <c r="T149" i="167"/>
  <c r="U149" i="167"/>
  <c r="V149" i="167"/>
  <c r="AX149" i="167" s="1"/>
  <c r="Y149" i="167"/>
  <c r="AB149" i="167"/>
  <c r="Z149" i="167" s="1"/>
  <c r="AF149" i="167"/>
  <c r="AD149" i="167" s="1"/>
  <c r="AG149" i="167"/>
  <c r="AI149" i="167"/>
  <c r="AL149" i="167"/>
  <c r="AJ149" i="167" s="1"/>
  <c r="AO149" i="167"/>
  <c r="AP149" i="167"/>
  <c r="AQ149" i="167"/>
  <c r="AR149" i="167"/>
  <c r="AS149" i="167"/>
  <c r="AT149" i="167"/>
  <c r="AU149" i="167"/>
  <c r="AV149" i="167"/>
  <c r="AW149" i="167"/>
  <c r="BB149" i="167"/>
  <c r="A150" i="167"/>
  <c r="B150" i="167"/>
  <c r="C150" i="167"/>
  <c r="D150" i="167"/>
  <c r="E150" i="167"/>
  <c r="M150" i="167" s="1"/>
  <c r="H150" i="167"/>
  <c r="G150" i="167" s="1"/>
  <c r="I150" i="167"/>
  <c r="J150" i="167"/>
  <c r="K150" i="167"/>
  <c r="L150" i="167"/>
  <c r="N150" i="167"/>
  <c r="O150" i="167"/>
  <c r="P150" i="167"/>
  <c r="AH150" i="167" s="1"/>
  <c r="Q150" i="167"/>
  <c r="R150" i="167" a="1"/>
  <c r="R150" i="167" s="1"/>
  <c r="S150" i="167"/>
  <c r="T150" i="167"/>
  <c r="U150" i="167"/>
  <c r="V150" i="167"/>
  <c r="AX150" i="167" s="1"/>
  <c r="Y150" i="167"/>
  <c r="X150" i="167" s="1"/>
  <c r="AB150" i="167"/>
  <c r="AA150" i="167" s="1"/>
  <c r="AF150" i="167"/>
  <c r="AG150" i="167"/>
  <c r="AI150" i="167"/>
  <c r="AL150" i="167"/>
  <c r="AJ150" i="167" s="1"/>
  <c r="AO150" i="167"/>
  <c r="AP150" i="167"/>
  <c r="AQ150" i="167"/>
  <c r="AR150" i="167"/>
  <c r="AS150" i="167"/>
  <c r="AT150" i="167"/>
  <c r="AU150" i="167"/>
  <c r="AV150" i="167"/>
  <c r="AW150" i="167"/>
  <c r="BB150" i="167"/>
  <c r="A151" i="167"/>
  <c r="B151" i="167"/>
  <c r="C151" i="167"/>
  <c r="D151" i="167"/>
  <c r="E151" i="167"/>
  <c r="M151" i="167" s="1"/>
  <c r="H151" i="167"/>
  <c r="F151" i="167" s="1"/>
  <c r="I151" i="167"/>
  <c r="J151" i="167"/>
  <c r="K151" i="167"/>
  <c r="L151" i="167"/>
  <c r="N151" i="167"/>
  <c r="O151" i="167"/>
  <c r="P151" i="167"/>
  <c r="AH151" i="167" s="1"/>
  <c r="Q151" i="167"/>
  <c r="R151" i="167" a="1"/>
  <c r="R151" i="167" s="1"/>
  <c r="S151" i="167"/>
  <c r="T151" i="167"/>
  <c r="U151" i="167"/>
  <c r="V151" i="167"/>
  <c r="AX151" i="167" s="1"/>
  <c r="Y151" i="167"/>
  <c r="X151" i="167" s="1"/>
  <c r="AB151" i="167"/>
  <c r="AF151" i="167"/>
  <c r="AC151" i="167" s="1"/>
  <c r="AG151" i="167"/>
  <c r="AI151" i="167"/>
  <c r="AL151" i="167"/>
  <c r="AK151" i="167" s="1"/>
  <c r="AO151" i="167"/>
  <c r="AP151" i="167"/>
  <c r="AQ151" i="167"/>
  <c r="AR151" i="167"/>
  <c r="AS151" i="167"/>
  <c r="AT151" i="167"/>
  <c r="AU151" i="167"/>
  <c r="AV151" i="167"/>
  <c r="AW151" i="167"/>
  <c r="BB151" i="167"/>
  <c r="A152" i="167"/>
  <c r="B152" i="167"/>
  <c r="C152" i="167"/>
  <c r="D152" i="167"/>
  <c r="E152" i="167"/>
  <c r="M152" i="167" s="1"/>
  <c r="H152" i="167"/>
  <c r="F152" i="167" s="1"/>
  <c r="I152" i="167"/>
  <c r="J152" i="167"/>
  <c r="K152" i="167"/>
  <c r="L152" i="167"/>
  <c r="N152" i="167"/>
  <c r="O152" i="167"/>
  <c r="P152" i="167"/>
  <c r="Q152" i="167"/>
  <c r="R152" i="167" a="1"/>
  <c r="R152" i="167" s="1"/>
  <c r="S152" i="167"/>
  <c r="T152" i="167"/>
  <c r="U152" i="167"/>
  <c r="V152" i="167"/>
  <c r="AX152" i="167" s="1"/>
  <c r="Y152" i="167"/>
  <c r="W152" i="167" s="1"/>
  <c r="AB152" i="167"/>
  <c r="Z152" i="167" s="1"/>
  <c r="AF152" i="167"/>
  <c r="AG152" i="167"/>
  <c r="AI152" i="167"/>
  <c r="AL152" i="167"/>
  <c r="AO152" i="167"/>
  <c r="AP152" i="167"/>
  <c r="AQ152" i="167"/>
  <c r="AR152" i="167"/>
  <c r="AS152" i="167"/>
  <c r="AT152" i="167"/>
  <c r="AU152" i="167"/>
  <c r="AV152" i="167"/>
  <c r="AW152" i="167"/>
  <c r="BB152" i="167"/>
  <c r="A153" i="167"/>
  <c r="B153" i="167"/>
  <c r="C153" i="167"/>
  <c r="D153" i="167"/>
  <c r="E153" i="167"/>
  <c r="M153" i="167" s="1"/>
  <c r="H153" i="167"/>
  <c r="I153" i="167"/>
  <c r="J153" i="167"/>
  <c r="K153" i="167"/>
  <c r="L153" i="167"/>
  <c r="N153" i="167"/>
  <c r="O153" i="167"/>
  <c r="P153" i="167"/>
  <c r="AH153" i="167" s="1"/>
  <c r="Q153" i="167"/>
  <c r="R153" i="167" a="1"/>
  <c r="R153" i="167" s="1"/>
  <c r="S153" i="167"/>
  <c r="T153" i="167"/>
  <c r="U153" i="167"/>
  <c r="V153" i="167"/>
  <c r="AX153" i="167" s="1"/>
  <c r="Y153" i="167"/>
  <c r="W153" i="167" s="1"/>
  <c r="AB153" i="167"/>
  <c r="AA153" i="167" s="1"/>
  <c r="AF153" i="167"/>
  <c r="AG153" i="167"/>
  <c r="AI153" i="167"/>
  <c r="AL153" i="167"/>
  <c r="AK153" i="167" s="1"/>
  <c r="AO153" i="167"/>
  <c r="AP153" i="167"/>
  <c r="AQ153" i="167"/>
  <c r="AR153" i="167"/>
  <c r="AS153" i="167"/>
  <c r="AT153" i="167"/>
  <c r="AU153" i="167"/>
  <c r="AV153" i="167"/>
  <c r="AW153" i="167"/>
  <c r="BB153" i="167"/>
  <c r="A154" i="167"/>
  <c r="B154" i="167"/>
  <c r="C154" i="167"/>
  <c r="D154" i="167"/>
  <c r="E154" i="167"/>
  <c r="M154" i="167" s="1"/>
  <c r="H154" i="167"/>
  <c r="F154" i="167" s="1"/>
  <c r="I154" i="167"/>
  <c r="J154" i="167"/>
  <c r="K154" i="167"/>
  <c r="L154" i="167"/>
  <c r="N154" i="167"/>
  <c r="O154" i="167"/>
  <c r="P154" i="167"/>
  <c r="AH154" i="167" s="1"/>
  <c r="Q154" i="167"/>
  <c r="R154" i="167" a="1"/>
  <c r="R154" i="167" s="1"/>
  <c r="S154" i="167"/>
  <c r="T154" i="167"/>
  <c r="U154" i="167"/>
  <c r="V154" i="167"/>
  <c r="AX154" i="167" s="1"/>
  <c r="Y154" i="167"/>
  <c r="W154" i="167" s="1"/>
  <c r="AB154" i="167"/>
  <c r="Z154" i="167" s="1"/>
  <c r="AF154" i="167"/>
  <c r="AD154" i="167" s="1"/>
  <c r="AG154" i="167"/>
  <c r="AI154" i="167"/>
  <c r="AL154" i="167"/>
  <c r="AO154" i="167"/>
  <c r="AP154" i="167"/>
  <c r="AQ154" i="167"/>
  <c r="AR154" i="167"/>
  <c r="AS154" i="167"/>
  <c r="AT154" i="167"/>
  <c r="AU154" i="167"/>
  <c r="AV154" i="167"/>
  <c r="AW154" i="167"/>
  <c r="BB154" i="167"/>
  <c r="A155" i="167"/>
  <c r="B155" i="167"/>
  <c r="C155" i="167"/>
  <c r="D155" i="167"/>
  <c r="E155" i="167"/>
  <c r="M155" i="167" s="1"/>
  <c r="H155" i="167"/>
  <c r="I155" i="167"/>
  <c r="J155" i="167"/>
  <c r="K155" i="167"/>
  <c r="L155" i="167"/>
  <c r="N155" i="167"/>
  <c r="O155" i="167"/>
  <c r="P155" i="167"/>
  <c r="AH155" i="167" s="1"/>
  <c r="Q155" i="167"/>
  <c r="R155" i="167" a="1"/>
  <c r="R155" i="167" s="1"/>
  <c r="S155" i="167"/>
  <c r="T155" i="167"/>
  <c r="U155" i="167"/>
  <c r="V155" i="167"/>
  <c r="AX155" i="167" s="1"/>
  <c r="Y155" i="167"/>
  <c r="W155" i="167" s="1"/>
  <c r="AB155" i="167"/>
  <c r="AA155" i="167" s="1"/>
  <c r="AF155" i="167"/>
  <c r="AG155" i="167"/>
  <c r="AI155" i="167"/>
  <c r="AL155" i="167"/>
  <c r="AJ155" i="167" s="1"/>
  <c r="AO155" i="167"/>
  <c r="AP155" i="167"/>
  <c r="AQ155" i="167"/>
  <c r="AR155" i="167"/>
  <c r="AS155" i="167"/>
  <c r="AT155" i="167"/>
  <c r="AU155" i="167"/>
  <c r="AV155" i="167"/>
  <c r="AW155" i="167"/>
  <c r="BB155" i="167"/>
  <c r="A786" i="167"/>
  <c r="B786" i="167"/>
  <c r="C786" i="167"/>
  <c r="D786" i="167"/>
  <c r="E786" i="167"/>
  <c r="M786" i="167" s="1"/>
  <c r="H786" i="167"/>
  <c r="F786" i="167" s="1"/>
  <c r="I786" i="167"/>
  <c r="J786" i="167"/>
  <c r="K786" i="167"/>
  <c r="L786" i="167"/>
  <c r="N786" i="167"/>
  <c r="O786" i="167"/>
  <c r="P786" i="167"/>
  <c r="AH786" i="167" s="1"/>
  <c r="Q786" i="167"/>
  <c r="R786" i="167" a="1"/>
  <c r="R786" i="167" s="1"/>
  <c r="S786" i="167"/>
  <c r="T786" i="167"/>
  <c r="U786" i="167"/>
  <c r="V786" i="167"/>
  <c r="Y786" i="167"/>
  <c r="W786" i="167" s="1"/>
  <c r="AB786" i="167"/>
  <c r="AA786" i="167" s="1"/>
  <c r="AF786" i="167"/>
  <c r="AG786" i="167"/>
  <c r="AI786" i="167"/>
  <c r="AL786" i="167"/>
  <c r="AO786" i="167"/>
  <c r="AP786" i="167"/>
  <c r="AQ786" i="167"/>
  <c r="AR786" i="167"/>
  <c r="AS786" i="167"/>
  <c r="AT786" i="167"/>
  <c r="AU786" i="167"/>
  <c r="AV786" i="167"/>
  <c r="AW786" i="167"/>
  <c r="BB786" i="167"/>
  <c r="K156" i="167"/>
  <c r="K157" i="167"/>
  <c r="K158" i="167"/>
  <c r="K159" i="167"/>
  <c r="K160" i="167"/>
  <c r="K161" i="167"/>
  <c r="K162" i="167"/>
  <c r="K163" i="167"/>
  <c r="K164" i="167"/>
  <c r="K165" i="167"/>
  <c r="K166" i="167"/>
  <c r="K167" i="167"/>
  <c r="K168" i="167"/>
  <c r="K169" i="167"/>
  <c r="K170" i="167"/>
  <c r="K171" i="167"/>
  <c r="K172" i="167"/>
  <c r="K173" i="167"/>
  <c r="K174" i="167"/>
  <c r="K175" i="167"/>
  <c r="K176" i="167"/>
  <c r="K177" i="167"/>
  <c r="K178" i="167"/>
  <c r="K179" i="167"/>
  <c r="K180" i="167"/>
  <c r="K181" i="167"/>
  <c r="K182" i="167"/>
  <c r="K183" i="167"/>
  <c r="K184" i="167"/>
  <c r="K185" i="167"/>
  <c r="K186" i="167"/>
  <c r="K187" i="167"/>
  <c r="K188" i="167"/>
  <c r="K189" i="167"/>
  <c r="K190" i="167"/>
  <c r="K191" i="167"/>
  <c r="K192" i="167"/>
  <c r="K193" i="167"/>
  <c r="K194" i="167"/>
  <c r="K195" i="167"/>
  <c r="K196" i="167"/>
  <c r="K197" i="167"/>
  <c r="K198" i="167"/>
  <c r="K199" i="167"/>
  <c r="K200" i="167"/>
  <c r="K201" i="167"/>
  <c r="K202" i="167"/>
  <c r="K203" i="167"/>
  <c r="K204" i="167"/>
  <c r="K205" i="167"/>
  <c r="K206" i="167"/>
  <c r="K207" i="167"/>
  <c r="K208" i="167"/>
  <c r="K209" i="167"/>
  <c r="K210" i="167"/>
  <c r="K211" i="167"/>
  <c r="K212" i="167"/>
  <c r="K213" i="167"/>
  <c r="K214" i="167"/>
  <c r="K215" i="167"/>
  <c r="K216" i="167"/>
  <c r="K217" i="167"/>
  <c r="K218" i="167"/>
  <c r="K219" i="167"/>
  <c r="K220" i="167"/>
  <c r="K221" i="167"/>
  <c r="K222" i="167"/>
  <c r="K223" i="167"/>
  <c r="K224" i="167"/>
  <c r="K225" i="167"/>
  <c r="K226" i="167"/>
  <c r="K227" i="167"/>
  <c r="K228" i="167"/>
  <c r="K229" i="167"/>
  <c r="K230" i="167"/>
  <c r="K231" i="167"/>
  <c r="K232" i="167"/>
  <c r="K233" i="167"/>
  <c r="K234" i="167"/>
  <c r="K235" i="167"/>
  <c r="K236" i="167"/>
  <c r="K237" i="167"/>
  <c r="K238" i="167"/>
  <c r="K239" i="167"/>
  <c r="K240" i="167"/>
  <c r="K241" i="167"/>
  <c r="K242" i="167"/>
  <c r="K243" i="167"/>
  <c r="K244" i="167"/>
  <c r="K245" i="167"/>
  <c r="K246" i="167"/>
  <c r="K247" i="167"/>
  <c r="K248" i="167"/>
  <c r="K249" i="167"/>
  <c r="K250" i="167"/>
  <c r="K251" i="167"/>
  <c r="K252" i="167"/>
  <c r="K253" i="167"/>
  <c r="K254" i="167"/>
  <c r="K255" i="167"/>
  <c r="K256" i="167"/>
  <c r="K257" i="167"/>
  <c r="K258" i="167"/>
  <c r="K259" i="167"/>
  <c r="K260" i="167"/>
  <c r="K261" i="167"/>
  <c r="K262" i="167"/>
  <c r="K263" i="167"/>
  <c r="K264" i="167"/>
  <c r="K265" i="167"/>
  <c r="K266" i="167"/>
  <c r="K267" i="167"/>
  <c r="K268" i="167"/>
  <c r="K269" i="167"/>
  <c r="K270" i="167"/>
  <c r="K271" i="167"/>
  <c r="K272" i="167"/>
  <c r="K273" i="167"/>
  <c r="K274" i="167"/>
  <c r="K275" i="167"/>
  <c r="K276" i="167"/>
  <c r="K277" i="167"/>
  <c r="K278" i="167"/>
  <c r="K279" i="167"/>
  <c r="K280" i="167"/>
  <c r="K281" i="167"/>
  <c r="K282" i="167"/>
  <c r="K283" i="167"/>
  <c r="K284" i="167"/>
  <c r="K285" i="167"/>
  <c r="K286" i="167"/>
  <c r="K287" i="167"/>
  <c r="K288" i="167"/>
  <c r="K289" i="167"/>
  <c r="K290" i="167"/>
  <c r="K291" i="167"/>
  <c r="K292" i="167"/>
  <c r="K293" i="167"/>
  <c r="K294" i="167"/>
  <c r="K295" i="167"/>
  <c r="K296" i="167"/>
  <c r="K297" i="167"/>
  <c r="K298" i="167"/>
  <c r="K299" i="167"/>
  <c r="K300" i="167"/>
  <c r="K301" i="167"/>
  <c r="K302" i="167"/>
  <c r="K303" i="167"/>
  <c r="K304" i="167"/>
  <c r="K305" i="167"/>
  <c r="K306" i="167"/>
  <c r="K307" i="167"/>
  <c r="K308" i="167"/>
  <c r="K309" i="167"/>
  <c r="K310" i="167"/>
  <c r="K311" i="167"/>
  <c r="K312" i="167"/>
  <c r="K313" i="167"/>
  <c r="K314" i="167"/>
  <c r="K315" i="167"/>
  <c r="K316" i="167"/>
  <c r="K317" i="167"/>
  <c r="K318" i="167"/>
  <c r="K319" i="167"/>
  <c r="K320" i="167"/>
  <c r="K321" i="167"/>
  <c r="K322" i="167"/>
  <c r="K323" i="167"/>
  <c r="K324" i="167"/>
  <c r="K325" i="167"/>
  <c r="K326" i="167"/>
  <c r="K327" i="167"/>
  <c r="K328" i="167"/>
  <c r="K329" i="167"/>
  <c r="K330" i="167"/>
  <c r="K331" i="167"/>
  <c r="K332" i="167"/>
  <c r="K333" i="167"/>
  <c r="K334" i="167"/>
  <c r="K335" i="167"/>
  <c r="K336" i="167"/>
  <c r="K337" i="167"/>
  <c r="K338" i="167"/>
  <c r="K339" i="167"/>
  <c r="K340" i="167"/>
  <c r="K341" i="167"/>
  <c r="K342" i="167"/>
  <c r="K343" i="167"/>
  <c r="K344" i="167"/>
  <c r="K345" i="167"/>
  <c r="K346" i="167"/>
  <c r="K347" i="167"/>
  <c r="K348" i="167"/>
  <c r="K349" i="167"/>
  <c r="K350" i="167"/>
  <c r="K351" i="167"/>
  <c r="K352" i="167"/>
  <c r="K353" i="167"/>
  <c r="K354" i="167"/>
  <c r="K355" i="167"/>
  <c r="K356" i="167"/>
  <c r="K357" i="167"/>
  <c r="K358" i="167"/>
  <c r="K359" i="167"/>
  <c r="K360" i="167"/>
  <c r="K361" i="167"/>
  <c r="K362" i="167"/>
  <c r="K363" i="167"/>
  <c r="K364" i="167"/>
  <c r="K365" i="167"/>
  <c r="K366" i="167"/>
  <c r="K367" i="167"/>
  <c r="K368" i="167"/>
  <c r="K369" i="167"/>
  <c r="K370" i="167"/>
  <c r="K371" i="167"/>
  <c r="K372" i="167"/>
  <c r="K373" i="167"/>
  <c r="K374" i="167"/>
  <c r="K375" i="167"/>
  <c r="K376" i="167"/>
  <c r="K377" i="167"/>
  <c r="K378" i="167"/>
  <c r="K379" i="167"/>
  <c r="K380" i="167"/>
  <c r="K381" i="167"/>
  <c r="K382" i="167"/>
  <c r="K383" i="167"/>
  <c r="K384" i="167"/>
  <c r="K385" i="167"/>
  <c r="K386" i="167"/>
  <c r="K387" i="167"/>
  <c r="K388" i="167"/>
  <c r="K389" i="167"/>
  <c r="K390" i="167"/>
  <c r="K391" i="167"/>
  <c r="K392" i="167"/>
  <c r="K393" i="167"/>
  <c r="K394" i="167"/>
  <c r="K395" i="167"/>
  <c r="K396" i="167"/>
  <c r="K397" i="167"/>
  <c r="K398" i="167"/>
  <c r="K399" i="167"/>
  <c r="K400" i="167"/>
  <c r="K401" i="167"/>
  <c r="K402" i="167"/>
  <c r="K403" i="167"/>
  <c r="K404" i="167"/>
  <c r="K405" i="167"/>
  <c r="K406" i="167"/>
  <c r="K407" i="167"/>
  <c r="K408" i="167"/>
  <c r="K409" i="167"/>
  <c r="K410" i="167"/>
  <c r="K411" i="167"/>
  <c r="K412" i="167"/>
  <c r="K413" i="167"/>
  <c r="K414" i="167"/>
  <c r="K415" i="167"/>
  <c r="K416" i="167"/>
  <c r="K417" i="167"/>
  <c r="K418" i="167"/>
  <c r="K419" i="167"/>
  <c r="K420" i="167"/>
  <c r="K421" i="167"/>
  <c r="K422" i="167"/>
  <c r="K423" i="167"/>
  <c r="K424" i="167"/>
  <c r="K425" i="167"/>
  <c r="K426" i="167"/>
  <c r="K427" i="167"/>
  <c r="K428" i="167"/>
  <c r="K429" i="167"/>
  <c r="K430" i="167"/>
  <c r="K431" i="167"/>
  <c r="K432" i="167"/>
  <c r="K433" i="167"/>
  <c r="K434" i="167"/>
  <c r="K435" i="167"/>
  <c r="K436" i="167"/>
  <c r="K437" i="167"/>
  <c r="K438" i="167"/>
  <c r="K439" i="167"/>
  <c r="K440" i="167"/>
  <c r="K441" i="167"/>
  <c r="K442" i="167"/>
  <c r="K443" i="167"/>
  <c r="K444" i="167"/>
  <c r="K445" i="167"/>
  <c r="K446" i="167"/>
  <c r="K447" i="167"/>
  <c r="K448" i="167"/>
  <c r="M497" i="167" l="1"/>
  <c r="M450" i="167"/>
  <c r="M586" i="167"/>
  <c r="M647" i="167"/>
  <c r="M491" i="167"/>
  <c r="M459" i="167"/>
  <c r="M1003" i="167"/>
  <c r="M572" i="167"/>
  <c r="M486" i="167"/>
  <c r="M472" i="167"/>
  <c r="M630" i="167"/>
  <c r="M510" i="167"/>
  <c r="M671" i="167"/>
  <c r="M483" i="167"/>
  <c r="M534" i="167"/>
  <c r="M532" i="167"/>
  <c r="M540" i="167"/>
  <c r="M766" i="167"/>
  <c r="M470" i="167"/>
  <c r="M583" i="167"/>
  <c r="M615" i="167"/>
  <c r="M620" i="167"/>
  <c r="M449" i="167"/>
  <c r="M1002" i="167"/>
  <c r="M502" i="167"/>
  <c r="M643" i="167"/>
  <c r="AC623" i="167"/>
  <c r="M629" i="167"/>
  <c r="M718" i="167"/>
  <c r="M473" i="167"/>
  <c r="M506" i="167"/>
  <c r="AC503" i="167"/>
  <c r="M564" i="167"/>
  <c r="M490" i="167"/>
  <c r="M601" i="167"/>
  <c r="M720" i="167"/>
  <c r="AC597" i="167"/>
  <c r="AX597" i="167" s="1"/>
  <c r="AC708" i="167"/>
  <c r="AX708" i="167" s="1"/>
  <c r="AD612" i="167"/>
  <c r="AC528" i="167"/>
  <c r="AN528" i="167" s="1"/>
  <c r="AM528" i="167" s="1" a="1"/>
  <c r="AM528" i="167" s="1"/>
  <c r="M481" i="167"/>
  <c r="M727" i="167"/>
  <c r="M1064" i="167"/>
  <c r="M1187" i="167"/>
  <c r="M465" i="167"/>
  <c r="M651" i="167"/>
  <c r="M498" i="167"/>
  <c r="M684" i="167"/>
  <c r="M642" i="167"/>
  <c r="AK807" i="167"/>
  <c r="AC563" i="167"/>
  <c r="AN563" i="167" s="1"/>
  <c r="AM563" i="167" s="1" a="1"/>
  <c r="AM563" i="167" s="1"/>
  <c r="AC476" i="167"/>
  <c r="AN476" i="167" s="1"/>
  <c r="M454" i="167"/>
  <c r="M705" i="167"/>
  <c r="M569" i="167"/>
  <c r="M562" i="167"/>
  <c r="M487" i="167"/>
  <c r="M711" i="167"/>
  <c r="M576" i="167"/>
  <c r="M807" i="167"/>
  <c r="M621" i="167"/>
  <c r="AC811" i="167"/>
  <c r="AN811" i="167" s="1"/>
  <c r="AK452" i="167"/>
  <c r="M712" i="167"/>
  <c r="AC585" i="167"/>
  <c r="AN585" i="167" s="1"/>
  <c r="M565" i="167"/>
  <c r="M556" i="167"/>
  <c r="M539" i="167"/>
  <c r="AC739" i="167"/>
  <c r="X658" i="167"/>
  <c r="Z656" i="167"/>
  <c r="M547" i="167"/>
  <c r="M803" i="167"/>
  <c r="M616" i="167"/>
  <c r="AC1188" i="167"/>
  <c r="AN1188" i="167" s="1"/>
  <c r="M505" i="167"/>
  <c r="AC555" i="167"/>
  <c r="M868" i="167"/>
  <c r="AC629" i="167"/>
  <c r="AX629" i="167" s="1"/>
  <c r="M612" i="167"/>
  <c r="M1015" i="167"/>
  <c r="AA708" i="167"/>
  <c r="AC615" i="167"/>
  <c r="AN615" i="167" s="1"/>
  <c r="AM615" i="167" s="1" a="1"/>
  <c r="AM615" i="167" s="1"/>
  <c r="Z738" i="167"/>
  <c r="AC578" i="167"/>
  <c r="AN578" i="167" s="1"/>
  <c r="AC581" i="167"/>
  <c r="AN581" i="167" s="1"/>
  <c r="AC765" i="167"/>
  <c r="AN765" i="167" s="1"/>
  <c r="AC538" i="167"/>
  <c r="AN538" i="167" s="1"/>
  <c r="M811" i="167"/>
  <c r="AC494" i="167"/>
  <c r="AN494" i="167" s="1"/>
  <c r="AM494" i="167" s="1" a="1"/>
  <c r="AM494" i="167" s="1"/>
  <c r="M611" i="167"/>
  <c r="M704" i="167"/>
  <c r="AC1027" i="167"/>
  <c r="AN1027" i="167" s="1"/>
  <c r="M1117" i="167"/>
  <c r="AC1016" i="167"/>
  <c r="AX1016" i="167" s="1"/>
  <c r="AX476" i="167"/>
  <c r="Z652" i="167"/>
  <c r="AC575" i="167"/>
  <c r="AN575" i="167" s="1"/>
  <c r="AM575" i="167" s="1" a="1"/>
  <c r="AM575" i="167" s="1"/>
  <c r="AC589" i="167"/>
  <c r="AX589" i="167" s="1"/>
  <c r="AJ605" i="167"/>
  <c r="AC533" i="167"/>
  <c r="AN533" i="167" s="1"/>
  <c r="AM533" i="167" s="1" a="1"/>
  <c r="AM533" i="167" s="1"/>
  <c r="AE629" i="167"/>
  <c r="AC561" i="167"/>
  <c r="AX561" i="167" s="1"/>
  <c r="M462" i="167"/>
  <c r="M452" i="167"/>
  <c r="AC458" i="167"/>
  <c r="AN458" i="167" s="1"/>
  <c r="AM458" i="167" s="1" a="1"/>
  <c r="AM458" i="167" s="1"/>
  <c r="M631" i="167"/>
  <c r="M563" i="167"/>
  <c r="AC579" i="167"/>
  <c r="M488" i="167"/>
  <c r="F81" i="167"/>
  <c r="M469" i="167"/>
  <c r="M516" i="167"/>
  <c r="M455" i="167"/>
  <c r="M706" i="167"/>
  <c r="M527" i="167"/>
  <c r="M1000" i="167"/>
  <c r="M999" i="167"/>
  <c r="M1109" i="167"/>
  <c r="M619" i="167"/>
  <c r="M584" i="167"/>
  <c r="M557" i="167"/>
  <c r="M582" i="167"/>
  <c r="M509" i="167"/>
  <c r="M461" i="167"/>
  <c r="AC475" i="167"/>
  <c r="AN475" i="167" s="1"/>
  <c r="AM475" i="167" s="1" a="1"/>
  <c r="AM475" i="167" s="1"/>
  <c r="M593" i="167"/>
  <c r="M456" i="167"/>
  <c r="M707" i="167"/>
  <c r="M1001" i="167"/>
  <c r="M683" i="167"/>
  <c r="M531" i="167"/>
  <c r="AC644" i="167"/>
  <c r="AN644" i="167" s="1"/>
  <c r="AM644" i="167" s="1" a="1"/>
  <c r="AM644" i="167" s="1"/>
  <c r="M511" i="167"/>
  <c r="M515" i="167"/>
  <c r="M9" i="167"/>
  <c r="M738" i="167"/>
  <c r="AC820" i="167"/>
  <c r="AX820" i="167" s="1"/>
  <c r="M504" i="167"/>
  <c r="F804" i="167"/>
  <c r="AX503" i="167"/>
  <c r="M726" i="167"/>
  <c r="M708" i="167"/>
  <c r="AC554" i="167"/>
  <c r="AX554" i="167" s="1"/>
  <c r="Z645" i="167"/>
  <c r="AD648" i="167"/>
  <c r="M768" i="167"/>
  <c r="M492" i="167"/>
  <c r="M626" i="167"/>
  <c r="M566" i="167"/>
  <c r="M592" i="167"/>
  <c r="M474" i="167"/>
  <c r="AC722" i="167"/>
  <c r="AX722" i="167" s="1"/>
  <c r="M460" i="167"/>
  <c r="M467" i="167"/>
  <c r="M541" i="167"/>
  <c r="M769" i="167"/>
  <c r="AC1186" i="167"/>
  <c r="AN1186" i="167" s="1"/>
  <c r="M494" i="167"/>
  <c r="AX623" i="167"/>
  <c r="M602" i="167"/>
  <c r="M633" i="167"/>
  <c r="M605" i="167"/>
  <c r="M652" i="167"/>
  <c r="AE41" i="167"/>
  <c r="M475" i="167"/>
  <c r="M468" i="167"/>
  <c r="AC457" i="167"/>
  <c r="AX457" i="167" s="1"/>
  <c r="M480" i="167"/>
  <c r="AC705" i="167"/>
  <c r="AN705" i="167" s="1"/>
  <c r="M614" i="167"/>
  <c r="M640" i="167"/>
  <c r="AC651" i="167"/>
  <c r="AX651" i="167" s="1"/>
  <c r="M599" i="167"/>
  <c r="M644" i="167"/>
  <c r="M567" i="167"/>
  <c r="M578" i="167"/>
  <c r="M495" i="167"/>
  <c r="AC804" i="167"/>
  <c r="AX804" i="167" s="1"/>
  <c r="M613" i="167"/>
  <c r="M820" i="167"/>
  <c r="M523" i="167"/>
  <c r="M519" i="167"/>
  <c r="M663" i="167"/>
  <c r="M657" i="167"/>
  <c r="M655" i="167"/>
  <c r="M476" i="167"/>
  <c r="AC516" i="167"/>
  <c r="AX516" i="167" s="1"/>
  <c r="M466" i="167"/>
  <c r="M458" i="167"/>
  <c r="M585" i="167"/>
  <c r="AC527" i="167"/>
  <c r="AN527" i="167" s="1"/>
  <c r="AM527" i="167" s="1" a="1"/>
  <c r="AM527" i="167" s="1"/>
  <c r="M1027" i="167"/>
  <c r="M577" i="167"/>
  <c r="M710" i="167"/>
  <c r="M624" i="167"/>
  <c r="M646" i="167"/>
  <c r="M579" i="167"/>
  <c r="M496" i="167"/>
  <c r="M623" i="167"/>
  <c r="M548" i="167"/>
  <c r="M554" i="167"/>
  <c r="M524" i="167"/>
  <c r="M667" i="167"/>
  <c r="M658" i="167"/>
  <c r="M477" i="167"/>
  <c r="M628" i="167"/>
  <c r="M451" i="167"/>
  <c r="M1188" i="167"/>
  <c r="AC1001" i="167"/>
  <c r="AN1001" i="167" s="1"/>
  <c r="M950" i="167"/>
  <c r="M575" i="167"/>
  <c r="M568" i="167"/>
  <c r="M520" i="167"/>
  <c r="M580" i="167"/>
  <c r="M739" i="167"/>
  <c r="M508" i="167"/>
  <c r="M660" i="167"/>
  <c r="AE89" i="167"/>
  <c r="AD509" i="167"/>
  <c r="AA526" i="167"/>
  <c r="AC569" i="167"/>
  <c r="AN569" i="167" s="1"/>
  <c r="AC509" i="167"/>
  <c r="AN509" i="167" s="1"/>
  <c r="G662" i="167"/>
  <c r="AD569" i="167"/>
  <c r="AE538" i="167"/>
  <c r="AK591" i="167"/>
  <c r="W90" i="167"/>
  <c r="AK41" i="167"/>
  <c r="W463" i="167"/>
  <c r="AK468" i="167"/>
  <c r="AJ487" i="167"/>
  <c r="AD538" i="167"/>
  <c r="M648" i="167"/>
  <c r="M589" i="167"/>
  <c r="M1014" i="167"/>
  <c r="M546" i="167"/>
  <c r="W57" i="167"/>
  <c r="AJ651" i="167"/>
  <c r="M617" i="167"/>
  <c r="Z8" i="167"/>
  <c r="M590" i="167"/>
  <c r="M574" i="167"/>
  <c r="M543" i="167"/>
  <c r="M537" i="167"/>
  <c r="M6" i="167"/>
  <c r="M1016" i="167"/>
  <c r="G1001" i="167"/>
  <c r="AC821" i="167"/>
  <c r="AX821" i="167" s="1"/>
  <c r="AC642" i="167"/>
  <c r="AN642" i="167" s="1"/>
  <c r="AJ560" i="167"/>
  <c r="AD656" i="167"/>
  <c r="M7" i="167"/>
  <c r="M1057" i="167"/>
  <c r="M1111" i="167"/>
  <c r="M603" i="167"/>
  <c r="AC654" i="167"/>
  <c r="M549" i="167"/>
  <c r="M587" i="167"/>
  <c r="F474" i="167"/>
  <c r="Z455" i="167"/>
  <c r="G467" i="167"/>
  <c r="AE528" i="167"/>
  <c r="AD950" i="167"/>
  <c r="X616" i="167"/>
  <c r="F544" i="167"/>
  <c r="X554" i="167"/>
  <c r="Z566" i="167"/>
  <c r="W536" i="167"/>
  <c r="X591" i="167"/>
  <c r="AK588" i="167"/>
  <c r="AN123" i="167"/>
  <c r="AM123" i="167" s="1" a="1"/>
  <c r="AM123" i="167" s="1"/>
  <c r="AD528" i="167"/>
  <c r="AC950" i="167"/>
  <c r="AN950" i="167" s="1"/>
  <c r="X515" i="167"/>
  <c r="Z529" i="167"/>
  <c r="AK495" i="167"/>
  <c r="G602" i="167"/>
  <c r="X708" i="167"/>
  <c r="W820" i="167"/>
  <c r="AE609" i="167"/>
  <c r="M1021" i="167"/>
  <c r="AC513" i="167"/>
  <c r="AN513" i="167" s="1"/>
  <c r="AC632" i="167"/>
  <c r="AN632" i="167" s="1"/>
  <c r="AM632" i="167" s="1" a="1"/>
  <c r="AM632" i="167" s="1"/>
  <c r="AC517" i="167"/>
  <c r="AX517" i="167" s="1"/>
  <c r="AC609" i="167"/>
  <c r="AX609" i="167" s="1"/>
  <c r="Z551" i="167"/>
  <c r="M659" i="167"/>
  <c r="G86" i="167"/>
  <c r="AK15" i="167"/>
  <c r="AD712" i="167"/>
  <c r="AD585" i="167"/>
  <c r="AK631" i="167"/>
  <c r="M561" i="167"/>
  <c r="M545" i="167"/>
  <c r="M526" i="167"/>
  <c r="M665" i="167"/>
  <c r="M536" i="167"/>
  <c r="M656" i="167"/>
  <c r="M645" i="167"/>
  <c r="M654" i="167"/>
  <c r="M662" i="167"/>
  <c r="M507" i="167"/>
  <c r="M591" i="167"/>
  <c r="M8" i="167"/>
  <c r="M801" i="167"/>
  <c r="G466" i="167"/>
  <c r="G460" i="167"/>
  <c r="X528" i="167"/>
  <c r="X1109" i="167"/>
  <c r="W646" i="167"/>
  <c r="AA491" i="167"/>
  <c r="AA490" i="167"/>
  <c r="W803" i="167"/>
  <c r="AK524" i="167"/>
  <c r="AE66" i="167"/>
  <c r="AD475" i="167"/>
  <c r="AJ502" i="167"/>
  <c r="AK508" i="167"/>
  <c r="M552" i="167"/>
  <c r="M538" i="167"/>
  <c r="M559" i="167"/>
  <c r="M597" i="167"/>
  <c r="M551" i="167"/>
  <c r="AA99" i="167"/>
  <c r="AA474" i="167"/>
  <c r="M513" i="167"/>
  <c r="M560" i="167"/>
  <c r="M935" i="167"/>
  <c r="M632" i="167"/>
  <c r="M553" i="167"/>
  <c r="M609" i="167"/>
  <c r="M558" i="167"/>
  <c r="AC786" i="167"/>
  <c r="AX786" i="167" s="1"/>
  <c r="W100" i="167"/>
  <c r="AJ510" i="167"/>
  <c r="AK564" i="167"/>
  <c r="AK579" i="167"/>
  <c r="AE642" i="167"/>
  <c r="M514" i="167"/>
  <c r="M649" i="167"/>
  <c r="M517" i="167"/>
  <c r="AJ617" i="167"/>
  <c r="AC656" i="167"/>
  <c r="AN656" i="167" s="1"/>
  <c r="AC1057" i="167"/>
  <c r="AN1057" i="167" s="1"/>
  <c r="AM1057" i="167" s="1" a="1"/>
  <c r="AM1057" i="167" s="1"/>
  <c r="M1056" i="167"/>
  <c r="M588" i="167"/>
  <c r="M518" i="167"/>
  <c r="M650" i="167"/>
  <c r="AC659" i="167"/>
  <c r="AX659" i="167" s="1"/>
  <c r="AC652" i="167"/>
  <c r="X590" i="167"/>
  <c r="M512" i="167"/>
  <c r="M1191" i="167"/>
  <c r="AC801" i="167"/>
  <c r="AN801" i="167" s="1"/>
  <c r="AM801" i="167" s="1" a="1"/>
  <c r="AM801" i="167" s="1"/>
  <c r="AD603" i="167"/>
  <c r="X841" i="167"/>
  <c r="AJ153" i="167"/>
  <c r="AD121" i="167"/>
  <c r="AD61" i="167"/>
  <c r="AD52" i="167"/>
  <c r="AC51" i="167"/>
  <c r="AN51" i="167" s="1"/>
  <c r="Z18" i="167"/>
  <c r="Z17" i="167"/>
  <c r="AA628" i="167"/>
  <c r="AA462" i="167"/>
  <c r="W565" i="167"/>
  <c r="Z572" i="167"/>
  <c r="Z1187" i="167"/>
  <c r="AE804" i="167"/>
  <c r="W544" i="167"/>
  <c r="G671" i="167"/>
  <c r="AA650" i="167"/>
  <c r="X656" i="167"/>
  <c r="X558" i="167"/>
  <c r="AK705" i="167"/>
  <c r="Z601" i="167"/>
  <c r="AC121" i="167"/>
  <c r="AN121" i="167" s="1"/>
  <c r="AM121" i="167" s="1" a="1"/>
  <c r="AM121" i="167" s="1"/>
  <c r="AD1187" i="167"/>
  <c r="X146" i="167"/>
  <c r="AE478" i="167"/>
  <c r="AE593" i="167"/>
  <c r="AE516" i="167"/>
  <c r="W464" i="167"/>
  <c r="AC712" i="167"/>
  <c r="AN712" i="167" s="1"/>
  <c r="AM712" i="167" s="1" a="1"/>
  <c r="AM712" i="167" s="1"/>
  <c r="F710" i="167"/>
  <c r="AK567" i="167"/>
  <c r="X492" i="167"/>
  <c r="AA684" i="167"/>
  <c r="AD517" i="167"/>
  <c r="AK551" i="167"/>
  <c r="AJ521" i="167"/>
  <c r="G1191" i="167"/>
  <c r="Z568" i="167"/>
  <c r="G510" i="167"/>
  <c r="F133" i="167"/>
  <c r="AC534" i="167"/>
  <c r="AN534" i="167" s="1"/>
  <c r="Z710" i="167"/>
  <c r="AD1186" i="167"/>
  <c r="W802" i="167"/>
  <c r="Z1064" i="167"/>
  <c r="AJ458" i="167"/>
  <c r="Z868" i="167"/>
  <c r="F820" i="167"/>
  <c r="AD649" i="167"/>
  <c r="F507" i="167"/>
  <c r="W1191" i="167"/>
  <c r="W86" i="167"/>
  <c r="AA29" i="167"/>
  <c r="Z478" i="167"/>
  <c r="AA471" i="167"/>
  <c r="AA554" i="167"/>
  <c r="AJ566" i="167"/>
  <c r="AJ549" i="167"/>
  <c r="F97" i="167"/>
  <c r="W145" i="167"/>
  <c r="AA12" i="167"/>
  <c r="X1116" i="167"/>
  <c r="Z544" i="167"/>
  <c r="G537" i="167"/>
  <c r="W589" i="167"/>
  <c r="AD588" i="167"/>
  <c r="Z630" i="167"/>
  <c r="AA580" i="167"/>
  <c r="AC495" i="167"/>
  <c r="AN495" i="167" s="1"/>
  <c r="AM495" i="167" s="1" a="1"/>
  <c r="AM495" i="167" s="1"/>
  <c r="W526" i="167"/>
  <c r="AA523" i="167"/>
  <c r="AE513" i="167"/>
  <c r="G7" i="167"/>
  <c r="AD100" i="167"/>
  <c r="AA1000" i="167"/>
  <c r="AC619" i="167"/>
  <c r="AN619" i="167" s="1"/>
  <c r="AM619" i="167" s="1" a="1"/>
  <c r="AM619" i="167" s="1"/>
  <c r="Z532" i="167"/>
  <c r="AC6" i="167"/>
  <c r="AX6" i="167" s="1"/>
  <c r="AK576" i="167"/>
  <c r="W510" i="167"/>
  <c r="AK515" i="167"/>
  <c r="AJ1187" i="167"/>
  <c r="X1186" i="167"/>
  <c r="AE739" i="167"/>
  <c r="F616" i="167"/>
  <c r="AC545" i="167"/>
  <c r="AN545" i="167" s="1"/>
  <c r="AM545" i="167" s="1" a="1"/>
  <c r="AM545" i="167" s="1"/>
  <c r="F659" i="167"/>
  <c r="AC663" i="167"/>
  <c r="AN663" i="167" s="1"/>
  <c r="X549" i="167"/>
  <c r="AK558" i="167"/>
  <c r="AK1111" i="167"/>
  <c r="G1016" i="167"/>
  <c r="AA142" i="167"/>
  <c r="AE459" i="167"/>
  <c r="G480" i="167"/>
  <c r="F569" i="167"/>
  <c r="F647" i="167"/>
  <c r="F533" i="167"/>
  <c r="W534" i="167"/>
  <c r="AC564" i="167"/>
  <c r="AN564" i="167" s="1"/>
  <c r="AM564" i="167" s="1" a="1"/>
  <c r="AM564" i="167" s="1"/>
  <c r="AA767" i="167"/>
  <c r="AD739" i="167"/>
  <c r="AD804" i="167"/>
  <c r="AE9" i="167"/>
  <c r="Z508" i="167"/>
  <c r="X642" i="167"/>
  <c r="AC603" i="167"/>
  <c r="AN603" i="167" s="1"/>
  <c r="AM603" i="167" s="1" a="1"/>
  <c r="AM603" i="167" s="1"/>
  <c r="F649" i="167"/>
  <c r="AK517" i="167"/>
  <c r="G552" i="167"/>
  <c r="AA538" i="167"/>
  <c r="W667" i="167"/>
  <c r="F656" i="167"/>
  <c r="W7" i="167"/>
  <c r="Z1056" i="167"/>
  <c r="X1117" i="167"/>
  <c r="W136" i="167"/>
  <c r="AA135" i="167"/>
  <c r="AK130" i="167"/>
  <c r="AJ122" i="167"/>
  <c r="AN104" i="167"/>
  <c r="AM104" i="167" s="1" a="1"/>
  <c r="AM104" i="167" s="1"/>
  <c r="F34" i="167"/>
  <c r="G31" i="167"/>
  <c r="F26" i="167"/>
  <c r="Z469" i="167"/>
  <c r="AC459" i="167"/>
  <c r="AX459" i="167" s="1"/>
  <c r="AC611" i="167"/>
  <c r="AN611" i="167" s="1"/>
  <c r="AM611" i="167" s="1" a="1"/>
  <c r="AM611" i="167" s="1"/>
  <c r="X455" i="167"/>
  <c r="Z1116" i="167"/>
  <c r="AJ498" i="167"/>
  <c r="W487" i="167"/>
  <c r="AC9" i="167"/>
  <c r="AN9" i="167" s="1"/>
  <c r="AK514" i="167"/>
  <c r="F519" i="167"/>
  <c r="AJ649" i="167"/>
  <c r="W560" i="167"/>
  <c r="Z935" i="167"/>
  <c r="AE632" i="167"/>
  <c r="W609" i="167"/>
  <c r="AC648" i="167"/>
  <c r="AN648" i="167" s="1"/>
  <c r="AM648" i="167" s="1" a="1"/>
  <c r="AM648" i="167" s="1"/>
  <c r="AN654" i="167"/>
  <c r="AM654" i="167" s="1" a="1"/>
  <c r="AM654" i="167" s="1"/>
  <c r="AC612" i="167"/>
  <c r="AX612" i="167" s="1"/>
  <c r="Z1057" i="167"/>
  <c r="AD6" i="167"/>
  <c r="AC588" i="167"/>
  <c r="AN588" i="167" s="1"/>
  <c r="G801" i="167"/>
  <c r="AN117" i="167"/>
  <c r="AM117" i="167" s="1" a="1"/>
  <c r="AM117" i="167" s="1"/>
  <c r="AN116" i="167"/>
  <c r="AM116" i="167" s="1" a="1"/>
  <c r="AM116" i="167" s="1"/>
  <c r="AE93" i="167"/>
  <c r="AA58" i="167"/>
  <c r="AC478" i="167"/>
  <c r="AX478" i="167" s="1"/>
  <c r="AD476" i="167"/>
  <c r="X611" i="167"/>
  <c r="Z593" i="167"/>
  <c r="AD516" i="167"/>
  <c r="X707" i="167"/>
  <c r="W705" i="167"/>
  <c r="AD576" i="167"/>
  <c r="W568" i="167"/>
  <c r="AC506" i="167"/>
  <c r="AN506" i="167" s="1"/>
  <c r="AD520" i="167"/>
  <c r="AJ541" i="167"/>
  <c r="AC515" i="167"/>
  <c r="AN515" i="167" s="1"/>
  <c r="AM515" i="167" s="1" a="1"/>
  <c r="AM515" i="167" s="1"/>
  <c r="Z563" i="167"/>
  <c r="AC1187" i="167"/>
  <c r="AN1187" i="167" s="1"/>
  <c r="AM1187" i="167" s="1" a="1"/>
  <c r="AM1187" i="167" s="1"/>
  <c r="X605" i="167"/>
  <c r="AE554" i="167"/>
  <c r="Z561" i="167"/>
  <c r="F545" i="167"/>
  <c r="Z718" i="167"/>
  <c r="AD524" i="167"/>
  <c r="AK559" i="167"/>
  <c r="AA617" i="167"/>
  <c r="AK667" i="167"/>
  <c r="G663" i="167"/>
  <c r="F521" i="167"/>
  <c r="AA590" i="167"/>
  <c r="AJ1117" i="167"/>
  <c r="G1117" i="167"/>
  <c r="X587" i="167"/>
  <c r="AE1016" i="167"/>
  <c r="AK574" i="167"/>
  <c r="Z132" i="167"/>
  <c r="AD93" i="167"/>
  <c r="F13" i="167"/>
  <c r="W449" i="167"/>
  <c r="AE475" i="167"/>
  <c r="AK456" i="167"/>
  <c r="F454" i="167"/>
  <c r="G470" i="167"/>
  <c r="AE585" i="167"/>
  <c r="Z950" i="167"/>
  <c r="AD1027" i="167"/>
  <c r="G651" i="167"/>
  <c r="AC576" i="167"/>
  <c r="AX576" i="167" s="1"/>
  <c r="AC599" i="167"/>
  <c r="AN599" i="167" s="1"/>
  <c r="AM599" i="167" s="1" a="1"/>
  <c r="AM599" i="167" s="1"/>
  <c r="AC520" i="167"/>
  <c r="AN520" i="167" s="1"/>
  <c r="X495" i="167"/>
  <c r="AN623" i="167"/>
  <c r="AD554" i="167"/>
  <c r="AD546" i="167"/>
  <c r="Z671" i="167"/>
  <c r="F621" i="167"/>
  <c r="AC524" i="167"/>
  <c r="AN524" i="167" s="1"/>
  <c r="AM524" i="167" s="1" a="1"/>
  <c r="AM524" i="167" s="1"/>
  <c r="W650" i="167"/>
  <c r="X648" i="167"/>
  <c r="W1111" i="167"/>
  <c r="AD1016" i="167"/>
  <c r="AA5" i="167"/>
  <c r="AN148" i="167"/>
  <c r="W115" i="167"/>
  <c r="X53" i="167"/>
  <c r="AC34" i="167"/>
  <c r="AN34" i="167" s="1"/>
  <c r="AM34" i="167" s="1" a="1"/>
  <c r="AM34" i="167" s="1"/>
  <c r="AN31" i="167"/>
  <c r="AK483" i="167"/>
  <c r="AJ481" i="167"/>
  <c r="AA1002" i="167"/>
  <c r="G527" i="167"/>
  <c r="X999" i="167"/>
  <c r="X631" i="167"/>
  <c r="AD579" i="167"/>
  <c r="AE578" i="167"/>
  <c r="W1187" i="167"/>
  <c r="AA1186" i="167"/>
  <c r="G494" i="167"/>
  <c r="W623" i="167"/>
  <c r="AK548" i="167"/>
  <c r="AK765" i="167"/>
  <c r="X546" i="167"/>
  <c r="AD642" i="167"/>
  <c r="AJ525" i="167"/>
  <c r="AC543" i="167"/>
  <c r="AN543" i="167" s="1"/>
  <c r="AM543" i="167" s="1" a="1"/>
  <c r="AM543" i="167" s="1"/>
  <c r="AJ537" i="167"/>
  <c r="AJ648" i="167"/>
  <c r="W8" i="167"/>
  <c r="AA549" i="167"/>
  <c r="AD1117" i="167"/>
  <c r="F1111" i="167"/>
  <c r="AN62" i="167"/>
  <c r="AN30" i="167"/>
  <c r="AM30" i="167" s="1" a="1"/>
  <c r="AM30" i="167" s="1"/>
  <c r="AD578" i="167"/>
  <c r="AC1117" i="167"/>
  <c r="AX1117" i="167" s="1"/>
  <c r="G502" i="167"/>
  <c r="W726" i="167"/>
  <c r="AD545" i="167"/>
  <c r="AD663" i="167"/>
  <c r="AK6" i="167"/>
  <c r="AJ587" i="167"/>
  <c r="X574" i="167"/>
  <c r="AE801" i="167"/>
  <c r="AN41" i="167"/>
  <c r="AN38" i="167"/>
  <c r="W24" i="167"/>
  <c r="X24" i="167"/>
  <c r="X75" i="167"/>
  <c r="X73" i="167"/>
  <c r="AE72" i="167"/>
  <c r="X67" i="167"/>
  <c r="F59" i="167"/>
  <c r="AD45" i="167"/>
  <c r="AD35" i="167"/>
  <c r="AA16" i="167"/>
  <c r="AJ712" i="167"/>
  <c r="AA711" i="167"/>
  <c r="AK577" i="167"/>
  <c r="AK583" i="167"/>
  <c r="F1187" i="167"/>
  <c r="AC671" i="167"/>
  <c r="AN671" i="167" s="1"/>
  <c r="AM671" i="167" s="1" a="1"/>
  <c r="AM671" i="167" s="1"/>
  <c r="X525" i="167"/>
  <c r="AD518" i="167"/>
  <c r="AD115" i="167"/>
  <c r="W91" i="167"/>
  <c r="AC90" i="167"/>
  <c r="AN90" i="167" s="1"/>
  <c r="AM90" i="167" s="1" a="1"/>
  <c r="AM90" i="167" s="1"/>
  <c r="W80" i="167"/>
  <c r="AD72" i="167"/>
  <c r="AA66" i="167"/>
  <c r="AE51" i="167"/>
  <c r="F48" i="167"/>
  <c r="X36" i="167"/>
  <c r="W36" i="167"/>
  <c r="G10" i="167"/>
  <c r="AJ454" i="167"/>
  <c r="W472" i="167"/>
  <c r="AD619" i="167"/>
  <c r="X572" i="167"/>
  <c r="AD584" i="167"/>
  <c r="AC584" i="167"/>
  <c r="AN584" i="167" s="1"/>
  <c r="AD506" i="167"/>
  <c r="Z567" i="167"/>
  <c r="AC541" i="167"/>
  <c r="AN541" i="167" s="1"/>
  <c r="AJ529" i="167"/>
  <c r="W769" i="167"/>
  <c r="AC518" i="167"/>
  <c r="AN518" i="167" s="1"/>
  <c r="F108" i="167"/>
  <c r="X83" i="167"/>
  <c r="AC7" i="167"/>
  <c r="AN7" i="167" s="1"/>
  <c r="AM7" i="167" s="1" a="1"/>
  <c r="AM7" i="167" s="1"/>
  <c r="AD7" i="167"/>
  <c r="W5" i="167"/>
  <c r="AK1056" i="167"/>
  <c r="AJ133" i="167"/>
  <c r="AK133" i="167"/>
  <c r="X147" i="167"/>
  <c r="F126" i="167"/>
  <c r="AH152" i="167"/>
  <c r="AK145" i="167"/>
  <c r="F138" i="167"/>
  <c r="X155" i="167"/>
  <c r="X153" i="167"/>
  <c r="AC141" i="167"/>
  <c r="AN141" i="167" s="1"/>
  <c r="AM141" i="167" s="1" a="1"/>
  <c r="AM141" i="167" s="1"/>
  <c r="AN129" i="167"/>
  <c r="AM129" i="167" s="1" a="1"/>
  <c r="AM129" i="167" s="1"/>
  <c r="AN50" i="167"/>
  <c r="AM50" i="167" s="1" a="1"/>
  <c r="AM50" i="167" s="1"/>
  <c r="F116" i="167"/>
  <c r="G116" i="167"/>
  <c r="AE112" i="167"/>
  <c r="W84" i="167"/>
  <c r="AC82" i="167"/>
  <c r="AN82" i="167" s="1"/>
  <c r="AA56" i="167"/>
  <c r="F46" i="167"/>
  <c r="W28" i="167"/>
  <c r="AD14" i="167"/>
  <c r="AK10" i="167"/>
  <c r="AD454" i="167"/>
  <c r="AC454" i="167"/>
  <c r="AN454" i="167" s="1"/>
  <c r="AD112" i="167"/>
  <c r="AA22" i="167"/>
  <c r="AE21" i="167"/>
  <c r="Z15" i="167"/>
  <c r="AC14" i="167"/>
  <c r="AN14" i="167" s="1"/>
  <c r="AK53" i="167"/>
  <c r="AK47" i="167"/>
  <c r="AC145" i="167"/>
  <c r="AN145" i="167" s="1"/>
  <c r="AA133" i="167"/>
  <c r="AC25" i="167"/>
  <c r="AN25" i="167" s="1"/>
  <c r="AM25" i="167" s="1" a="1"/>
  <c r="AM25" i="167" s="1"/>
  <c r="AA13" i="167"/>
  <c r="F486" i="167"/>
  <c r="AD601" i="167"/>
  <c r="AC601" i="167"/>
  <c r="AN601" i="167" s="1"/>
  <c r="AM601" i="167" s="1" a="1"/>
  <c r="AM601" i="167" s="1"/>
  <c r="AD540" i="167"/>
  <c r="AC540" i="167"/>
  <c r="AN540" i="167" s="1"/>
  <c r="AM540" i="167" s="1" a="1"/>
  <c r="AM540" i="167" s="1"/>
  <c r="W151" i="167"/>
  <c r="AE148" i="167"/>
  <c r="G94" i="167"/>
  <c r="AE67" i="167"/>
  <c r="AA59" i="167"/>
  <c r="Z54" i="167"/>
  <c r="AA48" i="167"/>
  <c r="Z48" i="167"/>
  <c r="AE38" i="167"/>
  <c r="AD31" i="167"/>
  <c r="AK30" i="167"/>
  <c r="AJ23" i="167"/>
  <c r="AC10" i="167"/>
  <c r="AN10" i="167" s="1"/>
  <c r="AA449" i="167"/>
  <c r="AJ477" i="167"/>
  <c r="AJ476" i="167"/>
  <c r="F1002" i="167"/>
  <c r="AD533" i="167"/>
  <c r="AE540" i="167"/>
  <c r="AK128" i="167"/>
  <c r="Z100" i="167"/>
  <c r="F150" i="167"/>
  <c r="AE141" i="167"/>
  <c r="AJ60" i="167"/>
  <c r="AK60" i="167"/>
  <c r="AD580" i="167"/>
  <c r="AC580" i="167"/>
  <c r="AN580" i="167" s="1"/>
  <c r="X131" i="167"/>
  <c r="AE42" i="167"/>
  <c r="AJ449" i="167"/>
  <c r="AK110" i="167"/>
  <c r="AJ67" i="167"/>
  <c r="AC27" i="167"/>
  <c r="AN27" i="167" s="1"/>
  <c r="W140" i="167"/>
  <c r="AA139" i="167"/>
  <c r="AK58" i="167"/>
  <c r="G45" i="167"/>
  <c r="AE454" i="167"/>
  <c r="W505" i="167"/>
  <c r="W620" i="167"/>
  <c r="AE7" i="167"/>
  <c r="AK77" i="167"/>
  <c r="F57" i="167"/>
  <c r="X34" i="167"/>
  <c r="AD21" i="167"/>
  <c r="F811" i="167"/>
  <c r="G455" i="167"/>
  <c r="AC498" i="167"/>
  <c r="AN498" i="167" s="1"/>
  <c r="AM498" i="167" s="1" a="1"/>
  <c r="AM498" i="167" s="1"/>
  <c r="G773" i="167"/>
  <c r="W139" i="167"/>
  <c r="AD125" i="167"/>
  <c r="AE125" i="167"/>
  <c r="F114" i="167"/>
  <c r="AA112" i="167"/>
  <c r="F90" i="167"/>
  <c r="AE31" i="167"/>
  <c r="F28" i="167"/>
  <c r="AK463" i="167"/>
  <c r="AC630" i="167"/>
  <c r="AN630" i="167" s="1"/>
  <c r="AM630" i="167" s="1" a="1"/>
  <c r="AM630" i="167" s="1"/>
  <c r="G546" i="167"/>
  <c r="AK671" i="167"/>
  <c r="AC125" i="167"/>
  <c r="AN125" i="167" s="1"/>
  <c r="AM125" i="167" s="1" a="1"/>
  <c r="AM125" i="167" s="1"/>
  <c r="AN110" i="167"/>
  <c r="AM110" i="167" s="1" a="1"/>
  <c r="AM110" i="167" s="1"/>
  <c r="AA93" i="167"/>
  <c r="AJ72" i="167"/>
  <c r="AK72" i="167"/>
  <c r="W150" i="167"/>
  <c r="AK146" i="167"/>
  <c r="Z138" i="167"/>
  <c r="W133" i="167"/>
  <c r="AD124" i="167"/>
  <c r="G122" i="167"/>
  <c r="AC120" i="167"/>
  <c r="AN120" i="167" s="1"/>
  <c r="AM120" i="167" s="1" a="1"/>
  <c r="AM120" i="167" s="1"/>
  <c r="AE116" i="167"/>
  <c r="X111" i="167"/>
  <c r="AD110" i="167"/>
  <c r="AJ107" i="167"/>
  <c r="AJ90" i="167"/>
  <c r="AK85" i="167"/>
  <c r="G82" i="167"/>
  <c r="AE80" i="167"/>
  <c r="AC80" i="167"/>
  <c r="AN80" i="167" s="1"/>
  <c r="AM80" i="167" s="1" a="1"/>
  <c r="AM80" i="167" s="1"/>
  <c r="AD67" i="167"/>
  <c r="AD38" i="167"/>
  <c r="AD18" i="167"/>
  <c r="AC18" i="167"/>
  <c r="AN18" i="167" s="1"/>
  <c r="AM18" i="167" s="1" a="1"/>
  <c r="AM18" i="167" s="1"/>
  <c r="AE18" i="167"/>
  <c r="X462" i="167"/>
  <c r="W462" i="167"/>
  <c r="Z586" i="167"/>
  <c r="AE1188" i="167"/>
  <c r="AE1116" i="167"/>
  <c r="AD1116" i="167"/>
  <c r="AC1116" i="167"/>
  <c r="AN1116" i="167" s="1"/>
  <c r="AM1116" i="167" s="1" a="1"/>
  <c r="AM1116" i="167" s="1"/>
  <c r="AK644" i="167"/>
  <c r="AJ644" i="167"/>
  <c r="AE491" i="167"/>
  <c r="AC491" i="167"/>
  <c r="AN491" i="167" s="1"/>
  <c r="AA136" i="167"/>
  <c r="AJ95" i="167"/>
  <c r="AK88" i="167"/>
  <c r="W144" i="167"/>
  <c r="AJ127" i="167"/>
  <c r="AC152" i="167"/>
  <c r="AN152" i="167" s="1"/>
  <c r="AD152" i="167"/>
  <c r="AK68" i="167"/>
  <c r="AE27" i="167"/>
  <c r="AE457" i="167"/>
  <c r="AJ601" i="167"/>
  <c r="AE152" i="167"/>
  <c r="AD133" i="167"/>
  <c r="G124" i="167"/>
  <c r="AN112" i="167"/>
  <c r="AE50" i="167"/>
  <c r="AD457" i="167"/>
  <c r="G153" i="167"/>
  <c r="F153" i="167"/>
  <c r="AC133" i="167"/>
  <c r="AN133" i="167" s="1"/>
  <c r="AM133" i="167" s="1" a="1"/>
  <c r="AM133" i="167" s="1"/>
  <c r="AA128" i="167"/>
  <c r="AK124" i="167"/>
  <c r="AJ124" i="167"/>
  <c r="X71" i="167"/>
  <c r="AD50" i="167"/>
  <c r="AJ24" i="167"/>
  <c r="AJ1188" i="167"/>
  <c r="Z1109" i="167"/>
  <c r="AK704" i="167"/>
  <c r="AD498" i="167"/>
  <c r="AD145" i="167"/>
  <c r="F99" i="167"/>
  <c r="G99" i="167"/>
  <c r="F43" i="167"/>
  <c r="G43" i="167"/>
  <c r="X457" i="167"/>
  <c r="W457" i="167"/>
  <c r="AD630" i="167"/>
  <c r="X538" i="167"/>
  <c r="F115" i="167"/>
  <c r="F65" i="167"/>
  <c r="W55" i="167"/>
  <c r="Z50" i="167"/>
  <c r="AK46" i="167"/>
  <c r="AJ46" i="167"/>
  <c r="AJ16" i="167"/>
  <c r="AE533" i="167"/>
  <c r="X597" i="167"/>
  <c r="AJ141" i="167"/>
  <c r="F113" i="167"/>
  <c r="Z81" i="167"/>
  <c r="Z145" i="167"/>
  <c r="AA147" i="167"/>
  <c r="Z125" i="167"/>
  <c r="X117" i="167"/>
  <c r="AD116" i="167"/>
  <c r="X92" i="167"/>
  <c r="AD80" i="167"/>
  <c r="F69" i="167"/>
  <c r="AK65" i="167"/>
  <c r="F61" i="167"/>
  <c r="X41" i="167"/>
  <c r="Z31" i="167"/>
  <c r="F27" i="167"/>
  <c r="Z20" i="167"/>
  <c r="AA19" i="167"/>
  <c r="Z19" i="167"/>
  <c r="G459" i="167"/>
  <c r="AD611" i="167"/>
  <c r="AK460" i="167"/>
  <c r="AJ460" i="167"/>
  <c r="AC451" i="167"/>
  <c r="AN451" i="167" s="1"/>
  <c r="AM451" i="167" s="1" a="1"/>
  <c r="AM451" i="167" s="1"/>
  <c r="AC472" i="167"/>
  <c r="AN472" i="167" s="1"/>
  <c r="AM472" i="167" s="1" a="1"/>
  <c r="AM472" i="167" s="1"/>
  <c r="AC532" i="167"/>
  <c r="AN532" i="167" s="1"/>
  <c r="AD491" i="167"/>
  <c r="AA707" i="167"/>
  <c r="X527" i="167"/>
  <c r="G575" i="167"/>
  <c r="Z577" i="167"/>
  <c r="Z140" i="167"/>
  <c r="AN106" i="167"/>
  <c r="AM106" i="167" s="1" a="1"/>
  <c r="AM106" i="167" s="1"/>
  <c r="Z94" i="167"/>
  <c r="AN93" i="167"/>
  <c r="AM93" i="167" s="1" a="1"/>
  <c r="AM93" i="167" s="1"/>
  <c r="AN89" i="167"/>
  <c r="AM89" i="167" s="1" a="1"/>
  <c r="AM89" i="167" s="1"/>
  <c r="AE61" i="167"/>
  <c r="AJ59" i="167"/>
  <c r="AE52" i="167"/>
  <c r="AJ39" i="167"/>
  <c r="AK121" i="167"/>
  <c r="AJ121" i="167"/>
  <c r="AC108" i="167"/>
  <c r="AN108" i="167" s="1"/>
  <c r="AM108" i="167" s="1" a="1"/>
  <c r="AM108" i="167" s="1"/>
  <c r="AD108" i="167"/>
  <c r="AE108" i="167"/>
  <c r="AK61" i="167"/>
  <c r="AJ61" i="167"/>
  <c r="Z49" i="167"/>
  <c r="AA49" i="167"/>
  <c r="AJ34" i="167"/>
  <c r="AK34" i="167"/>
  <c r="AK786" i="167"/>
  <c r="AJ786" i="167"/>
  <c r="X483" i="167"/>
  <c r="W483" i="167"/>
  <c r="F471" i="167"/>
  <c r="G471" i="167"/>
  <c r="AC147" i="167"/>
  <c r="AN147" i="167" s="1"/>
  <c r="AM147" i="167" s="1" a="1"/>
  <c r="AM147" i="167" s="1"/>
  <c r="AD147" i="167"/>
  <c r="AE147" i="167"/>
  <c r="Z148" i="167"/>
  <c r="AA148" i="167"/>
  <c r="X128" i="167"/>
  <c r="W128" i="167"/>
  <c r="AE65" i="167"/>
  <c r="AD65" i="167"/>
  <c r="AC65" i="167"/>
  <c r="AN65" i="167" s="1"/>
  <c r="AM65" i="167" s="1" a="1"/>
  <c r="AM65" i="167" s="1"/>
  <c r="W465" i="167"/>
  <c r="X465" i="167"/>
  <c r="AC727" i="167"/>
  <c r="AN727" i="167" s="1"/>
  <c r="AD727" i="167"/>
  <c r="AE727" i="167"/>
  <c r="W108" i="167"/>
  <c r="X108" i="167"/>
  <c r="Z96" i="167"/>
  <c r="AA96" i="167"/>
  <c r="AC94" i="167"/>
  <c r="AN94" i="167" s="1"/>
  <c r="AD94" i="167"/>
  <c r="AE94" i="167"/>
  <c r="Z63" i="167"/>
  <c r="AA63" i="167"/>
  <c r="Z477" i="167"/>
  <c r="AA477" i="167"/>
  <c r="W451" i="167"/>
  <c r="X451" i="167"/>
  <c r="X586" i="167"/>
  <c r="W586" i="167"/>
  <c r="AC816" i="167"/>
  <c r="AN816" i="167" s="1"/>
  <c r="AM816" i="167" s="1" a="1"/>
  <c r="AM816" i="167" s="1"/>
  <c r="AD816" i="167"/>
  <c r="AE816" i="167"/>
  <c r="G579" i="167"/>
  <c r="F579" i="167"/>
  <c r="AJ154" i="167"/>
  <c r="AK154" i="167"/>
  <c r="W127" i="167"/>
  <c r="X127" i="167"/>
  <c r="AE75" i="167"/>
  <c r="AC75" i="167"/>
  <c r="AN75" i="167" s="1"/>
  <c r="AM75" i="167" s="1" a="1"/>
  <c r="AM75" i="167" s="1"/>
  <c r="AD75" i="167"/>
  <c r="AH11" i="167"/>
  <c r="AH459" i="167"/>
  <c r="Z476" i="167"/>
  <c r="AA476" i="167"/>
  <c r="AA1027" i="167"/>
  <c r="Z1027" i="167"/>
  <c r="F6" i="167"/>
  <c r="G6" i="167"/>
  <c r="AN138" i="167"/>
  <c r="AM138" i="167" s="1" a="1"/>
  <c r="AM138" i="167" s="1"/>
  <c r="AA95" i="167"/>
  <c r="Z95" i="167"/>
  <c r="W69" i="167"/>
  <c r="X69" i="167"/>
  <c r="AC704" i="167"/>
  <c r="AN704" i="167" s="1"/>
  <c r="AM704" i="167" s="1" a="1"/>
  <c r="AM704" i="167" s="1"/>
  <c r="AD704" i="167"/>
  <c r="AE704" i="167"/>
  <c r="Z106" i="167"/>
  <c r="AA106" i="167"/>
  <c r="W458" i="167"/>
  <c r="X458" i="167"/>
  <c r="F1188" i="167"/>
  <c r="G1188" i="167"/>
  <c r="Z1003" i="167"/>
  <c r="AA1003" i="167"/>
  <c r="X786" i="167"/>
  <c r="AA152" i="167"/>
  <c r="W132" i="167"/>
  <c r="X132" i="167"/>
  <c r="AC118" i="167"/>
  <c r="AN118" i="167" s="1"/>
  <c r="AM118" i="167" s="1" a="1"/>
  <c r="AM118" i="167" s="1"/>
  <c r="AD118" i="167"/>
  <c r="AE118" i="167"/>
  <c r="X105" i="167"/>
  <c r="W105" i="167"/>
  <c r="W74" i="167"/>
  <c r="X74" i="167"/>
  <c r="AJ66" i="167"/>
  <c r="AK66" i="167"/>
  <c r="AE46" i="167"/>
  <c r="AC46" i="167"/>
  <c r="AN46" i="167" s="1"/>
  <c r="AD46" i="167"/>
  <c r="W29" i="167"/>
  <c r="X29" i="167"/>
  <c r="AJ21" i="167"/>
  <c r="AK21" i="167"/>
  <c r="AA459" i="167"/>
  <c r="Z459" i="167"/>
  <c r="Z466" i="167"/>
  <c r="AA466" i="167"/>
  <c r="F727" i="167"/>
  <c r="G727" i="167"/>
  <c r="G62" i="167"/>
  <c r="F62" i="167"/>
  <c r="AC455" i="167"/>
  <c r="AN455" i="167" s="1"/>
  <c r="AM455" i="167" s="1" a="1"/>
  <c r="AM455" i="167" s="1"/>
  <c r="AD455" i="167"/>
  <c r="AE455" i="167"/>
  <c r="W577" i="167"/>
  <c r="X577" i="167"/>
  <c r="AD631" i="167"/>
  <c r="AC631" i="167"/>
  <c r="AN631" i="167" s="1"/>
  <c r="AM631" i="167" s="1" a="1"/>
  <c r="AM631" i="167" s="1"/>
  <c r="AE631" i="167"/>
  <c r="F630" i="167"/>
  <c r="G630" i="167"/>
  <c r="AJ544" i="167"/>
  <c r="AK544" i="167"/>
  <c r="X152" i="167"/>
  <c r="W60" i="167"/>
  <c r="X60" i="167"/>
  <c r="W40" i="167"/>
  <c r="X40" i="167"/>
  <c r="G19" i="167"/>
  <c r="F19" i="167"/>
  <c r="X154" i="167"/>
  <c r="Z153" i="167"/>
  <c r="AK152" i="167"/>
  <c r="AJ152" i="167"/>
  <c r="AA116" i="167"/>
  <c r="Z116" i="167"/>
  <c r="AK63" i="167"/>
  <c r="AJ63" i="167"/>
  <c r="AK36" i="167"/>
  <c r="AJ36" i="167"/>
  <c r="AC26" i="167"/>
  <c r="AN26" i="167" s="1"/>
  <c r="AD26" i="167"/>
  <c r="AE26" i="167"/>
  <c r="W16" i="167"/>
  <c r="X16" i="167"/>
  <c r="G738" i="167"/>
  <c r="F738" i="167"/>
  <c r="AA141" i="167"/>
  <c r="Z141" i="167"/>
  <c r="AE140" i="167"/>
  <c r="AK139" i="167"/>
  <c r="AJ139" i="167"/>
  <c r="AA137" i="167"/>
  <c r="AA129" i="167"/>
  <c r="Z129" i="167"/>
  <c r="F125" i="167"/>
  <c r="G125" i="167"/>
  <c r="X93" i="167"/>
  <c r="W93" i="167"/>
  <c r="AJ80" i="167"/>
  <c r="AK80" i="167"/>
  <c r="Z72" i="167"/>
  <c r="AA72" i="167"/>
  <c r="AJ69" i="167"/>
  <c r="AK69" i="167"/>
  <c r="AC43" i="167"/>
  <c r="AN43" i="167" s="1"/>
  <c r="AM43" i="167" s="1" a="1"/>
  <c r="AM43" i="167" s="1"/>
  <c r="AD43" i="167"/>
  <c r="AE43" i="167"/>
  <c r="W10" i="167"/>
  <c r="X10" i="167"/>
  <c r="W452" i="167"/>
  <c r="X452" i="167"/>
  <c r="W470" i="167"/>
  <c r="X470" i="167"/>
  <c r="AH145" i="167"/>
  <c r="AD140" i="167"/>
  <c r="Z123" i="167"/>
  <c r="AA123" i="167"/>
  <c r="F121" i="167"/>
  <c r="G121" i="167"/>
  <c r="F120" i="167"/>
  <c r="G120" i="167"/>
  <c r="X99" i="167"/>
  <c r="W99" i="167"/>
  <c r="AE71" i="167"/>
  <c r="AC71" i="167"/>
  <c r="AN71" i="167" s="1"/>
  <c r="AM71" i="167" s="1" a="1"/>
  <c r="AM71" i="167" s="1"/>
  <c r="AD71" i="167"/>
  <c r="X59" i="167"/>
  <c r="W59" i="167"/>
  <c r="W26" i="167"/>
  <c r="X26" i="167"/>
  <c r="AC469" i="167"/>
  <c r="AN469" i="167" s="1"/>
  <c r="AM469" i="167" s="1" a="1"/>
  <c r="AM469" i="167" s="1"/>
  <c r="AD469" i="167"/>
  <c r="AE469" i="167"/>
  <c r="AJ475" i="167"/>
  <c r="AK475" i="167"/>
  <c r="F456" i="167"/>
  <c r="G456" i="167"/>
  <c r="AK480" i="167"/>
  <c r="AJ480" i="167"/>
  <c r="Z533" i="167"/>
  <c r="AA533" i="167"/>
  <c r="AK87" i="167"/>
  <c r="AJ87" i="167"/>
  <c r="W58" i="167"/>
  <c r="X58" i="167"/>
  <c r="F35" i="167"/>
  <c r="G35" i="167"/>
  <c r="AE486" i="167"/>
  <c r="AC486" i="167"/>
  <c r="AN486" i="167" s="1"/>
  <c r="AE640" i="167"/>
  <c r="AC640" i="167"/>
  <c r="AN640" i="167" s="1"/>
  <c r="AM640" i="167" s="1" a="1"/>
  <c r="AM640" i="167" s="1"/>
  <c r="AD640" i="167"/>
  <c r="F565" i="167"/>
  <c r="G565" i="167"/>
  <c r="F511" i="167"/>
  <c r="G511" i="167"/>
  <c r="W563" i="167"/>
  <c r="X563" i="167"/>
  <c r="AD773" i="167"/>
  <c r="AC773" i="167"/>
  <c r="AN773" i="167" s="1"/>
  <c r="AH720" i="167"/>
  <c r="W507" i="167"/>
  <c r="X507" i="167"/>
  <c r="Z1015" i="167"/>
  <c r="AA1015" i="167"/>
  <c r="AE128" i="167"/>
  <c r="AA124" i="167"/>
  <c r="X122" i="167"/>
  <c r="AA120" i="167"/>
  <c r="AK119" i="167"/>
  <c r="AE111" i="167"/>
  <c r="AE109" i="167"/>
  <c r="AN109" i="167"/>
  <c r="F103" i="167"/>
  <c r="AD101" i="167"/>
  <c r="X95" i="167"/>
  <c r="AJ93" i="167"/>
  <c r="AN85" i="167"/>
  <c r="AK82" i="167"/>
  <c r="G75" i="167"/>
  <c r="F75" i="167"/>
  <c r="AN72" i="167"/>
  <c r="AM72" i="167" s="1" a="1"/>
  <c r="AM72" i="167" s="1"/>
  <c r="AK71" i="167"/>
  <c r="AC70" i="167"/>
  <c r="AN70" i="167" s="1"/>
  <c r="AM70" i="167" s="1" a="1"/>
  <c r="AM70" i="167" s="1"/>
  <c r="F68" i="167"/>
  <c r="AA62" i="167"/>
  <c r="AK38" i="167"/>
  <c r="AA37" i="167"/>
  <c r="AE28" i="167"/>
  <c r="X23" i="167"/>
  <c r="G22" i="167"/>
  <c r="X18" i="167"/>
  <c r="AC17" i="167"/>
  <c r="AN17" i="167" s="1"/>
  <c r="AM17" i="167" s="1" a="1"/>
  <c r="AM17" i="167" s="1"/>
  <c r="AD17" i="167"/>
  <c r="AC11" i="167"/>
  <c r="AN11" i="167" s="1"/>
  <c r="AD11" i="167"/>
  <c r="X473" i="167"/>
  <c r="AK461" i="167"/>
  <c r="F477" i="167"/>
  <c r="Z516" i="167"/>
  <c r="AD486" i="167"/>
  <c r="F468" i="167"/>
  <c r="G468" i="167"/>
  <c r="AK455" i="167"/>
  <c r="Z453" i="167"/>
  <c r="AA453" i="167"/>
  <c r="AJ471" i="167"/>
  <c r="AK585" i="167"/>
  <c r="AE527" i="167"/>
  <c r="X1027" i="167"/>
  <c r="W1027" i="167"/>
  <c r="Z619" i="167"/>
  <c r="AA619" i="167"/>
  <c r="W566" i="167"/>
  <c r="X566" i="167"/>
  <c r="AE519" i="167"/>
  <c r="AC519" i="167"/>
  <c r="AN134" i="167"/>
  <c r="AM134" i="167" s="1" a="1"/>
  <c r="AM134" i="167" s="1"/>
  <c r="G129" i="167"/>
  <c r="AD128" i="167"/>
  <c r="AJ123" i="167"/>
  <c r="Z117" i="167"/>
  <c r="X116" i="167"/>
  <c r="AD111" i="167"/>
  <c r="AD109" i="167"/>
  <c r="AJ106" i="167"/>
  <c r="AE104" i="167"/>
  <c r="AJ103" i="167"/>
  <c r="F102" i="167"/>
  <c r="AD99" i="167"/>
  <c r="AD97" i="167"/>
  <c r="AE92" i="167"/>
  <c r="Z90" i="167"/>
  <c r="AA90" i="167"/>
  <c r="Z88" i="167"/>
  <c r="AK86" i="167"/>
  <c r="AE85" i="167"/>
  <c r="Z83" i="167"/>
  <c r="W77" i="167"/>
  <c r="Z73" i="167"/>
  <c r="AD64" i="167"/>
  <c r="F63" i="167"/>
  <c r="G38" i="167"/>
  <c r="AJ35" i="167"/>
  <c r="AK35" i="167"/>
  <c r="AD28" i="167"/>
  <c r="AK19" i="167"/>
  <c r="AE17" i="167"/>
  <c r="AE13" i="167"/>
  <c r="G12" i="167"/>
  <c r="AE11" i="167"/>
  <c r="AA463" i="167"/>
  <c r="G475" i="167"/>
  <c r="AE474" i="167"/>
  <c r="AC474" i="167"/>
  <c r="AN474" i="167" s="1"/>
  <c r="AM474" i="167" s="1" a="1"/>
  <c r="AM474" i="167" s="1"/>
  <c r="X460" i="167"/>
  <c r="X456" i="167"/>
  <c r="AA467" i="167"/>
  <c r="G707" i="167"/>
  <c r="X706" i="167"/>
  <c r="AA1188" i="167"/>
  <c r="F528" i="167"/>
  <c r="G528" i="167"/>
  <c r="AD527" i="167"/>
  <c r="AK569" i="167"/>
  <c r="AH532" i="167"/>
  <c r="AA583" i="167"/>
  <c r="X624" i="167"/>
  <c r="G515" i="167"/>
  <c r="F495" i="167"/>
  <c r="AE720" i="167"/>
  <c r="AC720" i="167"/>
  <c r="AN720" i="167" s="1"/>
  <c r="G548" i="167"/>
  <c r="Z1021" i="167"/>
  <c r="AD519" i="167"/>
  <c r="AK150" i="167"/>
  <c r="AE149" i="167"/>
  <c r="G148" i="167"/>
  <c r="G145" i="167"/>
  <c r="AA144" i="167"/>
  <c r="G141" i="167"/>
  <c r="X130" i="167"/>
  <c r="AE129" i="167"/>
  <c r="AN128" i="167"/>
  <c r="X126" i="167"/>
  <c r="X120" i="167"/>
  <c r="G118" i="167"/>
  <c r="AJ116" i="167"/>
  <c r="AJ115" i="167"/>
  <c r="X114" i="167"/>
  <c r="G112" i="167"/>
  <c r="AD104" i="167"/>
  <c r="AA101" i="167"/>
  <c r="F98" i="167"/>
  <c r="AC97" i="167"/>
  <c r="AN97" i="167" s="1"/>
  <c r="AM97" i="167" s="1" a="1"/>
  <c r="AM97" i="167" s="1"/>
  <c r="F93" i="167"/>
  <c r="G93" i="167"/>
  <c r="AC92" i="167"/>
  <c r="AN92" i="167" s="1"/>
  <c r="AM92" i="167" s="1" a="1"/>
  <c r="AM92" i="167" s="1"/>
  <c r="AK91" i="167"/>
  <c r="AJ91" i="167"/>
  <c r="AD85" i="167"/>
  <c r="G84" i="167"/>
  <c r="AE76" i="167"/>
  <c r="X72" i="167"/>
  <c r="F71" i="167"/>
  <c r="AE69" i="167"/>
  <c r="AC69" i="167"/>
  <c r="AN69" i="167" s="1"/>
  <c r="AC64" i="167"/>
  <c r="AN64" i="167" s="1"/>
  <c r="AN61" i="167"/>
  <c r="AA52" i="167"/>
  <c r="F50" i="167"/>
  <c r="X49" i="167"/>
  <c r="W46" i="167"/>
  <c r="X46" i="167"/>
  <c r="X42" i="167"/>
  <c r="W39" i="167"/>
  <c r="AK32" i="167"/>
  <c r="AE30" i="167"/>
  <c r="AJ29" i="167"/>
  <c r="AA25" i="167"/>
  <c r="AD22" i="167"/>
  <c r="W21" i="167"/>
  <c r="AD13" i="167"/>
  <c r="AD474" i="167"/>
  <c r="X516" i="167"/>
  <c r="W486" i="167"/>
  <c r="X486" i="167"/>
  <c r="AE811" i="167"/>
  <c r="X453" i="167"/>
  <c r="G711" i="167"/>
  <c r="AK950" i="167"/>
  <c r="X583" i="167"/>
  <c r="W583" i="167"/>
  <c r="AA581" i="167"/>
  <c r="X804" i="167"/>
  <c r="AA633" i="167"/>
  <c r="AD720" i="167"/>
  <c r="F524" i="167"/>
  <c r="AA632" i="167"/>
  <c r="F543" i="167"/>
  <c r="AE655" i="167"/>
  <c r="AC655" i="167"/>
  <c r="AN655" i="167" s="1"/>
  <c r="AM655" i="167" s="1" a="1"/>
  <c r="AM655" i="167" s="1"/>
  <c r="AD655" i="167"/>
  <c r="AC149" i="167"/>
  <c r="AN149" i="167" s="1"/>
  <c r="AM149" i="167" s="1" a="1"/>
  <c r="AM149" i="167" s="1"/>
  <c r="AD129" i="167"/>
  <c r="AA92" i="167"/>
  <c r="Z92" i="167"/>
  <c r="AC76" i="167"/>
  <c r="AN76" i="167" s="1"/>
  <c r="AD30" i="167"/>
  <c r="F29" i="167"/>
  <c r="G29" i="167"/>
  <c r="AC22" i="167"/>
  <c r="AN22" i="167" s="1"/>
  <c r="AM22" i="167" s="1" a="1"/>
  <c r="AM22" i="167" s="1"/>
  <c r="AK18" i="167"/>
  <c r="AJ18" i="167"/>
  <c r="AD811" i="167"/>
  <c r="AE628" i="167"/>
  <c r="AC628" i="167"/>
  <c r="AN628" i="167" s="1"/>
  <c r="AM628" i="167" s="1" a="1"/>
  <c r="AM628" i="167" s="1"/>
  <c r="AJ614" i="167"/>
  <c r="AK614" i="167"/>
  <c r="AH541" i="167"/>
  <c r="AJ615" i="167"/>
  <c r="AK615" i="167"/>
  <c r="AJ105" i="167"/>
  <c r="AJ98" i="167"/>
  <c r="AA87" i="167"/>
  <c r="AE82" i="167"/>
  <c r="AC63" i="167"/>
  <c r="AN63" i="167" s="1"/>
  <c r="AM63" i="167" s="1" a="1"/>
  <c r="AM63" i="167" s="1"/>
  <c r="G55" i="167"/>
  <c r="X20" i="167"/>
  <c r="W20" i="167"/>
  <c r="G14" i="167"/>
  <c r="F14" i="167"/>
  <c r="AC461" i="167"/>
  <c r="AN461" i="167" s="1"/>
  <c r="AM461" i="167" s="1" a="1"/>
  <c r="AM461" i="167" s="1"/>
  <c r="AD461" i="167"/>
  <c r="AE461" i="167"/>
  <c r="AJ516" i="167"/>
  <c r="AK516" i="167"/>
  <c r="AC707" i="167"/>
  <c r="AN707" i="167" s="1"/>
  <c r="AM707" i="167" s="1" a="1"/>
  <c r="AM707" i="167" s="1"/>
  <c r="AD707" i="167"/>
  <c r="AH584" i="167"/>
  <c r="AJ511" i="167"/>
  <c r="AK511" i="167"/>
  <c r="W580" i="167"/>
  <c r="X580" i="167"/>
  <c r="W868" i="167"/>
  <c r="X868" i="167"/>
  <c r="AE684" i="167"/>
  <c r="AC684" i="167"/>
  <c r="AN684" i="167" s="1"/>
  <c r="AM684" i="167" s="1" a="1"/>
  <c r="AM684" i="167" s="1"/>
  <c r="AD684" i="167"/>
  <c r="AN101" i="167"/>
  <c r="AM101" i="167" s="1" a="1"/>
  <c r="AM101" i="167" s="1"/>
  <c r="AD89" i="167"/>
  <c r="AC84" i="167"/>
  <c r="AN84" i="167" s="1"/>
  <c r="AM84" i="167" s="1" a="1"/>
  <c r="AM84" i="167" s="1"/>
  <c r="AE84" i="167"/>
  <c r="AA82" i="167"/>
  <c r="Z82" i="167"/>
  <c r="AD41" i="167"/>
  <c r="AC35" i="167"/>
  <c r="AN35" i="167" s="1"/>
  <c r="AM35" i="167" s="1" a="1"/>
  <c r="AM35" i="167" s="1"/>
  <c r="AC29" i="167"/>
  <c r="AN29" i="167" s="1"/>
  <c r="AM29" i="167" s="1" a="1"/>
  <c r="AM29" i="167" s="1"/>
  <c r="AD29" i="167"/>
  <c r="AE29" i="167"/>
  <c r="AC593" i="167"/>
  <c r="AN593" i="167" s="1"/>
  <c r="AM593" i="167" s="1" a="1"/>
  <c r="AM593" i="167" s="1"/>
  <c r="G722" i="167"/>
  <c r="F722" i="167"/>
  <c r="AK1116" i="167"/>
  <c r="AJ1116" i="167"/>
  <c r="AH710" i="167"/>
  <c r="Z497" i="167"/>
  <c r="AA497" i="167"/>
  <c r="Z496" i="167"/>
  <c r="AA496" i="167"/>
  <c r="F1064" i="167"/>
  <c r="G1064" i="167"/>
  <c r="AD552" i="167"/>
  <c r="AC552" i="167"/>
  <c r="AN552" i="167" s="1"/>
  <c r="AM552" i="167" s="1" a="1"/>
  <c r="AM552" i="167" s="1"/>
  <c r="AE552" i="167"/>
  <c r="AA32" i="167"/>
  <c r="Z32" i="167"/>
  <c r="G457" i="167"/>
  <c r="F457" i="167"/>
  <c r="AC710" i="167"/>
  <c r="AN710" i="167" s="1"/>
  <c r="AD710" i="167"/>
  <c r="Z541" i="167"/>
  <c r="AA541" i="167"/>
  <c r="AJ8" i="167"/>
  <c r="AK8" i="167"/>
  <c r="AA154" i="167"/>
  <c r="AK147" i="167"/>
  <c r="AA143" i="167"/>
  <c r="X141" i="167"/>
  <c r="AK134" i="167"/>
  <c r="W129" i="167"/>
  <c r="W123" i="167"/>
  <c r="G117" i="167"/>
  <c r="AK111" i="167"/>
  <c r="G109" i="167"/>
  <c r="AJ104" i="167"/>
  <c r="X103" i="167"/>
  <c r="AK99" i="167"/>
  <c r="AN98" i="167"/>
  <c r="AM98" i="167" s="1" a="1"/>
  <c r="AM98" i="167" s="1"/>
  <c r="AK97" i="167"/>
  <c r="X96" i="167"/>
  <c r="AK92" i="167"/>
  <c r="F85" i="167"/>
  <c r="Z84" i="167"/>
  <c r="AA84" i="167"/>
  <c r="X79" i="167"/>
  <c r="G76" i="167"/>
  <c r="AJ73" i="167"/>
  <c r="AJ70" i="167"/>
  <c r="AA60" i="167"/>
  <c r="AK57" i="167"/>
  <c r="AE55" i="167"/>
  <c r="AN55" i="167"/>
  <c r="AM55" i="167" s="1" a="1"/>
  <c r="AM55" i="167" s="1"/>
  <c r="AC53" i="167"/>
  <c r="AN53" i="167" s="1"/>
  <c r="AM53" i="167" s="1" a="1"/>
  <c r="AM53" i="167" s="1"/>
  <c r="G33" i="167"/>
  <c r="AN13" i="167"/>
  <c r="AM13" i="167" s="1" a="1"/>
  <c r="AM13" i="167" s="1"/>
  <c r="AK11" i="167"/>
  <c r="X459" i="167"/>
  <c r="W477" i="167"/>
  <c r="X477" i="167"/>
  <c r="AH476" i="167"/>
  <c r="AA475" i="167"/>
  <c r="F611" i="167"/>
  <c r="G611" i="167"/>
  <c r="AC468" i="167"/>
  <c r="AN468" i="167" s="1"/>
  <c r="AM468" i="167" s="1" a="1"/>
  <c r="AM468" i="167" s="1"/>
  <c r="AD468" i="167"/>
  <c r="AE468" i="167"/>
  <c r="G464" i="167"/>
  <c r="AJ457" i="167"/>
  <c r="AC452" i="167"/>
  <c r="AN452" i="167" s="1"/>
  <c r="AM452" i="167" s="1" a="1"/>
  <c r="AM452" i="167" s="1"/>
  <c r="AD452" i="167"/>
  <c r="AE452" i="167"/>
  <c r="AD458" i="167"/>
  <c r="AJ472" i="167"/>
  <c r="AK472" i="167"/>
  <c r="Z528" i="167"/>
  <c r="Z999" i="167"/>
  <c r="AK1109" i="167"/>
  <c r="AH1027" i="167"/>
  <c r="W647" i="167"/>
  <c r="X647" i="167"/>
  <c r="Z584" i="167"/>
  <c r="AA584" i="167"/>
  <c r="AE710" i="167"/>
  <c r="G620" i="167"/>
  <c r="F620" i="167"/>
  <c r="AK554" i="167"/>
  <c r="AJ554" i="167"/>
  <c r="W603" i="167"/>
  <c r="AA536" i="167"/>
  <c r="AA7" i="167"/>
  <c r="AJ151" i="167"/>
  <c r="Z150" i="167"/>
  <c r="AK149" i="167"/>
  <c r="X148" i="167"/>
  <c r="AC137" i="167"/>
  <c r="AN137" i="167" s="1"/>
  <c r="AM137" i="167" s="1" a="1"/>
  <c r="AM137" i="167" s="1"/>
  <c r="AJ129" i="167"/>
  <c r="AH128" i="167"/>
  <c r="AA127" i="167"/>
  <c r="AE124" i="167"/>
  <c r="AN122" i="167"/>
  <c r="AM122" i="167" s="1" a="1"/>
  <c r="AM122" i="167" s="1"/>
  <c r="AE120" i="167"/>
  <c r="F111" i="167"/>
  <c r="AE110" i="167"/>
  <c r="AA105" i="167"/>
  <c r="Z105" i="167"/>
  <c r="W68" i="167"/>
  <c r="W63" i="167"/>
  <c r="AD62" i="167"/>
  <c r="AE62" i="167"/>
  <c r="AD55" i="167"/>
  <c r="AK54" i="167"/>
  <c r="G54" i="167"/>
  <c r="AA47" i="167"/>
  <c r="G44" i="167"/>
  <c r="AA43" i="167"/>
  <c r="Z43" i="167"/>
  <c r="X38" i="167"/>
  <c r="AC450" i="167"/>
  <c r="AN450" i="167" s="1"/>
  <c r="AM450" i="167" s="1" a="1"/>
  <c r="AM450" i="167" s="1"/>
  <c r="AD450" i="167"/>
  <c r="AE450" i="167"/>
  <c r="AK474" i="167"/>
  <c r="G628" i="167"/>
  <c r="F628" i="167"/>
  <c r="AE480" i="167"/>
  <c r="AC480" i="167"/>
  <c r="AN480" i="167" s="1"/>
  <c r="Z470" i="167"/>
  <c r="X614" i="167"/>
  <c r="AD1001" i="167"/>
  <c r="AE1001" i="167"/>
  <c r="F599" i="167"/>
  <c r="G599" i="167"/>
  <c r="W582" i="167"/>
  <c r="G803" i="167"/>
  <c r="F667" i="167"/>
  <c r="G667" i="167"/>
  <c r="AC658" i="167"/>
  <c r="AN658" i="167" s="1"/>
  <c r="AD658" i="167"/>
  <c r="AE1191" i="167"/>
  <c r="AC1191" i="167"/>
  <c r="AN1191" i="167" s="1"/>
  <c r="AM1191" i="167" s="1" a="1"/>
  <c r="AM1191" i="167" s="1"/>
  <c r="AD1191" i="167"/>
  <c r="AA498" i="167"/>
  <c r="G503" i="167"/>
  <c r="AK555" i="167"/>
  <c r="X564" i="167"/>
  <c r="AJ769" i="167"/>
  <c r="AK767" i="167"/>
  <c r="AE803" i="167"/>
  <c r="W633" i="167"/>
  <c r="AK626" i="167"/>
  <c r="AE726" i="167"/>
  <c r="AJ738" i="167"/>
  <c r="AK738" i="167"/>
  <c r="AK802" i="167"/>
  <c r="AE548" i="167"/>
  <c r="Z629" i="167"/>
  <c r="AE765" i="167"/>
  <c r="AE561" i="167"/>
  <c r="AD718" i="167"/>
  <c r="AK603" i="167"/>
  <c r="AA518" i="167"/>
  <c r="G650" i="167"/>
  <c r="X514" i="167"/>
  <c r="W514" i="167"/>
  <c r="F617" i="167"/>
  <c r="G665" i="167"/>
  <c r="F665" i="167"/>
  <c r="AE658" i="167"/>
  <c r="AK662" i="167"/>
  <c r="X592" i="167"/>
  <c r="W592" i="167"/>
  <c r="G612" i="167"/>
  <c r="X588" i="167"/>
  <c r="Z1111" i="167"/>
  <c r="AA1111" i="167"/>
  <c r="AK572" i="167"/>
  <c r="X533" i="167"/>
  <c r="X532" i="167"/>
  <c r="AJ568" i="167"/>
  <c r="AE644" i="167"/>
  <c r="X506" i="167"/>
  <c r="AE503" i="167"/>
  <c r="AA510" i="167"/>
  <c r="AA578" i="167"/>
  <c r="G769" i="167"/>
  <c r="G767" i="167"/>
  <c r="AE539" i="167"/>
  <c r="Z492" i="167"/>
  <c r="AK804" i="167"/>
  <c r="AJ804" i="167"/>
  <c r="AC803" i="167"/>
  <c r="AN803" i="167" s="1"/>
  <c r="AM803" i="167" s="1" a="1"/>
  <c r="AM803" i="167" s="1"/>
  <c r="AJ623" i="167"/>
  <c r="AC726" i="167"/>
  <c r="AN726" i="167" s="1"/>
  <c r="AM726" i="167" s="1" a="1"/>
  <c r="AM726" i="167" s="1"/>
  <c r="AJ708" i="167"/>
  <c r="AA821" i="167"/>
  <c r="G802" i="167"/>
  <c r="AA720" i="167"/>
  <c r="G508" i="167"/>
  <c r="F508" i="167"/>
  <c r="AC548" i="167"/>
  <c r="AN548" i="167" s="1"/>
  <c r="AM548" i="167" s="1" a="1"/>
  <c r="AM548" i="167" s="1"/>
  <c r="AD765" i="167"/>
  <c r="AD561" i="167"/>
  <c r="AK546" i="167"/>
  <c r="AC718" i="167"/>
  <c r="AN718" i="167" s="1"/>
  <c r="AM718" i="167" s="1" a="1"/>
  <c r="AM718" i="167" s="1"/>
  <c r="AA519" i="167"/>
  <c r="Z609" i="167"/>
  <c r="AA552" i="167"/>
  <c r="Z552" i="167"/>
  <c r="Z591" i="167"/>
  <c r="Z811" i="167"/>
  <c r="Z454" i="167"/>
  <c r="G452" i="167"/>
  <c r="AK451" i="167"/>
  <c r="AA458" i="167"/>
  <c r="W467" i="167"/>
  <c r="Z705" i="167"/>
  <c r="AD599" i="167"/>
  <c r="AJ532" i="167"/>
  <c r="AK624" i="167"/>
  <c r="G624" i="167"/>
  <c r="AD644" i="167"/>
  <c r="AD503" i="167"/>
  <c r="X541" i="167"/>
  <c r="AD515" i="167"/>
  <c r="Z562" i="167"/>
  <c r="AE579" i="167"/>
  <c r="AA768" i="167"/>
  <c r="W773" i="167"/>
  <c r="AC539" i="167"/>
  <c r="AN539" i="167" s="1"/>
  <c r="AM539" i="167" s="1" a="1"/>
  <c r="AM539" i="167" s="1"/>
  <c r="AD495" i="167"/>
  <c r="AJ643" i="167"/>
  <c r="AK643" i="167"/>
  <c r="F623" i="167"/>
  <c r="AC807" i="167"/>
  <c r="AN807" i="167" s="1"/>
  <c r="AM807" i="167" s="1" a="1"/>
  <c r="AM807" i="167" s="1"/>
  <c r="AA548" i="167"/>
  <c r="Z548" i="167"/>
  <c r="Z517" i="167"/>
  <c r="AA517" i="167"/>
  <c r="AA655" i="167"/>
  <c r="AC645" i="167"/>
  <c r="AN645" i="167" s="1"/>
  <c r="AM645" i="167" s="1" a="1"/>
  <c r="AM645" i="167" s="1"/>
  <c r="AD645" i="167"/>
  <c r="AK590" i="167"/>
  <c r="F566" i="167"/>
  <c r="G566" i="167"/>
  <c r="AC549" i="167"/>
  <c r="AN549" i="167" s="1"/>
  <c r="AD549" i="167"/>
  <c r="AE549" i="167"/>
  <c r="G587" i="167"/>
  <c r="F587" i="167"/>
  <c r="G1116" i="167"/>
  <c r="G601" i="167"/>
  <c r="W619" i="167"/>
  <c r="G572" i="167"/>
  <c r="AE575" i="167"/>
  <c r="AA557" i="167"/>
  <c r="F583" i="167"/>
  <c r="AA816" i="167"/>
  <c r="AJ506" i="167"/>
  <c r="Z505" i="167"/>
  <c r="G498" i="167"/>
  <c r="AD511" i="167"/>
  <c r="G540" i="167"/>
  <c r="AE615" i="167"/>
  <c r="AK581" i="167"/>
  <c r="AE563" i="167"/>
  <c r="F563" i="167"/>
  <c r="X562" i="167"/>
  <c r="AJ868" i="167"/>
  <c r="AA539" i="167"/>
  <c r="AJ1186" i="167"/>
  <c r="AK496" i="167"/>
  <c r="G496" i="167"/>
  <c r="AK494" i="167"/>
  <c r="Z602" i="167"/>
  <c r="AK633" i="167"/>
  <c r="AC738" i="167"/>
  <c r="AN738" i="167" s="1"/>
  <c r="X821" i="167"/>
  <c r="X548" i="167"/>
  <c r="G629" i="167"/>
  <c r="AA765" i="167"/>
  <c r="Z649" i="167"/>
  <c r="F560" i="167"/>
  <c r="AA553" i="167"/>
  <c r="AJ609" i="167"/>
  <c r="X537" i="167"/>
  <c r="AJ665" i="167"/>
  <c r="AK665" i="167"/>
  <c r="G648" i="167"/>
  <c r="AH1117" i="167"/>
  <c r="G614" i="167"/>
  <c r="AA1001" i="167"/>
  <c r="AJ527" i="167"/>
  <c r="AE1109" i="167"/>
  <c r="AA727" i="167"/>
  <c r="AA704" i="167"/>
  <c r="X640" i="167"/>
  <c r="AC565" i="167"/>
  <c r="AN565" i="167" s="1"/>
  <c r="AA683" i="167"/>
  <c r="AK619" i="167"/>
  <c r="AA599" i="167"/>
  <c r="AE531" i="167"/>
  <c r="AA644" i="167"/>
  <c r="G506" i="167"/>
  <c r="AA503" i="167"/>
  <c r="AD555" i="167"/>
  <c r="AA646" i="167"/>
  <c r="F541" i="167"/>
  <c r="AD615" i="167"/>
  <c r="AK509" i="167"/>
  <c r="AD563" i="167"/>
  <c r="Z579" i="167"/>
  <c r="AK578" i="167"/>
  <c r="AC769" i="167"/>
  <c r="AN769" i="167" s="1"/>
  <c r="AM769" i="167" s="1" a="1"/>
  <c r="AM769" i="167" s="1"/>
  <c r="X766" i="167"/>
  <c r="X684" i="167"/>
  <c r="AE623" i="167"/>
  <c r="W602" i="167"/>
  <c r="X602" i="167"/>
  <c r="AD616" i="167"/>
  <c r="AK821" i="167"/>
  <c r="AE802" i="167"/>
  <c r="AC802" i="167"/>
  <c r="AN802" i="167" s="1"/>
  <c r="AM802" i="167" s="1" a="1"/>
  <c r="AM802" i="167" s="1"/>
  <c r="Z524" i="167"/>
  <c r="AA524" i="167"/>
  <c r="X935" i="167"/>
  <c r="Z543" i="167"/>
  <c r="AJ538" i="167"/>
  <c r="Z657" i="167"/>
  <c r="AA657" i="167"/>
  <c r="AA662" i="167"/>
  <c r="X512" i="167"/>
  <c r="W512" i="167"/>
  <c r="AJ1014" i="167"/>
  <c r="AK1014" i="167"/>
  <c r="AC1109" i="167"/>
  <c r="AN1109" i="167" s="1"/>
  <c r="AM1109" i="167" s="1" a="1"/>
  <c r="AM1109" i="167" s="1"/>
  <c r="AC531" i="167"/>
  <c r="AN531" i="167" s="1"/>
  <c r="AH1186" i="167"/>
  <c r="AD623" i="167"/>
  <c r="AC616" i="167"/>
  <c r="AN616" i="167" s="1"/>
  <c r="AM616" i="167" s="1" a="1"/>
  <c r="AM616" i="167" s="1"/>
  <c r="AC566" i="167"/>
  <c r="AN566" i="167" s="1"/>
  <c r="AE566" i="167"/>
  <c r="F609" i="167"/>
  <c r="G609" i="167"/>
  <c r="G654" i="167"/>
  <c r="F654" i="167"/>
  <c r="AE651" i="167"/>
  <c r="G631" i="167"/>
  <c r="AE532" i="167"/>
  <c r="X511" i="167"/>
  <c r="AK556" i="167"/>
  <c r="AA555" i="167"/>
  <c r="F567" i="167"/>
  <c r="AA615" i="167"/>
  <c r="X579" i="167"/>
  <c r="F578" i="167"/>
  <c r="AK768" i="167"/>
  <c r="AK773" i="167"/>
  <c r="W539" i="167"/>
  <c r="F492" i="167"/>
  <c r="G487" i="167"/>
  <c r="AK9" i="167"/>
  <c r="F9" i="167"/>
  <c r="AD566" i="167"/>
  <c r="AC546" i="167"/>
  <c r="AN546" i="167" s="1"/>
  <c r="AM546" i="167" s="1" a="1"/>
  <c r="AM546" i="167" s="1"/>
  <c r="G718" i="167"/>
  <c r="AE671" i="167"/>
  <c r="AK621" i="167"/>
  <c r="G518" i="167"/>
  <c r="AD513" i="167"/>
  <c r="G517" i="167"/>
  <c r="G658" i="167"/>
  <c r="AJ655" i="167"/>
  <c r="AK655" i="167"/>
  <c r="AJ504" i="167"/>
  <c r="F1057" i="167"/>
  <c r="AJ589" i="167"/>
  <c r="AK589" i="167"/>
  <c r="AA574" i="167"/>
  <c r="AN100" i="167"/>
  <c r="AM100" i="167" s="1" a="1"/>
  <c r="AM100" i="167" s="1"/>
  <c r="AC45" i="167"/>
  <c r="AN45" i="167" s="1"/>
  <c r="AM45" i="167" s="1" a="1"/>
  <c r="AM45" i="167" s="1"/>
  <c r="AC42" i="167"/>
  <c r="AN42" i="167" s="1"/>
  <c r="AM42" i="167" s="1" a="1"/>
  <c r="AM42" i="167" s="1"/>
  <c r="AC40" i="167"/>
  <c r="AN40" i="167" s="1"/>
  <c r="AM40" i="167" s="1" a="1"/>
  <c r="AM40" i="167" s="1"/>
  <c r="AK33" i="167"/>
  <c r="AE25" i="167"/>
  <c r="AA23" i="167"/>
  <c r="AD10" i="167"/>
  <c r="AA450" i="167"/>
  <c r="AE476" i="167"/>
  <c r="F483" i="167"/>
  <c r="AA722" i="167"/>
  <c r="Z452" i="167"/>
  <c r="W480" i="167"/>
  <c r="Z472" i="167"/>
  <c r="AK707" i="167"/>
  <c r="AC706" i="167"/>
  <c r="AN706" i="167" s="1"/>
  <c r="F705" i="167"/>
  <c r="AD1188" i="167"/>
  <c r="X585" i="167"/>
  <c r="AE1027" i="167"/>
  <c r="AE601" i="167"/>
  <c r="X683" i="167"/>
  <c r="F619" i="167"/>
  <c r="AD651" i="167"/>
  <c r="X599" i="167"/>
  <c r="AK816" i="167"/>
  <c r="F816" i="167"/>
  <c r="Z624" i="167"/>
  <c r="W644" i="167"/>
  <c r="W503" i="167"/>
  <c r="AD541" i="167"/>
  <c r="AE494" i="167"/>
  <c r="AD494" i="167"/>
  <c r="F684" i="167"/>
  <c r="G684" i="167"/>
  <c r="AJ613" i="167"/>
  <c r="G726" i="167"/>
  <c r="AK1057" i="167"/>
  <c r="G558" i="167"/>
  <c r="AC1014" i="167"/>
  <c r="AN1014" i="167" s="1"/>
  <c r="AM1014" i="167" s="1" a="1"/>
  <c r="AM1014" i="167" s="1"/>
  <c r="AD1014" i="167"/>
  <c r="AE1014" i="167"/>
  <c r="AA6" i="167"/>
  <c r="AJ1015" i="167"/>
  <c r="AJ7" i="167"/>
  <c r="G589" i="167"/>
  <c r="Z558" i="167"/>
  <c r="AD801" i="167"/>
  <c r="AC649" i="167"/>
  <c r="AN649" i="167" s="1"/>
  <c r="AM649" i="167" s="1" a="1"/>
  <c r="AM649" i="167" s="1"/>
  <c r="AK513" i="167"/>
  <c r="F935" i="167"/>
  <c r="W517" i="167"/>
  <c r="F559" i="167"/>
  <c r="AD543" i="167"/>
  <c r="AK657" i="167"/>
  <c r="AA504" i="167"/>
  <c r="AH549" i="167"/>
  <c r="AC512" i="167"/>
  <c r="AN512" i="167" s="1"/>
  <c r="AM512" i="167" s="1" a="1"/>
  <c r="AM512" i="167" s="1"/>
  <c r="X1015" i="167"/>
  <c r="Z801" i="167"/>
  <c r="Z1016" i="167"/>
  <c r="AA1016" i="167"/>
  <c r="AK55" i="167"/>
  <c r="AD151" i="167"/>
  <c r="AE146" i="167"/>
  <c r="G144" i="167"/>
  <c r="F143" i="167"/>
  <c r="G143" i="167"/>
  <c r="AC139" i="167"/>
  <c r="AN139" i="167" s="1"/>
  <c r="AM139" i="167" s="1" a="1"/>
  <c r="AM139" i="167" s="1"/>
  <c r="F137" i="167"/>
  <c r="AC136" i="167"/>
  <c r="AN136" i="167" s="1"/>
  <c r="AM136" i="167" s="1" a="1"/>
  <c r="AM136" i="167" s="1"/>
  <c r="AE136" i="167"/>
  <c r="AE135" i="167"/>
  <c r="G135" i="167"/>
  <c r="F134" i="167"/>
  <c r="AC132" i="167"/>
  <c r="AN132" i="167" s="1"/>
  <c r="AM132" i="167" s="1" a="1"/>
  <c r="AM132" i="167" s="1"/>
  <c r="AE132" i="167"/>
  <c r="AC130" i="167"/>
  <c r="AN130" i="167" s="1"/>
  <c r="AM130" i="167" s="1" a="1"/>
  <c r="AM130" i="167" s="1"/>
  <c r="AE127" i="167"/>
  <c r="Z121" i="167"/>
  <c r="Z119" i="167"/>
  <c r="Z118" i="167"/>
  <c r="AN115" i="167"/>
  <c r="AM115" i="167" s="1" a="1"/>
  <c r="AM115" i="167" s="1"/>
  <c r="Z113" i="167"/>
  <c r="AK112" i="167"/>
  <c r="G110" i="167"/>
  <c r="AH109" i="167"/>
  <c r="G106" i="167"/>
  <c r="AE105" i="167"/>
  <c r="F105" i="167"/>
  <c r="AK102" i="167"/>
  <c r="G101" i="167"/>
  <c r="AD96" i="167"/>
  <c r="AK94" i="167"/>
  <c r="F92" i="167"/>
  <c r="AA91" i="167"/>
  <c r="Z91" i="167"/>
  <c r="G89" i="167"/>
  <c r="AC88" i="167"/>
  <c r="AN88" i="167" s="1"/>
  <c r="AM88" i="167" s="1" a="1"/>
  <c r="AM88" i="167" s="1"/>
  <c r="AD88" i="167"/>
  <c r="W85" i="167"/>
  <c r="AJ83" i="167"/>
  <c r="AA78" i="167"/>
  <c r="G77" i="167"/>
  <c r="W76" i="167"/>
  <c r="AH69" i="167"/>
  <c r="AD58" i="167"/>
  <c r="AC58" i="167"/>
  <c r="AN58" i="167" s="1"/>
  <c r="AM58" i="167" s="1" a="1"/>
  <c r="AM58" i="167" s="1"/>
  <c r="AJ45" i="167"/>
  <c r="AK45" i="167"/>
  <c r="Z42" i="167"/>
  <c r="F40" i="167"/>
  <c r="G40" i="167"/>
  <c r="AC37" i="167"/>
  <c r="AN37" i="167" s="1"/>
  <c r="AH37" i="167"/>
  <c r="AK17" i="167"/>
  <c r="AJ17" i="167"/>
  <c r="AJ12" i="167"/>
  <c r="AC463" i="167"/>
  <c r="AN463" i="167" s="1"/>
  <c r="AM463" i="167" s="1" a="1"/>
  <c r="AM463" i="167" s="1"/>
  <c r="AJ462" i="167"/>
  <c r="AH454" i="167"/>
  <c r="F585" i="167"/>
  <c r="G585" i="167"/>
  <c r="W1002" i="167"/>
  <c r="F950" i="167"/>
  <c r="G950" i="167"/>
  <c r="AJ533" i="167"/>
  <c r="AK533" i="167"/>
  <c r="Z582" i="167"/>
  <c r="AA582" i="167"/>
  <c r="W553" i="167"/>
  <c r="X553" i="167"/>
  <c r="F591" i="167"/>
  <c r="G591" i="167"/>
  <c r="AH588" i="167"/>
  <c r="AH111" i="167"/>
  <c r="X50" i="167"/>
  <c r="X35" i="167"/>
  <c r="AE33" i="167"/>
  <c r="AJ722" i="167"/>
  <c r="AK722" i="167"/>
  <c r="AH480" i="167"/>
  <c r="AH578" i="167"/>
  <c r="AJ766" i="167"/>
  <c r="AK766" i="167"/>
  <c r="AK155" i="167"/>
  <c r="W138" i="167"/>
  <c r="AJ131" i="167"/>
  <c r="AJ126" i="167"/>
  <c r="AD113" i="167"/>
  <c r="AA111" i="167"/>
  <c r="AA107" i="167"/>
  <c r="F104" i="167"/>
  <c r="W101" i="167"/>
  <c r="X101" i="167"/>
  <c r="AJ100" i="167"/>
  <c r="F87" i="167"/>
  <c r="AJ79" i="167"/>
  <c r="AK79" i="167"/>
  <c r="AA76" i="167"/>
  <c r="AA75" i="167"/>
  <c r="AE68" i="167"/>
  <c r="AE57" i="167"/>
  <c r="AC57" i="167"/>
  <c r="AN57" i="167" s="1"/>
  <c r="AM57" i="167" s="1" a="1"/>
  <c r="AM57" i="167" s="1"/>
  <c r="AH21" i="167"/>
  <c r="AN21" i="167"/>
  <c r="AC465" i="167"/>
  <c r="AN465" i="167" s="1"/>
  <c r="AM465" i="167" s="1" a="1"/>
  <c r="AM465" i="167" s="1"/>
  <c r="AE465" i="167"/>
  <c r="X584" i="167"/>
  <c r="Z511" i="167"/>
  <c r="AA511" i="167"/>
  <c r="W738" i="167"/>
  <c r="X738" i="167"/>
  <c r="AD659" i="167"/>
  <c r="AC521" i="167"/>
  <c r="AN521" i="167" s="1"/>
  <c r="AM521" i="167" s="1" a="1"/>
  <c r="AM521" i="167" s="1"/>
  <c r="AD521" i="167"/>
  <c r="AE521" i="167"/>
  <c r="G151" i="167"/>
  <c r="F130" i="167"/>
  <c r="F123" i="167"/>
  <c r="AA108" i="167"/>
  <c r="AE78" i="167"/>
  <c r="AD78" i="167"/>
  <c r="AD68" i="167"/>
  <c r="AJ450" i="167"/>
  <c r="AK450" i="167"/>
  <c r="G463" i="167"/>
  <c r="AK528" i="167"/>
  <c r="AJ599" i="167"/>
  <c r="AK599" i="167"/>
  <c r="AH506" i="167"/>
  <c r="AJ552" i="167"/>
  <c r="AK552" i="167"/>
  <c r="G146" i="167"/>
  <c r="AA114" i="167"/>
  <c r="F96" i="167"/>
  <c r="AH87" i="167"/>
  <c r="Z85" i="167"/>
  <c r="AA85" i="167"/>
  <c r="AH82" i="167"/>
  <c r="W81" i="167"/>
  <c r="AJ469" i="167"/>
  <c r="AD477" i="167"/>
  <c r="AC477" i="167"/>
  <c r="AN477" i="167" s="1"/>
  <c r="AJ453" i="167"/>
  <c r="AH576" i="167"/>
  <c r="AK584" i="167"/>
  <c r="AK580" i="167"/>
  <c r="G536" i="167"/>
  <c r="W1014" i="167"/>
  <c r="X1014" i="167"/>
  <c r="AD150" i="167"/>
  <c r="AE150" i="167"/>
  <c r="AC150" i="167"/>
  <c r="AN150" i="167" s="1"/>
  <c r="AM150" i="167" s="1" a="1"/>
  <c r="AM150" i="167" s="1"/>
  <c r="F147" i="167"/>
  <c r="F142" i="167"/>
  <c r="AD139" i="167"/>
  <c r="F139" i="167"/>
  <c r="F132" i="167"/>
  <c r="F56" i="167"/>
  <c r="G56" i="167"/>
  <c r="Z804" i="167"/>
  <c r="AA804" i="167"/>
  <c r="AC633" i="167"/>
  <c r="AN633" i="167" s="1"/>
  <c r="AM633" i="167" s="1" a="1"/>
  <c r="AM633" i="167" s="1"/>
  <c r="AD633" i="167"/>
  <c r="AE633" i="167"/>
  <c r="F605" i="167"/>
  <c r="G605" i="167"/>
  <c r="Z9" i="167"/>
  <c r="AA9" i="167"/>
  <c r="AJ841" i="167"/>
  <c r="AK841" i="167"/>
  <c r="Z151" i="167"/>
  <c r="AA151" i="167"/>
  <c r="AA149" i="167"/>
  <c r="AK148" i="167"/>
  <c r="AC146" i="167"/>
  <c r="AN146" i="167" s="1"/>
  <c r="AM146" i="167" s="1" a="1"/>
  <c r="AM146" i="167" s="1"/>
  <c r="AE144" i="167"/>
  <c r="AC135" i="167"/>
  <c r="AN135" i="167" s="1"/>
  <c r="AM135" i="167" s="1" a="1"/>
  <c r="AM135" i="167" s="1"/>
  <c r="AE134" i="167"/>
  <c r="AA131" i="167"/>
  <c r="AA130" i="167"/>
  <c r="AA126" i="167"/>
  <c r="X124" i="167"/>
  <c r="X121" i="167"/>
  <c r="X119" i="167"/>
  <c r="X118" i="167"/>
  <c r="AK117" i="167"/>
  <c r="AJ113" i="167"/>
  <c r="AK113" i="167"/>
  <c r="AH112" i="167"/>
  <c r="AM112" i="167" s="1" a="1"/>
  <c r="AM112" i="167" s="1"/>
  <c r="AE106" i="167"/>
  <c r="AC105" i="167"/>
  <c r="AN105" i="167" s="1"/>
  <c r="AM105" i="167" s="1" a="1"/>
  <c r="AM105" i="167" s="1"/>
  <c r="AC99" i="167"/>
  <c r="AN99" i="167" s="1"/>
  <c r="AM99" i="167" s="1" a="1"/>
  <c r="AM99" i="167" s="1"/>
  <c r="AE98" i="167"/>
  <c r="AN87" i="167"/>
  <c r="W87" i="167"/>
  <c r="X87" i="167"/>
  <c r="AA79" i="167"/>
  <c r="AH79" i="167"/>
  <c r="AD74" i="167"/>
  <c r="AE74" i="167"/>
  <c r="AA69" i="167"/>
  <c r="AH62" i="167"/>
  <c r="AA27" i="167"/>
  <c r="F17" i="167"/>
  <c r="AA14" i="167"/>
  <c r="AA11" i="167"/>
  <c r="AK486" i="167"/>
  <c r="AJ486" i="167"/>
  <c r="AA565" i="167"/>
  <c r="AJ647" i="167"/>
  <c r="AK647" i="167"/>
  <c r="AH534" i="167"/>
  <c r="AD502" i="167"/>
  <c r="AC502" i="167"/>
  <c r="AN502" i="167" s="1"/>
  <c r="G488" i="167"/>
  <c r="AC487" i="167"/>
  <c r="AN487" i="167" s="1"/>
  <c r="AM487" i="167" s="1" a="1"/>
  <c r="AM487" i="167" s="1"/>
  <c r="AD487" i="167"/>
  <c r="AJ803" i="167"/>
  <c r="AE643" i="167"/>
  <c r="AJ523" i="167"/>
  <c r="AK523" i="167"/>
  <c r="F523" i="167"/>
  <c r="G523" i="167"/>
  <c r="AJ632" i="167"/>
  <c r="AK632" i="167"/>
  <c r="Z588" i="167"/>
  <c r="AA588" i="167"/>
  <c r="AC574" i="167"/>
  <c r="AN574" i="167" s="1"/>
  <c r="AD574" i="167"/>
  <c r="AE574" i="167"/>
  <c r="G73" i="167"/>
  <c r="F73" i="167"/>
  <c r="AN67" i="167"/>
  <c r="AH67" i="167"/>
  <c r="AC60" i="167"/>
  <c r="AN60" i="167" s="1"/>
  <c r="AD60" i="167"/>
  <c r="AD56" i="167"/>
  <c r="AE56" i="167"/>
  <c r="AC56" i="167"/>
  <c r="AN56" i="167" s="1"/>
  <c r="AM56" i="167" s="1" a="1"/>
  <c r="AM56" i="167" s="1"/>
  <c r="AA53" i="167"/>
  <c r="Z53" i="167"/>
  <c r="AN478" i="167"/>
  <c r="AH478" i="167"/>
  <c r="AH486" i="167"/>
  <c r="AC466" i="167"/>
  <c r="AN466" i="167" s="1"/>
  <c r="AD466" i="167"/>
  <c r="AE466" i="167"/>
  <c r="AH531" i="167"/>
  <c r="W630" i="167"/>
  <c r="X630" i="167"/>
  <c r="AD507" i="167"/>
  <c r="AC507" i="167"/>
  <c r="AN507" i="167" s="1"/>
  <c r="G149" i="167"/>
  <c r="X142" i="167"/>
  <c r="AK136" i="167"/>
  <c r="X98" i="167"/>
  <c r="W97" i="167"/>
  <c r="AJ96" i="167"/>
  <c r="AK96" i="167"/>
  <c r="AE86" i="167"/>
  <c r="AK50" i="167"/>
  <c r="AK49" i="167"/>
  <c r="AC36" i="167"/>
  <c r="AN36" i="167" s="1"/>
  <c r="AD36" i="167"/>
  <c r="AJ22" i="167"/>
  <c r="X727" i="167"/>
  <c r="AH773" i="167"/>
  <c r="AA663" i="167"/>
  <c r="X143" i="167"/>
  <c r="AK138" i="167"/>
  <c r="AK135" i="167"/>
  <c r="AJ132" i="167"/>
  <c r="AK132" i="167"/>
  <c r="AD117" i="167"/>
  <c r="W110" i="167"/>
  <c r="AE103" i="167"/>
  <c r="AC103" i="167"/>
  <c r="AN103" i="167" s="1"/>
  <c r="AM103" i="167" s="1" a="1"/>
  <c r="AM103" i="167" s="1"/>
  <c r="AD103" i="167"/>
  <c r="Z51" i="167"/>
  <c r="G49" i="167"/>
  <c r="F49" i="167"/>
  <c r="F32" i="167"/>
  <c r="G32" i="167"/>
  <c r="F20" i="167"/>
  <c r="G20" i="167"/>
  <c r="Z457" i="167"/>
  <c r="AA457" i="167"/>
  <c r="AK586" i="167"/>
  <c r="G152" i="167"/>
  <c r="AJ144" i="167"/>
  <c r="AK144" i="167"/>
  <c r="AK142" i="167"/>
  <c r="Z103" i="167"/>
  <c r="AA103" i="167"/>
  <c r="X102" i="167"/>
  <c r="AA80" i="167"/>
  <c r="AD57" i="167"/>
  <c r="F450" i="167"/>
  <c r="G450" i="167"/>
  <c r="F449" i="167"/>
  <c r="Z527" i="167"/>
  <c r="AA527" i="167"/>
  <c r="AK727" i="167"/>
  <c r="AJ490" i="167"/>
  <c r="AK490" i="167"/>
  <c r="AE154" i="167"/>
  <c r="G128" i="167"/>
  <c r="F127" i="167"/>
  <c r="G127" i="167"/>
  <c r="X109" i="167"/>
  <c r="AC95" i="167"/>
  <c r="AN95" i="167" s="1"/>
  <c r="AM95" i="167" s="1" a="1"/>
  <c r="AM95" i="167" s="1"/>
  <c r="AD95" i="167"/>
  <c r="AE95" i="167"/>
  <c r="AC78" i="167"/>
  <c r="AN78" i="167" s="1"/>
  <c r="AM78" i="167" s="1" a="1"/>
  <c r="AM78" i="167" s="1"/>
  <c r="AK76" i="167"/>
  <c r="AA39" i="167"/>
  <c r="F37" i="167"/>
  <c r="F458" i="167"/>
  <c r="G458" i="167"/>
  <c r="AH1001" i="167"/>
  <c r="F564" i="167"/>
  <c r="G564" i="167"/>
  <c r="F140" i="167"/>
  <c r="AN124" i="167"/>
  <c r="AH124" i="167"/>
  <c r="AJ89" i="167"/>
  <c r="AK89" i="167"/>
  <c r="W56" i="167"/>
  <c r="F47" i="167"/>
  <c r="G47" i="167"/>
  <c r="AE37" i="167"/>
  <c r="Z26" i="167"/>
  <c r="Z24" i="167"/>
  <c r="AA24" i="167"/>
  <c r="AJ459" i="167"/>
  <c r="AE477" i="167"/>
  <c r="W712" i="167"/>
  <c r="X712" i="167"/>
  <c r="AC142" i="167"/>
  <c r="AN142" i="167" s="1"/>
  <c r="AM142" i="167" s="1" a="1"/>
  <c r="AM142" i="167" s="1"/>
  <c r="AE142" i="167"/>
  <c r="AC127" i="167"/>
  <c r="AN127" i="167" s="1"/>
  <c r="AM127" i="167" s="1" a="1"/>
  <c r="AM127" i="167" s="1"/>
  <c r="W113" i="167"/>
  <c r="X113" i="167"/>
  <c r="AJ108" i="167"/>
  <c r="AK108" i="167"/>
  <c r="AH32" i="167"/>
  <c r="AJ25" i="167"/>
  <c r="AK25" i="167"/>
  <c r="X13" i="167"/>
  <c r="W13" i="167"/>
  <c r="F462" i="167"/>
  <c r="G462" i="167"/>
  <c r="AC467" i="167"/>
  <c r="AN467" i="167" s="1"/>
  <c r="AM467" i="167" s="1" a="1"/>
  <c r="AM467" i="167" s="1"/>
  <c r="AD467" i="167"/>
  <c r="AE467" i="167"/>
  <c r="W615" i="167"/>
  <c r="X615" i="167"/>
  <c r="AH490" i="167"/>
  <c r="F1056" i="167"/>
  <c r="G1056" i="167"/>
  <c r="Z155" i="167"/>
  <c r="AN151" i="167"/>
  <c r="AM151" i="167" s="1" a="1"/>
  <c r="AM151" i="167" s="1"/>
  <c r="Z146" i="167"/>
  <c r="AA146" i="167"/>
  <c r="AC144" i="167"/>
  <c r="AN144" i="167" s="1"/>
  <c r="AM144" i="167" s="1" a="1"/>
  <c r="AM144" i="167" s="1"/>
  <c r="AN140" i="167"/>
  <c r="AM140" i="167" s="1" a="1"/>
  <c r="AM140" i="167" s="1"/>
  <c r="AD137" i="167"/>
  <c r="AD134" i="167"/>
  <c r="AN126" i="167"/>
  <c r="AM126" i="167" s="1" a="1"/>
  <c r="AM126" i="167" s="1"/>
  <c r="AK118" i="167"/>
  <c r="AK114" i="167"/>
  <c r="AD106" i="167"/>
  <c r="W104" i="167"/>
  <c r="AD98" i="167"/>
  <c r="AC81" i="167"/>
  <c r="AN81" i="167" s="1"/>
  <c r="AM81" i="167" s="1" a="1"/>
  <c r="AM81" i="167" s="1"/>
  <c r="AD81" i="167"/>
  <c r="AC77" i="167"/>
  <c r="AN77" i="167" s="1"/>
  <c r="AM77" i="167" s="1" a="1"/>
  <c r="AM77" i="167" s="1"/>
  <c r="AD77" i="167"/>
  <c r="AE77" i="167"/>
  <c r="AC74" i="167"/>
  <c r="AN74" i="167" s="1"/>
  <c r="AM74" i="167" s="1" a="1"/>
  <c r="AM74" i="167" s="1"/>
  <c r="AA61" i="167"/>
  <c r="AD59" i="167"/>
  <c r="AE59" i="167"/>
  <c r="AC59" i="167"/>
  <c r="AN59" i="167" s="1"/>
  <c r="AM59" i="167" s="1" a="1"/>
  <c r="AM59" i="167" s="1"/>
  <c r="AC47" i="167"/>
  <c r="AN47" i="167" s="1"/>
  <c r="AM47" i="167" s="1" a="1"/>
  <c r="AM47" i="167" s="1"/>
  <c r="AD47" i="167"/>
  <c r="AA34" i="167"/>
  <c r="AK26" i="167"/>
  <c r="AJ13" i="167"/>
  <c r="AK13" i="167"/>
  <c r="W722" i="167"/>
  <c r="X722" i="167"/>
  <c r="AK706" i="167"/>
  <c r="AJ706" i="167"/>
  <c r="AH651" i="167"/>
  <c r="AH503" i="167"/>
  <c r="AN503" i="167"/>
  <c r="AE502" i="167"/>
  <c r="AD567" i="167"/>
  <c r="AC567" i="167"/>
  <c r="AN567" i="167" s="1"/>
  <c r="AM567" i="167" s="1" a="1"/>
  <c r="AM567" i="167" s="1"/>
  <c r="W581" i="167"/>
  <c r="X581" i="167"/>
  <c r="AE487" i="167"/>
  <c r="AC643" i="167"/>
  <c r="AN643" i="167" s="1"/>
  <c r="W561" i="167"/>
  <c r="X561" i="167"/>
  <c r="F642" i="167"/>
  <c r="G642" i="167"/>
  <c r="F119" i="167"/>
  <c r="G119" i="167"/>
  <c r="Z38" i="167"/>
  <c r="AA38" i="167"/>
  <c r="AH33" i="167"/>
  <c r="AN33" i="167"/>
  <c r="AH28" i="167"/>
  <c r="AN28" i="167"/>
  <c r="AH15" i="167"/>
  <c r="AN15" i="167"/>
  <c r="AC583" i="167"/>
  <c r="AN583" i="167" s="1"/>
  <c r="AM583" i="167" s="1" a="1"/>
  <c r="AM583" i="167" s="1"/>
  <c r="AD583" i="167"/>
  <c r="AE583" i="167"/>
  <c r="AD624" i="167"/>
  <c r="AC624" i="167"/>
  <c r="AN624" i="167" s="1"/>
  <c r="AM624" i="167" s="1" a="1"/>
  <c r="AM624" i="167" s="1"/>
  <c r="AE624" i="167"/>
  <c r="W556" i="167"/>
  <c r="X556" i="167"/>
  <c r="AK125" i="167"/>
  <c r="AE117" i="167"/>
  <c r="AA67" i="167"/>
  <c r="AH39" i="167"/>
  <c r="W593" i="167"/>
  <c r="AC153" i="167"/>
  <c r="AN153" i="167" s="1"/>
  <c r="AM153" i="167" s="1" a="1"/>
  <c r="AM153" i="167" s="1"/>
  <c r="AE153" i="167"/>
  <c r="F155" i="167"/>
  <c r="G155" i="167"/>
  <c r="AK143" i="167"/>
  <c r="AE123" i="167"/>
  <c r="AD122" i="167"/>
  <c r="AC113" i="167"/>
  <c r="AN113" i="167" s="1"/>
  <c r="AM113" i="167" s="1" a="1"/>
  <c r="AM113" i="167" s="1"/>
  <c r="AN111" i="167"/>
  <c r="AK109" i="167"/>
  <c r="F91" i="167"/>
  <c r="F88" i="167"/>
  <c r="G88" i="167"/>
  <c r="AE87" i="167"/>
  <c r="AC86" i="167"/>
  <c r="AN86" i="167" s="1"/>
  <c r="AM86" i="167" s="1" a="1"/>
  <c r="AM86" i="167" s="1"/>
  <c r="AK74" i="167"/>
  <c r="W70" i="167"/>
  <c r="AH68" i="167"/>
  <c r="AN68" i="167"/>
  <c r="AC496" i="167"/>
  <c r="AN496" i="167" s="1"/>
  <c r="AM496" i="167" s="1" a="1"/>
  <c r="AM496" i="167" s="1"/>
  <c r="AE496" i="167"/>
  <c r="AD496" i="167"/>
  <c r="AK137" i="167"/>
  <c r="AD123" i="167"/>
  <c r="W107" i="167"/>
  <c r="X107" i="167"/>
  <c r="AC91" i="167"/>
  <c r="AN91" i="167" s="1"/>
  <c r="AM91" i="167" s="1" a="1"/>
  <c r="AM91" i="167" s="1"/>
  <c r="AD91" i="167"/>
  <c r="AD87" i="167"/>
  <c r="G66" i="167"/>
  <c r="G58" i="167"/>
  <c r="AA44" i="167"/>
  <c r="AC24" i="167"/>
  <c r="AN24" i="167" s="1"/>
  <c r="AM24" i="167" s="1" a="1"/>
  <c r="AM24" i="167" s="1"/>
  <c r="AD24" i="167"/>
  <c r="AE24" i="167"/>
  <c r="AE463" i="167"/>
  <c r="X469" i="167"/>
  <c r="AE614" i="167"/>
  <c r="AC614" i="167"/>
  <c r="AN614" i="167" s="1"/>
  <c r="AM614" i="167" s="1" a="1"/>
  <c r="AM614" i="167" s="1"/>
  <c r="AD614" i="167"/>
  <c r="AJ1000" i="167"/>
  <c r="AK575" i="167"/>
  <c r="Z531" i="167"/>
  <c r="AE151" i="167"/>
  <c r="F136" i="167"/>
  <c r="G136" i="167"/>
  <c r="AD130" i="167"/>
  <c r="X112" i="167"/>
  <c r="AE96" i="167"/>
  <c r="AK81" i="167"/>
  <c r="AC79" i="167"/>
  <c r="AN79" i="167" s="1"/>
  <c r="AE79" i="167"/>
  <c r="Z68" i="167"/>
  <c r="AA68" i="167"/>
  <c r="AA41" i="167"/>
  <c r="AH27" i="167"/>
  <c r="F473" i="167"/>
  <c r="G473" i="167"/>
  <c r="F644" i="167"/>
  <c r="G644" i="167"/>
  <c r="X551" i="167"/>
  <c r="AC537" i="167"/>
  <c r="AN537" i="167" s="1"/>
  <c r="AM537" i="167" s="1" a="1"/>
  <c r="AM537" i="167" s="1"/>
  <c r="AD537" i="167"/>
  <c r="AE537" i="167"/>
  <c r="AC536" i="167"/>
  <c r="AN536" i="167" s="1"/>
  <c r="AD536" i="167"/>
  <c r="AE536" i="167"/>
  <c r="AC155" i="167"/>
  <c r="AN155" i="167" s="1"/>
  <c r="AM155" i="167" s="1" a="1"/>
  <c r="AM155" i="167" s="1"/>
  <c r="AD155" i="167"/>
  <c r="AE155" i="167"/>
  <c r="AH131" i="167"/>
  <c r="F107" i="167"/>
  <c r="G107" i="167"/>
  <c r="AH96" i="167"/>
  <c r="AN96" i="167"/>
  <c r="AH76" i="167"/>
  <c r="W54" i="167"/>
  <c r="X54" i="167"/>
  <c r="G25" i="167"/>
  <c r="F25" i="167"/>
  <c r="AH516" i="167"/>
  <c r="AC1003" i="167"/>
  <c r="AN1003" i="167" s="1"/>
  <c r="AM1003" i="167" s="1" a="1"/>
  <c r="AM1003" i="167" s="1"/>
  <c r="AE1003" i="167"/>
  <c r="AD1003" i="167"/>
  <c r="AH565" i="167"/>
  <c r="F529" i="167"/>
  <c r="G529" i="167"/>
  <c r="W149" i="167"/>
  <c r="X149" i="167"/>
  <c r="AH85" i="167"/>
  <c r="AC83" i="167"/>
  <c r="AN83" i="167" s="1"/>
  <c r="AM83" i="167" s="1" a="1"/>
  <c r="AM83" i="167" s="1"/>
  <c r="AE83" i="167"/>
  <c r="AD83" i="167"/>
  <c r="AH51" i="167"/>
  <c r="AJ48" i="167"/>
  <c r="AK48" i="167"/>
  <c r="AA30" i="167"/>
  <c r="Z30" i="167"/>
  <c r="X27" i="167"/>
  <c r="W27" i="167"/>
  <c r="W14" i="167"/>
  <c r="X14" i="167"/>
  <c r="G476" i="167"/>
  <c r="F476" i="167"/>
  <c r="AC464" i="167"/>
  <c r="AN464" i="167" s="1"/>
  <c r="AM464" i="167" s="1" a="1"/>
  <c r="AM464" i="167" s="1"/>
  <c r="AE464" i="167"/>
  <c r="AD464" i="167"/>
  <c r="AC568" i="167"/>
  <c r="AN568" i="167" s="1"/>
  <c r="AD568" i="167"/>
  <c r="AE568" i="167"/>
  <c r="W710" i="167"/>
  <c r="X710" i="167"/>
  <c r="F497" i="167"/>
  <c r="G497" i="167"/>
  <c r="AH511" i="167"/>
  <c r="W519" i="167"/>
  <c r="X519" i="167"/>
  <c r="W518" i="167"/>
  <c r="X518" i="167"/>
  <c r="AC592" i="167"/>
  <c r="AN592" i="167" s="1"/>
  <c r="AM592" i="167" s="1" a="1"/>
  <c r="AM592" i="167" s="1"/>
  <c r="AD592" i="167"/>
  <c r="AE592" i="167"/>
  <c r="AK140" i="167"/>
  <c r="X135" i="167"/>
  <c r="W134" i="167"/>
  <c r="AD114" i="167"/>
  <c r="AE114" i="167"/>
  <c r="AA109" i="167"/>
  <c r="Z102" i="167"/>
  <c r="W62" i="167"/>
  <c r="X62" i="167"/>
  <c r="AE60" i="167"/>
  <c r="F30" i="167"/>
  <c r="G30" i="167"/>
  <c r="AH1021" i="167"/>
  <c r="AE659" i="167"/>
  <c r="W137" i="167"/>
  <c r="X137" i="167"/>
  <c r="AE122" i="167"/>
  <c r="AC119" i="167"/>
  <c r="AN119" i="167" s="1"/>
  <c r="AM119" i="167" s="1" a="1"/>
  <c r="AM119" i="167" s="1"/>
  <c r="AD119" i="167"/>
  <c r="AC114" i="167"/>
  <c r="AN114" i="167" s="1"/>
  <c r="AM114" i="167" s="1" a="1"/>
  <c r="AM114" i="167" s="1"/>
  <c r="AD54" i="167"/>
  <c r="AC54" i="167"/>
  <c r="AN54" i="167" s="1"/>
  <c r="AM54" i="167" s="1" a="1"/>
  <c r="AM54" i="167" s="1"/>
  <c r="AE36" i="167"/>
  <c r="AD33" i="167"/>
  <c r="AK557" i="167"/>
  <c r="F557" i="167"/>
  <c r="G557" i="167"/>
  <c r="AJ630" i="167"/>
  <c r="AK630" i="167"/>
  <c r="F539" i="167"/>
  <c r="G539" i="167"/>
  <c r="G154" i="167"/>
  <c r="AD153" i="167"/>
  <c r="AJ64" i="167"/>
  <c r="AK64" i="167"/>
  <c r="AH41" i="167"/>
  <c r="AA33" i="167"/>
  <c r="Z33" i="167"/>
  <c r="AD465" i="167"/>
  <c r="AH1188" i="167"/>
  <c r="G1000" i="167"/>
  <c r="F1000" i="167"/>
  <c r="X529" i="167"/>
  <c r="Z773" i="167"/>
  <c r="AA773" i="167"/>
  <c r="AH491" i="167"/>
  <c r="AH9" i="167"/>
  <c r="AC665" i="167"/>
  <c r="AN665" i="167" s="1"/>
  <c r="AD665" i="167"/>
  <c r="AE665" i="167"/>
  <c r="AA36" i="167"/>
  <c r="W25" i="167"/>
  <c r="X25" i="167"/>
  <c r="W475" i="167"/>
  <c r="X475" i="167"/>
  <c r="Z465" i="167"/>
  <c r="AA465" i="167"/>
  <c r="AC456" i="167"/>
  <c r="AN456" i="167" s="1"/>
  <c r="AM456" i="167" s="1" a="1"/>
  <c r="AM456" i="167" s="1"/>
  <c r="AD456" i="167"/>
  <c r="AE456" i="167"/>
  <c r="AH705" i="167"/>
  <c r="AJ597" i="167"/>
  <c r="AK597" i="167"/>
  <c r="AH1015" i="167"/>
  <c r="AC154" i="167"/>
  <c r="AN154" i="167" s="1"/>
  <c r="AM154" i="167" s="1" a="1"/>
  <c r="AM154" i="167" s="1"/>
  <c r="AA115" i="167"/>
  <c r="AK101" i="167"/>
  <c r="AE91" i="167"/>
  <c r="AJ40" i="167"/>
  <c r="AH14" i="167"/>
  <c r="AE460" i="167"/>
  <c r="AD460" i="167"/>
  <c r="AC460" i="167"/>
  <c r="AN460" i="167" s="1"/>
  <c r="AM460" i="167" s="1" a="1"/>
  <c r="AM460" i="167" s="1"/>
  <c r="G453" i="167"/>
  <c r="F453" i="167"/>
  <c r="W531" i="167"/>
  <c r="X531" i="167"/>
  <c r="Z547" i="167"/>
  <c r="AA547" i="167"/>
  <c r="AH148" i="167"/>
  <c r="Z134" i="167"/>
  <c r="AA134" i="167"/>
  <c r="W125" i="167"/>
  <c r="X125" i="167"/>
  <c r="AJ120" i="167"/>
  <c r="AK120" i="167"/>
  <c r="AC107" i="167"/>
  <c r="AN107" i="167" s="1"/>
  <c r="AM107" i="167" s="1" a="1"/>
  <c r="AM107" i="167" s="1"/>
  <c r="AD107" i="167"/>
  <c r="Z97" i="167"/>
  <c r="AA97" i="167"/>
  <c r="AH94" i="167"/>
  <c r="F78" i="167"/>
  <c r="G78" i="167"/>
  <c r="W64" i="167"/>
  <c r="X64" i="167"/>
  <c r="F60" i="167"/>
  <c r="G60" i="167"/>
  <c r="AK44" i="167"/>
  <c r="AJ44" i="167"/>
  <c r="AH36" i="167"/>
  <c r="W32" i="167"/>
  <c r="X32" i="167"/>
  <c r="AC19" i="167"/>
  <c r="AN19" i="167" s="1"/>
  <c r="AM19" i="167" s="1" a="1"/>
  <c r="AM19" i="167" s="1"/>
  <c r="AD19" i="167"/>
  <c r="AE19" i="167"/>
  <c r="AC473" i="167"/>
  <c r="AN473" i="167" s="1"/>
  <c r="AE473" i="167"/>
  <c r="AD473" i="167"/>
  <c r="AC999" i="167"/>
  <c r="AN999" i="167" s="1"/>
  <c r="AM999" i="167" s="1" a="1"/>
  <c r="AM999" i="167" s="1"/>
  <c r="AD999" i="167"/>
  <c r="AE999" i="167"/>
  <c r="AH950" i="167"/>
  <c r="W601" i="167"/>
  <c r="X601" i="167"/>
  <c r="F582" i="167"/>
  <c r="G582" i="167"/>
  <c r="AH520" i="167"/>
  <c r="F646" i="167"/>
  <c r="G646" i="167"/>
  <c r="X490" i="167"/>
  <c r="X671" i="167"/>
  <c r="AH621" i="167"/>
  <c r="Z122" i="167"/>
  <c r="AA122" i="167"/>
  <c r="AD102" i="167"/>
  <c r="AE102" i="167"/>
  <c r="AH73" i="167"/>
  <c r="AJ56" i="167"/>
  <c r="AK56" i="167"/>
  <c r="X51" i="167"/>
  <c r="W51" i="167"/>
  <c r="AC483" i="167"/>
  <c r="AN483" i="167" s="1"/>
  <c r="AM483" i="167" s="1" a="1"/>
  <c r="AM483" i="167" s="1"/>
  <c r="AD483" i="167"/>
  <c r="AE483" i="167"/>
  <c r="F481" i="167"/>
  <c r="G481" i="167"/>
  <c r="Z468" i="167"/>
  <c r="AA468" i="167"/>
  <c r="AJ465" i="167"/>
  <c r="AK465" i="167"/>
  <c r="AC471" i="167"/>
  <c r="AN471" i="167" s="1"/>
  <c r="AM471" i="167" s="1" a="1"/>
  <c r="AM471" i="167" s="1"/>
  <c r="AD471" i="167"/>
  <c r="AE471" i="167"/>
  <c r="G505" i="167"/>
  <c r="F505" i="167"/>
  <c r="AC646" i="167"/>
  <c r="AN646" i="167" s="1"/>
  <c r="AE646" i="167"/>
  <c r="AJ620" i="167"/>
  <c r="AK620" i="167"/>
  <c r="AC605" i="167"/>
  <c r="AN605" i="167" s="1"/>
  <c r="AM605" i="167" s="1" a="1"/>
  <c r="AM605" i="167" s="1"/>
  <c r="AD605" i="167"/>
  <c r="AE605" i="167"/>
  <c r="W718" i="167"/>
  <c r="X718" i="167"/>
  <c r="AH574" i="167"/>
  <c r="AC143" i="167"/>
  <c r="AN143" i="167" s="1"/>
  <c r="AM143" i="167" s="1" a="1"/>
  <c r="AM143" i="167" s="1"/>
  <c r="AD143" i="167"/>
  <c r="AD138" i="167"/>
  <c r="AE138" i="167"/>
  <c r="F131" i="167"/>
  <c r="G131" i="167"/>
  <c r="AE115" i="167"/>
  <c r="Z110" i="167"/>
  <c r="AA110" i="167"/>
  <c r="X106" i="167"/>
  <c r="Z104" i="167"/>
  <c r="AC102" i="167"/>
  <c r="AN102" i="167" s="1"/>
  <c r="AM102" i="167" s="1" a="1"/>
  <c r="AM102" i="167" s="1"/>
  <c r="AE101" i="167"/>
  <c r="AE100" i="167"/>
  <c r="G100" i="167"/>
  <c r="AA89" i="167"/>
  <c r="W88" i="167"/>
  <c r="AA71" i="167"/>
  <c r="Z71" i="167"/>
  <c r="AA70" i="167"/>
  <c r="AH64" i="167"/>
  <c r="AJ62" i="167"/>
  <c r="AK62" i="167"/>
  <c r="F53" i="167"/>
  <c r="G53" i="167"/>
  <c r="AN52" i="167"/>
  <c r="AH52" i="167"/>
  <c r="AH46" i="167"/>
  <c r="W45" i="167"/>
  <c r="W43" i="167"/>
  <c r="X43" i="167"/>
  <c r="AA28" i="167"/>
  <c r="Z21" i="167"/>
  <c r="G16" i="167"/>
  <c r="W12" i="167"/>
  <c r="X12" i="167"/>
  <c r="AH10" i="167"/>
  <c r="AJ473" i="167"/>
  <c r="AJ478" i="167"/>
  <c r="AK478" i="167"/>
  <c r="F478" i="167"/>
  <c r="G478" i="167"/>
  <c r="Z483" i="167"/>
  <c r="AA483" i="167"/>
  <c r="AK593" i="167"/>
  <c r="W468" i="167"/>
  <c r="X468" i="167"/>
  <c r="Z464" i="167"/>
  <c r="AA464" i="167"/>
  <c r="X454" i="167"/>
  <c r="W454" i="167"/>
  <c r="AE458" i="167"/>
  <c r="AK467" i="167"/>
  <c r="AC711" i="167"/>
  <c r="AN711" i="167" s="1"/>
  <c r="AM711" i="167" s="1" a="1"/>
  <c r="AM711" i="167" s="1"/>
  <c r="AD711" i="167"/>
  <c r="AJ1027" i="167"/>
  <c r="AA640" i="167"/>
  <c r="Z640" i="167"/>
  <c r="AH569" i="167"/>
  <c r="AK683" i="167"/>
  <c r="W575" i="167"/>
  <c r="AK505" i="167"/>
  <c r="AH555" i="167"/>
  <c r="AN555" i="167"/>
  <c r="AD646" i="167"/>
  <c r="W509" i="167"/>
  <c r="AH642" i="167"/>
  <c r="X559" i="167"/>
  <c r="AH663" i="167"/>
  <c r="G592" i="167"/>
  <c r="F588" i="167"/>
  <c r="G588" i="167"/>
  <c r="AK1016" i="167"/>
  <c r="X801" i="167"/>
  <c r="AC44" i="167"/>
  <c r="AN44" i="167" s="1"/>
  <c r="AD44" i="167"/>
  <c r="AH44" i="167"/>
  <c r="W31" i="167"/>
  <c r="X31" i="167"/>
  <c r="W17" i="167"/>
  <c r="X17" i="167"/>
  <c r="AJ470" i="167"/>
  <c r="AK470" i="167"/>
  <c r="AH706" i="167"/>
  <c r="AH585" i="167"/>
  <c r="W1003" i="167"/>
  <c r="X1003" i="167"/>
  <c r="F1027" i="167"/>
  <c r="G1027" i="167"/>
  <c r="F532" i="167"/>
  <c r="G532" i="167"/>
  <c r="AH582" i="167"/>
  <c r="F556" i="167"/>
  <c r="G556" i="167"/>
  <c r="AH529" i="167"/>
  <c r="F547" i="167"/>
  <c r="G547" i="167"/>
  <c r="F768" i="167"/>
  <c r="G768" i="167"/>
  <c r="AH620" i="167"/>
  <c r="AH804" i="167"/>
  <c r="AJ726" i="167"/>
  <c r="AK726" i="167"/>
  <c r="AH708" i="167"/>
  <c r="F513" i="167"/>
  <c r="G513" i="167"/>
  <c r="AJ935" i="167"/>
  <c r="AK935" i="167"/>
  <c r="AJ553" i="167"/>
  <c r="AK553" i="167"/>
  <c r="AD8" i="167"/>
  <c r="AE8" i="167"/>
  <c r="AD148" i="167"/>
  <c r="AC131" i="167"/>
  <c r="AN131" i="167" s="1"/>
  <c r="AD131" i="167"/>
  <c r="AD126" i="167"/>
  <c r="AE126" i="167"/>
  <c r="X94" i="167"/>
  <c r="W94" i="167"/>
  <c r="W82" i="167"/>
  <c r="X82" i="167"/>
  <c r="F79" i="167"/>
  <c r="G79" i="167"/>
  <c r="AH61" i="167"/>
  <c r="AH60" i="167"/>
  <c r="Z46" i="167"/>
  <c r="AA46" i="167"/>
  <c r="AE44" i="167"/>
  <c r="AH38" i="167"/>
  <c r="G36" i="167"/>
  <c r="AC32" i="167"/>
  <c r="AN32" i="167" s="1"/>
  <c r="AE32" i="167"/>
  <c r="X22" i="167"/>
  <c r="AC16" i="167"/>
  <c r="AN16" i="167" s="1"/>
  <c r="AM16" i="167" s="1" a="1"/>
  <c r="AM16" i="167" s="1"/>
  <c r="AD16" i="167"/>
  <c r="AE16" i="167"/>
  <c r="AA10" i="167"/>
  <c r="W450" i="167"/>
  <c r="AH473" i="167"/>
  <c r="W466" i="167"/>
  <c r="AH727" i="167"/>
  <c r="X950" i="167"/>
  <c r="W950" i="167"/>
  <c r="W557" i="167"/>
  <c r="X557" i="167"/>
  <c r="AH502" i="167"/>
  <c r="AC582" i="167"/>
  <c r="AN582" i="167" s="1"/>
  <c r="AD582" i="167"/>
  <c r="AE582" i="167"/>
  <c r="X520" i="167"/>
  <c r="W520" i="167"/>
  <c r="AD620" i="167"/>
  <c r="AC620" i="167"/>
  <c r="AN620" i="167" s="1"/>
  <c r="AE620" i="167"/>
  <c r="AH643" i="167"/>
  <c r="AK616" i="167"/>
  <c r="G807" i="167"/>
  <c r="W1064" i="167"/>
  <c r="X1064" i="167"/>
  <c r="AA642" i="167"/>
  <c r="Z642" i="167"/>
  <c r="W523" i="167"/>
  <c r="X523" i="167"/>
  <c r="AH659" i="167"/>
  <c r="AJ658" i="167"/>
  <c r="AK658" i="167"/>
  <c r="AC657" i="167"/>
  <c r="AN657" i="167" s="1"/>
  <c r="AM657" i="167" s="1" a="1"/>
  <c r="AM657" i="167" s="1"/>
  <c r="AD657" i="167"/>
  <c r="AE657" i="167"/>
  <c r="AD654" i="167"/>
  <c r="AE654" i="167"/>
  <c r="AC8" i="167"/>
  <c r="AN8" i="167" s="1"/>
  <c r="AM8" i="167" s="1" a="1"/>
  <c r="AM8" i="167" s="1"/>
  <c r="AH590" i="167"/>
  <c r="AN12" i="167"/>
  <c r="AH12" i="167"/>
  <c r="G461" i="167"/>
  <c r="F461" i="167"/>
  <c r="AA611" i="167"/>
  <c r="Z611" i="167"/>
  <c r="AA564" i="167"/>
  <c r="Z564" i="167"/>
  <c r="F868" i="167"/>
  <c r="G868" i="167"/>
  <c r="G739" i="167"/>
  <c r="F739" i="167"/>
  <c r="AJ492" i="167"/>
  <c r="AK492" i="167"/>
  <c r="AJ488" i="167"/>
  <c r="AK488" i="167"/>
  <c r="AC626" i="167"/>
  <c r="AN626" i="167" s="1"/>
  <c r="AM626" i="167" s="1" a="1"/>
  <c r="AM626" i="167" s="1"/>
  <c r="AD626" i="167"/>
  <c r="X629" i="167"/>
  <c r="W629" i="167"/>
  <c r="AH566" i="167"/>
  <c r="Z559" i="167"/>
  <c r="AA559" i="167"/>
  <c r="AD597" i="167"/>
  <c r="AE597" i="167"/>
  <c r="AH597" i="167"/>
  <c r="AN597" i="167"/>
  <c r="AH504" i="167"/>
  <c r="AC558" i="167"/>
  <c r="AN558" i="167" s="1"/>
  <c r="AM558" i="167" s="1" a="1"/>
  <c r="AM558" i="167" s="1"/>
  <c r="AD558" i="167"/>
  <c r="AK75" i="167"/>
  <c r="AJ75" i="167"/>
  <c r="AC48" i="167"/>
  <c r="AN48" i="167" s="1"/>
  <c r="AM48" i="167" s="1" a="1"/>
  <c r="AM48" i="167" s="1"/>
  <c r="AE48" i="167"/>
  <c r="AD48" i="167"/>
  <c r="AJ42" i="167"/>
  <c r="AK42" i="167"/>
  <c r="AH31" i="167"/>
  <c r="AK28" i="167"/>
  <c r="AJ28" i="167"/>
  <c r="W19" i="167"/>
  <c r="X19" i="167"/>
  <c r="W15" i="167"/>
  <c r="X15" i="167"/>
  <c r="F516" i="167"/>
  <c r="G516" i="167"/>
  <c r="Z486" i="167"/>
  <c r="AA486" i="167"/>
  <c r="AH811" i="167"/>
  <c r="AD1000" i="167"/>
  <c r="AC1000" i="167"/>
  <c r="AN1000" i="167" s="1"/>
  <c r="AM1000" i="167" s="1" a="1"/>
  <c r="AM1000" i="167" s="1"/>
  <c r="AE1000" i="167"/>
  <c r="W704" i="167"/>
  <c r="X704" i="167"/>
  <c r="AC497" i="167"/>
  <c r="AN497" i="167" s="1"/>
  <c r="AD497" i="167"/>
  <c r="AH497" i="167"/>
  <c r="AH509" i="167"/>
  <c r="AC562" i="167"/>
  <c r="AN562" i="167" s="1"/>
  <c r="AD562" i="167"/>
  <c r="AE562" i="167"/>
  <c r="Z494" i="167"/>
  <c r="AA494" i="167"/>
  <c r="AC488" i="167"/>
  <c r="AN488" i="167" s="1"/>
  <c r="AM488" i="167" s="1" a="1"/>
  <c r="AM488" i="167" s="1"/>
  <c r="AD488" i="167"/>
  <c r="AE488" i="167"/>
  <c r="W626" i="167"/>
  <c r="X626" i="167"/>
  <c r="AH738" i="167"/>
  <c r="AH765" i="167"/>
  <c r="W545" i="167"/>
  <c r="X545" i="167"/>
  <c r="AH519" i="167"/>
  <c r="AH617" i="167"/>
  <c r="AD662" i="167"/>
  <c r="AE662" i="167"/>
  <c r="F74" i="167"/>
  <c r="G72" i="167"/>
  <c r="G67" i="167"/>
  <c r="G64" i="167"/>
  <c r="AE63" i="167"/>
  <c r="AK52" i="167"/>
  <c r="X52" i="167"/>
  <c r="X47" i="167"/>
  <c r="AA45" i="167"/>
  <c r="G24" i="167"/>
  <c r="G23" i="167"/>
  <c r="AN20" i="167"/>
  <c r="AM20" i="167" s="1" a="1"/>
  <c r="AM20" i="167" s="1"/>
  <c r="G18" i="167"/>
  <c r="X11" i="167"/>
  <c r="AH477" i="167"/>
  <c r="W628" i="167"/>
  <c r="AK466" i="167"/>
  <c r="AC462" i="167"/>
  <c r="AN462" i="167" s="1"/>
  <c r="AM462" i="167" s="1" a="1"/>
  <c r="AM462" i="167" s="1"/>
  <c r="AD462" i="167"/>
  <c r="AE462" i="167"/>
  <c r="AA706" i="167"/>
  <c r="AK1001" i="167"/>
  <c r="X1001" i="167"/>
  <c r="AK999" i="167"/>
  <c r="AE565" i="167"/>
  <c r="AA651" i="167"/>
  <c r="F576" i="167"/>
  <c r="G576" i="167"/>
  <c r="AA575" i="167"/>
  <c r="Z534" i="167"/>
  <c r="AA534" i="167"/>
  <c r="AE497" i="167"/>
  <c r="AE769" i="167"/>
  <c r="X491" i="167"/>
  <c r="W491" i="167"/>
  <c r="W613" i="167"/>
  <c r="X613" i="167"/>
  <c r="AC525" i="167"/>
  <c r="AN525" i="167" s="1"/>
  <c r="AM525" i="167" s="1" a="1"/>
  <c r="AM525" i="167" s="1"/>
  <c r="AD525" i="167"/>
  <c r="AE525" i="167"/>
  <c r="Z603" i="167"/>
  <c r="AA603" i="167"/>
  <c r="AK518" i="167"/>
  <c r="AC514" i="167"/>
  <c r="AX514" i="167" s="1"/>
  <c r="AD514" i="167"/>
  <c r="AC662" i="167"/>
  <c r="AN662" i="167" s="1"/>
  <c r="AH662" i="167"/>
  <c r="AK5" i="167"/>
  <c r="Z98" i="167"/>
  <c r="AA98" i="167"/>
  <c r="AC73" i="167"/>
  <c r="AN73" i="167" s="1"/>
  <c r="AD73" i="167"/>
  <c r="AE73" i="167"/>
  <c r="AD66" i="167"/>
  <c r="AH66" i="167"/>
  <c r="AN66" i="167"/>
  <c r="Z65" i="167"/>
  <c r="X61" i="167"/>
  <c r="AJ51" i="167"/>
  <c r="AD49" i="167"/>
  <c r="AC49" i="167"/>
  <c r="AN49" i="167" s="1"/>
  <c r="AM49" i="167" s="1" a="1"/>
  <c r="AM49" i="167" s="1"/>
  <c r="AE49" i="167"/>
  <c r="W44" i="167"/>
  <c r="AK43" i="167"/>
  <c r="F42" i="167"/>
  <c r="G42" i="167"/>
  <c r="X37" i="167"/>
  <c r="W37" i="167"/>
  <c r="AH26" i="167"/>
  <c r="AC23" i="167"/>
  <c r="AN23" i="167" s="1"/>
  <c r="AM23" i="167" s="1" a="1"/>
  <c r="AM23" i="167" s="1"/>
  <c r="AD23" i="167"/>
  <c r="X474" i="167"/>
  <c r="AC481" i="167"/>
  <c r="AN481" i="167" s="1"/>
  <c r="AM481" i="167" s="1" a="1"/>
  <c r="AM481" i="167" s="1"/>
  <c r="AD481" i="167"/>
  <c r="AJ611" i="167"/>
  <c r="AK611" i="167"/>
  <c r="AD722" i="167"/>
  <c r="AE722" i="167"/>
  <c r="AH722" i="167"/>
  <c r="AK628" i="167"/>
  <c r="AD453" i="167"/>
  <c r="AC453" i="167"/>
  <c r="AN453" i="167" s="1"/>
  <c r="AM453" i="167" s="1" a="1"/>
  <c r="AM453" i="167" s="1"/>
  <c r="AE453" i="167"/>
  <c r="F999" i="167"/>
  <c r="G999" i="167"/>
  <c r="W816" i="167"/>
  <c r="X498" i="167"/>
  <c r="AC511" i="167"/>
  <c r="AN511" i="167" s="1"/>
  <c r="AC547" i="167"/>
  <c r="AN547" i="167" s="1"/>
  <c r="AM547" i="167" s="1" a="1"/>
  <c r="AM547" i="167" s="1"/>
  <c r="AD547" i="167"/>
  <c r="AE547" i="167"/>
  <c r="AH562" i="167"/>
  <c r="AE767" i="167"/>
  <c r="AC767" i="167"/>
  <c r="AN767" i="167" s="1"/>
  <c r="AD767" i="167"/>
  <c r="AH767" i="167"/>
  <c r="G766" i="167"/>
  <c r="AH739" i="167"/>
  <c r="AN739" i="167"/>
  <c r="X660" i="167"/>
  <c r="AK684" i="167"/>
  <c r="F720" i="167"/>
  <c r="G720" i="167"/>
  <c r="AK820" i="167"/>
  <c r="AJ820" i="167"/>
  <c r="AE514" i="167"/>
  <c r="F655" i="167"/>
  <c r="G655" i="167"/>
  <c r="W504" i="167"/>
  <c r="X504" i="167"/>
  <c r="Z841" i="167"/>
  <c r="AA841" i="167"/>
  <c r="X471" i="167"/>
  <c r="W471" i="167"/>
  <c r="AC1002" i="167"/>
  <c r="AN1002" i="167" s="1"/>
  <c r="AM1002" i="167" s="1" a="1"/>
  <c r="AM1002" i="167" s="1"/>
  <c r="AD1002" i="167"/>
  <c r="AE1002" i="167"/>
  <c r="AD647" i="167"/>
  <c r="AE647" i="167"/>
  <c r="AJ582" i="167"/>
  <c r="AK582" i="167"/>
  <c r="AC523" i="167"/>
  <c r="AN523" i="167" s="1"/>
  <c r="AM523" i="167" s="1" a="1"/>
  <c r="AM523" i="167" s="1"/>
  <c r="AD523" i="167"/>
  <c r="AE523" i="167"/>
  <c r="AD617" i="167"/>
  <c r="AE617" i="167"/>
  <c r="W1057" i="167"/>
  <c r="X1057" i="167"/>
  <c r="G95" i="167"/>
  <c r="AE90" i="167"/>
  <c r="X89" i="167"/>
  <c r="AA86" i="167"/>
  <c r="AK84" i="167"/>
  <c r="G83" i="167"/>
  <c r="G80" i="167"/>
  <c r="AK78" i="167"/>
  <c r="X78" i="167"/>
  <c r="Z77" i="167"/>
  <c r="AA74" i="167"/>
  <c r="AE70" i="167"/>
  <c r="G70" i="167"/>
  <c r="X66" i="167"/>
  <c r="X65" i="167"/>
  <c r="AA64" i="167"/>
  <c r="Z57" i="167"/>
  <c r="AA57" i="167"/>
  <c r="AA55" i="167"/>
  <c r="AE53" i="167"/>
  <c r="G41" i="167"/>
  <c r="AE40" i="167"/>
  <c r="F39" i="167"/>
  <c r="AK37" i="167"/>
  <c r="W33" i="167"/>
  <c r="AJ31" i="167"/>
  <c r="AK31" i="167"/>
  <c r="AK27" i="167"/>
  <c r="AJ27" i="167"/>
  <c r="G21" i="167"/>
  <c r="AE20" i="167"/>
  <c r="AK14" i="167"/>
  <c r="AE12" i="167"/>
  <c r="G11" i="167"/>
  <c r="Z473" i="167"/>
  <c r="AA473" i="167"/>
  <c r="F469" i="167"/>
  <c r="G469" i="167"/>
  <c r="AD449" i="167"/>
  <c r="AC449" i="167"/>
  <c r="AN449" i="167" s="1"/>
  <c r="AM449" i="167" s="1" a="1"/>
  <c r="AM449" i="167" s="1"/>
  <c r="AE449" i="167"/>
  <c r="G593" i="167"/>
  <c r="AJ811" i="167"/>
  <c r="AK811" i="167"/>
  <c r="AE706" i="167"/>
  <c r="G706" i="167"/>
  <c r="X1188" i="167"/>
  <c r="AA585" i="167"/>
  <c r="AA614" i="167"/>
  <c r="F1003" i="167"/>
  <c r="G1003" i="167"/>
  <c r="W1000" i="167"/>
  <c r="G1109" i="167"/>
  <c r="F1109" i="167"/>
  <c r="F704" i="167"/>
  <c r="G704" i="167"/>
  <c r="AK640" i="167"/>
  <c r="AA569" i="167"/>
  <c r="AC647" i="167"/>
  <c r="AN647" i="167" s="1"/>
  <c r="AM647" i="167" s="1" a="1"/>
  <c r="AM647" i="167" s="1"/>
  <c r="X651" i="167"/>
  <c r="AA576" i="167"/>
  <c r="Z631" i="167"/>
  <c r="AK531" i="167"/>
  <c r="AC557" i="167"/>
  <c r="AN557" i="167" s="1"/>
  <c r="AM557" i="167" s="1" a="1"/>
  <c r="AM557" i="167" s="1"/>
  <c r="AD557" i="167"/>
  <c r="AK710" i="167"/>
  <c r="AK503" i="167"/>
  <c r="Z540" i="167"/>
  <c r="G520" i="167"/>
  <c r="G615" i="167"/>
  <c r="AH581" i="167"/>
  <c r="Z515" i="167"/>
  <c r="AA509" i="167"/>
  <c r="AJ563" i="167"/>
  <c r="AK563" i="167"/>
  <c r="W578" i="167"/>
  <c r="X578" i="167"/>
  <c r="AJ539" i="167"/>
  <c r="AK539" i="167"/>
  <c r="Z620" i="167"/>
  <c r="AA620" i="167"/>
  <c r="AJ739" i="167"/>
  <c r="AK739" i="167"/>
  <c r="AA660" i="167"/>
  <c r="AA726" i="167"/>
  <c r="X9" i="167"/>
  <c r="G525" i="167"/>
  <c r="AH538" i="167"/>
  <c r="AC617" i="167"/>
  <c r="AN617" i="167" s="1"/>
  <c r="AC667" i="167"/>
  <c r="AN667" i="167" s="1"/>
  <c r="AM667" i="167" s="1" a="1"/>
  <c r="AM667" i="167" s="1"/>
  <c r="AD667" i="167"/>
  <c r="AH507" i="167"/>
  <c r="X711" i="167"/>
  <c r="W711" i="167"/>
  <c r="AJ497" i="167"/>
  <c r="AK497" i="167"/>
  <c r="AJ520" i="167"/>
  <c r="AK520" i="167"/>
  <c r="AD581" i="167"/>
  <c r="AE581" i="167"/>
  <c r="AJ547" i="167"/>
  <c r="AK547" i="167"/>
  <c r="AH660" i="167"/>
  <c r="F633" i="167"/>
  <c r="G633" i="167"/>
  <c r="AA654" i="167"/>
  <c r="Z654" i="167"/>
  <c r="Z521" i="167"/>
  <c r="AA521" i="167"/>
  <c r="F5" i="167"/>
  <c r="G5" i="167"/>
  <c r="F512" i="167"/>
  <c r="G512" i="167"/>
  <c r="F1015" i="167"/>
  <c r="G1015" i="167"/>
  <c r="F52" i="167"/>
  <c r="G52" i="167"/>
  <c r="AD20" i="167"/>
  <c r="AD12" i="167"/>
  <c r="AH466" i="167"/>
  <c r="Z460" i="167"/>
  <c r="AA460" i="167"/>
  <c r="AC470" i="167"/>
  <c r="AN470" i="167" s="1"/>
  <c r="AM470" i="167" s="1" a="1"/>
  <c r="AM470" i="167" s="1"/>
  <c r="AD470" i="167"/>
  <c r="AD705" i="167"/>
  <c r="AE705" i="167"/>
  <c r="Z647" i="167"/>
  <c r="AA647" i="167"/>
  <c r="W576" i="167"/>
  <c r="X576" i="167"/>
  <c r="AE572" i="167"/>
  <c r="AC572" i="167"/>
  <c r="AN572" i="167" s="1"/>
  <c r="AM572" i="167" s="1" a="1"/>
  <c r="AM572" i="167" s="1"/>
  <c r="AD572" i="167"/>
  <c r="F531" i="167"/>
  <c r="G531" i="167"/>
  <c r="AD505" i="167"/>
  <c r="AE505" i="167"/>
  <c r="AC505" i="167"/>
  <c r="AN505" i="167" s="1"/>
  <c r="AM505" i="167" s="1" a="1"/>
  <c r="AM505" i="167" s="1"/>
  <c r="Z502" i="167"/>
  <c r="AA502" i="167"/>
  <c r="AH646" i="167"/>
  <c r="AD613" i="167"/>
  <c r="AE613" i="167"/>
  <c r="AC613" i="167"/>
  <c r="AN613" i="167" s="1"/>
  <c r="AM613" i="167" s="1" a="1"/>
  <c r="AM613" i="167" s="1"/>
  <c r="Z802" i="167"/>
  <c r="AA802" i="167"/>
  <c r="AE508" i="167"/>
  <c r="AC508" i="167"/>
  <c r="AN508" i="167" s="1"/>
  <c r="AM508" i="167" s="1" a="1"/>
  <c r="AM508" i="167" s="1"/>
  <c r="Z621" i="167"/>
  <c r="AA621" i="167"/>
  <c r="AC560" i="167"/>
  <c r="AN560" i="167" s="1"/>
  <c r="AM560" i="167" s="1" a="1"/>
  <c r="AM560" i="167" s="1"/>
  <c r="AD560" i="167"/>
  <c r="AE560" i="167"/>
  <c r="W632" i="167"/>
  <c r="X632" i="167"/>
  <c r="AE667" i="167"/>
  <c r="Z507" i="167"/>
  <c r="AA507" i="167"/>
  <c r="AD39" i="167"/>
  <c r="AE39" i="167"/>
  <c r="G15" i="167"/>
  <c r="F15" i="167"/>
  <c r="Z481" i="167"/>
  <c r="AA481" i="167"/>
  <c r="F465" i="167"/>
  <c r="G465" i="167"/>
  <c r="Z506" i="167"/>
  <c r="AA506" i="167"/>
  <c r="AC556" i="167"/>
  <c r="AN556" i="167" s="1"/>
  <c r="AM556" i="167" s="1" a="1"/>
  <c r="AM556" i="167" s="1"/>
  <c r="AD556" i="167"/>
  <c r="AE556" i="167"/>
  <c r="F490" i="167"/>
  <c r="G490" i="167"/>
  <c r="Z488" i="167"/>
  <c r="AA488" i="167"/>
  <c r="Z643" i="167"/>
  <c r="AA643" i="167"/>
  <c r="AH623" i="167"/>
  <c r="W508" i="167"/>
  <c r="X508" i="167"/>
  <c r="Z546" i="167"/>
  <c r="AA546" i="167"/>
  <c r="AJ718" i="167"/>
  <c r="AK718" i="167"/>
  <c r="F603" i="167"/>
  <c r="G603" i="167"/>
  <c r="AH553" i="167"/>
  <c r="Z597" i="167"/>
  <c r="AA597" i="167"/>
  <c r="F538" i="167"/>
  <c r="G538" i="167"/>
  <c r="AC504" i="167"/>
  <c r="AN504" i="167" s="1"/>
  <c r="AD504" i="167"/>
  <c r="F51" i="167"/>
  <c r="X48" i="167"/>
  <c r="AA40" i="167"/>
  <c r="AC39" i="167"/>
  <c r="AN39" i="167" s="1"/>
  <c r="AA35" i="167"/>
  <c r="AD34" i="167"/>
  <c r="X30" i="167"/>
  <c r="Z456" i="167"/>
  <c r="AA451" i="167"/>
  <c r="AA480" i="167"/>
  <c r="F472" i="167"/>
  <c r="G472" i="167"/>
  <c r="G712" i="167"/>
  <c r="G586" i="167"/>
  <c r="AK1003" i="167"/>
  <c r="AK1002" i="167"/>
  <c r="G683" i="167"/>
  <c r="AJ534" i="167"/>
  <c r="W502" i="167"/>
  <c r="X502" i="167"/>
  <c r="X567" i="167"/>
  <c r="AC529" i="167"/>
  <c r="AN529" i="167" s="1"/>
  <c r="AD529" i="167"/>
  <c r="AE529" i="167"/>
  <c r="W767" i="167"/>
  <c r="X767" i="167"/>
  <c r="Z739" i="167"/>
  <c r="AA739" i="167"/>
  <c r="AC660" i="167"/>
  <c r="AN660" i="167" s="1"/>
  <c r="AD660" i="167"/>
  <c r="Z623" i="167"/>
  <c r="AA623" i="167"/>
  <c r="AK602" i="167"/>
  <c r="AA807" i="167"/>
  <c r="AK1064" i="167"/>
  <c r="W720" i="167"/>
  <c r="AH561" i="167"/>
  <c r="AE526" i="167"/>
  <c r="X1021" i="167"/>
  <c r="AD553" i="167"/>
  <c r="AC553" i="167"/>
  <c r="AN553" i="167" s="1"/>
  <c r="AE553" i="167"/>
  <c r="AA665" i="167"/>
  <c r="Z612" i="167"/>
  <c r="AA612" i="167"/>
  <c r="AE504" i="167"/>
  <c r="F8" i="167"/>
  <c r="G8" i="167"/>
  <c r="AJ1191" i="167"/>
  <c r="AK1191" i="167"/>
  <c r="AJ801" i="167"/>
  <c r="AK801" i="167"/>
  <c r="AJ20" i="167"/>
  <c r="AD15" i="167"/>
  <c r="AE15" i="167"/>
  <c r="X461" i="167"/>
  <c r="W478" i="167"/>
  <c r="X478" i="167"/>
  <c r="X476" i="167"/>
  <c r="W481" i="167"/>
  <c r="AK464" i="167"/>
  <c r="AC586" i="167"/>
  <c r="AN586" i="167" s="1"/>
  <c r="AM586" i="167" s="1" a="1"/>
  <c r="AM586" i="167" s="1"/>
  <c r="AD586" i="167"/>
  <c r="AK711" i="167"/>
  <c r="X569" i="167"/>
  <c r="AC683" i="167"/>
  <c r="AN683" i="167" s="1"/>
  <c r="AM683" i="167" s="1" a="1"/>
  <c r="AM683" i="167" s="1"/>
  <c r="AD683" i="167"/>
  <c r="G534" i="167"/>
  <c r="F534" i="167"/>
  <c r="AH568" i="167"/>
  <c r="X497" i="167"/>
  <c r="AA556" i="167"/>
  <c r="W547" i="167"/>
  <c r="X547" i="167"/>
  <c r="AK562" i="167"/>
  <c r="AJ562" i="167"/>
  <c r="W807" i="167"/>
  <c r="X807" i="167"/>
  <c r="AK720" i="167"/>
  <c r="AC544" i="167"/>
  <c r="AN544" i="167" s="1"/>
  <c r="AD544" i="167"/>
  <c r="G765" i="167"/>
  <c r="AJ545" i="167"/>
  <c r="AK545" i="167"/>
  <c r="AC526" i="167"/>
  <c r="AN526" i="167" s="1"/>
  <c r="AH526" i="167"/>
  <c r="AK536" i="167"/>
  <c r="Z667" i="167"/>
  <c r="AA667" i="167"/>
  <c r="AJ663" i="167"/>
  <c r="AK663" i="167"/>
  <c r="AE587" i="167"/>
  <c r="AC587" i="167"/>
  <c r="AN587" i="167" s="1"/>
  <c r="AD587" i="167"/>
  <c r="AC1015" i="167"/>
  <c r="AN1015" i="167" s="1"/>
  <c r="AD1015" i="167"/>
  <c r="AE1015" i="167"/>
  <c r="F577" i="167"/>
  <c r="G577" i="167"/>
  <c r="AN579" i="167"/>
  <c r="AH579" i="167"/>
  <c r="AC868" i="167"/>
  <c r="AN868" i="167" s="1"/>
  <c r="AM868" i="167" s="1" a="1"/>
  <c r="AM868" i="167" s="1"/>
  <c r="AD868" i="167"/>
  <c r="AE868" i="167"/>
  <c r="F613" i="167"/>
  <c r="G613" i="167"/>
  <c r="AE602" i="167"/>
  <c r="AC602" i="167"/>
  <c r="AN602" i="167" s="1"/>
  <c r="AM602" i="167" s="1" a="1"/>
  <c r="AM602" i="167" s="1"/>
  <c r="AE1064" i="167"/>
  <c r="AC1064" i="167"/>
  <c r="AN1064" i="167" s="1"/>
  <c r="AM1064" i="167" s="1" a="1"/>
  <c r="AM1064" i="167" s="1"/>
  <c r="AD1064" i="167"/>
  <c r="AJ629" i="167"/>
  <c r="AK629" i="167"/>
  <c r="AJ543" i="167"/>
  <c r="AK543" i="167"/>
  <c r="AH658" i="167"/>
  <c r="AJ652" i="167"/>
  <c r="AK652" i="167"/>
  <c r="W1016" i="167"/>
  <c r="X1016" i="167"/>
  <c r="AE451" i="167"/>
  <c r="G451" i="167"/>
  <c r="AE472" i="167"/>
  <c r="AA712" i="167"/>
  <c r="G640" i="167"/>
  <c r="AJ565" i="167"/>
  <c r="AC577" i="167"/>
  <c r="AN577" i="167" s="1"/>
  <c r="AM577" i="167" s="1" a="1"/>
  <c r="AM577" i="167" s="1"/>
  <c r="AE577" i="167"/>
  <c r="X555" i="167"/>
  <c r="AK540" i="167"/>
  <c r="X540" i="167"/>
  <c r="AA520" i="167"/>
  <c r="AD510" i="167"/>
  <c r="G581" i="167"/>
  <c r="AE564" i="167"/>
  <c r="X768" i="167"/>
  <c r="W494" i="167"/>
  <c r="X494" i="167"/>
  <c r="AK491" i="167"/>
  <c r="F491" i="167"/>
  <c r="G491" i="167"/>
  <c r="AC490" i="167"/>
  <c r="AN490" i="167" s="1"/>
  <c r="AD490" i="167"/>
  <c r="AE490" i="167"/>
  <c r="AA803" i="167"/>
  <c r="X643" i="167"/>
  <c r="AK660" i="167"/>
  <c r="AE738" i="167"/>
  <c r="AE821" i="167"/>
  <c r="G821" i="167"/>
  <c r="G554" i="167"/>
  <c r="G561" i="167"/>
  <c r="AK1021" i="167"/>
  <c r="AJ519" i="167"/>
  <c r="AK519" i="167"/>
  <c r="AA658" i="167"/>
  <c r="AH656" i="167"/>
  <c r="AK645" i="167"/>
  <c r="W645" i="167"/>
  <c r="AJ654" i="167"/>
  <c r="AK654" i="167"/>
  <c r="G652" i="167"/>
  <c r="F504" i="167"/>
  <c r="G504" i="167"/>
  <c r="AC590" i="167"/>
  <c r="AN590" i="167" s="1"/>
  <c r="AD590" i="167"/>
  <c r="AE590" i="167"/>
  <c r="AA1117" i="167"/>
  <c r="AD1111" i="167"/>
  <c r="AE1111" i="167"/>
  <c r="F574" i="167"/>
  <c r="G574" i="167"/>
  <c r="Z461" i="167"/>
  <c r="X811" i="167"/>
  <c r="AD575" i="167"/>
  <c r="AD577" i="167"/>
  <c r="AE534" i="167"/>
  <c r="F584" i="167"/>
  <c r="G568" i="167"/>
  <c r="AC510" i="167"/>
  <c r="AN510" i="167" s="1"/>
  <c r="AM510" i="167" s="1" a="1"/>
  <c r="AM510" i="167" s="1"/>
  <c r="AH580" i="167"/>
  <c r="AC766" i="167"/>
  <c r="AN766" i="167" s="1"/>
  <c r="AM766" i="167" s="1" a="1"/>
  <c r="AM766" i="167" s="1"/>
  <c r="AD766" i="167"/>
  <c r="AE766" i="167"/>
  <c r="W739" i="167"/>
  <c r="X739" i="167"/>
  <c r="W496" i="167"/>
  <c r="X496" i="167"/>
  <c r="W488" i="167"/>
  <c r="X488" i="167"/>
  <c r="F626" i="167"/>
  <c r="G626" i="167"/>
  <c r="Z545" i="167"/>
  <c r="Z513" i="167"/>
  <c r="AA513" i="167"/>
  <c r="F597" i="167"/>
  <c r="G597" i="167"/>
  <c r="W552" i="167"/>
  <c r="X552" i="167"/>
  <c r="AA537" i="167"/>
  <c r="W659" i="167"/>
  <c r="X659" i="167"/>
  <c r="W655" i="167"/>
  <c r="X655" i="167"/>
  <c r="AN612" i="167"/>
  <c r="AM612" i="167" s="1" a="1"/>
  <c r="AM612" i="167" s="1"/>
  <c r="AC1111" i="167"/>
  <c r="AN1111" i="167" s="1"/>
  <c r="AM1111" i="167" s="1" a="1"/>
  <c r="AM1111" i="167" s="1"/>
  <c r="AC841" i="167"/>
  <c r="AN841" i="167" s="1"/>
  <c r="AM841" i="167" s="1" a="1"/>
  <c r="AM841" i="167" s="1"/>
  <c r="AD841" i="167"/>
  <c r="AE841" i="167"/>
  <c r="AD768" i="167"/>
  <c r="AE768" i="167"/>
  <c r="Z820" i="167"/>
  <c r="AA820" i="167"/>
  <c r="AH514" i="167"/>
  <c r="AH536" i="167"/>
  <c r="Z592" i="167"/>
  <c r="AA592" i="167"/>
  <c r="AD591" i="167"/>
  <c r="AE591" i="167"/>
  <c r="AC5" i="167"/>
  <c r="AN5" i="167" s="1"/>
  <c r="AM5" i="167" s="1" a="1"/>
  <c r="AM5" i="167" s="1"/>
  <c r="AD5" i="167"/>
  <c r="W1056" i="167"/>
  <c r="X1056" i="167"/>
  <c r="AH587" i="167"/>
  <c r="G562" i="167"/>
  <c r="F580" i="167"/>
  <c r="AA769" i="167"/>
  <c r="AC768" i="167"/>
  <c r="AN768" i="167" s="1"/>
  <c r="AM768" i="167" s="1" a="1"/>
  <c r="AM768" i="167" s="1"/>
  <c r="AE773" i="167"/>
  <c r="AA495" i="167"/>
  <c r="AD492" i="167"/>
  <c r="Z605" i="167"/>
  <c r="AA605" i="167"/>
  <c r="AA626" i="167"/>
  <c r="AE708" i="167"/>
  <c r="G708" i="167"/>
  <c r="AE807" i="167"/>
  <c r="AH544" i="167"/>
  <c r="AK561" i="167"/>
  <c r="AJ526" i="167"/>
  <c r="AK526" i="167"/>
  <c r="X621" i="167"/>
  <c r="W524" i="167"/>
  <c r="X524" i="167"/>
  <c r="AD650" i="167"/>
  <c r="AA514" i="167"/>
  <c r="X649" i="167"/>
  <c r="F553" i="167"/>
  <c r="AD559" i="167"/>
  <c r="AE559" i="167"/>
  <c r="X543" i="167"/>
  <c r="AA659" i="167"/>
  <c r="X663" i="167"/>
  <c r="AJ656" i="167"/>
  <c r="AK656" i="167"/>
  <c r="AE652" i="167"/>
  <c r="X521" i="167"/>
  <c r="AC591" i="167"/>
  <c r="AN591" i="167" s="1"/>
  <c r="AM591" i="167" s="1" a="1"/>
  <c r="AM591" i="167" s="1"/>
  <c r="AE5" i="167"/>
  <c r="Z589" i="167"/>
  <c r="AA589" i="167"/>
  <c r="Z1191" i="167"/>
  <c r="AA512" i="167"/>
  <c r="F1014" i="167"/>
  <c r="G1014" i="167"/>
  <c r="AE555" i="167"/>
  <c r="G555" i="167"/>
  <c r="AJ646" i="167"/>
  <c r="G509" i="167"/>
  <c r="Z766" i="167"/>
  <c r="AA766" i="167"/>
  <c r="AE1186" i="167"/>
  <c r="G1186" i="167"/>
  <c r="AC492" i="167"/>
  <c r="AN492" i="167" s="1"/>
  <c r="AM492" i="167" s="1" a="1"/>
  <c r="AM492" i="167" s="1"/>
  <c r="AA487" i="167"/>
  <c r="Z487" i="167"/>
  <c r="F643" i="167"/>
  <c r="G660" i="167"/>
  <c r="AA613" i="167"/>
  <c r="Z616" i="167"/>
  <c r="AD708" i="167"/>
  <c r="W765" i="167"/>
  <c r="X765" i="167"/>
  <c r="AC1021" i="167"/>
  <c r="AN1021" i="167" s="1"/>
  <c r="AD1021" i="167"/>
  <c r="AH518" i="167"/>
  <c r="AC650" i="167"/>
  <c r="AN650" i="167" s="1"/>
  <c r="AM650" i="167" s="1" a="1"/>
  <c r="AM650" i="167" s="1"/>
  <c r="W513" i="167"/>
  <c r="X513" i="167"/>
  <c r="G632" i="167"/>
  <c r="AC559" i="167"/>
  <c r="AN559" i="167" s="1"/>
  <c r="AM559" i="167" s="1" a="1"/>
  <c r="AM559" i="167" s="1"/>
  <c r="AC551" i="167"/>
  <c r="AN551" i="167" s="1"/>
  <c r="AD551" i="167"/>
  <c r="AE551" i="167"/>
  <c r="AH551" i="167"/>
  <c r="AH665" i="167"/>
  <c r="X657" i="167"/>
  <c r="Z648" i="167"/>
  <c r="AA648" i="167"/>
  <c r="X654" i="167"/>
  <c r="AD652" i="167"/>
  <c r="AN652" i="167"/>
  <c r="AM652" i="167" s="1" a="1"/>
  <c r="AM652" i="167" s="1"/>
  <c r="X612" i="167"/>
  <c r="W612" i="167"/>
  <c r="F590" i="167"/>
  <c r="G590" i="167"/>
  <c r="Z587" i="167"/>
  <c r="AA587" i="167"/>
  <c r="AH1016" i="167"/>
  <c r="G841" i="167"/>
  <c r="F1021" i="167"/>
  <c r="G1021" i="167"/>
  <c r="AD621" i="167"/>
  <c r="AE621" i="167"/>
  <c r="AJ650" i="167"/>
  <c r="AK650" i="167"/>
  <c r="W665" i="167"/>
  <c r="X665" i="167"/>
  <c r="AJ659" i="167"/>
  <c r="AK659" i="167"/>
  <c r="AJ507" i="167"/>
  <c r="AK507" i="167"/>
  <c r="AC1056" i="167"/>
  <c r="AN1056" i="167" s="1"/>
  <c r="AM1056" i="167" s="1" a="1"/>
  <c r="AM1056" i="167" s="1"/>
  <c r="AD1056" i="167"/>
  <c r="AE1056" i="167"/>
  <c r="G526" i="167"/>
  <c r="AJ642" i="167"/>
  <c r="AA525" i="167"/>
  <c r="AC621" i="167"/>
  <c r="AN621" i="167" s="1"/>
  <c r="F514" i="167"/>
  <c r="G514" i="167"/>
  <c r="X617" i="167"/>
  <c r="F657" i="167"/>
  <c r="G657" i="167"/>
  <c r="G645" i="167"/>
  <c r="W652" i="167"/>
  <c r="X652" i="167"/>
  <c r="AK592" i="167"/>
  <c r="AJ612" i="167"/>
  <c r="F549" i="167"/>
  <c r="G549" i="167"/>
  <c r="AD589" i="167"/>
  <c r="AE589" i="167"/>
  <c r="AE512" i="167"/>
  <c r="AD820" i="167"/>
  <c r="AE820" i="167"/>
  <c r="AD1057" i="167"/>
  <c r="AE1057" i="167"/>
  <c r="Z1014" i="167"/>
  <c r="AA1014" i="167"/>
  <c r="AD935" i="167"/>
  <c r="AE935" i="167"/>
  <c r="F551" i="167"/>
  <c r="G551" i="167"/>
  <c r="W662" i="167"/>
  <c r="X662" i="167"/>
  <c r="AJ512" i="167"/>
  <c r="AK512" i="167"/>
  <c r="AA560" i="167"/>
  <c r="AC935" i="167"/>
  <c r="AE517" i="167"/>
  <c r="W6" i="167"/>
  <c r="X6" i="167"/>
  <c r="AE786" i="167"/>
  <c r="AD786" i="167"/>
  <c r="Z786" i="167"/>
  <c r="G786" i="167"/>
  <c r="AX811" i="167" l="1"/>
  <c r="AN576" i="167"/>
  <c r="AX458" i="167"/>
  <c r="AN589" i="167"/>
  <c r="AM589" i="167" s="1" a="1"/>
  <c r="AM589" i="167" s="1"/>
  <c r="AX466" i="167"/>
  <c r="AX999" i="167"/>
  <c r="AN561" i="167"/>
  <c r="AN554" i="167"/>
  <c r="AM554" i="167" s="1" a="1"/>
  <c r="AM554" i="167" s="1"/>
  <c r="AN708" i="167"/>
  <c r="AM580" i="167" a="1"/>
  <c r="AM580" i="167" s="1"/>
  <c r="AM87" i="167" a="1"/>
  <c r="AM87" i="167" s="1"/>
  <c r="AX1186" i="167"/>
  <c r="AM656" i="167" a="1"/>
  <c r="AM656" i="167" s="1"/>
  <c r="AN804" i="167"/>
  <c r="AM804" i="167" s="1" a="1"/>
  <c r="AM804" i="167" s="1"/>
  <c r="AX494" i="167"/>
  <c r="AX765" i="167"/>
  <c r="AN516" i="167"/>
  <c r="AM516" i="167" s="1" a="1"/>
  <c r="AM516" i="167" s="1"/>
  <c r="AN722" i="167"/>
  <c r="AM722" i="167" s="1" a="1"/>
  <c r="AM722" i="167" s="1"/>
  <c r="AN629" i="167"/>
  <c r="AM629" i="167" s="1" a="1"/>
  <c r="AM629" i="167" s="1"/>
  <c r="AN820" i="167"/>
  <c r="AM820" i="167" s="1" a="1"/>
  <c r="AM820" i="167" s="1"/>
  <c r="AX454" i="167"/>
  <c r="AX469" i="167"/>
  <c r="AX461" i="167"/>
  <c r="AN651" i="167"/>
  <c r="AM651" i="167" s="1" a="1"/>
  <c r="AM651" i="167" s="1"/>
  <c r="AX1188" i="167"/>
  <c r="AN821" i="167"/>
  <c r="AM821" i="167" s="1" a="1"/>
  <c r="AM821" i="167" s="1"/>
  <c r="AN1016" i="167"/>
  <c r="AM1016" i="167" s="1" a="1"/>
  <c r="AM1016" i="167" s="1"/>
  <c r="AN517" i="167"/>
  <c r="AM517" i="167" s="1" a="1"/>
  <c r="AM517" i="167" s="1"/>
  <c r="AX488" i="167"/>
  <c r="AX644" i="167"/>
  <c r="AX475" i="167"/>
  <c r="AX801" i="167"/>
  <c r="AX642" i="167"/>
  <c r="AN659" i="167"/>
  <c r="AM659" i="167" s="1" a="1"/>
  <c r="AM659" i="167" s="1"/>
  <c r="AN459" i="167"/>
  <c r="AM459" i="167" s="1" a="1"/>
  <c r="AM459" i="167" s="1"/>
  <c r="AX632" i="167"/>
  <c r="AN6" i="167"/>
  <c r="AM6" i="167" s="1" a="1"/>
  <c r="AM6" i="167" s="1"/>
  <c r="AM148" i="167" a="1"/>
  <c r="AM148" i="167" s="1"/>
  <c r="AX802" i="167"/>
  <c r="AX544" i="167"/>
  <c r="AX568" i="167"/>
  <c r="AX477" i="167"/>
  <c r="AX496" i="167"/>
  <c r="AX490" i="167"/>
  <c r="AX472" i="167"/>
  <c r="AN519" i="167"/>
  <c r="AX519" i="167"/>
  <c r="AN457" i="167"/>
  <c r="AM457" i="167" s="1" a="1"/>
  <c r="AM457" i="167" s="1"/>
  <c r="AX605" i="167"/>
  <c r="AX588" i="167"/>
  <c r="AX803" i="167"/>
  <c r="AX660" i="167"/>
  <c r="AX9" i="167"/>
  <c r="AX633" i="167"/>
  <c r="AX465" i="167"/>
  <c r="AX462" i="167"/>
  <c r="AN514" i="167"/>
  <c r="AM514" i="167" s="1" a="1"/>
  <c r="AM514" i="167" s="1"/>
  <c r="AX671" i="167"/>
  <c r="AX455" i="167"/>
  <c r="AX602" i="167"/>
  <c r="AX626" i="167"/>
  <c r="AX616" i="167"/>
  <c r="AX502" i="167"/>
  <c r="AX545" i="167"/>
  <c r="AX630" i="167"/>
  <c r="AX449" i="167"/>
  <c r="AX620" i="167"/>
  <c r="AX508" i="167"/>
  <c r="AX624" i="167"/>
  <c r="AX613" i="167"/>
  <c r="AX498" i="167"/>
  <c r="AX492" i="167"/>
  <c r="AX491" i="167"/>
  <c r="AX481" i="167"/>
  <c r="AX611" i="167"/>
  <c r="AX593" i="167"/>
  <c r="AX710" i="167"/>
  <c r="AX505" i="167"/>
  <c r="AX486" i="167"/>
  <c r="AX487" i="167"/>
  <c r="AX684" i="167"/>
  <c r="AX548" i="167"/>
  <c r="AX495" i="167"/>
  <c r="AX460" i="167"/>
  <c r="AX464" i="167"/>
  <c r="AX463" i="167"/>
  <c r="AX474" i="167"/>
  <c r="AX483" i="167"/>
  <c r="AX497" i="167"/>
  <c r="AX473" i="167"/>
  <c r="AX450" i="167"/>
  <c r="AX720" i="167"/>
  <c r="AX816" i="167"/>
  <c r="AX468" i="167"/>
  <c r="AX643" i="167"/>
  <c r="AX628" i="167"/>
  <c r="AX456" i="167"/>
  <c r="AX1064" i="167"/>
  <c r="AX452" i="167"/>
  <c r="AX738" i="167"/>
  <c r="AX707" i="167"/>
  <c r="AX566" i="167"/>
  <c r="AX552" i="167"/>
  <c r="AX726" i="167"/>
  <c r="AX1187" i="167"/>
  <c r="AX656" i="167"/>
  <c r="AX525" i="167"/>
  <c r="AX524" i="167"/>
  <c r="AM538" i="167" a="1"/>
  <c r="AM538" i="167" s="1"/>
  <c r="AN1117" i="167"/>
  <c r="AM1117" i="167" s="1" a="1"/>
  <c r="AM1117" i="167" s="1"/>
  <c r="AX1056" i="167"/>
  <c r="AX560" i="167"/>
  <c r="AX549" i="167"/>
  <c r="AX5" i="167"/>
  <c r="AX512" i="167"/>
  <c r="AX1014" i="167"/>
  <c r="AX1015" i="167"/>
  <c r="AX504" i="167"/>
  <c r="AX574" i="167"/>
  <c r="AX655" i="167"/>
  <c r="AX649" i="167"/>
  <c r="AX521" i="167"/>
  <c r="AX591" i="167"/>
  <c r="AX1057" i="167"/>
  <c r="AM41" i="167" a="1"/>
  <c r="AM41" i="167" s="1"/>
  <c r="AN609" i="167"/>
  <c r="AM609" i="167" s="1" a="1"/>
  <c r="AM609" i="167" s="1"/>
  <c r="AX603" i="167"/>
  <c r="AX558" i="167"/>
  <c r="AX587" i="167"/>
  <c r="AX507" i="167"/>
  <c r="AX658" i="167"/>
  <c r="AM623" i="167" a="1"/>
  <c r="AM623" i="167" s="1"/>
  <c r="AX590" i="167"/>
  <c r="AX645" i="167"/>
  <c r="AX1021" i="167"/>
  <c r="AX667" i="167"/>
  <c r="AX657" i="167"/>
  <c r="AX650" i="167"/>
  <c r="AX559" i="167"/>
  <c r="AX1111" i="167"/>
  <c r="AX536" i="167"/>
  <c r="AN786" i="167"/>
  <c r="AM786" i="167" s="1" a="1"/>
  <c r="AM786" i="167" s="1"/>
  <c r="AX553" i="167"/>
  <c r="AX718" i="167"/>
  <c r="AN935" i="167"/>
  <c r="AM935" i="167" s="1" a="1"/>
  <c r="AM935" i="167" s="1"/>
  <c r="AX935" i="167"/>
  <c r="AM513" i="167" a="1"/>
  <c r="AM513" i="167" s="1"/>
  <c r="AX621" i="167"/>
  <c r="AX1191" i="167"/>
  <c r="AX526" i="167"/>
  <c r="AX841" i="167"/>
  <c r="AX592" i="167"/>
  <c r="AM15" i="167" a="1"/>
  <c r="AM15" i="167" s="1"/>
  <c r="AM39" i="167" a="1"/>
  <c r="AM39" i="167" s="1"/>
  <c r="AM31" i="167" a="1"/>
  <c r="AM31" i="167" s="1"/>
  <c r="AM705" i="167" a="1"/>
  <c r="AM705" i="167" s="1"/>
  <c r="AM520" i="167" a="1"/>
  <c r="AM520" i="167" s="1"/>
  <c r="AM518" i="167" a="1"/>
  <c r="AM518" i="167" s="1"/>
  <c r="AM46" i="167" a="1"/>
  <c r="AM46" i="167" s="1"/>
  <c r="AM62" i="167" a="1"/>
  <c r="AM62" i="167" s="1"/>
  <c r="AM61" i="167" a="1"/>
  <c r="AM61" i="167" s="1"/>
  <c r="AM51" i="167" a="1"/>
  <c r="AM51" i="167" s="1"/>
  <c r="AM1188" i="167" a="1"/>
  <c r="AM1188" i="167" s="1"/>
  <c r="AM765" i="167" a="1"/>
  <c r="AM765" i="167" s="1"/>
  <c r="AM67" i="167" a="1"/>
  <c r="AM67" i="167" s="1"/>
  <c r="AM578" i="167" a="1"/>
  <c r="AM578" i="167" s="1"/>
  <c r="AM1027" i="167" a="1"/>
  <c r="AM1027" i="167" s="1"/>
  <c r="AM454" i="167" a="1"/>
  <c r="AM454" i="167" s="1"/>
  <c r="AM21" i="167" a="1"/>
  <c r="AM21" i="167" s="1"/>
  <c r="AM60" i="167" a="1"/>
  <c r="AM60" i="167" s="1"/>
  <c r="AM663" i="167" a="1"/>
  <c r="AM663" i="167" s="1"/>
  <c r="AM33" i="167" a="1"/>
  <c r="AM33" i="167" s="1"/>
  <c r="AM476" i="167" a="1"/>
  <c r="AM476" i="167" s="1"/>
  <c r="AM82" i="167" a="1"/>
  <c r="AM82" i="167" s="1"/>
  <c r="AM38" i="167" a="1"/>
  <c r="AM38" i="167" s="1"/>
  <c r="AM551" i="167" a="1"/>
  <c r="AM551" i="167" s="1"/>
  <c r="AM526" i="167" a="1"/>
  <c r="AM526" i="167" s="1"/>
  <c r="AM555" i="167" a="1"/>
  <c r="AM555" i="167" s="1"/>
  <c r="AM665" i="167" a="1"/>
  <c r="AM665" i="167" s="1"/>
  <c r="AM590" i="167" a="1"/>
  <c r="AM590" i="167" s="1"/>
  <c r="AM131" i="167" a="1"/>
  <c r="AM131" i="167" s="1"/>
  <c r="AM152" i="167" a="1"/>
  <c r="AM152" i="167" s="1"/>
  <c r="AM66" i="167" a="1"/>
  <c r="AM66" i="167" s="1"/>
  <c r="AM767" i="167" a="1"/>
  <c r="AM767" i="167" s="1"/>
  <c r="AM1186" i="167" a="1"/>
  <c r="AM1186" i="167" s="1"/>
  <c r="AM662" i="167" a="1"/>
  <c r="AM662" i="167" s="1"/>
  <c r="AM502" i="167" a="1"/>
  <c r="AM502" i="167" s="1"/>
  <c r="AM646" i="167" a="1"/>
  <c r="AM646" i="167" s="1"/>
  <c r="AM9" i="167" a="1"/>
  <c r="AM9" i="167" s="1"/>
  <c r="AM511" i="167" a="1"/>
  <c r="AM511" i="167" s="1"/>
  <c r="AM727" i="167" a="1"/>
  <c r="AM727" i="167" s="1"/>
  <c r="AM44" i="167" a="1"/>
  <c r="AM44" i="167" s="1"/>
  <c r="AM491" i="167" a="1"/>
  <c r="AM491" i="167" s="1"/>
  <c r="AM85" i="167" a="1"/>
  <c r="AM85" i="167" s="1"/>
  <c r="AM773" i="167" a="1"/>
  <c r="AM773" i="167" s="1"/>
  <c r="AM617" i="167" a="1"/>
  <c r="AM617" i="167" s="1"/>
  <c r="AM658" i="167" a="1"/>
  <c r="AM658" i="167" s="1"/>
  <c r="AM26" i="167" a="1"/>
  <c r="AM26" i="167" s="1"/>
  <c r="AM621" i="167" a="1"/>
  <c r="AM621" i="167" s="1"/>
  <c r="AM64" i="167" a="1"/>
  <c r="AM64" i="167" s="1"/>
  <c r="AM111" i="167" a="1"/>
  <c r="AM111" i="167" s="1"/>
  <c r="AM738" i="167" a="1"/>
  <c r="AM738" i="167" s="1"/>
  <c r="AM490" i="167" a="1"/>
  <c r="AM490" i="167" s="1"/>
  <c r="AM581" i="167" a="1"/>
  <c r="AM581" i="167" s="1"/>
  <c r="AM566" i="167" a="1"/>
  <c r="AM566" i="167" s="1"/>
  <c r="AM10" i="167" a="1"/>
  <c r="AM10" i="167" s="1"/>
  <c r="AM1015" i="167" a="1"/>
  <c r="AM1015" i="167" s="1"/>
  <c r="AM11" i="167" a="1"/>
  <c r="AM11" i="167" s="1"/>
  <c r="AM76" i="167" a="1"/>
  <c r="AM76" i="167" s="1"/>
  <c r="AM109" i="167" a="1"/>
  <c r="AM109" i="167" s="1"/>
  <c r="AM529" i="167" a="1"/>
  <c r="AM529" i="167" s="1"/>
  <c r="AM565" i="167" a="1"/>
  <c r="AM565" i="167" s="1"/>
  <c r="AM486" i="167" a="1"/>
  <c r="AM486" i="167" s="1"/>
  <c r="AM576" i="167" a="1"/>
  <c r="AM576" i="167" s="1"/>
  <c r="AM710" i="167" a="1"/>
  <c r="AM710" i="167" s="1"/>
  <c r="AM145" i="167" a="1"/>
  <c r="AM145" i="167" s="1"/>
  <c r="AM569" i="167" a="1"/>
  <c r="AM569" i="167" s="1"/>
  <c r="AM504" i="167" a="1"/>
  <c r="AM504" i="167" s="1"/>
  <c r="AM706" i="167" a="1"/>
  <c r="AM706" i="167" s="1"/>
  <c r="AM68" i="167" a="1"/>
  <c r="AM68" i="167" s="1"/>
  <c r="AM478" i="167" a="1"/>
  <c r="AM478" i="167" s="1"/>
  <c r="AM541" i="167" a="1"/>
  <c r="AM541" i="167" s="1"/>
  <c r="AM532" i="167" a="1"/>
  <c r="AM532" i="167" s="1"/>
  <c r="AM588" i="167" a="1"/>
  <c r="AM588" i="167" s="1"/>
  <c r="AM811" i="167" a="1"/>
  <c r="AM811" i="167" s="1"/>
  <c r="AM597" i="167" a="1"/>
  <c r="AM597" i="167" s="1"/>
  <c r="AM950" i="167" a="1"/>
  <c r="AM950" i="167" s="1"/>
  <c r="AM480" i="167" a="1"/>
  <c r="AM480" i="167" s="1"/>
  <c r="AM12" i="167" a="1"/>
  <c r="AM12" i="167" s="1"/>
  <c r="AM69" i="167" a="1"/>
  <c r="AM69" i="167" s="1"/>
  <c r="AM14" i="167" a="1"/>
  <c r="AM14" i="167" s="1"/>
  <c r="AM531" i="167" a="1"/>
  <c r="AM531" i="167" s="1"/>
  <c r="AM549" i="167" a="1"/>
  <c r="AM549" i="167" s="1"/>
  <c r="AM579" i="167" a="1"/>
  <c r="AM579" i="167" s="1"/>
  <c r="AM124" i="167" a="1"/>
  <c r="AM124" i="167" s="1"/>
  <c r="AM534" i="167" a="1"/>
  <c r="AM534" i="167" s="1"/>
  <c r="AM506" i="167" a="1"/>
  <c r="AM506" i="167" s="1"/>
  <c r="AM584" i="167" a="1"/>
  <c r="AM584" i="167" s="1"/>
  <c r="AM739" i="167" a="1"/>
  <c r="AM739" i="167" s="1"/>
  <c r="AM52" i="167" a="1"/>
  <c r="AM52" i="167" s="1"/>
  <c r="AM73" i="167" a="1"/>
  <c r="AM73" i="167" s="1"/>
  <c r="AM27" i="167" a="1"/>
  <c r="AM27" i="167" s="1"/>
  <c r="AM503" i="167" a="1"/>
  <c r="AM503" i="167" s="1"/>
  <c r="AM94" i="167" a="1"/>
  <c r="AM94" i="167" s="1"/>
  <c r="AM519" i="167" a="1"/>
  <c r="AM519" i="167" s="1"/>
  <c r="AM128" i="167" a="1"/>
  <c r="AM128" i="167" s="1"/>
  <c r="AM720" i="167" a="1"/>
  <c r="AM720" i="167" s="1"/>
  <c r="AM708" i="167" a="1"/>
  <c r="AM708" i="167" s="1"/>
  <c r="AM553" i="167" a="1"/>
  <c r="AM553" i="167" s="1"/>
  <c r="AM544" i="167" a="1"/>
  <c r="AM544" i="167" s="1"/>
  <c r="AM643" i="167" a="1"/>
  <c r="AM643" i="167" s="1"/>
  <c r="AM642" i="167" a="1"/>
  <c r="AM642" i="167" s="1"/>
  <c r="AM1001" i="167" a="1"/>
  <c r="AM1001" i="167" s="1"/>
  <c r="AM507" i="167" a="1"/>
  <c r="AM507" i="167" s="1"/>
  <c r="AM1021" i="167" a="1"/>
  <c r="AM1021" i="167" s="1"/>
  <c r="AM562" i="167" a="1"/>
  <c r="AM562" i="167" s="1"/>
  <c r="AM585" i="167" a="1"/>
  <c r="AM585" i="167" s="1"/>
  <c r="AM574" i="167" a="1"/>
  <c r="AM574" i="167" s="1"/>
  <c r="AM28" i="167" a="1"/>
  <c r="AM28" i="167" s="1"/>
  <c r="AM36" i="167" a="1"/>
  <c r="AM36" i="167" s="1"/>
  <c r="AM477" i="167" a="1"/>
  <c r="AM477" i="167" s="1"/>
  <c r="AM32" i="167" a="1"/>
  <c r="AM32" i="167" s="1"/>
  <c r="AM473" i="167" a="1"/>
  <c r="AM473" i="167" s="1"/>
  <c r="AM561" i="167" a="1"/>
  <c r="AM561" i="167" s="1"/>
  <c r="AM582" i="167" a="1"/>
  <c r="AM582" i="167" s="1"/>
  <c r="AM466" i="167" a="1"/>
  <c r="AM466" i="167" s="1"/>
  <c r="AM509" i="167" a="1"/>
  <c r="AM509" i="167" s="1"/>
  <c r="AM37" i="167" a="1"/>
  <c r="AM37" i="167" s="1"/>
  <c r="AM660" i="167" a="1"/>
  <c r="AM660" i="167" s="1"/>
  <c r="AM96" i="167" a="1"/>
  <c r="AM96" i="167" s="1"/>
  <c r="AM79" i="167" a="1"/>
  <c r="AM79" i="167" s="1"/>
  <c r="AM587" i="167" a="1"/>
  <c r="AM587" i="167" s="1"/>
  <c r="AM620" i="167" a="1"/>
  <c r="AM620" i="167" s="1"/>
  <c r="AM497" i="167" a="1"/>
  <c r="AM497" i="167" s="1"/>
  <c r="AM536" i="167" a="1"/>
  <c r="AM536" i="167" s="1"/>
  <c r="AM568" i="167" a="1"/>
  <c r="AM568" i="167" s="1"/>
  <c r="H156" i="167" l="1"/>
  <c r="H157" i="167"/>
  <c r="H158" i="167"/>
  <c r="H159" i="167"/>
  <c r="H160" i="167"/>
  <c r="H161" i="167"/>
  <c r="H162" i="167"/>
  <c r="H163" i="167"/>
  <c r="H164" i="167"/>
  <c r="H165" i="167"/>
  <c r="H166" i="167"/>
  <c r="H167" i="167"/>
  <c r="H168" i="167"/>
  <c r="H169" i="167"/>
  <c r="H170" i="167"/>
  <c r="H171" i="167"/>
  <c r="H172" i="167"/>
  <c r="H173" i="167"/>
  <c r="H174" i="167"/>
  <c r="H175" i="167"/>
  <c r="H176" i="167"/>
  <c r="H177" i="167"/>
  <c r="H178" i="167"/>
  <c r="H179" i="167"/>
  <c r="H180" i="167"/>
  <c r="H181" i="167"/>
  <c r="H182" i="167"/>
  <c r="H183" i="167"/>
  <c r="H184" i="167"/>
  <c r="H185" i="167"/>
  <c r="H186" i="167"/>
  <c r="H187" i="167"/>
  <c r="H188" i="167"/>
  <c r="H189" i="167"/>
  <c r="H190" i="167"/>
  <c r="H191" i="167"/>
  <c r="H192" i="167"/>
  <c r="H193" i="167"/>
  <c r="H194" i="167"/>
  <c r="H195" i="167"/>
  <c r="H196" i="167"/>
  <c r="H197" i="167"/>
  <c r="H198" i="167"/>
  <c r="H199" i="167"/>
  <c r="H200" i="167"/>
  <c r="H201" i="167"/>
  <c r="H202" i="167"/>
  <c r="H203" i="167"/>
  <c r="H204" i="167"/>
  <c r="H205" i="167"/>
  <c r="H206" i="167"/>
  <c r="H207" i="167"/>
  <c r="H208" i="167"/>
  <c r="H209" i="167"/>
  <c r="H210" i="167"/>
  <c r="H211" i="167"/>
  <c r="H212" i="167"/>
  <c r="H213" i="167"/>
  <c r="H214" i="167"/>
  <c r="H215" i="167"/>
  <c r="H216" i="167"/>
  <c r="H217" i="167"/>
  <c r="H218" i="167"/>
  <c r="H219" i="167"/>
  <c r="H220" i="167"/>
  <c r="H221" i="167"/>
  <c r="H222" i="167"/>
  <c r="H223" i="167"/>
  <c r="H224" i="167"/>
  <c r="H225" i="167"/>
  <c r="H226" i="167"/>
  <c r="H227" i="167"/>
  <c r="H228" i="167"/>
  <c r="H229" i="167"/>
  <c r="H230" i="167"/>
  <c r="H231" i="167"/>
  <c r="H232" i="167"/>
  <c r="H233" i="167"/>
  <c r="H234" i="167"/>
  <c r="H235" i="167"/>
  <c r="H236" i="167"/>
  <c r="H237" i="167"/>
  <c r="H238" i="167"/>
  <c r="H239" i="167"/>
  <c r="H240" i="167"/>
  <c r="H241" i="167"/>
  <c r="H242" i="167"/>
  <c r="H243" i="167"/>
  <c r="H244" i="167"/>
  <c r="H245" i="167"/>
  <c r="H246" i="167"/>
  <c r="H247" i="167"/>
  <c r="H248" i="167"/>
  <c r="H249" i="167"/>
  <c r="H250" i="167"/>
  <c r="H251" i="167"/>
  <c r="H252" i="167"/>
  <c r="H253" i="167"/>
  <c r="H254" i="167"/>
  <c r="H255" i="167"/>
  <c r="H256" i="167"/>
  <c r="H257" i="167"/>
  <c r="H258" i="167"/>
  <c r="H259" i="167"/>
  <c r="H260" i="167"/>
  <c r="H261" i="167"/>
  <c r="H262" i="167"/>
  <c r="H263" i="167"/>
  <c r="H264" i="167"/>
  <c r="H265" i="167"/>
  <c r="H266" i="167"/>
  <c r="H267" i="167"/>
  <c r="H268" i="167"/>
  <c r="H269" i="167"/>
  <c r="H270" i="167"/>
  <c r="H271" i="167"/>
  <c r="H272" i="167"/>
  <c r="H273" i="167"/>
  <c r="H274" i="167"/>
  <c r="H275" i="167"/>
  <c r="H276" i="167"/>
  <c r="H277" i="167"/>
  <c r="H278" i="167"/>
  <c r="H279" i="167"/>
  <c r="H280" i="167"/>
  <c r="H281" i="167"/>
  <c r="H282" i="167"/>
  <c r="H283" i="167"/>
  <c r="H284" i="167"/>
  <c r="H285" i="167"/>
  <c r="H286" i="167"/>
  <c r="H287" i="167"/>
  <c r="H288" i="167"/>
  <c r="H289" i="167"/>
  <c r="H290" i="167"/>
  <c r="H291" i="167"/>
  <c r="H292" i="167"/>
  <c r="H293" i="167"/>
  <c r="H294" i="167"/>
  <c r="H295" i="167"/>
  <c r="H296" i="167"/>
  <c r="H297" i="167"/>
  <c r="H298" i="167"/>
  <c r="H299" i="167"/>
  <c r="H300" i="167"/>
  <c r="H301" i="167"/>
  <c r="H302" i="167"/>
  <c r="H303" i="167"/>
  <c r="H304" i="167"/>
  <c r="H305" i="167"/>
  <c r="H306" i="167"/>
  <c r="H307" i="167"/>
  <c r="H308" i="167"/>
  <c r="H309" i="167"/>
  <c r="H310" i="167"/>
  <c r="H311" i="167"/>
  <c r="H312" i="167"/>
  <c r="H313" i="167"/>
  <c r="H314" i="167"/>
  <c r="H315" i="167"/>
  <c r="H316" i="167"/>
  <c r="H317" i="167"/>
  <c r="H318" i="167"/>
  <c r="H319" i="167"/>
  <c r="H320" i="167"/>
  <c r="H321" i="167"/>
  <c r="H322" i="167"/>
  <c r="H323" i="167"/>
  <c r="H324" i="167"/>
  <c r="H325" i="167"/>
  <c r="H326" i="167"/>
  <c r="H327" i="167"/>
  <c r="H328" i="167"/>
  <c r="H329" i="167"/>
  <c r="H330" i="167"/>
  <c r="H331" i="167"/>
  <c r="H332" i="167"/>
  <c r="H333" i="167"/>
  <c r="H334" i="167"/>
  <c r="H335" i="167"/>
  <c r="H336" i="167"/>
  <c r="H337" i="167"/>
  <c r="H338" i="167"/>
  <c r="H339" i="167"/>
  <c r="H340" i="167"/>
  <c r="H341" i="167"/>
  <c r="H342" i="167"/>
  <c r="H343" i="167"/>
  <c r="H344" i="167"/>
  <c r="H345" i="167"/>
  <c r="H346" i="167"/>
  <c r="H347" i="167"/>
  <c r="H348" i="167"/>
  <c r="H349" i="167"/>
  <c r="H350" i="167"/>
  <c r="H351" i="167"/>
  <c r="H352" i="167"/>
  <c r="H353" i="167"/>
  <c r="H354" i="167"/>
  <c r="H355" i="167"/>
  <c r="H356" i="167"/>
  <c r="H357" i="167"/>
  <c r="H358" i="167"/>
  <c r="H359" i="167"/>
  <c r="H360" i="167"/>
  <c r="H361" i="167"/>
  <c r="H362" i="167"/>
  <c r="H363" i="167"/>
  <c r="H364" i="167"/>
  <c r="H365" i="167"/>
  <c r="H366" i="167"/>
  <c r="H367" i="167"/>
  <c r="H368" i="167"/>
  <c r="H369" i="167"/>
  <c r="H370" i="167"/>
  <c r="H371" i="167"/>
  <c r="H372" i="167"/>
  <c r="H373" i="167"/>
  <c r="H374" i="167"/>
  <c r="H375" i="167"/>
  <c r="H376" i="167"/>
  <c r="H377" i="167"/>
  <c r="H378" i="167"/>
  <c r="H379" i="167"/>
  <c r="H380" i="167"/>
  <c r="H381" i="167"/>
  <c r="H382" i="167"/>
  <c r="H383" i="167"/>
  <c r="H384" i="167"/>
  <c r="H385" i="167"/>
  <c r="H386" i="167"/>
  <c r="H387" i="167"/>
  <c r="H388" i="167"/>
  <c r="H389" i="167"/>
  <c r="H390" i="167"/>
  <c r="H391" i="167"/>
  <c r="H392" i="167"/>
  <c r="H393" i="167"/>
  <c r="H394" i="167"/>
  <c r="H395" i="167"/>
  <c r="H396" i="167"/>
  <c r="H397" i="167"/>
  <c r="H398" i="167"/>
  <c r="H399" i="167"/>
  <c r="H400" i="167"/>
  <c r="H401" i="167"/>
  <c r="H402" i="167"/>
  <c r="H403" i="167"/>
  <c r="H404" i="167"/>
  <c r="H405" i="167"/>
  <c r="H406" i="167"/>
  <c r="H407" i="167"/>
  <c r="H408" i="167"/>
  <c r="H409" i="167"/>
  <c r="H410" i="167"/>
  <c r="H411" i="167"/>
  <c r="H412" i="167"/>
  <c r="H413" i="167"/>
  <c r="H414" i="167"/>
  <c r="H415" i="167"/>
  <c r="H416" i="167"/>
  <c r="H417" i="167"/>
  <c r="H418" i="167"/>
  <c r="H419" i="167"/>
  <c r="H420" i="167"/>
  <c r="H421" i="167"/>
  <c r="H422" i="167"/>
  <c r="H423" i="167"/>
  <c r="H424" i="167"/>
  <c r="H425" i="167"/>
  <c r="H426" i="167"/>
  <c r="H427" i="167"/>
  <c r="H428" i="167"/>
  <c r="H429" i="167"/>
  <c r="H430" i="167"/>
  <c r="H431" i="167"/>
  <c r="H432" i="167"/>
  <c r="H433" i="167"/>
  <c r="H434" i="167"/>
  <c r="H435" i="167"/>
  <c r="H436" i="167"/>
  <c r="H437" i="167"/>
  <c r="H438" i="167"/>
  <c r="H439" i="167"/>
  <c r="H440" i="167"/>
  <c r="H441" i="167"/>
  <c r="H442" i="167"/>
  <c r="H443" i="167"/>
  <c r="H444" i="167"/>
  <c r="H445" i="167"/>
  <c r="H446" i="167"/>
  <c r="H447" i="167"/>
  <c r="H448" i="167"/>
  <c r="H479" i="167"/>
  <c r="V1284" i="167"/>
  <c r="K1282" i="167"/>
  <c r="K1279" i="167"/>
  <c r="K1280" i="167"/>
  <c r="K1281" i="167"/>
  <c r="K1278" i="167"/>
  <c r="K1275" i="167"/>
  <c r="K1276" i="167"/>
  <c r="K1274" i="167"/>
  <c r="K1273" i="167"/>
  <c r="K1271" i="167"/>
  <c r="K1272" i="167"/>
  <c r="K1270" i="167"/>
  <c r="K1268" i="167"/>
  <c r="K1269" i="167"/>
  <c r="K1263" i="167"/>
  <c r="K1264" i="167"/>
  <c r="K1265" i="167"/>
  <c r="K1266" i="167"/>
  <c r="K1267" i="167"/>
  <c r="K1262" i="167"/>
  <c r="K1259" i="167"/>
  <c r="K1255" i="167"/>
  <c r="K1256" i="167"/>
  <c r="K1257" i="167"/>
  <c r="K1258" i="167"/>
  <c r="K1254" i="167"/>
  <c r="K1252" i="167"/>
  <c r="K1253" i="167"/>
  <c r="K1250" i="167"/>
  <c r="K1251" i="167"/>
  <c r="K1249" i="167"/>
  <c r="K1245" i="167"/>
  <c r="K1246" i="167"/>
  <c r="K1247" i="167"/>
  <c r="K1248" i="167"/>
  <c r="K1243" i="167"/>
  <c r="K1244" i="167"/>
  <c r="K1241" i="167"/>
  <c r="K1242" i="167"/>
  <c r="K1239" i="167"/>
  <c r="K1240" i="167"/>
  <c r="K1235" i="167"/>
  <c r="K1236" i="167"/>
  <c r="K1237" i="167"/>
  <c r="K1238" i="167"/>
  <c r="K1233" i="167"/>
  <c r="K1234" i="167"/>
  <c r="K1231" i="167"/>
  <c r="K1229" i="167"/>
  <c r="K1227" i="167"/>
  <c r="K1228" i="167"/>
  <c r="K1222" i="167"/>
  <c r="K1223" i="167"/>
  <c r="K1224" i="167"/>
  <c r="K1225" i="167"/>
  <c r="K1226" i="167"/>
  <c r="K1220" i="167"/>
  <c r="K1219" i="167"/>
  <c r="K1218" i="167"/>
  <c r="K1216" i="167"/>
  <c r="K1217" i="167"/>
  <c r="K1212" i="167"/>
  <c r="K1213" i="167"/>
  <c r="K1214" i="167"/>
  <c r="K1215" i="167"/>
  <c r="K1206" i="167"/>
  <c r="K1207" i="167"/>
  <c r="K1208" i="167"/>
  <c r="K1209" i="167"/>
  <c r="K1210" i="167"/>
  <c r="K1211" i="167"/>
  <c r="K1200" i="167"/>
  <c r="K1201" i="167"/>
  <c r="K1202" i="167"/>
  <c r="K1203" i="167"/>
  <c r="K1204" i="167"/>
  <c r="K1205" i="167"/>
  <c r="K1193" i="167"/>
  <c r="K1194" i="167"/>
  <c r="K1195" i="167"/>
  <c r="K1196" i="167"/>
  <c r="K1197" i="167"/>
  <c r="K1198" i="167"/>
  <c r="K1192" i="167"/>
  <c r="K1189" i="167"/>
  <c r="K1190" i="167"/>
  <c r="K1185" i="167"/>
  <c r="K1180" i="167"/>
  <c r="K1181" i="167"/>
  <c r="K1182" i="167"/>
  <c r="K1183" i="167"/>
  <c r="K1178" i="167"/>
  <c r="K1179" i="167"/>
  <c r="K1175" i="167"/>
  <c r="K1176" i="167"/>
  <c r="K1177" i="167"/>
  <c r="K1173" i="167"/>
  <c r="K1174" i="167"/>
  <c r="K1172" i="167"/>
  <c r="K1166" i="167"/>
  <c r="K1167" i="167"/>
  <c r="K1168" i="167"/>
  <c r="K1169" i="167"/>
  <c r="K1170" i="167"/>
  <c r="K1171" i="167"/>
  <c r="K1164" i="167"/>
  <c r="K1165" i="167"/>
  <c r="K1161" i="167"/>
  <c r="K1162" i="167"/>
  <c r="K1163" i="167"/>
  <c r="K1160" i="167"/>
  <c r="K1151" i="167"/>
  <c r="K1152" i="167"/>
  <c r="K1153" i="167"/>
  <c r="K1154" i="167"/>
  <c r="K1155" i="167"/>
  <c r="K1147" i="167"/>
  <c r="K1148" i="167"/>
  <c r="K1149" i="167"/>
  <c r="K1150" i="167"/>
  <c r="K1143" i="167"/>
  <c r="K1144" i="167"/>
  <c r="K1145" i="167"/>
  <c r="K1146" i="167"/>
  <c r="K1142" i="167"/>
  <c r="K1140" i="167"/>
  <c r="K1141" i="167"/>
  <c r="K1139" i="167"/>
  <c r="K1138" i="167"/>
  <c r="K1137" i="167"/>
  <c r="K1133" i="167"/>
  <c r="K1134" i="167"/>
  <c r="K1135" i="167"/>
  <c r="K1136" i="167"/>
  <c r="K1130" i="167"/>
  <c r="K1131" i="167"/>
  <c r="K1125" i="167"/>
  <c r="K1126" i="167"/>
  <c r="K1122" i="167"/>
  <c r="K1121" i="167"/>
  <c r="K1119" i="167"/>
  <c r="K1118" i="167"/>
  <c r="K1112" i="167"/>
  <c r="K1113" i="167"/>
  <c r="K1114" i="167"/>
  <c r="K1115" i="167"/>
  <c r="K1110" i="167"/>
  <c r="K1107" i="167"/>
  <c r="K1105" i="167"/>
  <c r="K1104" i="167"/>
  <c r="K1103" i="167"/>
  <c r="K1100" i="167"/>
  <c r="K1101" i="167"/>
  <c r="K1102" i="167"/>
  <c r="K1099" i="167"/>
  <c r="K1097" i="167"/>
  <c r="K1096" i="167"/>
  <c r="K1094" i="167"/>
  <c r="K1095" i="167"/>
  <c r="K1089" i="167"/>
  <c r="K1086" i="167"/>
  <c r="K1087" i="167"/>
  <c r="K1085" i="167"/>
  <c r="K1084" i="167"/>
  <c r="K1083" i="167"/>
  <c r="K1079" i="167"/>
  <c r="K1080" i="167"/>
  <c r="K1078" i="167"/>
  <c r="K1077" i="167"/>
  <c r="K1074" i="167"/>
  <c r="K1075" i="167"/>
  <c r="K1076" i="167"/>
  <c r="K1073" i="167"/>
  <c r="K1071" i="167"/>
  <c r="K1067" i="167"/>
  <c r="K1068" i="167"/>
  <c r="K1066" i="167"/>
  <c r="K1069" i="167"/>
  <c r="K1065" i="167"/>
  <c r="K1062" i="167"/>
  <c r="K1061" i="167"/>
  <c r="K1059" i="167"/>
  <c r="K1058" i="167"/>
  <c r="K1051" i="167"/>
  <c r="K1052" i="167"/>
  <c r="K1040" i="167"/>
  <c r="K1041" i="167"/>
  <c r="K1042" i="167"/>
  <c r="K1043" i="167"/>
  <c r="K1044" i="167"/>
  <c r="K1045" i="167"/>
  <c r="K1046" i="167"/>
  <c r="K1047" i="167"/>
  <c r="K1048" i="167"/>
  <c r="K1049" i="167"/>
  <c r="K1050" i="167"/>
  <c r="K1038" i="167"/>
  <c r="K1039" i="167"/>
  <c r="K1037" i="167"/>
  <c r="K1035" i="167"/>
  <c r="K1036" i="167"/>
  <c r="K1017" i="167"/>
  <c r="K1004" i="167"/>
  <c r="K993" i="167"/>
  <c r="K994" i="167"/>
  <c r="K995" i="167"/>
  <c r="K996" i="167"/>
  <c r="K997" i="167"/>
  <c r="K987" i="167"/>
  <c r="K988" i="167"/>
  <c r="K979" i="167"/>
  <c r="K980" i="167"/>
  <c r="K981" i="167"/>
  <c r="K982" i="167"/>
  <c r="K969" i="167"/>
  <c r="K967" i="167"/>
  <c r="K968" i="167"/>
  <c r="K961" i="167"/>
  <c r="K958" i="167"/>
  <c r="K959" i="167"/>
  <c r="K956" i="167"/>
  <c r="K953" i="167"/>
  <c r="K948" i="167"/>
  <c r="K949" i="167"/>
  <c r="K941" i="167"/>
  <c r="K936" i="167"/>
  <c r="K937" i="167"/>
  <c r="K934" i="167"/>
  <c r="K933" i="167"/>
  <c r="K930" i="167"/>
  <c r="K931" i="167"/>
  <c r="K932" i="167"/>
  <c r="K919" i="167"/>
  <c r="K920" i="167"/>
  <c r="K921" i="167"/>
  <c r="K922" i="167"/>
  <c r="K923" i="167"/>
  <c r="K924" i="167"/>
  <c r="K925" i="167"/>
  <c r="K926" i="167"/>
  <c r="K927" i="167"/>
  <c r="K916" i="167"/>
  <c r="K917" i="167"/>
  <c r="K912" i="167"/>
  <c r="K913" i="167"/>
  <c r="K914" i="167"/>
  <c r="K908" i="167"/>
  <c r="K902" i="167"/>
  <c r="K897" i="167"/>
  <c r="K898" i="167"/>
  <c r="K899" i="167"/>
  <c r="K900" i="167"/>
  <c r="K901" i="167"/>
  <c r="K896" i="167"/>
  <c r="K891" i="167"/>
  <c r="K892" i="167"/>
  <c r="K893" i="167"/>
  <c r="K894" i="167"/>
  <c r="K895" i="167"/>
  <c r="K887" i="167"/>
  <c r="K888" i="167"/>
  <c r="K889" i="167"/>
  <c r="K886" i="167"/>
  <c r="K882" i="167"/>
  <c r="K879" i="167"/>
  <c r="K876" i="167"/>
  <c r="K877" i="167"/>
  <c r="K874" i="167"/>
  <c r="K873" i="167"/>
  <c r="K869" i="167"/>
  <c r="K867" i="167"/>
  <c r="K865" i="167"/>
  <c r="K862" i="167"/>
  <c r="K863" i="167"/>
  <c r="K864" i="167"/>
  <c r="K860" i="167"/>
  <c r="K861" i="167"/>
  <c r="K857" i="167"/>
  <c r="K848" i="167"/>
  <c r="K847" i="167"/>
  <c r="K845" i="167"/>
  <c r="K846" i="167"/>
  <c r="K843" i="167"/>
  <c r="K844" i="167"/>
  <c r="K842" i="167"/>
  <c r="K840" i="167"/>
  <c r="K836" i="167"/>
  <c r="K837" i="167"/>
  <c r="K838" i="167"/>
  <c r="K839" i="167"/>
  <c r="K833" i="167"/>
  <c r="K834" i="167"/>
  <c r="K835" i="167"/>
  <c r="K832" i="167"/>
  <c r="K831" i="167"/>
  <c r="K830" i="167"/>
  <c r="K829" i="167"/>
  <c r="K827" i="167"/>
  <c r="K828" i="167"/>
  <c r="K826" i="167"/>
  <c r="K825" i="167"/>
  <c r="K822" i="167"/>
  <c r="K823" i="167"/>
  <c r="K819" i="167"/>
  <c r="K817" i="167"/>
  <c r="K813" i="167"/>
  <c r="K814" i="167"/>
  <c r="K808" i="167"/>
  <c r="K805" i="167"/>
  <c r="K799" i="167"/>
  <c r="K800" i="167"/>
  <c r="K795" i="167"/>
  <c r="K794" i="167"/>
  <c r="K791" i="167"/>
  <c r="K792" i="167"/>
  <c r="K787" i="167"/>
  <c r="K788" i="167"/>
  <c r="K789" i="167"/>
  <c r="K784" i="167"/>
  <c r="K782" i="167"/>
  <c r="K774" i="167"/>
  <c r="K770" i="167"/>
  <c r="K771" i="167"/>
  <c r="K755" i="167"/>
  <c r="K756" i="167"/>
  <c r="K744" i="167"/>
  <c r="K745" i="167"/>
  <c r="K746" i="167"/>
  <c r="K737" i="167"/>
  <c r="K723" i="167"/>
  <c r="K721" i="167"/>
  <c r="K715" i="167"/>
  <c r="K709" i="167"/>
  <c r="K852" i="167"/>
  <c r="K812" i="167"/>
  <c r="K818" i="167"/>
  <c r="K866" i="167"/>
  <c r="K855" i="167"/>
  <c r="K1005" i="167"/>
  <c r="K875" i="167"/>
  <c r="K1024" i="167"/>
  <c r="K976" i="167"/>
  <c r="K1022" i="167"/>
  <c r="K970" i="167"/>
  <c r="K1132" i="167"/>
  <c r="K918" i="167"/>
  <c r="K989" i="167"/>
  <c r="K983" i="167"/>
  <c r="K957" i="167"/>
  <c r="K960" i="167"/>
  <c r="K871" i="167"/>
  <c r="K880" i="167"/>
  <c r="K881" i="167"/>
  <c r="K883" i="167"/>
  <c r="K878" i="167"/>
  <c r="K872" i="167"/>
  <c r="K1156" i="167"/>
  <c r="K909" i="167"/>
  <c r="K915" i="167"/>
  <c r="K890" i="167"/>
  <c r="K858" i="167"/>
  <c r="K1006" i="167"/>
  <c r="K849" i="167"/>
  <c r="K850" i="167"/>
  <c r="K1081" i="167"/>
  <c r="K870" i="167"/>
  <c r="K1260" i="167"/>
  <c r="K1283" i="167"/>
  <c r="K854" i="167"/>
  <c r="K1159" i="167"/>
  <c r="K853" i="167"/>
  <c r="K851" i="167"/>
  <c r="K977" i="167"/>
  <c r="K965" i="167"/>
  <c r="K962" i="167"/>
  <c r="K971" i="167"/>
  <c r="K972" i="167"/>
  <c r="K910" i="167"/>
  <c r="K928" i="167"/>
  <c r="K1018" i="167"/>
  <c r="K693" i="167"/>
  <c r="K698" i="167"/>
  <c r="K699" i="167"/>
  <c r="K700" i="167"/>
  <c r="K701" i="167"/>
  <c r="K1029" i="167"/>
  <c r="K1033" i="167"/>
  <c r="K911" i="167"/>
  <c r="K946" i="167"/>
  <c r="K952" i="167"/>
  <c r="K929" i="167"/>
  <c r="K942" i="167"/>
  <c r="K943" i="167"/>
  <c r="K945" i="167"/>
  <c r="K903" i="167"/>
  <c r="K904" i="167"/>
  <c r="K905" i="167"/>
  <c r="K906" i="167"/>
  <c r="K907" i="167"/>
  <c r="K938" i="167"/>
  <c r="K985" i="167"/>
  <c r="K992" i="167"/>
  <c r="K990" i="167"/>
  <c r="K1184" i="167"/>
  <c r="K1129" i="167"/>
  <c r="K1123" i="167"/>
  <c r="K1124" i="167"/>
  <c r="K1127" i="167"/>
  <c r="K1090" i="167"/>
  <c r="K1128" i="167"/>
  <c r="K1091" i="167"/>
  <c r="K1098" i="167"/>
  <c r="K954" i="167"/>
  <c r="K973" i="167"/>
  <c r="K963" i="167"/>
  <c r="K1088" i="167"/>
  <c r="K1030" i="167"/>
  <c r="K1060" i="167"/>
  <c r="K1019" i="167"/>
  <c r="K1230" i="167"/>
  <c r="K986" i="167"/>
  <c r="K955" i="167"/>
  <c r="K676" i="167"/>
  <c r="K951" i="167"/>
  <c r="K947" i="167"/>
  <c r="K944" i="167"/>
  <c r="K939" i="167"/>
  <c r="K940" i="167"/>
  <c r="K672" i="167"/>
  <c r="K666" i="167"/>
  <c r="K661" i="167"/>
  <c r="K673" i="167"/>
  <c r="K653" i="167"/>
  <c r="K641" i="167"/>
  <c r="K639" i="167"/>
  <c r="K636" i="167"/>
  <c r="K637" i="167"/>
  <c r="K638" i="167"/>
  <c r="K634" i="167"/>
  <c r="K635" i="167"/>
  <c r="K622" i="167"/>
  <c r="K627" i="167"/>
  <c r="K618" i="167"/>
  <c r="K731" i="167"/>
  <c r="K610" i="167"/>
  <c r="K606" i="167"/>
  <c r="K570" i="167"/>
  <c r="K607" i="167"/>
  <c r="K625" i="167"/>
  <c r="K608" i="167"/>
  <c r="K604" i="167"/>
  <c r="K598" i="167"/>
  <c r="K674" i="167"/>
  <c r="K692" i="167"/>
  <c r="K685" i="167"/>
  <c r="K677" i="167"/>
  <c r="K680" i="167"/>
  <c r="K670" i="167"/>
  <c r="K668" i="167"/>
  <c r="K669" i="167"/>
  <c r="K679" i="167"/>
  <c r="K678" i="167"/>
  <c r="K681" i="167"/>
  <c r="K691" i="167"/>
  <c r="K686" i="167"/>
  <c r="K690" i="167"/>
  <c r="K688" i="167"/>
  <c r="K689" i="167"/>
  <c r="K687" i="167"/>
  <c r="K675" i="167"/>
  <c r="K664" i="167"/>
  <c r="K682" i="167"/>
  <c r="K595" i="167"/>
  <c r="K594" i="167"/>
  <c r="K596" i="167"/>
  <c r="K1020" i="167"/>
  <c r="K1157" i="167"/>
  <c r="K1158" i="167"/>
  <c r="K991" i="167"/>
  <c r="K571" i="167"/>
  <c r="K573" i="167"/>
  <c r="K600" i="167"/>
  <c r="K550" i="167"/>
  <c r="K984" i="167"/>
  <c r="K1028" i="167"/>
  <c r="K998" i="167"/>
  <c r="K542" i="167"/>
  <c r="K530" i="167"/>
  <c r="K522" i="167"/>
  <c r="K1232" i="167"/>
  <c r="K1053" i="167"/>
  <c r="K1261" i="167"/>
  <c r="K1025" i="167"/>
  <c r="K1054" i="167"/>
  <c r="K1034" i="167"/>
  <c r="K1023" i="167"/>
  <c r="K1277" i="167"/>
  <c r="K1199" i="167"/>
  <c r="K1070" i="167"/>
  <c r="K974" i="167"/>
  <c r="K975" i="167"/>
  <c r="K964" i="167"/>
  <c r="K966" i="167"/>
  <c r="K978" i="167"/>
  <c r="K1026" i="167"/>
  <c r="K1055" i="167"/>
  <c r="K1108" i="167"/>
  <c r="K1063" i="167"/>
  <c r="K1092" i="167"/>
  <c r="K1106" i="167"/>
  <c r="K1093" i="167"/>
  <c r="K1031" i="167"/>
  <c r="K1032" i="167"/>
  <c r="K781" i="167"/>
  <c r="K535" i="167"/>
  <c r="K824" i="167"/>
  <c r="K809" i="167"/>
  <c r="K815" i="167"/>
  <c r="K785" i="167"/>
  <c r="K859" i="167"/>
  <c r="K856" i="167"/>
  <c r="K1082" i="167"/>
  <c r="K884" i="167"/>
  <c r="K885" i="167"/>
  <c r="K1120" i="167"/>
  <c r="K806" i="167"/>
  <c r="K796" i="167"/>
  <c r="K797" i="167"/>
  <c r="K790" i="167"/>
  <c r="K793" i="167"/>
  <c r="K742" i="167"/>
  <c r="K747" i="167"/>
  <c r="K757" i="167"/>
  <c r="K758" i="167"/>
  <c r="K759" i="167"/>
  <c r="K772" i="167"/>
  <c r="K798" i="167"/>
  <c r="K775" i="167"/>
  <c r="K776" i="167"/>
  <c r="K748" i="167"/>
  <c r="K749" i="167"/>
  <c r="K743" i="167"/>
  <c r="K740" i="167"/>
  <c r="K741" i="167"/>
  <c r="K750" i="167"/>
  <c r="K751" i="167"/>
  <c r="K752" i="167"/>
  <c r="K753" i="167"/>
  <c r="K762" i="167"/>
  <c r="K777" i="167"/>
  <c r="K783" i="167"/>
  <c r="K780" i="167"/>
  <c r="K760" i="167"/>
  <c r="K761" i="167"/>
  <c r="K499" i="167"/>
  <c r="K500" i="167"/>
  <c r="K501" i="167"/>
  <c r="K493" i="167"/>
  <c r="K489" i="167"/>
  <c r="K724" i="167"/>
  <c r="K763" i="167"/>
  <c r="K734" i="167"/>
  <c r="K735" i="167"/>
  <c r="K713" i="167"/>
  <c r="K719" i="167"/>
  <c r="K716" i="167"/>
  <c r="K717" i="167"/>
  <c r="K732" i="167"/>
  <c r="K714" i="167"/>
  <c r="K485" i="167"/>
  <c r="K728" i="167"/>
  <c r="K729" i="167"/>
  <c r="K725" i="167"/>
  <c r="K754" i="167"/>
  <c r="K810" i="167"/>
  <c r="K764" i="167"/>
  <c r="K778" i="167"/>
  <c r="K484" i="167"/>
  <c r="K1007" i="167"/>
  <c r="K779" i="167"/>
  <c r="K736" i="167"/>
  <c r="K733" i="167"/>
  <c r="K730" i="167"/>
  <c r="K702" i="167"/>
  <c r="K703" i="167"/>
  <c r="K697" i="167"/>
  <c r="K694" i="167"/>
  <c r="K695" i="167"/>
  <c r="K696" i="167"/>
  <c r="K1072" i="167"/>
  <c r="K1008" i="167"/>
  <c r="K1009" i="167"/>
  <c r="K1010" i="167"/>
  <c r="K1011" i="167"/>
  <c r="K1012" i="167"/>
  <c r="K1013" i="167"/>
  <c r="K1221" i="167"/>
  <c r="K482" i="167"/>
  <c r="K479" i="167"/>
  <c r="F479" i="167" l="1"/>
  <c r="G479" i="167"/>
  <c r="AP1" i="167"/>
  <c r="R1282" i="167" l="1" a="1"/>
  <c r="R1282" i="167" s="1"/>
  <c r="R1279" i="167" a="1"/>
  <c r="R1279" i="167" s="1"/>
  <c r="R1280" i="167" a="1"/>
  <c r="R1280" i="167" s="1"/>
  <c r="R1281" i="167" a="1"/>
  <c r="R1281" i="167" s="1"/>
  <c r="R1278" i="167" a="1"/>
  <c r="R1278" i="167" s="1"/>
  <c r="R1275" i="167" a="1"/>
  <c r="R1275" i="167" s="1"/>
  <c r="R1276" i="167" a="1"/>
  <c r="R1276" i="167" s="1"/>
  <c r="R1274" i="167" a="1"/>
  <c r="R1274" i="167" s="1"/>
  <c r="R1273" i="167" a="1"/>
  <c r="R1273" i="167" s="1"/>
  <c r="R1271" i="167" a="1"/>
  <c r="R1271" i="167" s="1"/>
  <c r="R1272" i="167" a="1"/>
  <c r="R1272" i="167" s="1"/>
  <c r="R1270" i="167" a="1"/>
  <c r="R1270" i="167" s="1"/>
  <c r="R1268" i="167" a="1"/>
  <c r="R1268" i="167" s="1"/>
  <c r="R1269" i="167" a="1"/>
  <c r="R1269" i="167" s="1"/>
  <c r="R1263" i="167" a="1"/>
  <c r="R1263" i="167" s="1"/>
  <c r="R1264" i="167" a="1"/>
  <c r="R1264" i="167" s="1"/>
  <c r="R1265" i="167" a="1"/>
  <c r="R1265" i="167" s="1"/>
  <c r="R1266" i="167" a="1"/>
  <c r="R1266" i="167" s="1"/>
  <c r="R1267" i="167" a="1"/>
  <c r="R1267" i="167" s="1"/>
  <c r="R1262" i="167" a="1"/>
  <c r="R1262" i="167" s="1"/>
  <c r="R1259" i="167" a="1"/>
  <c r="R1259" i="167" s="1"/>
  <c r="R1255" i="167" a="1"/>
  <c r="R1255" i="167" s="1"/>
  <c r="R1256" i="167" a="1"/>
  <c r="R1256" i="167" s="1"/>
  <c r="R1257" i="167" a="1"/>
  <c r="R1257" i="167" s="1"/>
  <c r="R1258" i="167" a="1"/>
  <c r="R1258" i="167" s="1"/>
  <c r="R1254" i="167" a="1"/>
  <c r="R1254" i="167" s="1"/>
  <c r="R1252" i="167" a="1"/>
  <c r="R1252" i="167" s="1"/>
  <c r="R1253" i="167" a="1"/>
  <c r="R1253" i="167" s="1"/>
  <c r="R1250" i="167" a="1"/>
  <c r="R1250" i="167" s="1"/>
  <c r="R1251" i="167" a="1"/>
  <c r="R1251" i="167" s="1"/>
  <c r="R1249" i="167" a="1"/>
  <c r="R1249" i="167" s="1"/>
  <c r="R1245" i="167" a="1"/>
  <c r="R1245" i="167" s="1"/>
  <c r="R1246" i="167" a="1"/>
  <c r="R1246" i="167" s="1"/>
  <c r="R1247" i="167" a="1"/>
  <c r="R1247" i="167" s="1"/>
  <c r="R1248" i="167" a="1"/>
  <c r="R1248" i="167" s="1"/>
  <c r="R1243" i="167" a="1"/>
  <c r="R1243" i="167" s="1"/>
  <c r="R1244" i="167" a="1"/>
  <c r="R1244" i="167" s="1"/>
  <c r="R1241" i="167" a="1"/>
  <c r="R1241" i="167" s="1"/>
  <c r="R1242" i="167" a="1"/>
  <c r="R1242" i="167" s="1"/>
  <c r="R1239" i="167" a="1"/>
  <c r="R1239" i="167" s="1"/>
  <c r="R1240" i="167" a="1"/>
  <c r="R1240" i="167" s="1"/>
  <c r="R1235" i="167" a="1"/>
  <c r="R1235" i="167" s="1"/>
  <c r="R1236" i="167" a="1"/>
  <c r="R1236" i="167" s="1"/>
  <c r="R1237" i="167" a="1"/>
  <c r="R1237" i="167" s="1"/>
  <c r="R1238" i="167" a="1"/>
  <c r="R1238" i="167" s="1"/>
  <c r="R1233" i="167" a="1"/>
  <c r="R1233" i="167" s="1"/>
  <c r="R1234" i="167" a="1"/>
  <c r="R1234" i="167" s="1"/>
  <c r="R1231" i="167" a="1"/>
  <c r="R1231" i="167" s="1"/>
  <c r="R1229" i="167" a="1"/>
  <c r="R1229" i="167" s="1"/>
  <c r="R1227" i="167" a="1"/>
  <c r="R1227" i="167" s="1"/>
  <c r="R1228" i="167" a="1"/>
  <c r="R1228" i="167" s="1"/>
  <c r="R1222" i="167" a="1"/>
  <c r="R1222" i="167" s="1"/>
  <c r="R1223" i="167" a="1"/>
  <c r="R1223" i="167" s="1"/>
  <c r="R1224" i="167" a="1"/>
  <c r="R1224" i="167" s="1"/>
  <c r="R1225" i="167" a="1"/>
  <c r="R1225" i="167" s="1"/>
  <c r="R1226" i="167" a="1"/>
  <c r="R1226" i="167" s="1"/>
  <c r="R1220" i="167" a="1"/>
  <c r="R1220" i="167" s="1"/>
  <c r="R1219" i="167" a="1"/>
  <c r="R1219" i="167" s="1"/>
  <c r="R1218" i="167" a="1"/>
  <c r="R1218" i="167" s="1"/>
  <c r="R1216" i="167" a="1"/>
  <c r="R1216" i="167" s="1"/>
  <c r="R1217" i="167" a="1"/>
  <c r="R1217" i="167" s="1"/>
  <c r="R1212" i="167" a="1"/>
  <c r="R1212" i="167" s="1"/>
  <c r="R1213" i="167" a="1"/>
  <c r="R1213" i="167" s="1"/>
  <c r="R1214" i="167" a="1"/>
  <c r="R1214" i="167" s="1"/>
  <c r="R1215" i="167" a="1"/>
  <c r="R1215" i="167" s="1"/>
  <c r="R1206" i="167" a="1"/>
  <c r="R1206" i="167" s="1"/>
  <c r="R1207" i="167" a="1"/>
  <c r="R1207" i="167" s="1"/>
  <c r="R1208" i="167" a="1"/>
  <c r="R1208" i="167" s="1"/>
  <c r="R1209" i="167" a="1"/>
  <c r="R1209" i="167" s="1"/>
  <c r="R1210" i="167" a="1"/>
  <c r="R1210" i="167" s="1"/>
  <c r="R1211" i="167" a="1"/>
  <c r="R1211" i="167" s="1"/>
  <c r="R1200" i="167" a="1"/>
  <c r="R1200" i="167" s="1"/>
  <c r="R1201" i="167" a="1"/>
  <c r="R1201" i="167" s="1"/>
  <c r="R1202" i="167" a="1"/>
  <c r="R1202" i="167" s="1"/>
  <c r="R1203" i="167" a="1"/>
  <c r="R1203" i="167" s="1"/>
  <c r="R1204" i="167" a="1"/>
  <c r="R1204" i="167" s="1"/>
  <c r="R1205" i="167" a="1"/>
  <c r="R1205" i="167" s="1"/>
  <c r="R1193" i="167" a="1"/>
  <c r="R1193" i="167" s="1"/>
  <c r="R1194" i="167" a="1"/>
  <c r="R1194" i="167" s="1"/>
  <c r="R1195" i="167" a="1"/>
  <c r="R1195" i="167" s="1"/>
  <c r="R1196" i="167" a="1"/>
  <c r="R1196" i="167" s="1"/>
  <c r="R1197" i="167" a="1"/>
  <c r="R1197" i="167" s="1"/>
  <c r="R1198" i="167" a="1"/>
  <c r="R1198" i="167" s="1"/>
  <c r="R1192" i="167" a="1"/>
  <c r="R1192" i="167" s="1"/>
  <c r="R1189" i="167" a="1"/>
  <c r="R1189" i="167" s="1"/>
  <c r="R1190" i="167" a="1"/>
  <c r="R1190" i="167" s="1"/>
  <c r="R1185" i="167" a="1"/>
  <c r="R1185" i="167" s="1"/>
  <c r="R1180" i="167" a="1"/>
  <c r="R1180" i="167" s="1"/>
  <c r="R1181" i="167" a="1"/>
  <c r="R1181" i="167" s="1"/>
  <c r="R1182" i="167" a="1"/>
  <c r="R1182" i="167" s="1"/>
  <c r="R1183" i="167" a="1"/>
  <c r="R1183" i="167" s="1"/>
  <c r="R1178" i="167" a="1"/>
  <c r="R1178" i="167" s="1"/>
  <c r="R1179" i="167" a="1"/>
  <c r="R1179" i="167" s="1"/>
  <c r="R1175" i="167" a="1"/>
  <c r="R1175" i="167" s="1"/>
  <c r="R1176" i="167" a="1"/>
  <c r="R1176" i="167" s="1"/>
  <c r="R1177" i="167" a="1"/>
  <c r="R1177" i="167" s="1"/>
  <c r="R1173" i="167" a="1"/>
  <c r="R1173" i="167" s="1"/>
  <c r="R1174" i="167" a="1"/>
  <c r="R1174" i="167" s="1"/>
  <c r="R1172" i="167" a="1"/>
  <c r="R1172" i="167" s="1"/>
  <c r="R1166" i="167" a="1"/>
  <c r="R1166" i="167" s="1"/>
  <c r="R1167" i="167" a="1"/>
  <c r="R1167" i="167" s="1"/>
  <c r="R1168" i="167" a="1"/>
  <c r="R1168" i="167" s="1"/>
  <c r="R1169" i="167" a="1"/>
  <c r="R1169" i="167" s="1"/>
  <c r="R1170" i="167" a="1"/>
  <c r="R1170" i="167" s="1"/>
  <c r="R1171" i="167" a="1"/>
  <c r="R1171" i="167" s="1"/>
  <c r="R1164" i="167" a="1"/>
  <c r="R1164" i="167" s="1"/>
  <c r="R1165" i="167" a="1"/>
  <c r="R1165" i="167" s="1"/>
  <c r="R1161" i="167" a="1"/>
  <c r="R1161" i="167" s="1"/>
  <c r="R1162" i="167" a="1"/>
  <c r="R1162" i="167" s="1"/>
  <c r="R1163" i="167" a="1"/>
  <c r="R1163" i="167" s="1"/>
  <c r="R1160" i="167" a="1"/>
  <c r="R1160" i="167" s="1"/>
  <c r="R1151" i="167" a="1"/>
  <c r="R1151" i="167" s="1"/>
  <c r="R1152" i="167" a="1"/>
  <c r="R1152" i="167" s="1"/>
  <c r="R1153" i="167" a="1"/>
  <c r="R1153" i="167" s="1"/>
  <c r="R1154" i="167" a="1"/>
  <c r="R1154" i="167" s="1"/>
  <c r="R1155" i="167" a="1"/>
  <c r="R1155" i="167" s="1"/>
  <c r="R1147" i="167" a="1"/>
  <c r="R1147" i="167" s="1"/>
  <c r="R1148" i="167" a="1"/>
  <c r="R1148" i="167" s="1"/>
  <c r="R1149" i="167" a="1"/>
  <c r="R1149" i="167" s="1"/>
  <c r="R1150" i="167" a="1"/>
  <c r="R1150" i="167" s="1"/>
  <c r="R1143" i="167" a="1"/>
  <c r="R1143" i="167" s="1"/>
  <c r="R1144" i="167" a="1"/>
  <c r="R1144" i="167" s="1"/>
  <c r="R1145" i="167" a="1"/>
  <c r="R1145" i="167" s="1"/>
  <c r="R1146" i="167" a="1"/>
  <c r="R1146" i="167" s="1"/>
  <c r="R1142" i="167" a="1"/>
  <c r="R1142" i="167" s="1"/>
  <c r="R1140" i="167" a="1"/>
  <c r="R1140" i="167" s="1"/>
  <c r="R1141" i="167" a="1"/>
  <c r="R1141" i="167" s="1"/>
  <c r="R1139" i="167" a="1"/>
  <c r="R1139" i="167" s="1"/>
  <c r="R1138" i="167" a="1"/>
  <c r="R1138" i="167" s="1"/>
  <c r="R1137" i="167" a="1"/>
  <c r="R1137" i="167" s="1"/>
  <c r="R1133" i="167" a="1"/>
  <c r="R1133" i="167" s="1"/>
  <c r="R1134" i="167" a="1"/>
  <c r="R1134" i="167" s="1"/>
  <c r="R1135" i="167" a="1"/>
  <c r="R1135" i="167" s="1"/>
  <c r="R1136" i="167" a="1"/>
  <c r="R1136" i="167" s="1"/>
  <c r="R1130" i="167" a="1"/>
  <c r="R1130" i="167" s="1"/>
  <c r="R1131" i="167" a="1"/>
  <c r="R1131" i="167" s="1"/>
  <c r="R1125" i="167" a="1"/>
  <c r="R1125" i="167" s="1"/>
  <c r="R1126" i="167" a="1"/>
  <c r="R1126" i="167" s="1"/>
  <c r="R1122" i="167" a="1"/>
  <c r="R1122" i="167" s="1"/>
  <c r="R1121" i="167" a="1"/>
  <c r="R1121" i="167" s="1"/>
  <c r="R1119" i="167" a="1"/>
  <c r="R1119" i="167" s="1"/>
  <c r="R1118" i="167" a="1"/>
  <c r="R1118" i="167" s="1"/>
  <c r="R1112" i="167" a="1"/>
  <c r="R1112" i="167" s="1"/>
  <c r="R1113" i="167" a="1"/>
  <c r="R1113" i="167" s="1"/>
  <c r="R1114" i="167" a="1"/>
  <c r="R1114" i="167" s="1"/>
  <c r="R1115" i="167" a="1"/>
  <c r="R1115" i="167" s="1"/>
  <c r="R1110" i="167" a="1"/>
  <c r="R1110" i="167" s="1"/>
  <c r="R1107" i="167" a="1"/>
  <c r="R1107" i="167" s="1"/>
  <c r="R1105" i="167" a="1"/>
  <c r="R1105" i="167" s="1"/>
  <c r="R1104" i="167" a="1"/>
  <c r="R1104" i="167" s="1"/>
  <c r="R1103" i="167" a="1"/>
  <c r="R1103" i="167" s="1"/>
  <c r="R1100" i="167" a="1"/>
  <c r="R1100" i="167" s="1"/>
  <c r="R1101" i="167" a="1"/>
  <c r="R1101" i="167" s="1"/>
  <c r="R1102" i="167" a="1"/>
  <c r="R1102" i="167" s="1"/>
  <c r="R1099" i="167" a="1"/>
  <c r="R1099" i="167" s="1"/>
  <c r="R1097" i="167" a="1"/>
  <c r="R1097" i="167" s="1"/>
  <c r="R1096" i="167" a="1"/>
  <c r="R1096" i="167" s="1"/>
  <c r="R1094" i="167" a="1"/>
  <c r="R1094" i="167" s="1"/>
  <c r="R1095" i="167" a="1"/>
  <c r="R1095" i="167" s="1"/>
  <c r="R1089" i="167" a="1"/>
  <c r="R1089" i="167" s="1"/>
  <c r="R1086" i="167" a="1"/>
  <c r="R1086" i="167" s="1"/>
  <c r="R1087" i="167" a="1"/>
  <c r="R1087" i="167" s="1"/>
  <c r="R1085" i="167" a="1"/>
  <c r="R1085" i="167" s="1"/>
  <c r="R1084" i="167" a="1"/>
  <c r="R1084" i="167" s="1"/>
  <c r="R1083" i="167" a="1"/>
  <c r="R1083" i="167" s="1"/>
  <c r="R1079" i="167" a="1"/>
  <c r="R1079" i="167" s="1"/>
  <c r="R1080" i="167" a="1"/>
  <c r="R1080" i="167" s="1"/>
  <c r="R1078" i="167" a="1"/>
  <c r="R1078" i="167" s="1"/>
  <c r="R1077" i="167" a="1"/>
  <c r="R1077" i="167" s="1"/>
  <c r="R1074" i="167" a="1"/>
  <c r="R1074" i="167" s="1"/>
  <c r="R1075" i="167" a="1"/>
  <c r="R1075" i="167" s="1"/>
  <c r="R1076" i="167" a="1"/>
  <c r="R1076" i="167" s="1"/>
  <c r="R1073" i="167" a="1"/>
  <c r="R1073" i="167" s="1"/>
  <c r="R1071" i="167" a="1"/>
  <c r="R1071" i="167" s="1"/>
  <c r="R1067" i="167" a="1"/>
  <c r="R1067" i="167" s="1"/>
  <c r="R1068" i="167" a="1"/>
  <c r="R1068" i="167" s="1"/>
  <c r="R1066" i="167" a="1"/>
  <c r="R1066" i="167" s="1"/>
  <c r="R1069" i="167" a="1"/>
  <c r="R1069" i="167" s="1"/>
  <c r="R1065" i="167" a="1"/>
  <c r="R1065" i="167" s="1"/>
  <c r="R1062" i="167" a="1"/>
  <c r="R1062" i="167" s="1"/>
  <c r="R1061" i="167" a="1"/>
  <c r="R1061" i="167" s="1"/>
  <c r="R1059" i="167" a="1"/>
  <c r="R1059" i="167" s="1"/>
  <c r="R1058" i="167" a="1"/>
  <c r="R1058" i="167" s="1"/>
  <c r="R1051" i="167" a="1"/>
  <c r="R1051" i="167" s="1"/>
  <c r="R1052" i="167" a="1"/>
  <c r="R1052" i="167" s="1"/>
  <c r="R1040" i="167" a="1"/>
  <c r="R1040" i="167" s="1"/>
  <c r="R1041" i="167" a="1"/>
  <c r="R1041" i="167" s="1"/>
  <c r="R1042" i="167" a="1"/>
  <c r="R1042" i="167" s="1"/>
  <c r="R1043" i="167" a="1"/>
  <c r="R1043" i="167" s="1"/>
  <c r="R1044" i="167" a="1"/>
  <c r="R1044" i="167" s="1"/>
  <c r="R1045" i="167" a="1"/>
  <c r="R1045" i="167" s="1"/>
  <c r="R1046" i="167" a="1"/>
  <c r="R1046" i="167" s="1"/>
  <c r="R1047" i="167" a="1"/>
  <c r="R1047" i="167" s="1"/>
  <c r="R1048" i="167" a="1"/>
  <c r="R1048" i="167" s="1"/>
  <c r="R1049" i="167" a="1"/>
  <c r="R1049" i="167" s="1"/>
  <c r="R1050" i="167" a="1"/>
  <c r="R1050" i="167" s="1"/>
  <c r="R1038" i="167" a="1"/>
  <c r="R1038" i="167" s="1"/>
  <c r="R1039" i="167" a="1"/>
  <c r="R1039" i="167" s="1"/>
  <c r="R1037" i="167" a="1"/>
  <c r="R1037" i="167" s="1"/>
  <c r="R1035" i="167" a="1"/>
  <c r="R1035" i="167" s="1"/>
  <c r="R1036" i="167" a="1"/>
  <c r="R1036" i="167" s="1"/>
  <c r="R1017" i="167" a="1"/>
  <c r="R1017" i="167" s="1"/>
  <c r="R1004" i="167" a="1"/>
  <c r="R1004" i="167" s="1"/>
  <c r="R993" i="167" a="1"/>
  <c r="R993" i="167" s="1"/>
  <c r="R994" i="167" a="1"/>
  <c r="R994" i="167" s="1"/>
  <c r="R995" i="167" a="1"/>
  <c r="R995" i="167" s="1"/>
  <c r="R996" i="167" a="1"/>
  <c r="R996" i="167" s="1"/>
  <c r="R997" i="167" a="1"/>
  <c r="R997" i="167" s="1"/>
  <c r="R987" i="167" a="1"/>
  <c r="R987" i="167" s="1"/>
  <c r="R988" i="167" a="1"/>
  <c r="R988" i="167" s="1"/>
  <c r="R979" i="167" a="1"/>
  <c r="R979" i="167" s="1"/>
  <c r="R980" i="167" a="1"/>
  <c r="R980" i="167" s="1"/>
  <c r="R981" i="167" a="1"/>
  <c r="R981" i="167" s="1"/>
  <c r="R982" i="167" a="1"/>
  <c r="R982" i="167" s="1"/>
  <c r="R969" i="167" a="1"/>
  <c r="R969" i="167" s="1"/>
  <c r="R967" i="167" a="1"/>
  <c r="R967" i="167" s="1"/>
  <c r="R968" i="167" a="1"/>
  <c r="R968" i="167" s="1"/>
  <c r="R961" i="167" a="1"/>
  <c r="R961" i="167" s="1"/>
  <c r="R958" i="167" a="1"/>
  <c r="R958" i="167" s="1"/>
  <c r="R959" i="167" a="1"/>
  <c r="R959" i="167" s="1"/>
  <c r="R956" i="167" a="1"/>
  <c r="R956" i="167" s="1"/>
  <c r="R953" i="167" a="1"/>
  <c r="R953" i="167" s="1"/>
  <c r="R948" i="167" a="1"/>
  <c r="R948" i="167" s="1"/>
  <c r="R949" i="167" a="1"/>
  <c r="R949" i="167" s="1"/>
  <c r="R941" i="167" a="1"/>
  <c r="R941" i="167" s="1"/>
  <c r="R936" i="167" a="1"/>
  <c r="R936" i="167" s="1"/>
  <c r="R937" i="167" a="1"/>
  <c r="R937" i="167" s="1"/>
  <c r="R934" i="167" a="1"/>
  <c r="R934" i="167" s="1"/>
  <c r="R933" i="167" a="1"/>
  <c r="R933" i="167" s="1"/>
  <c r="R930" i="167" a="1"/>
  <c r="R930" i="167" s="1"/>
  <c r="R931" i="167" a="1"/>
  <c r="R931" i="167" s="1"/>
  <c r="R932" i="167" a="1"/>
  <c r="R932" i="167" s="1"/>
  <c r="R919" i="167" a="1"/>
  <c r="R919" i="167" s="1"/>
  <c r="R920" i="167" a="1"/>
  <c r="R920" i="167" s="1"/>
  <c r="R921" i="167" a="1"/>
  <c r="R921" i="167" s="1"/>
  <c r="R922" i="167" a="1"/>
  <c r="R922" i="167" s="1"/>
  <c r="R923" i="167" a="1"/>
  <c r="R923" i="167" s="1"/>
  <c r="R924" i="167" a="1"/>
  <c r="R924" i="167" s="1"/>
  <c r="R925" i="167" a="1"/>
  <c r="R925" i="167" s="1"/>
  <c r="R926" i="167" a="1"/>
  <c r="R926" i="167" s="1"/>
  <c r="R927" i="167" a="1"/>
  <c r="R927" i="167" s="1"/>
  <c r="R916" i="167" a="1"/>
  <c r="R916" i="167" s="1"/>
  <c r="R917" i="167" a="1"/>
  <c r="R917" i="167" s="1"/>
  <c r="R912" i="167" a="1"/>
  <c r="R912" i="167" s="1"/>
  <c r="R913" i="167" a="1"/>
  <c r="R913" i="167" s="1"/>
  <c r="R914" i="167" a="1"/>
  <c r="R914" i="167" s="1"/>
  <c r="R908" i="167" a="1"/>
  <c r="R908" i="167" s="1"/>
  <c r="R902" i="167" a="1"/>
  <c r="R902" i="167" s="1"/>
  <c r="R897" i="167" a="1"/>
  <c r="R897" i="167" s="1"/>
  <c r="R898" i="167" a="1"/>
  <c r="R898" i="167" s="1"/>
  <c r="R899" i="167" a="1"/>
  <c r="R899" i="167" s="1"/>
  <c r="R900" i="167" a="1"/>
  <c r="R900" i="167" s="1"/>
  <c r="R901" i="167" a="1"/>
  <c r="R901" i="167" s="1"/>
  <c r="R896" i="167" a="1"/>
  <c r="R896" i="167" s="1"/>
  <c r="R891" i="167" a="1"/>
  <c r="R891" i="167" s="1"/>
  <c r="R892" i="167" a="1"/>
  <c r="R892" i="167" s="1"/>
  <c r="R893" i="167" a="1"/>
  <c r="R893" i="167" s="1"/>
  <c r="R894" i="167" a="1"/>
  <c r="R894" i="167" s="1"/>
  <c r="R895" i="167" a="1"/>
  <c r="R895" i="167" s="1"/>
  <c r="R887" i="167" a="1"/>
  <c r="R887" i="167" s="1"/>
  <c r="R888" i="167" a="1"/>
  <c r="R888" i="167" s="1"/>
  <c r="R889" i="167" a="1"/>
  <c r="R889" i="167" s="1"/>
  <c r="R886" i="167" a="1"/>
  <c r="R886" i="167" s="1"/>
  <c r="R882" i="167" a="1"/>
  <c r="R882" i="167" s="1"/>
  <c r="R879" i="167" a="1"/>
  <c r="R879" i="167" s="1"/>
  <c r="R876" i="167" a="1"/>
  <c r="R876" i="167" s="1"/>
  <c r="R877" i="167" a="1"/>
  <c r="R877" i="167" s="1"/>
  <c r="R874" i="167" a="1"/>
  <c r="R874" i="167" s="1"/>
  <c r="R873" i="167" a="1"/>
  <c r="R873" i="167" s="1"/>
  <c r="R869" i="167" a="1"/>
  <c r="R869" i="167" s="1"/>
  <c r="R867" i="167" a="1"/>
  <c r="R867" i="167" s="1"/>
  <c r="R865" i="167" a="1"/>
  <c r="R865" i="167" s="1"/>
  <c r="R862" i="167" a="1"/>
  <c r="R862" i="167" s="1"/>
  <c r="R863" i="167" a="1"/>
  <c r="R863" i="167" s="1"/>
  <c r="R864" i="167" a="1"/>
  <c r="R864" i="167" s="1"/>
  <c r="R860" i="167" a="1"/>
  <c r="R860" i="167" s="1"/>
  <c r="R861" i="167" a="1"/>
  <c r="R861" i="167" s="1"/>
  <c r="R857" i="167" a="1"/>
  <c r="R857" i="167" s="1"/>
  <c r="R848" i="167" a="1"/>
  <c r="R848" i="167" s="1"/>
  <c r="R847" i="167" a="1"/>
  <c r="R847" i="167" s="1"/>
  <c r="R845" i="167" a="1"/>
  <c r="R845" i="167" s="1"/>
  <c r="R846" i="167" a="1"/>
  <c r="R846" i="167" s="1"/>
  <c r="R843" i="167" a="1"/>
  <c r="R843" i="167" s="1"/>
  <c r="R844" i="167" a="1"/>
  <c r="R844" i="167" s="1"/>
  <c r="R842" i="167" a="1"/>
  <c r="R842" i="167" s="1"/>
  <c r="R840" i="167" a="1"/>
  <c r="R840" i="167" s="1"/>
  <c r="R836" i="167" a="1"/>
  <c r="R836" i="167" s="1"/>
  <c r="R837" i="167" a="1"/>
  <c r="R837" i="167" s="1"/>
  <c r="R838" i="167" a="1"/>
  <c r="R838" i="167" s="1"/>
  <c r="R839" i="167" a="1"/>
  <c r="R839" i="167" s="1"/>
  <c r="R833" i="167" a="1"/>
  <c r="R833" i="167" s="1"/>
  <c r="R834" i="167" a="1"/>
  <c r="R834" i="167" s="1"/>
  <c r="R835" i="167" a="1"/>
  <c r="R835" i="167" s="1"/>
  <c r="R832" i="167" a="1"/>
  <c r="R832" i="167" s="1"/>
  <c r="R831" i="167" a="1"/>
  <c r="R831" i="167" s="1"/>
  <c r="R830" i="167" a="1"/>
  <c r="R830" i="167" s="1"/>
  <c r="R829" i="167" a="1"/>
  <c r="R829" i="167" s="1"/>
  <c r="R827" i="167" a="1"/>
  <c r="R827" i="167" s="1"/>
  <c r="R828" i="167" a="1"/>
  <c r="R828" i="167" s="1"/>
  <c r="R826" i="167" a="1"/>
  <c r="R826" i="167" s="1"/>
  <c r="R825" i="167" a="1"/>
  <c r="R825" i="167" s="1"/>
  <c r="R822" i="167" a="1"/>
  <c r="R822" i="167" s="1"/>
  <c r="R823" i="167" a="1"/>
  <c r="R823" i="167" s="1"/>
  <c r="R819" i="167" a="1"/>
  <c r="R819" i="167" s="1"/>
  <c r="R817" i="167" a="1"/>
  <c r="R817" i="167" s="1"/>
  <c r="R813" i="167" a="1"/>
  <c r="R813" i="167" s="1"/>
  <c r="R814" i="167" a="1"/>
  <c r="R814" i="167" s="1"/>
  <c r="R808" i="167" a="1"/>
  <c r="R808" i="167" s="1"/>
  <c r="R805" i="167" a="1"/>
  <c r="R805" i="167" s="1"/>
  <c r="R799" i="167" a="1"/>
  <c r="R799" i="167" s="1"/>
  <c r="R800" i="167" a="1"/>
  <c r="R800" i="167" s="1"/>
  <c r="R795" i="167" a="1"/>
  <c r="R795" i="167" s="1"/>
  <c r="R794" i="167" a="1"/>
  <c r="R794" i="167" s="1"/>
  <c r="R791" i="167" a="1"/>
  <c r="R791" i="167" s="1"/>
  <c r="R792" i="167" a="1"/>
  <c r="R792" i="167" s="1"/>
  <c r="R787" i="167" a="1"/>
  <c r="R787" i="167" s="1"/>
  <c r="R788" i="167" a="1"/>
  <c r="R788" i="167" s="1"/>
  <c r="R789" i="167" a="1"/>
  <c r="R789" i="167" s="1"/>
  <c r="R784" i="167" a="1"/>
  <c r="R784" i="167" s="1"/>
  <c r="R782" i="167" a="1"/>
  <c r="R782" i="167" s="1"/>
  <c r="R774" i="167" a="1"/>
  <c r="R774" i="167" s="1"/>
  <c r="R770" i="167" a="1"/>
  <c r="R770" i="167" s="1"/>
  <c r="R771" i="167" a="1"/>
  <c r="R771" i="167" s="1"/>
  <c r="R755" i="167" a="1"/>
  <c r="R755" i="167" s="1"/>
  <c r="R756" i="167" a="1"/>
  <c r="R756" i="167" s="1"/>
  <c r="R744" i="167" a="1"/>
  <c r="R744" i="167" s="1"/>
  <c r="R745" i="167" a="1"/>
  <c r="R745" i="167" s="1"/>
  <c r="R746" i="167" a="1"/>
  <c r="R746" i="167" s="1"/>
  <c r="R737" i="167" a="1"/>
  <c r="R737" i="167" s="1"/>
  <c r="R723" i="167" a="1"/>
  <c r="R723" i="167" s="1"/>
  <c r="R721" i="167" a="1"/>
  <c r="R721" i="167" s="1"/>
  <c r="R715" i="167" a="1"/>
  <c r="R715" i="167" s="1"/>
  <c r="R709" i="167" a="1"/>
  <c r="R709" i="167" s="1"/>
  <c r="R852" i="167" a="1"/>
  <c r="R852" i="167" s="1"/>
  <c r="R812" i="167" a="1"/>
  <c r="R812" i="167" s="1"/>
  <c r="R818" i="167" a="1"/>
  <c r="R818" i="167" s="1"/>
  <c r="R866" i="167" a="1"/>
  <c r="R866" i="167" s="1"/>
  <c r="R855" i="167" a="1"/>
  <c r="R855" i="167" s="1"/>
  <c r="R1005" i="167" a="1"/>
  <c r="R1005" i="167" s="1"/>
  <c r="R875" i="167" a="1"/>
  <c r="R875" i="167" s="1"/>
  <c r="R1024" i="167" a="1"/>
  <c r="R1024" i="167" s="1"/>
  <c r="R976" i="167" a="1"/>
  <c r="R976" i="167" s="1"/>
  <c r="R1022" i="167" a="1"/>
  <c r="R1022" i="167" s="1"/>
  <c r="R970" i="167" a="1"/>
  <c r="R970" i="167" s="1"/>
  <c r="R1132" i="167" a="1"/>
  <c r="R1132" i="167" s="1"/>
  <c r="R918" i="167" a="1"/>
  <c r="R918" i="167" s="1"/>
  <c r="R989" i="167" a="1"/>
  <c r="R989" i="167" s="1"/>
  <c r="R983" i="167" a="1"/>
  <c r="R983" i="167" s="1"/>
  <c r="R957" i="167" a="1"/>
  <c r="R957" i="167" s="1"/>
  <c r="R960" i="167" a="1"/>
  <c r="R960" i="167" s="1"/>
  <c r="R871" i="167" a="1"/>
  <c r="R871" i="167" s="1"/>
  <c r="R880" i="167" a="1"/>
  <c r="R880" i="167" s="1"/>
  <c r="R881" i="167" a="1"/>
  <c r="R881" i="167" s="1"/>
  <c r="R883" i="167" a="1"/>
  <c r="R883" i="167" s="1"/>
  <c r="R878" i="167" a="1"/>
  <c r="R878" i="167" s="1"/>
  <c r="R872" i="167" a="1"/>
  <c r="R872" i="167" s="1"/>
  <c r="R1156" i="167" a="1"/>
  <c r="R1156" i="167" s="1"/>
  <c r="R909" i="167" a="1"/>
  <c r="R909" i="167" s="1"/>
  <c r="R915" i="167" a="1"/>
  <c r="R915" i="167" s="1"/>
  <c r="R890" i="167" a="1"/>
  <c r="R890" i="167" s="1"/>
  <c r="R858" i="167" a="1"/>
  <c r="R858" i="167" s="1"/>
  <c r="R1006" i="167" a="1"/>
  <c r="R1006" i="167" s="1"/>
  <c r="R849" i="167" a="1"/>
  <c r="R849" i="167" s="1"/>
  <c r="R850" i="167" a="1"/>
  <c r="R850" i="167" s="1"/>
  <c r="R1081" i="167" a="1"/>
  <c r="R1081" i="167" s="1"/>
  <c r="R870" i="167" a="1"/>
  <c r="R870" i="167" s="1"/>
  <c r="R1260" i="167" a="1"/>
  <c r="R1260" i="167" s="1"/>
  <c r="R1283" i="167" a="1"/>
  <c r="R1283" i="167" s="1"/>
  <c r="R854" i="167" a="1"/>
  <c r="R854" i="167" s="1"/>
  <c r="R1159" i="167" a="1"/>
  <c r="R1159" i="167" s="1"/>
  <c r="R853" i="167" a="1"/>
  <c r="R853" i="167" s="1"/>
  <c r="R851" i="167" a="1"/>
  <c r="R851" i="167" s="1"/>
  <c r="R977" i="167" a="1"/>
  <c r="R977" i="167" s="1"/>
  <c r="R965" i="167" a="1"/>
  <c r="R965" i="167" s="1"/>
  <c r="R962" i="167" a="1"/>
  <c r="R962" i="167" s="1"/>
  <c r="R971" i="167" a="1"/>
  <c r="R971" i="167" s="1"/>
  <c r="R972" i="167" a="1"/>
  <c r="R972" i="167" s="1"/>
  <c r="R910" i="167" a="1"/>
  <c r="R910" i="167" s="1"/>
  <c r="R928" i="167" a="1"/>
  <c r="R928" i="167" s="1"/>
  <c r="R1018" i="167" a="1"/>
  <c r="R1018" i="167" s="1"/>
  <c r="R693" i="167" a="1"/>
  <c r="R693" i="167" s="1"/>
  <c r="R698" i="167" a="1"/>
  <c r="R698" i="167" s="1"/>
  <c r="R699" i="167" a="1"/>
  <c r="R699" i="167" s="1"/>
  <c r="R700" i="167" a="1"/>
  <c r="R700" i="167" s="1"/>
  <c r="R701" i="167" a="1"/>
  <c r="R701" i="167" s="1"/>
  <c r="R1029" i="167" a="1"/>
  <c r="R1029" i="167" s="1"/>
  <c r="R1033" i="167" a="1"/>
  <c r="R1033" i="167" s="1"/>
  <c r="R911" i="167" a="1"/>
  <c r="R911" i="167" s="1"/>
  <c r="R946" i="167" a="1"/>
  <c r="R946" i="167" s="1"/>
  <c r="R952" i="167" a="1"/>
  <c r="R952" i="167" s="1"/>
  <c r="R929" i="167" a="1"/>
  <c r="R929" i="167" s="1"/>
  <c r="R942" i="167" a="1"/>
  <c r="R942" i="167" s="1"/>
  <c r="R943" i="167" a="1"/>
  <c r="R943" i="167" s="1"/>
  <c r="R945" i="167" a="1"/>
  <c r="R945" i="167" s="1"/>
  <c r="R903" i="167" a="1"/>
  <c r="R903" i="167" s="1"/>
  <c r="R904" i="167" a="1"/>
  <c r="R904" i="167" s="1"/>
  <c r="R905" i="167" a="1"/>
  <c r="R905" i="167" s="1"/>
  <c r="R906" i="167" a="1"/>
  <c r="R906" i="167" s="1"/>
  <c r="R907" i="167" a="1"/>
  <c r="R907" i="167" s="1"/>
  <c r="R938" i="167" a="1"/>
  <c r="R938" i="167" s="1"/>
  <c r="R985" i="167" a="1"/>
  <c r="R985" i="167" s="1"/>
  <c r="R992" i="167" a="1"/>
  <c r="R992" i="167" s="1"/>
  <c r="R990" i="167" a="1"/>
  <c r="R990" i="167" s="1"/>
  <c r="R1184" i="167" a="1"/>
  <c r="R1184" i="167" s="1"/>
  <c r="R1129" i="167" a="1"/>
  <c r="R1129" i="167" s="1"/>
  <c r="R1123" i="167" a="1"/>
  <c r="R1123" i="167" s="1"/>
  <c r="R1124" i="167" a="1"/>
  <c r="R1124" i="167" s="1"/>
  <c r="R1127" i="167" a="1"/>
  <c r="R1127" i="167" s="1"/>
  <c r="R1090" i="167" a="1"/>
  <c r="R1090" i="167" s="1"/>
  <c r="R1128" i="167" a="1"/>
  <c r="R1128" i="167" s="1"/>
  <c r="R1091" i="167" a="1"/>
  <c r="R1091" i="167" s="1"/>
  <c r="R1098" i="167" a="1"/>
  <c r="R1098" i="167" s="1"/>
  <c r="R954" i="167" a="1"/>
  <c r="R954" i="167" s="1"/>
  <c r="R973" i="167" a="1"/>
  <c r="R973" i="167" s="1"/>
  <c r="R963" i="167" a="1"/>
  <c r="R963" i="167" s="1"/>
  <c r="R1088" i="167" a="1"/>
  <c r="R1088" i="167" s="1"/>
  <c r="R1030" i="167" a="1"/>
  <c r="R1030" i="167" s="1"/>
  <c r="R1060" i="167" a="1"/>
  <c r="R1060" i="167" s="1"/>
  <c r="R1019" i="167" a="1"/>
  <c r="R1019" i="167" s="1"/>
  <c r="R1230" i="167" a="1"/>
  <c r="R1230" i="167" s="1"/>
  <c r="R986" i="167" a="1"/>
  <c r="R986" i="167" s="1"/>
  <c r="R955" i="167" a="1"/>
  <c r="R955" i="167" s="1"/>
  <c r="R676" i="167" a="1"/>
  <c r="R676" i="167" s="1"/>
  <c r="R951" i="167" a="1"/>
  <c r="R951" i="167" s="1"/>
  <c r="R947" i="167" a="1"/>
  <c r="R947" i="167" s="1"/>
  <c r="R944" i="167" a="1"/>
  <c r="R944" i="167" s="1"/>
  <c r="R939" i="167" a="1"/>
  <c r="R939" i="167" s="1"/>
  <c r="R940" i="167" a="1"/>
  <c r="R940" i="167" s="1"/>
  <c r="R672" i="167" a="1"/>
  <c r="R672" i="167" s="1"/>
  <c r="R666" i="167" a="1"/>
  <c r="R666" i="167" s="1"/>
  <c r="R661" i="167" a="1"/>
  <c r="R661" i="167" s="1"/>
  <c r="R673" i="167" a="1"/>
  <c r="R673" i="167" s="1"/>
  <c r="R653" i="167" a="1"/>
  <c r="R653" i="167" s="1"/>
  <c r="R641" i="167" a="1"/>
  <c r="R641" i="167" s="1"/>
  <c r="R639" i="167" a="1"/>
  <c r="R639" i="167" s="1"/>
  <c r="R636" i="167" a="1"/>
  <c r="R636" i="167" s="1"/>
  <c r="R637" i="167" a="1"/>
  <c r="R637" i="167" s="1"/>
  <c r="R638" i="167" a="1"/>
  <c r="R638" i="167" s="1"/>
  <c r="R634" i="167" a="1"/>
  <c r="R634" i="167" s="1"/>
  <c r="R635" i="167" a="1"/>
  <c r="R635" i="167" s="1"/>
  <c r="R622" i="167" a="1"/>
  <c r="R622" i="167" s="1"/>
  <c r="R627" i="167" a="1"/>
  <c r="R627" i="167" s="1"/>
  <c r="R618" i="167" a="1"/>
  <c r="R618" i="167" s="1"/>
  <c r="R731" i="167" a="1"/>
  <c r="R731" i="167" s="1"/>
  <c r="R610" i="167" a="1"/>
  <c r="R610" i="167" s="1"/>
  <c r="R606" i="167" a="1"/>
  <c r="R606" i="167" s="1"/>
  <c r="R570" i="167" a="1"/>
  <c r="R570" i="167" s="1"/>
  <c r="R607" i="167" a="1"/>
  <c r="R607" i="167" s="1"/>
  <c r="R625" i="167" a="1"/>
  <c r="R625" i="167" s="1"/>
  <c r="R608" i="167" a="1"/>
  <c r="R608" i="167" s="1"/>
  <c r="R604" i="167" a="1"/>
  <c r="R604" i="167" s="1"/>
  <c r="R598" i="167" a="1"/>
  <c r="R598" i="167" s="1"/>
  <c r="R674" i="167" a="1"/>
  <c r="R674" i="167" s="1"/>
  <c r="R692" i="167" a="1"/>
  <c r="R692" i="167" s="1"/>
  <c r="R685" i="167" a="1"/>
  <c r="R685" i="167" s="1"/>
  <c r="R677" i="167" a="1"/>
  <c r="R677" i="167" s="1"/>
  <c r="R680" i="167" a="1"/>
  <c r="R680" i="167" s="1"/>
  <c r="R670" i="167" a="1"/>
  <c r="R670" i="167" s="1"/>
  <c r="R668" i="167" a="1"/>
  <c r="R668" i="167" s="1"/>
  <c r="R669" i="167" a="1"/>
  <c r="R669" i="167" s="1"/>
  <c r="R679" i="167" a="1"/>
  <c r="R679" i="167" s="1"/>
  <c r="R678" i="167" a="1"/>
  <c r="R678" i="167" s="1"/>
  <c r="R681" i="167" a="1"/>
  <c r="R681" i="167" s="1"/>
  <c r="R691" i="167" a="1"/>
  <c r="R691" i="167" s="1"/>
  <c r="R686" i="167" a="1"/>
  <c r="R686" i="167" s="1"/>
  <c r="R690" i="167" a="1"/>
  <c r="R690" i="167" s="1"/>
  <c r="R688" i="167" a="1"/>
  <c r="R688" i="167" s="1"/>
  <c r="R689" i="167" a="1"/>
  <c r="R689" i="167" s="1"/>
  <c r="R687" i="167" a="1"/>
  <c r="R687" i="167" s="1"/>
  <c r="R675" i="167" a="1"/>
  <c r="R675" i="167" s="1"/>
  <c r="R664" i="167" a="1"/>
  <c r="R664" i="167" s="1"/>
  <c r="R682" i="167" a="1"/>
  <c r="R682" i="167" s="1"/>
  <c r="R595" i="167" a="1"/>
  <c r="R595" i="167" s="1"/>
  <c r="R594" i="167" a="1"/>
  <c r="R594" i="167" s="1"/>
  <c r="R596" i="167" a="1"/>
  <c r="R596" i="167" s="1"/>
  <c r="R1020" i="167" a="1"/>
  <c r="R1020" i="167" s="1"/>
  <c r="R1157" i="167" a="1"/>
  <c r="R1157" i="167" s="1"/>
  <c r="R1158" i="167" a="1"/>
  <c r="R1158" i="167" s="1"/>
  <c r="R991" i="167" a="1"/>
  <c r="R991" i="167" s="1"/>
  <c r="R571" i="167" a="1"/>
  <c r="R571" i="167" s="1"/>
  <c r="R573" i="167" a="1"/>
  <c r="R573" i="167" s="1"/>
  <c r="R600" i="167" a="1"/>
  <c r="R600" i="167" s="1"/>
  <c r="R550" i="167" a="1"/>
  <c r="R550" i="167" s="1"/>
  <c r="R984" i="167" a="1"/>
  <c r="R984" i="167" s="1"/>
  <c r="R1028" i="167" a="1"/>
  <c r="R1028" i="167" s="1"/>
  <c r="R998" i="167" a="1"/>
  <c r="R998" i="167" s="1"/>
  <c r="R542" i="167" a="1"/>
  <c r="R542" i="167" s="1"/>
  <c r="R530" i="167" a="1"/>
  <c r="R530" i="167" s="1"/>
  <c r="R522" i="167" a="1"/>
  <c r="R522" i="167" s="1"/>
  <c r="R1232" i="167" a="1"/>
  <c r="R1232" i="167" s="1"/>
  <c r="R1053" i="167" a="1"/>
  <c r="R1053" i="167" s="1"/>
  <c r="R1261" i="167" a="1"/>
  <c r="R1261" i="167" s="1"/>
  <c r="R1025" i="167" a="1"/>
  <c r="R1025" i="167" s="1"/>
  <c r="R1054" i="167" a="1"/>
  <c r="R1054" i="167" s="1"/>
  <c r="R1034" i="167" a="1"/>
  <c r="R1034" i="167" s="1"/>
  <c r="R1023" i="167" a="1"/>
  <c r="R1023" i="167" s="1"/>
  <c r="R1277" i="167" a="1"/>
  <c r="R1277" i="167" s="1"/>
  <c r="R1199" i="167" a="1"/>
  <c r="R1199" i="167" s="1"/>
  <c r="R1070" i="167" a="1"/>
  <c r="R1070" i="167" s="1"/>
  <c r="R974" i="167" a="1"/>
  <c r="R974" i="167" s="1"/>
  <c r="R975" i="167" a="1"/>
  <c r="R975" i="167" s="1"/>
  <c r="R964" i="167" a="1"/>
  <c r="R964" i="167" s="1"/>
  <c r="R966" i="167" a="1"/>
  <c r="R966" i="167" s="1"/>
  <c r="R978" i="167" a="1"/>
  <c r="R978" i="167" s="1"/>
  <c r="R1026" i="167" a="1"/>
  <c r="R1026" i="167" s="1"/>
  <c r="R1055" i="167" a="1"/>
  <c r="R1055" i="167" s="1"/>
  <c r="R1108" i="167" a="1"/>
  <c r="R1108" i="167" s="1"/>
  <c r="R1063" i="167" a="1"/>
  <c r="R1063" i="167" s="1"/>
  <c r="R1092" i="167" a="1"/>
  <c r="R1092" i="167" s="1"/>
  <c r="R1106" i="167" a="1"/>
  <c r="R1106" i="167" s="1"/>
  <c r="R1093" i="167" a="1"/>
  <c r="R1093" i="167" s="1"/>
  <c r="R1031" i="167" a="1"/>
  <c r="R1031" i="167" s="1"/>
  <c r="R1032" i="167" a="1"/>
  <c r="R1032" i="167" s="1"/>
  <c r="R781" i="167" a="1"/>
  <c r="R781" i="167" s="1"/>
  <c r="R535" i="167" a="1"/>
  <c r="R535" i="167" s="1"/>
  <c r="R824" i="167" a="1"/>
  <c r="R824" i="167" s="1"/>
  <c r="R809" i="167" a="1"/>
  <c r="R809" i="167" s="1"/>
  <c r="R815" i="167" a="1"/>
  <c r="R815" i="167" s="1"/>
  <c r="R785" i="167" a="1"/>
  <c r="R785" i="167" s="1"/>
  <c r="R859" i="167" a="1"/>
  <c r="R859" i="167" s="1"/>
  <c r="R856" i="167" a="1"/>
  <c r="R856" i="167" s="1"/>
  <c r="R1082" i="167" a="1"/>
  <c r="R1082" i="167" s="1"/>
  <c r="R884" i="167" a="1"/>
  <c r="R884" i="167" s="1"/>
  <c r="R885" i="167" a="1"/>
  <c r="R885" i="167" s="1"/>
  <c r="R1120" i="167" a="1"/>
  <c r="R1120" i="167" s="1"/>
  <c r="R806" i="167" a="1"/>
  <c r="R806" i="167" s="1"/>
  <c r="R796" i="167" a="1"/>
  <c r="R796" i="167" s="1"/>
  <c r="R797" i="167" a="1"/>
  <c r="R797" i="167" s="1"/>
  <c r="R790" i="167" a="1"/>
  <c r="R790" i="167" s="1"/>
  <c r="R793" i="167" a="1"/>
  <c r="R793" i="167" s="1"/>
  <c r="R742" i="167" a="1"/>
  <c r="R742" i="167" s="1"/>
  <c r="R747" i="167" a="1"/>
  <c r="R747" i="167" s="1"/>
  <c r="R757" i="167" a="1"/>
  <c r="R757" i="167" s="1"/>
  <c r="R758" i="167" a="1"/>
  <c r="R758" i="167" s="1"/>
  <c r="R759" i="167" a="1"/>
  <c r="R759" i="167" s="1"/>
  <c r="R772" i="167" a="1"/>
  <c r="R772" i="167" s="1"/>
  <c r="R798" i="167" a="1"/>
  <c r="R798" i="167" s="1"/>
  <c r="R775" i="167" a="1"/>
  <c r="R775" i="167" s="1"/>
  <c r="R776" i="167" a="1"/>
  <c r="R776" i="167" s="1"/>
  <c r="R748" i="167" a="1"/>
  <c r="R748" i="167" s="1"/>
  <c r="R749" i="167" a="1"/>
  <c r="R749" i="167" s="1"/>
  <c r="R743" i="167" a="1"/>
  <c r="R743" i="167" s="1"/>
  <c r="R740" i="167" a="1"/>
  <c r="R740" i="167" s="1"/>
  <c r="R741" i="167" a="1"/>
  <c r="R741" i="167" s="1"/>
  <c r="R750" i="167" a="1"/>
  <c r="R750" i="167" s="1"/>
  <c r="R751" i="167" a="1"/>
  <c r="R751" i="167" s="1"/>
  <c r="R752" i="167" a="1"/>
  <c r="R752" i="167" s="1"/>
  <c r="R753" i="167" a="1"/>
  <c r="R753" i="167" s="1"/>
  <c r="R762" i="167" a="1"/>
  <c r="R762" i="167" s="1"/>
  <c r="R777" i="167" a="1"/>
  <c r="R777" i="167" s="1"/>
  <c r="R783" i="167" a="1"/>
  <c r="R783" i="167" s="1"/>
  <c r="R780" i="167" a="1"/>
  <c r="R780" i="167" s="1"/>
  <c r="R760" i="167" a="1"/>
  <c r="R760" i="167" s="1"/>
  <c r="R761" i="167" a="1"/>
  <c r="R761" i="167" s="1"/>
  <c r="R499" i="167" a="1"/>
  <c r="R499" i="167" s="1"/>
  <c r="R500" i="167" a="1"/>
  <c r="R500" i="167" s="1"/>
  <c r="R501" i="167" a="1"/>
  <c r="R501" i="167" s="1"/>
  <c r="R493" i="167" a="1"/>
  <c r="R493" i="167" s="1"/>
  <c r="R489" i="167" a="1"/>
  <c r="R489" i="167" s="1"/>
  <c r="R724" i="167" a="1"/>
  <c r="R724" i="167" s="1"/>
  <c r="R763" i="167" a="1"/>
  <c r="R763" i="167" s="1"/>
  <c r="R734" i="167" a="1"/>
  <c r="R734" i="167" s="1"/>
  <c r="R735" i="167" a="1"/>
  <c r="R735" i="167" s="1"/>
  <c r="R713" i="167" a="1"/>
  <c r="R713" i="167" s="1"/>
  <c r="R719" i="167" a="1"/>
  <c r="R719" i="167" s="1"/>
  <c r="R716" i="167" a="1"/>
  <c r="R716" i="167" s="1"/>
  <c r="R717" i="167" a="1"/>
  <c r="R717" i="167" s="1"/>
  <c r="R732" i="167" a="1"/>
  <c r="R732" i="167" s="1"/>
  <c r="R714" i="167" a="1"/>
  <c r="R714" i="167" s="1"/>
  <c r="R485" i="167" a="1"/>
  <c r="R485" i="167" s="1"/>
  <c r="R728" i="167" a="1"/>
  <c r="R728" i="167" s="1"/>
  <c r="R729" i="167" a="1"/>
  <c r="R729" i="167" s="1"/>
  <c r="R725" i="167" a="1"/>
  <c r="R725" i="167" s="1"/>
  <c r="R754" i="167" a="1"/>
  <c r="R754" i="167" s="1"/>
  <c r="R810" i="167" a="1"/>
  <c r="R810" i="167" s="1"/>
  <c r="R764" i="167" a="1"/>
  <c r="R764" i="167" s="1"/>
  <c r="R778" i="167" a="1"/>
  <c r="R778" i="167" s="1"/>
  <c r="R484" i="167" a="1"/>
  <c r="R484" i="167" s="1"/>
  <c r="R1007" i="167" a="1"/>
  <c r="R1007" i="167" s="1"/>
  <c r="R779" i="167" a="1"/>
  <c r="R779" i="167" s="1"/>
  <c r="R736" i="167" a="1"/>
  <c r="R736" i="167" s="1"/>
  <c r="R733" i="167" a="1"/>
  <c r="R733" i="167" s="1"/>
  <c r="R730" i="167" a="1"/>
  <c r="R730" i="167" s="1"/>
  <c r="R702" i="167" a="1"/>
  <c r="R702" i="167" s="1"/>
  <c r="R703" i="167" a="1"/>
  <c r="R703" i="167" s="1"/>
  <c r="R697" i="167" a="1"/>
  <c r="R697" i="167" s="1"/>
  <c r="R694" i="167" a="1"/>
  <c r="R694" i="167" s="1"/>
  <c r="R695" i="167" a="1"/>
  <c r="R695" i="167" s="1"/>
  <c r="R696" i="167" a="1"/>
  <c r="R696" i="167" s="1"/>
  <c r="R1072" i="167" a="1"/>
  <c r="R1072" i="167" s="1"/>
  <c r="R1008" i="167" a="1"/>
  <c r="R1008" i="167" s="1"/>
  <c r="R1009" i="167" a="1"/>
  <c r="R1009" i="167" s="1"/>
  <c r="R1010" i="167" a="1"/>
  <c r="R1010" i="167" s="1"/>
  <c r="R1011" i="167" a="1"/>
  <c r="R1011" i="167" s="1"/>
  <c r="R1012" i="167" a="1"/>
  <c r="R1012" i="167" s="1"/>
  <c r="R1013" i="167" a="1"/>
  <c r="R1013" i="167" s="1"/>
  <c r="R1221" i="167" a="1"/>
  <c r="R1221" i="167" s="1"/>
  <c r="R482" i="167" a="1"/>
  <c r="R482" i="167" s="1"/>
  <c r="R479" i="167" a="1"/>
  <c r="R479" i="167" s="1"/>
  <c r="R156" i="167" a="1"/>
  <c r="R156" i="167" s="1"/>
  <c r="R157" i="167" a="1"/>
  <c r="R157" i="167" s="1"/>
  <c r="R158" i="167" a="1"/>
  <c r="R158" i="167" s="1"/>
  <c r="R159" i="167" a="1"/>
  <c r="R159" i="167" s="1"/>
  <c r="R160" i="167" a="1"/>
  <c r="R160" i="167" s="1"/>
  <c r="R161" i="167" a="1"/>
  <c r="R161" i="167" s="1"/>
  <c r="R162" i="167" a="1"/>
  <c r="R162" i="167" s="1"/>
  <c r="R163" i="167" a="1"/>
  <c r="R163" i="167" s="1"/>
  <c r="R164" i="167" a="1"/>
  <c r="R164" i="167" s="1"/>
  <c r="R165" i="167" a="1"/>
  <c r="R165" i="167" s="1"/>
  <c r="R166" i="167" a="1"/>
  <c r="R166" i="167" s="1"/>
  <c r="R167" i="167" a="1"/>
  <c r="R167" i="167" s="1"/>
  <c r="R168" i="167" a="1"/>
  <c r="R168" i="167" s="1"/>
  <c r="R169" i="167" a="1"/>
  <c r="R169" i="167" s="1"/>
  <c r="R170" i="167" a="1"/>
  <c r="R170" i="167" s="1"/>
  <c r="R171" i="167" a="1"/>
  <c r="R171" i="167" s="1"/>
  <c r="R172" i="167" a="1"/>
  <c r="R172" i="167" s="1"/>
  <c r="R173" i="167" a="1"/>
  <c r="R173" i="167" s="1"/>
  <c r="R174" i="167" a="1"/>
  <c r="R174" i="167" s="1"/>
  <c r="R175" i="167" a="1"/>
  <c r="R175" i="167" s="1"/>
  <c r="R176" i="167" a="1"/>
  <c r="R176" i="167" s="1"/>
  <c r="R177" i="167" a="1"/>
  <c r="R177" i="167" s="1"/>
  <c r="R178" i="167" a="1"/>
  <c r="R178" i="167" s="1"/>
  <c r="R179" i="167" a="1"/>
  <c r="R179" i="167" s="1"/>
  <c r="R180" i="167" a="1"/>
  <c r="R180" i="167" s="1"/>
  <c r="R181" i="167" a="1"/>
  <c r="R181" i="167" s="1"/>
  <c r="R182" i="167" a="1"/>
  <c r="R182" i="167" s="1"/>
  <c r="R183" i="167" a="1"/>
  <c r="R183" i="167" s="1"/>
  <c r="R184" i="167" a="1"/>
  <c r="R184" i="167" s="1"/>
  <c r="R185" i="167" a="1"/>
  <c r="R185" i="167" s="1"/>
  <c r="R186" i="167" a="1"/>
  <c r="R186" i="167" s="1"/>
  <c r="R187" i="167" a="1"/>
  <c r="R187" i="167" s="1"/>
  <c r="R188" i="167" a="1"/>
  <c r="R188" i="167" s="1"/>
  <c r="R189" i="167" a="1"/>
  <c r="R189" i="167" s="1"/>
  <c r="R190" i="167" a="1"/>
  <c r="R190" i="167" s="1"/>
  <c r="R191" i="167" a="1"/>
  <c r="R191" i="167" s="1"/>
  <c r="R192" i="167" a="1"/>
  <c r="R192" i="167" s="1"/>
  <c r="R193" i="167" a="1"/>
  <c r="R193" i="167" s="1"/>
  <c r="R194" i="167" a="1"/>
  <c r="R194" i="167" s="1"/>
  <c r="R195" i="167" a="1"/>
  <c r="R195" i="167" s="1"/>
  <c r="R196" i="167" a="1"/>
  <c r="R196" i="167" s="1"/>
  <c r="R197" i="167" a="1"/>
  <c r="R197" i="167" s="1"/>
  <c r="R198" i="167" a="1"/>
  <c r="R198" i="167" s="1"/>
  <c r="R199" i="167" a="1"/>
  <c r="R199" i="167" s="1"/>
  <c r="R200" i="167" a="1"/>
  <c r="R200" i="167" s="1"/>
  <c r="R201" i="167" a="1"/>
  <c r="R201" i="167" s="1"/>
  <c r="R202" i="167" a="1"/>
  <c r="R202" i="167" s="1"/>
  <c r="R203" i="167" a="1"/>
  <c r="R203" i="167" s="1"/>
  <c r="R204" i="167" a="1"/>
  <c r="R204" i="167" s="1"/>
  <c r="R205" i="167" a="1"/>
  <c r="R205" i="167" s="1"/>
  <c r="R206" i="167" a="1"/>
  <c r="R206" i="167" s="1"/>
  <c r="R207" i="167" a="1"/>
  <c r="R207" i="167" s="1"/>
  <c r="R208" i="167" a="1"/>
  <c r="R208" i="167" s="1"/>
  <c r="R209" i="167" a="1"/>
  <c r="R209" i="167" s="1"/>
  <c r="R210" i="167" a="1"/>
  <c r="R210" i="167" s="1"/>
  <c r="R211" i="167" a="1"/>
  <c r="R211" i="167" s="1"/>
  <c r="R212" i="167" a="1"/>
  <c r="R212" i="167" s="1"/>
  <c r="R213" i="167" a="1"/>
  <c r="R213" i="167" s="1"/>
  <c r="R214" i="167" a="1"/>
  <c r="R214" i="167" s="1"/>
  <c r="R215" i="167" a="1"/>
  <c r="R215" i="167" s="1"/>
  <c r="R216" i="167" a="1"/>
  <c r="R216" i="167" s="1"/>
  <c r="R217" i="167" a="1"/>
  <c r="R217" i="167" s="1"/>
  <c r="R218" i="167" a="1"/>
  <c r="R218" i="167" s="1"/>
  <c r="R219" i="167" a="1"/>
  <c r="R219" i="167" s="1"/>
  <c r="R220" i="167" a="1"/>
  <c r="R220" i="167" s="1"/>
  <c r="R221" i="167" a="1"/>
  <c r="R221" i="167" s="1"/>
  <c r="R222" i="167" a="1"/>
  <c r="R222" i="167" s="1"/>
  <c r="R223" i="167" a="1"/>
  <c r="R223" i="167" s="1"/>
  <c r="R224" i="167" a="1"/>
  <c r="R224" i="167" s="1"/>
  <c r="R225" i="167" a="1"/>
  <c r="R225" i="167" s="1"/>
  <c r="R226" i="167" a="1"/>
  <c r="R226" i="167" s="1"/>
  <c r="R227" i="167" a="1"/>
  <c r="R227" i="167" s="1"/>
  <c r="R228" i="167" a="1"/>
  <c r="R228" i="167" s="1"/>
  <c r="R229" i="167" a="1"/>
  <c r="R229" i="167" s="1"/>
  <c r="R230" i="167" a="1"/>
  <c r="R230" i="167" s="1"/>
  <c r="R231" i="167" a="1"/>
  <c r="R231" i="167" s="1"/>
  <c r="R232" i="167" a="1"/>
  <c r="R232" i="167" s="1"/>
  <c r="R233" i="167" a="1"/>
  <c r="R233" i="167" s="1"/>
  <c r="R234" i="167" a="1"/>
  <c r="R234" i="167" s="1"/>
  <c r="R235" i="167" a="1"/>
  <c r="R235" i="167" s="1"/>
  <c r="R236" i="167" a="1"/>
  <c r="R236" i="167" s="1"/>
  <c r="R237" i="167" a="1"/>
  <c r="R237" i="167" s="1"/>
  <c r="R238" i="167" a="1"/>
  <c r="R238" i="167" s="1"/>
  <c r="R239" i="167" a="1"/>
  <c r="R239" i="167" s="1"/>
  <c r="R240" i="167" a="1"/>
  <c r="R240" i="167" s="1"/>
  <c r="R241" i="167" a="1"/>
  <c r="R241" i="167" s="1"/>
  <c r="R242" i="167" a="1"/>
  <c r="R242" i="167" s="1"/>
  <c r="R243" i="167" a="1"/>
  <c r="R243" i="167" s="1"/>
  <c r="R244" i="167" a="1"/>
  <c r="R244" i="167" s="1"/>
  <c r="R245" i="167" a="1"/>
  <c r="R245" i="167" s="1"/>
  <c r="R246" i="167" a="1"/>
  <c r="R246" i="167" s="1"/>
  <c r="R247" i="167" a="1"/>
  <c r="R247" i="167" s="1"/>
  <c r="R248" i="167" a="1"/>
  <c r="R248" i="167" s="1"/>
  <c r="R249" i="167" a="1"/>
  <c r="R249" i="167" s="1"/>
  <c r="R250" i="167" a="1"/>
  <c r="R250" i="167" s="1"/>
  <c r="R251" i="167" a="1"/>
  <c r="R251" i="167" s="1"/>
  <c r="R252" i="167" a="1"/>
  <c r="R252" i="167" s="1"/>
  <c r="R253" i="167" a="1"/>
  <c r="R253" i="167" s="1"/>
  <c r="R254" i="167" a="1"/>
  <c r="R254" i="167" s="1"/>
  <c r="R255" i="167" a="1"/>
  <c r="R255" i="167" s="1"/>
  <c r="R256" i="167" a="1"/>
  <c r="R256" i="167" s="1"/>
  <c r="R257" i="167" a="1"/>
  <c r="R257" i="167" s="1"/>
  <c r="R258" i="167" a="1"/>
  <c r="R258" i="167" s="1"/>
  <c r="R259" i="167" a="1"/>
  <c r="R259" i="167" s="1"/>
  <c r="R260" i="167" a="1"/>
  <c r="R260" i="167" s="1"/>
  <c r="R261" i="167" a="1"/>
  <c r="R261" i="167" s="1"/>
  <c r="R262" i="167" a="1"/>
  <c r="R262" i="167" s="1"/>
  <c r="R263" i="167" a="1"/>
  <c r="R263" i="167" s="1"/>
  <c r="R264" i="167" a="1"/>
  <c r="R264" i="167" s="1"/>
  <c r="R265" i="167" a="1"/>
  <c r="R265" i="167" s="1"/>
  <c r="R266" i="167" a="1"/>
  <c r="R266" i="167" s="1"/>
  <c r="R267" i="167" a="1"/>
  <c r="R267" i="167" s="1"/>
  <c r="R268" i="167" a="1"/>
  <c r="R268" i="167" s="1"/>
  <c r="R269" i="167" a="1"/>
  <c r="R269" i="167" s="1"/>
  <c r="R270" i="167" a="1"/>
  <c r="R270" i="167" s="1"/>
  <c r="R271" i="167" a="1"/>
  <c r="R271" i="167" s="1"/>
  <c r="R272" i="167" a="1"/>
  <c r="R272" i="167" s="1"/>
  <c r="R273" i="167" a="1"/>
  <c r="R273" i="167" s="1"/>
  <c r="R274" i="167" a="1"/>
  <c r="R274" i="167" s="1"/>
  <c r="R275" i="167" a="1"/>
  <c r="R275" i="167" s="1"/>
  <c r="R276" i="167" a="1"/>
  <c r="R276" i="167" s="1"/>
  <c r="R277" i="167" a="1"/>
  <c r="R277" i="167" s="1"/>
  <c r="R278" i="167" a="1"/>
  <c r="R278" i="167" s="1"/>
  <c r="R279" i="167" a="1"/>
  <c r="R279" i="167" s="1"/>
  <c r="R280" i="167" a="1"/>
  <c r="R280" i="167" s="1"/>
  <c r="R281" i="167" a="1"/>
  <c r="R281" i="167" s="1"/>
  <c r="R282" i="167" a="1"/>
  <c r="R282" i="167" s="1"/>
  <c r="R283" i="167" a="1"/>
  <c r="R283" i="167" s="1"/>
  <c r="R284" i="167" a="1"/>
  <c r="R284" i="167" s="1"/>
  <c r="R285" i="167" a="1"/>
  <c r="R285" i="167" s="1"/>
  <c r="R286" i="167" a="1"/>
  <c r="R286" i="167" s="1"/>
  <c r="R287" i="167" a="1"/>
  <c r="R287" i="167" s="1"/>
  <c r="R288" i="167" a="1"/>
  <c r="R288" i="167" s="1"/>
  <c r="R289" i="167" a="1"/>
  <c r="R289" i="167" s="1"/>
  <c r="R290" i="167" a="1"/>
  <c r="R290" i="167" s="1"/>
  <c r="R291" i="167" a="1"/>
  <c r="R291" i="167" s="1"/>
  <c r="R292" i="167" a="1"/>
  <c r="R292" i="167" s="1"/>
  <c r="R293" i="167" a="1"/>
  <c r="R293" i="167" s="1"/>
  <c r="R294" i="167" a="1"/>
  <c r="R294" i="167" s="1"/>
  <c r="R295" i="167" a="1"/>
  <c r="R295" i="167" s="1"/>
  <c r="R296" i="167" a="1"/>
  <c r="R296" i="167" s="1"/>
  <c r="R297" i="167" a="1"/>
  <c r="R297" i="167" s="1"/>
  <c r="R298" i="167" a="1"/>
  <c r="R298" i="167" s="1"/>
  <c r="R299" i="167" a="1"/>
  <c r="R299" i="167" s="1"/>
  <c r="R300" i="167" a="1"/>
  <c r="R300" i="167" s="1"/>
  <c r="R301" i="167" a="1"/>
  <c r="R301" i="167" s="1"/>
  <c r="R302" i="167" a="1"/>
  <c r="R302" i="167" s="1"/>
  <c r="R303" i="167" a="1"/>
  <c r="R303" i="167" s="1"/>
  <c r="R304" i="167" a="1"/>
  <c r="R304" i="167" s="1"/>
  <c r="R305" i="167" a="1"/>
  <c r="R305" i="167" s="1"/>
  <c r="R306" i="167" a="1"/>
  <c r="R306" i="167" s="1"/>
  <c r="R307" i="167" a="1"/>
  <c r="R307" i="167" s="1"/>
  <c r="R308" i="167" a="1"/>
  <c r="R308" i="167" s="1"/>
  <c r="R309" i="167" a="1"/>
  <c r="R309" i="167" s="1"/>
  <c r="R310" i="167" a="1"/>
  <c r="R310" i="167" s="1"/>
  <c r="R311" i="167" a="1"/>
  <c r="R311" i="167" s="1"/>
  <c r="R312" i="167" a="1"/>
  <c r="R312" i="167" s="1"/>
  <c r="R313" i="167" a="1"/>
  <c r="R313" i="167" s="1"/>
  <c r="R314" i="167" a="1"/>
  <c r="R314" i="167" s="1"/>
  <c r="R315" i="167" a="1"/>
  <c r="R315" i="167" s="1"/>
  <c r="R316" i="167" a="1"/>
  <c r="R316" i="167" s="1"/>
  <c r="R317" i="167" a="1"/>
  <c r="R317" i="167" s="1"/>
  <c r="R318" i="167" a="1"/>
  <c r="R318" i="167" s="1"/>
  <c r="R319" i="167" a="1"/>
  <c r="R319" i="167" s="1"/>
  <c r="R320" i="167" a="1"/>
  <c r="R320" i="167" s="1"/>
  <c r="R321" i="167" a="1"/>
  <c r="R321" i="167" s="1"/>
  <c r="R322" i="167" a="1"/>
  <c r="R322" i="167" s="1"/>
  <c r="R323" i="167" a="1"/>
  <c r="R323" i="167" s="1"/>
  <c r="R324" i="167" a="1"/>
  <c r="R324" i="167" s="1"/>
  <c r="R325" i="167" a="1"/>
  <c r="R325" i="167" s="1"/>
  <c r="R326" i="167" a="1"/>
  <c r="R326" i="167" s="1"/>
  <c r="R327" i="167" a="1"/>
  <c r="R327" i="167" s="1"/>
  <c r="R328" i="167" a="1"/>
  <c r="R328" i="167" s="1"/>
  <c r="R329" i="167" a="1"/>
  <c r="R329" i="167" s="1"/>
  <c r="R330" i="167" a="1"/>
  <c r="R330" i="167" s="1"/>
  <c r="R331" i="167" a="1"/>
  <c r="R331" i="167" s="1"/>
  <c r="R332" i="167" a="1"/>
  <c r="R332" i="167" s="1"/>
  <c r="R333" i="167" a="1"/>
  <c r="R333" i="167" s="1"/>
  <c r="R334" i="167" a="1"/>
  <c r="R334" i="167" s="1"/>
  <c r="R335" i="167" a="1"/>
  <c r="R335" i="167" s="1"/>
  <c r="R336" i="167" a="1"/>
  <c r="R336" i="167" s="1"/>
  <c r="R337" i="167" a="1"/>
  <c r="R337" i="167" s="1"/>
  <c r="R338" i="167" a="1"/>
  <c r="R338" i="167" s="1"/>
  <c r="R339" i="167" a="1"/>
  <c r="R339" i="167" s="1"/>
  <c r="R340" i="167" a="1"/>
  <c r="R340" i="167" s="1"/>
  <c r="R341" i="167" a="1"/>
  <c r="R341" i="167" s="1"/>
  <c r="R342" i="167" a="1"/>
  <c r="R342" i="167" s="1"/>
  <c r="R343" i="167" a="1"/>
  <c r="R343" i="167" s="1"/>
  <c r="R344" i="167" a="1"/>
  <c r="R344" i="167" s="1"/>
  <c r="R345" i="167" a="1"/>
  <c r="R345" i="167" s="1"/>
  <c r="R346" i="167" a="1"/>
  <c r="R346" i="167" s="1"/>
  <c r="R347" i="167" a="1"/>
  <c r="R347" i="167" s="1"/>
  <c r="R348" i="167" a="1"/>
  <c r="R348" i="167" s="1"/>
  <c r="R349" i="167" a="1"/>
  <c r="R349" i="167" s="1"/>
  <c r="R350" i="167" a="1"/>
  <c r="R350" i="167" s="1"/>
  <c r="R351" i="167" a="1"/>
  <c r="R351" i="167" s="1"/>
  <c r="R352" i="167" a="1"/>
  <c r="R352" i="167" s="1"/>
  <c r="R353" i="167" a="1"/>
  <c r="R353" i="167" s="1"/>
  <c r="R354" i="167" a="1"/>
  <c r="R354" i="167" s="1"/>
  <c r="R355" i="167" a="1"/>
  <c r="R355" i="167" s="1"/>
  <c r="R356" i="167" a="1"/>
  <c r="R356" i="167" s="1"/>
  <c r="R357" i="167" a="1"/>
  <c r="R357" i="167" s="1"/>
  <c r="R358" i="167" a="1"/>
  <c r="R358" i="167" s="1"/>
  <c r="R359" i="167" a="1"/>
  <c r="R359" i="167" s="1"/>
  <c r="R360" i="167" a="1"/>
  <c r="R360" i="167" s="1"/>
  <c r="R361" i="167" a="1"/>
  <c r="R361" i="167" s="1"/>
  <c r="R362" i="167" a="1"/>
  <c r="R362" i="167" s="1"/>
  <c r="R363" i="167" a="1"/>
  <c r="R363" i="167" s="1"/>
  <c r="R364" i="167" a="1"/>
  <c r="R364" i="167" s="1"/>
  <c r="R365" i="167" a="1"/>
  <c r="R365" i="167" s="1"/>
  <c r="R366" i="167" a="1"/>
  <c r="R366" i="167" s="1"/>
  <c r="R367" i="167" a="1"/>
  <c r="R367" i="167" s="1"/>
  <c r="R368" i="167" a="1"/>
  <c r="R368" i="167" s="1"/>
  <c r="R369" i="167" a="1"/>
  <c r="R369" i="167" s="1"/>
  <c r="R370" i="167" a="1"/>
  <c r="R370" i="167" s="1"/>
  <c r="R371" i="167" a="1"/>
  <c r="R371" i="167" s="1"/>
  <c r="R372" i="167" a="1"/>
  <c r="R372" i="167" s="1"/>
  <c r="R373" i="167" a="1"/>
  <c r="R373" i="167" s="1"/>
  <c r="R374" i="167" a="1"/>
  <c r="R374" i="167" s="1"/>
  <c r="R375" i="167" a="1"/>
  <c r="R375" i="167" s="1"/>
  <c r="R376" i="167" a="1"/>
  <c r="R376" i="167" s="1"/>
  <c r="R377" i="167" a="1"/>
  <c r="R377" i="167" s="1"/>
  <c r="R378" i="167" a="1"/>
  <c r="R378" i="167" s="1"/>
  <c r="R379" i="167" a="1"/>
  <c r="R379" i="167" s="1"/>
  <c r="R380" i="167" a="1"/>
  <c r="R380" i="167" s="1"/>
  <c r="R381" i="167" a="1"/>
  <c r="R381" i="167" s="1"/>
  <c r="R382" i="167" a="1"/>
  <c r="R382" i="167" s="1"/>
  <c r="R383" i="167" a="1"/>
  <c r="R383" i="167" s="1"/>
  <c r="R384" i="167" a="1"/>
  <c r="R384" i="167" s="1"/>
  <c r="R385" i="167" a="1"/>
  <c r="R385" i="167" s="1"/>
  <c r="R386" i="167" a="1"/>
  <c r="R386" i="167" s="1"/>
  <c r="R387" i="167" a="1"/>
  <c r="R387" i="167" s="1"/>
  <c r="R388" i="167" a="1"/>
  <c r="R388" i="167" s="1"/>
  <c r="R389" i="167" a="1"/>
  <c r="R389" i="167" s="1"/>
  <c r="R390" i="167" a="1"/>
  <c r="R390" i="167" s="1"/>
  <c r="R391" i="167" a="1"/>
  <c r="R391" i="167" s="1"/>
  <c r="R392" i="167" a="1"/>
  <c r="R392" i="167" s="1"/>
  <c r="R393" i="167" a="1"/>
  <c r="R393" i="167" s="1"/>
  <c r="R394" i="167" a="1"/>
  <c r="R394" i="167" s="1"/>
  <c r="R395" i="167" a="1"/>
  <c r="R395" i="167" s="1"/>
  <c r="R396" i="167" a="1"/>
  <c r="R396" i="167" s="1"/>
  <c r="R397" i="167" a="1"/>
  <c r="R397" i="167" s="1"/>
  <c r="R398" i="167" a="1"/>
  <c r="R398" i="167" s="1"/>
  <c r="R399" i="167" a="1"/>
  <c r="R399" i="167" s="1"/>
  <c r="R400" i="167" a="1"/>
  <c r="R400" i="167" s="1"/>
  <c r="R401" i="167" a="1"/>
  <c r="R401" i="167" s="1"/>
  <c r="R402" i="167" a="1"/>
  <c r="R402" i="167" s="1"/>
  <c r="R403" i="167" a="1"/>
  <c r="R403" i="167" s="1"/>
  <c r="R404" i="167" a="1"/>
  <c r="R404" i="167" s="1"/>
  <c r="R405" i="167" a="1"/>
  <c r="R405" i="167" s="1"/>
  <c r="R406" i="167" a="1"/>
  <c r="R406" i="167" s="1"/>
  <c r="R407" i="167" a="1"/>
  <c r="R407" i="167" s="1"/>
  <c r="R408" i="167" a="1"/>
  <c r="R408" i="167" s="1"/>
  <c r="R409" i="167" a="1"/>
  <c r="R409" i="167" s="1"/>
  <c r="R410" i="167" a="1"/>
  <c r="R410" i="167" s="1"/>
  <c r="R411" i="167" a="1"/>
  <c r="R411" i="167" s="1"/>
  <c r="R412" i="167" a="1"/>
  <c r="R412" i="167" s="1"/>
  <c r="R413" i="167" a="1"/>
  <c r="R413" i="167" s="1"/>
  <c r="R414" i="167" a="1"/>
  <c r="R414" i="167" s="1"/>
  <c r="R415" i="167" a="1"/>
  <c r="R415" i="167" s="1"/>
  <c r="R416" i="167" a="1"/>
  <c r="R416" i="167" s="1"/>
  <c r="R417" i="167" a="1"/>
  <c r="R417" i="167" s="1"/>
  <c r="R418" i="167" a="1"/>
  <c r="R418" i="167" s="1"/>
  <c r="R419" i="167" a="1"/>
  <c r="R419" i="167" s="1"/>
  <c r="R420" i="167" a="1"/>
  <c r="R420" i="167" s="1"/>
  <c r="R421" i="167" a="1"/>
  <c r="R421" i="167" s="1"/>
  <c r="R422" i="167" a="1"/>
  <c r="R422" i="167" s="1"/>
  <c r="R423" i="167" a="1"/>
  <c r="R423" i="167" s="1"/>
  <c r="R424" i="167" a="1"/>
  <c r="R424" i="167" s="1"/>
  <c r="R425" i="167" a="1"/>
  <c r="R425" i="167" s="1"/>
  <c r="R426" i="167" a="1"/>
  <c r="R426" i="167" s="1"/>
  <c r="R427" i="167" a="1"/>
  <c r="R427" i="167" s="1"/>
  <c r="R428" i="167" a="1"/>
  <c r="R428" i="167" s="1"/>
  <c r="R429" i="167" a="1"/>
  <c r="R429" i="167" s="1"/>
  <c r="R430" i="167" a="1"/>
  <c r="R430" i="167" s="1"/>
  <c r="R431" i="167" a="1"/>
  <c r="R431" i="167" s="1"/>
  <c r="R432" i="167" a="1"/>
  <c r="R432" i="167" s="1"/>
  <c r="R433" i="167" a="1"/>
  <c r="R433" i="167" s="1"/>
  <c r="R434" i="167" a="1"/>
  <c r="R434" i="167" s="1"/>
  <c r="R435" i="167" a="1"/>
  <c r="R435" i="167" s="1"/>
  <c r="R436" i="167" a="1"/>
  <c r="R436" i="167" s="1"/>
  <c r="R437" i="167" a="1"/>
  <c r="R437" i="167" s="1"/>
  <c r="R438" i="167" a="1"/>
  <c r="R438" i="167" s="1"/>
  <c r="R439" i="167" a="1"/>
  <c r="R439" i="167" s="1"/>
  <c r="R440" i="167" a="1"/>
  <c r="R440" i="167" s="1"/>
  <c r="R441" i="167" a="1"/>
  <c r="R441" i="167" s="1"/>
  <c r="R442" i="167" a="1"/>
  <c r="R442" i="167" s="1"/>
  <c r="R443" i="167" a="1"/>
  <c r="R443" i="167" s="1"/>
  <c r="R444" i="167" a="1"/>
  <c r="R444" i="167" s="1"/>
  <c r="R445" i="167" a="1"/>
  <c r="R445" i="167" s="1"/>
  <c r="R446" i="167" a="1"/>
  <c r="R446" i="167" s="1"/>
  <c r="R447" i="167" a="1"/>
  <c r="R447" i="167" s="1"/>
  <c r="R448" i="167" a="1"/>
  <c r="R448" i="167" s="1"/>
  <c r="R1284" i="167" a="1"/>
  <c r="R1284" i="167" s="1"/>
  <c r="J1282" i="167"/>
  <c r="J1279" i="167"/>
  <c r="J1280" i="167"/>
  <c r="J1281" i="167"/>
  <c r="J1278" i="167"/>
  <c r="J1275" i="167"/>
  <c r="J1276" i="167"/>
  <c r="J1274" i="167"/>
  <c r="J1273" i="167"/>
  <c r="J1271" i="167"/>
  <c r="J1272" i="167"/>
  <c r="J1270" i="167"/>
  <c r="J1268" i="167"/>
  <c r="J1269" i="167"/>
  <c r="J1263" i="167"/>
  <c r="J1264" i="167"/>
  <c r="J1265" i="167"/>
  <c r="J1266" i="167"/>
  <c r="J1267" i="167"/>
  <c r="J1262" i="167"/>
  <c r="J1259" i="167"/>
  <c r="J1255" i="167"/>
  <c r="J1256" i="167"/>
  <c r="J1257" i="167"/>
  <c r="J1258" i="167"/>
  <c r="J1254" i="167"/>
  <c r="J1252" i="167"/>
  <c r="J1253" i="167"/>
  <c r="J1250" i="167"/>
  <c r="J1251" i="167"/>
  <c r="J1249" i="167"/>
  <c r="J1245" i="167"/>
  <c r="J1246" i="167"/>
  <c r="J1247" i="167"/>
  <c r="J1248" i="167"/>
  <c r="J1243" i="167"/>
  <c r="J1244" i="167"/>
  <c r="J1241" i="167"/>
  <c r="J1242" i="167"/>
  <c r="J1239" i="167"/>
  <c r="J1240" i="167"/>
  <c r="J1235" i="167"/>
  <c r="J1236" i="167"/>
  <c r="J1237" i="167"/>
  <c r="J1238" i="167"/>
  <c r="J1233" i="167"/>
  <c r="J1234" i="167"/>
  <c r="J1231" i="167"/>
  <c r="J1229" i="167"/>
  <c r="J1227" i="167"/>
  <c r="J1228" i="167"/>
  <c r="J1222" i="167"/>
  <c r="J1223" i="167"/>
  <c r="J1224" i="167"/>
  <c r="J1225" i="167"/>
  <c r="J1226" i="167"/>
  <c r="J1220" i="167"/>
  <c r="J1219" i="167"/>
  <c r="J1218" i="167"/>
  <c r="J1216" i="167"/>
  <c r="J1217" i="167"/>
  <c r="J1212" i="167"/>
  <c r="J1213" i="167"/>
  <c r="J1214" i="167"/>
  <c r="J1215" i="167"/>
  <c r="J1206" i="167"/>
  <c r="J1207" i="167"/>
  <c r="J1208" i="167"/>
  <c r="J1209" i="167"/>
  <c r="J1210" i="167"/>
  <c r="J1211" i="167"/>
  <c r="J1200" i="167"/>
  <c r="J1201" i="167"/>
  <c r="J1202" i="167"/>
  <c r="J1203" i="167"/>
  <c r="J1204" i="167"/>
  <c r="J1205" i="167"/>
  <c r="J1193" i="167"/>
  <c r="J1194" i="167"/>
  <c r="J1195" i="167"/>
  <c r="J1196" i="167"/>
  <c r="J1197" i="167"/>
  <c r="J1198" i="167"/>
  <c r="J1192" i="167"/>
  <c r="J1189" i="167"/>
  <c r="J1190" i="167"/>
  <c r="J1185" i="167"/>
  <c r="J1180" i="167"/>
  <c r="J1181" i="167"/>
  <c r="J1182" i="167"/>
  <c r="J1183" i="167"/>
  <c r="J1178" i="167"/>
  <c r="J1179" i="167"/>
  <c r="J1175" i="167"/>
  <c r="J1176" i="167"/>
  <c r="J1177" i="167"/>
  <c r="J1173" i="167"/>
  <c r="J1174" i="167"/>
  <c r="J1172" i="167"/>
  <c r="J1166" i="167"/>
  <c r="J1167" i="167"/>
  <c r="J1168" i="167"/>
  <c r="J1169" i="167"/>
  <c r="J1170" i="167"/>
  <c r="J1171" i="167"/>
  <c r="J1164" i="167"/>
  <c r="J1165" i="167"/>
  <c r="J1161" i="167"/>
  <c r="J1162" i="167"/>
  <c r="J1163" i="167"/>
  <c r="J1160" i="167"/>
  <c r="J1151" i="167"/>
  <c r="J1152" i="167"/>
  <c r="J1153" i="167"/>
  <c r="J1154" i="167"/>
  <c r="J1155" i="167"/>
  <c r="J1147" i="167"/>
  <c r="J1148" i="167"/>
  <c r="J1149" i="167"/>
  <c r="J1150" i="167"/>
  <c r="J1143" i="167"/>
  <c r="J1144" i="167"/>
  <c r="J1145" i="167"/>
  <c r="J1146" i="167"/>
  <c r="J1142" i="167"/>
  <c r="J1140" i="167"/>
  <c r="J1141" i="167"/>
  <c r="J1139" i="167"/>
  <c r="J1138" i="167"/>
  <c r="J1137" i="167"/>
  <c r="J1133" i="167"/>
  <c r="J1134" i="167"/>
  <c r="J1135" i="167"/>
  <c r="J1136" i="167"/>
  <c r="J1130" i="167"/>
  <c r="J1131" i="167"/>
  <c r="J1125" i="167"/>
  <c r="J1126" i="167"/>
  <c r="J1122" i="167"/>
  <c r="J1121" i="167"/>
  <c r="J1119" i="167"/>
  <c r="J1118" i="167"/>
  <c r="J1112" i="167"/>
  <c r="J1113" i="167"/>
  <c r="J1114" i="167"/>
  <c r="J1115" i="167"/>
  <c r="J1110" i="167"/>
  <c r="J1107" i="167"/>
  <c r="J1105" i="167"/>
  <c r="J1104" i="167"/>
  <c r="J1103" i="167"/>
  <c r="J1100" i="167"/>
  <c r="J1101" i="167"/>
  <c r="J1102" i="167"/>
  <c r="J1099" i="167"/>
  <c r="J1097" i="167"/>
  <c r="J1096" i="167"/>
  <c r="J1094" i="167"/>
  <c r="J1095" i="167"/>
  <c r="J1089" i="167"/>
  <c r="J1086" i="167"/>
  <c r="J1087" i="167"/>
  <c r="J1085" i="167"/>
  <c r="J1084" i="167"/>
  <c r="J1083" i="167"/>
  <c r="J1079" i="167"/>
  <c r="J1080" i="167"/>
  <c r="J1078" i="167"/>
  <c r="J1077" i="167"/>
  <c r="J1074" i="167"/>
  <c r="J1075" i="167"/>
  <c r="J1076" i="167"/>
  <c r="J1073" i="167"/>
  <c r="J1071" i="167"/>
  <c r="J1067" i="167"/>
  <c r="J1068" i="167"/>
  <c r="J1066" i="167"/>
  <c r="J1069" i="167"/>
  <c r="J1065" i="167"/>
  <c r="J1062" i="167"/>
  <c r="J1061" i="167"/>
  <c r="J1059" i="167"/>
  <c r="J1058" i="167"/>
  <c r="J1051" i="167"/>
  <c r="J1052" i="167"/>
  <c r="J1040" i="167"/>
  <c r="J1041" i="167"/>
  <c r="J1042" i="167"/>
  <c r="J1043" i="167"/>
  <c r="J1044" i="167"/>
  <c r="J1045" i="167"/>
  <c r="J1046" i="167"/>
  <c r="J1047" i="167"/>
  <c r="J1048" i="167"/>
  <c r="J1049" i="167"/>
  <c r="J1050" i="167"/>
  <c r="J1038" i="167"/>
  <c r="J1039" i="167"/>
  <c r="J1037" i="167"/>
  <c r="J1035" i="167"/>
  <c r="J1036" i="167"/>
  <c r="J1017" i="167"/>
  <c r="J1004" i="167"/>
  <c r="J993" i="167"/>
  <c r="J994" i="167"/>
  <c r="J995" i="167"/>
  <c r="J996" i="167"/>
  <c r="J997" i="167"/>
  <c r="J987" i="167"/>
  <c r="J988" i="167"/>
  <c r="J979" i="167"/>
  <c r="J980" i="167"/>
  <c r="J981" i="167"/>
  <c r="J982" i="167"/>
  <c r="J969" i="167"/>
  <c r="J967" i="167"/>
  <c r="J968" i="167"/>
  <c r="J961" i="167"/>
  <c r="J958" i="167"/>
  <c r="J959" i="167"/>
  <c r="J956" i="167"/>
  <c r="J953" i="167"/>
  <c r="J948" i="167"/>
  <c r="J949" i="167"/>
  <c r="J941" i="167"/>
  <c r="J936" i="167"/>
  <c r="J937" i="167"/>
  <c r="J934" i="167"/>
  <c r="J933" i="167"/>
  <c r="J930" i="167"/>
  <c r="J931" i="167"/>
  <c r="J932" i="167"/>
  <c r="J919" i="167"/>
  <c r="J920" i="167"/>
  <c r="J921" i="167"/>
  <c r="J922" i="167"/>
  <c r="J923" i="167"/>
  <c r="J924" i="167"/>
  <c r="J925" i="167"/>
  <c r="J926" i="167"/>
  <c r="J927" i="167"/>
  <c r="J916" i="167"/>
  <c r="J917" i="167"/>
  <c r="J912" i="167"/>
  <c r="J913" i="167"/>
  <c r="J914" i="167"/>
  <c r="J908" i="167"/>
  <c r="J902" i="167"/>
  <c r="J897" i="167"/>
  <c r="J898" i="167"/>
  <c r="J899" i="167"/>
  <c r="J900" i="167"/>
  <c r="J901" i="167"/>
  <c r="J896" i="167"/>
  <c r="J891" i="167"/>
  <c r="J892" i="167"/>
  <c r="J893" i="167"/>
  <c r="J894" i="167"/>
  <c r="J895" i="167"/>
  <c r="J887" i="167"/>
  <c r="J888" i="167"/>
  <c r="J889" i="167"/>
  <c r="J886" i="167"/>
  <c r="J882" i="167"/>
  <c r="J879" i="167"/>
  <c r="J876" i="167"/>
  <c r="J877" i="167"/>
  <c r="J874" i="167"/>
  <c r="J873" i="167"/>
  <c r="J869" i="167"/>
  <c r="J867" i="167"/>
  <c r="J865" i="167"/>
  <c r="J862" i="167"/>
  <c r="J863" i="167"/>
  <c r="J864" i="167"/>
  <c r="J860" i="167"/>
  <c r="J861" i="167"/>
  <c r="J857" i="167"/>
  <c r="J848" i="167"/>
  <c r="J847" i="167"/>
  <c r="J845" i="167"/>
  <c r="J846" i="167"/>
  <c r="J843" i="167"/>
  <c r="J844" i="167"/>
  <c r="J842" i="167"/>
  <c r="J840" i="167"/>
  <c r="J836" i="167"/>
  <c r="J837" i="167"/>
  <c r="J838" i="167"/>
  <c r="J839" i="167"/>
  <c r="J833" i="167"/>
  <c r="J834" i="167"/>
  <c r="J835" i="167"/>
  <c r="J832" i="167"/>
  <c r="J831" i="167"/>
  <c r="J830" i="167"/>
  <c r="J829" i="167"/>
  <c r="J827" i="167"/>
  <c r="J828" i="167"/>
  <c r="J826" i="167"/>
  <c r="J825" i="167"/>
  <c r="J822" i="167"/>
  <c r="J823" i="167"/>
  <c r="J819" i="167"/>
  <c r="J817" i="167"/>
  <c r="J813" i="167"/>
  <c r="J814" i="167"/>
  <c r="J808" i="167"/>
  <c r="J805" i="167"/>
  <c r="J799" i="167"/>
  <c r="J800" i="167"/>
  <c r="J795" i="167"/>
  <c r="J794" i="167"/>
  <c r="J791" i="167"/>
  <c r="J792" i="167"/>
  <c r="J787" i="167"/>
  <c r="J788" i="167"/>
  <c r="J789" i="167"/>
  <c r="J784" i="167"/>
  <c r="J782" i="167"/>
  <c r="J774" i="167"/>
  <c r="J770" i="167"/>
  <c r="J771" i="167"/>
  <c r="J755" i="167"/>
  <c r="J756" i="167"/>
  <c r="J744" i="167"/>
  <c r="J745" i="167"/>
  <c r="J746" i="167"/>
  <c r="J737" i="167"/>
  <c r="J723" i="167"/>
  <c r="J721" i="167"/>
  <c r="J715" i="167"/>
  <c r="J709" i="167"/>
  <c r="J852" i="167"/>
  <c r="J812" i="167"/>
  <c r="J818" i="167"/>
  <c r="J866" i="167"/>
  <c r="J855" i="167"/>
  <c r="J1005" i="167"/>
  <c r="J875" i="167"/>
  <c r="J1024" i="167"/>
  <c r="J976" i="167"/>
  <c r="J1022" i="167"/>
  <c r="J970" i="167"/>
  <c r="J1132" i="167"/>
  <c r="J918" i="167"/>
  <c r="J989" i="167"/>
  <c r="J983" i="167"/>
  <c r="J957" i="167"/>
  <c r="J960" i="167"/>
  <c r="J871" i="167"/>
  <c r="J880" i="167"/>
  <c r="J881" i="167"/>
  <c r="J883" i="167"/>
  <c r="J878" i="167"/>
  <c r="J872" i="167"/>
  <c r="J1156" i="167"/>
  <c r="J909" i="167"/>
  <c r="J915" i="167"/>
  <c r="J890" i="167"/>
  <c r="J858" i="167"/>
  <c r="J1006" i="167"/>
  <c r="J849" i="167"/>
  <c r="J850" i="167"/>
  <c r="J1081" i="167"/>
  <c r="J870" i="167"/>
  <c r="J1260" i="167"/>
  <c r="J1283" i="167"/>
  <c r="J854" i="167"/>
  <c r="J1159" i="167"/>
  <c r="J853" i="167"/>
  <c r="J851" i="167"/>
  <c r="J977" i="167"/>
  <c r="J965" i="167"/>
  <c r="J962" i="167"/>
  <c r="J971" i="167"/>
  <c r="J972" i="167"/>
  <c r="J910" i="167"/>
  <c r="J928" i="167"/>
  <c r="J1018" i="167"/>
  <c r="J693" i="167"/>
  <c r="J698" i="167"/>
  <c r="J699" i="167"/>
  <c r="J700" i="167"/>
  <c r="J701" i="167"/>
  <c r="J1029" i="167"/>
  <c r="J1033" i="167"/>
  <c r="J911" i="167"/>
  <c r="J946" i="167"/>
  <c r="J952" i="167"/>
  <c r="J929" i="167"/>
  <c r="J942" i="167"/>
  <c r="J943" i="167"/>
  <c r="J945" i="167"/>
  <c r="J903" i="167"/>
  <c r="J904" i="167"/>
  <c r="J905" i="167"/>
  <c r="J906" i="167"/>
  <c r="J907" i="167"/>
  <c r="J938" i="167"/>
  <c r="J985" i="167"/>
  <c r="J992" i="167"/>
  <c r="J990" i="167"/>
  <c r="J1184" i="167"/>
  <c r="J1129" i="167"/>
  <c r="J1123" i="167"/>
  <c r="J1124" i="167"/>
  <c r="J1127" i="167"/>
  <c r="J1090" i="167"/>
  <c r="J1128" i="167"/>
  <c r="J1091" i="167"/>
  <c r="J1098" i="167"/>
  <c r="J954" i="167"/>
  <c r="J973" i="167"/>
  <c r="J963" i="167"/>
  <c r="J1088" i="167"/>
  <c r="J1030" i="167"/>
  <c r="J1060" i="167"/>
  <c r="J1019" i="167"/>
  <c r="J1230" i="167"/>
  <c r="J986" i="167"/>
  <c r="J955" i="167"/>
  <c r="J676" i="167"/>
  <c r="J951" i="167"/>
  <c r="J947" i="167"/>
  <c r="J944" i="167"/>
  <c r="J939" i="167"/>
  <c r="J940" i="167"/>
  <c r="J672" i="167"/>
  <c r="J666" i="167"/>
  <c r="J661" i="167"/>
  <c r="J673" i="167"/>
  <c r="J653" i="167"/>
  <c r="J641" i="167"/>
  <c r="J639" i="167"/>
  <c r="J636" i="167"/>
  <c r="J637" i="167"/>
  <c r="J638" i="167"/>
  <c r="J634" i="167"/>
  <c r="J635" i="167"/>
  <c r="J622" i="167"/>
  <c r="J627" i="167"/>
  <c r="J618" i="167"/>
  <c r="J731" i="167"/>
  <c r="J610" i="167"/>
  <c r="J606" i="167"/>
  <c r="J570" i="167"/>
  <c r="J607" i="167"/>
  <c r="J625" i="167"/>
  <c r="J608" i="167"/>
  <c r="J604" i="167"/>
  <c r="J598" i="167"/>
  <c r="J674" i="167"/>
  <c r="J692" i="167"/>
  <c r="J685" i="167"/>
  <c r="J677" i="167"/>
  <c r="J680" i="167"/>
  <c r="J670" i="167"/>
  <c r="J668" i="167"/>
  <c r="J669" i="167"/>
  <c r="J679" i="167"/>
  <c r="J678" i="167"/>
  <c r="J681" i="167"/>
  <c r="J691" i="167"/>
  <c r="J686" i="167"/>
  <c r="J690" i="167"/>
  <c r="J688" i="167"/>
  <c r="J689" i="167"/>
  <c r="J687" i="167"/>
  <c r="J675" i="167"/>
  <c r="J664" i="167"/>
  <c r="J682" i="167"/>
  <c r="J595" i="167"/>
  <c r="J594" i="167"/>
  <c r="J596" i="167"/>
  <c r="J1020" i="167"/>
  <c r="J1157" i="167"/>
  <c r="J1158" i="167"/>
  <c r="J991" i="167"/>
  <c r="J571" i="167"/>
  <c r="J573" i="167"/>
  <c r="J600" i="167"/>
  <c r="J550" i="167"/>
  <c r="J984" i="167"/>
  <c r="J1028" i="167"/>
  <c r="J998" i="167"/>
  <c r="J542" i="167"/>
  <c r="J530" i="167"/>
  <c r="J522" i="167"/>
  <c r="J1232" i="167"/>
  <c r="J1053" i="167"/>
  <c r="J1261" i="167"/>
  <c r="J1025" i="167"/>
  <c r="J1054" i="167"/>
  <c r="J1034" i="167"/>
  <c r="J1023" i="167"/>
  <c r="J1277" i="167"/>
  <c r="J1199" i="167"/>
  <c r="J1070" i="167"/>
  <c r="J974" i="167"/>
  <c r="J975" i="167"/>
  <c r="J964" i="167"/>
  <c r="J966" i="167"/>
  <c r="J978" i="167"/>
  <c r="J1026" i="167"/>
  <c r="J1055" i="167"/>
  <c r="J1108" i="167"/>
  <c r="J1063" i="167"/>
  <c r="J1092" i="167"/>
  <c r="J1106" i="167"/>
  <c r="J1093" i="167"/>
  <c r="J1031" i="167"/>
  <c r="J1032" i="167"/>
  <c r="J781" i="167"/>
  <c r="J535" i="167"/>
  <c r="J824" i="167"/>
  <c r="J809" i="167"/>
  <c r="J815" i="167"/>
  <c r="J785" i="167"/>
  <c r="J859" i="167"/>
  <c r="J856" i="167"/>
  <c r="J1082" i="167"/>
  <c r="J884" i="167"/>
  <c r="J885" i="167"/>
  <c r="J1120" i="167"/>
  <c r="J806" i="167"/>
  <c r="J796" i="167"/>
  <c r="J797" i="167"/>
  <c r="J790" i="167"/>
  <c r="J793" i="167"/>
  <c r="J742" i="167"/>
  <c r="J747" i="167"/>
  <c r="J757" i="167"/>
  <c r="J758" i="167"/>
  <c r="J759" i="167"/>
  <c r="J772" i="167"/>
  <c r="J798" i="167"/>
  <c r="J775" i="167"/>
  <c r="J776" i="167"/>
  <c r="J748" i="167"/>
  <c r="J749" i="167"/>
  <c r="J743" i="167"/>
  <c r="J740" i="167"/>
  <c r="J741" i="167"/>
  <c r="J750" i="167"/>
  <c r="J751" i="167"/>
  <c r="J752" i="167"/>
  <c r="J753" i="167"/>
  <c r="J762" i="167"/>
  <c r="J777" i="167"/>
  <c r="J783" i="167"/>
  <c r="J780" i="167"/>
  <c r="J760" i="167"/>
  <c r="J761" i="167"/>
  <c r="J499" i="167"/>
  <c r="J500" i="167"/>
  <c r="J501" i="167"/>
  <c r="J493" i="167"/>
  <c r="J489" i="167"/>
  <c r="J724" i="167"/>
  <c r="J763" i="167"/>
  <c r="J734" i="167"/>
  <c r="J735" i="167"/>
  <c r="J713" i="167"/>
  <c r="J719" i="167"/>
  <c r="J716" i="167"/>
  <c r="J717" i="167"/>
  <c r="J732" i="167"/>
  <c r="J714" i="167"/>
  <c r="J485" i="167"/>
  <c r="J728" i="167"/>
  <c r="J729" i="167"/>
  <c r="J725" i="167"/>
  <c r="J754" i="167"/>
  <c r="J810" i="167"/>
  <c r="J764" i="167"/>
  <c r="J778" i="167"/>
  <c r="J484" i="167"/>
  <c r="J1007" i="167"/>
  <c r="J779" i="167"/>
  <c r="J736" i="167"/>
  <c r="J733" i="167"/>
  <c r="J730" i="167"/>
  <c r="J702" i="167"/>
  <c r="J703" i="167"/>
  <c r="J697" i="167"/>
  <c r="J694" i="167"/>
  <c r="J695" i="167"/>
  <c r="J696" i="167"/>
  <c r="J1072" i="167"/>
  <c r="J1008" i="167"/>
  <c r="J1009" i="167"/>
  <c r="J1010" i="167"/>
  <c r="J1011" i="167"/>
  <c r="J1012" i="167"/>
  <c r="J1013" i="167"/>
  <c r="J1221" i="167"/>
  <c r="J482" i="167"/>
  <c r="J479" i="167"/>
  <c r="J156" i="167"/>
  <c r="J157" i="167"/>
  <c r="J158" i="167"/>
  <c r="J159" i="167"/>
  <c r="J160" i="167"/>
  <c r="J161" i="167"/>
  <c r="J162" i="167"/>
  <c r="J163" i="167"/>
  <c r="J164" i="167"/>
  <c r="J165" i="167"/>
  <c r="J166" i="167"/>
  <c r="J167" i="167"/>
  <c r="J168" i="167"/>
  <c r="J169" i="167"/>
  <c r="J170" i="167"/>
  <c r="J171" i="167"/>
  <c r="J172" i="167"/>
  <c r="J173" i="167"/>
  <c r="J174" i="167"/>
  <c r="J175" i="167"/>
  <c r="J176" i="167"/>
  <c r="J177" i="167"/>
  <c r="J178" i="167"/>
  <c r="J179" i="167"/>
  <c r="J180" i="167"/>
  <c r="J181" i="167"/>
  <c r="J182" i="167"/>
  <c r="J183" i="167"/>
  <c r="J184" i="167"/>
  <c r="J185" i="167"/>
  <c r="J186" i="167"/>
  <c r="J187" i="167"/>
  <c r="J188" i="167"/>
  <c r="J189" i="167"/>
  <c r="J190" i="167"/>
  <c r="J191" i="167"/>
  <c r="J192" i="167"/>
  <c r="J193" i="167"/>
  <c r="J194" i="167"/>
  <c r="J195" i="167"/>
  <c r="J196" i="167"/>
  <c r="J197" i="167"/>
  <c r="J198" i="167"/>
  <c r="J199" i="167"/>
  <c r="J200" i="167"/>
  <c r="J201" i="167"/>
  <c r="J202" i="167"/>
  <c r="J203" i="167"/>
  <c r="J204" i="167"/>
  <c r="J205" i="167"/>
  <c r="J206" i="167"/>
  <c r="J207" i="167"/>
  <c r="J208" i="167"/>
  <c r="J209" i="167"/>
  <c r="J210" i="167"/>
  <c r="J211" i="167"/>
  <c r="J212" i="167"/>
  <c r="J213" i="167"/>
  <c r="J214" i="167"/>
  <c r="J215" i="167"/>
  <c r="J216" i="167"/>
  <c r="J217" i="167"/>
  <c r="J218" i="167"/>
  <c r="J219" i="167"/>
  <c r="J220" i="167"/>
  <c r="J221" i="167"/>
  <c r="J222" i="167"/>
  <c r="J223" i="167"/>
  <c r="J224" i="167"/>
  <c r="J225" i="167"/>
  <c r="J226" i="167"/>
  <c r="J227" i="167"/>
  <c r="J228" i="167"/>
  <c r="J229" i="167"/>
  <c r="J230" i="167"/>
  <c r="J231" i="167"/>
  <c r="J232" i="167"/>
  <c r="J233" i="167"/>
  <c r="J234" i="167"/>
  <c r="J235" i="167"/>
  <c r="J236" i="167"/>
  <c r="J237" i="167"/>
  <c r="J238" i="167"/>
  <c r="J239" i="167"/>
  <c r="J240" i="167"/>
  <c r="J241" i="167"/>
  <c r="J242" i="167"/>
  <c r="J243" i="167"/>
  <c r="J244" i="167"/>
  <c r="J245" i="167"/>
  <c r="J246" i="167"/>
  <c r="J247" i="167"/>
  <c r="J248" i="167"/>
  <c r="J249" i="167"/>
  <c r="J250" i="167"/>
  <c r="J251" i="167"/>
  <c r="J252" i="167"/>
  <c r="J253" i="167"/>
  <c r="J254" i="167"/>
  <c r="J255" i="167"/>
  <c r="J256" i="167"/>
  <c r="J257" i="167"/>
  <c r="J258" i="167"/>
  <c r="J259" i="167"/>
  <c r="J260" i="167"/>
  <c r="J261" i="167"/>
  <c r="J262" i="167"/>
  <c r="J263" i="167"/>
  <c r="J264" i="167"/>
  <c r="J265" i="167"/>
  <c r="J266" i="167"/>
  <c r="J267" i="167"/>
  <c r="J268" i="167"/>
  <c r="J269" i="167"/>
  <c r="J270" i="167"/>
  <c r="J271" i="167"/>
  <c r="J272" i="167"/>
  <c r="J273" i="167"/>
  <c r="J274" i="167"/>
  <c r="J275" i="167"/>
  <c r="J276" i="167"/>
  <c r="J277" i="167"/>
  <c r="J278" i="167"/>
  <c r="J279" i="167"/>
  <c r="J280" i="167"/>
  <c r="J281" i="167"/>
  <c r="J282" i="167"/>
  <c r="J283" i="167"/>
  <c r="J284" i="167"/>
  <c r="J285" i="167"/>
  <c r="J286" i="167"/>
  <c r="J287" i="167"/>
  <c r="J288" i="167"/>
  <c r="J289" i="167"/>
  <c r="J290" i="167"/>
  <c r="J291" i="167"/>
  <c r="J292" i="167"/>
  <c r="J293" i="167"/>
  <c r="J294" i="167"/>
  <c r="J295" i="167"/>
  <c r="J296" i="167"/>
  <c r="J297" i="167"/>
  <c r="J298" i="167"/>
  <c r="J299" i="167"/>
  <c r="J300" i="167"/>
  <c r="J301" i="167"/>
  <c r="J302" i="167"/>
  <c r="J303" i="167"/>
  <c r="J304" i="167"/>
  <c r="J305" i="167"/>
  <c r="J306" i="167"/>
  <c r="J307" i="167"/>
  <c r="J308" i="167"/>
  <c r="J309" i="167"/>
  <c r="J310" i="167"/>
  <c r="J311" i="167"/>
  <c r="J312" i="167"/>
  <c r="J313" i="167"/>
  <c r="J314" i="167"/>
  <c r="J315" i="167"/>
  <c r="J316" i="167"/>
  <c r="J317" i="167"/>
  <c r="J318" i="167"/>
  <c r="J319" i="167"/>
  <c r="J320" i="167"/>
  <c r="J321" i="167"/>
  <c r="J322" i="167"/>
  <c r="J323" i="167"/>
  <c r="J324" i="167"/>
  <c r="J325" i="167"/>
  <c r="J326" i="167"/>
  <c r="J327" i="167"/>
  <c r="J328" i="167"/>
  <c r="J329" i="167"/>
  <c r="J330" i="167"/>
  <c r="J331" i="167"/>
  <c r="J332" i="167"/>
  <c r="J333" i="167"/>
  <c r="J334" i="167"/>
  <c r="J335" i="167"/>
  <c r="J336" i="167"/>
  <c r="J337" i="167"/>
  <c r="J338" i="167"/>
  <c r="J339" i="167"/>
  <c r="J340" i="167"/>
  <c r="J341" i="167"/>
  <c r="J342" i="167"/>
  <c r="J343" i="167"/>
  <c r="J344" i="167"/>
  <c r="J345" i="167"/>
  <c r="J346" i="167"/>
  <c r="J347" i="167"/>
  <c r="J348" i="167"/>
  <c r="J349" i="167"/>
  <c r="J350" i="167"/>
  <c r="J351" i="167"/>
  <c r="J352" i="167"/>
  <c r="J353" i="167"/>
  <c r="J354" i="167"/>
  <c r="J355" i="167"/>
  <c r="J356" i="167"/>
  <c r="J357" i="167"/>
  <c r="J358" i="167"/>
  <c r="J359" i="167"/>
  <c r="J360" i="167"/>
  <c r="J361" i="167"/>
  <c r="J362" i="167"/>
  <c r="J363" i="167"/>
  <c r="J364" i="167"/>
  <c r="J365" i="167"/>
  <c r="J366" i="167"/>
  <c r="J367" i="167"/>
  <c r="J368" i="167"/>
  <c r="J369" i="167"/>
  <c r="J370" i="167"/>
  <c r="J371" i="167"/>
  <c r="J372" i="167"/>
  <c r="J373" i="167"/>
  <c r="J374" i="167"/>
  <c r="J375" i="167"/>
  <c r="J376" i="167"/>
  <c r="J377" i="167"/>
  <c r="J378" i="167"/>
  <c r="J379" i="167"/>
  <c r="J380" i="167"/>
  <c r="J381" i="167"/>
  <c r="J382" i="167"/>
  <c r="J383" i="167"/>
  <c r="J384" i="167"/>
  <c r="J385" i="167"/>
  <c r="J386" i="167"/>
  <c r="J387" i="167"/>
  <c r="J388" i="167"/>
  <c r="J389" i="167"/>
  <c r="J390" i="167"/>
  <c r="J391" i="167"/>
  <c r="J392" i="167"/>
  <c r="J393" i="167"/>
  <c r="J394" i="167"/>
  <c r="J395" i="167"/>
  <c r="J396" i="167"/>
  <c r="J397" i="167"/>
  <c r="J398" i="167"/>
  <c r="J399" i="167"/>
  <c r="J400" i="167"/>
  <c r="J401" i="167"/>
  <c r="J402" i="167"/>
  <c r="J403" i="167"/>
  <c r="J404" i="167"/>
  <c r="J405" i="167"/>
  <c r="J406" i="167"/>
  <c r="J407" i="167"/>
  <c r="J408" i="167"/>
  <c r="J409" i="167"/>
  <c r="J410" i="167"/>
  <c r="J411" i="167"/>
  <c r="J412" i="167"/>
  <c r="J413" i="167"/>
  <c r="J414" i="167"/>
  <c r="J415" i="167"/>
  <c r="J416" i="167"/>
  <c r="J417" i="167"/>
  <c r="J418" i="167"/>
  <c r="J419" i="167"/>
  <c r="J420" i="167"/>
  <c r="J421" i="167"/>
  <c r="J422" i="167"/>
  <c r="J423" i="167"/>
  <c r="J424" i="167"/>
  <c r="J425" i="167"/>
  <c r="J426" i="167"/>
  <c r="J427" i="167"/>
  <c r="J428" i="167"/>
  <c r="J429" i="167"/>
  <c r="J430" i="167"/>
  <c r="J431" i="167"/>
  <c r="J432" i="167"/>
  <c r="J433" i="167"/>
  <c r="J434" i="167"/>
  <c r="J435" i="167"/>
  <c r="J436" i="167"/>
  <c r="J437" i="167"/>
  <c r="J438" i="167"/>
  <c r="J439" i="167"/>
  <c r="J440" i="167"/>
  <c r="J441" i="167"/>
  <c r="J442" i="167"/>
  <c r="J443" i="167"/>
  <c r="J444" i="167"/>
  <c r="J445" i="167"/>
  <c r="J446" i="167"/>
  <c r="J447" i="167"/>
  <c r="J448" i="167"/>
  <c r="J1284" i="167"/>
  <c r="A1279" i="167"/>
  <c r="B1279" i="167"/>
  <c r="C1279" i="167"/>
  <c r="D1279" i="167"/>
  <c r="E1279" i="167"/>
  <c r="H1279" i="167"/>
  <c r="I1279" i="167"/>
  <c r="L1279" i="167"/>
  <c r="N1279" i="167"/>
  <c r="O1279" i="167"/>
  <c r="P1279" i="167"/>
  <c r="Q1279" i="167"/>
  <c r="S1279" i="167"/>
  <c r="T1279" i="167"/>
  <c r="U1279" i="167"/>
  <c r="V1279" i="167"/>
  <c r="Y1279" i="167"/>
  <c r="W1279" i="167" s="1"/>
  <c r="AB1279" i="167"/>
  <c r="AF1279" i="167"/>
  <c r="AG1279" i="167"/>
  <c r="AI1279" i="167"/>
  <c r="AL1279" i="167"/>
  <c r="AJ1279" i="167" s="1"/>
  <c r="AO1279" i="167"/>
  <c r="AP1279" i="167"/>
  <c r="AQ1279" i="167"/>
  <c r="AR1279" i="167"/>
  <c r="AS1279" i="167"/>
  <c r="AT1279" i="167"/>
  <c r="AU1279" i="167"/>
  <c r="AV1279" i="167"/>
  <c r="AW1279" i="167"/>
  <c r="BK1279" i="167"/>
  <c r="BL1279" i="167"/>
  <c r="A1280" i="167"/>
  <c r="B1280" i="167"/>
  <c r="C1280" i="167"/>
  <c r="D1280" i="167"/>
  <c r="E1280" i="167"/>
  <c r="H1280" i="167"/>
  <c r="G1280" i="167" s="1"/>
  <c r="BO1280" i="167" s="1"/>
  <c r="I1280" i="167"/>
  <c r="L1280" i="167"/>
  <c r="N1280" i="167"/>
  <c r="O1280" i="167"/>
  <c r="P1280" i="167"/>
  <c r="Q1280" i="167"/>
  <c r="S1280" i="167"/>
  <c r="T1280" i="167"/>
  <c r="U1280" i="167"/>
  <c r="V1280" i="167"/>
  <c r="Y1280" i="167"/>
  <c r="AB1280" i="167"/>
  <c r="AA1280" i="167" s="1"/>
  <c r="AF1280" i="167"/>
  <c r="AG1280" i="167"/>
  <c r="AI1280" i="167"/>
  <c r="AL1280" i="167"/>
  <c r="AJ1280" i="167" s="1"/>
  <c r="AO1280" i="167"/>
  <c r="AP1280" i="167"/>
  <c r="AQ1280" i="167"/>
  <c r="AR1280" i="167"/>
  <c r="AS1280" i="167"/>
  <c r="AT1280" i="167"/>
  <c r="AU1280" i="167"/>
  <c r="AV1280" i="167"/>
  <c r="AW1280" i="167"/>
  <c r="BB1280" i="167"/>
  <c r="BK1280" i="167"/>
  <c r="BL1280" i="167"/>
  <c r="BN1280" i="167"/>
  <c r="A1281" i="167"/>
  <c r="B1281" i="167"/>
  <c r="C1281" i="167"/>
  <c r="D1281" i="167"/>
  <c r="E1281" i="167"/>
  <c r="H1281" i="167"/>
  <c r="I1281" i="167"/>
  <c r="L1281" i="167"/>
  <c r="N1281" i="167"/>
  <c r="O1281" i="167"/>
  <c r="P1281" i="167"/>
  <c r="Q1281" i="167"/>
  <c r="S1281" i="167"/>
  <c r="T1281" i="167"/>
  <c r="U1281" i="167"/>
  <c r="V1281" i="167"/>
  <c r="Y1281" i="167"/>
  <c r="AB1281" i="167"/>
  <c r="AA1281" i="167" s="1"/>
  <c r="AF1281" i="167"/>
  <c r="AG1281" i="167"/>
  <c r="AI1281" i="167"/>
  <c r="AL1281" i="167"/>
  <c r="AO1281" i="167"/>
  <c r="AP1281" i="167"/>
  <c r="AQ1281" i="167"/>
  <c r="AR1281" i="167"/>
  <c r="AS1281" i="167"/>
  <c r="AT1281" i="167"/>
  <c r="AU1281" i="167"/>
  <c r="AV1281" i="167"/>
  <c r="AW1281" i="167"/>
  <c r="BK1281" i="167"/>
  <c r="BL1281" i="167"/>
  <c r="A1278" i="167"/>
  <c r="B1278" i="167"/>
  <c r="C1278" i="167"/>
  <c r="D1278" i="167"/>
  <c r="E1278" i="167"/>
  <c r="H1278" i="167"/>
  <c r="I1278" i="167"/>
  <c r="L1278" i="167"/>
  <c r="N1278" i="167"/>
  <c r="O1278" i="167"/>
  <c r="P1278" i="167"/>
  <c r="Q1278" i="167"/>
  <c r="S1278" i="167"/>
  <c r="T1278" i="167"/>
  <c r="U1278" i="167"/>
  <c r="V1278" i="167"/>
  <c r="Y1278" i="167"/>
  <c r="W1278" i="167" s="1"/>
  <c r="AB1278" i="167"/>
  <c r="AF1278" i="167"/>
  <c r="AG1278" i="167"/>
  <c r="AI1278" i="167"/>
  <c r="AL1278" i="167"/>
  <c r="AO1278" i="167"/>
  <c r="AP1278" i="167"/>
  <c r="AQ1278" i="167"/>
  <c r="AR1278" i="167"/>
  <c r="AS1278" i="167"/>
  <c r="AT1278" i="167"/>
  <c r="AU1278" i="167"/>
  <c r="AV1278" i="167"/>
  <c r="AW1278" i="167"/>
  <c r="BK1278" i="167"/>
  <c r="BL1278" i="167"/>
  <c r="A1275" i="167"/>
  <c r="B1275" i="167"/>
  <c r="C1275" i="167"/>
  <c r="D1275" i="167"/>
  <c r="E1275" i="167"/>
  <c r="H1275" i="167"/>
  <c r="F1275" i="167" s="1"/>
  <c r="I1275" i="167"/>
  <c r="L1275" i="167"/>
  <c r="N1275" i="167"/>
  <c r="O1275" i="167"/>
  <c r="P1275" i="167"/>
  <c r="Q1275" i="167"/>
  <c r="S1275" i="167"/>
  <c r="T1275" i="167"/>
  <c r="U1275" i="167"/>
  <c r="V1275" i="167"/>
  <c r="Y1275" i="167"/>
  <c r="AB1275" i="167"/>
  <c r="AF1275" i="167"/>
  <c r="AG1275" i="167"/>
  <c r="AI1275" i="167"/>
  <c r="AL1275" i="167"/>
  <c r="AO1275" i="167"/>
  <c r="AP1275" i="167"/>
  <c r="AQ1275" i="167"/>
  <c r="AR1275" i="167"/>
  <c r="AS1275" i="167"/>
  <c r="AT1275" i="167"/>
  <c r="AU1275" i="167"/>
  <c r="AV1275" i="167"/>
  <c r="AW1275" i="167"/>
  <c r="BK1275" i="167"/>
  <c r="BL1275" i="167"/>
  <c r="A1276" i="167"/>
  <c r="B1276" i="167"/>
  <c r="C1276" i="167"/>
  <c r="D1276" i="167"/>
  <c r="E1276" i="167"/>
  <c r="H1276" i="167"/>
  <c r="I1276" i="167"/>
  <c r="L1276" i="167"/>
  <c r="N1276" i="167"/>
  <c r="O1276" i="167"/>
  <c r="P1276" i="167"/>
  <c r="Q1276" i="167"/>
  <c r="S1276" i="167"/>
  <c r="T1276" i="167"/>
  <c r="U1276" i="167"/>
  <c r="V1276" i="167"/>
  <c r="Y1276" i="167"/>
  <c r="AB1276" i="167"/>
  <c r="AF1276" i="167"/>
  <c r="AG1276" i="167"/>
  <c r="AI1276" i="167"/>
  <c r="AL1276" i="167"/>
  <c r="AJ1276" i="167" s="1"/>
  <c r="AO1276" i="167"/>
  <c r="AP1276" i="167"/>
  <c r="AQ1276" i="167"/>
  <c r="AR1276" i="167"/>
  <c r="AS1276" i="167"/>
  <c r="AT1276" i="167"/>
  <c r="AU1276" i="167"/>
  <c r="AV1276" i="167"/>
  <c r="AW1276" i="167"/>
  <c r="BK1276" i="167"/>
  <c r="BL1276" i="167"/>
  <c r="A1274" i="167"/>
  <c r="B1274" i="167"/>
  <c r="C1274" i="167"/>
  <c r="D1274" i="167"/>
  <c r="E1274" i="167"/>
  <c r="H1274" i="167"/>
  <c r="I1274" i="167"/>
  <c r="L1274" i="167"/>
  <c r="N1274" i="167"/>
  <c r="O1274" i="167"/>
  <c r="P1274" i="167"/>
  <c r="Q1274" i="167"/>
  <c r="S1274" i="167"/>
  <c r="T1274" i="167"/>
  <c r="U1274" i="167"/>
  <c r="V1274" i="167"/>
  <c r="Y1274" i="167"/>
  <c r="AB1274" i="167"/>
  <c r="AF1274" i="167"/>
  <c r="AG1274" i="167"/>
  <c r="AI1274" i="167"/>
  <c r="AL1274" i="167"/>
  <c r="AO1274" i="167"/>
  <c r="AP1274" i="167"/>
  <c r="AQ1274" i="167"/>
  <c r="AR1274" i="167"/>
  <c r="AS1274" i="167"/>
  <c r="AT1274" i="167"/>
  <c r="AU1274" i="167"/>
  <c r="AV1274" i="167"/>
  <c r="AW1274" i="167"/>
  <c r="BK1274" i="167"/>
  <c r="BL1274" i="167"/>
  <c r="BN1274" i="167"/>
  <c r="A1273" i="167"/>
  <c r="B1273" i="167"/>
  <c r="C1273" i="167"/>
  <c r="D1273" i="167"/>
  <c r="E1273" i="167"/>
  <c r="H1273" i="167"/>
  <c r="I1273" i="167"/>
  <c r="L1273" i="167"/>
  <c r="N1273" i="167"/>
  <c r="O1273" i="167"/>
  <c r="P1273" i="167"/>
  <c r="Q1273" i="167"/>
  <c r="S1273" i="167"/>
  <c r="T1273" i="167"/>
  <c r="U1273" i="167"/>
  <c r="V1273" i="167"/>
  <c r="Y1273" i="167"/>
  <c r="AB1273" i="167"/>
  <c r="CG1273" i="167" s="1"/>
  <c r="AF1273" i="167"/>
  <c r="AG1273" i="167"/>
  <c r="AI1273" i="167"/>
  <c r="AL1273" i="167"/>
  <c r="AO1273" i="167"/>
  <c r="AP1273" i="167"/>
  <c r="AQ1273" i="167"/>
  <c r="AR1273" i="167"/>
  <c r="AS1273" i="167"/>
  <c r="AT1273" i="167"/>
  <c r="AU1273" i="167"/>
  <c r="AV1273" i="167"/>
  <c r="AW1273" i="167"/>
  <c r="BK1273" i="167"/>
  <c r="BL1273" i="167"/>
  <c r="A1271" i="167"/>
  <c r="B1271" i="167"/>
  <c r="C1271" i="167"/>
  <c r="D1271" i="167"/>
  <c r="E1271" i="167"/>
  <c r="H1271" i="167"/>
  <c r="I1271" i="167"/>
  <c r="L1271" i="167"/>
  <c r="N1271" i="167"/>
  <c r="O1271" i="167"/>
  <c r="P1271" i="167"/>
  <c r="Q1271" i="167"/>
  <c r="S1271" i="167"/>
  <c r="T1271" i="167"/>
  <c r="U1271" i="167"/>
  <c r="V1271" i="167"/>
  <c r="Y1271" i="167"/>
  <c r="AB1271" i="167"/>
  <c r="AF1271" i="167"/>
  <c r="AG1271" i="167"/>
  <c r="AI1271" i="167"/>
  <c r="AL1271" i="167"/>
  <c r="AK1271" i="167" s="1"/>
  <c r="AO1271" i="167"/>
  <c r="AP1271" i="167"/>
  <c r="AQ1271" i="167"/>
  <c r="AR1271" i="167"/>
  <c r="AS1271" i="167"/>
  <c r="AT1271" i="167"/>
  <c r="AU1271" i="167"/>
  <c r="AV1271" i="167"/>
  <c r="AW1271" i="167"/>
  <c r="BK1271" i="167"/>
  <c r="BL1271" i="167"/>
  <c r="A1272" i="167"/>
  <c r="B1272" i="167"/>
  <c r="C1272" i="167"/>
  <c r="D1272" i="167"/>
  <c r="E1272" i="167"/>
  <c r="H1272" i="167"/>
  <c r="I1272" i="167"/>
  <c r="L1272" i="167"/>
  <c r="N1272" i="167"/>
  <c r="O1272" i="167"/>
  <c r="P1272" i="167"/>
  <c r="Q1272" i="167"/>
  <c r="S1272" i="167"/>
  <c r="T1272" i="167"/>
  <c r="U1272" i="167"/>
  <c r="V1272" i="167"/>
  <c r="Y1272" i="167"/>
  <c r="AB1272" i="167"/>
  <c r="AF1272" i="167"/>
  <c r="AG1272" i="167"/>
  <c r="AI1272" i="167"/>
  <c r="AL1272" i="167"/>
  <c r="AK1272" i="167" s="1"/>
  <c r="AO1272" i="167"/>
  <c r="AP1272" i="167"/>
  <c r="AQ1272" i="167"/>
  <c r="AR1272" i="167"/>
  <c r="AS1272" i="167"/>
  <c r="AT1272" i="167"/>
  <c r="AU1272" i="167"/>
  <c r="AV1272" i="167"/>
  <c r="AW1272" i="167"/>
  <c r="BK1272" i="167"/>
  <c r="BL1272" i="167"/>
  <c r="BN1272" i="167"/>
  <c r="A1270" i="167"/>
  <c r="B1270" i="167"/>
  <c r="C1270" i="167"/>
  <c r="D1270" i="167"/>
  <c r="E1270" i="167"/>
  <c r="H1270" i="167"/>
  <c r="CF1270" i="167" s="1"/>
  <c r="I1270" i="167"/>
  <c r="L1270" i="167"/>
  <c r="N1270" i="167"/>
  <c r="O1270" i="167"/>
  <c r="P1270" i="167"/>
  <c r="Q1270" i="167"/>
  <c r="S1270" i="167"/>
  <c r="T1270" i="167"/>
  <c r="U1270" i="167"/>
  <c r="V1270" i="167"/>
  <c r="Y1270" i="167"/>
  <c r="W1270" i="167" s="1"/>
  <c r="AB1270" i="167"/>
  <c r="AF1270" i="167"/>
  <c r="AG1270" i="167"/>
  <c r="AI1270" i="167"/>
  <c r="AL1270" i="167"/>
  <c r="AJ1270" i="167" s="1"/>
  <c r="AO1270" i="167"/>
  <c r="AP1270" i="167"/>
  <c r="AQ1270" i="167"/>
  <c r="AR1270" i="167"/>
  <c r="AS1270" i="167"/>
  <c r="AT1270" i="167"/>
  <c r="AU1270" i="167"/>
  <c r="AV1270" i="167"/>
  <c r="AW1270" i="167"/>
  <c r="BK1270" i="167"/>
  <c r="BL1270" i="167"/>
  <c r="A1268" i="167"/>
  <c r="B1268" i="167"/>
  <c r="C1268" i="167"/>
  <c r="D1268" i="167"/>
  <c r="E1268" i="167"/>
  <c r="H1268" i="167"/>
  <c r="G1268" i="167" s="1"/>
  <c r="BN1268" i="167" s="1"/>
  <c r="I1268" i="167"/>
  <c r="L1268" i="167"/>
  <c r="N1268" i="167"/>
  <c r="O1268" i="167"/>
  <c r="P1268" i="167"/>
  <c r="Q1268" i="167"/>
  <c r="S1268" i="167"/>
  <c r="T1268" i="167"/>
  <c r="U1268" i="167"/>
  <c r="V1268" i="167"/>
  <c r="Y1268" i="167"/>
  <c r="AB1268" i="167"/>
  <c r="AF1268" i="167"/>
  <c r="AC1268" i="167" s="1"/>
  <c r="AG1268" i="167"/>
  <c r="AI1268" i="167"/>
  <c r="AL1268" i="167"/>
  <c r="AO1268" i="167"/>
  <c r="AP1268" i="167"/>
  <c r="AQ1268" i="167"/>
  <c r="AR1268" i="167"/>
  <c r="AS1268" i="167"/>
  <c r="AT1268" i="167"/>
  <c r="AU1268" i="167"/>
  <c r="AV1268" i="167"/>
  <c r="AW1268" i="167"/>
  <c r="BK1268" i="167"/>
  <c r="BL1268" i="167"/>
  <c r="A1269" i="167"/>
  <c r="B1269" i="167"/>
  <c r="C1269" i="167"/>
  <c r="D1269" i="167"/>
  <c r="E1269" i="167"/>
  <c r="H1269" i="167"/>
  <c r="I1269" i="167"/>
  <c r="L1269" i="167"/>
  <c r="N1269" i="167"/>
  <c r="O1269" i="167"/>
  <c r="P1269" i="167"/>
  <c r="Q1269" i="167"/>
  <c r="S1269" i="167"/>
  <c r="T1269" i="167"/>
  <c r="U1269" i="167"/>
  <c r="V1269" i="167"/>
  <c r="Y1269" i="167"/>
  <c r="AB1269" i="167"/>
  <c r="AF1269" i="167"/>
  <c r="AG1269" i="167"/>
  <c r="AI1269" i="167"/>
  <c r="AL1269" i="167"/>
  <c r="AO1269" i="167"/>
  <c r="AP1269" i="167"/>
  <c r="AQ1269" i="167"/>
  <c r="AR1269" i="167"/>
  <c r="AS1269" i="167"/>
  <c r="AT1269" i="167"/>
  <c r="AU1269" i="167"/>
  <c r="AV1269" i="167"/>
  <c r="AW1269" i="167"/>
  <c r="BK1269" i="167"/>
  <c r="BL1269" i="167"/>
  <c r="BN1269" i="167"/>
  <c r="A1263" i="167"/>
  <c r="B1263" i="167"/>
  <c r="C1263" i="167"/>
  <c r="D1263" i="167"/>
  <c r="E1263" i="167"/>
  <c r="H1263" i="167"/>
  <c r="I1263" i="167"/>
  <c r="L1263" i="167"/>
  <c r="N1263" i="167"/>
  <c r="O1263" i="167"/>
  <c r="P1263" i="167"/>
  <c r="Q1263" i="167"/>
  <c r="S1263" i="167"/>
  <c r="T1263" i="167"/>
  <c r="U1263" i="167"/>
  <c r="V1263" i="167"/>
  <c r="Y1263" i="167"/>
  <c r="AB1263" i="167"/>
  <c r="AF1263" i="167"/>
  <c r="AG1263" i="167"/>
  <c r="AI1263" i="167"/>
  <c r="AL1263" i="167"/>
  <c r="AK1263" i="167" s="1"/>
  <c r="AO1263" i="167"/>
  <c r="AP1263" i="167"/>
  <c r="AQ1263" i="167"/>
  <c r="AR1263" i="167"/>
  <c r="AS1263" i="167"/>
  <c r="AT1263" i="167"/>
  <c r="AU1263" i="167"/>
  <c r="AV1263" i="167"/>
  <c r="AW1263" i="167"/>
  <c r="BB1263" i="167"/>
  <c r="BK1263" i="167"/>
  <c r="BL1263" i="167"/>
  <c r="BN1263" i="167"/>
  <c r="A1264" i="167"/>
  <c r="B1264" i="167"/>
  <c r="C1264" i="167"/>
  <c r="D1264" i="167"/>
  <c r="E1264" i="167"/>
  <c r="H1264" i="167"/>
  <c r="I1264" i="167"/>
  <c r="L1264" i="167"/>
  <c r="N1264" i="167"/>
  <c r="O1264" i="167"/>
  <c r="P1264" i="167"/>
  <c r="Q1264" i="167"/>
  <c r="S1264" i="167"/>
  <c r="T1264" i="167"/>
  <c r="U1264" i="167"/>
  <c r="V1264" i="167"/>
  <c r="Y1264" i="167"/>
  <c r="W1264" i="167" s="1"/>
  <c r="AB1264" i="167"/>
  <c r="AF1264" i="167"/>
  <c r="AG1264" i="167"/>
  <c r="AI1264" i="167"/>
  <c r="AL1264" i="167"/>
  <c r="AO1264" i="167"/>
  <c r="AP1264" i="167"/>
  <c r="AQ1264" i="167"/>
  <c r="AR1264" i="167"/>
  <c r="AS1264" i="167"/>
  <c r="AT1264" i="167"/>
  <c r="AU1264" i="167"/>
  <c r="AV1264" i="167"/>
  <c r="AW1264" i="167"/>
  <c r="BK1264" i="167"/>
  <c r="BL1264" i="167"/>
  <c r="BN1264" i="167"/>
  <c r="A1265" i="167"/>
  <c r="B1265" i="167"/>
  <c r="C1265" i="167"/>
  <c r="D1265" i="167"/>
  <c r="E1265" i="167"/>
  <c r="H1265" i="167"/>
  <c r="F1265" i="167" s="1"/>
  <c r="I1265" i="167"/>
  <c r="L1265" i="167"/>
  <c r="N1265" i="167"/>
  <c r="O1265" i="167"/>
  <c r="P1265" i="167"/>
  <c r="Q1265" i="167"/>
  <c r="S1265" i="167"/>
  <c r="T1265" i="167"/>
  <c r="U1265" i="167"/>
  <c r="V1265" i="167"/>
  <c r="Y1265" i="167"/>
  <c r="AB1265" i="167"/>
  <c r="AF1265" i="167"/>
  <c r="AG1265" i="167"/>
  <c r="AI1265" i="167"/>
  <c r="AL1265" i="167"/>
  <c r="AJ1265" i="167" s="1"/>
  <c r="AO1265" i="167"/>
  <c r="AP1265" i="167"/>
  <c r="AQ1265" i="167"/>
  <c r="AR1265" i="167"/>
  <c r="AS1265" i="167"/>
  <c r="AT1265" i="167"/>
  <c r="AU1265" i="167"/>
  <c r="AV1265" i="167"/>
  <c r="AW1265" i="167"/>
  <c r="BK1265" i="167"/>
  <c r="BL1265" i="167"/>
  <c r="A1266" i="167"/>
  <c r="B1266" i="167"/>
  <c r="C1266" i="167"/>
  <c r="D1266" i="167"/>
  <c r="E1266" i="167"/>
  <c r="H1266" i="167"/>
  <c r="CF1266" i="167" s="1"/>
  <c r="I1266" i="167"/>
  <c r="L1266" i="167"/>
  <c r="N1266" i="167"/>
  <c r="O1266" i="167"/>
  <c r="P1266" i="167"/>
  <c r="Q1266" i="167"/>
  <c r="S1266" i="167"/>
  <c r="T1266" i="167"/>
  <c r="U1266" i="167"/>
  <c r="V1266" i="167"/>
  <c r="Y1266" i="167"/>
  <c r="AB1266" i="167"/>
  <c r="Z1266" i="167" s="1"/>
  <c r="AF1266" i="167"/>
  <c r="AG1266" i="167"/>
  <c r="AI1266" i="167"/>
  <c r="AL1266" i="167"/>
  <c r="AO1266" i="167"/>
  <c r="AP1266" i="167"/>
  <c r="AQ1266" i="167"/>
  <c r="AR1266" i="167"/>
  <c r="AS1266" i="167"/>
  <c r="AT1266" i="167"/>
  <c r="AU1266" i="167"/>
  <c r="AV1266" i="167"/>
  <c r="AW1266" i="167"/>
  <c r="BK1266" i="167"/>
  <c r="BL1266" i="167"/>
  <c r="A1267" i="167"/>
  <c r="B1267" i="167"/>
  <c r="C1267" i="167"/>
  <c r="D1267" i="167"/>
  <c r="E1267" i="167"/>
  <c r="H1267" i="167"/>
  <c r="F1267" i="167" s="1"/>
  <c r="I1267" i="167"/>
  <c r="L1267" i="167"/>
  <c r="N1267" i="167"/>
  <c r="O1267" i="167"/>
  <c r="P1267" i="167"/>
  <c r="Q1267" i="167"/>
  <c r="S1267" i="167"/>
  <c r="T1267" i="167"/>
  <c r="U1267" i="167"/>
  <c r="V1267" i="167"/>
  <c r="Y1267" i="167"/>
  <c r="AB1267" i="167"/>
  <c r="Z1267" i="167" s="1"/>
  <c r="AF1267" i="167"/>
  <c r="AG1267" i="167"/>
  <c r="AI1267" i="167"/>
  <c r="AL1267" i="167"/>
  <c r="AK1267" i="167" s="1"/>
  <c r="AO1267" i="167"/>
  <c r="AP1267" i="167"/>
  <c r="AQ1267" i="167"/>
  <c r="AR1267" i="167"/>
  <c r="AS1267" i="167"/>
  <c r="AT1267" i="167"/>
  <c r="AU1267" i="167"/>
  <c r="AV1267" i="167"/>
  <c r="AW1267" i="167"/>
  <c r="BK1267" i="167"/>
  <c r="BL1267" i="167"/>
  <c r="A1262" i="167"/>
  <c r="B1262" i="167"/>
  <c r="C1262" i="167"/>
  <c r="D1262" i="167"/>
  <c r="E1262" i="167"/>
  <c r="H1262" i="167"/>
  <c r="I1262" i="167"/>
  <c r="L1262" i="167"/>
  <c r="N1262" i="167"/>
  <c r="O1262" i="167"/>
  <c r="P1262" i="167"/>
  <c r="Q1262" i="167"/>
  <c r="S1262" i="167"/>
  <c r="T1262" i="167"/>
  <c r="U1262" i="167"/>
  <c r="V1262" i="167"/>
  <c r="Y1262" i="167"/>
  <c r="AB1262" i="167"/>
  <c r="Z1262" i="167" s="1"/>
  <c r="AF1262" i="167"/>
  <c r="AG1262" i="167"/>
  <c r="AI1262" i="167"/>
  <c r="AL1262" i="167"/>
  <c r="AO1262" i="167"/>
  <c r="AP1262" i="167"/>
  <c r="AQ1262" i="167"/>
  <c r="AR1262" i="167"/>
  <c r="AS1262" i="167"/>
  <c r="AT1262" i="167"/>
  <c r="AU1262" i="167"/>
  <c r="AV1262" i="167"/>
  <c r="AW1262" i="167"/>
  <c r="BK1262" i="167"/>
  <c r="BL1262" i="167"/>
  <c r="A1259" i="167"/>
  <c r="B1259" i="167"/>
  <c r="C1259" i="167"/>
  <c r="D1259" i="167"/>
  <c r="E1259" i="167"/>
  <c r="H1259" i="167"/>
  <c r="CF1259" i="167" s="1"/>
  <c r="I1259" i="167"/>
  <c r="L1259" i="167"/>
  <c r="N1259" i="167"/>
  <c r="O1259" i="167"/>
  <c r="P1259" i="167"/>
  <c r="Q1259" i="167"/>
  <c r="S1259" i="167"/>
  <c r="T1259" i="167"/>
  <c r="U1259" i="167"/>
  <c r="V1259" i="167"/>
  <c r="Y1259" i="167"/>
  <c r="W1259" i="167" s="1"/>
  <c r="AB1259" i="167"/>
  <c r="AA1259" i="167" s="1"/>
  <c r="AF1259" i="167"/>
  <c r="AG1259" i="167"/>
  <c r="AI1259" i="167"/>
  <c r="AL1259" i="167"/>
  <c r="AO1259" i="167"/>
  <c r="AP1259" i="167"/>
  <c r="AQ1259" i="167"/>
  <c r="AR1259" i="167"/>
  <c r="AS1259" i="167"/>
  <c r="AT1259" i="167"/>
  <c r="AU1259" i="167"/>
  <c r="AV1259" i="167"/>
  <c r="AW1259" i="167"/>
  <c r="BK1259" i="167"/>
  <c r="BL1259" i="167"/>
  <c r="A1255" i="167"/>
  <c r="B1255" i="167"/>
  <c r="C1255" i="167"/>
  <c r="D1255" i="167"/>
  <c r="E1255" i="167"/>
  <c r="H1255" i="167"/>
  <c r="CF1255" i="167" s="1"/>
  <c r="I1255" i="167"/>
  <c r="L1255" i="167"/>
  <c r="N1255" i="167"/>
  <c r="O1255" i="167"/>
  <c r="P1255" i="167"/>
  <c r="Q1255" i="167"/>
  <c r="S1255" i="167"/>
  <c r="T1255" i="167"/>
  <c r="U1255" i="167"/>
  <c r="V1255" i="167"/>
  <c r="Y1255" i="167"/>
  <c r="AB1255" i="167"/>
  <c r="Z1255" i="167" s="1"/>
  <c r="AF1255" i="167"/>
  <c r="AG1255" i="167"/>
  <c r="AI1255" i="167"/>
  <c r="AL1255" i="167"/>
  <c r="AO1255" i="167"/>
  <c r="AP1255" i="167"/>
  <c r="AQ1255" i="167"/>
  <c r="AR1255" i="167"/>
  <c r="AS1255" i="167"/>
  <c r="AT1255" i="167"/>
  <c r="AU1255" i="167"/>
  <c r="AV1255" i="167"/>
  <c r="AW1255" i="167"/>
  <c r="BK1255" i="167"/>
  <c r="BL1255" i="167"/>
  <c r="A1256" i="167"/>
  <c r="B1256" i="167"/>
  <c r="C1256" i="167"/>
  <c r="D1256" i="167"/>
  <c r="E1256" i="167"/>
  <c r="H1256" i="167"/>
  <c r="I1256" i="167"/>
  <c r="L1256" i="167"/>
  <c r="N1256" i="167"/>
  <c r="O1256" i="167"/>
  <c r="P1256" i="167"/>
  <c r="Q1256" i="167"/>
  <c r="S1256" i="167"/>
  <c r="T1256" i="167"/>
  <c r="U1256" i="167"/>
  <c r="V1256" i="167"/>
  <c r="Y1256" i="167"/>
  <c r="AB1256" i="167"/>
  <c r="CG1256" i="167" s="1"/>
  <c r="AF1256" i="167"/>
  <c r="AG1256" i="167"/>
  <c r="AI1256" i="167"/>
  <c r="AL1256" i="167"/>
  <c r="AO1256" i="167"/>
  <c r="AP1256" i="167"/>
  <c r="AQ1256" i="167"/>
  <c r="AR1256" i="167"/>
  <c r="AS1256" i="167"/>
  <c r="AT1256" i="167"/>
  <c r="AU1256" i="167"/>
  <c r="AV1256" i="167"/>
  <c r="AW1256" i="167"/>
  <c r="BK1256" i="167"/>
  <c r="BL1256" i="167"/>
  <c r="A1257" i="167"/>
  <c r="B1257" i="167"/>
  <c r="C1257" i="167"/>
  <c r="D1257" i="167"/>
  <c r="E1257" i="167"/>
  <c r="H1257" i="167"/>
  <c r="I1257" i="167"/>
  <c r="L1257" i="167"/>
  <c r="N1257" i="167"/>
  <c r="O1257" i="167"/>
  <c r="P1257" i="167"/>
  <c r="Q1257" i="167"/>
  <c r="S1257" i="167"/>
  <c r="T1257" i="167"/>
  <c r="U1257" i="167"/>
  <c r="V1257" i="167"/>
  <c r="Y1257" i="167"/>
  <c r="AB1257" i="167"/>
  <c r="AF1257" i="167"/>
  <c r="AG1257" i="167"/>
  <c r="AI1257" i="167"/>
  <c r="AL1257" i="167"/>
  <c r="AJ1257" i="167" s="1"/>
  <c r="AO1257" i="167"/>
  <c r="AP1257" i="167"/>
  <c r="AQ1257" i="167"/>
  <c r="AR1257" i="167"/>
  <c r="AS1257" i="167"/>
  <c r="AT1257" i="167"/>
  <c r="AU1257" i="167"/>
  <c r="AV1257" i="167"/>
  <c r="AW1257" i="167"/>
  <c r="BK1257" i="167"/>
  <c r="BL1257" i="167"/>
  <c r="A1258" i="167"/>
  <c r="B1258" i="167"/>
  <c r="C1258" i="167"/>
  <c r="D1258" i="167"/>
  <c r="E1258" i="167"/>
  <c r="H1258" i="167"/>
  <c r="CF1258" i="167" s="1"/>
  <c r="I1258" i="167"/>
  <c r="L1258" i="167"/>
  <c r="N1258" i="167"/>
  <c r="O1258" i="167"/>
  <c r="P1258" i="167"/>
  <c r="Q1258" i="167"/>
  <c r="S1258" i="167"/>
  <c r="T1258" i="167"/>
  <c r="U1258" i="167"/>
  <c r="V1258" i="167"/>
  <c r="Y1258" i="167"/>
  <c r="AB1258" i="167"/>
  <c r="AF1258" i="167"/>
  <c r="AG1258" i="167"/>
  <c r="AI1258" i="167"/>
  <c r="AL1258" i="167"/>
  <c r="AK1258" i="167" s="1"/>
  <c r="AO1258" i="167"/>
  <c r="AP1258" i="167"/>
  <c r="AQ1258" i="167"/>
  <c r="AR1258" i="167"/>
  <c r="AS1258" i="167"/>
  <c r="AT1258" i="167"/>
  <c r="AU1258" i="167"/>
  <c r="AV1258" i="167"/>
  <c r="AW1258" i="167"/>
  <c r="BK1258" i="167"/>
  <c r="BL1258" i="167"/>
  <c r="A1254" i="167"/>
  <c r="B1254" i="167"/>
  <c r="C1254" i="167"/>
  <c r="D1254" i="167"/>
  <c r="E1254" i="167"/>
  <c r="H1254" i="167"/>
  <c r="CF1254" i="167" s="1"/>
  <c r="I1254" i="167"/>
  <c r="L1254" i="167"/>
  <c r="N1254" i="167"/>
  <c r="O1254" i="167"/>
  <c r="P1254" i="167"/>
  <c r="Q1254" i="167"/>
  <c r="S1254" i="167"/>
  <c r="T1254" i="167"/>
  <c r="U1254" i="167"/>
  <c r="V1254" i="167"/>
  <c r="Y1254" i="167"/>
  <c r="AB1254" i="167"/>
  <c r="AF1254" i="167"/>
  <c r="AG1254" i="167"/>
  <c r="AI1254" i="167"/>
  <c r="AL1254" i="167"/>
  <c r="AO1254" i="167"/>
  <c r="AP1254" i="167"/>
  <c r="AQ1254" i="167"/>
  <c r="AR1254" i="167"/>
  <c r="AS1254" i="167"/>
  <c r="AT1254" i="167"/>
  <c r="AU1254" i="167"/>
  <c r="AV1254" i="167"/>
  <c r="AW1254" i="167"/>
  <c r="BK1254" i="167"/>
  <c r="BL1254" i="167"/>
  <c r="A1252" i="167"/>
  <c r="B1252" i="167"/>
  <c r="C1252" i="167"/>
  <c r="D1252" i="167"/>
  <c r="E1252" i="167"/>
  <c r="H1252" i="167"/>
  <c r="CF1252" i="167" s="1"/>
  <c r="I1252" i="167"/>
  <c r="L1252" i="167"/>
  <c r="N1252" i="167"/>
  <c r="O1252" i="167"/>
  <c r="P1252" i="167"/>
  <c r="Q1252" i="167"/>
  <c r="S1252" i="167"/>
  <c r="T1252" i="167"/>
  <c r="U1252" i="167"/>
  <c r="V1252" i="167"/>
  <c r="Y1252" i="167"/>
  <c r="AB1252" i="167"/>
  <c r="AA1252" i="167" s="1"/>
  <c r="AF1252" i="167"/>
  <c r="AG1252" i="167"/>
  <c r="AI1252" i="167"/>
  <c r="AL1252" i="167"/>
  <c r="AJ1252" i="167" s="1"/>
  <c r="AO1252" i="167"/>
  <c r="AP1252" i="167"/>
  <c r="AQ1252" i="167"/>
  <c r="AR1252" i="167"/>
  <c r="AS1252" i="167"/>
  <c r="AT1252" i="167"/>
  <c r="AU1252" i="167"/>
  <c r="AV1252" i="167"/>
  <c r="AW1252" i="167"/>
  <c r="BK1252" i="167"/>
  <c r="BL1252" i="167"/>
  <c r="A1253" i="167"/>
  <c r="B1253" i="167"/>
  <c r="C1253" i="167"/>
  <c r="D1253" i="167"/>
  <c r="E1253" i="167"/>
  <c r="H1253" i="167"/>
  <c r="G1253" i="167" s="1"/>
  <c r="BO1253" i="167" s="1"/>
  <c r="I1253" i="167"/>
  <c r="L1253" i="167"/>
  <c r="N1253" i="167"/>
  <c r="O1253" i="167"/>
  <c r="P1253" i="167"/>
  <c r="Q1253" i="167"/>
  <c r="S1253" i="167"/>
  <c r="T1253" i="167"/>
  <c r="U1253" i="167"/>
  <c r="V1253" i="167"/>
  <c r="Y1253" i="167"/>
  <c r="AB1253" i="167"/>
  <c r="AF1253" i="167"/>
  <c r="AG1253" i="167"/>
  <c r="AI1253" i="167"/>
  <c r="AL1253" i="167"/>
  <c r="AJ1253" i="167" s="1"/>
  <c r="AO1253" i="167"/>
  <c r="AP1253" i="167"/>
  <c r="AQ1253" i="167"/>
  <c r="AR1253" i="167"/>
  <c r="AS1253" i="167"/>
  <c r="AT1253" i="167"/>
  <c r="AU1253" i="167"/>
  <c r="AV1253" i="167"/>
  <c r="AW1253" i="167"/>
  <c r="BK1253" i="167"/>
  <c r="BL1253" i="167"/>
  <c r="A1250" i="167"/>
  <c r="B1250" i="167"/>
  <c r="C1250" i="167"/>
  <c r="D1250" i="167"/>
  <c r="E1250" i="167"/>
  <c r="H1250" i="167"/>
  <c r="I1250" i="167"/>
  <c r="L1250" i="167"/>
  <c r="N1250" i="167"/>
  <c r="O1250" i="167"/>
  <c r="P1250" i="167"/>
  <c r="Q1250" i="167"/>
  <c r="S1250" i="167"/>
  <c r="T1250" i="167"/>
  <c r="U1250" i="167"/>
  <c r="V1250" i="167"/>
  <c r="Y1250" i="167"/>
  <c r="AB1250" i="167"/>
  <c r="AF1250" i="167"/>
  <c r="AG1250" i="167"/>
  <c r="AI1250" i="167"/>
  <c r="AL1250" i="167"/>
  <c r="AO1250" i="167"/>
  <c r="AP1250" i="167"/>
  <c r="AQ1250" i="167"/>
  <c r="AR1250" i="167"/>
  <c r="AS1250" i="167"/>
  <c r="AT1250" i="167"/>
  <c r="AU1250" i="167"/>
  <c r="AV1250" i="167"/>
  <c r="AW1250" i="167"/>
  <c r="BB1250" i="167"/>
  <c r="BK1250" i="167"/>
  <c r="BL1250" i="167"/>
  <c r="BN1250" i="167"/>
  <c r="A1251" i="167"/>
  <c r="B1251" i="167"/>
  <c r="C1251" i="167"/>
  <c r="D1251" i="167"/>
  <c r="E1251" i="167"/>
  <c r="H1251" i="167"/>
  <c r="I1251" i="167"/>
  <c r="L1251" i="167"/>
  <c r="N1251" i="167"/>
  <c r="O1251" i="167"/>
  <c r="P1251" i="167"/>
  <c r="Q1251" i="167"/>
  <c r="S1251" i="167"/>
  <c r="T1251" i="167"/>
  <c r="U1251" i="167"/>
  <c r="V1251" i="167"/>
  <c r="Y1251" i="167"/>
  <c r="AB1251" i="167"/>
  <c r="AF1251" i="167"/>
  <c r="AG1251" i="167"/>
  <c r="AI1251" i="167"/>
  <c r="AL1251" i="167"/>
  <c r="AK1251" i="167" s="1"/>
  <c r="AO1251" i="167"/>
  <c r="AP1251" i="167"/>
  <c r="AQ1251" i="167"/>
  <c r="AR1251" i="167"/>
  <c r="AS1251" i="167"/>
  <c r="AT1251" i="167"/>
  <c r="AU1251" i="167"/>
  <c r="AV1251" i="167"/>
  <c r="AW1251" i="167"/>
  <c r="BK1251" i="167"/>
  <c r="BL1251" i="167"/>
  <c r="A1249" i="167"/>
  <c r="B1249" i="167"/>
  <c r="C1249" i="167"/>
  <c r="D1249" i="167"/>
  <c r="E1249" i="167"/>
  <c r="H1249" i="167"/>
  <c r="CF1249" i="167" s="1"/>
  <c r="I1249" i="167"/>
  <c r="L1249" i="167"/>
  <c r="N1249" i="167"/>
  <c r="O1249" i="167"/>
  <c r="P1249" i="167"/>
  <c r="Q1249" i="167"/>
  <c r="S1249" i="167"/>
  <c r="T1249" i="167"/>
  <c r="U1249" i="167"/>
  <c r="V1249" i="167"/>
  <c r="Y1249" i="167"/>
  <c r="AB1249" i="167"/>
  <c r="AF1249" i="167"/>
  <c r="AC1249" i="167" s="1"/>
  <c r="AG1249" i="167"/>
  <c r="AI1249" i="167"/>
  <c r="AL1249" i="167"/>
  <c r="AK1249" i="167" s="1"/>
  <c r="AO1249" i="167"/>
  <c r="AP1249" i="167"/>
  <c r="AQ1249" i="167"/>
  <c r="AR1249" i="167"/>
  <c r="AS1249" i="167"/>
  <c r="AT1249" i="167"/>
  <c r="AU1249" i="167"/>
  <c r="AV1249" i="167"/>
  <c r="AW1249" i="167"/>
  <c r="BK1249" i="167"/>
  <c r="BL1249" i="167"/>
  <c r="A1245" i="167"/>
  <c r="B1245" i="167"/>
  <c r="C1245" i="167"/>
  <c r="D1245" i="167"/>
  <c r="E1245" i="167"/>
  <c r="H1245" i="167"/>
  <c r="I1245" i="167"/>
  <c r="L1245" i="167"/>
  <c r="N1245" i="167"/>
  <c r="O1245" i="167"/>
  <c r="P1245" i="167"/>
  <c r="Q1245" i="167"/>
  <c r="S1245" i="167"/>
  <c r="T1245" i="167"/>
  <c r="U1245" i="167"/>
  <c r="V1245" i="167"/>
  <c r="Y1245" i="167"/>
  <c r="AB1245" i="167"/>
  <c r="AF1245" i="167"/>
  <c r="AG1245" i="167"/>
  <c r="AI1245" i="167"/>
  <c r="AL1245" i="167"/>
  <c r="AJ1245" i="167" s="1"/>
  <c r="AO1245" i="167"/>
  <c r="AP1245" i="167"/>
  <c r="AQ1245" i="167"/>
  <c r="AR1245" i="167"/>
  <c r="AS1245" i="167"/>
  <c r="AT1245" i="167"/>
  <c r="AU1245" i="167"/>
  <c r="AV1245" i="167"/>
  <c r="AW1245" i="167"/>
  <c r="BK1245" i="167"/>
  <c r="BL1245" i="167"/>
  <c r="A1246" i="167"/>
  <c r="B1246" i="167"/>
  <c r="C1246" i="167"/>
  <c r="D1246" i="167"/>
  <c r="E1246" i="167"/>
  <c r="H1246" i="167"/>
  <c r="I1246" i="167"/>
  <c r="L1246" i="167"/>
  <c r="N1246" i="167"/>
  <c r="O1246" i="167"/>
  <c r="P1246" i="167"/>
  <c r="Q1246" i="167"/>
  <c r="S1246" i="167"/>
  <c r="T1246" i="167"/>
  <c r="U1246" i="167"/>
  <c r="V1246" i="167"/>
  <c r="Y1246" i="167"/>
  <c r="W1246" i="167" s="1"/>
  <c r="AB1246" i="167"/>
  <c r="AF1246" i="167"/>
  <c r="AG1246" i="167"/>
  <c r="AI1246" i="167"/>
  <c r="AL1246" i="167"/>
  <c r="AO1246" i="167"/>
  <c r="AP1246" i="167"/>
  <c r="AQ1246" i="167"/>
  <c r="AR1246" i="167"/>
  <c r="AS1246" i="167"/>
  <c r="AT1246" i="167"/>
  <c r="AU1246" i="167"/>
  <c r="AV1246" i="167"/>
  <c r="AW1246" i="167"/>
  <c r="BK1246" i="167"/>
  <c r="BL1246" i="167"/>
  <c r="A1247" i="167"/>
  <c r="B1247" i="167"/>
  <c r="C1247" i="167"/>
  <c r="D1247" i="167"/>
  <c r="E1247" i="167"/>
  <c r="H1247" i="167"/>
  <c r="G1247" i="167" s="1"/>
  <c r="I1247" i="167"/>
  <c r="L1247" i="167"/>
  <c r="N1247" i="167"/>
  <c r="O1247" i="167"/>
  <c r="P1247" i="167"/>
  <c r="Q1247" i="167"/>
  <c r="S1247" i="167"/>
  <c r="T1247" i="167"/>
  <c r="U1247" i="167"/>
  <c r="V1247" i="167"/>
  <c r="Y1247" i="167"/>
  <c r="AB1247" i="167"/>
  <c r="AF1247" i="167"/>
  <c r="AG1247" i="167"/>
  <c r="AI1247" i="167"/>
  <c r="AL1247" i="167"/>
  <c r="AJ1247" i="167" s="1"/>
  <c r="AO1247" i="167"/>
  <c r="AP1247" i="167"/>
  <c r="AQ1247" i="167"/>
  <c r="AR1247" i="167"/>
  <c r="AS1247" i="167"/>
  <c r="AT1247" i="167"/>
  <c r="AU1247" i="167"/>
  <c r="AV1247" i="167"/>
  <c r="AW1247" i="167"/>
  <c r="BK1247" i="167"/>
  <c r="BL1247" i="167"/>
  <c r="A1248" i="167"/>
  <c r="B1248" i="167"/>
  <c r="C1248" i="167"/>
  <c r="D1248" i="167"/>
  <c r="E1248" i="167"/>
  <c r="H1248" i="167"/>
  <c r="I1248" i="167"/>
  <c r="L1248" i="167"/>
  <c r="N1248" i="167"/>
  <c r="O1248" i="167"/>
  <c r="P1248" i="167"/>
  <c r="Q1248" i="167"/>
  <c r="S1248" i="167"/>
  <c r="T1248" i="167"/>
  <c r="U1248" i="167"/>
  <c r="V1248" i="167"/>
  <c r="Y1248" i="167"/>
  <c r="AB1248" i="167"/>
  <c r="Z1248" i="167" s="1"/>
  <c r="AF1248" i="167"/>
  <c r="AG1248" i="167"/>
  <c r="AI1248" i="167"/>
  <c r="AL1248" i="167"/>
  <c r="AO1248" i="167"/>
  <c r="AP1248" i="167"/>
  <c r="AQ1248" i="167"/>
  <c r="AR1248" i="167"/>
  <c r="AS1248" i="167"/>
  <c r="AT1248" i="167"/>
  <c r="AU1248" i="167"/>
  <c r="AV1248" i="167"/>
  <c r="AW1248" i="167"/>
  <c r="BK1248" i="167"/>
  <c r="BL1248" i="167"/>
  <c r="A1243" i="167"/>
  <c r="B1243" i="167"/>
  <c r="C1243" i="167"/>
  <c r="D1243" i="167"/>
  <c r="E1243" i="167"/>
  <c r="H1243" i="167"/>
  <c r="I1243" i="167"/>
  <c r="L1243" i="167"/>
  <c r="N1243" i="167"/>
  <c r="O1243" i="167"/>
  <c r="P1243" i="167"/>
  <c r="Q1243" i="167"/>
  <c r="S1243" i="167"/>
  <c r="T1243" i="167"/>
  <c r="U1243" i="167"/>
  <c r="V1243" i="167"/>
  <c r="Y1243" i="167"/>
  <c r="X1243" i="167" s="1"/>
  <c r="AB1243" i="167"/>
  <c r="AF1243" i="167"/>
  <c r="AG1243" i="167"/>
  <c r="AI1243" i="167"/>
  <c r="AL1243" i="167"/>
  <c r="AO1243" i="167"/>
  <c r="AP1243" i="167"/>
  <c r="AQ1243" i="167"/>
  <c r="AR1243" i="167"/>
  <c r="AS1243" i="167"/>
  <c r="AT1243" i="167"/>
  <c r="AU1243" i="167"/>
  <c r="AV1243" i="167"/>
  <c r="AW1243" i="167"/>
  <c r="BK1243" i="167"/>
  <c r="BL1243" i="167"/>
  <c r="A1244" i="167"/>
  <c r="B1244" i="167"/>
  <c r="C1244" i="167"/>
  <c r="D1244" i="167"/>
  <c r="E1244" i="167"/>
  <c r="H1244" i="167"/>
  <c r="I1244" i="167"/>
  <c r="L1244" i="167"/>
  <c r="N1244" i="167"/>
  <c r="O1244" i="167"/>
  <c r="P1244" i="167"/>
  <c r="Q1244" i="167"/>
  <c r="S1244" i="167"/>
  <c r="T1244" i="167"/>
  <c r="U1244" i="167"/>
  <c r="V1244" i="167"/>
  <c r="Y1244" i="167"/>
  <c r="X1244" i="167" s="1"/>
  <c r="AB1244" i="167"/>
  <c r="AF1244" i="167"/>
  <c r="AG1244" i="167"/>
  <c r="AI1244" i="167"/>
  <c r="AL1244" i="167"/>
  <c r="AJ1244" i="167" s="1"/>
  <c r="AO1244" i="167"/>
  <c r="AP1244" i="167"/>
  <c r="AQ1244" i="167"/>
  <c r="AR1244" i="167"/>
  <c r="AS1244" i="167"/>
  <c r="AT1244" i="167"/>
  <c r="AU1244" i="167"/>
  <c r="AV1244" i="167"/>
  <c r="AW1244" i="167"/>
  <c r="BB1244" i="167"/>
  <c r="BK1244" i="167"/>
  <c r="BL1244" i="167"/>
  <c r="BN1244" i="167"/>
  <c r="A1241" i="167"/>
  <c r="B1241" i="167"/>
  <c r="C1241" i="167"/>
  <c r="D1241" i="167"/>
  <c r="E1241" i="167"/>
  <c r="H1241" i="167"/>
  <c r="I1241" i="167"/>
  <c r="L1241" i="167"/>
  <c r="N1241" i="167"/>
  <c r="O1241" i="167"/>
  <c r="P1241" i="167"/>
  <c r="Q1241" i="167"/>
  <c r="S1241" i="167"/>
  <c r="T1241" i="167"/>
  <c r="U1241" i="167"/>
  <c r="V1241" i="167"/>
  <c r="Y1241" i="167"/>
  <c r="AB1241" i="167"/>
  <c r="AF1241" i="167"/>
  <c r="AG1241" i="167"/>
  <c r="AI1241" i="167"/>
  <c r="AL1241" i="167"/>
  <c r="AO1241" i="167"/>
  <c r="AP1241" i="167"/>
  <c r="AQ1241" i="167"/>
  <c r="AR1241" i="167"/>
  <c r="AS1241" i="167"/>
  <c r="AT1241" i="167"/>
  <c r="AU1241" i="167"/>
  <c r="AV1241" i="167"/>
  <c r="AW1241" i="167"/>
  <c r="BK1241" i="167"/>
  <c r="BL1241" i="167"/>
  <c r="BN1241" i="167"/>
  <c r="A1242" i="167"/>
  <c r="B1242" i="167"/>
  <c r="C1242" i="167"/>
  <c r="D1242" i="167"/>
  <c r="E1242" i="167"/>
  <c r="H1242" i="167"/>
  <c r="I1242" i="167"/>
  <c r="L1242" i="167"/>
  <c r="N1242" i="167"/>
  <c r="O1242" i="167"/>
  <c r="P1242" i="167"/>
  <c r="Q1242" i="167"/>
  <c r="S1242" i="167"/>
  <c r="T1242" i="167"/>
  <c r="U1242" i="167"/>
  <c r="V1242" i="167"/>
  <c r="Y1242" i="167"/>
  <c r="AB1242" i="167"/>
  <c r="AA1242" i="167" s="1"/>
  <c r="AF1242" i="167"/>
  <c r="AG1242" i="167"/>
  <c r="AI1242" i="167"/>
  <c r="AL1242" i="167"/>
  <c r="AO1242" i="167"/>
  <c r="AP1242" i="167"/>
  <c r="AQ1242" i="167"/>
  <c r="AR1242" i="167"/>
  <c r="AS1242" i="167"/>
  <c r="AT1242" i="167"/>
  <c r="AU1242" i="167"/>
  <c r="AV1242" i="167"/>
  <c r="AW1242" i="167"/>
  <c r="BK1242" i="167"/>
  <c r="BL1242" i="167"/>
  <c r="A1239" i="167"/>
  <c r="B1239" i="167"/>
  <c r="C1239" i="167"/>
  <c r="D1239" i="167"/>
  <c r="E1239" i="167"/>
  <c r="H1239" i="167"/>
  <c r="G1239" i="167" s="1"/>
  <c r="I1239" i="167"/>
  <c r="L1239" i="167"/>
  <c r="N1239" i="167"/>
  <c r="O1239" i="167"/>
  <c r="P1239" i="167"/>
  <c r="Q1239" i="167"/>
  <c r="S1239" i="167"/>
  <c r="T1239" i="167"/>
  <c r="U1239" i="167"/>
  <c r="V1239" i="167"/>
  <c r="Y1239" i="167"/>
  <c r="AB1239" i="167"/>
  <c r="Z1239" i="167" s="1"/>
  <c r="AF1239" i="167"/>
  <c r="AG1239" i="167"/>
  <c r="AI1239" i="167"/>
  <c r="AL1239" i="167"/>
  <c r="AJ1239" i="167" s="1"/>
  <c r="AO1239" i="167"/>
  <c r="AP1239" i="167"/>
  <c r="AQ1239" i="167"/>
  <c r="AR1239" i="167"/>
  <c r="AS1239" i="167"/>
  <c r="AT1239" i="167"/>
  <c r="AU1239" i="167"/>
  <c r="AV1239" i="167"/>
  <c r="AW1239" i="167"/>
  <c r="BK1239" i="167"/>
  <c r="BL1239" i="167"/>
  <c r="A1240" i="167"/>
  <c r="B1240" i="167"/>
  <c r="C1240" i="167"/>
  <c r="D1240" i="167"/>
  <c r="E1240" i="167"/>
  <c r="H1240" i="167"/>
  <c r="I1240" i="167"/>
  <c r="L1240" i="167"/>
  <c r="N1240" i="167"/>
  <c r="O1240" i="167"/>
  <c r="P1240" i="167"/>
  <c r="Q1240" i="167"/>
  <c r="S1240" i="167"/>
  <c r="T1240" i="167"/>
  <c r="U1240" i="167"/>
  <c r="V1240" i="167"/>
  <c r="Y1240" i="167"/>
  <c r="AB1240" i="167"/>
  <c r="AF1240" i="167"/>
  <c r="AG1240" i="167"/>
  <c r="AI1240" i="167"/>
  <c r="AL1240" i="167"/>
  <c r="AJ1240" i="167" s="1"/>
  <c r="AO1240" i="167"/>
  <c r="AP1240" i="167"/>
  <c r="AQ1240" i="167"/>
  <c r="AR1240" i="167"/>
  <c r="AS1240" i="167"/>
  <c r="AT1240" i="167"/>
  <c r="AU1240" i="167"/>
  <c r="AV1240" i="167"/>
  <c r="AW1240" i="167"/>
  <c r="BK1240" i="167"/>
  <c r="BL1240" i="167"/>
  <c r="A1235" i="167"/>
  <c r="B1235" i="167"/>
  <c r="C1235" i="167"/>
  <c r="D1235" i="167"/>
  <c r="E1235" i="167"/>
  <c r="H1235" i="167"/>
  <c r="I1235" i="167"/>
  <c r="L1235" i="167"/>
  <c r="N1235" i="167"/>
  <c r="O1235" i="167"/>
  <c r="P1235" i="167"/>
  <c r="Q1235" i="167"/>
  <c r="S1235" i="167"/>
  <c r="T1235" i="167"/>
  <c r="U1235" i="167"/>
  <c r="V1235" i="167"/>
  <c r="Y1235" i="167"/>
  <c r="W1235" i="167" s="1"/>
  <c r="AB1235" i="167"/>
  <c r="AF1235" i="167"/>
  <c r="AG1235" i="167"/>
  <c r="AI1235" i="167"/>
  <c r="AL1235" i="167"/>
  <c r="AO1235" i="167"/>
  <c r="AP1235" i="167"/>
  <c r="AQ1235" i="167"/>
  <c r="AR1235" i="167"/>
  <c r="AS1235" i="167"/>
  <c r="AT1235" i="167"/>
  <c r="AU1235" i="167"/>
  <c r="AV1235" i="167"/>
  <c r="AW1235" i="167"/>
  <c r="BK1235" i="167"/>
  <c r="BL1235" i="167"/>
  <c r="A1236" i="167"/>
  <c r="B1236" i="167"/>
  <c r="C1236" i="167"/>
  <c r="D1236" i="167"/>
  <c r="E1236" i="167"/>
  <c r="H1236" i="167"/>
  <c r="CF1236" i="167" s="1"/>
  <c r="I1236" i="167"/>
  <c r="L1236" i="167"/>
  <c r="N1236" i="167"/>
  <c r="O1236" i="167"/>
  <c r="P1236" i="167"/>
  <c r="Q1236" i="167"/>
  <c r="S1236" i="167"/>
  <c r="T1236" i="167"/>
  <c r="U1236" i="167"/>
  <c r="V1236" i="167"/>
  <c r="Y1236" i="167"/>
  <c r="AB1236" i="167"/>
  <c r="AF1236" i="167"/>
  <c r="AG1236" i="167"/>
  <c r="AI1236" i="167"/>
  <c r="AL1236" i="167"/>
  <c r="AK1236" i="167" s="1"/>
  <c r="AO1236" i="167"/>
  <c r="AP1236" i="167"/>
  <c r="AQ1236" i="167"/>
  <c r="AR1236" i="167"/>
  <c r="AS1236" i="167"/>
  <c r="AT1236" i="167"/>
  <c r="AU1236" i="167"/>
  <c r="AV1236" i="167"/>
  <c r="AW1236" i="167"/>
  <c r="BK1236" i="167"/>
  <c r="BL1236" i="167"/>
  <c r="A1237" i="167"/>
  <c r="B1237" i="167"/>
  <c r="C1237" i="167"/>
  <c r="D1237" i="167"/>
  <c r="E1237" i="167"/>
  <c r="H1237" i="167"/>
  <c r="CF1237" i="167" s="1"/>
  <c r="I1237" i="167"/>
  <c r="L1237" i="167"/>
  <c r="N1237" i="167"/>
  <c r="O1237" i="167"/>
  <c r="P1237" i="167"/>
  <c r="Q1237" i="167"/>
  <c r="S1237" i="167"/>
  <c r="T1237" i="167"/>
  <c r="U1237" i="167"/>
  <c r="V1237" i="167"/>
  <c r="Y1237" i="167"/>
  <c r="AB1237" i="167"/>
  <c r="CS1237" i="167" s="1"/>
  <c r="AF1237" i="167"/>
  <c r="AG1237" i="167"/>
  <c r="AI1237" i="167"/>
  <c r="AL1237" i="167"/>
  <c r="AO1237" i="167"/>
  <c r="AP1237" i="167"/>
  <c r="AQ1237" i="167"/>
  <c r="AR1237" i="167"/>
  <c r="AS1237" i="167"/>
  <c r="AT1237" i="167"/>
  <c r="AU1237" i="167"/>
  <c r="AV1237" i="167"/>
  <c r="AW1237" i="167"/>
  <c r="BK1237" i="167"/>
  <c r="BL1237" i="167"/>
  <c r="A1238" i="167"/>
  <c r="B1238" i="167"/>
  <c r="C1238" i="167"/>
  <c r="D1238" i="167"/>
  <c r="E1238" i="167"/>
  <c r="H1238" i="167"/>
  <c r="I1238" i="167"/>
  <c r="L1238" i="167"/>
  <c r="N1238" i="167"/>
  <c r="O1238" i="167"/>
  <c r="P1238" i="167"/>
  <c r="Q1238" i="167"/>
  <c r="S1238" i="167"/>
  <c r="T1238" i="167"/>
  <c r="U1238" i="167"/>
  <c r="V1238" i="167"/>
  <c r="Y1238" i="167"/>
  <c r="AB1238" i="167"/>
  <c r="AF1238" i="167"/>
  <c r="AG1238" i="167"/>
  <c r="AI1238" i="167"/>
  <c r="AL1238" i="167"/>
  <c r="AK1238" i="167" s="1"/>
  <c r="AO1238" i="167"/>
  <c r="AP1238" i="167"/>
  <c r="AQ1238" i="167"/>
  <c r="AR1238" i="167"/>
  <c r="AS1238" i="167"/>
  <c r="AT1238" i="167"/>
  <c r="AU1238" i="167"/>
  <c r="AV1238" i="167"/>
  <c r="AW1238" i="167"/>
  <c r="BK1238" i="167"/>
  <c r="BL1238" i="167"/>
  <c r="A1233" i="167"/>
  <c r="B1233" i="167"/>
  <c r="C1233" i="167"/>
  <c r="D1233" i="167"/>
  <c r="E1233" i="167"/>
  <c r="H1233" i="167"/>
  <c r="G1233" i="167" s="1"/>
  <c r="I1233" i="167"/>
  <c r="L1233" i="167"/>
  <c r="N1233" i="167"/>
  <c r="O1233" i="167"/>
  <c r="P1233" i="167"/>
  <c r="Q1233" i="167"/>
  <c r="S1233" i="167"/>
  <c r="T1233" i="167"/>
  <c r="U1233" i="167"/>
  <c r="V1233" i="167"/>
  <c r="Y1233" i="167"/>
  <c r="AB1233" i="167"/>
  <c r="AF1233" i="167"/>
  <c r="AG1233" i="167"/>
  <c r="AI1233" i="167"/>
  <c r="AL1233" i="167"/>
  <c r="AO1233" i="167"/>
  <c r="AP1233" i="167"/>
  <c r="AQ1233" i="167"/>
  <c r="AR1233" i="167"/>
  <c r="AS1233" i="167"/>
  <c r="AT1233" i="167"/>
  <c r="AU1233" i="167"/>
  <c r="AV1233" i="167"/>
  <c r="AW1233" i="167"/>
  <c r="BK1233" i="167"/>
  <c r="BL1233" i="167"/>
  <c r="A1234" i="167"/>
  <c r="B1234" i="167"/>
  <c r="C1234" i="167"/>
  <c r="D1234" i="167"/>
  <c r="E1234" i="167"/>
  <c r="H1234" i="167"/>
  <c r="F1234" i="167" s="1"/>
  <c r="I1234" i="167"/>
  <c r="L1234" i="167"/>
  <c r="N1234" i="167"/>
  <c r="O1234" i="167"/>
  <c r="P1234" i="167"/>
  <c r="Q1234" i="167"/>
  <c r="S1234" i="167"/>
  <c r="T1234" i="167"/>
  <c r="U1234" i="167"/>
  <c r="V1234" i="167"/>
  <c r="Y1234" i="167"/>
  <c r="AB1234" i="167"/>
  <c r="AA1234" i="167" s="1"/>
  <c r="AF1234" i="167"/>
  <c r="AG1234" i="167"/>
  <c r="AI1234" i="167"/>
  <c r="AL1234" i="167"/>
  <c r="AK1234" i="167" s="1"/>
  <c r="AO1234" i="167"/>
  <c r="AP1234" i="167"/>
  <c r="AQ1234" i="167"/>
  <c r="AR1234" i="167"/>
  <c r="AS1234" i="167"/>
  <c r="AT1234" i="167"/>
  <c r="AU1234" i="167"/>
  <c r="AV1234" i="167"/>
  <c r="AW1234" i="167"/>
  <c r="BB1234" i="167"/>
  <c r="BK1234" i="167"/>
  <c r="BL1234" i="167"/>
  <c r="A1231" i="167"/>
  <c r="B1231" i="167"/>
  <c r="C1231" i="167"/>
  <c r="D1231" i="167"/>
  <c r="E1231" i="167"/>
  <c r="H1231" i="167"/>
  <c r="CF1231" i="167" s="1"/>
  <c r="I1231" i="167"/>
  <c r="L1231" i="167"/>
  <c r="N1231" i="167"/>
  <c r="O1231" i="167"/>
  <c r="P1231" i="167"/>
  <c r="Q1231" i="167"/>
  <c r="S1231" i="167"/>
  <c r="T1231" i="167"/>
  <c r="U1231" i="167"/>
  <c r="V1231" i="167"/>
  <c r="Y1231" i="167"/>
  <c r="AB1231" i="167"/>
  <c r="AF1231" i="167"/>
  <c r="AG1231" i="167"/>
  <c r="AI1231" i="167"/>
  <c r="AL1231" i="167"/>
  <c r="AJ1231" i="167" s="1"/>
  <c r="AO1231" i="167"/>
  <c r="AP1231" i="167"/>
  <c r="AQ1231" i="167"/>
  <c r="AR1231" i="167"/>
  <c r="AS1231" i="167"/>
  <c r="AT1231" i="167"/>
  <c r="AU1231" i="167"/>
  <c r="AV1231" i="167"/>
  <c r="AW1231" i="167"/>
  <c r="BK1231" i="167"/>
  <c r="BL1231" i="167"/>
  <c r="A1229" i="167"/>
  <c r="B1229" i="167"/>
  <c r="C1229" i="167"/>
  <c r="D1229" i="167"/>
  <c r="E1229" i="167"/>
  <c r="H1229" i="167"/>
  <c r="G1229" i="167" s="1"/>
  <c r="BO1229" i="167" s="1"/>
  <c r="I1229" i="167"/>
  <c r="L1229" i="167"/>
  <c r="N1229" i="167"/>
  <c r="O1229" i="167"/>
  <c r="P1229" i="167"/>
  <c r="Q1229" i="167"/>
  <c r="S1229" i="167"/>
  <c r="T1229" i="167"/>
  <c r="U1229" i="167"/>
  <c r="V1229" i="167"/>
  <c r="Y1229" i="167"/>
  <c r="AB1229" i="167"/>
  <c r="CG1229" i="167" s="1"/>
  <c r="AF1229" i="167"/>
  <c r="AG1229" i="167"/>
  <c r="AI1229" i="167"/>
  <c r="AL1229" i="167"/>
  <c r="AK1229" i="167" s="1"/>
  <c r="AO1229" i="167"/>
  <c r="AP1229" i="167"/>
  <c r="AQ1229" i="167"/>
  <c r="AR1229" i="167"/>
  <c r="AS1229" i="167"/>
  <c r="AT1229" i="167"/>
  <c r="AU1229" i="167"/>
  <c r="AV1229" i="167"/>
  <c r="AW1229" i="167"/>
  <c r="BK1229" i="167"/>
  <c r="BL1229" i="167"/>
  <c r="A1227" i="167"/>
  <c r="B1227" i="167"/>
  <c r="C1227" i="167"/>
  <c r="D1227" i="167"/>
  <c r="E1227" i="167"/>
  <c r="H1227" i="167"/>
  <c r="I1227" i="167"/>
  <c r="L1227" i="167"/>
  <c r="N1227" i="167"/>
  <c r="O1227" i="167"/>
  <c r="P1227" i="167"/>
  <c r="Q1227" i="167"/>
  <c r="S1227" i="167"/>
  <c r="T1227" i="167"/>
  <c r="U1227" i="167"/>
  <c r="V1227" i="167"/>
  <c r="Y1227" i="167"/>
  <c r="AB1227" i="167"/>
  <c r="AF1227" i="167"/>
  <c r="AG1227" i="167"/>
  <c r="AI1227" i="167"/>
  <c r="AL1227" i="167"/>
  <c r="AO1227" i="167"/>
  <c r="AP1227" i="167"/>
  <c r="AQ1227" i="167"/>
  <c r="AR1227" i="167"/>
  <c r="AS1227" i="167"/>
  <c r="AT1227" i="167"/>
  <c r="AU1227" i="167"/>
  <c r="AV1227" i="167"/>
  <c r="AW1227" i="167"/>
  <c r="BK1227" i="167"/>
  <c r="BL1227" i="167"/>
  <c r="A1228" i="167"/>
  <c r="B1228" i="167"/>
  <c r="C1228" i="167"/>
  <c r="D1228" i="167"/>
  <c r="E1228" i="167"/>
  <c r="H1228" i="167"/>
  <c r="F1228" i="167" s="1"/>
  <c r="I1228" i="167"/>
  <c r="L1228" i="167"/>
  <c r="N1228" i="167"/>
  <c r="O1228" i="167"/>
  <c r="P1228" i="167"/>
  <c r="Q1228" i="167"/>
  <c r="S1228" i="167"/>
  <c r="T1228" i="167"/>
  <c r="U1228" i="167"/>
  <c r="V1228" i="167"/>
  <c r="Y1228" i="167"/>
  <c r="AB1228" i="167"/>
  <c r="AF1228" i="167"/>
  <c r="AG1228" i="167"/>
  <c r="AI1228" i="167"/>
  <c r="AL1228" i="167"/>
  <c r="AJ1228" i="167" s="1"/>
  <c r="AO1228" i="167"/>
  <c r="AP1228" i="167"/>
  <c r="AQ1228" i="167"/>
  <c r="AR1228" i="167"/>
  <c r="AS1228" i="167"/>
  <c r="AT1228" i="167"/>
  <c r="AU1228" i="167"/>
  <c r="AV1228" i="167"/>
  <c r="AW1228" i="167"/>
  <c r="BK1228" i="167"/>
  <c r="BL1228" i="167"/>
  <c r="BN1228" i="167"/>
  <c r="A1222" i="167"/>
  <c r="B1222" i="167"/>
  <c r="C1222" i="167"/>
  <c r="D1222" i="167"/>
  <c r="E1222" i="167"/>
  <c r="H1222" i="167"/>
  <c r="I1222" i="167"/>
  <c r="L1222" i="167"/>
  <c r="N1222" i="167"/>
  <c r="O1222" i="167"/>
  <c r="P1222" i="167"/>
  <c r="Q1222" i="167"/>
  <c r="S1222" i="167"/>
  <c r="T1222" i="167"/>
  <c r="U1222" i="167"/>
  <c r="V1222" i="167"/>
  <c r="Y1222" i="167"/>
  <c r="AB1222" i="167"/>
  <c r="AF1222" i="167"/>
  <c r="AG1222" i="167"/>
  <c r="AI1222" i="167"/>
  <c r="AL1222" i="167"/>
  <c r="AO1222" i="167"/>
  <c r="AP1222" i="167"/>
  <c r="AQ1222" i="167"/>
  <c r="AR1222" i="167"/>
  <c r="AS1222" i="167"/>
  <c r="AT1222" i="167"/>
  <c r="AU1222" i="167"/>
  <c r="AV1222" i="167"/>
  <c r="AW1222" i="167"/>
  <c r="BK1222" i="167"/>
  <c r="BL1222" i="167"/>
  <c r="A1223" i="167"/>
  <c r="B1223" i="167"/>
  <c r="C1223" i="167"/>
  <c r="D1223" i="167"/>
  <c r="E1223" i="167"/>
  <c r="H1223" i="167"/>
  <c r="I1223" i="167"/>
  <c r="L1223" i="167"/>
  <c r="N1223" i="167"/>
  <c r="O1223" i="167"/>
  <c r="P1223" i="167"/>
  <c r="Q1223" i="167"/>
  <c r="S1223" i="167"/>
  <c r="T1223" i="167"/>
  <c r="U1223" i="167"/>
  <c r="V1223" i="167"/>
  <c r="Y1223" i="167"/>
  <c r="W1223" i="167" s="1"/>
  <c r="AB1223" i="167"/>
  <c r="Z1223" i="167" s="1"/>
  <c r="AF1223" i="167"/>
  <c r="AG1223" i="167"/>
  <c r="AI1223" i="167"/>
  <c r="AL1223" i="167"/>
  <c r="AO1223" i="167"/>
  <c r="AP1223" i="167"/>
  <c r="AQ1223" i="167"/>
  <c r="AR1223" i="167"/>
  <c r="AS1223" i="167"/>
  <c r="AT1223" i="167"/>
  <c r="AU1223" i="167"/>
  <c r="AV1223" i="167"/>
  <c r="AW1223" i="167"/>
  <c r="BK1223" i="167"/>
  <c r="BL1223" i="167"/>
  <c r="A1224" i="167"/>
  <c r="B1224" i="167"/>
  <c r="C1224" i="167"/>
  <c r="D1224" i="167"/>
  <c r="E1224" i="167"/>
  <c r="H1224" i="167"/>
  <c r="F1224" i="167" s="1"/>
  <c r="I1224" i="167"/>
  <c r="L1224" i="167"/>
  <c r="N1224" i="167"/>
  <c r="O1224" i="167"/>
  <c r="P1224" i="167"/>
  <c r="Q1224" i="167"/>
  <c r="S1224" i="167"/>
  <c r="T1224" i="167"/>
  <c r="U1224" i="167"/>
  <c r="V1224" i="167"/>
  <c r="Y1224" i="167"/>
  <c r="X1224" i="167" s="1"/>
  <c r="AB1224" i="167"/>
  <c r="CG1224" i="167" s="1"/>
  <c r="AF1224" i="167"/>
  <c r="AG1224" i="167"/>
  <c r="AI1224" i="167"/>
  <c r="AL1224" i="167"/>
  <c r="AO1224" i="167"/>
  <c r="AP1224" i="167"/>
  <c r="AQ1224" i="167"/>
  <c r="AR1224" i="167"/>
  <c r="AS1224" i="167"/>
  <c r="AT1224" i="167"/>
  <c r="AU1224" i="167"/>
  <c r="AV1224" i="167"/>
  <c r="AW1224" i="167"/>
  <c r="BK1224" i="167"/>
  <c r="BL1224" i="167"/>
  <c r="A1225" i="167"/>
  <c r="B1225" i="167"/>
  <c r="C1225" i="167"/>
  <c r="D1225" i="167"/>
  <c r="E1225" i="167"/>
  <c r="H1225" i="167"/>
  <c r="I1225" i="167"/>
  <c r="L1225" i="167"/>
  <c r="N1225" i="167"/>
  <c r="O1225" i="167"/>
  <c r="P1225" i="167"/>
  <c r="Q1225" i="167"/>
  <c r="S1225" i="167"/>
  <c r="T1225" i="167"/>
  <c r="U1225" i="167"/>
  <c r="V1225" i="167"/>
  <c r="Y1225" i="167"/>
  <c r="AB1225" i="167"/>
  <c r="AF1225" i="167"/>
  <c r="AG1225" i="167"/>
  <c r="AI1225" i="167"/>
  <c r="AL1225" i="167"/>
  <c r="AJ1225" i="167" s="1"/>
  <c r="AO1225" i="167"/>
  <c r="AP1225" i="167"/>
  <c r="AQ1225" i="167"/>
  <c r="AR1225" i="167"/>
  <c r="AS1225" i="167"/>
  <c r="AT1225" i="167"/>
  <c r="AU1225" i="167"/>
  <c r="AV1225" i="167"/>
  <c r="AW1225" i="167"/>
  <c r="BK1225" i="167"/>
  <c r="BL1225" i="167"/>
  <c r="A1226" i="167"/>
  <c r="B1226" i="167"/>
  <c r="C1226" i="167"/>
  <c r="D1226" i="167"/>
  <c r="E1226" i="167"/>
  <c r="H1226" i="167"/>
  <c r="I1226" i="167"/>
  <c r="L1226" i="167"/>
  <c r="N1226" i="167"/>
  <c r="O1226" i="167"/>
  <c r="P1226" i="167"/>
  <c r="Q1226" i="167"/>
  <c r="S1226" i="167"/>
  <c r="T1226" i="167"/>
  <c r="U1226" i="167"/>
  <c r="V1226" i="167"/>
  <c r="Y1226" i="167"/>
  <c r="W1226" i="167" s="1"/>
  <c r="AB1226" i="167"/>
  <c r="AF1226" i="167"/>
  <c r="AG1226" i="167"/>
  <c r="AI1226" i="167"/>
  <c r="AL1226" i="167"/>
  <c r="AO1226" i="167"/>
  <c r="AP1226" i="167"/>
  <c r="AQ1226" i="167"/>
  <c r="AR1226" i="167"/>
  <c r="AS1226" i="167"/>
  <c r="AT1226" i="167"/>
  <c r="AU1226" i="167"/>
  <c r="AV1226" i="167"/>
  <c r="AW1226" i="167"/>
  <c r="BK1226" i="167"/>
  <c r="BL1226" i="167"/>
  <c r="A1220" i="167"/>
  <c r="B1220" i="167"/>
  <c r="C1220" i="167"/>
  <c r="D1220" i="167"/>
  <c r="E1220" i="167"/>
  <c r="H1220" i="167"/>
  <c r="I1220" i="167"/>
  <c r="L1220" i="167"/>
  <c r="N1220" i="167"/>
  <c r="O1220" i="167"/>
  <c r="P1220" i="167"/>
  <c r="Q1220" i="167"/>
  <c r="S1220" i="167"/>
  <c r="T1220" i="167"/>
  <c r="U1220" i="167"/>
  <c r="V1220" i="167"/>
  <c r="Y1220" i="167"/>
  <c r="AB1220" i="167"/>
  <c r="CG1220" i="167" s="1"/>
  <c r="AF1220" i="167"/>
  <c r="AG1220" i="167"/>
  <c r="AI1220" i="167"/>
  <c r="AL1220" i="167"/>
  <c r="AO1220" i="167"/>
  <c r="AP1220" i="167"/>
  <c r="AQ1220" i="167"/>
  <c r="AR1220" i="167"/>
  <c r="AS1220" i="167"/>
  <c r="AT1220" i="167"/>
  <c r="AU1220" i="167"/>
  <c r="AV1220" i="167"/>
  <c r="AW1220" i="167"/>
  <c r="BK1220" i="167"/>
  <c r="BL1220" i="167"/>
  <c r="A1219" i="167"/>
  <c r="B1219" i="167"/>
  <c r="C1219" i="167"/>
  <c r="D1219" i="167"/>
  <c r="E1219" i="167"/>
  <c r="H1219" i="167"/>
  <c r="I1219" i="167"/>
  <c r="L1219" i="167"/>
  <c r="N1219" i="167"/>
  <c r="O1219" i="167"/>
  <c r="P1219" i="167"/>
  <c r="Q1219" i="167"/>
  <c r="S1219" i="167"/>
  <c r="T1219" i="167"/>
  <c r="U1219" i="167"/>
  <c r="V1219" i="167"/>
  <c r="AX1219" i="167" s="1"/>
  <c r="Y1219" i="167"/>
  <c r="AB1219" i="167"/>
  <c r="AA1219" i="167" s="1"/>
  <c r="AF1219" i="167"/>
  <c r="AG1219" i="167"/>
  <c r="AI1219" i="167"/>
  <c r="AL1219" i="167"/>
  <c r="AO1219" i="167"/>
  <c r="AP1219" i="167"/>
  <c r="AQ1219" i="167"/>
  <c r="AR1219" i="167"/>
  <c r="AS1219" i="167"/>
  <c r="AT1219" i="167"/>
  <c r="AU1219" i="167"/>
  <c r="AV1219" i="167"/>
  <c r="AW1219" i="167"/>
  <c r="BK1219" i="167"/>
  <c r="BL1219" i="167"/>
  <c r="A1218" i="167"/>
  <c r="B1218" i="167"/>
  <c r="C1218" i="167"/>
  <c r="D1218" i="167"/>
  <c r="E1218" i="167"/>
  <c r="H1218" i="167"/>
  <c r="I1218" i="167"/>
  <c r="L1218" i="167"/>
  <c r="N1218" i="167"/>
  <c r="O1218" i="167"/>
  <c r="P1218" i="167"/>
  <c r="Q1218" i="167"/>
  <c r="S1218" i="167"/>
  <c r="T1218" i="167"/>
  <c r="U1218" i="167"/>
  <c r="V1218" i="167"/>
  <c r="Y1218" i="167"/>
  <c r="AB1218" i="167"/>
  <c r="AF1218" i="167"/>
  <c r="AG1218" i="167"/>
  <c r="AI1218" i="167"/>
  <c r="AL1218" i="167"/>
  <c r="AO1218" i="167"/>
  <c r="AP1218" i="167"/>
  <c r="AQ1218" i="167"/>
  <c r="AR1218" i="167"/>
  <c r="AS1218" i="167"/>
  <c r="AT1218" i="167"/>
  <c r="AU1218" i="167"/>
  <c r="AV1218" i="167"/>
  <c r="AW1218" i="167"/>
  <c r="BK1218" i="167"/>
  <c r="BL1218" i="167"/>
  <c r="A1216" i="167"/>
  <c r="B1216" i="167"/>
  <c r="C1216" i="167"/>
  <c r="D1216" i="167"/>
  <c r="E1216" i="167"/>
  <c r="H1216" i="167"/>
  <c r="I1216" i="167"/>
  <c r="L1216" i="167"/>
  <c r="N1216" i="167"/>
  <c r="O1216" i="167"/>
  <c r="P1216" i="167"/>
  <c r="Q1216" i="167"/>
  <c r="S1216" i="167"/>
  <c r="T1216" i="167"/>
  <c r="U1216" i="167"/>
  <c r="V1216" i="167"/>
  <c r="Y1216" i="167"/>
  <c r="X1216" i="167" s="1"/>
  <c r="AB1216" i="167"/>
  <c r="AF1216" i="167"/>
  <c r="AG1216" i="167"/>
  <c r="AI1216" i="167"/>
  <c r="AL1216" i="167"/>
  <c r="AO1216" i="167"/>
  <c r="AP1216" i="167"/>
  <c r="AQ1216" i="167"/>
  <c r="AR1216" i="167"/>
  <c r="AS1216" i="167"/>
  <c r="AT1216" i="167"/>
  <c r="AU1216" i="167"/>
  <c r="AV1216" i="167"/>
  <c r="AW1216" i="167"/>
  <c r="BK1216" i="167"/>
  <c r="BL1216" i="167"/>
  <c r="A1217" i="167"/>
  <c r="B1217" i="167"/>
  <c r="C1217" i="167"/>
  <c r="D1217" i="167"/>
  <c r="E1217" i="167"/>
  <c r="H1217" i="167"/>
  <c r="I1217" i="167"/>
  <c r="L1217" i="167"/>
  <c r="N1217" i="167"/>
  <c r="O1217" i="167"/>
  <c r="P1217" i="167"/>
  <c r="Q1217" i="167"/>
  <c r="S1217" i="167"/>
  <c r="T1217" i="167"/>
  <c r="U1217" i="167"/>
  <c r="V1217" i="167"/>
  <c r="Y1217" i="167"/>
  <c r="AB1217" i="167"/>
  <c r="AF1217" i="167"/>
  <c r="AG1217" i="167"/>
  <c r="AI1217" i="167"/>
  <c r="AL1217" i="167"/>
  <c r="AO1217" i="167"/>
  <c r="AP1217" i="167"/>
  <c r="AQ1217" i="167"/>
  <c r="AR1217" i="167"/>
  <c r="AS1217" i="167"/>
  <c r="AT1217" i="167"/>
  <c r="AU1217" i="167"/>
  <c r="AV1217" i="167"/>
  <c r="AW1217" i="167"/>
  <c r="BB1217" i="167"/>
  <c r="BK1217" i="167"/>
  <c r="BL1217" i="167"/>
  <c r="BN1217" i="167"/>
  <c r="A1212" i="167"/>
  <c r="B1212" i="167"/>
  <c r="C1212" i="167"/>
  <c r="D1212" i="167"/>
  <c r="E1212" i="167"/>
  <c r="H1212" i="167"/>
  <c r="I1212" i="167"/>
  <c r="L1212" i="167"/>
  <c r="N1212" i="167"/>
  <c r="O1212" i="167"/>
  <c r="P1212" i="167"/>
  <c r="Q1212" i="167"/>
  <c r="S1212" i="167"/>
  <c r="T1212" i="167"/>
  <c r="U1212" i="167"/>
  <c r="V1212" i="167"/>
  <c r="Y1212" i="167"/>
  <c r="AB1212" i="167"/>
  <c r="AF1212" i="167"/>
  <c r="AG1212" i="167"/>
  <c r="AI1212" i="167"/>
  <c r="AL1212" i="167"/>
  <c r="AK1212" i="167" s="1"/>
  <c r="AO1212" i="167"/>
  <c r="AP1212" i="167"/>
  <c r="AQ1212" i="167"/>
  <c r="AR1212" i="167"/>
  <c r="AS1212" i="167"/>
  <c r="AT1212" i="167"/>
  <c r="AU1212" i="167"/>
  <c r="AV1212" i="167"/>
  <c r="AW1212" i="167"/>
  <c r="BK1212" i="167"/>
  <c r="BL1212" i="167"/>
  <c r="A1213" i="167"/>
  <c r="B1213" i="167"/>
  <c r="C1213" i="167"/>
  <c r="D1213" i="167"/>
  <c r="E1213" i="167"/>
  <c r="H1213" i="167"/>
  <c r="I1213" i="167"/>
  <c r="L1213" i="167"/>
  <c r="N1213" i="167"/>
  <c r="O1213" i="167"/>
  <c r="P1213" i="167"/>
  <c r="Q1213" i="167"/>
  <c r="S1213" i="167"/>
  <c r="T1213" i="167"/>
  <c r="U1213" i="167"/>
  <c r="V1213" i="167"/>
  <c r="Y1213" i="167"/>
  <c r="AB1213" i="167"/>
  <c r="Z1213" i="167" s="1"/>
  <c r="AF1213" i="167"/>
  <c r="AG1213" i="167"/>
  <c r="AI1213" i="167"/>
  <c r="AL1213" i="167"/>
  <c r="AO1213" i="167"/>
  <c r="AP1213" i="167"/>
  <c r="AQ1213" i="167"/>
  <c r="AR1213" i="167"/>
  <c r="AS1213" i="167"/>
  <c r="AT1213" i="167"/>
  <c r="AU1213" i="167"/>
  <c r="AV1213" i="167"/>
  <c r="AW1213" i="167"/>
  <c r="BK1213" i="167"/>
  <c r="BL1213" i="167"/>
  <c r="BN1213" i="167"/>
  <c r="A1214" i="167"/>
  <c r="B1214" i="167"/>
  <c r="C1214" i="167"/>
  <c r="D1214" i="167"/>
  <c r="E1214" i="167"/>
  <c r="H1214" i="167"/>
  <c r="F1214" i="167" s="1"/>
  <c r="I1214" i="167"/>
  <c r="L1214" i="167"/>
  <c r="N1214" i="167"/>
  <c r="O1214" i="167"/>
  <c r="P1214" i="167"/>
  <c r="Q1214" i="167"/>
  <c r="S1214" i="167"/>
  <c r="T1214" i="167"/>
  <c r="U1214" i="167"/>
  <c r="V1214" i="167"/>
  <c r="Y1214" i="167"/>
  <c r="AB1214" i="167"/>
  <c r="AA1214" i="167" s="1"/>
  <c r="AF1214" i="167"/>
  <c r="AG1214" i="167"/>
  <c r="AI1214" i="167"/>
  <c r="AL1214" i="167"/>
  <c r="AO1214" i="167"/>
  <c r="AP1214" i="167"/>
  <c r="AQ1214" i="167"/>
  <c r="AR1214" i="167"/>
  <c r="AS1214" i="167"/>
  <c r="AT1214" i="167"/>
  <c r="AU1214" i="167"/>
  <c r="AV1214" i="167"/>
  <c r="AW1214" i="167"/>
  <c r="BK1214" i="167"/>
  <c r="BL1214" i="167"/>
  <c r="A1215" i="167"/>
  <c r="B1215" i="167"/>
  <c r="C1215" i="167"/>
  <c r="D1215" i="167"/>
  <c r="E1215" i="167"/>
  <c r="H1215" i="167"/>
  <c r="I1215" i="167"/>
  <c r="L1215" i="167"/>
  <c r="N1215" i="167"/>
  <c r="O1215" i="167"/>
  <c r="P1215" i="167"/>
  <c r="Q1215" i="167"/>
  <c r="S1215" i="167"/>
  <c r="T1215" i="167"/>
  <c r="U1215" i="167"/>
  <c r="V1215" i="167"/>
  <c r="Y1215" i="167"/>
  <c r="AB1215" i="167"/>
  <c r="Z1215" i="167" s="1"/>
  <c r="AF1215" i="167"/>
  <c r="AG1215" i="167"/>
  <c r="AI1215" i="167"/>
  <c r="AL1215" i="167"/>
  <c r="AJ1215" i="167" s="1"/>
  <c r="AO1215" i="167"/>
  <c r="AP1215" i="167"/>
  <c r="AQ1215" i="167"/>
  <c r="AR1215" i="167"/>
  <c r="AS1215" i="167"/>
  <c r="AT1215" i="167"/>
  <c r="AU1215" i="167"/>
  <c r="AV1215" i="167"/>
  <c r="AW1215" i="167"/>
  <c r="BB1215" i="167"/>
  <c r="BK1215" i="167"/>
  <c r="BL1215" i="167"/>
  <c r="A1206" i="167"/>
  <c r="B1206" i="167"/>
  <c r="C1206" i="167"/>
  <c r="D1206" i="167"/>
  <c r="E1206" i="167"/>
  <c r="H1206" i="167"/>
  <c r="CF1206" i="167" s="1"/>
  <c r="I1206" i="167"/>
  <c r="L1206" i="167"/>
  <c r="N1206" i="167"/>
  <c r="O1206" i="167"/>
  <c r="P1206" i="167"/>
  <c r="Q1206" i="167"/>
  <c r="S1206" i="167"/>
  <c r="T1206" i="167"/>
  <c r="U1206" i="167"/>
  <c r="V1206" i="167"/>
  <c r="Y1206" i="167"/>
  <c r="AB1206" i="167"/>
  <c r="AF1206" i="167"/>
  <c r="AC1206" i="167" s="1"/>
  <c r="AG1206" i="167"/>
  <c r="AI1206" i="167"/>
  <c r="AL1206" i="167"/>
  <c r="AJ1206" i="167" s="1"/>
  <c r="AO1206" i="167"/>
  <c r="AP1206" i="167"/>
  <c r="AQ1206" i="167"/>
  <c r="AR1206" i="167"/>
  <c r="AS1206" i="167"/>
  <c r="AT1206" i="167"/>
  <c r="AU1206" i="167"/>
  <c r="AV1206" i="167"/>
  <c r="AW1206" i="167"/>
  <c r="BK1206" i="167"/>
  <c r="BL1206" i="167"/>
  <c r="A1207" i="167"/>
  <c r="B1207" i="167"/>
  <c r="C1207" i="167"/>
  <c r="D1207" i="167"/>
  <c r="E1207" i="167"/>
  <c r="H1207" i="167"/>
  <c r="I1207" i="167"/>
  <c r="L1207" i="167"/>
  <c r="N1207" i="167"/>
  <c r="O1207" i="167"/>
  <c r="P1207" i="167"/>
  <c r="Q1207" i="167"/>
  <c r="S1207" i="167"/>
  <c r="T1207" i="167"/>
  <c r="U1207" i="167"/>
  <c r="V1207" i="167"/>
  <c r="Y1207" i="167"/>
  <c r="W1207" i="167" s="1"/>
  <c r="AB1207" i="167"/>
  <c r="AF1207" i="167"/>
  <c r="AG1207" i="167"/>
  <c r="AI1207" i="167"/>
  <c r="AL1207" i="167"/>
  <c r="AO1207" i="167"/>
  <c r="AP1207" i="167"/>
  <c r="AQ1207" i="167"/>
  <c r="AR1207" i="167"/>
  <c r="AS1207" i="167"/>
  <c r="AT1207" i="167"/>
  <c r="AU1207" i="167"/>
  <c r="AV1207" i="167"/>
  <c r="AW1207" i="167"/>
  <c r="BK1207" i="167"/>
  <c r="BL1207" i="167"/>
  <c r="A1208" i="167"/>
  <c r="B1208" i="167"/>
  <c r="C1208" i="167"/>
  <c r="D1208" i="167"/>
  <c r="E1208" i="167"/>
  <c r="H1208" i="167"/>
  <c r="G1208" i="167" s="1"/>
  <c r="I1208" i="167"/>
  <c r="L1208" i="167"/>
  <c r="N1208" i="167"/>
  <c r="O1208" i="167"/>
  <c r="P1208" i="167"/>
  <c r="Q1208" i="167"/>
  <c r="S1208" i="167"/>
  <c r="T1208" i="167"/>
  <c r="U1208" i="167"/>
  <c r="V1208" i="167"/>
  <c r="Y1208" i="167"/>
  <c r="AB1208" i="167"/>
  <c r="AA1208" i="167" s="1"/>
  <c r="AF1208" i="167"/>
  <c r="AG1208" i="167"/>
  <c r="AI1208" i="167"/>
  <c r="AL1208" i="167"/>
  <c r="AJ1208" i="167" s="1"/>
  <c r="AO1208" i="167"/>
  <c r="AP1208" i="167"/>
  <c r="AQ1208" i="167"/>
  <c r="AR1208" i="167"/>
  <c r="AS1208" i="167"/>
  <c r="AT1208" i="167"/>
  <c r="AU1208" i="167"/>
  <c r="AV1208" i="167"/>
  <c r="AW1208" i="167"/>
  <c r="BK1208" i="167"/>
  <c r="BL1208" i="167"/>
  <c r="A1209" i="167"/>
  <c r="B1209" i="167"/>
  <c r="C1209" i="167"/>
  <c r="D1209" i="167"/>
  <c r="E1209" i="167"/>
  <c r="H1209" i="167"/>
  <c r="I1209" i="167"/>
  <c r="L1209" i="167"/>
  <c r="N1209" i="167"/>
  <c r="O1209" i="167"/>
  <c r="P1209" i="167"/>
  <c r="Q1209" i="167"/>
  <c r="S1209" i="167"/>
  <c r="T1209" i="167"/>
  <c r="U1209" i="167"/>
  <c r="V1209" i="167"/>
  <c r="Y1209" i="167"/>
  <c r="AB1209" i="167"/>
  <c r="AF1209" i="167"/>
  <c r="AG1209" i="167"/>
  <c r="AI1209" i="167"/>
  <c r="AL1209" i="167"/>
  <c r="AJ1209" i="167" s="1"/>
  <c r="AO1209" i="167"/>
  <c r="AP1209" i="167"/>
  <c r="AQ1209" i="167"/>
  <c r="AR1209" i="167"/>
  <c r="AS1209" i="167"/>
  <c r="AT1209" i="167"/>
  <c r="AU1209" i="167"/>
  <c r="AV1209" i="167"/>
  <c r="AW1209" i="167"/>
  <c r="BK1209" i="167"/>
  <c r="BL1209" i="167"/>
  <c r="A1210" i="167"/>
  <c r="B1210" i="167"/>
  <c r="C1210" i="167"/>
  <c r="D1210" i="167"/>
  <c r="E1210" i="167"/>
  <c r="H1210" i="167"/>
  <c r="I1210" i="167"/>
  <c r="L1210" i="167"/>
  <c r="N1210" i="167"/>
  <c r="O1210" i="167"/>
  <c r="P1210" i="167"/>
  <c r="Q1210" i="167"/>
  <c r="S1210" i="167"/>
  <c r="T1210" i="167"/>
  <c r="U1210" i="167"/>
  <c r="V1210" i="167"/>
  <c r="Y1210" i="167"/>
  <c r="AB1210" i="167"/>
  <c r="AF1210" i="167"/>
  <c r="AG1210" i="167"/>
  <c r="AI1210" i="167"/>
  <c r="AL1210" i="167"/>
  <c r="AO1210" i="167"/>
  <c r="AP1210" i="167"/>
  <c r="AQ1210" i="167"/>
  <c r="AR1210" i="167"/>
  <c r="AS1210" i="167"/>
  <c r="AT1210" i="167"/>
  <c r="AU1210" i="167"/>
  <c r="AV1210" i="167"/>
  <c r="AW1210" i="167"/>
  <c r="BK1210" i="167"/>
  <c r="BL1210" i="167"/>
  <c r="A1211" i="167"/>
  <c r="B1211" i="167"/>
  <c r="C1211" i="167"/>
  <c r="D1211" i="167"/>
  <c r="E1211" i="167"/>
  <c r="H1211" i="167"/>
  <c r="I1211" i="167"/>
  <c r="L1211" i="167"/>
  <c r="N1211" i="167"/>
  <c r="O1211" i="167"/>
  <c r="P1211" i="167"/>
  <c r="Q1211" i="167"/>
  <c r="S1211" i="167"/>
  <c r="T1211" i="167"/>
  <c r="U1211" i="167"/>
  <c r="V1211" i="167"/>
  <c r="Y1211" i="167"/>
  <c r="X1211" i="167" s="1"/>
  <c r="AB1211" i="167"/>
  <c r="AF1211" i="167"/>
  <c r="AG1211" i="167"/>
  <c r="AI1211" i="167"/>
  <c r="AL1211" i="167"/>
  <c r="AK1211" i="167" s="1"/>
  <c r="AO1211" i="167"/>
  <c r="AP1211" i="167"/>
  <c r="AQ1211" i="167"/>
  <c r="AR1211" i="167"/>
  <c r="AS1211" i="167"/>
  <c r="AT1211" i="167"/>
  <c r="AU1211" i="167"/>
  <c r="AV1211" i="167"/>
  <c r="AW1211" i="167"/>
  <c r="BK1211" i="167"/>
  <c r="BL1211" i="167"/>
  <c r="A1200" i="167"/>
  <c r="B1200" i="167"/>
  <c r="C1200" i="167"/>
  <c r="D1200" i="167"/>
  <c r="E1200" i="167"/>
  <c r="H1200" i="167"/>
  <c r="G1200" i="167" s="1"/>
  <c r="I1200" i="167"/>
  <c r="L1200" i="167"/>
  <c r="N1200" i="167"/>
  <c r="O1200" i="167"/>
  <c r="P1200" i="167"/>
  <c r="Q1200" i="167"/>
  <c r="S1200" i="167"/>
  <c r="T1200" i="167"/>
  <c r="U1200" i="167"/>
  <c r="V1200" i="167"/>
  <c r="Y1200" i="167"/>
  <c r="AB1200" i="167"/>
  <c r="AF1200" i="167"/>
  <c r="AG1200" i="167"/>
  <c r="AI1200" i="167"/>
  <c r="AL1200" i="167"/>
  <c r="AO1200" i="167"/>
  <c r="AP1200" i="167"/>
  <c r="AQ1200" i="167"/>
  <c r="AR1200" i="167"/>
  <c r="AS1200" i="167"/>
  <c r="AT1200" i="167"/>
  <c r="AU1200" i="167"/>
  <c r="AV1200" i="167"/>
  <c r="AW1200" i="167"/>
  <c r="BK1200" i="167"/>
  <c r="BL1200" i="167"/>
  <c r="A1201" i="167"/>
  <c r="B1201" i="167"/>
  <c r="C1201" i="167"/>
  <c r="D1201" i="167"/>
  <c r="E1201" i="167"/>
  <c r="H1201" i="167"/>
  <c r="I1201" i="167"/>
  <c r="L1201" i="167"/>
  <c r="N1201" i="167"/>
  <c r="O1201" i="167"/>
  <c r="P1201" i="167"/>
  <c r="Q1201" i="167"/>
  <c r="S1201" i="167"/>
  <c r="T1201" i="167"/>
  <c r="U1201" i="167"/>
  <c r="V1201" i="167"/>
  <c r="Y1201" i="167"/>
  <c r="AB1201" i="167"/>
  <c r="AF1201" i="167"/>
  <c r="AG1201" i="167"/>
  <c r="AI1201" i="167"/>
  <c r="AL1201" i="167"/>
  <c r="AO1201" i="167"/>
  <c r="AP1201" i="167"/>
  <c r="AQ1201" i="167"/>
  <c r="AR1201" i="167"/>
  <c r="AS1201" i="167"/>
  <c r="AT1201" i="167"/>
  <c r="AU1201" i="167"/>
  <c r="AV1201" i="167"/>
  <c r="AW1201" i="167"/>
  <c r="BK1201" i="167"/>
  <c r="BL1201" i="167"/>
  <c r="A1202" i="167"/>
  <c r="B1202" i="167"/>
  <c r="C1202" i="167"/>
  <c r="D1202" i="167"/>
  <c r="E1202" i="167"/>
  <c r="H1202" i="167"/>
  <c r="CF1202" i="167" s="1"/>
  <c r="I1202" i="167"/>
  <c r="L1202" i="167"/>
  <c r="N1202" i="167"/>
  <c r="O1202" i="167"/>
  <c r="P1202" i="167"/>
  <c r="Q1202" i="167"/>
  <c r="S1202" i="167"/>
  <c r="T1202" i="167"/>
  <c r="U1202" i="167"/>
  <c r="V1202" i="167"/>
  <c r="Y1202" i="167"/>
  <c r="AB1202" i="167"/>
  <c r="AF1202" i="167"/>
  <c r="AG1202" i="167"/>
  <c r="AI1202" i="167"/>
  <c r="AL1202" i="167"/>
  <c r="AO1202" i="167"/>
  <c r="AP1202" i="167"/>
  <c r="AQ1202" i="167"/>
  <c r="AR1202" i="167"/>
  <c r="AS1202" i="167"/>
  <c r="AT1202" i="167"/>
  <c r="AU1202" i="167"/>
  <c r="AV1202" i="167"/>
  <c r="AW1202" i="167"/>
  <c r="BK1202" i="167"/>
  <c r="BL1202" i="167"/>
  <c r="A1203" i="167"/>
  <c r="B1203" i="167"/>
  <c r="C1203" i="167"/>
  <c r="D1203" i="167"/>
  <c r="E1203" i="167"/>
  <c r="H1203" i="167"/>
  <c r="I1203" i="167"/>
  <c r="L1203" i="167"/>
  <c r="N1203" i="167"/>
  <c r="O1203" i="167"/>
  <c r="P1203" i="167"/>
  <c r="Q1203" i="167"/>
  <c r="S1203" i="167"/>
  <c r="T1203" i="167"/>
  <c r="U1203" i="167"/>
  <c r="V1203" i="167"/>
  <c r="Y1203" i="167"/>
  <c r="AB1203" i="167"/>
  <c r="AF1203" i="167"/>
  <c r="AG1203" i="167"/>
  <c r="AI1203" i="167"/>
  <c r="AL1203" i="167"/>
  <c r="AJ1203" i="167" s="1"/>
  <c r="AO1203" i="167"/>
  <c r="AP1203" i="167"/>
  <c r="AQ1203" i="167"/>
  <c r="AR1203" i="167"/>
  <c r="AS1203" i="167"/>
  <c r="AT1203" i="167"/>
  <c r="AU1203" i="167"/>
  <c r="AV1203" i="167"/>
  <c r="AW1203" i="167"/>
  <c r="BB1203" i="167"/>
  <c r="BK1203" i="167"/>
  <c r="BL1203" i="167"/>
  <c r="BN1203" i="167"/>
  <c r="A1204" i="167"/>
  <c r="B1204" i="167"/>
  <c r="C1204" i="167"/>
  <c r="D1204" i="167"/>
  <c r="E1204" i="167"/>
  <c r="H1204" i="167"/>
  <c r="I1204" i="167"/>
  <c r="L1204" i="167"/>
  <c r="N1204" i="167"/>
  <c r="O1204" i="167"/>
  <c r="P1204" i="167"/>
  <c r="Q1204" i="167"/>
  <c r="S1204" i="167"/>
  <c r="T1204" i="167"/>
  <c r="U1204" i="167"/>
  <c r="V1204" i="167"/>
  <c r="Y1204" i="167"/>
  <c r="AB1204" i="167"/>
  <c r="AF1204" i="167"/>
  <c r="AG1204" i="167"/>
  <c r="AI1204" i="167"/>
  <c r="AL1204" i="167"/>
  <c r="AJ1204" i="167" s="1"/>
  <c r="AO1204" i="167"/>
  <c r="AP1204" i="167"/>
  <c r="AQ1204" i="167"/>
  <c r="AR1204" i="167"/>
  <c r="AS1204" i="167"/>
  <c r="AT1204" i="167"/>
  <c r="AU1204" i="167"/>
  <c r="AV1204" i="167"/>
  <c r="AW1204" i="167"/>
  <c r="BK1204" i="167"/>
  <c r="BL1204" i="167"/>
  <c r="A1205" i="167"/>
  <c r="B1205" i="167"/>
  <c r="C1205" i="167"/>
  <c r="D1205" i="167"/>
  <c r="E1205" i="167"/>
  <c r="H1205" i="167"/>
  <c r="I1205" i="167"/>
  <c r="L1205" i="167"/>
  <c r="N1205" i="167"/>
  <c r="O1205" i="167"/>
  <c r="P1205" i="167"/>
  <c r="Q1205" i="167"/>
  <c r="S1205" i="167"/>
  <c r="T1205" i="167"/>
  <c r="U1205" i="167"/>
  <c r="V1205" i="167"/>
  <c r="Y1205" i="167"/>
  <c r="W1205" i="167" s="1"/>
  <c r="AB1205" i="167"/>
  <c r="AF1205" i="167"/>
  <c r="AG1205" i="167"/>
  <c r="AI1205" i="167"/>
  <c r="AL1205" i="167"/>
  <c r="AO1205" i="167"/>
  <c r="AP1205" i="167"/>
  <c r="AQ1205" i="167"/>
  <c r="AR1205" i="167"/>
  <c r="AS1205" i="167"/>
  <c r="AT1205" i="167"/>
  <c r="AU1205" i="167"/>
  <c r="AV1205" i="167"/>
  <c r="AW1205" i="167"/>
  <c r="BB1205" i="167"/>
  <c r="BK1205" i="167"/>
  <c r="BL1205" i="167"/>
  <c r="A1193" i="167"/>
  <c r="B1193" i="167"/>
  <c r="C1193" i="167"/>
  <c r="D1193" i="167"/>
  <c r="E1193" i="167"/>
  <c r="H1193" i="167"/>
  <c r="CF1193" i="167" s="1"/>
  <c r="I1193" i="167"/>
  <c r="L1193" i="167"/>
  <c r="N1193" i="167"/>
  <c r="O1193" i="167"/>
  <c r="P1193" i="167"/>
  <c r="Q1193" i="167"/>
  <c r="S1193" i="167"/>
  <c r="T1193" i="167"/>
  <c r="U1193" i="167"/>
  <c r="V1193" i="167"/>
  <c r="Y1193" i="167"/>
  <c r="AB1193" i="167"/>
  <c r="AF1193" i="167"/>
  <c r="AG1193" i="167"/>
  <c r="AI1193" i="167"/>
  <c r="AL1193" i="167"/>
  <c r="AO1193" i="167"/>
  <c r="AP1193" i="167"/>
  <c r="AQ1193" i="167"/>
  <c r="AR1193" i="167"/>
  <c r="AS1193" i="167"/>
  <c r="AT1193" i="167"/>
  <c r="AU1193" i="167"/>
  <c r="AV1193" i="167"/>
  <c r="AW1193" i="167"/>
  <c r="BK1193" i="167"/>
  <c r="BL1193" i="167"/>
  <c r="A1194" i="167"/>
  <c r="B1194" i="167"/>
  <c r="C1194" i="167"/>
  <c r="D1194" i="167"/>
  <c r="E1194" i="167"/>
  <c r="H1194" i="167"/>
  <c r="I1194" i="167"/>
  <c r="L1194" i="167"/>
  <c r="N1194" i="167"/>
  <c r="O1194" i="167"/>
  <c r="P1194" i="167"/>
  <c r="Q1194" i="167"/>
  <c r="S1194" i="167"/>
  <c r="T1194" i="167"/>
  <c r="U1194" i="167"/>
  <c r="V1194" i="167"/>
  <c r="Y1194" i="167"/>
  <c r="X1194" i="167" s="1"/>
  <c r="AB1194" i="167"/>
  <c r="AF1194" i="167"/>
  <c r="AG1194" i="167"/>
  <c r="AI1194" i="167"/>
  <c r="AL1194" i="167"/>
  <c r="AJ1194" i="167" s="1"/>
  <c r="AO1194" i="167"/>
  <c r="AP1194" i="167"/>
  <c r="AQ1194" i="167"/>
  <c r="AR1194" i="167"/>
  <c r="AS1194" i="167"/>
  <c r="AT1194" i="167"/>
  <c r="AU1194" i="167"/>
  <c r="AV1194" i="167"/>
  <c r="AW1194" i="167"/>
  <c r="BK1194" i="167"/>
  <c r="BL1194" i="167"/>
  <c r="A1195" i="167"/>
  <c r="B1195" i="167"/>
  <c r="C1195" i="167"/>
  <c r="D1195" i="167"/>
  <c r="E1195" i="167"/>
  <c r="H1195" i="167"/>
  <c r="F1195" i="167" s="1"/>
  <c r="I1195" i="167"/>
  <c r="L1195" i="167"/>
  <c r="N1195" i="167"/>
  <c r="O1195" i="167"/>
  <c r="P1195" i="167"/>
  <c r="Q1195" i="167"/>
  <c r="S1195" i="167"/>
  <c r="T1195" i="167"/>
  <c r="U1195" i="167"/>
  <c r="V1195" i="167"/>
  <c r="Y1195" i="167"/>
  <c r="AB1195" i="167"/>
  <c r="AF1195" i="167"/>
  <c r="AG1195" i="167"/>
  <c r="AI1195" i="167"/>
  <c r="AL1195" i="167"/>
  <c r="AK1195" i="167" s="1"/>
  <c r="AO1195" i="167"/>
  <c r="AP1195" i="167"/>
  <c r="AQ1195" i="167"/>
  <c r="AR1195" i="167"/>
  <c r="AS1195" i="167"/>
  <c r="AT1195" i="167"/>
  <c r="AU1195" i="167"/>
  <c r="AV1195" i="167"/>
  <c r="AW1195" i="167"/>
  <c r="BK1195" i="167"/>
  <c r="BL1195" i="167"/>
  <c r="BN1195" i="167"/>
  <c r="A1196" i="167"/>
  <c r="B1196" i="167"/>
  <c r="C1196" i="167"/>
  <c r="D1196" i="167"/>
  <c r="E1196" i="167"/>
  <c r="H1196" i="167"/>
  <c r="CF1196" i="167" s="1"/>
  <c r="I1196" i="167"/>
  <c r="L1196" i="167"/>
  <c r="N1196" i="167"/>
  <c r="O1196" i="167"/>
  <c r="P1196" i="167"/>
  <c r="Q1196" i="167"/>
  <c r="S1196" i="167"/>
  <c r="T1196" i="167"/>
  <c r="U1196" i="167"/>
  <c r="V1196" i="167"/>
  <c r="Y1196" i="167"/>
  <c r="W1196" i="167" s="1"/>
  <c r="AB1196" i="167"/>
  <c r="AF1196" i="167"/>
  <c r="AG1196" i="167"/>
  <c r="AI1196" i="167"/>
  <c r="AL1196" i="167"/>
  <c r="AK1196" i="167" s="1"/>
  <c r="AO1196" i="167"/>
  <c r="AP1196" i="167"/>
  <c r="AQ1196" i="167"/>
  <c r="AR1196" i="167"/>
  <c r="AS1196" i="167"/>
  <c r="AT1196" i="167"/>
  <c r="AU1196" i="167"/>
  <c r="AV1196" i="167"/>
  <c r="AW1196" i="167"/>
  <c r="BK1196" i="167"/>
  <c r="BL1196" i="167"/>
  <c r="A1197" i="167"/>
  <c r="B1197" i="167"/>
  <c r="C1197" i="167"/>
  <c r="D1197" i="167"/>
  <c r="E1197" i="167"/>
  <c r="H1197" i="167"/>
  <c r="CF1197" i="167" s="1"/>
  <c r="I1197" i="167"/>
  <c r="L1197" i="167"/>
  <c r="N1197" i="167"/>
  <c r="O1197" i="167"/>
  <c r="P1197" i="167"/>
  <c r="Q1197" i="167"/>
  <c r="S1197" i="167"/>
  <c r="T1197" i="167"/>
  <c r="U1197" i="167"/>
  <c r="V1197" i="167"/>
  <c r="Y1197" i="167"/>
  <c r="W1197" i="167" s="1"/>
  <c r="AB1197" i="167"/>
  <c r="AF1197" i="167"/>
  <c r="AG1197" i="167"/>
  <c r="AI1197" i="167"/>
  <c r="AL1197" i="167"/>
  <c r="AO1197" i="167"/>
  <c r="AP1197" i="167"/>
  <c r="AQ1197" i="167"/>
  <c r="AR1197" i="167"/>
  <c r="AS1197" i="167"/>
  <c r="AT1197" i="167"/>
  <c r="AU1197" i="167"/>
  <c r="AV1197" i="167"/>
  <c r="AW1197" i="167"/>
  <c r="BK1197" i="167"/>
  <c r="BL1197" i="167"/>
  <c r="A1198" i="167"/>
  <c r="B1198" i="167"/>
  <c r="C1198" i="167"/>
  <c r="D1198" i="167"/>
  <c r="E1198" i="167"/>
  <c r="H1198" i="167"/>
  <c r="F1198" i="167" s="1"/>
  <c r="I1198" i="167"/>
  <c r="L1198" i="167"/>
  <c r="N1198" i="167"/>
  <c r="O1198" i="167"/>
  <c r="P1198" i="167"/>
  <c r="Q1198" i="167"/>
  <c r="S1198" i="167"/>
  <c r="T1198" i="167"/>
  <c r="U1198" i="167"/>
  <c r="V1198" i="167"/>
  <c r="Y1198" i="167"/>
  <c r="X1198" i="167" s="1"/>
  <c r="AB1198" i="167"/>
  <c r="AF1198" i="167"/>
  <c r="AG1198" i="167"/>
  <c r="AI1198" i="167"/>
  <c r="AL1198" i="167"/>
  <c r="AJ1198" i="167" s="1"/>
  <c r="AO1198" i="167"/>
  <c r="AP1198" i="167"/>
  <c r="AQ1198" i="167"/>
  <c r="AR1198" i="167"/>
  <c r="AS1198" i="167"/>
  <c r="AT1198" i="167"/>
  <c r="AU1198" i="167"/>
  <c r="AV1198" i="167"/>
  <c r="AW1198" i="167"/>
  <c r="BB1198" i="167"/>
  <c r="BK1198" i="167"/>
  <c r="BL1198" i="167"/>
  <c r="BN1198" i="167"/>
  <c r="A1192" i="167"/>
  <c r="B1192" i="167"/>
  <c r="C1192" i="167"/>
  <c r="D1192" i="167"/>
  <c r="E1192" i="167"/>
  <c r="H1192" i="167"/>
  <c r="G1192" i="167" s="1"/>
  <c r="BN1192" i="167" s="1"/>
  <c r="I1192" i="167"/>
  <c r="L1192" i="167"/>
  <c r="N1192" i="167"/>
  <c r="O1192" i="167"/>
  <c r="P1192" i="167"/>
  <c r="Q1192" i="167"/>
  <c r="S1192" i="167"/>
  <c r="T1192" i="167"/>
  <c r="U1192" i="167"/>
  <c r="V1192" i="167"/>
  <c r="Y1192" i="167"/>
  <c r="W1192" i="167" s="1"/>
  <c r="AB1192" i="167"/>
  <c r="AF1192" i="167"/>
  <c r="AG1192" i="167"/>
  <c r="AI1192" i="167"/>
  <c r="AL1192" i="167"/>
  <c r="AO1192" i="167"/>
  <c r="AP1192" i="167"/>
  <c r="AQ1192" i="167"/>
  <c r="AR1192" i="167"/>
  <c r="AS1192" i="167"/>
  <c r="AT1192" i="167"/>
  <c r="AU1192" i="167"/>
  <c r="AV1192" i="167"/>
  <c r="AW1192" i="167"/>
  <c r="BK1192" i="167"/>
  <c r="BL1192" i="167"/>
  <c r="A1189" i="167"/>
  <c r="B1189" i="167"/>
  <c r="C1189" i="167"/>
  <c r="D1189" i="167"/>
  <c r="E1189" i="167"/>
  <c r="H1189" i="167"/>
  <c r="I1189" i="167"/>
  <c r="L1189" i="167"/>
  <c r="N1189" i="167"/>
  <c r="O1189" i="167"/>
  <c r="P1189" i="167"/>
  <c r="Q1189" i="167"/>
  <c r="S1189" i="167"/>
  <c r="T1189" i="167"/>
  <c r="U1189" i="167"/>
  <c r="V1189" i="167"/>
  <c r="Y1189" i="167"/>
  <c r="AB1189" i="167"/>
  <c r="AF1189" i="167"/>
  <c r="AG1189" i="167"/>
  <c r="AI1189" i="167"/>
  <c r="AL1189" i="167"/>
  <c r="AJ1189" i="167" s="1"/>
  <c r="AO1189" i="167"/>
  <c r="AP1189" i="167"/>
  <c r="AQ1189" i="167"/>
  <c r="AR1189" i="167"/>
  <c r="AS1189" i="167"/>
  <c r="AT1189" i="167"/>
  <c r="AU1189" i="167"/>
  <c r="AV1189" i="167"/>
  <c r="AW1189" i="167"/>
  <c r="BB1189" i="167"/>
  <c r="BK1189" i="167"/>
  <c r="BL1189" i="167"/>
  <c r="A1190" i="167"/>
  <c r="B1190" i="167"/>
  <c r="C1190" i="167"/>
  <c r="D1190" i="167"/>
  <c r="E1190" i="167"/>
  <c r="H1190" i="167"/>
  <c r="I1190" i="167"/>
  <c r="L1190" i="167"/>
  <c r="N1190" i="167"/>
  <c r="O1190" i="167"/>
  <c r="P1190" i="167"/>
  <c r="Q1190" i="167"/>
  <c r="S1190" i="167"/>
  <c r="T1190" i="167"/>
  <c r="U1190" i="167"/>
  <c r="V1190" i="167"/>
  <c r="Y1190" i="167"/>
  <c r="AB1190" i="167"/>
  <c r="AF1190" i="167"/>
  <c r="AG1190" i="167"/>
  <c r="AI1190" i="167"/>
  <c r="AL1190" i="167"/>
  <c r="AO1190" i="167"/>
  <c r="AP1190" i="167"/>
  <c r="AQ1190" i="167"/>
  <c r="AR1190" i="167"/>
  <c r="AS1190" i="167"/>
  <c r="AT1190" i="167"/>
  <c r="AU1190" i="167"/>
  <c r="AV1190" i="167"/>
  <c r="AW1190" i="167"/>
  <c r="BK1190" i="167"/>
  <c r="BL1190" i="167"/>
  <c r="A1185" i="167"/>
  <c r="B1185" i="167"/>
  <c r="C1185" i="167"/>
  <c r="D1185" i="167"/>
  <c r="E1185" i="167"/>
  <c r="H1185" i="167"/>
  <c r="I1185" i="167"/>
  <c r="L1185" i="167"/>
  <c r="N1185" i="167"/>
  <c r="O1185" i="167"/>
  <c r="P1185" i="167"/>
  <c r="Q1185" i="167"/>
  <c r="S1185" i="167"/>
  <c r="T1185" i="167"/>
  <c r="U1185" i="167"/>
  <c r="V1185" i="167"/>
  <c r="Y1185" i="167"/>
  <c r="AB1185" i="167"/>
  <c r="AF1185" i="167"/>
  <c r="AG1185" i="167"/>
  <c r="AI1185" i="167"/>
  <c r="AL1185" i="167"/>
  <c r="AO1185" i="167"/>
  <c r="AP1185" i="167"/>
  <c r="AQ1185" i="167"/>
  <c r="AR1185" i="167"/>
  <c r="AS1185" i="167"/>
  <c r="AT1185" i="167"/>
  <c r="AU1185" i="167"/>
  <c r="AV1185" i="167"/>
  <c r="AW1185" i="167"/>
  <c r="BK1185" i="167"/>
  <c r="BL1185" i="167"/>
  <c r="A1180" i="167"/>
  <c r="B1180" i="167"/>
  <c r="C1180" i="167"/>
  <c r="D1180" i="167"/>
  <c r="E1180" i="167"/>
  <c r="H1180" i="167"/>
  <c r="I1180" i="167"/>
  <c r="L1180" i="167"/>
  <c r="N1180" i="167"/>
  <c r="O1180" i="167"/>
  <c r="P1180" i="167"/>
  <c r="Q1180" i="167"/>
  <c r="S1180" i="167"/>
  <c r="T1180" i="167"/>
  <c r="U1180" i="167"/>
  <c r="V1180" i="167"/>
  <c r="Y1180" i="167"/>
  <c r="AB1180" i="167"/>
  <c r="CG1180" i="167" s="1"/>
  <c r="AF1180" i="167"/>
  <c r="AG1180" i="167"/>
  <c r="AI1180" i="167"/>
  <c r="AL1180" i="167"/>
  <c r="AJ1180" i="167" s="1"/>
  <c r="AO1180" i="167"/>
  <c r="AP1180" i="167"/>
  <c r="AQ1180" i="167"/>
  <c r="AR1180" i="167"/>
  <c r="AS1180" i="167"/>
  <c r="AT1180" i="167"/>
  <c r="AU1180" i="167"/>
  <c r="AV1180" i="167"/>
  <c r="AW1180" i="167"/>
  <c r="BK1180" i="167"/>
  <c r="BL1180" i="167"/>
  <c r="A1181" i="167"/>
  <c r="B1181" i="167"/>
  <c r="C1181" i="167"/>
  <c r="D1181" i="167"/>
  <c r="E1181" i="167"/>
  <c r="H1181" i="167"/>
  <c r="I1181" i="167"/>
  <c r="L1181" i="167"/>
  <c r="N1181" i="167"/>
  <c r="O1181" i="167"/>
  <c r="P1181" i="167"/>
  <c r="Q1181" i="167"/>
  <c r="S1181" i="167"/>
  <c r="T1181" i="167"/>
  <c r="U1181" i="167"/>
  <c r="V1181" i="167"/>
  <c r="Y1181" i="167"/>
  <c r="AB1181" i="167"/>
  <c r="Z1181" i="167" s="1"/>
  <c r="AF1181" i="167"/>
  <c r="AG1181" i="167"/>
  <c r="AI1181" i="167"/>
  <c r="AL1181" i="167"/>
  <c r="AK1181" i="167" s="1"/>
  <c r="AO1181" i="167"/>
  <c r="AP1181" i="167"/>
  <c r="AQ1181" i="167"/>
  <c r="AR1181" i="167"/>
  <c r="AS1181" i="167"/>
  <c r="AT1181" i="167"/>
  <c r="AU1181" i="167"/>
  <c r="AV1181" i="167"/>
  <c r="AW1181" i="167"/>
  <c r="BB1181" i="167"/>
  <c r="BK1181" i="167"/>
  <c r="BL1181" i="167"/>
  <c r="BN1181" i="167"/>
  <c r="A1182" i="167"/>
  <c r="B1182" i="167"/>
  <c r="C1182" i="167"/>
  <c r="D1182" i="167"/>
  <c r="E1182" i="167"/>
  <c r="H1182" i="167"/>
  <c r="I1182" i="167"/>
  <c r="L1182" i="167"/>
  <c r="N1182" i="167"/>
  <c r="O1182" i="167"/>
  <c r="P1182" i="167"/>
  <c r="Q1182" i="167"/>
  <c r="S1182" i="167"/>
  <c r="T1182" i="167"/>
  <c r="U1182" i="167"/>
  <c r="V1182" i="167"/>
  <c r="Y1182" i="167"/>
  <c r="AB1182" i="167"/>
  <c r="AF1182" i="167"/>
  <c r="AG1182" i="167"/>
  <c r="AI1182" i="167"/>
  <c r="AL1182" i="167"/>
  <c r="AK1182" i="167" s="1"/>
  <c r="AO1182" i="167"/>
  <c r="AP1182" i="167"/>
  <c r="AQ1182" i="167"/>
  <c r="AR1182" i="167"/>
  <c r="AS1182" i="167"/>
  <c r="AT1182" i="167"/>
  <c r="AU1182" i="167"/>
  <c r="AV1182" i="167"/>
  <c r="AW1182" i="167"/>
  <c r="BK1182" i="167"/>
  <c r="BL1182" i="167"/>
  <c r="BN1182" i="167"/>
  <c r="A1183" i="167"/>
  <c r="B1183" i="167"/>
  <c r="C1183" i="167"/>
  <c r="D1183" i="167"/>
  <c r="E1183" i="167"/>
  <c r="H1183" i="167"/>
  <c r="CF1183" i="167" s="1"/>
  <c r="I1183" i="167"/>
  <c r="L1183" i="167"/>
  <c r="N1183" i="167"/>
  <c r="O1183" i="167"/>
  <c r="P1183" i="167"/>
  <c r="Q1183" i="167"/>
  <c r="S1183" i="167"/>
  <c r="T1183" i="167"/>
  <c r="U1183" i="167"/>
  <c r="V1183" i="167"/>
  <c r="Y1183" i="167"/>
  <c r="AB1183" i="167"/>
  <c r="CG1183" i="167" s="1"/>
  <c r="AF1183" i="167"/>
  <c r="AG1183" i="167"/>
  <c r="AI1183" i="167"/>
  <c r="AL1183" i="167"/>
  <c r="AO1183" i="167"/>
  <c r="AP1183" i="167"/>
  <c r="AQ1183" i="167"/>
  <c r="AR1183" i="167"/>
  <c r="AS1183" i="167"/>
  <c r="AT1183" i="167"/>
  <c r="AU1183" i="167"/>
  <c r="AV1183" i="167"/>
  <c r="AW1183" i="167"/>
  <c r="BK1183" i="167"/>
  <c r="BL1183" i="167"/>
  <c r="BN1183" i="167"/>
  <c r="A1178" i="167"/>
  <c r="B1178" i="167"/>
  <c r="C1178" i="167"/>
  <c r="D1178" i="167"/>
  <c r="E1178" i="167"/>
  <c r="H1178" i="167"/>
  <c r="G1178" i="167" s="1"/>
  <c r="I1178" i="167"/>
  <c r="L1178" i="167"/>
  <c r="N1178" i="167"/>
  <c r="O1178" i="167"/>
  <c r="P1178" i="167"/>
  <c r="Q1178" i="167"/>
  <c r="S1178" i="167"/>
  <c r="T1178" i="167"/>
  <c r="U1178" i="167"/>
  <c r="V1178" i="167"/>
  <c r="Y1178" i="167"/>
  <c r="AB1178" i="167"/>
  <c r="AF1178" i="167"/>
  <c r="AG1178" i="167"/>
  <c r="AI1178" i="167"/>
  <c r="AL1178" i="167"/>
  <c r="AO1178" i="167"/>
  <c r="AP1178" i="167"/>
  <c r="AQ1178" i="167"/>
  <c r="AR1178" i="167"/>
  <c r="AS1178" i="167"/>
  <c r="AT1178" i="167"/>
  <c r="AU1178" i="167"/>
  <c r="AV1178" i="167"/>
  <c r="AW1178" i="167"/>
  <c r="BK1178" i="167"/>
  <c r="BL1178" i="167"/>
  <c r="BN1178" i="167"/>
  <c r="A1179" i="167"/>
  <c r="B1179" i="167"/>
  <c r="C1179" i="167"/>
  <c r="D1179" i="167"/>
  <c r="E1179" i="167"/>
  <c r="H1179" i="167"/>
  <c r="I1179" i="167"/>
  <c r="L1179" i="167"/>
  <c r="N1179" i="167"/>
  <c r="O1179" i="167"/>
  <c r="P1179" i="167"/>
  <c r="Q1179" i="167"/>
  <c r="S1179" i="167"/>
  <c r="T1179" i="167"/>
  <c r="U1179" i="167"/>
  <c r="V1179" i="167"/>
  <c r="Y1179" i="167"/>
  <c r="CR1179" i="167" s="1"/>
  <c r="AB1179" i="167"/>
  <c r="Z1179" i="167" s="1"/>
  <c r="AF1179" i="167"/>
  <c r="AG1179" i="167"/>
  <c r="AI1179" i="167"/>
  <c r="AL1179" i="167"/>
  <c r="AK1179" i="167" s="1"/>
  <c r="AO1179" i="167"/>
  <c r="AP1179" i="167"/>
  <c r="AQ1179" i="167"/>
  <c r="AR1179" i="167"/>
  <c r="AS1179" i="167"/>
  <c r="AT1179" i="167"/>
  <c r="AU1179" i="167"/>
  <c r="AV1179" i="167"/>
  <c r="AW1179" i="167"/>
  <c r="BK1179" i="167"/>
  <c r="BL1179" i="167"/>
  <c r="A1175" i="167"/>
  <c r="B1175" i="167"/>
  <c r="C1175" i="167"/>
  <c r="D1175" i="167"/>
  <c r="E1175" i="167"/>
  <c r="H1175" i="167"/>
  <c r="G1175" i="167" s="1"/>
  <c r="I1175" i="167"/>
  <c r="L1175" i="167"/>
  <c r="N1175" i="167"/>
  <c r="O1175" i="167"/>
  <c r="P1175" i="167"/>
  <c r="Q1175" i="167"/>
  <c r="S1175" i="167"/>
  <c r="T1175" i="167"/>
  <c r="U1175" i="167"/>
  <c r="V1175" i="167"/>
  <c r="Y1175" i="167"/>
  <c r="X1175" i="167" s="1"/>
  <c r="AB1175" i="167"/>
  <c r="AF1175" i="167"/>
  <c r="AG1175" i="167"/>
  <c r="AI1175" i="167"/>
  <c r="AL1175" i="167"/>
  <c r="AO1175" i="167"/>
  <c r="AP1175" i="167"/>
  <c r="AQ1175" i="167"/>
  <c r="AR1175" i="167"/>
  <c r="AS1175" i="167"/>
  <c r="AT1175" i="167"/>
  <c r="AU1175" i="167"/>
  <c r="AV1175" i="167"/>
  <c r="AW1175" i="167"/>
  <c r="BK1175" i="167"/>
  <c r="BL1175" i="167"/>
  <c r="A1176" i="167"/>
  <c r="B1176" i="167"/>
  <c r="C1176" i="167"/>
  <c r="D1176" i="167"/>
  <c r="E1176" i="167"/>
  <c r="H1176" i="167"/>
  <c r="I1176" i="167"/>
  <c r="L1176" i="167"/>
  <c r="N1176" i="167"/>
  <c r="O1176" i="167"/>
  <c r="P1176" i="167"/>
  <c r="Q1176" i="167"/>
  <c r="S1176" i="167"/>
  <c r="T1176" i="167"/>
  <c r="U1176" i="167"/>
  <c r="V1176" i="167"/>
  <c r="Y1176" i="167"/>
  <c r="AB1176" i="167"/>
  <c r="AF1176" i="167"/>
  <c r="AG1176" i="167"/>
  <c r="AI1176" i="167"/>
  <c r="AL1176" i="167"/>
  <c r="AJ1176" i="167" s="1"/>
  <c r="AO1176" i="167"/>
  <c r="AP1176" i="167"/>
  <c r="AQ1176" i="167"/>
  <c r="AR1176" i="167"/>
  <c r="AS1176" i="167"/>
  <c r="AT1176" i="167"/>
  <c r="AU1176" i="167"/>
  <c r="AV1176" i="167"/>
  <c r="AW1176" i="167"/>
  <c r="BK1176" i="167"/>
  <c r="BL1176" i="167"/>
  <c r="BN1176" i="167"/>
  <c r="A1177" i="167"/>
  <c r="B1177" i="167"/>
  <c r="C1177" i="167"/>
  <c r="D1177" i="167"/>
  <c r="E1177" i="167"/>
  <c r="H1177" i="167"/>
  <c r="CF1177" i="167" s="1"/>
  <c r="I1177" i="167"/>
  <c r="L1177" i="167"/>
  <c r="N1177" i="167"/>
  <c r="O1177" i="167"/>
  <c r="P1177" i="167"/>
  <c r="Q1177" i="167"/>
  <c r="S1177" i="167"/>
  <c r="T1177" i="167"/>
  <c r="U1177" i="167"/>
  <c r="V1177" i="167"/>
  <c r="Y1177" i="167"/>
  <c r="AB1177" i="167"/>
  <c r="AA1177" i="167" s="1"/>
  <c r="AF1177" i="167"/>
  <c r="AG1177" i="167"/>
  <c r="AI1177" i="167"/>
  <c r="AL1177" i="167"/>
  <c r="AO1177" i="167"/>
  <c r="AP1177" i="167"/>
  <c r="AQ1177" i="167"/>
  <c r="AR1177" i="167"/>
  <c r="AS1177" i="167"/>
  <c r="AT1177" i="167"/>
  <c r="AU1177" i="167"/>
  <c r="AV1177" i="167"/>
  <c r="AW1177" i="167"/>
  <c r="BK1177" i="167"/>
  <c r="BL1177" i="167"/>
  <c r="BN1177" i="167"/>
  <c r="A1173" i="167"/>
  <c r="B1173" i="167"/>
  <c r="C1173" i="167"/>
  <c r="D1173" i="167"/>
  <c r="E1173" i="167"/>
  <c r="H1173" i="167"/>
  <c r="I1173" i="167"/>
  <c r="L1173" i="167"/>
  <c r="N1173" i="167"/>
  <c r="O1173" i="167"/>
  <c r="P1173" i="167"/>
  <c r="Q1173" i="167"/>
  <c r="S1173" i="167"/>
  <c r="T1173" i="167"/>
  <c r="U1173" i="167"/>
  <c r="V1173" i="167"/>
  <c r="Y1173" i="167"/>
  <c r="AB1173" i="167"/>
  <c r="AF1173" i="167"/>
  <c r="AG1173" i="167"/>
  <c r="AI1173" i="167"/>
  <c r="AL1173" i="167"/>
  <c r="AJ1173" i="167" s="1"/>
  <c r="AO1173" i="167"/>
  <c r="AP1173" i="167"/>
  <c r="AQ1173" i="167"/>
  <c r="AR1173" i="167"/>
  <c r="AS1173" i="167"/>
  <c r="AT1173" i="167"/>
  <c r="AU1173" i="167"/>
  <c r="AV1173" i="167"/>
  <c r="AW1173" i="167"/>
  <c r="BK1173" i="167"/>
  <c r="BL1173" i="167"/>
  <c r="BN1173" i="167"/>
  <c r="A1174" i="167"/>
  <c r="B1174" i="167"/>
  <c r="C1174" i="167"/>
  <c r="D1174" i="167"/>
  <c r="E1174" i="167"/>
  <c r="H1174" i="167"/>
  <c r="G1174" i="167" s="1"/>
  <c r="I1174" i="167"/>
  <c r="L1174" i="167"/>
  <c r="N1174" i="167"/>
  <c r="O1174" i="167"/>
  <c r="P1174" i="167"/>
  <c r="Q1174" i="167"/>
  <c r="S1174" i="167"/>
  <c r="T1174" i="167"/>
  <c r="U1174" i="167"/>
  <c r="V1174" i="167"/>
  <c r="Y1174" i="167"/>
  <c r="AB1174" i="167"/>
  <c r="AA1174" i="167" s="1"/>
  <c r="AF1174" i="167"/>
  <c r="AG1174" i="167"/>
  <c r="AI1174" i="167"/>
  <c r="AL1174" i="167"/>
  <c r="AJ1174" i="167" s="1"/>
  <c r="AO1174" i="167"/>
  <c r="AP1174" i="167"/>
  <c r="AQ1174" i="167"/>
  <c r="AR1174" i="167"/>
  <c r="AS1174" i="167"/>
  <c r="AT1174" i="167"/>
  <c r="AU1174" i="167"/>
  <c r="AV1174" i="167"/>
  <c r="AW1174" i="167"/>
  <c r="BK1174" i="167"/>
  <c r="BL1174" i="167"/>
  <c r="A1172" i="167"/>
  <c r="B1172" i="167"/>
  <c r="C1172" i="167"/>
  <c r="D1172" i="167"/>
  <c r="E1172" i="167"/>
  <c r="H1172" i="167"/>
  <c r="G1172" i="167" s="1"/>
  <c r="I1172" i="167"/>
  <c r="L1172" i="167"/>
  <c r="N1172" i="167"/>
  <c r="O1172" i="167"/>
  <c r="P1172" i="167"/>
  <c r="Q1172" i="167"/>
  <c r="S1172" i="167"/>
  <c r="T1172" i="167"/>
  <c r="U1172" i="167"/>
  <c r="V1172" i="167"/>
  <c r="Y1172" i="167"/>
  <c r="AB1172" i="167"/>
  <c r="CG1172" i="167" s="1"/>
  <c r="AF1172" i="167"/>
  <c r="AG1172" i="167"/>
  <c r="AI1172" i="167"/>
  <c r="AL1172" i="167"/>
  <c r="AJ1172" i="167" s="1"/>
  <c r="AO1172" i="167"/>
  <c r="AP1172" i="167"/>
  <c r="AQ1172" i="167"/>
  <c r="AR1172" i="167"/>
  <c r="AS1172" i="167"/>
  <c r="AT1172" i="167"/>
  <c r="AU1172" i="167"/>
  <c r="AV1172" i="167"/>
  <c r="AW1172" i="167"/>
  <c r="BK1172" i="167"/>
  <c r="BL1172" i="167"/>
  <c r="A1166" i="167"/>
  <c r="B1166" i="167"/>
  <c r="C1166" i="167"/>
  <c r="D1166" i="167"/>
  <c r="E1166" i="167"/>
  <c r="H1166" i="167"/>
  <c r="G1166" i="167" s="1"/>
  <c r="BO1166" i="167" s="1"/>
  <c r="I1166" i="167"/>
  <c r="L1166" i="167"/>
  <c r="N1166" i="167"/>
  <c r="O1166" i="167"/>
  <c r="P1166" i="167"/>
  <c r="Q1166" i="167"/>
  <c r="S1166" i="167"/>
  <c r="T1166" i="167"/>
  <c r="U1166" i="167"/>
  <c r="V1166" i="167"/>
  <c r="Y1166" i="167"/>
  <c r="AB1166" i="167"/>
  <c r="CG1166" i="167" s="1"/>
  <c r="AF1166" i="167"/>
  <c r="AG1166" i="167"/>
  <c r="AI1166" i="167"/>
  <c r="AL1166" i="167"/>
  <c r="AO1166" i="167"/>
  <c r="AP1166" i="167"/>
  <c r="AQ1166" i="167"/>
  <c r="AR1166" i="167"/>
  <c r="AS1166" i="167"/>
  <c r="AT1166" i="167"/>
  <c r="AU1166" i="167"/>
  <c r="AV1166" i="167"/>
  <c r="AW1166" i="167"/>
  <c r="BK1166" i="167"/>
  <c r="BL1166" i="167"/>
  <c r="BN1166" i="167"/>
  <c r="A1167" i="167"/>
  <c r="B1167" i="167"/>
  <c r="C1167" i="167"/>
  <c r="D1167" i="167"/>
  <c r="E1167" i="167"/>
  <c r="H1167" i="167"/>
  <c r="G1167" i="167" s="1"/>
  <c r="I1167" i="167"/>
  <c r="L1167" i="167"/>
  <c r="N1167" i="167"/>
  <c r="O1167" i="167"/>
  <c r="P1167" i="167"/>
  <c r="Q1167" i="167"/>
  <c r="S1167" i="167"/>
  <c r="T1167" i="167"/>
  <c r="U1167" i="167"/>
  <c r="V1167" i="167"/>
  <c r="Y1167" i="167"/>
  <c r="AB1167" i="167"/>
  <c r="CG1167" i="167" s="1"/>
  <c r="AF1167" i="167"/>
  <c r="AG1167" i="167"/>
  <c r="AI1167" i="167"/>
  <c r="AL1167" i="167"/>
  <c r="AO1167" i="167"/>
  <c r="AP1167" i="167"/>
  <c r="AQ1167" i="167"/>
  <c r="AR1167" i="167"/>
  <c r="AS1167" i="167"/>
  <c r="AT1167" i="167"/>
  <c r="AU1167" i="167"/>
  <c r="AV1167" i="167"/>
  <c r="AW1167" i="167"/>
  <c r="BK1167" i="167"/>
  <c r="BL1167" i="167"/>
  <c r="A1168" i="167"/>
  <c r="B1168" i="167"/>
  <c r="C1168" i="167"/>
  <c r="D1168" i="167"/>
  <c r="E1168" i="167"/>
  <c r="H1168" i="167"/>
  <c r="G1168" i="167" s="1"/>
  <c r="BO1168" i="167" s="1"/>
  <c r="I1168" i="167"/>
  <c r="L1168" i="167"/>
  <c r="N1168" i="167"/>
  <c r="O1168" i="167"/>
  <c r="P1168" i="167"/>
  <c r="Q1168" i="167"/>
  <c r="S1168" i="167"/>
  <c r="T1168" i="167"/>
  <c r="U1168" i="167"/>
  <c r="V1168" i="167"/>
  <c r="Y1168" i="167"/>
  <c r="AB1168" i="167"/>
  <c r="AF1168" i="167"/>
  <c r="AG1168" i="167"/>
  <c r="AI1168" i="167"/>
  <c r="AL1168" i="167"/>
  <c r="AJ1168" i="167" s="1"/>
  <c r="AO1168" i="167"/>
  <c r="AP1168" i="167"/>
  <c r="AQ1168" i="167"/>
  <c r="AR1168" i="167"/>
  <c r="AS1168" i="167"/>
  <c r="AT1168" i="167"/>
  <c r="AU1168" i="167"/>
  <c r="AV1168" i="167"/>
  <c r="AW1168" i="167"/>
  <c r="BK1168" i="167"/>
  <c r="BL1168" i="167"/>
  <c r="BN1168" i="167"/>
  <c r="A1169" i="167"/>
  <c r="B1169" i="167"/>
  <c r="C1169" i="167"/>
  <c r="D1169" i="167"/>
  <c r="E1169" i="167"/>
  <c r="H1169" i="167"/>
  <c r="F1169" i="167" s="1"/>
  <c r="I1169" i="167"/>
  <c r="L1169" i="167"/>
  <c r="N1169" i="167"/>
  <c r="O1169" i="167"/>
  <c r="P1169" i="167"/>
  <c r="Q1169" i="167"/>
  <c r="S1169" i="167"/>
  <c r="T1169" i="167"/>
  <c r="U1169" i="167"/>
  <c r="V1169" i="167"/>
  <c r="Y1169" i="167"/>
  <c r="AB1169" i="167"/>
  <c r="AF1169" i="167"/>
  <c r="AG1169" i="167"/>
  <c r="AI1169" i="167"/>
  <c r="AL1169" i="167"/>
  <c r="AO1169" i="167"/>
  <c r="AP1169" i="167"/>
  <c r="AQ1169" i="167"/>
  <c r="AR1169" i="167"/>
  <c r="AS1169" i="167"/>
  <c r="AT1169" i="167"/>
  <c r="AU1169" i="167"/>
  <c r="AV1169" i="167"/>
  <c r="AW1169" i="167"/>
  <c r="BK1169" i="167"/>
  <c r="BL1169" i="167"/>
  <c r="A1170" i="167"/>
  <c r="B1170" i="167"/>
  <c r="C1170" i="167"/>
  <c r="D1170" i="167"/>
  <c r="E1170" i="167"/>
  <c r="H1170" i="167"/>
  <c r="CF1170" i="167" s="1"/>
  <c r="I1170" i="167"/>
  <c r="L1170" i="167"/>
  <c r="N1170" i="167"/>
  <c r="O1170" i="167"/>
  <c r="P1170" i="167"/>
  <c r="Q1170" i="167"/>
  <c r="S1170" i="167"/>
  <c r="T1170" i="167"/>
  <c r="U1170" i="167"/>
  <c r="V1170" i="167"/>
  <c r="Y1170" i="167"/>
  <c r="AB1170" i="167"/>
  <c r="AA1170" i="167" s="1"/>
  <c r="AF1170" i="167"/>
  <c r="AG1170" i="167"/>
  <c r="AI1170" i="167"/>
  <c r="AL1170" i="167"/>
  <c r="AJ1170" i="167" s="1"/>
  <c r="AO1170" i="167"/>
  <c r="AP1170" i="167"/>
  <c r="AQ1170" i="167"/>
  <c r="AR1170" i="167"/>
  <c r="AS1170" i="167"/>
  <c r="AT1170" i="167"/>
  <c r="AU1170" i="167"/>
  <c r="AV1170" i="167"/>
  <c r="AW1170" i="167"/>
  <c r="BK1170" i="167"/>
  <c r="BL1170" i="167"/>
  <c r="A1171" i="167"/>
  <c r="B1171" i="167"/>
  <c r="C1171" i="167"/>
  <c r="D1171" i="167"/>
  <c r="E1171" i="167"/>
  <c r="H1171" i="167"/>
  <c r="I1171" i="167"/>
  <c r="L1171" i="167"/>
  <c r="N1171" i="167"/>
  <c r="O1171" i="167"/>
  <c r="P1171" i="167"/>
  <c r="Q1171" i="167"/>
  <c r="S1171" i="167"/>
  <c r="T1171" i="167"/>
  <c r="U1171" i="167"/>
  <c r="V1171" i="167"/>
  <c r="AX1171" i="167" s="1"/>
  <c r="Y1171" i="167"/>
  <c r="CR1171" i="167" s="1"/>
  <c r="AB1171" i="167"/>
  <c r="AF1171" i="167"/>
  <c r="AG1171" i="167"/>
  <c r="AI1171" i="167"/>
  <c r="AL1171" i="167"/>
  <c r="AO1171" i="167"/>
  <c r="AP1171" i="167"/>
  <c r="AQ1171" i="167"/>
  <c r="AR1171" i="167"/>
  <c r="AS1171" i="167"/>
  <c r="AT1171" i="167"/>
  <c r="AU1171" i="167"/>
  <c r="AV1171" i="167"/>
  <c r="AW1171" i="167"/>
  <c r="BK1171" i="167"/>
  <c r="BL1171" i="167"/>
  <c r="A1164" i="167"/>
  <c r="B1164" i="167"/>
  <c r="C1164" i="167"/>
  <c r="D1164" i="167"/>
  <c r="E1164" i="167"/>
  <c r="H1164" i="167"/>
  <c r="F1164" i="167" s="1"/>
  <c r="I1164" i="167"/>
  <c r="L1164" i="167"/>
  <c r="N1164" i="167"/>
  <c r="O1164" i="167"/>
  <c r="P1164" i="167"/>
  <c r="Q1164" i="167"/>
  <c r="S1164" i="167"/>
  <c r="T1164" i="167"/>
  <c r="U1164" i="167"/>
  <c r="V1164" i="167"/>
  <c r="Y1164" i="167"/>
  <c r="AB1164" i="167"/>
  <c r="AF1164" i="167"/>
  <c r="AG1164" i="167"/>
  <c r="AI1164" i="167"/>
  <c r="AL1164" i="167"/>
  <c r="AO1164" i="167"/>
  <c r="AP1164" i="167"/>
  <c r="AQ1164" i="167"/>
  <c r="AR1164" i="167"/>
  <c r="AS1164" i="167"/>
  <c r="AT1164" i="167"/>
  <c r="AU1164" i="167"/>
  <c r="AV1164" i="167"/>
  <c r="AW1164" i="167"/>
  <c r="BK1164" i="167"/>
  <c r="BL1164" i="167"/>
  <c r="A1165" i="167"/>
  <c r="B1165" i="167"/>
  <c r="C1165" i="167"/>
  <c r="D1165" i="167"/>
  <c r="E1165" i="167"/>
  <c r="H1165" i="167"/>
  <c r="I1165" i="167"/>
  <c r="L1165" i="167"/>
  <c r="N1165" i="167"/>
  <c r="O1165" i="167"/>
  <c r="P1165" i="167"/>
  <c r="Q1165" i="167"/>
  <c r="S1165" i="167"/>
  <c r="T1165" i="167"/>
  <c r="U1165" i="167"/>
  <c r="V1165" i="167"/>
  <c r="Y1165" i="167"/>
  <c r="X1165" i="167" s="1"/>
  <c r="AB1165" i="167"/>
  <c r="AF1165" i="167"/>
  <c r="AG1165" i="167"/>
  <c r="AI1165" i="167"/>
  <c r="AL1165" i="167"/>
  <c r="AO1165" i="167"/>
  <c r="AP1165" i="167"/>
  <c r="AQ1165" i="167"/>
  <c r="AR1165" i="167"/>
  <c r="AS1165" i="167"/>
  <c r="AT1165" i="167"/>
  <c r="AU1165" i="167"/>
  <c r="AV1165" i="167"/>
  <c r="AW1165" i="167"/>
  <c r="BK1165" i="167"/>
  <c r="BL1165" i="167"/>
  <c r="BN1165" i="167"/>
  <c r="A1161" i="167"/>
  <c r="B1161" i="167"/>
  <c r="C1161" i="167"/>
  <c r="D1161" i="167"/>
  <c r="E1161" i="167"/>
  <c r="H1161" i="167"/>
  <c r="I1161" i="167"/>
  <c r="L1161" i="167"/>
  <c r="N1161" i="167"/>
  <c r="O1161" i="167"/>
  <c r="P1161" i="167"/>
  <c r="Q1161" i="167"/>
  <c r="S1161" i="167"/>
  <c r="T1161" i="167"/>
  <c r="U1161" i="167"/>
  <c r="V1161" i="167"/>
  <c r="Y1161" i="167"/>
  <c r="W1161" i="167" s="1"/>
  <c r="AB1161" i="167"/>
  <c r="AF1161" i="167"/>
  <c r="AG1161" i="167"/>
  <c r="AI1161" i="167"/>
  <c r="AL1161" i="167"/>
  <c r="AO1161" i="167"/>
  <c r="AP1161" i="167"/>
  <c r="AQ1161" i="167"/>
  <c r="AR1161" i="167"/>
  <c r="AS1161" i="167"/>
  <c r="AT1161" i="167"/>
  <c r="AU1161" i="167"/>
  <c r="AV1161" i="167"/>
  <c r="AW1161" i="167"/>
  <c r="BK1161" i="167"/>
  <c r="BL1161" i="167"/>
  <c r="A1162" i="167"/>
  <c r="B1162" i="167"/>
  <c r="C1162" i="167"/>
  <c r="D1162" i="167"/>
  <c r="E1162" i="167"/>
  <c r="H1162" i="167"/>
  <c r="I1162" i="167"/>
  <c r="L1162" i="167"/>
  <c r="N1162" i="167"/>
  <c r="O1162" i="167"/>
  <c r="P1162" i="167"/>
  <c r="Q1162" i="167"/>
  <c r="S1162" i="167"/>
  <c r="T1162" i="167"/>
  <c r="U1162" i="167"/>
  <c r="V1162" i="167"/>
  <c r="Y1162" i="167"/>
  <c r="AB1162" i="167"/>
  <c r="Z1162" i="167" s="1"/>
  <c r="AF1162" i="167"/>
  <c r="AG1162" i="167"/>
  <c r="AI1162" i="167"/>
  <c r="AL1162" i="167"/>
  <c r="AJ1162" i="167" s="1"/>
  <c r="AO1162" i="167"/>
  <c r="AP1162" i="167"/>
  <c r="AQ1162" i="167"/>
  <c r="AR1162" i="167"/>
  <c r="AS1162" i="167"/>
  <c r="AT1162" i="167"/>
  <c r="AU1162" i="167"/>
  <c r="AV1162" i="167"/>
  <c r="AW1162" i="167"/>
  <c r="BB1162" i="167"/>
  <c r="BK1162" i="167"/>
  <c r="BL1162" i="167"/>
  <c r="A1163" i="167"/>
  <c r="B1163" i="167"/>
  <c r="C1163" i="167"/>
  <c r="D1163" i="167"/>
  <c r="E1163" i="167"/>
  <c r="H1163" i="167"/>
  <c r="CF1163" i="167" s="1"/>
  <c r="I1163" i="167"/>
  <c r="L1163" i="167"/>
  <c r="N1163" i="167"/>
  <c r="O1163" i="167"/>
  <c r="P1163" i="167"/>
  <c r="Q1163" i="167"/>
  <c r="S1163" i="167"/>
  <c r="T1163" i="167"/>
  <c r="U1163" i="167"/>
  <c r="V1163" i="167"/>
  <c r="Y1163" i="167"/>
  <c r="AB1163" i="167"/>
  <c r="AF1163" i="167"/>
  <c r="AG1163" i="167"/>
  <c r="AI1163" i="167"/>
  <c r="AL1163" i="167"/>
  <c r="AO1163" i="167"/>
  <c r="AP1163" i="167"/>
  <c r="AQ1163" i="167"/>
  <c r="AR1163" i="167"/>
  <c r="AS1163" i="167"/>
  <c r="AT1163" i="167"/>
  <c r="AU1163" i="167"/>
  <c r="AV1163" i="167"/>
  <c r="AW1163" i="167"/>
  <c r="BK1163" i="167"/>
  <c r="BL1163" i="167"/>
  <c r="A1160" i="167"/>
  <c r="B1160" i="167"/>
  <c r="C1160" i="167"/>
  <c r="D1160" i="167"/>
  <c r="E1160" i="167"/>
  <c r="H1160" i="167"/>
  <c r="I1160" i="167"/>
  <c r="L1160" i="167"/>
  <c r="N1160" i="167"/>
  <c r="O1160" i="167"/>
  <c r="P1160" i="167"/>
  <c r="Q1160" i="167"/>
  <c r="S1160" i="167"/>
  <c r="T1160" i="167"/>
  <c r="U1160" i="167"/>
  <c r="V1160" i="167"/>
  <c r="Y1160" i="167"/>
  <c r="AB1160" i="167"/>
  <c r="AF1160" i="167"/>
  <c r="AG1160" i="167"/>
  <c r="AI1160" i="167"/>
  <c r="AL1160" i="167"/>
  <c r="AO1160" i="167"/>
  <c r="AP1160" i="167"/>
  <c r="AQ1160" i="167"/>
  <c r="AR1160" i="167"/>
  <c r="AS1160" i="167"/>
  <c r="AT1160" i="167"/>
  <c r="AU1160" i="167"/>
  <c r="AV1160" i="167"/>
  <c r="AW1160" i="167"/>
  <c r="BK1160" i="167"/>
  <c r="BL1160" i="167"/>
  <c r="A1151" i="167"/>
  <c r="B1151" i="167"/>
  <c r="C1151" i="167"/>
  <c r="D1151" i="167"/>
  <c r="E1151" i="167"/>
  <c r="H1151" i="167"/>
  <c r="I1151" i="167"/>
  <c r="L1151" i="167"/>
  <c r="N1151" i="167"/>
  <c r="O1151" i="167"/>
  <c r="P1151" i="167"/>
  <c r="Q1151" i="167"/>
  <c r="S1151" i="167"/>
  <c r="T1151" i="167"/>
  <c r="U1151" i="167"/>
  <c r="V1151" i="167"/>
  <c r="Y1151" i="167"/>
  <c r="X1151" i="167" s="1"/>
  <c r="AB1151" i="167"/>
  <c r="AF1151" i="167"/>
  <c r="AG1151" i="167"/>
  <c r="AI1151" i="167"/>
  <c r="AL1151" i="167"/>
  <c r="AO1151" i="167"/>
  <c r="AP1151" i="167"/>
  <c r="AQ1151" i="167"/>
  <c r="AR1151" i="167"/>
  <c r="AS1151" i="167"/>
  <c r="AT1151" i="167"/>
  <c r="AU1151" i="167"/>
  <c r="AV1151" i="167"/>
  <c r="AW1151" i="167"/>
  <c r="BK1151" i="167"/>
  <c r="BL1151" i="167"/>
  <c r="A1152" i="167"/>
  <c r="B1152" i="167"/>
  <c r="C1152" i="167"/>
  <c r="D1152" i="167"/>
  <c r="E1152" i="167"/>
  <c r="H1152" i="167"/>
  <c r="G1152" i="167" s="1"/>
  <c r="I1152" i="167"/>
  <c r="L1152" i="167"/>
  <c r="N1152" i="167"/>
  <c r="O1152" i="167"/>
  <c r="P1152" i="167"/>
  <c r="Q1152" i="167"/>
  <c r="S1152" i="167"/>
  <c r="T1152" i="167"/>
  <c r="U1152" i="167"/>
  <c r="V1152" i="167"/>
  <c r="Y1152" i="167"/>
  <c r="AB1152" i="167"/>
  <c r="AF1152" i="167"/>
  <c r="AG1152" i="167"/>
  <c r="AI1152" i="167"/>
  <c r="AL1152" i="167"/>
  <c r="AK1152" i="167" s="1"/>
  <c r="AO1152" i="167"/>
  <c r="AP1152" i="167"/>
  <c r="AQ1152" i="167"/>
  <c r="AR1152" i="167"/>
  <c r="AS1152" i="167"/>
  <c r="AT1152" i="167"/>
  <c r="AU1152" i="167"/>
  <c r="AV1152" i="167"/>
  <c r="AW1152" i="167"/>
  <c r="BK1152" i="167"/>
  <c r="BL1152" i="167"/>
  <c r="A1153" i="167"/>
  <c r="B1153" i="167"/>
  <c r="C1153" i="167"/>
  <c r="D1153" i="167"/>
  <c r="E1153" i="167"/>
  <c r="H1153" i="167"/>
  <c r="I1153" i="167"/>
  <c r="L1153" i="167"/>
  <c r="N1153" i="167"/>
  <c r="O1153" i="167"/>
  <c r="P1153" i="167"/>
  <c r="Q1153" i="167"/>
  <c r="S1153" i="167"/>
  <c r="T1153" i="167"/>
  <c r="U1153" i="167"/>
  <c r="V1153" i="167"/>
  <c r="Y1153" i="167"/>
  <c r="AB1153" i="167"/>
  <c r="AF1153" i="167"/>
  <c r="AG1153" i="167"/>
  <c r="AI1153" i="167"/>
  <c r="AL1153" i="167"/>
  <c r="AO1153" i="167"/>
  <c r="AP1153" i="167"/>
  <c r="AQ1153" i="167"/>
  <c r="AR1153" i="167"/>
  <c r="AS1153" i="167"/>
  <c r="AT1153" i="167"/>
  <c r="AU1153" i="167"/>
  <c r="AV1153" i="167"/>
  <c r="AW1153" i="167"/>
  <c r="BK1153" i="167"/>
  <c r="BL1153" i="167"/>
  <c r="A1154" i="167"/>
  <c r="B1154" i="167"/>
  <c r="C1154" i="167"/>
  <c r="D1154" i="167"/>
  <c r="E1154" i="167"/>
  <c r="H1154" i="167"/>
  <c r="F1154" i="167" s="1"/>
  <c r="I1154" i="167"/>
  <c r="L1154" i="167"/>
  <c r="N1154" i="167"/>
  <c r="O1154" i="167"/>
  <c r="P1154" i="167"/>
  <c r="Q1154" i="167"/>
  <c r="S1154" i="167"/>
  <c r="T1154" i="167"/>
  <c r="U1154" i="167"/>
  <c r="V1154" i="167"/>
  <c r="Y1154" i="167"/>
  <c r="AB1154" i="167"/>
  <c r="AF1154" i="167"/>
  <c r="AG1154" i="167"/>
  <c r="AI1154" i="167"/>
  <c r="AL1154" i="167"/>
  <c r="AO1154" i="167"/>
  <c r="AP1154" i="167"/>
  <c r="AQ1154" i="167"/>
  <c r="AR1154" i="167"/>
  <c r="AS1154" i="167"/>
  <c r="AT1154" i="167"/>
  <c r="AU1154" i="167"/>
  <c r="AV1154" i="167"/>
  <c r="AW1154" i="167"/>
  <c r="BK1154" i="167"/>
  <c r="BL1154" i="167"/>
  <c r="A1155" i="167"/>
  <c r="B1155" i="167"/>
  <c r="C1155" i="167"/>
  <c r="D1155" i="167"/>
  <c r="E1155" i="167"/>
  <c r="H1155" i="167"/>
  <c r="CF1155" i="167" s="1"/>
  <c r="I1155" i="167"/>
  <c r="L1155" i="167"/>
  <c r="N1155" i="167"/>
  <c r="O1155" i="167"/>
  <c r="P1155" i="167"/>
  <c r="Q1155" i="167"/>
  <c r="S1155" i="167"/>
  <c r="T1155" i="167"/>
  <c r="U1155" i="167"/>
  <c r="V1155" i="167"/>
  <c r="Y1155" i="167"/>
  <c r="AB1155" i="167"/>
  <c r="AF1155" i="167"/>
  <c r="AG1155" i="167"/>
  <c r="AI1155" i="167"/>
  <c r="AL1155" i="167"/>
  <c r="AK1155" i="167" s="1"/>
  <c r="AO1155" i="167"/>
  <c r="AP1155" i="167"/>
  <c r="AQ1155" i="167"/>
  <c r="AR1155" i="167"/>
  <c r="AS1155" i="167"/>
  <c r="AT1155" i="167"/>
  <c r="AU1155" i="167"/>
  <c r="AV1155" i="167"/>
  <c r="AW1155" i="167"/>
  <c r="BK1155" i="167"/>
  <c r="BL1155" i="167"/>
  <c r="A1147" i="167"/>
  <c r="B1147" i="167"/>
  <c r="C1147" i="167"/>
  <c r="D1147" i="167"/>
  <c r="E1147" i="167"/>
  <c r="H1147" i="167"/>
  <c r="I1147" i="167"/>
  <c r="L1147" i="167"/>
  <c r="N1147" i="167"/>
  <c r="O1147" i="167"/>
  <c r="P1147" i="167"/>
  <c r="Q1147" i="167"/>
  <c r="S1147" i="167"/>
  <c r="T1147" i="167"/>
  <c r="U1147" i="167"/>
  <c r="V1147" i="167"/>
  <c r="Y1147" i="167"/>
  <c r="X1147" i="167" s="1"/>
  <c r="AB1147" i="167"/>
  <c r="AF1147" i="167"/>
  <c r="AG1147" i="167"/>
  <c r="AI1147" i="167"/>
  <c r="AL1147" i="167"/>
  <c r="AK1147" i="167" s="1"/>
  <c r="AO1147" i="167"/>
  <c r="AP1147" i="167"/>
  <c r="AQ1147" i="167"/>
  <c r="AR1147" i="167"/>
  <c r="AS1147" i="167"/>
  <c r="AT1147" i="167"/>
  <c r="AU1147" i="167"/>
  <c r="AV1147" i="167"/>
  <c r="AW1147" i="167"/>
  <c r="BK1147" i="167"/>
  <c r="BL1147" i="167"/>
  <c r="A1148" i="167"/>
  <c r="B1148" i="167"/>
  <c r="C1148" i="167"/>
  <c r="D1148" i="167"/>
  <c r="E1148" i="167"/>
  <c r="H1148" i="167"/>
  <c r="G1148" i="167" s="1"/>
  <c r="I1148" i="167"/>
  <c r="L1148" i="167"/>
  <c r="N1148" i="167"/>
  <c r="O1148" i="167"/>
  <c r="P1148" i="167"/>
  <c r="Q1148" i="167"/>
  <c r="S1148" i="167"/>
  <c r="T1148" i="167"/>
  <c r="U1148" i="167"/>
  <c r="V1148" i="167"/>
  <c r="Y1148" i="167"/>
  <c r="X1148" i="167" s="1"/>
  <c r="AB1148" i="167"/>
  <c r="AF1148" i="167"/>
  <c r="AG1148" i="167"/>
  <c r="AI1148" i="167"/>
  <c r="AL1148" i="167"/>
  <c r="AO1148" i="167"/>
  <c r="AP1148" i="167"/>
  <c r="AQ1148" i="167"/>
  <c r="AR1148" i="167"/>
  <c r="AS1148" i="167"/>
  <c r="AT1148" i="167"/>
  <c r="AU1148" i="167"/>
  <c r="AV1148" i="167"/>
  <c r="AW1148" i="167"/>
  <c r="BK1148" i="167"/>
  <c r="BL1148" i="167"/>
  <c r="A1149" i="167"/>
  <c r="B1149" i="167"/>
  <c r="C1149" i="167"/>
  <c r="D1149" i="167"/>
  <c r="E1149" i="167"/>
  <c r="H1149" i="167"/>
  <c r="G1149" i="167" s="1"/>
  <c r="I1149" i="167"/>
  <c r="L1149" i="167"/>
  <c r="N1149" i="167"/>
  <c r="O1149" i="167"/>
  <c r="P1149" i="167"/>
  <c r="Q1149" i="167"/>
  <c r="S1149" i="167"/>
  <c r="T1149" i="167"/>
  <c r="U1149" i="167"/>
  <c r="V1149" i="167"/>
  <c r="Y1149" i="167"/>
  <c r="AB1149" i="167"/>
  <c r="AF1149" i="167"/>
  <c r="AG1149" i="167"/>
  <c r="AI1149" i="167"/>
  <c r="AL1149" i="167"/>
  <c r="AO1149" i="167"/>
  <c r="AP1149" i="167"/>
  <c r="AQ1149" i="167"/>
  <c r="AR1149" i="167"/>
  <c r="AS1149" i="167"/>
  <c r="AT1149" i="167"/>
  <c r="AU1149" i="167"/>
  <c r="AV1149" i="167"/>
  <c r="AW1149" i="167"/>
  <c r="BK1149" i="167"/>
  <c r="BL1149" i="167"/>
  <c r="A1150" i="167"/>
  <c r="B1150" i="167"/>
  <c r="C1150" i="167"/>
  <c r="D1150" i="167"/>
  <c r="E1150" i="167"/>
  <c r="H1150" i="167"/>
  <c r="G1150" i="167" s="1"/>
  <c r="BO1150" i="167" s="1"/>
  <c r="I1150" i="167"/>
  <c r="L1150" i="167"/>
  <c r="N1150" i="167"/>
  <c r="O1150" i="167"/>
  <c r="P1150" i="167"/>
  <c r="Q1150" i="167"/>
  <c r="S1150" i="167"/>
  <c r="T1150" i="167"/>
  <c r="U1150" i="167"/>
  <c r="V1150" i="167"/>
  <c r="AX1150" i="167" s="1"/>
  <c r="Y1150" i="167"/>
  <c r="AB1150" i="167"/>
  <c r="Z1150" i="167" s="1"/>
  <c r="AF1150" i="167"/>
  <c r="AC1150" i="167" s="1"/>
  <c r="AG1150" i="167"/>
  <c r="AI1150" i="167"/>
  <c r="AL1150" i="167"/>
  <c r="AO1150" i="167"/>
  <c r="AP1150" i="167"/>
  <c r="AQ1150" i="167"/>
  <c r="AR1150" i="167"/>
  <c r="AS1150" i="167"/>
  <c r="AT1150" i="167"/>
  <c r="AU1150" i="167"/>
  <c r="AV1150" i="167"/>
  <c r="AW1150" i="167"/>
  <c r="BK1150" i="167"/>
  <c r="BL1150" i="167"/>
  <c r="A1143" i="167"/>
  <c r="B1143" i="167"/>
  <c r="C1143" i="167"/>
  <c r="D1143" i="167"/>
  <c r="E1143" i="167"/>
  <c r="H1143" i="167"/>
  <c r="I1143" i="167"/>
  <c r="L1143" i="167"/>
  <c r="N1143" i="167"/>
  <c r="O1143" i="167"/>
  <c r="P1143" i="167"/>
  <c r="Q1143" i="167"/>
  <c r="S1143" i="167"/>
  <c r="T1143" i="167"/>
  <c r="U1143" i="167"/>
  <c r="V1143" i="167"/>
  <c r="Y1143" i="167"/>
  <c r="AB1143" i="167"/>
  <c r="AF1143" i="167"/>
  <c r="AG1143" i="167"/>
  <c r="AI1143" i="167"/>
  <c r="AL1143" i="167"/>
  <c r="AO1143" i="167"/>
  <c r="AP1143" i="167"/>
  <c r="AQ1143" i="167"/>
  <c r="AR1143" i="167"/>
  <c r="AS1143" i="167"/>
  <c r="AT1143" i="167"/>
  <c r="AU1143" i="167"/>
  <c r="AV1143" i="167"/>
  <c r="AW1143" i="167"/>
  <c r="BK1143" i="167"/>
  <c r="BL1143" i="167"/>
  <c r="A1144" i="167"/>
  <c r="B1144" i="167"/>
  <c r="C1144" i="167"/>
  <c r="D1144" i="167"/>
  <c r="E1144" i="167"/>
  <c r="H1144" i="167"/>
  <c r="I1144" i="167"/>
  <c r="L1144" i="167"/>
  <c r="N1144" i="167"/>
  <c r="O1144" i="167"/>
  <c r="P1144" i="167"/>
  <c r="Q1144" i="167"/>
  <c r="S1144" i="167"/>
  <c r="T1144" i="167"/>
  <c r="U1144" i="167"/>
  <c r="V1144" i="167"/>
  <c r="AX1144" i="167" s="1"/>
  <c r="Y1144" i="167"/>
  <c r="AB1144" i="167"/>
  <c r="AF1144" i="167"/>
  <c r="AG1144" i="167"/>
  <c r="AI1144" i="167"/>
  <c r="AL1144" i="167"/>
  <c r="AO1144" i="167"/>
  <c r="AP1144" i="167"/>
  <c r="AQ1144" i="167"/>
  <c r="AR1144" i="167"/>
  <c r="AS1144" i="167"/>
  <c r="AT1144" i="167"/>
  <c r="AU1144" i="167"/>
  <c r="AV1144" i="167"/>
  <c r="AW1144" i="167"/>
  <c r="BK1144" i="167"/>
  <c r="BL1144" i="167"/>
  <c r="A1145" i="167"/>
  <c r="B1145" i="167"/>
  <c r="C1145" i="167"/>
  <c r="D1145" i="167"/>
  <c r="E1145" i="167"/>
  <c r="H1145" i="167"/>
  <c r="G1145" i="167" s="1"/>
  <c r="BO1145" i="167" s="1"/>
  <c r="I1145" i="167"/>
  <c r="L1145" i="167"/>
  <c r="N1145" i="167"/>
  <c r="O1145" i="167"/>
  <c r="P1145" i="167"/>
  <c r="Q1145" i="167"/>
  <c r="S1145" i="167"/>
  <c r="T1145" i="167"/>
  <c r="U1145" i="167"/>
  <c r="V1145" i="167"/>
  <c r="Y1145" i="167"/>
  <c r="X1145" i="167" s="1"/>
  <c r="AB1145" i="167"/>
  <c r="AF1145" i="167"/>
  <c r="AG1145" i="167"/>
  <c r="AI1145" i="167"/>
  <c r="AL1145" i="167"/>
  <c r="AO1145" i="167"/>
  <c r="AP1145" i="167"/>
  <c r="AQ1145" i="167"/>
  <c r="AR1145" i="167"/>
  <c r="AS1145" i="167"/>
  <c r="AT1145" i="167"/>
  <c r="AU1145" i="167"/>
  <c r="AV1145" i="167"/>
  <c r="AW1145" i="167"/>
  <c r="BK1145" i="167"/>
  <c r="BL1145" i="167"/>
  <c r="A1146" i="167"/>
  <c r="B1146" i="167"/>
  <c r="C1146" i="167"/>
  <c r="D1146" i="167"/>
  <c r="E1146" i="167"/>
  <c r="H1146" i="167"/>
  <c r="I1146" i="167"/>
  <c r="L1146" i="167"/>
  <c r="N1146" i="167"/>
  <c r="O1146" i="167"/>
  <c r="P1146" i="167"/>
  <c r="Q1146" i="167"/>
  <c r="S1146" i="167"/>
  <c r="T1146" i="167"/>
  <c r="U1146" i="167"/>
  <c r="V1146" i="167"/>
  <c r="Y1146" i="167"/>
  <c r="W1146" i="167" s="1"/>
  <c r="AB1146" i="167"/>
  <c r="AA1146" i="167" s="1"/>
  <c r="AF1146" i="167"/>
  <c r="AG1146" i="167"/>
  <c r="AI1146" i="167"/>
  <c r="AL1146" i="167"/>
  <c r="AK1146" i="167" s="1"/>
  <c r="AO1146" i="167"/>
  <c r="AP1146" i="167"/>
  <c r="AQ1146" i="167"/>
  <c r="AR1146" i="167"/>
  <c r="AS1146" i="167"/>
  <c r="AT1146" i="167"/>
  <c r="AU1146" i="167"/>
  <c r="AV1146" i="167"/>
  <c r="AW1146" i="167"/>
  <c r="BK1146" i="167"/>
  <c r="BL1146" i="167"/>
  <c r="A1142" i="167"/>
  <c r="B1142" i="167"/>
  <c r="C1142" i="167"/>
  <c r="D1142" i="167"/>
  <c r="E1142" i="167"/>
  <c r="H1142" i="167"/>
  <c r="I1142" i="167"/>
  <c r="L1142" i="167"/>
  <c r="N1142" i="167"/>
  <c r="O1142" i="167"/>
  <c r="P1142" i="167"/>
  <c r="Q1142" i="167"/>
  <c r="S1142" i="167"/>
  <c r="T1142" i="167"/>
  <c r="U1142" i="167"/>
  <c r="V1142" i="167"/>
  <c r="Y1142" i="167"/>
  <c r="X1142" i="167" s="1"/>
  <c r="AB1142" i="167"/>
  <c r="CG1142" i="167" s="1"/>
  <c r="AF1142" i="167"/>
  <c r="AG1142" i="167"/>
  <c r="AI1142" i="167"/>
  <c r="AL1142" i="167"/>
  <c r="AK1142" i="167" s="1"/>
  <c r="AO1142" i="167"/>
  <c r="AP1142" i="167"/>
  <c r="AQ1142" i="167"/>
  <c r="AR1142" i="167"/>
  <c r="AS1142" i="167"/>
  <c r="AT1142" i="167"/>
  <c r="AU1142" i="167"/>
  <c r="AV1142" i="167"/>
  <c r="AW1142" i="167"/>
  <c r="BK1142" i="167"/>
  <c r="BL1142" i="167"/>
  <c r="A1140" i="167"/>
  <c r="B1140" i="167"/>
  <c r="C1140" i="167"/>
  <c r="D1140" i="167"/>
  <c r="E1140" i="167"/>
  <c r="H1140" i="167"/>
  <c r="F1140" i="167" s="1"/>
  <c r="I1140" i="167"/>
  <c r="L1140" i="167"/>
  <c r="N1140" i="167"/>
  <c r="O1140" i="167"/>
  <c r="P1140" i="167"/>
  <c r="Q1140" i="167"/>
  <c r="S1140" i="167"/>
  <c r="T1140" i="167"/>
  <c r="U1140" i="167"/>
  <c r="V1140" i="167"/>
  <c r="Y1140" i="167"/>
  <c r="CR1140" i="167" s="1"/>
  <c r="AB1140" i="167"/>
  <c r="AF1140" i="167"/>
  <c r="AG1140" i="167"/>
  <c r="AI1140" i="167"/>
  <c r="AL1140" i="167"/>
  <c r="AO1140" i="167"/>
  <c r="AP1140" i="167"/>
  <c r="AQ1140" i="167"/>
  <c r="AR1140" i="167"/>
  <c r="AS1140" i="167"/>
  <c r="AT1140" i="167"/>
  <c r="AU1140" i="167"/>
  <c r="AV1140" i="167"/>
  <c r="AW1140" i="167"/>
  <c r="BK1140" i="167"/>
  <c r="BL1140" i="167"/>
  <c r="A1141" i="167"/>
  <c r="B1141" i="167"/>
  <c r="C1141" i="167"/>
  <c r="D1141" i="167"/>
  <c r="E1141" i="167"/>
  <c r="H1141" i="167"/>
  <c r="G1141" i="167" s="1"/>
  <c r="BB1141" i="167" s="1"/>
  <c r="I1141" i="167"/>
  <c r="L1141" i="167"/>
  <c r="N1141" i="167"/>
  <c r="O1141" i="167"/>
  <c r="P1141" i="167"/>
  <c r="Q1141" i="167"/>
  <c r="S1141" i="167"/>
  <c r="T1141" i="167"/>
  <c r="U1141" i="167"/>
  <c r="V1141" i="167"/>
  <c r="Y1141" i="167"/>
  <c r="AB1141" i="167"/>
  <c r="AF1141" i="167"/>
  <c r="AG1141" i="167"/>
  <c r="AI1141" i="167"/>
  <c r="AL1141" i="167"/>
  <c r="AO1141" i="167"/>
  <c r="AP1141" i="167"/>
  <c r="AQ1141" i="167"/>
  <c r="AR1141" i="167"/>
  <c r="AS1141" i="167"/>
  <c r="AT1141" i="167"/>
  <c r="AU1141" i="167"/>
  <c r="AV1141" i="167"/>
  <c r="AW1141" i="167"/>
  <c r="BK1141" i="167"/>
  <c r="BL1141" i="167"/>
  <c r="A1139" i="167"/>
  <c r="B1139" i="167"/>
  <c r="C1139" i="167"/>
  <c r="D1139" i="167"/>
  <c r="E1139" i="167"/>
  <c r="H1139" i="167"/>
  <c r="I1139" i="167"/>
  <c r="L1139" i="167"/>
  <c r="N1139" i="167"/>
  <c r="O1139" i="167"/>
  <c r="P1139" i="167"/>
  <c r="Q1139" i="167"/>
  <c r="S1139" i="167"/>
  <c r="T1139" i="167"/>
  <c r="U1139" i="167"/>
  <c r="V1139" i="167"/>
  <c r="Y1139" i="167"/>
  <c r="AB1139" i="167"/>
  <c r="AF1139" i="167"/>
  <c r="AG1139" i="167"/>
  <c r="AI1139" i="167"/>
  <c r="AL1139" i="167"/>
  <c r="AJ1139" i="167" s="1"/>
  <c r="AO1139" i="167"/>
  <c r="AP1139" i="167"/>
  <c r="AQ1139" i="167"/>
  <c r="AR1139" i="167"/>
  <c r="AS1139" i="167"/>
  <c r="AT1139" i="167"/>
  <c r="AU1139" i="167"/>
  <c r="AV1139" i="167"/>
  <c r="AW1139" i="167"/>
  <c r="BK1139" i="167"/>
  <c r="BL1139" i="167"/>
  <c r="A1138" i="167"/>
  <c r="B1138" i="167"/>
  <c r="C1138" i="167"/>
  <c r="D1138" i="167"/>
  <c r="E1138" i="167"/>
  <c r="H1138" i="167"/>
  <c r="I1138" i="167"/>
  <c r="L1138" i="167"/>
  <c r="N1138" i="167"/>
  <c r="O1138" i="167"/>
  <c r="P1138" i="167"/>
  <c r="Q1138" i="167"/>
  <c r="S1138" i="167"/>
  <c r="T1138" i="167"/>
  <c r="U1138" i="167"/>
  <c r="V1138" i="167"/>
  <c r="Y1138" i="167"/>
  <c r="AB1138" i="167"/>
  <c r="AA1138" i="167" s="1"/>
  <c r="AF1138" i="167"/>
  <c r="AG1138" i="167"/>
  <c r="AI1138" i="167"/>
  <c r="AL1138" i="167"/>
  <c r="AJ1138" i="167" s="1"/>
  <c r="AO1138" i="167"/>
  <c r="AP1138" i="167"/>
  <c r="AQ1138" i="167"/>
  <c r="AR1138" i="167"/>
  <c r="AS1138" i="167"/>
  <c r="AT1138" i="167"/>
  <c r="AU1138" i="167"/>
  <c r="AV1138" i="167"/>
  <c r="AW1138" i="167"/>
  <c r="BK1138" i="167"/>
  <c r="BL1138" i="167"/>
  <c r="A1137" i="167"/>
  <c r="B1137" i="167"/>
  <c r="C1137" i="167"/>
  <c r="D1137" i="167"/>
  <c r="E1137" i="167"/>
  <c r="H1137" i="167"/>
  <c r="I1137" i="167"/>
  <c r="L1137" i="167"/>
  <c r="N1137" i="167"/>
  <c r="O1137" i="167"/>
  <c r="P1137" i="167"/>
  <c r="Q1137" i="167"/>
  <c r="S1137" i="167"/>
  <c r="T1137" i="167"/>
  <c r="U1137" i="167"/>
  <c r="V1137" i="167"/>
  <c r="Y1137" i="167"/>
  <c r="W1137" i="167" s="1"/>
  <c r="AB1137" i="167"/>
  <c r="AF1137" i="167"/>
  <c r="AG1137" i="167"/>
  <c r="AI1137" i="167"/>
  <c r="AL1137" i="167"/>
  <c r="AO1137" i="167"/>
  <c r="AP1137" i="167"/>
  <c r="AQ1137" i="167"/>
  <c r="AR1137" i="167"/>
  <c r="AS1137" i="167"/>
  <c r="AT1137" i="167"/>
  <c r="AU1137" i="167"/>
  <c r="AV1137" i="167"/>
  <c r="AW1137" i="167"/>
  <c r="BK1137" i="167"/>
  <c r="BL1137" i="167"/>
  <c r="A1133" i="167"/>
  <c r="B1133" i="167"/>
  <c r="C1133" i="167"/>
  <c r="D1133" i="167"/>
  <c r="E1133" i="167"/>
  <c r="H1133" i="167"/>
  <c r="I1133" i="167"/>
  <c r="L1133" i="167"/>
  <c r="N1133" i="167"/>
  <c r="O1133" i="167"/>
  <c r="P1133" i="167"/>
  <c r="Q1133" i="167"/>
  <c r="S1133" i="167"/>
  <c r="T1133" i="167"/>
  <c r="U1133" i="167"/>
  <c r="V1133" i="167"/>
  <c r="Y1133" i="167"/>
  <c r="X1133" i="167" s="1"/>
  <c r="AB1133" i="167"/>
  <c r="AF1133" i="167"/>
  <c r="AG1133" i="167"/>
  <c r="AI1133" i="167"/>
  <c r="AL1133" i="167"/>
  <c r="AK1133" i="167" s="1"/>
  <c r="AO1133" i="167"/>
  <c r="AP1133" i="167"/>
  <c r="AQ1133" i="167"/>
  <c r="AR1133" i="167"/>
  <c r="AS1133" i="167"/>
  <c r="AT1133" i="167"/>
  <c r="AU1133" i="167"/>
  <c r="AV1133" i="167"/>
  <c r="AW1133" i="167"/>
  <c r="BK1133" i="167"/>
  <c r="BL1133" i="167"/>
  <c r="A1134" i="167"/>
  <c r="B1134" i="167"/>
  <c r="C1134" i="167"/>
  <c r="D1134" i="167"/>
  <c r="E1134" i="167"/>
  <c r="H1134" i="167"/>
  <c r="I1134" i="167"/>
  <c r="L1134" i="167"/>
  <c r="N1134" i="167"/>
  <c r="O1134" i="167"/>
  <c r="P1134" i="167"/>
  <c r="Q1134" i="167"/>
  <c r="S1134" i="167"/>
  <c r="T1134" i="167"/>
  <c r="U1134" i="167"/>
  <c r="V1134" i="167"/>
  <c r="Y1134" i="167"/>
  <c r="AB1134" i="167"/>
  <c r="AF1134" i="167"/>
  <c r="AG1134" i="167"/>
  <c r="AI1134" i="167"/>
  <c r="AL1134" i="167"/>
  <c r="AJ1134" i="167" s="1"/>
  <c r="AO1134" i="167"/>
  <c r="AP1134" i="167"/>
  <c r="AQ1134" i="167"/>
  <c r="AR1134" i="167"/>
  <c r="AS1134" i="167"/>
  <c r="AT1134" i="167"/>
  <c r="AU1134" i="167"/>
  <c r="AV1134" i="167"/>
  <c r="AW1134" i="167"/>
  <c r="BK1134" i="167"/>
  <c r="BL1134" i="167"/>
  <c r="A1135" i="167"/>
  <c r="B1135" i="167"/>
  <c r="C1135" i="167"/>
  <c r="D1135" i="167"/>
  <c r="E1135" i="167"/>
  <c r="H1135" i="167"/>
  <c r="I1135" i="167"/>
  <c r="L1135" i="167"/>
  <c r="N1135" i="167"/>
  <c r="O1135" i="167"/>
  <c r="P1135" i="167"/>
  <c r="Q1135" i="167"/>
  <c r="S1135" i="167"/>
  <c r="T1135" i="167"/>
  <c r="U1135" i="167"/>
  <c r="V1135" i="167"/>
  <c r="Y1135" i="167"/>
  <c r="X1135" i="167" s="1"/>
  <c r="AB1135" i="167"/>
  <c r="AF1135" i="167"/>
  <c r="AG1135" i="167"/>
  <c r="AI1135" i="167"/>
  <c r="AL1135" i="167"/>
  <c r="AJ1135" i="167" s="1"/>
  <c r="AO1135" i="167"/>
  <c r="AP1135" i="167"/>
  <c r="AQ1135" i="167"/>
  <c r="AR1135" i="167"/>
  <c r="AS1135" i="167"/>
  <c r="AT1135" i="167"/>
  <c r="AU1135" i="167"/>
  <c r="AV1135" i="167"/>
  <c r="AW1135" i="167"/>
  <c r="BK1135" i="167"/>
  <c r="BL1135" i="167"/>
  <c r="A1136" i="167"/>
  <c r="B1136" i="167"/>
  <c r="C1136" i="167"/>
  <c r="D1136" i="167"/>
  <c r="E1136" i="167"/>
  <c r="H1136" i="167"/>
  <c r="G1136" i="167" s="1"/>
  <c r="I1136" i="167"/>
  <c r="L1136" i="167"/>
  <c r="N1136" i="167"/>
  <c r="O1136" i="167"/>
  <c r="P1136" i="167"/>
  <c r="Q1136" i="167"/>
  <c r="S1136" i="167"/>
  <c r="T1136" i="167"/>
  <c r="U1136" i="167"/>
  <c r="V1136" i="167"/>
  <c r="Y1136" i="167"/>
  <c r="X1136" i="167" s="1"/>
  <c r="AB1136" i="167"/>
  <c r="AF1136" i="167"/>
  <c r="AG1136" i="167"/>
  <c r="AI1136" i="167"/>
  <c r="AL1136" i="167"/>
  <c r="AJ1136" i="167" s="1"/>
  <c r="AO1136" i="167"/>
  <c r="AP1136" i="167"/>
  <c r="AQ1136" i="167"/>
  <c r="AR1136" i="167"/>
  <c r="AS1136" i="167"/>
  <c r="AT1136" i="167"/>
  <c r="AU1136" i="167"/>
  <c r="AV1136" i="167"/>
  <c r="AW1136" i="167"/>
  <c r="BK1136" i="167"/>
  <c r="BL1136" i="167"/>
  <c r="A1130" i="167"/>
  <c r="B1130" i="167"/>
  <c r="C1130" i="167"/>
  <c r="D1130" i="167"/>
  <c r="E1130" i="167"/>
  <c r="H1130" i="167"/>
  <c r="CF1130" i="167" s="1"/>
  <c r="I1130" i="167"/>
  <c r="L1130" i="167"/>
  <c r="N1130" i="167"/>
  <c r="O1130" i="167"/>
  <c r="P1130" i="167"/>
  <c r="Q1130" i="167"/>
  <c r="S1130" i="167"/>
  <c r="T1130" i="167"/>
  <c r="U1130" i="167"/>
  <c r="V1130" i="167"/>
  <c r="Y1130" i="167"/>
  <c r="X1130" i="167" s="1"/>
  <c r="AB1130" i="167"/>
  <c r="CG1130" i="167" s="1"/>
  <c r="AF1130" i="167"/>
  <c r="AG1130" i="167"/>
  <c r="AI1130" i="167"/>
  <c r="AL1130" i="167"/>
  <c r="AK1130" i="167" s="1"/>
  <c r="AO1130" i="167"/>
  <c r="AP1130" i="167"/>
  <c r="AQ1130" i="167"/>
  <c r="AR1130" i="167"/>
  <c r="AS1130" i="167"/>
  <c r="AT1130" i="167"/>
  <c r="AU1130" i="167"/>
  <c r="AV1130" i="167"/>
  <c r="AW1130" i="167"/>
  <c r="BK1130" i="167"/>
  <c r="BL1130" i="167"/>
  <c r="A1131" i="167"/>
  <c r="B1131" i="167"/>
  <c r="C1131" i="167"/>
  <c r="D1131" i="167"/>
  <c r="E1131" i="167"/>
  <c r="H1131" i="167"/>
  <c r="I1131" i="167"/>
  <c r="L1131" i="167"/>
  <c r="N1131" i="167"/>
  <c r="O1131" i="167"/>
  <c r="P1131" i="167"/>
  <c r="Q1131" i="167"/>
  <c r="S1131" i="167"/>
  <c r="T1131" i="167"/>
  <c r="U1131" i="167"/>
  <c r="V1131" i="167"/>
  <c r="Y1131" i="167"/>
  <c r="AB1131" i="167"/>
  <c r="AA1131" i="167" s="1"/>
  <c r="AF1131" i="167"/>
  <c r="AG1131" i="167"/>
  <c r="AI1131" i="167"/>
  <c r="AL1131" i="167"/>
  <c r="AO1131" i="167"/>
  <c r="AP1131" i="167"/>
  <c r="AQ1131" i="167"/>
  <c r="AR1131" i="167"/>
  <c r="AS1131" i="167"/>
  <c r="AT1131" i="167"/>
  <c r="AU1131" i="167"/>
  <c r="AV1131" i="167"/>
  <c r="AW1131" i="167"/>
  <c r="BK1131" i="167"/>
  <c r="BL1131" i="167"/>
  <c r="A1125" i="167"/>
  <c r="B1125" i="167"/>
  <c r="C1125" i="167"/>
  <c r="D1125" i="167"/>
  <c r="E1125" i="167"/>
  <c r="H1125" i="167"/>
  <c r="I1125" i="167"/>
  <c r="L1125" i="167"/>
  <c r="N1125" i="167"/>
  <c r="O1125" i="167"/>
  <c r="P1125" i="167"/>
  <c r="Q1125" i="167"/>
  <c r="S1125" i="167"/>
  <c r="T1125" i="167"/>
  <c r="U1125" i="167"/>
  <c r="V1125" i="167"/>
  <c r="Y1125" i="167"/>
  <c r="AB1125" i="167"/>
  <c r="AF1125" i="167"/>
  <c r="AG1125" i="167"/>
  <c r="AI1125" i="167"/>
  <c r="AL1125" i="167"/>
  <c r="AK1125" i="167" s="1"/>
  <c r="AO1125" i="167"/>
  <c r="AP1125" i="167"/>
  <c r="AQ1125" i="167"/>
  <c r="AR1125" i="167"/>
  <c r="AS1125" i="167"/>
  <c r="AT1125" i="167"/>
  <c r="AU1125" i="167"/>
  <c r="AV1125" i="167"/>
  <c r="AW1125" i="167"/>
  <c r="BK1125" i="167"/>
  <c r="BL1125" i="167"/>
  <c r="A1126" i="167"/>
  <c r="B1126" i="167"/>
  <c r="C1126" i="167"/>
  <c r="D1126" i="167"/>
  <c r="E1126" i="167"/>
  <c r="H1126" i="167"/>
  <c r="CF1126" i="167" s="1"/>
  <c r="I1126" i="167"/>
  <c r="L1126" i="167"/>
  <c r="N1126" i="167"/>
  <c r="O1126" i="167"/>
  <c r="P1126" i="167"/>
  <c r="Q1126" i="167"/>
  <c r="S1126" i="167"/>
  <c r="T1126" i="167"/>
  <c r="U1126" i="167"/>
  <c r="V1126" i="167"/>
  <c r="Y1126" i="167"/>
  <c r="AB1126" i="167"/>
  <c r="AA1126" i="167" s="1"/>
  <c r="AF1126" i="167"/>
  <c r="AG1126" i="167"/>
  <c r="AI1126" i="167"/>
  <c r="AL1126" i="167"/>
  <c r="AO1126" i="167"/>
  <c r="AP1126" i="167"/>
  <c r="AQ1126" i="167"/>
  <c r="AR1126" i="167"/>
  <c r="AS1126" i="167"/>
  <c r="AT1126" i="167"/>
  <c r="AU1126" i="167"/>
  <c r="AV1126" i="167"/>
  <c r="AW1126" i="167"/>
  <c r="BK1126" i="167"/>
  <c r="BL1126" i="167"/>
  <c r="A1122" i="167"/>
  <c r="B1122" i="167"/>
  <c r="C1122" i="167"/>
  <c r="D1122" i="167"/>
  <c r="E1122" i="167"/>
  <c r="H1122" i="167"/>
  <c r="I1122" i="167"/>
  <c r="L1122" i="167"/>
  <c r="N1122" i="167"/>
  <c r="O1122" i="167"/>
  <c r="P1122" i="167"/>
  <c r="Q1122" i="167"/>
  <c r="S1122" i="167"/>
  <c r="T1122" i="167"/>
  <c r="U1122" i="167"/>
  <c r="V1122" i="167"/>
  <c r="Y1122" i="167"/>
  <c r="AB1122" i="167"/>
  <c r="AF1122" i="167"/>
  <c r="AG1122" i="167"/>
  <c r="AI1122" i="167"/>
  <c r="AL1122" i="167"/>
  <c r="AJ1122" i="167" s="1"/>
  <c r="AO1122" i="167"/>
  <c r="AP1122" i="167"/>
  <c r="AQ1122" i="167"/>
  <c r="AR1122" i="167"/>
  <c r="AS1122" i="167"/>
  <c r="AT1122" i="167"/>
  <c r="AU1122" i="167"/>
  <c r="AV1122" i="167"/>
  <c r="AW1122" i="167"/>
  <c r="BK1122" i="167"/>
  <c r="BL1122" i="167"/>
  <c r="BN1122" i="167"/>
  <c r="A1121" i="167"/>
  <c r="B1121" i="167"/>
  <c r="C1121" i="167"/>
  <c r="D1121" i="167"/>
  <c r="E1121" i="167"/>
  <c r="H1121" i="167"/>
  <c r="I1121" i="167"/>
  <c r="L1121" i="167"/>
  <c r="N1121" i="167"/>
  <c r="O1121" i="167"/>
  <c r="P1121" i="167"/>
  <c r="Q1121" i="167"/>
  <c r="S1121" i="167"/>
  <c r="T1121" i="167"/>
  <c r="U1121" i="167"/>
  <c r="V1121" i="167"/>
  <c r="Y1121" i="167"/>
  <c r="AB1121" i="167"/>
  <c r="AF1121" i="167"/>
  <c r="AG1121" i="167"/>
  <c r="AI1121" i="167"/>
  <c r="AL1121" i="167"/>
  <c r="AO1121" i="167"/>
  <c r="AP1121" i="167"/>
  <c r="AQ1121" i="167"/>
  <c r="AR1121" i="167"/>
  <c r="AS1121" i="167"/>
  <c r="AT1121" i="167"/>
  <c r="AU1121" i="167"/>
  <c r="AV1121" i="167"/>
  <c r="AW1121" i="167"/>
  <c r="BK1121" i="167"/>
  <c r="BL1121" i="167"/>
  <c r="A1119" i="167"/>
  <c r="B1119" i="167"/>
  <c r="C1119" i="167"/>
  <c r="D1119" i="167"/>
  <c r="E1119" i="167"/>
  <c r="H1119" i="167"/>
  <c r="G1119" i="167" s="1"/>
  <c r="I1119" i="167"/>
  <c r="L1119" i="167"/>
  <c r="N1119" i="167"/>
  <c r="O1119" i="167"/>
  <c r="P1119" i="167"/>
  <c r="Q1119" i="167"/>
  <c r="S1119" i="167"/>
  <c r="T1119" i="167"/>
  <c r="U1119" i="167"/>
  <c r="V1119" i="167"/>
  <c r="Y1119" i="167"/>
  <c r="AB1119" i="167"/>
  <c r="AF1119" i="167"/>
  <c r="AG1119" i="167"/>
  <c r="AI1119" i="167"/>
  <c r="AL1119" i="167"/>
  <c r="AO1119" i="167"/>
  <c r="AP1119" i="167"/>
  <c r="AQ1119" i="167"/>
  <c r="AR1119" i="167"/>
  <c r="AS1119" i="167"/>
  <c r="AT1119" i="167"/>
  <c r="AU1119" i="167"/>
  <c r="AV1119" i="167"/>
  <c r="AW1119" i="167"/>
  <c r="BK1119" i="167"/>
  <c r="BL1119" i="167"/>
  <c r="A1118" i="167"/>
  <c r="B1118" i="167"/>
  <c r="C1118" i="167"/>
  <c r="D1118" i="167"/>
  <c r="E1118" i="167"/>
  <c r="H1118" i="167"/>
  <c r="CF1118" i="167" s="1"/>
  <c r="I1118" i="167"/>
  <c r="L1118" i="167"/>
  <c r="N1118" i="167"/>
  <c r="O1118" i="167"/>
  <c r="P1118" i="167"/>
  <c r="Q1118" i="167"/>
  <c r="S1118" i="167"/>
  <c r="T1118" i="167"/>
  <c r="U1118" i="167"/>
  <c r="V1118" i="167"/>
  <c r="Y1118" i="167"/>
  <c r="AB1118" i="167"/>
  <c r="AF1118" i="167"/>
  <c r="AC1118" i="167" s="1"/>
  <c r="AG1118" i="167"/>
  <c r="AI1118" i="167"/>
  <c r="AL1118" i="167"/>
  <c r="AO1118" i="167"/>
  <c r="AP1118" i="167"/>
  <c r="AQ1118" i="167"/>
  <c r="AR1118" i="167"/>
  <c r="AS1118" i="167"/>
  <c r="AT1118" i="167"/>
  <c r="AU1118" i="167"/>
  <c r="AV1118" i="167"/>
  <c r="AW1118" i="167"/>
  <c r="BK1118" i="167"/>
  <c r="BL1118" i="167"/>
  <c r="A1112" i="167"/>
  <c r="B1112" i="167"/>
  <c r="C1112" i="167"/>
  <c r="D1112" i="167"/>
  <c r="E1112" i="167"/>
  <c r="H1112" i="167"/>
  <c r="G1112" i="167" s="1"/>
  <c r="I1112" i="167"/>
  <c r="L1112" i="167"/>
  <c r="N1112" i="167"/>
  <c r="O1112" i="167"/>
  <c r="P1112" i="167"/>
  <c r="Q1112" i="167"/>
  <c r="S1112" i="167"/>
  <c r="T1112" i="167"/>
  <c r="U1112" i="167"/>
  <c r="V1112" i="167"/>
  <c r="Y1112" i="167"/>
  <c r="AB1112" i="167"/>
  <c r="Z1112" i="167" s="1"/>
  <c r="AF1112" i="167"/>
  <c r="AG1112" i="167"/>
  <c r="AI1112" i="167"/>
  <c r="AL1112" i="167"/>
  <c r="AJ1112" i="167" s="1"/>
  <c r="AO1112" i="167"/>
  <c r="AP1112" i="167"/>
  <c r="AQ1112" i="167"/>
  <c r="AR1112" i="167"/>
  <c r="AS1112" i="167"/>
  <c r="AT1112" i="167"/>
  <c r="AU1112" i="167"/>
  <c r="AV1112" i="167"/>
  <c r="AW1112" i="167"/>
  <c r="BB1112" i="167"/>
  <c r="BK1112" i="167"/>
  <c r="BL1112" i="167"/>
  <c r="BN1112" i="167"/>
  <c r="A1113" i="167"/>
  <c r="B1113" i="167"/>
  <c r="C1113" i="167"/>
  <c r="D1113" i="167"/>
  <c r="E1113" i="167"/>
  <c r="H1113" i="167"/>
  <c r="I1113" i="167"/>
  <c r="L1113" i="167"/>
  <c r="N1113" i="167"/>
  <c r="O1113" i="167"/>
  <c r="P1113" i="167"/>
  <c r="Q1113" i="167"/>
  <c r="S1113" i="167"/>
  <c r="T1113" i="167"/>
  <c r="U1113" i="167"/>
  <c r="V1113" i="167"/>
  <c r="Y1113" i="167"/>
  <c r="AB1113" i="167"/>
  <c r="CG1113" i="167" s="1"/>
  <c r="AF1113" i="167"/>
  <c r="AG1113" i="167"/>
  <c r="AI1113" i="167"/>
  <c r="AL1113" i="167"/>
  <c r="AO1113" i="167"/>
  <c r="AP1113" i="167"/>
  <c r="AQ1113" i="167"/>
  <c r="AR1113" i="167"/>
  <c r="AS1113" i="167"/>
  <c r="AT1113" i="167"/>
  <c r="AU1113" i="167"/>
  <c r="AV1113" i="167"/>
  <c r="AW1113" i="167"/>
  <c r="BK1113" i="167"/>
  <c r="BL1113" i="167"/>
  <c r="A1114" i="167"/>
  <c r="B1114" i="167"/>
  <c r="C1114" i="167"/>
  <c r="D1114" i="167"/>
  <c r="E1114" i="167"/>
  <c r="H1114" i="167"/>
  <c r="I1114" i="167"/>
  <c r="L1114" i="167"/>
  <c r="N1114" i="167"/>
  <c r="O1114" i="167"/>
  <c r="P1114" i="167"/>
  <c r="Q1114" i="167"/>
  <c r="S1114" i="167"/>
  <c r="T1114" i="167"/>
  <c r="U1114" i="167"/>
  <c r="V1114" i="167"/>
  <c r="AX1114" i="167" s="1"/>
  <c r="Y1114" i="167"/>
  <c r="AB1114" i="167"/>
  <c r="AF1114" i="167"/>
  <c r="AG1114" i="167"/>
  <c r="AI1114" i="167"/>
  <c r="AL1114" i="167"/>
  <c r="AO1114" i="167"/>
  <c r="AP1114" i="167"/>
  <c r="AQ1114" i="167"/>
  <c r="AR1114" i="167"/>
  <c r="AS1114" i="167"/>
  <c r="AT1114" i="167"/>
  <c r="AU1114" i="167"/>
  <c r="AV1114" i="167"/>
  <c r="AW1114" i="167"/>
  <c r="BK1114" i="167"/>
  <c r="BL1114" i="167"/>
  <c r="A1115" i="167"/>
  <c r="B1115" i="167"/>
  <c r="C1115" i="167"/>
  <c r="D1115" i="167"/>
  <c r="E1115" i="167"/>
  <c r="H1115" i="167"/>
  <c r="I1115" i="167"/>
  <c r="L1115" i="167"/>
  <c r="N1115" i="167"/>
  <c r="O1115" i="167"/>
  <c r="P1115" i="167"/>
  <c r="Q1115" i="167"/>
  <c r="S1115" i="167"/>
  <c r="T1115" i="167"/>
  <c r="U1115" i="167"/>
  <c r="V1115" i="167"/>
  <c r="Y1115" i="167"/>
  <c r="AB1115" i="167"/>
  <c r="AF1115" i="167"/>
  <c r="AG1115" i="167"/>
  <c r="AI1115" i="167"/>
  <c r="AL1115" i="167"/>
  <c r="AJ1115" i="167" s="1"/>
  <c r="AO1115" i="167"/>
  <c r="AP1115" i="167"/>
  <c r="AQ1115" i="167"/>
  <c r="AR1115" i="167"/>
  <c r="AS1115" i="167"/>
  <c r="AT1115" i="167"/>
  <c r="AU1115" i="167"/>
  <c r="AV1115" i="167"/>
  <c r="AW1115" i="167"/>
  <c r="BK1115" i="167"/>
  <c r="BL1115" i="167"/>
  <c r="A1110" i="167"/>
  <c r="B1110" i="167"/>
  <c r="C1110" i="167"/>
  <c r="D1110" i="167"/>
  <c r="E1110" i="167"/>
  <c r="H1110" i="167"/>
  <c r="I1110" i="167"/>
  <c r="L1110" i="167"/>
  <c r="N1110" i="167"/>
  <c r="O1110" i="167"/>
  <c r="P1110" i="167"/>
  <c r="Q1110" i="167"/>
  <c r="S1110" i="167"/>
  <c r="T1110" i="167"/>
  <c r="U1110" i="167"/>
  <c r="V1110" i="167"/>
  <c r="Y1110" i="167"/>
  <c r="AB1110" i="167"/>
  <c r="AF1110" i="167"/>
  <c r="AG1110" i="167"/>
  <c r="AI1110" i="167"/>
  <c r="AL1110" i="167"/>
  <c r="AK1110" i="167" s="1"/>
  <c r="AO1110" i="167"/>
  <c r="AP1110" i="167"/>
  <c r="AQ1110" i="167"/>
  <c r="AR1110" i="167"/>
  <c r="AS1110" i="167"/>
  <c r="AT1110" i="167"/>
  <c r="AU1110" i="167"/>
  <c r="AV1110" i="167"/>
  <c r="AW1110" i="167"/>
  <c r="BK1110" i="167"/>
  <c r="BL1110" i="167"/>
  <c r="A1107" i="167"/>
  <c r="B1107" i="167"/>
  <c r="C1107" i="167"/>
  <c r="D1107" i="167"/>
  <c r="E1107" i="167"/>
  <c r="H1107" i="167"/>
  <c r="F1107" i="167" s="1"/>
  <c r="I1107" i="167"/>
  <c r="L1107" i="167"/>
  <c r="N1107" i="167"/>
  <c r="O1107" i="167"/>
  <c r="P1107" i="167"/>
  <c r="Q1107" i="167"/>
  <c r="S1107" i="167"/>
  <c r="T1107" i="167"/>
  <c r="U1107" i="167"/>
  <c r="V1107" i="167"/>
  <c r="Y1107" i="167"/>
  <c r="X1107" i="167" s="1"/>
  <c r="AB1107" i="167"/>
  <c r="AF1107" i="167"/>
  <c r="AG1107" i="167"/>
  <c r="AI1107" i="167"/>
  <c r="AL1107" i="167"/>
  <c r="AO1107" i="167"/>
  <c r="AP1107" i="167"/>
  <c r="AQ1107" i="167"/>
  <c r="AR1107" i="167"/>
  <c r="AS1107" i="167"/>
  <c r="AT1107" i="167"/>
  <c r="AU1107" i="167"/>
  <c r="AV1107" i="167"/>
  <c r="AW1107" i="167"/>
  <c r="BK1107" i="167"/>
  <c r="BL1107" i="167"/>
  <c r="A1105" i="167"/>
  <c r="B1105" i="167"/>
  <c r="C1105" i="167"/>
  <c r="D1105" i="167"/>
  <c r="E1105" i="167"/>
  <c r="H1105" i="167"/>
  <c r="F1105" i="167" s="1"/>
  <c r="I1105" i="167"/>
  <c r="L1105" i="167"/>
  <c r="N1105" i="167"/>
  <c r="O1105" i="167"/>
  <c r="P1105" i="167"/>
  <c r="Q1105" i="167"/>
  <c r="S1105" i="167"/>
  <c r="T1105" i="167"/>
  <c r="U1105" i="167"/>
  <c r="V1105" i="167"/>
  <c r="Y1105" i="167"/>
  <c r="X1105" i="167" s="1"/>
  <c r="AB1105" i="167"/>
  <c r="AF1105" i="167"/>
  <c r="AG1105" i="167"/>
  <c r="AI1105" i="167"/>
  <c r="AL1105" i="167"/>
  <c r="AJ1105" i="167" s="1"/>
  <c r="AO1105" i="167"/>
  <c r="AP1105" i="167"/>
  <c r="AQ1105" i="167"/>
  <c r="AR1105" i="167"/>
  <c r="AS1105" i="167"/>
  <c r="AT1105" i="167"/>
  <c r="AU1105" i="167"/>
  <c r="AV1105" i="167"/>
  <c r="AW1105" i="167"/>
  <c r="BK1105" i="167"/>
  <c r="BL1105" i="167"/>
  <c r="A1104" i="167"/>
  <c r="B1104" i="167"/>
  <c r="C1104" i="167"/>
  <c r="D1104" i="167"/>
  <c r="E1104" i="167"/>
  <c r="H1104" i="167"/>
  <c r="CF1104" i="167" s="1"/>
  <c r="I1104" i="167"/>
  <c r="L1104" i="167"/>
  <c r="N1104" i="167"/>
  <c r="O1104" i="167"/>
  <c r="P1104" i="167"/>
  <c r="Q1104" i="167"/>
  <c r="S1104" i="167"/>
  <c r="T1104" i="167"/>
  <c r="U1104" i="167"/>
  <c r="V1104" i="167"/>
  <c r="Y1104" i="167"/>
  <c r="AB1104" i="167"/>
  <c r="CG1104" i="167" s="1"/>
  <c r="AF1104" i="167"/>
  <c r="AG1104" i="167"/>
  <c r="AI1104" i="167"/>
  <c r="AL1104" i="167"/>
  <c r="AO1104" i="167"/>
  <c r="AP1104" i="167"/>
  <c r="AQ1104" i="167"/>
  <c r="AR1104" i="167"/>
  <c r="AS1104" i="167"/>
  <c r="AT1104" i="167"/>
  <c r="AU1104" i="167"/>
  <c r="AV1104" i="167"/>
  <c r="AW1104" i="167"/>
  <c r="BK1104" i="167"/>
  <c r="BL1104" i="167"/>
  <c r="A1103" i="167"/>
  <c r="B1103" i="167"/>
  <c r="C1103" i="167"/>
  <c r="D1103" i="167"/>
  <c r="E1103" i="167"/>
  <c r="H1103" i="167"/>
  <c r="I1103" i="167"/>
  <c r="L1103" i="167"/>
  <c r="N1103" i="167"/>
  <c r="O1103" i="167"/>
  <c r="P1103" i="167"/>
  <c r="Q1103" i="167"/>
  <c r="S1103" i="167"/>
  <c r="T1103" i="167"/>
  <c r="U1103" i="167"/>
  <c r="V1103" i="167"/>
  <c r="Y1103" i="167"/>
  <c r="X1103" i="167" s="1"/>
  <c r="AB1103" i="167"/>
  <c r="AF1103" i="167"/>
  <c r="AG1103" i="167"/>
  <c r="AI1103" i="167"/>
  <c r="AL1103" i="167"/>
  <c r="AK1103" i="167" s="1"/>
  <c r="AO1103" i="167"/>
  <c r="AP1103" i="167"/>
  <c r="AQ1103" i="167"/>
  <c r="AR1103" i="167"/>
  <c r="AS1103" i="167"/>
  <c r="AT1103" i="167"/>
  <c r="AU1103" i="167"/>
  <c r="AV1103" i="167"/>
  <c r="AW1103" i="167"/>
  <c r="BB1103" i="167"/>
  <c r="BK1103" i="167"/>
  <c r="BL1103" i="167"/>
  <c r="BN1103" i="167"/>
  <c r="A1100" i="167"/>
  <c r="B1100" i="167"/>
  <c r="C1100" i="167"/>
  <c r="D1100" i="167"/>
  <c r="E1100" i="167"/>
  <c r="H1100" i="167"/>
  <c r="I1100" i="167"/>
  <c r="L1100" i="167"/>
  <c r="N1100" i="167"/>
  <c r="O1100" i="167"/>
  <c r="P1100" i="167"/>
  <c r="Q1100" i="167"/>
  <c r="S1100" i="167"/>
  <c r="T1100" i="167"/>
  <c r="U1100" i="167"/>
  <c r="V1100" i="167"/>
  <c r="Y1100" i="167"/>
  <c r="AB1100" i="167"/>
  <c r="AF1100" i="167"/>
  <c r="AG1100" i="167"/>
  <c r="AI1100" i="167"/>
  <c r="AL1100" i="167"/>
  <c r="AJ1100" i="167" s="1"/>
  <c r="AO1100" i="167"/>
  <c r="AP1100" i="167"/>
  <c r="AQ1100" i="167"/>
  <c r="AR1100" i="167"/>
  <c r="AS1100" i="167"/>
  <c r="AT1100" i="167"/>
  <c r="AU1100" i="167"/>
  <c r="AV1100" i="167"/>
  <c r="AW1100" i="167"/>
  <c r="BK1100" i="167"/>
  <c r="BL1100" i="167"/>
  <c r="A1101" i="167"/>
  <c r="B1101" i="167"/>
  <c r="C1101" i="167"/>
  <c r="D1101" i="167"/>
  <c r="E1101" i="167"/>
  <c r="H1101" i="167"/>
  <c r="F1101" i="167" s="1"/>
  <c r="I1101" i="167"/>
  <c r="L1101" i="167"/>
  <c r="N1101" i="167"/>
  <c r="O1101" i="167"/>
  <c r="P1101" i="167"/>
  <c r="Q1101" i="167"/>
  <c r="S1101" i="167"/>
  <c r="T1101" i="167"/>
  <c r="U1101" i="167"/>
  <c r="V1101" i="167"/>
  <c r="Y1101" i="167"/>
  <c r="AB1101" i="167"/>
  <c r="AF1101" i="167"/>
  <c r="AG1101" i="167"/>
  <c r="AI1101" i="167"/>
  <c r="AL1101" i="167"/>
  <c r="AJ1101" i="167" s="1"/>
  <c r="AO1101" i="167"/>
  <c r="AP1101" i="167"/>
  <c r="AQ1101" i="167"/>
  <c r="AR1101" i="167"/>
  <c r="AS1101" i="167"/>
  <c r="AT1101" i="167"/>
  <c r="AU1101" i="167"/>
  <c r="AV1101" i="167"/>
  <c r="AW1101" i="167"/>
  <c r="BK1101" i="167"/>
  <c r="BL1101" i="167"/>
  <c r="A1102" i="167"/>
  <c r="B1102" i="167"/>
  <c r="C1102" i="167"/>
  <c r="D1102" i="167"/>
  <c r="E1102" i="167"/>
  <c r="H1102" i="167"/>
  <c r="G1102" i="167" s="1"/>
  <c r="BO1102" i="167" s="1"/>
  <c r="I1102" i="167"/>
  <c r="L1102" i="167"/>
  <c r="N1102" i="167"/>
  <c r="O1102" i="167"/>
  <c r="P1102" i="167"/>
  <c r="Q1102" i="167"/>
  <c r="S1102" i="167"/>
  <c r="T1102" i="167"/>
  <c r="U1102" i="167"/>
  <c r="V1102" i="167"/>
  <c r="Y1102" i="167"/>
  <c r="AB1102" i="167"/>
  <c r="AF1102" i="167"/>
  <c r="AG1102" i="167"/>
  <c r="AI1102" i="167"/>
  <c r="AL1102" i="167"/>
  <c r="AK1102" i="167" s="1"/>
  <c r="AO1102" i="167"/>
  <c r="AP1102" i="167"/>
  <c r="AQ1102" i="167"/>
  <c r="AR1102" i="167"/>
  <c r="AS1102" i="167"/>
  <c r="AT1102" i="167"/>
  <c r="AU1102" i="167"/>
  <c r="AV1102" i="167"/>
  <c r="AW1102" i="167"/>
  <c r="BK1102" i="167"/>
  <c r="BL1102" i="167"/>
  <c r="A1099" i="167"/>
  <c r="B1099" i="167"/>
  <c r="C1099" i="167"/>
  <c r="D1099" i="167"/>
  <c r="E1099" i="167"/>
  <c r="H1099" i="167"/>
  <c r="I1099" i="167"/>
  <c r="L1099" i="167"/>
  <c r="N1099" i="167"/>
  <c r="O1099" i="167"/>
  <c r="P1099" i="167"/>
  <c r="Q1099" i="167"/>
  <c r="S1099" i="167"/>
  <c r="T1099" i="167"/>
  <c r="U1099" i="167"/>
  <c r="V1099" i="167"/>
  <c r="Y1099" i="167"/>
  <c r="AB1099" i="167"/>
  <c r="AF1099" i="167"/>
  <c r="AG1099" i="167"/>
  <c r="AI1099" i="167"/>
  <c r="AL1099" i="167"/>
  <c r="AO1099" i="167"/>
  <c r="AP1099" i="167"/>
  <c r="AQ1099" i="167"/>
  <c r="AR1099" i="167"/>
  <c r="AS1099" i="167"/>
  <c r="AT1099" i="167"/>
  <c r="AU1099" i="167"/>
  <c r="AV1099" i="167"/>
  <c r="AW1099" i="167"/>
  <c r="BK1099" i="167"/>
  <c r="BL1099" i="167"/>
  <c r="BN1099" i="167"/>
  <c r="A1097" i="167"/>
  <c r="B1097" i="167"/>
  <c r="C1097" i="167"/>
  <c r="D1097" i="167"/>
  <c r="E1097" i="167"/>
  <c r="H1097" i="167"/>
  <c r="CF1097" i="167" s="1"/>
  <c r="I1097" i="167"/>
  <c r="L1097" i="167"/>
  <c r="N1097" i="167"/>
  <c r="O1097" i="167"/>
  <c r="P1097" i="167"/>
  <c r="Q1097" i="167"/>
  <c r="S1097" i="167"/>
  <c r="T1097" i="167"/>
  <c r="U1097" i="167"/>
  <c r="V1097" i="167"/>
  <c r="Y1097" i="167"/>
  <c r="AB1097" i="167"/>
  <c r="AF1097" i="167"/>
  <c r="AG1097" i="167"/>
  <c r="AI1097" i="167"/>
  <c r="AL1097" i="167"/>
  <c r="AO1097" i="167"/>
  <c r="AP1097" i="167"/>
  <c r="AQ1097" i="167"/>
  <c r="AR1097" i="167"/>
  <c r="AS1097" i="167"/>
  <c r="AT1097" i="167"/>
  <c r="AU1097" i="167"/>
  <c r="AV1097" i="167"/>
  <c r="AW1097" i="167"/>
  <c r="BK1097" i="167"/>
  <c r="BL1097" i="167"/>
  <c r="BN1097" i="167"/>
  <c r="A1096" i="167"/>
  <c r="B1096" i="167"/>
  <c r="C1096" i="167"/>
  <c r="D1096" i="167"/>
  <c r="E1096" i="167"/>
  <c r="H1096" i="167"/>
  <c r="G1096" i="167" s="1"/>
  <c r="BN1096" i="167" s="1"/>
  <c r="I1096" i="167"/>
  <c r="L1096" i="167"/>
  <c r="N1096" i="167"/>
  <c r="O1096" i="167"/>
  <c r="P1096" i="167"/>
  <c r="Q1096" i="167"/>
  <c r="S1096" i="167"/>
  <c r="T1096" i="167"/>
  <c r="U1096" i="167"/>
  <c r="V1096" i="167"/>
  <c r="Y1096" i="167"/>
  <c r="AB1096" i="167"/>
  <c r="Z1096" i="167" s="1"/>
  <c r="AF1096" i="167"/>
  <c r="AG1096" i="167"/>
  <c r="AI1096" i="167"/>
  <c r="AL1096" i="167"/>
  <c r="AJ1096" i="167" s="1"/>
  <c r="AO1096" i="167"/>
  <c r="AP1096" i="167"/>
  <c r="AQ1096" i="167"/>
  <c r="AR1096" i="167"/>
  <c r="AS1096" i="167"/>
  <c r="AT1096" i="167"/>
  <c r="AU1096" i="167"/>
  <c r="AV1096" i="167"/>
  <c r="AW1096" i="167"/>
  <c r="BB1096" i="167"/>
  <c r="BK1096" i="167"/>
  <c r="BL1096" i="167"/>
  <c r="A1094" i="167"/>
  <c r="B1094" i="167"/>
  <c r="C1094" i="167"/>
  <c r="D1094" i="167"/>
  <c r="E1094" i="167"/>
  <c r="H1094" i="167"/>
  <c r="G1094" i="167" s="1"/>
  <c r="I1094" i="167"/>
  <c r="L1094" i="167"/>
  <c r="N1094" i="167"/>
  <c r="O1094" i="167"/>
  <c r="P1094" i="167"/>
  <c r="Q1094" i="167"/>
  <c r="S1094" i="167"/>
  <c r="T1094" i="167"/>
  <c r="U1094" i="167"/>
  <c r="V1094" i="167"/>
  <c r="Y1094" i="167"/>
  <c r="AB1094" i="167"/>
  <c r="AF1094" i="167"/>
  <c r="AG1094" i="167"/>
  <c r="AI1094" i="167"/>
  <c r="AL1094" i="167"/>
  <c r="AO1094" i="167"/>
  <c r="AP1094" i="167"/>
  <c r="AQ1094" i="167"/>
  <c r="AR1094" i="167"/>
  <c r="AS1094" i="167"/>
  <c r="AT1094" i="167"/>
  <c r="AU1094" i="167"/>
  <c r="AV1094" i="167"/>
  <c r="AW1094" i="167"/>
  <c r="BK1094" i="167"/>
  <c r="BL1094" i="167"/>
  <c r="A1095" i="167"/>
  <c r="B1095" i="167"/>
  <c r="C1095" i="167"/>
  <c r="D1095" i="167"/>
  <c r="E1095" i="167"/>
  <c r="H1095" i="167"/>
  <c r="I1095" i="167"/>
  <c r="L1095" i="167"/>
  <c r="N1095" i="167"/>
  <c r="O1095" i="167"/>
  <c r="P1095" i="167"/>
  <c r="Q1095" i="167"/>
  <c r="S1095" i="167"/>
  <c r="T1095" i="167"/>
  <c r="U1095" i="167"/>
  <c r="V1095" i="167"/>
  <c r="Y1095" i="167"/>
  <c r="W1095" i="167" s="1"/>
  <c r="AB1095" i="167"/>
  <c r="CG1095" i="167" s="1"/>
  <c r="AF1095" i="167"/>
  <c r="AG1095" i="167"/>
  <c r="AI1095" i="167"/>
  <c r="AL1095" i="167"/>
  <c r="AJ1095" i="167" s="1"/>
  <c r="AO1095" i="167"/>
  <c r="AP1095" i="167"/>
  <c r="AQ1095" i="167"/>
  <c r="AR1095" i="167"/>
  <c r="AS1095" i="167"/>
  <c r="AT1095" i="167"/>
  <c r="AU1095" i="167"/>
  <c r="AV1095" i="167"/>
  <c r="AW1095" i="167"/>
  <c r="BK1095" i="167"/>
  <c r="BL1095" i="167"/>
  <c r="A1089" i="167"/>
  <c r="B1089" i="167"/>
  <c r="C1089" i="167"/>
  <c r="D1089" i="167"/>
  <c r="E1089" i="167"/>
  <c r="H1089" i="167"/>
  <c r="I1089" i="167"/>
  <c r="L1089" i="167"/>
  <c r="N1089" i="167"/>
  <c r="O1089" i="167"/>
  <c r="P1089" i="167"/>
  <c r="Q1089" i="167"/>
  <c r="S1089" i="167"/>
  <c r="T1089" i="167"/>
  <c r="U1089" i="167"/>
  <c r="V1089" i="167"/>
  <c r="Y1089" i="167"/>
  <c r="AB1089" i="167"/>
  <c r="CG1089" i="167" s="1"/>
  <c r="AF1089" i="167"/>
  <c r="AG1089" i="167"/>
  <c r="AI1089" i="167"/>
  <c r="AL1089" i="167"/>
  <c r="AJ1089" i="167" s="1"/>
  <c r="AO1089" i="167"/>
  <c r="AP1089" i="167"/>
  <c r="AQ1089" i="167"/>
  <c r="AR1089" i="167"/>
  <c r="AS1089" i="167"/>
  <c r="AT1089" i="167"/>
  <c r="AU1089" i="167"/>
  <c r="AV1089" i="167"/>
  <c r="AW1089" i="167"/>
  <c r="BK1089" i="167"/>
  <c r="BL1089" i="167"/>
  <c r="A1086" i="167"/>
  <c r="B1086" i="167"/>
  <c r="C1086" i="167"/>
  <c r="D1086" i="167"/>
  <c r="E1086" i="167"/>
  <c r="H1086" i="167"/>
  <c r="I1086" i="167"/>
  <c r="L1086" i="167"/>
  <c r="N1086" i="167"/>
  <c r="O1086" i="167"/>
  <c r="P1086" i="167"/>
  <c r="Q1086" i="167"/>
  <c r="S1086" i="167"/>
  <c r="T1086" i="167"/>
  <c r="U1086" i="167"/>
  <c r="V1086" i="167"/>
  <c r="Y1086" i="167"/>
  <c r="AB1086" i="167"/>
  <c r="AF1086" i="167"/>
  <c r="AG1086" i="167"/>
  <c r="AI1086" i="167"/>
  <c r="AL1086" i="167"/>
  <c r="AJ1086" i="167" s="1"/>
  <c r="AO1086" i="167"/>
  <c r="AP1086" i="167"/>
  <c r="AQ1086" i="167"/>
  <c r="AR1086" i="167"/>
  <c r="AS1086" i="167"/>
  <c r="AT1086" i="167"/>
  <c r="AU1086" i="167"/>
  <c r="AV1086" i="167"/>
  <c r="AW1086" i="167"/>
  <c r="BK1086" i="167"/>
  <c r="BL1086" i="167"/>
  <c r="A1087" i="167"/>
  <c r="B1087" i="167"/>
  <c r="C1087" i="167"/>
  <c r="D1087" i="167"/>
  <c r="E1087" i="167"/>
  <c r="H1087" i="167"/>
  <c r="I1087" i="167"/>
  <c r="L1087" i="167"/>
  <c r="N1087" i="167"/>
  <c r="O1087" i="167"/>
  <c r="P1087" i="167"/>
  <c r="Q1087" i="167"/>
  <c r="S1087" i="167"/>
  <c r="T1087" i="167"/>
  <c r="U1087" i="167"/>
  <c r="V1087" i="167"/>
  <c r="Y1087" i="167"/>
  <c r="AB1087" i="167"/>
  <c r="CG1087" i="167" s="1"/>
  <c r="AF1087" i="167"/>
  <c r="AG1087" i="167"/>
  <c r="AI1087" i="167"/>
  <c r="AL1087" i="167"/>
  <c r="AO1087" i="167"/>
  <c r="AP1087" i="167"/>
  <c r="AQ1087" i="167"/>
  <c r="AR1087" i="167"/>
  <c r="AS1087" i="167"/>
  <c r="AT1087" i="167"/>
  <c r="AU1087" i="167"/>
  <c r="AV1087" i="167"/>
  <c r="AW1087" i="167"/>
  <c r="BK1087" i="167"/>
  <c r="BL1087" i="167"/>
  <c r="A1085" i="167"/>
  <c r="B1085" i="167"/>
  <c r="C1085" i="167"/>
  <c r="D1085" i="167"/>
  <c r="E1085" i="167"/>
  <c r="H1085" i="167"/>
  <c r="G1085" i="167" s="1"/>
  <c r="BO1085" i="167" s="1"/>
  <c r="I1085" i="167"/>
  <c r="L1085" i="167"/>
  <c r="N1085" i="167"/>
  <c r="O1085" i="167"/>
  <c r="P1085" i="167"/>
  <c r="Q1085" i="167"/>
  <c r="S1085" i="167"/>
  <c r="T1085" i="167"/>
  <c r="U1085" i="167"/>
  <c r="V1085" i="167"/>
  <c r="AX1085" i="167" s="1"/>
  <c r="Y1085" i="167"/>
  <c r="W1085" i="167" s="1"/>
  <c r="AB1085" i="167"/>
  <c r="AF1085" i="167"/>
  <c r="AG1085" i="167"/>
  <c r="AI1085" i="167"/>
  <c r="AL1085" i="167"/>
  <c r="AK1085" i="167" s="1"/>
  <c r="AO1085" i="167"/>
  <c r="AP1085" i="167"/>
  <c r="AQ1085" i="167"/>
  <c r="AR1085" i="167"/>
  <c r="AS1085" i="167"/>
  <c r="AT1085" i="167"/>
  <c r="AU1085" i="167"/>
  <c r="AV1085" i="167"/>
  <c r="AW1085" i="167"/>
  <c r="BK1085" i="167"/>
  <c r="BL1085" i="167"/>
  <c r="A1084" i="167"/>
  <c r="B1084" i="167"/>
  <c r="C1084" i="167"/>
  <c r="D1084" i="167"/>
  <c r="E1084" i="167"/>
  <c r="H1084" i="167"/>
  <c r="CF1084" i="167" s="1"/>
  <c r="I1084" i="167"/>
  <c r="L1084" i="167"/>
  <c r="N1084" i="167"/>
  <c r="O1084" i="167"/>
  <c r="P1084" i="167"/>
  <c r="Q1084" i="167"/>
  <c r="S1084" i="167"/>
  <c r="T1084" i="167"/>
  <c r="U1084" i="167"/>
  <c r="V1084" i="167"/>
  <c r="Y1084" i="167"/>
  <c r="W1084" i="167" s="1"/>
  <c r="AB1084" i="167"/>
  <c r="AF1084" i="167"/>
  <c r="AG1084" i="167"/>
  <c r="AI1084" i="167"/>
  <c r="AL1084" i="167"/>
  <c r="AO1084" i="167"/>
  <c r="AP1084" i="167"/>
  <c r="AQ1084" i="167"/>
  <c r="AR1084" i="167"/>
  <c r="AS1084" i="167"/>
  <c r="AT1084" i="167"/>
  <c r="AU1084" i="167"/>
  <c r="AV1084" i="167"/>
  <c r="AW1084" i="167"/>
  <c r="BK1084" i="167"/>
  <c r="BL1084" i="167"/>
  <c r="A1083" i="167"/>
  <c r="B1083" i="167"/>
  <c r="C1083" i="167"/>
  <c r="D1083" i="167"/>
  <c r="E1083" i="167"/>
  <c r="H1083" i="167"/>
  <c r="I1083" i="167"/>
  <c r="L1083" i="167"/>
  <c r="N1083" i="167"/>
  <c r="O1083" i="167"/>
  <c r="P1083" i="167"/>
  <c r="Q1083" i="167"/>
  <c r="S1083" i="167"/>
  <c r="T1083" i="167"/>
  <c r="U1083" i="167"/>
  <c r="V1083" i="167"/>
  <c r="Y1083" i="167"/>
  <c r="X1083" i="167" s="1"/>
  <c r="AB1083" i="167"/>
  <c r="AF1083" i="167"/>
  <c r="AG1083" i="167"/>
  <c r="AI1083" i="167"/>
  <c r="AL1083" i="167"/>
  <c r="AO1083" i="167"/>
  <c r="AP1083" i="167"/>
  <c r="AQ1083" i="167"/>
  <c r="AR1083" i="167"/>
  <c r="AS1083" i="167"/>
  <c r="AT1083" i="167"/>
  <c r="AU1083" i="167"/>
  <c r="AV1083" i="167"/>
  <c r="AW1083" i="167"/>
  <c r="BK1083" i="167"/>
  <c r="BL1083" i="167"/>
  <c r="A1079" i="167"/>
  <c r="B1079" i="167"/>
  <c r="C1079" i="167"/>
  <c r="D1079" i="167"/>
  <c r="E1079" i="167"/>
  <c r="H1079" i="167"/>
  <c r="F1079" i="167" s="1"/>
  <c r="I1079" i="167"/>
  <c r="L1079" i="167"/>
  <c r="N1079" i="167"/>
  <c r="O1079" i="167"/>
  <c r="P1079" i="167"/>
  <c r="Q1079" i="167"/>
  <c r="S1079" i="167"/>
  <c r="T1079" i="167"/>
  <c r="U1079" i="167"/>
  <c r="V1079" i="167"/>
  <c r="Y1079" i="167"/>
  <c r="AB1079" i="167"/>
  <c r="AF1079" i="167"/>
  <c r="AG1079" i="167"/>
  <c r="AI1079" i="167"/>
  <c r="AL1079" i="167"/>
  <c r="AK1079" i="167" s="1"/>
  <c r="AO1079" i="167"/>
  <c r="AP1079" i="167"/>
  <c r="AQ1079" i="167"/>
  <c r="AR1079" i="167"/>
  <c r="AS1079" i="167"/>
  <c r="AT1079" i="167"/>
  <c r="AU1079" i="167"/>
  <c r="AV1079" i="167"/>
  <c r="AW1079" i="167"/>
  <c r="BK1079" i="167"/>
  <c r="BL1079" i="167"/>
  <c r="BN1079" i="167"/>
  <c r="A1080" i="167"/>
  <c r="B1080" i="167"/>
  <c r="C1080" i="167"/>
  <c r="D1080" i="167"/>
  <c r="E1080" i="167"/>
  <c r="H1080" i="167"/>
  <c r="F1080" i="167" s="1"/>
  <c r="I1080" i="167"/>
  <c r="L1080" i="167"/>
  <c r="N1080" i="167"/>
  <c r="O1080" i="167"/>
  <c r="P1080" i="167"/>
  <c r="Q1080" i="167"/>
  <c r="S1080" i="167"/>
  <c r="T1080" i="167"/>
  <c r="U1080" i="167"/>
  <c r="V1080" i="167"/>
  <c r="Y1080" i="167"/>
  <c r="X1080" i="167" s="1"/>
  <c r="AB1080" i="167"/>
  <c r="AF1080" i="167"/>
  <c r="AG1080" i="167"/>
  <c r="AI1080" i="167"/>
  <c r="AL1080" i="167"/>
  <c r="AO1080" i="167"/>
  <c r="AP1080" i="167"/>
  <c r="AQ1080" i="167"/>
  <c r="AR1080" i="167"/>
  <c r="AS1080" i="167"/>
  <c r="AT1080" i="167"/>
  <c r="AU1080" i="167"/>
  <c r="AV1080" i="167"/>
  <c r="AW1080" i="167"/>
  <c r="BK1080" i="167"/>
  <c r="BL1080" i="167"/>
  <c r="A1078" i="167"/>
  <c r="B1078" i="167"/>
  <c r="C1078" i="167"/>
  <c r="D1078" i="167"/>
  <c r="E1078" i="167"/>
  <c r="H1078" i="167"/>
  <c r="I1078" i="167"/>
  <c r="L1078" i="167"/>
  <c r="N1078" i="167"/>
  <c r="O1078" i="167"/>
  <c r="P1078" i="167"/>
  <c r="Q1078" i="167"/>
  <c r="S1078" i="167"/>
  <c r="T1078" i="167"/>
  <c r="U1078" i="167"/>
  <c r="V1078" i="167"/>
  <c r="AX1078" i="167" s="1"/>
  <c r="Y1078" i="167"/>
  <c r="W1078" i="167" s="1"/>
  <c r="AB1078" i="167"/>
  <c r="AF1078" i="167"/>
  <c r="AG1078" i="167"/>
  <c r="AI1078" i="167"/>
  <c r="AL1078" i="167"/>
  <c r="AO1078" i="167"/>
  <c r="AP1078" i="167"/>
  <c r="AQ1078" i="167"/>
  <c r="AR1078" i="167"/>
  <c r="AS1078" i="167"/>
  <c r="AT1078" i="167"/>
  <c r="AU1078" i="167"/>
  <c r="AV1078" i="167"/>
  <c r="AW1078" i="167"/>
  <c r="BK1078" i="167"/>
  <c r="BL1078" i="167"/>
  <c r="A1077" i="167"/>
  <c r="B1077" i="167"/>
  <c r="C1077" i="167"/>
  <c r="D1077" i="167"/>
  <c r="E1077" i="167"/>
  <c r="H1077" i="167"/>
  <c r="CF1077" i="167" s="1"/>
  <c r="I1077" i="167"/>
  <c r="L1077" i="167"/>
  <c r="N1077" i="167"/>
  <c r="O1077" i="167"/>
  <c r="P1077" i="167"/>
  <c r="Q1077" i="167"/>
  <c r="S1077" i="167"/>
  <c r="T1077" i="167"/>
  <c r="U1077" i="167"/>
  <c r="V1077" i="167"/>
  <c r="Y1077" i="167"/>
  <c r="AB1077" i="167"/>
  <c r="AF1077" i="167"/>
  <c r="AG1077" i="167"/>
  <c r="AI1077" i="167"/>
  <c r="AL1077" i="167"/>
  <c r="AO1077" i="167"/>
  <c r="AP1077" i="167"/>
  <c r="AQ1077" i="167"/>
  <c r="AR1077" i="167"/>
  <c r="AS1077" i="167"/>
  <c r="AT1077" i="167"/>
  <c r="AU1077" i="167"/>
  <c r="AV1077" i="167"/>
  <c r="AW1077" i="167"/>
  <c r="BK1077" i="167"/>
  <c r="BL1077" i="167"/>
  <c r="A1074" i="167"/>
  <c r="B1074" i="167"/>
  <c r="C1074" i="167"/>
  <c r="D1074" i="167"/>
  <c r="E1074" i="167"/>
  <c r="H1074" i="167"/>
  <c r="G1074" i="167" s="1"/>
  <c r="BO1074" i="167" s="1"/>
  <c r="I1074" i="167"/>
  <c r="L1074" i="167"/>
  <c r="N1074" i="167"/>
  <c r="O1074" i="167"/>
  <c r="P1074" i="167"/>
  <c r="Q1074" i="167"/>
  <c r="S1074" i="167"/>
  <c r="T1074" i="167"/>
  <c r="U1074" i="167"/>
  <c r="V1074" i="167"/>
  <c r="Y1074" i="167"/>
  <c r="AB1074" i="167"/>
  <c r="AF1074" i="167"/>
  <c r="AG1074" i="167"/>
  <c r="AI1074" i="167"/>
  <c r="AL1074" i="167"/>
  <c r="AJ1074" i="167" s="1"/>
  <c r="AO1074" i="167"/>
  <c r="AP1074" i="167"/>
  <c r="AQ1074" i="167"/>
  <c r="AR1074" i="167"/>
  <c r="AS1074" i="167"/>
  <c r="AT1074" i="167"/>
  <c r="AU1074" i="167"/>
  <c r="AV1074" i="167"/>
  <c r="AW1074" i="167"/>
  <c r="BK1074" i="167"/>
  <c r="BL1074" i="167"/>
  <c r="A1075" i="167"/>
  <c r="B1075" i="167"/>
  <c r="C1075" i="167"/>
  <c r="D1075" i="167"/>
  <c r="E1075" i="167"/>
  <c r="H1075" i="167"/>
  <c r="I1075" i="167"/>
  <c r="L1075" i="167"/>
  <c r="N1075" i="167"/>
  <c r="O1075" i="167"/>
  <c r="P1075" i="167"/>
  <c r="Q1075" i="167"/>
  <c r="S1075" i="167"/>
  <c r="T1075" i="167"/>
  <c r="U1075" i="167"/>
  <c r="V1075" i="167"/>
  <c r="Y1075" i="167"/>
  <c r="X1075" i="167" s="1"/>
  <c r="AB1075" i="167"/>
  <c r="AF1075" i="167"/>
  <c r="AG1075" i="167"/>
  <c r="AI1075" i="167"/>
  <c r="AL1075" i="167"/>
  <c r="AO1075" i="167"/>
  <c r="AP1075" i="167"/>
  <c r="AQ1075" i="167"/>
  <c r="AR1075" i="167"/>
  <c r="AS1075" i="167"/>
  <c r="AT1075" i="167"/>
  <c r="AU1075" i="167"/>
  <c r="AV1075" i="167"/>
  <c r="AW1075" i="167"/>
  <c r="BK1075" i="167"/>
  <c r="BL1075" i="167"/>
  <c r="A1076" i="167"/>
  <c r="B1076" i="167"/>
  <c r="C1076" i="167"/>
  <c r="D1076" i="167"/>
  <c r="E1076" i="167"/>
  <c r="H1076" i="167"/>
  <c r="F1076" i="167" s="1"/>
  <c r="I1076" i="167"/>
  <c r="L1076" i="167"/>
  <c r="N1076" i="167"/>
  <c r="O1076" i="167"/>
  <c r="P1076" i="167"/>
  <c r="Q1076" i="167"/>
  <c r="S1076" i="167"/>
  <c r="T1076" i="167"/>
  <c r="U1076" i="167"/>
  <c r="V1076" i="167"/>
  <c r="Y1076" i="167"/>
  <c r="AB1076" i="167"/>
  <c r="AA1076" i="167" s="1"/>
  <c r="AF1076" i="167"/>
  <c r="AG1076" i="167"/>
  <c r="AI1076" i="167"/>
  <c r="AL1076" i="167"/>
  <c r="AK1076" i="167" s="1"/>
  <c r="AO1076" i="167"/>
  <c r="AP1076" i="167"/>
  <c r="AQ1076" i="167"/>
  <c r="AR1076" i="167"/>
  <c r="AS1076" i="167"/>
  <c r="AT1076" i="167"/>
  <c r="AU1076" i="167"/>
  <c r="AV1076" i="167"/>
  <c r="AW1076" i="167"/>
  <c r="BK1076" i="167"/>
  <c r="BL1076" i="167"/>
  <c r="A1073" i="167"/>
  <c r="B1073" i="167"/>
  <c r="C1073" i="167"/>
  <c r="D1073" i="167"/>
  <c r="E1073" i="167"/>
  <c r="H1073" i="167"/>
  <c r="I1073" i="167"/>
  <c r="L1073" i="167"/>
  <c r="N1073" i="167"/>
  <c r="O1073" i="167"/>
  <c r="P1073" i="167"/>
  <c r="Q1073" i="167"/>
  <c r="S1073" i="167"/>
  <c r="T1073" i="167"/>
  <c r="U1073" i="167"/>
  <c r="V1073" i="167"/>
  <c r="Y1073" i="167"/>
  <c r="X1073" i="167" s="1"/>
  <c r="AB1073" i="167"/>
  <c r="AF1073" i="167"/>
  <c r="AG1073" i="167"/>
  <c r="AI1073" i="167"/>
  <c r="AL1073" i="167"/>
  <c r="AO1073" i="167"/>
  <c r="AP1073" i="167"/>
  <c r="AQ1073" i="167"/>
  <c r="AR1073" i="167"/>
  <c r="AS1073" i="167"/>
  <c r="AT1073" i="167"/>
  <c r="AU1073" i="167"/>
  <c r="AV1073" i="167"/>
  <c r="AW1073" i="167"/>
  <c r="BK1073" i="167"/>
  <c r="BL1073" i="167"/>
  <c r="A1071" i="167"/>
  <c r="B1071" i="167"/>
  <c r="C1071" i="167"/>
  <c r="D1071" i="167"/>
  <c r="E1071" i="167"/>
  <c r="H1071" i="167"/>
  <c r="CF1071" i="167" s="1"/>
  <c r="I1071" i="167"/>
  <c r="L1071" i="167"/>
  <c r="N1071" i="167"/>
  <c r="O1071" i="167"/>
  <c r="P1071" i="167"/>
  <c r="Q1071" i="167"/>
  <c r="S1071" i="167"/>
  <c r="T1071" i="167"/>
  <c r="U1071" i="167"/>
  <c r="V1071" i="167"/>
  <c r="Y1071" i="167"/>
  <c r="AB1071" i="167"/>
  <c r="AF1071" i="167"/>
  <c r="AG1071" i="167"/>
  <c r="AI1071" i="167"/>
  <c r="AL1071" i="167"/>
  <c r="AO1071" i="167"/>
  <c r="AP1071" i="167"/>
  <c r="AQ1071" i="167"/>
  <c r="AR1071" i="167"/>
  <c r="AS1071" i="167"/>
  <c r="AT1071" i="167"/>
  <c r="AU1071" i="167"/>
  <c r="AV1071" i="167"/>
  <c r="AW1071" i="167"/>
  <c r="BK1071" i="167"/>
  <c r="BL1071" i="167"/>
  <c r="BN1071" i="167"/>
  <c r="A1067" i="167"/>
  <c r="B1067" i="167"/>
  <c r="C1067" i="167"/>
  <c r="D1067" i="167"/>
  <c r="E1067" i="167"/>
  <c r="H1067" i="167"/>
  <c r="G1067" i="167" s="1"/>
  <c r="I1067" i="167"/>
  <c r="L1067" i="167"/>
  <c r="N1067" i="167"/>
  <c r="O1067" i="167"/>
  <c r="P1067" i="167"/>
  <c r="Q1067" i="167"/>
  <c r="S1067" i="167"/>
  <c r="T1067" i="167"/>
  <c r="U1067" i="167"/>
  <c r="V1067" i="167"/>
  <c r="Y1067" i="167"/>
  <c r="X1067" i="167" s="1"/>
  <c r="AB1067" i="167"/>
  <c r="AF1067" i="167"/>
  <c r="AG1067" i="167"/>
  <c r="AI1067" i="167"/>
  <c r="AL1067" i="167"/>
  <c r="AO1067" i="167"/>
  <c r="AP1067" i="167"/>
  <c r="AQ1067" i="167"/>
  <c r="AR1067" i="167"/>
  <c r="AS1067" i="167"/>
  <c r="AT1067" i="167"/>
  <c r="AU1067" i="167"/>
  <c r="AV1067" i="167"/>
  <c r="AW1067" i="167"/>
  <c r="BK1067" i="167"/>
  <c r="BL1067" i="167"/>
  <c r="A1068" i="167"/>
  <c r="B1068" i="167"/>
  <c r="C1068" i="167"/>
  <c r="D1068" i="167"/>
  <c r="E1068" i="167"/>
  <c r="H1068" i="167"/>
  <c r="I1068" i="167"/>
  <c r="L1068" i="167"/>
  <c r="N1068" i="167"/>
  <c r="O1068" i="167"/>
  <c r="P1068" i="167"/>
  <c r="Q1068" i="167"/>
  <c r="S1068" i="167"/>
  <c r="T1068" i="167"/>
  <c r="U1068" i="167"/>
  <c r="V1068" i="167"/>
  <c r="AX1068" i="167" s="1"/>
  <c r="Y1068" i="167"/>
  <c r="AB1068" i="167"/>
  <c r="Z1068" i="167" s="1"/>
  <c r="AF1068" i="167"/>
  <c r="AG1068" i="167"/>
  <c r="AI1068" i="167"/>
  <c r="AL1068" i="167"/>
  <c r="AJ1068" i="167" s="1"/>
  <c r="AO1068" i="167"/>
  <c r="AP1068" i="167"/>
  <c r="AQ1068" i="167"/>
  <c r="AR1068" i="167"/>
  <c r="AS1068" i="167"/>
  <c r="AT1068" i="167"/>
  <c r="AU1068" i="167"/>
  <c r="AV1068" i="167"/>
  <c r="AW1068" i="167"/>
  <c r="BK1068" i="167"/>
  <c r="BL1068" i="167"/>
  <c r="A1066" i="167"/>
  <c r="B1066" i="167"/>
  <c r="C1066" i="167"/>
  <c r="D1066" i="167"/>
  <c r="E1066" i="167"/>
  <c r="H1066" i="167"/>
  <c r="I1066" i="167"/>
  <c r="L1066" i="167"/>
  <c r="N1066" i="167"/>
  <c r="O1066" i="167"/>
  <c r="P1066" i="167"/>
  <c r="Q1066" i="167"/>
  <c r="S1066" i="167"/>
  <c r="T1066" i="167"/>
  <c r="U1066" i="167"/>
  <c r="V1066" i="167"/>
  <c r="Y1066" i="167"/>
  <c r="AB1066" i="167"/>
  <c r="AA1066" i="167" s="1"/>
  <c r="AF1066" i="167"/>
  <c r="AC1066" i="167" s="1"/>
  <c r="AG1066" i="167"/>
  <c r="AI1066" i="167"/>
  <c r="AL1066" i="167"/>
  <c r="AO1066" i="167"/>
  <c r="AP1066" i="167"/>
  <c r="AQ1066" i="167"/>
  <c r="AR1066" i="167"/>
  <c r="AS1066" i="167"/>
  <c r="AT1066" i="167"/>
  <c r="AU1066" i="167"/>
  <c r="AV1066" i="167"/>
  <c r="AW1066" i="167"/>
  <c r="BK1066" i="167"/>
  <c r="BL1066" i="167"/>
  <c r="A1069" i="167"/>
  <c r="B1069" i="167"/>
  <c r="C1069" i="167"/>
  <c r="D1069" i="167"/>
  <c r="E1069" i="167"/>
  <c r="H1069" i="167"/>
  <c r="F1069" i="167" s="1"/>
  <c r="I1069" i="167"/>
  <c r="L1069" i="167"/>
  <c r="N1069" i="167"/>
  <c r="O1069" i="167"/>
  <c r="P1069" i="167"/>
  <c r="Q1069" i="167"/>
  <c r="S1069" i="167"/>
  <c r="T1069" i="167"/>
  <c r="U1069" i="167"/>
  <c r="V1069" i="167"/>
  <c r="Y1069" i="167"/>
  <c r="AB1069" i="167"/>
  <c r="AF1069" i="167"/>
  <c r="AG1069" i="167"/>
  <c r="AI1069" i="167"/>
  <c r="AL1069" i="167"/>
  <c r="AK1069" i="167" s="1"/>
  <c r="AO1069" i="167"/>
  <c r="AP1069" i="167"/>
  <c r="AQ1069" i="167"/>
  <c r="AR1069" i="167"/>
  <c r="AS1069" i="167"/>
  <c r="AT1069" i="167"/>
  <c r="AU1069" i="167"/>
  <c r="AV1069" i="167"/>
  <c r="AW1069" i="167"/>
  <c r="BK1069" i="167"/>
  <c r="BL1069" i="167"/>
  <c r="A1065" i="167"/>
  <c r="B1065" i="167"/>
  <c r="C1065" i="167"/>
  <c r="D1065" i="167"/>
  <c r="E1065" i="167"/>
  <c r="H1065" i="167"/>
  <c r="I1065" i="167"/>
  <c r="L1065" i="167"/>
  <c r="N1065" i="167"/>
  <c r="O1065" i="167"/>
  <c r="P1065" i="167"/>
  <c r="Q1065" i="167"/>
  <c r="S1065" i="167"/>
  <c r="T1065" i="167"/>
  <c r="U1065" i="167"/>
  <c r="V1065" i="167"/>
  <c r="Y1065" i="167"/>
  <c r="AB1065" i="167"/>
  <c r="CG1065" i="167" s="1"/>
  <c r="AF1065" i="167"/>
  <c r="AG1065" i="167"/>
  <c r="AI1065" i="167"/>
  <c r="AL1065" i="167"/>
  <c r="AO1065" i="167"/>
  <c r="AP1065" i="167"/>
  <c r="AQ1065" i="167"/>
  <c r="AR1065" i="167"/>
  <c r="AS1065" i="167"/>
  <c r="AT1065" i="167"/>
  <c r="AU1065" i="167"/>
  <c r="AV1065" i="167"/>
  <c r="AW1065" i="167"/>
  <c r="BK1065" i="167"/>
  <c r="BL1065" i="167"/>
  <c r="A1062" i="167"/>
  <c r="B1062" i="167"/>
  <c r="C1062" i="167"/>
  <c r="D1062" i="167"/>
  <c r="E1062" i="167"/>
  <c r="H1062" i="167"/>
  <c r="I1062" i="167"/>
  <c r="L1062" i="167"/>
  <c r="N1062" i="167"/>
  <c r="O1062" i="167"/>
  <c r="P1062" i="167"/>
  <c r="Q1062" i="167"/>
  <c r="S1062" i="167"/>
  <c r="T1062" i="167"/>
  <c r="U1062" i="167"/>
  <c r="V1062" i="167"/>
  <c r="Y1062" i="167"/>
  <c r="AB1062" i="167"/>
  <c r="CG1062" i="167" s="1"/>
  <c r="AF1062" i="167"/>
  <c r="AG1062" i="167"/>
  <c r="AI1062" i="167"/>
  <c r="AL1062" i="167"/>
  <c r="AK1062" i="167" s="1"/>
  <c r="AO1062" i="167"/>
  <c r="AP1062" i="167"/>
  <c r="AQ1062" i="167"/>
  <c r="AR1062" i="167"/>
  <c r="AS1062" i="167"/>
  <c r="AT1062" i="167"/>
  <c r="AU1062" i="167"/>
  <c r="AV1062" i="167"/>
  <c r="AW1062" i="167"/>
  <c r="BK1062" i="167"/>
  <c r="BL1062" i="167"/>
  <c r="A1061" i="167"/>
  <c r="B1061" i="167"/>
  <c r="C1061" i="167"/>
  <c r="D1061" i="167"/>
  <c r="E1061" i="167"/>
  <c r="H1061" i="167"/>
  <c r="I1061" i="167"/>
  <c r="L1061" i="167"/>
  <c r="N1061" i="167"/>
  <c r="O1061" i="167"/>
  <c r="P1061" i="167"/>
  <c r="Q1061" i="167"/>
  <c r="S1061" i="167"/>
  <c r="T1061" i="167"/>
  <c r="U1061" i="167"/>
  <c r="V1061" i="167"/>
  <c r="Y1061" i="167"/>
  <c r="X1061" i="167" s="1"/>
  <c r="AB1061" i="167"/>
  <c r="AF1061" i="167"/>
  <c r="AG1061" i="167"/>
  <c r="AI1061" i="167"/>
  <c r="AL1061" i="167"/>
  <c r="AO1061" i="167"/>
  <c r="AP1061" i="167"/>
  <c r="AQ1061" i="167"/>
  <c r="AR1061" i="167"/>
  <c r="AS1061" i="167"/>
  <c r="AT1061" i="167"/>
  <c r="AU1061" i="167"/>
  <c r="AV1061" i="167"/>
  <c r="AW1061" i="167"/>
  <c r="BK1061" i="167"/>
  <c r="BL1061" i="167"/>
  <c r="A1059" i="167"/>
  <c r="B1059" i="167"/>
  <c r="C1059" i="167"/>
  <c r="D1059" i="167"/>
  <c r="E1059" i="167"/>
  <c r="H1059" i="167"/>
  <c r="G1059" i="167" s="1"/>
  <c r="I1059" i="167"/>
  <c r="L1059" i="167"/>
  <c r="N1059" i="167"/>
  <c r="O1059" i="167"/>
  <c r="P1059" i="167"/>
  <c r="Q1059" i="167"/>
  <c r="S1059" i="167"/>
  <c r="T1059" i="167"/>
  <c r="U1059" i="167"/>
  <c r="V1059" i="167"/>
  <c r="Y1059" i="167"/>
  <c r="AB1059" i="167"/>
  <c r="AF1059" i="167"/>
  <c r="AG1059" i="167"/>
  <c r="AI1059" i="167"/>
  <c r="AL1059" i="167"/>
  <c r="AO1059" i="167"/>
  <c r="AP1059" i="167"/>
  <c r="AQ1059" i="167"/>
  <c r="AR1059" i="167"/>
  <c r="AS1059" i="167"/>
  <c r="AT1059" i="167"/>
  <c r="AU1059" i="167"/>
  <c r="AV1059" i="167"/>
  <c r="AW1059" i="167"/>
  <c r="BK1059" i="167"/>
  <c r="BL1059" i="167"/>
  <c r="A1058" i="167"/>
  <c r="B1058" i="167"/>
  <c r="C1058" i="167"/>
  <c r="D1058" i="167"/>
  <c r="E1058" i="167"/>
  <c r="H1058" i="167"/>
  <c r="I1058" i="167"/>
  <c r="L1058" i="167"/>
  <c r="N1058" i="167"/>
  <c r="O1058" i="167"/>
  <c r="P1058" i="167"/>
  <c r="Q1058" i="167"/>
  <c r="S1058" i="167"/>
  <c r="T1058" i="167"/>
  <c r="U1058" i="167"/>
  <c r="V1058" i="167"/>
  <c r="Y1058" i="167"/>
  <c r="AB1058" i="167"/>
  <c r="AF1058" i="167"/>
  <c r="AG1058" i="167"/>
  <c r="AI1058" i="167"/>
  <c r="AL1058" i="167"/>
  <c r="AO1058" i="167"/>
  <c r="AP1058" i="167"/>
  <c r="AQ1058" i="167"/>
  <c r="AR1058" i="167"/>
  <c r="AS1058" i="167"/>
  <c r="AT1058" i="167"/>
  <c r="AU1058" i="167"/>
  <c r="AV1058" i="167"/>
  <c r="AW1058" i="167"/>
  <c r="BK1058" i="167"/>
  <c r="BL1058" i="167"/>
  <c r="BN1058" i="167"/>
  <c r="A1051" i="167"/>
  <c r="B1051" i="167"/>
  <c r="C1051" i="167"/>
  <c r="D1051" i="167"/>
  <c r="E1051" i="167"/>
  <c r="H1051" i="167"/>
  <c r="CF1051" i="167" s="1"/>
  <c r="I1051" i="167"/>
  <c r="L1051" i="167"/>
  <c r="N1051" i="167"/>
  <c r="O1051" i="167"/>
  <c r="P1051" i="167"/>
  <c r="Q1051" i="167"/>
  <c r="S1051" i="167"/>
  <c r="T1051" i="167"/>
  <c r="U1051" i="167"/>
  <c r="V1051" i="167"/>
  <c r="Y1051" i="167"/>
  <c r="X1051" i="167" s="1"/>
  <c r="AB1051" i="167"/>
  <c r="AA1051" i="167" s="1"/>
  <c r="AF1051" i="167"/>
  <c r="AG1051" i="167"/>
  <c r="AI1051" i="167"/>
  <c r="AL1051" i="167"/>
  <c r="AJ1051" i="167" s="1"/>
  <c r="AO1051" i="167"/>
  <c r="AP1051" i="167"/>
  <c r="AQ1051" i="167"/>
  <c r="AR1051" i="167"/>
  <c r="AS1051" i="167"/>
  <c r="AT1051" i="167"/>
  <c r="AU1051" i="167"/>
  <c r="AV1051" i="167"/>
  <c r="AW1051" i="167"/>
  <c r="BK1051" i="167"/>
  <c r="BL1051" i="167"/>
  <c r="A1052" i="167"/>
  <c r="B1052" i="167"/>
  <c r="C1052" i="167"/>
  <c r="D1052" i="167"/>
  <c r="E1052" i="167"/>
  <c r="H1052" i="167"/>
  <c r="I1052" i="167"/>
  <c r="L1052" i="167"/>
  <c r="N1052" i="167"/>
  <c r="O1052" i="167"/>
  <c r="P1052" i="167"/>
  <c r="Q1052" i="167"/>
  <c r="S1052" i="167"/>
  <c r="T1052" i="167"/>
  <c r="U1052" i="167"/>
  <c r="V1052" i="167"/>
  <c r="Y1052" i="167"/>
  <c r="AB1052" i="167"/>
  <c r="AF1052" i="167"/>
  <c r="AG1052" i="167"/>
  <c r="AI1052" i="167"/>
  <c r="AL1052" i="167"/>
  <c r="AJ1052" i="167" s="1"/>
  <c r="AO1052" i="167"/>
  <c r="AP1052" i="167"/>
  <c r="AQ1052" i="167"/>
  <c r="AR1052" i="167"/>
  <c r="AS1052" i="167"/>
  <c r="AT1052" i="167"/>
  <c r="AU1052" i="167"/>
  <c r="AV1052" i="167"/>
  <c r="AW1052" i="167"/>
  <c r="BK1052" i="167"/>
  <c r="BL1052" i="167"/>
  <c r="A1040" i="167"/>
  <c r="B1040" i="167"/>
  <c r="C1040" i="167"/>
  <c r="D1040" i="167"/>
  <c r="E1040" i="167"/>
  <c r="H1040" i="167"/>
  <c r="I1040" i="167"/>
  <c r="L1040" i="167"/>
  <c r="N1040" i="167"/>
  <c r="O1040" i="167"/>
  <c r="P1040" i="167"/>
  <c r="Q1040" i="167"/>
  <c r="S1040" i="167"/>
  <c r="T1040" i="167"/>
  <c r="U1040" i="167"/>
  <c r="V1040" i="167"/>
  <c r="Y1040" i="167"/>
  <c r="AB1040" i="167"/>
  <c r="AF1040" i="167"/>
  <c r="AG1040" i="167"/>
  <c r="AI1040" i="167"/>
  <c r="AL1040" i="167"/>
  <c r="AO1040" i="167"/>
  <c r="AP1040" i="167"/>
  <c r="AQ1040" i="167"/>
  <c r="AR1040" i="167"/>
  <c r="AS1040" i="167"/>
  <c r="AT1040" i="167"/>
  <c r="AU1040" i="167"/>
  <c r="AV1040" i="167"/>
  <c r="AW1040" i="167"/>
  <c r="BK1040" i="167"/>
  <c r="BL1040" i="167"/>
  <c r="A1041" i="167"/>
  <c r="B1041" i="167"/>
  <c r="C1041" i="167"/>
  <c r="D1041" i="167"/>
  <c r="E1041" i="167"/>
  <c r="H1041" i="167"/>
  <c r="G1041" i="167" s="1"/>
  <c r="BO1041" i="167" s="1"/>
  <c r="I1041" i="167"/>
  <c r="L1041" i="167"/>
  <c r="N1041" i="167"/>
  <c r="O1041" i="167"/>
  <c r="P1041" i="167"/>
  <c r="Q1041" i="167"/>
  <c r="S1041" i="167"/>
  <c r="T1041" i="167"/>
  <c r="U1041" i="167"/>
  <c r="V1041" i="167"/>
  <c r="Y1041" i="167"/>
  <c r="AB1041" i="167"/>
  <c r="CG1041" i="167" s="1"/>
  <c r="AF1041" i="167"/>
  <c r="AG1041" i="167"/>
  <c r="AI1041" i="167"/>
  <c r="AL1041" i="167"/>
  <c r="AK1041" i="167" s="1"/>
  <c r="AO1041" i="167"/>
  <c r="AP1041" i="167"/>
  <c r="AQ1041" i="167"/>
  <c r="AR1041" i="167"/>
  <c r="AS1041" i="167"/>
  <c r="AT1041" i="167"/>
  <c r="AU1041" i="167"/>
  <c r="AV1041" i="167"/>
  <c r="AW1041" i="167"/>
  <c r="BK1041" i="167"/>
  <c r="BL1041" i="167"/>
  <c r="A1042" i="167"/>
  <c r="B1042" i="167"/>
  <c r="C1042" i="167"/>
  <c r="D1042" i="167"/>
  <c r="E1042" i="167"/>
  <c r="H1042" i="167"/>
  <c r="I1042" i="167"/>
  <c r="L1042" i="167"/>
  <c r="N1042" i="167"/>
  <c r="O1042" i="167"/>
  <c r="P1042" i="167"/>
  <c r="Q1042" i="167"/>
  <c r="S1042" i="167"/>
  <c r="T1042" i="167"/>
  <c r="U1042" i="167"/>
  <c r="V1042" i="167"/>
  <c r="Y1042" i="167"/>
  <c r="AB1042" i="167"/>
  <c r="AF1042" i="167"/>
  <c r="AG1042" i="167"/>
  <c r="AI1042" i="167"/>
  <c r="AL1042" i="167"/>
  <c r="AJ1042" i="167" s="1"/>
  <c r="AO1042" i="167"/>
  <c r="AP1042" i="167"/>
  <c r="AQ1042" i="167"/>
  <c r="AR1042" i="167"/>
  <c r="AS1042" i="167"/>
  <c r="AT1042" i="167"/>
  <c r="AU1042" i="167"/>
  <c r="AV1042" i="167"/>
  <c r="AW1042" i="167"/>
  <c r="BK1042" i="167"/>
  <c r="BL1042" i="167"/>
  <c r="BN1042" i="167"/>
  <c r="A1043" i="167"/>
  <c r="B1043" i="167"/>
  <c r="C1043" i="167"/>
  <c r="D1043" i="167"/>
  <c r="E1043" i="167"/>
  <c r="H1043" i="167"/>
  <c r="I1043" i="167"/>
  <c r="L1043" i="167"/>
  <c r="N1043" i="167"/>
  <c r="O1043" i="167"/>
  <c r="P1043" i="167"/>
  <c r="Q1043" i="167"/>
  <c r="S1043" i="167"/>
  <c r="T1043" i="167"/>
  <c r="U1043" i="167"/>
  <c r="V1043" i="167"/>
  <c r="Y1043" i="167"/>
  <c r="AB1043" i="167"/>
  <c r="AF1043" i="167"/>
  <c r="AG1043" i="167"/>
  <c r="AI1043" i="167"/>
  <c r="AL1043" i="167"/>
  <c r="AJ1043" i="167" s="1"/>
  <c r="AO1043" i="167"/>
  <c r="AP1043" i="167"/>
  <c r="AQ1043" i="167"/>
  <c r="AR1043" i="167"/>
  <c r="AS1043" i="167"/>
  <c r="AT1043" i="167"/>
  <c r="AU1043" i="167"/>
  <c r="AV1043" i="167"/>
  <c r="AW1043" i="167"/>
  <c r="BK1043" i="167"/>
  <c r="BL1043" i="167"/>
  <c r="A1044" i="167"/>
  <c r="B1044" i="167"/>
  <c r="C1044" i="167"/>
  <c r="D1044" i="167"/>
  <c r="E1044" i="167"/>
  <c r="H1044" i="167"/>
  <c r="I1044" i="167"/>
  <c r="L1044" i="167"/>
  <c r="N1044" i="167"/>
  <c r="O1044" i="167"/>
  <c r="P1044" i="167"/>
  <c r="Q1044" i="167"/>
  <c r="S1044" i="167"/>
  <c r="T1044" i="167"/>
  <c r="U1044" i="167"/>
  <c r="V1044" i="167"/>
  <c r="Y1044" i="167"/>
  <c r="W1044" i="167" s="1"/>
  <c r="AB1044" i="167"/>
  <c r="AF1044" i="167"/>
  <c r="AG1044" i="167"/>
  <c r="AI1044" i="167"/>
  <c r="AL1044" i="167"/>
  <c r="AO1044" i="167"/>
  <c r="AP1044" i="167"/>
  <c r="AQ1044" i="167"/>
  <c r="AR1044" i="167"/>
  <c r="AS1044" i="167"/>
  <c r="AT1044" i="167"/>
  <c r="AU1044" i="167"/>
  <c r="AV1044" i="167"/>
  <c r="AW1044" i="167"/>
  <c r="BK1044" i="167"/>
  <c r="BL1044" i="167"/>
  <c r="A1045" i="167"/>
  <c r="B1045" i="167"/>
  <c r="C1045" i="167"/>
  <c r="D1045" i="167"/>
  <c r="E1045" i="167"/>
  <c r="H1045" i="167"/>
  <c r="I1045" i="167"/>
  <c r="L1045" i="167"/>
  <c r="N1045" i="167"/>
  <c r="O1045" i="167"/>
  <c r="P1045" i="167"/>
  <c r="Q1045" i="167"/>
  <c r="S1045" i="167"/>
  <c r="T1045" i="167"/>
  <c r="U1045" i="167"/>
  <c r="V1045" i="167"/>
  <c r="Y1045" i="167"/>
  <c r="W1045" i="167" s="1"/>
  <c r="AB1045" i="167"/>
  <c r="Z1045" i="167" s="1"/>
  <c r="AF1045" i="167"/>
  <c r="AG1045" i="167"/>
  <c r="AI1045" i="167"/>
  <c r="AL1045" i="167"/>
  <c r="AK1045" i="167" s="1"/>
  <c r="AO1045" i="167"/>
  <c r="AP1045" i="167"/>
  <c r="AQ1045" i="167"/>
  <c r="AR1045" i="167"/>
  <c r="AS1045" i="167"/>
  <c r="AT1045" i="167"/>
  <c r="AU1045" i="167"/>
  <c r="AV1045" i="167"/>
  <c r="AW1045" i="167"/>
  <c r="BK1045" i="167"/>
  <c r="BL1045" i="167"/>
  <c r="A1046" i="167"/>
  <c r="B1046" i="167"/>
  <c r="C1046" i="167"/>
  <c r="D1046" i="167"/>
  <c r="E1046" i="167"/>
  <c r="H1046" i="167"/>
  <c r="I1046" i="167"/>
  <c r="L1046" i="167"/>
  <c r="N1046" i="167"/>
  <c r="O1046" i="167"/>
  <c r="P1046" i="167"/>
  <c r="Q1046" i="167"/>
  <c r="S1046" i="167"/>
  <c r="T1046" i="167"/>
  <c r="U1046" i="167"/>
  <c r="V1046" i="167"/>
  <c r="Y1046" i="167"/>
  <c r="X1046" i="167" s="1"/>
  <c r="AB1046" i="167"/>
  <c r="AF1046" i="167"/>
  <c r="AG1046" i="167"/>
  <c r="AI1046" i="167"/>
  <c r="AL1046" i="167"/>
  <c r="AO1046" i="167"/>
  <c r="AP1046" i="167"/>
  <c r="AQ1046" i="167"/>
  <c r="AR1046" i="167"/>
  <c r="AS1046" i="167"/>
  <c r="AT1046" i="167"/>
  <c r="AU1046" i="167"/>
  <c r="AV1046" i="167"/>
  <c r="AW1046" i="167"/>
  <c r="BK1046" i="167"/>
  <c r="BL1046" i="167"/>
  <c r="A1047" i="167"/>
  <c r="B1047" i="167"/>
  <c r="C1047" i="167"/>
  <c r="D1047" i="167"/>
  <c r="E1047" i="167"/>
  <c r="H1047" i="167"/>
  <c r="F1047" i="167" s="1"/>
  <c r="I1047" i="167"/>
  <c r="L1047" i="167"/>
  <c r="N1047" i="167"/>
  <c r="O1047" i="167"/>
  <c r="P1047" i="167"/>
  <c r="Q1047" i="167"/>
  <c r="S1047" i="167"/>
  <c r="T1047" i="167"/>
  <c r="U1047" i="167"/>
  <c r="V1047" i="167"/>
  <c r="Y1047" i="167"/>
  <c r="X1047" i="167" s="1"/>
  <c r="AB1047" i="167"/>
  <c r="AF1047" i="167"/>
  <c r="AG1047" i="167"/>
  <c r="AI1047" i="167"/>
  <c r="AL1047" i="167"/>
  <c r="AK1047" i="167" s="1"/>
  <c r="AO1047" i="167"/>
  <c r="AP1047" i="167"/>
  <c r="AQ1047" i="167"/>
  <c r="AR1047" i="167"/>
  <c r="AS1047" i="167"/>
  <c r="AT1047" i="167"/>
  <c r="AU1047" i="167"/>
  <c r="AV1047" i="167"/>
  <c r="AW1047" i="167"/>
  <c r="BK1047" i="167"/>
  <c r="BL1047" i="167"/>
  <c r="A1048" i="167"/>
  <c r="B1048" i="167"/>
  <c r="C1048" i="167"/>
  <c r="D1048" i="167"/>
  <c r="E1048" i="167"/>
  <c r="H1048" i="167"/>
  <c r="G1048" i="167" s="1"/>
  <c r="I1048" i="167"/>
  <c r="L1048" i="167"/>
  <c r="N1048" i="167"/>
  <c r="O1048" i="167"/>
  <c r="P1048" i="167"/>
  <c r="Q1048" i="167"/>
  <c r="S1048" i="167"/>
  <c r="T1048" i="167"/>
  <c r="U1048" i="167"/>
  <c r="V1048" i="167"/>
  <c r="Y1048" i="167"/>
  <c r="AB1048" i="167"/>
  <c r="AF1048" i="167"/>
  <c r="AG1048" i="167"/>
  <c r="AI1048" i="167"/>
  <c r="AL1048" i="167"/>
  <c r="AJ1048" i="167" s="1"/>
  <c r="AO1048" i="167"/>
  <c r="AP1048" i="167"/>
  <c r="AQ1048" i="167"/>
  <c r="AR1048" i="167"/>
  <c r="AS1048" i="167"/>
  <c r="AT1048" i="167"/>
  <c r="AU1048" i="167"/>
  <c r="AV1048" i="167"/>
  <c r="AW1048" i="167"/>
  <c r="BK1048" i="167"/>
  <c r="BL1048" i="167"/>
  <c r="A1049" i="167"/>
  <c r="B1049" i="167"/>
  <c r="C1049" i="167"/>
  <c r="D1049" i="167"/>
  <c r="E1049" i="167"/>
  <c r="H1049" i="167"/>
  <c r="F1049" i="167" s="1"/>
  <c r="I1049" i="167"/>
  <c r="L1049" i="167"/>
  <c r="N1049" i="167"/>
  <c r="O1049" i="167"/>
  <c r="P1049" i="167"/>
  <c r="Q1049" i="167"/>
  <c r="S1049" i="167"/>
  <c r="T1049" i="167"/>
  <c r="U1049" i="167"/>
  <c r="V1049" i="167"/>
  <c r="Y1049" i="167"/>
  <c r="AB1049" i="167"/>
  <c r="AF1049" i="167"/>
  <c r="AG1049" i="167"/>
  <c r="AI1049" i="167"/>
  <c r="AL1049" i="167"/>
  <c r="AK1049" i="167" s="1"/>
  <c r="AO1049" i="167"/>
  <c r="AP1049" i="167"/>
  <c r="AQ1049" i="167"/>
  <c r="AR1049" i="167"/>
  <c r="AS1049" i="167"/>
  <c r="AT1049" i="167"/>
  <c r="AU1049" i="167"/>
  <c r="AV1049" i="167"/>
  <c r="AW1049" i="167"/>
  <c r="BB1049" i="167"/>
  <c r="BK1049" i="167"/>
  <c r="BL1049" i="167"/>
  <c r="A1050" i="167"/>
  <c r="B1050" i="167"/>
  <c r="C1050" i="167"/>
  <c r="D1050" i="167"/>
  <c r="E1050" i="167"/>
  <c r="H1050" i="167"/>
  <c r="I1050" i="167"/>
  <c r="L1050" i="167"/>
  <c r="N1050" i="167"/>
  <c r="O1050" i="167"/>
  <c r="P1050" i="167"/>
  <c r="Q1050" i="167"/>
  <c r="S1050" i="167"/>
  <c r="T1050" i="167"/>
  <c r="U1050" i="167"/>
  <c r="V1050" i="167"/>
  <c r="Y1050" i="167"/>
  <c r="AB1050" i="167"/>
  <c r="Z1050" i="167" s="1"/>
  <c r="AF1050" i="167"/>
  <c r="AG1050" i="167"/>
  <c r="AI1050" i="167"/>
  <c r="AL1050" i="167"/>
  <c r="AO1050" i="167"/>
  <c r="AP1050" i="167"/>
  <c r="AQ1050" i="167"/>
  <c r="AR1050" i="167"/>
  <c r="AS1050" i="167"/>
  <c r="AT1050" i="167"/>
  <c r="AU1050" i="167"/>
  <c r="AV1050" i="167"/>
  <c r="AW1050" i="167"/>
  <c r="BK1050" i="167"/>
  <c r="BL1050" i="167"/>
  <c r="A1038" i="167"/>
  <c r="B1038" i="167"/>
  <c r="C1038" i="167"/>
  <c r="D1038" i="167"/>
  <c r="E1038" i="167"/>
  <c r="H1038" i="167"/>
  <c r="CF1038" i="167" s="1"/>
  <c r="I1038" i="167"/>
  <c r="L1038" i="167"/>
  <c r="N1038" i="167"/>
  <c r="O1038" i="167"/>
  <c r="P1038" i="167"/>
  <c r="Q1038" i="167"/>
  <c r="S1038" i="167"/>
  <c r="T1038" i="167"/>
  <c r="U1038" i="167"/>
  <c r="V1038" i="167"/>
  <c r="Y1038" i="167"/>
  <c r="AB1038" i="167"/>
  <c r="CS1038" i="167" s="1"/>
  <c r="AF1038" i="167"/>
  <c r="AC1038" i="167" s="1"/>
  <c r="AG1038" i="167"/>
  <c r="AI1038" i="167"/>
  <c r="AL1038" i="167"/>
  <c r="AK1038" i="167" s="1"/>
  <c r="AO1038" i="167"/>
  <c r="AP1038" i="167"/>
  <c r="AQ1038" i="167"/>
  <c r="AR1038" i="167"/>
  <c r="AS1038" i="167"/>
  <c r="AT1038" i="167"/>
  <c r="AU1038" i="167"/>
  <c r="AV1038" i="167"/>
  <c r="AW1038" i="167"/>
  <c r="BK1038" i="167"/>
  <c r="BL1038" i="167"/>
  <c r="A1039" i="167"/>
  <c r="B1039" i="167"/>
  <c r="C1039" i="167"/>
  <c r="D1039" i="167"/>
  <c r="E1039" i="167"/>
  <c r="H1039" i="167"/>
  <c r="G1039" i="167" s="1"/>
  <c r="BO1039" i="167" s="1"/>
  <c r="I1039" i="167"/>
  <c r="L1039" i="167"/>
  <c r="N1039" i="167"/>
  <c r="O1039" i="167"/>
  <c r="P1039" i="167"/>
  <c r="Q1039" i="167"/>
  <c r="S1039" i="167"/>
  <c r="T1039" i="167"/>
  <c r="U1039" i="167"/>
  <c r="V1039" i="167"/>
  <c r="Y1039" i="167"/>
  <c r="AB1039" i="167"/>
  <c r="Z1039" i="167" s="1"/>
  <c r="AF1039" i="167"/>
  <c r="AG1039" i="167"/>
  <c r="AI1039" i="167"/>
  <c r="AL1039" i="167"/>
  <c r="AJ1039" i="167" s="1"/>
  <c r="AO1039" i="167"/>
  <c r="AP1039" i="167"/>
  <c r="AQ1039" i="167"/>
  <c r="AR1039" i="167"/>
  <c r="AS1039" i="167"/>
  <c r="AT1039" i="167"/>
  <c r="AU1039" i="167"/>
  <c r="AV1039" i="167"/>
  <c r="AW1039" i="167"/>
  <c r="BK1039" i="167"/>
  <c r="BL1039" i="167"/>
  <c r="BN1039" i="167"/>
  <c r="A1037" i="167"/>
  <c r="B1037" i="167"/>
  <c r="C1037" i="167"/>
  <c r="D1037" i="167"/>
  <c r="E1037" i="167"/>
  <c r="H1037" i="167"/>
  <c r="I1037" i="167"/>
  <c r="L1037" i="167"/>
  <c r="N1037" i="167"/>
  <c r="O1037" i="167"/>
  <c r="P1037" i="167"/>
  <c r="Q1037" i="167"/>
  <c r="S1037" i="167"/>
  <c r="T1037" i="167"/>
  <c r="U1037" i="167"/>
  <c r="V1037" i="167"/>
  <c r="Y1037" i="167"/>
  <c r="AB1037" i="167"/>
  <c r="CG1037" i="167" s="1"/>
  <c r="AF1037" i="167"/>
  <c r="AG1037" i="167"/>
  <c r="AI1037" i="167"/>
  <c r="AL1037" i="167"/>
  <c r="AO1037" i="167"/>
  <c r="AP1037" i="167"/>
  <c r="AQ1037" i="167"/>
  <c r="AR1037" i="167"/>
  <c r="AS1037" i="167"/>
  <c r="AT1037" i="167"/>
  <c r="AU1037" i="167"/>
  <c r="AV1037" i="167"/>
  <c r="AW1037" i="167"/>
  <c r="BK1037" i="167"/>
  <c r="BL1037" i="167"/>
  <c r="A1035" i="167"/>
  <c r="B1035" i="167"/>
  <c r="C1035" i="167"/>
  <c r="D1035" i="167"/>
  <c r="E1035" i="167"/>
  <c r="H1035" i="167"/>
  <c r="I1035" i="167"/>
  <c r="L1035" i="167"/>
  <c r="N1035" i="167"/>
  <c r="O1035" i="167"/>
  <c r="P1035" i="167"/>
  <c r="Q1035" i="167"/>
  <c r="S1035" i="167"/>
  <c r="T1035" i="167"/>
  <c r="U1035" i="167"/>
  <c r="V1035" i="167"/>
  <c r="Y1035" i="167"/>
  <c r="AB1035" i="167"/>
  <c r="AF1035" i="167"/>
  <c r="AG1035" i="167"/>
  <c r="AI1035" i="167"/>
  <c r="AL1035" i="167"/>
  <c r="AO1035" i="167"/>
  <c r="AP1035" i="167"/>
  <c r="AQ1035" i="167"/>
  <c r="AR1035" i="167"/>
  <c r="AS1035" i="167"/>
  <c r="AT1035" i="167"/>
  <c r="AU1035" i="167"/>
  <c r="AV1035" i="167"/>
  <c r="AW1035" i="167"/>
  <c r="BK1035" i="167"/>
  <c r="BL1035" i="167"/>
  <c r="A1036" i="167"/>
  <c r="B1036" i="167"/>
  <c r="C1036" i="167"/>
  <c r="D1036" i="167"/>
  <c r="E1036" i="167"/>
  <c r="H1036" i="167"/>
  <c r="I1036" i="167"/>
  <c r="L1036" i="167"/>
  <c r="N1036" i="167"/>
  <c r="O1036" i="167"/>
  <c r="P1036" i="167"/>
  <c r="Q1036" i="167"/>
  <c r="S1036" i="167"/>
  <c r="T1036" i="167"/>
  <c r="U1036" i="167"/>
  <c r="V1036" i="167"/>
  <c r="Y1036" i="167"/>
  <c r="X1036" i="167" s="1"/>
  <c r="AB1036" i="167"/>
  <c r="AF1036" i="167"/>
  <c r="AG1036" i="167"/>
  <c r="AI1036" i="167"/>
  <c r="AL1036" i="167"/>
  <c r="AO1036" i="167"/>
  <c r="AP1036" i="167"/>
  <c r="AQ1036" i="167"/>
  <c r="AR1036" i="167"/>
  <c r="AS1036" i="167"/>
  <c r="AT1036" i="167"/>
  <c r="AU1036" i="167"/>
  <c r="AV1036" i="167"/>
  <c r="AW1036" i="167"/>
  <c r="BK1036" i="167"/>
  <c r="BL1036" i="167"/>
  <c r="A1017" i="167"/>
  <c r="B1017" i="167"/>
  <c r="C1017" i="167"/>
  <c r="D1017" i="167"/>
  <c r="E1017" i="167"/>
  <c r="H1017" i="167"/>
  <c r="F1017" i="167" s="1"/>
  <c r="I1017" i="167"/>
  <c r="L1017" i="167"/>
  <c r="N1017" i="167"/>
  <c r="O1017" i="167"/>
  <c r="P1017" i="167"/>
  <c r="Q1017" i="167"/>
  <c r="S1017" i="167"/>
  <c r="T1017" i="167"/>
  <c r="U1017" i="167"/>
  <c r="V1017" i="167"/>
  <c r="Y1017" i="167"/>
  <c r="AB1017" i="167"/>
  <c r="Z1017" i="167" s="1"/>
  <c r="AF1017" i="167"/>
  <c r="AG1017" i="167"/>
  <c r="AI1017" i="167"/>
  <c r="AL1017" i="167"/>
  <c r="AO1017" i="167"/>
  <c r="AP1017" i="167"/>
  <c r="AQ1017" i="167"/>
  <c r="AR1017" i="167"/>
  <c r="AS1017" i="167"/>
  <c r="AT1017" i="167"/>
  <c r="AU1017" i="167"/>
  <c r="AV1017" i="167"/>
  <c r="AW1017" i="167"/>
  <c r="BK1017" i="167"/>
  <c r="BL1017" i="167"/>
  <c r="BN1017" i="167"/>
  <c r="A1004" i="167"/>
  <c r="B1004" i="167"/>
  <c r="C1004" i="167"/>
  <c r="D1004" i="167"/>
  <c r="E1004" i="167"/>
  <c r="H1004" i="167"/>
  <c r="CF1004" i="167" s="1"/>
  <c r="I1004" i="167"/>
  <c r="L1004" i="167"/>
  <c r="N1004" i="167"/>
  <c r="O1004" i="167"/>
  <c r="P1004" i="167"/>
  <c r="Q1004" i="167"/>
  <c r="S1004" i="167"/>
  <c r="T1004" i="167"/>
  <c r="U1004" i="167"/>
  <c r="V1004" i="167"/>
  <c r="Y1004" i="167"/>
  <c r="AB1004" i="167"/>
  <c r="AF1004" i="167"/>
  <c r="AG1004" i="167"/>
  <c r="AI1004" i="167"/>
  <c r="AL1004" i="167"/>
  <c r="AJ1004" i="167" s="1"/>
  <c r="AO1004" i="167"/>
  <c r="AP1004" i="167"/>
  <c r="AQ1004" i="167"/>
  <c r="AR1004" i="167"/>
  <c r="AS1004" i="167"/>
  <c r="AT1004" i="167"/>
  <c r="AU1004" i="167"/>
  <c r="AV1004" i="167"/>
  <c r="AW1004" i="167"/>
  <c r="BK1004" i="167"/>
  <c r="BL1004" i="167"/>
  <c r="BN1004" i="167"/>
  <c r="A993" i="167"/>
  <c r="B993" i="167"/>
  <c r="C993" i="167"/>
  <c r="D993" i="167"/>
  <c r="E993" i="167"/>
  <c r="H993" i="167"/>
  <c r="I993" i="167"/>
  <c r="L993" i="167"/>
  <c r="N993" i="167"/>
  <c r="O993" i="167"/>
  <c r="P993" i="167"/>
  <c r="Q993" i="167"/>
  <c r="S993" i="167"/>
  <c r="T993" i="167"/>
  <c r="U993" i="167"/>
  <c r="V993" i="167"/>
  <c r="Y993" i="167"/>
  <c r="AB993" i="167"/>
  <c r="AF993" i="167"/>
  <c r="AG993" i="167"/>
  <c r="AI993" i="167"/>
  <c r="AL993" i="167"/>
  <c r="AK993" i="167" s="1"/>
  <c r="AO993" i="167"/>
  <c r="AP993" i="167"/>
  <c r="AQ993" i="167"/>
  <c r="AR993" i="167"/>
  <c r="AS993" i="167"/>
  <c r="AT993" i="167"/>
  <c r="AU993" i="167"/>
  <c r="AV993" i="167"/>
  <c r="AW993" i="167"/>
  <c r="BK993" i="167"/>
  <c r="BL993" i="167"/>
  <c r="A994" i="167"/>
  <c r="B994" i="167"/>
  <c r="C994" i="167"/>
  <c r="D994" i="167"/>
  <c r="E994" i="167"/>
  <c r="H994" i="167"/>
  <c r="I994" i="167"/>
  <c r="L994" i="167"/>
  <c r="N994" i="167"/>
  <c r="O994" i="167"/>
  <c r="P994" i="167"/>
  <c r="Q994" i="167"/>
  <c r="S994" i="167"/>
  <c r="T994" i="167"/>
  <c r="U994" i="167"/>
  <c r="V994" i="167"/>
  <c r="Y994" i="167"/>
  <c r="W994" i="167" s="1"/>
  <c r="AB994" i="167"/>
  <c r="AA994" i="167" s="1"/>
  <c r="AF994" i="167"/>
  <c r="AG994" i="167"/>
  <c r="AI994" i="167"/>
  <c r="AL994" i="167"/>
  <c r="AJ994" i="167" s="1"/>
  <c r="AO994" i="167"/>
  <c r="AP994" i="167"/>
  <c r="AQ994" i="167"/>
  <c r="AR994" i="167"/>
  <c r="AS994" i="167"/>
  <c r="AT994" i="167"/>
  <c r="AU994" i="167"/>
  <c r="AV994" i="167"/>
  <c r="AW994" i="167"/>
  <c r="BK994" i="167"/>
  <c r="BL994" i="167"/>
  <c r="A995" i="167"/>
  <c r="B995" i="167"/>
  <c r="C995" i="167"/>
  <c r="D995" i="167"/>
  <c r="E995" i="167"/>
  <c r="H995" i="167"/>
  <c r="I995" i="167"/>
  <c r="L995" i="167"/>
  <c r="N995" i="167"/>
  <c r="O995" i="167"/>
  <c r="P995" i="167"/>
  <c r="Q995" i="167"/>
  <c r="S995" i="167"/>
  <c r="T995" i="167"/>
  <c r="U995" i="167"/>
  <c r="V995" i="167"/>
  <c r="Y995" i="167"/>
  <c r="AB995" i="167"/>
  <c r="AF995" i="167"/>
  <c r="AG995" i="167"/>
  <c r="AI995" i="167"/>
  <c r="AL995" i="167"/>
  <c r="AJ995" i="167" s="1"/>
  <c r="AO995" i="167"/>
  <c r="AP995" i="167"/>
  <c r="AQ995" i="167"/>
  <c r="AR995" i="167"/>
  <c r="AS995" i="167"/>
  <c r="AT995" i="167"/>
  <c r="AU995" i="167"/>
  <c r="AV995" i="167"/>
  <c r="AW995" i="167"/>
  <c r="BK995" i="167"/>
  <c r="BL995" i="167"/>
  <c r="A996" i="167"/>
  <c r="B996" i="167"/>
  <c r="C996" i="167"/>
  <c r="D996" i="167"/>
  <c r="E996" i="167"/>
  <c r="H996" i="167"/>
  <c r="I996" i="167"/>
  <c r="L996" i="167"/>
  <c r="N996" i="167"/>
  <c r="O996" i="167"/>
  <c r="P996" i="167"/>
  <c r="Q996" i="167"/>
  <c r="S996" i="167"/>
  <c r="T996" i="167"/>
  <c r="U996" i="167"/>
  <c r="V996" i="167"/>
  <c r="Y996" i="167"/>
  <c r="AB996" i="167"/>
  <c r="AF996" i="167"/>
  <c r="AG996" i="167"/>
  <c r="AI996" i="167"/>
  <c r="AL996" i="167"/>
  <c r="AK996" i="167" s="1"/>
  <c r="AO996" i="167"/>
  <c r="AP996" i="167"/>
  <c r="AQ996" i="167"/>
  <c r="AR996" i="167"/>
  <c r="AS996" i="167"/>
  <c r="AT996" i="167"/>
  <c r="AU996" i="167"/>
  <c r="AV996" i="167"/>
  <c r="AW996" i="167"/>
  <c r="BB996" i="167"/>
  <c r="BK996" i="167"/>
  <c r="BL996" i="167"/>
  <c r="A997" i="167"/>
  <c r="B997" i="167"/>
  <c r="C997" i="167"/>
  <c r="D997" i="167"/>
  <c r="E997" i="167"/>
  <c r="H997" i="167"/>
  <c r="I997" i="167"/>
  <c r="L997" i="167"/>
  <c r="N997" i="167"/>
  <c r="O997" i="167"/>
  <c r="P997" i="167"/>
  <c r="Q997" i="167"/>
  <c r="S997" i="167"/>
  <c r="T997" i="167"/>
  <c r="U997" i="167"/>
  <c r="V997" i="167"/>
  <c r="Y997" i="167"/>
  <c r="X997" i="167" s="1"/>
  <c r="AB997" i="167"/>
  <c r="AA997" i="167" s="1"/>
  <c r="AF997" i="167"/>
  <c r="AG997" i="167"/>
  <c r="AI997" i="167"/>
  <c r="AL997" i="167"/>
  <c r="AO997" i="167"/>
  <c r="AP997" i="167"/>
  <c r="AQ997" i="167"/>
  <c r="AR997" i="167"/>
  <c r="AS997" i="167"/>
  <c r="AT997" i="167"/>
  <c r="AU997" i="167"/>
  <c r="AV997" i="167"/>
  <c r="AW997" i="167"/>
  <c r="BK997" i="167"/>
  <c r="BL997" i="167"/>
  <c r="A987" i="167"/>
  <c r="B987" i="167"/>
  <c r="C987" i="167"/>
  <c r="D987" i="167"/>
  <c r="E987" i="167"/>
  <c r="H987" i="167"/>
  <c r="G987" i="167" s="1"/>
  <c r="I987" i="167"/>
  <c r="L987" i="167"/>
  <c r="N987" i="167"/>
  <c r="O987" i="167"/>
  <c r="P987" i="167"/>
  <c r="Q987" i="167"/>
  <c r="S987" i="167"/>
  <c r="T987" i="167"/>
  <c r="U987" i="167"/>
  <c r="V987" i="167"/>
  <c r="Y987" i="167"/>
  <c r="W987" i="167" s="1"/>
  <c r="AB987" i="167"/>
  <c r="AF987" i="167"/>
  <c r="AG987" i="167"/>
  <c r="AI987" i="167"/>
  <c r="AL987" i="167"/>
  <c r="AJ987" i="167" s="1"/>
  <c r="AO987" i="167"/>
  <c r="AP987" i="167"/>
  <c r="AQ987" i="167"/>
  <c r="AR987" i="167"/>
  <c r="AS987" i="167"/>
  <c r="AT987" i="167"/>
  <c r="AU987" i="167"/>
  <c r="AV987" i="167"/>
  <c r="AW987" i="167"/>
  <c r="BK987" i="167"/>
  <c r="BL987" i="167"/>
  <c r="A988" i="167"/>
  <c r="B988" i="167"/>
  <c r="C988" i="167"/>
  <c r="D988" i="167"/>
  <c r="E988" i="167"/>
  <c r="H988" i="167"/>
  <c r="I988" i="167"/>
  <c r="L988" i="167"/>
  <c r="N988" i="167"/>
  <c r="O988" i="167"/>
  <c r="P988" i="167"/>
  <c r="Q988" i="167"/>
  <c r="S988" i="167"/>
  <c r="T988" i="167"/>
  <c r="U988" i="167"/>
  <c r="V988" i="167"/>
  <c r="Y988" i="167"/>
  <c r="AB988" i="167"/>
  <c r="AF988" i="167"/>
  <c r="AG988" i="167"/>
  <c r="AI988" i="167"/>
  <c r="AL988" i="167"/>
  <c r="AJ988" i="167" s="1"/>
  <c r="AO988" i="167"/>
  <c r="AP988" i="167"/>
  <c r="AQ988" i="167"/>
  <c r="AR988" i="167"/>
  <c r="AS988" i="167"/>
  <c r="AT988" i="167"/>
  <c r="AU988" i="167"/>
  <c r="AV988" i="167"/>
  <c r="AW988" i="167"/>
  <c r="BK988" i="167"/>
  <c r="BL988" i="167"/>
  <c r="A979" i="167"/>
  <c r="B979" i="167"/>
  <c r="C979" i="167"/>
  <c r="D979" i="167"/>
  <c r="E979" i="167"/>
  <c r="H979" i="167"/>
  <c r="I979" i="167"/>
  <c r="L979" i="167"/>
  <c r="N979" i="167"/>
  <c r="O979" i="167"/>
  <c r="P979" i="167"/>
  <c r="Q979" i="167"/>
  <c r="S979" i="167"/>
  <c r="T979" i="167"/>
  <c r="U979" i="167"/>
  <c r="V979" i="167"/>
  <c r="Y979" i="167"/>
  <c r="AB979" i="167"/>
  <c r="AA979" i="167" s="1"/>
  <c r="AF979" i="167"/>
  <c r="AG979" i="167"/>
  <c r="AI979" i="167"/>
  <c r="AL979" i="167"/>
  <c r="AO979" i="167"/>
  <c r="AP979" i="167"/>
  <c r="AQ979" i="167"/>
  <c r="AR979" i="167"/>
  <c r="AS979" i="167"/>
  <c r="AT979" i="167"/>
  <c r="AU979" i="167"/>
  <c r="AV979" i="167"/>
  <c r="AW979" i="167"/>
  <c r="BK979" i="167"/>
  <c r="BL979" i="167"/>
  <c r="A980" i="167"/>
  <c r="B980" i="167"/>
  <c r="C980" i="167"/>
  <c r="D980" i="167"/>
  <c r="E980" i="167"/>
  <c r="H980" i="167"/>
  <c r="I980" i="167"/>
  <c r="L980" i="167"/>
  <c r="N980" i="167"/>
  <c r="O980" i="167"/>
  <c r="P980" i="167"/>
  <c r="Q980" i="167"/>
  <c r="S980" i="167"/>
  <c r="T980" i="167"/>
  <c r="U980" i="167"/>
  <c r="V980" i="167"/>
  <c r="Y980" i="167"/>
  <c r="AB980" i="167"/>
  <c r="AF980" i="167"/>
  <c r="AG980" i="167"/>
  <c r="AI980" i="167"/>
  <c r="AL980" i="167"/>
  <c r="AK980" i="167" s="1"/>
  <c r="AO980" i="167"/>
  <c r="AP980" i="167"/>
  <c r="AQ980" i="167"/>
  <c r="AR980" i="167"/>
  <c r="AS980" i="167"/>
  <c r="AT980" i="167"/>
  <c r="AU980" i="167"/>
  <c r="AV980" i="167"/>
  <c r="AW980" i="167"/>
  <c r="BK980" i="167"/>
  <c r="BL980" i="167"/>
  <c r="A981" i="167"/>
  <c r="B981" i="167"/>
  <c r="C981" i="167"/>
  <c r="D981" i="167"/>
  <c r="E981" i="167"/>
  <c r="H981" i="167"/>
  <c r="I981" i="167"/>
  <c r="L981" i="167"/>
  <c r="N981" i="167"/>
  <c r="O981" i="167"/>
  <c r="P981" i="167"/>
  <c r="Q981" i="167"/>
  <c r="S981" i="167"/>
  <c r="T981" i="167"/>
  <c r="U981" i="167"/>
  <c r="V981" i="167"/>
  <c r="Y981" i="167"/>
  <c r="X981" i="167" s="1"/>
  <c r="AB981" i="167"/>
  <c r="AF981" i="167"/>
  <c r="AG981" i="167"/>
  <c r="AI981" i="167"/>
  <c r="AL981" i="167"/>
  <c r="AO981" i="167"/>
  <c r="AP981" i="167"/>
  <c r="AQ981" i="167"/>
  <c r="AR981" i="167"/>
  <c r="AS981" i="167"/>
  <c r="AT981" i="167"/>
  <c r="AU981" i="167"/>
  <c r="AV981" i="167"/>
  <c r="AW981" i="167"/>
  <c r="BK981" i="167"/>
  <c r="BL981" i="167"/>
  <c r="A982" i="167"/>
  <c r="B982" i="167"/>
  <c r="C982" i="167"/>
  <c r="D982" i="167"/>
  <c r="E982" i="167"/>
  <c r="H982" i="167"/>
  <c r="I982" i="167"/>
  <c r="L982" i="167"/>
  <c r="N982" i="167"/>
  <c r="O982" i="167"/>
  <c r="P982" i="167"/>
  <c r="Q982" i="167"/>
  <c r="S982" i="167"/>
  <c r="T982" i="167"/>
  <c r="U982" i="167"/>
  <c r="V982" i="167"/>
  <c r="Y982" i="167"/>
  <c r="AB982" i="167"/>
  <c r="Z982" i="167" s="1"/>
  <c r="AF982" i="167"/>
  <c r="AG982" i="167"/>
  <c r="AI982" i="167"/>
  <c r="AL982" i="167"/>
  <c r="AO982" i="167"/>
  <c r="AP982" i="167"/>
  <c r="AQ982" i="167"/>
  <c r="AR982" i="167"/>
  <c r="AS982" i="167"/>
  <c r="AT982" i="167"/>
  <c r="AU982" i="167"/>
  <c r="AV982" i="167"/>
  <c r="AW982" i="167"/>
  <c r="BK982" i="167"/>
  <c r="BL982" i="167"/>
  <c r="A969" i="167"/>
  <c r="B969" i="167"/>
  <c r="C969" i="167"/>
  <c r="D969" i="167"/>
  <c r="E969" i="167"/>
  <c r="H969" i="167"/>
  <c r="I969" i="167"/>
  <c r="L969" i="167"/>
  <c r="N969" i="167"/>
  <c r="O969" i="167"/>
  <c r="P969" i="167"/>
  <c r="Q969" i="167"/>
  <c r="S969" i="167"/>
  <c r="T969" i="167"/>
  <c r="U969" i="167"/>
  <c r="V969" i="167"/>
  <c r="Y969" i="167"/>
  <c r="AB969" i="167"/>
  <c r="CG969" i="167" s="1"/>
  <c r="AF969" i="167"/>
  <c r="AG969" i="167"/>
  <c r="AI969" i="167"/>
  <c r="AL969" i="167"/>
  <c r="AJ969" i="167" s="1"/>
  <c r="AO969" i="167"/>
  <c r="AP969" i="167"/>
  <c r="AQ969" i="167"/>
  <c r="AR969" i="167"/>
  <c r="AS969" i="167"/>
  <c r="AT969" i="167"/>
  <c r="AU969" i="167"/>
  <c r="AV969" i="167"/>
  <c r="AW969" i="167"/>
  <c r="BB969" i="167"/>
  <c r="BK969" i="167"/>
  <c r="BL969" i="167"/>
  <c r="A967" i="167"/>
  <c r="B967" i="167"/>
  <c r="C967" i="167"/>
  <c r="D967" i="167"/>
  <c r="E967" i="167"/>
  <c r="H967" i="167"/>
  <c r="CF967" i="167" s="1"/>
  <c r="I967" i="167"/>
  <c r="L967" i="167"/>
  <c r="N967" i="167"/>
  <c r="O967" i="167"/>
  <c r="P967" i="167"/>
  <c r="Q967" i="167"/>
  <c r="S967" i="167"/>
  <c r="T967" i="167"/>
  <c r="U967" i="167"/>
  <c r="V967" i="167"/>
  <c r="Y967" i="167"/>
  <c r="AB967" i="167"/>
  <c r="CS967" i="167" s="1"/>
  <c r="AF967" i="167"/>
  <c r="AG967" i="167"/>
  <c r="AI967" i="167"/>
  <c r="AL967" i="167"/>
  <c r="AJ967" i="167" s="1"/>
  <c r="AO967" i="167"/>
  <c r="AP967" i="167"/>
  <c r="AQ967" i="167"/>
  <c r="AR967" i="167"/>
  <c r="AS967" i="167"/>
  <c r="AT967" i="167"/>
  <c r="AU967" i="167"/>
  <c r="AV967" i="167"/>
  <c r="AW967" i="167"/>
  <c r="BK967" i="167"/>
  <c r="BL967" i="167"/>
  <c r="A968" i="167"/>
  <c r="B968" i="167"/>
  <c r="C968" i="167"/>
  <c r="D968" i="167"/>
  <c r="E968" i="167"/>
  <c r="H968" i="167"/>
  <c r="CF968" i="167" s="1"/>
  <c r="I968" i="167"/>
  <c r="L968" i="167"/>
  <c r="N968" i="167"/>
  <c r="O968" i="167"/>
  <c r="P968" i="167"/>
  <c r="Q968" i="167"/>
  <c r="S968" i="167"/>
  <c r="T968" i="167"/>
  <c r="U968" i="167"/>
  <c r="V968" i="167"/>
  <c r="Y968" i="167"/>
  <c r="AB968" i="167"/>
  <c r="AF968" i="167"/>
  <c r="AG968" i="167"/>
  <c r="AI968" i="167"/>
  <c r="AL968" i="167"/>
  <c r="AK968" i="167" s="1"/>
  <c r="AO968" i="167"/>
  <c r="AP968" i="167"/>
  <c r="AQ968" i="167"/>
  <c r="AR968" i="167"/>
  <c r="AS968" i="167"/>
  <c r="AT968" i="167"/>
  <c r="AU968" i="167"/>
  <c r="AV968" i="167"/>
  <c r="AW968" i="167"/>
  <c r="BK968" i="167"/>
  <c r="BL968" i="167"/>
  <c r="A961" i="167"/>
  <c r="B961" i="167"/>
  <c r="C961" i="167"/>
  <c r="D961" i="167"/>
  <c r="E961" i="167"/>
  <c r="H961" i="167"/>
  <c r="G961" i="167" s="1"/>
  <c r="BO961" i="167" s="1"/>
  <c r="I961" i="167"/>
  <c r="L961" i="167"/>
  <c r="N961" i="167"/>
  <c r="O961" i="167"/>
  <c r="P961" i="167"/>
  <c r="Q961" i="167"/>
  <c r="S961" i="167"/>
  <c r="T961" i="167"/>
  <c r="U961" i="167"/>
  <c r="V961" i="167"/>
  <c r="Y961" i="167"/>
  <c r="AB961" i="167"/>
  <c r="CG961" i="167" s="1"/>
  <c r="AF961" i="167"/>
  <c r="AG961" i="167"/>
  <c r="AI961" i="167"/>
  <c r="AL961" i="167"/>
  <c r="AO961" i="167"/>
  <c r="AP961" i="167"/>
  <c r="AQ961" i="167"/>
  <c r="AR961" i="167"/>
  <c r="AS961" i="167"/>
  <c r="AT961" i="167"/>
  <c r="AU961" i="167"/>
  <c r="AV961" i="167"/>
  <c r="AW961" i="167"/>
  <c r="BK961" i="167"/>
  <c r="BL961" i="167"/>
  <c r="A958" i="167"/>
  <c r="B958" i="167"/>
  <c r="C958" i="167"/>
  <c r="D958" i="167"/>
  <c r="E958" i="167"/>
  <c r="H958" i="167"/>
  <c r="F958" i="167" s="1"/>
  <c r="I958" i="167"/>
  <c r="L958" i="167"/>
  <c r="N958" i="167"/>
  <c r="O958" i="167"/>
  <c r="P958" i="167"/>
  <c r="Q958" i="167"/>
  <c r="S958" i="167"/>
  <c r="T958" i="167"/>
  <c r="U958" i="167"/>
  <c r="V958" i="167"/>
  <c r="Y958" i="167"/>
  <c r="AB958" i="167"/>
  <c r="AF958" i="167"/>
  <c r="AG958" i="167"/>
  <c r="AI958" i="167"/>
  <c r="AL958" i="167"/>
  <c r="AO958" i="167"/>
  <c r="AP958" i="167"/>
  <c r="AQ958" i="167"/>
  <c r="AR958" i="167"/>
  <c r="AS958" i="167"/>
  <c r="AT958" i="167"/>
  <c r="AU958" i="167"/>
  <c r="AV958" i="167"/>
  <c r="AW958" i="167"/>
  <c r="BK958" i="167"/>
  <c r="BL958" i="167"/>
  <c r="BN958" i="167"/>
  <c r="A959" i="167"/>
  <c r="B959" i="167"/>
  <c r="C959" i="167"/>
  <c r="D959" i="167"/>
  <c r="E959" i="167"/>
  <c r="H959" i="167"/>
  <c r="CF959" i="167" s="1"/>
  <c r="I959" i="167"/>
  <c r="L959" i="167"/>
  <c r="N959" i="167"/>
  <c r="O959" i="167"/>
  <c r="P959" i="167"/>
  <c r="Q959" i="167"/>
  <c r="S959" i="167"/>
  <c r="T959" i="167"/>
  <c r="U959" i="167"/>
  <c r="V959" i="167"/>
  <c r="Y959" i="167"/>
  <c r="W959" i="167" s="1"/>
  <c r="AB959" i="167"/>
  <c r="AF959" i="167"/>
  <c r="AG959" i="167"/>
  <c r="AI959" i="167"/>
  <c r="AL959" i="167"/>
  <c r="AK959" i="167" s="1"/>
  <c r="AO959" i="167"/>
  <c r="AP959" i="167"/>
  <c r="AQ959" i="167"/>
  <c r="AR959" i="167"/>
  <c r="AS959" i="167"/>
  <c r="AT959" i="167"/>
  <c r="AU959" i="167"/>
  <c r="AV959" i="167"/>
  <c r="AW959" i="167"/>
  <c r="BK959" i="167"/>
  <c r="BL959" i="167"/>
  <c r="A956" i="167"/>
  <c r="B956" i="167"/>
  <c r="C956" i="167"/>
  <c r="D956" i="167"/>
  <c r="E956" i="167"/>
  <c r="H956" i="167"/>
  <c r="I956" i="167"/>
  <c r="L956" i="167"/>
  <c r="N956" i="167"/>
  <c r="O956" i="167"/>
  <c r="P956" i="167"/>
  <c r="Q956" i="167"/>
  <c r="S956" i="167"/>
  <c r="T956" i="167"/>
  <c r="U956" i="167"/>
  <c r="V956" i="167"/>
  <c r="Y956" i="167"/>
  <c r="AB956" i="167"/>
  <c r="Z956" i="167" s="1"/>
  <c r="AF956" i="167"/>
  <c r="AG956" i="167"/>
  <c r="AI956" i="167"/>
  <c r="AL956" i="167"/>
  <c r="AO956" i="167"/>
  <c r="AP956" i="167"/>
  <c r="AQ956" i="167"/>
  <c r="AR956" i="167"/>
  <c r="AS956" i="167"/>
  <c r="AT956" i="167"/>
  <c r="AU956" i="167"/>
  <c r="AV956" i="167"/>
  <c r="AW956" i="167"/>
  <c r="BK956" i="167"/>
  <c r="BL956" i="167"/>
  <c r="A953" i="167"/>
  <c r="B953" i="167"/>
  <c r="C953" i="167"/>
  <c r="D953" i="167"/>
  <c r="E953" i="167"/>
  <c r="H953" i="167"/>
  <c r="I953" i="167"/>
  <c r="L953" i="167"/>
  <c r="N953" i="167"/>
  <c r="O953" i="167"/>
  <c r="P953" i="167"/>
  <c r="Q953" i="167"/>
  <c r="S953" i="167"/>
  <c r="T953" i="167"/>
  <c r="U953" i="167"/>
  <c r="V953" i="167"/>
  <c r="Y953" i="167"/>
  <c r="AB953" i="167"/>
  <c r="AF953" i="167"/>
  <c r="AG953" i="167"/>
  <c r="AI953" i="167"/>
  <c r="AL953" i="167"/>
  <c r="AJ953" i="167" s="1"/>
  <c r="AO953" i="167"/>
  <c r="AP953" i="167"/>
  <c r="AQ953" i="167"/>
  <c r="AR953" i="167"/>
  <c r="AS953" i="167"/>
  <c r="AT953" i="167"/>
  <c r="AU953" i="167"/>
  <c r="AV953" i="167"/>
  <c r="AW953" i="167"/>
  <c r="BK953" i="167"/>
  <c r="BL953" i="167"/>
  <c r="A948" i="167"/>
  <c r="B948" i="167"/>
  <c r="C948" i="167"/>
  <c r="D948" i="167"/>
  <c r="E948" i="167"/>
  <c r="H948" i="167"/>
  <c r="I948" i="167"/>
  <c r="L948" i="167"/>
  <c r="N948" i="167"/>
  <c r="O948" i="167"/>
  <c r="P948" i="167"/>
  <c r="Q948" i="167"/>
  <c r="S948" i="167"/>
  <c r="T948" i="167"/>
  <c r="U948" i="167"/>
  <c r="V948" i="167"/>
  <c r="Y948" i="167"/>
  <c r="W948" i="167" s="1"/>
  <c r="AB948" i="167"/>
  <c r="CG948" i="167" s="1"/>
  <c r="AF948" i="167"/>
  <c r="AG948" i="167"/>
  <c r="AI948" i="167"/>
  <c r="AL948" i="167"/>
  <c r="AK948" i="167" s="1"/>
  <c r="AO948" i="167"/>
  <c r="AP948" i="167"/>
  <c r="AQ948" i="167"/>
  <c r="AR948" i="167"/>
  <c r="AS948" i="167"/>
  <c r="AT948" i="167"/>
  <c r="AU948" i="167"/>
  <c r="AV948" i="167"/>
  <c r="AW948" i="167"/>
  <c r="BK948" i="167"/>
  <c r="BL948" i="167"/>
  <c r="A949" i="167"/>
  <c r="B949" i="167"/>
  <c r="C949" i="167"/>
  <c r="D949" i="167"/>
  <c r="E949" i="167"/>
  <c r="H949" i="167"/>
  <c r="F949" i="167" s="1"/>
  <c r="I949" i="167"/>
  <c r="L949" i="167"/>
  <c r="N949" i="167"/>
  <c r="O949" i="167"/>
  <c r="P949" i="167"/>
  <c r="Q949" i="167"/>
  <c r="S949" i="167"/>
  <c r="T949" i="167"/>
  <c r="U949" i="167"/>
  <c r="V949" i="167"/>
  <c r="Y949" i="167"/>
  <c r="AB949" i="167"/>
  <c r="AF949" i="167"/>
  <c r="AG949" i="167"/>
  <c r="AI949" i="167"/>
  <c r="AL949" i="167"/>
  <c r="AO949" i="167"/>
  <c r="AP949" i="167"/>
  <c r="AQ949" i="167"/>
  <c r="AR949" i="167"/>
  <c r="AS949" i="167"/>
  <c r="AT949" i="167"/>
  <c r="AU949" i="167"/>
  <c r="AV949" i="167"/>
  <c r="AW949" i="167"/>
  <c r="BK949" i="167"/>
  <c r="BL949" i="167"/>
  <c r="A941" i="167"/>
  <c r="B941" i="167"/>
  <c r="C941" i="167"/>
  <c r="D941" i="167"/>
  <c r="E941" i="167"/>
  <c r="H941" i="167"/>
  <c r="F941" i="167" s="1"/>
  <c r="I941" i="167"/>
  <c r="L941" i="167"/>
  <c r="N941" i="167"/>
  <c r="O941" i="167"/>
  <c r="P941" i="167"/>
  <c r="Q941" i="167"/>
  <c r="S941" i="167"/>
  <c r="T941" i="167"/>
  <c r="U941" i="167"/>
  <c r="V941" i="167"/>
  <c r="Y941" i="167"/>
  <c r="AB941" i="167"/>
  <c r="AF941" i="167"/>
  <c r="AG941" i="167"/>
  <c r="AI941" i="167"/>
  <c r="AL941" i="167"/>
  <c r="AK941" i="167" s="1"/>
  <c r="AO941" i="167"/>
  <c r="AP941" i="167"/>
  <c r="AQ941" i="167"/>
  <c r="AR941" i="167"/>
  <c r="AS941" i="167"/>
  <c r="AT941" i="167"/>
  <c r="AU941" i="167"/>
  <c r="AV941" i="167"/>
  <c r="AW941" i="167"/>
  <c r="BK941" i="167"/>
  <c r="BL941" i="167"/>
  <c r="BN941" i="167"/>
  <c r="A936" i="167"/>
  <c r="B936" i="167"/>
  <c r="C936" i="167"/>
  <c r="D936" i="167"/>
  <c r="E936" i="167"/>
  <c r="H936" i="167"/>
  <c r="I936" i="167"/>
  <c r="L936" i="167"/>
  <c r="N936" i="167"/>
  <c r="O936" i="167"/>
  <c r="P936" i="167"/>
  <c r="Q936" i="167"/>
  <c r="S936" i="167"/>
  <c r="T936" i="167"/>
  <c r="U936" i="167"/>
  <c r="V936" i="167"/>
  <c r="Y936" i="167"/>
  <c r="AB936" i="167"/>
  <c r="AF936" i="167"/>
  <c r="AG936" i="167"/>
  <c r="AI936" i="167"/>
  <c r="AL936" i="167"/>
  <c r="AO936" i="167"/>
  <c r="AP936" i="167"/>
  <c r="AQ936" i="167"/>
  <c r="AR936" i="167"/>
  <c r="AS936" i="167"/>
  <c r="AT936" i="167"/>
  <c r="AU936" i="167"/>
  <c r="AV936" i="167"/>
  <c r="AW936" i="167"/>
  <c r="BK936" i="167"/>
  <c r="BL936" i="167"/>
  <c r="A937" i="167"/>
  <c r="B937" i="167"/>
  <c r="C937" i="167"/>
  <c r="D937" i="167"/>
  <c r="E937" i="167"/>
  <c r="H937" i="167"/>
  <c r="CF937" i="167" s="1"/>
  <c r="I937" i="167"/>
  <c r="L937" i="167"/>
  <c r="N937" i="167"/>
  <c r="O937" i="167"/>
  <c r="P937" i="167"/>
  <c r="Q937" i="167"/>
  <c r="S937" i="167"/>
  <c r="T937" i="167"/>
  <c r="U937" i="167"/>
  <c r="V937" i="167"/>
  <c r="Y937" i="167"/>
  <c r="AB937" i="167"/>
  <c r="AA937" i="167" s="1"/>
  <c r="AF937" i="167"/>
  <c r="AG937" i="167"/>
  <c r="AI937" i="167"/>
  <c r="AL937" i="167"/>
  <c r="AK937" i="167" s="1"/>
  <c r="AO937" i="167"/>
  <c r="AP937" i="167"/>
  <c r="AQ937" i="167"/>
  <c r="AR937" i="167"/>
  <c r="AS937" i="167"/>
  <c r="AT937" i="167"/>
  <c r="AU937" i="167"/>
  <c r="AV937" i="167"/>
  <c r="AW937" i="167"/>
  <c r="BK937" i="167"/>
  <c r="BL937" i="167"/>
  <c r="A934" i="167"/>
  <c r="B934" i="167"/>
  <c r="C934" i="167"/>
  <c r="D934" i="167"/>
  <c r="E934" i="167"/>
  <c r="H934" i="167"/>
  <c r="CF934" i="167" s="1"/>
  <c r="I934" i="167"/>
  <c r="L934" i="167"/>
  <c r="N934" i="167"/>
  <c r="O934" i="167"/>
  <c r="P934" i="167"/>
  <c r="Q934" i="167"/>
  <c r="S934" i="167"/>
  <c r="T934" i="167"/>
  <c r="U934" i="167"/>
  <c r="V934" i="167"/>
  <c r="Y934" i="167"/>
  <c r="AB934" i="167"/>
  <c r="AF934" i="167"/>
  <c r="AG934" i="167"/>
  <c r="AI934" i="167"/>
  <c r="AL934" i="167"/>
  <c r="AO934" i="167"/>
  <c r="AP934" i="167"/>
  <c r="AQ934" i="167"/>
  <c r="AR934" i="167"/>
  <c r="AS934" i="167"/>
  <c r="AT934" i="167"/>
  <c r="AU934" i="167"/>
  <c r="AV934" i="167"/>
  <c r="AW934" i="167"/>
  <c r="BK934" i="167"/>
  <c r="BL934" i="167"/>
  <c r="BN934" i="167"/>
  <c r="A933" i="167"/>
  <c r="B933" i="167"/>
  <c r="C933" i="167"/>
  <c r="D933" i="167"/>
  <c r="E933" i="167"/>
  <c r="H933" i="167"/>
  <c r="G933" i="167" s="1"/>
  <c r="I933" i="167"/>
  <c r="L933" i="167"/>
  <c r="N933" i="167"/>
  <c r="O933" i="167"/>
  <c r="P933" i="167"/>
  <c r="Q933" i="167"/>
  <c r="S933" i="167"/>
  <c r="T933" i="167"/>
  <c r="U933" i="167"/>
  <c r="V933" i="167"/>
  <c r="Y933" i="167"/>
  <c r="X933" i="167" s="1"/>
  <c r="AB933" i="167"/>
  <c r="AF933" i="167"/>
  <c r="AG933" i="167"/>
  <c r="AI933" i="167"/>
  <c r="AL933" i="167"/>
  <c r="AO933" i="167"/>
  <c r="AP933" i="167"/>
  <c r="AQ933" i="167"/>
  <c r="AR933" i="167"/>
  <c r="AS933" i="167"/>
  <c r="AT933" i="167"/>
  <c r="AU933" i="167"/>
  <c r="AV933" i="167"/>
  <c r="AW933" i="167"/>
  <c r="BB933" i="167"/>
  <c r="BK933" i="167"/>
  <c r="BL933" i="167"/>
  <c r="A930" i="167"/>
  <c r="B930" i="167"/>
  <c r="C930" i="167"/>
  <c r="D930" i="167"/>
  <c r="E930" i="167"/>
  <c r="H930" i="167"/>
  <c r="I930" i="167"/>
  <c r="L930" i="167"/>
  <c r="N930" i="167"/>
  <c r="O930" i="167"/>
  <c r="P930" i="167"/>
  <c r="Q930" i="167"/>
  <c r="S930" i="167"/>
  <c r="T930" i="167"/>
  <c r="U930" i="167"/>
  <c r="V930" i="167"/>
  <c r="AX930" i="167" s="1"/>
  <c r="Y930" i="167"/>
  <c r="AB930" i="167"/>
  <c r="AF930" i="167"/>
  <c r="AG930" i="167"/>
  <c r="AI930" i="167"/>
  <c r="AL930" i="167"/>
  <c r="AK930" i="167" s="1"/>
  <c r="AO930" i="167"/>
  <c r="AP930" i="167"/>
  <c r="AQ930" i="167"/>
  <c r="AR930" i="167"/>
  <c r="AS930" i="167"/>
  <c r="AT930" i="167"/>
  <c r="AU930" i="167"/>
  <c r="AV930" i="167"/>
  <c r="AW930" i="167"/>
  <c r="BK930" i="167"/>
  <c r="BL930" i="167"/>
  <c r="A931" i="167"/>
  <c r="B931" i="167"/>
  <c r="C931" i="167"/>
  <c r="D931" i="167"/>
  <c r="E931" i="167"/>
  <c r="H931" i="167"/>
  <c r="F931" i="167" s="1"/>
  <c r="I931" i="167"/>
  <c r="L931" i="167"/>
  <c r="N931" i="167"/>
  <c r="O931" i="167"/>
  <c r="P931" i="167"/>
  <c r="Q931" i="167"/>
  <c r="S931" i="167"/>
  <c r="T931" i="167"/>
  <c r="U931" i="167"/>
  <c r="V931" i="167"/>
  <c r="Y931" i="167"/>
  <c r="AB931" i="167"/>
  <c r="Z931" i="167" s="1"/>
  <c r="AF931" i="167"/>
  <c r="AG931" i="167"/>
  <c r="AI931" i="167"/>
  <c r="AL931" i="167"/>
  <c r="AO931" i="167"/>
  <c r="AP931" i="167"/>
  <c r="AQ931" i="167"/>
  <c r="AR931" i="167"/>
  <c r="AS931" i="167"/>
  <c r="AT931" i="167"/>
  <c r="AU931" i="167"/>
  <c r="AV931" i="167"/>
  <c r="AW931" i="167"/>
  <c r="BB931" i="167"/>
  <c r="BK931" i="167"/>
  <c r="BL931" i="167"/>
  <c r="A932" i="167"/>
  <c r="B932" i="167"/>
  <c r="C932" i="167"/>
  <c r="D932" i="167"/>
  <c r="E932" i="167"/>
  <c r="H932" i="167"/>
  <c r="G932" i="167" s="1"/>
  <c r="BN932" i="167" s="1"/>
  <c r="I932" i="167"/>
  <c r="L932" i="167"/>
  <c r="N932" i="167"/>
  <c r="O932" i="167"/>
  <c r="P932" i="167"/>
  <c r="Q932" i="167"/>
  <c r="S932" i="167"/>
  <c r="T932" i="167"/>
  <c r="U932" i="167"/>
  <c r="V932" i="167"/>
  <c r="Y932" i="167"/>
  <c r="AB932" i="167"/>
  <c r="CK932" i="167" s="1"/>
  <c r="AF932" i="167"/>
  <c r="AG932" i="167"/>
  <c r="AI932" i="167"/>
  <c r="AL932" i="167"/>
  <c r="AO932" i="167"/>
  <c r="AP932" i="167"/>
  <c r="AQ932" i="167"/>
  <c r="AR932" i="167"/>
  <c r="AS932" i="167"/>
  <c r="AT932" i="167"/>
  <c r="AU932" i="167"/>
  <c r="AV932" i="167"/>
  <c r="AW932" i="167"/>
  <c r="BK932" i="167"/>
  <c r="BL932" i="167"/>
  <c r="A919" i="167"/>
  <c r="B919" i="167"/>
  <c r="C919" i="167"/>
  <c r="D919" i="167"/>
  <c r="E919" i="167"/>
  <c r="H919" i="167"/>
  <c r="I919" i="167"/>
  <c r="L919" i="167"/>
  <c r="N919" i="167"/>
  <c r="O919" i="167"/>
  <c r="P919" i="167"/>
  <c r="Q919" i="167"/>
  <c r="S919" i="167"/>
  <c r="T919" i="167"/>
  <c r="U919" i="167"/>
  <c r="V919" i="167"/>
  <c r="Y919" i="167"/>
  <c r="AB919" i="167"/>
  <c r="AF919" i="167"/>
  <c r="AG919" i="167"/>
  <c r="AI919" i="167"/>
  <c r="AL919" i="167"/>
  <c r="AJ919" i="167" s="1"/>
  <c r="AO919" i="167"/>
  <c r="AP919" i="167"/>
  <c r="AQ919" i="167"/>
  <c r="AR919" i="167"/>
  <c r="AS919" i="167"/>
  <c r="AT919" i="167"/>
  <c r="AU919" i="167"/>
  <c r="AV919" i="167"/>
  <c r="AW919" i="167"/>
  <c r="BK919" i="167"/>
  <c r="BL919" i="167"/>
  <c r="A920" i="167"/>
  <c r="B920" i="167"/>
  <c r="C920" i="167"/>
  <c r="D920" i="167"/>
  <c r="E920" i="167"/>
  <c r="H920" i="167"/>
  <c r="I920" i="167"/>
  <c r="L920" i="167"/>
  <c r="N920" i="167"/>
  <c r="O920" i="167"/>
  <c r="P920" i="167"/>
  <c r="Q920" i="167"/>
  <c r="S920" i="167"/>
  <c r="T920" i="167"/>
  <c r="U920" i="167"/>
  <c r="V920" i="167"/>
  <c r="Y920" i="167"/>
  <c r="AB920" i="167"/>
  <c r="AA920" i="167" s="1"/>
  <c r="AF920" i="167"/>
  <c r="AG920" i="167"/>
  <c r="AI920" i="167"/>
  <c r="AL920" i="167"/>
  <c r="AK920" i="167" s="1"/>
  <c r="AO920" i="167"/>
  <c r="AP920" i="167"/>
  <c r="AQ920" i="167"/>
  <c r="AR920" i="167"/>
  <c r="AS920" i="167"/>
  <c r="AT920" i="167"/>
  <c r="AU920" i="167"/>
  <c r="AV920" i="167"/>
  <c r="AW920" i="167"/>
  <c r="BK920" i="167"/>
  <c r="BL920" i="167"/>
  <c r="A921" i="167"/>
  <c r="B921" i="167"/>
  <c r="C921" i="167"/>
  <c r="D921" i="167"/>
  <c r="E921" i="167"/>
  <c r="H921" i="167"/>
  <c r="G921" i="167" s="1"/>
  <c r="I921" i="167"/>
  <c r="L921" i="167"/>
  <c r="N921" i="167"/>
  <c r="O921" i="167"/>
  <c r="P921" i="167"/>
  <c r="Q921" i="167"/>
  <c r="S921" i="167"/>
  <c r="T921" i="167"/>
  <c r="U921" i="167"/>
  <c r="V921" i="167"/>
  <c r="Y921" i="167"/>
  <c r="AB921" i="167"/>
  <c r="AF921" i="167"/>
  <c r="AG921" i="167"/>
  <c r="AI921" i="167"/>
  <c r="AL921" i="167"/>
  <c r="AJ921" i="167" s="1"/>
  <c r="AO921" i="167"/>
  <c r="AP921" i="167"/>
  <c r="AQ921" i="167"/>
  <c r="AR921" i="167"/>
  <c r="AS921" i="167"/>
  <c r="AT921" i="167"/>
  <c r="AU921" i="167"/>
  <c r="AV921" i="167"/>
  <c r="AW921" i="167"/>
  <c r="BK921" i="167"/>
  <c r="BL921" i="167"/>
  <c r="A922" i="167"/>
  <c r="B922" i="167"/>
  <c r="C922" i="167"/>
  <c r="D922" i="167"/>
  <c r="E922" i="167"/>
  <c r="H922" i="167"/>
  <c r="CF922" i="167" s="1"/>
  <c r="I922" i="167"/>
  <c r="L922" i="167"/>
  <c r="N922" i="167"/>
  <c r="O922" i="167"/>
  <c r="P922" i="167"/>
  <c r="Q922" i="167"/>
  <c r="S922" i="167"/>
  <c r="T922" i="167"/>
  <c r="U922" i="167"/>
  <c r="V922" i="167"/>
  <c r="Y922" i="167"/>
  <c r="AB922" i="167"/>
  <c r="AF922" i="167"/>
  <c r="AG922" i="167"/>
  <c r="AI922" i="167"/>
  <c r="AL922" i="167"/>
  <c r="AK922" i="167" s="1"/>
  <c r="AO922" i="167"/>
  <c r="AP922" i="167"/>
  <c r="AQ922" i="167"/>
  <c r="AR922" i="167"/>
  <c r="AS922" i="167"/>
  <c r="AT922" i="167"/>
  <c r="AU922" i="167"/>
  <c r="AV922" i="167"/>
  <c r="AW922" i="167"/>
  <c r="BK922" i="167"/>
  <c r="BL922" i="167"/>
  <c r="A923" i="167"/>
  <c r="B923" i="167"/>
  <c r="C923" i="167"/>
  <c r="D923" i="167"/>
  <c r="E923" i="167"/>
  <c r="H923" i="167"/>
  <c r="I923" i="167"/>
  <c r="L923" i="167"/>
  <c r="N923" i="167"/>
  <c r="O923" i="167"/>
  <c r="P923" i="167"/>
  <c r="Q923" i="167"/>
  <c r="S923" i="167"/>
  <c r="T923" i="167"/>
  <c r="U923" i="167"/>
  <c r="V923" i="167"/>
  <c r="Y923" i="167"/>
  <c r="X923" i="167" s="1"/>
  <c r="AB923" i="167"/>
  <c r="AF923" i="167"/>
  <c r="AG923" i="167"/>
  <c r="AI923" i="167"/>
  <c r="AL923" i="167"/>
  <c r="AO923" i="167"/>
  <c r="AP923" i="167"/>
  <c r="AQ923" i="167"/>
  <c r="AR923" i="167"/>
  <c r="AS923" i="167"/>
  <c r="AT923" i="167"/>
  <c r="AU923" i="167"/>
  <c r="AV923" i="167"/>
  <c r="AW923" i="167"/>
  <c r="BK923" i="167"/>
  <c r="BL923" i="167"/>
  <c r="A924" i="167"/>
  <c r="B924" i="167"/>
  <c r="C924" i="167"/>
  <c r="D924" i="167"/>
  <c r="E924" i="167"/>
  <c r="H924" i="167"/>
  <c r="F924" i="167" s="1"/>
  <c r="I924" i="167"/>
  <c r="L924" i="167"/>
  <c r="N924" i="167"/>
  <c r="O924" i="167"/>
  <c r="P924" i="167"/>
  <c r="Q924" i="167"/>
  <c r="S924" i="167"/>
  <c r="T924" i="167"/>
  <c r="U924" i="167"/>
  <c r="V924" i="167"/>
  <c r="Y924" i="167"/>
  <c r="AB924" i="167"/>
  <c r="AF924" i="167"/>
  <c r="AG924" i="167"/>
  <c r="AI924" i="167"/>
  <c r="AL924" i="167"/>
  <c r="AO924" i="167"/>
  <c r="AP924" i="167"/>
  <c r="AQ924" i="167"/>
  <c r="AR924" i="167"/>
  <c r="AS924" i="167"/>
  <c r="AT924" i="167"/>
  <c r="AU924" i="167"/>
  <c r="AV924" i="167"/>
  <c r="AW924" i="167"/>
  <c r="BK924" i="167"/>
  <c r="BL924" i="167"/>
  <c r="A925" i="167"/>
  <c r="B925" i="167"/>
  <c r="C925" i="167"/>
  <c r="D925" i="167"/>
  <c r="E925" i="167"/>
  <c r="H925" i="167"/>
  <c r="G925" i="167" s="1"/>
  <c r="I925" i="167"/>
  <c r="L925" i="167"/>
  <c r="N925" i="167"/>
  <c r="O925" i="167"/>
  <c r="P925" i="167"/>
  <c r="Q925" i="167"/>
  <c r="S925" i="167"/>
  <c r="T925" i="167"/>
  <c r="U925" i="167"/>
  <c r="V925" i="167"/>
  <c r="Y925" i="167"/>
  <c r="AB925" i="167"/>
  <c r="AF925" i="167"/>
  <c r="AG925" i="167"/>
  <c r="AI925" i="167"/>
  <c r="AL925" i="167"/>
  <c r="AJ925" i="167" s="1"/>
  <c r="AO925" i="167"/>
  <c r="AP925" i="167"/>
  <c r="AQ925" i="167"/>
  <c r="AR925" i="167"/>
  <c r="AS925" i="167"/>
  <c r="AT925" i="167"/>
  <c r="AU925" i="167"/>
  <c r="AV925" i="167"/>
  <c r="AW925" i="167"/>
  <c r="BK925" i="167"/>
  <c r="BL925" i="167"/>
  <c r="A926" i="167"/>
  <c r="B926" i="167"/>
  <c r="C926" i="167"/>
  <c r="D926" i="167"/>
  <c r="E926" i="167"/>
  <c r="H926" i="167"/>
  <c r="I926" i="167"/>
  <c r="L926" i="167"/>
  <c r="N926" i="167"/>
  <c r="O926" i="167"/>
  <c r="P926" i="167"/>
  <c r="Q926" i="167"/>
  <c r="S926" i="167"/>
  <c r="T926" i="167"/>
  <c r="U926" i="167"/>
  <c r="V926" i="167"/>
  <c r="Y926" i="167"/>
  <c r="X926" i="167" s="1"/>
  <c r="AB926" i="167"/>
  <c r="AF926" i="167"/>
  <c r="AG926" i="167"/>
  <c r="AI926" i="167"/>
  <c r="AL926" i="167"/>
  <c r="AO926" i="167"/>
  <c r="AP926" i="167"/>
  <c r="AQ926" i="167"/>
  <c r="AR926" i="167"/>
  <c r="AS926" i="167"/>
  <c r="AT926" i="167"/>
  <c r="AU926" i="167"/>
  <c r="AV926" i="167"/>
  <c r="AW926" i="167"/>
  <c r="BK926" i="167"/>
  <c r="BL926" i="167"/>
  <c r="A927" i="167"/>
  <c r="B927" i="167"/>
  <c r="C927" i="167"/>
  <c r="D927" i="167"/>
  <c r="E927" i="167"/>
  <c r="H927" i="167"/>
  <c r="F927" i="167" s="1"/>
  <c r="I927" i="167"/>
  <c r="L927" i="167"/>
  <c r="N927" i="167"/>
  <c r="O927" i="167"/>
  <c r="P927" i="167"/>
  <c r="Q927" i="167"/>
  <c r="S927" i="167"/>
  <c r="T927" i="167"/>
  <c r="U927" i="167"/>
  <c r="V927" i="167"/>
  <c r="AX927" i="167" s="1"/>
  <c r="Y927" i="167"/>
  <c r="AB927" i="167"/>
  <c r="AF927" i="167"/>
  <c r="AC927" i="167" s="1"/>
  <c r="AG927" i="167"/>
  <c r="AI927" i="167"/>
  <c r="AL927" i="167"/>
  <c r="AO927" i="167"/>
  <c r="AP927" i="167"/>
  <c r="AQ927" i="167"/>
  <c r="AR927" i="167"/>
  <c r="AS927" i="167"/>
  <c r="AT927" i="167"/>
  <c r="AU927" i="167"/>
  <c r="AV927" i="167"/>
  <c r="AW927" i="167"/>
  <c r="BK927" i="167"/>
  <c r="BL927" i="167"/>
  <c r="A916" i="167"/>
  <c r="B916" i="167"/>
  <c r="C916" i="167"/>
  <c r="D916" i="167"/>
  <c r="E916" i="167"/>
  <c r="H916" i="167"/>
  <c r="I916" i="167"/>
  <c r="L916" i="167"/>
  <c r="N916" i="167"/>
  <c r="O916" i="167"/>
  <c r="P916" i="167"/>
  <c r="Q916" i="167"/>
  <c r="S916" i="167"/>
  <c r="T916" i="167"/>
  <c r="U916" i="167"/>
  <c r="V916" i="167"/>
  <c r="AX916" i="167" s="1"/>
  <c r="Y916" i="167"/>
  <c r="AB916" i="167"/>
  <c r="AF916" i="167"/>
  <c r="AC916" i="167" s="1"/>
  <c r="AG916" i="167"/>
  <c r="AI916" i="167"/>
  <c r="AL916" i="167"/>
  <c r="AO916" i="167"/>
  <c r="AP916" i="167"/>
  <c r="AQ916" i="167"/>
  <c r="AR916" i="167"/>
  <c r="AS916" i="167"/>
  <c r="AT916" i="167"/>
  <c r="AU916" i="167"/>
  <c r="AV916" i="167"/>
  <c r="AW916" i="167"/>
  <c r="BK916" i="167"/>
  <c r="BL916" i="167"/>
  <c r="A917" i="167"/>
  <c r="B917" i="167"/>
  <c r="C917" i="167"/>
  <c r="D917" i="167"/>
  <c r="E917" i="167"/>
  <c r="H917" i="167"/>
  <c r="I917" i="167"/>
  <c r="L917" i="167"/>
  <c r="N917" i="167"/>
  <c r="O917" i="167"/>
  <c r="P917" i="167"/>
  <c r="Q917" i="167"/>
  <c r="S917" i="167"/>
  <c r="T917" i="167"/>
  <c r="U917" i="167"/>
  <c r="V917" i="167"/>
  <c r="Y917" i="167"/>
  <c r="AB917" i="167"/>
  <c r="AF917" i="167"/>
  <c r="AG917" i="167"/>
  <c r="AI917" i="167"/>
  <c r="AL917" i="167"/>
  <c r="AO917" i="167"/>
  <c r="AP917" i="167"/>
  <c r="AQ917" i="167"/>
  <c r="AR917" i="167"/>
  <c r="AS917" i="167"/>
  <c r="AT917" i="167"/>
  <c r="AU917" i="167"/>
  <c r="AV917" i="167"/>
  <c r="AW917" i="167"/>
  <c r="BK917" i="167"/>
  <c r="BL917" i="167"/>
  <c r="A912" i="167"/>
  <c r="B912" i="167"/>
  <c r="C912" i="167"/>
  <c r="D912" i="167"/>
  <c r="E912" i="167"/>
  <c r="H912" i="167"/>
  <c r="F912" i="167" s="1"/>
  <c r="I912" i="167"/>
  <c r="L912" i="167"/>
  <c r="N912" i="167"/>
  <c r="O912" i="167"/>
  <c r="P912" i="167"/>
  <c r="Q912" i="167"/>
  <c r="S912" i="167"/>
  <c r="T912" i="167"/>
  <c r="U912" i="167"/>
  <c r="V912" i="167"/>
  <c r="Y912" i="167"/>
  <c r="AB912" i="167"/>
  <c r="AF912" i="167"/>
  <c r="AG912" i="167"/>
  <c r="AI912" i="167"/>
  <c r="AL912" i="167"/>
  <c r="AK912" i="167" s="1"/>
  <c r="AO912" i="167"/>
  <c r="AP912" i="167"/>
  <c r="AQ912" i="167"/>
  <c r="AR912" i="167"/>
  <c r="AS912" i="167"/>
  <c r="AT912" i="167"/>
  <c r="AU912" i="167"/>
  <c r="AV912" i="167"/>
  <c r="AW912" i="167"/>
  <c r="BK912" i="167"/>
  <c r="BL912" i="167"/>
  <c r="A913" i="167"/>
  <c r="B913" i="167"/>
  <c r="C913" i="167"/>
  <c r="D913" i="167"/>
  <c r="E913" i="167"/>
  <c r="H913" i="167"/>
  <c r="G913" i="167" s="1"/>
  <c r="I913" i="167"/>
  <c r="L913" i="167"/>
  <c r="N913" i="167"/>
  <c r="O913" i="167"/>
  <c r="P913" i="167"/>
  <c r="Q913" i="167"/>
  <c r="S913" i="167"/>
  <c r="T913" i="167"/>
  <c r="U913" i="167"/>
  <c r="V913" i="167"/>
  <c r="AX913" i="167" s="1"/>
  <c r="Y913" i="167"/>
  <c r="AB913" i="167"/>
  <c r="AF913" i="167"/>
  <c r="AG913" i="167"/>
  <c r="AI913" i="167"/>
  <c r="AL913" i="167"/>
  <c r="AO913" i="167"/>
  <c r="AP913" i="167"/>
  <c r="AQ913" i="167"/>
  <c r="AR913" i="167"/>
  <c r="AS913" i="167"/>
  <c r="AT913" i="167"/>
  <c r="AU913" i="167"/>
  <c r="AV913" i="167"/>
  <c r="AW913" i="167"/>
  <c r="BB913" i="167"/>
  <c r="BK913" i="167"/>
  <c r="BL913" i="167"/>
  <c r="BN913" i="167"/>
  <c r="A914" i="167"/>
  <c r="B914" i="167"/>
  <c r="C914" i="167"/>
  <c r="D914" i="167"/>
  <c r="E914" i="167"/>
  <c r="H914" i="167"/>
  <c r="CF914" i="167" s="1"/>
  <c r="I914" i="167"/>
  <c r="L914" i="167"/>
  <c r="N914" i="167"/>
  <c r="O914" i="167"/>
  <c r="P914" i="167"/>
  <c r="Q914" i="167"/>
  <c r="S914" i="167"/>
  <c r="T914" i="167"/>
  <c r="U914" i="167"/>
  <c r="V914" i="167"/>
  <c r="Y914" i="167"/>
  <c r="AB914" i="167"/>
  <c r="AF914" i="167"/>
  <c r="AG914" i="167"/>
  <c r="AI914" i="167"/>
  <c r="AL914" i="167"/>
  <c r="AO914" i="167"/>
  <c r="AP914" i="167"/>
  <c r="AQ914" i="167"/>
  <c r="AR914" i="167"/>
  <c r="AS914" i="167"/>
  <c r="AT914" i="167"/>
  <c r="AU914" i="167"/>
  <c r="AV914" i="167"/>
  <c r="AW914" i="167"/>
  <c r="BK914" i="167"/>
  <c r="BL914" i="167"/>
  <c r="A908" i="167"/>
  <c r="B908" i="167"/>
  <c r="C908" i="167"/>
  <c r="D908" i="167"/>
  <c r="E908" i="167"/>
  <c r="H908" i="167"/>
  <c r="G908" i="167" s="1"/>
  <c r="BB908" i="167" s="1"/>
  <c r="I908" i="167"/>
  <c r="L908" i="167"/>
  <c r="N908" i="167"/>
  <c r="O908" i="167"/>
  <c r="P908" i="167"/>
  <c r="Q908" i="167"/>
  <c r="S908" i="167"/>
  <c r="T908" i="167"/>
  <c r="U908" i="167"/>
  <c r="V908" i="167"/>
  <c r="Y908" i="167"/>
  <c r="AB908" i="167"/>
  <c r="AF908" i="167"/>
  <c r="AG908" i="167"/>
  <c r="AI908" i="167"/>
  <c r="AL908" i="167"/>
  <c r="AJ908" i="167" s="1"/>
  <c r="AO908" i="167"/>
  <c r="AP908" i="167"/>
  <c r="AQ908" i="167"/>
  <c r="AR908" i="167"/>
  <c r="AS908" i="167"/>
  <c r="AT908" i="167"/>
  <c r="AU908" i="167"/>
  <c r="AV908" i="167"/>
  <c r="AW908" i="167"/>
  <c r="BK908" i="167"/>
  <c r="BL908" i="167"/>
  <c r="A902" i="167"/>
  <c r="B902" i="167"/>
  <c r="C902" i="167"/>
  <c r="D902" i="167"/>
  <c r="E902" i="167"/>
  <c r="H902" i="167"/>
  <c r="I902" i="167"/>
  <c r="L902" i="167"/>
  <c r="N902" i="167"/>
  <c r="O902" i="167"/>
  <c r="P902" i="167"/>
  <c r="Q902" i="167"/>
  <c r="S902" i="167"/>
  <c r="T902" i="167"/>
  <c r="U902" i="167"/>
  <c r="V902" i="167"/>
  <c r="Y902" i="167"/>
  <c r="AB902" i="167"/>
  <c r="AF902" i="167"/>
  <c r="AG902" i="167"/>
  <c r="AI902" i="167"/>
  <c r="AL902" i="167"/>
  <c r="AJ902" i="167" s="1"/>
  <c r="AO902" i="167"/>
  <c r="AP902" i="167"/>
  <c r="AQ902" i="167"/>
  <c r="AR902" i="167"/>
  <c r="AS902" i="167"/>
  <c r="AT902" i="167"/>
  <c r="AU902" i="167"/>
  <c r="AV902" i="167"/>
  <c r="AW902" i="167"/>
  <c r="BK902" i="167"/>
  <c r="BL902" i="167"/>
  <c r="A897" i="167"/>
  <c r="B897" i="167"/>
  <c r="C897" i="167"/>
  <c r="D897" i="167"/>
  <c r="E897" i="167"/>
  <c r="H897" i="167"/>
  <c r="I897" i="167"/>
  <c r="L897" i="167"/>
  <c r="N897" i="167"/>
  <c r="O897" i="167"/>
  <c r="P897" i="167"/>
  <c r="Q897" i="167"/>
  <c r="S897" i="167"/>
  <c r="T897" i="167"/>
  <c r="U897" i="167"/>
  <c r="V897" i="167"/>
  <c r="Y897" i="167"/>
  <c r="AB897" i="167"/>
  <c r="AF897" i="167"/>
  <c r="AC897" i="167" s="1"/>
  <c r="AG897" i="167"/>
  <c r="AI897" i="167"/>
  <c r="AL897" i="167"/>
  <c r="AK897" i="167" s="1"/>
  <c r="AO897" i="167"/>
  <c r="AP897" i="167"/>
  <c r="AQ897" i="167"/>
  <c r="AR897" i="167"/>
  <c r="AS897" i="167"/>
  <c r="AT897" i="167"/>
  <c r="AU897" i="167"/>
  <c r="AV897" i="167"/>
  <c r="AW897" i="167"/>
  <c r="BK897" i="167"/>
  <c r="BL897" i="167"/>
  <c r="A898" i="167"/>
  <c r="B898" i="167"/>
  <c r="C898" i="167"/>
  <c r="D898" i="167"/>
  <c r="E898" i="167"/>
  <c r="H898" i="167"/>
  <c r="G898" i="167" s="1"/>
  <c r="BO898" i="167" s="1"/>
  <c r="I898" i="167"/>
  <c r="L898" i="167"/>
  <c r="N898" i="167"/>
  <c r="O898" i="167"/>
  <c r="P898" i="167"/>
  <c r="Q898" i="167"/>
  <c r="S898" i="167"/>
  <c r="T898" i="167"/>
  <c r="U898" i="167"/>
  <c r="V898" i="167"/>
  <c r="Y898" i="167"/>
  <c r="X898" i="167" s="1"/>
  <c r="AB898" i="167"/>
  <c r="AA898" i="167" s="1"/>
  <c r="AF898" i="167"/>
  <c r="AG898" i="167"/>
  <c r="AI898" i="167"/>
  <c r="AL898" i="167"/>
  <c r="AO898" i="167"/>
  <c r="AP898" i="167"/>
  <c r="AQ898" i="167"/>
  <c r="AR898" i="167"/>
  <c r="AS898" i="167"/>
  <c r="AT898" i="167"/>
  <c r="AU898" i="167"/>
  <c r="AV898" i="167"/>
  <c r="AW898" i="167"/>
  <c r="BK898" i="167"/>
  <c r="BL898" i="167"/>
  <c r="A899" i="167"/>
  <c r="B899" i="167"/>
  <c r="C899" i="167"/>
  <c r="D899" i="167"/>
  <c r="E899" i="167"/>
  <c r="H899" i="167"/>
  <c r="I899" i="167"/>
  <c r="L899" i="167"/>
  <c r="N899" i="167"/>
  <c r="O899" i="167"/>
  <c r="P899" i="167"/>
  <c r="Q899" i="167"/>
  <c r="S899" i="167"/>
  <c r="T899" i="167"/>
  <c r="U899" i="167"/>
  <c r="V899" i="167"/>
  <c r="AX899" i="167" s="1"/>
  <c r="Y899" i="167"/>
  <c r="W899" i="167" s="1"/>
  <c r="AB899" i="167"/>
  <c r="AF899" i="167"/>
  <c r="AG899" i="167"/>
  <c r="AI899" i="167"/>
  <c r="AL899" i="167"/>
  <c r="AO899" i="167"/>
  <c r="AP899" i="167"/>
  <c r="AQ899" i="167"/>
  <c r="AR899" i="167"/>
  <c r="AS899" i="167"/>
  <c r="AT899" i="167"/>
  <c r="AU899" i="167"/>
  <c r="AV899" i="167"/>
  <c r="AW899" i="167"/>
  <c r="BK899" i="167"/>
  <c r="BL899" i="167"/>
  <c r="A900" i="167"/>
  <c r="B900" i="167"/>
  <c r="C900" i="167"/>
  <c r="D900" i="167"/>
  <c r="E900" i="167"/>
  <c r="H900" i="167"/>
  <c r="G900" i="167" s="1"/>
  <c r="I900" i="167"/>
  <c r="L900" i="167"/>
  <c r="N900" i="167"/>
  <c r="O900" i="167"/>
  <c r="P900" i="167"/>
  <c r="Q900" i="167"/>
  <c r="S900" i="167"/>
  <c r="T900" i="167"/>
  <c r="U900" i="167"/>
  <c r="V900" i="167"/>
  <c r="Y900" i="167"/>
  <c r="AB900" i="167"/>
  <c r="AF900" i="167"/>
  <c r="AC900" i="167" s="1"/>
  <c r="AG900" i="167"/>
  <c r="AI900" i="167"/>
  <c r="AL900" i="167"/>
  <c r="AO900" i="167"/>
  <c r="AP900" i="167"/>
  <c r="AQ900" i="167"/>
  <c r="AR900" i="167"/>
  <c r="AS900" i="167"/>
  <c r="AT900" i="167"/>
  <c r="AU900" i="167"/>
  <c r="AV900" i="167"/>
  <c r="AW900" i="167"/>
  <c r="BK900" i="167"/>
  <c r="BL900" i="167"/>
  <c r="BN900" i="167"/>
  <c r="A901" i="167"/>
  <c r="B901" i="167"/>
  <c r="C901" i="167"/>
  <c r="D901" i="167"/>
  <c r="E901" i="167"/>
  <c r="H901" i="167"/>
  <c r="I901" i="167"/>
  <c r="L901" i="167"/>
  <c r="N901" i="167"/>
  <c r="O901" i="167"/>
  <c r="P901" i="167"/>
  <c r="Q901" i="167"/>
  <c r="S901" i="167"/>
  <c r="T901" i="167"/>
  <c r="U901" i="167"/>
  <c r="V901" i="167"/>
  <c r="Y901" i="167"/>
  <c r="AB901" i="167"/>
  <c r="CG901" i="167" s="1"/>
  <c r="AF901" i="167"/>
  <c r="AG901" i="167"/>
  <c r="AI901" i="167"/>
  <c r="AL901" i="167"/>
  <c r="AJ901" i="167" s="1"/>
  <c r="AO901" i="167"/>
  <c r="AP901" i="167"/>
  <c r="AQ901" i="167"/>
  <c r="AR901" i="167"/>
  <c r="AS901" i="167"/>
  <c r="AT901" i="167"/>
  <c r="AU901" i="167"/>
  <c r="AV901" i="167"/>
  <c r="AW901" i="167"/>
  <c r="BK901" i="167"/>
  <c r="BL901" i="167"/>
  <c r="A896" i="167"/>
  <c r="B896" i="167"/>
  <c r="C896" i="167"/>
  <c r="D896" i="167"/>
  <c r="E896" i="167"/>
  <c r="H896" i="167"/>
  <c r="G896" i="167" s="1"/>
  <c r="I896" i="167"/>
  <c r="L896" i="167"/>
  <c r="N896" i="167"/>
  <c r="O896" i="167"/>
  <c r="P896" i="167"/>
  <c r="Q896" i="167"/>
  <c r="S896" i="167"/>
  <c r="T896" i="167"/>
  <c r="U896" i="167"/>
  <c r="V896" i="167"/>
  <c r="AX896" i="167" s="1"/>
  <c r="Y896" i="167"/>
  <c r="W896" i="167" s="1"/>
  <c r="AB896" i="167"/>
  <c r="AF896" i="167"/>
  <c r="AC896" i="167" s="1"/>
  <c r="AG896" i="167"/>
  <c r="AI896" i="167"/>
  <c r="AL896" i="167"/>
  <c r="AK896" i="167" s="1"/>
  <c r="AO896" i="167"/>
  <c r="AP896" i="167"/>
  <c r="AQ896" i="167"/>
  <c r="AR896" i="167"/>
  <c r="AS896" i="167"/>
  <c r="AT896" i="167"/>
  <c r="AU896" i="167"/>
  <c r="AV896" i="167"/>
  <c r="AW896" i="167"/>
  <c r="BK896" i="167"/>
  <c r="BL896" i="167"/>
  <c r="A891" i="167"/>
  <c r="B891" i="167"/>
  <c r="C891" i="167"/>
  <c r="D891" i="167"/>
  <c r="E891" i="167"/>
  <c r="H891" i="167"/>
  <c r="F891" i="167" s="1"/>
  <c r="I891" i="167"/>
  <c r="L891" i="167"/>
  <c r="N891" i="167"/>
  <c r="O891" i="167"/>
  <c r="P891" i="167"/>
  <c r="Q891" i="167"/>
  <c r="S891" i="167"/>
  <c r="T891" i="167"/>
  <c r="U891" i="167"/>
  <c r="V891" i="167"/>
  <c r="AX891" i="167" s="1"/>
  <c r="Y891" i="167"/>
  <c r="AB891" i="167"/>
  <c r="AF891" i="167"/>
  <c r="AG891" i="167"/>
  <c r="AI891" i="167"/>
  <c r="AL891" i="167"/>
  <c r="AJ891" i="167" s="1"/>
  <c r="AO891" i="167"/>
  <c r="AP891" i="167"/>
  <c r="AQ891" i="167"/>
  <c r="AR891" i="167"/>
  <c r="AS891" i="167"/>
  <c r="AT891" i="167"/>
  <c r="AU891" i="167"/>
  <c r="AV891" i="167"/>
  <c r="AW891" i="167"/>
  <c r="BK891" i="167"/>
  <c r="BL891" i="167"/>
  <c r="A892" i="167"/>
  <c r="B892" i="167"/>
  <c r="C892" i="167"/>
  <c r="D892" i="167"/>
  <c r="E892" i="167"/>
  <c r="H892" i="167"/>
  <c r="I892" i="167"/>
  <c r="L892" i="167"/>
  <c r="N892" i="167"/>
  <c r="O892" i="167"/>
  <c r="P892" i="167"/>
  <c r="Q892" i="167"/>
  <c r="S892" i="167"/>
  <c r="T892" i="167"/>
  <c r="U892" i="167"/>
  <c r="V892" i="167"/>
  <c r="AX892" i="167" s="1"/>
  <c r="Y892" i="167"/>
  <c r="AB892" i="167"/>
  <c r="CG892" i="167" s="1"/>
  <c r="AF892" i="167"/>
  <c r="AG892" i="167"/>
  <c r="AI892" i="167"/>
  <c r="AL892" i="167"/>
  <c r="AJ892" i="167" s="1"/>
  <c r="AO892" i="167"/>
  <c r="AP892" i="167"/>
  <c r="AQ892" i="167"/>
  <c r="AR892" i="167"/>
  <c r="AS892" i="167"/>
  <c r="AT892" i="167"/>
  <c r="AU892" i="167"/>
  <c r="AV892" i="167"/>
  <c r="AW892" i="167"/>
  <c r="BK892" i="167"/>
  <c r="BL892" i="167"/>
  <c r="A893" i="167"/>
  <c r="B893" i="167"/>
  <c r="C893" i="167"/>
  <c r="D893" i="167"/>
  <c r="E893" i="167"/>
  <c r="H893" i="167"/>
  <c r="G893" i="167" s="1"/>
  <c r="BO893" i="167" s="1"/>
  <c r="I893" i="167"/>
  <c r="L893" i="167"/>
  <c r="N893" i="167"/>
  <c r="O893" i="167"/>
  <c r="P893" i="167"/>
  <c r="Q893" i="167"/>
  <c r="S893" i="167"/>
  <c r="T893" i="167"/>
  <c r="U893" i="167"/>
  <c r="V893" i="167"/>
  <c r="AX893" i="167" s="1"/>
  <c r="Y893" i="167"/>
  <c r="AB893" i="167"/>
  <c r="AF893" i="167"/>
  <c r="AC893" i="167" s="1"/>
  <c r="AG893" i="167"/>
  <c r="AI893" i="167"/>
  <c r="AL893" i="167"/>
  <c r="AJ893" i="167" s="1"/>
  <c r="AO893" i="167"/>
  <c r="AP893" i="167"/>
  <c r="AQ893" i="167"/>
  <c r="AR893" i="167"/>
  <c r="AS893" i="167"/>
  <c r="AT893" i="167"/>
  <c r="AU893" i="167"/>
  <c r="AV893" i="167"/>
  <c r="AW893" i="167"/>
  <c r="BK893" i="167"/>
  <c r="BL893" i="167"/>
  <c r="A894" i="167"/>
  <c r="B894" i="167"/>
  <c r="C894" i="167"/>
  <c r="D894" i="167"/>
  <c r="E894" i="167"/>
  <c r="H894" i="167"/>
  <c r="I894" i="167"/>
  <c r="L894" i="167"/>
  <c r="N894" i="167"/>
  <c r="O894" i="167"/>
  <c r="P894" i="167"/>
  <c r="Q894" i="167"/>
  <c r="S894" i="167"/>
  <c r="T894" i="167"/>
  <c r="U894" i="167"/>
  <c r="V894" i="167"/>
  <c r="AX894" i="167" s="1"/>
  <c r="Y894" i="167"/>
  <c r="W894" i="167" s="1"/>
  <c r="AB894" i="167"/>
  <c r="Z894" i="167" s="1"/>
  <c r="AF894" i="167"/>
  <c r="AG894" i="167"/>
  <c r="AI894" i="167"/>
  <c r="AL894" i="167"/>
  <c r="AK894" i="167" s="1"/>
  <c r="AO894" i="167"/>
  <c r="AP894" i="167"/>
  <c r="AQ894" i="167"/>
  <c r="AR894" i="167"/>
  <c r="AS894" i="167"/>
  <c r="AT894" i="167"/>
  <c r="AU894" i="167"/>
  <c r="AV894" i="167"/>
  <c r="AW894" i="167"/>
  <c r="BK894" i="167"/>
  <c r="BL894" i="167"/>
  <c r="A895" i="167"/>
  <c r="B895" i="167"/>
  <c r="C895" i="167"/>
  <c r="D895" i="167"/>
  <c r="E895" i="167"/>
  <c r="H895" i="167"/>
  <c r="CF895" i="167" s="1"/>
  <c r="I895" i="167"/>
  <c r="L895" i="167"/>
  <c r="N895" i="167"/>
  <c r="O895" i="167"/>
  <c r="P895" i="167"/>
  <c r="Q895" i="167"/>
  <c r="S895" i="167"/>
  <c r="T895" i="167"/>
  <c r="U895" i="167"/>
  <c r="V895" i="167"/>
  <c r="AX895" i="167" s="1"/>
  <c r="Y895" i="167"/>
  <c r="AB895" i="167"/>
  <c r="AF895" i="167"/>
  <c r="AG895" i="167"/>
  <c r="AI895" i="167"/>
  <c r="AL895" i="167"/>
  <c r="AO895" i="167"/>
  <c r="AP895" i="167"/>
  <c r="AQ895" i="167"/>
  <c r="AR895" i="167"/>
  <c r="AS895" i="167"/>
  <c r="AT895" i="167"/>
  <c r="AU895" i="167"/>
  <c r="AV895" i="167"/>
  <c r="AW895" i="167"/>
  <c r="BK895" i="167"/>
  <c r="BL895" i="167"/>
  <c r="A887" i="167"/>
  <c r="B887" i="167"/>
  <c r="C887" i="167"/>
  <c r="D887" i="167"/>
  <c r="E887" i="167"/>
  <c r="H887" i="167"/>
  <c r="I887" i="167"/>
  <c r="L887" i="167"/>
  <c r="N887" i="167"/>
  <c r="O887" i="167"/>
  <c r="P887" i="167"/>
  <c r="Q887" i="167"/>
  <c r="S887" i="167"/>
  <c r="T887" i="167"/>
  <c r="U887" i="167"/>
  <c r="V887" i="167"/>
  <c r="AX887" i="167" s="1"/>
  <c r="Y887" i="167"/>
  <c r="AB887" i="167"/>
  <c r="AF887" i="167"/>
  <c r="AG887" i="167"/>
  <c r="AI887" i="167"/>
  <c r="AL887" i="167"/>
  <c r="AO887" i="167"/>
  <c r="AP887" i="167"/>
  <c r="AQ887" i="167"/>
  <c r="AR887" i="167"/>
  <c r="AS887" i="167"/>
  <c r="AT887" i="167"/>
  <c r="AU887" i="167"/>
  <c r="AV887" i="167"/>
  <c r="AW887" i="167"/>
  <c r="BK887" i="167"/>
  <c r="BL887" i="167"/>
  <c r="A888" i="167"/>
  <c r="B888" i="167"/>
  <c r="C888" i="167"/>
  <c r="D888" i="167"/>
  <c r="E888" i="167"/>
  <c r="H888" i="167"/>
  <c r="I888" i="167"/>
  <c r="L888" i="167"/>
  <c r="N888" i="167"/>
  <c r="O888" i="167"/>
  <c r="P888" i="167"/>
  <c r="Q888" i="167"/>
  <c r="S888" i="167"/>
  <c r="T888" i="167"/>
  <c r="U888" i="167"/>
  <c r="V888" i="167"/>
  <c r="Y888" i="167"/>
  <c r="AB888" i="167"/>
  <c r="Z888" i="167" s="1"/>
  <c r="AF888" i="167"/>
  <c r="AG888" i="167"/>
  <c r="AI888" i="167"/>
  <c r="AL888" i="167"/>
  <c r="AO888" i="167"/>
  <c r="AP888" i="167"/>
  <c r="AQ888" i="167"/>
  <c r="AR888" i="167"/>
  <c r="AS888" i="167"/>
  <c r="AT888" i="167"/>
  <c r="AU888" i="167"/>
  <c r="AV888" i="167"/>
  <c r="AW888" i="167"/>
  <c r="BK888" i="167"/>
  <c r="BL888" i="167"/>
  <c r="BN888" i="167"/>
  <c r="A889" i="167"/>
  <c r="B889" i="167"/>
  <c r="C889" i="167"/>
  <c r="D889" i="167"/>
  <c r="E889" i="167"/>
  <c r="H889" i="167"/>
  <c r="I889" i="167"/>
  <c r="L889" i="167"/>
  <c r="N889" i="167"/>
  <c r="O889" i="167"/>
  <c r="P889" i="167"/>
  <c r="Q889" i="167"/>
  <c r="S889" i="167"/>
  <c r="T889" i="167"/>
  <c r="U889" i="167"/>
  <c r="V889" i="167"/>
  <c r="Y889" i="167"/>
  <c r="X889" i="167" s="1"/>
  <c r="AB889" i="167"/>
  <c r="AA889" i="167" s="1"/>
  <c r="AF889" i="167"/>
  <c r="AG889" i="167"/>
  <c r="AI889" i="167"/>
  <c r="AL889" i="167"/>
  <c r="AO889" i="167"/>
  <c r="AP889" i="167"/>
  <c r="AQ889" i="167"/>
  <c r="AR889" i="167"/>
  <c r="AS889" i="167"/>
  <c r="AT889" i="167"/>
  <c r="AU889" i="167"/>
  <c r="AV889" i="167"/>
  <c r="AW889" i="167"/>
  <c r="BK889" i="167"/>
  <c r="BL889" i="167"/>
  <c r="A886" i="167"/>
  <c r="B886" i="167"/>
  <c r="C886" i="167"/>
  <c r="D886" i="167"/>
  <c r="E886" i="167"/>
  <c r="H886" i="167"/>
  <c r="F886" i="167" s="1"/>
  <c r="I886" i="167"/>
  <c r="L886" i="167"/>
  <c r="N886" i="167"/>
  <c r="O886" i="167"/>
  <c r="P886" i="167"/>
  <c r="Q886" i="167"/>
  <c r="S886" i="167"/>
  <c r="T886" i="167"/>
  <c r="U886" i="167"/>
  <c r="V886" i="167"/>
  <c r="Y886" i="167"/>
  <c r="AB886" i="167"/>
  <c r="Z886" i="167" s="1"/>
  <c r="AF886" i="167"/>
  <c r="AG886" i="167"/>
  <c r="AI886" i="167"/>
  <c r="AL886" i="167"/>
  <c r="AO886" i="167"/>
  <c r="AP886" i="167"/>
  <c r="AQ886" i="167"/>
  <c r="AR886" i="167"/>
  <c r="AS886" i="167"/>
  <c r="AT886" i="167"/>
  <c r="AU886" i="167"/>
  <c r="AV886" i="167"/>
  <c r="AW886" i="167"/>
  <c r="BB886" i="167"/>
  <c r="BK886" i="167"/>
  <c r="BL886" i="167"/>
  <c r="BN886" i="167"/>
  <c r="A882" i="167"/>
  <c r="B882" i="167"/>
  <c r="C882" i="167"/>
  <c r="D882" i="167"/>
  <c r="E882" i="167"/>
  <c r="H882" i="167"/>
  <c r="G882" i="167" s="1"/>
  <c r="I882" i="167"/>
  <c r="L882" i="167"/>
  <c r="N882" i="167"/>
  <c r="O882" i="167"/>
  <c r="P882" i="167"/>
  <c r="Q882" i="167"/>
  <c r="S882" i="167"/>
  <c r="T882" i="167"/>
  <c r="U882" i="167"/>
  <c r="V882" i="167"/>
  <c r="AX882" i="167" s="1"/>
  <c r="Y882" i="167"/>
  <c r="AB882" i="167"/>
  <c r="AF882" i="167"/>
  <c r="AG882" i="167"/>
  <c r="AI882" i="167"/>
  <c r="AL882" i="167"/>
  <c r="AO882" i="167"/>
  <c r="AP882" i="167"/>
  <c r="AQ882" i="167"/>
  <c r="AR882" i="167"/>
  <c r="AS882" i="167"/>
  <c r="AT882" i="167"/>
  <c r="AU882" i="167"/>
  <c r="AV882" i="167"/>
  <c r="AW882" i="167"/>
  <c r="BK882" i="167"/>
  <c r="BL882" i="167"/>
  <c r="A879" i="167"/>
  <c r="B879" i="167"/>
  <c r="C879" i="167"/>
  <c r="D879" i="167"/>
  <c r="E879" i="167"/>
  <c r="H879" i="167"/>
  <c r="G879" i="167" s="1"/>
  <c r="BN879" i="167" s="1"/>
  <c r="I879" i="167"/>
  <c r="L879" i="167"/>
  <c r="N879" i="167"/>
  <c r="O879" i="167"/>
  <c r="P879" i="167"/>
  <c r="Q879" i="167"/>
  <c r="S879" i="167"/>
  <c r="T879" i="167"/>
  <c r="U879" i="167"/>
  <c r="V879" i="167"/>
  <c r="Y879" i="167"/>
  <c r="AB879" i="167"/>
  <c r="AF879" i="167"/>
  <c r="AG879" i="167"/>
  <c r="AI879" i="167"/>
  <c r="AL879" i="167"/>
  <c r="AJ879" i="167" s="1"/>
  <c r="AO879" i="167"/>
  <c r="AP879" i="167"/>
  <c r="AQ879" i="167"/>
  <c r="AR879" i="167"/>
  <c r="AS879" i="167"/>
  <c r="AT879" i="167"/>
  <c r="AU879" i="167"/>
  <c r="AV879" i="167"/>
  <c r="AW879" i="167"/>
  <c r="BB879" i="167"/>
  <c r="BK879" i="167"/>
  <c r="BL879" i="167"/>
  <c r="A876" i="167"/>
  <c r="B876" i="167"/>
  <c r="C876" i="167"/>
  <c r="D876" i="167"/>
  <c r="E876" i="167"/>
  <c r="H876" i="167"/>
  <c r="I876" i="167"/>
  <c r="L876" i="167"/>
  <c r="N876" i="167"/>
  <c r="O876" i="167"/>
  <c r="P876" i="167"/>
  <c r="Q876" i="167"/>
  <c r="S876" i="167"/>
  <c r="T876" i="167"/>
  <c r="U876" i="167"/>
  <c r="V876" i="167"/>
  <c r="Y876" i="167"/>
  <c r="AB876" i="167"/>
  <c r="AF876" i="167"/>
  <c r="AG876" i="167"/>
  <c r="AI876" i="167"/>
  <c r="AL876" i="167"/>
  <c r="AJ876" i="167" s="1"/>
  <c r="AO876" i="167"/>
  <c r="AP876" i="167"/>
  <c r="AQ876" i="167"/>
  <c r="AR876" i="167"/>
  <c r="AS876" i="167"/>
  <c r="AT876" i="167"/>
  <c r="AU876" i="167"/>
  <c r="AV876" i="167"/>
  <c r="AW876" i="167"/>
  <c r="BK876" i="167"/>
  <c r="BL876" i="167"/>
  <c r="A877" i="167"/>
  <c r="B877" i="167"/>
  <c r="C877" i="167"/>
  <c r="D877" i="167"/>
  <c r="E877" i="167"/>
  <c r="M877" i="167" s="1"/>
  <c r="H877" i="167"/>
  <c r="G877" i="167" s="1"/>
  <c r="BN877" i="167" s="1"/>
  <c r="I877" i="167"/>
  <c r="L877" i="167"/>
  <c r="N877" i="167"/>
  <c r="O877" i="167"/>
  <c r="P877" i="167"/>
  <c r="Q877" i="167"/>
  <c r="S877" i="167"/>
  <c r="T877" i="167"/>
  <c r="U877" i="167"/>
  <c r="V877" i="167"/>
  <c r="Y877" i="167"/>
  <c r="AB877" i="167"/>
  <c r="AF877" i="167"/>
  <c r="AG877" i="167"/>
  <c r="AI877" i="167"/>
  <c r="AL877" i="167"/>
  <c r="AJ877" i="167" s="1"/>
  <c r="AO877" i="167"/>
  <c r="AP877" i="167"/>
  <c r="AQ877" i="167"/>
  <c r="AR877" i="167"/>
  <c r="AS877" i="167"/>
  <c r="AT877" i="167"/>
  <c r="AU877" i="167"/>
  <c r="AV877" i="167"/>
  <c r="AW877" i="167"/>
  <c r="BK877" i="167"/>
  <c r="BL877" i="167"/>
  <c r="A874" i="167"/>
  <c r="B874" i="167"/>
  <c r="C874" i="167"/>
  <c r="D874" i="167"/>
  <c r="E874" i="167"/>
  <c r="H874" i="167"/>
  <c r="G874" i="167" s="1"/>
  <c r="I874" i="167"/>
  <c r="L874" i="167"/>
  <c r="N874" i="167"/>
  <c r="O874" i="167"/>
  <c r="P874" i="167"/>
  <c r="Q874" i="167"/>
  <c r="S874" i="167"/>
  <c r="T874" i="167"/>
  <c r="U874" i="167"/>
  <c r="V874" i="167"/>
  <c r="Y874" i="167"/>
  <c r="AB874" i="167"/>
  <c r="AF874" i="167"/>
  <c r="AG874" i="167"/>
  <c r="AI874" i="167"/>
  <c r="AL874" i="167"/>
  <c r="AO874" i="167"/>
  <c r="AP874" i="167"/>
  <c r="AQ874" i="167"/>
  <c r="AR874" i="167"/>
  <c r="AS874" i="167"/>
  <c r="AT874" i="167"/>
  <c r="AU874" i="167"/>
  <c r="AV874" i="167"/>
  <c r="AW874" i="167"/>
  <c r="BK874" i="167"/>
  <c r="BL874" i="167"/>
  <c r="A873" i="167"/>
  <c r="B873" i="167"/>
  <c r="C873" i="167"/>
  <c r="D873" i="167"/>
  <c r="E873" i="167"/>
  <c r="H873" i="167"/>
  <c r="I873" i="167"/>
  <c r="L873" i="167"/>
  <c r="N873" i="167"/>
  <c r="O873" i="167"/>
  <c r="P873" i="167"/>
  <c r="Q873" i="167"/>
  <c r="S873" i="167"/>
  <c r="T873" i="167"/>
  <c r="U873" i="167"/>
  <c r="V873" i="167"/>
  <c r="AX873" i="167" s="1"/>
  <c r="Y873" i="167"/>
  <c r="AB873" i="167"/>
  <c r="AA873" i="167" s="1"/>
  <c r="AF873" i="167"/>
  <c r="AC873" i="167" s="1"/>
  <c r="AG873" i="167"/>
  <c r="AI873" i="167"/>
  <c r="AL873" i="167"/>
  <c r="AO873" i="167"/>
  <c r="AP873" i="167"/>
  <c r="AQ873" i="167"/>
  <c r="AR873" i="167"/>
  <c r="AS873" i="167"/>
  <c r="AT873" i="167"/>
  <c r="AU873" i="167"/>
  <c r="AV873" i="167"/>
  <c r="AW873" i="167"/>
  <c r="BB873" i="167"/>
  <c r="BK873" i="167"/>
  <c r="BL873" i="167"/>
  <c r="BN873" i="167"/>
  <c r="A869" i="167"/>
  <c r="B869" i="167"/>
  <c r="C869" i="167"/>
  <c r="D869" i="167"/>
  <c r="E869" i="167"/>
  <c r="H869" i="167"/>
  <c r="CF869" i="167" s="1"/>
  <c r="I869" i="167"/>
  <c r="L869" i="167"/>
  <c r="N869" i="167"/>
  <c r="O869" i="167"/>
  <c r="P869" i="167"/>
  <c r="Q869" i="167"/>
  <c r="S869" i="167"/>
  <c r="T869" i="167"/>
  <c r="U869" i="167"/>
  <c r="V869" i="167"/>
  <c r="Y869" i="167"/>
  <c r="AB869" i="167"/>
  <c r="AF869" i="167"/>
  <c r="AG869" i="167"/>
  <c r="AI869" i="167"/>
  <c r="AL869" i="167"/>
  <c r="AJ869" i="167" s="1"/>
  <c r="AO869" i="167"/>
  <c r="AP869" i="167"/>
  <c r="AQ869" i="167"/>
  <c r="AR869" i="167"/>
  <c r="AS869" i="167"/>
  <c r="AT869" i="167"/>
  <c r="AU869" i="167"/>
  <c r="AV869" i="167"/>
  <c r="AW869" i="167"/>
  <c r="BK869" i="167"/>
  <c r="BL869" i="167"/>
  <c r="A867" i="167"/>
  <c r="B867" i="167"/>
  <c r="C867" i="167"/>
  <c r="D867" i="167"/>
  <c r="E867" i="167"/>
  <c r="H867" i="167"/>
  <c r="G867" i="167" s="1"/>
  <c r="I867" i="167"/>
  <c r="L867" i="167"/>
  <c r="N867" i="167"/>
  <c r="O867" i="167"/>
  <c r="P867" i="167"/>
  <c r="Q867" i="167"/>
  <c r="S867" i="167"/>
  <c r="T867" i="167"/>
  <c r="U867" i="167"/>
  <c r="V867" i="167"/>
  <c r="Y867" i="167"/>
  <c r="AB867" i="167"/>
  <c r="CG867" i="167" s="1"/>
  <c r="AF867" i="167"/>
  <c r="AG867" i="167"/>
  <c r="AI867" i="167"/>
  <c r="AL867" i="167"/>
  <c r="AO867" i="167"/>
  <c r="AP867" i="167"/>
  <c r="AQ867" i="167"/>
  <c r="AR867" i="167"/>
  <c r="AS867" i="167"/>
  <c r="AT867" i="167"/>
  <c r="AU867" i="167"/>
  <c r="AV867" i="167"/>
  <c r="AW867" i="167"/>
  <c r="BK867" i="167"/>
  <c r="BL867" i="167"/>
  <c r="A865" i="167"/>
  <c r="B865" i="167"/>
  <c r="C865" i="167"/>
  <c r="D865" i="167"/>
  <c r="E865" i="167"/>
  <c r="H865" i="167"/>
  <c r="F865" i="167" s="1"/>
  <c r="I865" i="167"/>
  <c r="L865" i="167"/>
  <c r="N865" i="167"/>
  <c r="O865" i="167"/>
  <c r="P865" i="167"/>
  <c r="Q865" i="167"/>
  <c r="S865" i="167"/>
  <c r="T865" i="167"/>
  <c r="U865" i="167"/>
  <c r="V865" i="167"/>
  <c r="Y865" i="167"/>
  <c r="AB865" i="167"/>
  <c r="AF865" i="167"/>
  <c r="AG865" i="167"/>
  <c r="AI865" i="167"/>
  <c r="AL865" i="167"/>
  <c r="AO865" i="167"/>
  <c r="AP865" i="167"/>
  <c r="AQ865" i="167"/>
  <c r="AR865" i="167"/>
  <c r="AS865" i="167"/>
  <c r="AT865" i="167"/>
  <c r="AU865" i="167"/>
  <c r="AV865" i="167"/>
  <c r="AW865" i="167"/>
  <c r="BK865" i="167"/>
  <c r="BL865" i="167"/>
  <c r="A862" i="167"/>
  <c r="B862" i="167"/>
  <c r="C862" i="167"/>
  <c r="D862" i="167"/>
  <c r="E862" i="167"/>
  <c r="H862" i="167"/>
  <c r="I862" i="167"/>
  <c r="L862" i="167"/>
  <c r="N862" i="167"/>
  <c r="O862" i="167"/>
  <c r="P862" i="167"/>
  <c r="Q862" i="167"/>
  <c r="S862" i="167"/>
  <c r="T862" i="167"/>
  <c r="U862" i="167"/>
  <c r="V862" i="167"/>
  <c r="Y862" i="167"/>
  <c r="X862" i="167" s="1"/>
  <c r="AB862" i="167"/>
  <c r="AF862" i="167"/>
  <c r="AG862" i="167"/>
  <c r="AI862" i="167"/>
  <c r="AL862" i="167"/>
  <c r="AK862" i="167" s="1"/>
  <c r="AO862" i="167"/>
  <c r="AP862" i="167"/>
  <c r="AQ862" i="167"/>
  <c r="AR862" i="167"/>
  <c r="AS862" i="167"/>
  <c r="AT862" i="167"/>
  <c r="AU862" i="167"/>
  <c r="AV862" i="167"/>
  <c r="AW862" i="167"/>
  <c r="BK862" i="167"/>
  <c r="BL862" i="167"/>
  <c r="A863" i="167"/>
  <c r="B863" i="167"/>
  <c r="C863" i="167"/>
  <c r="D863" i="167"/>
  <c r="E863" i="167"/>
  <c r="H863" i="167"/>
  <c r="F863" i="167" s="1"/>
  <c r="I863" i="167"/>
  <c r="L863" i="167"/>
  <c r="N863" i="167"/>
  <c r="O863" i="167"/>
  <c r="P863" i="167"/>
  <c r="Q863" i="167"/>
  <c r="S863" i="167"/>
  <c r="T863" i="167"/>
  <c r="U863" i="167"/>
  <c r="V863" i="167"/>
  <c r="Y863" i="167"/>
  <c r="X863" i="167" s="1"/>
  <c r="AB863" i="167"/>
  <c r="AF863" i="167"/>
  <c r="AG863" i="167"/>
  <c r="AI863" i="167"/>
  <c r="AL863" i="167"/>
  <c r="AO863" i="167"/>
  <c r="AP863" i="167"/>
  <c r="AQ863" i="167"/>
  <c r="AR863" i="167"/>
  <c r="AS863" i="167"/>
  <c r="AT863" i="167"/>
  <c r="AU863" i="167"/>
  <c r="AV863" i="167"/>
  <c r="AW863" i="167"/>
  <c r="BK863" i="167"/>
  <c r="BL863" i="167"/>
  <c r="BN863" i="167"/>
  <c r="A864" i="167"/>
  <c r="B864" i="167"/>
  <c r="C864" i="167"/>
  <c r="D864" i="167"/>
  <c r="E864" i="167"/>
  <c r="H864" i="167"/>
  <c r="CF864" i="167" s="1"/>
  <c r="I864" i="167"/>
  <c r="L864" i="167"/>
  <c r="N864" i="167"/>
  <c r="O864" i="167"/>
  <c r="P864" i="167"/>
  <c r="Q864" i="167"/>
  <c r="S864" i="167"/>
  <c r="T864" i="167"/>
  <c r="U864" i="167"/>
  <c r="V864" i="167"/>
  <c r="Y864" i="167"/>
  <c r="AB864" i="167"/>
  <c r="AF864" i="167"/>
  <c r="AG864" i="167"/>
  <c r="AI864" i="167"/>
  <c r="AL864" i="167"/>
  <c r="AO864" i="167"/>
  <c r="AP864" i="167"/>
  <c r="AQ864" i="167"/>
  <c r="AR864" i="167"/>
  <c r="AS864" i="167"/>
  <c r="AT864" i="167"/>
  <c r="AU864" i="167"/>
  <c r="AV864" i="167"/>
  <c r="AW864" i="167"/>
  <c r="BK864" i="167"/>
  <c r="BL864" i="167"/>
  <c r="A860" i="167"/>
  <c r="B860" i="167"/>
  <c r="C860" i="167"/>
  <c r="D860" i="167"/>
  <c r="E860" i="167"/>
  <c r="H860" i="167"/>
  <c r="F860" i="167" s="1"/>
  <c r="I860" i="167"/>
  <c r="L860" i="167"/>
  <c r="N860" i="167"/>
  <c r="O860" i="167"/>
  <c r="P860" i="167"/>
  <c r="Q860" i="167"/>
  <c r="S860" i="167"/>
  <c r="T860" i="167"/>
  <c r="U860" i="167"/>
  <c r="V860" i="167"/>
  <c r="Y860" i="167"/>
  <c r="AB860" i="167"/>
  <c r="AF860" i="167"/>
  <c r="AG860" i="167"/>
  <c r="AI860" i="167"/>
  <c r="AL860" i="167"/>
  <c r="AJ860" i="167" s="1"/>
  <c r="AO860" i="167"/>
  <c r="AP860" i="167"/>
  <c r="AQ860" i="167"/>
  <c r="AR860" i="167"/>
  <c r="AS860" i="167"/>
  <c r="AT860" i="167"/>
  <c r="AU860" i="167"/>
  <c r="AV860" i="167"/>
  <c r="AW860" i="167"/>
  <c r="BK860" i="167"/>
  <c r="BL860" i="167"/>
  <c r="BN860" i="167"/>
  <c r="A861" i="167"/>
  <c r="B861" i="167"/>
  <c r="C861" i="167"/>
  <c r="D861" i="167"/>
  <c r="E861" i="167"/>
  <c r="H861" i="167"/>
  <c r="I861" i="167"/>
  <c r="L861" i="167"/>
  <c r="N861" i="167"/>
  <c r="O861" i="167"/>
  <c r="P861" i="167"/>
  <c r="Q861" i="167"/>
  <c r="S861" i="167"/>
  <c r="T861" i="167"/>
  <c r="U861" i="167"/>
  <c r="V861" i="167"/>
  <c r="Y861" i="167"/>
  <c r="X861" i="167" s="1"/>
  <c r="AB861" i="167"/>
  <c r="AF861" i="167"/>
  <c r="AG861" i="167"/>
  <c r="AI861" i="167"/>
  <c r="AL861" i="167"/>
  <c r="AJ861" i="167" s="1"/>
  <c r="AO861" i="167"/>
  <c r="AP861" i="167"/>
  <c r="AQ861" i="167"/>
  <c r="AR861" i="167"/>
  <c r="AS861" i="167"/>
  <c r="AT861" i="167"/>
  <c r="AU861" i="167"/>
  <c r="AV861" i="167"/>
  <c r="AW861" i="167"/>
  <c r="BK861" i="167"/>
  <c r="BL861" i="167"/>
  <c r="A857" i="167"/>
  <c r="B857" i="167"/>
  <c r="C857" i="167"/>
  <c r="D857" i="167"/>
  <c r="E857" i="167"/>
  <c r="H857" i="167"/>
  <c r="I857" i="167"/>
  <c r="L857" i="167"/>
  <c r="N857" i="167"/>
  <c r="O857" i="167"/>
  <c r="P857" i="167"/>
  <c r="Q857" i="167"/>
  <c r="S857" i="167"/>
  <c r="T857" i="167"/>
  <c r="U857" i="167"/>
  <c r="V857" i="167"/>
  <c r="Y857" i="167"/>
  <c r="AB857" i="167"/>
  <c r="CG857" i="167" s="1"/>
  <c r="AF857" i="167"/>
  <c r="AG857" i="167"/>
  <c r="AI857" i="167"/>
  <c r="AL857" i="167"/>
  <c r="AJ857" i="167" s="1"/>
  <c r="AO857" i="167"/>
  <c r="AP857" i="167"/>
  <c r="AQ857" i="167"/>
  <c r="AR857" i="167"/>
  <c r="AS857" i="167"/>
  <c r="AT857" i="167"/>
  <c r="AU857" i="167"/>
  <c r="AV857" i="167"/>
  <c r="AW857" i="167"/>
  <c r="BK857" i="167"/>
  <c r="BL857" i="167"/>
  <c r="A848" i="167"/>
  <c r="B848" i="167"/>
  <c r="C848" i="167"/>
  <c r="D848" i="167"/>
  <c r="E848" i="167"/>
  <c r="H848" i="167"/>
  <c r="I848" i="167"/>
  <c r="L848" i="167"/>
  <c r="N848" i="167"/>
  <c r="O848" i="167"/>
  <c r="P848" i="167"/>
  <c r="Q848" i="167"/>
  <c r="S848" i="167"/>
  <c r="T848" i="167"/>
  <c r="U848" i="167"/>
  <c r="V848" i="167"/>
  <c r="Y848" i="167"/>
  <c r="AB848" i="167"/>
  <c r="AF848" i="167"/>
  <c r="AG848" i="167"/>
  <c r="AI848" i="167"/>
  <c r="AL848" i="167"/>
  <c r="AJ848" i="167" s="1"/>
  <c r="AO848" i="167"/>
  <c r="AP848" i="167"/>
  <c r="AQ848" i="167"/>
  <c r="AR848" i="167"/>
  <c r="AS848" i="167"/>
  <c r="AT848" i="167"/>
  <c r="AU848" i="167"/>
  <c r="AV848" i="167"/>
  <c r="AW848" i="167"/>
  <c r="BK848" i="167"/>
  <c r="BL848" i="167"/>
  <c r="A847" i="167"/>
  <c r="B847" i="167"/>
  <c r="C847" i="167"/>
  <c r="D847" i="167"/>
  <c r="E847" i="167"/>
  <c r="H847" i="167"/>
  <c r="CF847" i="167" s="1"/>
  <c r="I847" i="167"/>
  <c r="L847" i="167"/>
  <c r="N847" i="167"/>
  <c r="O847" i="167"/>
  <c r="P847" i="167"/>
  <c r="Q847" i="167"/>
  <c r="S847" i="167"/>
  <c r="T847" i="167"/>
  <c r="U847" i="167"/>
  <c r="V847" i="167"/>
  <c r="Y847" i="167"/>
  <c r="AB847" i="167"/>
  <c r="CG847" i="167" s="1"/>
  <c r="AF847" i="167"/>
  <c r="AG847" i="167"/>
  <c r="AI847" i="167"/>
  <c r="AL847" i="167"/>
  <c r="AO847" i="167"/>
  <c r="AP847" i="167"/>
  <c r="AQ847" i="167"/>
  <c r="AR847" i="167"/>
  <c r="AS847" i="167"/>
  <c r="AT847" i="167"/>
  <c r="AU847" i="167"/>
  <c r="AV847" i="167"/>
  <c r="AW847" i="167"/>
  <c r="BK847" i="167"/>
  <c r="BL847" i="167"/>
  <c r="A845" i="167"/>
  <c r="B845" i="167"/>
  <c r="C845" i="167"/>
  <c r="D845" i="167"/>
  <c r="E845" i="167"/>
  <c r="H845" i="167"/>
  <c r="G845" i="167" s="1"/>
  <c r="I845" i="167"/>
  <c r="L845" i="167"/>
  <c r="N845" i="167"/>
  <c r="O845" i="167"/>
  <c r="P845" i="167"/>
  <c r="Q845" i="167"/>
  <c r="S845" i="167"/>
  <c r="T845" i="167"/>
  <c r="U845" i="167"/>
  <c r="V845" i="167"/>
  <c r="Y845" i="167"/>
  <c r="AB845" i="167"/>
  <c r="Z845" i="167" s="1"/>
  <c r="AF845" i="167"/>
  <c r="AG845" i="167"/>
  <c r="AI845" i="167"/>
  <c r="AL845" i="167"/>
  <c r="AJ845" i="167" s="1"/>
  <c r="AO845" i="167"/>
  <c r="AP845" i="167"/>
  <c r="AQ845" i="167"/>
  <c r="AR845" i="167"/>
  <c r="AS845" i="167"/>
  <c r="AT845" i="167"/>
  <c r="AU845" i="167"/>
  <c r="AV845" i="167"/>
  <c r="AW845" i="167"/>
  <c r="BK845" i="167"/>
  <c r="BL845" i="167"/>
  <c r="BN845" i="167"/>
  <c r="A846" i="167"/>
  <c r="B846" i="167"/>
  <c r="C846" i="167"/>
  <c r="D846" i="167"/>
  <c r="E846" i="167"/>
  <c r="H846" i="167"/>
  <c r="CF846" i="167" s="1"/>
  <c r="I846" i="167"/>
  <c r="L846" i="167"/>
  <c r="N846" i="167"/>
  <c r="O846" i="167"/>
  <c r="P846" i="167"/>
  <c r="Q846" i="167"/>
  <c r="S846" i="167"/>
  <c r="T846" i="167"/>
  <c r="U846" i="167"/>
  <c r="V846" i="167"/>
  <c r="Y846" i="167"/>
  <c r="X846" i="167" s="1"/>
  <c r="AB846" i="167"/>
  <c r="AF846" i="167"/>
  <c r="AG846" i="167"/>
  <c r="AI846" i="167"/>
  <c r="AL846" i="167"/>
  <c r="AK846" i="167" s="1"/>
  <c r="AO846" i="167"/>
  <c r="AP846" i="167"/>
  <c r="AQ846" i="167"/>
  <c r="AR846" i="167"/>
  <c r="AS846" i="167"/>
  <c r="AT846" i="167"/>
  <c r="AU846" i="167"/>
  <c r="AV846" i="167"/>
  <c r="AW846" i="167"/>
  <c r="BK846" i="167"/>
  <c r="BL846" i="167"/>
  <c r="A843" i="167"/>
  <c r="B843" i="167"/>
  <c r="C843" i="167"/>
  <c r="D843" i="167"/>
  <c r="E843" i="167"/>
  <c r="H843" i="167"/>
  <c r="CF843" i="167" s="1"/>
  <c r="I843" i="167"/>
  <c r="L843" i="167"/>
  <c r="N843" i="167"/>
  <c r="O843" i="167"/>
  <c r="P843" i="167"/>
  <c r="Q843" i="167"/>
  <c r="S843" i="167"/>
  <c r="T843" i="167"/>
  <c r="U843" i="167"/>
  <c r="V843" i="167"/>
  <c r="Y843" i="167"/>
  <c r="AB843" i="167"/>
  <c r="AF843" i="167"/>
  <c r="AG843" i="167"/>
  <c r="AI843" i="167"/>
  <c r="AL843" i="167"/>
  <c r="AO843" i="167"/>
  <c r="AP843" i="167"/>
  <c r="AQ843" i="167"/>
  <c r="AR843" i="167"/>
  <c r="AS843" i="167"/>
  <c r="AT843" i="167"/>
  <c r="AU843" i="167"/>
  <c r="AV843" i="167"/>
  <c r="AW843" i="167"/>
  <c r="BK843" i="167"/>
  <c r="BL843" i="167"/>
  <c r="A844" i="167"/>
  <c r="B844" i="167"/>
  <c r="C844" i="167"/>
  <c r="D844" i="167"/>
  <c r="E844" i="167"/>
  <c r="H844" i="167"/>
  <c r="G844" i="167" s="1"/>
  <c r="I844" i="167"/>
  <c r="L844" i="167"/>
  <c r="N844" i="167"/>
  <c r="O844" i="167"/>
  <c r="P844" i="167"/>
  <c r="Q844" i="167"/>
  <c r="S844" i="167"/>
  <c r="T844" i="167"/>
  <c r="U844" i="167"/>
  <c r="V844" i="167"/>
  <c r="Y844" i="167"/>
  <c r="AB844" i="167"/>
  <c r="CG844" i="167" s="1"/>
  <c r="AF844" i="167"/>
  <c r="AG844" i="167"/>
  <c r="AI844" i="167"/>
  <c r="AL844" i="167"/>
  <c r="AJ844" i="167" s="1"/>
  <c r="AO844" i="167"/>
  <c r="AP844" i="167"/>
  <c r="AQ844" i="167"/>
  <c r="AR844" i="167"/>
  <c r="AS844" i="167"/>
  <c r="AT844" i="167"/>
  <c r="AU844" i="167"/>
  <c r="AV844" i="167"/>
  <c r="AW844" i="167"/>
  <c r="BK844" i="167"/>
  <c r="BL844" i="167"/>
  <c r="A842" i="167"/>
  <c r="B842" i="167"/>
  <c r="C842" i="167"/>
  <c r="D842" i="167"/>
  <c r="E842" i="167"/>
  <c r="H842" i="167"/>
  <c r="F842" i="167" s="1"/>
  <c r="I842" i="167"/>
  <c r="L842" i="167"/>
  <c r="N842" i="167"/>
  <c r="O842" i="167"/>
  <c r="P842" i="167"/>
  <c r="Q842" i="167"/>
  <c r="S842" i="167"/>
  <c r="T842" i="167"/>
  <c r="U842" i="167"/>
  <c r="V842" i="167"/>
  <c r="Y842" i="167"/>
  <c r="AB842" i="167"/>
  <c r="CG842" i="167" s="1"/>
  <c r="AF842" i="167"/>
  <c r="AG842" i="167"/>
  <c r="AI842" i="167"/>
  <c r="AL842" i="167"/>
  <c r="AJ842" i="167" s="1"/>
  <c r="AO842" i="167"/>
  <c r="AP842" i="167"/>
  <c r="AQ842" i="167"/>
  <c r="AR842" i="167"/>
  <c r="AS842" i="167"/>
  <c r="AT842" i="167"/>
  <c r="AU842" i="167"/>
  <c r="AV842" i="167"/>
  <c r="AW842" i="167"/>
  <c r="BK842" i="167"/>
  <c r="BL842" i="167"/>
  <c r="A840" i="167"/>
  <c r="B840" i="167"/>
  <c r="C840" i="167"/>
  <c r="D840" i="167"/>
  <c r="E840" i="167"/>
  <c r="H840" i="167"/>
  <c r="F840" i="167" s="1"/>
  <c r="I840" i="167"/>
  <c r="L840" i="167"/>
  <c r="N840" i="167"/>
  <c r="O840" i="167"/>
  <c r="P840" i="167"/>
  <c r="Q840" i="167"/>
  <c r="S840" i="167"/>
  <c r="T840" i="167"/>
  <c r="U840" i="167"/>
  <c r="V840" i="167"/>
  <c r="Y840" i="167"/>
  <c r="X840" i="167" s="1"/>
  <c r="AB840" i="167"/>
  <c r="CG840" i="167" s="1"/>
  <c r="AF840" i="167"/>
  <c r="AG840" i="167"/>
  <c r="AI840" i="167"/>
  <c r="AL840" i="167"/>
  <c r="AO840" i="167"/>
  <c r="AP840" i="167"/>
  <c r="AQ840" i="167"/>
  <c r="AR840" i="167"/>
  <c r="AS840" i="167"/>
  <c r="AT840" i="167"/>
  <c r="AU840" i="167"/>
  <c r="AV840" i="167"/>
  <c r="AW840" i="167"/>
  <c r="BK840" i="167"/>
  <c r="BL840" i="167"/>
  <c r="A836" i="167"/>
  <c r="B836" i="167"/>
  <c r="C836" i="167"/>
  <c r="D836" i="167"/>
  <c r="E836" i="167"/>
  <c r="H836" i="167"/>
  <c r="F836" i="167" s="1"/>
  <c r="I836" i="167"/>
  <c r="L836" i="167"/>
  <c r="N836" i="167"/>
  <c r="O836" i="167"/>
  <c r="P836" i="167"/>
  <c r="Q836" i="167"/>
  <c r="S836" i="167"/>
  <c r="T836" i="167"/>
  <c r="U836" i="167"/>
  <c r="V836" i="167"/>
  <c r="Y836" i="167"/>
  <c r="W836" i="167" s="1"/>
  <c r="AB836" i="167"/>
  <c r="CG836" i="167" s="1"/>
  <c r="AF836" i="167"/>
  <c r="AG836" i="167"/>
  <c r="AI836" i="167"/>
  <c r="AL836" i="167"/>
  <c r="AK836" i="167" s="1"/>
  <c r="AO836" i="167"/>
  <c r="AP836" i="167"/>
  <c r="AQ836" i="167"/>
  <c r="AR836" i="167"/>
  <c r="AS836" i="167"/>
  <c r="AT836" i="167"/>
  <c r="AU836" i="167"/>
  <c r="AV836" i="167"/>
  <c r="AW836" i="167"/>
  <c r="BK836" i="167"/>
  <c r="BL836" i="167"/>
  <c r="A837" i="167"/>
  <c r="B837" i="167"/>
  <c r="C837" i="167"/>
  <c r="D837" i="167"/>
  <c r="E837" i="167"/>
  <c r="H837" i="167"/>
  <c r="CF837" i="167" s="1"/>
  <c r="I837" i="167"/>
  <c r="L837" i="167"/>
  <c r="N837" i="167"/>
  <c r="O837" i="167"/>
  <c r="P837" i="167"/>
  <c r="Q837" i="167"/>
  <c r="S837" i="167"/>
  <c r="T837" i="167"/>
  <c r="U837" i="167"/>
  <c r="V837" i="167"/>
  <c r="Y837" i="167"/>
  <c r="AB837" i="167"/>
  <c r="AF837" i="167"/>
  <c r="AG837" i="167"/>
  <c r="AI837" i="167"/>
  <c r="AL837" i="167"/>
  <c r="AJ837" i="167" s="1"/>
  <c r="AO837" i="167"/>
  <c r="AP837" i="167"/>
  <c r="AQ837" i="167"/>
  <c r="AR837" i="167"/>
  <c r="AS837" i="167"/>
  <c r="AT837" i="167"/>
  <c r="AU837" i="167"/>
  <c r="AV837" i="167"/>
  <c r="AW837" i="167"/>
  <c r="BK837" i="167"/>
  <c r="BL837" i="167"/>
  <c r="A838" i="167"/>
  <c r="B838" i="167"/>
  <c r="C838" i="167"/>
  <c r="D838" i="167"/>
  <c r="E838" i="167"/>
  <c r="H838" i="167"/>
  <c r="I838" i="167"/>
  <c r="L838" i="167"/>
  <c r="N838" i="167"/>
  <c r="O838" i="167"/>
  <c r="P838" i="167"/>
  <c r="Q838" i="167"/>
  <c r="S838" i="167"/>
  <c r="T838" i="167"/>
  <c r="U838" i="167"/>
  <c r="V838" i="167"/>
  <c r="Y838" i="167"/>
  <c r="X838" i="167" s="1"/>
  <c r="AB838" i="167"/>
  <c r="AA838" i="167" s="1"/>
  <c r="AF838" i="167"/>
  <c r="AG838" i="167"/>
  <c r="AI838" i="167"/>
  <c r="AL838" i="167"/>
  <c r="AJ838" i="167" s="1"/>
  <c r="AO838" i="167"/>
  <c r="AP838" i="167"/>
  <c r="AQ838" i="167"/>
  <c r="AR838" i="167"/>
  <c r="AS838" i="167"/>
  <c r="AT838" i="167"/>
  <c r="AU838" i="167"/>
  <c r="AV838" i="167"/>
  <c r="AW838" i="167"/>
  <c r="BK838" i="167"/>
  <c r="BL838" i="167"/>
  <c r="A839" i="167"/>
  <c r="B839" i="167"/>
  <c r="C839" i="167"/>
  <c r="D839" i="167"/>
  <c r="E839" i="167"/>
  <c r="H839" i="167"/>
  <c r="I839" i="167"/>
  <c r="L839" i="167"/>
  <c r="N839" i="167"/>
  <c r="O839" i="167"/>
  <c r="P839" i="167"/>
  <c r="Q839" i="167"/>
  <c r="S839" i="167"/>
  <c r="T839" i="167"/>
  <c r="U839" i="167"/>
  <c r="V839" i="167"/>
  <c r="Y839" i="167"/>
  <c r="AB839" i="167"/>
  <c r="AA839" i="167" s="1"/>
  <c r="AF839" i="167"/>
  <c r="AG839" i="167"/>
  <c r="AI839" i="167"/>
  <c r="AL839" i="167"/>
  <c r="AK839" i="167" s="1"/>
  <c r="AO839" i="167"/>
  <c r="AP839" i="167"/>
  <c r="AQ839" i="167"/>
  <c r="AR839" i="167"/>
  <c r="AS839" i="167"/>
  <c r="AT839" i="167"/>
  <c r="AU839" i="167"/>
  <c r="AV839" i="167"/>
  <c r="AW839" i="167"/>
  <c r="BK839" i="167"/>
  <c r="BL839" i="167"/>
  <c r="BN839" i="167"/>
  <c r="A833" i="167"/>
  <c r="B833" i="167"/>
  <c r="C833" i="167"/>
  <c r="D833" i="167"/>
  <c r="E833" i="167"/>
  <c r="H833" i="167"/>
  <c r="G833" i="167" s="1"/>
  <c r="BO833" i="167" s="1"/>
  <c r="I833" i="167"/>
  <c r="L833" i="167"/>
  <c r="N833" i="167"/>
  <c r="O833" i="167"/>
  <c r="P833" i="167"/>
  <c r="Q833" i="167"/>
  <c r="S833" i="167"/>
  <c r="T833" i="167"/>
  <c r="U833" i="167"/>
  <c r="V833" i="167"/>
  <c r="Y833" i="167"/>
  <c r="W833" i="167" s="1"/>
  <c r="AB833" i="167"/>
  <c r="CG833" i="167" s="1"/>
  <c r="AF833" i="167"/>
  <c r="AG833" i="167"/>
  <c r="AI833" i="167"/>
  <c r="AL833" i="167"/>
  <c r="AK833" i="167" s="1"/>
  <c r="AO833" i="167"/>
  <c r="AP833" i="167"/>
  <c r="AQ833" i="167"/>
  <c r="AR833" i="167"/>
  <c r="AS833" i="167"/>
  <c r="AT833" i="167"/>
  <c r="AU833" i="167"/>
  <c r="AV833" i="167"/>
  <c r="AW833" i="167"/>
  <c r="BK833" i="167"/>
  <c r="BL833" i="167"/>
  <c r="BN833" i="167"/>
  <c r="A834" i="167"/>
  <c r="B834" i="167"/>
  <c r="C834" i="167"/>
  <c r="D834" i="167"/>
  <c r="E834" i="167"/>
  <c r="H834" i="167"/>
  <c r="I834" i="167"/>
  <c r="L834" i="167"/>
  <c r="N834" i="167"/>
  <c r="O834" i="167"/>
  <c r="P834" i="167"/>
  <c r="Q834" i="167"/>
  <c r="S834" i="167"/>
  <c r="T834" i="167"/>
  <c r="U834" i="167"/>
  <c r="V834" i="167"/>
  <c r="Y834" i="167"/>
  <c r="X834" i="167" s="1"/>
  <c r="AB834" i="167"/>
  <c r="AF834" i="167"/>
  <c r="AG834" i="167"/>
  <c r="AI834" i="167"/>
  <c r="AL834" i="167"/>
  <c r="AJ834" i="167" s="1"/>
  <c r="AO834" i="167"/>
  <c r="AP834" i="167"/>
  <c r="AQ834" i="167"/>
  <c r="AR834" i="167"/>
  <c r="AS834" i="167"/>
  <c r="AT834" i="167"/>
  <c r="AU834" i="167"/>
  <c r="AV834" i="167"/>
  <c r="AW834" i="167"/>
  <c r="BK834" i="167"/>
  <c r="BL834" i="167"/>
  <c r="A835" i="167"/>
  <c r="B835" i="167"/>
  <c r="C835" i="167"/>
  <c r="D835" i="167"/>
  <c r="E835" i="167"/>
  <c r="H835" i="167"/>
  <c r="CF835" i="167" s="1"/>
  <c r="I835" i="167"/>
  <c r="L835" i="167"/>
  <c r="N835" i="167"/>
  <c r="O835" i="167"/>
  <c r="P835" i="167"/>
  <c r="Q835" i="167"/>
  <c r="S835" i="167"/>
  <c r="T835" i="167"/>
  <c r="U835" i="167"/>
  <c r="V835" i="167"/>
  <c r="Y835" i="167"/>
  <c r="AB835" i="167"/>
  <c r="Z835" i="167" s="1"/>
  <c r="AF835" i="167"/>
  <c r="AG835" i="167"/>
  <c r="AI835" i="167"/>
  <c r="AL835" i="167"/>
  <c r="AO835" i="167"/>
  <c r="AP835" i="167"/>
  <c r="AQ835" i="167"/>
  <c r="AR835" i="167"/>
  <c r="AS835" i="167"/>
  <c r="AT835" i="167"/>
  <c r="AU835" i="167"/>
  <c r="AV835" i="167"/>
  <c r="AW835" i="167"/>
  <c r="BK835" i="167"/>
  <c r="BL835" i="167"/>
  <c r="A832" i="167"/>
  <c r="B832" i="167"/>
  <c r="C832" i="167"/>
  <c r="D832" i="167"/>
  <c r="E832" i="167"/>
  <c r="H832" i="167"/>
  <c r="I832" i="167"/>
  <c r="L832" i="167"/>
  <c r="N832" i="167"/>
  <c r="O832" i="167"/>
  <c r="P832" i="167"/>
  <c r="Q832" i="167"/>
  <c r="S832" i="167"/>
  <c r="T832" i="167"/>
  <c r="U832" i="167"/>
  <c r="V832" i="167"/>
  <c r="Y832" i="167"/>
  <c r="AB832" i="167"/>
  <c r="AF832" i="167"/>
  <c r="AG832" i="167"/>
  <c r="AI832" i="167"/>
  <c r="AL832" i="167"/>
  <c r="AJ832" i="167" s="1"/>
  <c r="AO832" i="167"/>
  <c r="AP832" i="167"/>
  <c r="AQ832" i="167"/>
  <c r="AR832" i="167"/>
  <c r="AS832" i="167"/>
  <c r="AT832" i="167"/>
  <c r="AU832" i="167"/>
  <c r="AV832" i="167"/>
  <c r="AW832" i="167"/>
  <c r="BK832" i="167"/>
  <c r="BL832" i="167"/>
  <c r="A831" i="167"/>
  <c r="B831" i="167"/>
  <c r="C831" i="167"/>
  <c r="D831" i="167"/>
  <c r="E831" i="167"/>
  <c r="H831" i="167"/>
  <c r="F831" i="167" s="1"/>
  <c r="I831" i="167"/>
  <c r="L831" i="167"/>
  <c r="N831" i="167"/>
  <c r="O831" i="167"/>
  <c r="P831" i="167"/>
  <c r="Q831" i="167"/>
  <c r="S831" i="167"/>
  <c r="T831" i="167"/>
  <c r="U831" i="167"/>
  <c r="V831" i="167"/>
  <c r="Y831" i="167"/>
  <c r="AB831" i="167"/>
  <c r="AF831" i="167"/>
  <c r="AG831" i="167"/>
  <c r="AI831" i="167"/>
  <c r="AL831" i="167"/>
  <c r="AJ831" i="167" s="1"/>
  <c r="AO831" i="167"/>
  <c r="AP831" i="167"/>
  <c r="AQ831" i="167"/>
  <c r="AR831" i="167"/>
  <c r="AS831" i="167"/>
  <c r="AT831" i="167"/>
  <c r="AU831" i="167"/>
  <c r="AV831" i="167"/>
  <c r="AW831" i="167"/>
  <c r="BK831" i="167"/>
  <c r="BL831" i="167"/>
  <c r="A830" i="167"/>
  <c r="B830" i="167"/>
  <c r="C830" i="167"/>
  <c r="D830" i="167"/>
  <c r="E830" i="167"/>
  <c r="H830" i="167"/>
  <c r="I830" i="167"/>
  <c r="L830" i="167"/>
  <c r="N830" i="167"/>
  <c r="O830" i="167"/>
  <c r="P830" i="167"/>
  <c r="Q830" i="167"/>
  <c r="S830" i="167"/>
  <c r="T830" i="167"/>
  <c r="U830" i="167"/>
  <c r="V830" i="167"/>
  <c r="Y830" i="167"/>
  <c r="AB830" i="167"/>
  <c r="AF830" i="167"/>
  <c r="AG830" i="167"/>
  <c r="AI830" i="167"/>
  <c r="AL830" i="167"/>
  <c r="AJ830" i="167" s="1"/>
  <c r="AO830" i="167"/>
  <c r="AP830" i="167"/>
  <c r="AQ830" i="167"/>
  <c r="AR830" i="167"/>
  <c r="AS830" i="167"/>
  <c r="AT830" i="167"/>
  <c r="AU830" i="167"/>
  <c r="AV830" i="167"/>
  <c r="AW830" i="167"/>
  <c r="BK830" i="167"/>
  <c r="BL830" i="167"/>
  <c r="A829" i="167"/>
  <c r="B829" i="167"/>
  <c r="C829" i="167"/>
  <c r="D829" i="167"/>
  <c r="E829" i="167"/>
  <c r="H829" i="167"/>
  <c r="G829" i="167" s="1"/>
  <c r="BO829" i="167" s="1"/>
  <c r="I829" i="167"/>
  <c r="L829" i="167"/>
  <c r="N829" i="167"/>
  <c r="O829" i="167"/>
  <c r="P829" i="167"/>
  <c r="Q829" i="167"/>
  <c r="S829" i="167"/>
  <c r="T829" i="167"/>
  <c r="U829" i="167"/>
  <c r="V829" i="167"/>
  <c r="Y829" i="167"/>
  <c r="AB829" i="167"/>
  <c r="AF829" i="167"/>
  <c r="AG829" i="167"/>
  <c r="AI829" i="167"/>
  <c r="AL829" i="167"/>
  <c r="AO829" i="167"/>
  <c r="AP829" i="167"/>
  <c r="AQ829" i="167"/>
  <c r="AR829" i="167"/>
  <c r="AS829" i="167"/>
  <c r="AT829" i="167"/>
  <c r="AU829" i="167"/>
  <c r="AV829" i="167"/>
  <c r="AW829" i="167"/>
  <c r="BK829" i="167"/>
  <c r="BL829" i="167"/>
  <c r="A827" i="167"/>
  <c r="B827" i="167"/>
  <c r="C827" i="167"/>
  <c r="D827" i="167"/>
  <c r="E827" i="167"/>
  <c r="H827" i="167"/>
  <c r="I827" i="167"/>
  <c r="L827" i="167"/>
  <c r="N827" i="167"/>
  <c r="O827" i="167"/>
  <c r="P827" i="167"/>
  <c r="Q827" i="167"/>
  <c r="S827" i="167"/>
  <c r="T827" i="167"/>
  <c r="U827" i="167"/>
  <c r="V827" i="167"/>
  <c r="Y827" i="167"/>
  <c r="AB827" i="167"/>
  <c r="AF827" i="167"/>
  <c r="AG827" i="167"/>
  <c r="AI827" i="167"/>
  <c r="AL827" i="167"/>
  <c r="AJ827" i="167" s="1"/>
  <c r="AO827" i="167"/>
  <c r="AP827" i="167"/>
  <c r="AQ827" i="167"/>
  <c r="AR827" i="167"/>
  <c r="AS827" i="167"/>
  <c r="AT827" i="167"/>
  <c r="AU827" i="167"/>
  <c r="AV827" i="167"/>
  <c r="AW827" i="167"/>
  <c r="BK827" i="167"/>
  <c r="BL827" i="167"/>
  <c r="A828" i="167"/>
  <c r="B828" i="167"/>
  <c r="C828" i="167"/>
  <c r="D828" i="167"/>
  <c r="E828" i="167"/>
  <c r="H828" i="167"/>
  <c r="I828" i="167"/>
  <c r="L828" i="167"/>
  <c r="N828" i="167"/>
  <c r="O828" i="167"/>
  <c r="P828" i="167"/>
  <c r="Q828" i="167"/>
  <c r="S828" i="167"/>
  <c r="T828" i="167"/>
  <c r="U828" i="167"/>
  <c r="V828" i="167"/>
  <c r="Y828" i="167"/>
  <c r="AB828" i="167"/>
  <c r="Z828" i="167" s="1"/>
  <c r="AF828" i="167"/>
  <c r="AG828" i="167"/>
  <c r="AI828" i="167"/>
  <c r="AL828" i="167"/>
  <c r="AO828" i="167"/>
  <c r="AP828" i="167"/>
  <c r="AQ828" i="167"/>
  <c r="AR828" i="167"/>
  <c r="AS828" i="167"/>
  <c r="AT828" i="167"/>
  <c r="AU828" i="167"/>
  <c r="AV828" i="167"/>
  <c r="AW828" i="167"/>
  <c r="BK828" i="167"/>
  <c r="BL828" i="167"/>
  <c r="A826" i="167"/>
  <c r="B826" i="167"/>
  <c r="C826" i="167"/>
  <c r="D826" i="167"/>
  <c r="E826" i="167"/>
  <c r="H826" i="167"/>
  <c r="CF826" i="167" s="1"/>
  <c r="I826" i="167"/>
  <c r="L826" i="167"/>
  <c r="N826" i="167"/>
  <c r="O826" i="167"/>
  <c r="P826" i="167"/>
  <c r="Q826" i="167"/>
  <c r="S826" i="167"/>
  <c r="T826" i="167"/>
  <c r="U826" i="167"/>
  <c r="V826" i="167"/>
  <c r="Y826" i="167"/>
  <c r="CR826" i="167" s="1"/>
  <c r="AB826" i="167"/>
  <c r="CG826" i="167" s="1"/>
  <c r="AF826" i="167"/>
  <c r="AG826" i="167"/>
  <c r="AI826" i="167"/>
  <c r="AL826" i="167"/>
  <c r="AJ826" i="167" s="1"/>
  <c r="AO826" i="167"/>
  <c r="AP826" i="167"/>
  <c r="AQ826" i="167"/>
  <c r="AR826" i="167"/>
  <c r="AS826" i="167"/>
  <c r="AT826" i="167"/>
  <c r="AU826" i="167"/>
  <c r="AV826" i="167"/>
  <c r="AW826" i="167"/>
  <c r="BK826" i="167"/>
  <c r="BL826" i="167"/>
  <c r="A825" i="167"/>
  <c r="B825" i="167"/>
  <c r="C825" i="167"/>
  <c r="D825" i="167"/>
  <c r="E825" i="167"/>
  <c r="H825" i="167"/>
  <c r="G825" i="167" s="1"/>
  <c r="BO825" i="167" s="1"/>
  <c r="I825" i="167"/>
  <c r="L825" i="167"/>
  <c r="N825" i="167"/>
  <c r="O825" i="167"/>
  <c r="P825" i="167"/>
  <c r="Q825" i="167"/>
  <c r="S825" i="167"/>
  <c r="T825" i="167"/>
  <c r="U825" i="167"/>
  <c r="V825" i="167"/>
  <c r="Y825" i="167"/>
  <c r="AB825" i="167"/>
  <c r="AF825" i="167"/>
  <c r="AG825" i="167"/>
  <c r="AI825" i="167"/>
  <c r="AL825" i="167"/>
  <c r="AO825" i="167"/>
  <c r="AP825" i="167"/>
  <c r="AQ825" i="167"/>
  <c r="AR825" i="167"/>
  <c r="AS825" i="167"/>
  <c r="AT825" i="167"/>
  <c r="AU825" i="167"/>
  <c r="AV825" i="167"/>
  <c r="AW825" i="167"/>
  <c r="BK825" i="167"/>
  <c r="BL825" i="167"/>
  <c r="A822" i="167"/>
  <c r="B822" i="167"/>
  <c r="C822" i="167"/>
  <c r="D822" i="167"/>
  <c r="E822" i="167"/>
  <c r="H822" i="167"/>
  <c r="I822" i="167"/>
  <c r="L822" i="167"/>
  <c r="N822" i="167"/>
  <c r="O822" i="167"/>
  <c r="P822" i="167"/>
  <c r="Q822" i="167"/>
  <c r="S822" i="167"/>
  <c r="T822" i="167"/>
  <c r="U822" i="167"/>
  <c r="V822" i="167"/>
  <c r="Y822" i="167"/>
  <c r="AB822" i="167"/>
  <c r="AF822" i="167"/>
  <c r="AG822" i="167"/>
  <c r="AI822" i="167"/>
  <c r="AL822" i="167"/>
  <c r="AO822" i="167"/>
  <c r="AP822" i="167"/>
  <c r="AQ822" i="167"/>
  <c r="AR822" i="167"/>
  <c r="AS822" i="167"/>
  <c r="AT822" i="167"/>
  <c r="AU822" i="167"/>
  <c r="AV822" i="167"/>
  <c r="AW822" i="167"/>
  <c r="BK822" i="167"/>
  <c r="BL822" i="167"/>
  <c r="A823" i="167"/>
  <c r="B823" i="167"/>
  <c r="C823" i="167"/>
  <c r="D823" i="167"/>
  <c r="E823" i="167"/>
  <c r="H823" i="167"/>
  <c r="I823" i="167"/>
  <c r="L823" i="167"/>
  <c r="N823" i="167"/>
  <c r="O823" i="167"/>
  <c r="P823" i="167"/>
  <c r="Q823" i="167"/>
  <c r="S823" i="167"/>
  <c r="T823" i="167"/>
  <c r="U823" i="167"/>
  <c r="V823" i="167"/>
  <c r="Y823" i="167"/>
  <c r="X823" i="167" s="1"/>
  <c r="AB823" i="167"/>
  <c r="AF823" i="167"/>
  <c r="AG823" i="167"/>
  <c r="AI823" i="167"/>
  <c r="AL823" i="167"/>
  <c r="AO823" i="167"/>
  <c r="AP823" i="167"/>
  <c r="AQ823" i="167"/>
  <c r="AR823" i="167"/>
  <c r="AS823" i="167"/>
  <c r="AT823" i="167"/>
  <c r="AU823" i="167"/>
  <c r="AV823" i="167"/>
  <c r="AW823" i="167"/>
  <c r="BB823" i="167"/>
  <c r="BK823" i="167"/>
  <c r="BL823" i="167"/>
  <c r="A819" i="167"/>
  <c r="B819" i="167"/>
  <c r="C819" i="167"/>
  <c r="D819" i="167"/>
  <c r="E819" i="167"/>
  <c r="H819" i="167"/>
  <c r="G819" i="167" s="1"/>
  <c r="I819" i="167"/>
  <c r="L819" i="167"/>
  <c r="N819" i="167"/>
  <c r="O819" i="167"/>
  <c r="P819" i="167"/>
  <c r="Q819" i="167"/>
  <c r="S819" i="167"/>
  <c r="T819" i="167"/>
  <c r="U819" i="167"/>
  <c r="V819" i="167"/>
  <c r="Y819" i="167"/>
  <c r="AB819" i="167"/>
  <c r="CG819" i="167" s="1"/>
  <c r="AF819" i="167"/>
  <c r="AG819" i="167"/>
  <c r="AI819" i="167"/>
  <c r="AL819" i="167"/>
  <c r="AJ819" i="167" s="1"/>
  <c r="AO819" i="167"/>
  <c r="AP819" i="167"/>
  <c r="AQ819" i="167"/>
  <c r="AR819" i="167"/>
  <c r="AS819" i="167"/>
  <c r="AT819" i="167"/>
  <c r="AU819" i="167"/>
  <c r="AV819" i="167"/>
  <c r="AW819" i="167"/>
  <c r="BK819" i="167"/>
  <c r="BL819" i="167"/>
  <c r="A817" i="167"/>
  <c r="B817" i="167"/>
  <c r="C817" i="167"/>
  <c r="D817" i="167"/>
  <c r="E817" i="167"/>
  <c r="H817" i="167"/>
  <c r="F817" i="167" s="1"/>
  <c r="I817" i="167"/>
  <c r="L817" i="167"/>
  <c r="N817" i="167"/>
  <c r="O817" i="167"/>
  <c r="P817" i="167"/>
  <c r="Q817" i="167"/>
  <c r="S817" i="167"/>
  <c r="T817" i="167"/>
  <c r="U817" i="167"/>
  <c r="V817" i="167"/>
  <c r="Y817" i="167"/>
  <c r="W817" i="167" s="1"/>
  <c r="AB817" i="167"/>
  <c r="AF817" i="167"/>
  <c r="AG817" i="167"/>
  <c r="AI817" i="167"/>
  <c r="AL817" i="167"/>
  <c r="AO817" i="167"/>
  <c r="AP817" i="167"/>
  <c r="AQ817" i="167"/>
  <c r="AR817" i="167"/>
  <c r="AS817" i="167"/>
  <c r="AT817" i="167"/>
  <c r="AU817" i="167"/>
  <c r="AV817" i="167"/>
  <c r="AW817" i="167"/>
  <c r="BK817" i="167"/>
  <c r="BL817" i="167"/>
  <c r="A813" i="167"/>
  <c r="B813" i="167"/>
  <c r="C813" i="167"/>
  <c r="D813" i="167"/>
  <c r="E813" i="167"/>
  <c r="H813" i="167"/>
  <c r="I813" i="167"/>
  <c r="L813" i="167"/>
  <c r="N813" i="167"/>
  <c r="O813" i="167"/>
  <c r="P813" i="167"/>
  <c r="Q813" i="167"/>
  <c r="S813" i="167"/>
  <c r="T813" i="167"/>
  <c r="U813" i="167"/>
  <c r="V813" i="167"/>
  <c r="Y813" i="167"/>
  <c r="AB813" i="167"/>
  <c r="AF813" i="167"/>
  <c r="AG813" i="167"/>
  <c r="AI813" i="167"/>
  <c r="AL813" i="167"/>
  <c r="AJ813" i="167" s="1"/>
  <c r="AO813" i="167"/>
  <c r="AP813" i="167"/>
  <c r="AQ813" i="167"/>
  <c r="AR813" i="167"/>
  <c r="AS813" i="167"/>
  <c r="AT813" i="167"/>
  <c r="AU813" i="167"/>
  <c r="AV813" i="167"/>
  <c r="AW813" i="167"/>
  <c r="BK813" i="167"/>
  <c r="BL813" i="167"/>
  <c r="BN813" i="167"/>
  <c r="A814" i="167"/>
  <c r="B814" i="167"/>
  <c r="C814" i="167"/>
  <c r="D814" i="167"/>
  <c r="E814" i="167"/>
  <c r="H814" i="167"/>
  <c r="I814" i="167"/>
  <c r="L814" i="167"/>
  <c r="N814" i="167"/>
  <c r="O814" i="167"/>
  <c r="P814" i="167"/>
  <c r="Q814" i="167"/>
  <c r="S814" i="167"/>
  <c r="T814" i="167"/>
  <c r="U814" i="167"/>
  <c r="V814" i="167"/>
  <c r="Y814" i="167"/>
  <c r="AB814" i="167"/>
  <c r="AF814" i="167"/>
  <c r="AG814" i="167"/>
  <c r="AI814" i="167"/>
  <c r="AL814" i="167"/>
  <c r="AJ814" i="167" s="1"/>
  <c r="AO814" i="167"/>
  <c r="AP814" i="167"/>
  <c r="AQ814" i="167"/>
  <c r="AR814" i="167"/>
  <c r="AS814" i="167"/>
  <c r="AT814" i="167"/>
  <c r="AU814" i="167"/>
  <c r="AV814" i="167"/>
  <c r="AW814" i="167"/>
  <c r="BB814" i="167"/>
  <c r="BK814" i="167"/>
  <c r="BL814" i="167"/>
  <c r="BN814" i="167"/>
  <c r="A808" i="167"/>
  <c r="B808" i="167"/>
  <c r="C808" i="167"/>
  <c r="D808" i="167"/>
  <c r="E808" i="167"/>
  <c r="H808" i="167"/>
  <c r="CF808" i="167" s="1"/>
  <c r="I808" i="167"/>
  <c r="L808" i="167"/>
  <c r="N808" i="167"/>
  <c r="O808" i="167"/>
  <c r="P808" i="167"/>
  <c r="Q808" i="167"/>
  <c r="S808" i="167"/>
  <c r="T808" i="167"/>
  <c r="U808" i="167"/>
  <c r="V808" i="167"/>
  <c r="Y808" i="167"/>
  <c r="AB808" i="167"/>
  <c r="AF808" i="167"/>
  <c r="AG808" i="167"/>
  <c r="AI808" i="167"/>
  <c r="AL808" i="167"/>
  <c r="AO808" i="167"/>
  <c r="AP808" i="167"/>
  <c r="AQ808" i="167"/>
  <c r="AR808" i="167"/>
  <c r="AS808" i="167"/>
  <c r="AT808" i="167"/>
  <c r="AU808" i="167"/>
  <c r="AV808" i="167"/>
  <c r="AW808" i="167"/>
  <c r="BK808" i="167"/>
  <c r="BL808" i="167"/>
  <c r="A805" i="167"/>
  <c r="B805" i="167"/>
  <c r="C805" i="167"/>
  <c r="D805" i="167"/>
  <c r="E805" i="167"/>
  <c r="H805" i="167"/>
  <c r="I805" i="167"/>
  <c r="L805" i="167"/>
  <c r="N805" i="167"/>
  <c r="O805" i="167"/>
  <c r="P805" i="167"/>
  <c r="Q805" i="167"/>
  <c r="S805" i="167"/>
  <c r="T805" i="167"/>
  <c r="U805" i="167"/>
  <c r="V805" i="167"/>
  <c r="Y805" i="167"/>
  <c r="AB805" i="167"/>
  <c r="AF805" i="167"/>
  <c r="AG805" i="167"/>
  <c r="AI805" i="167"/>
  <c r="AL805" i="167"/>
  <c r="AO805" i="167"/>
  <c r="AP805" i="167"/>
  <c r="AQ805" i="167"/>
  <c r="AR805" i="167"/>
  <c r="AS805" i="167"/>
  <c r="AT805" i="167"/>
  <c r="AU805" i="167"/>
  <c r="AV805" i="167"/>
  <c r="AW805" i="167"/>
  <c r="BK805" i="167"/>
  <c r="BL805" i="167"/>
  <c r="A799" i="167"/>
  <c r="B799" i="167"/>
  <c r="C799" i="167"/>
  <c r="D799" i="167"/>
  <c r="E799" i="167"/>
  <c r="H799" i="167"/>
  <c r="I799" i="167"/>
  <c r="L799" i="167"/>
  <c r="N799" i="167"/>
  <c r="O799" i="167"/>
  <c r="P799" i="167"/>
  <c r="Q799" i="167"/>
  <c r="S799" i="167"/>
  <c r="T799" i="167"/>
  <c r="U799" i="167"/>
  <c r="V799" i="167"/>
  <c r="Y799" i="167"/>
  <c r="AB799" i="167"/>
  <c r="AF799" i="167"/>
  <c r="AG799" i="167"/>
  <c r="AI799" i="167"/>
  <c r="AL799" i="167"/>
  <c r="AJ799" i="167" s="1"/>
  <c r="AO799" i="167"/>
  <c r="AP799" i="167"/>
  <c r="AQ799" i="167"/>
  <c r="AR799" i="167"/>
  <c r="AS799" i="167"/>
  <c r="AT799" i="167"/>
  <c r="AU799" i="167"/>
  <c r="AV799" i="167"/>
  <c r="AW799" i="167"/>
  <c r="BK799" i="167"/>
  <c r="BL799" i="167"/>
  <c r="BN799" i="167"/>
  <c r="A800" i="167"/>
  <c r="B800" i="167"/>
  <c r="C800" i="167"/>
  <c r="D800" i="167"/>
  <c r="E800" i="167"/>
  <c r="M800" i="167" s="1"/>
  <c r="H800" i="167"/>
  <c r="I800" i="167"/>
  <c r="L800" i="167"/>
  <c r="N800" i="167"/>
  <c r="O800" i="167"/>
  <c r="P800" i="167"/>
  <c r="Q800" i="167"/>
  <c r="S800" i="167"/>
  <c r="T800" i="167"/>
  <c r="U800" i="167"/>
  <c r="V800" i="167"/>
  <c r="AX800" i="167" s="1"/>
  <c r="Y800" i="167"/>
  <c r="AB800" i="167"/>
  <c r="Z800" i="167" s="1"/>
  <c r="AF800" i="167"/>
  <c r="AG800" i="167"/>
  <c r="AI800" i="167"/>
  <c r="AL800" i="167"/>
  <c r="AO800" i="167"/>
  <c r="AP800" i="167"/>
  <c r="AQ800" i="167"/>
  <c r="AR800" i="167"/>
  <c r="AS800" i="167"/>
  <c r="AT800" i="167"/>
  <c r="AU800" i="167"/>
  <c r="AV800" i="167"/>
  <c r="AW800" i="167"/>
  <c r="BK800" i="167"/>
  <c r="BL800" i="167"/>
  <c r="A795" i="167"/>
  <c r="B795" i="167"/>
  <c r="C795" i="167"/>
  <c r="D795" i="167"/>
  <c r="E795" i="167"/>
  <c r="H795" i="167"/>
  <c r="I795" i="167"/>
  <c r="L795" i="167"/>
  <c r="N795" i="167"/>
  <c r="O795" i="167"/>
  <c r="P795" i="167"/>
  <c r="Q795" i="167"/>
  <c r="S795" i="167"/>
  <c r="T795" i="167"/>
  <c r="U795" i="167"/>
  <c r="V795" i="167"/>
  <c r="Y795" i="167"/>
  <c r="AB795" i="167"/>
  <c r="AF795" i="167"/>
  <c r="AG795" i="167"/>
  <c r="AI795" i="167"/>
  <c r="AL795" i="167"/>
  <c r="AJ795" i="167" s="1"/>
  <c r="AO795" i="167"/>
  <c r="AP795" i="167"/>
  <c r="AQ795" i="167"/>
  <c r="AR795" i="167"/>
  <c r="AS795" i="167"/>
  <c r="AT795" i="167"/>
  <c r="AU795" i="167"/>
  <c r="AV795" i="167"/>
  <c r="AW795" i="167"/>
  <c r="BK795" i="167"/>
  <c r="BL795" i="167"/>
  <c r="A794" i="167"/>
  <c r="B794" i="167"/>
  <c r="C794" i="167"/>
  <c r="D794" i="167"/>
  <c r="E794" i="167"/>
  <c r="H794" i="167"/>
  <c r="CF794" i="167" s="1"/>
  <c r="I794" i="167"/>
  <c r="L794" i="167"/>
  <c r="N794" i="167"/>
  <c r="O794" i="167"/>
  <c r="P794" i="167"/>
  <c r="Q794" i="167"/>
  <c r="S794" i="167"/>
  <c r="T794" i="167"/>
  <c r="U794" i="167"/>
  <c r="V794" i="167"/>
  <c r="Y794" i="167"/>
  <c r="AB794" i="167"/>
  <c r="AF794" i="167"/>
  <c r="AG794" i="167"/>
  <c r="AI794" i="167"/>
  <c r="AL794" i="167"/>
  <c r="AO794" i="167"/>
  <c r="AP794" i="167"/>
  <c r="AQ794" i="167"/>
  <c r="AR794" i="167"/>
  <c r="AS794" i="167"/>
  <c r="AT794" i="167"/>
  <c r="AU794" i="167"/>
  <c r="AV794" i="167"/>
  <c r="AW794" i="167"/>
  <c r="BK794" i="167"/>
  <c r="BL794" i="167"/>
  <c r="A791" i="167"/>
  <c r="B791" i="167"/>
  <c r="C791" i="167"/>
  <c r="D791" i="167"/>
  <c r="E791" i="167"/>
  <c r="H791" i="167"/>
  <c r="I791" i="167"/>
  <c r="L791" i="167"/>
  <c r="N791" i="167"/>
  <c r="O791" i="167"/>
  <c r="P791" i="167"/>
  <c r="Q791" i="167"/>
  <c r="S791" i="167"/>
  <c r="T791" i="167"/>
  <c r="U791" i="167"/>
  <c r="V791" i="167"/>
  <c r="Y791" i="167"/>
  <c r="AB791" i="167"/>
  <c r="Z791" i="167" s="1"/>
  <c r="AF791" i="167"/>
  <c r="AG791" i="167"/>
  <c r="AI791" i="167"/>
  <c r="AL791" i="167"/>
  <c r="AO791" i="167"/>
  <c r="AP791" i="167"/>
  <c r="AQ791" i="167"/>
  <c r="AR791" i="167"/>
  <c r="AS791" i="167"/>
  <c r="AT791" i="167"/>
  <c r="AU791" i="167"/>
  <c r="AV791" i="167"/>
  <c r="AW791" i="167"/>
  <c r="BK791" i="167"/>
  <c r="BL791" i="167"/>
  <c r="BN791" i="167"/>
  <c r="A792" i="167"/>
  <c r="B792" i="167"/>
  <c r="C792" i="167"/>
  <c r="D792" i="167"/>
  <c r="E792" i="167"/>
  <c r="H792" i="167"/>
  <c r="I792" i="167"/>
  <c r="L792" i="167"/>
  <c r="N792" i="167"/>
  <c r="O792" i="167"/>
  <c r="P792" i="167"/>
  <c r="Q792" i="167"/>
  <c r="S792" i="167"/>
  <c r="T792" i="167"/>
  <c r="U792" i="167"/>
  <c r="V792" i="167"/>
  <c r="Y792" i="167"/>
  <c r="AB792" i="167"/>
  <c r="AA792" i="167" s="1"/>
  <c r="AF792" i="167"/>
  <c r="AG792" i="167"/>
  <c r="AI792" i="167"/>
  <c r="AL792" i="167"/>
  <c r="AK792" i="167" s="1"/>
  <c r="AO792" i="167"/>
  <c r="AP792" i="167"/>
  <c r="AQ792" i="167"/>
  <c r="AR792" i="167"/>
  <c r="AS792" i="167"/>
  <c r="AT792" i="167"/>
  <c r="AU792" i="167"/>
  <c r="AV792" i="167"/>
  <c r="AW792" i="167"/>
  <c r="BB792" i="167"/>
  <c r="BK792" i="167"/>
  <c r="BL792" i="167"/>
  <c r="BN792" i="167"/>
  <c r="A787" i="167"/>
  <c r="B787" i="167"/>
  <c r="C787" i="167"/>
  <c r="D787" i="167"/>
  <c r="E787" i="167"/>
  <c r="H787" i="167"/>
  <c r="G787" i="167" s="1"/>
  <c r="BO787" i="167" s="1"/>
  <c r="I787" i="167"/>
  <c r="L787" i="167"/>
  <c r="N787" i="167"/>
  <c r="O787" i="167"/>
  <c r="P787" i="167"/>
  <c r="Q787" i="167"/>
  <c r="S787" i="167"/>
  <c r="T787" i="167"/>
  <c r="U787" i="167"/>
  <c r="V787" i="167"/>
  <c r="Y787" i="167"/>
  <c r="AB787" i="167"/>
  <c r="AF787" i="167"/>
  <c r="AG787" i="167"/>
  <c r="AI787" i="167"/>
  <c r="AL787" i="167"/>
  <c r="AK787" i="167" s="1"/>
  <c r="AO787" i="167"/>
  <c r="AP787" i="167"/>
  <c r="AQ787" i="167"/>
  <c r="AR787" i="167"/>
  <c r="AS787" i="167"/>
  <c r="AT787" i="167"/>
  <c r="AU787" i="167"/>
  <c r="AV787" i="167"/>
  <c r="AW787" i="167"/>
  <c r="BK787" i="167"/>
  <c r="BL787" i="167"/>
  <c r="BN787" i="167"/>
  <c r="A788" i="167"/>
  <c r="B788" i="167"/>
  <c r="C788" i="167"/>
  <c r="D788" i="167"/>
  <c r="E788" i="167"/>
  <c r="H788" i="167"/>
  <c r="I788" i="167"/>
  <c r="L788" i="167"/>
  <c r="N788" i="167"/>
  <c r="O788" i="167"/>
  <c r="P788" i="167"/>
  <c r="Q788" i="167"/>
  <c r="S788" i="167"/>
  <c r="T788" i="167"/>
  <c r="U788" i="167"/>
  <c r="V788" i="167"/>
  <c r="Y788" i="167"/>
  <c r="AB788" i="167"/>
  <c r="AF788" i="167"/>
  <c r="AG788" i="167"/>
  <c r="AI788" i="167"/>
  <c r="AL788" i="167"/>
  <c r="AJ788" i="167" s="1"/>
  <c r="AO788" i="167"/>
  <c r="AP788" i="167"/>
  <c r="AQ788" i="167"/>
  <c r="AR788" i="167"/>
  <c r="AS788" i="167"/>
  <c r="AT788" i="167"/>
  <c r="AU788" i="167"/>
  <c r="AV788" i="167"/>
  <c r="AW788" i="167"/>
  <c r="BB788" i="167"/>
  <c r="BK788" i="167"/>
  <c r="BL788" i="167"/>
  <c r="BN788" i="167"/>
  <c r="A789" i="167"/>
  <c r="B789" i="167"/>
  <c r="C789" i="167"/>
  <c r="D789" i="167"/>
  <c r="E789" i="167"/>
  <c r="H789" i="167"/>
  <c r="I789" i="167"/>
  <c r="L789" i="167"/>
  <c r="N789" i="167"/>
  <c r="O789" i="167"/>
  <c r="P789" i="167"/>
  <c r="Q789" i="167"/>
  <c r="S789" i="167"/>
  <c r="T789" i="167"/>
  <c r="U789" i="167"/>
  <c r="V789" i="167"/>
  <c r="Y789" i="167"/>
  <c r="W789" i="167" s="1"/>
  <c r="AB789" i="167"/>
  <c r="AF789" i="167"/>
  <c r="AG789" i="167"/>
  <c r="AI789" i="167"/>
  <c r="AL789" i="167"/>
  <c r="AJ789" i="167" s="1"/>
  <c r="AO789" i="167"/>
  <c r="AP789" i="167"/>
  <c r="AQ789" i="167"/>
  <c r="AR789" i="167"/>
  <c r="AS789" i="167"/>
  <c r="AT789" i="167"/>
  <c r="AU789" i="167"/>
  <c r="AV789" i="167"/>
  <c r="AW789" i="167"/>
  <c r="BK789" i="167"/>
  <c r="BL789" i="167"/>
  <c r="A784" i="167"/>
  <c r="B784" i="167"/>
  <c r="C784" i="167"/>
  <c r="D784" i="167"/>
  <c r="E784" i="167"/>
  <c r="H784" i="167"/>
  <c r="I784" i="167"/>
  <c r="L784" i="167"/>
  <c r="N784" i="167"/>
  <c r="O784" i="167"/>
  <c r="P784" i="167"/>
  <c r="Q784" i="167"/>
  <c r="S784" i="167"/>
  <c r="T784" i="167"/>
  <c r="U784" i="167"/>
  <c r="V784" i="167"/>
  <c r="Y784" i="167"/>
  <c r="AB784" i="167"/>
  <c r="AA784" i="167" s="1"/>
  <c r="AF784" i="167"/>
  <c r="AG784" i="167"/>
  <c r="AI784" i="167"/>
  <c r="AL784" i="167"/>
  <c r="AJ784" i="167" s="1"/>
  <c r="AO784" i="167"/>
  <c r="AP784" i="167"/>
  <c r="AQ784" i="167"/>
  <c r="AR784" i="167"/>
  <c r="AS784" i="167"/>
  <c r="AT784" i="167"/>
  <c r="AU784" i="167"/>
  <c r="AV784" i="167"/>
  <c r="AW784" i="167"/>
  <c r="BK784" i="167"/>
  <c r="BL784" i="167"/>
  <c r="A782" i="167"/>
  <c r="B782" i="167"/>
  <c r="C782" i="167"/>
  <c r="D782" i="167"/>
  <c r="E782" i="167"/>
  <c r="H782" i="167"/>
  <c r="I782" i="167"/>
  <c r="L782" i="167"/>
  <c r="N782" i="167"/>
  <c r="O782" i="167"/>
  <c r="P782" i="167"/>
  <c r="Q782" i="167"/>
  <c r="S782" i="167"/>
  <c r="T782" i="167"/>
  <c r="U782" i="167"/>
  <c r="V782" i="167"/>
  <c r="Y782" i="167"/>
  <c r="AB782" i="167"/>
  <c r="AF782" i="167"/>
  <c r="AG782" i="167"/>
  <c r="AI782" i="167"/>
  <c r="AL782" i="167"/>
  <c r="AJ782" i="167" s="1"/>
  <c r="AO782" i="167"/>
  <c r="AP782" i="167"/>
  <c r="AQ782" i="167"/>
  <c r="AR782" i="167"/>
  <c r="AS782" i="167"/>
  <c r="AT782" i="167"/>
  <c r="AU782" i="167"/>
  <c r="AV782" i="167"/>
  <c r="AW782" i="167"/>
  <c r="BK782" i="167"/>
  <c r="BL782" i="167"/>
  <c r="A774" i="167"/>
  <c r="B774" i="167"/>
  <c r="C774" i="167"/>
  <c r="D774" i="167"/>
  <c r="E774" i="167"/>
  <c r="H774" i="167"/>
  <c r="G774" i="167" s="1"/>
  <c r="BO774" i="167" s="1"/>
  <c r="I774" i="167"/>
  <c r="L774" i="167"/>
  <c r="N774" i="167"/>
  <c r="O774" i="167"/>
  <c r="P774" i="167"/>
  <c r="Q774" i="167"/>
  <c r="S774" i="167"/>
  <c r="T774" i="167"/>
  <c r="U774" i="167"/>
  <c r="V774" i="167"/>
  <c r="Y774" i="167"/>
  <c r="AB774" i="167"/>
  <c r="AF774" i="167"/>
  <c r="AG774" i="167"/>
  <c r="AI774" i="167"/>
  <c r="AL774" i="167"/>
  <c r="AK774" i="167" s="1"/>
  <c r="AO774" i="167"/>
  <c r="AP774" i="167"/>
  <c r="AQ774" i="167"/>
  <c r="AR774" i="167"/>
  <c r="AS774" i="167"/>
  <c r="AT774" i="167"/>
  <c r="AU774" i="167"/>
  <c r="AV774" i="167"/>
  <c r="AW774" i="167"/>
  <c r="BK774" i="167"/>
  <c r="BL774" i="167"/>
  <c r="A770" i="167"/>
  <c r="B770" i="167"/>
  <c r="C770" i="167"/>
  <c r="D770" i="167"/>
  <c r="E770" i="167"/>
  <c r="H770" i="167"/>
  <c r="F770" i="167" s="1"/>
  <c r="I770" i="167"/>
  <c r="L770" i="167"/>
  <c r="N770" i="167"/>
  <c r="O770" i="167"/>
  <c r="P770" i="167"/>
  <c r="Q770" i="167"/>
  <c r="S770" i="167"/>
  <c r="T770" i="167"/>
  <c r="U770" i="167"/>
  <c r="V770" i="167"/>
  <c r="Y770" i="167"/>
  <c r="AB770" i="167"/>
  <c r="Z770" i="167" s="1"/>
  <c r="AF770" i="167"/>
  <c r="AG770" i="167"/>
  <c r="AI770" i="167"/>
  <c r="AL770" i="167"/>
  <c r="AO770" i="167"/>
  <c r="AP770" i="167"/>
  <c r="AQ770" i="167"/>
  <c r="AR770" i="167"/>
  <c r="AS770" i="167"/>
  <c r="AT770" i="167"/>
  <c r="AU770" i="167"/>
  <c r="AV770" i="167"/>
  <c r="AW770" i="167"/>
  <c r="BK770" i="167"/>
  <c r="BL770" i="167"/>
  <c r="A771" i="167"/>
  <c r="B771" i="167"/>
  <c r="C771" i="167"/>
  <c r="D771" i="167"/>
  <c r="E771" i="167"/>
  <c r="H771" i="167"/>
  <c r="I771" i="167"/>
  <c r="L771" i="167"/>
  <c r="N771" i="167"/>
  <c r="O771" i="167"/>
  <c r="P771" i="167"/>
  <c r="Q771" i="167"/>
  <c r="S771" i="167"/>
  <c r="T771" i="167"/>
  <c r="U771" i="167"/>
  <c r="V771" i="167"/>
  <c r="Y771" i="167"/>
  <c r="X771" i="167" s="1"/>
  <c r="AB771" i="167"/>
  <c r="AF771" i="167"/>
  <c r="AG771" i="167"/>
  <c r="AI771" i="167"/>
  <c r="AL771" i="167"/>
  <c r="AO771" i="167"/>
  <c r="AP771" i="167"/>
  <c r="AQ771" i="167"/>
  <c r="AR771" i="167"/>
  <c r="AS771" i="167"/>
  <c r="AT771" i="167"/>
  <c r="AU771" i="167"/>
  <c r="AV771" i="167"/>
  <c r="AW771" i="167"/>
  <c r="BK771" i="167"/>
  <c r="BL771" i="167"/>
  <c r="A755" i="167"/>
  <c r="B755" i="167"/>
  <c r="C755" i="167"/>
  <c r="D755" i="167"/>
  <c r="E755" i="167"/>
  <c r="H755" i="167"/>
  <c r="CF755" i="167" s="1"/>
  <c r="I755" i="167"/>
  <c r="L755" i="167"/>
  <c r="N755" i="167"/>
  <c r="O755" i="167"/>
  <c r="P755" i="167"/>
  <c r="Q755" i="167"/>
  <c r="S755" i="167"/>
  <c r="T755" i="167"/>
  <c r="U755" i="167"/>
  <c r="V755" i="167"/>
  <c r="Y755" i="167"/>
  <c r="AB755" i="167"/>
  <c r="CG755" i="167" s="1"/>
  <c r="AF755" i="167"/>
  <c r="AG755" i="167"/>
  <c r="AI755" i="167"/>
  <c r="AL755" i="167"/>
  <c r="AJ755" i="167" s="1"/>
  <c r="AO755" i="167"/>
  <c r="AP755" i="167"/>
  <c r="AQ755" i="167"/>
  <c r="AR755" i="167"/>
  <c r="AS755" i="167"/>
  <c r="AT755" i="167"/>
  <c r="AU755" i="167"/>
  <c r="AV755" i="167"/>
  <c r="AW755" i="167"/>
  <c r="BK755" i="167"/>
  <c r="BL755" i="167"/>
  <c r="BN755" i="167"/>
  <c r="A756" i="167"/>
  <c r="B756" i="167"/>
  <c r="C756" i="167"/>
  <c r="D756" i="167"/>
  <c r="E756" i="167"/>
  <c r="H756" i="167"/>
  <c r="I756" i="167"/>
  <c r="L756" i="167"/>
  <c r="N756" i="167"/>
  <c r="O756" i="167"/>
  <c r="P756" i="167"/>
  <c r="Q756" i="167"/>
  <c r="S756" i="167"/>
  <c r="T756" i="167"/>
  <c r="U756" i="167"/>
  <c r="V756" i="167"/>
  <c r="Y756" i="167"/>
  <c r="W756" i="167" s="1"/>
  <c r="AB756" i="167"/>
  <c r="AF756" i="167"/>
  <c r="AG756" i="167"/>
  <c r="AI756" i="167"/>
  <c r="AL756" i="167"/>
  <c r="AO756" i="167"/>
  <c r="AP756" i="167"/>
  <c r="AQ756" i="167"/>
  <c r="AR756" i="167"/>
  <c r="AS756" i="167"/>
  <c r="AT756" i="167"/>
  <c r="AU756" i="167"/>
  <c r="AV756" i="167"/>
  <c r="AW756" i="167"/>
  <c r="BB756" i="167"/>
  <c r="BK756" i="167"/>
  <c r="BL756" i="167"/>
  <c r="A744" i="167"/>
  <c r="B744" i="167"/>
  <c r="C744" i="167"/>
  <c r="D744" i="167"/>
  <c r="E744" i="167"/>
  <c r="H744" i="167"/>
  <c r="G744" i="167" s="1"/>
  <c r="BO744" i="167" s="1"/>
  <c r="I744" i="167"/>
  <c r="L744" i="167"/>
  <c r="N744" i="167"/>
  <c r="O744" i="167"/>
  <c r="P744" i="167"/>
  <c r="Q744" i="167"/>
  <c r="S744" i="167"/>
  <c r="T744" i="167"/>
  <c r="U744" i="167"/>
  <c r="V744" i="167"/>
  <c r="Y744" i="167"/>
  <c r="W744" i="167" s="1"/>
  <c r="AB744" i="167"/>
  <c r="AA744" i="167" s="1"/>
  <c r="AF744" i="167"/>
  <c r="AG744" i="167"/>
  <c r="AI744" i="167"/>
  <c r="AL744" i="167"/>
  <c r="AJ744" i="167" s="1"/>
  <c r="AO744" i="167"/>
  <c r="AP744" i="167"/>
  <c r="AQ744" i="167"/>
  <c r="AR744" i="167"/>
  <c r="AS744" i="167"/>
  <c r="AT744" i="167"/>
  <c r="AU744" i="167"/>
  <c r="AV744" i="167"/>
  <c r="AW744" i="167"/>
  <c r="BK744" i="167"/>
  <c r="BL744" i="167"/>
  <c r="A745" i="167"/>
  <c r="B745" i="167"/>
  <c r="C745" i="167"/>
  <c r="D745" i="167"/>
  <c r="E745" i="167"/>
  <c r="H745" i="167"/>
  <c r="F745" i="167" s="1"/>
  <c r="I745" i="167"/>
  <c r="L745" i="167"/>
  <c r="N745" i="167"/>
  <c r="O745" i="167"/>
  <c r="P745" i="167"/>
  <c r="Q745" i="167"/>
  <c r="S745" i="167"/>
  <c r="T745" i="167"/>
  <c r="U745" i="167"/>
  <c r="V745" i="167"/>
  <c r="Y745" i="167"/>
  <c r="AB745" i="167"/>
  <c r="AF745" i="167"/>
  <c r="AG745" i="167"/>
  <c r="AI745" i="167"/>
  <c r="AL745" i="167"/>
  <c r="AO745" i="167"/>
  <c r="AP745" i="167"/>
  <c r="AQ745" i="167"/>
  <c r="AR745" i="167"/>
  <c r="AS745" i="167"/>
  <c r="AT745" i="167"/>
  <c r="AU745" i="167"/>
  <c r="AV745" i="167"/>
  <c r="AW745" i="167"/>
  <c r="BK745" i="167"/>
  <c r="BL745" i="167"/>
  <c r="BN745" i="167"/>
  <c r="A746" i="167"/>
  <c r="B746" i="167"/>
  <c r="C746" i="167"/>
  <c r="D746" i="167"/>
  <c r="E746" i="167"/>
  <c r="H746" i="167"/>
  <c r="I746" i="167"/>
  <c r="L746" i="167"/>
  <c r="N746" i="167"/>
  <c r="O746" i="167"/>
  <c r="P746" i="167"/>
  <c r="Q746" i="167"/>
  <c r="S746" i="167"/>
  <c r="T746" i="167"/>
  <c r="U746" i="167"/>
  <c r="V746" i="167"/>
  <c r="Y746" i="167"/>
  <c r="AB746" i="167"/>
  <c r="AF746" i="167"/>
  <c r="AG746" i="167"/>
  <c r="AI746" i="167"/>
  <c r="AL746" i="167"/>
  <c r="AO746" i="167"/>
  <c r="AP746" i="167"/>
  <c r="AQ746" i="167"/>
  <c r="AR746" i="167"/>
  <c r="AS746" i="167"/>
  <c r="AT746" i="167"/>
  <c r="AU746" i="167"/>
  <c r="AV746" i="167"/>
  <c r="AW746" i="167"/>
  <c r="BK746" i="167"/>
  <c r="BL746" i="167"/>
  <c r="A737" i="167"/>
  <c r="B737" i="167"/>
  <c r="C737" i="167"/>
  <c r="D737" i="167"/>
  <c r="E737" i="167"/>
  <c r="H737" i="167"/>
  <c r="G737" i="167" s="1"/>
  <c r="I737" i="167"/>
  <c r="L737" i="167"/>
  <c r="N737" i="167"/>
  <c r="O737" i="167"/>
  <c r="P737" i="167"/>
  <c r="Q737" i="167"/>
  <c r="S737" i="167"/>
  <c r="T737" i="167"/>
  <c r="U737" i="167"/>
  <c r="V737" i="167"/>
  <c r="Y737" i="167"/>
  <c r="AB737" i="167"/>
  <c r="AF737" i="167"/>
  <c r="AG737" i="167"/>
  <c r="AI737" i="167"/>
  <c r="AL737" i="167"/>
  <c r="AJ737" i="167" s="1"/>
  <c r="AO737" i="167"/>
  <c r="AP737" i="167"/>
  <c r="AQ737" i="167"/>
  <c r="AR737" i="167"/>
  <c r="AS737" i="167"/>
  <c r="AT737" i="167"/>
  <c r="AU737" i="167"/>
  <c r="AV737" i="167"/>
  <c r="AW737" i="167"/>
  <c r="BB737" i="167"/>
  <c r="BK737" i="167"/>
  <c r="BL737" i="167"/>
  <c r="BN737" i="167"/>
  <c r="A723" i="167"/>
  <c r="B723" i="167"/>
  <c r="C723" i="167"/>
  <c r="D723" i="167"/>
  <c r="E723" i="167"/>
  <c r="H723" i="167"/>
  <c r="CF723" i="167" s="1"/>
  <c r="I723" i="167"/>
  <c r="L723" i="167"/>
  <c r="N723" i="167"/>
  <c r="O723" i="167"/>
  <c r="P723" i="167"/>
  <c r="Q723" i="167"/>
  <c r="S723" i="167"/>
  <c r="T723" i="167"/>
  <c r="U723" i="167"/>
  <c r="V723" i="167"/>
  <c r="Y723" i="167"/>
  <c r="AB723" i="167"/>
  <c r="AF723" i="167"/>
  <c r="AG723" i="167"/>
  <c r="AI723" i="167"/>
  <c r="AL723" i="167"/>
  <c r="AO723" i="167"/>
  <c r="AP723" i="167"/>
  <c r="AQ723" i="167"/>
  <c r="AR723" i="167"/>
  <c r="AS723" i="167"/>
  <c r="AT723" i="167"/>
  <c r="AU723" i="167"/>
  <c r="AV723" i="167"/>
  <c r="AW723" i="167"/>
  <c r="BK723" i="167"/>
  <c r="BL723" i="167"/>
  <c r="A721" i="167"/>
  <c r="B721" i="167"/>
  <c r="C721" i="167"/>
  <c r="D721" i="167"/>
  <c r="E721" i="167"/>
  <c r="H721" i="167"/>
  <c r="I721" i="167"/>
  <c r="L721" i="167"/>
  <c r="N721" i="167"/>
  <c r="O721" i="167"/>
  <c r="P721" i="167"/>
  <c r="Q721" i="167"/>
  <c r="S721" i="167"/>
  <c r="T721" i="167"/>
  <c r="U721" i="167"/>
  <c r="V721" i="167"/>
  <c r="Y721" i="167"/>
  <c r="W721" i="167" s="1"/>
  <c r="AB721" i="167"/>
  <c r="Z721" i="167" s="1"/>
  <c r="AF721" i="167"/>
  <c r="AG721" i="167"/>
  <c r="AI721" i="167"/>
  <c r="AL721" i="167"/>
  <c r="AK721" i="167" s="1"/>
  <c r="AO721" i="167"/>
  <c r="AP721" i="167"/>
  <c r="AQ721" i="167"/>
  <c r="AR721" i="167"/>
  <c r="AS721" i="167"/>
  <c r="AT721" i="167"/>
  <c r="AU721" i="167"/>
  <c r="AV721" i="167"/>
  <c r="AW721" i="167"/>
  <c r="BK721" i="167"/>
  <c r="BL721" i="167"/>
  <c r="A715" i="167"/>
  <c r="B715" i="167"/>
  <c r="C715" i="167"/>
  <c r="D715" i="167"/>
  <c r="E715" i="167"/>
  <c r="H715" i="167"/>
  <c r="CF715" i="167" s="1"/>
  <c r="I715" i="167"/>
  <c r="L715" i="167"/>
  <c r="N715" i="167"/>
  <c r="O715" i="167"/>
  <c r="P715" i="167"/>
  <c r="Q715" i="167"/>
  <c r="S715" i="167"/>
  <c r="T715" i="167"/>
  <c r="U715" i="167"/>
  <c r="V715" i="167"/>
  <c r="Y715" i="167"/>
  <c r="X715" i="167" s="1"/>
  <c r="AB715" i="167"/>
  <c r="AF715" i="167"/>
  <c r="AG715" i="167"/>
  <c r="AI715" i="167"/>
  <c r="AL715" i="167"/>
  <c r="AO715" i="167"/>
  <c r="AP715" i="167"/>
  <c r="AQ715" i="167"/>
  <c r="AR715" i="167"/>
  <c r="AS715" i="167"/>
  <c r="AT715" i="167"/>
  <c r="AU715" i="167"/>
  <c r="AV715" i="167"/>
  <c r="AW715" i="167"/>
  <c r="BK715" i="167"/>
  <c r="BL715" i="167"/>
  <c r="A709" i="167"/>
  <c r="B709" i="167"/>
  <c r="C709" i="167"/>
  <c r="D709" i="167"/>
  <c r="E709" i="167"/>
  <c r="H709" i="167"/>
  <c r="I709" i="167"/>
  <c r="L709" i="167"/>
  <c r="N709" i="167"/>
  <c r="O709" i="167"/>
  <c r="P709" i="167"/>
  <c r="Q709" i="167"/>
  <c r="S709" i="167"/>
  <c r="T709" i="167"/>
  <c r="U709" i="167"/>
  <c r="V709" i="167"/>
  <c r="Y709" i="167"/>
  <c r="AB709" i="167"/>
  <c r="AF709" i="167"/>
  <c r="AG709" i="167"/>
  <c r="AI709" i="167"/>
  <c r="AL709" i="167"/>
  <c r="AJ709" i="167" s="1"/>
  <c r="AO709" i="167"/>
  <c r="AP709" i="167"/>
  <c r="AQ709" i="167"/>
  <c r="AR709" i="167"/>
  <c r="AS709" i="167"/>
  <c r="AT709" i="167"/>
  <c r="AU709" i="167"/>
  <c r="AV709" i="167"/>
  <c r="AW709" i="167"/>
  <c r="BK709" i="167"/>
  <c r="BL709" i="167"/>
  <c r="A852" i="167"/>
  <c r="B852" i="167"/>
  <c r="C852" i="167"/>
  <c r="D852" i="167"/>
  <c r="E852" i="167"/>
  <c r="H852" i="167"/>
  <c r="F852" i="167" s="1"/>
  <c r="I852" i="167"/>
  <c r="L852" i="167"/>
  <c r="N852" i="167"/>
  <c r="O852" i="167"/>
  <c r="P852" i="167"/>
  <c r="Q852" i="167"/>
  <c r="S852" i="167"/>
  <c r="T852" i="167"/>
  <c r="U852" i="167"/>
  <c r="V852" i="167"/>
  <c r="Y852" i="167"/>
  <c r="AB852" i="167"/>
  <c r="Z852" i="167" s="1"/>
  <c r="AF852" i="167"/>
  <c r="AG852" i="167"/>
  <c r="AI852" i="167"/>
  <c r="AL852" i="167"/>
  <c r="AJ852" i="167" s="1"/>
  <c r="AO852" i="167"/>
  <c r="AP852" i="167"/>
  <c r="AQ852" i="167"/>
  <c r="AR852" i="167"/>
  <c r="AS852" i="167"/>
  <c r="AT852" i="167"/>
  <c r="AU852" i="167"/>
  <c r="AV852" i="167"/>
  <c r="AW852" i="167"/>
  <c r="BK852" i="167"/>
  <c r="BL852" i="167"/>
  <c r="BN852" i="167"/>
  <c r="A812" i="167"/>
  <c r="B812" i="167"/>
  <c r="C812" i="167"/>
  <c r="D812" i="167"/>
  <c r="E812" i="167"/>
  <c r="H812" i="167"/>
  <c r="I812" i="167"/>
  <c r="L812" i="167"/>
  <c r="N812" i="167"/>
  <c r="O812" i="167"/>
  <c r="P812" i="167"/>
  <c r="Q812" i="167"/>
  <c r="S812" i="167"/>
  <c r="T812" i="167"/>
  <c r="U812" i="167"/>
  <c r="V812" i="167"/>
  <c r="Y812" i="167"/>
  <c r="AB812" i="167"/>
  <c r="AF812" i="167"/>
  <c r="AG812" i="167"/>
  <c r="AI812" i="167"/>
  <c r="AL812" i="167"/>
  <c r="AK812" i="167" s="1"/>
  <c r="AO812" i="167"/>
  <c r="AP812" i="167"/>
  <c r="AQ812" i="167"/>
  <c r="AR812" i="167"/>
  <c r="AS812" i="167"/>
  <c r="AT812" i="167"/>
  <c r="AU812" i="167"/>
  <c r="AV812" i="167"/>
  <c r="AW812" i="167"/>
  <c r="BK812" i="167"/>
  <c r="BL812" i="167"/>
  <c r="A818" i="167"/>
  <c r="B818" i="167"/>
  <c r="C818" i="167"/>
  <c r="D818" i="167"/>
  <c r="E818" i="167"/>
  <c r="H818" i="167"/>
  <c r="CF818" i="167" s="1"/>
  <c r="I818" i="167"/>
  <c r="L818" i="167"/>
  <c r="N818" i="167"/>
  <c r="O818" i="167"/>
  <c r="P818" i="167"/>
  <c r="Q818" i="167"/>
  <c r="S818" i="167"/>
  <c r="T818" i="167"/>
  <c r="U818" i="167"/>
  <c r="V818" i="167"/>
  <c r="Y818" i="167"/>
  <c r="AB818" i="167"/>
  <c r="AF818" i="167"/>
  <c r="AG818" i="167"/>
  <c r="AI818" i="167"/>
  <c r="AL818" i="167"/>
  <c r="AJ818" i="167" s="1"/>
  <c r="AO818" i="167"/>
  <c r="AP818" i="167"/>
  <c r="AQ818" i="167"/>
  <c r="AR818" i="167"/>
  <c r="AS818" i="167"/>
  <c r="AT818" i="167"/>
  <c r="AU818" i="167"/>
  <c r="AV818" i="167"/>
  <c r="AW818" i="167"/>
  <c r="BK818" i="167"/>
  <c r="BL818" i="167"/>
  <c r="A866" i="167"/>
  <c r="B866" i="167"/>
  <c r="C866" i="167"/>
  <c r="D866" i="167"/>
  <c r="E866" i="167"/>
  <c r="H866" i="167"/>
  <c r="I866" i="167"/>
  <c r="L866" i="167"/>
  <c r="N866" i="167"/>
  <c r="O866" i="167"/>
  <c r="P866" i="167"/>
  <c r="Q866" i="167"/>
  <c r="S866" i="167"/>
  <c r="T866" i="167"/>
  <c r="U866" i="167"/>
  <c r="V866" i="167"/>
  <c r="Y866" i="167"/>
  <c r="AB866" i="167"/>
  <c r="CG866" i="167" s="1"/>
  <c r="AF866" i="167"/>
  <c r="AG866" i="167"/>
  <c r="AI866" i="167"/>
  <c r="AL866" i="167"/>
  <c r="AJ866" i="167" s="1"/>
  <c r="AO866" i="167"/>
  <c r="AP866" i="167"/>
  <c r="AQ866" i="167"/>
  <c r="AR866" i="167"/>
  <c r="AS866" i="167"/>
  <c r="AT866" i="167"/>
  <c r="AU866" i="167"/>
  <c r="AV866" i="167"/>
  <c r="AW866" i="167"/>
  <c r="BK866" i="167"/>
  <c r="BL866" i="167"/>
  <c r="A855" i="167"/>
  <c r="B855" i="167"/>
  <c r="C855" i="167"/>
  <c r="D855" i="167"/>
  <c r="E855" i="167"/>
  <c r="H855" i="167"/>
  <c r="I855" i="167"/>
  <c r="L855" i="167"/>
  <c r="N855" i="167"/>
  <c r="O855" i="167"/>
  <c r="P855" i="167"/>
  <c r="Q855" i="167"/>
  <c r="S855" i="167"/>
  <c r="T855" i="167"/>
  <c r="U855" i="167"/>
  <c r="V855" i="167"/>
  <c r="AX855" i="167" s="1"/>
  <c r="Y855" i="167"/>
  <c r="W855" i="167" s="1"/>
  <c r="AB855" i="167"/>
  <c r="AF855" i="167"/>
  <c r="AG855" i="167"/>
  <c r="AI855" i="167"/>
  <c r="AL855" i="167"/>
  <c r="AJ855" i="167" s="1"/>
  <c r="AO855" i="167"/>
  <c r="AP855" i="167"/>
  <c r="AQ855" i="167"/>
  <c r="AR855" i="167"/>
  <c r="AS855" i="167"/>
  <c r="AT855" i="167"/>
  <c r="AU855" i="167"/>
  <c r="AV855" i="167"/>
  <c r="AW855" i="167"/>
  <c r="BK855" i="167"/>
  <c r="BL855" i="167"/>
  <c r="A1005" i="167"/>
  <c r="B1005" i="167"/>
  <c r="C1005" i="167"/>
  <c r="D1005" i="167"/>
  <c r="E1005" i="167"/>
  <c r="H1005" i="167"/>
  <c r="CF1005" i="167" s="1"/>
  <c r="I1005" i="167"/>
  <c r="L1005" i="167"/>
  <c r="N1005" i="167"/>
  <c r="O1005" i="167"/>
  <c r="P1005" i="167"/>
  <c r="Q1005" i="167"/>
  <c r="S1005" i="167"/>
  <c r="T1005" i="167"/>
  <c r="U1005" i="167"/>
  <c r="V1005" i="167"/>
  <c r="Y1005" i="167"/>
  <c r="W1005" i="167" s="1"/>
  <c r="AB1005" i="167"/>
  <c r="AF1005" i="167"/>
  <c r="AG1005" i="167"/>
  <c r="AI1005" i="167"/>
  <c r="AL1005" i="167"/>
  <c r="AJ1005" i="167" s="1"/>
  <c r="AO1005" i="167"/>
  <c r="AP1005" i="167"/>
  <c r="AQ1005" i="167"/>
  <c r="AR1005" i="167"/>
  <c r="AS1005" i="167"/>
  <c r="AT1005" i="167"/>
  <c r="AU1005" i="167"/>
  <c r="AV1005" i="167"/>
  <c r="AW1005" i="167"/>
  <c r="BK1005" i="167"/>
  <c r="BL1005" i="167"/>
  <c r="A875" i="167"/>
  <c r="B875" i="167"/>
  <c r="C875" i="167"/>
  <c r="D875" i="167"/>
  <c r="E875" i="167"/>
  <c r="H875" i="167"/>
  <c r="CF875" i="167" s="1"/>
  <c r="I875" i="167"/>
  <c r="L875" i="167"/>
  <c r="N875" i="167"/>
  <c r="O875" i="167"/>
  <c r="P875" i="167"/>
  <c r="Q875" i="167"/>
  <c r="S875" i="167"/>
  <c r="T875" i="167"/>
  <c r="U875" i="167"/>
  <c r="V875" i="167"/>
  <c r="Y875" i="167"/>
  <c r="AB875" i="167"/>
  <c r="AF875" i="167"/>
  <c r="AG875" i="167"/>
  <c r="AI875" i="167"/>
  <c r="AL875" i="167"/>
  <c r="AO875" i="167"/>
  <c r="AP875" i="167"/>
  <c r="AQ875" i="167"/>
  <c r="AR875" i="167"/>
  <c r="AS875" i="167"/>
  <c r="AT875" i="167"/>
  <c r="AU875" i="167"/>
  <c r="AV875" i="167"/>
  <c r="AW875" i="167"/>
  <c r="BK875" i="167"/>
  <c r="BL875" i="167"/>
  <c r="BN875" i="167"/>
  <c r="A1024" i="167"/>
  <c r="B1024" i="167"/>
  <c r="C1024" i="167"/>
  <c r="D1024" i="167"/>
  <c r="E1024" i="167"/>
  <c r="H1024" i="167"/>
  <c r="G1024" i="167" s="1"/>
  <c r="I1024" i="167"/>
  <c r="L1024" i="167"/>
  <c r="N1024" i="167"/>
  <c r="O1024" i="167"/>
  <c r="P1024" i="167"/>
  <c r="Q1024" i="167"/>
  <c r="S1024" i="167"/>
  <c r="T1024" i="167"/>
  <c r="U1024" i="167"/>
  <c r="V1024" i="167"/>
  <c r="Y1024" i="167"/>
  <c r="AB1024" i="167"/>
  <c r="AF1024" i="167"/>
  <c r="AG1024" i="167"/>
  <c r="AI1024" i="167"/>
  <c r="AL1024" i="167"/>
  <c r="AO1024" i="167"/>
  <c r="AP1024" i="167"/>
  <c r="AQ1024" i="167"/>
  <c r="AR1024" i="167"/>
  <c r="AS1024" i="167"/>
  <c r="AT1024" i="167"/>
  <c r="AU1024" i="167"/>
  <c r="AV1024" i="167"/>
  <c r="AW1024" i="167"/>
  <c r="BK1024" i="167"/>
  <c r="BL1024" i="167"/>
  <c r="A976" i="167"/>
  <c r="B976" i="167"/>
  <c r="C976" i="167"/>
  <c r="D976" i="167"/>
  <c r="E976" i="167"/>
  <c r="H976" i="167"/>
  <c r="I976" i="167"/>
  <c r="L976" i="167"/>
  <c r="N976" i="167"/>
  <c r="O976" i="167"/>
  <c r="P976" i="167"/>
  <c r="Q976" i="167"/>
  <c r="S976" i="167"/>
  <c r="T976" i="167"/>
  <c r="U976" i="167"/>
  <c r="V976" i="167"/>
  <c r="Y976" i="167"/>
  <c r="AB976" i="167"/>
  <c r="AF976" i="167"/>
  <c r="AG976" i="167"/>
  <c r="AI976" i="167"/>
  <c r="AL976" i="167"/>
  <c r="AJ976" i="167" s="1"/>
  <c r="AO976" i="167"/>
  <c r="AP976" i="167"/>
  <c r="AQ976" i="167"/>
  <c r="AR976" i="167"/>
  <c r="AS976" i="167"/>
  <c r="AT976" i="167"/>
  <c r="AU976" i="167"/>
  <c r="AV976" i="167"/>
  <c r="AW976" i="167"/>
  <c r="BK976" i="167"/>
  <c r="BL976" i="167"/>
  <c r="A1022" i="167"/>
  <c r="B1022" i="167"/>
  <c r="C1022" i="167"/>
  <c r="D1022" i="167"/>
  <c r="E1022" i="167"/>
  <c r="H1022" i="167"/>
  <c r="F1022" i="167" s="1"/>
  <c r="I1022" i="167"/>
  <c r="L1022" i="167"/>
  <c r="N1022" i="167"/>
  <c r="O1022" i="167"/>
  <c r="P1022" i="167"/>
  <c r="Q1022" i="167"/>
  <c r="S1022" i="167"/>
  <c r="T1022" i="167"/>
  <c r="U1022" i="167"/>
  <c r="V1022" i="167"/>
  <c r="Y1022" i="167"/>
  <c r="AB1022" i="167"/>
  <c r="AF1022" i="167"/>
  <c r="AG1022" i="167"/>
  <c r="AI1022" i="167"/>
  <c r="AL1022" i="167"/>
  <c r="AO1022" i="167"/>
  <c r="AP1022" i="167"/>
  <c r="AQ1022" i="167"/>
  <c r="AR1022" i="167"/>
  <c r="AS1022" i="167"/>
  <c r="AT1022" i="167"/>
  <c r="AU1022" i="167"/>
  <c r="AV1022" i="167"/>
  <c r="AW1022" i="167"/>
  <c r="BB1022" i="167"/>
  <c r="BK1022" i="167"/>
  <c r="BL1022" i="167"/>
  <c r="A970" i="167"/>
  <c r="B970" i="167"/>
  <c r="C970" i="167"/>
  <c r="D970" i="167"/>
  <c r="E970" i="167"/>
  <c r="H970" i="167"/>
  <c r="I970" i="167"/>
  <c r="L970" i="167"/>
  <c r="N970" i="167"/>
  <c r="O970" i="167"/>
  <c r="P970" i="167"/>
  <c r="Q970" i="167"/>
  <c r="S970" i="167"/>
  <c r="T970" i="167"/>
  <c r="U970" i="167"/>
  <c r="V970" i="167"/>
  <c r="Y970" i="167"/>
  <c r="W970" i="167" s="1"/>
  <c r="AB970" i="167"/>
  <c r="Z970" i="167" s="1"/>
  <c r="AF970" i="167"/>
  <c r="AG970" i="167"/>
  <c r="AI970" i="167"/>
  <c r="AL970" i="167"/>
  <c r="AO970" i="167"/>
  <c r="AP970" i="167"/>
  <c r="AQ970" i="167"/>
  <c r="AR970" i="167"/>
  <c r="AS970" i="167"/>
  <c r="AT970" i="167"/>
  <c r="AU970" i="167"/>
  <c r="AV970" i="167"/>
  <c r="AW970" i="167"/>
  <c r="BK970" i="167"/>
  <c r="BL970" i="167"/>
  <c r="A1132" i="167"/>
  <c r="B1132" i="167"/>
  <c r="C1132" i="167"/>
  <c r="D1132" i="167"/>
  <c r="E1132" i="167"/>
  <c r="H1132" i="167"/>
  <c r="I1132" i="167"/>
  <c r="L1132" i="167"/>
  <c r="N1132" i="167"/>
  <c r="O1132" i="167"/>
  <c r="P1132" i="167"/>
  <c r="Q1132" i="167"/>
  <c r="S1132" i="167"/>
  <c r="T1132" i="167"/>
  <c r="U1132" i="167"/>
  <c r="V1132" i="167"/>
  <c r="Y1132" i="167"/>
  <c r="AB1132" i="167"/>
  <c r="AF1132" i="167"/>
  <c r="AG1132" i="167"/>
  <c r="AI1132" i="167"/>
  <c r="AL1132" i="167"/>
  <c r="AK1132" i="167" s="1"/>
  <c r="AO1132" i="167"/>
  <c r="AP1132" i="167"/>
  <c r="AQ1132" i="167"/>
  <c r="AR1132" i="167"/>
  <c r="AS1132" i="167"/>
  <c r="AT1132" i="167"/>
  <c r="AU1132" i="167"/>
  <c r="AV1132" i="167"/>
  <c r="AW1132" i="167"/>
  <c r="BK1132" i="167"/>
  <c r="BL1132" i="167"/>
  <c r="A918" i="167"/>
  <c r="B918" i="167"/>
  <c r="C918" i="167"/>
  <c r="D918" i="167"/>
  <c r="E918" i="167"/>
  <c r="H918" i="167"/>
  <c r="I918" i="167"/>
  <c r="L918" i="167"/>
  <c r="N918" i="167"/>
  <c r="O918" i="167"/>
  <c r="P918" i="167"/>
  <c r="Q918" i="167"/>
  <c r="S918" i="167"/>
  <c r="T918" i="167"/>
  <c r="U918" i="167"/>
  <c r="V918" i="167"/>
  <c r="Y918" i="167"/>
  <c r="X918" i="167" s="1"/>
  <c r="AB918" i="167"/>
  <c r="Z918" i="167" s="1"/>
  <c r="AF918" i="167"/>
  <c r="AG918" i="167"/>
  <c r="AI918" i="167"/>
  <c r="AL918" i="167"/>
  <c r="AO918" i="167"/>
  <c r="AP918" i="167"/>
  <c r="AQ918" i="167"/>
  <c r="AR918" i="167"/>
  <c r="AS918" i="167"/>
  <c r="AT918" i="167"/>
  <c r="AU918" i="167"/>
  <c r="AV918" i="167"/>
  <c r="AW918" i="167"/>
  <c r="BK918" i="167"/>
  <c r="BL918" i="167"/>
  <c r="A989" i="167"/>
  <c r="B989" i="167"/>
  <c r="C989" i="167"/>
  <c r="D989" i="167"/>
  <c r="E989" i="167"/>
  <c r="H989" i="167"/>
  <c r="I989" i="167"/>
  <c r="L989" i="167"/>
  <c r="N989" i="167"/>
  <c r="O989" i="167"/>
  <c r="P989" i="167"/>
  <c r="Q989" i="167"/>
  <c r="S989" i="167"/>
  <c r="T989" i="167"/>
  <c r="U989" i="167"/>
  <c r="V989" i="167"/>
  <c r="Y989" i="167"/>
  <c r="AB989" i="167"/>
  <c r="AA989" i="167" s="1"/>
  <c r="AF989" i="167"/>
  <c r="AG989" i="167"/>
  <c r="AI989" i="167"/>
  <c r="AL989" i="167"/>
  <c r="AK989" i="167" s="1"/>
  <c r="AO989" i="167"/>
  <c r="AP989" i="167"/>
  <c r="AQ989" i="167"/>
  <c r="AR989" i="167"/>
  <c r="AS989" i="167"/>
  <c r="AT989" i="167"/>
  <c r="AU989" i="167"/>
  <c r="AV989" i="167"/>
  <c r="AW989" i="167"/>
  <c r="BK989" i="167"/>
  <c r="BL989" i="167"/>
  <c r="A983" i="167"/>
  <c r="B983" i="167"/>
  <c r="C983" i="167"/>
  <c r="D983" i="167"/>
  <c r="E983" i="167"/>
  <c r="H983" i="167"/>
  <c r="I983" i="167"/>
  <c r="L983" i="167"/>
  <c r="N983" i="167"/>
  <c r="O983" i="167"/>
  <c r="P983" i="167"/>
  <c r="Q983" i="167"/>
  <c r="S983" i="167"/>
  <c r="T983" i="167"/>
  <c r="U983" i="167"/>
  <c r="V983" i="167"/>
  <c r="Y983" i="167"/>
  <c r="AB983" i="167"/>
  <c r="CG983" i="167" s="1"/>
  <c r="AF983" i="167"/>
  <c r="AG983" i="167"/>
  <c r="AI983" i="167"/>
  <c r="AL983" i="167"/>
  <c r="AO983" i="167"/>
  <c r="AP983" i="167"/>
  <c r="AQ983" i="167"/>
  <c r="AR983" i="167"/>
  <c r="AS983" i="167"/>
  <c r="AT983" i="167"/>
  <c r="AU983" i="167"/>
  <c r="AV983" i="167"/>
  <c r="AW983" i="167"/>
  <c r="BK983" i="167"/>
  <c r="BL983" i="167"/>
  <c r="A957" i="167"/>
  <c r="B957" i="167"/>
  <c r="C957" i="167"/>
  <c r="D957" i="167"/>
  <c r="E957" i="167"/>
  <c r="H957" i="167"/>
  <c r="I957" i="167"/>
  <c r="L957" i="167"/>
  <c r="N957" i="167"/>
  <c r="O957" i="167"/>
  <c r="P957" i="167"/>
  <c r="Q957" i="167"/>
  <c r="S957" i="167"/>
  <c r="T957" i="167"/>
  <c r="U957" i="167"/>
  <c r="V957" i="167"/>
  <c r="Y957" i="167"/>
  <c r="W957" i="167" s="1"/>
  <c r="AB957" i="167"/>
  <c r="AF957" i="167"/>
  <c r="AG957" i="167"/>
  <c r="AI957" i="167"/>
  <c r="AL957" i="167"/>
  <c r="AO957" i="167"/>
  <c r="AP957" i="167"/>
  <c r="AQ957" i="167"/>
  <c r="AR957" i="167"/>
  <c r="AS957" i="167"/>
  <c r="AT957" i="167"/>
  <c r="AU957" i="167"/>
  <c r="AV957" i="167"/>
  <c r="AW957" i="167"/>
  <c r="BK957" i="167"/>
  <c r="BL957" i="167"/>
  <c r="A960" i="167"/>
  <c r="B960" i="167"/>
  <c r="C960" i="167"/>
  <c r="D960" i="167"/>
  <c r="E960" i="167"/>
  <c r="H960" i="167"/>
  <c r="F960" i="167" s="1"/>
  <c r="I960" i="167"/>
  <c r="L960" i="167"/>
  <c r="N960" i="167"/>
  <c r="O960" i="167"/>
  <c r="P960" i="167"/>
  <c r="Q960" i="167"/>
  <c r="S960" i="167"/>
  <c r="T960" i="167"/>
  <c r="U960" i="167"/>
  <c r="V960" i="167"/>
  <c r="Y960" i="167"/>
  <c r="W960" i="167" s="1"/>
  <c r="AB960" i="167"/>
  <c r="CG960" i="167" s="1"/>
  <c r="AF960" i="167"/>
  <c r="AG960" i="167"/>
  <c r="AI960" i="167"/>
  <c r="AL960" i="167"/>
  <c r="AJ960" i="167" s="1"/>
  <c r="AO960" i="167"/>
  <c r="AP960" i="167"/>
  <c r="AQ960" i="167"/>
  <c r="AR960" i="167"/>
  <c r="AS960" i="167"/>
  <c r="AT960" i="167"/>
  <c r="AU960" i="167"/>
  <c r="AV960" i="167"/>
  <c r="AW960" i="167"/>
  <c r="BK960" i="167"/>
  <c r="BL960" i="167"/>
  <c r="A871" i="167"/>
  <c r="B871" i="167"/>
  <c r="C871" i="167"/>
  <c r="D871" i="167"/>
  <c r="E871" i="167"/>
  <c r="H871" i="167"/>
  <c r="F871" i="167" s="1"/>
  <c r="I871" i="167"/>
  <c r="L871" i="167"/>
  <c r="N871" i="167"/>
  <c r="O871" i="167"/>
  <c r="P871" i="167"/>
  <c r="Q871" i="167"/>
  <c r="S871" i="167"/>
  <c r="T871" i="167"/>
  <c r="U871" i="167"/>
  <c r="V871" i="167"/>
  <c r="Y871" i="167"/>
  <c r="W871" i="167" s="1"/>
  <c r="AB871" i="167"/>
  <c r="AF871" i="167"/>
  <c r="AG871" i="167"/>
  <c r="AI871" i="167"/>
  <c r="AL871" i="167"/>
  <c r="AO871" i="167"/>
  <c r="AP871" i="167"/>
  <c r="AQ871" i="167"/>
  <c r="AR871" i="167"/>
  <c r="AS871" i="167"/>
  <c r="AT871" i="167"/>
  <c r="AU871" i="167"/>
  <c r="AV871" i="167"/>
  <c r="AW871" i="167"/>
  <c r="BB871" i="167"/>
  <c r="BK871" i="167"/>
  <c r="BL871" i="167"/>
  <c r="A880" i="167"/>
  <c r="B880" i="167"/>
  <c r="C880" i="167"/>
  <c r="D880" i="167"/>
  <c r="E880" i="167"/>
  <c r="H880" i="167"/>
  <c r="I880" i="167"/>
  <c r="L880" i="167"/>
  <c r="N880" i="167"/>
  <c r="O880" i="167"/>
  <c r="P880" i="167"/>
  <c r="Q880" i="167"/>
  <c r="S880" i="167"/>
  <c r="T880" i="167"/>
  <c r="U880" i="167"/>
  <c r="V880" i="167"/>
  <c r="Y880" i="167"/>
  <c r="AB880" i="167"/>
  <c r="AA880" i="167" s="1"/>
  <c r="AF880" i="167"/>
  <c r="AG880" i="167"/>
  <c r="AI880" i="167"/>
  <c r="AL880" i="167"/>
  <c r="AO880" i="167"/>
  <c r="AP880" i="167"/>
  <c r="AQ880" i="167"/>
  <c r="AR880" i="167"/>
  <c r="AS880" i="167"/>
  <c r="AT880" i="167"/>
  <c r="AU880" i="167"/>
  <c r="AV880" i="167"/>
  <c r="AW880" i="167"/>
  <c r="BK880" i="167"/>
  <c r="BL880" i="167"/>
  <c r="A881" i="167"/>
  <c r="B881" i="167"/>
  <c r="C881" i="167"/>
  <c r="D881" i="167"/>
  <c r="E881" i="167"/>
  <c r="H881" i="167"/>
  <c r="F881" i="167" s="1"/>
  <c r="I881" i="167"/>
  <c r="L881" i="167"/>
  <c r="N881" i="167"/>
  <c r="O881" i="167"/>
  <c r="P881" i="167"/>
  <c r="Q881" i="167"/>
  <c r="S881" i="167"/>
  <c r="T881" i="167"/>
  <c r="U881" i="167"/>
  <c r="V881" i="167"/>
  <c r="Y881" i="167"/>
  <c r="CR881" i="167" s="1"/>
  <c r="AB881" i="167"/>
  <c r="AF881" i="167"/>
  <c r="AG881" i="167"/>
  <c r="AI881" i="167"/>
  <c r="AL881" i="167"/>
  <c r="AJ881" i="167" s="1"/>
  <c r="AO881" i="167"/>
  <c r="AP881" i="167"/>
  <c r="AQ881" i="167"/>
  <c r="AR881" i="167"/>
  <c r="AS881" i="167"/>
  <c r="AT881" i="167"/>
  <c r="AU881" i="167"/>
  <c r="AV881" i="167"/>
  <c r="AW881" i="167"/>
  <c r="BK881" i="167"/>
  <c r="BL881" i="167"/>
  <c r="A883" i="167"/>
  <c r="B883" i="167"/>
  <c r="C883" i="167"/>
  <c r="D883" i="167"/>
  <c r="E883" i="167"/>
  <c r="H883" i="167"/>
  <c r="CF883" i="167" s="1"/>
  <c r="I883" i="167"/>
  <c r="L883" i="167"/>
  <c r="N883" i="167"/>
  <c r="O883" i="167"/>
  <c r="P883" i="167"/>
  <c r="Q883" i="167"/>
  <c r="S883" i="167"/>
  <c r="T883" i="167"/>
  <c r="U883" i="167"/>
  <c r="V883" i="167"/>
  <c r="Y883" i="167"/>
  <c r="AB883" i="167"/>
  <c r="Z883" i="167" s="1"/>
  <c r="AF883" i="167"/>
  <c r="AG883" i="167"/>
  <c r="AI883" i="167"/>
  <c r="AL883" i="167"/>
  <c r="AJ883" i="167" s="1"/>
  <c r="AO883" i="167"/>
  <c r="AP883" i="167"/>
  <c r="AQ883" i="167"/>
  <c r="AR883" i="167"/>
  <c r="AS883" i="167"/>
  <c r="AT883" i="167"/>
  <c r="AU883" i="167"/>
  <c r="AV883" i="167"/>
  <c r="AW883" i="167"/>
  <c r="BK883" i="167"/>
  <c r="BL883" i="167"/>
  <c r="A878" i="167"/>
  <c r="B878" i="167"/>
  <c r="C878" i="167"/>
  <c r="D878" i="167"/>
  <c r="E878" i="167"/>
  <c r="H878" i="167"/>
  <c r="I878" i="167"/>
  <c r="L878" i="167"/>
  <c r="N878" i="167"/>
  <c r="O878" i="167"/>
  <c r="P878" i="167"/>
  <c r="Q878" i="167"/>
  <c r="S878" i="167"/>
  <c r="T878" i="167"/>
  <c r="U878" i="167"/>
  <c r="V878" i="167"/>
  <c r="Y878" i="167"/>
  <c r="AB878" i="167"/>
  <c r="Z878" i="167" s="1"/>
  <c r="AF878" i="167"/>
  <c r="AG878" i="167"/>
  <c r="AI878" i="167"/>
  <c r="AL878" i="167"/>
  <c r="AK878" i="167" s="1"/>
  <c r="AO878" i="167"/>
  <c r="AP878" i="167"/>
  <c r="AQ878" i="167"/>
  <c r="AR878" i="167"/>
  <c r="AS878" i="167"/>
  <c r="AT878" i="167"/>
  <c r="AU878" i="167"/>
  <c r="AV878" i="167"/>
  <c r="AW878" i="167"/>
  <c r="BK878" i="167"/>
  <c r="BL878" i="167"/>
  <c r="A872" i="167"/>
  <c r="B872" i="167"/>
  <c r="C872" i="167"/>
  <c r="D872" i="167"/>
  <c r="E872" i="167"/>
  <c r="H872" i="167"/>
  <c r="CF872" i="167" s="1"/>
  <c r="I872" i="167"/>
  <c r="L872" i="167"/>
  <c r="N872" i="167"/>
  <c r="O872" i="167"/>
  <c r="P872" i="167"/>
  <c r="Q872" i="167"/>
  <c r="S872" i="167"/>
  <c r="T872" i="167"/>
  <c r="U872" i="167"/>
  <c r="V872" i="167"/>
  <c r="Y872" i="167"/>
  <c r="AB872" i="167"/>
  <c r="AA872" i="167" s="1"/>
  <c r="AF872" i="167"/>
  <c r="AG872" i="167"/>
  <c r="AI872" i="167"/>
  <c r="AL872" i="167"/>
  <c r="AO872" i="167"/>
  <c r="AP872" i="167"/>
  <c r="AQ872" i="167"/>
  <c r="AR872" i="167"/>
  <c r="AS872" i="167"/>
  <c r="AT872" i="167"/>
  <c r="AU872" i="167"/>
  <c r="AV872" i="167"/>
  <c r="AW872" i="167"/>
  <c r="BK872" i="167"/>
  <c r="BL872" i="167"/>
  <c r="A1156" i="167"/>
  <c r="B1156" i="167"/>
  <c r="C1156" i="167"/>
  <c r="D1156" i="167"/>
  <c r="E1156" i="167"/>
  <c r="H1156" i="167"/>
  <c r="I1156" i="167"/>
  <c r="L1156" i="167"/>
  <c r="N1156" i="167"/>
  <c r="O1156" i="167"/>
  <c r="P1156" i="167"/>
  <c r="Q1156" i="167"/>
  <c r="S1156" i="167"/>
  <c r="T1156" i="167"/>
  <c r="U1156" i="167"/>
  <c r="V1156" i="167"/>
  <c r="Y1156" i="167"/>
  <c r="AB1156" i="167"/>
  <c r="AF1156" i="167"/>
  <c r="AG1156" i="167"/>
  <c r="AI1156" i="167"/>
  <c r="AL1156" i="167"/>
  <c r="AJ1156" i="167" s="1"/>
  <c r="AO1156" i="167"/>
  <c r="AP1156" i="167"/>
  <c r="AQ1156" i="167"/>
  <c r="AR1156" i="167"/>
  <c r="AS1156" i="167"/>
  <c r="AT1156" i="167"/>
  <c r="AU1156" i="167"/>
  <c r="AV1156" i="167"/>
  <c r="AW1156" i="167"/>
  <c r="BK1156" i="167"/>
  <c r="BL1156" i="167"/>
  <c r="A909" i="167"/>
  <c r="B909" i="167"/>
  <c r="C909" i="167"/>
  <c r="D909" i="167"/>
  <c r="E909" i="167"/>
  <c r="H909" i="167"/>
  <c r="I909" i="167"/>
  <c r="L909" i="167"/>
  <c r="N909" i="167"/>
  <c r="O909" i="167"/>
  <c r="P909" i="167"/>
  <c r="Q909" i="167"/>
  <c r="S909" i="167"/>
  <c r="T909" i="167"/>
  <c r="U909" i="167"/>
  <c r="V909" i="167"/>
  <c r="Y909" i="167"/>
  <c r="X909" i="167" s="1"/>
  <c r="AB909" i="167"/>
  <c r="AA909" i="167" s="1"/>
  <c r="AF909" i="167"/>
  <c r="AG909" i="167"/>
  <c r="AI909" i="167"/>
  <c r="AL909" i="167"/>
  <c r="AO909" i="167"/>
  <c r="AP909" i="167"/>
  <c r="AQ909" i="167"/>
  <c r="AR909" i="167"/>
  <c r="AS909" i="167"/>
  <c r="AT909" i="167"/>
  <c r="AU909" i="167"/>
  <c r="AV909" i="167"/>
  <c r="AW909" i="167"/>
  <c r="BK909" i="167"/>
  <c r="BL909" i="167"/>
  <c r="BN909" i="167"/>
  <c r="A915" i="167"/>
  <c r="B915" i="167"/>
  <c r="C915" i="167"/>
  <c r="D915" i="167"/>
  <c r="E915" i="167"/>
  <c r="H915" i="167"/>
  <c r="I915" i="167"/>
  <c r="L915" i="167"/>
  <c r="N915" i="167"/>
  <c r="O915" i="167"/>
  <c r="P915" i="167"/>
  <c r="Q915" i="167"/>
  <c r="S915" i="167"/>
  <c r="T915" i="167"/>
  <c r="U915" i="167"/>
  <c r="V915" i="167"/>
  <c r="Y915" i="167"/>
  <c r="W915" i="167" s="1"/>
  <c r="AB915" i="167"/>
  <c r="CG915" i="167" s="1"/>
  <c r="AF915" i="167"/>
  <c r="AG915" i="167"/>
  <c r="AI915" i="167"/>
  <c r="AL915" i="167"/>
  <c r="AO915" i="167"/>
  <c r="AP915" i="167"/>
  <c r="AQ915" i="167"/>
  <c r="AR915" i="167"/>
  <c r="AS915" i="167"/>
  <c r="AT915" i="167"/>
  <c r="AU915" i="167"/>
  <c r="AV915" i="167"/>
  <c r="AW915" i="167"/>
  <c r="BK915" i="167"/>
  <c r="BL915" i="167"/>
  <c r="A890" i="167"/>
  <c r="B890" i="167"/>
  <c r="C890" i="167"/>
  <c r="D890" i="167"/>
  <c r="E890" i="167"/>
  <c r="H890" i="167"/>
  <c r="I890" i="167"/>
  <c r="L890" i="167"/>
  <c r="N890" i="167"/>
  <c r="O890" i="167"/>
  <c r="P890" i="167"/>
  <c r="Q890" i="167"/>
  <c r="S890" i="167"/>
  <c r="T890" i="167"/>
  <c r="U890" i="167"/>
  <c r="V890" i="167"/>
  <c r="Y890" i="167"/>
  <c r="AB890" i="167"/>
  <c r="AF890" i="167"/>
  <c r="AG890" i="167"/>
  <c r="AI890" i="167"/>
  <c r="AL890" i="167"/>
  <c r="AJ890" i="167" s="1"/>
  <c r="AO890" i="167"/>
  <c r="AP890" i="167"/>
  <c r="AQ890" i="167"/>
  <c r="AR890" i="167"/>
  <c r="AS890" i="167"/>
  <c r="AT890" i="167"/>
  <c r="AU890" i="167"/>
  <c r="AV890" i="167"/>
  <c r="AW890" i="167"/>
  <c r="BK890" i="167"/>
  <c r="BL890" i="167"/>
  <c r="A858" i="167"/>
  <c r="B858" i="167"/>
  <c r="C858" i="167"/>
  <c r="D858" i="167"/>
  <c r="E858" i="167"/>
  <c r="H858" i="167"/>
  <c r="F858" i="167" s="1"/>
  <c r="I858" i="167"/>
  <c r="L858" i="167"/>
  <c r="N858" i="167"/>
  <c r="O858" i="167"/>
  <c r="P858" i="167"/>
  <c r="Q858" i="167"/>
  <c r="S858" i="167"/>
  <c r="T858" i="167"/>
  <c r="U858" i="167"/>
  <c r="V858" i="167"/>
  <c r="Y858" i="167"/>
  <c r="AB858" i="167"/>
  <c r="AF858" i="167"/>
  <c r="AG858" i="167"/>
  <c r="AI858" i="167"/>
  <c r="AL858" i="167"/>
  <c r="AJ858" i="167" s="1"/>
  <c r="AO858" i="167"/>
  <c r="AP858" i="167"/>
  <c r="AQ858" i="167"/>
  <c r="AR858" i="167"/>
  <c r="AS858" i="167"/>
  <c r="AT858" i="167"/>
  <c r="AU858" i="167"/>
  <c r="AV858" i="167"/>
  <c r="AW858" i="167"/>
  <c r="BK858" i="167"/>
  <c r="BL858" i="167"/>
  <c r="A1006" i="167"/>
  <c r="B1006" i="167"/>
  <c r="C1006" i="167"/>
  <c r="D1006" i="167"/>
  <c r="E1006" i="167"/>
  <c r="H1006" i="167"/>
  <c r="I1006" i="167"/>
  <c r="L1006" i="167"/>
  <c r="N1006" i="167"/>
  <c r="O1006" i="167"/>
  <c r="P1006" i="167"/>
  <c r="Q1006" i="167"/>
  <c r="S1006" i="167"/>
  <c r="T1006" i="167"/>
  <c r="U1006" i="167"/>
  <c r="V1006" i="167"/>
  <c r="Y1006" i="167"/>
  <c r="AB1006" i="167"/>
  <c r="Z1006" i="167" s="1"/>
  <c r="AF1006" i="167"/>
  <c r="AG1006" i="167"/>
  <c r="AI1006" i="167"/>
  <c r="AL1006" i="167"/>
  <c r="AO1006" i="167"/>
  <c r="AP1006" i="167"/>
  <c r="AQ1006" i="167"/>
  <c r="AR1006" i="167"/>
  <c r="AS1006" i="167"/>
  <c r="AT1006" i="167"/>
  <c r="AU1006" i="167"/>
  <c r="AV1006" i="167"/>
  <c r="AW1006" i="167"/>
  <c r="BK1006" i="167"/>
  <c r="BL1006" i="167"/>
  <c r="A849" i="167"/>
  <c r="B849" i="167"/>
  <c r="C849" i="167"/>
  <c r="D849" i="167"/>
  <c r="E849" i="167"/>
  <c r="H849" i="167"/>
  <c r="CF849" i="167" s="1"/>
  <c r="I849" i="167"/>
  <c r="L849" i="167"/>
  <c r="N849" i="167"/>
  <c r="O849" i="167"/>
  <c r="P849" i="167"/>
  <c r="Q849" i="167"/>
  <c r="S849" i="167"/>
  <c r="T849" i="167"/>
  <c r="U849" i="167"/>
  <c r="V849" i="167"/>
  <c r="Y849" i="167"/>
  <c r="AB849" i="167"/>
  <c r="AF849" i="167"/>
  <c r="AG849" i="167"/>
  <c r="AI849" i="167"/>
  <c r="AL849" i="167"/>
  <c r="AK849" i="167" s="1"/>
  <c r="AO849" i="167"/>
  <c r="AP849" i="167"/>
  <c r="AQ849" i="167"/>
  <c r="AR849" i="167"/>
  <c r="AS849" i="167"/>
  <c r="AT849" i="167"/>
  <c r="AU849" i="167"/>
  <c r="AV849" i="167"/>
  <c r="AW849" i="167"/>
  <c r="BK849" i="167"/>
  <c r="BL849" i="167"/>
  <c r="A850" i="167"/>
  <c r="B850" i="167"/>
  <c r="C850" i="167"/>
  <c r="D850" i="167"/>
  <c r="E850" i="167"/>
  <c r="H850" i="167"/>
  <c r="CF850" i="167" s="1"/>
  <c r="I850" i="167"/>
  <c r="L850" i="167"/>
  <c r="N850" i="167"/>
  <c r="O850" i="167"/>
  <c r="P850" i="167"/>
  <c r="Q850" i="167"/>
  <c r="S850" i="167"/>
  <c r="T850" i="167"/>
  <c r="U850" i="167"/>
  <c r="V850" i="167"/>
  <c r="Y850" i="167"/>
  <c r="AB850" i="167"/>
  <c r="AF850" i="167"/>
  <c r="AG850" i="167"/>
  <c r="AI850" i="167"/>
  <c r="AL850" i="167"/>
  <c r="AO850" i="167"/>
  <c r="AP850" i="167"/>
  <c r="AQ850" i="167"/>
  <c r="AR850" i="167"/>
  <c r="AS850" i="167"/>
  <c r="AT850" i="167"/>
  <c r="AU850" i="167"/>
  <c r="AV850" i="167"/>
  <c r="AW850" i="167"/>
  <c r="BK850" i="167"/>
  <c r="BL850" i="167"/>
  <c r="A1081" i="167"/>
  <c r="B1081" i="167"/>
  <c r="C1081" i="167"/>
  <c r="D1081" i="167"/>
  <c r="E1081" i="167"/>
  <c r="H1081" i="167"/>
  <c r="CF1081" i="167" s="1"/>
  <c r="I1081" i="167"/>
  <c r="L1081" i="167"/>
  <c r="N1081" i="167"/>
  <c r="O1081" i="167"/>
  <c r="P1081" i="167"/>
  <c r="Q1081" i="167"/>
  <c r="S1081" i="167"/>
  <c r="T1081" i="167"/>
  <c r="U1081" i="167"/>
  <c r="V1081" i="167"/>
  <c r="Y1081" i="167"/>
  <c r="AB1081" i="167"/>
  <c r="AF1081" i="167"/>
  <c r="AG1081" i="167"/>
  <c r="AI1081" i="167"/>
  <c r="AL1081" i="167"/>
  <c r="AO1081" i="167"/>
  <c r="AP1081" i="167"/>
  <c r="AQ1081" i="167"/>
  <c r="AR1081" i="167"/>
  <c r="AS1081" i="167"/>
  <c r="AT1081" i="167"/>
  <c r="AU1081" i="167"/>
  <c r="AV1081" i="167"/>
  <c r="AW1081" i="167"/>
  <c r="BB1081" i="167"/>
  <c r="BK1081" i="167"/>
  <c r="BL1081" i="167"/>
  <c r="A870" i="167"/>
  <c r="B870" i="167"/>
  <c r="C870" i="167"/>
  <c r="D870" i="167"/>
  <c r="E870" i="167"/>
  <c r="H870" i="167"/>
  <c r="I870" i="167"/>
  <c r="L870" i="167"/>
  <c r="N870" i="167"/>
  <c r="O870" i="167"/>
  <c r="P870" i="167"/>
  <c r="Q870" i="167"/>
  <c r="S870" i="167"/>
  <c r="T870" i="167"/>
  <c r="U870" i="167"/>
  <c r="V870" i="167"/>
  <c r="Y870" i="167"/>
  <c r="AB870" i="167"/>
  <c r="CG870" i="167" s="1"/>
  <c r="AF870" i="167"/>
  <c r="AG870" i="167"/>
  <c r="AI870" i="167"/>
  <c r="AL870" i="167"/>
  <c r="AK870" i="167" s="1"/>
  <c r="AO870" i="167"/>
  <c r="AP870" i="167"/>
  <c r="AQ870" i="167"/>
  <c r="AR870" i="167"/>
  <c r="AS870" i="167"/>
  <c r="AT870" i="167"/>
  <c r="AU870" i="167"/>
  <c r="AV870" i="167"/>
  <c r="AW870" i="167"/>
  <c r="BK870" i="167"/>
  <c r="BL870" i="167"/>
  <c r="A1260" i="167"/>
  <c r="B1260" i="167"/>
  <c r="C1260" i="167"/>
  <c r="D1260" i="167"/>
  <c r="E1260" i="167"/>
  <c r="H1260" i="167"/>
  <c r="I1260" i="167"/>
  <c r="L1260" i="167"/>
  <c r="N1260" i="167"/>
  <c r="O1260" i="167"/>
  <c r="P1260" i="167"/>
  <c r="Q1260" i="167"/>
  <c r="S1260" i="167"/>
  <c r="T1260" i="167"/>
  <c r="U1260" i="167"/>
  <c r="V1260" i="167"/>
  <c r="Y1260" i="167"/>
  <c r="AB1260" i="167"/>
  <c r="CG1260" i="167" s="1"/>
  <c r="AF1260" i="167"/>
  <c r="AG1260" i="167"/>
  <c r="AI1260" i="167"/>
  <c r="AL1260" i="167"/>
  <c r="AJ1260" i="167" s="1"/>
  <c r="AO1260" i="167"/>
  <c r="AP1260" i="167"/>
  <c r="AQ1260" i="167"/>
  <c r="AR1260" i="167"/>
  <c r="AS1260" i="167"/>
  <c r="AT1260" i="167"/>
  <c r="AU1260" i="167"/>
  <c r="AV1260" i="167"/>
  <c r="AW1260" i="167"/>
  <c r="BK1260" i="167"/>
  <c r="BL1260" i="167"/>
  <c r="A1283" i="167"/>
  <c r="B1283" i="167"/>
  <c r="C1283" i="167"/>
  <c r="D1283" i="167"/>
  <c r="E1283" i="167"/>
  <c r="H1283" i="167"/>
  <c r="CF1283" i="167" s="1"/>
  <c r="I1283" i="167"/>
  <c r="L1283" i="167"/>
  <c r="N1283" i="167"/>
  <c r="O1283" i="167"/>
  <c r="P1283" i="167"/>
  <c r="Q1283" i="167"/>
  <c r="S1283" i="167"/>
  <c r="T1283" i="167"/>
  <c r="U1283" i="167"/>
  <c r="V1283" i="167"/>
  <c r="Y1283" i="167"/>
  <c r="AB1283" i="167"/>
  <c r="AF1283" i="167"/>
  <c r="AG1283" i="167"/>
  <c r="AI1283" i="167"/>
  <c r="AL1283" i="167"/>
  <c r="AJ1283" i="167" s="1"/>
  <c r="AO1283" i="167"/>
  <c r="AP1283" i="167"/>
  <c r="AQ1283" i="167"/>
  <c r="AR1283" i="167"/>
  <c r="AS1283" i="167"/>
  <c r="AT1283" i="167"/>
  <c r="AU1283" i="167"/>
  <c r="AV1283" i="167"/>
  <c r="AW1283" i="167"/>
  <c r="BK1283" i="167"/>
  <c r="BL1283" i="167"/>
  <c r="A854" i="167"/>
  <c r="B854" i="167"/>
  <c r="C854" i="167"/>
  <c r="D854" i="167"/>
  <c r="E854" i="167"/>
  <c r="H854" i="167"/>
  <c r="I854" i="167"/>
  <c r="L854" i="167"/>
  <c r="N854" i="167"/>
  <c r="O854" i="167"/>
  <c r="P854" i="167"/>
  <c r="Q854" i="167"/>
  <c r="S854" i="167"/>
  <c r="T854" i="167"/>
  <c r="U854" i="167"/>
  <c r="V854" i="167"/>
  <c r="Y854" i="167"/>
  <c r="AB854" i="167"/>
  <c r="CG854" i="167" s="1"/>
  <c r="AF854" i="167"/>
  <c r="AG854" i="167"/>
  <c r="AI854" i="167"/>
  <c r="AL854" i="167"/>
  <c r="AO854" i="167"/>
  <c r="AP854" i="167"/>
  <c r="AQ854" i="167"/>
  <c r="AR854" i="167"/>
  <c r="AS854" i="167"/>
  <c r="AT854" i="167"/>
  <c r="AU854" i="167"/>
  <c r="AV854" i="167"/>
  <c r="AW854" i="167"/>
  <c r="BK854" i="167"/>
  <c r="BL854" i="167"/>
  <c r="A1159" i="167"/>
  <c r="B1159" i="167"/>
  <c r="C1159" i="167"/>
  <c r="D1159" i="167"/>
  <c r="E1159" i="167"/>
  <c r="H1159" i="167"/>
  <c r="I1159" i="167"/>
  <c r="L1159" i="167"/>
  <c r="N1159" i="167"/>
  <c r="O1159" i="167"/>
  <c r="P1159" i="167"/>
  <c r="Q1159" i="167"/>
  <c r="S1159" i="167"/>
  <c r="T1159" i="167"/>
  <c r="U1159" i="167"/>
  <c r="V1159" i="167"/>
  <c r="Y1159" i="167"/>
  <c r="W1159" i="167" s="1"/>
  <c r="AB1159" i="167"/>
  <c r="AA1159" i="167" s="1"/>
  <c r="AF1159" i="167"/>
  <c r="AG1159" i="167"/>
  <c r="AI1159" i="167"/>
  <c r="AL1159" i="167"/>
  <c r="AO1159" i="167"/>
  <c r="AP1159" i="167"/>
  <c r="AQ1159" i="167"/>
  <c r="AR1159" i="167"/>
  <c r="AS1159" i="167"/>
  <c r="AT1159" i="167"/>
  <c r="AU1159" i="167"/>
  <c r="AV1159" i="167"/>
  <c r="AW1159" i="167"/>
  <c r="BK1159" i="167"/>
  <c r="BL1159" i="167"/>
  <c r="A853" i="167"/>
  <c r="B853" i="167"/>
  <c r="C853" i="167"/>
  <c r="D853" i="167"/>
  <c r="E853" i="167"/>
  <c r="H853" i="167"/>
  <c r="F853" i="167" s="1"/>
  <c r="I853" i="167"/>
  <c r="L853" i="167"/>
  <c r="N853" i="167"/>
  <c r="O853" i="167"/>
  <c r="P853" i="167"/>
  <c r="Q853" i="167"/>
  <c r="S853" i="167"/>
  <c r="T853" i="167"/>
  <c r="U853" i="167"/>
  <c r="V853" i="167"/>
  <c r="Y853" i="167"/>
  <c r="AB853" i="167"/>
  <c r="AF853" i="167"/>
  <c r="AG853" i="167"/>
  <c r="AI853" i="167"/>
  <c r="AL853" i="167"/>
  <c r="AJ853" i="167" s="1"/>
  <c r="AO853" i="167"/>
  <c r="AP853" i="167"/>
  <c r="AQ853" i="167"/>
  <c r="AR853" i="167"/>
  <c r="AS853" i="167"/>
  <c r="AT853" i="167"/>
  <c r="AU853" i="167"/>
  <c r="AV853" i="167"/>
  <c r="AW853" i="167"/>
  <c r="BB853" i="167"/>
  <c r="BK853" i="167"/>
  <c r="BL853" i="167"/>
  <c r="A851" i="167"/>
  <c r="B851" i="167"/>
  <c r="C851" i="167"/>
  <c r="D851" i="167"/>
  <c r="E851" i="167"/>
  <c r="H851" i="167"/>
  <c r="CF851" i="167" s="1"/>
  <c r="I851" i="167"/>
  <c r="L851" i="167"/>
  <c r="N851" i="167"/>
  <c r="O851" i="167"/>
  <c r="P851" i="167"/>
  <c r="Q851" i="167"/>
  <c r="S851" i="167"/>
  <c r="T851" i="167"/>
  <c r="U851" i="167"/>
  <c r="V851" i="167"/>
  <c r="Y851" i="167"/>
  <c r="AB851" i="167"/>
  <c r="AF851" i="167"/>
  <c r="AG851" i="167"/>
  <c r="AI851" i="167"/>
  <c r="AL851" i="167"/>
  <c r="AO851" i="167"/>
  <c r="AP851" i="167"/>
  <c r="AQ851" i="167"/>
  <c r="AR851" i="167"/>
  <c r="AS851" i="167"/>
  <c r="AT851" i="167"/>
  <c r="AU851" i="167"/>
  <c r="AV851" i="167"/>
  <c r="AW851" i="167"/>
  <c r="BK851" i="167"/>
  <c r="BL851" i="167"/>
  <c r="A977" i="167"/>
  <c r="B977" i="167"/>
  <c r="C977" i="167"/>
  <c r="D977" i="167"/>
  <c r="E977" i="167"/>
  <c r="H977" i="167"/>
  <c r="CF977" i="167" s="1"/>
  <c r="I977" i="167"/>
  <c r="L977" i="167"/>
  <c r="N977" i="167"/>
  <c r="O977" i="167"/>
  <c r="P977" i="167"/>
  <c r="Q977" i="167"/>
  <c r="S977" i="167"/>
  <c r="T977" i="167"/>
  <c r="U977" i="167"/>
  <c r="V977" i="167"/>
  <c r="Y977" i="167"/>
  <c r="CR977" i="167" s="1"/>
  <c r="AB977" i="167"/>
  <c r="AF977" i="167"/>
  <c r="AG977" i="167"/>
  <c r="AI977" i="167"/>
  <c r="AL977" i="167"/>
  <c r="AK977" i="167" s="1"/>
  <c r="AO977" i="167"/>
  <c r="AP977" i="167"/>
  <c r="AQ977" i="167"/>
  <c r="AR977" i="167"/>
  <c r="AS977" i="167"/>
  <c r="AT977" i="167"/>
  <c r="AU977" i="167"/>
  <c r="AV977" i="167"/>
  <c r="AW977" i="167"/>
  <c r="BK977" i="167"/>
  <c r="BL977" i="167"/>
  <c r="A965" i="167"/>
  <c r="B965" i="167"/>
  <c r="C965" i="167"/>
  <c r="D965" i="167"/>
  <c r="E965" i="167"/>
  <c r="H965" i="167"/>
  <c r="F965" i="167" s="1"/>
  <c r="I965" i="167"/>
  <c r="L965" i="167"/>
  <c r="N965" i="167"/>
  <c r="O965" i="167"/>
  <c r="P965" i="167"/>
  <c r="Q965" i="167"/>
  <c r="S965" i="167"/>
  <c r="T965" i="167"/>
  <c r="U965" i="167"/>
  <c r="V965" i="167"/>
  <c r="Y965" i="167"/>
  <c r="CR965" i="167" s="1"/>
  <c r="AB965" i="167"/>
  <c r="AF965" i="167"/>
  <c r="AG965" i="167"/>
  <c r="AI965" i="167"/>
  <c r="AL965" i="167"/>
  <c r="AK965" i="167" s="1"/>
  <c r="AO965" i="167"/>
  <c r="AP965" i="167"/>
  <c r="AQ965" i="167"/>
  <c r="AR965" i="167"/>
  <c r="AS965" i="167"/>
  <c r="AT965" i="167"/>
  <c r="AU965" i="167"/>
  <c r="AV965" i="167"/>
  <c r="AW965" i="167"/>
  <c r="BK965" i="167"/>
  <c r="BL965" i="167"/>
  <c r="A962" i="167"/>
  <c r="B962" i="167"/>
  <c r="C962" i="167"/>
  <c r="D962" i="167"/>
  <c r="E962" i="167"/>
  <c r="H962" i="167"/>
  <c r="G962" i="167" s="1"/>
  <c r="BO962" i="167" s="1"/>
  <c r="I962" i="167"/>
  <c r="L962" i="167"/>
  <c r="N962" i="167"/>
  <c r="O962" i="167"/>
  <c r="P962" i="167"/>
  <c r="Q962" i="167"/>
  <c r="S962" i="167"/>
  <c r="T962" i="167"/>
  <c r="U962" i="167"/>
  <c r="V962" i="167"/>
  <c r="Y962" i="167"/>
  <c r="X962" i="167" s="1"/>
  <c r="AB962" i="167"/>
  <c r="CG962" i="167" s="1"/>
  <c r="AF962" i="167"/>
  <c r="AG962" i="167"/>
  <c r="AI962" i="167"/>
  <c r="AL962" i="167"/>
  <c r="AJ962" i="167" s="1"/>
  <c r="AO962" i="167"/>
  <c r="AP962" i="167"/>
  <c r="AQ962" i="167"/>
  <c r="AR962" i="167"/>
  <c r="AS962" i="167"/>
  <c r="AT962" i="167"/>
  <c r="AU962" i="167"/>
  <c r="AV962" i="167"/>
  <c r="AW962" i="167"/>
  <c r="BK962" i="167"/>
  <c r="BL962" i="167"/>
  <c r="A971" i="167"/>
  <c r="B971" i="167"/>
  <c r="C971" i="167"/>
  <c r="D971" i="167"/>
  <c r="E971" i="167"/>
  <c r="H971" i="167"/>
  <c r="F971" i="167" s="1"/>
  <c r="I971" i="167"/>
  <c r="L971" i="167"/>
  <c r="N971" i="167"/>
  <c r="O971" i="167"/>
  <c r="P971" i="167"/>
  <c r="Q971" i="167"/>
  <c r="S971" i="167"/>
  <c r="T971" i="167"/>
  <c r="U971" i="167"/>
  <c r="V971" i="167"/>
  <c r="Y971" i="167"/>
  <c r="W971" i="167" s="1"/>
  <c r="AB971" i="167"/>
  <c r="CS971" i="167" s="1"/>
  <c r="AF971" i="167"/>
  <c r="AG971" i="167"/>
  <c r="AI971" i="167"/>
  <c r="AL971" i="167"/>
  <c r="AO971" i="167"/>
  <c r="AP971" i="167"/>
  <c r="AQ971" i="167"/>
  <c r="AR971" i="167"/>
  <c r="AS971" i="167"/>
  <c r="AT971" i="167"/>
  <c r="AU971" i="167"/>
  <c r="AV971" i="167"/>
  <c r="AW971" i="167"/>
  <c r="BK971" i="167"/>
  <c r="BL971" i="167"/>
  <c r="A972" i="167"/>
  <c r="B972" i="167"/>
  <c r="C972" i="167"/>
  <c r="D972" i="167"/>
  <c r="E972" i="167"/>
  <c r="H972" i="167"/>
  <c r="F972" i="167" s="1"/>
  <c r="I972" i="167"/>
  <c r="L972" i="167"/>
  <c r="N972" i="167"/>
  <c r="O972" i="167"/>
  <c r="P972" i="167"/>
  <c r="Q972" i="167"/>
  <c r="S972" i="167"/>
  <c r="T972" i="167"/>
  <c r="U972" i="167"/>
  <c r="V972" i="167"/>
  <c r="Y972" i="167"/>
  <c r="AB972" i="167"/>
  <c r="AF972" i="167"/>
  <c r="AG972" i="167"/>
  <c r="AI972" i="167"/>
  <c r="AL972" i="167"/>
  <c r="AJ972" i="167" s="1"/>
  <c r="AO972" i="167"/>
  <c r="AP972" i="167"/>
  <c r="AQ972" i="167"/>
  <c r="AR972" i="167"/>
  <c r="AS972" i="167"/>
  <c r="AT972" i="167"/>
  <c r="AU972" i="167"/>
  <c r="AV972" i="167"/>
  <c r="AW972" i="167"/>
  <c r="BK972" i="167"/>
  <c r="BL972" i="167"/>
  <c r="A910" i="167"/>
  <c r="B910" i="167"/>
  <c r="C910" i="167"/>
  <c r="D910" i="167"/>
  <c r="E910" i="167"/>
  <c r="H910" i="167"/>
  <c r="CF910" i="167" s="1"/>
  <c r="I910" i="167"/>
  <c r="L910" i="167"/>
  <c r="N910" i="167"/>
  <c r="O910" i="167"/>
  <c r="P910" i="167"/>
  <c r="Q910" i="167"/>
  <c r="S910" i="167"/>
  <c r="T910" i="167"/>
  <c r="U910" i="167"/>
  <c r="V910" i="167"/>
  <c r="Y910" i="167"/>
  <c r="AB910" i="167"/>
  <c r="AF910" i="167"/>
  <c r="AG910" i="167"/>
  <c r="AI910" i="167"/>
  <c r="AL910" i="167"/>
  <c r="AO910" i="167"/>
  <c r="AP910" i="167"/>
  <c r="AQ910" i="167"/>
  <c r="AR910" i="167"/>
  <c r="AS910" i="167"/>
  <c r="AT910" i="167"/>
  <c r="AU910" i="167"/>
  <c r="AV910" i="167"/>
  <c r="AW910" i="167"/>
  <c r="BK910" i="167"/>
  <c r="BL910" i="167"/>
  <c r="A928" i="167"/>
  <c r="B928" i="167"/>
  <c r="C928" i="167"/>
  <c r="D928" i="167"/>
  <c r="E928" i="167"/>
  <c r="H928" i="167"/>
  <c r="CF928" i="167" s="1"/>
  <c r="I928" i="167"/>
  <c r="L928" i="167"/>
  <c r="N928" i="167"/>
  <c r="O928" i="167"/>
  <c r="P928" i="167"/>
  <c r="Q928" i="167"/>
  <c r="S928" i="167"/>
  <c r="T928" i="167"/>
  <c r="U928" i="167"/>
  <c r="V928" i="167"/>
  <c r="Y928" i="167"/>
  <c r="CR928" i="167" s="1"/>
  <c r="AB928" i="167"/>
  <c r="AA928" i="167" s="1"/>
  <c r="AF928" i="167"/>
  <c r="AG928" i="167"/>
  <c r="AI928" i="167"/>
  <c r="AL928" i="167"/>
  <c r="AO928" i="167"/>
  <c r="AP928" i="167"/>
  <c r="AQ928" i="167"/>
  <c r="AR928" i="167"/>
  <c r="AS928" i="167"/>
  <c r="AT928" i="167"/>
  <c r="AU928" i="167"/>
  <c r="AV928" i="167"/>
  <c r="AW928" i="167"/>
  <c r="BK928" i="167"/>
  <c r="BL928" i="167"/>
  <c r="A1018" i="167"/>
  <c r="B1018" i="167"/>
  <c r="C1018" i="167"/>
  <c r="D1018" i="167"/>
  <c r="E1018" i="167"/>
  <c r="H1018" i="167"/>
  <c r="I1018" i="167"/>
  <c r="L1018" i="167"/>
  <c r="N1018" i="167"/>
  <c r="O1018" i="167"/>
  <c r="P1018" i="167"/>
  <c r="Q1018" i="167"/>
  <c r="S1018" i="167"/>
  <c r="T1018" i="167"/>
  <c r="U1018" i="167"/>
  <c r="V1018" i="167"/>
  <c r="Y1018" i="167"/>
  <c r="AB1018" i="167"/>
  <c r="CG1018" i="167" s="1"/>
  <c r="AF1018" i="167"/>
  <c r="AG1018" i="167"/>
  <c r="AI1018" i="167"/>
  <c r="AL1018" i="167"/>
  <c r="AJ1018" i="167" s="1"/>
  <c r="AO1018" i="167"/>
  <c r="AP1018" i="167"/>
  <c r="AQ1018" i="167"/>
  <c r="AR1018" i="167"/>
  <c r="AS1018" i="167"/>
  <c r="AT1018" i="167"/>
  <c r="AU1018" i="167"/>
  <c r="AV1018" i="167"/>
  <c r="AW1018" i="167"/>
  <c r="BK1018" i="167"/>
  <c r="BL1018" i="167"/>
  <c r="A693" i="167"/>
  <c r="B693" i="167"/>
  <c r="C693" i="167"/>
  <c r="D693" i="167"/>
  <c r="E693" i="167"/>
  <c r="H693" i="167"/>
  <c r="G693" i="167" s="1"/>
  <c r="I693" i="167"/>
  <c r="L693" i="167"/>
  <c r="N693" i="167"/>
  <c r="O693" i="167"/>
  <c r="P693" i="167"/>
  <c r="Q693" i="167"/>
  <c r="S693" i="167"/>
  <c r="T693" i="167"/>
  <c r="U693" i="167"/>
  <c r="V693" i="167"/>
  <c r="Y693" i="167"/>
  <c r="AB693" i="167"/>
  <c r="AF693" i="167"/>
  <c r="AC693" i="167" s="1"/>
  <c r="AG693" i="167"/>
  <c r="AI693" i="167"/>
  <c r="AL693" i="167"/>
  <c r="AJ693" i="167" s="1"/>
  <c r="AO693" i="167"/>
  <c r="AP693" i="167"/>
  <c r="AQ693" i="167"/>
  <c r="AR693" i="167"/>
  <c r="AS693" i="167"/>
  <c r="AT693" i="167"/>
  <c r="AU693" i="167"/>
  <c r="AV693" i="167"/>
  <c r="AW693" i="167"/>
  <c r="BK693" i="167"/>
  <c r="BL693" i="167"/>
  <c r="A698" i="167"/>
  <c r="B698" i="167"/>
  <c r="C698" i="167"/>
  <c r="D698" i="167"/>
  <c r="E698" i="167"/>
  <c r="H698" i="167"/>
  <c r="F698" i="167" s="1"/>
  <c r="I698" i="167"/>
  <c r="L698" i="167"/>
  <c r="N698" i="167"/>
  <c r="O698" i="167"/>
  <c r="P698" i="167"/>
  <c r="Q698" i="167"/>
  <c r="S698" i="167"/>
  <c r="T698" i="167"/>
  <c r="U698" i="167"/>
  <c r="V698" i="167"/>
  <c r="Y698" i="167"/>
  <c r="AB698" i="167"/>
  <c r="AF698" i="167"/>
  <c r="AG698" i="167"/>
  <c r="AI698" i="167"/>
  <c r="AL698" i="167"/>
  <c r="AJ698" i="167" s="1"/>
  <c r="AO698" i="167"/>
  <c r="AP698" i="167"/>
  <c r="AQ698" i="167"/>
  <c r="AR698" i="167"/>
  <c r="AS698" i="167"/>
  <c r="AT698" i="167"/>
  <c r="AU698" i="167"/>
  <c r="AV698" i="167"/>
  <c r="AW698" i="167"/>
  <c r="BK698" i="167"/>
  <c r="BL698" i="167"/>
  <c r="A699" i="167"/>
  <c r="B699" i="167"/>
  <c r="C699" i="167"/>
  <c r="D699" i="167"/>
  <c r="E699" i="167"/>
  <c r="H699" i="167"/>
  <c r="F699" i="167" s="1"/>
  <c r="I699" i="167"/>
  <c r="L699" i="167"/>
  <c r="N699" i="167"/>
  <c r="O699" i="167"/>
  <c r="P699" i="167"/>
  <c r="Q699" i="167"/>
  <c r="S699" i="167"/>
  <c r="T699" i="167"/>
  <c r="U699" i="167"/>
  <c r="V699" i="167"/>
  <c r="Y699" i="167"/>
  <c r="AB699" i="167"/>
  <c r="AF699" i="167"/>
  <c r="AG699" i="167"/>
  <c r="AI699" i="167"/>
  <c r="AL699" i="167"/>
  <c r="AO699" i="167"/>
  <c r="AP699" i="167"/>
  <c r="AQ699" i="167"/>
  <c r="AR699" i="167"/>
  <c r="AS699" i="167"/>
  <c r="AT699" i="167"/>
  <c r="AU699" i="167"/>
  <c r="AV699" i="167"/>
  <c r="AW699" i="167"/>
  <c r="BK699" i="167"/>
  <c r="BL699" i="167"/>
  <c r="A700" i="167"/>
  <c r="B700" i="167"/>
  <c r="C700" i="167"/>
  <c r="D700" i="167"/>
  <c r="E700" i="167"/>
  <c r="H700" i="167"/>
  <c r="I700" i="167"/>
  <c r="L700" i="167"/>
  <c r="N700" i="167"/>
  <c r="O700" i="167"/>
  <c r="P700" i="167"/>
  <c r="Q700" i="167"/>
  <c r="S700" i="167"/>
  <c r="T700" i="167"/>
  <c r="U700" i="167"/>
  <c r="V700" i="167"/>
  <c r="Y700" i="167"/>
  <c r="AB700" i="167"/>
  <c r="CG700" i="167" s="1"/>
  <c r="AF700" i="167"/>
  <c r="AG700" i="167"/>
  <c r="AI700" i="167"/>
  <c r="AL700" i="167"/>
  <c r="AK700" i="167" s="1"/>
  <c r="AO700" i="167"/>
  <c r="AP700" i="167"/>
  <c r="AQ700" i="167"/>
  <c r="AR700" i="167"/>
  <c r="AS700" i="167"/>
  <c r="AT700" i="167"/>
  <c r="AU700" i="167"/>
  <c r="AV700" i="167"/>
  <c r="AW700" i="167"/>
  <c r="BK700" i="167"/>
  <c r="BL700" i="167"/>
  <c r="A701" i="167"/>
  <c r="B701" i="167"/>
  <c r="C701" i="167"/>
  <c r="D701" i="167"/>
  <c r="E701" i="167"/>
  <c r="H701" i="167"/>
  <c r="G701" i="167" s="1"/>
  <c r="I701" i="167"/>
  <c r="L701" i="167"/>
  <c r="N701" i="167"/>
  <c r="O701" i="167"/>
  <c r="P701" i="167"/>
  <c r="Q701" i="167"/>
  <c r="S701" i="167"/>
  <c r="T701" i="167"/>
  <c r="U701" i="167"/>
  <c r="V701" i="167"/>
  <c r="Y701" i="167"/>
  <c r="AB701" i="167"/>
  <c r="AF701" i="167"/>
  <c r="AG701" i="167"/>
  <c r="AI701" i="167"/>
  <c r="AL701" i="167"/>
  <c r="AK701" i="167" s="1"/>
  <c r="AO701" i="167"/>
  <c r="AP701" i="167"/>
  <c r="AQ701" i="167"/>
  <c r="AR701" i="167"/>
  <c r="AS701" i="167"/>
  <c r="AT701" i="167"/>
  <c r="AU701" i="167"/>
  <c r="AV701" i="167"/>
  <c r="AW701" i="167"/>
  <c r="BB701" i="167"/>
  <c r="BK701" i="167"/>
  <c r="BL701" i="167"/>
  <c r="A1029" i="167"/>
  <c r="B1029" i="167"/>
  <c r="C1029" i="167"/>
  <c r="D1029" i="167"/>
  <c r="E1029" i="167"/>
  <c r="H1029" i="167"/>
  <c r="CF1029" i="167" s="1"/>
  <c r="I1029" i="167"/>
  <c r="L1029" i="167"/>
  <c r="N1029" i="167"/>
  <c r="O1029" i="167"/>
  <c r="P1029" i="167"/>
  <c r="Q1029" i="167"/>
  <c r="S1029" i="167"/>
  <c r="T1029" i="167"/>
  <c r="U1029" i="167"/>
  <c r="V1029" i="167"/>
  <c r="Y1029" i="167"/>
  <c r="W1029" i="167" s="1"/>
  <c r="AB1029" i="167"/>
  <c r="AF1029" i="167"/>
  <c r="AG1029" i="167"/>
  <c r="AI1029" i="167"/>
  <c r="AL1029" i="167"/>
  <c r="AO1029" i="167"/>
  <c r="AP1029" i="167"/>
  <c r="AQ1029" i="167"/>
  <c r="AR1029" i="167"/>
  <c r="AS1029" i="167"/>
  <c r="AT1029" i="167"/>
  <c r="AU1029" i="167"/>
  <c r="AV1029" i="167"/>
  <c r="AW1029" i="167"/>
  <c r="BK1029" i="167"/>
  <c r="BL1029" i="167"/>
  <c r="A1033" i="167"/>
  <c r="B1033" i="167"/>
  <c r="C1033" i="167"/>
  <c r="D1033" i="167"/>
  <c r="E1033" i="167"/>
  <c r="H1033" i="167"/>
  <c r="CF1033" i="167" s="1"/>
  <c r="I1033" i="167"/>
  <c r="L1033" i="167"/>
  <c r="N1033" i="167"/>
  <c r="O1033" i="167"/>
  <c r="P1033" i="167"/>
  <c r="Q1033" i="167"/>
  <c r="S1033" i="167"/>
  <c r="T1033" i="167"/>
  <c r="U1033" i="167"/>
  <c r="V1033" i="167"/>
  <c r="Y1033" i="167"/>
  <c r="W1033" i="167" s="1"/>
  <c r="AB1033" i="167"/>
  <c r="AF1033" i="167"/>
  <c r="AG1033" i="167"/>
  <c r="AI1033" i="167"/>
  <c r="AL1033" i="167"/>
  <c r="AJ1033" i="167" s="1"/>
  <c r="AO1033" i="167"/>
  <c r="AP1033" i="167"/>
  <c r="AQ1033" i="167"/>
  <c r="AR1033" i="167"/>
  <c r="AS1033" i="167"/>
  <c r="AT1033" i="167"/>
  <c r="AU1033" i="167"/>
  <c r="AV1033" i="167"/>
  <c r="AW1033" i="167"/>
  <c r="BK1033" i="167"/>
  <c r="BL1033" i="167"/>
  <c r="A911" i="167"/>
  <c r="B911" i="167"/>
  <c r="C911" i="167"/>
  <c r="D911" i="167"/>
  <c r="E911" i="167"/>
  <c r="H911" i="167"/>
  <c r="CF911" i="167" s="1"/>
  <c r="I911" i="167"/>
  <c r="L911" i="167"/>
  <c r="N911" i="167"/>
  <c r="O911" i="167"/>
  <c r="P911" i="167"/>
  <c r="Q911" i="167"/>
  <c r="S911" i="167"/>
  <c r="T911" i="167"/>
  <c r="U911" i="167"/>
  <c r="V911" i="167"/>
  <c r="Y911" i="167"/>
  <c r="AB911" i="167"/>
  <c r="AF911" i="167"/>
  <c r="AG911" i="167"/>
  <c r="AI911" i="167"/>
  <c r="AL911" i="167"/>
  <c r="AJ911" i="167" s="1"/>
  <c r="AO911" i="167"/>
  <c r="AP911" i="167"/>
  <c r="AQ911" i="167"/>
  <c r="AR911" i="167"/>
  <c r="AS911" i="167"/>
  <c r="AT911" i="167"/>
  <c r="AU911" i="167"/>
  <c r="AV911" i="167"/>
  <c r="AW911" i="167"/>
  <c r="BK911" i="167"/>
  <c r="BL911" i="167"/>
  <c r="A946" i="167"/>
  <c r="B946" i="167"/>
  <c r="C946" i="167"/>
  <c r="D946" i="167"/>
  <c r="E946" i="167"/>
  <c r="H946" i="167"/>
  <c r="I946" i="167"/>
  <c r="L946" i="167"/>
  <c r="N946" i="167"/>
  <c r="O946" i="167"/>
  <c r="P946" i="167"/>
  <c r="Q946" i="167"/>
  <c r="S946" i="167"/>
  <c r="T946" i="167"/>
  <c r="U946" i="167"/>
  <c r="V946" i="167"/>
  <c r="Y946" i="167"/>
  <c r="X946" i="167" s="1"/>
  <c r="AB946" i="167"/>
  <c r="AF946" i="167"/>
  <c r="AG946" i="167"/>
  <c r="AI946" i="167"/>
  <c r="AL946" i="167"/>
  <c r="AJ946" i="167" s="1"/>
  <c r="AO946" i="167"/>
  <c r="AP946" i="167"/>
  <c r="AQ946" i="167"/>
  <c r="AR946" i="167"/>
  <c r="AS946" i="167"/>
  <c r="AT946" i="167"/>
  <c r="AU946" i="167"/>
  <c r="AV946" i="167"/>
  <c r="AW946" i="167"/>
  <c r="BK946" i="167"/>
  <c r="BL946" i="167"/>
  <c r="A952" i="167"/>
  <c r="B952" i="167"/>
  <c r="C952" i="167"/>
  <c r="D952" i="167"/>
  <c r="E952" i="167"/>
  <c r="H952" i="167"/>
  <c r="I952" i="167"/>
  <c r="L952" i="167"/>
  <c r="N952" i="167"/>
  <c r="O952" i="167"/>
  <c r="P952" i="167"/>
  <c r="Q952" i="167"/>
  <c r="S952" i="167"/>
  <c r="T952" i="167"/>
  <c r="U952" i="167"/>
  <c r="V952" i="167"/>
  <c r="Y952" i="167"/>
  <c r="AB952" i="167"/>
  <c r="Z952" i="167" s="1"/>
  <c r="AF952" i="167"/>
  <c r="AG952" i="167"/>
  <c r="AI952" i="167"/>
  <c r="AL952" i="167"/>
  <c r="AK952" i="167" s="1"/>
  <c r="AO952" i="167"/>
  <c r="AP952" i="167"/>
  <c r="AQ952" i="167"/>
  <c r="AR952" i="167"/>
  <c r="AS952" i="167"/>
  <c r="AT952" i="167"/>
  <c r="AU952" i="167"/>
  <c r="AV952" i="167"/>
  <c r="AW952" i="167"/>
  <c r="BK952" i="167"/>
  <c r="BL952" i="167"/>
  <c r="A929" i="167"/>
  <c r="B929" i="167"/>
  <c r="C929" i="167"/>
  <c r="D929" i="167"/>
  <c r="E929" i="167"/>
  <c r="H929" i="167"/>
  <c r="I929" i="167"/>
  <c r="L929" i="167"/>
  <c r="N929" i="167"/>
  <c r="O929" i="167"/>
  <c r="P929" i="167"/>
  <c r="Q929" i="167"/>
  <c r="S929" i="167"/>
  <c r="T929" i="167"/>
  <c r="U929" i="167"/>
  <c r="V929" i="167"/>
  <c r="Y929" i="167"/>
  <c r="X929" i="167" s="1"/>
  <c r="AB929" i="167"/>
  <c r="AF929" i="167"/>
  <c r="AG929" i="167"/>
  <c r="AI929" i="167"/>
  <c r="AL929" i="167"/>
  <c r="AO929" i="167"/>
  <c r="AP929" i="167"/>
  <c r="AQ929" i="167"/>
  <c r="AR929" i="167"/>
  <c r="AS929" i="167"/>
  <c r="AT929" i="167"/>
  <c r="AU929" i="167"/>
  <c r="AV929" i="167"/>
  <c r="AW929" i="167"/>
  <c r="BB929" i="167"/>
  <c r="BK929" i="167"/>
  <c r="BL929" i="167"/>
  <c r="A942" i="167"/>
  <c r="B942" i="167"/>
  <c r="C942" i="167"/>
  <c r="D942" i="167"/>
  <c r="E942" i="167"/>
  <c r="H942" i="167"/>
  <c r="CF942" i="167" s="1"/>
  <c r="I942" i="167"/>
  <c r="L942" i="167"/>
  <c r="N942" i="167"/>
  <c r="O942" i="167"/>
  <c r="P942" i="167"/>
  <c r="Q942" i="167"/>
  <c r="S942" i="167"/>
  <c r="T942" i="167"/>
  <c r="U942" i="167"/>
  <c r="V942" i="167"/>
  <c r="Y942" i="167"/>
  <c r="AB942" i="167"/>
  <c r="AF942" i="167"/>
  <c r="AG942" i="167"/>
  <c r="AI942" i="167"/>
  <c r="AL942" i="167"/>
  <c r="AJ942" i="167" s="1"/>
  <c r="AO942" i="167"/>
  <c r="AP942" i="167"/>
  <c r="AQ942" i="167"/>
  <c r="AR942" i="167"/>
  <c r="AS942" i="167"/>
  <c r="AT942" i="167"/>
  <c r="AU942" i="167"/>
  <c r="AV942" i="167"/>
  <c r="AW942" i="167"/>
  <c r="BK942" i="167"/>
  <c r="BL942" i="167"/>
  <c r="A943" i="167"/>
  <c r="B943" i="167"/>
  <c r="C943" i="167"/>
  <c r="D943" i="167"/>
  <c r="E943" i="167"/>
  <c r="H943" i="167"/>
  <c r="I943" i="167"/>
  <c r="L943" i="167"/>
  <c r="N943" i="167"/>
  <c r="O943" i="167"/>
  <c r="P943" i="167"/>
  <c r="Q943" i="167"/>
  <c r="S943" i="167"/>
  <c r="T943" i="167"/>
  <c r="U943" i="167"/>
  <c r="V943" i="167"/>
  <c r="Y943" i="167"/>
  <c r="AB943" i="167"/>
  <c r="AA943" i="167" s="1"/>
  <c r="AF943" i="167"/>
  <c r="AG943" i="167"/>
  <c r="AI943" i="167"/>
  <c r="AL943" i="167"/>
  <c r="AJ943" i="167" s="1"/>
  <c r="AO943" i="167"/>
  <c r="AP943" i="167"/>
  <c r="AQ943" i="167"/>
  <c r="AR943" i="167"/>
  <c r="AS943" i="167"/>
  <c r="AT943" i="167"/>
  <c r="AU943" i="167"/>
  <c r="AV943" i="167"/>
  <c r="AW943" i="167"/>
  <c r="BK943" i="167"/>
  <c r="BL943" i="167"/>
  <c r="A945" i="167"/>
  <c r="B945" i="167"/>
  <c r="C945" i="167"/>
  <c r="D945" i="167"/>
  <c r="E945" i="167"/>
  <c r="H945" i="167"/>
  <c r="I945" i="167"/>
  <c r="L945" i="167"/>
  <c r="N945" i="167"/>
  <c r="O945" i="167"/>
  <c r="P945" i="167"/>
  <c r="Q945" i="167"/>
  <c r="S945" i="167"/>
  <c r="T945" i="167"/>
  <c r="U945" i="167"/>
  <c r="V945" i="167"/>
  <c r="Y945" i="167"/>
  <c r="X945" i="167" s="1"/>
  <c r="AB945" i="167"/>
  <c r="AF945" i="167"/>
  <c r="AG945" i="167"/>
  <c r="AI945" i="167"/>
  <c r="AL945" i="167"/>
  <c r="AO945" i="167"/>
  <c r="AP945" i="167"/>
  <c r="AQ945" i="167"/>
  <c r="AR945" i="167"/>
  <c r="AS945" i="167"/>
  <c r="AT945" i="167"/>
  <c r="AU945" i="167"/>
  <c r="AV945" i="167"/>
  <c r="AW945" i="167"/>
  <c r="BK945" i="167"/>
  <c r="BL945" i="167"/>
  <c r="BN945" i="167"/>
  <c r="A903" i="167"/>
  <c r="B903" i="167"/>
  <c r="C903" i="167"/>
  <c r="D903" i="167"/>
  <c r="E903" i="167"/>
  <c r="H903" i="167"/>
  <c r="G903" i="167" s="1"/>
  <c r="BO903" i="167" s="1"/>
  <c r="I903" i="167"/>
  <c r="L903" i="167"/>
  <c r="N903" i="167"/>
  <c r="O903" i="167"/>
  <c r="P903" i="167"/>
  <c r="Q903" i="167"/>
  <c r="S903" i="167"/>
  <c r="T903" i="167"/>
  <c r="U903" i="167"/>
  <c r="V903" i="167"/>
  <c r="Y903" i="167"/>
  <c r="AB903" i="167"/>
  <c r="CG903" i="167" s="1"/>
  <c r="AF903" i="167"/>
  <c r="AG903" i="167"/>
  <c r="AI903" i="167"/>
  <c r="AL903" i="167"/>
  <c r="AK903" i="167" s="1"/>
  <c r="AO903" i="167"/>
  <c r="AP903" i="167"/>
  <c r="AQ903" i="167"/>
  <c r="AR903" i="167"/>
  <c r="AS903" i="167"/>
  <c r="AT903" i="167"/>
  <c r="AU903" i="167"/>
  <c r="AV903" i="167"/>
  <c r="AW903" i="167"/>
  <c r="BK903" i="167"/>
  <c r="BL903" i="167"/>
  <c r="A904" i="167"/>
  <c r="B904" i="167"/>
  <c r="C904" i="167"/>
  <c r="D904" i="167"/>
  <c r="E904" i="167"/>
  <c r="H904" i="167"/>
  <c r="I904" i="167"/>
  <c r="L904" i="167"/>
  <c r="N904" i="167"/>
  <c r="O904" i="167"/>
  <c r="P904" i="167"/>
  <c r="Q904" i="167"/>
  <c r="S904" i="167"/>
  <c r="T904" i="167"/>
  <c r="U904" i="167"/>
  <c r="V904" i="167"/>
  <c r="Y904" i="167"/>
  <c r="AB904" i="167"/>
  <c r="AA904" i="167" s="1"/>
  <c r="AF904" i="167"/>
  <c r="AG904" i="167"/>
  <c r="AI904" i="167"/>
  <c r="AL904" i="167"/>
  <c r="AJ904" i="167" s="1"/>
  <c r="AO904" i="167"/>
  <c r="AP904" i="167"/>
  <c r="AQ904" i="167"/>
  <c r="AR904" i="167"/>
  <c r="AS904" i="167"/>
  <c r="AT904" i="167"/>
  <c r="AU904" i="167"/>
  <c r="AV904" i="167"/>
  <c r="AW904" i="167"/>
  <c r="BK904" i="167"/>
  <c r="BL904" i="167"/>
  <c r="BN904" i="167"/>
  <c r="A905" i="167"/>
  <c r="B905" i="167"/>
  <c r="C905" i="167"/>
  <c r="D905" i="167"/>
  <c r="E905" i="167"/>
  <c r="H905" i="167"/>
  <c r="I905" i="167"/>
  <c r="L905" i="167"/>
  <c r="N905" i="167"/>
  <c r="O905" i="167"/>
  <c r="P905" i="167"/>
  <c r="Q905" i="167"/>
  <c r="S905" i="167"/>
  <c r="T905" i="167"/>
  <c r="U905" i="167"/>
  <c r="V905" i="167"/>
  <c r="Y905" i="167"/>
  <c r="AB905" i="167"/>
  <c r="AF905" i="167"/>
  <c r="AG905" i="167"/>
  <c r="AI905" i="167"/>
  <c r="AL905" i="167"/>
  <c r="AJ905" i="167" s="1"/>
  <c r="AO905" i="167"/>
  <c r="AP905" i="167"/>
  <c r="AQ905" i="167"/>
  <c r="AR905" i="167"/>
  <c r="AS905" i="167"/>
  <c r="AT905" i="167"/>
  <c r="AU905" i="167"/>
  <c r="AV905" i="167"/>
  <c r="AW905" i="167"/>
  <c r="BK905" i="167"/>
  <c r="BL905" i="167"/>
  <c r="A906" i="167"/>
  <c r="B906" i="167"/>
  <c r="C906" i="167"/>
  <c r="D906" i="167"/>
  <c r="E906" i="167"/>
  <c r="H906" i="167"/>
  <c r="I906" i="167"/>
  <c r="L906" i="167"/>
  <c r="N906" i="167"/>
  <c r="O906" i="167"/>
  <c r="P906" i="167"/>
  <c r="Q906" i="167"/>
  <c r="S906" i="167"/>
  <c r="T906" i="167"/>
  <c r="U906" i="167"/>
  <c r="V906" i="167"/>
  <c r="Y906" i="167"/>
  <c r="AB906" i="167"/>
  <c r="CG906" i="167" s="1"/>
  <c r="AF906" i="167"/>
  <c r="AG906" i="167"/>
  <c r="AI906" i="167"/>
  <c r="AL906" i="167"/>
  <c r="AJ906" i="167" s="1"/>
  <c r="AO906" i="167"/>
  <c r="AP906" i="167"/>
  <c r="AQ906" i="167"/>
  <c r="AR906" i="167"/>
  <c r="AS906" i="167"/>
  <c r="AT906" i="167"/>
  <c r="AU906" i="167"/>
  <c r="AV906" i="167"/>
  <c r="AW906" i="167"/>
  <c r="BK906" i="167"/>
  <c r="BL906" i="167"/>
  <c r="BN906" i="167"/>
  <c r="A907" i="167"/>
  <c r="B907" i="167"/>
  <c r="C907" i="167"/>
  <c r="D907" i="167"/>
  <c r="E907" i="167"/>
  <c r="H907" i="167"/>
  <c r="I907" i="167"/>
  <c r="L907" i="167"/>
  <c r="N907" i="167"/>
  <c r="O907" i="167"/>
  <c r="P907" i="167"/>
  <c r="Q907" i="167"/>
  <c r="S907" i="167"/>
  <c r="T907" i="167"/>
  <c r="U907" i="167"/>
  <c r="V907" i="167"/>
  <c r="Y907" i="167"/>
  <c r="AB907" i="167"/>
  <c r="AF907" i="167"/>
  <c r="AG907" i="167"/>
  <c r="AI907" i="167"/>
  <c r="AL907" i="167"/>
  <c r="AO907" i="167"/>
  <c r="AP907" i="167"/>
  <c r="AQ907" i="167"/>
  <c r="AR907" i="167"/>
  <c r="AS907" i="167"/>
  <c r="AT907" i="167"/>
  <c r="AU907" i="167"/>
  <c r="AV907" i="167"/>
  <c r="AW907" i="167"/>
  <c r="BK907" i="167"/>
  <c r="BL907" i="167"/>
  <c r="A938" i="167"/>
  <c r="B938" i="167"/>
  <c r="C938" i="167"/>
  <c r="D938" i="167"/>
  <c r="E938" i="167"/>
  <c r="H938" i="167"/>
  <c r="CF938" i="167" s="1"/>
  <c r="I938" i="167"/>
  <c r="L938" i="167"/>
  <c r="N938" i="167"/>
  <c r="O938" i="167"/>
  <c r="P938" i="167"/>
  <c r="Q938" i="167"/>
  <c r="S938" i="167"/>
  <c r="T938" i="167"/>
  <c r="U938" i="167"/>
  <c r="V938" i="167"/>
  <c r="Y938" i="167"/>
  <c r="AB938" i="167"/>
  <c r="Z938" i="167" s="1"/>
  <c r="AF938" i="167"/>
  <c r="AG938" i="167"/>
  <c r="AI938" i="167"/>
  <c r="AL938" i="167"/>
  <c r="AJ938" i="167" s="1"/>
  <c r="AO938" i="167"/>
  <c r="AP938" i="167"/>
  <c r="AQ938" i="167"/>
  <c r="AR938" i="167"/>
  <c r="AS938" i="167"/>
  <c r="AT938" i="167"/>
  <c r="AU938" i="167"/>
  <c r="AV938" i="167"/>
  <c r="AW938" i="167"/>
  <c r="BK938" i="167"/>
  <c r="BL938" i="167"/>
  <c r="A985" i="167"/>
  <c r="B985" i="167"/>
  <c r="C985" i="167"/>
  <c r="D985" i="167"/>
  <c r="E985" i="167"/>
  <c r="H985" i="167"/>
  <c r="I985" i="167"/>
  <c r="L985" i="167"/>
  <c r="N985" i="167"/>
  <c r="O985" i="167"/>
  <c r="P985" i="167"/>
  <c r="Q985" i="167"/>
  <c r="S985" i="167"/>
  <c r="T985" i="167"/>
  <c r="U985" i="167"/>
  <c r="V985" i="167"/>
  <c r="Y985" i="167"/>
  <c r="AB985" i="167"/>
  <c r="AF985" i="167"/>
  <c r="AG985" i="167"/>
  <c r="AI985" i="167"/>
  <c r="AL985" i="167"/>
  <c r="AJ985" i="167" s="1"/>
  <c r="AO985" i="167"/>
  <c r="AP985" i="167"/>
  <c r="AQ985" i="167"/>
  <c r="AR985" i="167"/>
  <c r="AS985" i="167"/>
  <c r="AT985" i="167"/>
  <c r="AU985" i="167"/>
  <c r="AV985" i="167"/>
  <c r="AW985" i="167"/>
  <c r="BK985" i="167"/>
  <c r="BL985" i="167"/>
  <c r="A992" i="167"/>
  <c r="B992" i="167"/>
  <c r="C992" i="167"/>
  <c r="D992" i="167"/>
  <c r="E992" i="167"/>
  <c r="H992" i="167"/>
  <c r="I992" i="167"/>
  <c r="L992" i="167"/>
  <c r="N992" i="167"/>
  <c r="O992" i="167"/>
  <c r="P992" i="167"/>
  <c r="Q992" i="167"/>
  <c r="S992" i="167"/>
  <c r="T992" i="167"/>
  <c r="U992" i="167"/>
  <c r="V992" i="167"/>
  <c r="Y992" i="167"/>
  <c r="W992" i="167" s="1"/>
  <c r="AB992" i="167"/>
  <c r="AF992" i="167"/>
  <c r="AG992" i="167"/>
  <c r="AI992" i="167"/>
  <c r="AL992" i="167"/>
  <c r="AO992" i="167"/>
  <c r="AP992" i="167"/>
  <c r="AQ992" i="167"/>
  <c r="AR992" i="167"/>
  <c r="AS992" i="167"/>
  <c r="AT992" i="167"/>
  <c r="AU992" i="167"/>
  <c r="AV992" i="167"/>
  <c r="AW992" i="167"/>
  <c r="BK992" i="167"/>
  <c r="BL992" i="167"/>
  <c r="A990" i="167"/>
  <c r="B990" i="167"/>
  <c r="C990" i="167"/>
  <c r="D990" i="167"/>
  <c r="E990" i="167"/>
  <c r="H990" i="167"/>
  <c r="I990" i="167"/>
  <c r="L990" i="167"/>
  <c r="N990" i="167"/>
  <c r="O990" i="167"/>
  <c r="P990" i="167"/>
  <c r="Q990" i="167"/>
  <c r="S990" i="167"/>
  <c r="T990" i="167"/>
  <c r="U990" i="167"/>
  <c r="V990" i="167"/>
  <c r="Y990" i="167"/>
  <c r="W990" i="167" s="1"/>
  <c r="AB990" i="167"/>
  <c r="AF990" i="167"/>
  <c r="AG990" i="167"/>
  <c r="AI990" i="167"/>
  <c r="AL990" i="167"/>
  <c r="AK990" i="167" s="1"/>
  <c r="AO990" i="167"/>
  <c r="AP990" i="167"/>
  <c r="AQ990" i="167"/>
  <c r="AR990" i="167"/>
  <c r="AS990" i="167"/>
  <c r="AT990" i="167"/>
  <c r="AU990" i="167"/>
  <c r="AV990" i="167"/>
  <c r="AW990" i="167"/>
  <c r="BK990" i="167"/>
  <c r="BL990" i="167"/>
  <c r="A1184" i="167"/>
  <c r="B1184" i="167"/>
  <c r="C1184" i="167"/>
  <c r="D1184" i="167"/>
  <c r="E1184" i="167"/>
  <c r="H1184" i="167"/>
  <c r="I1184" i="167"/>
  <c r="L1184" i="167"/>
  <c r="N1184" i="167"/>
  <c r="O1184" i="167"/>
  <c r="P1184" i="167"/>
  <c r="Q1184" i="167"/>
  <c r="S1184" i="167"/>
  <c r="T1184" i="167"/>
  <c r="U1184" i="167"/>
  <c r="V1184" i="167"/>
  <c r="Y1184" i="167"/>
  <c r="AB1184" i="167"/>
  <c r="AF1184" i="167"/>
  <c r="AG1184" i="167"/>
  <c r="AI1184" i="167"/>
  <c r="AL1184" i="167"/>
  <c r="AO1184" i="167"/>
  <c r="AP1184" i="167"/>
  <c r="AQ1184" i="167"/>
  <c r="AR1184" i="167"/>
  <c r="AS1184" i="167"/>
  <c r="AT1184" i="167"/>
  <c r="AU1184" i="167"/>
  <c r="AV1184" i="167"/>
  <c r="AW1184" i="167"/>
  <c r="BK1184" i="167"/>
  <c r="BL1184" i="167"/>
  <c r="A1129" i="167"/>
  <c r="B1129" i="167"/>
  <c r="C1129" i="167"/>
  <c r="D1129" i="167"/>
  <c r="E1129" i="167"/>
  <c r="H1129" i="167"/>
  <c r="I1129" i="167"/>
  <c r="L1129" i="167"/>
  <c r="N1129" i="167"/>
  <c r="O1129" i="167"/>
  <c r="P1129" i="167"/>
  <c r="Q1129" i="167"/>
  <c r="S1129" i="167"/>
  <c r="T1129" i="167"/>
  <c r="U1129" i="167"/>
  <c r="V1129" i="167"/>
  <c r="Y1129" i="167"/>
  <c r="AB1129" i="167"/>
  <c r="AF1129" i="167"/>
  <c r="AG1129" i="167"/>
  <c r="AI1129" i="167"/>
  <c r="AL1129" i="167"/>
  <c r="AJ1129" i="167" s="1"/>
  <c r="AO1129" i="167"/>
  <c r="AP1129" i="167"/>
  <c r="AQ1129" i="167"/>
  <c r="AR1129" i="167"/>
  <c r="AS1129" i="167"/>
  <c r="AT1129" i="167"/>
  <c r="AU1129" i="167"/>
  <c r="AV1129" i="167"/>
  <c r="AW1129" i="167"/>
  <c r="BK1129" i="167"/>
  <c r="BL1129" i="167"/>
  <c r="BN1129" i="167"/>
  <c r="A1123" i="167"/>
  <c r="B1123" i="167"/>
  <c r="C1123" i="167"/>
  <c r="D1123" i="167"/>
  <c r="E1123" i="167"/>
  <c r="H1123" i="167"/>
  <c r="G1123" i="167" s="1"/>
  <c r="BO1123" i="167" s="1"/>
  <c r="I1123" i="167"/>
  <c r="L1123" i="167"/>
  <c r="N1123" i="167"/>
  <c r="O1123" i="167"/>
  <c r="P1123" i="167"/>
  <c r="Q1123" i="167"/>
  <c r="S1123" i="167"/>
  <c r="T1123" i="167"/>
  <c r="U1123" i="167"/>
  <c r="V1123" i="167"/>
  <c r="Y1123" i="167"/>
  <c r="AB1123" i="167"/>
  <c r="AF1123" i="167"/>
  <c r="AG1123" i="167"/>
  <c r="AI1123" i="167"/>
  <c r="AL1123" i="167"/>
  <c r="AJ1123" i="167" s="1"/>
  <c r="AO1123" i="167"/>
  <c r="AP1123" i="167"/>
  <c r="AQ1123" i="167"/>
  <c r="AR1123" i="167"/>
  <c r="AS1123" i="167"/>
  <c r="AT1123" i="167"/>
  <c r="AU1123" i="167"/>
  <c r="AV1123" i="167"/>
  <c r="AW1123" i="167"/>
  <c r="BK1123" i="167"/>
  <c r="BL1123" i="167"/>
  <c r="A1124" i="167"/>
  <c r="B1124" i="167"/>
  <c r="C1124" i="167"/>
  <c r="D1124" i="167"/>
  <c r="E1124" i="167"/>
  <c r="H1124" i="167"/>
  <c r="I1124" i="167"/>
  <c r="L1124" i="167"/>
  <c r="N1124" i="167"/>
  <c r="O1124" i="167"/>
  <c r="P1124" i="167"/>
  <c r="Q1124" i="167"/>
  <c r="S1124" i="167"/>
  <c r="T1124" i="167"/>
  <c r="U1124" i="167"/>
  <c r="V1124" i="167"/>
  <c r="Y1124" i="167"/>
  <c r="X1124" i="167" s="1"/>
  <c r="AB1124" i="167"/>
  <c r="AF1124" i="167"/>
  <c r="AG1124" i="167"/>
  <c r="AI1124" i="167"/>
  <c r="AL1124" i="167"/>
  <c r="AK1124" i="167" s="1"/>
  <c r="AO1124" i="167"/>
  <c r="AP1124" i="167"/>
  <c r="AQ1124" i="167"/>
  <c r="AR1124" i="167"/>
  <c r="AS1124" i="167"/>
  <c r="AT1124" i="167"/>
  <c r="AU1124" i="167"/>
  <c r="AV1124" i="167"/>
  <c r="AW1124" i="167"/>
  <c r="BK1124" i="167"/>
  <c r="BL1124" i="167"/>
  <c r="A1127" i="167"/>
  <c r="B1127" i="167"/>
  <c r="C1127" i="167"/>
  <c r="D1127" i="167"/>
  <c r="E1127" i="167"/>
  <c r="H1127" i="167"/>
  <c r="I1127" i="167"/>
  <c r="L1127" i="167"/>
  <c r="N1127" i="167"/>
  <c r="O1127" i="167"/>
  <c r="P1127" i="167"/>
  <c r="Q1127" i="167"/>
  <c r="S1127" i="167"/>
  <c r="T1127" i="167"/>
  <c r="U1127" i="167"/>
  <c r="V1127" i="167"/>
  <c r="Y1127" i="167"/>
  <c r="W1127" i="167" s="1"/>
  <c r="AB1127" i="167"/>
  <c r="AF1127" i="167"/>
  <c r="AG1127" i="167"/>
  <c r="AI1127" i="167"/>
  <c r="AL1127" i="167"/>
  <c r="AO1127" i="167"/>
  <c r="AP1127" i="167"/>
  <c r="AQ1127" i="167"/>
  <c r="AR1127" i="167"/>
  <c r="AS1127" i="167"/>
  <c r="AT1127" i="167"/>
  <c r="AU1127" i="167"/>
  <c r="AV1127" i="167"/>
  <c r="AW1127" i="167"/>
  <c r="BK1127" i="167"/>
  <c r="BL1127" i="167"/>
  <c r="A1090" i="167"/>
  <c r="B1090" i="167"/>
  <c r="C1090" i="167"/>
  <c r="D1090" i="167"/>
  <c r="E1090" i="167"/>
  <c r="H1090" i="167"/>
  <c r="CF1090" i="167" s="1"/>
  <c r="I1090" i="167"/>
  <c r="L1090" i="167"/>
  <c r="N1090" i="167"/>
  <c r="O1090" i="167"/>
  <c r="P1090" i="167"/>
  <c r="Q1090" i="167"/>
  <c r="S1090" i="167"/>
  <c r="T1090" i="167"/>
  <c r="U1090" i="167"/>
  <c r="V1090" i="167"/>
  <c r="Y1090" i="167"/>
  <c r="AB1090" i="167"/>
  <c r="AF1090" i="167"/>
  <c r="AG1090" i="167"/>
  <c r="AI1090" i="167"/>
  <c r="AL1090" i="167"/>
  <c r="AO1090" i="167"/>
  <c r="AP1090" i="167"/>
  <c r="AQ1090" i="167"/>
  <c r="AR1090" i="167"/>
  <c r="AS1090" i="167"/>
  <c r="AT1090" i="167"/>
  <c r="AU1090" i="167"/>
  <c r="AV1090" i="167"/>
  <c r="AW1090" i="167"/>
  <c r="BB1090" i="167"/>
  <c r="BK1090" i="167"/>
  <c r="BL1090" i="167"/>
  <c r="A1128" i="167"/>
  <c r="B1128" i="167"/>
  <c r="C1128" i="167"/>
  <c r="D1128" i="167"/>
  <c r="E1128" i="167"/>
  <c r="H1128" i="167"/>
  <c r="F1128" i="167" s="1"/>
  <c r="I1128" i="167"/>
  <c r="L1128" i="167"/>
  <c r="N1128" i="167"/>
  <c r="O1128" i="167"/>
  <c r="P1128" i="167"/>
  <c r="Q1128" i="167"/>
  <c r="S1128" i="167"/>
  <c r="T1128" i="167"/>
  <c r="U1128" i="167"/>
  <c r="V1128" i="167"/>
  <c r="Y1128" i="167"/>
  <c r="AB1128" i="167"/>
  <c r="AF1128" i="167"/>
  <c r="AG1128" i="167"/>
  <c r="AI1128" i="167"/>
  <c r="AL1128" i="167"/>
  <c r="AO1128" i="167"/>
  <c r="AP1128" i="167"/>
  <c r="AQ1128" i="167"/>
  <c r="AR1128" i="167"/>
  <c r="AS1128" i="167"/>
  <c r="AT1128" i="167"/>
  <c r="AU1128" i="167"/>
  <c r="AV1128" i="167"/>
  <c r="AW1128" i="167"/>
  <c r="BK1128" i="167"/>
  <c r="BL1128" i="167"/>
  <c r="BN1128" i="167"/>
  <c r="A1091" i="167"/>
  <c r="B1091" i="167"/>
  <c r="C1091" i="167"/>
  <c r="D1091" i="167"/>
  <c r="E1091" i="167"/>
  <c r="H1091" i="167"/>
  <c r="F1091" i="167" s="1"/>
  <c r="I1091" i="167"/>
  <c r="L1091" i="167"/>
  <c r="N1091" i="167"/>
  <c r="O1091" i="167"/>
  <c r="P1091" i="167"/>
  <c r="Q1091" i="167"/>
  <c r="S1091" i="167"/>
  <c r="T1091" i="167"/>
  <c r="U1091" i="167"/>
  <c r="V1091" i="167"/>
  <c r="Y1091" i="167"/>
  <c r="AB1091" i="167"/>
  <c r="AF1091" i="167"/>
  <c r="AG1091" i="167"/>
  <c r="AI1091" i="167"/>
  <c r="AL1091" i="167"/>
  <c r="AK1091" i="167" s="1"/>
  <c r="AO1091" i="167"/>
  <c r="AP1091" i="167"/>
  <c r="AQ1091" i="167"/>
  <c r="AR1091" i="167"/>
  <c r="AS1091" i="167"/>
  <c r="AT1091" i="167"/>
  <c r="AU1091" i="167"/>
  <c r="AV1091" i="167"/>
  <c r="AW1091" i="167"/>
  <c r="BB1091" i="167"/>
  <c r="BK1091" i="167"/>
  <c r="BL1091" i="167"/>
  <c r="BN1091" i="167"/>
  <c r="A1098" i="167"/>
  <c r="B1098" i="167"/>
  <c r="C1098" i="167"/>
  <c r="D1098" i="167"/>
  <c r="E1098" i="167"/>
  <c r="H1098" i="167"/>
  <c r="I1098" i="167"/>
  <c r="L1098" i="167"/>
  <c r="N1098" i="167"/>
  <c r="O1098" i="167"/>
  <c r="P1098" i="167"/>
  <c r="Q1098" i="167"/>
  <c r="S1098" i="167"/>
  <c r="T1098" i="167"/>
  <c r="U1098" i="167"/>
  <c r="V1098" i="167"/>
  <c r="Y1098" i="167"/>
  <c r="AB1098" i="167"/>
  <c r="AF1098" i="167"/>
  <c r="AG1098" i="167"/>
  <c r="AI1098" i="167"/>
  <c r="AL1098" i="167"/>
  <c r="AO1098" i="167"/>
  <c r="AP1098" i="167"/>
  <c r="AQ1098" i="167"/>
  <c r="AR1098" i="167"/>
  <c r="AS1098" i="167"/>
  <c r="AT1098" i="167"/>
  <c r="AU1098" i="167"/>
  <c r="AV1098" i="167"/>
  <c r="AW1098" i="167"/>
  <c r="BK1098" i="167"/>
  <c r="BL1098" i="167"/>
  <c r="BN1098" i="167"/>
  <c r="A954" i="167"/>
  <c r="B954" i="167"/>
  <c r="C954" i="167"/>
  <c r="D954" i="167"/>
  <c r="E954" i="167"/>
  <c r="H954" i="167"/>
  <c r="I954" i="167"/>
  <c r="L954" i="167"/>
  <c r="N954" i="167"/>
  <c r="O954" i="167"/>
  <c r="P954" i="167"/>
  <c r="Q954" i="167"/>
  <c r="S954" i="167"/>
  <c r="T954" i="167"/>
  <c r="U954" i="167"/>
  <c r="V954" i="167"/>
  <c r="Y954" i="167"/>
  <c r="AB954" i="167"/>
  <c r="AF954" i="167"/>
  <c r="AG954" i="167"/>
  <c r="AI954" i="167"/>
  <c r="AL954" i="167"/>
  <c r="AJ954" i="167" s="1"/>
  <c r="AO954" i="167"/>
  <c r="AP954" i="167"/>
  <c r="AQ954" i="167"/>
  <c r="AR954" i="167"/>
  <c r="AS954" i="167"/>
  <c r="AT954" i="167"/>
  <c r="AU954" i="167"/>
  <c r="AV954" i="167"/>
  <c r="AW954" i="167"/>
  <c r="BK954" i="167"/>
  <c r="BL954" i="167"/>
  <c r="A973" i="167"/>
  <c r="B973" i="167"/>
  <c r="C973" i="167"/>
  <c r="D973" i="167"/>
  <c r="E973" i="167"/>
  <c r="H973" i="167"/>
  <c r="I973" i="167"/>
  <c r="L973" i="167"/>
  <c r="N973" i="167"/>
  <c r="O973" i="167"/>
  <c r="P973" i="167"/>
  <c r="Q973" i="167"/>
  <c r="S973" i="167"/>
  <c r="T973" i="167"/>
  <c r="U973" i="167"/>
  <c r="V973" i="167"/>
  <c r="Y973" i="167"/>
  <c r="W973" i="167" s="1"/>
  <c r="AB973" i="167"/>
  <c r="AF973" i="167"/>
  <c r="AG973" i="167"/>
  <c r="AI973" i="167"/>
  <c r="AL973" i="167"/>
  <c r="AO973" i="167"/>
  <c r="AP973" i="167"/>
  <c r="AQ973" i="167"/>
  <c r="AR973" i="167"/>
  <c r="AS973" i="167"/>
  <c r="AT973" i="167"/>
  <c r="AU973" i="167"/>
  <c r="AV973" i="167"/>
  <c r="AW973" i="167"/>
  <c r="BK973" i="167"/>
  <c r="BL973" i="167"/>
  <c r="A963" i="167"/>
  <c r="B963" i="167"/>
  <c r="C963" i="167"/>
  <c r="D963" i="167"/>
  <c r="E963" i="167"/>
  <c r="H963" i="167"/>
  <c r="I963" i="167"/>
  <c r="L963" i="167"/>
  <c r="N963" i="167"/>
  <c r="O963" i="167"/>
  <c r="P963" i="167"/>
  <c r="Q963" i="167"/>
  <c r="S963" i="167"/>
  <c r="T963" i="167"/>
  <c r="U963" i="167"/>
  <c r="V963" i="167"/>
  <c r="Y963" i="167"/>
  <c r="AB963" i="167"/>
  <c r="CG963" i="167" s="1"/>
  <c r="AF963" i="167"/>
  <c r="AG963" i="167"/>
  <c r="AI963" i="167"/>
  <c r="AL963" i="167"/>
  <c r="AJ963" i="167" s="1"/>
  <c r="AO963" i="167"/>
  <c r="AP963" i="167"/>
  <c r="AQ963" i="167"/>
  <c r="AR963" i="167"/>
  <c r="AS963" i="167"/>
  <c r="AT963" i="167"/>
  <c r="AU963" i="167"/>
  <c r="AV963" i="167"/>
  <c r="AW963" i="167"/>
  <c r="BK963" i="167"/>
  <c r="BL963" i="167"/>
  <c r="A1088" i="167"/>
  <c r="B1088" i="167"/>
  <c r="C1088" i="167"/>
  <c r="D1088" i="167"/>
  <c r="E1088" i="167"/>
  <c r="H1088" i="167"/>
  <c r="CF1088" i="167" s="1"/>
  <c r="I1088" i="167"/>
  <c r="L1088" i="167"/>
  <c r="N1088" i="167"/>
  <c r="O1088" i="167"/>
  <c r="P1088" i="167"/>
  <c r="Q1088" i="167"/>
  <c r="S1088" i="167"/>
  <c r="T1088" i="167"/>
  <c r="U1088" i="167"/>
  <c r="V1088" i="167"/>
  <c r="Y1088" i="167"/>
  <c r="AB1088" i="167"/>
  <c r="AF1088" i="167"/>
  <c r="AG1088" i="167"/>
  <c r="AI1088" i="167"/>
  <c r="AL1088" i="167"/>
  <c r="AO1088" i="167"/>
  <c r="AP1088" i="167"/>
  <c r="AQ1088" i="167"/>
  <c r="AR1088" i="167"/>
  <c r="AS1088" i="167"/>
  <c r="AT1088" i="167"/>
  <c r="AU1088" i="167"/>
  <c r="AV1088" i="167"/>
  <c r="AW1088" i="167"/>
  <c r="BK1088" i="167"/>
  <c r="BL1088" i="167"/>
  <c r="A1030" i="167"/>
  <c r="B1030" i="167"/>
  <c r="C1030" i="167"/>
  <c r="D1030" i="167"/>
  <c r="E1030" i="167"/>
  <c r="H1030" i="167"/>
  <c r="I1030" i="167"/>
  <c r="L1030" i="167"/>
  <c r="N1030" i="167"/>
  <c r="O1030" i="167"/>
  <c r="P1030" i="167"/>
  <c r="Q1030" i="167"/>
  <c r="S1030" i="167"/>
  <c r="T1030" i="167"/>
  <c r="U1030" i="167"/>
  <c r="V1030" i="167"/>
  <c r="Y1030" i="167"/>
  <c r="AB1030" i="167"/>
  <c r="CG1030" i="167" s="1"/>
  <c r="AF1030" i="167"/>
  <c r="AG1030" i="167"/>
  <c r="AI1030" i="167"/>
  <c r="AL1030" i="167"/>
  <c r="AO1030" i="167"/>
  <c r="AP1030" i="167"/>
  <c r="AQ1030" i="167"/>
  <c r="AR1030" i="167"/>
  <c r="AS1030" i="167"/>
  <c r="AT1030" i="167"/>
  <c r="AU1030" i="167"/>
  <c r="AV1030" i="167"/>
  <c r="AW1030" i="167"/>
  <c r="BK1030" i="167"/>
  <c r="BL1030" i="167"/>
  <c r="A1060" i="167"/>
  <c r="B1060" i="167"/>
  <c r="C1060" i="167"/>
  <c r="D1060" i="167"/>
  <c r="E1060" i="167"/>
  <c r="H1060" i="167"/>
  <c r="I1060" i="167"/>
  <c r="L1060" i="167"/>
  <c r="N1060" i="167"/>
  <c r="O1060" i="167"/>
  <c r="P1060" i="167"/>
  <c r="Q1060" i="167"/>
  <c r="S1060" i="167"/>
  <c r="T1060" i="167"/>
  <c r="U1060" i="167"/>
  <c r="V1060" i="167"/>
  <c r="Y1060" i="167"/>
  <c r="X1060" i="167" s="1"/>
  <c r="AB1060" i="167"/>
  <c r="AF1060" i="167"/>
  <c r="AG1060" i="167"/>
  <c r="AI1060" i="167"/>
  <c r="AL1060" i="167"/>
  <c r="AO1060" i="167"/>
  <c r="AP1060" i="167"/>
  <c r="AQ1060" i="167"/>
  <c r="AR1060" i="167"/>
  <c r="AS1060" i="167"/>
  <c r="AT1060" i="167"/>
  <c r="AU1060" i="167"/>
  <c r="AV1060" i="167"/>
  <c r="AW1060" i="167"/>
  <c r="BK1060" i="167"/>
  <c r="BL1060" i="167"/>
  <c r="A1019" i="167"/>
  <c r="B1019" i="167"/>
  <c r="C1019" i="167"/>
  <c r="D1019" i="167"/>
  <c r="E1019" i="167"/>
  <c r="H1019" i="167"/>
  <c r="I1019" i="167"/>
  <c r="L1019" i="167"/>
  <c r="N1019" i="167"/>
  <c r="O1019" i="167"/>
  <c r="P1019" i="167"/>
  <c r="Q1019" i="167"/>
  <c r="S1019" i="167"/>
  <c r="T1019" i="167"/>
  <c r="U1019" i="167"/>
  <c r="V1019" i="167"/>
  <c r="Y1019" i="167"/>
  <c r="AB1019" i="167"/>
  <c r="AF1019" i="167"/>
  <c r="AG1019" i="167"/>
  <c r="AI1019" i="167"/>
  <c r="AL1019" i="167"/>
  <c r="AJ1019" i="167" s="1"/>
  <c r="AO1019" i="167"/>
  <c r="AP1019" i="167"/>
  <c r="AQ1019" i="167"/>
  <c r="AR1019" i="167"/>
  <c r="AS1019" i="167"/>
  <c r="AT1019" i="167"/>
  <c r="AU1019" i="167"/>
  <c r="AV1019" i="167"/>
  <c r="AW1019" i="167"/>
  <c r="BK1019" i="167"/>
  <c r="BL1019" i="167"/>
  <c r="A1230" i="167"/>
  <c r="B1230" i="167"/>
  <c r="C1230" i="167"/>
  <c r="D1230" i="167"/>
  <c r="E1230" i="167"/>
  <c r="H1230" i="167"/>
  <c r="F1230" i="167" s="1"/>
  <c r="I1230" i="167"/>
  <c r="L1230" i="167"/>
  <c r="N1230" i="167"/>
  <c r="O1230" i="167"/>
  <c r="P1230" i="167"/>
  <c r="Q1230" i="167"/>
  <c r="S1230" i="167"/>
  <c r="T1230" i="167"/>
  <c r="U1230" i="167"/>
  <c r="V1230" i="167"/>
  <c r="Y1230" i="167"/>
  <c r="AB1230" i="167"/>
  <c r="AF1230" i="167"/>
  <c r="AG1230" i="167"/>
  <c r="AI1230" i="167"/>
  <c r="AL1230" i="167"/>
  <c r="AJ1230" i="167" s="1"/>
  <c r="AO1230" i="167"/>
  <c r="AP1230" i="167"/>
  <c r="AQ1230" i="167"/>
  <c r="AR1230" i="167"/>
  <c r="AS1230" i="167"/>
  <c r="AT1230" i="167"/>
  <c r="AU1230" i="167"/>
  <c r="AV1230" i="167"/>
  <c r="AW1230" i="167"/>
  <c r="BK1230" i="167"/>
  <c r="BL1230" i="167"/>
  <c r="BN1230" i="167"/>
  <c r="A986" i="167"/>
  <c r="B986" i="167"/>
  <c r="C986" i="167"/>
  <c r="D986" i="167"/>
  <c r="E986" i="167"/>
  <c r="H986" i="167"/>
  <c r="I986" i="167"/>
  <c r="L986" i="167"/>
  <c r="N986" i="167"/>
  <c r="O986" i="167"/>
  <c r="P986" i="167"/>
  <c r="Q986" i="167"/>
  <c r="S986" i="167"/>
  <c r="T986" i="167"/>
  <c r="U986" i="167"/>
  <c r="V986" i="167"/>
  <c r="Y986" i="167"/>
  <c r="AB986" i="167"/>
  <c r="CG986" i="167" s="1"/>
  <c r="AF986" i="167"/>
  <c r="AG986" i="167"/>
  <c r="AI986" i="167"/>
  <c r="AL986" i="167"/>
  <c r="AJ986" i="167" s="1"/>
  <c r="AO986" i="167"/>
  <c r="AP986" i="167"/>
  <c r="AQ986" i="167"/>
  <c r="AR986" i="167"/>
  <c r="AS986" i="167"/>
  <c r="AT986" i="167"/>
  <c r="AU986" i="167"/>
  <c r="AV986" i="167"/>
  <c r="AW986" i="167"/>
  <c r="BB986" i="167"/>
  <c r="BK986" i="167"/>
  <c r="BL986" i="167"/>
  <c r="A955" i="167"/>
  <c r="B955" i="167"/>
  <c r="C955" i="167"/>
  <c r="D955" i="167"/>
  <c r="E955" i="167"/>
  <c r="H955" i="167"/>
  <c r="G955" i="167" s="1"/>
  <c r="I955" i="167"/>
  <c r="L955" i="167"/>
  <c r="N955" i="167"/>
  <c r="O955" i="167"/>
  <c r="P955" i="167"/>
  <c r="Q955" i="167"/>
  <c r="S955" i="167"/>
  <c r="T955" i="167"/>
  <c r="U955" i="167"/>
  <c r="V955" i="167"/>
  <c r="Y955" i="167"/>
  <c r="W955" i="167" s="1"/>
  <c r="AB955" i="167"/>
  <c r="Z955" i="167" s="1"/>
  <c r="AF955" i="167"/>
  <c r="AG955" i="167"/>
  <c r="AI955" i="167"/>
  <c r="AL955" i="167"/>
  <c r="AK955" i="167" s="1"/>
  <c r="AO955" i="167"/>
  <c r="AP955" i="167"/>
  <c r="AQ955" i="167"/>
  <c r="AR955" i="167"/>
  <c r="AS955" i="167"/>
  <c r="AT955" i="167"/>
  <c r="AU955" i="167"/>
  <c r="AV955" i="167"/>
  <c r="AW955" i="167"/>
  <c r="BK955" i="167"/>
  <c r="BL955" i="167"/>
  <c r="BN955" i="167"/>
  <c r="A676" i="167"/>
  <c r="B676" i="167"/>
  <c r="C676" i="167"/>
  <c r="D676" i="167"/>
  <c r="E676" i="167"/>
  <c r="H676" i="167"/>
  <c r="F676" i="167" s="1"/>
  <c r="I676" i="167"/>
  <c r="L676" i="167"/>
  <c r="N676" i="167"/>
  <c r="O676" i="167"/>
  <c r="P676" i="167"/>
  <c r="Q676" i="167"/>
  <c r="S676" i="167"/>
  <c r="T676" i="167"/>
  <c r="U676" i="167"/>
  <c r="V676" i="167"/>
  <c r="AX676" i="167" s="1"/>
  <c r="Y676" i="167"/>
  <c r="AB676" i="167"/>
  <c r="AF676" i="167"/>
  <c r="AG676" i="167"/>
  <c r="AI676" i="167"/>
  <c r="AL676" i="167"/>
  <c r="AO676" i="167"/>
  <c r="AP676" i="167"/>
  <c r="AQ676" i="167"/>
  <c r="AR676" i="167"/>
  <c r="AS676" i="167"/>
  <c r="AT676" i="167"/>
  <c r="AU676" i="167"/>
  <c r="AV676" i="167"/>
  <c r="AW676" i="167"/>
  <c r="BK676" i="167"/>
  <c r="BL676" i="167"/>
  <c r="BN676" i="167"/>
  <c r="A951" i="167"/>
  <c r="B951" i="167"/>
  <c r="C951" i="167"/>
  <c r="D951" i="167"/>
  <c r="E951" i="167"/>
  <c r="H951" i="167"/>
  <c r="I951" i="167"/>
  <c r="L951" i="167"/>
  <c r="N951" i="167"/>
  <c r="O951" i="167"/>
  <c r="P951" i="167"/>
  <c r="Q951" i="167"/>
  <c r="S951" i="167"/>
  <c r="T951" i="167"/>
  <c r="U951" i="167"/>
  <c r="V951" i="167"/>
  <c r="Y951" i="167"/>
  <c r="AB951" i="167"/>
  <c r="AF951" i="167"/>
  <c r="AG951" i="167"/>
  <c r="AI951" i="167"/>
  <c r="AL951" i="167"/>
  <c r="AJ951" i="167" s="1"/>
  <c r="AO951" i="167"/>
  <c r="AP951" i="167"/>
  <c r="AQ951" i="167"/>
  <c r="AR951" i="167"/>
  <c r="AS951" i="167"/>
  <c r="AT951" i="167"/>
  <c r="AU951" i="167"/>
  <c r="AV951" i="167"/>
  <c r="AW951" i="167"/>
  <c r="BK951" i="167"/>
  <c r="BL951" i="167"/>
  <c r="A947" i="167"/>
  <c r="B947" i="167"/>
  <c r="C947" i="167"/>
  <c r="D947" i="167"/>
  <c r="E947" i="167"/>
  <c r="H947" i="167"/>
  <c r="I947" i="167"/>
  <c r="L947" i="167"/>
  <c r="N947" i="167"/>
  <c r="O947" i="167"/>
  <c r="P947" i="167"/>
  <c r="Q947" i="167"/>
  <c r="S947" i="167"/>
  <c r="T947" i="167"/>
  <c r="U947" i="167"/>
  <c r="V947" i="167"/>
  <c r="Y947" i="167"/>
  <c r="AB947" i="167"/>
  <c r="AF947" i="167"/>
  <c r="AG947" i="167"/>
  <c r="AI947" i="167"/>
  <c r="AL947" i="167"/>
  <c r="AO947" i="167"/>
  <c r="AP947" i="167"/>
  <c r="AQ947" i="167"/>
  <c r="AR947" i="167"/>
  <c r="AS947" i="167"/>
  <c r="AT947" i="167"/>
  <c r="AU947" i="167"/>
  <c r="AV947" i="167"/>
  <c r="AW947" i="167"/>
  <c r="BK947" i="167"/>
  <c r="BL947" i="167"/>
  <c r="A944" i="167"/>
  <c r="B944" i="167"/>
  <c r="C944" i="167"/>
  <c r="D944" i="167"/>
  <c r="E944" i="167"/>
  <c r="H944" i="167"/>
  <c r="I944" i="167"/>
  <c r="L944" i="167"/>
  <c r="N944" i="167"/>
  <c r="O944" i="167"/>
  <c r="P944" i="167"/>
  <c r="Q944" i="167"/>
  <c r="S944" i="167"/>
  <c r="T944" i="167"/>
  <c r="U944" i="167"/>
  <c r="V944" i="167"/>
  <c r="Y944" i="167"/>
  <c r="AB944" i="167"/>
  <c r="AF944" i="167"/>
  <c r="AG944" i="167"/>
  <c r="AI944" i="167"/>
  <c r="AL944" i="167"/>
  <c r="AO944" i="167"/>
  <c r="AP944" i="167"/>
  <c r="AQ944" i="167"/>
  <c r="AR944" i="167"/>
  <c r="AS944" i="167"/>
  <c r="AT944" i="167"/>
  <c r="AU944" i="167"/>
  <c r="AV944" i="167"/>
  <c r="AW944" i="167"/>
  <c r="BK944" i="167"/>
  <c r="BL944" i="167"/>
  <c r="A939" i="167"/>
  <c r="B939" i="167"/>
  <c r="C939" i="167"/>
  <c r="D939" i="167"/>
  <c r="E939" i="167"/>
  <c r="H939" i="167"/>
  <c r="I939" i="167"/>
  <c r="L939" i="167"/>
  <c r="N939" i="167"/>
  <c r="O939" i="167"/>
  <c r="P939" i="167"/>
  <c r="Q939" i="167"/>
  <c r="S939" i="167"/>
  <c r="T939" i="167"/>
  <c r="U939" i="167"/>
  <c r="V939" i="167"/>
  <c r="Y939" i="167"/>
  <c r="AB939" i="167"/>
  <c r="CG939" i="167" s="1"/>
  <c r="AF939" i="167"/>
  <c r="AG939" i="167"/>
  <c r="AI939" i="167"/>
  <c r="AL939" i="167"/>
  <c r="AO939" i="167"/>
  <c r="AP939" i="167"/>
  <c r="AQ939" i="167"/>
  <c r="AR939" i="167"/>
  <c r="AS939" i="167"/>
  <c r="AT939" i="167"/>
  <c r="AU939" i="167"/>
  <c r="AV939" i="167"/>
  <c r="AW939" i="167"/>
  <c r="BK939" i="167"/>
  <c r="BL939" i="167"/>
  <c r="A940" i="167"/>
  <c r="B940" i="167"/>
  <c r="C940" i="167"/>
  <c r="D940" i="167"/>
  <c r="E940" i="167"/>
  <c r="H940" i="167"/>
  <c r="I940" i="167"/>
  <c r="L940" i="167"/>
  <c r="N940" i="167"/>
  <c r="O940" i="167"/>
  <c r="P940" i="167"/>
  <c r="Q940" i="167"/>
  <c r="S940" i="167"/>
  <c r="T940" i="167"/>
  <c r="U940" i="167"/>
  <c r="V940" i="167"/>
  <c r="Y940" i="167"/>
  <c r="AB940" i="167"/>
  <c r="AF940" i="167"/>
  <c r="AG940" i="167"/>
  <c r="AI940" i="167"/>
  <c r="AL940" i="167"/>
  <c r="AO940" i="167"/>
  <c r="AP940" i="167"/>
  <c r="AQ940" i="167"/>
  <c r="AR940" i="167"/>
  <c r="AS940" i="167"/>
  <c r="AT940" i="167"/>
  <c r="AU940" i="167"/>
  <c r="AV940" i="167"/>
  <c r="AW940" i="167"/>
  <c r="BK940" i="167"/>
  <c r="BL940" i="167"/>
  <c r="A672" i="167"/>
  <c r="B672" i="167"/>
  <c r="C672" i="167"/>
  <c r="D672" i="167"/>
  <c r="E672" i="167"/>
  <c r="H672" i="167"/>
  <c r="CF672" i="167" s="1"/>
  <c r="I672" i="167"/>
  <c r="L672" i="167"/>
  <c r="N672" i="167"/>
  <c r="O672" i="167"/>
  <c r="P672" i="167"/>
  <c r="Q672" i="167"/>
  <c r="S672" i="167"/>
  <c r="T672" i="167"/>
  <c r="U672" i="167"/>
  <c r="V672" i="167"/>
  <c r="Y672" i="167"/>
  <c r="AB672" i="167"/>
  <c r="AF672" i="167"/>
  <c r="AG672" i="167"/>
  <c r="AI672" i="167"/>
  <c r="AL672" i="167"/>
  <c r="AO672" i="167"/>
  <c r="AP672" i="167"/>
  <c r="AQ672" i="167"/>
  <c r="AR672" i="167"/>
  <c r="AS672" i="167"/>
  <c r="AT672" i="167"/>
  <c r="AU672" i="167"/>
  <c r="AV672" i="167"/>
  <c r="AW672" i="167"/>
  <c r="BK672" i="167"/>
  <c r="BL672" i="167"/>
  <c r="A666" i="167"/>
  <c r="B666" i="167"/>
  <c r="C666" i="167"/>
  <c r="D666" i="167"/>
  <c r="E666" i="167"/>
  <c r="H666" i="167"/>
  <c r="I666" i="167"/>
  <c r="L666" i="167"/>
  <c r="N666" i="167"/>
  <c r="O666" i="167"/>
  <c r="P666" i="167"/>
  <c r="Q666" i="167"/>
  <c r="S666" i="167"/>
  <c r="T666" i="167"/>
  <c r="U666" i="167"/>
  <c r="V666" i="167"/>
  <c r="Y666" i="167"/>
  <c r="AB666" i="167"/>
  <c r="CG666" i="167" s="1"/>
  <c r="AF666" i="167"/>
  <c r="AG666" i="167"/>
  <c r="AI666" i="167"/>
  <c r="AL666" i="167"/>
  <c r="AJ666" i="167" s="1"/>
  <c r="AO666" i="167"/>
  <c r="AP666" i="167"/>
  <c r="AQ666" i="167"/>
  <c r="AR666" i="167"/>
  <c r="AS666" i="167"/>
  <c r="AT666" i="167"/>
  <c r="AU666" i="167"/>
  <c r="AV666" i="167"/>
  <c r="AW666" i="167"/>
  <c r="BK666" i="167"/>
  <c r="BL666" i="167"/>
  <c r="A661" i="167"/>
  <c r="B661" i="167"/>
  <c r="C661" i="167"/>
  <c r="D661" i="167"/>
  <c r="E661" i="167"/>
  <c r="H661" i="167"/>
  <c r="CF661" i="167" s="1"/>
  <c r="I661" i="167"/>
  <c r="L661" i="167"/>
  <c r="N661" i="167"/>
  <c r="O661" i="167"/>
  <c r="P661" i="167"/>
  <c r="Q661" i="167"/>
  <c r="S661" i="167"/>
  <c r="T661" i="167"/>
  <c r="U661" i="167"/>
  <c r="V661" i="167"/>
  <c r="Y661" i="167"/>
  <c r="AB661" i="167"/>
  <c r="AF661" i="167"/>
  <c r="AG661" i="167"/>
  <c r="AI661" i="167"/>
  <c r="AL661" i="167"/>
  <c r="AK661" i="167" s="1"/>
  <c r="AO661" i="167"/>
  <c r="AP661" i="167"/>
  <c r="AQ661" i="167"/>
  <c r="AR661" i="167"/>
  <c r="AS661" i="167"/>
  <c r="AT661" i="167"/>
  <c r="AU661" i="167"/>
  <c r="AV661" i="167"/>
  <c r="AW661" i="167"/>
  <c r="BB661" i="167"/>
  <c r="BK661" i="167"/>
  <c r="BL661" i="167"/>
  <c r="BN661" i="167"/>
  <c r="A673" i="167"/>
  <c r="B673" i="167"/>
  <c r="C673" i="167"/>
  <c r="D673" i="167"/>
  <c r="E673" i="167"/>
  <c r="H673" i="167"/>
  <c r="I673" i="167"/>
  <c r="L673" i="167"/>
  <c r="N673" i="167"/>
  <c r="O673" i="167"/>
  <c r="P673" i="167"/>
  <c r="Q673" i="167"/>
  <c r="S673" i="167"/>
  <c r="T673" i="167"/>
  <c r="U673" i="167"/>
  <c r="V673" i="167"/>
  <c r="Y673" i="167"/>
  <c r="AB673" i="167"/>
  <c r="AF673" i="167"/>
  <c r="AG673" i="167"/>
  <c r="AI673" i="167"/>
  <c r="AL673" i="167"/>
  <c r="AK673" i="167" s="1"/>
  <c r="AO673" i="167"/>
  <c r="AP673" i="167"/>
  <c r="AQ673" i="167"/>
  <c r="AR673" i="167"/>
  <c r="AS673" i="167"/>
  <c r="AT673" i="167"/>
  <c r="AU673" i="167"/>
  <c r="AV673" i="167"/>
  <c r="AW673" i="167"/>
  <c r="BK673" i="167"/>
  <c r="BL673" i="167"/>
  <c r="BN673" i="167"/>
  <c r="A653" i="167"/>
  <c r="B653" i="167"/>
  <c r="C653" i="167"/>
  <c r="D653" i="167"/>
  <c r="E653" i="167"/>
  <c r="H653" i="167"/>
  <c r="F653" i="167" s="1"/>
  <c r="I653" i="167"/>
  <c r="L653" i="167"/>
  <c r="N653" i="167"/>
  <c r="O653" i="167"/>
  <c r="P653" i="167"/>
  <c r="Q653" i="167"/>
  <c r="S653" i="167"/>
  <c r="T653" i="167"/>
  <c r="U653" i="167"/>
  <c r="V653" i="167"/>
  <c r="Y653" i="167"/>
  <c r="AB653" i="167"/>
  <c r="AA653" i="167" s="1"/>
  <c r="AF653" i="167"/>
  <c r="AG653" i="167"/>
  <c r="AI653" i="167"/>
  <c r="AL653" i="167"/>
  <c r="AO653" i="167"/>
  <c r="AP653" i="167"/>
  <c r="AQ653" i="167"/>
  <c r="AR653" i="167"/>
  <c r="AS653" i="167"/>
  <c r="AT653" i="167"/>
  <c r="AU653" i="167"/>
  <c r="AV653" i="167"/>
  <c r="AW653" i="167"/>
  <c r="BK653" i="167"/>
  <c r="BL653" i="167"/>
  <c r="A641" i="167"/>
  <c r="B641" i="167"/>
  <c r="C641" i="167"/>
  <c r="D641" i="167"/>
  <c r="E641" i="167"/>
  <c r="H641" i="167"/>
  <c r="I641" i="167"/>
  <c r="L641" i="167"/>
  <c r="N641" i="167"/>
  <c r="O641" i="167"/>
  <c r="P641" i="167"/>
  <c r="Q641" i="167"/>
  <c r="S641" i="167"/>
  <c r="T641" i="167"/>
  <c r="U641" i="167"/>
  <c r="V641" i="167"/>
  <c r="Y641" i="167"/>
  <c r="AB641" i="167"/>
  <c r="Z641" i="167" s="1"/>
  <c r="AF641" i="167"/>
  <c r="AG641" i="167"/>
  <c r="AI641" i="167"/>
  <c r="AL641" i="167"/>
  <c r="AO641" i="167"/>
  <c r="AP641" i="167"/>
  <c r="AQ641" i="167"/>
  <c r="AR641" i="167"/>
  <c r="AS641" i="167"/>
  <c r="AT641" i="167"/>
  <c r="AU641" i="167"/>
  <c r="AV641" i="167"/>
  <c r="AW641" i="167"/>
  <c r="BK641" i="167"/>
  <c r="BL641" i="167"/>
  <c r="A639" i="167"/>
  <c r="B639" i="167"/>
  <c r="C639" i="167"/>
  <c r="D639" i="167"/>
  <c r="E639" i="167"/>
  <c r="H639" i="167"/>
  <c r="I639" i="167"/>
  <c r="L639" i="167"/>
  <c r="N639" i="167"/>
  <c r="O639" i="167"/>
  <c r="P639" i="167"/>
  <c r="Q639" i="167"/>
  <c r="S639" i="167"/>
  <c r="T639" i="167"/>
  <c r="U639" i="167"/>
  <c r="V639" i="167"/>
  <c r="Y639" i="167"/>
  <c r="AB639" i="167"/>
  <c r="Z639" i="167" s="1"/>
  <c r="AF639" i="167"/>
  <c r="AG639" i="167"/>
  <c r="AI639" i="167"/>
  <c r="AL639" i="167"/>
  <c r="AO639" i="167"/>
  <c r="AP639" i="167"/>
  <c r="AQ639" i="167"/>
  <c r="AR639" i="167"/>
  <c r="AS639" i="167"/>
  <c r="AT639" i="167"/>
  <c r="AU639" i="167"/>
  <c r="AV639" i="167"/>
  <c r="AW639" i="167"/>
  <c r="BB639" i="167"/>
  <c r="BK639" i="167"/>
  <c r="BL639" i="167"/>
  <c r="A636" i="167"/>
  <c r="B636" i="167"/>
  <c r="C636" i="167"/>
  <c r="D636" i="167"/>
  <c r="E636" i="167"/>
  <c r="H636" i="167"/>
  <c r="I636" i="167"/>
  <c r="L636" i="167"/>
  <c r="N636" i="167"/>
  <c r="O636" i="167"/>
  <c r="P636" i="167"/>
  <c r="Q636" i="167"/>
  <c r="S636" i="167"/>
  <c r="T636" i="167"/>
  <c r="U636" i="167"/>
  <c r="V636" i="167"/>
  <c r="AX636" i="167" s="1"/>
  <c r="Y636" i="167"/>
  <c r="AB636" i="167"/>
  <c r="AF636" i="167"/>
  <c r="AG636" i="167"/>
  <c r="AI636" i="167"/>
  <c r="AL636" i="167"/>
  <c r="AJ636" i="167" s="1"/>
  <c r="AO636" i="167"/>
  <c r="AP636" i="167"/>
  <c r="AQ636" i="167"/>
  <c r="AR636" i="167"/>
  <c r="AS636" i="167"/>
  <c r="AT636" i="167"/>
  <c r="AU636" i="167"/>
  <c r="AV636" i="167"/>
  <c r="AW636" i="167"/>
  <c r="BK636" i="167"/>
  <c r="BL636" i="167"/>
  <c r="A637" i="167"/>
  <c r="B637" i="167"/>
  <c r="C637" i="167"/>
  <c r="D637" i="167"/>
  <c r="E637" i="167"/>
  <c r="H637" i="167"/>
  <c r="I637" i="167"/>
  <c r="L637" i="167"/>
  <c r="N637" i="167"/>
  <c r="O637" i="167"/>
  <c r="P637" i="167"/>
  <c r="Q637" i="167"/>
  <c r="S637" i="167"/>
  <c r="T637" i="167"/>
  <c r="U637" i="167"/>
  <c r="V637" i="167"/>
  <c r="AX637" i="167" s="1"/>
  <c r="Y637" i="167"/>
  <c r="W637" i="167" s="1"/>
  <c r="AB637" i="167"/>
  <c r="AF637" i="167"/>
  <c r="AC637" i="167" s="1"/>
  <c r="AG637" i="167"/>
  <c r="AI637" i="167"/>
  <c r="AL637" i="167"/>
  <c r="AJ637" i="167" s="1"/>
  <c r="AO637" i="167"/>
  <c r="AP637" i="167"/>
  <c r="AQ637" i="167"/>
  <c r="AR637" i="167"/>
  <c r="AS637" i="167"/>
  <c r="AT637" i="167"/>
  <c r="AU637" i="167"/>
  <c r="AV637" i="167"/>
  <c r="AW637" i="167"/>
  <c r="BK637" i="167"/>
  <c r="BL637" i="167"/>
  <c r="A638" i="167"/>
  <c r="B638" i="167"/>
  <c r="C638" i="167"/>
  <c r="D638" i="167"/>
  <c r="E638" i="167"/>
  <c r="H638" i="167"/>
  <c r="G638" i="167" s="1"/>
  <c r="I638" i="167"/>
  <c r="L638" i="167"/>
  <c r="N638" i="167"/>
  <c r="O638" i="167"/>
  <c r="P638" i="167"/>
  <c r="Q638" i="167"/>
  <c r="S638" i="167"/>
  <c r="T638" i="167"/>
  <c r="U638" i="167"/>
  <c r="V638" i="167"/>
  <c r="AX638" i="167" s="1"/>
  <c r="Y638" i="167"/>
  <c r="AB638" i="167"/>
  <c r="AF638" i="167"/>
  <c r="AC638" i="167" s="1"/>
  <c r="AG638" i="167"/>
  <c r="AI638" i="167"/>
  <c r="AL638" i="167"/>
  <c r="AO638" i="167"/>
  <c r="AP638" i="167"/>
  <c r="AQ638" i="167"/>
  <c r="AR638" i="167"/>
  <c r="AS638" i="167"/>
  <c r="AT638" i="167"/>
  <c r="AU638" i="167"/>
  <c r="AV638" i="167"/>
  <c r="AW638" i="167"/>
  <c r="BK638" i="167"/>
  <c r="BL638" i="167"/>
  <c r="A634" i="167"/>
  <c r="B634" i="167"/>
  <c r="C634" i="167"/>
  <c r="D634" i="167"/>
  <c r="E634" i="167"/>
  <c r="H634" i="167"/>
  <c r="I634" i="167"/>
  <c r="L634" i="167"/>
  <c r="N634" i="167"/>
  <c r="O634" i="167"/>
  <c r="P634" i="167"/>
  <c r="Q634" i="167"/>
  <c r="S634" i="167"/>
  <c r="T634" i="167"/>
  <c r="U634" i="167"/>
  <c r="V634" i="167"/>
  <c r="Y634" i="167"/>
  <c r="AB634" i="167"/>
  <c r="Z634" i="167" s="1"/>
  <c r="AF634" i="167"/>
  <c r="AG634" i="167"/>
  <c r="AI634" i="167"/>
  <c r="AL634" i="167"/>
  <c r="AO634" i="167"/>
  <c r="AP634" i="167"/>
  <c r="AQ634" i="167"/>
  <c r="AR634" i="167"/>
  <c r="AS634" i="167"/>
  <c r="AT634" i="167"/>
  <c r="AU634" i="167"/>
  <c r="AV634" i="167"/>
  <c r="AW634" i="167"/>
  <c r="BK634" i="167"/>
  <c r="BL634" i="167"/>
  <c r="A635" i="167"/>
  <c r="B635" i="167"/>
  <c r="C635" i="167"/>
  <c r="D635" i="167"/>
  <c r="E635" i="167"/>
  <c r="H635" i="167"/>
  <c r="CF635" i="167" s="1"/>
  <c r="I635" i="167"/>
  <c r="L635" i="167"/>
  <c r="N635" i="167"/>
  <c r="O635" i="167"/>
  <c r="P635" i="167"/>
  <c r="Q635" i="167"/>
  <c r="S635" i="167"/>
  <c r="T635" i="167"/>
  <c r="U635" i="167"/>
  <c r="V635" i="167"/>
  <c r="AX635" i="167" s="1"/>
  <c r="Y635" i="167"/>
  <c r="AB635" i="167"/>
  <c r="AF635" i="167"/>
  <c r="AG635" i="167"/>
  <c r="AI635" i="167"/>
  <c r="AL635" i="167"/>
  <c r="AO635" i="167"/>
  <c r="AP635" i="167"/>
  <c r="AQ635" i="167"/>
  <c r="AR635" i="167"/>
  <c r="AS635" i="167"/>
  <c r="AT635" i="167"/>
  <c r="AU635" i="167"/>
  <c r="AV635" i="167"/>
  <c r="AW635" i="167"/>
  <c r="BK635" i="167"/>
  <c r="BL635" i="167"/>
  <c r="A622" i="167"/>
  <c r="B622" i="167"/>
  <c r="C622" i="167"/>
  <c r="D622" i="167"/>
  <c r="E622" i="167"/>
  <c r="H622" i="167"/>
  <c r="G622" i="167" s="1"/>
  <c r="I622" i="167"/>
  <c r="L622" i="167"/>
  <c r="N622" i="167"/>
  <c r="O622" i="167"/>
  <c r="P622" i="167"/>
  <c r="Q622" i="167"/>
  <c r="S622" i="167"/>
  <c r="T622" i="167"/>
  <c r="U622" i="167"/>
  <c r="V622" i="167"/>
  <c r="AX622" i="167" s="1"/>
  <c r="Y622" i="167"/>
  <c r="X622" i="167" s="1"/>
  <c r="AB622" i="167"/>
  <c r="AF622" i="167"/>
  <c r="AG622" i="167"/>
  <c r="AI622" i="167"/>
  <c r="AL622" i="167"/>
  <c r="AK622" i="167" s="1"/>
  <c r="AO622" i="167"/>
  <c r="AP622" i="167"/>
  <c r="AQ622" i="167"/>
  <c r="AR622" i="167"/>
  <c r="AS622" i="167"/>
  <c r="AT622" i="167"/>
  <c r="AU622" i="167"/>
  <c r="AV622" i="167"/>
  <c r="AW622" i="167"/>
  <c r="BK622" i="167"/>
  <c r="BL622" i="167"/>
  <c r="A627" i="167"/>
  <c r="B627" i="167"/>
  <c r="C627" i="167"/>
  <c r="D627" i="167"/>
  <c r="E627" i="167"/>
  <c r="H627" i="167"/>
  <c r="I627" i="167"/>
  <c r="L627" i="167"/>
  <c r="N627" i="167"/>
  <c r="O627" i="167"/>
  <c r="P627" i="167"/>
  <c r="Q627" i="167"/>
  <c r="S627" i="167"/>
  <c r="T627" i="167"/>
  <c r="U627" i="167"/>
  <c r="V627" i="167"/>
  <c r="AX627" i="167" s="1"/>
  <c r="Y627" i="167"/>
  <c r="W627" i="167" s="1"/>
  <c r="AB627" i="167"/>
  <c r="AF627" i="167"/>
  <c r="AG627" i="167"/>
  <c r="AI627" i="167"/>
  <c r="AL627" i="167"/>
  <c r="AK627" i="167" s="1"/>
  <c r="AO627" i="167"/>
  <c r="AP627" i="167"/>
  <c r="AQ627" i="167"/>
  <c r="AR627" i="167"/>
  <c r="AS627" i="167"/>
  <c r="AT627" i="167"/>
  <c r="AU627" i="167"/>
  <c r="AV627" i="167"/>
  <c r="AW627" i="167"/>
  <c r="BK627" i="167"/>
  <c r="BL627" i="167"/>
  <c r="A618" i="167"/>
  <c r="B618" i="167"/>
  <c r="C618" i="167"/>
  <c r="D618" i="167"/>
  <c r="E618" i="167"/>
  <c r="H618" i="167"/>
  <c r="I618" i="167"/>
  <c r="L618" i="167"/>
  <c r="N618" i="167"/>
  <c r="O618" i="167"/>
  <c r="P618" i="167"/>
  <c r="Q618" i="167"/>
  <c r="S618" i="167"/>
  <c r="T618" i="167"/>
  <c r="U618" i="167"/>
  <c r="V618" i="167"/>
  <c r="AX618" i="167" s="1"/>
  <c r="Y618" i="167"/>
  <c r="X618" i="167" s="1"/>
  <c r="AB618" i="167"/>
  <c r="AF618" i="167"/>
  <c r="AC618" i="167" s="1"/>
  <c r="AG618" i="167"/>
  <c r="AI618" i="167"/>
  <c r="AL618" i="167"/>
  <c r="AJ618" i="167" s="1"/>
  <c r="AO618" i="167"/>
  <c r="AP618" i="167"/>
  <c r="AQ618" i="167"/>
  <c r="AR618" i="167"/>
  <c r="AS618" i="167"/>
  <c r="AT618" i="167"/>
  <c r="AU618" i="167"/>
  <c r="AV618" i="167"/>
  <c r="AW618" i="167"/>
  <c r="BK618" i="167"/>
  <c r="BL618" i="167"/>
  <c r="BN618" i="167"/>
  <c r="A731" i="167"/>
  <c r="B731" i="167"/>
  <c r="C731" i="167"/>
  <c r="D731" i="167"/>
  <c r="E731" i="167"/>
  <c r="H731" i="167"/>
  <c r="F731" i="167" s="1"/>
  <c r="I731" i="167"/>
  <c r="L731" i="167"/>
  <c r="N731" i="167"/>
  <c r="O731" i="167"/>
  <c r="P731" i="167"/>
  <c r="Q731" i="167"/>
  <c r="S731" i="167"/>
  <c r="T731" i="167"/>
  <c r="U731" i="167"/>
  <c r="V731" i="167"/>
  <c r="AX731" i="167" s="1"/>
  <c r="Y731" i="167"/>
  <c r="W731" i="167" s="1"/>
  <c r="AB731" i="167"/>
  <c r="AF731" i="167"/>
  <c r="AG731" i="167"/>
  <c r="AI731" i="167"/>
  <c r="AL731" i="167"/>
  <c r="AO731" i="167"/>
  <c r="AP731" i="167"/>
  <c r="AQ731" i="167"/>
  <c r="AR731" i="167"/>
  <c r="AS731" i="167"/>
  <c r="AT731" i="167"/>
  <c r="AU731" i="167"/>
  <c r="AV731" i="167"/>
  <c r="AW731" i="167"/>
  <c r="BK731" i="167"/>
  <c r="BL731" i="167"/>
  <c r="A610" i="167"/>
  <c r="B610" i="167"/>
  <c r="C610" i="167"/>
  <c r="D610" i="167"/>
  <c r="E610" i="167"/>
  <c r="H610" i="167"/>
  <c r="I610" i="167"/>
  <c r="L610" i="167"/>
  <c r="N610" i="167"/>
  <c r="O610" i="167"/>
  <c r="P610" i="167"/>
  <c r="Q610" i="167"/>
  <c r="S610" i="167"/>
  <c r="T610" i="167"/>
  <c r="U610" i="167"/>
  <c r="V610" i="167"/>
  <c r="AX610" i="167" s="1"/>
  <c r="Y610" i="167"/>
  <c r="AB610" i="167"/>
  <c r="CG610" i="167" s="1"/>
  <c r="AF610" i="167"/>
  <c r="AG610" i="167"/>
  <c r="AI610" i="167"/>
  <c r="AL610" i="167"/>
  <c r="AJ610" i="167" s="1"/>
  <c r="AO610" i="167"/>
  <c r="AP610" i="167"/>
  <c r="AQ610" i="167"/>
  <c r="AR610" i="167"/>
  <c r="AS610" i="167"/>
  <c r="AT610" i="167"/>
  <c r="AU610" i="167"/>
  <c r="AV610" i="167"/>
  <c r="AW610" i="167"/>
  <c r="BK610" i="167"/>
  <c r="BL610" i="167"/>
  <c r="A606" i="167"/>
  <c r="B606" i="167"/>
  <c r="C606" i="167"/>
  <c r="D606" i="167"/>
  <c r="E606" i="167"/>
  <c r="H606" i="167"/>
  <c r="F606" i="167" s="1"/>
  <c r="I606" i="167"/>
  <c r="L606" i="167"/>
  <c r="N606" i="167"/>
  <c r="O606" i="167"/>
  <c r="P606" i="167"/>
  <c r="Q606" i="167"/>
  <c r="S606" i="167"/>
  <c r="T606" i="167"/>
  <c r="U606" i="167"/>
  <c r="V606" i="167"/>
  <c r="AX606" i="167" s="1"/>
  <c r="Y606" i="167"/>
  <c r="AB606" i="167"/>
  <c r="CG606" i="167" s="1"/>
  <c r="AF606" i="167"/>
  <c r="AG606" i="167"/>
  <c r="AI606" i="167"/>
  <c r="AL606" i="167"/>
  <c r="AO606" i="167"/>
  <c r="AP606" i="167"/>
  <c r="AQ606" i="167"/>
  <c r="AR606" i="167"/>
  <c r="AS606" i="167"/>
  <c r="AT606" i="167"/>
  <c r="AU606" i="167"/>
  <c r="AV606" i="167"/>
  <c r="AW606" i="167"/>
  <c r="BK606" i="167"/>
  <c r="BL606" i="167"/>
  <c r="BN606" i="167"/>
  <c r="A570" i="167"/>
  <c r="B570" i="167"/>
  <c r="C570" i="167"/>
  <c r="D570" i="167"/>
  <c r="E570" i="167"/>
  <c r="H570" i="167"/>
  <c r="I570" i="167"/>
  <c r="L570" i="167"/>
  <c r="N570" i="167"/>
  <c r="O570" i="167"/>
  <c r="P570" i="167"/>
  <c r="Q570" i="167"/>
  <c r="S570" i="167"/>
  <c r="T570" i="167"/>
  <c r="U570" i="167"/>
  <c r="V570" i="167"/>
  <c r="AX570" i="167" s="1"/>
  <c r="Y570" i="167"/>
  <c r="AB570" i="167"/>
  <c r="AF570" i="167"/>
  <c r="AG570" i="167"/>
  <c r="AI570" i="167"/>
  <c r="AL570" i="167"/>
  <c r="AK570" i="167" s="1"/>
  <c r="AO570" i="167"/>
  <c r="AP570" i="167"/>
  <c r="AQ570" i="167"/>
  <c r="AR570" i="167"/>
  <c r="AS570" i="167"/>
  <c r="AT570" i="167"/>
  <c r="AU570" i="167"/>
  <c r="AV570" i="167"/>
  <c r="AW570" i="167"/>
  <c r="BK570" i="167"/>
  <c r="BL570" i="167"/>
  <c r="A607" i="167"/>
  <c r="B607" i="167"/>
  <c r="C607" i="167"/>
  <c r="D607" i="167"/>
  <c r="E607" i="167"/>
  <c r="H607" i="167"/>
  <c r="CF607" i="167" s="1"/>
  <c r="I607" i="167"/>
  <c r="L607" i="167"/>
  <c r="N607" i="167"/>
  <c r="O607" i="167"/>
  <c r="P607" i="167"/>
  <c r="Q607" i="167"/>
  <c r="S607" i="167"/>
  <c r="T607" i="167"/>
  <c r="U607" i="167"/>
  <c r="V607" i="167"/>
  <c r="AX607" i="167" s="1"/>
  <c r="Y607" i="167"/>
  <c r="AB607" i="167"/>
  <c r="AF607" i="167"/>
  <c r="AC607" i="167" s="1"/>
  <c r="AG607" i="167"/>
  <c r="AI607" i="167"/>
  <c r="AL607" i="167"/>
  <c r="AK607" i="167" s="1"/>
  <c r="AO607" i="167"/>
  <c r="AP607" i="167"/>
  <c r="AQ607" i="167"/>
  <c r="AR607" i="167"/>
  <c r="AS607" i="167"/>
  <c r="AT607" i="167"/>
  <c r="AU607" i="167"/>
  <c r="AV607" i="167"/>
  <c r="AW607" i="167"/>
  <c r="BK607" i="167"/>
  <c r="BL607" i="167"/>
  <c r="BN607" i="167"/>
  <c r="A625" i="167"/>
  <c r="B625" i="167"/>
  <c r="C625" i="167"/>
  <c r="D625" i="167"/>
  <c r="E625" i="167"/>
  <c r="H625" i="167"/>
  <c r="G625" i="167" s="1"/>
  <c r="BO625" i="167" s="1"/>
  <c r="I625" i="167"/>
  <c r="L625" i="167"/>
  <c r="N625" i="167"/>
  <c r="O625" i="167"/>
  <c r="P625" i="167"/>
  <c r="Q625" i="167"/>
  <c r="S625" i="167"/>
  <c r="T625" i="167"/>
  <c r="U625" i="167"/>
  <c r="V625" i="167"/>
  <c r="Y625" i="167"/>
  <c r="W625" i="167" s="1"/>
  <c r="AB625" i="167"/>
  <c r="AF625" i="167"/>
  <c r="AG625" i="167"/>
  <c r="AI625" i="167"/>
  <c r="AL625" i="167"/>
  <c r="AO625" i="167"/>
  <c r="AP625" i="167"/>
  <c r="AQ625" i="167"/>
  <c r="AR625" i="167"/>
  <c r="AS625" i="167"/>
  <c r="AT625" i="167"/>
  <c r="AU625" i="167"/>
  <c r="AV625" i="167"/>
  <c r="AW625" i="167"/>
  <c r="BK625" i="167"/>
  <c r="BL625" i="167"/>
  <c r="BN625" i="167"/>
  <c r="A608" i="167"/>
  <c r="B608" i="167"/>
  <c r="C608" i="167"/>
  <c r="D608" i="167"/>
  <c r="E608" i="167"/>
  <c r="H608" i="167"/>
  <c r="CF608" i="167" s="1"/>
  <c r="I608" i="167"/>
  <c r="L608" i="167"/>
  <c r="N608" i="167"/>
  <c r="O608" i="167"/>
  <c r="P608" i="167"/>
  <c r="Q608" i="167"/>
  <c r="S608" i="167"/>
  <c r="T608" i="167"/>
  <c r="U608" i="167"/>
  <c r="V608" i="167"/>
  <c r="AX608" i="167" s="1"/>
  <c r="Y608" i="167"/>
  <c r="AB608" i="167"/>
  <c r="AF608" i="167"/>
  <c r="AC608" i="167" s="1"/>
  <c r="AG608" i="167"/>
  <c r="AI608" i="167"/>
  <c r="AL608" i="167"/>
  <c r="AJ608" i="167" s="1"/>
  <c r="AO608" i="167"/>
  <c r="AP608" i="167"/>
  <c r="AQ608" i="167"/>
  <c r="AR608" i="167"/>
  <c r="AS608" i="167"/>
  <c r="AT608" i="167"/>
  <c r="AU608" i="167"/>
  <c r="AV608" i="167"/>
  <c r="AW608" i="167"/>
  <c r="BK608" i="167"/>
  <c r="BL608" i="167"/>
  <c r="A604" i="167"/>
  <c r="B604" i="167"/>
  <c r="C604" i="167"/>
  <c r="D604" i="167"/>
  <c r="E604" i="167"/>
  <c r="H604" i="167"/>
  <c r="I604" i="167"/>
  <c r="L604" i="167"/>
  <c r="N604" i="167"/>
  <c r="O604" i="167"/>
  <c r="P604" i="167"/>
  <c r="Q604" i="167"/>
  <c r="S604" i="167"/>
  <c r="T604" i="167"/>
  <c r="U604" i="167"/>
  <c r="V604" i="167"/>
  <c r="Y604" i="167"/>
  <c r="AB604" i="167"/>
  <c r="AA604" i="167" s="1"/>
  <c r="AF604" i="167"/>
  <c r="AG604" i="167"/>
  <c r="AI604" i="167"/>
  <c r="AL604" i="167"/>
  <c r="AO604" i="167"/>
  <c r="AP604" i="167"/>
  <c r="AQ604" i="167"/>
  <c r="AR604" i="167"/>
  <c r="AS604" i="167"/>
  <c r="AT604" i="167"/>
  <c r="AU604" i="167"/>
  <c r="AV604" i="167"/>
  <c r="AW604" i="167"/>
  <c r="BB604" i="167"/>
  <c r="BK604" i="167"/>
  <c r="BL604" i="167"/>
  <c r="BN604" i="167"/>
  <c r="A598" i="167"/>
  <c r="B598" i="167"/>
  <c r="C598" i="167"/>
  <c r="D598" i="167"/>
  <c r="E598" i="167"/>
  <c r="H598" i="167"/>
  <c r="CF598" i="167" s="1"/>
  <c r="I598" i="167"/>
  <c r="L598" i="167"/>
  <c r="N598" i="167"/>
  <c r="O598" i="167"/>
  <c r="P598" i="167"/>
  <c r="Q598" i="167"/>
  <c r="S598" i="167"/>
  <c r="T598" i="167"/>
  <c r="U598" i="167"/>
  <c r="V598" i="167"/>
  <c r="Y598" i="167"/>
  <c r="AB598" i="167"/>
  <c r="AF598" i="167"/>
  <c r="AG598" i="167"/>
  <c r="AI598" i="167"/>
  <c r="AL598" i="167"/>
  <c r="AK598" i="167" s="1"/>
  <c r="AO598" i="167"/>
  <c r="AP598" i="167"/>
  <c r="AQ598" i="167"/>
  <c r="AR598" i="167"/>
  <c r="AS598" i="167"/>
  <c r="AT598" i="167"/>
  <c r="AU598" i="167"/>
  <c r="AV598" i="167"/>
  <c r="AW598" i="167"/>
  <c r="BK598" i="167"/>
  <c r="BL598" i="167"/>
  <c r="A674" i="167"/>
  <c r="B674" i="167"/>
  <c r="C674" i="167"/>
  <c r="D674" i="167"/>
  <c r="E674" i="167"/>
  <c r="H674" i="167"/>
  <c r="I674" i="167"/>
  <c r="L674" i="167"/>
  <c r="N674" i="167"/>
  <c r="O674" i="167"/>
  <c r="P674" i="167"/>
  <c r="Q674" i="167"/>
  <c r="S674" i="167"/>
  <c r="T674" i="167"/>
  <c r="U674" i="167"/>
  <c r="V674" i="167"/>
  <c r="Y674" i="167"/>
  <c r="AB674" i="167"/>
  <c r="AF674" i="167"/>
  <c r="AG674" i="167"/>
  <c r="AI674" i="167"/>
  <c r="AL674" i="167"/>
  <c r="AO674" i="167"/>
  <c r="AP674" i="167"/>
  <c r="AQ674" i="167"/>
  <c r="AR674" i="167"/>
  <c r="AS674" i="167"/>
  <c r="AT674" i="167"/>
  <c r="AU674" i="167"/>
  <c r="AV674" i="167"/>
  <c r="AW674" i="167"/>
  <c r="BK674" i="167"/>
  <c r="BL674" i="167"/>
  <c r="A692" i="167"/>
  <c r="B692" i="167"/>
  <c r="C692" i="167"/>
  <c r="D692" i="167"/>
  <c r="E692" i="167"/>
  <c r="H692" i="167"/>
  <c r="G692" i="167" s="1"/>
  <c r="I692" i="167"/>
  <c r="L692" i="167"/>
  <c r="N692" i="167"/>
  <c r="O692" i="167"/>
  <c r="P692" i="167"/>
  <c r="Q692" i="167"/>
  <c r="S692" i="167"/>
  <c r="T692" i="167"/>
  <c r="U692" i="167"/>
  <c r="V692" i="167"/>
  <c r="Y692" i="167"/>
  <c r="X692" i="167" s="1"/>
  <c r="AB692" i="167"/>
  <c r="AF692" i="167"/>
  <c r="AG692" i="167"/>
  <c r="AI692" i="167"/>
  <c r="AL692" i="167"/>
  <c r="AK692" i="167" s="1"/>
  <c r="AO692" i="167"/>
  <c r="AP692" i="167"/>
  <c r="AQ692" i="167"/>
  <c r="AR692" i="167"/>
  <c r="AS692" i="167"/>
  <c r="AT692" i="167"/>
  <c r="AU692" i="167"/>
  <c r="AV692" i="167"/>
  <c r="AW692" i="167"/>
  <c r="BK692" i="167"/>
  <c r="BL692" i="167"/>
  <c r="A685" i="167"/>
  <c r="B685" i="167"/>
  <c r="C685" i="167"/>
  <c r="D685" i="167"/>
  <c r="E685" i="167"/>
  <c r="H685" i="167"/>
  <c r="CF685" i="167" s="1"/>
  <c r="I685" i="167"/>
  <c r="L685" i="167"/>
  <c r="N685" i="167"/>
  <c r="O685" i="167"/>
  <c r="P685" i="167"/>
  <c r="Q685" i="167"/>
  <c r="S685" i="167"/>
  <c r="T685" i="167"/>
  <c r="U685" i="167"/>
  <c r="V685" i="167"/>
  <c r="Y685" i="167"/>
  <c r="AB685" i="167"/>
  <c r="CG685" i="167" s="1"/>
  <c r="AF685" i="167"/>
  <c r="AG685" i="167"/>
  <c r="AI685" i="167"/>
  <c r="AL685" i="167"/>
  <c r="AO685" i="167"/>
  <c r="AP685" i="167"/>
  <c r="AQ685" i="167"/>
  <c r="AR685" i="167"/>
  <c r="AS685" i="167"/>
  <c r="AT685" i="167"/>
  <c r="AU685" i="167"/>
  <c r="AV685" i="167"/>
  <c r="AW685" i="167"/>
  <c r="BK685" i="167"/>
  <c r="BL685" i="167"/>
  <c r="A677" i="167"/>
  <c r="B677" i="167"/>
  <c r="C677" i="167"/>
  <c r="D677" i="167"/>
  <c r="E677" i="167"/>
  <c r="H677" i="167"/>
  <c r="G677" i="167" s="1"/>
  <c r="I677" i="167"/>
  <c r="L677" i="167"/>
  <c r="N677" i="167"/>
  <c r="O677" i="167"/>
  <c r="P677" i="167"/>
  <c r="Q677" i="167"/>
  <c r="S677" i="167"/>
  <c r="T677" i="167"/>
  <c r="U677" i="167"/>
  <c r="V677" i="167"/>
  <c r="Y677" i="167"/>
  <c r="AB677" i="167"/>
  <c r="CG677" i="167" s="1"/>
  <c r="AF677" i="167"/>
  <c r="AG677" i="167"/>
  <c r="AI677" i="167"/>
  <c r="AL677" i="167"/>
  <c r="AK677" i="167" s="1"/>
  <c r="AO677" i="167"/>
  <c r="AP677" i="167"/>
  <c r="AQ677" i="167"/>
  <c r="AR677" i="167"/>
  <c r="AS677" i="167"/>
  <c r="AT677" i="167"/>
  <c r="AU677" i="167"/>
  <c r="AV677" i="167"/>
  <c r="AW677" i="167"/>
  <c r="BK677" i="167"/>
  <c r="BL677" i="167"/>
  <c r="BN677" i="167"/>
  <c r="A680" i="167"/>
  <c r="B680" i="167"/>
  <c r="C680" i="167"/>
  <c r="D680" i="167"/>
  <c r="E680" i="167"/>
  <c r="H680" i="167"/>
  <c r="I680" i="167"/>
  <c r="L680" i="167"/>
  <c r="N680" i="167"/>
  <c r="O680" i="167"/>
  <c r="P680" i="167"/>
  <c r="Q680" i="167"/>
  <c r="S680" i="167"/>
  <c r="T680" i="167"/>
  <c r="U680" i="167"/>
  <c r="V680" i="167"/>
  <c r="Y680" i="167"/>
  <c r="AB680" i="167"/>
  <c r="AF680" i="167"/>
  <c r="AG680" i="167"/>
  <c r="AI680" i="167"/>
  <c r="AL680" i="167"/>
  <c r="AK680" i="167" s="1"/>
  <c r="AO680" i="167"/>
  <c r="AP680" i="167"/>
  <c r="AQ680" i="167"/>
  <c r="AR680" i="167"/>
  <c r="AS680" i="167"/>
  <c r="AT680" i="167"/>
  <c r="AU680" i="167"/>
  <c r="AV680" i="167"/>
  <c r="AW680" i="167"/>
  <c r="BK680" i="167"/>
  <c r="BL680" i="167"/>
  <c r="A670" i="167"/>
  <c r="B670" i="167"/>
  <c r="C670" i="167"/>
  <c r="D670" i="167"/>
  <c r="E670" i="167"/>
  <c r="H670" i="167"/>
  <c r="I670" i="167"/>
  <c r="L670" i="167"/>
  <c r="N670" i="167"/>
  <c r="O670" i="167"/>
  <c r="P670" i="167"/>
  <c r="Q670" i="167"/>
  <c r="S670" i="167"/>
  <c r="T670" i="167"/>
  <c r="U670" i="167"/>
  <c r="V670" i="167"/>
  <c r="Y670" i="167"/>
  <c r="AB670" i="167"/>
  <c r="AA670" i="167" s="1"/>
  <c r="AF670" i="167"/>
  <c r="AG670" i="167"/>
  <c r="AI670" i="167"/>
  <c r="AL670" i="167"/>
  <c r="AJ670" i="167" s="1"/>
  <c r="AO670" i="167"/>
  <c r="AP670" i="167"/>
  <c r="AQ670" i="167"/>
  <c r="AR670" i="167"/>
  <c r="AS670" i="167"/>
  <c r="AT670" i="167"/>
  <c r="AU670" i="167"/>
  <c r="AV670" i="167"/>
  <c r="AW670" i="167"/>
  <c r="BK670" i="167"/>
  <c r="BL670" i="167"/>
  <c r="BN670" i="167"/>
  <c r="A668" i="167"/>
  <c r="B668" i="167"/>
  <c r="C668" i="167"/>
  <c r="D668" i="167"/>
  <c r="E668" i="167"/>
  <c r="H668" i="167"/>
  <c r="I668" i="167"/>
  <c r="L668" i="167"/>
  <c r="N668" i="167"/>
  <c r="O668" i="167"/>
  <c r="P668" i="167"/>
  <c r="Q668" i="167"/>
  <c r="S668" i="167"/>
  <c r="T668" i="167"/>
  <c r="U668" i="167"/>
  <c r="V668" i="167"/>
  <c r="Y668" i="167"/>
  <c r="AB668" i="167"/>
  <c r="Z668" i="167" s="1"/>
  <c r="AF668" i="167"/>
  <c r="AG668" i="167"/>
  <c r="AI668" i="167"/>
  <c r="AL668" i="167"/>
  <c r="AJ668" i="167" s="1"/>
  <c r="AO668" i="167"/>
  <c r="AP668" i="167"/>
  <c r="AQ668" i="167"/>
  <c r="AR668" i="167"/>
  <c r="AS668" i="167"/>
  <c r="AT668" i="167"/>
  <c r="AU668" i="167"/>
  <c r="AV668" i="167"/>
  <c r="AW668" i="167"/>
  <c r="BK668" i="167"/>
  <c r="BL668" i="167"/>
  <c r="A669" i="167"/>
  <c r="B669" i="167"/>
  <c r="C669" i="167"/>
  <c r="D669" i="167"/>
  <c r="E669" i="167"/>
  <c r="H669" i="167"/>
  <c r="I669" i="167"/>
  <c r="L669" i="167"/>
  <c r="N669" i="167"/>
  <c r="O669" i="167"/>
  <c r="P669" i="167"/>
  <c r="Q669" i="167"/>
  <c r="S669" i="167"/>
  <c r="T669" i="167"/>
  <c r="U669" i="167"/>
  <c r="V669" i="167"/>
  <c r="Y669" i="167"/>
  <c r="AB669" i="167"/>
  <c r="AF669" i="167"/>
  <c r="AG669" i="167"/>
  <c r="AI669" i="167"/>
  <c r="AL669" i="167"/>
  <c r="AO669" i="167"/>
  <c r="AP669" i="167"/>
  <c r="AQ669" i="167"/>
  <c r="AR669" i="167"/>
  <c r="AS669" i="167"/>
  <c r="AT669" i="167"/>
  <c r="AU669" i="167"/>
  <c r="AV669" i="167"/>
  <c r="AW669" i="167"/>
  <c r="BK669" i="167"/>
  <c r="BL669" i="167"/>
  <c r="A679" i="167"/>
  <c r="B679" i="167"/>
  <c r="C679" i="167"/>
  <c r="D679" i="167"/>
  <c r="E679" i="167"/>
  <c r="H679" i="167"/>
  <c r="CF679" i="167" s="1"/>
  <c r="I679" i="167"/>
  <c r="L679" i="167"/>
  <c r="N679" i="167"/>
  <c r="O679" i="167"/>
  <c r="P679" i="167"/>
  <c r="Q679" i="167"/>
  <c r="S679" i="167"/>
  <c r="T679" i="167"/>
  <c r="U679" i="167"/>
  <c r="V679" i="167"/>
  <c r="Y679" i="167"/>
  <c r="AB679" i="167"/>
  <c r="AF679" i="167"/>
  <c r="AG679" i="167"/>
  <c r="AI679" i="167"/>
  <c r="AL679" i="167"/>
  <c r="AO679" i="167"/>
  <c r="AP679" i="167"/>
  <c r="AQ679" i="167"/>
  <c r="AR679" i="167"/>
  <c r="AS679" i="167"/>
  <c r="AT679" i="167"/>
  <c r="AU679" i="167"/>
  <c r="AV679" i="167"/>
  <c r="AW679" i="167"/>
  <c r="BK679" i="167"/>
  <c r="BL679" i="167"/>
  <c r="A678" i="167"/>
  <c r="B678" i="167"/>
  <c r="C678" i="167"/>
  <c r="D678" i="167"/>
  <c r="E678" i="167"/>
  <c r="H678" i="167"/>
  <c r="I678" i="167"/>
  <c r="L678" i="167"/>
  <c r="N678" i="167"/>
  <c r="O678" i="167"/>
  <c r="P678" i="167"/>
  <c r="Q678" i="167"/>
  <c r="S678" i="167"/>
  <c r="T678" i="167"/>
  <c r="U678" i="167"/>
  <c r="V678" i="167"/>
  <c r="Y678" i="167"/>
  <c r="AB678" i="167"/>
  <c r="AF678" i="167"/>
  <c r="AG678" i="167"/>
  <c r="AI678" i="167"/>
  <c r="AL678" i="167"/>
  <c r="AO678" i="167"/>
  <c r="AP678" i="167"/>
  <c r="AQ678" i="167"/>
  <c r="AR678" i="167"/>
  <c r="AS678" i="167"/>
  <c r="AT678" i="167"/>
  <c r="AU678" i="167"/>
  <c r="AV678" i="167"/>
  <c r="AW678" i="167"/>
  <c r="BK678" i="167"/>
  <c r="BL678" i="167"/>
  <c r="A681" i="167"/>
  <c r="B681" i="167"/>
  <c r="C681" i="167"/>
  <c r="D681" i="167"/>
  <c r="E681" i="167"/>
  <c r="H681" i="167"/>
  <c r="CF681" i="167" s="1"/>
  <c r="I681" i="167"/>
  <c r="L681" i="167"/>
  <c r="N681" i="167"/>
  <c r="O681" i="167"/>
  <c r="P681" i="167"/>
  <c r="Q681" i="167"/>
  <c r="S681" i="167"/>
  <c r="T681" i="167"/>
  <c r="U681" i="167"/>
  <c r="V681" i="167"/>
  <c r="Y681" i="167"/>
  <c r="AB681" i="167"/>
  <c r="AF681" i="167"/>
  <c r="AG681" i="167"/>
  <c r="AI681" i="167"/>
  <c r="AL681" i="167"/>
  <c r="AK681" i="167" s="1"/>
  <c r="AO681" i="167"/>
  <c r="AP681" i="167"/>
  <c r="AQ681" i="167"/>
  <c r="AR681" i="167"/>
  <c r="AS681" i="167"/>
  <c r="AT681" i="167"/>
  <c r="AU681" i="167"/>
  <c r="AV681" i="167"/>
  <c r="AW681" i="167"/>
  <c r="BK681" i="167"/>
  <c r="BL681" i="167"/>
  <c r="A691" i="167"/>
  <c r="B691" i="167"/>
  <c r="C691" i="167"/>
  <c r="D691" i="167"/>
  <c r="E691" i="167"/>
  <c r="H691" i="167"/>
  <c r="F691" i="167" s="1"/>
  <c r="I691" i="167"/>
  <c r="L691" i="167"/>
  <c r="N691" i="167"/>
  <c r="O691" i="167"/>
  <c r="P691" i="167"/>
  <c r="Q691" i="167"/>
  <c r="S691" i="167"/>
  <c r="T691" i="167"/>
  <c r="U691" i="167"/>
  <c r="V691" i="167"/>
  <c r="Y691" i="167"/>
  <c r="W691" i="167" s="1"/>
  <c r="AB691" i="167"/>
  <c r="AF691" i="167"/>
  <c r="AG691" i="167"/>
  <c r="AI691" i="167"/>
  <c r="AL691" i="167"/>
  <c r="AK691" i="167" s="1"/>
  <c r="AO691" i="167"/>
  <c r="AP691" i="167"/>
  <c r="AQ691" i="167"/>
  <c r="AR691" i="167"/>
  <c r="AS691" i="167"/>
  <c r="AT691" i="167"/>
  <c r="AU691" i="167"/>
  <c r="AV691" i="167"/>
  <c r="AW691" i="167"/>
  <c r="BK691" i="167"/>
  <c r="BL691" i="167"/>
  <c r="A686" i="167"/>
  <c r="B686" i="167"/>
  <c r="C686" i="167"/>
  <c r="D686" i="167"/>
  <c r="E686" i="167"/>
  <c r="H686" i="167"/>
  <c r="I686" i="167"/>
  <c r="L686" i="167"/>
  <c r="N686" i="167"/>
  <c r="O686" i="167"/>
  <c r="P686" i="167"/>
  <c r="Q686" i="167"/>
  <c r="S686" i="167"/>
  <c r="T686" i="167"/>
  <c r="U686" i="167"/>
  <c r="V686" i="167"/>
  <c r="Y686" i="167"/>
  <c r="AB686" i="167"/>
  <c r="AF686" i="167"/>
  <c r="AG686" i="167"/>
  <c r="AI686" i="167"/>
  <c r="AL686" i="167"/>
  <c r="AK686" i="167" s="1"/>
  <c r="AO686" i="167"/>
  <c r="AP686" i="167"/>
  <c r="AQ686" i="167"/>
  <c r="AR686" i="167"/>
  <c r="AS686" i="167"/>
  <c r="AT686" i="167"/>
  <c r="AU686" i="167"/>
  <c r="AV686" i="167"/>
  <c r="AW686" i="167"/>
  <c r="BB686" i="167"/>
  <c r="BK686" i="167"/>
  <c r="BL686" i="167"/>
  <c r="A690" i="167"/>
  <c r="B690" i="167"/>
  <c r="C690" i="167"/>
  <c r="D690" i="167"/>
  <c r="E690" i="167"/>
  <c r="H690" i="167"/>
  <c r="CF690" i="167" s="1"/>
  <c r="I690" i="167"/>
  <c r="L690" i="167"/>
  <c r="N690" i="167"/>
  <c r="O690" i="167"/>
  <c r="P690" i="167"/>
  <c r="Q690" i="167"/>
  <c r="S690" i="167"/>
  <c r="T690" i="167"/>
  <c r="U690" i="167"/>
  <c r="V690" i="167"/>
  <c r="Y690" i="167"/>
  <c r="AB690" i="167"/>
  <c r="AF690" i="167"/>
  <c r="AG690" i="167"/>
  <c r="AI690" i="167"/>
  <c r="AL690" i="167"/>
  <c r="AO690" i="167"/>
  <c r="AP690" i="167"/>
  <c r="AQ690" i="167"/>
  <c r="AR690" i="167"/>
  <c r="AS690" i="167"/>
  <c r="AT690" i="167"/>
  <c r="AU690" i="167"/>
  <c r="AV690" i="167"/>
  <c r="AW690" i="167"/>
  <c r="BK690" i="167"/>
  <c r="BL690" i="167"/>
  <c r="A688" i="167"/>
  <c r="B688" i="167"/>
  <c r="C688" i="167"/>
  <c r="D688" i="167"/>
  <c r="E688" i="167"/>
  <c r="H688" i="167"/>
  <c r="CF688" i="167" s="1"/>
  <c r="I688" i="167"/>
  <c r="L688" i="167"/>
  <c r="N688" i="167"/>
  <c r="O688" i="167"/>
  <c r="P688" i="167"/>
  <c r="Q688" i="167"/>
  <c r="S688" i="167"/>
  <c r="T688" i="167"/>
  <c r="U688" i="167"/>
  <c r="V688" i="167"/>
  <c r="Y688" i="167"/>
  <c r="AB688" i="167"/>
  <c r="CG688" i="167" s="1"/>
  <c r="AF688" i="167"/>
  <c r="AG688" i="167"/>
  <c r="AI688" i="167"/>
  <c r="AL688" i="167"/>
  <c r="AO688" i="167"/>
  <c r="AP688" i="167"/>
  <c r="AQ688" i="167"/>
  <c r="AR688" i="167"/>
  <c r="AS688" i="167"/>
  <c r="AT688" i="167"/>
  <c r="AU688" i="167"/>
  <c r="AV688" i="167"/>
  <c r="AW688" i="167"/>
  <c r="BK688" i="167"/>
  <c r="BL688" i="167"/>
  <c r="BN688" i="167"/>
  <c r="A689" i="167"/>
  <c r="B689" i="167"/>
  <c r="C689" i="167"/>
  <c r="D689" i="167"/>
  <c r="E689" i="167"/>
  <c r="H689" i="167"/>
  <c r="I689" i="167"/>
  <c r="L689" i="167"/>
  <c r="N689" i="167"/>
  <c r="O689" i="167"/>
  <c r="P689" i="167"/>
  <c r="Q689" i="167"/>
  <c r="S689" i="167"/>
  <c r="T689" i="167"/>
  <c r="U689" i="167"/>
  <c r="V689" i="167"/>
  <c r="Y689" i="167"/>
  <c r="W689" i="167" s="1"/>
  <c r="AB689" i="167"/>
  <c r="AF689" i="167"/>
  <c r="AG689" i="167"/>
  <c r="AI689" i="167"/>
  <c r="AL689" i="167"/>
  <c r="AJ689" i="167" s="1"/>
  <c r="AO689" i="167"/>
  <c r="AP689" i="167"/>
  <c r="AQ689" i="167"/>
  <c r="AR689" i="167"/>
  <c r="AS689" i="167"/>
  <c r="AT689" i="167"/>
  <c r="AU689" i="167"/>
  <c r="AV689" i="167"/>
  <c r="AW689" i="167"/>
  <c r="BK689" i="167"/>
  <c r="BL689" i="167"/>
  <c r="A687" i="167"/>
  <c r="B687" i="167"/>
  <c r="C687" i="167"/>
  <c r="D687" i="167"/>
  <c r="E687" i="167"/>
  <c r="H687" i="167"/>
  <c r="I687" i="167"/>
  <c r="L687" i="167"/>
  <c r="N687" i="167"/>
  <c r="O687" i="167"/>
  <c r="P687" i="167"/>
  <c r="Q687" i="167"/>
  <c r="S687" i="167"/>
  <c r="T687" i="167"/>
  <c r="U687" i="167"/>
  <c r="V687" i="167"/>
  <c r="Y687" i="167"/>
  <c r="AB687" i="167"/>
  <c r="AF687" i="167"/>
  <c r="AG687" i="167"/>
  <c r="AI687" i="167"/>
  <c r="AL687" i="167"/>
  <c r="AO687" i="167"/>
  <c r="AP687" i="167"/>
  <c r="AQ687" i="167"/>
  <c r="AR687" i="167"/>
  <c r="AS687" i="167"/>
  <c r="AT687" i="167"/>
  <c r="AU687" i="167"/>
  <c r="AV687" i="167"/>
  <c r="AW687" i="167"/>
  <c r="BB687" i="167"/>
  <c r="BK687" i="167"/>
  <c r="BL687" i="167"/>
  <c r="BN687" i="167"/>
  <c r="A675" i="167"/>
  <c r="B675" i="167"/>
  <c r="C675" i="167"/>
  <c r="D675" i="167"/>
  <c r="E675" i="167"/>
  <c r="H675" i="167"/>
  <c r="I675" i="167"/>
  <c r="L675" i="167"/>
  <c r="N675" i="167"/>
  <c r="O675" i="167"/>
  <c r="P675" i="167"/>
  <c r="Q675" i="167"/>
  <c r="S675" i="167"/>
  <c r="T675" i="167"/>
  <c r="U675" i="167"/>
  <c r="V675" i="167"/>
  <c r="Y675" i="167"/>
  <c r="W675" i="167" s="1"/>
  <c r="AB675" i="167"/>
  <c r="AF675" i="167"/>
  <c r="AG675" i="167"/>
  <c r="AI675" i="167"/>
  <c r="AL675" i="167"/>
  <c r="AJ675" i="167" s="1"/>
  <c r="AO675" i="167"/>
  <c r="AP675" i="167"/>
  <c r="AQ675" i="167"/>
  <c r="AR675" i="167"/>
  <c r="AS675" i="167"/>
  <c r="AT675" i="167"/>
  <c r="AU675" i="167"/>
  <c r="AV675" i="167"/>
  <c r="AW675" i="167"/>
  <c r="BK675" i="167"/>
  <c r="BL675" i="167"/>
  <c r="A664" i="167"/>
  <c r="B664" i="167"/>
  <c r="C664" i="167"/>
  <c r="D664" i="167"/>
  <c r="E664" i="167"/>
  <c r="H664" i="167"/>
  <c r="I664" i="167"/>
  <c r="L664" i="167"/>
  <c r="N664" i="167"/>
  <c r="O664" i="167"/>
  <c r="P664" i="167"/>
  <c r="Q664" i="167"/>
  <c r="S664" i="167"/>
  <c r="T664" i="167"/>
  <c r="U664" i="167"/>
  <c r="V664" i="167"/>
  <c r="Y664" i="167"/>
  <c r="AB664" i="167"/>
  <c r="AA664" i="167" s="1"/>
  <c r="AF664" i="167"/>
  <c r="AG664" i="167"/>
  <c r="AI664" i="167"/>
  <c r="AL664" i="167"/>
  <c r="AK664" i="167" s="1"/>
  <c r="AO664" i="167"/>
  <c r="AP664" i="167"/>
  <c r="AQ664" i="167"/>
  <c r="AR664" i="167"/>
  <c r="AS664" i="167"/>
  <c r="AT664" i="167"/>
  <c r="AU664" i="167"/>
  <c r="AV664" i="167"/>
  <c r="AW664" i="167"/>
  <c r="BK664" i="167"/>
  <c r="BL664" i="167"/>
  <c r="BN664" i="167"/>
  <c r="A682" i="167"/>
  <c r="B682" i="167"/>
  <c r="C682" i="167"/>
  <c r="D682" i="167"/>
  <c r="E682" i="167"/>
  <c r="H682" i="167"/>
  <c r="F682" i="167" s="1"/>
  <c r="I682" i="167"/>
  <c r="L682" i="167"/>
  <c r="N682" i="167"/>
  <c r="O682" i="167"/>
  <c r="P682" i="167"/>
  <c r="Q682" i="167"/>
  <c r="S682" i="167"/>
  <c r="T682" i="167"/>
  <c r="U682" i="167"/>
  <c r="V682" i="167"/>
  <c r="Y682" i="167"/>
  <c r="W682" i="167" s="1"/>
  <c r="AB682" i="167"/>
  <c r="AF682" i="167"/>
  <c r="AG682" i="167"/>
  <c r="AI682" i="167"/>
  <c r="AL682" i="167"/>
  <c r="AJ682" i="167" s="1"/>
  <c r="AO682" i="167"/>
  <c r="AP682" i="167"/>
  <c r="AQ682" i="167"/>
  <c r="AR682" i="167"/>
  <c r="AS682" i="167"/>
  <c r="AT682" i="167"/>
  <c r="AU682" i="167"/>
  <c r="AV682" i="167"/>
  <c r="AW682" i="167"/>
  <c r="BK682" i="167"/>
  <c r="BL682" i="167"/>
  <c r="A595" i="167"/>
  <c r="B595" i="167"/>
  <c r="C595" i="167"/>
  <c r="D595" i="167"/>
  <c r="E595" i="167"/>
  <c r="H595" i="167"/>
  <c r="I595" i="167"/>
  <c r="L595" i="167"/>
  <c r="N595" i="167"/>
  <c r="O595" i="167"/>
  <c r="P595" i="167"/>
  <c r="Q595" i="167"/>
  <c r="S595" i="167"/>
  <c r="T595" i="167"/>
  <c r="U595" i="167"/>
  <c r="V595" i="167"/>
  <c r="AX595" i="167" s="1"/>
  <c r="Y595" i="167"/>
  <c r="AB595" i="167"/>
  <c r="AF595" i="167"/>
  <c r="AG595" i="167"/>
  <c r="AI595" i="167"/>
  <c r="AL595" i="167"/>
  <c r="AJ595" i="167" s="1"/>
  <c r="AO595" i="167"/>
  <c r="AP595" i="167"/>
  <c r="AQ595" i="167"/>
  <c r="AR595" i="167"/>
  <c r="AS595" i="167"/>
  <c r="AT595" i="167"/>
  <c r="AU595" i="167"/>
  <c r="AV595" i="167"/>
  <c r="AW595" i="167"/>
  <c r="BK595" i="167"/>
  <c r="BL595" i="167"/>
  <c r="A594" i="167"/>
  <c r="B594" i="167"/>
  <c r="C594" i="167"/>
  <c r="D594" i="167"/>
  <c r="E594" i="167"/>
  <c r="H594" i="167"/>
  <c r="G594" i="167" s="1"/>
  <c r="I594" i="167"/>
  <c r="L594" i="167"/>
  <c r="N594" i="167"/>
  <c r="O594" i="167"/>
  <c r="P594" i="167"/>
  <c r="Q594" i="167"/>
  <c r="S594" i="167"/>
  <c r="T594" i="167"/>
  <c r="U594" i="167"/>
  <c r="V594" i="167"/>
  <c r="AX594" i="167" s="1"/>
  <c r="Y594" i="167"/>
  <c r="AB594" i="167"/>
  <c r="CG594" i="167" s="1"/>
  <c r="AF594" i="167"/>
  <c r="AG594" i="167"/>
  <c r="AI594" i="167"/>
  <c r="AL594" i="167"/>
  <c r="AJ594" i="167" s="1"/>
  <c r="AO594" i="167"/>
  <c r="AP594" i="167"/>
  <c r="AQ594" i="167"/>
  <c r="AR594" i="167"/>
  <c r="AS594" i="167"/>
  <c r="AT594" i="167"/>
  <c r="AU594" i="167"/>
  <c r="AV594" i="167"/>
  <c r="AW594" i="167"/>
  <c r="BK594" i="167"/>
  <c r="BL594" i="167"/>
  <c r="A596" i="167"/>
  <c r="B596" i="167"/>
  <c r="C596" i="167"/>
  <c r="D596" i="167"/>
  <c r="E596" i="167"/>
  <c r="H596" i="167"/>
  <c r="I596" i="167"/>
  <c r="L596" i="167"/>
  <c r="N596" i="167"/>
  <c r="O596" i="167"/>
  <c r="P596" i="167"/>
  <c r="Q596" i="167"/>
  <c r="S596" i="167"/>
  <c r="T596" i="167"/>
  <c r="U596" i="167"/>
  <c r="V596" i="167"/>
  <c r="AX596" i="167" s="1"/>
  <c r="Y596" i="167"/>
  <c r="AB596" i="167"/>
  <c r="AF596" i="167"/>
  <c r="AG596" i="167"/>
  <c r="AI596" i="167"/>
  <c r="AL596" i="167"/>
  <c r="AJ596" i="167" s="1"/>
  <c r="AO596" i="167"/>
  <c r="AP596" i="167"/>
  <c r="AQ596" i="167"/>
  <c r="AR596" i="167"/>
  <c r="AS596" i="167"/>
  <c r="AT596" i="167"/>
  <c r="AU596" i="167"/>
  <c r="AV596" i="167"/>
  <c r="AW596" i="167"/>
  <c r="BK596" i="167"/>
  <c r="BL596" i="167"/>
  <c r="A1020" i="167"/>
  <c r="B1020" i="167"/>
  <c r="C1020" i="167"/>
  <c r="D1020" i="167"/>
  <c r="E1020" i="167"/>
  <c r="H1020" i="167"/>
  <c r="I1020" i="167"/>
  <c r="L1020" i="167"/>
  <c r="N1020" i="167"/>
  <c r="O1020" i="167"/>
  <c r="P1020" i="167"/>
  <c r="Q1020" i="167"/>
  <c r="S1020" i="167"/>
  <c r="T1020" i="167"/>
  <c r="U1020" i="167"/>
  <c r="V1020" i="167"/>
  <c r="Y1020" i="167"/>
  <c r="AB1020" i="167"/>
  <c r="AF1020" i="167"/>
  <c r="AG1020" i="167"/>
  <c r="AI1020" i="167"/>
  <c r="AL1020" i="167"/>
  <c r="AO1020" i="167"/>
  <c r="AP1020" i="167"/>
  <c r="AQ1020" i="167"/>
  <c r="AR1020" i="167"/>
  <c r="AS1020" i="167"/>
  <c r="AT1020" i="167"/>
  <c r="AU1020" i="167"/>
  <c r="AV1020" i="167"/>
  <c r="AW1020" i="167"/>
  <c r="BK1020" i="167"/>
  <c r="BL1020" i="167"/>
  <c r="A1157" i="167"/>
  <c r="B1157" i="167"/>
  <c r="C1157" i="167"/>
  <c r="D1157" i="167"/>
  <c r="E1157" i="167"/>
  <c r="H1157" i="167"/>
  <c r="I1157" i="167"/>
  <c r="L1157" i="167"/>
  <c r="N1157" i="167"/>
  <c r="O1157" i="167"/>
  <c r="P1157" i="167"/>
  <c r="Q1157" i="167"/>
  <c r="S1157" i="167"/>
  <c r="T1157" i="167"/>
  <c r="U1157" i="167"/>
  <c r="V1157" i="167"/>
  <c r="Y1157" i="167"/>
  <c r="W1157" i="167" s="1"/>
  <c r="AB1157" i="167"/>
  <c r="Z1157" i="167" s="1"/>
  <c r="AF1157" i="167"/>
  <c r="AG1157" i="167"/>
  <c r="AI1157" i="167"/>
  <c r="AL1157" i="167"/>
  <c r="AJ1157" i="167" s="1"/>
  <c r="AO1157" i="167"/>
  <c r="AP1157" i="167"/>
  <c r="AQ1157" i="167"/>
  <c r="AR1157" i="167"/>
  <c r="AS1157" i="167"/>
  <c r="AT1157" i="167"/>
  <c r="AU1157" i="167"/>
  <c r="AV1157" i="167"/>
  <c r="AW1157" i="167"/>
  <c r="BK1157" i="167"/>
  <c r="BL1157" i="167"/>
  <c r="BN1157" i="167"/>
  <c r="A1158" i="167"/>
  <c r="B1158" i="167"/>
  <c r="C1158" i="167"/>
  <c r="D1158" i="167"/>
  <c r="E1158" i="167"/>
  <c r="H1158" i="167"/>
  <c r="G1158" i="167" s="1"/>
  <c r="BO1158" i="167" s="1"/>
  <c r="I1158" i="167"/>
  <c r="L1158" i="167"/>
  <c r="N1158" i="167"/>
  <c r="O1158" i="167"/>
  <c r="P1158" i="167"/>
  <c r="Q1158" i="167"/>
  <c r="S1158" i="167"/>
  <c r="T1158" i="167"/>
  <c r="U1158" i="167"/>
  <c r="V1158" i="167"/>
  <c r="Y1158" i="167"/>
  <c r="AB1158" i="167"/>
  <c r="CG1158" i="167" s="1"/>
  <c r="AF1158" i="167"/>
  <c r="AG1158" i="167"/>
  <c r="AI1158" i="167"/>
  <c r="AL1158" i="167"/>
  <c r="AJ1158" i="167" s="1"/>
  <c r="AO1158" i="167"/>
  <c r="AP1158" i="167"/>
  <c r="AQ1158" i="167"/>
  <c r="AR1158" i="167"/>
  <c r="AS1158" i="167"/>
  <c r="AT1158" i="167"/>
  <c r="AU1158" i="167"/>
  <c r="AV1158" i="167"/>
  <c r="AW1158" i="167"/>
  <c r="BK1158" i="167"/>
  <c r="BL1158" i="167"/>
  <c r="A991" i="167"/>
  <c r="B991" i="167"/>
  <c r="C991" i="167"/>
  <c r="D991" i="167"/>
  <c r="E991" i="167"/>
  <c r="H991" i="167"/>
  <c r="CF991" i="167" s="1"/>
  <c r="I991" i="167"/>
  <c r="L991" i="167"/>
  <c r="N991" i="167"/>
  <c r="O991" i="167"/>
  <c r="P991" i="167"/>
  <c r="Q991" i="167"/>
  <c r="S991" i="167"/>
  <c r="T991" i="167"/>
  <c r="U991" i="167"/>
  <c r="V991" i="167"/>
  <c r="Y991" i="167"/>
  <c r="AB991" i="167"/>
  <c r="AF991" i="167"/>
  <c r="AG991" i="167"/>
  <c r="AI991" i="167"/>
  <c r="AL991" i="167"/>
  <c r="AJ991" i="167" s="1"/>
  <c r="AO991" i="167"/>
  <c r="AP991" i="167"/>
  <c r="AQ991" i="167"/>
  <c r="AR991" i="167"/>
  <c r="AS991" i="167"/>
  <c r="AT991" i="167"/>
  <c r="AU991" i="167"/>
  <c r="AV991" i="167"/>
  <c r="AW991" i="167"/>
  <c r="BK991" i="167"/>
  <c r="BL991" i="167"/>
  <c r="A571" i="167"/>
  <c r="B571" i="167"/>
  <c r="C571" i="167"/>
  <c r="D571" i="167"/>
  <c r="E571" i="167"/>
  <c r="H571" i="167"/>
  <c r="F571" i="167" s="1"/>
  <c r="I571" i="167"/>
  <c r="L571" i="167"/>
  <c r="N571" i="167"/>
  <c r="O571" i="167"/>
  <c r="P571" i="167"/>
  <c r="Q571" i="167"/>
  <c r="S571" i="167"/>
  <c r="T571" i="167"/>
  <c r="U571" i="167"/>
  <c r="V571" i="167"/>
  <c r="Y571" i="167"/>
  <c r="AB571" i="167"/>
  <c r="AF571" i="167"/>
  <c r="AG571" i="167"/>
  <c r="AI571" i="167"/>
  <c r="AL571" i="167"/>
  <c r="AO571" i="167"/>
  <c r="AP571" i="167"/>
  <c r="AQ571" i="167"/>
  <c r="AR571" i="167"/>
  <c r="AS571" i="167"/>
  <c r="AT571" i="167"/>
  <c r="AU571" i="167"/>
  <c r="AV571" i="167"/>
  <c r="AW571" i="167"/>
  <c r="BK571" i="167"/>
  <c r="BL571" i="167"/>
  <c r="A573" i="167"/>
  <c r="B573" i="167"/>
  <c r="C573" i="167"/>
  <c r="D573" i="167"/>
  <c r="E573" i="167"/>
  <c r="H573" i="167"/>
  <c r="G573" i="167" s="1"/>
  <c r="BO573" i="167" s="1"/>
  <c r="I573" i="167"/>
  <c r="L573" i="167"/>
  <c r="N573" i="167"/>
  <c r="O573" i="167"/>
  <c r="P573" i="167"/>
  <c r="Q573" i="167"/>
  <c r="S573" i="167"/>
  <c r="T573" i="167"/>
  <c r="U573" i="167"/>
  <c r="V573" i="167"/>
  <c r="Y573" i="167"/>
  <c r="AB573" i="167"/>
  <c r="AF573" i="167"/>
  <c r="AG573" i="167"/>
  <c r="AI573" i="167"/>
  <c r="AL573" i="167"/>
  <c r="AK573" i="167" s="1"/>
  <c r="AO573" i="167"/>
  <c r="AP573" i="167"/>
  <c r="AQ573" i="167"/>
  <c r="AR573" i="167"/>
  <c r="AS573" i="167"/>
  <c r="AT573" i="167"/>
  <c r="AU573" i="167"/>
  <c r="AV573" i="167"/>
  <c r="AW573" i="167"/>
  <c r="BB573" i="167"/>
  <c r="BK573" i="167"/>
  <c r="BL573" i="167"/>
  <c r="A600" i="167"/>
  <c r="B600" i="167"/>
  <c r="C600" i="167"/>
  <c r="D600" i="167"/>
  <c r="E600" i="167"/>
  <c r="H600" i="167"/>
  <c r="F600" i="167" s="1"/>
  <c r="I600" i="167"/>
  <c r="L600" i="167"/>
  <c r="N600" i="167"/>
  <c r="O600" i="167"/>
  <c r="P600" i="167"/>
  <c r="Q600" i="167"/>
  <c r="S600" i="167"/>
  <c r="T600" i="167"/>
  <c r="U600" i="167"/>
  <c r="V600" i="167"/>
  <c r="AX600" i="167" s="1"/>
  <c r="Y600" i="167"/>
  <c r="X600" i="167" s="1"/>
  <c r="AB600" i="167"/>
  <c r="AF600" i="167"/>
  <c r="AG600" i="167"/>
  <c r="AI600" i="167"/>
  <c r="AL600" i="167"/>
  <c r="AK600" i="167" s="1"/>
  <c r="AO600" i="167"/>
  <c r="AP600" i="167"/>
  <c r="AQ600" i="167"/>
  <c r="AR600" i="167"/>
  <c r="AS600" i="167"/>
  <c r="AT600" i="167"/>
  <c r="AU600" i="167"/>
  <c r="AV600" i="167"/>
  <c r="AW600" i="167"/>
  <c r="BK600" i="167"/>
  <c r="BL600" i="167"/>
  <c r="A550" i="167"/>
  <c r="B550" i="167"/>
  <c r="C550" i="167"/>
  <c r="D550" i="167"/>
  <c r="E550" i="167"/>
  <c r="H550" i="167"/>
  <c r="G550" i="167" s="1"/>
  <c r="BO550" i="167" s="1"/>
  <c r="I550" i="167"/>
  <c r="L550" i="167"/>
  <c r="N550" i="167"/>
  <c r="O550" i="167"/>
  <c r="P550" i="167"/>
  <c r="Q550" i="167"/>
  <c r="S550" i="167"/>
  <c r="T550" i="167"/>
  <c r="U550" i="167"/>
  <c r="V550" i="167"/>
  <c r="AX550" i="167" s="1"/>
  <c r="Y550" i="167"/>
  <c r="AB550" i="167"/>
  <c r="AA550" i="167" s="1"/>
  <c r="AF550" i="167"/>
  <c r="AG550" i="167"/>
  <c r="AI550" i="167"/>
  <c r="AL550" i="167"/>
  <c r="AK550" i="167" s="1"/>
  <c r="AO550" i="167"/>
  <c r="AP550" i="167"/>
  <c r="AQ550" i="167"/>
  <c r="AR550" i="167"/>
  <c r="AS550" i="167"/>
  <c r="AT550" i="167"/>
  <c r="AU550" i="167"/>
  <c r="AV550" i="167"/>
  <c r="AW550" i="167"/>
  <c r="BK550" i="167"/>
  <c r="BL550" i="167"/>
  <c r="BN550" i="167"/>
  <c r="A984" i="167"/>
  <c r="B984" i="167"/>
  <c r="C984" i="167"/>
  <c r="D984" i="167"/>
  <c r="E984" i="167"/>
  <c r="H984" i="167"/>
  <c r="G984" i="167" s="1"/>
  <c r="BO984" i="167" s="1"/>
  <c r="I984" i="167"/>
  <c r="L984" i="167"/>
  <c r="N984" i="167"/>
  <c r="O984" i="167"/>
  <c r="P984" i="167"/>
  <c r="Q984" i="167"/>
  <c r="S984" i="167"/>
  <c r="T984" i="167"/>
  <c r="U984" i="167"/>
  <c r="V984" i="167"/>
  <c r="Y984" i="167"/>
  <c r="AB984" i="167"/>
  <c r="AA984" i="167" s="1"/>
  <c r="AF984" i="167"/>
  <c r="AG984" i="167"/>
  <c r="AI984" i="167"/>
  <c r="AL984" i="167"/>
  <c r="AO984" i="167"/>
  <c r="AP984" i="167"/>
  <c r="AQ984" i="167"/>
  <c r="AR984" i="167"/>
  <c r="AS984" i="167"/>
  <c r="AT984" i="167"/>
  <c r="AU984" i="167"/>
  <c r="AV984" i="167"/>
  <c r="AW984" i="167"/>
  <c r="BK984" i="167"/>
  <c r="BL984" i="167"/>
  <c r="A1028" i="167"/>
  <c r="B1028" i="167"/>
  <c r="C1028" i="167"/>
  <c r="D1028" i="167"/>
  <c r="E1028" i="167"/>
  <c r="H1028" i="167"/>
  <c r="G1028" i="167" s="1"/>
  <c r="BO1028" i="167" s="1"/>
  <c r="I1028" i="167"/>
  <c r="L1028" i="167"/>
  <c r="N1028" i="167"/>
  <c r="O1028" i="167"/>
  <c r="P1028" i="167"/>
  <c r="Q1028" i="167"/>
  <c r="S1028" i="167"/>
  <c r="T1028" i="167"/>
  <c r="U1028" i="167"/>
  <c r="V1028" i="167"/>
  <c r="Y1028" i="167"/>
  <c r="AB1028" i="167"/>
  <c r="AF1028" i="167"/>
  <c r="AG1028" i="167"/>
  <c r="AI1028" i="167"/>
  <c r="AL1028" i="167"/>
  <c r="AJ1028" i="167" s="1"/>
  <c r="AO1028" i="167"/>
  <c r="AP1028" i="167"/>
  <c r="AQ1028" i="167"/>
  <c r="AR1028" i="167"/>
  <c r="AS1028" i="167"/>
  <c r="AT1028" i="167"/>
  <c r="AU1028" i="167"/>
  <c r="AV1028" i="167"/>
  <c r="AW1028" i="167"/>
  <c r="BK1028" i="167"/>
  <c r="BL1028" i="167"/>
  <c r="A998" i="167"/>
  <c r="B998" i="167"/>
  <c r="C998" i="167"/>
  <c r="D998" i="167"/>
  <c r="E998" i="167"/>
  <c r="H998" i="167"/>
  <c r="I998" i="167"/>
  <c r="L998" i="167"/>
  <c r="N998" i="167"/>
  <c r="O998" i="167"/>
  <c r="P998" i="167"/>
  <c r="Q998" i="167"/>
  <c r="S998" i="167"/>
  <c r="T998" i="167"/>
  <c r="U998" i="167"/>
  <c r="V998" i="167"/>
  <c r="Y998" i="167"/>
  <c r="AB998" i="167"/>
  <c r="AF998" i="167"/>
  <c r="AG998" i="167"/>
  <c r="AI998" i="167"/>
  <c r="AL998" i="167"/>
  <c r="AO998" i="167"/>
  <c r="AP998" i="167"/>
  <c r="AQ998" i="167"/>
  <c r="AR998" i="167"/>
  <c r="AS998" i="167"/>
  <c r="AT998" i="167"/>
  <c r="AU998" i="167"/>
  <c r="AV998" i="167"/>
  <c r="AW998" i="167"/>
  <c r="BK998" i="167"/>
  <c r="BL998" i="167"/>
  <c r="A542" i="167"/>
  <c r="B542" i="167"/>
  <c r="C542" i="167"/>
  <c r="D542" i="167"/>
  <c r="E542" i="167"/>
  <c r="H542" i="167"/>
  <c r="G542" i="167" s="1"/>
  <c r="I542" i="167"/>
  <c r="L542" i="167"/>
  <c r="N542" i="167"/>
  <c r="O542" i="167"/>
  <c r="P542" i="167"/>
  <c r="Q542" i="167"/>
  <c r="S542" i="167"/>
  <c r="T542" i="167"/>
  <c r="U542" i="167"/>
  <c r="V542" i="167"/>
  <c r="Y542" i="167"/>
  <c r="AB542" i="167"/>
  <c r="CG542" i="167" s="1"/>
  <c r="AF542" i="167"/>
  <c r="AG542" i="167"/>
  <c r="AI542" i="167"/>
  <c r="AL542" i="167"/>
  <c r="AO542" i="167"/>
  <c r="AP542" i="167"/>
  <c r="AQ542" i="167"/>
  <c r="AR542" i="167"/>
  <c r="AS542" i="167"/>
  <c r="AT542" i="167"/>
  <c r="AU542" i="167"/>
  <c r="AV542" i="167"/>
  <c r="AW542" i="167"/>
  <c r="BK542" i="167"/>
  <c r="BL542" i="167"/>
  <c r="A530" i="167"/>
  <c r="B530" i="167"/>
  <c r="C530" i="167"/>
  <c r="D530" i="167"/>
  <c r="E530" i="167"/>
  <c r="H530" i="167"/>
  <c r="I530" i="167"/>
  <c r="L530" i="167"/>
  <c r="N530" i="167"/>
  <c r="O530" i="167"/>
  <c r="P530" i="167"/>
  <c r="Q530" i="167"/>
  <c r="S530" i="167"/>
  <c r="T530" i="167"/>
  <c r="U530" i="167"/>
  <c r="V530" i="167"/>
  <c r="Y530" i="167"/>
  <c r="AB530" i="167"/>
  <c r="Z530" i="167" s="1"/>
  <c r="AF530" i="167"/>
  <c r="AG530" i="167"/>
  <c r="AI530" i="167"/>
  <c r="AL530" i="167"/>
  <c r="AK530" i="167" s="1"/>
  <c r="AO530" i="167"/>
  <c r="AP530" i="167"/>
  <c r="AQ530" i="167"/>
  <c r="AR530" i="167"/>
  <c r="AS530" i="167"/>
  <c r="AT530" i="167"/>
  <c r="AU530" i="167"/>
  <c r="AV530" i="167"/>
  <c r="AW530" i="167"/>
  <c r="BK530" i="167"/>
  <c r="BL530" i="167"/>
  <c r="A522" i="167"/>
  <c r="B522" i="167"/>
  <c r="C522" i="167"/>
  <c r="D522" i="167"/>
  <c r="E522" i="167"/>
  <c r="H522" i="167"/>
  <c r="I522" i="167"/>
  <c r="L522" i="167"/>
  <c r="N522" i="167"/>
  <c r="O522" i="167"/>
  <c r="P522" i="167"/>
  <c r="Q522" i="167"/>
  <c r="S522" i="167"/>
  <c r="T522" i="167"/>
  <c r="U522" i="167"/>
  <c r="V522" i="167"/>
  <c r="Y522" i="167"/>
  <c r="AB522" i="167"/>
  <c r="AA522" i="167" s="1"/>
  <c r="AF522" i="167"/>
  <c r="AG522" i="167"/>
  <c r="AI522" i="167"/>
  <c r="AL522" i="167"/>
  <c r="AK522" i="167" s="1"/>
  <c r="AO522" i="167"/>
  <c r="AP522" i="167"/>
  <c r="AQ522" i="167"/>
  <c r="AR522" i="167"/>
  <c r="AS522" i="167"/>
  <c r="AT522" i="167"/>
  <c r="AU522" i="167"/>
  <c r="AV522" i="167"/>
  <c r="AW522" i="167"/>
  <c r="BK522" i="167"/>
  <c r="BL522" i="167"/>
  <c r="A1232" i="167"/>
  <c r="B1232" i="167"/>
  <c r="C1232" i="167"/>
  <c r="D1232" i="167"/>
  <c r="E1232" i="167"/>
  <c r="H1232" i="167"/>
  <c r="G1232" i="167" s="1"/>
  <c r="BO1232" i="167" s="1"/>
  <c r="I1232" i="167"/>
  <c r="L1232" i="167"/>
  <c r="N1232" i="167"/>
  <c r="O1232" i="167"/>
  <c r="P1232" i="167"/>
  <c r="Q1232" i="167"/>
  <c r="S1232" i="167"/>
  <c r="T1232" i="167"/>
  <c r="U1232" i="167"/>
  <c r="V1232" i="167"/>
  <c r="Y1232" i="167"/>
  <c r="AB1232" i="167"/>
  <c r="Z1232" i="167" s="1"/>
  <c r="AF1232" i="167"/>
  <c r="AG1232" i="167"/>
  <c r="AI1232" i="167"/>
  <c r="AL1232" i="167"/>
  <c r="AJ1232" i="167" s="1"/>
  <c r="AO1232" i="167"/>
  <c r="AP1232" i="167"/>
  <c r="AQ1232" i="167"/>
  <c r="AR1232" i="167"/>
  <c r="AS1232" i="167"/>
  <c r="AT1232" i="167"/>
  <c r="AU1232" i="167"/>
  <c r="AV1232" i="167"/>
  <c r="AW1232" i="167"/>
  <c r="BK1232" i="167"/>
  <c r="BL1232" i="167"/>
  <c r="BN1232" i="167"/>
  <c r="A1053" i="167"/>
  <c r="B1053" i="167"/>
  <c r="C1053" i="167"/>
  <c r="D1053" i="167"/>
  <c r="E1053" i="167"/>
  <c r="H1053" i="167"/>
  <c r="I1053" i="167"/>
  <c r="L1053" i="167"/>
  <c r="N1053" i="167"/>
  <c r="O1053" i="167"/>
  <c r="P1053" i="167"/>
  <c r="Q1053" i="167"/>
  <c r="S1053" i="167"/>
  <c r="T1053" i="167"/>
  <c r="U1053" i="167"/>
  <c r="V1053" i="167"/>
  <c r="Y1053" i="167"/>
  <c r="W1053" i="167" s="1"/>
  <c r="AB1053" i="167"/>
  <c r="CG1053" i="167" s="1"/>
  <c r="AF1053" i="167"/>
  <c r="AG1053" i="167"/>
  <c r="AI1053" i="167"/>
  <c r="AL1053" i="167"/>
  <c r="AO1053" i="167"/>
  <c r="AP1053" i="167"/>
  <c r="AQ1053" i="167"/>
  <c r="AR1053" i="167"/>
  <c r="AS1053" i="167"/>
  <c r="AT1053" i="167"/>
  <c r="AU1053" i="167"/>
  <c r="AV1053" i="167"/>
  <c r="AW1053" i="167"/>
  <c r="BK1053" i="167"/>
  <c r="BL1053" i="167"/>
  <c r="A1261" i="167"/>
  <c r="B1261" i="167"/>
  <c r="C1261" i="167"/>
  <c r="D1261" i="167"/>
  <c r="E1261" i="167"/>
  <c r="H1261" i="167"/>
  <c r="F1261" i="167" s="1"/>
  <c r="I1261" i="167"/>
  <c r="L1261" i="167"/>
  <c r="N1261" i="167"/>
  <c r="O1261" i="167"/>
  <c r="P1261" i="167"/>
  <c r="Q1261" i="167"/>
  <c r="S1261" i="167"/>
  <c r="T1261" i="167"/>
  <c r="U1261" i="167"/>
  <c r="V1261" i="167"/>
  <c r="Y1261" i="167"/>
  <c r="AB1261" i="167"/>
  <c r="AF1261" i="167"/>
  <c r="AG1261" i="167"/>
  <c r="AI1261" i="167"/>
  <c r="AL1261" i="167"/>
  <c r="AK1261" i="167" s="1"/>
  <c r="AO1261" i="167"/>
  <c r="AP1261" i="167"/>
  <c r="AQ1261" i="167"/>
  <c r="AR1261" i="167"/>
  <c r="AS1261" i="167"/>
  <c r="AT1261" i="167"/>
  <c r="AU1261" i="167"/>
  <c r="AV1261" i="167"/>
  <c r="AW1261" i="167"/>
  <c r="BK1261" i="167"/>
  <c r="BL1261" i="167"/>
  <c r="A1025" i="167"/>
  <c r="B1025" i="167"/>
  <c r="C1025" i="167"/>
  <c r="D1025" i="167"/>
  <c r="E1025" i="167"/>
  <c r="H1025" i="167"/>
  <c r="F1025" i="167" s="1"/>
  <c r="I1025" i="167"/>
  <c r="L1025" i="167"/>
  <c r="N1025" i="167"/>
  <c r="O1025" i="167"/>
  <c r="P1025" i="167"/>
  <c r="Q1025" i="167"/>
  <c r="S1025" i="167"/>
  <c r="T1025" i="167"/>
  <c r="U1025" i="167"/>
  <c r="V1025" i="167"/>
  <c r="Y1025" i="167"/>
  <c r="AB1025" i="167"/>
  <c r="AF1025" i="167"/>
  <c r="AG1025" i="167"/>
  <c r="AI1025" i="167"/>
  <c r="AL1025" i="167"/>
  <c r="AK1025" i="167" s="1"/>
  <c r="AO1025" i="167"/>
  <c r="AP1025" i="167"/>
  <c r="AQ1025" i="167"/>
  <c r="AR1025" i="167"/>
  <c r="AS1025" i="167"/>
  <c r="AT1025" i="167"/>
  <c r="AU1025" i="167"/>
  <c r="AV1025" i="167"/>
  <c r="AW1025" i="167"/>
  <c r="BK1025" i="167"/>
  <c r="BL1025" i="167"/>
  <c r="BN1025" i="167"/>
  <c r="A1054" i="167"/>
  <c r="B1054" i="167"/>
  <c r="C1054" i="167"/>
  <c r="D1054" i="167"/>
  <c r="E1054" i="167"/>
  <c r="H1054" i="167"/>
  <c r="CF1054" i="167" s="1"/>
  <c r="I1054" i="167"/>
  <c r="L1054" i="167"/>
  <c r="N1054" i="167"/>
  <c r="O1054" i="167"/>
  <c r="P1054" i="167"/>
  <c r="Q1054" i="167"/>
  <c r="S1054" i="167"/>
  <c r="T1054" i="167"/>
  <c r="U1054" i="167"/>
  <c r="V1054" i="167"/>
  <c r="Y1054" i="167"/>
  <c r="AB1054" i="167"/>
  <c r="AF1054" i="167"/>
  <c r="AG1054" i="167"/>
  <c r="AI1054" i="167"/>
  <c r="AL1054" i="167"/>
  <c r="AJ1054" i="167" s="1"/>
  <c r="AO1054" i="167"/>
  <c r="AP1054" i="167"/>
  <c r="AQ1054" i="167"/>
  <c r="AR1054" i="167"/>
  <c r="AS1054" i="167"/>
  <c r="AT1054" i="167"/>
  <c r="AU1054" i="167"/>
  <c r="AV1054" i="167"/>
  <c r="AW1054" i="167"/>
  <c r="BK1054" i="167"/>
  <c r="BL1054" i="167"/>
  <c r="A1034" i="167"/>
  <c r="B1034" i="167"/>
  <c r="C1034" i="167"/>
  <c r="D1034" i="167"/>
  <c r="E1034" i="167"/>
  <c r="H1034" i="167"/>
  <c r="G1034" i="167" s="1"/>
  <c r="I1034" i="167"/>
  <c r="L1034" i="167"/>
  <c r="N1034" i="167"/>
  <c r="O1034" i="167"/>
  <c r="P1034" i="167"/>
  <c r="Q1034" i="167"/>
  <c r="S1034" i="167"/>
  <c r="T1034" i="167"/>
  <c r="U1034" i="167"/>
  <c r="V1034" i="167"/>
  <c r="Y1034" i="167"/>
  <c r="AB1034" i="167"/>
  <c r="CG1034" i="167" s="1"/>
  <c r="AF1034" i="167"/>
  <c r="AG1034" i="167"/>
  <c r="AI1034" i="167"/>
  <c r="AL1034" i="167"/>
  <c r="AO1034" i="167"/>
  <c r="AP1034" i="167"/>
  <c r="AQ1034" i="167"/>
  <c r="AR1034" i="167"/>
  <c r="AS1034" i="167"/>
  <c r="AT1034" i="167"/>
  <c r="AU1034" i="167"/>
  <c r="AV1034" i="167"/>
  <c r="AW1034" i="167"/>
  <c r="BK1034" i="167"/>
  <c r="BL1034" i="167"/>
  <c r="BN1034" i="167"/>
  <c r="A1023" i="167"/>
  <c r="B1023" i="167"/>
  <c r="C1023" i="167"/>
  <c r="D1023" i="167"/>
  <c r="E1023" i="167"/>
  <c r="H1023" i="167"/>
  <c r="I1023" i="167"/>
  <c r="L1023" i="167"/>
  <c r="N1023" i="167"/>
  <c r="O1023" i="167"/>
  <c r="P1023" i="167"/>
  <c r="Q1023" i="167"/>
  <c r="S1023" i="167"/>
  <c r="T1023" i="167"/>
  <c r="U1023" i="167"/>
  <c r="V1023" i="167"/>
  <c r="Y1023" i="167"/>
  <c r="AB1023" i="167"/>
  <c r="AF1023" i="167"/>
  <c r="AG1023" i="167"/>
  <c r="AI1023" i="167"/>
  <c r="AL1023" i="167"/>
  <c r="AO1023" i="167"/>
  <c r="AP1023" i="167"/>
  <c r="AQ1023" i="167"/>
  <c r="AR1023" i="167"/>
  <c r="AS1023" i="167"/>
  <c r="AT1023" i="167"/>
  <c r="AU1023" i="167"/>
  <c r="AV1023" i="167"/>
  <c r="AW1023" i="167"/>
  <c r="BK1023" i="167"/>
  <c r="BL1023" i="167"/>
  <c r="A1277" i="167"/>
  <c r="B1277" i="167"/>
  <c r="C1277" i="167"/>
  <c r="D1277" i="167"/>
  <c r="E1277" i="167"/>
  <c r="H1277" i="167"/>
  <c r="F1277" i="167" s="1"/>
  <c r="I1277" i="167"/>
  <c r="L1277" i="167"/>
  <c r="N1277" i="167"/>
  <c r="O1277" i="167"/>
  <c r="P1277" i="167"/>
  <c r="Q1277" i="167"/>
  <c r="S1277" i="167"/>
  <c r="T1277" i="167"/>
  <c r="U1277" i="167"/>
  <c r="V1277" i="167"/>
  <c r="Y1277" i="167"/>
  <c r="AB1277" i="167"/>
  <c r="AA1277" i="167" s="1"/>
  <c r="AF1277" i="167"/>
  <c r="AG1277" i="167"/>
  <c r="AI1277" i="167"/>
  <c r="AL1277" i="167"/>
  <c r="AJ1277" i="167" s="1"/>
  <c r="AO1277" i="167"/>
  <c r="AP1277" i="167"/>
  <c r="AQ1277" i="167"/>
  <c r="AR1277" i="167"/>
  <c r="AS1277" i="167"/>
  <c r="AT1277" i="167"/>
  <c r="AU1277" i="167"/>
  <c r="AV1277" i="167"/>
  <c r="AW1277" i="167"/>
  <c r="BK1277" i="167"/>
  <c r="BL1277" i="167"/>
  <c r="A1199" i="167"/>
  <c r="B1199" i="167"/>
  <c r="C1199" i="167"/>
  <c r="D1199" i="167"/>
  <c r="E1199" i="167"/>
  <c r="H1199" i="167"/>
  <c r="CF1199" i="167" s="1"/>
  <c r="I1199" i="167"/>
  <c r="L1199" i="167"/>
  <c r="N1199" i="167"/>
  <c r="O1199" i="167"/>
  <c r="P1199" i="167"/>
  <c r="Q1199" i="167"/>
  <c r="S1199" i="167"/>
  <c r="T1199" i="167"/>
  <c r="U1199" i="167"/>
  <c r="V1199" i="167"/>
  <c r="Y1199" i="167"/>
  <c r="AB1199" i="167"/>
  <c r="AA1199" i="167" s="1"/>
  <c r="AF1199" i="167"/>
  <c r="AG1199" i="167"/>
  <c r="AI1199" i="167"/>
  <c r="AL1199" i="167"/>
  <c r="AO1199" i="167"/>
  <c r="AP1199" i="167"/>
  <c r="AQ1199" i="167"/>
  <c r="AR1199" i="167"/>
  <c r="AS1199" i="167"/>
  <c r="AT1199" i="167"/>
  <c r="AU1199" i="167"/>
  <c r="AV1199" i="167"/>
  <c r="AW1199" i="167"/>
  <c r="BK1199" i="167"/>
  <c r="BL1199" i="167"/>
  <c r="A1070" i="167"/>
  <c r="B1070" i="167"/>
  <c r="C1070" i="167"/>
  <c r="D1070" i="167"/>
  <c r="E1070" i="167"/>
  <c r="H1070" i="167"/>
  <c r="I1070" i="167"/>
  <c r="L1070" i="167"/>
  <c r="N1070" i="167"/>
  <c r="O1070" i="167"/>
  <c r="P1070" i="167"/>
  <c r="Q1070" i="167"/>
  <c r="S1070" i="167"/>
  <c r="T1070" i="167"/>
  <c r="U1070" i="167"/>
  <c r="V1070" i="167"/>
  <c r="Y1070" i="167"/>
  <c r="AB1070" i="167"/>
  <c r="AF1070" i="167"/>
  <c r="AG1070" i="167"/>
  <c r="AI1070" i="167"/>
  <c r="AL1070" i="167"/>
  <c r="AK1070" i="167" s="1"/>
  <c r="AO1070" i="167"/>
  <c r="AP1070" i="167"/>
  <c r="AQ1070" i="167"/>
  <c r="AR1070" i="167"/>
  <c r="AS1070" i="167"/>
  <c r="AT1070" i="167"/>
  <c r="AU1070" i="167"/>
  <c r="AV1070" i="167"/>
  <c r="AW1070" i="167"/>
  <c r="BK1070" i="167"/>
  <c r="BL1070" i="167"/>
  <c r="A974" i="167"/>
  <c r="B974" i="167"/>
  <c r="C974" i="167"/>
  <c r="D974" i="167"/>
  <c r="E974" i="167"/>
  <c r="H974" i="167"/>
  <c r="F974" i="167" s="1"/>
  <c r="I974" i="167"/>
  <c r="L974" i="167"/>
  <c r="N974" i="167"/>
  <c r="O974" i="167"/>
  <c r="P974" i="167"/>
  <c r="Q974" i="167"/>
  <c r="S974" i="167"/>
  <c r="T974" i="167"/>
  <c r="U974" i="167"/>
  <c r="V974" i="167"/>
  <c r="Y974" i="167"/>
  <c r="AB974" i="167"/>
  <c r="AF974" i="167"/>
  <c r="AG974" i="167"/>
  <c r="AI974" i="167"/>
  <c r="AL974" i="167"/>
  <c r="AK974" i="167" s="1"/>
  <c r="AO974" i="167"/>
  <c r="AP974" i="167"/>
  <c r="AQ974" i="167"/>
  <c r="AR974" i="167"/>
  <c r="AS974" i="167"/>
  <c r="AT974" i="167"/>
  <c r="AU974" i="167"/>
  <c r="AV974" i="167"/>
  <c r="AW974" i="167"/>
  <c r="BK974" i="167"/>
  <c r="BL974" i="167"/>
  <c r="A975" i="167"/>
  <c r="B975" i="167"/>
  <c r="C975" i="167"/>
  <c r="D975" i="167"/>
  <c r="E975" i="167"/>
  <c r="H975" i="167"/>
  <c r="G975" i="167" s="1"/>
  <c r="I975" i="167"/>
  <c r="L975" i="167"/>
  <c r="N975" i="167"/>
  <c r="O975" i="167"/>
  <c r="P975" i="167"/>
  <c r="Q975" i="167"/>
  <c r="S975" i="167"/>
  <c r="T975" i="167"/>
  <c r="U975" i="167"/>
  <c r="V975" i="167"/>
  <c r="Y975" i="167"/>
  <c r="W975" i="167" s="1"/>
  <c r="AB975" i="167"/>
  <c r="AF975" i="167"/>
  <c r="AG975" i="167"/>
  <c r="AI975" i="167"/>
  <c r="AL975" i="167"/>
  <c r="AJ975" i="167" s="1"/>
  <c r="AO975" i="167"/>
  <c r="AP975" i="167"/>
  <c r="AQ975" i="167"/>
  <c r="AR975" i="167"/>
  <c r="AS975" i="167"/>
  <c r="AT975" i="167"/>
  <c r="AU975" i="167"/>
  <c r="AV975" i="167"/>
  <c r="AW975" i="167"/>
  <c r="BB975" i="167"/>
  <c r="BK975" i="167"/>
  <c r="BL975" i="167"/>
  <c r="A964" i="167"/>
  <c r="B964" i="167"/>
  <c r="C964" i="167"/>
  <c r="D964" i="167"/>
  <c r="E964" i="167"/>
  <c r="H964" i="167"/>
  <c r="I964" i="167"/>
  <c r="L964" i="167"/>
  <c r="N964" i="167"/>
  <c r="O964" i="167"/>
  <c r="P964" i="167"/>
  <c r="Q964" i="167"/>
  <c r="S964" i="167"/>
  <c r="T964" i="167"/>
  <c r="U964" i="167"/>
  <c r="V964" i="167"/>
  <c r="Y964" i="167"/>
  <c r="W964" i="167" s="1"/>
  <c r="AB964" i="167"/>
  <c r="AF964" i="167"/>
  <c r="AG964" i="167"/>
  <c r="AI964" i="167"/>
  <c r="AL964" i="167"/>
  <c r="AK964" i="167" s="1"/>
  <c r="AO964" i="167"/>
  <c r="AP964" i="167"/>
  <c r="AQ964" i="167"/>
  <c r="AR964" i="167"/>
  <c r="AS964" i="167"/>
  <c r="AT964" i="167"/>
  <c r="AU964" i="167"/>
  <c r="AV964" i="167"/>
  <c r="AW964" i="167"/>
  <c r="BK964" i="167"/>
  <c r="BL964" i="167"/>
  <c r="A966" i="167"/>
  <c r="B966" i="167"/>
  <c r="C966" i="167"/>
  <c r="D966" i="167"/>
  <c r="E966" i="167"/>
  <c r="H966" i="167"/>
  <c r="F966" i="167" s="1"/>
  <c r="I966" i="167"/>
  <c r="L966" i="167"/>
  <c r="N966" i="167"/>
  <c r="O966" i="167"/>
  <c r="P966" i="167"/>
  <c r="Q966" i="167"/>
  <c r="S966" i="167"/>
  <c r="T966" i="167"/>
  <c r="U966" i="167"/>
  <c r="V966" i="167"/>
  <c r="Y966" i="167"/>
  <c r="AB966" i="167"/>
  <c r="AF966" i="167"/>
  <c r="AG966" i="167"/>
  <c r="AI966" i="167"/>
  <c r="AL966" i="167"/>
  <c r="AO966" i="167"/>
  <c r="AP966" i="167"/>
  <c r="AQ966" i="167"/>
  <c r="AR966" i="167"/>
  <c r="AS966" i="167"/>
  <c r="AT966" i="167"/>
  <c r="AU966" i="167"/>
  <c r="AV966" i="167"/>
  <c r="AW966" i="167"/>
  <c r="BK966" i="167"/>
  <c r="BL966" i="167"/>
  <c r="A978" i="167"/>
  <c r="B978" i="167"/>
  <c r="C978" i="167"/>
  <c r="D978" i="167"/>
  <c r="E978" i="167"/>
  <c r="H978" i="167"/>
  <c r="I978" i="167"/>
  <c r="L978" i="167"/>
  <c r="N978" i="167"/>
  <c r="O978" i="167"/>
  <c r="P978" i="167"/>
  <c r="Q978" i="167"/>
  <c r="S978" i="167"/>
  <c r="T978" i="167"/>
  <c r="U978" i="167"/>
  <c r="V978" i="167"/>
  <c r="Y978" i="167"/>
  <c r="AB978" i="167"/>
  <c r="AF978" i="167"/>
  <c r="AG978" i="167"/>
  <c r="AI978" i="167"/>
  <c r="AL978" i="167"/>
  <c r="AO978" i="167"/>
  <c r="AP978" i="167"/>
  <c r="AQ978" i="167"/>
  <c r="AR978" i="167"/>
  <c r="AS978" i="167"/>
  <c r="AT978" i="167"/>
  <c r="AU978" i="167"/>
  <c r="AV978" i="167"/>
  <c r="AW978" i="167"/>
  <c r="BK978" i="167"/>
  <c r="BL978" i="167"/>
  <c r="A1026" i="167"/>
  <c r="B1026" i="167"/>
  <c r="C1026" i="167"/>
  <c r="D1026" i="167"/>
  <c r="E1026" i="167"/>
  <c r="H1026" i="167"/>
  <c r="I1026" i="167"/>
  <c r="L1026" i="167"/>
  <c r="N1026" i="167"/>
  <c r="O1026" i="167"/>
  <c r="P1026" i="167"/>
  <c r="Q1026" i="167"/>
  <c r="S1026" i="167"/>
  <c r="T1026" i="167"/>
  <c r="U1026" i="167"/>
  <c r="V1026" i="167"/>
  <c r="Y1026" i="167"/>
  <c r="W1026" i="167" s="1"/>
  <c r="AB1026" i="167"/>
  <c r="AF1026" i="167"/>
  <c r="AG1026" i="167"/>
  <c r="AI1026" i="167"/>
  <c r="AL1026" i="167"/>
  <c r="AJ1026" i="167" s="1"/>
  <c r="AO1026" i="167"/>
  <c r="AP1026" i="167"/>
  <c r="AQ1026" i="167"/>
  <c r="AR1026" i="167"/>
  <c r="AS1026" i="167"/>
  <c r="AT1026" i="167"/>
  <c r="AU1026" i="167"/>
  <c r="AV1026" i="167"/>
  <c r="AW1026" i="167"/>
  <c r="BB1026" i="167"/>
  <c r="BK1026" i="167"/>
  <c r="BL1026" i="167"/>
  <c r="BN1026" i="167"/>
  <c r="A1055" i="167"/>
  <c r="B1055" i="167"/>
  <c r="C1055" i="167"/>
  <c r="D1055" i="167"/>
  <c r="E1055" i="167"/>
  <c r="H1055" i="167"/>
  <c r="F1055" i="167" s="1"/>
  <c r="I1055" i="167"/>
  <c r="L1055" i="167"/>
  <c r="N1055" i="167"/>
  <c r="O1055" i="167"/>
  <c r="P1055" i="167"/>
  <c r="Q1055" i="167"/>
  <c r="S1055" i="167"/>
  <c r="T1055" i="167"/>
  <c r="U1055" i="167"/>
  <c r="V1055" i="167"/>
  <c r="Y1055" i="167"/>
  <c r="AB1055" i="167"/>
  <c r="AF1055" i="167"/>
  <c r="AG1055" i="167"/>
  <c r="AI1055" i="167"/>
  <c r="AL1055" i="167"/>
  <c r="AO1055" i="167"/>
  <c r="AP1055" i="167"/>
  <c r="AQ1055" i="167"/>
  <c r="AR1055" i="167"/>
  <c r="AS1055" i="167"/>
  <c r="AT1055" i="167"/>
  <c r="AU1055" i="167"/>
  <c r="AV1055" i="167"/>
  <c r="AW1055" i="167"/>
  <c r="BK1055" i="167"/>
  <c r="BL1055" i="167"/>
  <c r="A1108" i="167"/>
  <c r="B1108" i="167"/>
  <c r="C1108" i="167"/>
  <c r="D1108" i="167"/>
  <c r="E1108" i="167"/>
  <c r="H1108" i="167"/>
  <c r="I1108" i="167"/>
  <c r="L1108" i="167"/>
  <c r="N1108" i="167"/>
  <c r="O1108" i="167"/>
  <c r="P1108" i="167"/>
  <c r="Q1108" i="167"/>
  <c r="S1108" i="167"/>
  <c r="T1108" i="167"/>
  <c r="U1108" i="167"/>
  <c r="V1108" i="167"/>
  <c r="Y1108" i="167"/>
  <c r="AB1108" i="167"/>
  <c r="AF1108" i="167"/>
  <c r="AG1108" i="167"/>
  <c r="AI1108" i="167"/>
  <c r="AL1108" i="167"/>
  <c r="AO1108" i="167"/>
  <c r="AP1108" i="167"/>
  <c r="AQ1108" i="167"/>
  <c r="AR1108" i="167"/>
  <c r="AS1108" i="167"/>
  <c r="AT1108" i="167"/>
  <c r="AU1108" i="167"/>
  <c r="AV1108" i="167"/>
  <c r="AW1108" i="167"/>
  <c r="BK1108" i="167"/>
  <c r="BL1108" i="167"/>
  <c r="A1063" i="167"/>
  <c r="B1063" i="167"/>
  <c r="C1063" i="167"/>
  <c r="D1063" i="167"/>
  <c r="E1063" i="167"/>
  <c r="H1063" i="167"/>
  <c r="CF1063" i="167" s="1"/>
  <c r="I1063" i="167"/>
  <c r="L1063" i="167"/>
  <c r="N1063" i="167"/>
  <c r="O1063" i="167"/>
  <c r="P1063" i="167"/>
  <c r="Q1063" i="167"/>
  <c r="S1063" i="167"/>
  <c r="T1063" i="167"/>
  <c r="U1063" i="167"/>
  <c r="V1063" i="167"/>
  <c r="Y1063" i="167"/>
  <c r="AB1063" i="167"/>
  <c r="Z1063" i="167" s="1"/>
  <c r="AF1063" i="167"/>
  <c r="AG1063" i="167"/>
  <c r="AI1063" i="167"/>
  <c r="AL1063" i="167"/>
  <c r="AO1063" i="167"/>
  <c r="AP1063" i="167"/>
  <c r="AQ1063" i="167"/>
  <c r="AR1063" i="167"/>
  <c r="AS1063" i="167"/>
  <c r="AT1063" i="167"/>
  <c r="AU1063" i="167"/>
  <c r="AV1063" i="167"/>
  <c r="AW1063" i="167"/>
  <c r="BK1063" i="167"/>
  <c r="BL1063" i="167"/>
  <c r="A1092" i="167"/>
  <c r="B1092" i="167"/>
  <c r="C1092" i="167"/>
  <c r="D1092" i="167"/>
  <c r="E1092" i="167"/>
  <c r="H1092" i="167"/>
  <c r="I1092" i="167"/>
  <c r="L1092" i="167"/>
  <c r="N1092" i="167"/>
  <c r="O1092" i="167"/>
  <c r="P1092" i="167"/>
  <c r="Q1092" i="167"/>
  <c r="S1092" i="167"/>
  <c r="T1092" i="167"/>
  <c r="U1092" i="167"/>
  <c r="V1092" i="167"/>
  <c r="Y1092" i="167"/>
  <c r="AB1092" i="167"/>
  <c r="CG1092" i="167" s="1"/>
  <c r="AF1092" i="167"/>
  <c r="AG1092" i="167"/>
  <c r="AI1092" i="167"/>
  <c r="AL1092" i="167"/>
  <c r="AK1092" i="167" s="1"/>
  <c r="AO1092" i="167"/>
  <c r="AP1092" i="167"/>
  <c r="AQ1092" i="167"/>
  <c r="AR1092" i="167"/>
  <c r="AS1092" i="167"/>
  <c r="AT1092" i="167"/>
  <c r="AU1092" i="167"/>
  <c r="AV1092" i="167"/>
  <c r="AW1092" i="167"/>
  <c r="BK1092" i="167"/>
  <c r="BL1092" i="167"/>
  <c r="A1106" i="167"/>
  <c r="B1106" i="167"/>
  <c r="C1106" i="167"/>
  <c r="D1106" i="167"/>
  <c r="E1106" i="167"/>
  <c r="H1106" i="167"/>
  <c r="I1106" i="167"/>
  <c r="L1106" i="167"/>
  <c r="N1106" i="167"/>
  <c r="O1106" i="167"/>
  <c r="P1106" i="167"/>
  <c r="Q1106" i="167"/>
  <c r="S1106" i="167"/>
  <c r="T1106" i="167"/>
  <c r="U1106" i="167"/>
  <c r="V1106" i="167"/>
  <c r="Y1106" i="167"/>
  <c r="AB1106" i="167"/>
  <c r="AF1106" i="167"/>
  <c r="AG1106" i="167"/>
  <c r="AI1106" i="167"/>
  <c r="AL1106" i="167"/>
  <c r="AK1106" i="167" s="1"/>
  <c r="AO1106" i="167"/>
  <c r="AP1106" i="167"/>
  <c r="AQ1106" i="167"/>
  <c r="AR1106" i="167"/>
  <c r="AS1106" i="167"/>
  <c r="AT1106" i="167"/>
  <c r="AU1106" i="167"/>
  <c r="AV1106" i="167"/>
  <c r="AW1106" i="167"/>
  <c r="BK1106" i="167"/>
  <c r="BL1106" i="167"/>
  <c r="A1093" i="167"/>
  <c r="B1093" i="167"/>
  <c r="C1093" i="167"/>
  <c r="D1093" i="167"/>
  <c r="E1093" i="167"/>
  <c r="H1093" i="167"/>
  <c r="G1093" i="167" s="1"/>
  <c r="I1093" i="167"/>
  <c r="L1093" i="167"/>
  <c r="N1093" i="167"/>
  <c r="O1093" i="167"/>
  <c r="P1093" i="167"/>
  <c r="Q1093" i="167"/>
  <c r="S1093" i="167"/>
  <c r="T1093" i="167"/>
  <c r="U1093" i="167"/>
  <c r="V1093" i="167"/>
  <c r="Y1093" i="167"/>
  <c r="X1093" i="167" s="1"/>
  <c r="AB1093" i="167"/>
  <c r="AF1093" i="167"/>
  <c r="AG1093" i="167"/>
  <c r="AI1093" i="167"/>
  <c r="AL1093" i="167"/>
  <c r="AO1093" i="167"/>
  <c r="AP1093" i="167"/>
  <c r="AQ1093" i="167"/>
  <c r="AR1093" i="167"/>
  <c r="AS1093" i="167"/>
  <c r="AT1093" i="167"/>
  <c r="AU1093" i="167"/>
  <c r="AV1093" i="167"/>
  <c r="AW1093" i="167"/>
  <c r="BK1093" i="167"/>
  <c r="BL1093" i="167"/>
  <c r="BN1093" i="167"/>
  <c r="A1031" i="167"/>
  <c r="B1031" i="167"/>
  <c r="C1031" i="167"/>
  <c r="D1031" i="167"/>
  <c r="E1031" i="167"/>
  <c r="H1031" i="167"/>
  <c r="G1031" i="167" s="1"/>
  <c r="I1031" i="167"/>
  <c r="L1031" i="167"/>
  <c r="N1031" i="167"/>
  <c r="O1031" i="167"/>
  <c r="P1031" i="167"/>
  <c r="Q1031" i="167"/>
  <c r="S1031" i="167"/>
  <c r="T1031" i="167"/>
  <c r="U1031" i="167"/>
  <c r="V1031" i="167"/>
  <c r="Y1031" i="167"/>
  <c r="AB1031" i="167"/>
  <c r="AA1031" i="167" s="1"/>
  <c r="AF1031" i="167"/>
  <c r="AG1031" i="167"/>
  <c r="AI1031" i="167"/>
  <c r="AL1031" i="167"/>
  <c r="AJ1031" i="167" s="1"/>
  <c r="AO1031" i="167"/>
  <c r="AP1031" i="167"/>
  <c r="AQ1031" i="167"/>
  <c r="AR1031" i="167"/>
  <c r="AS1031" i="167"/>
  <c r="AT1031" i="167"/>
  <c r="AU1031" i="167"/>
  <c r="AV1031" i="167"/>
  <c r="AW1031" i="167"/>
  <c r="BK1031" i="167"/>
  <c r="BL1031" i="167"/>
  <c r="A1032" i="167"/>
  <c r="B1032" i="167"/>
  <c r="C1032" i="167"/>
  <c r="D1032" i="167"/>
  <c r="E1032" i="167"/>
  <c r="H1032" i="167"/>
  <c r="I1032" i="167"/>
  <c r="L1032" i="167"/>
  <c r="N1032" i="167"/>
  <c r="O1032" i="167"/>
  <c r="P1032" i="167"/>
  <c r="Q1032" i="167"/>
  <c r="S1032" i="167"/>
  <c r="T1032" i="167"/>
  <c r="U1032" i="167"/>
  <c r="V1032" i="167"/>
  <c r="Y1032" i="167"/>
  <c r="AB1032" i="167"/>
  <c r="AF1032" i="167"/>
  <c r="AG1032" i="167"/>
  <c r="AI1032" i="167"/>
  <c r="AL1032" i="167"/>
  <c r="AK1032" i="167" s="1"/>
  <c r="AO1032" i="167"/>
  <c r="AP1032" i="167"/>
  <c r="AQ1032" i="167"/>
  <c r="AR1032" i="167"/>
  <c r="AS1032" i="167"/>
  <c r="AT1032" i="167"/>
  <c r="AU1032" i="167"/>
  <c r="AV1032" i="167"/>
  <c r="AW1032" i="167"/>
  <c r="BK1032" i="167"/>
  <c r="BL1032" i="167"/>
  <c r="A781" i="167"/>
  <c r="B781" i="167"/>
  <c r="C781" i="167"/>
  <c r="D781" i="167"/>
  <c r="E781" i="167"/>
  <c r="H781" i="167"/>
  <c r="I781" i="167"/>
  <c r="L781" i="167"/>
  <c r="N781" i="167"/>
  <c r="O781" i="167"/>
  <c r="P781" i="167"/>
  <c r="Q781" i="167"/>
  <c r="S781" i="167"/>
  <c r="T781" i="167"/>
  <c r="U781" i="167"/>
  <c r="V781" i="167"/>
  <c r="Y781" i="167"/>
  <c r="W781" i="167" s="1"/>
  <c r="AB781" i="167"/>
  <c r="AF781" i="167"/>
  <c r="AG781" i="167"/>
  <c r="AI781" i="167"/>
  <c r="AL781" i="167"/>
  <c r="AO781" i="167"/>
  <c r="AP781" i="167"/>
  <c r="AQ781" i="167"/>
  <c r="AR781" i="167"/>
  <c r="AS781" i="167"/>
  <c r="AT781" i="167"/>
  <c r="AU781" i="167"/>
  <c r="AV781" i="167"/>
  <c r="AW781" i="167"/>
  <c r="BK781" i="167"/>
  <c r="BL781" i="167"/>
  <c r="A535" i="167"/>
  <c r="B535" i="167"/>
  <c r="C535" i="167"/>
  <c r="D535" i="167"/>
  <c r="E535" i="167"/>
  <c r="H535" i="167"/>
  <c r="I535" i="167"/>
  <c r="L535" i="167"/>
  <c r="N535" i="167"/>
  <c r="O535" i="167"/>
  <c r="P535" i="167"/>
  <c r="Q535" i="167"/>
  <c r="S535" i="167"/>
  <c r="T535" i="167"/>
  <c r="U535" i="167"/>
  <c r="V535" i="167"/>
  <c r="Y535" i="167"/>
  <c r="AB535" i="167"/>
  <c r="CG535" i="167" s="1"/>
  <c r="AF535" i="167"/>
  <c r="AG535" i="167"/>
  <c r="AI535" i="167"/>
  <c r="AL535" i="167"/>
  <c r="AJ535" i="167" s="1"/>
  <c r="AO535" i="167"/>
  <c r="AP535" i="167"/>
  <c r="AQ535" i="167"/>
  <c r="AR535" i="167"/>
  <c r="AS535" i="167"/>
  <c r="AT535" i="167"/>
  <c r="AU535" i="167"/>
  <c r="AV535" i="167"/>
  <c r="AW535" i="167"/>
  <c r="BK535" i="167"/>
  <c r="BL535" i="167"/>
  <c r="A824" i="167"/>
  <c r="B824" i="167"/>
  <c r="C824" i="167"/>
  <c r="D824" i="167"/>
  <c r="E824" i="167"/>
  <c r="H824" i="167"/>
  <c r="CF824" i="167" s="1"/>
  <c r="I824" i="167"/>
  <c r="L824" i="167"/>
  <c r="N824" i="167"/>
  <c r="O824" i="167"/>
  <c r="P824" i="167"/>
  <c r="Q824" i="167"/>
  <c r="S824" i="167"/>
  <c r="T824" i="167"/>
  <c r="U824" i="167"/>
  <c r="V824" i="167"/>
  <c r="Y824" i="167"/>
  <c r="AB824" i="167"/>
  <c r="AF824" i="167"/>
  <c r="AG824" i="167"/>
  <c r="AI824" i="167"/>
  <c r="AL824" i="167"/>
  <c r="AJ824" i="167" s="1"/>
  <c r="AO824" i="167"/>
  <c r="AP824" i="167"/>
  <c r="AQ824" i="167"/>
  <c r="AR824" i="167"/>
  <c r="AS824" i="167"/>
  <c r="AT824" i="167"/>
  <c r="AU824" i="167"/>
  <c r="AV824" i="167"/>
  <c r="AW824" i="167"/>
  <c r="BK824" i="167"/>
  <c r="BL824" i="167"/>
  <c r="A809" i="167"/>
  <c r="B809" i="167"/>
  <c r="C809" i="167"/>
  <c r="D809" i="167"/>
  <c r="E809" i="167"/>
  <c r="H809" i="167"/>
  <c r="F809" i="167" s="1"/>
  <c r="I809" i="167"/>
  <c r="L809" i="167"/>
  <c r="N809" i="167"/>
  <c r="O809" i="167"/>
  <c r="P809" i="167"/>
  <c r="Q809" i="167"/>
  <c r="S809" i="167"/>
  <c r="T809" i="167"/>
  <c r="U809" i="167"/>
  <c r="V809" i="167"/>
  <c r="Y809" i="167"/>
  <c r="W809" i="167" s="1"/>
  <c r="AB809" i="167"/>
  <c r="CG809" i="167" s="1"/>
  <c r="AF809" i="167"/>
  <c r="AG809" i="167"/>
  <c r="AI809" i="167"/>
  <c r="AL809" i="167"/>
  <c r="AO809" i="167"/>
  <c r="AP809" i="167"/>
  <c r="AQ809" i="167"/>
  <c r="AR809" i="167"/>
  <c r="AS809" i="167"/>
  <c r="AT809" i="167"/>
  <c r="AU809" i="167"/>
  <c r="AV809" i="167"/>
  <c r="AW809" i="167"/>
  <c r="BK809" i="167"/>
  <c r="BL809" i="167"/>
  <c r="A815" i="167"/>
  <c r="B815" i="167"/>
  <c r="C815" i="167"/>
  <c r="D815" i="167"/>
  <c r="E815" i="167"/>
  <c r="H815" i="167"/>
  <c r="I815" i="167"/>
  <c r="L815" i="167"/>
  <c r="N815" i="167"/>
  <c r="O815" i="167"/>
  <c r="P815" i="167"/>
  <c r="Q815" i="167"/>
  <c r="S815" i="167"/>
  <c r="T815" i="167"/>
  <c r="U815" i="167"/>
  <c r="V815" i="167"/>
  <c r="Y815" i="167"/>
  <c r="AB815" i="167"/>
  <c r="CG815" i="167" s="1"/>
  <c r="AF815" i="167"/>
  <c r="AG815" i="167"/>
  <c r="AI815" i="167"/>
  <c r="AL815" i="167"/>
  <c r="AJ815" i="167" s="1"/>
  <c r="AO815" i="167"/>
  <c r="AP815" i="167"/>
  <c r="AQ815" i="167"/>
  <c r="AR815" i="167"/>
  <c r="AS815" i="167"/>
  <c r="AT815" i="167"/>
  <c r="AU815" i="167"/>
  <c r="AV815" i="167"/>
  <c r="AW815" i="167"/>
  <c r="BK815" i="167"/>
  <c r="BL815" i="167"/>
  <c r="A785" i="167"/>
  <c r="B785" i="167"/>
  <c r="C785" i="167"/>
  <c r="D785" i="167"/>
  <c r="E785" i="167"/>
  <c r="H785" i="167"/>
  <c r="I785" i="167"/>
  <c r="L785" i="167"/>
  <c r="N785" i="167"/>
  <c r="O785" i="167"/>
  <c r="P785" i="167"/>
  <c r="Q785" i="167"/>
  <c r="S785" i="167"/>
  <c r="T785" i="167"/>
  <c r="U785" i="167"/>
  <c r="V785" i="167"/>
  <c r="Y785" i="167"/>
  <c r="AB785" i="167"/>
  <c r="AF785" i="167"/>
  <c r="AG785" i="167"/>
  <c r="AI785" i="167"/>
  <c r="AL785" i="167"/>
  <c r="AJ785" i="167" s="1"/>
  <c r="AO785" i="167"/>
  <c r="AP785" i="167"/>
  <c r="AQ785" i="167"/>
  <c r="AR785" i="167"/>
  <c r="AS785" i="167"/>
  <c r="AT785" i="167"/>
  <c r="AU785" i="167"/>
  <c r="AV785" i="167"/>
  <c r="AW785" i="167"/>
  <c r="BK785" i="167"/>
  <c r="BL785" i="167"/>
  <c r="A859" i="167"/>
  <c r="B859" i="167"/>
  <c r="C859" i="167"/>
  <c r="D859" i="167"/>
  <c r="E859" i="167"/>
  <c r="H859" i="167"/>
  <c r="I859" i="167"/>
  <c r="L859" i="167"/>
  <c r="N859" i="167"/>
  <c r="O859" i="167"/>
  <c r="P859" i="167"/>
  <c r="Q859" i="167"/>
  <c r="S859" i="167"/>
  <c r="T859" i="167"/>
  <c r="U859" i="167"/>
  <c r="V859" i="167"/>
  <c r="Y859" i="167"/>
  <c r="X859" i="167" s="1"/>
  <c r="AB859" i="167"/>
  <c r="AF859" i="167"/>
  <c r="AG859" i="167"/>
  <c r="AI859" i="167"/>
  <c r="AL859" i="167"/>
  <c r="AO859" i="167"/>
  <c r="AP859" i="167"/>
  <c r="AQ859" i="167"/>
  <c r="AR859" i="167"/>
  <c r="AS859" i="167"/>
  <c r="AT859" i="167"/>
  <c r="AU859" i="167"/>
  <c r="AV859" i="167"/>
  <c r="AW859" i="167"/>
  <c r="BK859" i="167"/>
  <c r="BL859" i="167"/>
  <c r="A856" i="167"/>
  <c r="B856" i="167"/>
  <c r="C856" i="167"/>
  <c r="D856" i="167"/>
  <c r="E856" i="167"/>
  <c r="H856" i="167"/>
  <c r="I856" i="167"/>
  <c r="L856" i="167"/>
  <c r="N856" i="167"/>
  <c r="O856" i="167"/>
  <c r="P856" i="167"/>
  <c r="Q856" i="167"/>
  <c r="S856" i="167"/>
  <c r="T856" i="167"/>
  <c r="U856" i="167"/>
  <c r="V856" i="167"/>
  <c r="Y856" i="167"/>
  <c r="AB856" i="167"/>
  <c r="Z856" i="167" s="1"/>
  <c r="AF856" i="167"/>
  <c r="AG856" i="167"/>
  <c r="AI856" i="167"/>
  <c r="AL856" i="167"/>
  <c r="AJ856" i="167" s="1"/>
  <c r="AO856" i="167"/>
  <c r="AP856" i="167"/>
  <c r="AQ856" i="167"/>
  <c r="AR856" i="167"/>
  <c r="AS856" i="167"/>
  <c r="AT856" i="167"/>
  <c r="AU856" i="167"/>
  <c r="AV856" i="167"/>
  <c r="AW856" i="167"/>
  <c r="BB856" i="167"/>
  <c r="BK856" i="167"/>
  <c r="BL856" i="167"/>
  <c r="A1082" i="167"/>
  <c r="B1082" i="167"/>
  <c r="C1082" i="167"/>
  <c r="D1082" i="167"/>
  <c r="E1082" i="167"/>
  <c r="H1082" i="167"/>
  <c r="G1082" i="167" s="1"/>
  <c r="I1082" i="167"/>
  <c r="L1082" i="167"/>
  <c r="N1082" i="167"/>
  <c r="O1082" i="167"/>
  <c r="P1082" i="167"/>
  <c r="Q1082" i="167"/>
  <c r="S1082" i="167"/>
  <c r="T1082" i="167"/>
  <c r="U1082" i="167"/>
  <c r="V1082" i="167"/>
  <c r="Y1082" i="167"/>
  <c r="AB1082" i="167"/>
  <c r="AF1082" i="167"/>
  <c r="AG1082" i="167"/>
  <c r="AI1082" i="167"/>
  <c r="AL1082" i="167"/>
  <c r="AK1082" i="167" s="1"/>
  <c r="AO1082" i="167"/>
  <c r="AP1082" i="167"/>
  <c r="AQ1082" i="167"/>
  <c r="AR1082" i="167"/>
  <c r="AS1082" i="167"/>
  <c r="AT1082" i="167"/>
  <c r="AU1082" i="167"/>
  <c r="AV1082" i="167"/>
  <c r="AW1082" i="167"/>
  <c r="BK1082" i="167"/>
  <c r="BL1082" i="167"/>
  <c r="A884" i="167"/>
  <c r="B884" i="167"/>
  <c r="C884" i="167"/>
  <c r="D884" i="167"/>
  <c r="E884" i="167"/>
  <c r="H884" i="167"/>
  <c r="I884" i="167"/>
  <c r="L884" i="167"/>
  <c r="N884" i="167"/>
  <c r="O884" i="167"/>
  <c r="P884" i="167"/>
  <c r="Q884" i="167"/>
  <c r="S884" i="167"/>
  <c r="T884" i="167"/>
  <c r="U884" i="167"/>
  <c r="V884" i="167"/>
  <c r="Y884" i="167"/>
  <c r="X884" i="167" s="1"/>
  <c r="AB884" i="167"/>
  <c r="CG884" i="167" s="1"/>
  <c r="AF884" i="167"/>
  <c r="AG884" i="167"/>
  <c r="AI884" i="167"/>
  <c r="AL884" i="167"/>
  <c r="AK884" i="167" s="1"/>
  <c r="AO884" i="167"/>
  <c r="AP884" i="167"/>
  <c r="AQ884" i="167"/>
  <c r="AR884" i="167"/>
  <c r="AS884" i="167"/>
  <c r="AT884" i="167"/>
  <c r="AU884" i="167"/>
  <c r="AV884" i="167"/>
  <c r="AW884" i="167"/>
  <c r="BK884" i="167"/>
  <c r="BL884" i="167"/>
  <c r="A885" i="167"/>
  <c r="B885" i="167"/>
  <c r="C885" i="167"/>
  <c r="D885" i="167"/>
  <c r="E885" i="167"/>
  <c r="H885" i="167"/>
  <c r="G885" i="167" s="1"/>
  <c r="BO885" i="167" s="1"/>
  <c r="I885" i="167"/>
  <c r="L885" i="167"/>
  <c r="N885" i="167"/>
  <c r="O885" i="167"/>
  <c r="P885" i="167"/>
  <c r="Q885" i="167"/>
  <c r="S885" i="167"/>
  <c r="T885" i="167"/>
  <c r="U885" i="167"/>
  <c r="V885" i="167"/>
  <c r="Y885" i="167"/>
  <c r="X885" i="167" s="1"/>
  <c r="AB885" i="167"/>
  <c r="AF885" i="167"/>
  <c r="AG885" i="167"/>
  <c r="AI885" i="167"/>
  <c r="AL885" i="167"/>
  <c r="AJ885" i="167" s="1"/>
  <c r="AO885" i="167"/>
  <c r="AP885" i="167"/>
  <c r="AQ885" i="167"/>
  <c r="AR885" i="167"/>
  <c r="AS885" i="167"/>
  <c r="AT885" i="167"/>
  <c r="AU885" i="167"/>
  <c r="AV885" i="167"/>
  <c r="AW885" i="167"/>
  <c r="BK885" i="167"/>
  <c r="BL885" i="167"/>
  <c r="BN885" i="167"/>
  <c r="A1120" i="167"/>
  <c r="B1120" i="167"/>
  <c r="C1120" i="167"/>
  <c r="D1120" i="167"/>
  <c r="E1120" i="167"/>
  <c r="H1120" i="167"/>
  <c r="I1120" i="167"/>
  <c r="L1120" i="167"/>
  <c r="N1120" i="167"/>
  <c r="O1120" i="167"/>
  <c r="P1120" i="167"/>
  <c r="Q1120" i="167"/>
  <c r="S1120" i="167"/>
  <c r="T1120" i="167"/>
  <c r="U1120" i="167"/>
  <c r="V1120" i="167"/>
  <c r="Y1120" i="167"/>
  <c r="AB1120" i="167"/>
  <c r="AF1120" i="167"/>
  <c r="AG1120" i="167"/>
  <c r="AI1120" i="167"/>
  <c r="AL1120" i="167"/>
  <c r="AO1120" i="167"/>
  <c r="AP1120" i="167"/>
  <c r="AQ1120" i="167"/>
  <c r="AR1120" i="167"/>
  <c r="AS1120" i="167"/>
  <c r="AT1120" i="167"/>
  <c r="AU1120" i="167"/>
  <c r="AV1120" i="167"/>
  <c r="AW1120" i="167"/>
  <c r="BK1120" i="167"/>
  <c r="BL1120" i="167"/>
  <c r="A806" i="167"/>
  <c r="B806" i="167"/>
  <c r="C806" i="167"/>
  <c r="D806" i="167"/>
  <c r="E806" i="167"/>
  <c r="H806" i="167"/>
  <c r="I806" i="167"/>
  <c r="L806" i="167"/>
  <c r="N806" i="167"/>
  <c r="O806" i="167"/>
  <c r="P806" i="167"/>
  <c r="Q806" i="167"/>
  <c r="S806" i="167"/>
  <c r="T806" i="167"/>
  <c r="U806" i="167"/>
  <c r="V806" i="167"/>
  <c r="Y806" i="167"/>
  <c r="AB806" i="167"/>
  <c r="AA806" i="167" s="1"/>
  <c r="AF806" i="167"/>
  <c r="AG806" i="167"/>
  <c r="AI806" i="167"/>
  <c r="AL806" i="167"/>
  <c r="AK806" i="167" s="1"/>
  <c r="AO806" i="167"/>
  <c r="AP806" i="167"/>
  <c r="AQ806" i="167"/>
  <c r="AR806" i="167"/>
  <c r="AS806" i="167"/>
  <c r="AT806" i="167"/>
  <c r="AU806" i="167"/>
  <c r="AV806" i="167"/>
  <c r="AW806" i="167"/>
  <c r="BK806" i="167"/>
  <c r="BL806" i="167"/>
  <c r="A796" i="167"/>
  <c r="B796" i="167"/>
  <c r="C796" i="167"/>
  <c r="D796" i="167"/>
  <c r="E796" i="167"/>
  <c r="H796" i="167"/>
  <c r="CF796" i="167" s="1"/>
  <c r="I796" i="167"/>
  <c r="L796" i="167"/>
  <c r="N796" i="167"/>
  <c r="O796" i="167"/>
  <c r="P796" i="167"/>
  <c r="Q796" i="167"/>
  <c r="S796" i="167"/>
  <c r="T796" i="167"/>
  <c r="U796" i="167"/>
  <c r="V796" i="167"/>
  <c r="Y796" i="167"/>
  <c r="AB796" i="167"/>
  <c r="CG796" i="167" s="1"/>
  <c r="AF796" i="167"/>
  <c r="AG796" i="167"/>
  <c r="AI796" i="167"/>
  <c r="AL796" i="167"/>
  <c r="AK796" i="167" s="1"/>
  <c r="AO796" i="167"/>
  <c r="AP796" i="167"/>
  <c r="AQ796" i="167"/>
  <c r="AR796" i="167"/>
  <c r="AS796" i="167"/>
  <c r="AT796" i="167"/>
  <c r="AU796" i="167"/>
  <c r="AV796" i="167"/>
  <c r="AW796" i="167"/>
  <c r="BB796" i="167"/>
  <c r="BK796" i="167"/>
  <c r="BL796" i="167"/>
  <c r="A797" i="167"/>
  <c r="B797" i="167"/>
  <c r="C797" i="167"/>
  <c r="D797" i="167"/>
  <c r="E797" i="167"/>
  <c r="H797" i="167"/>
  <c r="I797" i="167"/>
  <c r="L797" i="167"/>
  <c r="N797" i="167"/>
  <c r="O797" i="167"/>
  <c r="P797" i="167"/>
  <c r="Q797" i="167"/>
  <c r="S797" i="167"/>
  <c r="T797" i="167"/>
  <c r="U797" i="167"/>
  <c r="V797" i="167"/>
  <c r="Y797" i="167"/>
  <c r="AB797" i="167"/>
  <c r="AF797" i="167"/>
  <c r="AG797" i="167"/>
  <c r="AI797" i="167"/>
  <c r="AL797" i="167"/>
  <c r="AK797" i="167" s="1"/>
  <c r="AO797" i="167"/>
  <c r="AP797" i="167"/>
  <c r="AQ797" i="167"/>
  <c r="AR797" i="167"/>
  <c r="AS797" i="167"/>
  <c r="AT797" i="167"/>
  <c r="AU797" i="167"/>
  <c r="AV797" i="167"/>
  <c r="AW797" i="167"/>
  <c r="BK797" i="167"/>
  <c r="BL797" i="167"/>
  <c r="A790" i="167"/>
  <c r="B790" i="167"/>
  <c r="C790" i="167"/>
  <c r="D790" i="167"/>
  <c r="E790" i="167"/>
  <c r="H790" i="167"/>
  <c r="G790" i="167" s="1"/>
  <c r="I790" i="167"/>
  <c r="L790" i="167"/>
  <c r="N790" i="167"/>
  <c r="O790" i="167"/>
  <c r="P790" i="167"/>
  <c r="Q790" i="167"/>
  <c r="S790" i="167"/>
  <c r="T790" i="167"/>
  <c r="U790" i="167"/>
  <c r="V790" i="167"/>
  <c r="Y790" i="167"/>
  <c r="AB790" i="167"/>
  <c r="AF790" i="167"/>
  <c r="AG790" i="167"/>
  <c r="AI790" i="167"/>
  <c r="AL790" i="167"/>
  <c r="AJ790" i="167" s="1"/>
  <c r="AO790" i="167"/>
  <c r="AP790" i="167"/>
  <c r="AQ790" i="167"/>
  <c r="AR790" i="167"/>
  <c r="AS790" i="167"/>
  <c r="AT790" i="167"/>
  <c r="AU790" i="167"/>
  <c r="AV790" i="167"/>
  <c r="AW790" i="167"/>
  <c r="BB790" i="167"/>
  <c r="BK790" i="167"/>
  <c r="BL790" i="167"/>
  <c r="A793" i="167"/>
  <c r="B793" i="167"/>
  <c r="C793" i="167"/>
  <c r="D793" i="167"/>
  <c r="E793" i="167"/>
  <c r="H793" i="167"/>
  <c r="G793" i="167" s="1"/>
  <c r="I793" i="167"/>
  <c r="L793" i="167"/>
  <c r="N793" i="167"/>
  <c r="O793" i="167"/>
  <c r="P793" i="167"/>
  <c r="Q793" i="167"/>
  <c r="S793" i="167"/>
  <c r="T793" i="167"/>
  <c r="U793" i="167"/>
  <c r="V793" i="167"/>
  <c r="Y793" i="167"/>
  <c r="W793" i="167" s="1"/>
  <c r="AB793" i="167"/>
  <c r="CG793" i="167" s="1"/>
  <c r="AF793" i="167"/>
  <c r="AG793" i="167"/>
  <c r="AI793" i="167"/>
  <c r="AL793" i="167"/>
  <c r="AO793" i="167"/>
  <c r="AP793" i="167"/>
  <c r="AQ793" i="167"/>
  <c r="AR793" i="167"/>
  <c r="AS793" i="167"/>
  <c r="AT793" i="167"/>
  <c r="AU793" i="167"/>
  <c r="AV793" i="167"/>
  <c r="AW793" i="167"/>
  <c r="BK793" i="167"/>
  <c r="BL793" i="167"/>
  <c r="A742" i="167"/>
  <c r="B742" i="167"/>
  <c r="C742" i="167"/>
  <c r="D742" i="167"/>
  <c r="E742" i="167"/>
  <c r="H742" i="167"/>
  <c r="G742" i="167" s="1"/>
  <c r="BN742" i="167" s="1"/>
  <c r="I742" i="167"/>
  <c r="L742" i="167"/>
  <c r="N742" i="167"/>
  <c r="O742" i="167"/>
  <c r="P742" i="167"/>
  <c r="Q742" i="167"/>
  <c r="S742" i="167"/>
  <c r="T742" i="167"/>
  <c r="U742" i="167"/>
  <c r="V742" i="167"/>
  <c r="Y742" i="167"/>
  <c r="AB742" i="167"/>
  <c r="AF742" i="167"/>
  <c r="AG742" i="167"/>
  <c r="AI742" i="167"/>
  <c r="AL742" i="167"/>
  <c r="AJ742" i="167" s="1"/>
  <c r="AO742" i="167"/>
  <c r="AP742" i="167"/>
  <c r="AQ742" i="167"/>
  <c r="AR742" i="167"/>
  <c r="AS742" i="167"/>
  <c r="AT742" i="167"/>
  <c r="AU742" i="167"/>
  <c r="AV742" i="167"/>
  <c r="AW742" i="167"/>
  <c r="BB742" i="167"/>
  <c r="BK742" i="167"/>
  <c r="BL742" i="167"/>
  <c r="A747" i="167"/>
  <c r="B747" i="167"/>
  <c r="C747" i="167"/>
  <c r="D747" i="167"/>
  <c r="E747" i="167"/>
  <c r="H747" i="167"/>
  <c r="F747" i="167" s="1"/>
  <c r="I747" i="167"/>
  <c r="L747" i="167"/>
  <c r="N747" i="167"/>
  <c r="O747" i="167"/>
  <c r="P747" i="167"/>
  <c r="Q747" i="167"/>
  <c r="S747" i="167"/>
  <c r="T747" i="167"/>
  <c r="U747" i="167"/>
  <c r="V747" i="167"/>
  <c r="Y747" i="167"/>
  <c r="AB747" i="167"/>
  <c r="AF747" i="167"/>
  <c r="AG747" i="167"/>
  <c r="AI747" i="167"/>
  <c r="AL747" i="167"/>
  <c r="AK747" i="167" s="1"/>
  <c r="AO747" i="167"/>
  <c r="AP747" i="167"/>
  <c r="AQ747" i="167"/>
  <c r="AR747" i="167"/>
  <c r="AS747" i="167"/>
  <c r="AT747" i="167"/>
  <c r="AU747" i="167"/>
  <c r="AV747" i="167"/>
  <c r="AW747" i="167"/>
  <c r="BK747" i="167"/>
  <c r="BL747" i="167"/>
  <c r="A757" i="167"/>
  <c r="B757" i="167"/>
  <c r="C757" i="167"/>
  <c r="D757" i="167"/>
  <c r="E757" i="167"/>
  <c r="H757" i="167"/>
  <c r="I757" i="167"/>
  <c r="L757" i="167"/>
  <c r="N757" i="167"/>
  <c r="O757" i="167"/>
  <c r="P757" i="167"/>
  <c r="Q757" i="167"/>
  <c r="S757" i="167"/>
  <c r="T757" i="167"/>
  <c r="U757" i="167"/>
  <c r="V757" i="167"/>
  <c r="Y757" i="167"/>
  <c r="W757" i="167" s="1"/>
  <c r="AB757" i="167"/>
  <c r="AF757" i="167"/>
  <c r="AG757" i="167"/>
  <c r="AI757" i="167"/>
  <c r="AL757" i="167"/>
  <c r="AK757" i="167" s="1"/>
  <c r="AO757" i="167"/>
  <c r="AP757" i="167"/>
  <c r="AQ757" i="167"/>
  <c r="AR757" i="167"/>
  <c r="AS757" i="167"/>
  <c r="AT757" i="167"/>
  <c r="AU757" i="167"/>
  <c r="AV757" i="167"/>
  <c r="AW757" i="167"/>
  <c r="BK757" i="167"/>
  <c r="BL757" i="167"/>
  <c r="A758" i="167"/>
  <c r="B758" i="167"/>
  <c r="C758" i="167"/>
  <c r="D758" i="167"/>
  <c r="E758" i="167"/>
  <c r="H758" i="167"/>
  <c r="F758" i="167" s="1"/>
  <c r="I758" i="167"/>
  <c r="L758" i="167"/>
  <c r="N758" i="167"/>
  <c r="O758" i="167"/>
  <c r="P758" i="167"/>
  <c r="Q758" i="167"/>
  <c r="S758" i="167"/>
  <c r="T758" i="167"/>
  <c r="U758" i="167"/>
  <c r="V758" i="167"/>
  <c r="Y758" i="167"/>
  <c r="X758" i="167" s="1"/>
  <c r="AB758" i="167"/>
  <c r="AF758" i="167"/>
  <c r="AG758" i="167"/>
  <c r="AI758" i="167"/>
  <c r="AL758" i="167"/>
  <c r="AO758" i="167"/>
  <c r="AP758" i="167"/>
  <c r="AQ758" i="167"/>
  <c r="AR758" i="167"/>
  <c r="AS758" i="167"/>
  <c r="AT758" i="167"/>
  <c r="AU758" i="167"/>
  <c r="AV758" i="167"/>
  <c r="AW758" i="167"/>
  <c r="BK758" i="167"/>
  <c r="BL758" i="167"/>
  <c r="A759" i="167"/>
  <c r="B759" i="167"/>
  <c r="C759" i="167"/>
  <c r="D759" i="167"/>
  <c r="E759" i="167"/>
  <c r="H759" i="167"/>
  <c r="CF759" i="167" s="1"/>
  <c r="I759" i="167"/>
  <c r="L759" i="167"/>
  <c r="N759" i="167"/>
  <c r="O759" i="167"/>
  <c r="P759" i="167"/>
  <c r="Q759" i="167"/>
  <c r="S759" i="167"/>
  <c r="T759" i="167"/>
  <c r="U759" i="167"/>
  <c r="V759" i="167"/>
  <c r="Y759" i="167"/>
  <c r="AB759" i="167"/>
  <c r="AF759" i="167"/>
  <c r="AC759" i="167" s="1"/>
  <c r="AG759" i="167"/>
  <c r="AI759" i="167"/>
  <c r="AL759" i="167"/>
  <c r="AJ759" i="167" s="1"/>
  <c r="AO759" i="167"/>
  <c r="AP759" i="167"/>
  <c r="AQ759" i="167"/>
  <c r="AR759" i="167"/>
  <c r="AS759" i="167"/>
  <c r="AT759" i="167"/>
  <c r="AU759" i="167"/>
  <c r="AV759" i="167"/>
  <c r="AW759" i="167"/>
  <c r="BK759" i="167"/>
  <c r="BL759" i="167"/>
  <c r="A772" i="167"/>
  <c r="B772" i="167"/>
  <c r="C772" i="167"/>
  <c r="D772" i="167"/>
  <c r="E772" i="167"/>
  <c r="H772" i="167"/>
  <c r="F772" i="167" s="1"/>
  <c r="I772" i="167"/>
  <c r="L772" i="167"/>
  <c r="N772" i="167"/>
  <c r="O772" i="167"/>
  <c r="P772" i="167"/>
  <c r="Q772" i="167"/>
  <c r="S772" i="167"/>
  <c r="T772" i="167"/>
  <c r="U772" i="167"/>
  <c r="V772" i="167"/>
  <c r="Y772" i="167"/>
  <c r="AB772" i="167"/>
  <c r="AF772" i="167"/>
  <c r="AG772" i="167"/>
  <c r="AI772" i="167"/>
  <c r="AL772" i="167"/>
  <c r="AJ772" i="167" s="1"/>
  <c r="AO772" i="167"/>
  <c r="AP772" i="167"/>
  <c r="AQ772" i="167"/>
  <c r="AR772" i="167"/>
  <c r="AS772" i="167"/>
  <c r="AT772" i="167"/>
  <c r="AU772" i="167"/>
  <c r="AV772" i="167"/>
  <c r="AW772" i="167"/>
  <c r="BK772" i="167"/>
  <c r="BL772" i="167"/>
  <c r="BN772" i="167"/>
  <c r="A798" i="167"/>
  <c r="B798" i="167"/>
  <c r="C798" i="167"/>
  <c r="D798" i="167"/>
  <c r="E798" i="167"/>
  <c r="H798" i="167"/>
  <c r="G798" i="167" s="1"/>
  <c r="I798" i="167"/>
  <c r="L798" i="167"/>
  <c r="N798" i="167"/>
  <c r="O798" i="167"/>
  <c r="P798" i="167"/>
  <c r="Q798" i="167"/>
  <c r="S798" i="167"/>
  <c r="T798" i="167"/>
  <c r="U798" i="167"/>
  <c r="V798" i="167"/>
  <c r="Y798" i="167"/>
  <c r="AB798" i="167"/>
  <c r="AF798" i="167"/>
  <c r="AG798" i="167"/>
  <c r="AI798" i="167"/>
  <c r="AL798" i="167"/>
  <c r="AO798" i="167"/>
  <c r="AP798" i="167"/>
  <c r="AQ798" i="167"/>
  <c r="AR798" i="167"/>
  <c r="AS798" i="167"/>
  <c r="AT798" i="167"/>
  <c r="AU798" i="167"/>
  <c r="AV798" i="167"/>
  <c r="AW798" i="167"/>
  <c r="BB798" i="167"/>
  <c r="BK798" i="167"/>
  <c r="BL798" i="167"/>
  <c r="BN798" i="167"/>
  <c r="A775" i="167"/>
  <c r="B775" i="167"/>
  <c r="C775" i="167"/>
  <c r="D775" i="167"/>
  <c r="E775" i="167"/>
  <c r="H775" i="167"/>
  <c r="I775" i="167"/>
  <c r="L775" i="167"/>
  <c r="N775" i="167"/>
  <c r="O775" i="167"/>
  <c r="P775" i="167"/>
  <c r="Q775" i="167"/>
  <c r="S775" i="167"/>
  <c r="T775" i="167"/>
  <c r="U775" i="167"/>
  <c r="V775" i="167"/>
  <c r="Y775" i="167"/>
  <c r="W775" i="167" s="1"/>
  <c r="AB775" i="167"/>
  <c r="AF775" i="167"/>
  <c r="AG775" i="167"/>
  <c r="AI775" i="167"/>
  <c r="AL775" i="167"/>
  <c r="AJ775" i="167" s="1"/>
  <c r="AO775" i="167"/>
  <c r="AP775" i="167"/>
  <c r="AQ775" i="167"/>
  <c r="AR775" i="167"/>
  <c r="AS775" i="167"/>
  <c r="AT775" i="167"/>
  <c r="AU775" i="167"/>
  <c r="AV775" i="167"/>
  <c r="AW775" i="167"/>
  <c r="BK775" i="167"/>
  <c r="BL775" i="167"/>
  <c r="A776" i="167"/>
  <c r="B776" i="167"/>
  <c r="C776" i="167"/>
  <c r="D776" i="167"/>
  <c r="E776" i="167"/>
  <c r="H776" i="167"/>
  <c r="G776" i="167" s="1"/>
  <c r="BO776" i="167" s="1"/>
  <c r="I776" i="167"/>
  <c r="L776" i="167"/>
  <c r="N776" i="167"/>
  <c r="O776" i="167"/>
  <c r="P776" i="167"/>
  <c r="Q776" i="167"/>
  <c r="S776" i="167"/>
  <c r="T776" i="167"/>
  <c r="U776" i="167"/>
  <c r="V776" i="167"/>
  <c r="Y776" i="167"/>
  <c r="X776" i="167" s="1"/>
  <c r="AB776" i="167"/>
  <c r="AF776" i="167"/>
  <c r="AG776" i="167"/>
  <c r="AI776" i="167"/>
  <c r="AL776" i="167"/>
  <c r="AJ776" i="167" s="1"/>
  <c r="AO776" i="167"/>
  <c r="AP776" i="167"/>
  <c r="AQ776" i="167"/>
  <c r="AR776" i="167"/>
  <c r="AS776" i="167"/>
  <c r="AT776" i="167"/>
  <c r="AU776" i="167"/>
  <c r="AV776" i="167"/>
  <c r="AW776" i="167"/>
  <c r="BB776" i="167"/>
  <c r="BK776" i="167"/>
  <c r="BL776" i="167"/>
  <c r="A748" i="167"/>
  <c r="B748" i="167"/>
  <c r="C748" i="167"/>
  <c r="D748" i="167"/>
  <c r="E748" i="167"/>
  <c r="H748" i="167"/>
  <c r="I748" i="167"/>
  <c r="L748" i="167"/>
  <c r="N748" i="167"/>
  <c r="O748" i="167"/>
  <c r="P748" i="167"/>
  <c r="Q748" i="167"/>
  <c r="S748" i="167"/>
  <c r="T748" i="167"/>
  <c r="U748" i="167"/>
  <c r="V748" i="167"/>
  <c r="Y748" i="167"/>
  <c r="AB748" i="167"/>
  <c r="AF748" i="167"/>
  <c r="AG748" i="167"/>
  <c r="AI748" i="167"/>
  <c r="AL748" i="167"/>
  <c r="AK748" i="167" s="1"/>
  <c r="AO748" i="167"/>
  <c r="AP748" i="167"/>
  <c r="AQ748" i="167"/>
  <c r="AR748" i="167"/>
  <c r="AS748" i="167"/>
  <c r="AT748" i="167"/>
  <c r="AU748" i="167"/>
  <c r="AV748" i="167"/>
  <c r="AW748" i="167"/>
  <c r="BK748" i="167"/>
  <c r="BL748" i="167"/>
  <c r="A749" i="167"/>
  <c r="B749" i="167"/>
  <c r="C749" i="167"/>
  <c r="D749" i="167"/>
  <c r="E749" i="167"/>
  <c r="H749" i="167"/>
  <c r="G749" i="167" s="1"/>
  <c r="BO749" i="167" s="1"/>
  <c r="I749" i="167"/>
  <c r="L749" i="167"/>
  <c r="N749" i="167"/>
  <c r="O749" i="167"/>
  <c r="P749" i="167"/>
  <c r="Q749" i="167"/>
  <c r="S749" i="167"/>
  <c r="T749" i="167"/>
  <c r="U749" i="167"/>
  <c r="V749" i="167"/>
  <c r="Y749" i="167"/>
  <c r="AB749" i="167"/>
  <c r="AA749" i="167" s="1"/>
  <c r="AF749" i="167"/>
  <c r="AG749" i="167"/>
  <c r="AI749" i="167"/>
  <c r="AL749" i="167"/>
  <c r="AK749" i="167" s="1"/>
  <c r="AO749" i="167"/>
  <c r="AP749" i="167"/>
  <c r="AQ749" i="167"/>
  <c r="AR749" i="167"/>
  <c r="AS749" i="167"/>
  <c r="AT749" i="167"/>
  <c r="AU749" i="167"/>
  <c r="AV749" i="167"/>
  <c r="AW749" i="167"/>
  <c r="BK749" i="167"/>
  <c r="BL749" i="167"/>
  <c r="A743" i="167"/>
  <c r="B743" i="167"/>
  <c r="C743" i="167"/>
  <c r="D743" i="167"/>
  <c r="E743" i="167"/>
  <c r="H743" i="167"/>
  <c r="I743" i="167"/>
  <c r="L743" i="167"/>
  <c r="N743" i="167"/>
  <c r="O743" i="167"/>
  <c r="P743" i="167"/>
  <c r="Q743" i="167"/>
  <c r="S743" i="167"/>
  <c r="T743" i="167"/>
  <c r="U743" i="167"/>
  <c r="V743" i="167"/>
  <c r="Y743" i="167"/>
  <c r="W743" i="167" s="1"/>
  <c r="AB743" i="167"/>
  <c r="Z743" i="167" s="1"/>
  <c r="AF743" i="167"/>
  <c r="AG743" i="167"/>
  <c r="AI743" i="167"/>
  <c r="AL743" i="167"/>
  <c r="AK743" i="167" s="1"/>
  <c r="AO743" i="167"/>
  <c r="AP743" i="167"/>
  <c r="AQ743" i="167"/>
  <c r="AR743" i="167"/>
  <c r="AS743" i="167"/>
  <c r="AT743" i="167"/>
  <c r="AU743" i="167"/>
  <c r="AV743" i="167"/>
  <c r="AW743" i="167"/>
  <c r="BK743" i="167"/>
  <c r="BL743" i="167"/>
  <c r="A740" i="167"/>
  <c r="B740" i="167"/>
  <c r="C740" i="167"/>
  <c r="D740" i="167"/>
  <c r="E740" i="167"/>
  <c r="H740" i="167"/>
  <c r="CF740" i="167" s="1"/>
  <c r="I740" i="167"/>
  <c r="L740" i="167"/>
  <c r="N740" i="167"/>
  <c r="O740" i="167"/>
  <c r="P740" i="167"/>
  <c r="Q740" i="167"/>
  <c r="S740" i="167"/>
  <c r="T740" i="167"/>
  <c r="U740" i="167"/>
  <c r="V740" i="167"/>
  <c r="Y740" i="167"/>
  <c r="AB740" i="167"/>
  <c r="AA740" i="167" s="1"/>
  <c r="AF740" i="167"/>
  <c r="AG740" i="167"/>
  <c r="AI740" i="167"/>
  <c r="AL740" i="167"/>
  <c r="AO740" i="167"/>
  <c r="AP740" i="167"/>
  <c r="AQ740" i="167"/>
  <c r="AR740" i="167"/>
  <c r="AS740" i="167"/>
  <c r="AT740" i="167"/>
  <c r="AU740" i="167"/>
  <c r="AV740" i="167"/>
  <c r="AW740" i="167"/>
  <c r="BB740" i="167"/>
  <c r="BK740" i="167"/>
  <c r="BL740" i="167"/>
  <c r="A741" i="167"/>
  <c r="B741" i="167"/>
  <c r="C741" i="167"/>
  <c r="D741" i="167"/>
  <c r="E741" i="167"/>
  <c r="H741" i="167"/>
  <c r="G741" i="167" s="1"/>
  <c r="I741" i="167"/>
  <c r="L741" i="167"/>
  <c r="N741" i="167"/>
  <c r="O741" i="167"/>
  <c r="P741" i="167"/>
  <c r="Q741" i="167"/>
  <c r="S741" i="167"/>
  <c r="T741" i="167"/>
  <c r="U741" i="167"/>
  <c r="V741" i="167"/>
  <c r="Y741" i="167"/>
  <c r="AB741" i="167"/>
  <c r="CG741" i="167" s="1"/>
  <c r="AF741" i="167"/>
  <c r="AG741" i="167"/>
  <c r="AI741" i="167"/>
  <c r="AL741" i="167"/>
  <c r="AK741" i="167" s="1"/>
  <c r="AO741" i="167"/>
  <c r="AP741" i="167"/>
  <c r="AQ741" i="167"/>
  <c r="AR741" i="167"/>
  <c r="AS741" i="167"/>
  <c r="AT741" i="167"/>
  <c r="AU741" i="167"/>
  <c r="AV741" i="167"/>
  <c r="AW741" i="167"/>
  <c r="BK741" i="167"/>
  <c r="BL741" i="167"/>
  <c r="A750" i="167"/>
  <c r="B750" i="167"/>
  <c r="C750" i="167"/>
  <c r="D750" i="167"/>
  <c r="E750" i="167"/>
  <c r="H750" i="167"/>
  <c r="I750" i="167"/>
  <c r="L750" i="167"/>
  <c r="N750" i="167"/>
  <c r="O750" i="167"/>
  <c r="P750" i="167"/>
  <c r="Q750" i="167"/>
  <c r="S750" i="167"/>
  <c r="T750" i="167"/>
  <c r="U750" i="167"/>
  <c r="V750" i="167"/>
  <c r="Y750" i="167"/>
  <c r="AB750" i="167"/>
  <c r="AF750" i="167"/>
  <c r="AG750" i="167"/>
  <c r="AI750" i="167"/>
  <c r="AL750" i="167"/>
  <c r="AO750" i="167"/>
  <c r="AP750" i="167"/>
  <c r="AQ750" i="167"/>
  <c r="AR750" i="167"/>
  <c r="AS750" i="167"/>
  <c r="AT750" i="167"/>
  <c r="AU750" i="167"/>
  <c r="AV750" i="167"/>
  <c r="AW750" i="167"/>
  <c r="BK750" i="167"/>
  <c r="BL750" i="167"/>
  <c r="A751" i="167"/>
  <c r="B751" i="167"/>
  <c r="C751" i="167"/>
  <c r="D751" i="167"/>
  <c r="E751" i="167"/>
  <c r="H751" i="167"/>
  <c r="I751" i="167"/>
  <c r="L751" i="167"/>
  <c r="N751" i="167"/>
  <c r="O751" i="167"/>
  <c r="P751" i="167"/>
  <c r="Q751" i="167"/>
  <c r="S751" i="167"/>
  <c r="T751" i="167"/>
  <c r="U751" i="167"/>
  <c r="V751" i="167"/>
  <c r="Y751" i="167"/>
  <c r="AB751" i="167"/>
  <c r="AF751" i="167"/>
  <c r="AG751" i="167"/>
  <c r="AI751" i="167"/>
  <c r="AL751" i="167"/>
  <c r="AO751" i="167"/>
  <c r="AP751" i="167"/>
  <c r="AQ751" i="167"/>
  <c r="AR751" i="167"/>
  <c r="AS751" i="167"/>
  <c r="AT751" i="167"/>
  <c r="AU751" i="167"/>
  <c r="AV751" i="167"/>
  <c r="AW751" i="167"/>
  <c r="BK751" i="167"/>
  <c r="BL751" i="167"/>
  <c r="A752" i="167"/>
  <c r="B752" i="167"/>
  <c r="C752" i="167"/>
  <c r="D752" i="167"/>
  <c r="E752" i="167"/>
  <c r="H752" i="167"/>
  <c r="F752" i="167" s="1"/>
  <c r="I752" i="167"/>
  <c r="L752" i="167"/>
  <c r="N752" i="167"/>
  <c r="O752" i="167"/>
  <c r="P752" i="167"/>
  <c r="Q752" i="167"/>
  <c r="S752" i="167"/>
  <c r="T752" i="167"/>
  <c r="U752" i="167"/>
  <c r="V752" i="167"/>
  <c r="Y752" i="167"/>
  <c r="AB752" i="167"/>
  <c r="AF752" i="167"/>
  <c r="AG752" i="167"/>
  <c r="AI752" i="167"/>
  <c r="AL752" i="167"/>
  <c r="AJ752" i="167" s="1"/>
  <c r="AO752" i="167"/>
  <c r="AP752" i="167"/>
  <c r="AQ752" i="167"/>
  <c r="AR752" i="167"/>
  <c r="AS752" i="167"/>
  <c r="AT752" i="167"/>
  <c r="AU752" i="167"/>
  <c r="AV752" i="167"/>
  <c r="AW752" i="167"/>
  <c r="BK752" i="167"/>
  <c r="BL752" i="167"/>
  <c r="A753" i="167"/>
  <c r="B753" i="167"/>
  <c r="C753" i="167"/>
  <c r="D753" i="167"/>
  <c r="E753" i="167"/>
  <c r="H753" i="167"/>
  <c r="I753" i="167"/>
  <c r="L753" i="167"/>
  <c r="N753" i="167"/>
  <c r="O753" i="167"/>
  <c r="P753" i="167"/>
  <c r="Q753" i="167"/>
  <c r="S753" i="167"/>
  <c r="T753" i="167"/>
  <c r="U753" i="167"/>
  <c r="V753" i="167"/>
  <c r="Y753" i="167"/>
  <c r="W753" i="167" s="1"/>
  <c r="AB753" i="167"/>
  <c r="AF753" i="167"/>
  <c r="AG753" i="167"/>
  <c r="AI753" i="167"/>
  <c r="AL753" i="167"/>
  <c r="AK753" i="167" s="1"/>
  <c r="AO753" i="167"/>
  <c r="AP753" i="167"/>
  <c r="AQ753" i="167"/>
  <c r="AR753" i="167"/>
  <c r="AS753" i="167"/>
  <c r="AT753" i="167"/>
  <c r="AU753" i="167"/>
  <c r="AV753" i="167"/>
  <c r="AW753" i="167"/>
  <c r="BK753" i="167"/>
  <c r="BL753" i="167"/>
  <c r="BN753" i="167"/>
  <c r="A762" i="167"/>
  <c r="B762" i="167"/>
  <c r="C762" i="167"/>
  <c r="D762" i="167"/>
  <c r="E762" i="167"/>
  <c r="H762" i="167"/>
  <c r="F762" i="167" s="1"/>
  <c r="I762" i="167"/>
  <c r="L762" i="167"/>
  <c r="N762" i="167"/>
  <c r="O762" i="167"/>
  <c r="P762" i="167"/>
  <c r="Q762" i="167"/>
  <c r="S762" i="167"/>
  <c r="T762" i="167"/>
  <c r="U762" i="167"/>
  <c r="V762" i="167"/>
  <c r="Y762" i="167"/>
  <c r="X762" i="167" s="1"/>
  <c r="AB762" i="167"/>
  <c r="AF762" i="167"/>
  <c r="AG762" i="167"/>
  <c r="AI762" i="167"/>
  <c r="AL762" i="167"/>
  <c r="AK762" i="167" s="1"/>
  <c r="AO762" i="167"/>
  <c r="AP762" i="167"/>
  <c r="AQ762" i="167"/>
  <c r="AR762" i="167"/>
  <c r="AS762" i="167"/>
  <c r="AT762" i="167"/>
  <c r="AU762" i="167"/>
  <c r="AV762" i="167"/>
  <c r="AW762" i="167"/>
  <c r="BK762" i="167"/>
  <c r="BL762" i="167"/>
  <c r="A777" i="167"/>
  <c r="B777" i="167"/>
  <c r="C777" i="167"/>
  <c r="D777" i="167"/>
  <c r="E777" i="167"/>
  <c r="H777" i="167"/>
  <c r="I777" i="167"/>
  <c r="L777" i="167"/>
  <c r="N777" i="167"/>
  <c r="O777" i="167"/>
  <c r="P777" i="167"/>
  <c r="Q777" i="167"/>
  <c r="S777" i="167"/>
  <c r="T777" i="167"/>
  <c r="U777" i="167"/>
  <c r="V777" i="167"/>
  <c r="Y777" i="167"/>
  <c r="AB777" i="167"/>
  <c r="AA777" i="167" s="1"/>
  <c r="AF777" i="167"/>
  <c r="AG777" i="167"/>
  <c r="AI777" i="167"/>
  <c r="AL777" i="167"/>
  <c r="AJ777" i="167" s="1"/>
  <c r="AO777" i="167"/>
  <c r="AP777" i="167"/>
  <c r="AQ777" i="167"/>
  <c r="AR777" i="167"/>
  <c r="AS777" i="167"/>
  <c r="AT777" i="167"/>
  <c r="AU777" i="167"/>
  <c r="AV777" i="167"/>
  <c r="AW777" i="167"/>
  <c r="BK777" i="167"/>
  <c r="BL777" i="167"/>
  <c r="A783" i="167"/>
  <c r="B783" i="167"/>
  <c r="C783" i="167"/>
  <c r="D783" i="167"/>
  <c r="E783" i="167"/>
  <c r="H783" i="167"/>
  <c r="G783" i="167" s="1"/>
  <c r="I783" i="167"/>
  <c r="L783" i="167"/>
  <c r="N783" i="167"/>
  <c r="O783" i="167"/>
  <c r="P783" i="167"/>
  <c r="Q783" i="167"/>
  <c r="S783" i="167"/>
  <c r="T783" i="167"/>
  <c r="U783" i="167"/>
  <c r="V783" i="167"/>
  <c r="Y783" i="167"/>
  <c r="AB783" i="167"/>
  <c r="AF783" i="167"/>
  <c r="AG783" i="167"/>
  <c r="AI783" i="167"/>
  <c r="AL783" i="167"/>
  <c r="AJ783" i="167" s="1"/>
  <c r="AO783" i="167"/>
  <c r="AP783" i="167"/>
  <c r="AQ783" i="167"/>
  <c r="AR783" i="167"/>
  <c r="AS783" i="167"/>
  <c r="AT783" i="167"/>
  <c r="AU783" i="167"/>
  <c r="AV783" i="167"/>
  <c r="AW783" i="167"/>
  <c r="BK783" i="167"/>
  <c r="BL783" i="167"/>
  <c r="A780" i="167"/>
  <c r="B780" i="167"/>
  <c r="C780" i="167"/>
  <c r="D780" i="167"/>
  <c r="E780" i="167"/>
  <c r="H780" i="167"/>
  <c r="I780" i="167"/>
  <c r="L780" i="167"/>
  <c r="N780" i="167"/>
  <c r="O780" i="167"/>
  <c r="P780" i="167"/>
  <c r="Q780" i="167"/>
  <c r="S780" i="167"/>
  <c r="T780" i="167"/>
  <c r="U780" i="167"/>
  <c r="V780" i="167"/>
  <c r="Y780" i="167"/>
  <c r="AB780" i="167"/>
  <c r="AF780" i="167"/>
  <c r="AG780" i="167"/>
  <c r="AI780" i="167"/>
  <c r="AL780" i="167"/>
  <c r="AK780" i="167" s="1"/>
  <c r="AO780" i="167"/>
  <c r="AP780" i="167"/>
  <c r="AQ780" i="167"/>
  <c r="AR780" i="167"/>
  <c r="AS780" i="167"/>
  <c r="AT780" i="167"/>
  <c r="AU780" i="167"/>
  <c r="AV780" i="167"/>
  <c r="AW780" i="167"/>
  <c r="BK780" i="167"/>
  <c r="BL780" i="167"/>
  <c r="A760" i="167"/>
  <c r="B760" i="167"/>
  <c r="C760" i="167"/>
  <c r="D760" i="167"/>
  <c r="E760" i="167"/>
  <c r="H760" i="167"/>
  <c r="I760" i="167"/>
  <c r="L760" i="167"/>
  <c r="N760" i="167"/>
  <c r="O760" i="167"/>
  <c r="P760" i="167"/>
  <c r="Q760" i="167"/>
  <c r="S760" i="167"/>
  <c r="T760" i="167"/>
  <c r="U760" i="167"/>
  <c r="V760" i="167"/>
  <c r="Y760" i="167"/>
  <c r="AB760" i="167"/>
  <c r="AF760" i="167"/>
  <c r="AG760" i="167"/>
  <c r="AI760" i="167"/>
  <c r="AL760" i="167"/>
  <c r="AO760" i="167"/>
  <c r="AP760" i="167"/>
  <c r="AQ760" i="167"/>
  <c r="AR760" i="167"/>
  <c r="AS760" i="167"/>
  <c r="AT760" i="167"/>
  <c r="AU760" i="167"/>
  <c r="AV760" i="167"/>
  <c r="AW760" i="167"/>
  <c r="BK760" i="167"/>
  <c r="BL760" i="167"/>
  <c r="A761" i="167"/>
  <c r="B761" i="167"/>
  <c r="C761" i="167"/>
  <c r="D761" i="167"/>
  <c r="E761" i="167"/>
  <c r="H761" i="167"/>
  <c r="I761" i="167"/>
  <c r="L761" i="167"/>
  <c r="N761" i="167"/>
  <c r="O761" i="167"/>
  <c r="P761" i="167"/>
  <c r="Q761" i="167"/>
  <c r="S761" i="167"/>
  <c r="T761" i="167"/>
  <c r="U761" i="167"/>
  <c r="V761" i="167"/>
  <c r="Y761" i="167"/>
  <c r="AB761" i="167"/>
  <c r="AF761" i="167"/>
  <c r="AG761" i="167"/>
  <c r="AI761" i="167"/>
  <c r="AL761" i="167"/>
  <c r="AK761" i="167" s="1"/>
  <c r="AO761" i="167"/>
  <c r="AP761" i="167"/>
  <c r="AQ761" i="167"/>
  <c r="AR761" i="167"/>
  <c r="AS761" i="167"/>
  <c r="AT761" i="167"/>
  <c r="AU761" i="167"/>
  <c r="AV761" i="167"/>
  <c r="AW761" i="167"/>
  <c r="BK761" i="167"/>
  <c r="BL761" i="167"/>
  <c r="A499" i="167"/>
  <c r="B499" i="167"/>
  <c r="C499" i="167"/>
  <c r="D499" i="167"/>
  <c r="E499" i="167"/>
  <c r="H499" i="167"/>
  <c r="I499" i="167"/>
  <c r="L499" i="167"/>
  <c r="N499" i="167"/>
  <c r="O499" i="167"/>
  <c r="P499" i="167"/>
  <c r="Q499" i="167"/>
  <c r="S499" i="167"/>
  <c r="T499" i="167"/>
  <c r="U499" i="167"/>
  <c r="V499" i="167"/>
  <c r="Y499" i="167"/>
  <c r="W499" i="167" s="1"/>
  <c r="AB499" i="167"/>
  <c r="CG499" i="167" s="1"/>
  <c r="AF499" i="167"/>
  <c r="AG499" i="167"/>
  <c r="AI499" i="167"/>
  <c r="AL499" i="167"/>
  <c r="AO499" i="167"/>
  <c r="AP499" i="167"/>
  <c r="AQ499" i="167"/>
  <c r="AR499" i="167"/>
  <c r="AS499" i="167"/>
  <c r="AT499" i="167"/>
  <c r="AU499" i="167"/>
  <c r="AV499" i="167"/>
  <c r="AW499" i="167"/>
  <c r="BK499" i="167"/>
  <c r="BL499" i="167"/>
  <c r="A500" i="167"/>
  <c r="B500" i="167"/>
  <c r="C500" i="167"/>
  <c r="D500" i="167"/>
  <c r="E500" i="167"/>
  <c r="H500" i="167"/>
  <c r="I500" i="167"/>
  <c r="L500" i="167"/>
  <c r="N500" i="167"/>
  <c r="O500" i="167"/>
  <c r="P500" i="167"/>
  <c r="Q500" i="167"/>
  <c r="S500" i="167"/>
  <c r="T500" i="167"/>
  <c r="U500" i="167"/>
  <c r="V500" i="167"/>
  <c r="Y500" i="167"/>
  <c r="X500" i="167" s="1"/>
  <c r="AB500" i="167"/>
  <c r="AF500" i="167"/>
  <c r="AG500" i="167"/>
  <c r="AI500" i="167"/>
  <c r="AL500" i="167"/>
  <c r="AO500" i="167"/>
  <c r="AP500" i="167"/>
  <c r="AQ500" i="167"/>
  <c r="AR500" i="167"/>
  <c r="AS500" i="167"/>
  <c r="AT500" i="167"/>
  <c r="AU500" i="167"/>
  <c r="AV500" i="167"/>
  <c r="AW500" i="167"/>
  <c r="BK500" i="167"/>
  <c r="BL500" i="167"/>
  <c r="A501" i="167"/>
  <c r="B501" i="167"/>
  <c r="C501" i="167"/>
  <c r="D501" i="167"/>
  <c r="E501" i="167"/>
  <c r="H501" i="167"/>
  <c r="CF501" i="167" s="1"/>
  <c r="I501" i="167"/>
  <c r="L501" i="167"/>
  <c r="N501" i="167"/>
  <c r="O501" i="167"/>
  <c r="P501" i="167"/>
  <c r="Q501" i="167"/>
  <c r="S501" i="167"/>
  <c r="T501" i="167"/>
  <c r="U501" i="167"/>
  <c r="V501" i="167"/>
  <c r="AX501" i="167" s="1"/>
  <c r="Y501" i="167"/>
  <c r="AB501" i="167"/>
  <c r="AF501" i="167"/>
  <c r="AG501" i="167"/>
  <c r="AI501" i="167"/>
  <c r="AL501" i="167"/>
  <c r="AJ501" i="167" s="1"/>
  <c r="AO501" i="167"/>
  <c r="AP501" i="167"/>
  <c r="AQ501" i="167"/>
  <c r="AR501" i="167"/>
  <c r="AS501" i="167"/>
  <c r="AT501" i="167"/>
  <c r="AU501" i="167"/>
  <c r="AV501" i="167"/>
  <c r="AW501" i="167"/>
  <c r="BK501" i="167"/>
  <c r="BL501" i="167"/>
  <c r="A493" i="167"/>
  <c r="B493" i="167"/>
  <c r="C493" i="167"/>
  <c r="D493" i="167"/>
  <c r="E493" i="167"/>
  <c r="H493" i="167"/>
  <c r="G493" i="167" s="1"/>
  <c r="BO493" i="167" s="1"/>
  <c r="I493" i="167"/>
  <c r="L493" i="167"/>
  <c r="N493" i="167"/>
  <c r="O493" i="167"/>
  <c r="P493" i="167"/>
  <c r="Q493" i="167"/>
  <c r="S493" i="167"/>
  <c r="T493" i="167"/>
  <c r="U493" i="167"/>
  <c r="V493" i="167"/>
  <c r="AX493" i="167" s="1"/>
  <c r="Y493" i="167"/>
  <c r="AB493" i="167"/>
  <c r="AF493" i="167"/>
  <c r="AG493" i="167"/>
  <c r="AI493" i="167"/>
  <c r="AL493" i="167"/>
  <c r="AO493" i="167"/>
  <c r="AP493" i="167"/>
  <c r="AQ493" i="167"/>
  <c r="AR493" i="167"/>
  <c r="AS493" i="167"/>
  <c r="AT493" i="167"/>
  <c r="AU493" i="167"/>
  <c r="AV493" i="167"/>
  <c r="AW493" i="167"/>
  <c r="BK493" i="167"/>
  <c r="BL493" i="167"/>
  <c r="A489" i="167"/>
  <c r="B489" i="167"/>
  <c r="C489" i="167"/>
  <c r="D489" i="167"/>
  <c r="E489" i="167"/>
  <c r="H489" i="167"/>
  <c r="G489" i="167" s="1"/>
  <c r="I489" i="167"/>
  <c r="L489" i="167"/>
  <c r="N489" i="167"/>
  <c r="O489" i="167"/>
  <c r="P489" i="167"/>
  <c r="Q489" i="167"/>
  <c r="S489" i="167"/>
  <c r="T489" i="167"/>
  <c r="U489" i="167"/>
  <c r="V489" i="167"/>
  <c r="AX489" i="167" s="1"/>
  <c r="Y489" i="167"/>
  <c r="AB489" i="167"/>
  <c r="AF489" i="167"/>
  <c r="AG489" i="167"/>
  <c r="AI489" i="167"/>
  <c r="AL489" i="167"/>
  <c r="AO489" i="167"/>
  <c r="AP489" i="167"/>
  <c r="AQ489" i="167"/>
  <c r="AR489" i="167"/>
  <c r="AS489" i="167"/>
  <c r="AT489" i="167"/>
  <c r="AU489" i="167"/>
  <c r="AV489" i="167"/>
  <c r="AW489" i="167"/>
  <c r="BB489" i="167"/>
  <c r="BK489" i="167"/>
  <c r="BL489" i="167"/>
  <c r="A724" i="167"/>
  <c r="B724" i="167"/>
  <c r="C724" i="167"/>
  <c r="D724" i="167"/>
  <c r="E724" i="167"/>
  <c r="H724" i="167"/>
  <c r="I724" i="167"/>
  <c r="L724" i="167"/>
  <c r="N724" i="167"/>
  <c r="O724" i="167"/>
  <c r="P724" i="167"/>
  <c r="Q724" i="167"/>
  <c r="S724" i="167"/>
  <c r="T724" i="167"/>
  <c r="U724" i="167"/>
  <c r="V724" i="167"/>
  <c r="Y724" i="167"/>
  <c r="AB724" i="167"/>
  <c r="AF724" i="167"/>
  <c r="AG724" i="167"/>
  <c r="AI724" i="167"/>
  <c r="AL724" i="167"/>
  <c r="AO724" i="167"/>
  <c r="AP724" i="167"/>
  <c r="AQ724" i="167"/>
  <c r="AR724" i="167"/>
  <c r="AS724" i="167"/>
  <c r="AT724" i="167"/>
  <c r="AU724" i="167"/>
  <c r="AV724" i="167"/>
  <c r="AW724" i="167"/>
  <c r="BK724" i="167"/>
  <c r="BL724" i="167"/>
  <c r="A763" i="167"/>
  <c r="B763" i="167"/>
  <c r="C763" i="167"/>
  <c r="D763" i="167"/>
  <c r="E763" i="167"/>
  <c r="H763" i="167"/>
  <c r="CF763" i="167" s="1"/>
  <c r="I763" i="167"/>
  <c r="L763" i="167"/>
  <c r="N763" i="167"/>
  <c r="O763" i="167"/>
  <c r="P763" i="167"/>
  <c r="Q763" i="167"/>
  <c r="S763" i="167"/>
  <c r="T763" i="167"/>
  <c r="U763" i="167"/>
  <c r="V763" i="167"/>
  <c r="Y763" i="167"/>
  <c r="AB763" i="167"/>
  <c r="CG763" i="167" s="1"/>
  <c r="AF763" i="167"/>
  <c r="AG763" i="167"/>
  <c r="AI763" i="167"/>
  <c r="AL763" i="167"/>
  <c r="AJ763" i="167" s="1"/>
  <c r="AO763" i="167"/>
  <c r="AP763" i="167"/>
  <c r="AQ763" i="167"/>
  <c r="AR763" i="167"/>
  <c r="AS763" i="167"/>
  <c r="AT763" i="167"/>
  <c r="AU763" i="167"/>
  <c r="AV763" i="167"/>
  <c r="AW763" i="167"/>
  <c r="BB763" i="167"/>
  <c r="BK763" i="167"/>
  <c r="BL763" i="167"/>
  <c r="BN763" i="167"/>
  <c r="A734" i="167"/>
  <c r="B734" i="167"/>
  <c r="C734" i="167"/>
  <c r="D734" i="167"/>
  <c r="E734" i="167"/>
  <c r="H734" i="167"/>
  <c r="G734" i="167" s="1"/>
  <c r="I734" i="167"/>
  <c r="L734" i="167"/>
  <c r="N734" i="167"/>
  <c r="O734" i="167"/>
  <c r="P734" i="167"/>
  <c r="Q734" i="167"/>
  <c r="S734" i="167"/>
  <c r="T734" i="167"/>
  <c r="U734" i="167"/>
  <c r="V734" i="167"/>
  <c r="Y734" i="167"/>
  <c r="AB734" i="167"/>
  <c r="AF734" i="167"/>
  <c r="AG734" i="167"/>
  <c r="AI734" i="167"/>
  <c r="AL734" i="167"/>
  <c r="AJ734" i="167" s="1"/>
  <c r="AO734" i="167"/>
  <c r="AP734" i="167"/>
  <c r="AQ734" i="167"/>
  <c r="AR734" i="167"/>
  <c r="AS734" i="167"/>
  <c r="AT734" i="167"/>
  <c r="AU734" i="167"/>
  <c r="AV734" i="167"/>
  <c r="AW734" i="167"/>
  <c r="BK734" i="167"/>
  <c r="BL734" i="167"/>
  <c r="A735" i="167"/>
  <c r="B735" i="167"/>
  <c r="C735" i="167"/>
  <c r="D735" i="167"/>
  <c r="E735" i="167"/>
  <c r="H735" i="167"/>
  <c r="F735" i="167" s="1"/>
  <c r="I735" i="167"/>
  <c r="L735" i="167"/>
  <c r="N735" i="167"/>
  <c r="O735" i="167"/>
  <c r="P735" i="167"/>
  <c r="Q735" i="167"/>
  <c r="S735" i="167"/>
  <c r="T735" i="167"/>
  <c r="U735" i="167"/>
  <c r="V735" i="167"/>
  <c r="Y735" i="167"/>
  <c r="AB735" i="167"/>
  <c r="AF735" i="167"/>
  <c r="AG735" i="167"/>
  <c r="AI735" i="167"/>
  <c r="AL735" i="167"/>
  <c r="AK735" i="167" s="1"/>
  <c r="AO735" i="167"/>
  <c r="AP735" i="167"/>
  <c r="AQ735" i="167"/>
  <c r="AR735" i="167"/>
  <c r="AS735" i="167"/>
  <c r="AT735" i="167"/>
  <c r="AU735" i="167"/>
  <c r="AV735" i="167"/>
  <c r="AW735" i="167"/>
  <c r="BK735" i="167"/>
  <c r="BL735" i="167"/>
  <c r="A713" i="167"/>
  <c r="B713" i="167"/>
  <c r="C713" i="167"/>
  <c r="D713" i="167"/>
  <c r="E713" i="167"/>
  <c r="H713" i="167"/>
  <c r="I713" i="167"/>
  <c r="L713" i="167"/>
  <c r="N713" i="167"/>
  <c r="O713" i="167"/>
  <c r="P713" i="167"/>
  <c r="Q713" i="167"/>
  <c r="S713" i="167"/>
  <c r="T713" i="167"/>
  <c r="U713" i="167"/>
  <c r="V713" i="167"/>
  <c r="Y713" i="167"/>
  <c r="AB713" i="167"/>
  <c r="AF713" i="167"/>
  <c r="AG713" i="167"/>
  <c r="AI713" i="167"/>
  <c r="AL713" i="167"/>
  <c r="AO713" i="167"/>
  <c r="AP713" i="167"/>
  <c r="AQ713" i="167"/>
  <c r="AR713" i="167"/>
  <c r="AS713" i="167"/>
  <c r="AT713" i="167"/>
  <c r="AU713" i="167"/>
  <c r="AV713" i="167"/>
  <c r="AW713" i="167"/>
  <c r="BK713" i="167"/>
  <c r="BL713" i="167"/>
  <c r="A719" i="167"/>
  <c r="B719" i="167"/>
  <c r="C719" i="167"/>
  <c r="D719" i="167"/>
  <c r="E719" i="167"/>
  <c r="H719" i="167"/>
  <c r="I719" i="167"/>
  <c r="L719" i="167"/>
  <c r="N719" i="167"/>
  <c r="O719" i="167"/>
  <c r="P719" i="167"/>
  <c r="Q719" i="167"/>
  <c r="S719" i="167"/>
  <c r="T719" i="167"/>
  <c r="U719" i="167"/>
  <c r="V719" i="167"/>
  <c r="Y719" i="167"/>
  <c r="W719" i="167" s="1"/>
  <c r="AB719" i="167"/>
  <c r="AA719" i="167" s="1"/>
  <c r="AF719" i="167"/>
  <c r="AG719" i="167"/>
  <c r="AI719" i="167"/>
  <c r="AL719" i="167"/>
  <c r="AK719" i="167" s="1"/>
  <c r="AO719" i="167"/>
  <c r="AP719" i="167"/>
  <c r="AQ719" i="167"/>
  <c r="AR719" i="167"/>
  <c r="AS719" i="167"/>
  <c r="AT719" i="167"/>
  <c r="AU719" i="167"/>
  <c r="AV719" i="167"/>
  <c r="AW719" i="167"/>
  <c r="BK719" i="167"/>
  <c r="BL719" i="167"/>
  <c r="A716" i="167"/>
  <c r="B716" i="167"/>
  <c r="C716" i="167"/>
  <c r="D716" i="167"/>
  <c r="E716" i="167"/>
  <c r="H716" i="167"/>
  <c r="I716" i="167"/>
  <c r="L716" i="167"/>
  <c r="N716" i="167"/>
  <c r="O716" i="167"/>
  <c r="P716" i="167"/>
  <c r="Q716" i="167"/>
  <c r="S716" i="167"/>
  <c r="T716" i="167"/>
  <c r="U716" i="167"/>
  <c r="V716" i="167"/>
  <c r="Y716" i="167"/>
  <c r="X716" i="167" s="1"/>
  <c r="AB716" i="167"/>
  <c r="AF716" i="167"/>
  <c r="AG716" i="167"/>
  <c r="AI716" i="167"/>
  <c r="AL716" i="167"/>
  <c r="AK716" i="167" s="1"/>
  <c r="AO716" i="167"/>
  <c r="AP716" i="167"/>
  <c r="AQ716" i="167"/>
  <c r="AR716" i="167"/>
  <c r="AS716" i="167"/>
  <c r="AT716" i="167"/>
  <c r="AU716" i="167"/>
  <c r="AV716" i="167"/>
  <c r="AW716" i="167"/>
  <c r="BK716" i="167"/>
  <c r="BL716" i="167"/>
  <c r="A717" i="167"/>
  <c r="B717" i="167"/>
  <c r="C717" i="167"/>
  <c r="D717" i="167"/>
  <c r="E717" i="167"/>
  <c r="H717" i="167"/>
  <c r="I717" i="167"/>
  <c r="L717" i="167"/>
  <c r="N717" i="167"/>
  <c r="O717" i="167"/>
  <c r="P717" i="167"/>
  <c r="Q717" i="167"/>
  <c r="S717" i="167"/>
  <c r="T717" i="167"/>
  <c r="U717" i="167"/>
  <c r="V717" i="167"/>
  <c r="Y717" i="167"/>
  <c r="X717" i="167" s="1"/>
  <c r="AB717" i="167"/>
  <c r="AF717" i="167"/>
  <c r="AG717" i="167"/>
  <c r="AI717" i="167"/>
  <c r="AL717" i="167"/>
  <c r="AO717" i="167"/>
  <c r="AP717" i="167"/>
  <c r="AQ717" i="167"/>
  <c r="AR717" i="167"/>
  <c r="AS717" i="167"/>
  <c r="AT717" i="167"/>
  <c r="AU717" i="167"/>
  <c r="AV717" i="167"/>
  <c r="AW717" i="167"/>
  <c r="BK717" i="167"/>
  <c r="BL717" i="167"/>
  <c r="A732" i="167"/>
  <c r="B732" i="167"/>
  <c r="C732" i="167"/>
  <c r="D732" i="167"/>
  <c r="E732" i="167"/>
  <c r="H732" i="167"/>
  <c r="G732" i="167" s="1"/>
  <c r="I732" i="167"/>
  <c r="L732" i="167"/>
  <c r="N732" i="167"/>
  <c r="O732" i="167"/>
  <c r="P732" i="167"/>
  <c r="Q732" i="167"/>
  <c r="S732" i="167"/>
  <c r="T732" i="167"/>
  <c r="U732" i="167"/>
  <c r="V732" i="167"/>
  <c r="Y732" i="167"/>
  <c r="AB732" i="167"/>
  <c r="AA732" i="167" s="1"/>
  <c r="AF732" i="167"/>
  <c r="AG732" i="167"/>
  <c r="AI732" i="167"/>
  <c r="AL732" i="167"/>
  <c r="AK732" i="167" s="1"/>
  <c r="AO732" i="167"/>
  <c r="AP732" i="167"/>
  <c r="AQ732" i="167"/>
  <c r="AR732" i="167"/>
  <c r="AS732" i="167"/>
  <c r="AT732" i="167"/>
  <c r="AU732" i="167"/>
  <c r="AV732" i="167"/>
  <c r="AW732" i="167"/>
  <c r="BK732" i="167"/>
  <c r="BL732" i="167"/>
  <c r="A714" i="167"/>
  <c r="B714" i="167"/>
  <c r="C714" i="167"/>
  <c r="D714" i="167"/>
  <c r="E714" i="167"/>
  <c r="H714" i="167"/>
  <c r="F714" i="167" s="1"/>
  <c r="I714" i="167"/>
  <c r="L714" i="167"/>
  <c r="N714" i="167"/>
  <c r="O714" i="167"/>
  <c r="P714" i="167"/>
  <c r="Q714" i="167"/>
  <c r="S714" i="167"/>
  <c r="T714" i="167"/>
  <c r="U714" i="167"/>
  <c r="V714" i="167"/>
  <c r="Y714" i="167"/>
  <c r="AB714" i="167"/>
  <c r="AF714" i="167"/>
  <c r="AG714" i="167"/>
  <c r="AI714" i="167"/>
  <c r="AL714" i="167"/>
  <c r="AO714" i="167"/>
  <c r="AP714" i="167"/>
  <c r="AQ714" i="167"/>
  <c r="AR714" i="167"/>
  <c r="AS714" i="167"/>
  <c r="AT714" i="167"/>
  <c r="AU714" i="167"/>
  <c r="AV714" i="167"/>
  <c r="AW714" i="167"/>
  <c r="BK714" i="167"/>
  <c r="BL714" i="167"/>
  <c r="A485" i="167"/>
  <c r="B485" i="167"/>
  <c r="C485" i="167"/>
  <c r="D485" i="167"/>
  <c r="E485" i="167"/>
  <c r="H485" i="167"/>
  <c r="I485" i="167"/>
  <c r="L485" i="167"/>
  <c r="N485" i="167"/>
  <c r="O485" i="167"/>
  <c r="P485" i="167"/>
  <c r="Q485" i="167"/>
  <c r="S485" i="167"/>
  <c r="T485" i="167"/>
  <c r="U485" i="167"/>
  <c r="V485" i="167"/>
  <c r="AX485" i="167" s="1"/>
  <c r="Y485" i="167"/>
  <c r="W485" i="167" s="1"/>
  <c r="AB485" i="167"/>
  <c r="CG485" i="167" s="1"/>
  <c r="AF485" i="167"/>
  <c r="AG485" i="167"/>
  <c r="AI485" i="167"/>
  <c r="AL485" i="167"/>
  <c r="AJ485" i="167" s="1"/>
  <c r="AO485" i="167"/>
  <c r="AP485" i="167"/>
  <c r="AQ485" i="167"/>
  <c r="AR485" i="167"/>
  <c r="AS485" i="167"/>
  <c r="AT485" i="167"/>
  <c r="AU485" i="167"/>
  <c r="AV485" i="167"/>
  <c r="AW485" i="167"/>
  <c r="BK485" i="167"/>
  <c r="BL485" i="167"/>
  <c r="A728" i="167"/>
  <c r="B728" i="167"/>
  <c r="C728" i="167"/>
  <c r="D728" i="167"/>
  <c r="E728" i="167"/>
  <c r="H728" i="167"/>
  <c r="G728" i="167" s="1"/>
  <c r="I728" i="167"/>
  <c r="L728" i="167"/>
  <c r="N728" i="167"/>
  <c r="O728" i="167"/>
  <c r="P728" i="167"/>
  <c r="Q728" i="167"/>
  <c r="S728" i="167"/>
  <c r="T728" i="167"/>
  <c r="U728" i="167"/>
  <c r="V728" i="167"/>
  <c r="Y728" i="167"/>
  <c r="AB728" i="167"/>
  <c r="CG728" i="167" s="1"/>
  <c r="AF728" i="167"/>
  <c r="AG728" i="167"/>
  <c r="AI728" i="167"/>
  <c r="AL728" i="167"/>
  <c r="AO728" i="167"/>
  <c r="AP728" i="167"/>
  <c r="AQ728" i="167"/>
  <c r="AR728" i="167"/>
  <c r="AS728" i="167"/>
  <c r="AT728" i="167"/>
  <c r="AU728" i="167"/>
  <c r="AV728" i="167"/>
  <c r="AW728" i="167"/>
  <c r="BK728" i="167"/>
  <c r="BL728" i="167"/>
  <c r="A729" i="167"/>
  <c r="B729" i="167"/>
  <c r="C729" i="167"/>
  <c r="D729" i="167"/>
  <c r="E729" i="167"/>
  <c r="H729" i="167"/>
  <c r="I729" i="167"/>
  <c r="L729" i="167"/>
  <c r="N729" i="167"/>
  <c r="O729" i="167"/>
  <c r="P729" i="167"/>
  <c r="Q729" i="167"/>
  <c r="S729" i="167"/>
  <c r="T729" i="167"/>
  <c r="U729" i="167"/>
  <c r="V729" i="167"/>
  <c r="Y729" i="167"/>
  <c r="AB729" i="167"/>
  <c r="AF729" i="167"/>
  <c r="AG729" i="167"/>
  <c r="AI729" i="167"/>
  <c r="AL729" i="167"/>
  <c r="AO729" i="167"/>
  <c r="AP729" i="167"/>
  <c r="AQ729" i="167"/>
  <c r="AR729" i="167"/>
  <c r="AS729" i="167"/>
  <c r="AT729" i="167"/>
  <c r="AU729" i="167"/>
  <c r="AV729" i="167"/>
  <c r="AW729" i="167"/>
  <c r="BK729" i="167"/>
  <c r="BL729" i="167"/>
  <c r="A725" i="167"/>
  <c r="B725" i="167"/>
  <c r="C725" i="167"/>
  <c r="D725" i="167"/>
  <c r="E725" i="167"/>
  <c r="H725" i="167"/>
  <c r="F725" i="167" s="1"/>
  <c r="I725" i="167"/>
  <c r="L725" i="167"/>
  <c r="N725" i="167"/>
  <c r="O725" i="167"/>
  <c r="P725" i="167"/>
  <c r="Q725" i="167"/>
  <c r="S725" i="167"/>
  <c r="T725" i="167"/>
  <c r="U725" i="167"/>
  <c r="V725" i="167"/>
  <c r="Y725" i="167"/>
  <c r="AB725" i="167"/>
  <c r="CG725" i="167" s="1"/>
  <c r="AF725" i="167"/>
  <c r="AG725" i="167"/>
  <c r="AI725" i="167"/>
  <c r="AL725" i="167"/>
  <c r="AK725" i="167" s="1"/>
  <c r="AO725" i="167"/>
  <c r="AP725" i="167"/>
  <c r="AQ725" i="167"/>
  <c r="AR725" i="167"/>
  <c r="AS725" i="167"/>
  <c r="AT725" i="167"/>
  <c r="AU725" i="167"/>
  <c r="AV725" i="167"/>
  <c r="AW725" i="167"/>
  <c r="BK725" i="167"/>
  <c r="BL725" i="167"/>
  <c r="A754" i="167"/>
  <c r="B754" i="167"/>
  <c r="C754" i="167"/>
  <c r="D754" i="167"/>
  <c r="E754" i="167"/>
  <c r="H754" i="167"/>
  <c r="I754" i="167"/>
  <c r="L754" i="167"/>
  <c r="N754" i="167"/>
  <c r="O754" i="167"/>
  <c r="P754" i="167"/>
  <c r="Q754" i="167"/>
  <c r="S754" i="167"/>
  <c r="T754" i="167"/>
  <c r="U754" i="167"/>
  <c r="V754" i="167"/>
  <c r="Y754" i="167"/>
  <c r="AB754" i="167"/>
  <c r="AF754" i="167"/>
  <c r="AG754" i="167"/>
  <c r="AI754" i="167"/>
  <c r="AL754" i="167"/>
  <c r="AO754" i="167"/>
  <c r="AP754" i="167"/>
  <c r="AQ754" i="167"/>
  <c r="AR754" i="167"/>
  <c r="AS754" i="167"/>
  <c r="AT754" i="167"/>
  <c r="AU754" i="167"/>
  <c r="AV754" i="167"/>
  <c r="AW754" i="167"/>
  <c r="BK754" i="167"/>
  <c r="BL754" i="167"/>
  <c r="A810" i="167"/>
  <c r="B810" i="167"/>
  <c r="C810" i="167"/>
  <c r="D810" i="167"/>
  <c r="E810" i="167"/>
  <c r="H810" i="167"/>
  <c r="CF810" i="167" s="1"/>
  <c r="I810" i="167"/>
  <c r="L810" i="167"/>
  <c r="N810" i="167"/>
  <c r="O810" i="167"/>
  <c r="P810" i="167"/>
  <c r="Q810" i="167"/>
  <c r="S810" i="167"/>
  <c r="T810" i="167"/>
  <c r="U810" i="167"/>
  <c r="V810" i="167"/>
  <c r="Y810" i="167"/>
  <c r="X810" i="167" s="1"/>
  <c r="AB810" i="167"/>
  <c r="AF810" i="167"/>
  <c r="AG810" i="167"/>
  <c r="AI810" i="167"/>
  <c r="AL810" i="167"/>
  <c r="AJ810" i="167" s="1"/>
  <c r="AO810" i="167"/>
  <c r="AP810" i="167"/>
  <c r="AQ810" i="167"/>
  <c r="AR810" i="167"/>
  <c r="AS810" i="167"/>
  <c r="AT810" i="167"/>
  <c r="AU810" i="167"/>
  <c r="AV810" i="167"/>
  <c r="AW810" i="167"/>
  <c r="BK810" i="167"/>
  <c r="BL810" i="167"/>
  <c r="A764" i="167"/>
  <c r="B764" i="167"/>
  <c r="C764" i="167"/>
  <c r="D764" i="167"/>
  <c r="E764" i="167"/>
  <c r="H764" i="167"/>
  <c r="F764" i="167" s="1"/>
  <c r="I764" i="167"/>
  <c r="L764" i="167"/>
  <c r="N764" i="167"/>
  <c r="O764" i="167"/>
  <c r="P764" i="167"/>
  <c r="Q764" i="167"/>
  <c r="S764" i="167"/>
  <c r="T764" i="167"/>
  <c r="U764" i="167"/>
  <c r="V764" i="167"/>
  <c r="Y764" i="167"/>
  <c r="AB764" i="167"/>
  <c r="AF764" i="167"/>
  <c r="AG764" i="167"/>
  <c r="AI764" i="167"/>
  <c r="AL764" i="167"/>
  <c r="AO764" i="167"/>
  <c r="AP764" i="167"/>
  <c r="AQ764" i="167"/>
  <c r="AR764" i="167"/>
  <c r="AS764" i="167"/>
  <c r="AT764" i="167"/>
  <c r="AU764" i="167"/>
  <c r="AV764" i="167"/>
  <c r="AW764" i="167"/>
  <c r="BK764" i="167"/>
  <c r="BL764" i="167"/>
  <c r="A778" i="167"/>
  <c r="B778" i="167"/>
  <c r="C778" i="167"/>
  <c r="D778" i="167"/>
  <c r="E778" i="167"/>
  <c r="H778" i="167"/>
  <c r="I778" i="167"/>
  <c r="L778" i="167"/>
  <c r="N778" i="167"/>
  <c r="O778" i="167"/>
  <c r="P778" i="167"/>
  <c r="Q778" i="167"/>
  <c r="S778" i="167"/>
  <c r="T778" i="167"/>
  <c r="U778" i="167"/>
  <c r="V778" i="167"/>
  <c r="Y778" i="167"/>
  <c r="AB778" i="167"/>
  <c r="AF778" i="167"/>
  <c r="AG778" i="167"/>
  <c r="AI778" i="167"/>
  <c r="AL778" i="167"/>
  <c r="AK778" i="167" s="1"/>
  <c r="AO778" i="167"/>
  <c r="AP778" i="167"/>
  <c r="AQ778" i="167"/>
  <c r="AR778" i="167"/>
  <c r="AS778" i="167"/>
  <c r="AT778" i="167"/>
  <c r="AU778" i="167"/>
  <c r="AV778" i="167"/>
  <c r="AW778" i="167"/>
  <c r="BK778" i="167"/>
  <c r="BL778" i="167"/>
  <c r="A484" i="167"/>
  <c r="B484" i="167"/>
  <c r="C484" i="167"/>
  <c r="D484" i="167"/>
  <c r="E484" i="167"/>
  <c r="H484" i="167"/>
  <c r="I484" i="167"/>
  <c r="L484" i="167"/>
  <c r="N484" i="167"/>
  <c r="O484" i="167"/>
  <c r="P484" i="167"/>
  <c r="Q484" i="167"/>
  <c r="S484" i="167"/>
  <c r="T484" i="167"/>
  <c r="U484" i="167"/>
  <c r="V484" i="167"/>
  <c r="AX484" i="167" s="1"/>
  <c r="Y484" i="167"/>
  <c r="AB484" i="167"/>
  <c r="CG484" i="167" s="1"/>
  <c r="AF484" i="167"/>
  <c r="AG484" i="167"/>
  <c r="AI484" i="167"/>
  <c r="AL484" i="167"/>
  <c r="AK484" i="167" s="1"/>
  <c r="AO484" i="167"/>
  <c r="AP484" i="167"/>
  <c r="AQ484" i="167"/>
  <c r="AR484" i="167"/>
  <c r="AS484" i="167"/>
  <c r="AT484" i="167"/>
  <c r="AU484" i="167"/>
  <c r="AV484" i="167"/>
  <c r="AW484" i="167"/>
  <c r="BK484" i="167"/>
  <c r="BL484" i="167"/>
  <c r="A1007" i="167"/>
  <c r="B1007" i="167"/>
  <c r="C1007" i="167"/>
  <c r="D1007" i="167"/>
  <c r="E1007" i="167"/>
  <c r="H1007" i="167"/>
  <c r="G1007" i="167" s="1"/>
  <c r="BO1007" i="167" s="1"/>
  <c r="I1007" i="167"/>
  <c r="L1007" i="167"/>
  <c r="N1007" i="167"/>
  <c r="O1007" i="167"/>
  <c r="P1007" i="167"/>
  <c r="Q1007" i="167"/>
  <c r="S1007" i="167"/>
  <c r="T1007" i="167"/>
  <c r="U1007" i="167"/>
  <c r="V1007" i="167"/>
  <c r="Y1007" i="167"/>
  <c r="AB1007" i="167"/>
  <c r="AF1007" i="167"/>
  <c r="AG1007" i="167"/>
  <c r="AI1007" i="167"/>
  <c r="AL1007" i="167"/>
  <c r="AJ1007" i="167" s="1"/>
  <c r="AO1007" i="167"/>
  <c r="AP1007" i="167"/>
  <c r="AQ1007" i="167"/>
  <c r="AR1007" i="167"/>
  <c r="AS1007" i="167"/>
  <c r="AT1007" i="167"/>
  <c r="AU1007" i="167"/>
  <c r="AV1007" i="167"/>
  <c r="AW1007" i="167"/>
  <c r="BB1007" i="167"/>
  <c r="BK1007" i="167"/>
  <c r="BL1007" i="167"/>
  <c r="A779" i="167"/>
  <c r="B779" i="167"/>
  <c r="C779" i="167"/>
  <c r="D779" i="167"/>
  <c r="E779" i="167"/>
  <c r="H779" i="167"/>
  <c r="I779" i="167"/>
  <c r="L779" i="167"/>
  <c r="N779" i="167"/>
  <c r="O779" i="167"/>
  <c r="P779" i="167"/>
  <c r="Q779" i="167"/>
  <c r="S779" i="167"/>
  <c r="T779" i="167"/>
  <c r="U779" i="167"/>
  <c r="V779" i="167"/>
  <c r="Y779" i="167"/>
  <c r="AB779" i="167"/>
  <c r="AF779" i="167"/>
  <c r="AG779" i="167"/>
  <c r="AI779" i="167"/>
  <c r="AL779" i="167"/>
  <c r="AJ779" i="167" s="1"/>
  <c r="AO779" i="167"/>
  <c r="AP779" i="167"/>
  <c r="AQ779" i="167"/>
  <c r="AR779" i="167"/>
  <c r="AS779" i="167"/>
  <c r="AT779" i="167"/>
  <c r="AU779" i="167"/>
  <c r="AV779" i="167"/>
  <c r="AW779" i="167"/>
  <c r="BK779" i="167"/>
  <c r="BL779" i="167"/>
  <c r="A736" i="167"/>
  <c r="B736" i="167"/>
  <c r="C736" i="167"/>
  <c r="D736" i="167"/>
  <c r="E736" i="167"/>
  <c r="H736" i="167"/>
  <c r="CF736" i="167" s="1"/>
  <c r="I736" i="167"/>
  <c r="L736" i="167"/>
  <c r="N736" i="167"/>
  <c r="O736" i="167"/>
  <c r="P736" i="167"/>
  <c r="Q736" i="167"/>
  <c r="S736" i="167"/>
  <c r="T736" i="167"/>
  <c r="U736" i="167"/>
  <c r="V736" i="167"/>
  <c r="Y736" i="167"/>
  <c r="AB736" i="167"/>
  <c r="AF736" i="167"/>
  <c r="AG736" i="167"/>
  <c r="AI736" i="167"/>
  <c r="AL736" i="167"/>
  <c r="AK736" i="167" s="1"/>
  <c r="AO736" i="167"/>
  <c r="AP736" i="167"/>
  <c r="AQ736" i="167"/>
  <c r="AR736" i="167"/>
  <c r="AS736" i="167"/>
  <c r="AT736" i="167"/>
  <c r="AU736" i="167"/>
  <c r="AV736" i="167"/>
  <c r="AW736" i="167"/>
  <c r="BB736" i="167"/>
  <c r="BK736" i="167"/>
  <c r="BL736" i="167"/>
  <c r="A733" i="167"/>
  <c r="B733" i="167"/>
  <c r="C733" i="167"/>
  <c r="D733" i="167"/>
  <c r="E733" i="167"/>
  <c r="H733" i="167"/>
  <c r="CF733" i="167" s="1"/>
  <c r="I733" i="167"/>
  <c r="L733" i="167"/>
  <c r="N733" i="167"/>
  <c r="O733" i="167"/>
  <c r="P733" i="167"/>
  <c r="Q733" i="167"/>
  <c r="S733" i="167"/>
  <c r="T733" i="167"/>
  <c r="U733" i="167"/>
  <c r="V733" i="167"/>
  <c r="Y733" i="167"/>
  <c r="AB733" i="167"/>
  <c r="AF733" i="167"/>
  <c r="AG733" i="167"/>
  <c r="AI733" i="167"/>
  <c r="AL733" i="167"/>
  <c r="AO733" i="167"/>
  <c r="AP733" i="167"/>
  <c r="AQ733" i="167"/>
  <c r="AR733" i="167"/>
  <c r="AS733" i="167"/>
  <c r="AT733" i="167"/>
  <c r="AU733" i="167"/>
  <c r="AV733" i="167"/>
  <c r="AW733" i="167"/>
  <c r="BK733" i="167"/>
  <c r="BL733" i="167"/>
  <c r="A730" i="167"/>
  <c r="B730" i="167"/>
  <c r="C730" i="167"/>
  <c r="D730" i="167"/>
  <c r="E730" i="167"/>
  <c r="H730" i="167"/>
  <c r="CF730" i="167" s="1"/>
  <c r="I730" i="167"/>
  <c r="L730" i="167"/>
  <c r="N730" i="167"/>
  <c r="O730" i="167"/>
  <c r="P730" i="167"/>
  <c r="Q730" i="167"/>
  <c r="S730" i="167"/>
  <c r="T730" i="167"/>
  <c r="U730" i="167"/>
  <c r="V730" i="167"/>
  <c r="Y730" i="167"/>
  <c r="AB730" i="167"/>
  <c r="AA730" i="167" s="1"/>
  <c r="AF730" i="167"/>
  <c r="AG730" i="167"/>
  <c r="AI730" i="167"/>
  <c r="AL730" i="167"/>
  <c r="AJ730" i="167" s="1"/>
  <c r="AO730" i="167"/>
  <c r="AP730" i="167"/>
  <c r="AQ730" i="167"/>
  <c r="AR730" i="167"/>
  <c r="AS730" i="167"/>
  <c r="AT730" i="167"/>
  <c r="AU730" i="167"/>
  <c r="AV730" i="167"/>
  <c r="AW730" i="167"/>
  <c r="BK730" i="167"/>
  <c r="BL730" i="167"/>
  <c r="A702" i="167"/>
  <c r="B702" i="167"/>
  <c r="C702" i="167"/>
  <c r="D702" i="167"/>
  <c r="E702" i="167"/>
  <c r="H702" i="167"/>
  <c r="I702" i="167"/>
  <c r="L702" i="167"/>
  <c r="N702" i="167"/>
  <c r="O702" i="167"/>
  <c r="P702" i="167"/>
  <c r="Q702" i="167"/>
  <c r="S702" i="167"/>
  <c r="T702" i="167"/>
  <c r="U702" i="167"/>
  <c r="V702" i="167"/>
  <c r="Y702" i="167"/>
  <c r="X702" i="167" s="1"/>
  <c r="AB702" i="167"/>
  <c r="AF702" i="167"/>
  <c r="AG702" i="167"/>
  <c r="AI702" i="167"/>
  <c r="AL702" i="167"/>
  <c r="AO702" i="167"/>
  <c r="AP702" i="167"/>
  <c r="AQ702" i="167"/>
  <c r="AR702" i="167"/>
  <c r="AS702" i="167"/>
  <c r="AT702" i="167"/>
  <c r="AU702" i="167"/>
  <c r="AV702" i="167"/>
  <c r="AW702" i="167"/>
  <c r="BK702" i="167"/>
  <c r="BL702" i="167"/>
  <c r="A703" i="167"/>
  <c r="B703" i="167"/>
  <c r="C703" i="167"/>
  <c r="D703" i="167"/>
  <c r="E703" i="167"/>
  <c r="H703" i="167"/>
  <c r="CF703" i="167" s="1"/>
  <c r="I703" i="167"/>
  <c r="L703" i="167"/>
  <c r="N703" i="167"/>
  <c r="O703" i="167"/>
  <c r="P703" i="167"/>
  <c r="Q703" i="167"/>
  <c r="S703" i="167"/>
  <c r="T703" i="167"/>
  <c r="U703" i="167"/>
  <c r="V703" i="167"/>
  <c r="Y703" i="167"/>
  <c r="CR1269" i="167" s="1"/>
  <c r="AB703" i="167"/>
  <c r="CG703" i="167" s="1"/>
  <c r="AF703" i="167"/>
  <c r="AG703" i="167"/>
  <c r="AI703" i="167"/>
  <c r="AL703" i="167"/>
  <c r="AJ703" i="167" s="1"/>
  <c r="AO703" i="167"/>
  <c r="AP703" i="167"/>
  <c r="AQ703" i="167"/>
  <c r="AR703" i="167"/>
  <c r="AS703" i="167"/>
  <c r="AT703" i="167"/>
  <c r="AU703" i="167"/>
  <c r="AV703" i="167"/>
  <c r="AW703" i="167"/>
  <c r="BB703" i="167"/>
  <c r="BK703" i="167"/>
  <c r="BL703" i="167"/>
  <c r="BN703" i="167"/>
  <c r="A697" i="167"/>
  <c r="B697" i="167"/>
  <c r="C697" i="167"/>
  <c r="D697" i="167"/>
  <c r="E697" i="167"/>
  <c r="H697" i="167"/>
  <c r="G697" i="167" s="1"/>
  <c r="BN697" i="167" s="1"/>
  <c r="I697" i="167"/>
  <c r="L697" i="167"/>
  <c r="N697" i="167"/>
  <c r="O697" i="167"/>
  <c r="P697" i="167"/>
  <c r="Q697" i="167"/>
  <c r="S697" i="167"/>
  <c r="T697" i="167"/>
  <c r="U697" i="167"/>
  <c r="V697" i="167"/>
  <c r="Y697" i="167"/>
  <c r="AB697" i="167"/>
  <c r="AF697" i="167"/>
  <c r="AG697" i="167"/>
  <c r="AI697" i="167"/>
  <c r="AL697" i="167"/>
  <c r="AJ697" i="167" s="1"/>
  <c r="AO697" i="167"/>
  <c r="AP697" i="167"/>
  <c r="AQ697" i="167"/>
  <c r="AR697" i="167"/>
  <c r="AS697" i="167"/>
  <c r="AT697" i="167"/>
  <c r="AU697" i="167"/>
  <c r="AV697" i="167"/>
  <c r="AW697" i="167"/>
  <c r="BK697" i="167"/>
  <c r="BL697" i="167"/>
  <c r="A694" i="167"/>
  <c r="B694" i="167"/>
  <c r="C694" i="167"/>
  <c r="D694" i="167"/>
  <c r="E694" i="167"/>
  <c r="H694" i="167"/>
  <c r="G694" i="167" s="1"/>
  <c r="BN694" i="167" s="1"/>
  <c r="I694" i="167"/>
  <c r="L694" i="167"/>
  <c r="N694" i="167"/>
  <c r="O694" i="167"/>
  <c r="P694" i="167"/>
  <c r="Q694" i="167"/>
  <c r="S694" i="167"/>
  <c r="T694" i="167"/>
  <c r="U694" i="167"/>
  <c r="V694" i="167"/>
  <c r="Y694" i="167"/>
  <c r="AB694" i="167"/>
  <c r="AF694" i="167"/>
  <c r="AG694" i="167"/>
  <c r="AI694" i="167"/>
  <c r="AL694" i="167"/>
  <c r="AJ694" i="167" s="1"/>
  <c r="AO694" i="167"/>
  <c r="AP694" i="167"/>
  <c r="AQ694" i="167"/>
  <c r="AR694" i="167"/>
  <c r="AS694" i="167"/>
  <c r="AT694" i="167"/>
  <c r="AU694" i="167"/>
  <c r="AV694" i="167"/>
  <c r="AW694" i="167"/>
  <c r="BB694" i="167"/>
  <c r="BK694" i="167"/>
  <c r="BL694" i="167"/>
  <c r="A695" i="167"/>
  <c r="B695" i="167"/>
  <c r="C695" i="167"/>
  <c r="D695" i="167"/>
  <c r="E695" i="167"/>
  <c r="H695" i="167"/>
  <c r="CF695" i="167" s="1"/>
  <c r="I695" i="167"/>
  <c r="L695" i="167"/>
  <c r="N695" i="167"/>
  <c r="O695" i="167"/>
  <c r="P695" i="167"/>
  <c r="Q695" i="167"/>
  <c r="S695" i="167"/>
  <c r="T695" i="167"/>
  <c r="U695" i="167"/>
  <c r="V695" i="167"/>
  <c r="Y695" i="167"/>
  <c r="AB695" i="167"/>
  <c r="Z695" i="167" s="1"/>
  <c r="AF695" i="167"/>
  <c r="AG695" i="167"/>
  <c r="AI695" i="167"/>
  <c r="AL695" i="167"/>
  <c r="AO695" i="167"/>
  <c r="AP695" i="167"/>
  <c r="AQ695" i="167"/>
  <c r="AR695" i="167"/>
  <c r="AS695" i="167"/>
  <c r="AT695" i="167"/>
  <c r="AU695" i="167"/>
  <c r="AV695" i="167"/>
  <c r="AW695" i="167"/>
  <c r="BK695" i="167"/>
  <c r="BL695" i="167"/>
  <c r="BN695" i="167"/>
  <c r="A696" i="167"/>
  <c r="B696" i="167"/>
  <c r="C696" i="167"/>
  <c r="D696" i="167"/>
  <c r="E696" i="167"/>
  <c r="H696" i="167"/>
  <c r="G696" i="167" s="1"/>
  <c r="BO696" i="167" s="1"/>
  <c r="I696" i="167"/>
  <c r="L696" i="167"/>
  <c r="N696" i="167"/>
  <c r="O696" i="167"/>
  <c r="P696" i="167"/>
  <c r="Q696" i="167"/>
  <c r="S696" i="167"/>
  <c r="T696" i="167"/>
  <c r="U696" i="167"/>
  <c r="V696" i="167"/>
  <c r="Y696" i="167"/>
  <c r="AB696" i="167"/>
  <c r="AF696" i="167"/>
  <c r="AG696" i="167"/>
  <c r="AI696" i="167"/>
  <c r="AL696" i="167"/>
  <c r="AK696" i="167" s="1"/>
  <c r="AO696" i="167"/>
  <c r="AP696" i="167"/>
  <c r="AQ696" i="167"/>
  <c r="AR696" i="167"/>
  <c r="AS696" i="167"/>
  <c r="AT696" i="167"/>
  <c r="AU696" i="167"/>
  <c r="AV696" i="167"/>
  <c r="AW696" i="167"/>
  <c r="BK696" i="167"/>
  <c r="BL696" i="167"/>
  <c r="A1072" i="167"/>
  <c r="B1072" i="167"/>
  <c r="C1072" i="167"/>
  <c r="D1072" i="167"/>
  <c r="E1072" i="167"/>
  <c r="H1072" i="167"/>
  <c r="I1072" i="167"/>
  <c r="L1072" i="167"/>
  <c r="N1072" i="167"/>
  <c r="O1072" i="167"/>
  <c r="P1072" i="167"/>
  <c r="Q1072" i="167"/>
  <c r="S1072" i="167"/>
  <c r="T1072" i="167"/>
  <c r="U1072" i="167"/>
  <c r="V1072" i="167"/>
  <c r="Y1072" i="167"/>
  <c r="X1072" i="167" s="1"/>
  <c r="AB1072" i="167"/>
  <c r="AF1072" i="167"/>
  <c r="AG1072" i="167"/>
  <c r="AI1072" i="167"/>
  <c r="AL1072" i="167"/>
  <c r="AJ1072" i="167" s="1"/>
  <c r="AO1072" i="167"/>
  <c r="AP1072" i="167"/>
  <c r="AQ1072" i="167"/>
  <c r="AR1072" i="167"/>
  <c r="AS1072" i="167"/>
  <c r="AT1072" i="167"/>
  <c r="AU1072" i="167"/>
  <c r="AV1072" i="167"/>
  <c r="AW1072" i="167"/>
  <c r="BK1072" i="167"/>
  <c r="BL1072" i="167"/>
  <c r="A1008" i="167"/>
  <c r="B1008" i="167"/>
  <c r="C1008" i="167"/>
  <c r="D1008" i="167"/>
  <c r="E1008" i="167"/>
  <c r="H1008" i="167"/>
  <c r="G1008" i="167" s="1"/>
  <c r="I1008" i="167"/>
  <c r="L1008" i="167"/>
  <c r="N1008" i="167"/>
  <c r="O1008" i="167"/>
  <c r="P1008" i="167"/>
  <c r="Q1008" i="167"/>
  <c r="S1008" i="167"/>
  <c r="T1008" i="167"/>
  <c r="U1008" i="167"/>
  <c r="V1008" i="167"/>
  <c r="Y1008" i="167"/>
  <c r="AB1008" i="167"/>
  <c r="Z1008" i="167" s="1"/>
  <c r="AF1008" i="167"/>
  <c r="AG1008" i="167"/>
  <c r="AI1008" i="167"/>
  <c r="AL1008" i="167"/>
  <c r="AK1008" i="167" s="1"/>
  <c r="AO1008" i="167"/>
  <c r="AP1008" i="167"/>
  <c r="AQ1008" i="167"/>
  <c r="AR1008" i="167"/>
  <c r="AS1008" i="167"/>
  <c r="AT1008" i="167"/>
  <c r="AU1008" i="167"/>
  <c r="AV1008" i="167"/>
  <c r="AW1008" i="167"/>
  <c r="BK1008" i="167"/>
  <c r="BL1008" i="167"/>
  <c r="A1009" i="167"/>
  <c r="B1009" i="167"/>
  <c r="C1009" i="167"/>
  <c r="D1009" i="167"/>
  <c r="E1009" i="167"/>
  <c r="H1009" i="167"/>
  <c r="G1009" i="167" s="1"/>
  <c r="I1009" i="167"/>
  <c r="L1009" i="167"/>
  <c r="N1009" i="167"/>
  <c r="O1009" i="167"/>
  <c r="P1009" i="167"/>
  <c r="Q1009" i="167"/>
  <c r="S1009" i="167"/>
  <c r="T1009" i="167"/>
  <c r="U1009" i="167"/>
  <c r="V1009" i="167"/>
  <c r="Y1009" i="167"/>
  <c r="AB1009" i="167"/>
  <c r="CG1009" i="167" s="1"/>
  <c r="AF1009" i="167"/>
  <c r="AG1009" i="167"/>
  <c r="AI1009" i="167"/>
  <c r="AL1009" i="167"/>
  <c r="AK1009" i="167" s="1"/>
  <c r="AO1009" i="167"/>
  <c r="AP1009" i="167"/>
  <c r="AQ1009" i="167"/>
  <c r="AR1009" i="167"/>
  <c r="AS1009" i="167"/>
  <c r="AT1009" i="167"/>
  <c r="AU1009" i="167"/>
  <c r="AV1009" i="167"/>
  <c r="AW1009" i="167"/>
  <c r="BK1009" i="167"/>
  <c r="BL1009" i="167"/>
  <c r="BN1009" i="167"/>
  <c r="A1010" i="167"/>
  <c r="B1010" i="167"/>
  <c r="C1010" i="167"/>
  <c r="D1010" i="167"/>
  <c r="E1010" i="167"/>
  <c r="H1010" i="167"/>
  <c r="I1010" i="167"/>
  <c r="L1010" i="167"/>
  <c r="N1010" i="167"/>
  <c r="O1010" i="167"/>
  <c r="P1010" i="167"/>
  <c r="Q1010" i="167"/>
  <c r="S1010" i="167"/>
  <c r="T1010" i="167"/>
  <c r="U1010" i="167"/>
  <c r="V1010" i="167"/>
  <c r="Y1010" i="167"/>
  <c r="AB1010" i="167"/>
  <c r="AF1010" i="167"/>
  <c r="AG1010" i="167"/>
  <c r="AI1010" i="167"/>
  <c r="AL1010" i="167"/>
  <c r="AJ1010" i="167" s="1"/>
  <c r="AO1010" i="167"/>
  <c r="AP1010" i="167"/>
  <c r="AQ1010" i="167"/>
  <c r="AR1010" i="167"/>
  <c r="AS1010" i="167"/>
  <c r="AT1010" i="167"/>
  <c r="AU1010" i="167"/>
  <c r="AV1010" i="167"/>
  <c r="AW1010" i="167"/>
  <c r="BK1010" i="167"/>
  <c r="BL1010" i="167"/>
  <c r="A1011" i="167"/>
  <c r="B1011" i="167"/>
  <c r="C1011" i="167"/>
  <c r="D1011" i="167"/>
  <c r="E1011" i="167"/>
  <c r="H1011" i="167"/>
  <c r="F1011" i="167" s="1"/>
  <c r="I1011" i="167"/>
  <c r="L1011" i="167"/>
  <c r="N1011" i="167"/>
  <c r="O1011" i="167"/>
  <c r="P1011" i="167"/>
  <c r="Q1011" i="167"/>
  <c r="S1011" i="167"/>
  <c r="T1011" i="167"/>
  <c r="U1011" i="167"/>
  <c r="V1011" i="167"/>
  <c r="Y1011" i="167"/>
  <c r="AB1011" i="167"/>
  <c r="CG1011" i="167" s="1"/>
  <c r="AF1011" i="167"/>
  <c r="AG1011" i="167"/>
  <c r="AI1011" i="167"/>
  <c r="AL1011" i="167"/>
  <c r="AJ1011" i="167" s="1"/>
  <c r="AO1011" i="167"/>
  <c r="AP1011" i="167"/>
  <c r="AQ1011" i="167"/>
  <c r="AR1011" i="167"/>
  <c r="AS1011" i="167"/>
  <c r="AT1011" i="167"/>
  <c r="AU1011" i="167"/>
  <c r="AV1011" i="167"/>
  <c r="AW1011" i="167"/>
  <c r="BK1011" i="167"/>
  <c r="BL1011" i="167"/>
  <c r="A1012" i="167"/>
  <c r="B1012" i="167"/>
  <c r="C1012" i="167"/>
  <c r="D1012" i="167"/>
  <c r="E1012" i="167"/>
  <c r="H1012" i="167"/>
  <c r="I1012" i="167"/>
  <c r="L1012" i="167"/>
  <c r="N1012" i="167"/>
  <c r="O1012" i="167"/>
  <c r="P1012" i="167"/>
  <c r="Q1012" i="167"/>
  <c r="S1012" i="167"/>
  <c r="T1012" i="167"/>
  <c r="U1012" i="167"/>
  <c r="V1012" i="167"/>
  <c r="Y1012" i="167"/>
  <c r="AB1012" i="167"/>
  <c r="AF1012" i="167"/>
  <c r="AG1012" i="167"/>
  <c r="AI1012" i="167"/>
  <c r="AL1012" i="167"/>
  <c r="AK1012" i="167" s="1"/>
  <c r="AO1012" i="167"/>
  <c r="AP1012" i="167"/>
  <c r="AQ1012" i="167"/>
  <c r="AR1012" i="167"/>
  <c r="AS1012" i="167"/>
  <c r="AT1012" i="167"/>
  <c r="AU1012" i="167"/>
  <c r="AV1012" i="167"/>
  <c r="AW1012" i="167"/>
  <c r="BB1012" i="167"/>
  <c r="BK1012" i="167"/>
  <c r="BL1012" i="167"/>
  <c r="A1013" i="167"/>
  <c r="B1013" i="167"/>
  <c r="C1013" i="167"/>
  <c r="D1013" i="167"/>
  <c r="E1013" i="167"/>
  <c r="H1013" i="167"/>
  <c r="I1013" i="167"/>
  <c r="L1013" i="167"/>
  <c r="N1013" i="167"/>
  <c r="O1013" i="167"/>
  <c r="P1013" i="167"/>
  <c r="Q1013" i="167"/>
  <c r="S1013" i="167"/>
  <c r="T1013" i="167"/>
  <c r="U1013" i="167"/>
  <c r="V1013" i="167"/>
  <c r="Y1013" i="167"/>
  <c r="AB1013" i="167"/>
  <c r="AF1013" i="167"/>
  <c r="AG1013" i="167"/>
  <c r="AI1013" i="167"/>
  <c r="AL1013" i="167"/>
  <c r="AJ1013" i="167" s="1"/>
  <c r="AO1013" i="167"/>
  <c r="AP1013" i="167"/>
  <c r="AQ1013" i="167"/>
  <c r="AR1013" i="167"/>
  <c r="AS1013" i="167"/>
  <c r="AT1013" i="167"/>
  <c r="AU1013" i="167"/>
  <c r="AV1013" i="167"/>
  <c r="AW1013" i="167"/>
  <c r="BK1013" i="167"/>
  <c r="BL1013" i="167"/>
  <c r="A1221" i="167"/>
  <c r="B1221" i="167"/>
  <c r="C1221" i="167"/>
  <c r="D1221" i="167"/>
  <c r="E1221" i="167"/>
  <c r="H1221" i="167"/>
  <c r="I1221" i="167"/>
  <c r="L1221" i="167"/>
  <c r="N1221" i="167"/>
  <c r="O1221" i="167"/>
  <c r="P1221" i="167"/>
  <c r="Q1221" i="167"/>
  <c r="S1221" i="167"/>
  <c r="T1221" i="167"/>
  <c r="U1221" i="167"/>
  <c r="V1221" i="167"/>
  <c r="Y1221" i="167"/>
  <c r="AB1221" i="167"/>
  <c r="CG1221" i="167" s="1"/>
  <c r="AF1221" i="167"/>
  <c r="AG1221" i="167"/>
  <c r="AI1221" i="167"/>
  <c r="AL1221" i="167"/>
  <c r="AK1221" i="167" s="1"/>
  <c r="AO1221" i="167"/>
  <c r="AP1221" i="167"/>
  <c r="AQ1221" i="167"/>
  <c r="AR1221" i="167"/>
  <c r="AS1221" i="167"/>
  <c r="AT1221" i="167"/>
  <c r="AU1221" i="167"/>
  <c r="AV1221" i="167"/>
  <c r="AW1221" i="167"/>
  <c r="BK1221" i="167"/>
  <c r="BL1221" i="167"/>
  <c r="A482" i="167"/>
  <c r="B482" i="167"/>
  <c r="C482" i="167"/>
  <c r="D482" i="167"/>
  <c r="E482" i="167"/>
  <c r="H482" i="167"/>
  <c r="I482" i="167"/>
  <c r="L482" i="167"/>
  <c r="N482" i="167"/>
  <c r="O482" i="167"/>
  <c r="P482" i="167"/>
  <c r="Q482" i="167"/>
  <c r="S482" i="167"/>
  <c r="T482" i="167"/>
  <c r="U482" i="167"/>
  <c r="V482" i="167"/>
  <c r="Y482" i="167"/>
  <c r="AB482" i="167"/>
  <c r="AF482" i="167"/>
  <c r="AG482" i="167"/>
  <c r="AI482" i="167"/>
  <c r="AL482" i="167"/>
  <c r="AO482" i="167"/>
  <c r="AP482" i="167"/>
  <c r="AQ482" i="167"/>
  <c r="AR482" i="167"/>
  <c r="AS482" i="167"/>
  <c r="AT482" i="167"/>
  <c r="AU482" i="167"/>
  <c r="AV482" i="167"/>
  <c r="AW482" i="167"/>
  <c r="BK482" i="167"/>
  <c r="BL482" i="167"/>
  <c r="A479" i="167"/>
  <c r="B479" i="167"/>
  <c r="C479" i="167"/>
  <c r="D479" i="167"/>
  <c r="E479" i="167"/>
  <c r="I479" i="167"/>
  <c r="L479" i="167"/>
  <c r="N479" i="167"/>
  <c r="O479" i="167"/>
  <c r="P479" i="167"/>
  <c r="Q479" i="167"/>
  <c r="S479" i="167"/>
  <c r="T479" i="167"/>
  <c r="U479" i="167"/>
  <c r="V479" i="167"/>
  <c r="Y479" i="167"/>
  <c r="X479" i="167" s="1"/>
  <c r="AB479" i="167"/>
  <c r="AF479" i="167"/>
  <c r="AC479" i="167" s="1"/>
  <c r="AG479" i="167"/>
  <c r="AI479" i="167"/>
  <c r="AL479" i="167"/>
  <c r="AJ479" i="167" s="1"/>
  <c r="AO479" i="167"/>
  <c r="AP479" i="167"/>
  <c r="AQ479" i="167"/>
  <c r="AR479" i="167"/>
  <c r="AS479" i="167"/>
  <c r="AT479" i="167"/>
  <c r="AU479" i="167"/>
  <c r="AV479" i="167"/>
  <c r="AW479" i="167"/>
  <c r="BK479" i="167"/>
  <c r="BL479" i="167"/>
  <c r="BK786" i="167"/>
  <c r="BL786" i="167"/>
  <c r="BK841" i="167"/>
  <c r="BL841" i="167"/>
  <c r="BK801" i="167"/>
  <c r="BL801" i="167"/>
  <c r="CG1014" i="167"/>
  <c r="BK1014" i="167"/>
  <c r="BL1014" i="167"/>
  <c r="BK1015" i="167"/>
  <c r="BL1015" i="167"/>
  <c r="BQ574" i="167"/>
  <c r="BK574" i="167"/>
  <c r="BL574" i="167"/>
  <c r="BK1016" i="167"/>
  <c r="BL1016" i="167"/>
  <c r="BN1111" i="167"/>
  <c r="BK1111" i="167"/>
  <c r="BL1111" i="167"/>
  <c r="BK587" i="167"/>
  <c r="BL587" i="167"/>
  <c r="BN587" i="167"/>
  <c r="BK1117" i="167"/>
  <c r="BL1117" i="167"/>
  <c r="BQ558" i="167"/>
  <c r="BK558" i="167"/>
  <c r="BL558" i="167"/>
  <c r="BN558" i="167"/>
  <c r="CG588" i="167"/>
  <c r="BK588" i="167"/>
  <c r="BL588" i="167"/>
  <c r="BN588" i="167"/>
  <c r="BK1056" i="167"/>
  <c r="BL1056" i="167"/>
  <c r="BK512" i="167"/>
  <c r="BL512" i="167"/>
  <c r="BK1191" i="167"/>
  <c r="BL1191" i="167"/>
  <c r="CF1191" i="167"/>
  <c r="BK589" i="167"/>
  <c r="BL589" i="167"/>
  <c r="BK5" i="167"/>
  <c r="BL5" i="167"/>
  <c r="CG590" i="167"/>
  <c r="BK590" i="167"/>
  <c r="BL590" i="167"/>
  <c r="BK6" i="167"/>
  <c r="BL6" i="167"/>
  <c r="BK1057" i="167"/>
  <c r="BL1057" i="167"/>
  <c r="CF7" i="167"/>
  <c r="BK7" i="167"/>
  <c r="BL7" i="167"/>
  <c r="BN7" i="167"/>
  <c r="BK549" i="167"/>
  <c r="BL549" i="167"/>
  <c r="BK8" i="167"/>
  <c r="BL8" i="167"/>
  <c r="BN8" i="167"/>
  <c r="BK591" i="167"/>
  <c r="BL591" i="167"/>
  <c r="BN591" i="167"/>
  <c r="CF504" i="167"/>
  <c r="BQ504" i="167"/>
  <c r="BK504" i="167"/>
  <c r="BL504" i="167"/>
  <c r="CG507" i="167"/>
  <c r="BK507" i="167"/>
  <c r="BL507" i="167"/>
  <c r="BK612" i="167"/>
  <c r="BL612" i="167"/>
  <c r="BN612" i="167"/>
  <c r="BK521" i="167"/>
  <c r="BL521" i="167"/>
  <c r="CF592" i="167"/>
  <c r="CA592" i="167"/>
  <c r="BK592" i="167"/>
  <c r="BL592" i="167"/>
  <c r="BK652" i="167"/>
  <c r="BL652" i="167"/>
  <c r="BY662" i="167"/>
  <c r="CG662" i="167"/>
  <c r="BK662" i="167"/>
  <c r="BL662" i="167"/>
  <c r="BK654" i="167"/>
  <c r="BL654" i="167"/>
  <c r="CG648" i="167"/>
  <c r="BK648" i="167"/>
  <c r="BL648" i="167"/>
  <c r="BK645" i="167"/>
  <c r="BL645" i="167"/>
  <c r="CG655" i="167"/>
  <c r="BK655" i="167"/>
  <c r="BL655" i="167"/>
  <c r="BK656" i="167"/>
  <c r="BL656" i="167"/>
  <c r="BN656" i="167"/>
  <c r="BK657" i="167"/>
  <c r="BL657" i="167"/>
  <c r="BY658" i="167"/>
  <c r="BK658" i="167"/>
  <c r="BL658" i="167"/>
  <c r="BK663" i="167"/>
  <c r="BL663" i="167"/>
  <c r="CG667" i="167"/>
  <c r="BK667" i="167"/>
  <c r="BL667" i="167"/>
  <c r="CF659" i="167"/>
  <c r="BK659" i="167"/>
  <c r="BL659" i="167"/>
  <c r="CF536" i="167"/>
  <c r="BK536" i="167"/>
  <c r="BL536" i="167"/>
  <c r="BN536" i="167"/>
  <c r="BK665" i="167"/>
  <c r="BL665" i="167"/>
  <c r="BK617" i="167"/>
  <c r="BL617" i="167"/>
  <c r="BN617" i="167"/>
  <c r="BK537" i="167"/>
  <c r="BL537" i="167"/>
  <c r="BN538" i="167"/>
  <c r="CG538" i="167"/>
  <c r="BK538" i="167"/>
  <c r="BL538" i="167"/>
  <c r="BK543" i="167"/>
  <c r="BL543" i="167"/>
  <c r="BN543" i="167"/>
  <c r="CF552" i="167"/>
  <c r="CG552" i="167"/>
  <c r="BK552" i="167"/>
  <c r="BL552" i="167"/>
  <c r="BN552" i="167"/>
  <c r="BK551" i="167"/>
  <c r="BL551" i="167"/>
  <c r="BN551" i="167"/>
  <c r="CG597" i="167"/>
  <c r="BK597" i="167"/>
  <c r="BL597" i="167"/>
  <c r="BQ609" i="167"/>
  <c r="BK609" i="167"/>
  <c r="BL609" i="167"/>
  <c r="BK559" i="167"/>
  <c r="BL559" i="167"/>
  <c r="BK553" i="167"/>
  <c r="BL553" i="167"/>
  <c r="BK517" i="167"/>
  <c r="BL517" i="167"/>
  <c r="BN517" i="167"/>
  <c r="BK632" i="167"/>
  <c r="BL632" i="167"/>
  <c r="BN632" i="167"/>
  <c r="BK935" i="167"/>
  <c r="BL935" i="167"/>
  <c r="BK560" i="167"/>
  <c r="BL560" i="167"/>
  <c r="BN513" i="167"/>
  <c r="BK513" i="167"/>
  <c r="BL513" i="167"/>
  <c r="BK649" i="167"/>
  <c r="BL649" i="167"/>
  <c r="BK514" i="167"/>
  <c r="BL514" i="167"/>
  <c r="BN514" i="167"/>
  <c r="CG650" i="167"/>
  <c r="BK650" i="167"/>
  <c r="BL650" i="167"/>
  <c r="BK518" i="167"/>
  <c r="BL518" i="167"/>
  <c r="BK603" i="167"/>
  <c r="BL603" i="167"/>
  <c r="BO519" i="167"/>
  <c r="BK519" i="167"/>
  <c r="BL519" i="167"/>
  <c r="BK523" i="167"/>
  <c r="BL523" i="167"/>
  <c r="CF524" i="167"/>
  <c r="BK524" i="167"/>
  <c r="BL524" i="167"/>
  <c r="BN524" i="167"/>
  <c r="CG621" i="167"/>
  <c r="BK621" i="167"/>
  <c r="BL621" i="167"/>
  <c r="BK525" i="167"/>
  <c r="BL525" i="167"/>
  <c r="CG642" i="167"/>
  <c r="BK642" i="167"/>
  <c r="BL642" i="167"/>
  <c r="BK671" i="167"/>
  <c r="BL671" i="167"/>
  <c r="BK718" i="167"/>
  <c r="BL718" i="167"/>
  <c r="BO1021" i="167"/>
  <c r="BK1021" i="167"/>
  <c r="BL1021" i="167"/>
  <c r="BN1021" i="167"/>
  <c r="CF526" i="167"/>
  <c r="BK526" i="167"/>
  <c r="BL526" i="167"/>
  <c r="BN545" i="167"/>
  <c r="BK545" i="167"/>
  <c r="BL545" i="167"/>
  <c r="CA546" i="167"/>
  <c r="BK546" i="167"/>
  <c r="BL546" i="167"/>
  <c r="CG561" i="167"/>
  <c r="BK561" i="167"/>
  <c r="BL561" i="167"/>
  <c r="BK566" i="167"/>
  <c r="BL566" i="167"/>
  <c r="BN566" i="167"/>
  <c r="BK765" i="167"/>
  <c r="BL765" i="167"/>
  <c r="BN765" i="167"/>
  <c r="BK820" i="167"/>
  <c r="BL820" i="167"/>
  <c r="CF554" i="167"/>
  <c r="BK554" i="167"/>
  <c r="BL554" i="167"/>
  <c r="BN554" i="167"/>
  <c r="CF629" i="167"/>
  <c r="BK629" i="167"/>
  <c r="BL629" i="167"/>
  <c r="CG548" i="167"/>
  <c r="BK548" i="167"/>
  <c r="BL548" i="167"/>
  <c r="BK508" i="167"/>
  <c r="BL508" i="167"/>
  <c r="CR544" i="167"/>
  <c r="CG544" i="167"/>
  <c r="BK544" i="167"/>
  <c r="BL544" i="167"/>
  <c r="CG720" i="167"/>
  <c r="BK720" i="167"/>
  <c r="BL720" i="167"/>
  <c r="BN720" i="167"/>
  <c r="CS1064" i="167"/>
  <c r="BK1064" i="167"/>
  <c r="BL1064" i="167"/>
  <c r="CG807" i="167"/>
  <c r="BK807" i="167"/>
  <c r="BL807" i="167"/>
  <c r="BK802" i="167"/>
  <c r="BL802" i="167"/>
  <c r="CR821" i="167"/>
  <c r="BK821" i="167"/>
  <c r="BL821" i="167"/>
  <c r="BK738" i="167"/>
  <c r="BL738" i="167"/>
  <c r="BN738" i="167"/>
  <c r="CF9" i="167"/>
  <c r="BK9" i="167"/>
  <c r="BL9" i="167"/>
  <c r="BK708" i="167"/>
  <c r="BL708" i="167"/>
  <c r="CG726" i="167"/>
  <c r="BK726" i="167"/>
  <c r="BL726" i="167"/>
  <c r="BK616" i="167"/>
  <c r="BL616" i="167"/>
  <c r="BN616" i="167"/>
  <c r="CR626" i="167"/>
  <c r="CS626" i="167"/>
  <c r="BK626" i="167"/>
  <c r="BL626" i="167"/>
  <c r="BQ605" i="167"/>
  <c r="BK605" i="167"/>
  <c r="BL605" i="167"/>
  <c r="BN605" i="167"/>
  <c r="CF633" i="167"/>
  <c r="CM633" i="167"/>
  <c r="BK633" i="167"/>
  <c r="BL633" i="167"/>
  <c r="BN633" i="167"/>
  <c r="CF602" i="167"/>
  <c r="CM602" i="167"/>
  <c r="BK602" i="167"/>
  <c r="BL602" i="167"/>
  <c r="BK613" i="167"/>
  <c r="BL613" i="167"/>
  <c r="BK623" i="167"/>
  <c r="BL623" i="167"/>
  <c r="CR684" i="167"/>
  <c r="BK684" i="167"/>
  <c r="BL684" i="167"/>
  <c r="CF660" i="167"/>
  <c r="BK660" i="167"/>
  <c r="BL660" i="167"/>
  <c r="BK643" i="167"/>
  <c r="BL643" i="167"/>
  <c r="CF803" i="167"/>
  <c r="CR803" i="167"/>
  <c r="BK803" i="167"/>
  <c r="BL803" i="167"/>
  <c r="BN803" i="167"/>
  <c r="CF804" i="167"/>
  <c r="CG804" i="167"/>
  <c r="BK804" i="167"/>
  <c r="BL804" i="167"/>
  <c r="BK487" i="167"/>
  <c r="BL487" i="167"/>
  <c r="CS488" i="167"/>
  <c r="BK488" i="167"/>
  <c r="BL488" i="167"/>
  <c r="CR490" i="167"/>
  <c r="BK490" i="167"/>
  <c r="BL490" i="167"/>
  <c r="BO491" i="167"/>
  <c r="BK491" i="167"/>
  <c r="BL491" i="167"/>
  <c r="BN491" i="167"/>
  <c r="BK492" i="167"/>
  <c r="BL492" i="167"/>
  <c r="CR494" i="167"/>
  <c r="BK494" i="167"/>
  <c r="BL494" i="167"/>
  <c r="CS495" i="167"/>
  <c r="BK495" i="167"/>
  <c r="BL495" i="167"/>
  <c r="CR496" i="167"/>
  <c r="BK496" i="167"/>
  <c r="BL496" i="167"/>
  <c r="BK739" i="167"/>
  <c r="BL739" i="167"/>
  <c r="CF620" i="167"/>
  <c r="CR620" i="167"/>
  <c r="CG620" i="167"/>
  <c r="BK620" i="167"/>
  <c r="BL620" i="167"/>
  <c r="BK1186" i="167"/>
  <c r="BL1186" i="167"/>
  <c r="CS1186" i="167"/>
  <c r="BK539" i="167"/>
  <c r="BL539" i="167"/>
  <c r="CR1187" i="167"/>
  <c r="CS1187" i="167"/>
  <c r="BK1187" i="167"/>
  <c r="BL1187" i="167"/>
  <c r="BN1187" i="167"/>
  <c r="CR1148" i="167"/>
  <c r="BK868" i="167"/>
  <c r="BL868" i="167"/>
  <c r="CF766" i="167"/>
  <c r="CR766" i="167"/>
  <c r="BK766" i="167"/>
  <c r="BL766" i="167"/>
  <c r="BN766" i="167"/>
  <c r="CL773" i="167"/>
  <c r="BK773" i="167"/>
  <c r="BL773" i="167"/>
  <c r="BN773" i="167"/>
  <c r="CS767" i="167"/>
  <c r="BK767" i="167"/>
  <c r="BL767" i="167"/>
  <c r="BK768" i="167"/>
  <c r="BL768" i="167"/>
  <c r="BK769" i="167"/>
  <c r="BL769" i="167"/>
  <c r="BK578" i="167"/>
  <c r="BL578" i="167"/>
  <c r="CG579" i="167"/>
  <c r="BK579" i="167"/>
  <c r="BL579" i="167"/>
  <c r="CF579" i="167"/>
  <c r="BK580" i="167"/>
  <c r="BL580" i="167"/>
  <c r="CS580" i="167"/>
  <c r="BK562" i="167"/>
  <c r="BL562" i="167"/>
  <c r="BN562" i="167"/>
  <c r="CF563" i="167"/>
  <c r="CL563" i="167"/>
  <c r="BK563" i="167"/>
  <c r="BL563" i="167"/>
  <c r="BK564" i="167"/>
  <c r="BL564" i="167"/>
  <c r="BK547" i="167"/>
  <c r="BL547" i="167"/>
  <c r="CR529" i="167"/>
  <c r="CG529" i="167"/>
  <c r="BK529" i="167"/>
  <c r="BL529" i="167"/>
  <c r="BN529" i="167"/>
  <c r="CG509" i="167"/>
  <c r="BK509" i="167"/>
  <c r="BL509" i="167"/>
  <c r="BN509" i="167"/>
  <c r="BK515" i="167"/>
  <c r="BL515" i="167"/>
  <c r="CF581" i="167"/>
  <c r="BK581" i="167"/>
  <c r="BL581" i="167"/>
  <c r="CS510" i="167"/>
  <c r="BK510" i="167"/>
  <c r="BL510" i="167"/>
  <c r="CS615" i="167"/>
  <c r="BK615" i="167"/>
  <c r="BL615" i="167"/>
  <c r="BN615" i="167"/>
  <c r="BK541" i="167"/>
  <c r="BL541" i="167"/>
  <c r="CF567" i="167"/>
  <c r="CS567" i="167"/>
  <c r="BK567" i="167"/>
  <c r="BL567" i="167"/>
  <c r="BK646" i="167"/>
  <c r="BL646" i="167"/>
  <c r="BN646" i="167"/>
  <c r="BK520" i="167"/>
  <c r="BL520" i="167"/>
  <c r="CR540" i="167"/>
  <c r="BK540" i="167"/>
  <c r="BL540" i="167"/>
  <c r="CG555" i="167"/>
  <c r="BK555" i="167"/>
  <c r="BL555" i="167"/>
  <c r="BK556" i="167"/>
  <c r="BL556" i="167"/>
  <c r="BK582" i="167"/>
  <c r="BL582" i="167"/>
  <c r="CK511" i="167"/>
  <c r="BK511" i="167"/>
  <c r="BL511" i="167"/>
  <c r="BK502" i="167"/>
  <c r="BL502" i="167"/>
  <c r="CL497" i="167"/>
  <c r="CS497" i="167"/>
  <c r="BK497" i="167"/>
  <c r="BL497" i="167"/>
  <c r="CG503" i="167"/>
  <c r="BK503" i="167"/>
  <c r="BL503" i="167"/>
  <c r="CS498" i="167"/>
  <c r="BK498" i="167"/>
  <c r="BL498" i="167"/>
  <c r="BQ505" i="167"/>
  <c r="CS505" i="167"/>
  <c r="BK505" i="167"/>
  <c r="BL505" i="167"/>
  <c r="CS506" i="167"/>
  <c r="BK506" i="167"/>
  <c r="BL506" i="167"/>
  <c r="BR644" i="167"/>
  <c r="BK644" i="167"/>
  <c r="BL644" i="167"/>
  <c r="BN644" i="167"/>
  <c r="BK624" i="167"/>
  <c r="BL624" i="167"/>
  <c r="CF710" i="167"/>
  <c r="CS710" i="167"/>
  <c r="BK710" i="167"/>
  <c r="BL710" i="167"/>
  <c r="BK568" i="167"/>
  <c r="BL568" i="167"/>
  <c r="CG816" i="167"/>
  <c r="BK816" i="167"/>
  <c r="BL816" i="167"/>
  <c r="BN816" i="167"/>
  <c r="BK630" i="167"/>
  <c r="BL630" i="167"/>
  <c r="CR583" i="167"/>
  <c r="BK583" i="167"/>
  <c r="BL583" i="167"/>
  <c r="CR557" i="167"/>
  <c r="CG557" i="167"/>
  <c r="BK557" i="167"/>
  <c r="BL557" i="167"/>
  <c r="CS584" i="167"/>
  <c r="BK584" i="167"/>
  <c r="BL584" i="167"/>
  <c r="BK531" i="167"/>
  <c r="BL531" i="167"/>
  <c r="BN531" i="167"/>
  <c r="CS534" i="167"/>
  <c r="BK534" i="167"/>
  <c r="BL534" i="167"/>
  <c r="CF532" i="167"/>
  <c r="CS532" i="167"/>
  <c r="BK532" i="167"/>
  <c r="BL532" i="167"/>
  <c r="BN532" i="167"/>
  <c r="CS533" i="167"/>
  <c r="BK533" i="167"/>
  <c r="BL533" i="167"/>
  <c r="BN533" i="167"/>
  <c r="BK631" i="167"/>
  <c r="BL631" i="167"/>
  <c r="BK599" i="167"/>
  <c r="BL599" i="167"/>
  <c r="BK577" i="167"/>
  <c r="BL577" i="167"/>
  <c r="BK575" i="167"/>
  <c r="BL575" i="167"/>
  <c r="CF572" i="167"/>
  <c r="BK572" i="167"/>
  <c r="BL572" i="167"/>
  <c r="CA572" i="167"/>
  <c r="CR572" i="167"/>
  <c r="BQ576" i="167"/>
  <c r="BK576" i="167"/>
  <c r="BL576" i="167"/>
  <c r="CR576" i="167"/>
  <c r="CF651" i="167"/>
  <c r="BK651" i="167"/>
  <c r="BL651" i="167"/>
  <c r="CR619" i="167"/>
  <c r="BK619" i="167"/>
  <c r="BL619" i="167"/>
  <c r="CR683" i="167"/>
  <c r="BK683" i="167"/>
  <c r="BL683" i="167"/>
  <c r="CA647" i="167"/>
  <c r="BK647" i="167"/>
  <c r="BL647" i="167"/>
  <c r="BN647" i="167"/>
  <c r="CG647" i="167"/>
  <c r="CS647" i="167"/>
  <c r="BK565" i="167"/>
  <c r="BL565" i="167"/>
  <c r="BK569" i="167"/>
  <c r="BL569" i="167"/>
  <c r="CR601" i="167"/>
  <c r="BK601" i="167"/>
  <c r="BL601" i="167"/>
  <c r="BN601" i="167"/>
  <c r="CL640" i="167"/>
  <c r="BK640" i="167"/>
  <c r="BL640" i="167"/>
  <c r="CG1027" i="167"/>
  <c r="BK1027" i="167"/>
  <c r="BL1027" i="167"/>
  <c r="CR1027" i="167"/>
  <c r="BK950" i="167"/>
  <c r="BL950" i="167"/>
  <c r="CS1116" i="167"/>
  <c r="BK1116" i="167"/>
  <c r="BL1116" i="167"/>
  <c r="BN1116" i="167"/>
  <c r="BK704" i="167"/>
  <c r="BL704" i="167"/>
  <c r="CS727" i="167"/>
  <c r="BK727" i="167"/>
  <c r="BL727" i="167"/>
  <c r="BK1109" i="167"/>
  <c r="BL1109" i="167"/>
  <c r="BK999" i="167"/>
  <c r="BL999" i="167"/>
  <c r="CF1000" i="167"/>
  <c r="CR1000" i="167"/>
  <c r="BK1000" i="167"/>
  <c r="BL1000" i="167"/>
  <c r="CG1000" i="167"/>
  <c r="CR527" i="167"/>
  <c r="CS527" i="167"/>
  <c r="BK527" i="167"/>
  <c r="BL527" i="167"/>
  <c r="BK1001" i="167"/>
  <c r="BL1001" i="167"/>
  <c r="BK528" i="167"/>
  <c r="BL528" i="167"/>
  <c r="BN528" i="167"/>
  <c r="CF1002" i="167"/>
  <c r="BY1002" i="167"/>
  <c r="BK1002" i="167"/>
  <c r="BL1002" i="167"/>
  <c r="CR1003" i="167"/>
  <c r="CS1003" i="167"/>
  <c r="BK1003" i="167"/>
  <c r="BL1003" i="167"/>
  <c r="CR711" i="167"/>
  <c r="CG711" i="167"/>
  <c r="BK711" i="167"/>
  <c r="BL711" i="167"/>
  <c r="BK614" i="167"/>
  <c r="BL614" i="167"/>
  <c r="BN614" i="167"/>
  <c r="CF585" i="167"/>
  <c r="CS585" i="167"/>
  <c r="BK585" i="167"/>
  <c r="BL585" i="167"/>
  <c r="BK1188" i="167"/>
  <c r="BL1188" i="167"/>
  <c r="CF586" i="167"/>
  <c r="BK586" i="167"/>
  <c r="BL586" i="167"/>
  <c r="BK712" i="167"/>
  <c r="BL712" i="167"/>
  <c r="BO705" i="167"/>
  <c r="BK705" i="167"/>
  <c r="BL705" i="167"/>
  <c r="BN705" i="167"/>
  <c r="CR706" i="167"/>
  <c r="BK706" i="167"/>
  <c r="BL706" i="167"/>
  <c r="CF707" i="167"/>
  <c r="BS707" i="167"/>
  <c r="BK707" i="167"/>
  <c r="BL707" i="167"/>
  <c r="BN472" i="167"/>
  <c r="CR472" i="167"/>
  <c r="CG472" i="167"/>
  <c r="BK472" i="167"/>
  <c r="BL472" i="167"/>
  <c r="CR470" i="167"/>
  <c r="CS470" i="167"/>
  <c r="BK470" i="167"/>
  <c r="BL470" i="167"/>
  <c r="CS471" i="167"/>
  <c r="BK471" i="167"/>
  <c r="BL471" i="167"/>
  <c r="CS467" i="167"/>
  <c r="BK467" i="167"/>
  <c r="BL467" i="167"/>
  <c r="BK480" i="167"/>
  <c r="BL480" i="167"/>
  <c r="CL458" i="167"/>
  <c r="CA458" i="167"/>
  <c r="BK458" i="167"/>
  <c r="BL458" i="167"/>
  <c r="CF458" i="167"/>
  <c r="BK451" i="167"/>
  <c r="BL451" i="167"/>
  <c r="CS453" i="167"/>
  <c r="BK453" i="167"/>
  <c r="BL453" i="167"/>
  <c r="CS452" i="167"/>
  <c r="BK452" i="167"/>
  <c r="BL452" i="167"/>
  <c r="BK454" i="167"/>
  <c r="BL454" i="167"/>
  <c r="BO457" i="167"/>
  <c r="CR457" i="167"/>
  <c r="BK457" i="167"/>
  <c r="BL457" i="167"/>
  <c r="CF455" i="167"/>
  <c r="BY455" i="167"/>
  <c r="CS455" i="167"/>
  <c r="BK455" i="167"/>
  <c r="BL455" i="167"/>
  <c r="CR456" i="167"/>
  <c r="BK456" i="167"/>
  <c r="BL456" i="167"/>
  <c r="CS462" i="167"/>
  <c r="BK462" i="167"/>
  <c r="BL462" i="167"/>
  <c r="BN462" i="167"/>
  <c r="CR465" i="167"/>
  <c r="CG465" i="167"/>
  <c r="BK465" i="167"/>
  <c r="BL465" i="167"/>
  <c r="BN465" i="167"/>
  <c r="BK464" i="167"/>
  <c r="BL464" i="167"/>
  <c r="BO460" i="167"/>
  <c r="CS460" i="167"/>
  <c r="BK460" i="167"/>
  <c r="BL460" i="167"/>
  <c r="BN460" i="167"/>
  <c r="CS468" i="167"/>
  <c r="BK468" i="167"/>
  <c r="BL468" i="167"/>
  <c r="BK466" i="167"/>
  <c r="BL466" i="167"/>
  <c r="BK628" i="167"/>
  <c r="BL628" i="167"/>
  <c r="BK811" i="167"/>
  <c r="BL811" i="167"/>
  <c r="BN811" i="167"/>
  <c r="BO722" i="167"/>
  <c r="BQ722" i="167"/>
  <c r="BK722" i="167"/>
  <c r="BL722" i="167"/>
  <c r="BN722" i="167"/>
  <c r="CR486" i="167"/>
  <c r="BK486" i="167"/>
  <c r="BL486" i="167"/>
  <c r="CR516" i="167"/>
  <c r="BK516" i="167"/>
  <c r="BL516" i="167"/>
  <c r="CR593" i="167"/>
  <c r="CG593" i="167"/>
  <c r="BK593" i="167"/>
  <c r="BL593" i="167"/>
  <c r="BN593" i="167"/>
  <c r="CF611" i="167"/>
  <c r="CO611" i="167"/>
  <c r="BK611" i="167"/>
  <c r="BL611" i="167"/>
  <c r="CF481" i="167"/>
  <c r="CR481" i="167"/>
  <c r="BK481" i="167"/>
  <c r="BL481" i="167"/>
  <c r="BN481" i="167"/>
  <c r="CG481" i="167"/>
  <c r="BQ483" i="167"/>
  <c r="BK483" i="167"/>
  <c r="BL483" i="167"/>
  <c r="BN483" i="167"/>
  <c r="CR474" i="167"/>
  <c r="BK474" i="167"/>
  <c r="BL474" i="167"/>
  <c r="CF475" i="167"/>
  <c r="BK475" i="167"/>
  <c r="BL475" i="167"/>
  <c r="BK476" i="167"/>
  <c r="BL476" i="167"/>
  <c r="BK477" i="167"/>
  <c r="BL477" i="167"/>
  <c r="CR478" i="167"/>
  <c r="BK478" i="167"/>
  <c r="BL478" i="167"/>
  <c r="CL449" i="167"/>
  <c r="CS449" i="167"/>
  <c r="BK449" i="167"/>
  <c r="BL449" i="167"/>
  <c r="CF459" i="167"/>
  <c r="CA459" i="167"/>
  <c r="BK459" i="167"/>
  <c r="BL459" i="167"/>
  <c r="BN459" i="167"/>
  <c r="CR459" i="167"/>
  <c r="BK469" i="167"/>
  <c r="BL469" i="167"/>
  <c r="BK461" i="167"/>
  <c r="BL461" i="167"/>
  <c r="BY463" i="167"/>
  <c r="BK463" i="167"/>
  <c r="BL463" i="167"/>
  <c r="BN463" i="167"/>
  <c r="CM463" i="167"/>
  <c r="CS463" i="167"/>
  <c r="CS473" i="167"/>
  <c r="BK473" i="167"/>
  <c r="BL473" i="167"/>
  <c r="CF450" i="167"/>
  <c r="BK450" i="167"/>
  <c r="BL450" i="167"/>
  <c r="BY10" i="167"/>
  <c r="BK10" i="167"/>
  <c r="BL10" i="167"/>
  <c r="BN10" i="167"/>
  <c r="CS11" i="167"/>
  <c r="BK11" i="167"/>
  <c r="BL11" i="167"/>
  <c r="BN12" i="167"/>
  <c r="CS12" i="167"/>
  <c r="BK12" i="167"/>
  <c r="BL12" i="167"/>
  <c r="CS13" i="167"/>
  <c r="CO13" i="167"/>
  <c r="BK13" i="167"/>
  <c r="BL13" i="167"/>
  <c r="CS14" i="167"/>
  <c r="BK14" i="167"/>
  <c r="BL14" i="167"/>
  <c r="CF15" i="167"/>
  <c r="CS15" i="167"/>
  <c r="BK15" i="167"/>
  <c r="BL15" i="167"/>
  <c r="CR16" i="167"/>
  <c r="BK16" i="167"/>
  <c r="BL16" i="167"/>
  <c r="CF17" i="167"/>
  <c r="BK17" i="167"/>
  <c r="BL17" i="167"/>
  <c r="BK18" i="167"/>
  <c r="BL18" i="167"/>
  <c r="BK19" i="167"/>
  <c r="BL19" i="167"/>
  <c r="BN19" i="167"/>
  <c r="BO20" i="167"/>
  <c r="BK20" i="167"/>
  <c r="BL20" i="167"/>
  <c r="BN20" i="167"/>
  <c r="BK21" i="167"/>
  <c r="BL21" i="167"/>
  <c r="CR22" i="167"/>
  <c r="BK22" i="167"/>
  <c r="BL22" i="167"/>
  <c r="CS23" i="167"/>
  <c r="BK23" i="167"/>
  <c r="BL23" i="167"/>
  <c r="BN23" i="167"/>
  <c r="CR23" i="167"/>
  <c r="BK24" i="167"/>
  <c r="BL24" i="167"/>
  <c r="BK25" i="167"/>
  <c r="BL25" i="167"/>
  <c r="CR26" i="167"/>
  <c r="BK26" i="167"/>
  <c r="BL26" i="167"/>
  <c r="CS27" i="167"/>
  <c r="BK27" i="167"/>
  <c r="BL27" i="167"/>
  <c r="CR28" i="167"/>
  <c r="CG28" i="167"/>
  <c r="BK28" i="167"/>
  <c r="BL28" i="167"/>
  <c r="BN28" i="167"/>
  <c r="CS29" i="167"/>
  <c r="BK29" i="167"/>
  <c r="BL29" i="167"/>
  <c r="CR30" i="167"/>
  <c r="BK30" i="167"/>
  <c r="BL30" i="167"/>
  <c r="CF31" i="167"/>
  <c r="BK31" i="167"/>
  <c r="BL31" i="167"/>
  <c r="BN31" i="167"/>
  <c r="CS31" i="167"/>
  <c r="CG32" i="167"/>
  <c r="BK32" i="167"/>
  <c r="BL32" i="167"/>
  <c r="BN32" i="167"/>
  <c r="CK32" i="167"/>
  <c r="CR32" i="167"/>
  <c r="CR33" i="167"/>
  <c r="BK33" i="167"/>
  <c r="BL33" i="167"/>
  <c r="CR34" i="167"/>
  <c r="CS34" i="167"/>
  <c r="BS34" i="167"/>
  <c r="BK34" i="167"/>
  <c r="BL34" i="167"/>
  <c r="BN34" i="167"/>
  <c r="CF34" i="167"/>
  <c r="CL34" i="167"/>
  <c r="BK35" i="167"/>
  <c r="BL35" i="167"/>
  <c r="CF36" i="167"/>
  <c r="BK36" i="167"/>
  <c r="BL36" i="167"/>
  <c r="CR37" i="167"/>
  <c r="BS37" i="167"/>
  <c r="BK37" i="167"/>
  <c r="BL37" i="167"/>
  <c r="CS38" i="167"/>
  <c r="BK38" i="167"/>
  <c r="BL38" i="167"/>
  <c r="BN38" i="167"/>
  <c r="BZ39" i="167"/>
  <c r="BK39" i="167"/>
  <c r="BL39" i="167"/>
  <c r="BN39" i="167"/>
  <c r="CF40" i="167"/>
  <c r="CS40" i="167"/>
  <c r="BK40" i="167"/>
  <c r="BL40" i="167"/>
  <c r="CF41" i="167"/>
  <c r="CS41" i="167"/>
  <c r="BK41" i="167"/>
  <c r="BL41" i="167"/>
  <c r="BN41" i="167"/>
  <c r="CR42" i="167"/>
  <c r="BK42" i="167"/>
  <c r="BL42" i="167"/>
  <c r="BK43" i="167"/>
  <c r="BL43" i="167"/>
  <c r="CF44" i="167"/>
  <c r="BK44" i="167"/>
  <c r="BL44" i="167"/>
  <c r="BN44" i="167"/>
  <c r="BK45" i="167"/>
  <c r="BL45" i="167"/>
  <c r="CF46" i="167"/>
  <c r="BK46" i="167"/>
  <c r="BL46" i="167"/>
  <c r="CS47" i="167"/>
  <c r="BK47" i="167"/>
  <c r="BL47" i="167"/>
  <c r="BK48" i="167"/>
  <c r="BL48" i="167"/>
  <c r="CR49" i="167"/>
  <c r="BK49" i="167"/>
  <c r="BL49" i="167"/>
  <c r="CF50" i="167"/>
  <c r="CG50" i="167"/>
  <c r="BK50" i="167"/>
  <c r="BL50" i="167"/>
  <c r="CG51" i="167"/>
  <c r="BK51" i="167"/>
  <c r="BL51" i="167"/>
  <c r="CR52" i="167"/>
  <c r="CG52" i="167"/>
  <c r="BK52" i="167"/>
  <c r="BL52" i="167"/>
  <c r="CS53" i="167"/>
  <c r="BK53" i="167"/>
  <c r="BL53" i="167"/>
  <c r="BK54" i="167"/>
  <c r="BL54" i="167"/>
  <c r="BO55" i="167"/>
  <c r="CG55" i="167"/>
  <c r="BK55" i="167"/>
  <c r="BL55" i="167"/>
  <c r="BK56" i="167"/>
  <c r="BL56" i="167"/>
  <c r="BK57" i="167"/>
  <c r="BL57" i="167"/>
  <c r="BK58" i="167"/>
  <c r="BL58" i="167"/>
  <c r="BN58" i="167"/>
  <c r="CF59" i="167"/>
  <c r="CS59" i="167"/>
  <c r="BK59" i="167"/>
  <c r="BL59" i="167"/>
  <c r="BN60" i="167"/>
  <c r="CS60" i="167"/>
  <c r="BK60" i="167"/>
  <c r="BL60" i="167"/>
  <c r="CF61" i="167"/>
  <c r="CR61" i="167"/>
  <c r="BK61" i="167"/>
  <c r="BL61" i="167"/>
  <c r="BN62" i="167"/>
  <c r="CS62" i="167"/>
  <c r="BK62" i="167"/>
  <c r="BL62" i="167"/>
  <c r="BQ63" i="167"/>
  <c r="BK63" i="167"/>
  <c r="BL63" i="167"/>
  <c r="CS64" i="167"/>
  <c r="BK64" i="167"/>
  <c r="BL64" i="167"/>
  <c r="CQ65" i="167"/>
  <c r="CR65" i="167"/>
  <c r="BK65" i="167"/>
  <c r="BL65" i="167"/>
  <c r="BQ66" i="167"/>
  <c r="BK66" i="167"/>
  <c r="BL66" i="167"/>
  <c r="BN66" i="167"/>
  <c r="CS67" i="167"/>
  <c r="BK67" i="167"/>
  <c r="BL67" i="167"/>
  <c r="CR68" i="167"/>
  <c r="BK68" i="167"/>
  <c r="BL68" i="167"/>
  <c r="BN68" i="167"/>
  <c r="BK69" i="167"/>
  <c r="BL69" i="167"/>
  <c r="BN69" i="167"/>
  <c r="BK70" i="167"/>
  <c r="BL70" i="167"/>
  <c r="BN70" i="167"/>
  <c r="BK71" i="167"/>
  <c r="BL71" i="167"/>
  <c r="CR72" i="167"/>
  <c r="BK72" i="167"/>
  <c r="BL72" i="167"/>
  <c r="BK73" i="167"/>
  <c r="BL73" i="167"/>
  <c r="CS74" i="167"/>
  <c r="BK74" i="167"/>
  <c r="BL74" i="167"/>
  <c r="BK75" i="167"/>
  <c r="BL75" i="167"/>
  <c r="CF76" i="167"/>
  <c r="CR76" i="167"/>
  <c r="CS76" i="167"/>
  <c r="BK76" i="167"/>
  <c r="BL76" i="167"/>
  <c r="CR77" i="167"/>
  <c r="CS77" i="167"/>
  <c r="BK77" i="167"/>
  <c r="BL77" i="167"/>
  <c r="CS78" i="167"/>
  <c r="BK78" i="167"/>
  <c r="BL78" i="167"/>
  <c r="CS79" i="167"/>
  <c r="BK79" i="167"/>
  <c r="BL79" i="167"/>
  <c r="BN79" i="167"/>
  <c r="BO80" i="167"/>
  <c r="CR80" i="167"/>
  <c r="CG80" i="167"/>
  <c r="BK80" i="167"/>
  <c r="BL80" i="167"/>
  <c r="BN80" i="167"/>
  <c r="BK81" i="167"/>
  <c r="BL81" i="167"/>
  <c r="CR82" i="167"/>
  <c r="BK82" i="167"/>
  <c r="BL82" i="167"/>
  <c r="BN82" i="167"/>
  <c r="BY83" i="167"/>
  <c r="BK83" i="167"/>
  <c r="BL83" i="167"/>
  <c r="CR84" i="167"/>
  <c r="BK84" i="167"/>
  <c r="BL84" i="167"/>
  <c r="CF85" i="167"/>
  <c r="CG85" i="167"/>
  <c r="BK85" i="167"/>
  <c r="BL85" i="167"/>
  <c r="CS85" i="167"/>
  <c r="BK86" i="167"/>
  <c r="BL86" i="167"/>
  <c r="CS86" i="167"/>
  <c r="CR87" i="167"/>
  <c r="BK87" i="167"/>
  <c r="BL87" i="167"/>
  <c r="BN87" i="167"/>
  <c r="CS88" i="167"/>
  <c r="BK88" i="167"/>
  <c r="BL88" i="167"/>
  <c r="BK89" i="167"/>
  <c r="BL89" i="167"/>
  <c r="CF90" i="167"/>
  <c r="CS90" i="167"/>
  <c r="BK90" i="167"/>
  <c r="BL90" i="167"/>
  <c r="BK91" i="167"/>
  <c r="BL91" i="167"/>
  <c r="CF92" i="167"/>
  <c r="CR92" i="167"/>
  <c r="CG92" i="167"/>
  <c r="BK92" i="167"/>
  <c r="BL92" i="167"/>
  <c r="BO93" i="167"/>
  <c r="CR93" i="167"/>
  <c r="BK93" i="167"/>
  <c r="BL93" i="167"/>
  <c r="CR94" i="167"/>
  <c r="CS94" i="167"/>
  <c r="BK94" i="167"/>
  <c r="BL94" i="167"/>
  <c r="CG95" i="167"/>
  <c r="BK95" i="167"/>
  <c r="BL95" i="167"/>
  <c r="BK96" i="167"/>
  <c r="BL96" i="167"/>
  <c r="BK97" i="167"/>
  <c r="BL97" i="167"/>
  <c r="BK98" i="167"/>
  <c r="BL98" i="167"/>
  <c r="BK99" i="167"/>
  <c r="BL99" i="167"/>
  <c r="BK100" i="167"/>
  <c r="BL100" i="167"/>
  <c r="BN101" i="167"/>
  <c r="BK101" i="167"/>
  <c r="BL101" i="167"/>
  <c r="CS102" i="167"/>
  <c r="CO102" i="167"/>
  <c r="BK102" i="167"/>
  <c r="BL102" i="167"/>
  <c r="CF103" i="167"/>
  <c r="BK103" i="167"/>
  <c r="BL103" i="167"/>
  <c r="CG104" i="167"/>
  <c r="BK104" i="167"/>
  <c r="BL104" i="167"/>
  <c r="BN104" i="167"/>
  <c r="CF105" i="167"/>
  <c r="BK105" i="167"/>
  <c r="BL105" i="167"/>
  <c r="CR106" i="167"/>
  <c r="BK106" i="167"/>
  <c r="BL106" i="167"/>
  <c r="BN106" i="167"/>
  <c r="CF106" i="167"/>
  <c r="BK107" i="167"/>
  <c r="BL107" i="167"/>
  <c r="CG107" i="167"/>
  <c r="CS107" i="167"/>
  <c r="CS108" i="167"/>
  <c r="BK108" i="167"/>
  <c r="BL108" i="167"/>
  <c r="CR109" i="167"/>
  <c r="BK109" i="167"/>
  <c r="BL109" i="167"/>
  <c r="CR110" i="167"/>
  <c r="BK110" i="167"/>
  <c r="BL110" i="167"/>
  <c r="CF111" i="167"/>
  <c r="BK111" i="167"/>
  <c r="BL111" i="167"/>
  <c r="CF112" i="167"/>
  <c r="BK112" i="167"/>
  <c r="BL112" i="167"/>
  <c r="CR113" i="167"/>
  <c r="BK113" i="167"/>
  <c r="BL113" i="167"/>
  <c r="BK114" i="167"/>
  <c r="BL114" i="167"/>
  <c r="CF115" i="167"/>
  <c r="BK115" i="167"/>
  <c r="BL115" i="167"/>
  <c r="BN115" i="167"/>
  <c r="CR116" i="167"/>
  <c r="CS116" i="167"/>
  <c r="BK116" i="167"/>
  <c r="BL116" i="167"/>
  <c r="BK117" i="167"/>
  <c r="BL117" i="167"/>
  <c r="CS118" i="167"/>
  <c r="BK118" i="167"/>
  <c r="BL118" i="167"/>
  <c r="CS119" i="167"/>
  <c r="BK119" i="167"/>
  <c r="BL119" i="167"/>
  <c r="BK120" i="167"/>
  <c r="BL120" i="167"/>
  <c r="CR121" i="167"/>
  <c r="BK121" i="167"/>
  <c r="BL121" i="167"/>
  <c r="BN121" i="167"/>
  <c r="BO122" i="167"/>
  <c r="BK122" i="167"/>
  <c r="BL122" i="167"/>
  <c r="BK123" i="167"/>
  <c r="BL123" i="167"/>
  <c r="CG124" i="167"/>
  <c r="BK124" i="167"/>
  <c r="BL124" i="167"/>
  <c r="CG125" i="167"/>
  <c r="BK125" i="167"/>
  <c r="BL125" i="167"/>
  <c r="BK126" i="167"/>
  <c r="BL126" i="167"/>
  <c r="CG126" i="167"/>
  <c r="BK127" i="167"/>
  <c r="BL127" i="167"/>
  <c r="BN127" i="167"/>
  <c r="BK128" i="167"/>
  <c r="BL128" i="167"/>
  <c r="CR129" i="167"/>
  <c r="CG129" i="167"/>
  <c r="BK129" i="167"/>
  <c r="BL129" i="167"/>
  <c r="CF130" i="167"/>
  <c r="CG130" i="167"/>
  <c r="BK130" i="167"/>
  <c r="BL130" i="167"/>
  <c r="CL131" i="167"/>
  <c r="CA131" i="167"/>
  <c r="BK131" i="167"/>
  <c r="BL131" i="167"/>
  <c r="BY132" i="167"/>
  <c r="BK132" i="167"/>
  <c r="BL132" i="167"/>
  <c r="BN132" i="167"/>
  <c r="BS133" i="167"/>
  <c r="BK133" i="167"/>
  <c r="BL133" i="167"/>
  <c r="CR134" i="167"/>
  <c r="BK134" i="167"/>
  <c r="BL134" i="167"/>
  <c r="BY135" i="167"/>
  <c r="BK135" i="167"/>
  <c r="BL135" i="167"/>
  <c r="BK136" i="167"/>
  <c r="BL136" i="167"/>
  <c r="BK137" i="167"/>
  <c r="BL137" i="167"/>
  <c r="CS138" i="167"/>
  <c r="BK138" i="167"/>
  <c r="BL138" i="167"/>
  <c r="BN138" i="167"/>
  <c r="BK139" i="167"/>
  <c r="BL139" i="167"/>
  <c r="CG140" i="167"/>
  <c r="BK140" i="167"/>
  <c r="BL140" i="167"/>
  <c r="BK141" i="167"/>
  <c r="BL141" i="167"/>
  <c r="CG142" i="167"/>
  <c r="BK142" i="167"/>
  <c r="BL142" i="167"/>
  <c r="BK143" i="167"/>
  <c r="BL143" i="167"/>
  <c r="CF144" i="167"/>
  <c r="BK144" i="167"/>
  <c r="BL144" i="167"/>
  <c r="BN144" i="167"/>
  <c r="BK145" i="167"/>
  <c r="BL145" i="167"/>
  <c r="BN145" i="167"/>
  <c r="BK146" i="167"/>
  <c r="BL146" i="167"/>
  <c r="CR147" i="167"/>
  <c r="BK147" i="167"/>
  <c r="BL147" i="167"/>
  <c r="BK148" i="167"/>
  <c r="BL148" i="167"/>
  <c r="BN148" i="167"/>
  <c r="BK149" i="167"/>
  <c r="BL149" i="167"/>
  <c r="BR150" i="167"/>
  <c r="BK150" i="167"/>
  <c r="BL150" i="167"/>
  <c r="BK151" i="167"/>
  <c r="BL151" i="167"/>
  <c r="CS152" i="167"/>
  <c r="BK152" i="167"/>
  <c r="BL152" i="167"/>
  <c r="BK153" i="167"/>
  <c r="BL153" i="167"/>
  <c r="BK154" i="167"/>
  <c r="BL154" i="167"/>
  <c r="CF155" i="167"/>
  <c r="BK155" i="167"/>
  <c r="BL155" i="167"/>
  <c r="A156" i="167"/>
  <c r="B156" i="167"/>
  <c r="C156" i="167"/>
  <c r="D156" i="167"/>
  <c r="E156" i="167"/>
  <c r="M156" i="167" s="1"/>
  <c r="I156" i="167"/>
  <c r="L156" i="167"/>
  <c r="N156" i="167"/>
  <c r="O156" i="167"/>
  <c r="P156" i="167"/>
  <c r="Q156" i="167"/>
  <c r="S156" i="167"/>
  <c r="T156" i="167"/>
  <c r="U156" i="167"/>
  <c r="V156" i="167"/>
  <c r="AX156" i="167" s="1"/>
  <c r="Y156" i="167"/>
  <c r="AB156" i="167"/>
  <c r="CS156" i="167" s="1"/>
  <c r="AF156" i="167"/>
  <c r="AC156" i="167" s="1"/>
  <c r="AG156" i="167"/>
  <c r="AI156" i="167"/>
  <c r="AL156" i="167"/>
  <c r="AO156" i="167"/>
  <c r="AP156" i="167"/>
  <c r="AQ156" i="167"/>
  <c r="AR156" i="167"/>
  <c r="AS156" i="167"/>
  <c r="AT156" i="167"/>
  <c r="AU156" i="167"/>
  <c r="AV156" i="167"/>
  <c r="AW156" i="167"/>
  <c r="BK156" i="167"/>
  <c r="BL156" i="167"/>
  <c r="A157" i="167"/>
  <c r="B157" i="167"/>
  <c r="C157" i="167"/>
  <c r="D157" i="167"/>
  <c r="E157" i="167"/>
  <c r="M157" i="167" s="1"/>
  <c r="I157" i="167"/>
  <c r="L157" i="167"/>
  <c r="N157" i="167"/>
  <c r="O157" i="167"/>
  <c r="P157" i="167"/>
  <c r="Q157" i="167"/>
  <c r="S157" i="167"/>
  <c r="T157" i="167"/>
  <c r="U157" i="167"/>
  <c r="V157" i="167"/>
  <c r="AX157" i="167" s="1"/>
  <c r="Y157" i="167"/>
  <c r="BQ157" i="167" s="1"/>
  <c r="AB157" i="167"/>
  <c r="AF157" i="167"/>
  <c r="AC157" i="167" s="1"/>
  <c r="AG157" i="167"/>
  <c r="AI157" i="167"/>
  <c r="AL157" i="167"/>
  <c r="AK157" i="167" s="1"/>
  <c r="AO157" i="167"/>
  <c r="AP157" i="167"/>
  <c r="AQ157" i="167"/>
  <c r="AR157" i="167"/>
  <c r="AS157" i="167"/>
  <c r="AT157" i="167"/>
  <c r="AU157" i="167"/>
  <c r="AV157" i="167"/>
  <c r="AW157" i="167"/>
  <c r="BK157" i="167"/>
  <c r="BL157" i="167"/>
  <c r="BN157" i="167"/>
  <c r="A158" i="167"/>
  <c r="B158" i="167"/>
  <c r="C158" i="167"/>
  <c r="D158" i="167"/>
  <c r="E158" i="167"/>
  <c r="M158" i="167" s="1"/>
  <c r="F158" i="167"/>
  <c r="I158" i="167"/>
  <c r="L158" i="167"/>
  <c r="N158" i="167"/>
  <c r="O158" i="167"/>
  <c r="P158" i="167"/>
  <c r="Q158" i="167"/>
  <c r="S158" i="167"/>
  <c r="T158" i="167"/>
  <c r="U158" i="167"/>
  <c r="V158" i="167"/>
  <c r="AX158" i="167" s="1"/>
  <c r="Y158" i="167"/>
  <c r="AB158" i="167"/>
  <c r="AF158" i="167"/>
  <c r="AC158" i="167" s="1"/>
  <c r="AG158" i="167"/>
  <c r="AI158" i="167"/>
  <c r="AL158" i="167"/>
  <c r="AK158" i="167" s="1"/>
  <c r="AO158" i="167"/>
  <c r="AP158" i="167"/>
  <c r="AQ158" i="167"/>
  <c r="AR158" i="167"/>
  <c r="AS158" i="167"/>
  <c r="AT158" i="167"/>
  <c r="AU158" i="167"/>
  <c r="AV158" i="167"/>
  <c r="AW158" i="167"/>
  <c r="BK158" i="167"/>
  <c r="BL158" i="167"/>
  <c r="A159" i="167"/>
  <c r="B159" i="167"/>
  <c r="C159" i="167"/>
  <c r="D159" i="167"/>
  <c r="E159" i="167"/>
  <c r="M159" i="167" s="1"/>
  <c r="I159" i="167"/>
  <c r="L159" i="167"/>
  <c r="N159" i="167"/>
  <c r="O159" i="167"/>
  <c r="P159" i="167"/>
  <c r="Q159" i="167"/>
  <c r="S159" i="167"/>
  <c r="T159" i="167"/>
  <c r="U159" i="167"/>
  <c r="V159" i="167"/>
  <c r="AX159" i="167" s="1"/>
  <c r="Y159" i="167"/>
  <c r="W159" i="167" s="1"/>
  <c r="AB159" i="167"/>
  <c r="AF159" i="167"/>
  <c r="AG159" i="167"/>
  <c r="AI159" i="167"/>
  <c r="AL159" i="167"/>
  <c r="AO159" i="167"/>
  <c r="AP159" i="167"/>
  <c r="AQ159" i="167"/>
  <c r="AR159" i="167"/>
  <c r="AS159" i="167"/>
  <c r="AT159" i="167"/>
  <c r="AU159" i="167"/>
  <c r="AV159" i="167"/>
  <c r="AW159" i="167"/>
  <c r="BK159" i="167"/>
  <c r="BL159" i="167"/>
  <c r="A160" i="167"/>
  <c r="B160" i="167"/>
  <c r="C160" i="167"/>
  <c r="D160" i="167"/>
  <c r="E160" i="167"/>
  <c r="M160" i="167" s="1"/>
  <c r="F160" i="167"/>
  <c r="I160" i="167"/>
  <c r="L160" i="167"/>
  <c r="N160" i="167"/>
  <c r="O160" i="167"/>
  <c r="P160" i="167"/>
  <c r="Q160" i="167"/>
  <c r="S160" i="167"/>
  <c r="T160" i="167"/>
  <c r="U160" i="167"/>
  <c r="V160" i="167"/>
  <c r="AX160" i="167" s="1"/>
  <c r="Y160" i="167"/>
  <c r="AB160" i="167"/>
  <c r="AF160" i="167"/>
  <c r="AG160" i="167"/>
  <c r="AI160" i="167"/>
  <c r="AL160" i="167"/>
  <c r="AK160" i="167" s="1"/>
  <c r="AO160" i="167"/>
  <c r="AP160" i="167"/>
  <c r="AQ160" i="167"/>
  <c r="AR160" i="167"/>
  <c r="AS160" i="167"/>
  <c r="AT160" i="167"/>
  <c r="AU160" i="167"/>
  <c r="AV160" i="167"/>
  <c r="AW160" i="167"/>
  <c r="BK160" i="167"/>
  <c r="BL160" i="167"/>
  <c r="A161" i="167"/>
  <c r="B161" i="167"/>
  <c r="C161" i="167"/>
  <c r="D161" i="167"/>
  <c r="E161" i="167"/>
  <c r="M161" i="167" s="1"/>
  <c r="F161" i="167"/>
  <c r="I161" i="167"/>
  <c r="L161" i="167"/>
  <c r="N161" i="167"/>
  <c r="O161" i="167"/>
  <c r="P161" i="167"/>
  <c r="Q161" i="167"/>
  <c r="S161" i="167"/>
  <c r="T161" i="167"/>
  <c r="U161" i="167"/>
  <c r="V161" i="167"/>
  <c r="AX161" i="167" s="1"/>
  <c r="Y161" i="167"/>
  <c r="CR161" i="167" s="1"/>
  <c r="AB161" i="167"/>
  <c r="CS161" i="167" s="1"/>
  <c r="AF161" i="167"/>
  <c r="AC161" i="167" s="1"/>
  <c r="AG161" i="167"/>
  <c r="AI161" i="167"/>
  <c r="AL161" i="167"/>
  <c r="AO161" i="167"/>
  <c r="AP161" i="167"/>
  <c r="AQ161" i="167"/>
  <c r="AR161" i="167"/>
  <c r="AS161" i="167"/>
  <c r="AT161" i="167"/>
  <c r="AU161" i="167"/>
  <c r="AV161" i="167"/>
  <c r="AW161" i="167"/>
  <c r="BK161" i="167"/>
  <c r="BL161" i="167"/>
  <c r="A162" i="167"/>
  <c r="B162" i="167"/>
  <c r="C162" i="167"/>
  <c r="D162" i="167"/>
  <c r="E162" i="167"/>
  <c r="M162" i="167" s="1"/>
  <c r="I162" i="167"/>
  <c r="L162" i="167"/>
  <c r="N162" i="167"/>
  <c r="O162" i="167"/>
  <c r="P162" i="167"/>
  <c r="Q162" i="167"/>
  <c r="S162" i="167"/>
  <c r="T162" i="167"/>
  <c r="U162" i="167"/>
  <c r="V162" i="167"/>
  <c r="AX162" i="167" s="1"/>
  <c r="Y162" i="167"/>
  <c r="X162" i="167" s="1"/>
  <c r="AB162" i="167"/>
  <c r="AA162" i="167" s="1"/>
  <c r="AF162" i="167"/>
  <c r="AC162" i="167" s="1"/>
  <c r="AG162" i="167"/>
  <c r="AI162" i="167"/>
  <c r="AL162" i="167"/>
  <c r="AO162" i="167"/>
  <c r="AP162" i="167"/>
  <c r="AQ162" i="167"/>
  <c r="AR162" i="167"/>
  <c r="AS162" i="167"/>
  <c r="AT162" i="167"/>
  <c r="AU162" i="167"/>
  <c r="AV162" i="167"/>
  <c r="AW162" i="167"/>
  <c r="BK162" i="167"/>
  <c r="BL162" i="167"/>
  <c r="BN162" i="167"/>
  <c r="A163" i="167"/>
  <c r="B163" i="167"/>
  <c r="C163" i="167"/>
  <c r="D163" i="167"/>
  <c r="E163" i="167"/>
  <c r="M163" i="167" s="1"/>
  <c r="I163" i="167"/>
  <c r="L163" i="167"/>
  <c r="N163" i="167"/>
  <c r="O163" i="167"/>
  <c r="P163" i="167"/>
  <c r="Q163" i="167"/>
  <c r="S163" i="167"/>
  <c r="T163" i="167"/>
  <c r="U163" i="167"/>
  <c r="V163" i="167"/>
  <c r="AX163" i="167" s="1"/>
  <c r="Y163" i="167"/>
  <c r="BY163" i="167" s="1"/>
  <c r="AB163" i="167"/>
  <c r="AA163" i="167" s="1"/>
  <c r="AF163" i="167"/>
  <c r="AG163" i="167"/>
  <c r="AI163" i="167"/>
  <c r="AL163" i="167"/>
  <c r="AO163" i="167"/>
  <c r="AP163" i="167"/>
  <c r="AQ163" i="167"/>
  <c r="AR163" i="167"/>
  <c r="AS163" i="167"/>
  <c r="AT163" i="167"/>
  <c r="AU163" i="167"/>
  <c r="AV163" i="167"/>
  <c r="AW163" i="167"/>
  <c r="BK163" i="167"/>
  <c r="BL163" i="167"/>
  <c r="A164" i="167"/>
  <c r="B164" i="167"/>
  <c r="C164" i="167"/>
  <c r="D164" i="167"/>
  <c r="E164" i="167"/>
  <c r="M164" i="167" s="1"/>
  <c r="CF164" i="167"/>
  <c r="I164" i="167"/>
  <c r="L164" i="167"/>
  <c r="N164" i="167"/>
  <c r="O164" i="167"/>
  <c r="P164" i="167"/>
  <c r="Q164" i="167"/>
  <c r="S164" i="167"/>
  <c r="T164" i="167"/>
  <c r="U164" i="167"/>
  <c r="V164" i="167"/>
  <c r="AX164" i="167" s="1"/>
  <c r="Y164" i="167"/>
  <c r="CR164" i="167" s="1"/>
  <c r="AB164" i="167"/>
  <c r="AA164" i="167" s="1"/>
  <c r="AF164" i="167"/>
  <c r="AC164" i="167" s="1"/>
  <c r="AG164" i="167"/>
  <c r="AI164" i="167"/>
  <c r="AL164" i="167"/>
  <c r="AJ164" i="167" s="1"/>
  <c r="AO164" i="167"/>
  <c r="AP164" i="167"/>
  <c r="AQ164" i="167"/>
  <c r="AR164" i="167"/>
  <c r="AS164" i="167"/>
  <c r="AT164" i="167"/>
  <c r="AU164" i="167"/>
  <c r="AV164" i="167"/>
  <c r="AW164" i="167"/>
  <c r="BK164" i="167"/>
  <c r="BL164" i="167"/>
  <c r="A165" i="167"/>
  <c r="B165" i="167"/>
  <c r="C165" i="167"/>
  <c r="D165" i="167"/>
  <c r="E165" i="167"/>
  <c r="M165" i="167" s="1"/>
  <c r="G165" i="167"/>
  <c r="I165" i="167"/>
  <c r="L165" i="167"/>
  <c r="N165" i="167"/>
  <c r="O165" i="167"/>
  <c r="P165" i="167"/>
  <c r="Q165" i="167"/>
  <c r="S165" i="167"/>
  <c r="T165" i="167"/>
  <c r="U165" i="167"/>
  <c r="V165" i="167"/>
  <c r="AX165" i="167" s="1"/>
  <c r="Y165" i="167"/>
  <c r="CR165" i="167" s="1"/>
  <c r="AB165" i="167"/>
  <c r="AF165" i="167"/>
  <c r="AC165" i="167" s="1"/>
  <c r="AG165" i="167"/>
  <c r="AI165" i="167"/>
  <c r="AL165" i="167"/>
  <c r="AO165" i="167"/>
  <c r="AP165" i="167"/>
  <c r="AQ165" i="167"/>
  <c r="AR165" i="167"/>
  <c r="AS165" i="167"/>
  <c r="AT165" i="167"/>
  <c r="AU165" i="167"/>
  <c r="AV165" i="167"/>
  <c r="AW165" i="167"/>
  <c r="BK165" i="167"/>
  <c r="BL165" i="167"/>
  <c r="A166" i="167"/>
  <c r="B166" i="167"/>
  <c r="C166" i="167"/>
  <c r="D166" i="167"/>
  <c r="E166" i="167"/>
  <c r="M166" i="167" s="1"/>
  <c r="I166" i="167"/>
  <c r="L166" i="167"/>
  <c r="N166" i="167"/>
  <c r="O166" i="167"/>
  <c r="P166" i="167"/>
  <c r="Q166" i="167"/>
  <c r="S166" i="167"/>
  <c r="T166" i="167"/>
  <c r="U166" i="167"/>
  <c r="V166" i="167"/>
  <c r="AX166" i="167" s="1"/>
  <c r="Y166" i="167"/>
  <c r="AB166" i="167"/>
  <c r="CG166" i="167" s="1"/>
  <c r="AF166" i="167"/>
  <c r="AG166" i="167"/>
  <c r="AI166" i="167"/>
  <c r="AL166" i="167"/>
  <c r="AK166" i="167" s="1"/>
  <c r="AO166" i="167"/>
  <c r="AP166" i="167"/>
  <c r="AQ166" i="167"/>
  <c r="AR166" i="167"/>
  <c r="AS166" i="167"/>
  <c r="AT166" i="167"/>
  <c r="AU166" i="167"/>
  <c r="AV166" i="167"/>
  <c r="AW166" i="167"/>
  <c r="BK166" i="167"/>
  <c r="BL166" i="167"/>
  <c r="A167" i="167"/>
  <c r="B167" i="167"/>
  <c r="C167" i="167"/>
  <c r="D167" i="167"/>
  <c r="E167" i="167"/>
  <c r="M167" i="167" s="1"/>
  <c r="I167" i="167"/>
  <c r="L167" i="167"/>
  <c r="N167" i="167"/>
  <c r="O167" i="167"/>
  <c r="P167" i="167"/>
  <c r="Q167" i="167"/>
  <c r="S167" i="167"/>
  <c r="T167" i="167"/>
  <c r="U167" i="167"/>
  <c r="V167" i="167"/>
  <c r="AX167" i="167" s="1"/>
  <c r="Y167" i="167"/>
  <c r="AB167" i="167"/>
  <c r="AF167" i="167"/>
  <c r="AC167" i="167" s="1"/>
  <c r="AG167" i="167"/>
  <c r="AI167" i="167"/>
  <c r="AL167" i="167"/>
  <c r="AK167" i="167" s="1"/>
  <c r="AO167" i="167"/>
  <c r="AP167" i="167"/>
  <c r="AQ167" i="167"/>
  <c r="AR167" i="167"/>
  <c r="AS167" i="167"/>
  <c r="AT167" i="167"/>
  <c r="AU167" i="167"/>
  <c r="AV167" i="167"/>
  <c r="AW167" i="167"/>
  <c r="BK167" i="167"/>
  <c r="BL167" i="167"/>
  <c r="A168" i="167"/>
  <c r="B168" i="167"/>
  <c r="C168" i="167"/>
  <c r="D168" i="167"/>
  <c r="E168" i="167"/>
  <c r="M168" i="167" s="1"/>
  <c r="I168" i="167"/>
  <c r="L168" i="167"/>
  <c r="N168" i="167"/>
  <c r="O168" i="167"/>
  <c r="P168" i="167"/>
  <c r="Q168" i="167"/>
  <c r="S168" i="167"/>
  <c r="T168" i="167"/>
  <c r="U168" i="167"/>
  <c r="V168" i="167"/>
  <c r="AX168" i="167" s="1"/>
  <c r="Y168" i="167"/>
  <c r="AB168" i="167"/>
  <c r="AF168" i="167"/>
  <c r="AC168" i="167" s="1"/>
  <c r="AG168" i="167"/>
  <c r="AI168" i="167"/>
  <c r="AL168" i="167"/>
  <c r="AJ168" i="167" s="1"/>
  <c r="AO168" i="167"/>
  <c r="AP168" i="167"/>
  <c r="AQ168" i="167"/>
  <c r="AR168" i="167"/>
  <c r="AS168" i="167"/>
  <c r="AT168" i="167"/>
  <c r="AU168" i="167"/>
  <c r="AV168" i="167"/>
  <c r="AW168" i="167"/>
  <c r="BB168" i="167"/>
  <c r="BK168" i="167"/>
  <c r="BL168" i="167"/>
  <c r="A169" i="167"/>
  <c r="B169" i="167"/>
  <c r="C169" i="167"/>
  <c r="D169" i="167"/>
  <c r="E169" i="167"/>
  <c r="M169" i="167" s="1"/>
  <c r="I169" i="167"/>
  <c r="L169" i="167"/>
  <c r="N169" i="167"/>
  <c r="O169" i="167"/>
  <c r="P169" i="167"/>
  <c r="Q169" i="167"/>
  <c r="S169" i="167"/>
  <c r="T169" i="167"/>
  <c r="U169" i="167"/>
  <c r="V169" i="167"/>
  <c r="AX169" i="167" s="1"/>
  <c r="Y169" i="167"/>
  <c r="BQ169" i="167" s="1"/>
  <c r="AB169" i="167"/>
  <c r="AF169" i="167"/>
  <c r="AG169" i="167"/>
  <c r="AI169" i="167"/>
  <c r="AL169" i="167"/>
  <c r="AJ169" i="167" s="1"/>
  <c r="AO169" i="167"/>
  <c r="AP169" i="167"/>
  <c r="AQ169" i="167"/>
  <c r="AR169" i="167"/>
  <c r="AS169" i="167"/>
  <c r="AT169" i="167"/>
  <c r="AU169" i="167"/>
  <c r="AV169" i="167"/>
  <c r="AW169" i="167"/>
  <c r="BK169" i="167"/>
  <c r="BL169" i="167"/>
  <c r="A170" i="167"/>
  <c r="B170" i="167"/>
  <c r="C170" i="167"/>
  <c r="D170" i="167"/>
  <c r="E170" i="167"/>
  <c r="M170" i="167" s="1"/>
  <c r="CF170" i="167"/>
  <c r="I170" i="167"/>
  <c r="L170" i="167"/>
  <c r="N170" i="167"/>
  <c r="O170" i="167"/>
  <c r="P170" i="167"/>
  <c r="Q170" i="167"/>
  <c r="S170" i="167"/>
  <c r="T170" i="167"/>
  <c r="U170" i="167"/>
  <c r="V170" i="167"/>
  <c r="AX170" i="167" s="1"/>
  <c r="Y170" i="167"/>
  <c r="AB170" i="167"/>
  <c r="CS170" i="167" s="1"/>
  <c r="AF170" i="167"/>
  <c r="AC170" i="167" s="1"/>
  <c r="AG170" i="167"/>
  <c r="AI170" i="167"/>
  <c r="AL170" i="167"/>
  <c r="AO170" i="167"/>
  <c r="AP170" i="167"/>
  <c r="AQ170" i="167"/>
  <c r="AR170" i="167"/>
  <c r="AS170" i="167"/>
  <c r="AT170" i="167"/>
  <c r="AU170" i="167"/>
  <c r="AV170" i="167"/>
  <c r="AW170" i="167"/>
  <c r="BK170" i="167"/>
  <c r="BL170" i="167"/>
  <c r="A171" i="167"/>
  <c r="B171" i="167"/>
  <c r="C171" i="167"/>
  <c r="D171" i="167"/>
  <c r="E171" i="167"/>
  <c r="M171" i="167" s="1"/>
  <c r="CF171" i="167"/>
  <c r="I171" i="167"/>
  <c r="L171" i="167"/>
  <c r="N171" i="167"/>
  <c r="O171" i="167"/>
  <c r="P171" i="167"/>
  <c r="Q171" i="167"/>
  <c r="S171" i="167"/>
  <c r="T171" i="167"/>
  <c r="U171" i="167"/>
  <c r="V171" i="167"/>
  <c r="AX171" i="167" s="1"/>
  <c r="Y171" i="167"/>
  <c r="W171" i="167" s="1"/>
  <c r="AB171" i="167"/>
  <c r="AF171" i="167"/>
  <c r="AG171" i="167"/>
  <c r="AI171" i="167"/>
  <c r="AL171" i="167"/>
  <c r="AO171" i="167"/>
  <c r="AP171" i="167"/>
  <c r="AQ171" i="167"/>
  <c r="AR171" i="167"/>
  <c r="AS171" i="167"/>
  <c r="AT171" i="167"/>
  <c r="AU171" i="167"/>
  <c r="AV171" i="167"/>
  <c r="AW171" i="167"/>
  <c r="BK171" i="167"/>
  <c r="BL171" i="167"/>
  <c r="A172" i="167"/>
  <c r="B172" i="167"/>
  <c r="C172" i="167"/>
  <c r="D172" i="167"/>
  <c r="E172" i="167"/>
  <c r="M172" i="167" s="1"/>
  <c r="F172" i="167"/>
  <c r="I172" i="167"/>
  <c r="L172" i="167"/>
  <c r="N172" i="167"/>
  <c r="O172" i="167"/>
  <c r="P172" i="167"/>
  <c r="Q172" i="167"/>
  <c r="S172" i="167"/>
  <c r="T172" i="167"/>
  <c r="U172" i="167"/>
  <c r="V172" i="167"/>
  <c r="AX172" i="167" s="1"/>
  <c r="Y172" i="167"/>
  <c r="AB172" i="167"/>
  <c r="AF172" i="167"/>
  <c r="AG172" i="167"/>
  <c r="AI172" i="167"/>
  <c r="AL172" i="167"/>
  <c r="AJ172" i="167" s="1"/>
  <c r="AO172" i="167"/>
  <c r="AP172" i="167"/>
  <c r="AQ172" i="167"/>
  <c r="AR172" i="167"/>
  <c r="AS172" i="167"/>
  <c r="AT172" i="167"/>
  <c r="AU172" i="167"/>
  <c r="AV172" i="167"/>
  <c r="AW172" i="167"/>
  <c r="BB172" i="167"/>
  <c r="BK172" i="167"/>
  <c r="BL172" i="167"/>
  <c r="BN172" i="167"/>
  <c r="A173" i="167"/>
  <c r="B173" i="167"/>
  <c r="C173" i="167"/>
  <c r="D173" i="167"/>
  <c r="E173" i="167"/>
  <c r="M173" i="167" s="1"/>
  <c r="G173" i="167"/>
  <c r="I173" i="167"/>
  <c r="L173" i="167"/>
  <c r="N173" i="167"/>
  <c r="O173" i="167"/>
  <c r="P173" i="167"/>
  <c r="Q173" i="167"/>
  <c r="S173" i="167"/>
  <c r="T173" i="167"/>
  <c r="U173" i="167"/>
  <c r="V173" i="167"/>
  <c r="AX173" i="167" s="1"/>
  <c r="Y173" i="167"/>
  <c r="W173" i="167" s="1"/>
  <c r="AB173" i="167"/>
  <c r="AF173" i="167"/>
  <c r="AC173" i="167" s="1"/>
  <c r="AG173" i="167"/>
  <c r="AI173" i="167"/>
  <c r="AL173" i="167"/>
  <c r="AO173" i="167"/>
  <c r="AP173" i="167"/>
  <c r="AQ173" i="167"/>
  <c r="AR173" i="167"/>
  <c r="AS173" i="167"/>
  <c r="AT173" i="167"/>
  <c r="AU173" i="167"/>
  <c r="AV173" i="167"/>
  <c r="AW173" i="167"/>
  <c r="BK173" i="167"/>
  <c r="BL173" i="167"/>
  <c r="BN173" i="167"/>
  <c r="A174" i="167"/>
  <c r="B174" i="167"/>
  <c r="C174" i="167"/>
  <c r="D174" i="167"/>
  <c r="E174" i="167"/>
  <c r="M174" i="167" s="1"/>
  <c r="I174" i="167"/>
  <c r="L174" i="167"/>
  <c r="N174" i="167"/>
  <c r="O174" i="167"/>
  <c r="P174" i="167"/>
  <c r="Q174" i="167"/>
  <c r="S174" i="167"/>
  <c r="T174" i="167"/>
  <c r="U174" i="167"/>
  <c r="V174" i="167"/>
  <c r="AX174" i="167" s="1"/>
  <c r="Y174" i="167"/>
  <c r="AB174" i="167"/>
  <c r="AF174" i="167"/>
  <c r="AC174" i="167" s="1"/>
  <c r="AG174" i="167"/>
  <c r="AI174" i="167"/>
  <c r="AL174" i="167"/>
  <c r="AK174" i="167" s="1"/>
  <c r="AO174" i="167"/>
  <c r="AP174" i="167"/>
  <c r="AQ174" i="167"/>
  <c r="AR174" i="167"/>
  <c r="AS174" i="167"/>
  <c r="AT174" i="167"/>
  <c r="AU174" i="167"/>
  <c r="AV174" i="167"/>
  <c r="AW174" i="167"/>
  <c r="BK174" i="167"/>
  <c r="BL174" i="167"/>
  <c r="A175" i="167"/>
  <c r="B175" i="167"/>
  <c r="C175" i="167"/>
  <c r="D175" i="167"/>
  <c r="E175" i="167"/>
  <c r="M175" i="167" s="1"/>
  <c r="CF175" i="167"/>
  <c r="I175" i="167"/>
  <c r="L175" i="167"/>
  <c r="N175" i="167"/>
  <c r="O175" i="167"/>
  <c r="P175" i="167"/>
  <c r="Q175" i="167"/>
  <c r="S175" i="167"/>
  <c r="T175" i="167"/>
  <c r="U175" i="167"/>
  <c r="V175" i="167"/>
  <c r="AX175" i="167" s="1"/>
  <c r="Y175" i="167"/>
  <c r="W175" i="167" s="1"/>
  <c r="AB175" i="167"/>
  <c r="AA175" i="167" s="1"/>
  <c r="AF175" i="167"/>
  <c r="AG175" i="167"/>
  <c r="AI175" i="167"/>
  <c r="AL175" i="167"/>
  <c r="AO175" i="167"/>
  <c r="AP175" i="167"/>
  <c r="AQ175" i="167"/>
  <c r="AR175" i="167"/>
  <c r="AS175" i="167"/>
  <c r="AT175" i="167"/>
  <c r="AU175" i="167"/>
  <c r="AV175" i="167"/>
  <c r="AW175" i="167"/>
  <c r="BK175" i="167"/>
  <c r="BL175" i="167"/>
  <c r="A176" i="167"/>
  <c r="B176" i="167"/>
  <c r="C176" i="167"/>
  <c r="D176" i="167"/>
  <c r="E176" i="167"/>
  <c r="M176" i="167" s="1"/>
  <c r="G176" i="167"/>
  <c r="BN176" i="167" s="1"/>
  <c r="I176" i="167"/>
  <c r="L176" i="167"/>
  <c r="N176" i="167"/>
  <c r="O176" i="167"/>
  <c r="P176" i="167"/>
  <c r="Q176" i="167"/>
  <c r="S176" i="167"/>
  <c r="T176" i="167"/>
  <c r="U176" i="167"/>
  <c r="V176" i="167"/>
  <c r="AX176" i="167" s="1"/>
  <c r="Y176" i="167"/>
  <c r="AB176" i="167"/>
  <c r="CG176" i="167" s="1"/>
  <c r="AF176" i="167"/>
  <c r="AG176" i="167"/>
  <c r="AI176" i="167"/>
  <c r="AL176" i="167"/>
  <c r="AJ176" i="167" s="1"/>
  <c r="AO176" i="167"/>
  <c r="AP176" i="167"/>
  <c r="AQ176" i="167"/>
  <c r="AR176" i="167"/>
  <c r="AS176" i="167"/>
  <c r="AT176" i="167"/>
  <c r="AU176" i="167"/>
  <c r="AV176" i="167"/>
  <c r="AW176" i="167"/>
  <c r="BK176" i="167"/>
  <c r="BL176" i="167"/>
  <c r="A177" i="167"/>
  <c r="B177" i="167"/>
  <c r="C177" i="167"/>
  <c r="D177" i="167"/>
  <c r="E177" i="167"/>
  <c r="M177" i="167" s="1"/>
  <c r="I177" i="167"/>
  <c r="L177" i="167"/>
  <c r="N177" i="167"/>
  <c r="O177" i="167"/>
  <c r="P177" i="167"/>
  <c r="Q177" i="167"/>
  <c r="S177" i="167"/>
  <c r="T177" i="167"/>
  <c r="U177" i="167"/>
  <c r="V177" i="167"/>
  <c r="AX177" i="167" s="1"/>
  <c r="Y177" i="167"/>
  <c r="AB177" i="167"/>
  <c r="Z177" i="167" s="1"/>
  <c r="AF177" i="167"/>
  <c r="AG177" i="167"/>
  <c r="AI177" i="167"/>
  <c r="AL177" i="167"/>
  <c r="AJ177" i="167" s="1"/>
  <c r="AO177" i="167"/>
  <c r="AP177" i="167"/>
  <c r="AQ177" i="167"/>
  <c r="AR177" i="167"/>
  <c r="AS177" i="167"/>
  <c r="AT177" i="167"/>
  <c r="AU177" i="167"/>
  <c r="AV177" i="167"/>
  <c r="AW177" i="167"/>
  <c r="BK177" i="167"/>
  <c r="BL177" i="167"/>
  <c r="A178" i="167"/>
  <c r="B178" i="167"/>
  <c r="C178" i="167"/>
  <c r="D178" i="167"/>
  <c r="E178" i="167"/>
  <c r="M178" i="167" s="1"/>
  <c r="I178" i="167"/>
  <c r="L178" i="167"/>
  <c r="N178" i="167"/>
  <c r="O178" i="167"/>
  <c r="P178" i="167"/>
  <c r="Q178" i="167"/>
  <c r="S178" i="167"/>
  <c r="T178" i="167"/>
  <c r="U178" i="167"/>
  <c r="V178" i="167"/>
  <c r="AX178" i="167" s="1"/>
  <c r="Y178" i="167"/>
  <c r="AB178" i="167"/>
  <c r="AF178" i="167"/>
  <c r="AC178" i="167" s="1"/>
  <c r="AG178" i="167"/>
  <c r="AI178" i="167"/>
  <c r="AL178" i="167"/>
  <c r="AJ178" i="167" s="1"/>
  <c r="AO178" i="167"/>
  <c r="AP178" i="167"/>
  <c r="AQ178" i="167"/>
  <c r="AR178" i="167"/>
  <c r="AS178" i="167"/>
  <c r="AT178" i="167"/>
  <c r="AU178" i="167"/>
  <c r="AV178" i="167"/>
  <c r="AW178" i="167"/>
  <c r="BB178" i="167"/>
  <c r="BK178" i="167"/>
  <c r="BL178" i="167"/>
  <c r="BN178" i="167"/>
  <c r="A179" i="167"/>
  <c r="B179" i="167"/>
  <c r="C179" i="167"/>
  <c r="D179" i="167"/>
  <c r="E179" i="167"/>
  <c r="M179" i="167" s="1"/>
  <c r="F179" i="167"/>
  <c r="I179" i="167"/>
  <c r="L179" i="167"/>
  <c r="N179" i="167"/>
  <c r="O179" i="167"/>
  <c r="P179" i="167"/>
  <c r="Q179" i="167"/>
  <c r="S179" i="167"/>
  <c r="T179" i="167"/>
  <c r="U179" i="167"/>
  <c r="V179" i="167"/>
  <c r="AX179" i="167" s="1"/>
  <c r="Y179" i="167"/>
  <c r="W179" i="167" s="1"/>
  <c r="AB179" i="167"/>
  <c r="CG179" i="167" s="1"/>
  <c r="AF179" i="167"/>
  <c r="AG179" i="167"/>
  <c r="AI179" i="167"/>
  <c r="AL179" i="167"/>
  <c r="AK179" i="167" s="1"/>
  <c r="AO179" i="167"/>
  <c r="AP179" i="167"/>
  <c r="AQ179" i="167"/>
  <c r="AR179" i="167"/>
  <c r="AS179" i="167"/>
  <c r="AT179" i="167"/>
  <c r="AU179" i="167"/>
  <c r="AV179" i="167"/>
  <c r="AW179" i="167"/>
  <c r="BK179" i="167"/>
  <c r="BL179" i="167"/>
  <c r="A180" i="167"/>
  <c r="B180" i="167"/>
  <c r="C180" i="167"/>
  <c r="D180" i="167"/>
  <c r="E180" i="167"/>
  <c r="M180" i="167" s="1"/>
  <c r="CF180" i="167"/>
  <c r="I180" i="167"/>
  <c r="L180" i="167"/>
  <c r="N180" i="167"/>
  <c r="O180" i="167"/>
  <c r="P180" i="167"/>
  <c r="Q180" i="167"/>
  <c r="S180" i="167"/>
  <c r="T180" i="167"/>
  <c r="U180" i="167"/>
  <c r="V180" i="167"/>
  <c r="AX180" i="167" s="1"/>
  <c r="Y180" i="167"/>
  <c r="W180" i="167" s="1"/>
  <c r="AB180" i="167"/>
  <c r="AF180" i="167"/>
  <c r="AC180" i="167" s="1"/>
  <c r="AG180" i="167"/>
  <c r="AI180" i="167"/>
  <c r="AL180" i="167"/>
  <c r="AO180" i="167"/>
  <c r="AP180" i="167"/>
  <c r="AQ180" i="167"/>
  <c r="AR180" i="167"/>
  <c r="AS180" i="167"/>
  <c r="AT180" i="167"/>
  <c r="AU180" i="167"/>
  <c r="AV180" i="167"/>
  <c r="AW180" i="167"/>
  <c r="BK180" i="167"/>
  <c r="BL180" i="167"/>
  <c r="A181" i="167"/>
  <c r="B181" i="167"/>
  <c r="C181" i="167"/>
  <c r="D181" i="167"/>
  <c r="E181" i="167"/>
  <c r="M181" i="167" s="1"/>
  <c r="I181" i="167"/>
  <c r="L181" i="167"/>
  <c r="N181" i="167"/>
  <c r="O181" i="167"/>
  <c r="P181" i="167"/>
  <c r="Q181" i="167"/>
  <c r="S181" i="167"/>
  <c r="T181" i="167"/>
  <c r="U181" i="167"/>
  <c r="V181" i="167"/>
  <c r="AX181" i="167" s="1"/>
  <c r="Y181" i="167"/>
  <c r="CR181" i="167" s="1"/>
  <c r="AB181" i="167"/>
  <c r="Z181" i="167" s="1"/>
  <c r="AF181" i="167"/>
  <c r="AG181" i="167"/>
  <c r="AI181" i="167"/>
  <c r="AL181" i="167"/>
  <c r="AJ181" i="167" s="1"/>
  <c r="AO181" i="167"/>
  <c r="AP181" i="167"/>
  <c r="AQ181" i="167"/>
  <c r="AR181" i="167"/>
  <c r="AS181" i="167"/>
  <c r="AT181" i="167"/>
  <c r="AU181" i="167"/>
  <c r="AV181" i="167"/>
  <c r="AW181" i="167"/>
  <c r="BK181" i="167"/>
  <c r="BL181" i="167"/>
  <c r="A182" i="167"/>
  <c r="B182" i="167"/>
  <c r="C182" i="167"/>
  <c r="D182" i="167"/>
  <c r="E182" i="167"/>
  <c r="M182" i="167" s="1"/>
  <c r="G182" i="167"/>
  <c r="I182" i="167"/>
  <c r="L182" i="167"/>
  <c r="N182" i="167"/>
  <c r="O182" i="167"/>
  <c r="P182" i="167"/>
  <c r="Q182" i="167"/>
  <c r="S182" i="167"/>
  <c r="T182" i="167"/>
  <c r="U182" i="167"/>
  <c r="V182" i="167"/>
  <c r="AX182" i="167" s="1"/>
  <c r="Y182" i="167"/>
  <c r="AB182" i="167"/>
  <c r="AF182" i="167"/>
  <c r="AG182" i="167"/>
  <c r="AI182" i="167"/>
  <c r="AL182" i="167"/>
  <c r="AJ182" i="167" s="1"/>
  <c r="AO182" i="167"/>
  <c r="AP182" i="167"/>
  <c r="AQ182" i="167"/>
  <c r="AR182" i="167"/>
  <c r="AS182" i="167"/>
  <c r="AT182" i="167"/>
  <c r="AU182" i="167"/>
  <c r="AV182" i="167"/>
  <c r="AW182" i="167"/>
  <c r="BB182" i="167"/>
  <c r="BK182" i="167"/>
  <c r="BL182" i="167"/>
  <c r="BN182" i="167"/>
  <c r="A183" i="167"/>
  <c r="B183" i="167"/>
  <c r="C183" i="167"/>
  <c r="D183" i="167"/>
  <c r="E183" i="167"/>
  <c r="M183" i="167" s="1"/>
  <c r="F183" i="167"/>
  <c r="I183" i="167"/>
  <c r="L183" i="167"/>
  <c r="N183" i="167"/>
  <c r="O183" i="167"/>
  <c r="P183" i="167"/>
  <c r="Q183" i="167"/>
  <c r="S183" i="167"/>
  <c r="T183" i="167"/>
  <c r="U183" i="167"/>
  <c r="V183" i="167"/>
  <c r="AX183" i="167" s="1"/>
  <c r="Y183" i="167"/>
  <c r="CR183" i="167" s="1"/>
  <c r="AB183" i="167"/>
  <c r="AF183" i="167"/>
  <c r="AC183" i="167" s="1"/>
  <c r="AG183" i="167"/>
  <c r="AI183" i="167"/>
  <c r="AL183" i="167"/>
  <c r="AJ183" i="167" s="1"/>
  <c r="AO183" i="167"/>
  <c r="AP183" i="167"/>
  <c r="AQ183" i="167"/>
  <c r="AR183" i="167"/>
  <c r="AS183" i="167"/>
  <c r="AT183" i="167"/>
  <c r="AU183" i="167"/>
  <c r="AV183" i="167"/>
  <c r="AW183" i="167"/>
  <c r="BK183" i="167"/>
  <c r="BL183" i="167"/>
  <c r="A184" i="167"/>
  <c r="B184" i="167"/>
  <c r="C184" i="167"/>
  <c r="D184" i="167"/>
  <c r="E184" i="167"/>
  <c r="M184" i="167" s="1"/>
  <c r="F184" i="167"/>
  <c r="I184" i="167"/>
  <c r="L184" i="167"/>
  <c r="N184" i="167"/>
  <c r="O184" i="167"/>
  <c r="P184" i="167"/>
  <c r="Q184" i="167"/>
  <c r="S184" i="167"/>
  <c r="T184" i="167"/>
  <c r="U184" i="167"/>
  <c r="V184" i="167"/>
  <c r="AX184" i="167" s="1"/>
  <c r="Y184" i="167"/>
  <c r="W184" i="167" s="1"/>
  <c r="AB184" i="167"/>
  <c r="AF184" i="167"/>
  <c r="AG184" i="167"/>
  <c r="AI184" i="167"/>
  <c r="AL184" i="167"/>
  <c r="AK184" i="167" s="1"/>
  <c r="AO184" i="167"/>
  <c r="AP184" i="167"/>
  <c r="AQ184" i="167"/>
  <c r="AR184" i="167"/>
  <c r="AS184" i="167"/>
  <c r="AT184" i="167"/>
  <c r="AU184" i="167"/>
  <c r="AV184" i="167"/>
  <c r="AW184" i="167"/>
  <c r="BK184" i="167"/>
  <c r="BL184" i="167"/>
  <c r="A185" i="167"/>
  <c r="B185" i="167"/>
  <c r="C185" i="167"/>
  <c r="D185" i="167"/>
  <c r="E185" i="167"/>
  <c r="M185" i="167" s="1"/>
  <c r="I185" i="167"/>
  <c r="L185" i="167"/>
  <c r="N185" i="167"/>
  <c r="O185" i="167"/>
  <c r="P185" i="167"/>
  <c r="Q185" i="167"/>
  <c r="S185" i="167"/>
  <c r="T185" i="167"/>
  <c r="U185" i="167"/>
  <c r="V185" i="167"/>
  <c r="AX185" i="167" s="1"/>
  <c r="Y185" i="167"/>
  <c r="CR185" i="167" s="1"/>
  <c r="AB185" i="167"/>
  <c r="AA185" i="167" s="1"/>
  <c r="AF185" i="167"/>
  <c r="AC185" i="167" s="1"/>
  <c r="AG185" i="167"/>
  <c r="AI185" i="167"/>
  <c r="AL185" i="167"/>
  <c r="AK185" i="167" s="1"/>
  <c r="AO185" i="167"/>
  <c r="AP185" i="167"/>
  <c r="AQ185" i="167"/>
  <c r="AR185" i="167"/>
  <c r="AS185" i="167"/>
  <c r="AT185" i="167"/>
  <c r="AU185" i="167"/>
  <c r="AV185" i="167"/>
  <c r="AW185" i="167"/>
  <c r="BK185" i="167"/>
  <c r="BL185" i="167"/>
  <c r="A186" i="167"/>
  <c r="B186" i="167"/>
  <c r="C186" i="167"/>
  <c r="D186" i="167"/>
  <c r="E186" i="167"/>
  <c r="M186" i="167" s="1"/>
  <c r="G186" i="167"/>
  <c r="BN186" i="167" s="1"/>
  <c r="I186" i="167"/>
  <c r="L186" i="167"/>
  <c r="N186" i="167"/>
  <c r="O186" i="167"/>
  <c r="P186" i="167"/>
  <c r="Q186" i="167"/>
  <c r="S186" i="167"/>
  <c r="T186" i="167"/>
  <c r="U186" i="167"/>
  <c r="V186" i="167"/>
  <c r="AX186" i="167" s="1"/>
  <c r="Y186" i="167"/>
  <c r="BQ186" i="167" s="1"/>
  <c r="AB186" i="167"/>
  <c r="AF186" i="167"/>
  <c r="AG186" i="167"/>
  <c r="AI186" i="167"/>
  <c r="AL186" i="167"/>
  <c r="AO186" i="167"/>
  <c r="AP186" i="167"/>
  <c r="AQ186" i="167"/>
  <c r="AR186" i="167"/>
  <c r="AS186" i="167"/>
  <c r="AT186" i="167"/>
  <c r="AU186" i="167"/>
  <c r="AV186" i="167"/>
  <c r="AW186" i="167"/>
  <c r="BK186" i="167"/>
  <c r="BL186" i="167"/>
  <c r="A187" i="167"/>
  <c r="B187" i="167"/>
  <c r="C187" i="167"/>
  <c r="D187" i="167"/>
  <c r="E187" i="167"/>
  <c r="M187" i="167" s="1"/>
  <c r="I187" i="167"/>
  <c r="L187" i="167"/>
  <c r="N187" i="167"/>
  <c r="O187" i="167"/>
  <c r="P187" i="167"/>
  <c r="Q187" i="167"/>
  <c r="S187" i="167"/>
  <c r="T187" i="167"/>
  <c r="U187" i="167"/>
  <c r="V187" i="167"/>
  <c r="AX187" i="167" s="1"/>
  <c r="Y187" i="167"/>
  <c r="AB187" i="167"/>
  <c r="AF187" i="167"/>
  <c r="AC187" i="167" s="1"/>
  <c r="AG187" i="167"/>
  <c r="AI187" i="167"/>
  <c r="AL187" i="167"/>
  <c r="AJ187" i="167" s="1"/>
  <c r="AO187" i="167"/>
  <c r="AP187" i="167"/>
  <c r="AQ187" i="167"/>
  <c r="AR187" i="167"/>
  <c r="AS187" i="167"/>
  <c r="AT187" i="167"/>
  <c r="AU187" i="167"/>
  <c r="AV187" i="167"/>
  <c r="AW187" i="167"/>
  <c r="BK187" i="167"/>
  <c r="BL187" i="167"/>
  <c r="A188" i="167"/>
  <c r="B188" i="167"/>
  <c r="C188" i="167"/>
  <c r="D188" i="167"/>
  <c r="E188" i="167"/>
  <c r="M188" i="167" s="1"/>
  <c r="I188" i="167"/>
  <c r="L188" i="167"/>
  <c r="N188" i="167"/>
  <c r="O188" i="167"/>
  <c r="P188" i="167"/>
  <c r="Q188" i="167"/>
  <c r="S188" i="167"/>
  <c r="T188" i="167"/>
  <c r="U188" i="167"/>
  <c r="V188" i="167"/>
  <c r="AX188" i="167" s="1"/>
  <c r="Y188" i="167"/>
  <c r="CR188" i="167" s="1"/>
  <c r="AB188" i="167"/>
  <c r="AF188" i="167"/>
  <c r="AC188" i="167" s="1"/>
  <c r="AG188" i="167"/>
  <c r="AI188" i="167"/>
  <c r="AL188" i="167"/>
  <c r="AJ188" i="167" s="1"/>
  <c r="AO188" i="167"/>
  <c r="AP188" i="167"/>
  <c r="AQ188" i="167"/>
  <c r="AR188" i="167"/>
  <c r="AS188" i="167"/>
  <c r="AT188" i="167"/>
  <c r="AU188" i="167"/>
  <c r="AV188" i="167"/>
  <c r="AW188" i="167"/>
  <c r="BK188" i="167"/>
  <c r="BL188" i="167"/>
  <c r="A189" i="167"/>
  <c r="B189" i="167"/>
  <c r="C189" i="167"/>
  <c r="D189" i="167"/>
  <c r="E189" i="167"/>
  <c r="M189" i="167" s="1"/>
  <c r="F189" i="167"/>
  <c r="I189" i="167"/>
  <c r="L189" i="167"/>
  <c r="N189" i="167"/>
  <c r="O189" i="167"/>
  <c r="P189" i="167"/>
  <c r="Q189" i="167"/>
  <c r="S189" i="167"/>
  <c r="T189" i="167"/>
  <c r="U189" i="167"/>
  <c r="V189" i="167"/>
  <c r="AX189" i="167" s="1"/>
  <c r="Y189" i="167"/>
  <c r="CR189" i="167" s="1"/>
  <c r="AB189" i="167"/>
  <c r="Z189" i="167" s="1"/>
  <c r="AF189" i="167"/>
  <c r="AC189" i="167" s="1"/>
  <c r="AG189" i="167"/>
  <c r="AI189" i="167"/>
  <c r="AL189" i="167"/>
  <c r="AJ189" i="167" s="1"/>
  <c r="AO189" i="167"/>
  <c r="AP189" i="167"/>
  <c r="AQ189" i="167"/>
  <c r="AR189" i="167"/>
  <c r="AS189" i="167"/>
  <c r="AT189" i="167"/>
  <c r="AU189" i="167"/>
  <c r="AV189" i="167"/>
  <c r="AW189" i="167"/>
  <c r="BK189" i="167"/>
  <c r="BL189" i="167"/>
  <c r="A190" i="167"/>
  <c r="B190" i="167"/>
  <c r="C190" i="167"/>
  <c r="D190" i="167"/>
  <c r="E190" i="167"/>
  <c r="M190" i="167" s="1"/>
  <c r="I190" i="167"/>
  <c r="L190" i="167"/>
  <c r="N190" i="167"/>
  <c r="O190" i="167"/>
  <c r="P190" i="167"/>
  <c r="Q190" i="167"/>
  <c r="S190" i="167"/>
  <c r="T190" i="167"/>
  <c r="U190" i="167"/>
  <c r="V190" i="167"/>
  <c r="AX190" i="167" s="1"/>
  <c r="Y190" i="167"/>
  <c r="CR190" i="167" s="1"/>
  <c r="AB190" i="167"/>
  <c r="CS190" i="167" s="1"/>
  <c r="AF190" i="167"/>
  <c r="AG190" i="167"/>
  <c r="AI190" i="167"/>
  <c r="AL190" i="167"/>
  <c r="AJ190" i="167" s="1"/>
  <c r="AO190" i="167"/>
  <c r="AP190" i="167"/>
  <c r="AQ190" i="167"/>
  <c r="AR190" i="167"/>
  <c r="AS190" i="167"/>
  <c r="AT190" i="167"/>
  <c r="AU190" i="167"/>
  <c r="AV190" i="167"/>
  <c r="AW190" i="167"/>
  <c r="BK190" i="167"/>
  <c r="BL190" i="167"/>
  <c r="A191" i="167"/>
  <c r="B191" i="167"/>
  <c r="C191" i="167"/>
  <c r="D191" i="167"/>
  <c r="E191" i="167"/>
  <c r="M191" i="167" s="1"/>
  <c r="I191" i="167"/>
  <c r="L191" i="167"/>
  <c r="N191" i="167"/>
  <c r="O191" i="167"/>
  <c r="P191" i="167"/>
  <c r="Q191" i="167"/>
  <c r="S191" i="167"/>
  <c r="T191" i="167"/>
  <c r="U191" i="167"/>
  <c r="V191" i="167"/>
  <c r="AX191" i="167" s="1"/>
  <c r="Y191" i="167"/>
  <c r="AB191" i="167"/>
  <c r="CG191" i="167" s="1"/>
  <c r="AF191" i="167"/>
  <c r="AG191" i="167"/>
  <c r="AI191" i="167"/>
  <c r="AL191" i="167"/>
  <c r="AK191" i="167" s="1"/>
  <c r="AO191" i="167"/>
  <c r="AP191" i="167"/>
  <c r="AQ191" i="167"/>
  <c r="AR191" i="167"/>
  <c r="AS191" i="167"/>
  <c r="AT191" i="167"/>
  <c r="AU191" i="167"/>
  <c r="AV191" i="167"/>
  <c r="AW191" i="167"/>
  <c r="BK191" i="167"/>
  <c r="BL191" i="167"/>
  <c r="A192" i="167"/>
  <c r="B192" i="167"/>
  <c r="C192" i="167"/>
  <c r="D192" i="167"/>
  <c r="E192" i="167"/>
  <c r="M192" i="167" s="1"/>
  <c r="G192" i="167"/>
  <c r="I192" i="167"/>
  <c r="L192" i="167"/>
  <c r="N192" i="167"/>
  <c r="O192" i="167"/>
  <c r="P192" i="167"/>
  <c r="Q192" i="167"/>
  <c r="S192" i="167"/>
  <c r="T192" i="167"/>
  <c r="U192" i="167"/>
  <c r="V192" i="167"/>
  <c r="AX192" i="167" s="1"/>
  <c r="Y192" i="167"/>
  <c r="X192" i="167" s="1"/>
  <c r="AB192" i="167"/>
  <c r="AF192" i="167"/>
  <c r="AC192" i="167" s="1"/>
  <c r="AG192" i="167"/>
  <c r="AI192" i="167"/>
  <c r="AL192" i="167"/>
  <c r="AJ192" i="167" s="1"/>
  <c r="AO192" i="167"/>
  <c r="AP192" i="167"/>
  <c r="AQ192" i="167"/>
  <c r="AR192" i="167"/>
  <c r="AS192" i="167"/>
  <c r="AT192" i="167"/>
  <c r="AU192" i="167"/>
  <c r="AV192" i="167"/>
  <c r="AW192" i="167"/>
  <c r="BK192" i="167"/>
  <c r="BL192" i="167"/>
  <c r="A193" i="167"/>
  <c r="B193" i="167"/>
  <c r="C193" i="167"/>
  <c r="D193" i="167"/>
  <c r="E193" i="167"/>
  <c r="M193" i="167" s="1"/>
  <c r="I193" i="167"/>
  <c r="L193" i="167"/>
  <c r="N193" i="167"/>
  <c r="O193" i="167"/>
  <c r="P193" i="167"/>
  <c r="Q193" i="167"/>
  <c r="S193" i="167"/>
  <c r="T193" i="167"/>
  <c r="U193" i="167"/>
  <c r="V193" i="167"/>
  <c r="AX193" i="167" s="1"/>
  <c r="Y193" i="167"/>
  <c r="AB193" i="167"/>
  <c r="AF193" i="167"/>
  <c r="AG193" i="167"/>
  <c r="AI193" i="167"/>
  <c r="AL193" i="167"/>
  <c r="AJ193" i="167" s="1"/>
  <c r="AO193" i="167"/>
  <c r="AP193" i="167"/>
  <c r="AQ193" i="167"/>
  <c r="AR193" i="167"/>
  <c r="AS193" i="167"/>
  <c r="AT193" i="167"/>
  <c r="AU193" i="167"/>
  <c r="AV193" i="167"/>
  <c r="AW193" i="167"/>
  <c r="BK193" i="167"/>
  <c r="BL193" i="167"/>
  <c r="A194" i="167"/>
  <c r="B194" i="167"/>
  <c r="C194" i="167"/>
  <c r="D194" i="167"/>
  <c r="E194" i="167"/>
  <c r="M194" i="167" s="1"/>
  <c r="I194" i="167"/>
  <c r="L194" i="167"/>
  <c r="N194" i="167"/>
  <c r="O194" i="167"/>
  <c r="P194" i="167"/>
  <c r="Q194" i="167"/>
  <c r="S194" i="167"/>
  <c r="T194" i="167"/>
  <c r="U194" i="167"/>
  <c r="V194" i="167"/>
  <c r="AX194" i="167" s="1"/>
  <c r="Y194" i="167"/>
  <c r="BY194" i="167" s="1"/>
  <c r="AB194" i="167"/>
  <c r="CS194" i="167" s="1"/>
  <c r="AF194" i="167"/>
  <c r="AG194" i="167"/>
  <c r="AI194" i="167"/>
  <c r="AL194" i="167"/>
  <c r="AK194" i="167" s="1"/>
  <c r="AO194" i="167"/>
  <c r="AP194" i="167"/>
  <c r="AQ194" i="167"/>
  <c r="AR194" i="167"/>
  <c r="AS194" i="167"/>
  <c r="AT194" i="167"/>
  <c r="AU194" i="167"/>
  <c r="AV194" i="167"/>
  <c r="AW194" i="167"/>
  <c r="BK194" i="167"/>
  <c r="BL194" i="167"/>
  <c r="A195" i="167"/>
  <c r="B195" i="167"/>
  <c r="C195" i="167"/>
  <c r="D195" i="167"/>
  <c r="E195" i="167"/>
  <c r="M195" i="167" s="1"/>
  <c r="I195" i="167"/>
  <c r="L195" i="167"/>
  <c r="N195" i="167"/>
  <c r="O195" i="167"/>
  <c r="P195" i="167"/>
  <c r="Q195" i="167"/>
  <c r="S195" i="167"/>
  <c r="T195" i="167"/>
  <c r="U195" i="167"/>
  <c r="V195" i="167"/>
  <c r="AX195" i="167" s="1"/>
  <c r="Y195" i="167"/>
  <c r="CR195" i="167" s="1"/>
  <c r="AB195" i="167"/>
  <c r="AF195" i="167"/>
  <c r="AG195" i="167"/>
  <c r="AI195" i="167"/>
  <c r="AL195" i="167"/>
  <c r="AK195" i="167" s="1"/>
  <c r="AO195" i="167"/>
  <c r="AP195" i="167"/>
  <c r="AQ195" i="167"/>
  <c r="AR195" i="167"/>
  <c r="AS195" i="167"/>
  <c r="AT195" i="167"/>
  <c r="AU195" i="167"/>
  <c r="AV195" i="167"/>
  <c r="AW195" i="167"/>
  <c r="BK195" i="167"/>
  <c r="BL195" i="167"/>
  <c r="A196" i="167"/>
  <c r="B196" i="167"/>
  <c r="C196" i="167"/>
  <c r="D196" i="167"/>
  <c r="E196" i="167"/>
  <c r="M196" i="167" s="1"/>
  <c r="CF196" i="167"/>
  <c r="I196" i="167"/>
  <c r="L196" i="167"/>
  <c r="N196" i="167"/>
  <c r="O196" i="167"/>
  <c r="P196" i="167"/>
  <c r="Q196" i="167"/>
  <c r="S196" i="167"/>
  <c r="T196" i="167"/>
  <c r="U196" i="167"/>
  <c r="V196" i="167"/>
  <c r="AX196" i="167" s="1"/>
  <c r="Y196" i="167"/>
  <c r="CR196" i="167" s="1"/>
  <c r="AB196" i="167"/>
  <c r="AA196" i="167" s="1"/>
  <c r="AF196" i="167"/>
  <c r="AC196" i="167" s="1"/>
  <c r="AG196" i="167"/>
  <c r="AI196" i="167"/>
  <c r="AL196" i="167"/>
  <c r="AJ196" i="167" s="1"/>
  <c r="AO196" i="167"/>
  <c r="AP196" i="167"/>
  <c r="AQ196" i="167"/>
  <c r="AR196" i="167"/>
  <c r="AS196" i="167"/>
  <c r="AT196" i="167"/>
  <c r="AU196" i="167"/>
  <c r="AV196" i="167"/>
  <c r="AW196" i="167"/>
  <c r="BK196" i="167"/>
  <c r="BL196" i="167"/>
  <c r="BN196" i="167"/>
  <c r="A197" i="167"/>
  <c r="B197" i="167"/>
  <c r="C197" i="167"/>
  <c r="D197" i="167"/>
  <c r="E197" i="167"/>
  <c r="M197" i="167" s="1"/>
  <c r="G197" i="167"/>
  <c r="BO197" i="167" s="1"/>
  <c r="I197" i="167"/>
  <c r="L197" i="167"/>
  <c r="N197" i="167"/>
  <c r="O197" i="167"/>
  <c r="P197" i="167"/>
  <c r="Q197" i="167"/>
  <c r="S197" i="167"/>
  <c r="T197" i="167"/>
  <c r="U197" i="167"/>
  <c r="V197" i="167"/>
  <c r="AX197" i="167" s="1"/>
  <c r="Y197" i="167"/>
  <c r="AB197" i="167"/>
  <c r="CS197" i="167" s="1"/>
  <c r="AF197" i="167"/>
  <c r="AC197" i="167" s="1"/>
  <c r="AG197" i="167"/>
  <c r="AI197" i="167"/>
  <c r="AL197" i="167"/>
  <c r="AJ197" i="167" s="1"/>
  <c r="AO197" i="167"/>
  <c r="AP197" i="167"/>
  <c r="AQ197" i="167"/>
  <c r="AR197" i="167"/>
  <c r="AS197" i="167"/>
  <c r="AT197" i="167"/>
  <c r="AU197" i="167"/>
  <c r="AV197" i="167"/>
  <c r="AW197" i="167"/>
  <c r="BK197" i="167"/>
  <c r="BL197" i="167"/>
  <c r="BN197" i="167"/>
  <c r="A198" i="167"/>
  <c r="B198" i="167"/>
  <c r="C198" i="167"/>
  <c r="D198" i="167"/>
  <c r="E198" i="167"/>
  <c r="M198" i="167" s="1"/>
  <c r="I198" i="167"/>
  <c r="L198" i="167"/>
  <c r="N198" i="167"/>
  <c r="O198" i="167"/>
  <c r="P198" i="167"/>
  <c r="Q198" i="167"/>
  <c r="S198" i="167"/>
  <c r="T198" i="167"/>
  <c r="U198" i="167"/>
  <c r="V198" i="167"/>
  <c r="AX198" i="167" s="1"/>
  <c r="Y198" i="167"/>
  <c r="CR198" i="167" s="1"/>
  <c r="AB198" i="167"/>
  <c r="AF198" i="167"/>
  <c r="AC198" i="167" s="1"/>
  <c r="AG198" i="167"/>
  <c r="AI198" i="167"/>
  <c r="AL198" i="167"/>
  <c r="AO198" i="167"/>
  <c r="AP198" i="167"/>
  <c r="AQ198" i="167"/>
  <c r="AR198" i="167"/>
  <c r="AS198" i="167"/>
  <c r="AT198" i="167"/>
  <c r="AU198" i="167"/>
  <c r="AV198" i="167"/>
  <c r="AW198" i="167"/>
  <c r="BK198" i="167"/>
  <c r="BL198" i="167"/>
  <c r="A199" i="167"/>
  <c r="B199" i="167"/>
  <c r="C199" i="167"/>
  <c r="D199" i="167"/>
  <c r="E199" i="167"/>
  <c r="M199" i="167" s="1"/>
  <c r="G199" i="167"/>
  <c r="I199" i="167"/>
  <c r="L199" i="167"/>
  <c r="N199" i="167"/>
  <c r="O199" i="167"/>
  <c r="P199" i="167"/>
  <c r="Q199" i="167"/>
  <c r="S199" i="167"/>
  <c r="T199" i="167"/>
  <c r="U199" i="167"/>
  <c r="V199" i="167"/>
  <c r="AX199" i="167" s="1"/>
  <c r="Y199" i="167"/>
  <c r="AB199" i="167"/>
  <c r="AF199" i="167"/>
  <c r="AC199" i="167" s="1"/>
  <c r="AG199" i="167"/>
  <c r="AI199" i="167"/>
  <c r="AL199" i="167"/>
  <c r="AK199" i="167" s="1"/>
  <c r="AO199" i="167"/>
  <c r="AP199" i="167"/>
  <c r="AQ199" i="167"/>
  <c r="AR199" i="167"/>
  <c r="AS199" i="167"/>
  <c r="AT199" i="167"/>
  <c r="AU199" i="167"/>
  <c r="AV199" i="167"/>
  <c r="AW199" i="167"/>
  <c r="BK199" i="167"/>
  <c r="BL199" i="167"/>
  <c r="BN199" i="167"/>
  <c r="A200" i="167"/>
  <c r="B200" i="167"/>
  <c r="C200" i="167"/>
  <c r="D200" i="167"/>
  <c r="E200" i="167"/>
  <c r="M200" i="167" s="1"/>
  <c r="I200" i="167"/>
  <c r="L200" i="167"/>
  <c r="N200" i="167"/>
  <c r="O200" i="167"/>
  <c r="P200" i="167"/>
  <c r="Q200" i="167"/>
  <c r="S200" i="167"/>
  <c r="T200" i="167"/>
  <c r="U200" i="167"/>
  <c r="V200" i="167"/>
  <c r="AX200" i="167" s="1"/>
  <c r="Y200" i="167"/>
  <c r="CL200" i="167" s="1"/>
  <c r="AB200" i="167"/>
  <c r="AF200" i="167"/>
  <c r="AC200" i="167" s="1"/>
  <c r="AG200" i="167"/>
  <c r="AI200" i="167"/>
  <c r="AL200" i="167"/>
  <c r="AO200" i="167"/>
  <c r="AP200" i="167"/>
  <c r="AQ200" i="167"/>
  <c r="AR200" i="167"/>
  <c r="AS200" i="167"/>
  <c r="AT200" i="167"/>
  <c r="AU200" i="167"/>
  <c r="AV200" i="167"/>
  <c r="AW200" i="167"/>
  <c r="BK200" i="167"/>
  <c r="BL200" i="167"/>
  <c r="A201" i="167"/>
  <c r="B201" i="167"/>
  <c r="C201" i="167"/>
  <c r="D201" i="167"/>
  <c r="E201" i="167"/>
  <c r="M201" i="167" s="1"/>
  <c r="I201" i="167"/>
  <c r="L201" i="167"/>
  <c r="N201" i="167"/>
  <c r="O201" i="167"/>
  <c r="P201" i="167"/>
  <c r="Q201" i="167"/>
  <c r="S201" i="167"/>
  <c r="T201" i="167"/>
  <c r="U201" i="167"/>
  <c r="V201" i="167"/>
  <c r="AX201" i="167" s="1"/>
  <c r="Y201" i="167"/>
  <c r="W201" i="167" s="1"/>
  <c r="AB201" i="167"/>
  <c r="CS201" i="167" s="1"/>
  <c r="AF201" i="167"/>
  <c r="AC201" i="167" s="1"/>
  <c r="AG201" i="167"/>
  <c r="AI201" i="167"/>
  <c r="AL201" i="167"/>
  <c r="AO201" i="167"/>
  <c r="AP201" i="167"/>
  <c r="AQ201" i="167"/>
  <c r="AR201" i="167"/>
  <c r="AS201" i="167"/>
  <c r="AT201" i="167"/>
  <c r="AU201" i="167"/>
  <c r="AV201" i="167"/>
  <c r="AW201" i="167"/>
  <c r="BK201" i="167"/>
  <c r="BL201" i="167"/>
  <c r="A202" i="167"/>
  <c r="B202" i="167"/>
  <c r="C202" i="167"/>
  <c r="D202" i="167"/>
  <c r="E202" i="167"/>
  <c r="M202" i="167" s="1"/>
  <c r="F202" i="167"/>
  <c r="I202" i="167"/>
  <c r="L202" i="167"/>
  <c r="N202" i="167"/>
  <c r="O202" i="167"/>
  <c r="P202" i="167"/>
  <c r="Q202" i="167"/>
  <c r="S202" i="167"/>
  <c r="T202" i="167"/>
  <c r="U202" i="167"/>
  <c r="V202" i="167"/>
  <c r="AX202" i="167" s="1"/>
  <c r="Y202" i="167"/>
  <c r="AB202" i="167"/>
  <c r="CS202" i="167" s="1"/>
  <c r="AF202" i="167"/>
  <c r="AC202" i="167" s="1"/>
  <c r="AG202" i="167"/>
  <c r="AI202" i="167"/>
  <c r="AL202" i="167"/>
  <c r="AO202" i="167"/>
  <c r="AP202" i="167"/>
  <c r="AQ202" i="167"/>
  <c r="AR202" i="167"/>
  <c r="AS202" i="167"/>
  <c r="AT202" i="167"/>
  <c r="AU202" i="167"/>
  <c r="AV202" i="167"/>
  <c r="AW202" i="167"/>
  <c r="BK202" i="167"/>
  <c r="BL202" i="167"/>
  <c r="A203" i="167"/>
  <c r="B203" i="167"/>
  <c r="C203" i="167"/>
  <c r="D203" i="167"/>
  <c r="E203" i="167"/>
  <c r="M203" i="167" s="1"/>
  <c r="G203" i="167"/>
  <c r="I203" i="167"/>
  <c r="L203" i="167"/>
  <c r="N203" i="167"/>
  <c r="O203" i="167"/>
  <c r="P203" i="167"/>
  <c r="Q203" i="167"/>
  <c r="S203" i="167"/>
  <c r="T203" i="167"/>
  <c r="U203" i="167"/>
  <c r="V203" i="167"/>
  <c r="AX203" i="167" s="1"/>
  <c r="Y203" i="167"/>
  <c r="BQ203" i="167" s="1"/>
  <c r="AB203" i="167"/>
  <c r="AF203" i="167"/>
  <c r="AC203" i="167" s="1"/>
  <c r="AG203" i="167"/>
  <c r="AI203" i="167"/>
  <c r="AL203" i="167"/>
  <c r="AJ203" i="167" s="1"/>
  <c r="AO203" i="167"/>
  <c r="AP203" i="167"/>
  <c r="AQ203" i="167"/>
  <c r="AR203" i="167"/>
  <c r="AS203" i="167"/>
  <c r="AT203" i="167"/>
  <c r="AU203" i="167"/>
  <c r="AV203" i="167"/>
  <c r="AW203" i="167"/>
  <c r="BK203" i="167"/>
  <c r="BL203" i="167"/>
  <c r="A204" i="167"/>
  <c r="B204" i="167"/>
  <c r="C204" i="167"/>
  <c r="D204" i="167"/>
  <c r="E204" i="167"/>
  <c r="M204" i="167" s="1"/>
  <c r="CF204" i="167"/>
  <c r="I204" i="167"/>
  <c r="L204" i="167"/>
  <c r="N204" i="167"/>
  <c r="O204" i="167"/>
  <c r="P204" i="167"/>
  <c r="Q204" i="167"/>
  <c r="S204" i="167"/>
  <c r="T204" i="167"/>
  <c r="U204" i="167"/>
  <c r="V204" i="167"/>
  <c r="AX204" i="167" s="1"/>
  <c r="Y204" i="167"/>
  <c r="X204" i="167" s="1"/>
  <c r="AB204" i="167"/>
  <c r="CM204" i="167" s="1"/>
  <c r="AF204" i="167"/>
  <c r="AG204" i="167"/>
  <c r="AI204" i="167"/>
  <c r="AL204" i="167"/>
  <c r="AJ204" i="167" s="1"/>
  <c r="AO204" i="167"/>
  <c r="AP204" i="167"/>
  <c r="AQ204" i="167"/>
  <c r="AR204" i="167"/>
  <c r="AS204" i="167"/>
  <c r="AT204" i="167"/>
  <c r="AU204" i="167"/>
  <c r="AV204" i="167"/>
  <c r="AW204" i="167"/>
  <c r="BK204" i="167"/>
  <c r="BL204" i="167"/>
  <c r="BN204" i="167"/>
  <c r="A205" i="167"/>
  <c r="B205" i="167"/>
  <c r="C205" i="167"/>
  <c r="D205" i="167"/>
  <c r="E205" i="167"/>
  <c r="M205" i="167" s="1"/>
  <c r="CF205" i="167"/>
  <c r="I205" i="167"/>
  <c r="L205" i="167"/>
  <c r="N205" i="167"/>
  <c r="O205" i="167"/>
  <c r="P205" i="167"/>
  <c r="Q205" i="167"/>
  <c r="S205" i="167"/>
  <c r="T205" i="167"/>
  <c r="U205" i="167"/>
  <c r="V205" i="167"/>
  <c r="AX205" i="167" s="1"/>
  <c r="Y205" i="167"/>
  <c r="CR205" i="167" s="1"/>
  <c r="AB205" i="167"/>
  <c r="AF205" i="167"/>
  <c r="AC205" i="167" s="1"/>
  <c r="AG205" i="167"/>
  <c r="AI205" i="167"/>
  <c r="AL205" i="167"/>
  <c r="AJ205" i="167" s="1"/>
  <c r="AO205" i="167"/>
  <c r="AP205" i="167"/>
  <c r="AQ205" i="167"/>
  <c r="AR205" i="167"/>
  <c r="AS205" i="167"/>
  <c r="AT205" i="167"/>
  <c r="AU205" i="167"/>
  <c r="AV205" i="167"/>
  <c r="AW205" i="167"/>
  <c r="BK205" i="167"/>
  <c r="BL205" i="167"/>
  <c r="A206" i="167"/>
  <c r="B206" i="167"/>
  <c r="C206" i="167"/>
  <c r="D206" i="167"/>
  <c r="E206" i="167"/>
  <c r="M206" i="167" s="1"/>
  <c r="I206" i="167"/>
  <c r="L206" i="167"/>
  <c r="N206" i="167"/>
  <c r="O206" i="167"/>
  <c r="P206" i="167"/>
  <c r="Q206" i="167"/>
  <c r="S206" i="167"/>
  <c r="T206" i="167"/>
  <c r="U206" i="167"/>
  <c r="V206" i="167"/>
  <c r="AX206" i="167" s="1"/>
  <c r="Y206" i="167"/>
  <c r="X206" i="167" s="1"/>
  <c r="AB206" i="167"/>
  <c r="AF206" i="167"/>
  <c r="AG206" i="167"/>
  <c r="AI206" i="167"/>
  <c r="AL206" i="167"/>
  <c r="AK206" i="167" s="1"/>
  <c r="AO206" i="167"/>
  <c r="AP206" i="167"/>
  <c r="AQ206" i="167"/>
  <c r="AR206" i="167"/>
  <c r="AS206" i="167"/>
  <c r="AT206" i="167"/>
  <c r="AU206" i="167"/>
  <c r="AV206" i="167"/>
  <c r="AW206" i="167"/>
  <c r="BB206" i="167"/>
  <c r="BK206" i="167"/>
  <c r="BL206" i="167"/>
  <c r="BN206" i="167"/>
  <c r="A207" i="167"/>
  <c r="B207" i="167"/>
  <c r="C207" i="167"/>
  <c r="D207" i="167"/>
  <c r="E207" i="167"/>
  <c r="M207" i="167" s="1"/>
  <c r="I207" i="167"/>
  <c r="L207" i="167"/>
  <c r="N207" i="167"/>
  <c r="O207" i="167"/>
  <c r="P207" i="167"/>
  <c r="Q207" i="167"/>
  <c r="S207" i="167"/>
  <c r="T207" i="167"/>
  <c r="U207" i="167"/>
  <c r="V207" i="167"/>
  <c r="AX207" i="167" s="1"/>
  <c r="Y207" i="167"/>
  <c r="AB207" i="167"/>
  <c r="AF207" i="167"/>
  <c r="AG207" i="167"/>
  <c r="AI207" i="167"/>
  <c r="AL207" i="167"/>
  <c r="AK207" i="167" s="1"/>
  <c r="AO207" i="167"/>
  <c r="AP207" i="167"/>
  <c r="AQ207" i="167"/>
  <c r="AR207" i="167"/>
  <c r="AS207" i="167"/>
  <c r="AT207" i="167"/>
  <c r="AU207" i="167"/>
  <c r="AV207" i="167"/>
  <c r="AW207" i="167"/>
  <c r="BK207" i="167"/>
  <c r="BL207" i="167"/>
  <c r="BN207" i="167"/>
  <c r="A208" i="167"/>
  <c r="B208" i="167"/>
  <c r="C208" i="167"/>
  <c r="D208" i="167"/>
  <c r="E208" i="167"/>
  <c r="M208" i="167" s="1"/>
  <c r="I208" i="167"/>
  <c r="L208" i="167"/>
  <c r="N208" i="167"/>
  <c r="O208" i="167"/>
  <c r="P208" i="167"/>
  <c r="Q208" i="167"/>
  <c r="S208" i="167"/>
  <c r="T208" i="167"/>
  <c r="U208" i="167"/>
  <c r="V208" i="167"/>
  <c r="AX208" i="167" s="1"/>
  <c r="Y208" i="167"/>
  <c r="AB208" i="167"/>
  <c r="CS208" i="167" s="1"/>
  <c r="AF208" i="167"/>
  <c r="AC208" i="167" s="1"/>
  <c r="AG208" i="167"/>
  <c r="AI208" i="167"/>
  <c r="AL208" i="167"/>
  <c r="AK208" i="167" s="1"/>
  <c r="AO208" i="167"/>
  <c r="AP208" i="167"/>
  <c r="AQ208" i="167"/>
  <c r="AR208" i="167"/>
  <c r="AS208" i="167"/>
  <c r="AT208" i="167"/>
  <c r="AU208" i="167"/>
  <c r="AV208" i="167"/>
  <c r="AW208" i="167"/>
  <c r="BK208" i="167"/>
  <c r="BL208" i="167"/>
  <c r="A209" i="167"/>
  <c r="B209" i="167"/>
  <c r="C209" i="167"/>
  <c r="D209" i="167"/>
  <c r="E209" i="167"/>
  <c r="M209" i="167" s="1"/>
  <c r="I209" i="167"/>
  <c r="L209" i="167"/>
  <c r="N209" i="167"/>
  <c r="O209" i="167"/>
  <c r="P209" i="167"/>
  <c r="Q209" i="167"/>
  <c r="S209" i="167"/>
  <c r="T209" i="167"/>
  <c r="U209" i="167"/>
  <c r="V209" i="167"/>
  <c r="AX209" i="167" s="1"/>
  <c r="Y209" i="167"/>
  <c r="AB209" i="167"/>
  <c r="CA209" i="167" s="1"/>
  <c r="AF209" i="167"/>
  <c r="AG209" i="167"/>
  <c r="AI209" i="167"/>
  <c r="AL209" i="167"/>
  <c r="AK209" i="167" s="1"/>
  <c r="AO209" i="167"/>
  <c r="AP209" i="167"/>
  <c r="AQ209" i="167"/>
  <c r="AR209" i="167"/>
  <c r="AS209" i="167"/>
  <c r="AT209" i="167"/>
  <c r="AU209" i="167"/>
  <c r="AV209" i="167"/>
  <c r="AW209" i="167"/>
  <c r="BK209" i="167"/>
  <c r="BL209" i="167"/>
  <c r="CF209" i="167"/>
  <c r="A210" i="167"/>
  <c r="B210" i="167"/>
  <c r="C210" i="167"/>
  <c r="D210" i="167"/>
  <c r="E210" i="167"/>
  <c r="M210" i="167" s="1"/>
  <c r="CF210" i="167"/>
  <c r="I210" i="167"/>
  <c r="L210" i="167"/>
  <c r="N210" i="167"/>
  <c r="O210" i="167"/>
  <c r="P210" i="167"/>
  <c r="Q210" i="167"/>
  <c r="S210" i="167"/>
  <c r="T210" i="167"/>
  <c r="U210" i="167"/>
  <c r="V210" i="167"/>
  <c r="AX210" i="167" s="1"/>
  <c r="Y210" i="167"/>
  <c r="AB210" i="167"/>
  <c r="CS210" i="167" s="1"/>
  <c r="AF210" i="167"/>
  <c r="AC210" i="167" s="1"/>
  <c r="AG210" i="167"/>
  <c r="AI210" i="167"/>
  <c r="AL210" i="167"/>
  <c r="AJ210" i="167" s="1"/>
  <c r="AO210" i="167"/>
  <c r="AP210" i="167"/>
  <c r="AQ210" i="167"/>
  <c r="AR210" i="167"/>
  <c r="AS210" i="167"/>
  <c r="AT210" i="167"/>
  <c r="AU210" i="167"/>
  <c r="AV210" i="167"/>
  <c r="AW210" i="167"/>
  <c r="BK210" i="167"/>
  <c r="BL210" i="167"/>
  <c r="A211" i="167"/>
  <c r="B211" i="167"/>
  <c r="C211" i="167"/>
  <c r="D211" i="167"/>
  <c r="E211" i="167"/>
  <c r="M211" i="167" s="1"/>
  <c r="F211" i="167"/>
  <c r="I211" i="167"/>
  <c r="L211" i="167"/>
  <c r="N211" i="167"/>
  <c r="O211" i="167"/>
  <c r="P211" i="167"/>
  <c r="Q211" i="167"/>
  <c r="S211" i="167"/>
  <c r="T211" i="167"/>
  <c r="U211" i="167"/>
  <c r="V211" i="167"/>
  <c r="AX211" i="167" s="1"/>
  <c r="Y211" i="167"/>
  <c r="BQ211" i="167" s="1"/>
  <c r="AB211" i="167"/>
  <c r="CS211" i="167" s="1"/>
  <c r="AF211" i="167"/>
  <c r="AC211" i="167" s="1"/>
  <c r="AG211" i="167"/>
  <c r="AI211" i="167"/>
  <c r="AL211" i="167"/>
  <c r="AO211" i="167"/>
  <c r="AP211" i="167"/>
  <c r="AQ211" i="167"/>
  <c r="AR211" i="167"/>
  <c r="AS211" i="167"/>
  <c r="AT211" i="167"/>
  <c r="AU211" i="167"/>
  <c r="AV211" i="167"/>
  <c r="AW211" i="167"/>
  <c r="BK211" i="167"/>
  <c r="BL211" i="167"/>
  <c r="A212" i="167"/>
  <c r="B212" i="167"/>
  <c r="C212" i="167"/>
  <c r="D212" i="167"/>
  <c r="E212" i="167"/>
  <c r="M212" i="167" s="1"/>
  <c r="G212" i="167"/>
  <c r="BN212" i="167" s="1"/>
  <c r="I212" i="167"/>
  <c r="L212" i="167"/>
  <c r="N212" i="167"/>
  <c r="O212" i="167"/>
  <c r="P212" i="167"/>
  <c r="Q212" i="167"/>
  <c r="S212" i="167"/>
  <c r="T212" i="167"/>
  <c r="U212" i="167"/>
  <c r="V212" i="167"/>
  <c r="AX212" i="167" s="1"/>
  <c r="Y212" i="167"/>
  <c r="CR212" i="167" s="1"/>
  <c r="AB212" i="167"/>
  <c r="CS212" i="167" s="1"/>
  <c r="AF212" i="167"/>
  <c r="AC212" i="167" s="1"/>
  <c r="AG212" i="167"/>
  <c r="AI212" i="167"/>
  <c r="AL212" i="167"/>
  <c r="AJ212" i="167" s="1"/>
  <c r="AO212" i="167"/>
  <c r="AP212" i="167"/>
  <c r="AQ212" i="167"/>
  <c r="AR212" i="167"/>
  <c r="AS212" i="167"/>
  <c r="AT212" i="167"/>
  <c r="AU212" i="167"/>
  <c r="AV212" i="167"/>
  <c r="AW212" i="167"/>
  <c r="BB212" i="167"/>
  <c r="BK212" i="167"/>
  <c r="BL212" i="167"/>
  <c r="A213" i="167"/>
  <c r="B213" i="167"/>
  <c r="C213" i="167"/>
  <c r="D213" i="167"/>
  <c r="E213" i="167"/>
  <c r="M213" i="167" s="1"/>
  <c r="I213" i="167"/>
  <c r="L213" i="167"/>
  <c r="N213" i="167"/>
  <c r="O213" i="167"/>
  <c r="P213" i="167"/>
  <c r="Q213" i="167"/>
  <c r="S213" i="167"/>
  <c r="T213" i="167"/>
  <c r="U213" i="167"/>
  <c r="V213" i="167"/>
  <c r="AX213" i="167" s="1"/>
  <c r="Y213" i="167"/>
  <c r="AB213" i="167"/>
  <c r="AF213" i="167"/>
  <c r="AG213" i="167"/>
  <c r="AI213" i="167"/>
  <c r="AL213" i="167"/>
  <c r="AO213" i="167"/>
  <c r="AP213" i="167"/>
  <c r="AQ213" i="167"/>
  <c r="AR213" i="167"/>
  <c r="AS213" i="167"/>
  <c r="AT213" i="167"/>
  <c r="AU213" i="167"/>
  <c r="AV213" i="167"/>
  <c r="AW213" i="167"/>
  <c r="BK213" i="167"/>
  <c r="BL213" i="167"/>
  <c r="A214" i="167"/>
  <c r="B214" i="167"/>
  <c r="C214" i="167"/>
  <c r="D214" i="167"/>
  <c r="E214" i="167"/>
  <c r="M214" i="167" s="1"/>
  <c r="I214" i="167"/>
  <c r="L214" i="167"/>
  <c r="N214" i="167"/>
  <c r="O214" i="167"/>
  <c r="P214" i="167"/>
  <c r="Q214" i="167"/>
  <c r="S214" i="167"/>
  <c r="T214" i="167"/>
  <c r="U214" i="167"/>
  <c r="V214" i="167"/>
  <c r="AX214" i="167" s="1"/>
  <c r="Y214" i="167"/>
  <c r="CR214" i="167" s="1"/>
  <c r="AB214" i="167"/>
  <c r="AF214" i="167"/>
  <c r="AC214" i="167" s="1"/>
  <c r="AG214" i="167"/>
  <c r="AI214" i="167"/>
  <c r="AL214" i="167"/>
  <c r="AO214" i="167"/>
  <c r="AP214" i="167"/>
  <c r="AQ214" i="167"/>
  <c r="AR214" i="167"/>
  <c r="AS214" i="167"/>
  <c r="AT214" i="167"/>
  <c r="AU214" i="167"/>
  <c r="AV214" i="167"/>
  <c r="AW214" i="167"/>
  <c r="BK214" i="167"/>
  <c r="BL214" i="167"/>
  <c r="A215" i="167"/>
  <c r="B215" i="167"/>
  <c r="C215" i="167"/>
  <c r="D215" i="167"/>
  <c r="E215" i="167"/>
  <c r="M215" i="167" s="1"/>
  <c r="F215" i="167"/>
  <c r="I215" i="167"/>
  <c r="L215" i="167"/>
  <c r="N215" i="167"/>
  <c r="O215" i="167"/>
  <c r="P215" i="167"/>
  <c r="Q215" i="167"/>
  <c r="S215" i="167"/>
  <c r="T215" i="167"/>
  <c r="U215" i="167"/>
  <c r="V215" i="167"/>
  <c r="AX215" i="167" s="1"/>
  <c r="Y215" i="167"/>
  <c r="AB215" i="167"/>
  <c r="AF215" i="167"/>
  <c r="AC215" i="167" s="1"/>
  <c r="AG215" i="167"/>
  <c r="AI215" i="167"/>
  <c r="AL215" i="167"/>
  <c r="AO215" i="167"/>
  <c r="AP215" i="167"/>
  <c r="AQ215" i="167"/>
  <c r="AR215" i="167"/>
  <c r="AS215" i="167"/>
  <c r="AT215" i="167"/>
  <c r="AU215" i="167"/>
  <c r="AV215" i="167"/>
  <c r="AW215" i="167"/>
  <c r="BK215" i="167"/>
  <c r="BL215" i="167"/>
  <c r="A216" i="167"/>
  <c r="B216" i="167"/>
  <c r="C216" i="167"/>
  <c r="D216" i="167"/>
  <c r="E216" i="167"/>
  <c r="M216" i="167" s="1"/>
  <c r="I216" i="167"/>
  <c r="L216" i="167"/>
  <c r="N216" i="167"/>
  <c r="O216" i="167"/>
  <c r="P216" i="167"/>
  <c r="Q216" i="167"/>
  <c r="S216" i="167"/>
  <c r="T216" i="167"/>
  <c r="U216" i="167"/>
  <c r="V216" i="167"/>
  <c r="AX216" i="167" s="1"/>
  <c r="Y216" i="167"/>
  <c r="W216" i="167" s="1"/>
  <c r="AB216" i="167"/>
  <c r="CS216" i="167" s="1"/>
  <c r="AF216" i="167"/>
  <c r="AG216" i="167"/>
  <c r="AI216" i="167"/>
  <c r="AL216" i="167"/>
  <c r="AK216" i="167" s="1"/>
  <c r="AO216" i="167"/>
  <c r="AP216" i="167"/>
  <c r="AQ216" i="167"/>
  <c r="AR216" i="167"/>
  <c r="AS216" i="167"/>
  <c r="AT216" i="167"/>
  <c r="AU216" i="167"/>
  <c r="AV216" i="167"/>
  <c r="AW216" i="167"/>
  <c r="BK216" i="167"/>
  <c r="BL216" i="167"/>
  <c r="A217" i="167"/>
  <c r="B217" i="167"/>
  <c r="C217" i="167"/>
  <c r="D217" i="167"/>
  <c r="E217" i="167"/>
  <c r="M217" i="167" s="1"/>
  <c r="F217" i="167"/>
  <c r="I217" i="167"/>
  <c r="L217" i="167"/>
  <c r="N217" i="167"/>
  <c r="O217" i="167"/>
  <c r="P217" i="167"/>
  <c r="Q217" i="167"/>
  <c r="S217" i="167"/>
  <c r="T217" i="167"/>
  <c r="U217" i="167"/>
  <c r="V217" i="167"/>
  <c r="AX217" i="167" s="1"/>
  <c r="Y217" i="167"/>
  <c r="X217" i="167" s="1"/>
  <c r="AB217" i="167"/>
  <c r="AF217" i="167"/>
  <c r="AG217" i="167"/>
  <c r="AI217" i="167"/>
  <c r="AL217" i="167"/>
  <c r="AO217" i="167"/>
  <c r="AP217" i="167"/>
  <c r="AQ217" i="167"/>
  <c r="AR217" i="167"/>
  <c r="AS217" i="167"/>
  <c r="AT217" i="167"/>
  <c r="AU217" i="167"/>
  <c r="AV217" i="167"/>
  <c r="AW217" i="167"/>
  <c r="BK217" i="167"/>
  <c r="BL217" i="167"/>
  <c r="A218" i="167"/>
  <c r="B218" i="167"/>
  <c r="C218" i="167"/>
  <c r="D218" i="167"/>
  <c r="E218" i="167"/>
  <c r="M218" i="167" s="1"/>
  <c r="I218" i="167"/>
  <c r="L218" i="167"/>
  <c r="N218" i="167"/>
  <c r="O218" i="167"/>
  <c r="P218" i="167"/>
  <c r="Q218" i="167"/>
  <c r="S218" i="167"/>
  <c r="T218" i="167"/>
  <c r="U218" i="167"/>
  <c r="V218" i="167"/>
  <c r="AX218" i="167" s="1"/>
  <c r="Y218" i="167"/>
  <c r="AB218" i="167"/>
  <c r="AF218" i="167"/>
  <c r="AG218" i="167"/>
  <c r="AI218" i="167"/>
  <c r="AL218" i="167"/>
  <c r="AJ218" i="167" s="1"/>
  <c r="AO218" i="167"/>
  <c r="AP218" i="167"/>
  <c r="AQ218" i="167"/>
  <c r="AR218" i="167"/>
  <c r="AS218" i="167"/>
  <c r="AT218" i="167"/>
  <c r="AU218" i="167"/>
  <c r="AV218" i="167"/>
  <c r="AW218" i="167"/>
  <c r="BK218" i="167"/>
  <c r="BL218" i="167"/>
  <c r="A219" i="167"/>
  <c r="B219" i="167"/>
  <c r="C219" i="167"/>
  <c r="D219" i="167"/>
  <c r="E219" i="167"/>
  <c r="M219" i="167" s="1"/>
  <c r="G219" i="167"/>
  <c r="BN219" i="167" s="1"/>
  <c r="I219" i="167"/>
  <c r="L219" i="167"/>
  <c r="N219" i="167"/>
  <c r="O219" i="167"/>
  <c r="P219" i="167"/>
  <c r="Q219" i="167"/>
  <c r="S219" i="167"/>
  <c r="T219" i="167"/>
  <c r="U219" i="167"/>
  <c r="V219" i="167"/>
  <c r="AX219" i="167" s="1"/>
  <c r="Y219" i="167"/>
  <c r="X219" i="167" s="1"/>
  <c r="AB219" i="167"/>
  <c r="CG219" i="167" s="1"/>
  <c r="AF219" i="167"/>
  <c r="AC219" i="167" s="1"/>
  <c r="AG219" i="167"/>
  <c r="AI219" i="167"/>
  <c r="AL219" i="167"/>
  <c r="AO219" i="167"/>
  <c r="AP219" i="167"/>
  <c r="AQ219" i="167"/>
  <c r="AR219" i="167"/>
  <c r="AS219" i="167"/>
  <c r="AT219" i="167"/>
  <c r="AU219" i="167"/>
  <c r="AV219" i="167"/>
  <c r="AW219" i="167"/>
  <c r="BK219" i="167"/>
  <c r="BL219" i="167"/>
  <c r="A220" i="167"/>
  <c r="B220" i="167"/>
  <c r="C220" i="167"/>
  <c r="D220" i="167"/>
  <c r="E220" i="167"/>
  <c r="M220" i="167" s="1"/>
  <c r="I220" i="167"/>
  <c r="L220" i="167"/>
  <c r="N220" i="167"/>
  <c r="O220" i="167"/>
  <c r="P220" i="167"/>
  <c r="Q220" i="167"/>
  <c r="S220" i="167"/>
  <c r="T220" i="167"/>
  <c r="U220" i="167"/>
  <c r="V220" i="167"/>
  <c r="AX220" i="167" s="1"/>
  <c r="Y220" i="167"/>
  <c r="CR220" i="167" s="1"/>
  <c r="AB220" i="167"/>
  <c r="AF220" i="167"/>
  <c r="AC220" i="167" s="1"/>
  <c r="AG220" i="167"/>
  <c r="AI220" i="167"/>
  <c r="AL220" i="167"/>
  <c r="AK220" i="167" s="1"/>
  <c r="AO220" i="167"/>
  <c r="AP220" i="167"/>
  <c r="AQ220" i="167"/>
  <c r="AR220" i="167"/>
  <c r="AS220" i="167"/>
  <c r="AT220" i="167"/>
  <c r="AU220" i="167"/>
  <c r="AV220" i="167"/>
  <c r="AW220" i="167"/>
  <c r="BK220" i="167"/>
  <c r="BL220" i="167"/>
  <c r="A221" i="167"/>
  <c r="B221" i="167"/>
  <c r="C221" i="167"/>
  <c r="D221" i="167"/>
  <c r="E221" i="167"/>
  <c r="M221" i="167" s="1"/>
  <c r="F221" i="167"/>
  <c r="I221" i="167"/>
  <c r="L221" i="167"/>
  <c r="N221" i="167"/>
  <c r="O221" i="167"/>
  <c r="P221" i="167"/>
  <c r="Q221" i="167"/>
  <c r="S221" i="167"/>
  <c r="T221" i="167"/>
  <c r="U221" i="167"/>
  <c r="V221" i="167"/>
  <c r="AX221" i="167" s="1"/>
  <c r="Y221" i="167"/>
  <c r="W221" i="167" s="1"/>
  <c r="AB221" i="167"/>
  <c r="AF221" i="167"/>
  <c r="AC221" i="167" s="1"/>
  <c r="AG221" i="167"/>
  <c r="AI221" i="167"/>
  <c r="AL221" i="167"/>
  <c r="AJ221" i="167" s="1"/>
  <c r="AO221" i="167"/>
  <c r="AP221" i="167"/>
  <c r="AQ221" i="167"/>
  <c r="AR221" i="167"/>
  <c r="AS221" i="167"/>
  <c r="AT221" i="167"/>
  <c r="AU221" i="167"/>
  <c r="AV221" i="167"/>
  <c r="AW221" i="167"/>
  <c r="BK221" i="167"/>
  <c r="BL221" i="167"/>
  <c r="BN221" i="167"/>
  <c r="CF221" i="167"/>
  <c r="A222" i="167"/>
  <c r="B222" i="167"/>
  <c r="C222" i="167"/>
  <c r="D222" i="167"/>
  <c r="E222" i="167"/>
  <c r="M222" i="167" s="1"/>
  <c r="CF222" i="167"/>
  <c r="I222" i="167"/>
  <c r="L222" i="167"/>
  <c r="N222" i="167"/>
  <c r="O222" i="167"/>
  <c r="P222" i="167"/>
  <c r="Q222" i="167"/>
  <c r="S222" i="167"/>
  <c r="T222" i="167"/>
  <c r="U222" i="167"/>
  <c r="V222" i="167"/>
  <c r="AX222" i="167" s="1"/>
  <c r="Y222" i="167"/>
  <c r="AB222" i="167"/>
  <c r="CS222" i="167" s="1"/>
  <c r="AF222" i="167"/>
  <c r="AG222" i="167"/>
  <c r="AI222" i="167"/>
  <c r="AL222" i="167"/>
  <c r="AK222" i="167" s="1"/>
  <c r="AO222" i="167"/>
  <c r="AP222" i="167"/>
  <c r="AQ222" i="167"/>
  <c r="AR222" i="167"/>
  <c r="AS222" i="167"/>
  <c r="AT222" i="167"/>
  <c r="AU222" i="167"/>
  <c r="AV222" i="167"/>
  <c r="AW222" i="167"/>
  <c r="BK222" i="167"/>
  <c r="BL222" i="167"/>
  <c r="A223" i="167"/>
  <c r="B223" i="167"/>
  <c r="C223" i="167"/>
  <c r="D223" i="167"/>
  <c r="E223" i="167"/>
  <c r="M223" i="167" s="1"/>
  <c r="G223" i="167"/>
  <c r="I223" i="167"/>
  <c r="L223" i="167"/>
  <c r="N223" i="167"/>
  <c r="O223" i="167"/>
  <c r="P223" i="167"/>
  <c r="Q223" i="167"/>
  <c r="S223" i="167"/>
  <c r="T223" i="167"/>
  <c r="U223" i="167"/>
  <c r="V223" i="167"/>
  <c r="AX223" i="167" s="1"/>
  <c r="Y223" i="167"/>
  <c r="CR223" i="167" s="1"/>
  <c r="AB223" i="167"/>
  <c r="CG223" i="167" s="1"/>
  <c r="AF223" i="167"/>
  <c r="AC223" i="167" s="1"/>
  <c r="AG223" i="167"/>
  <c r="AI223" i="167"/>
  <c r="AL223" i="167"/>
  <c r="AJ223" i="167" s="1"/>
  <c r="AO223" i="167"/>
  <c r="AP223" i="167"/>
  <c r="AQ223" i="167"/>
  <c r="AR223" i="167"/>
  <c r="AS223" i="167"/>
  <c r="AT223" i="167"/>
  <c r="AU223" i="167"/>
  <c r="AV223" i="167"/>
  <c r="AW223" i="167"/>
  <c r="BK223" i="167"/>
  <c r="BL223" i="167"/>
  <c r="BN223" i="167"/>
  <c r="A224" i="167"/>
  <c r="B224" i="167"/>
  <c r="C224" i="167"/>
  <c r="D224" i="167"/>
  <c r="E224" i="167"/>
  <c r="M224" i="167" s="1"/>
  <c r="I224" i="167"/>
  <c r="L224" i="167"/>
  <c r="N224" i="167"/>
  <c r="O224" i="167"/>
  <c r="P224" i="167"/>
  <c r="Q224" i="167"/>
  <c r="S224" i="167"/>
  <c r="T224" i="167"/>
  <c r="U224" i="167"/>
  <c r="V224" i="167"/>
  <c r="AX224" i="167" s="1"/>
  <c r="Y224" i="167"/>
  <c r="AB224" i="167"/>
  <c r="Z224" i="167" s="1"/>
  <c r="AF224" i="167"/>
  <c r="AC224" i="167" s="1"/>
  <c r="AG224" i="167"/>
  <c r="AI224" i="167"/>
  <c r="AL224" i="167"/>
  <c r="AO224" i="167"/>
  <c r="AP224" i="167"/>
  <c r="AQ224" i="167"/>
  <c r="AR224" i="167"/>
  <c r="AS224" i="167"/>
  <c r="AT224" i="167"/>
  <c r="AU224" i="167"/>
  <c r="AV224" i="167"/>
  <c r="AW224" i="167"/>
  <c r="BK224" i="167"/>
  <c r="BL224" i="167"/>
  <c r="A225" i="167"/>
  <c r="B225" i="167"/>
  <c r="C225" i="167"/>
  <c r="D225" i="167"/>
  <c r="E225" i="167"/>
  <c r="M225" i="167" s="1"/>
  <c r="F225" i="167"/>
  <c r="I225" i="167"/>
  <c r="L225" i="167"/>
  <c r="N225" i="167"/>
  <c r="O225" i="167"/>
  <c r="P225" i="167"/>
  <c r="Q225" i="167"/>
  <c r="S225" i="167"/>
  <c r="T225" i="167"/>
  <c r="U225" i="167"/>
  <c r="V225" i="167"/>
  <c r="AX225" i="167" s="1"/>
  <c r="Y225" i="167"/>
  <c r="AB225" i="167"/>
  <c r="CS225" i="167" s="1"/>
  <c r="AF225" i="167"/>
  <c r="AG225" i="167"/>
  <c r="AI225" i="167"/>
  <c r="AL225" i="167"/>
  <c r="AO225" i="167"/>
  <c r="AP225" i="167"/>
  <c r="AQ225" i="167"/>
  <c r="AR225" i="167"/>
  <c r="AS225" i="167"/>
  <c r="AT225" i="167"/>
  <c r="AU225" i="167"/>
  <c r="AV225" i="167"/>
  <c r="AW225" i="167"/>
  <c r="BK225" i="167"/>
  <c r="BL225" i="167"/>
  <c r="A226" i="167"/>
  <c r="B226" i="167"/>
  <c r="C226" i="167"/>
  <c r="D226" i="167"/>
  <c r="E226" i="167"/>
  <c r="M226" i="167" s="1"/>
  <c r="I226" i="167"/>
  <c r="L226" i="167"/>
  <c r="N226" i="167"/>
  <c r="O226" i="167"/>
  <c r="P226" i="167"/>
  <c r="Q226" i="167"/>
  <c r="S226" i="167"/>
  <c r="T226" i="167"/>
  <c r="U226" i="167"/>
  <c r="V226" i="167"/>
  <c r="AX226" i="167" s="1"/>
  <c r="Y226" i="167"/>
  <c r="CR226" i="167" s="1"/>
  <c r="AB226" i="167"/>
  <c r="AF226" i="167"/>
  <c r="AG226" i="167"/>
  <c r="AI226" i="167"/>
  <c r="AL226" i="167"/>
  <c r="AO226" i="167"/>
  <c r="AP226" i="167"/>
  <c r="AQ226" i="167"/>
  <c r="AR226" i="167"/>
  <c r="AS226" i="167"/>
  <c r="AT226" i="167"/>
  <c r="AU226" i="167"/>
  <c r="AV226" i="167"/>
  <c r="AW226" i="167"/>
  <c r="BK226" i="167"/>
  <c r="BL226" i="167"/>
  <c r="A227" i="167"/>
  <c r="B227" i="167"/>
  <c r="C227" i="167"/>
  <c r="D227" i="167"/>
  <c r="E227" i="167"/>
  <c r="M227" i="167" s="1"/>
  <c r="I227" i="167"/>
  <c r="L227" i="167"/>
  <c r="N227" i="167"/>
  <c r="O227" i="167"/>
  <c r="P227" i="167"/>
  <c r="Q227" i="167"/>
  <c r="S227" i="167"/>
  <c r="T227" i="167"/>
  <c r="U227" i="167"/>
  <c r="V227" i="167"/>
  <c r="AX227" i="167" s="1"/>
  <c r="Y227" i="167"/>
  <c r="BQ227" i="167" s="1"/>
  <c r="AB227" i="167"/>
  <c r="CS227" i="167" s="1"/>
  <c r="AF227" i="167"/>
  <c r="AG227" i="167"/>
  <c r="AI227" i="167"/>
  <c r="AL227" i="167"/>
  <c r="AO227" i="167"/>
  <c r="AP227" i="167"/>
  <c r="AQ227" i="167"/>
  <c r="AR227" i="167"/>
  <c r="AS227" i="167"/>
  <c r="AT227" i="167"/>
  <c r="AU227" i="167"/>
  <c r="AV227" i="167"/>
  <c r="AW227" i="167"/>
  <c r="BK227" i="167"/>
  <c r="BL227" i="167"/>
  <c r="A228" i="167"/>
  <c r="B228" i="167"/>
  <c r="C228" i="167"/>
  <c r="D228" i="167"/>
  <c r="E228" i="167"/>
  <c r="M228" i="167" s="1"/>
  <c r="F228" i="167"/>
  <c r="I228" i="167"/>
  <c r="L228" i="167"/>
  <c r="N228" i="167"/>
  <c r="O228" i="167"/>
  <c r="P228" i="167"/>
  <c r="Q228" i="167"/>
  <c r="S228" i="167"/>
  <c r="T228" i="167"/>
  <c r="U228" i="167"/>
  <c r="V228" i="167"/>
  <c r="AX228" i="167" s="1"/>
  <c r="Y228" i="167"/>
  <c r="BQ228" i="167" s="1"/>
  <c r="AB228" i="167"/>
  <c r="AF228" i="167"/>
  <c r="AG228" i="167"/>
  <c r="AI228" i="167"/>
  <c r="AL228" i="167"/>
  <c r="AJ228" i="167" s="1"/>
  <c r="AO228" i="167"/>
  <c r="AP228" i="167"/>
  <c r="AQ228" i="167"/>
  <c r="AR228" i="167"/>
  <c r="AS228" i="167"/>
  <c r="AT228" i="167"/>
  <c r="AU228" i="167"/>
  <c r="AV228" i="167"/>
  <c r="AW228" i="167"/>
  <c r="BK228" i="167"/>
  <c r="BL228" i="167"/>
  <c r="A229" i="167"/>
  <c r="B229" i="167"/>
  <c r="C229" i="167"/>
  <c r="D229" i="167"/>
  <c r="E229" i="167"/>
  <c r="M229" i="167" s="1"/>
  <c r="I229" i="167"/>
  <c r="L229" i="167"/>
  <c r="N229" i="167"/>
  <c r="O229" i="167"/>
  <c r="P229" i="167"/>
  <c r="Q229" i="167"/>
  <c r="S229" i="167"/>
  <c r="T229" i="167"/>
  <c r="U229" i="167"/>
  <c r="V229" i="167"/>
  <c r="AX229" i="167" s="1"/>
  <c r="Y229" i="167"/>
  <c r="X229" i="167" s="1"/>
  <c r="AB229" i="167"/>
  <c r="CS229" i="167" s="1"/>
  <c r="AF229" i="167"/>
  <c r="AG229" i="167"/>
  <c r="AI229" i="167"/>
  <c r="AL229" i="167"/>
  <c r="AK229" i="167" s="1"/>
  <c r="AO229" i="167"/>
  <c r="AP229" i="167"/>
  <c r="AQ229" i="167"/>
  <c r="AR229" i="167"/>
  <c r="AS229" i="167"/>
  <c r="AT229" i="167"/>
  <c r="AU229" i="167"/>
  <c r="AV229" i="167"/>
  <c r="AW229" i="167"/>
  <c r="BK229" i="167"/>
  <c r="BL229" i="167"/>
  <c r="BN229" i="167"/>
  <c r="A230" i="167"/>
  <c r="B230" i="167"/>
  <c r="C230" i="167"/>
  <c r="D230" i="167"/>
  <c r="E230" i="167"/>
  <c r="M230" i="167" s="1"/>
  <c r="G230" i="167"/>
  <c r="I230" i="167"/>
  <c r="L230" i="167"/>
  <c r="N230" i="167"/>
  <c r="O230" i="167"/>
  <c r="P230" i="167"/>
  <c r="Q230" i="167"/>
  <c r="S230" i="167"/>
  <c r="T230" i="167"/>
  <c r="U230" i="167"/>
  <c r="V230" i="167"/>
  <c r="AX230" i="167" s="1"/>
  <c r="Y230" i="167"/>
  <c r="AB230" i="167"/>
  <c r="CG230" i="167" s="1"/>
  <c r="AF230" i="167"/>
  <c r="AG230" i="167"/>
  <c r="AI230" i="167"/>
  <c r="AL230" i="167"/>
  <c r="AK230" i="167" s="1"/>
  <c r="AO230" i="167"/>
  <c r="AP230" i="167"/>
  <c r="AQ230" i="167"/>
  <c r="AR230" i="167"/>
  <c r="AS230" i="167"/>
  <c r="AT230" i="167"/>
  <c r="AU230" i="167"/>
  <c r="AV230" i="167"/>
  <c r="AW230" i="167"/>
  <c r="BK230" i="167"/>
  <c r="BL230" i="167"/>
  <c r="A231" i="167"/>
  <c r="B231" i="167"/>
  <c r="C231" i="167"/>
  <c r="D231" i="167"/>
  <c r="E231" i="167"/>
  <c r="M231" i="167" s="1"/>
  <c r="I231" i="167"/>
  <c r="L231" i="167"/>
  <c r="N231" i="167"/>
  <c r="O231" i="167"/>
  <c r="P231" i="167"/>
  <c r="Q231" i="167"/>
  <c r="S231" i="167"/>
  <c r="T231" i="167"/>
  <c r="U231" i="167"/>
  <c r="V231" i="167"/>
  <c r="AX231" i="167" s="1"/>
  <c r="Y231" i="167"/>
  <c r="X231" i="167" s="1"/>
  <c r="AB231" i="167"/>
  <c r="CG231" i="167" s="1"/>
  <c r="AF231" i="167"/>
  <c r="BS231" i="167" s="1"/>
  <c r="AG231" i="167"/>
  <c r="AI231" i="167"/>
  <c r="AL231" i="167"/>
  <c r="AO231" i="167"/>
  <c r="AP231" i="167"/>
  <c r="AQ231" i="167"/>
  <c r="AR231" i="167"/>
  <c r="AS231" i="167"/>
  <c r="AT231" i="167"/>
  <c r="AU231" i="167"/>
  <c r="AV231" i="167"/>
  <c r="AW231" i="167"/>
  <c r="BK231" i="167"/>
  <c r="BL231" i="167"/>
  <c r="BN231" i="167"/>
  <c r="A232" i="167"/>
  <c r="B232" i="167"/>
  <c r="C232" i="167"/>
  <c r="D232" i="167"/>
  <c r="E232" i="167"/>
  <c r="M232" i="167" s="1"/>
  <c r="I232" i="167"/>
  <c r="L232" i="167"/>
  <c r="N232" i="167"/>
  <c r="O232" i="167"/>
  <c r="P232" i="167"/>
  <c r="Q232" i="167"/>
  <c r="S232" i="167"/>
  <c r="T232" i="167"/>
  <c r="U232" i="167"/>
  <c r="V232" i="167"/>
  <c r="AX232" i="167" s="1"/>
  <c r="Y232" i="167"/>
  <c r="X232" i="167" s="1"/>
  <c r="AB232" i="167"/>
  <c r="AF232" i="167"/>
  <c r="AC232" i="167" s="1"/>
  <c r="AG232" i="167"/>
  <c r="AI232" i="167"/>
  <c r="AL232" i="167"/>
  <c r="AK232" i="167" s="1"/>
  <c r="AO232" i="167"/>
  <c r="AP232" i="167"/>
  <c r="AQ232" i="167"/>
  <c r="AR232" i="167"/>
  <c r="AS232" i="167"/>
  <c r="AT232" i="167"/>
  <c r="AU232" i="167"/>
  <c r="AV232" i="167"/>
  <c r="AW232" i="167"/>
  <c r="BB232" i="167"/>
  <c r="BK232" i="167"/>
  <c r="BL232" i="167"/>
  <c r="BN232" i="167"/>
  <c r="A233" i="167"/>
  <c r="B233" i="167"/>
  <c r="C233" i="167"/>
  <c r="D233" i="167"/>
  <c r="E233" i="167"/>
  <c r="M233" i="167" s="1"/>
  <c r="I233" i="167"/>
  <c r="L233" i="167"/>
  <c r="N233" i="167"/>
  <c r="O233" i="167"/>
  <c r="P233" i="167"/>
  <c r="Q233" i="167"/>
  <c r="S233" i="167"/>
  <c r="T233" i="167"/>
  <c r="U233" i="167"/>
  <c r="V233" i="167"/>
  <c r="AX233" i="167" s="1"/>
  <c r="Y233" i="167"/>
  <c r="CR233" i="167" s="1"/>
  <c r="AB233" i="167"/>
  <c r="AF233" i="167"/>
  <c r="AC233" i="167" s="1"/>
  <c r="AG233" i="167"/>
  <c r="AI233" i="167"/>
  <c r="AL233" i="167"/>
  <c r="AK233" i="167" s="1"/>
  <c r="AO233" i="167"/>
  <c r="AP233" i="167"/>
  <c r="AQ233" i="167"/>
  <c r="AR233" i="167"/>
  <c r="AS233" i="167"/>
  <c r="AT233" i="167"/>
  <c r="AU233" i="167"/>
  <c r="AV233" i="167"/>
  <c r="AW233" i="167"/>
  <c r="BK233" i="167"/>
  <c r="BL233" i="167"/>
  <c r="A234" i="167"/>
  <c r="B234" i="167"/>
  <c r="C234" i="167"/>
  <c r="D234" i="167"/>
  <c r="E234" i="167"/>
  <c r="M234" i="167" s="1"/>
  <c r="G234" i="167"/>
  <c r="I234" i="167"/>
  <c r="L234" i="167"/>
  <c r="N234" i="167"/>
  <c r="O234" i="167"/>
  <c r="P234" i="167"/>
  <c r="Q234" i="167"/>
  <c r="S234" i="167"/>
  <c r="T234" i="167"/>
  <c r="U234" i="167"/>
  <c r="V234" i="167"/>
  <c r="AX234" i="167" s="1"/>
  <c r="Y234" i="167"/>
  <c r="BY234" i="167" s="1"/>
  <c r="AB234" i="167"/>
  <c r="AF234" i="167"/>
  <c r="AC234" i="167" s="1"/>
  <c r="AG234" i="167"/>
  <c r="AI234" i="167"/>
  <c r="AL234" i="167"/>
  <c r="AJ234" i="167" s="1"/>
  <c r="AO234" i="167"/>
  <c r="AP234" i="167"/>
  <c r="AQ234" i="167"/>
  <c r="AR234" i="167"/>
  <c r="AS234" i="167"/>
  <c r="AT234" i="167"/>
  <c r="AU234" i="167"/>
  <c r="AV234" i="167"/>
  <c r="AW234" i="167"/>
  <c r="BB234" i="167"/>
  <c r="BK234" i="167"/>
  <c r="BL234" i="167"/>
  <c r="BN234" i="167"/>
  <c r="A235" i="167"/>
  <c r="B235" i="167"/>
  <c r="C235" i="167"/>
  <c r="D235" i="167"/>
  <c r="E235" i="167"/>
  <c r="M235" i="167" s="1"/>
  <c r="I235" i="167"/>
  <c r="L235" i="167"/>
  <c r="N235" i="167"/>
  <c r="O235" i="167"/>
  <c r="P235" i="167"/>
  <c r="Q235" i="167"/>
  <c r="S235" i="167"/>
  <c r="T235" i="167"/>
  <c r="U235" i="167"/>
  <c r="V235" i="167"/>
  <c r="AX235" i="167" s="1"/>
  <c r="Y235" i="167"/>
  <c r="CL235" i="167" s="1"/>
  <c r="AB235" i="167"/>
  <c r="AF235" i="167"/>
  <c r="AG235" i="167"/>
  <c r="AI235" i="167"/>
  <c r="AL235" i="167"/>
  <c r="AJ235" i="167" s="1"/>
  <c r="AO235" i="167"/>
  <c r="AP235" i="167"/>
  <c r="AQ235" i="167"/>
  <c r="AR235" i="167"/>
  <c r="AS235" i="167"/>
  <c r="AT235" i="167"/>
  <c r="AU235" i="167"/>
  <c r="AV235" i="167"/>
  <c r="AW235" i="167"/>
  <c r="BK235" i="167"/>
  <c r="BL235" i="167"/>
  <c r="A236" i="167"/>
  <c r="B236" i="167"/>
  <c r="C236" i="167"/>
  <c r="D236" i="167"/>
  <c r="E236" i="167"/>
  <c r="M236" i="167" s="1"/>
  <c r="F236" i="167"/>
  <c r="I236" i="167"/>
  <c r="L236" i="167"/>
  <c r="N236" i="167"/>
  <c r="O236" i="167"/>
  <c r="P236" i="167"/>
  <c r="Q236" i="167"/>
  <c r="S236" i="167"/>
  <c r="T236" i="167"/>
  <c r="U236" i="167"/>
  <c r="V236" i="167"/>
  <c r="AX236" i="167" s="1"/>
  <c r="Y236" i="167"/>
  <c r="W236" i="167" s="1"/>
  <c r="AB236" i="167"/>
  <c r="AF236" i="167"/>
  <c r="AC236" i="167" s="1"/>
  <c r="AG236" i="167"/>
  <c r="AI236" i="167"/>
  <c r="AL236" i="167"/>
  <c r="AO236" i="167"/>
  <c r="AP236" i="167"/>
  <c r="AQ236" i="167"/>
  <c r="AR236" i="167"/>
  <c r="AS236" i="167"/>
  <c r="AT236" i="167"/>
  <c r="AU236" i="167"/>
  <c r="AV236" i="167"/>
  <c r="AW236" i="167"/>
  <c r="BK236" i="167"/>
  <c r="BL236" i="167"/>
  <c r="A237" i="167"/>
  <c r="B237" i="167"/>
  <c r="C237" i="167"/>
  <c r="D237" i="167"/>
  <c r="E237" i="167"/>
  <c r="M237" i="167" s="1"/>
  <c r="G237" i="167"/>
  <c r="I237" i="167"/>
  <c r="L237" i="167"/>
  <c r="N237" i="167"/>
  <c r="O237" i="167"/>
  <c r="P237" i="167"/>
  <c r="Q237" i="167"/>
  <c r="S237" i="167"/>
  <c r="T237" i="167"/>
  <c r="U237" i="167"/>
  <c r="V237" i="167"/>
  <c r="AX237" i="167" s="1"/>
  <c r="Y237" i="167"/>
  <c r="CL237" i="167" s="1"/>
  <c r="AB237" i="167"/>
  <c r="AF237" i="167"/>
  <c r="AC237" i="167" s="1"/>
  <c r="AG237" i="167"/>
  <c r="AI237" i="167"/>
  <c r="AL237" i="167"/>
  <c r="AK237" i="167" s="1"/>
  <c r="AO237" i="167"/>
  <c r="AP237" i="167"/>
  <c r="AQ237" i="167"/>
  <c r="AR237" i="167"/>
  <c r="AS237" i="167"/>
  <c r="AT237" i="167"/>
  <c r="AU237" i="167"/>
  <c r="AV237" i="167"/>
  <c r="AW237" i="167"/>
  <c r="BK237" i="167"/>
  <c r="BL237" i="167"/>
  <c r="BN237" i="167"/>
  <c r="A238" i="167"/>
  <c r="B238" i="167"/>
  <c r="C238" i="167"/>
  <c r="D238" i="167"/>
  <c r="E238" i="167"/>
  <c r="M238" i="167" s="1"/>
  <c r="I238" i="167"/>
  <c r="L238" i="167"/>
  <c r="N238" i="167"/>
  <c r="O238" i="167"/>
  <c r="P238" i="167"/>
  <c r="Q238" i="167"/>
  <c r="S238" i="167"/>
  <c r="T238" i="167"/>
  <c r="U238" i="167"/>
  <c r="V238" i="167"/>
  <c r="AX238" i="167" s="1"/>
  <c r="Y238" i="167"/>
  <c r="CL238" i="167" s="1"/>
  <c r="AB238" i="167"/>
  <c r="CS238" i="167" s="1"/>
  <c r="AF238" i="167"/>
  <c r="AG238" i="167"/>
  <c r="AI238" i="167"/>
  <c r="AL238" i="167"/>
  <c r="AJ238" i="167" s="1"/>
  <c r="AO238" i="167"/>
  <c r="AP238" i="167"/>
  <c r="AQ238" i="167"/>
  <c r="AR238" i="167"/>
  <c r="AS238" i="167"/>
  <c r="AT238" i="167"/>
  <c r="AU238" i="167"/>
  <c r="AV238" i="167"/>
  <c r="AW238" i="167"/>
  <c r="BK238" i="167"/>
  <c r="BL238" i="167"/>
  <c r="A239" i="167"/>
  <c r="B239" i="167"/>
  <c r="C239" i="167"/>
  <c r="D239" i="167"/>
  <c r="E239" i="167"/>
  <c r="M239" i="167" s="1"/>
  <c r="CF239" i="167"/>
  <c r="I239" i="167"/>
  <c r="L239" i="167"/>
  <c r="N239" i="167"/>
  <c r="O239" i="167"/>
  <c r="P239" i="167"/>
  <c r="Q239" i="167"/>
  <c r="S239" i="167"/>
  <c r="T239" i="167"/>
  <c r="U239" i="167"/>
  <c r="V239" i="167"/>
  <c r="AX239" i="167" s="1"/>
  <c r="Y239" i="167"/>
  <c r="CR239" i="167" s="1"/>
  <c r="AB239" i="167"/>
  <c r="AF239" i="167"/>
  <c r="AG239" i="167"/>
  <c r="AI239" i="167"/>
  <c r="AL239" i="167"/>
  <c r="AJ239" i="167" s="1"/>
  <c r="AO239" i="167"/>
  <c r="AP239" i="167"/>
  <c r="AQ239" i="167"/>
  <c r="AR239" i="167"/>
  <c r="AS239" i="167"/>
  <c r="AT239" i="167"/>
  <c r="AU239" i="167"/>
  <c r="AV239" i="167"/>
  <c r="AW239" i="167"/>
  <c r="BK239" i="167"/>
  <c r="BL239" i="167"/>
  <c r="A240" i="167"/>
  <c r="B240" i="167"/>
  <c r="C240" i="167"/>
  <c r="D240" i="167"/>
  <c r="E240" i="167"/>
  <c r="M240" i="167" s="1"/>
  <c r="I240" i="167"/>
  <c r="L240" i="167"/>
  <c r="N240" i="167"/>
  <c r="O240" i="167"/>
  <c r="P240" i="167"/>
  <c r="Q240" i="167"/>
  <c r="S240" i="167"/>
  <c r="T240" i="167"/>
  <c r="U240" i="167"/>
  <c r="V240" i="167"/>
  <c r="AX240" i="167" s="1"/>
  <c r="Y240" i="167"/>
  <c r="CR240" i="167" s="1"/>
  <c r="AB240" i="167"/>
  <c r="AF240" i="167"/>
  <c r="AG240" i="167"/>
  <c r="AI240" i="167"/>
  <c r="AL240" i="167"/>
  <c r="AO240" i="167"/>
  <c r="AP240" i="167"/>
  <c r="AQ240" i="167"/>
  <c r="AR240" i="167"/>
  <c r="AS240" i="167"/>
  <c r="AT240" i="167"/>
  <c r="AU240" i="167"/>
  <c r="AV240" i="167"/>
  <c r="AW240" i="167"/>
  <c r="BK240" i="167"/>
  <c r="BL240" i="167"/>
  <c r="A241" i="167"/>
  <c r="B241" i="167"/>
  <c r="C241" i="167"/>
  <c r="D241" i="167"/>
  <c r="E241" i="167"/>
  <c r="M241" i="167" s="1"/>
  <c r="G241" i="167"/>
  <c r="BO241" i="167" s="1"/>
  <c r="I241" i="167"/>
  <c r="L241" i="167"/>
  <c r="N241" i="167"/>
  <c r="O241" i="167"/>
  <c r="P241" i="167"/>
  <c r="Q241" i="167"/>
  <c r="S241" i="167"/>
  <c r="T241" i="167"/>
  <c r="U241" i="167"/>
  <c r="V241" i="167"/>
  <c r="AX241" i="167" s="1"/>
  <c r="Y241" i="167"/>
  <c r="AB241" i="167"/>
  <c r="AF241" i="167"/>
  <c r="AG241" i="167"/>
  <c r="AI241" i="167"/>
  <c r="AL241" i="167"/>
  <c r="AJ241" i="167" s="1"/>
  <c r="AO241" i="167"/>
  <c r="AP241" i="167"/>
  <c r="AQ241" i="167"/>
  <c r="AR241" i="167"/>
  <c r="AS241" i="167"/>
  <c r="AT241" i="167"/>
  <c r="AU241" i="167"/>
  <c r="AV241" i="167"/>
  <c r="AW241" i="167"/>
  <c r="BK241" i="167"/>
  <c r="BL241" i="167"/>
  <c r="A242" i="167"/>
  <c r="B242" i="167"/>
  <c r="C242" i="167"/>
  <c r="D242" i="167"/>
  <c r="E242" i="167"/>
  <c r="M242" i="167" s="1"/>
  <c r="F242" i="167"/>
  <c r="I242" i="167"/>
  <c r="L242" i="167"/>
  <c r="N242" i="167"/>
  <c r="O242" i="167"/>
  <c r="P242" i="167"/>
  <c r="Q242" i="167"/>
  <c r="S242" i="167"/>
  <c r="T242" i="167"/>
  <c r="U242" i="167"/>
  <c r="V242" i="167"/>
  <c r="AX242" i="167" s="1"/>
  <c r="Y242" i="167"/>
  <c r="X242" i="167" s="1"/>
  <c r="AB242" i="167"/>
  <c r="AF242" i="167"/>
  <c r="AG242" i="167"/>
  <c r="AI242" i="167"/>
  <c r="AL242" i="167"/>
  <c r="AO242" i="167"/>
  <c r="AP242" i="167"/>
  <c r="AQ242" i="167"/>
  <c r="AR242" i="167"/>
  <c r="AS242" i="167"/>
  <c r="AT242" i="167"/>
  <c r="AU242" i="167"/>
  <c r="AV242" i="167"/>
  <c r="AW242" i="167"/>
  <c r="BK242" i="167"/>
  <c r="BL242" i="167"/>
  <c r="A243" i="167"/>
  <c r="B243" i="167"/>
  <c r="C243" i="167"/>
  <c r="D243" i="167"/>
  <c r="E243" i="167"/>
  <c r="M243" i="167" s="1"/>
  <c r="F243" i="167"/>
  <c r="I243" i="167"/>
  <c r="L243" i="167"/>
  <c r="N243" i="167"/>
  <c r="O243" i="167"/>
  <c r="P243" i="167"/>
  <c r="Q243" i="167"/>
  <c r="S243" i="167"/>
  <c r="T243" i="167"/>
  <c r="U243" i="167"/>
  <c r="V243" i="167"/>
  <c r="AX243" i="167" s="1"/>
  <c r="Y243" i="167"/>
  <c r="AB243" i="167"/>
  <c r="Z243" i="167" s="1"/>
  <c r="AF243" i="167"/>
  <c r="AG243" i="167"/>
  <c r="AI243" i="167"/>
  <c r="AL243" i="167"/>
  <c r="AK243" i="167" s="1"/>
  <c r="AO243" i="167"/>
  <c r="AP243" i="167"/>
  <c r="AQ243" i="167"/>
  <c r="AR243" i="167"/>
  <c r="AS243" i="167"/>
  <c r="AT243" i="167"/>
  <c r="AU243" i="167"/>
  <c r="AV243" i="167"/>
  <c r="AW243" i="167"/>
  <c r="BK243" i="167"/>
  <c r="BL243" i="167"/>
  <c r="A244" i="167"/>
  <c r="B244" i="167"/>
  <c r="C244" i="167"/>
  <c r="D244" i="167"/>
  <c r="E244" i="167"/>
  <c r="M244" i="167" s="1"/>
  <c r="I244" i="167"/>
  <c r="L244" i="167"/>
  <c r="N244" i="167"/>
  <c r="O244" i="167"/>
  <c r="P244" i="167"/>
  <c r="Q244" i="167"/>
  <c r="S244" i="167"/>
  <c r="T244" i="167"/>
  <c r="U244" i="167"/>
  <c r="V244" i="167"/>
  <c r="AX244" i="167" s="1"/>
  <c r="Y244" i="167"/>
  <c r="X244" i="167" s="1"/>
  <c r="AB244" i="167"/>
  <c r="CA244" i="167" s="1"/>
  <c r="AF244" i="167"/>
  <c r="AG244" i="167"/>
  <c r="AI244" i="167"/>
  <c r="AL244" i="167"/>
  <c r="AK244" i="167" s="1"/>
  <c r="AO244" i="167"/>
  <c r="AP244" i="167"/>
  <c r="AQ244" i="167"/>
  <c r="AR244" i="167"/>
  <c r="AS244" i="167"/>
  <c r="AT244" i="167"/>
  <c r="AU244" i="167"/>
  <c r="AV244" i="167"/>
  <c r="AW244" i="167"/>
  <c r="BB244" i="167"/>
  <c r="BK244" i="167"/>
  <c r="BL244" i="167"/>
  <c r="BN244" i="167"/>
  <c r="A245" i="167"/>
  <c r="B245" i="167"/>
  <c r="C245" i="167"/>
  <c r="D245" i="167"/>
  <c r="E245" i="167"/>
  <c r="M245" i="167" s="1"/>
  <c r="F245" i="167"/>
  <c r="I245" i="167"/>
  <c r="L245" i="167"/>
  <c r="N245" i="167"/>
  <c r="O245" i="167"/>
  <c r="P245" i="167"/>
  <c r="Q245" i="167"/>
  <c r="S245" i="167"/>
  <c r="T245" i="167"/>
  <c r="U245" i="167"/>
  <c r="V245" i="167"/>
  <c r="AX245" i="167" s="1"/>
  <c r="Y245" i="167"/>
  <c r="BQ245" i="167" s="1"/>
  <c r="AB245" i="167"/>
  <c r="AA245" i="167" s="1"/>
  <c r="AF245" i="167"/>
  <c r="AG245" i="167"/>
  <c r="AI245" i="167"/>
  <c r="AL245" i="167"/>
  <c r="AJ245" i="167" s="1"/>
  <c r="AO245" i="167"/>
  <c r="AP245" i="167"/>
  <c r="AQ245" i="167"/>
  <c r="AR245" i="167"/>
  <c r="AS245" i="167"/>
  <c r="AT245" i="167"/>
  <c r="AU245" i="167"/>
  <c r="AV245" i="167"/>
  <c r="AW245" i="167"/>
  <c r="BK245" i="167"/>
  <c r="BL245" i="167"/>
  <c r="A246" i="167"/>
  <c r="B246" i="167"/>
  <c r="C246" i="167"/>
  <c r="D246" i="167"/>
  <c r="E246" i="167"/>
  <c r="M246" i="167" s="1"/>
  <c r="I246" i="167"/>
  <c r="L246" i="167"/>
  <c r="N246" i="167"/>
  <c r="O246" i="167"/>
  <c r="P246" i="167"/>
  <c r="Q246" i="167"/>
  <c r="S246" i="167"/>
  <c r="T246" i="167"/>
  <c r="U246" i="167"/>
  <c r="V246" i="167"/>
  <c r="AX246" i="167" s="1"/>
  <c r="Y246" i="167"/>
  <c r="CR246" i="167" s="1"/>
  <c r="AB246" i="167"/>
  <c r="CS246" i="167" s="1"/>
  <c r="AF246" i="167"/>
  <c r="AC246" i="167" s="1"/>
  <c r="AG246" i="167"/>
  <c r="AI246" i="167"/>
  <c r="AL246" i="167"/>
  <c r="AK246" i="167" s="1"/>
  <c r="AO246" i="167"/>
  <c r="AP246" i="167"/>
  <c r="AQ246" i="167"/>
  <c r="AR246" i="167"/>
  <c r="AS246" i="167"/>
  <c r="AT246" i="167"/>
  <c r="AU246" i="167"/>
  <c r="AV246" i="167"/>
  <c r="AW246" i="167"/>
  <c r="BK246" i="167"/>
  <c r="BL246" i="167"/>
  <c r="A247" i="167"/>
  <c r="B247" i="167"/>
  <c r="C247" i="167"/>
  <c r="D247" i="167"/>
  <c r="E247" i="167"/>
  <c r="M247" i="167" s="1"/>
  <c r="I247" i="167"/>
  <c r="L247" i="167"/>
  <c r="N247" i="167"/>
  <c r="O247" i="167"/>
  <c r="P247" i="167"/>
  <c r="Q247" i="167"/>
  <c r="S247" i="167"/>
  <c r="T247" i="167"/>
  <c r="U247" i="167"/>
  <c r="V247" i="167"/>
  <c r="AX247" i="167" s="1"/>
  <c r="Y247" i="167"/>
  <c r="AB247" i="167"/>
  <c r="AF247" i="167"/>
  <c r="AC247" i="167" s="1"/>
  <c r="AG247" i="167"/>
  <c r="AI247" i="167"/>
  <c r="AL247" i="167"/>
  <c r="AK247" i="167" s="1"/>
  <c r="AO247" i="167"/>
  <c r="AP247" i="167"/>
  <c r="AQ247" i="167"/>
  <c r="AR247" i="167"/>
  <c r="AS247" i="167"/>
  <c r="AT247" i="167"/>
  <c r="AU247" i="167"/>
  <c r="AV247" i="167"/>
  <c r="AW247" i="167"/>
  <c r="BK247" i="167"/>
  <c r="BL247" i="167"/>
  <c r="A248" i="167"/>
  <c r="B248" i="167"/>
  <c r="C248" i="167"/>
  <c r="D248" i="167"/>
  <c r="E248" i="167"/>
  <c r="M248" i="167" s="1"/>
  <c r="I248" i="167"/>
  <c r="L248" i="167"/>
  <c r="N248" i="167"/>
  <c r="O248" i="167"/>
  <c r="P248" i="167"/>
  <c r="Q248" i="167"/>
  <c r="S248" i="167"/>
  <c r="T248" i="167"/>
  <c r="U248" i="167"/>
  <c r="V248" i="167"/>
  <c r="AX248" i="167" s="1"/>
  <c r="Y248" i="167"/>
  <c r="AB248" i="167"/>
  <c r="CS248" i="167" s="1"/>
  <c r="AF248" i="167"/>
  <c r="AG248" i="167"/>
  <c r="AI248" i="167"/>
  <c r="AL248" i="167"/>
  <c r="AJ248" i="167" s="1"/>
  <c r="AO248" i="167"/>
  <c r="AP248" i="167"/>
  <c r="AQ248" i="167"/>
  <c r="AR248" i="167"/>
  <c r="AS248" i="167"/>
  <c r="AT248" i="167"/>
  <c r="AU248" i="167"/>
  <c r="AV248" i="167"/>
  <c r="AW248" i="167"/>
  <c r="BK248" i="167"/>
  <c r="BL248" i="167"/>
  <c r="A249" i="167"/>
  <c r="B249" i="167"/>
  <c r="C249" i="167"/>
  <c r="D249" i="167"/>
  <c r="E249" i="167"/>
  <c r="M249" i="167" s="1"/>
  <c r="I249" i="167"/>
  <c r="L249" i="167"/>
  <c r="N249" i="167"/>
  <c r="O249" i="167"/>
  <c r="P249" i="167"/>
  <c r="Q249" i="167"/>
  <c r="S249" i="167"/>
  <c r="T249" i="167"/>
  <c r="U249" i="167"/>
  <c r="V249" i="167"/>
  <c r="AX249" i="167" s="1"/>
  <c r="Y249" i="167"/>
  <c r="AB249" i="167"/>
  <c r="CS249" i="167" s="1"/>
  <c r="AF249" i="167"/>
  <c r="AC249" i="167" s="1"/>
  <c r="AG249" i="167"/>
  <c r="AI249" i="167"/>
  <c r="AL249" i="167"/>
  <c r="AJ249" i="167" s="1"/>
  <c r="AO249" i="167"/>
  <c r="AP249" i="167"/>
  <c r="AQ249" i="167"/>
  <c r="AR249" i="167"/>
  <c r="AS249" i="167"/>
  <c r="AT249" i="167"/>
  <c r="AU249" i="167"/>
  <c r="AV249" i="167"/>
  <c r="AW249" i="167"/>
  <c r="BK249" i="167"/>
  <c r="BL249" i="167"/>
  <c r="CF249" i="167"/>
  <c r="A250" i="167"/>
  <c r="B250" i="167"/>
  <c r="C250" i="167"/>
  <c r="D250" i="167"/>
  <c r="E250" i="167"/>
  <c r="M250" i="167" s="1"/>
  <c r="F250" i="167"/>
  <c r="I250" i="167"/>
  <c r="L250" i="167"/>
  <c r="N250" i="167"/>
  <c r="O250" i="167"/>
  <c r="P250" i="167"/>
  <c r="Q250" i="167"/>
  <c r="S250" i="167"/>
  <c r="T250" i="167"/>
  <c r="U250" i="167"/>
  <c r="V250" i="167"/>
  <c r="AX250" i="167" s="1"/>
  <c r="Y250" i="167"/>
  <c r="AB250" i="167"/>
  <c r="CG250" i="167" s="1"/>
  <c r="AF250" i="167"/>
  <c r="AC250" i="167" s="1"/>
  <c r="AG250" i="167"/>
  <c r="AI250" i="167"/>
  <c r="AL250" i="167"/>
  <c r="AO250" i="167"/>
  <c r="AP250" i="167"/>
  <c r="AQ250" i="167"/>
  <c r="AR250" i="167"/>
  <c r="AS250" i="167"/>
  <c r="AT250" i="167"/>
  <c r="AU250" i="167"/>
  <c r="AV250" i="167"/>
  <c r="AW250" i="167"/>
  <c r="BB250" i="167"/>
  <c r="BK250" i="167"/>
  <c r="BL250" i="167"/>
  <c r="BN250" i="167"/>
  <c r="A251" i="167"/>
  <c r="B251" i="167"/>
  <c r="C251" i="167"/>
  <c r="D251" i="167"/>
  <c r="E251" i="167"/>
  <c r="M251" i="167" s="1"/>
  <c r="I251" i="167"/>
  <c r="L251" i="167"/>
  <c r="N251" i="167"/>
  <c r="O251" i="167"/>
  <c r="P251" i="167"/>
  <c r="Q251" i="167"/>
  <c r="S251" i="167"/>
  <c r="T251" i="167"/>
  <c r="U251" i="167"/>
  <c r="V251" i="167"/>
  <c r="AX251" i="167" s="1"/>
  <c r="Y251" i="167"/>
  <c r="AB251" i="167"/>
  <c r="AA251" i="167" s="1"/>
  <c r="AF251" i="167"/>
  <c r="AG251" i="167"/>
  <c r="AI251" i="167"/>
  <c r="AL251" i="167"/>
  <c r="AJ251" i="167" s="1"/>
  <c r="AO251" i="167"/>
  <c r="AP251" i="167"/>
  <c r="AQ251" i="167"/>
  <c r="AR251" i="167"/>
  <c r="AS251" i="167"/>
  <c r="AT251" i="167"/>
  <c r="AU251" i="167"/>
  <c r="AV251" i="167"/>
  <c r="AW251" i="167"/>
  <c r="BK251" i="167"/>
  <c r="BL251" i="167"/>
  <c r="A252" i="167"/>
  <c r="B252" i="167"/>
  <c r="C252" i="167"/>
  <c r="D252" i="167"/>
  <c r="E252" i="167"/>
  <c r="M252" i="167" s="1"/>
  <c r="I252" i="167"/>
  <c r="L252" i="167"/>
  <c r="N252" i="167"/>
  <c r="O252" i="167"/>
  <c r="P252" i="167"/>
  <c r="Q252" i="167"/>
  <c r="S252" i="167"/>
  <c r="T252" i="167"/>
  <c r="U252" i="167"/>
  <c r="V252" i="167"/>
  <c r="AX252" i="167" s="1"/>
  <c r="Y252" i="167"/>
  <c r="X252" i="167" s="1"/>
  <c r="AB252" i="167"/>
  <c r="AF252" i="167"/>
  <c r="AC252" i="167" s="1"/>
  <c r="AG252" i="167"/>
  <c r="AI252" i="167"/>
  <c r="AL252" i="167"/>
  <c r="AO252" i="167"/>
  <c r="AP252" i="167"/>
  <c r="AQ252" i="167"/>
  <c r="AR252" i="167"/>
  <c r="AS252" i="167"/>
  <c r="AT252" i="167"/>
  <c r="AU252" i="167"/>
  <c r="AV252" i="167"/>
  <c r="AW252" i="167"/>
  <c r="BK252" i="167"/>
  <c r="BL252" i="167"/>
  <c r="A253" i="167"/>
  <c r="B253" i="167"/>
  <c r="C253" i="167"/>
  <c r="D253" i="167"/>
  <c r="E253" i="167"/>
  <c r="M253" i="167" s="1"/>
  <c r="F253" i="167"/>
  <c r="I253" i="167"/>
  <c r="L253" i="167"/>
  <c r="N253" i="167"/>
  <c r="O253" i="167"/>
  <c r="P253" i="167"/>
  <c r="Q253" i="167"/>
  <c r="S253" i="167"/>
  <c r="T253" i="167"/>
  <c r="U253" i="167"/>
  <c r="V253" i="167"/>
  <c r="AX253" i="167" s="1"/>
  <c r="Y253" i="167"/>
  <c r="AB253" i="167"/>
  <c r="CS253" i="167" s="1"/>
  <c r="AF253" i="167"/>
  <c r="AC253" i="167" s="1"/>
  <c r="AG253" i="167"/>
  <c r="AI253" i="167"/>
  <c r="AL253" i="167"/>
  <c r="AK253" i="167" s="1"/>
  <c r="AO253" i="167"/>
  <c r="AP253" i="167"/>
  <c r="AQ253" i="167"/>
  <c r="AR253" i="167"/>
  <c r="AS253" i="167"/>
  <c r="AT253" i="167"/>
  <c r="AU253" i="167"/>
  <c r="AV253" i="167"/>
  <c r="AW253" i="167"/>
  <c r="BK253" i="167"/>
  <c r="BL253" i="167"/>
  <c r="A254" i="167"/>
  <c r="B254" i="167"/>
  <c r="C254" i="167"/>
  <c r="D254" i="167"/>
  <c r="E254" i="167"/>
  <c r="M254" i="167" s="1"/>
  <c r="G254" i="167"/>
  <c r="BO254" i="167" s="1"/>
  <c r="I254" i="167"/>
  <c r="L254" i="167"/>
  <c r="N254" i="167"/>
  <c r="O254" i="167"/>
  <c r="P254" i="167"/>
  <c r="Q254" i="167"/>
  <c r="S254" i="167"/>
  <c r="T254" i="167"/>
  <c r="U254" i="167"/>
  <c r="V254" i="167"/>
  <c r="AX254" i="167" s="1"/>
  <c r="Y254" i="167"/>
  <c r="AB254" i="167"/>
  <c r="AF254" i="167"/>
  <c r="AC254" i="167" s="1"/>
  <c r="AG254" i="167"/>
  <c r="AI254" i="167"/>
  <c r="AL254" i="167"/>
  <c r="AO254" i="167"/>
  <c r="AP254" i="167"/>
  <c r="AQ254" i="167"/>
  <c r="AR254" i="167"/>
  <c r="AS254" i="167"/>
  <c r="AT254" i="167"/>
  <c r="AU254" i="167"/>
  <c r="AV254" i="167"/>
  <c r="AW254" i="167"/>
  <c r="BK254" i="167"/>
  <c r="BL254" i="167"/>
  <c r="A255" i="167"/>
  <c r="B255" i="167"/>
  <c r="C255" i="167"/>
  <c r="D255" i="167"/>
  <c r="E255" i="167"/>
  <c r="M255" i="167" s="1"/>
  <c r="CF255" i="167"/>
  <c r="I255" i="167"/>
  <c r="L255" i="167"/>
  <c r="N255" i="167"/>
  <c r="O255" i="167"/>
  <c r="P255" i="167"/>
  <c r="Q255" i="167"/>
  <c r="S255" i="167"/>
  <c r="T255" i="167"/>
  <c r="U255" i="167"/>
  <c r="V255" i="167"/>
  <c r="AX255" i="167" s="1"/>
  <c r="Y255" i="167"/>
  <c r="AB255" i="167"/>
  <c r="AF255" i="167"/>
  <c r="AC255" i="167" s="1"/>
  <c r="AG255" i="167"/>
  <c r="AI255" i="167"/>
  <c r="AL255" i="167"/>
  <c r="AK255" i="167" s="1"/>
  <c r="AO255" i="167"/>
  <c r="AP255" i="167"/>
  <c r="AQ255" i="167"/>
  <c r="AR255" i="167"/>
  <c r="AS255" i="167"/>
  <c r="AT255" i="167"/>
  <c r="AU255" i="167"/>
  <c r="AV255" i="167"/>
  <c r="AW255" i="167"/>
  <c r="BK255" i="167"/>
  <c r="BL255" i="167"/>
  <c r="A256" i="167"/>
  <c r="B256" i="167"/>
  <c r="C256" i="167"/>
  <c r="D256" i="167"/>
  <c r="E256" i="167"/>
  <c r="M256" i="167" s="1"/>
  <c r="I256" i="167"/>
  <c r="L256" i="167"/>
  <c r="N256" i="167"/>
  <c r="O256" i="167"/>
  <c r="P256" i="167"/>
  <c r="Q256" i="167"/>
  <c r="S256" i="167"/>
  <c r="T256" i="167"/>
  <c r="U256" i="167"/>
  <c r="V256" i="167"/>
  <c r="AX256" i="167" s="1"/>
  <c r="Y256" i="167"/>
  <c r="AB256" i="167"/>
  <c r="CA256" i="167" s="1"/>
  <c r="AF256" i="167"/>
  <c r="AC256" i="167" s="1"/>
  <c r="AG256" i="167"/>
  <c r="AI256" i="167"/>
  <c r="AL256" i="167"/>
  <c r="AK256" i="167" s="1"/>
  <c r="AO256" i="167"/>
  <c r="AP256" i="167"/>
  <c r="AQ256" i="167"/>
  <c r="AR256" i="167"/>
  <c r="AS256" i="167"/>
  <c r="AT256" i="167"/>
  <c r="AU256" i="167"/>
  <c r="AV256" i="167"/>
  <c r="AW256" i="167"/>
  <c r="BB256" i="167"/>
  <c r="BK256" i="167"/>
  <c r="BL256" i="167"/>
  <c r="A257" i="167"/>
  <c r="B257" i="167"/>
  <c r="C257" i="167"/>
  <c r="D257" i="167"/>
  <c r="E257" i="167"/>
  <c r="M257" i="167" s="1"/>
  <c r="G257" i="167"/>
  <c r="BO257" i="167" s="1"/>
  <c r="I257" i="167"/>
  <c r="L257" i="167"/>
  <c r="N257" i="167"/>
  <c r="O257" i="167"/>
  <c r="P257" i="167"/>
  <c r="Q257" i="167"/>
  <c r="S257" i="167"/>
  <c r="T257" i="167"/>
  <c r="U257" i="167"/>
  <c r="V257" i="167"/>
  <c r="AX257" i="167" s="1"/>
  <c r="Y257" i="167"/>
  <c r="W257" i="167" s="1"/>
  <c r="AB257" i="167"/>
  <c r="AF257" i="167"/>
  <c r="AC257" i="167" s="1"/>
  <c r="AG257" i="167"/>
  <c r="AI257" i="167"/>
  <c r="AL257" i="167"/>
  <c r="AO257" i="167"/>
  <c r="AP257" i="167"/>
  <c r="AQ257" i="167"/>
  <c r="AR257" i="167"/>
  <c r="AS257" i="167"/>
  <c r="AT257" i="167"/>
  <c r="AU257" i="167"/>
  <c r="AV257" i="167"/>
  <c r="AW257" i="167"/>
  <c r="BK257" i="167"/>
  <c r="BL257" i="167"/>
  <c r="BN257" i="167"/>
  <c r="A258" i="167"/>
  <c r="B258" i="167"/>
  <c r="C258" i="167"/>
  <c r="D258" i="167"/>
  <c r="E258" i="167"/>
  <c r="M258" i="167" s="1"/>
  <c r="I258" i="167"/>
  <c r="L258" i="167"/>
  <c r="N258" i="167"/>
  <c r="O258" i="167"/>
  <c r="P258" i="167"/>
  <c r="Q258" i="167"/>
  <c r="S258" i="167"/>
  <c r="T258" i="167"/>
  <c r="U258" i="167"/>
  <c r="V258" i="167"/>
  <c r="AX258" i="167" s="1"/>
  <c r="Y258" i="167"/>
  <c r="CR258" i="167" s="1"/>
  <c r="AB258" i="167"/>
  <c r="Z258" i="167" s="1"/>
  <c r="AF258" i="167"/>
  <c r="AC258" i="167" s="1"/>
  <c r="AG258" i="167"/>
  <c r="AI258" i="167"/>
  <c r="AL258" i="167"/>
  <c r="AO258" i="167"/>
  <c r="AP258" i="167"/>
  <c r="AQ258" i="167"/>
  <c r="AR258" i="167"/>
  <c r="AS258" i="167"/>
  <c r="AT258" i="167"/>
  <c r="AU258" i="167"/>
  <c r="AV258" i="167"/>
  <c r="AW258" i="167"/>
  <c r="BK258" i="167"/>
  <c r="BL258" i="167"/>
  <c r="A259" i="167"/>
  <c r="B259" i="167"/>
  <c r="C259" i="167"/>
  <c r="D259" i="167"/>
  <c r="E259" i="167"/>
  <c r="M259" i="167" s="1"/>
  <c r="I259" i="167"/>
  <c r="L259" i="167"/>
  <c r="N259" i="167"/>
  <c r="O259" i="167"/>
  <c r="P259" i="167"/>
  <c r="Q259" i="167"/>
  <c r="S259" i="167"/>
  <c r="T259" i="167"/>
  <c r="U259" i="167"/>
  <c r="V259" i="167"/>
  <c r="AX259" i="167" s="1"/>
  <c r="Y259" i="167"/>
  <c r="AB259" i="167"/>
  <c r="AF259" i="167"/>
  <c r="AG259" i="167"/>
  <c r="AI259" i="167"/>
  <c r="AL259" i="167"/>
  <c r="AJ259" i="167" s="1"/>
  <c r="AO259" i="167"/>
  <c r="AP259" i="167"/>
  <c r="AQ259" i="167"/>
  <c r="AR259" i="167"/>
  <c r="AS259" i="167"/>
  <c r="AT259" i="167"/>
  <c r="AU259" i="167"/>
  <c r="AV259" i="167"/>
  <c r="AW259" i="167"/>
  <c r="BK259" i="167"/>
  <c r="BL259" i="167"/>
  <c r="A260" i="167"/>
  <c r="B260" i="167"/>
  <c r="C260" i="167"/>
  <c r="D260" i="167"/>
  <c r="E260" i="167"/>
  <c r="M260" i="167" s="1"/>
  <c r="I260" i="167"/>
  <c r="L260" i="167"/>
  <c r="N260" i="167"/>
  <c r="O260" i="167"/>
  <c r="P260" i="167"/>
  <c r="Q260" i="167"/>
  <c r="S260" i="167"/>
  <c r="T260" i="167"/>
  <c r="U260" i="167"/>
  <c r="V260" i="167"/>
  <c r="AX260" i="167" s="1"/>
  <c r="Y260" i="167"/>
  <c r="AB260" i="167"/>
  <c r="AF260" i="167"/>
  <c r="AC260" i="167" s="1"/>
  <c r="AG260" i="167"/>
  <c r="AI260" i="167"/>
  <c r="AL260" i="167"/>
  <c r="AO260" i="167"/>
  <c r="AP260" i="167"/>
  <c r="AQ260" i="167"/>
  <c r="AR260" i="167"/>
  <c r="AS260" i="167"/>
  <c r="AT260" i="167"/>
  <c r="AU260" i="167"/>
  <c r="AV260" i="167"/>
  <c r="AW260" i="167"/>
  <c r="BK260" i="167"/>
  <c r="BL260" i="167"/>
  <c r="A261" i="167"/>
  <c r="B261" i="167"/>
  <c r="C261" i="167"/>
  <c r="D261" i="167"/>
  <c r="E261" i="167"/>
  <c r="M261" i="167" s="1"/>
  <c r="CF261" i="167"/>
  <c r="I261" i="167"/>
  <c r="L261" i="167"/>
  <c r="N261" i="167"/>
  <c r="O261" i="167"/>
  <c r="P261" i="167"/>
  <c r="Q261" i="167"/>
  <c r="S261" i="167"/>
  <c r="T261" i="167"/>
  <c r="U261" i="167"/>
  <c r="V261" i="167"/>
  <c r="AX261" i="167" s="1"/>
  <c r="Y261" i="167"/>
  <c r="CR261" i="167" s="1"/>
  <c r="AB261" i="167"/>
  <c r="CG261" i="167" s="1"/>
  <c r="AF261" i="167"/>
  <c r="AC261" i="167" s="1"/>
  <c r="AG261" i="167"/>
  <c r="AI261" i="167"/>
  <c r="AL261" i="167"/>
  <c r="AK261" i="167" s="1"/>
  <c r="AO261" i="167"/>
  <c r="AP261" i="167"/>
  <c r="AQ261" i="167"/>
  <c r="AR261" i="167"/>
  <c r="AS261" i="167"/>
  <c r="AT261" i="167"/>
  <c r="AU261" i="167"/>
  <c r="AV261" i="167"/>
  <c r="AW261" i="167"/>
  <c r="BK261" i="167"/>
  <c r="BL261" i="167"/>
  <c r="A262" i="167"/>
  <c r="B262" i="167"/>
  <c r="C262" i="167"/>
  <c r="D262" i="167"/>
  <c r="E262" i="167"/>
  <c r="M262" i="167" s="1"/>
  <c r="G262" i="167"/>
  <c r="I262" i="167"/>
  <c r="L262" i="167"/>
  <c r="N262" i="167"/>
  <c r="O262" i="167"/>
  <c r="P262" i="167"/>
  <c r="Q262" i="167"/>
  <c r="S262" i="167"/>
  <c r="T262" i="167"/>
  <c r="U262" i="167"/>
  <c r="V262" i="167"/>
  <c r="AX262" i="167" s="1"/>
  <c r="Y262" i="167"/>
  <c r="AB262" i="167"/>
  <c r="CS262" i="167" s="1"/>
  <c r="AF262" i="167"/>
  <c r="AG262" i="167"/>
  <c r="AI262" i="167"/>
  <c r="AL262" i="167"/>
  <c r="AK262" i="167" s="1"/>
  <c r="AO262" i="167"/>
  <c r="AP262" i="167"/>
  <c r="AQ262" i="167"/>
  <c r="AR262" i="167"/>
  <c r="AS262" i="167"/>
  <c r="AT262" i="167"/>
  <c r="AU262" i="167"/>
  <c r="AV262" i="167"/>
  <c r="AW262" i="167"/>
  <c r="BK262" i="167"/>
  <c r="BL262" i="167"/>
  <c r="A263" i="167"/>
  <c r="B263" i="167"/>
  <c r="C263" i="167"/>
  <c r="D263" i="167"/>
  <c r="E263" i="167"/>
  <c r="M263" i="167" s="1"/>
  <c r="G263" i="167"/>
  <c r="BO263" i="167" s="1"/>
  <c r="I263" i="167"/>
  <c r="L263" i="167"/>
  <c r="N263" i="167"/>
  <c r="O263" i="167"/>
  <c r="P263" i="167"/>
  <c r="Q263" i="167"/>
  <c r="S263" i="167"/>
  <c r="T263" i="167"/>
  <c r="U263" i="167"/>
  <c r="V263" i="167"/>
  <c r="AX263" i="167" s="1"/>
  <c r="Y263" i="167"/>
  <c r="AB263" i="167"/>
  <c r="CM263" i="167" s="1"/>
  <c r="AF263" i="167"/>
  <c r="AC263" i="167" s="1"/>
  <c r="AG263" i="167"/>
  <c r="AI263" i="167"/>
  <c r="AL263" i="167"/>
  <c r="AJ263" i="167" s="1"/>
  <c r="AO263" i="167"/>
  <c r="AP263" i="167"/>
  <c r="AQ263" i="167"/>
  <c r="AR263" i="167"/>
  <c r="AS263" i="167"/>
  <c r="AT263" i="167"/>
  <c r="AU263" i="167"/>
  <c r="AV263" i="167"/>
  <c r="AW263" i="167"/>
  <c r="BK263" i="167"/>
  <c r="BL263" i="167"/>
  <c r="BN263" i="167"/>
  <c r="A264" i="167"/>
  <c r="B264" i="167"/>
  <c r="C264" i="167"/>
  <c r="D264" i="167"/>
  <c r="E264" i="167"/>
  <c r="M264" i="167" s="1"/>
  <c r="I264" i="167"/>
  <c r="L264" i="167"/>
  <c r="N264" i="167"/>
  <c r="O264" i="167"/>
  <c r="P264" i="167"/>
  <c r="Q264" i="167"/>
  <c r="S264" i="167"/>
  <c r="T264" i="167"/>
  <c r="U264" i="167"/>
  <c r="V264" i="167"/>
  <c r="AX264" i="167" s="1"/>
  <c r="Y264" i="167"/>
  <c r="AB264" i="167"/>
  <c r="AF264" i="167"/>
  <c r="AG264" i="167"/>
  <c r="AI264" i="167"/>
  <c r="AL264" i="167"/>
  <c r="AO264" i="167"/>
  <c r="AP264" i="167"/>
  <c r="AQ264" i="167"/>
  <c r="AR264" i="167"/>
  <c r="AS264" i="167"/>
  <c r="AT264" i="167"/>
  <c r="AU264" i="167"/>
  <c r="AV264" i="167"/>
  <c r="AW264" i="167"/>
  <c r="BK264" i="167"/>
  <c r="BL264" i="167"/>
  <c r="A265" i="167"/>
  <c r="B265" i="167"/>
  <c r="C265" i="167"/>
  <c r="D265" i="167"/>
  <c r="E265" i="167"/>
  <c r="M265" i="167" s="1"/>
  <c r="I265" i="167"/>
  <c r="L265" i="167"/>
  <c r="N265" i="167"/>
  <c r="O265" i="167"/>
  <c r="P265" i="167"/>
  <c r="Q265" i="167"/>
  <c r="S265" i="167"/>
  <c r="T265" i="167"/>
  <c r="U265" i="167"/>
  <c r="V265" i="167"/>
  <c r="AX265" i="167" s="1"/>
  <c r="Y265" i="167"/>
  <c r="AB265" i="167"/>
  <c r="AF265" i="167"/>
  <c r="AC265" i="167" s="1"/>
  <c r="AG265" i="167"/>
  <c r="AI265" i="167"/>
  <c r="AL265" i="167"/>
  <c r="AK265" i="167" s="1"/>
  <c r="AO265" i="167"/>
  <c r="AP265" i="167"/>
  <c r="AQ265" i="167"/>
  <c r="AR265" i="167"/>
  <c r="AS265" i="167"/>
  <c r="AT265" i="167"/>
  <c r="AU265" i="167"/>
  <c r="AV265" i="167"/>
  <c r="AW265" i="167"/>
  <c r="BK265" i="167"/>
  <c r="BL265" i="167"/>
  <c r="A266" i="167"/>
  <c r="B266" i="167"/>
  <c r="C266" i="167"/>
  <c r="D266" i="167"/>
  <c r="E266" i="167"/>
  <c r="M266" i="167" s="1"/>
  <c r="I266" i="167"/>
  <c r="L266" i="167"/>
  <c r="N266" i="167"/>
  <c r="O266" i="167"/>
  <c r="P266" i="167"/>
  <c r="Q266" i="167"/>
  <c r="S266" i="167"/>
  <c r="T266" i="167"/>
  <c r="U266" i="167"/>
  <c r="V266" i="167"/>
  <c r="AX266" i="167" s="1"/>
  <c r="Y266" i="167"/>
  <c r="AB266" i="167"/>
  <c r="CG266" i="167" s="1"/>
  <c r="AF266" i="167"/>
  <c r="AG266" i="167"/>
  <c r="AI266" i="167"/>
  <c r="AL266" i="167"/>
  <c r="AO266" i="167"/>
  <c r="AP266" i="167"/>
  <c r="AQ266" i="167"/>
  <c r="AR266" i="167"/>
  <c r="AS266" i="167"/>
  <c r="AT266" i="167"/>
  <c r="AU266" i="167"/>
  <c r="AV266" i="167"/>
  <c r="AW266" i="167"/>
  <c r="BK266" i="167"/>
  <c r="BL266" i="167"/>
  <c r="A267" i="167"/>
  <c r="B267" i="167"/>
  <c r="C267" i="167"/>
  <c r="D267" i="167"/>
  <c r="E267" i="167"/>
  <c r="M267" i="167" s="1"/>
  <c r="I267" i="167"/>
  <c r="L267" i="167"/>
  <c r="N267" i="167"/>
  <c r="O267" i="167"/>
  <c r="P267" i="167"/>
  <c r="Q267" i="167"/>
  <c r="S267" i="167"/>
  <c r="T267" i="167"/>
  <c r="U267" i="167"/>
  <c r="V267" i="167"/>
  <c r="AX267" i="167" s="1"/>
  <c r="Y267" i="167"/>
  <c r="AB267" i="167"/>
  <c r="CG267" i="167" s="1"/>
  <c r="AF267" i="167"/>
  <c r="AG267" i="167"/>
  <c r="AI267" i="167"/>
  <c r="AL267" i="167"/>
  <c r="AK267" i="167" s="1"/>
  <c r="AO267" i="167"/>
  <c r="AP267" i="167"/>
  <c r="AQ267" i="167"/>
  <c r="AR267" i="167"/>
  <c r="AS267" i="167"/>
  <c r="AT267" i="167"/>
  <c r="AU267" i="167"/>
  <c r="AV267" i="167"/>
  <c r="AW267" i="167"/>
  <c r="BK267" i="167"/>
  <c r="BL267" i="167"/>
  <c r="A268" i="167"/>
  <c r="B268" i="167"/>
  <c r="C268" i="167"/>
  <c r="D268" i="167"/>
  <c r="E268" i="167"/>
  <c r="M268" i="167" s="1"/>
  <c r="I268" i="167"/>
  <c r="L268" i="167"/>
  <c r="N268" i="167"/>
  <c r="O268" i="167"/>
  <c r="P268" i="167"/>
  <c r="Q268" i="167"/>
  <c r="S268" i="167"/>
  <c r="T268" i="167"/>
  <c r="U268" i="167"/>
  <c r="V268" i="167"/>
  <c r="AX268" i="167" s="1"/>
  <c r="Y268" i="167"/>
  <c r="CR268" i="167" s="1"/>
  <c r="AB268" i="167"/>
  <c r="AF268" i="167"/>
  <c r="AG268" i="167"/>
  <c r="AI268" i="167"/>
  <c r="AL268" i="167"/>
  <c r="AK268" i="167" s="1"/>
  <c r="AO268" i="167"/>
  <c r="AP268" i="167"/>
  <c r="AQ268" i="167"/>
  <c r="AR268" i="167"/>
  <c r="AS268" i="167"/>
  <c r="AT268" i="167"/>
  <c r="AU268" i="167"/>
  <c r="AV268" i="167"/>
  <c r="AW268" i="167"/>
  <c r="BB268" i="167"/>
  <c r="BK268" i="167"/>
  <c r="BL268" i="167"/>
  <c r="BN268" i="167"/>
  <c r="A269" i="167"/>
  <c r="B269" i="167"/>
  <c r="C269" i="167"/>
  <c r="D269" i="167"/>
  <c r="E269" i="167"/>
  <c r="M269" i="167" s="1"/>
  <c r="G269" i="167"/>
  <c r="BO269" i="167" s="1"/>
  <c r="I269" i="167"/>
  <c r="L269" i="167"/>
  <c r="N269" i="167"/>
  <c r="O269" i="167"/>
  <c r="P269" i="167"/>
  <c r="Q269" i="167"/>
  <c r="S269" i="167"/>
  <c r="T269" i="167"/>
  <c r="U269" i="167"/>
  <c r="V269" i="167"/>
  <c r="AX269" i="167" s="1"/>
  <c r="Y269" i="167"/>
  <c r="BY269" i="167" s="1"/>
  <c r="AB269" i="167"/>
  <c r="AF269" i="167"/>
  <c r="AC269" i="167" s="1"/>
  <c r="AG269" i="167"/>
  <c r="AI269" i="167"/>
  <c r="AL269" i="167"/>
  <c r="AO269" i="167"/>
  <c r="AP269" i="167"/>
  <c r="AQ269" i="167"/>
  <c r="AR269" i="167"/>
  <c r="AS269" i="167"/>
  <c r="AT269" i="167"/>
  <c r="AU269" i="167"/>
  <c r="AV269" i="167"/>
  <c r="AW269" i="167"/>
  <c r="BK269" i="167"/>
  <c r="BL269" i="167"/>
  <c r="BN269" i="167"/>
  <c r="A270" i="167"/>
  <c r="B270" i="167"/>
  <c r="C270" i="167"/>
  <c r="D270" i="167"/>
  <c r="E270" i="167"/>
  <c r="M270" i="167" s="1"/>
  <c r="G270" i="167"/>
  <c r="I270" i="167"/>
  <c r="L270" i="167"/>
  <c r="N270" i="167"/>
  <c r="O270" i="167"/>
  <c r="P270" i="167"/>
  <c r="Q270" i="167"/>
  <c r="S270" i="167"/>
  <c r="T270" i="167"/>
  <c r="U270" i="167"/>
  <c r="V270" i="167"/>
  <c r="AX270" i="167" s="1"/>
  <c r="Y270" i="167"/>
  <c r="W270" i="167" s="1"/>
  <c r="AB270" i="167"/>
  <c r="CS270" i="167" s="1"/>
  <c r="AF270" i="167"/>
  <c r="AC270" i="167" s="1"/>
  <c r="AG270" i="167"/>
  <c r="AI270" i="167"/>
  <c r="AL270" i="167"/>
  <c r="AO270" i="167"/>
  <c r="AP270" i="167"/>
  <c r="AQ270" i="167"/>
  <c r="AR270" i="167"/>
  <c r="AS270" i="167"/>
  <c r="AT270" i="167"/>
  <c r="AU270" i="167"/>
  <c r="AV270" i="167"/>
  <c r="AW270" i="167"/>
  <c r="BK270" i="167"/>
  <c r="BL270" i="167"/>
  <c r="A271" i="167"/>
  <c r="B271" i="167"/>
  <c r="C271" i="167"/>
  <c r="D271" i="167"/>
  <c r="E271" i="167"/>
  <c r="M271" i="167" s="1"/>
  <c r="CF271" i="167"/>
  <c r="I271" i="167"/>
  <c r="L271" i="167"/>
  <c r="N271" i="167"/>
  <c r="O271" i="167"/>
  <c r="P271" i="167"/>
  <c r="Q271" i="167"/>
  <c r="S271" i="167"/>
  <c r="T271" i="167"/>
  <c r="U271" i="167"/>
  <c r="V271" i="167"/>
  <c r="AX271" i="167" s="1"/>
  <c r="Y271" i="167"/>
  <c r="AB271" i="167"/>
  <c r="CM271" i="167" s="1"/>
  <c r="AF271" i="167"/>
  <c r="AC271" i="167" s="1"/>
  <c r="AG271" i="167"/>
  <c r="AI271" i="167"/>
  <c r="AL271" i="167"/>
  <c r="AJ271" i="167" s="1"/>
  <c r="AO271" i="167"/>
  <c r="AP271" i="167"/>
  <c r="AQ271" i="167"/>
  <c r="AR271" i="167"/>
  <c r="AS271" i="167"/>
  <c r="AT271" i="167"/>
  <c r="AU271" i="167"/>
  <c r="AV271" i="167"/>
  <c r="AW271" i="167"/>
  <c r="BK271" i="167"/>
  <c r="BL271" i="167"/>
  <c r="A272" i="167"/>
  <c r="B272" i="167"/>
  <c r="C272" i="167"/>
  <c r="D272" i="167"/>
  <c r="E272" i="167"/>
  <c r="M272" i="167" s="1"/>
  <c r="I272" i="167"/>
  <c r="L272" i="167"/>
  <c r="N272" i="167"/>
  <c r="O272" i="167"/>
  <c r="P272" i="167"/>
  <c r="Q272" i="167"/>
  <c r="S272" i="167"/>
  <c r="T272" i="167"/>
  <c r="U272" i="167"/>
  <c r="V272" i="167"/>
  <c r="AX272" i="167" s="1"/>
  <c r="Y272" i="167"/>
  <c r="BY272" i="167" s="1"/>
  <c r="AB272" i="167"/>
  <c r="AF272" i="167"/>
  <c r="AC272" i="167" s="1"/>
  <c r="AG272" i="167"/>
  <c r="AI272" i="167"/>
  <c r="AL272" i="167"/>
  <c r="AJ272" i="167" s="1"/>
  <c r="AO272" i="167"/>
  <c r="AP272" i="167"/>
  <c r="AQ272" i="167"/>
  <c r="AR272" i="167"/>
  <c r="AS272" i="167"/>
  <c r="AT272" i="167"/>
  <c r="AU272" i="167"/>
  <c r="AV272" i="167"/>
  <c r="AW272" i="167"/>
  <c r="BK272" i="167"/>
  <c r="BL272" i="167"/>
  <c r="A273" i="167"/>
  <c r="B273" i="167"/>
  <c r="C273" i="167"/>
  <c r="D273" i="167"/>
  <c r="E273" i="167"/>
  <c r="M273" i="167" s="1"/>
  <c r="I273" i="167"/>
  <c r="L273" i="167"/>
  <c r="N273" i="167"/>
  <c r="O273" i="167"/>
  <c r="P273" i="167"/>
  <c r="Q273" i="167"/>
  <c r="S273" i="167"/>
  <c r="T273" i="167"/>
  <c r="U273" i="167"/>
  <c r="V273" i="167"/>
  <c r="AX273" i="167" s="1"/>
  <c r="Y273" i="167"/>
  <c r="AB273" i="167"/>
  <c r="AA273" i="167" s="1"/>
  <c r="AF273" i="167"/>
  <c r="AC273" i="167" s="1"/>
  <c r="AG273" i="167"/>
  <c r="AI273" i="167"/>
  <c r="AL273" i="167"/>
  <c r="AK273" i="167" s="1"/>
  <c r="AO273" i="167"/>
  <c r="AP273" i="167"/>
  <c r="AQ273" i="167"/>
  <c r="AR273" i="167"/>
  <c r="AS273" i="167"/>
  <c r="AT273" i="167"/>
  <c r="AU273" i="167"/>
  <c r="AV273" i="167"/>
  <c r="AW273" i="167"/>
  <c r="BK273" i="167"/>
  <c r="BL273" i="167"/>
  <c r="A274" i="167"/>
  <c r="B274" i="167"/>
  <c r="C274" i="167"/>
  <c r="D274" i="167"/>
  <c r="E274" i="167"/>
  <c r="M274" i="167" s="1"/>
  <c r="I274" i="167"/>
  <c r="L274" i="167"/>
  <c r="N274" i="167"/>
  <c r="O274" i="167"/>
  <c r="P274" i="167"/>
  <c r="Q274" i="167"/>
  <c r="S274" i="167"/>
  <c r="T274" i="167"/>
  <c r="U274" i="167"/>
  <c r="V274" i="167"/>
  <c r="AX274" i="167" s="1"/>
  <c r="Y274" i="167"/>
  <c r="CR274" i="167" s="1"/>
  <c r="AB274" i="167"/>
  <c r="AF274" i="167"/>
  <c r="AG274" i="167"/>
  <c r="AI274" i="167"/>
  <c r="AL274" i="167"/>
  <c r="AK274" i="167" s="1"/>
  <c r="AO274" i="167"/>
  <c r="AP274" i="167"/>
  <c r="AQ274" i="167"/>
  <c r="AR274" i="167"/>
  <c r="AS274" i="167"/>
  <c r="AT274" i="167"/>
  <c r="AU274" i="167"/>
  <c r="AV274" i="167"/>
  <c r="AW274" i="167"/>
  <c r="BB274" i="167"/>
  <c r="BK274" i="167"/>
  <c r="BL274" i="167"/>
  <c r="BN274" i="167"/>
  <c r="A275" i="167"/>
  <c r="B275" i="167"/>
  <c r="C275" i="167"/>
  <c r="D275" i="167"/>
  <c r="E275" i="167"/>
  <c r="M275" i="167" s="1"/>
  <c r="F275" i="167"/>
  <c r="I275" i="167"/>
  <c r="L275" i="167"/>
  <c r="N275" i="167"/>
  <c r="O275" i="167"/>
  <c r="P275" i="167"/>
  <c r="Q275" i="167"/>
  <c r="S275" i="167"/>
  <c r="T275" i="167"/>
  <c r="U275" i="167"/>
  <c r="V275" i="167"/>
  <c r="AX275" i="167" s="1"/>
  <c r="Y275" i="167"/>
  <c r="AB275" i="167"/>
  <c r="CS275" i="167" s="1"/>
  <c r="AF275" i="167"/>
  <c r="AG275" i="167"/>
  <c r="AI275" i="167"/>
  <c r="AL275" i="167"/>
  <c r="AO275" i="167"/>
  <c r="AP275" i="167"/>
  <c r="AQ275" i="167"/>
  <c r="AR275" i="167"/>
  <c r="AS275" i="167"/>
  <c r="AT275" i="167"/>
  <c r="AU275" i="167"/>
  <c r="AV275" i="167"/>
  <c r="AW275" i="167"/>
  <c r="BK275" i="167"/>
  <c r="BL275" i="167"/>
  <c r="BN275" i="167"/>
  <c r="A276" i="167"/>
  <c r="B276" i="167"/>
  <c r="C276" i="167"/>
  <c r="D276" i="167"/>
  <c r="E276" i="167"/>
  <c r="M276" i="167" s="1"/>
  <c r="I276" i="167"/>
  <c r="L276" i="167"/>
  <c r="N276" i="167"/>
  <c r="O276" i="167"/>
  <c r="P276" i="167"/>
  <c r="Q276" i="167"/>
  <c r="S276" i="167"/>
  <c r="T276" i="167"/>
  <c r="U276" i="167"/>
  <c r="V276" i="167"/>
  <c r="AX276" i="167" s="1"/>
  <c r="Y276" i="167"/>
  <c r="AB276" i="167"/>
  <c r="AF276" i="167"/>
  <c r="AC276" i="167" s="1"/>
  <c r="AG276" i="167"/>
  <c r="AI276" i="167"/>
  <c r="AL276" i="167"/>
  <c r="AJ276" i="167" s="1"/>
  <c r="AO276" i="167"/>
  <c r="AP276" i="167"/>
  <c r="AQ276" i="167"/>
  <c r="AR276" i="167"/>
  <c r="AS276" i="167"/>
  <c r="AT276" i="167"/>
  <c r="AU276" i="167"/>
  <c r="AV276" i="167"/>
  <c r="AW276" i="167"/>
  <c r="BK276" i="167"/>
  <c r="BL276" i="167"/>
  <c r="A277" i="167"/>
  <c r="B277" i="167"/>
  <c r="C277" i="167"/>
  <c r="D277" i="167"/>
  <c r="E277" i="167"/>
  <c r="M277" i="167" s="1"/>
  <c r="I277" i="167"/>
  <c r="L277" i="167"/>
  <c r="N277" i="167"/>
  <c r="O277" i="167"/>
  <c r="P277" i="167"/>
  <c r="Q277" i="167"/>
  <c r="S277" i="167"/>
  <c r="T277" i="167"/>
  <c r="U277" i="167"/>
  <c r="V277" i="167"/>
  <c r="AX277" i="167" s="1"/>
  <c r="Y277" i="167"/>
  <c r="AB277" i="167"/>
  <c r="AF277" i="167"/>
  <c r="AG277" i="167"/>
  <c r="AI277" i="167"/>
  <c r="AL277" i="167"/>
  <c r="AJ277" i="167" s="1"/>
  <c r="AO277" i="167"/>
  <c r="AP277" i="167"/>
  <c r="AQ277" i="167"/>
  <c r="AR277" i="167"/>
  <c r="AS277" i="167"/>
  <c r="AT277" i="167"/>
  <c r="AU277" i="167"/>
  <c r="AV277" i="167"/>
  <c r="AW277" i="167"/>
  <c r="BK277" i="167"/>
  <c r="BL277" i="167"/>
  <c r="A278" i="167"/>
  <c r="B278" i="167"/>
  <c r="C278" i="167"/>
  <c r="D278" i="167"/>
  <c r="E278" i="167"/>
  <c r="M278" i="167" s="1"/>
  <c r="I278" i="167"/>
  <c r="L278" i="167"/>
  <c r="N278" i="167"/>
  <c r="O278" i="167"/>
  <c r="P278" i="167"/>
  <c r="Q278" i="167"/>
  <c r="S278" i="167"/>
  <c r="T278" i="167"/>
  <c r="U278" i="167"/>
  <c r="V278" i="167"/>
  <c r="AX278" i="167" s="1"/>
  <c r="Y278" i="167"/>
  <c r="CR278" i="167" s="1"/>
  <c r="AB278" i="167"/>
  <c r="AA278" i="167" s="1"/>
  <c r="AF278" i="167"/>
  <c r="AG278" i="167"/>
  <c r="AI278" i="167"/>
  <c r="AL278" i="167"/>
  <c r="AJ278" i="167" s="1"/>
  <c r="AO278" i="167"/>
  <c r="AP278" i="167"/>
  <c r="AQ278" i="167"/>
  <c r="AR278" i="167"/>
  <c r="AS278" i="167"/>
  <c r="AT278" i="167"/>
  <c r="AU278" i="167"/>
  <c r="AV278" i="167"/>
  <c r="AW278" i="167"/>
  <c r="BK278" i="167"/>
  <c r="BL278" i="167"/>
  <c r="A279" i="167"/>
  <c r="B279" i="167"/>
  <c r="C279" i="167"/>
  <c r="D279" i="167"/>
  <c r="E279" i="167"/>
  <c r="M279" i="167" s="1"/>
  <c r="I279" i="167"/>
  <c r="L279" i="167"/>
  <c r="N279" i="167"/>
  <c r="O279" i="167"/>
  <c r="P279" i="167"/>
  <c r="Q279" i="167"/>
  <c r="S279" i="167"/>
  <c r="T279" i="167"/>
  <c r="U279" i="167"/>
  <c r="V279" i="167"/>
  <c r="AX279" i="167" s="1"/>
  <c r="Y279" i="167"/>
  <c r="W279" i="167" s="1"/>
  <c r="AB279" i="167"/>
  <c r="AF279" i="167"/>
  <c r="AC279" i="167" s="1"/>
  <c r="AG279" i="167"/>
  <c r="AI279" i="167"/>
  <c r="AL279" i="167"/>
  <c r="AK279" i="167" s="1"/>
  <c r="AO279" i="167"/>
  <c r="AP279" i="167"/>
  <c r="AQ279" i="167"/>
  <c r="AR279" i="167"/>
  <c r="AS279" i="167"/>
  <c r="AT279" i="167"/>
  <c r="AU279" i="167"/>
  <c r="AV279" i="167"/>
  <c r="AW279" i="167"/>
  <c r="BK279" i="167"/>
  <c r="BL279" i="167"/>
  <c r="A280" i="167"/>
  <c r="B280" i="167"/>
  <c r="C280" i="167"/>
  <c r="D280" i="167"/>
  <c r="E280" i="167"/>
  <c r="M280" i="167" s="1"/>
  <c r="G280" i="167"/>
  <c r="BO280" i="167" s="1"/>
  <c r="I280" i="167"/>
  <c r="L280" i="167"/>
  <c r="N280" i="167"/>
  <c r="O280" i="167"/>
  <c r="P280" i="167"/>
  <c r="Q280" i="167"/>
  <c r="S280" i="167"/>
  <c r="T280" i="167"/>
  <c r="U280" i="167"/>
  <c r="V280" i="167"/>
  <c r="AX280" i="167" s="1"/>
  <c r="Y280" i="167"/>
  <c r="AB280" i="167"/>
  <c r="AF280" i="167"/>
  <c r="AG280" i="167"/>
  <c r="AI280" i="167"/>
  <c r="AL280" i="167"/>
  <c r="AK280" i="167" s="1"/>
  <c r="AO280" i="167"/>
  <c r="AP280" i="167"/>
  <c r="AQ280" i="167"/>
  <c r="AR280" i="167"/>
  <c r="AS280" i="167"/>
  <c r="AT280" i="167"/>
  <c r="AU280" i="167"/>
  <c r="AV280" i="167"/>
  <c r="AW280" i="167"/>
  <c r="BB280" i="167"/>
  <c r="BK280" i="167"/>
  <c r="BL280" i="167"/>
  <c r="BN280" i="167"/>
  <c r="A281" i="167"/>
  <c r="B281" i="167"/>
  <c r="C281" i="167"/>
  <c r="D281" i="167"/>
  <c r="E281" i="167"/>
  <c r="M281" i="167" s="1"/>
  <c r="I281" i="167"/>
  <c r="L281" i="167"/>
  <c r="N281" i="167"/>
  <c r="O281" i="167"/>
  <c r="P281" i="167"/>
  <c r="Q281" i="167"/>
  <c r="S281" i="167"/>
  <c r="T281" i="167"/>
  <c r="U281" i="167"/>
  <c r="V281" i="167"/>
  <c r="AX281" i="167" s="1"/>
  <c r="Y281" i="167"/>
  <c r="X281" i="167" s="1"/>
  <c r="AB281" i="167"/>
  <c r="AF281" i="167"/>
  <c r="AC281" i="167" s="1"/>
  <c r="AG281" i="167"/>
  <c r="AI281" i="167"/>
  <c r="AL281" i="167"/>
  <c r="AO281" i="167"/>
  <c r="AP281" i="167"/>
  <c r="AQ281" i="167"/>
  <c r="AR281" i="167"/>
  <c r="AS281" i="167"/>
  <c r="AT281" i="167"/>
  <c r="AU281" i="167"/>
  <c r="AV281" i="167"/>
  <c r="AW281" i="167"/>
  <c r="BK281" i="167"/>
  <c r="BL281" i="167"/>
  <c r="A282" i="167"/>
  <c r="B282" i="167"/>
  <c r="C282" i="167"/>
  <c r="D282" i="167"/>
  <c r="E282" i="167"/>
  <c r="M282" i="167" s="1"/>
  <c r="I282" i="167"/>
  <c r="L282" i="167"/>
  <c r="N282" i="167"/>
  <c r="O282" i="167"/>
  <c r="P282" i="167"/>
  <c r="Q282" i="167"/>
  <c r="S282" i="167"/>
  <c r="T282" i="167"/>
  <c r="U282" i="167"/>
  <c r="V282" i="167"/>
  <c r="AX282" i="167" s="1"/>
  <c r="Y282" i="167"/>
  <c r="X282" i="167" s="1"/>
  <c r="AB282" i="167"/>
  <c r="AA282" i="167" s="1"/>
  <c r="AF282" i="167"/>
  <c r="AC282" i="167" s="1"/>
  <c r="AG282" i="167"/>
  <c r="AI282" i="167"/>
  <c r="AL282" i="167"/>
  <c r="AO282" i="167"/>
  <c r="AP282" i="167"/>
  <c r="AQ282" i="167"/>
  <c r="AR282" i="167"/>
  <c r="AS282" i="167"/>
  <c r="AT282" i="167"/>
  <c r="AU282" i="167"/>
  <c r="AV282" i="167"/>
  <c r="AW282" i="167"/>
  <c r="BK282" i="167"/>
  <c r="BL282" i="167"/>
  <c r="A283" i="167"/>
  <c r="B283" i="167"/>
  <c r="C283" i="167"/>
  <c r="D283" i="167"/>
  <c r="E283" i="167"/>
  <c r="M283" i="167" s="1"/>
  <c r="I283" i="167"/>
  <c r="L283" i="167"/>
  <c r="N283" i="167"/>
  <c r="O283" i="167"/>
  <c r="P283" i="167"/>
  <c r="Q283" i="167"/>
  <c r="S283" i="167"/>
  <c r="T283" i="167"/>
  <c r="U283" i="167"/>
  <c r="V283" i="167"/>
  <c r="AX283" i="167" s="1"/>
  <c r="Y283" i="167"/>
  <c r="AB283" i="167"/>
  <c r="Z283" i="167" s="1"/>
  <c r="AF283" i="167"/>
  <c r="AG283" i="167"/>
  <c r="AI283" i="167"/>
  <c r="AL283" i="167"/>
  <c r="AO283" i="167"/>
  <c r="AP283" i="167"/>
  <c r="AQ283" i="167"/>
  <c r="AR283" i="167"/>
  <c r="AS283" i="167"/>
  <c r="AT283" i="167"/>
  <c r="AU283" i="167"/>
  <c r="AV283" i="167"/>
  <c r="AW283" i="167"/>
  <c r="BK283" i="167"/>
  <c r="BL283" i="167"/>
  <c r="CF283" i="167"/>
  <c r="A284" i="167"/>
  <c r="B284" i="167"/>
  <c r="C284" i="167"/>
  <c r="D284" i="167"/>
  <c r="E284" i="167"/>
  <c r="M284" i="167" s="1"/>
  <c r="I284" i="167"/>
  <c r="L284" i="167"/>
  <c r="N284" i="167"/>
  <c r="O284" i="167"/>
  <c r="P284" i="167"/>
  <c r="Q284" i="167"/>
  <c r="S284" i="167"/>
  <c r="T284" i="167"/>
  <c r="U284" i="167"/>
  <c r="V284" i="167"/>
  <c r="AX284" i="167" s="1"/>
  <c r="Y284" i="167"/>
  <c r="X284" i="167" s="1"/>
  <c r="AB284" i="167"/>
  <c r="AF284" i="167"/>
  <c r="AC284" i="167" s="1"/>
  <c r="AG284" i="167"/>
  <c r="AI284" i="167"/>
  <c r="AL284" i="167"/>
  <c r="AK284" i="167" s="1"/>
  <c r="AO284" i="167"/>
  <c r="AP284" i="167"/>
  <c r="AQ284" i="167"/>
  <c r="AR284" i="167"/>
  <c r="AS284" i="167"/>
  <c r="AT284" i="167"/>
  <c r="AU284" i="167"/>
  <c r="AV284" i="167"/>
  <c r="AW284" i="167"/>
  <c r="BK284" i="167"/>
  <c r="BL284" i="167"/>
  <c r="A285" i="167"/>
  <c r="B285" i="167"/>
  <c r="C285" i="167"/>
  <c r="D285" i="167"/>
  <c r="E285" i="167"/>
  <c r="M285" i="167" s="1"/>
  <c r="CF285" i="167"/>
  <c r="I285" i="167"/>
  <c r="L285" i="167"/>
  <c r="N285" i="167"/>
  <c r="O285" i="167"/>
  <c r="P285" i="167"/>
  <c r="Q285" i="167"/>
  <c r="S285" i="167"/>
  <c r="T285" i="167"/>
  <c r="U285" i="167"/>
  <c r="V285" i="167"/>
  <c r="AX285" i="167" s="1"/>
  <c r="Y285" i="167"/>
  <c r="X285" i="167" s="1"/>
  <c r="AB285" i="167"/>
  <c r="CS285" i="167" s="1"/>
  <c r="AF285" i="167"/>
  <c r="AG285" i="167"/>
  <c r="AI285" i="167"/>
  <c r="AL285" i="167"/>
  <c r="AK285" i="167" s="1"/>
  <c r="AO285" i="167"/>
  <c r="AP285" i="167"/>
  <c r="AQ285" i="167"/>
  <c r="AR285" i="167"/>
  <c r="AS285" i="167"/>
  <c r="AT285" i="167"/>
  <c r="AU285" i="167"/>
  <c r="AV285" i="167"/>
  <c r="AW285" i="167"/>
  <c r="BK285" i="167"/>
  <c r="BL285" i="167"/>
  <c r="A286" i="167"/>
  <c r="B286" i="167"/>
  <c r="C286" i="167"/>
  <c r="D286" i="167"/>
  <c r="E286" i="167"/>
  <c r="M286" i="167" s="1"/>
  <c r="G286" i="167"/>
  <c r="I286" i="167"/>
  <c r="L286" i="167"/>
  <c r="N286" i="167"/>
  <c r="O286" i="167"/>
  <c r="P286" i="167"/>
  <c r="Q286" i="167"/>
  <c r="S286" i="167"/>
  <c r="T286" i="167"/>
  <c r="U286" i="167"/>
  <c r="V286" i="167"/>
  <c r="AX286" i="167" s="1"/>
  <c r="Y286" i="167"/>
  <c r="AB286" i="167"/>
  <c r="AF286" i="167"/>
  <c r="AG286" i="167"/>
  <c r="AI286" i="167"/>
  <c r="AL286" i="167"/>
  <c r="AO286" i="167"/>
  <c r="AP286" i="167"/>
  <c r="AQ286" i="167"/>
  <c r="AR286" i="167"/>
  <c r="AS286" i="167"/>
  <c r="AT286" i="167"/>
  <c r="AU286" i="167"/>
  <c r="AV286" i="167"/>
  <c r="AW286" i="167"/>
  <c r="BK286" i="167"/>
  <c r="BL286" i="167"/>
  <c r="A287" i="167"/>
  <c r="B287" i="167"/>
  <c r="C287" i="167"/>
  <c r="D287" i="167"/>
  <c r="E287" i="167"/>
  <c r="M287" i="167" s="1"/>
  <c r="I287" i="167"/>
  <c r="L287" i="167"/>
  <c r="N287" i="167"/>
  <c r="O287" i="167"/>
  <c r="P287" i="167"/>
  <c r="Q287" i="167"/>
  <c r="S287" i="167"/>
  <c r="T287" i="167"/>
  <c r="U287" i="167"/>
  <c r="V287" i="167"/>
  <c r="AX287" i="167" s="1"/>
  <c r="Y287" i="167"/>
  <c r="AB287" i="167"/>
  <c r="CS287" i="167" s="1"/>
  <c r="AF287" i="167"/>
  <c r="AC287" i="167" s="1"/>
  <c r="AG287" i="167"/>
  <c r="AI287" i="167"/>
  <c r="AL287" i="167"/>
  <c r="AK287" i="167" s="1"/>
  <c r="AO287" i="167"/>
  <c r="AP287" i="167"/>
  <c r="AQ287" i="167"/>
  <c r="AR287" i="167"/>
  <c r="AS287" i="167"/>
  <c r="AT287" i="167"/>
  <c r="AU287" i="167"/>
  <c r="AV287" i="167"/>
  <c r="AW287" i="167"/>
  <c r="BK287" i="167"/>
  <c r="BL287" i="167"/>
  <c r="BN287" i="167"/>
  <c r="A288" i="167"/>
  <c r="B288" i="167"/>
  <c r="C288" i="167"/>
  <c r="D288" i="167"/>
  <c r="E288" i="167"/>
  <c r="M288" i="167" s="1"/>
  <c r="F288" i="167"/>
  <c r="I288" i="167"/>
  <c r="L288" i="167"/>
  <c r="N288" i="167"/>
  <c r="O288" i="167"/>
  <c r="P288" i="167"/>
  <c r="Q288" i="167"/>
  <c r="S288" i="167"/>
  <c r="T288" i="167"/>
  <c r="U288" i="167"/>
  <c r="V288" i="167"/>
  <c r="AX288" i="167" s="1"/>
  <c r="Y288" i="167"/>
  <c r="AB288" i="167"/>
  <c r="AA288" i="167" s="1"/>
  <c r="AF288" i="167"/>
  <c r="AC288" i="167" s="1"/>
  <c r="AG288" i="167"/>
  <c r="AI288" i="167"/>
  <c r="AL288" i="167"/>
  <c r="AO288" i="167"/>
  <c r="AP288" i="167"/>
  <c r="AQ288" i="167"/>
  <c r="AR288" i="167"/>
  <c r="AS288" i="167"/>
  <c r="AT288" i="167"/>
  <c r="AU288" i="167"/>
  <c r="AV288" i="167"/>
  <c r="AW288" i="167"/>
  <c r="BK288" i="167"/>
  <c r="BL288" i="167"/>
  <c r="A289" i="167"/>
  <c r="B289" i="167"/>
  <c r="C289" i="167"/>
  <c r="D289" i="167"/>
  <c r="E289" i="167"/>
  <c r="M289" i="167" s="1"/>
  <c r="I289" i="167"/>
  <c r="L289" i="167"/>
  <c r="N289" i="167"/>
  <c r="O289" i="167"/>
  <c r="P289" i="167"/>
  <c r="Q289" i="167"/>
  <c r="S289" i="167"/>
  <c r="T289" i="167"/>
  <c r="U289" i="167"/>
  <c r="V289" i="167"/>
  <c r="AX289" i="167" s="1"/>
  <c r="Y289" i="167"/>
  <c r="W289" i="167" s="1"/>
  <c r="AB289" i="167"/>
  <c r="CS289" i="167" s="1"/>
  <c r="AF289" i="167"/>
  <c r="AC289" i="167" s="1"/>
  <c r="AG289" i="167"/>
  <c r="AI289" i="167"/>
  <c r="AL289" i="167"/>
  <c r="AK289" i="167" s="1"/>
  <c r="AO289" i="167"/>
  <c r="AP289" i="167"/>
  <c r="AQ289" i="167"/>
  <c r="AR289" i="167"/>
  <c r="AS289" i="167"/>
  <c r="AT289" i="167"/>
  <c r="AU289" i="167"/>
  <c r="AV289" i="167"/>
  <c r="AW289" i="167"/>
  <c r="BK289" i="167"/>
  <c r="BL289" i="167"/>
  <c r="A290" i="167"/>
  <c r="B290" i="167"/>
  <c r="C290" i="167"/>
  <c r="D290" i="167"/>
  <c r="E290" i="167"/>
  <c r="M290" i="167" s="1"/>
  <c r="F290" i="167"/>
  <c r="I290" i="167"/>
  <c r="L290" i="167"/>
  <c r="N290" i="167"/>
  <c r="O290" i="167"/>
  <c r="P290" i="167"/>
  <c r="Q290" i="167"/>
  <c r="S290" i="167"/>
  <c r="T290" i="167"/>
  <c r="U290" i="167"/>
  <c r="V290" i="167"/>
  <c r="AX290" i="167" s="1"/>
  <c r="Y290" i="167"/>
  <c r="AB290" i="167"/>
  <c r="CG290" i="167" s="1"/>
  <c r="AF290" i="167"/>
  <c r="AG290" i="167"/>
  <c r="AI290" i="167"/>
  <c r="AL290" i="167"/>
  <c r="AO290" i="167"/>
  <c r="AP290" i="167"/>
  <c r="AQ290" i="167"/>
  <c r="AR290" i="167"/>
  <c r="AS290" i="167"/>
  <c r="AT290" i="167"/>
  <c r="AU290" i="167"/>
  <c r="AV290" i="167"/>
  <c r="AW290" i="167"/>
  <c r="BK290" i="167"/>
  <c r="BL290" i="167"/>
  <c r="A291" i="167"/>
  <c r="B291" i="167"/>
  <c r="C291" i="167"/>
  <c r="D291" i="167"/>
  <c r="E291" i="167"/>
  <c r="M291" i="167" s="1"/>
  <c r="I291" i="167"/>
  <c r="L291" i="167"/>
  <c r="N291" i="167"/>
  <c r="O291" i="167"/>
  <c r="P291" i="167"/>
  <c r="Q291" i="167"/>
  <c r="S291" i="167"/>
  <c r="T291" i="167"/>
  <c r="U291" i="167"/>
  <c r="V291" i="167"/>
  <c r="AX291" i="167" s="1"/>
  <c r="Y291" i="167"/>
  <c r="AB291" i="167"/>
  <c r="AF291" i="167"/>
  <c r="AG291" i="167"/>
  <c r="AI291" i="167"/>
  <c r="AL291" i="167"/>
  <c r="AK291" i="167" s="1"/>
  <c r="AO291" i="167"/>
  <c r="AP291" i="167"/>
  <c r="AQ291" i="167"/>
  <c r="AR291" i="167"/>
  <c r="AS291" i="167"/>
  <c r="AT291" i="167"/>
  <c r="AU291" i="167"/>
  <c r="AV291" i="167"/>
  <c r="AW291" i="167"/>
  <c r="BK291" i="167"/>
  <c r="BL291" i="167"/>
  <c r="A292" i="167"/>
  <c r="B292" i="167"/>
  <c r="C292" i="167"/>
  <c r="D292" i="167"/>
  <c r="E292" i="167"/>
  <c r="M292" i="167" s="1"/>
  <c r="I292" i="167"/>
  <c r="L292" i="167"/>
  <c r="N292" i="167"/>
  <c r="O292" i="167"/>
  <c r="P292" i="167"/>
  <c r="Q292" i="167"/>
  <c r="S292" i="167"/>
  <c r="T292" i="167"/>
  <c r="U292" i="167"/>
  <c r="V292" i="167"/>
  <c r="AX292" i="167" s="1"/>
  <c r="Y292" i="167"/>
  <c r="W292" i="167" s="1"/>
  <c r="AB292" i="167"/>
  <c r="AF292" i="167"/>
  <c r="AC292" i="167" s="1"/>
  <c r="AG292" i="167"/>
  <c r="AI292" i="167"/>
  <c r="AL292" i="167"/>
  <c r="AK292" i="167" s="1"/>
  <c r="AO292" i="167"/>
  <c r="AP292" i="167"/>
  <c r="AQ292" i="167"/>
  <c r="AR292" i="167"/>
  <c r="AS292" i="167"/>
  <c r="AT292" i="167"/>
  <c r="AU292" i="167"/>
  <c r="AV292" i="167"/>
  <c r="AW292" i="167"/>
  <c r="BK292" i="167"/>
  <c r="BL292" i="167"/>
  <c r="A293" i="167"/>
  <c r="B293" i="167"/>
  <c r="C293" i="167"/>
  <c r="D293" i="167"/>
  <c r="E293" i="167"/>
  <c r="M293" i="167" s="1"/>
  <c r="CF293" i="167"/>
  <c r="I293" i="167"/>
  <c r="L293" i="167"/>
  <c r="N293" i="167"/>
  <c r="O293" i="167"/>
  <c r="P293" i="167"/>
  <c r="Q293" i="167"/>
  <c r="S293" i="167"/>
  <c r="T293" i="167"/>
  <c r="U293" i="167"/>
  <c r="V293" i="167"/>
  <c r="AX293" i="167" s="1"/>
  <c r="Y293" i="167"/>
  <c r="AB293" i="167"/>
  <c r="AF293" i="167"/>
  <c r="AC293" i="167" s="1"/>
  <c r="AG293" i="167"/>
  <c r="AI293" i="167"/>
  <c r="AL293" i="167"/>
  <c r="AO293" i="167"/>
  <c r="AP293" i="167"/>
  <c r="AQ293" i="167"/>
  <c r="AR293" i="167"/>
  <c r="AS293" i="167"/>
  <c r="AT293" i="167"/>
  <c r="AU293" i="167"/>
  <c r="AV293" i="167"/>
  <c r="AW293" i="167"/>
  <c r="BK293" i="167"/>
  <c r="BL293" i="167"/>
  <c r="BN293" i="167"/>
  <c r="A294" i="167"/>
  <c r="B294" i="167"/>
  <c r="C294" i="167"/>
  <c r="D294" i="167"/>
  <c r="E294" i="167"/>
  <c r="M294" i="167" s="1"/>
  <c r="CF294" i="167"/>
  <c r="I294" i="167"/>
  <c r="L294" i="167"/>
  <c r="N294" i="167"/>
  <c r="O294" i="167"/>
  <c r="P294" i="167"/>
  <c r="Q294" i="167"/>
  <c r="S294" i="167"/>
  <c r="T294" i="167"/>
  <c r="U294" i="167"/>
  <c r="V294" i="167"/>
  <c r="AX294" i="167" s="1"/>
  <c r="Y294" i="167"/>
  <c r="AB294" i="167"/>
  <c r="CS294" i="167" s="1"/>
  <c r="AF294" i="167"/>
  <c r="AG294" i="167"/>
  <c r="AI294" i="167"/>
  <c r="AL294" i="167"/>
  <c r="AO294" i="167"/>
  <c r="AP294" i="167"/>
  <c r="AQ294" i="167"/>
  <c r="AR294" i="167"/>
  <c r="AS294" i="167"/>
  <c r="AT294" i="167"/>
  <c r="AU294" i="167"/>
  <c r="AV294" i="167"/>
  <c r="AW294" i="167"/>
  <c r="BK294" i="167"/>
  <c r="BL294" i="167"/>
  <c r="A295" i="167"/>
  <c r="B295" i="167"/>
  <c r="C295" i="167"/>
  <c r="D295" i="167"/>
  <c r="E295" i="167"/>
  <c r="M295" i="167" s="1"/>
  <c r="CF295" i="167"/>
  <c r="I295" i="167"/>
  <c r="L295" i="167"/>
  <c r="N295" i="167"/>
  <c r="O295" i="167"/>
  <c r="P295" i="167"/>
  <c r="Q295" i="167"/>
  <c r="S295" i="167"/>
  <c r="T295" i="167"/>
  <c r="U295" i="167"/>
  <c r="V295" i="167"/>
  <c r="AX295" i="167" s="1"/>
  <c r="Y295" i="167"/>
  <c r="AB295" i="167"/>
  <c r="AF295" i="167"/>
  <c r="AC295" i="167" s="1"/>
  <c r="AG295" i="167"/>
  <c r="AI295" i="167"/>
  <c r="AL295" i="167"/>
  <c r="AK295" i="167" s="1"/>
  <c r="AO295" i="167"/>
  <c r="AP295" i="167"/>
  <c r="AQ295" i="167"/>
  <c r="AR295" i="167"/>
  <c r="AS295" i="167"/>
  <c r="AT295" i="167"/>
  <c r="AU295" i="167"/>
  <c r="AV295" i="167"/>
  <c r="AW295" i="167"/>
  <c r="BK295" i="167"/>
  <c r="BL295" i="167"/>
  <c r="A296" i="167"/>
  <c r="B296" i="167"/>
  <c r="C296" i="167"/>
  <c r="D296" i="167"/>
  <c r="E296" i="167"/>
  <c r="M296" i="167" s="1"/>
  <c r="G296" i="167"/>
  <c r="I296" i="167"/>
  <c r="L296" i="167"/>
  <c r="N296" i="167"/>
  <c r="O296" i="167"/>
  <c r="P296" i="167"/>
  <c r="Q296" i="167"/>
  <c r="S296" i="167"/>
  <c r="T296" i="167"/>
  <c r="U296" i="167"/>
  <c r="V296" i="167"/>
  <c r="AX296" i="167" s="1"/>
  <c r="Y296" i="167"/>
  <c r="CR296" i="167" s="1"/>
  <c r="AB296" i="167"/>
  <c r="AF296" i="167"/>
  <c r="AG296" i="167"/>
  <c r="AI296" i="167"/>
  <c r="AL296" i="167"/>
  <c r="AJ296" i="167" s="1"/>
  <c r="AO296" i="167"/>
  <c r="AP296" i="167"/>
  <c r="AQ296" i="167"/>
  <c r="AR296" i="167"/>
  <c r="AS296" i="167"/>
  <c r="AT296" i="167"/>
  <c r="AU296" i="167"/>
  <c r="AV296" i="167"/>
  <c r="AW296" i="167"/>
  <c r="BK296" i="167"/>
  <c r="BL296" i="167"/>
  <c r="A297" i="167"/>
  <c r="B297" i="167"/>
  <c r="C297" i="167"/>
  <c r="D297" i="167"/>
  <c r="E297" i="167"/>
  <c r="M297" i="167" s="1"/>
  <c r="I297" i="167"/>
  <c r="L297" i="167"/>
  <c r="N297" i="167"/>
  <c r="O297" i="167"/>
  <c r="P297" i="167"/>
  <c r="Q297" i="167"/>
  <c r="S297" i="167"/>
  <c r="T297" i="167"/>
  <c r="U297" i="167"/>
  <c r="V297" i="167"/>
  <c r="AX297" i="167" s="1"/>
  <c r="Y297" i="167"/>
  <c r="CR297" i="167" s="1"/>
  <c r="AB297" i="167"/>
  <c r="CG297" i="167" s="1"/>
  <c r="AF297" i="167"/>
  <c r="AC297" i="167" s="1"/>
  <c r="AG297" i="167"/>
  <c r="AI297" i="167"/>
  <c r="AL297" i="167"/>
  <c r="AK297" i="167" s="1"/>
  <c r="AO297" i="167"/>
  <c r="AP297" i="167"/>
  <c r="AQ297" i="167"/>
  <c r="AR297" i="167"/>
  <c r="AS297" i="167"/>
  <c r="AT297" i="167"/>
  <c r="AU297" i="167"/>
  <c r="AV297" i="167"/>
  <c r="AW297" i="167"/>
  <c r="BK297" i="167"/>
  <c r="BL297" i="167"/>
  <c r="A298" i="167"/>
  <c r="B298" i="167"/>
  <c r="C298" i="167"/>
  <c r="D298" i="167"/>
  <c r="E298" i="167"/>
  <c r="M298" i="167" s="1"/>
  <c r="CF298" i="167"/>
  <c r="I298" i="167"/>
  <c r="L298" i="167"/>
  <c r="N298" i="167"/>
  <c r="O298" i="167"/>
  <c r="P298" i="167"/>
  <c r="Q298" i="167"/>
  <c r="S298" i="167"/>
  <c r="T298" i="167"/>
  <c r="U298" i="167"/>
  <c r="V298" i="167"/>
  <c r="AX298" i="167" s="1"/>
  <c r="Y298" i="167"/>
  <c r="AB298" i="167"/>
  <c r="CS298" i="167" s="1"/>
  <c r="AF298" i="167"/>
  <c r="AC298" i="167" s="1"/>
  <c r="AG298" i="167"/>
  <c r="AI298" i="167"/>
  <c r="AL298" i="167"/>
  <c r="AJ298" i="167" s="1"/>
  <c r="AO298" i="167"/>
  <c r="AP298" i="167"/>
  <c r="AQ298" i="167"/>
  <c r="AR298" i="167"/>
  <c r="AS298" i="167"/>
  <c r="AT298" i="167"/>
  <c r="AU298" i="167"/>
  <c r="AV298" i="167"/>
  <c r="AW298" i="167"/>
  <c r="BB298" i="167"/>
  <c r="BK298" i="167"/>
  <c r="BL298" i="167"/>
  <c r="BN298" i="167"/>
  <c r="A299" i="167"/>
  <c r="B299" i="167"/>
  <c r="C299" i="167"/>
  <c r="D299" i="167"/>
  <c r="E299" i="167"/>
  <c r="M299" i="167" s="1"/>
  <c r="G299" i="167"/>
  <c r="BO299" i="167" s="1"/>
  <c r="I299" i="167"/>
  <c r="L299" i="167"/>
  <c r="N299" i="167"/>
  <c r="O299" i="167"/>
  <c r="P299" i="167"/>
  <c r="Q299" i="167"/>
  <c r="S299" i="167"/>
  <c r="T299" i="167"/>
  <c r="U299" i="167"/>
  <c r="V299" i="167"/>
  <c r="AX299" i="167" s="1"/>
  <c r="Y299" i="167"/>
  <c r="AB299" i="167"/>
  <c r="CS299" i="167" s="1"/>
  <c r="AF299" i="167"/>
  <c r="AC299" i="167" s="1"/>
  <c r="AG299" i="167"/>
  <c r="AI299" i="167"/>
  <c r="AL299" i="167"/>
  <c r="AO299" i="167"/>
  <c r="AP299" i="167"/>
  <c r="AQ299" i="167"/>
  <c r="AR299" i="167"/>
  <c r="AS299" i="167"/>
  <c r="AT299" i="167"/>
  <c r="AU299" i="167"/>
  <c r="AV299" i="167"/>
  <c r="AW299" i="167"/>
  <c r="BK299" i="167"/>
  <c r="BL299" i="167"/>
  <c r="A300" i="167"/>
  <c r="B300" i="167"/>
  <c r="C300" i="167"/>
  <c r="D300" i="167"/>
  <c r="E300" i="167"/>
  <c r="M300" i="167" s="1"/>
  <c r="I300" i="167"/>
  <c r="L300" i="167"/>
  <c r="N300" i="167"/>
  <c r="O300" i="167"/>
  <c r="P300" i="167"/>
  <c r="Q300" i="167"/>
  <c r="S300" i="167"/>
  <c r="T300" i="167"/>
  <c r="U300" i="167"/>
  <c r="V300" i="167"/>
  <c r="AX300" i="167" s="1"/>
  <c r="Y300" i="167"/>
  <c r="AB300" i="167"/>
  <c r="AF300" i="167"/>
  <c r="AC300" i="167" s="1"/>
  <c r="AG300" i="167"/>
  <c r="AI300" i="167"/>
  <c r="AL300" i="167"/>
  <c r="AO300" i="167"/>
  <c r="AP300" i="167"/>
  <c r="AQ300" i="167"/>
  <c r="AR300" i="167"/>
  <c r="AS300" i="167"/>
  <c r="AT300" i="167"/>
  <c r="AU300" i="167"/>
  <c r="AV300" i="167"/>
  <c r="AW300" i="167"/>
  <c r="BK300" i="167"/>
  <c r="BL300" i="167"/>
  <c r="A301" i="167"/>
  <c r="B301" i="167"/>
  <c r="C301" i="167"/>
  <c r="D301" i="167"/>
  <c r="E301" i="167"/>
  <c r="M301" i="167" s="1"/>
  <c r="I301" i="167"/>
  <c r="L301" i="167"/>
  <c r="N301" i="167"/>
  <c r="O301" i="167"/>
  <c r="P301" i="167"/>
  <c r="Q301" i="167"/>
  <c r="S301" i="167"/>
  <c r="T301" i="167"/>
  <c r="U301" i="167"/>
  <c r="V301" i="167"/>
  <c r="AX301" i="167" s="1"/>
  <c r="Y301" i="167"/>
  <c r="AB301" i="167"/>
  <c r="CG301" i="167" s="1"/>
  <c r="AF301" i="167"/>
  <c r="AD301" i="167" s="1"/>
  <c r="AG301" i="167"/>
  <c r="AI301" i="167"/>
  <c r="AL301" i="167"/>
  <c r="AO301" i="167"/>
  <c r="AP301" i="167"/>
  <c r="AQ301" i="167"/>
  <c r="AR301" i="167"/>
  <c r="AS301" i="167"/>
  <c r="AT301" i="167"/>
  <c r="AU301" i="167"/>
  <c r="AV301" i="167"/>
  <c r="AW301" i="167"/>
  <c r="BK301" i="167"/>
  <c r="BL301" i="167"/>
  <c r="A302" i="167"/>
  <c r="B302" i="167"/>
  <c r="C302" i="167"/>
  <c r="D302" i="167"/>
  <c r="E302" i="167"/>
  <c r="M302" i="167" s="1"/>
  <c r="I302" i="167"/>
  <c r="L302" i="167"/>
  <c r="N302" i="167"/>
  <c r="O302" i="167"/>
  <c r="P302" i="167"/>
  <c r="Q302" i="167"/>
  <c r="S302" i="167"/>
  <c r="T302" i="167"/>
  <c r="U302" i="167"/>
  <c r="V302" i="167"/>
  <c r="AX302" i="167" s="1"/>
  <c r="Y302" i="167"/>
  <c r="CR302" i="167" s="1"/>
  <c r="AB302" i="167"/>
  <c r="AF302" i="167"/>
  <c r="AC302" i="167" s="1"/>
  <c r="AG302" i="167"/>
  <c r="AI302" i="167"/>
  <c r="AL302" i="167"/>
  <c r="AJ302" i="167" s="1"/>
  <c r="AO302" i="167"/>
  <c r="AP302" i="167"/>
  <c r="AQ302" i="167"/>
  <c r="AR302" i="167"/>
  <c r="AS302" i="167"/>
  <c r="AT302" i="167"/>
  <c r="AU302" i="167"/>
  <c r="AV302" i="167"/>
  <c r="AW302" i="167"/>
  <c r="BK302" i="167"/>
  <c r="BL302" i="167"/>
  <c r="A303" i="167"/>
  <c r="B303" i="167"/>
  <c r="C303" i="167"/>
  <c r="D303" i="167"/>
  <c r="E303" i="167"/>
  <c r="M303" i="167" s="1"/>
  <c r="I303" i="167"/>
  <c r="L303" i="167"/>
  <c r="N303" i="167"/>
  <c r="O303" i="167"/>
  <c r="P303" i="167"/>
  <c r="Q303" i="167"/>
  <c r="S303" i="167"/>
  <c r="T303" i="167"/>
  <c r="U303" i="167"/>
  <c r="V303" i="167"/>
  <c r="AX303" i="167" s="1"/>
  <c r="Y303" i="167"/>
  <c r="AB303" i="167"/>
  <c r="CG303" i="167" s="1"/>
  <c r="AF303" i="167"/>
  <c r="AC303" i="167" s="1"/>
  <c r="AG303" i="167"/>
  <c r="AI303" i="167"/>
  <c r="AL303" i="167"/>
  <c r="AK303" i="167" s="1"/>
  <c r="AO303" i="167"/>
  <c r="AP303" i="167"/>
  <c r="AQ303" i="167"/>
  <c r="AR303" i="167"/>
  <c r="AS303" i="167"/>
  <c r="AT303" i="167"/>
  <c r="AU303" i="167"/>
  <c r="AV303" i="167"/>
  <c r="AW303" i="167"/>
  <c r="BK303" i="167"/>
  <c r="BL303" i="167"/>
  <c r="BN303" i="167"/>
  <c r="A304" i="167"/>
  <c r="B304" i="167"/>
  <c r="C304" i="167"/>
  <c r="D304" i="167"/>
  <c r="E304" i="167"/>
  <c r="M304" i="167" s="1"/>
  <c r="F304" i="167"/>
  <c r="I304" i="167"/>
  <c r="L304" i="167"/>
  <c r="N304" i="167"/>
  <c r="O304" i="167"/>
  <c r="P304" i="167"/>
  <c r="Q304" i="167"/>
  <c r="S304" i="167"/>
  <c r="T304" i="167"/>
  <c r="U304" i="167"/>
  <c r="V304" i="167"/>
  <c r="AX304" i="167" s="1"/>
  <c r="Y304" i="167"/>
  <c r="W304" i="167" s="1"/>
  <c r="AB304" i="167"/>
  <c r="AF304" i="167"/>
  <c r="AG304" i="167"/>
  <c r="AI304" i="167"/>
  <c r="AL304" i="167"/>
  <c r="AO304" i="167"/>
  <c r="AP304" i="167"/>
  <c r="AQ304" i="167"/>
  <c r="AR304" i="167"/>
  <c r="AS304" i="167"/>
  <c r="AT304" i="167"/>
  <c r="AU304" i="167"/>
  <c r="AV304" i="167"/>
  <c r="AW304" i="167"/>
  <c r="BB304" i="167"/>
  <c r="BK304" i="167"/>
  <c r="BL304" i="167"/>
  <c r="BN304" i="167"/>
  <c r="A305" i="167"/>
  <c r="B305" i="167"/>
  <c r="C305" i="167"/>
  <c r="D305" i="167"/>
  <c r="E305" i="167"/>
  <c r="M305" i="167" s="1"/>
  <c r="I305" i="167"/>
  <c r="L305" i="167"/>
  <c r="N305" i="167"/>
  <c r="O305" i="167"/>
  <c r="P305" i="167"/>
  <c r="Q305" i="167"/>
  <c r="S305" i="167"/>
  <c r="T305" i="167"/>
  <c r="U305" i="167"/>
  <c r="V305" i="167"/>
  <c r="AX305" i="167" s="1"/>
  <c r="Y305" i="167"/>
  <c r="X305" i="167" s="1"/>
  <c r="AB305" i="167"/>
  <c r="AF305" i="167"/>
  <c r="AC305" i="167" s="1"/>
  <c r="AG305" i="167"/>
  <c r="AI305" i="167"/>
  <c r="AL305" i="167"/>
  <c r="AO305" i="167"/>
  <c r="AP305" i="167"/>
  <c r="AQ305" i="167"/>
  <c r="AR305" i="167"/>
  <c r="AS305" i="167"/>
  <c r="AT305" i="167"/>
  <c r="AU305" i="167"/>
  <c r="AV305" i="167"/>
  <c r="AW305" i="167"/>
  <c r="BK305" i="167"/>
  <c r="BL305" i="167"/>
  <c r="A306" i="167"/>
  <c r="B306" i="167"/>
  <c r="C306" i="167"/>
  <c r="D306" i="167"/>
  <c r="E306" i="167"/>
  <c r="M306" i="167" s="1"/>
  <c r="I306" i="167"/>
  <c r="L306" i="167"/>
  <c r="N306" i="167"/>
  <c r="O306" i="167"/>
  <c r="P306" i="167"/>
  <c r="Q306" i="167"/>
  <c r="S306" i="167"/>
  <c r="T306" i="167"/>
  <c r="U306" i="167"/>
  <c r="V306" i="167"/>
  <c r="AX306" i="167" s="1"/>
  <c r="Y306" i="167"/>
  <c r="AB306" i="167"/>
  <c r="Z306" i="167" s="1"/>
  <c r="AF306" i="167"/>
  <c r="AC306" i="167" s="1"/>
  <c r="AG306" i="167"/>
  <c r="AI306" i="167"/>
  <c r="AL306" i="167"/>
  <c r="AO306" i="167"/>
  <c r="AP306" i="167"/>
  <c r="AQ306" i="167"/>
  <c r="AR306" i="167"/>
  <c r="AS306" i="167"/>
  <c r="AT306" i="167"/>
  <c r="AU306" i="167"/>
  <c r="AV306" i="167"/>
  <c r="AW306" i="167"/>
  <c r="BK306" i="167"/>
  <c r="BL306" i="167"/>
  <c r="A307" i="167"/>
  <c r="B307" i="167"/>
  <c r="C307" i="167"/>
  <c r="D307" i="167"/>
  <c r="E307" i="167"/>
  <c r="M307" i="167" s="1"/>
  <c r="CF307" i="167"/>
  <c r="I307" i="167"/>
  <c r="L307" i="167"/>
  <c r="N307" i="167"/>
  <c r="O307" i="167"/>
  <c r="P307" i="167"/>
  <c r="Q307" i="167"/>
  <c r="S307" i="167"/>
  <c r="T307" i="167"/>
  <c r="U307" i="167"/>
  <c r="V307" i="167"/>
  <c r="AX307" i="167" s="1"/>
  <c r="Y307" i="167"/>
  <c r="AB307" i="167"/>
  <c r="CS307" i="167" s="1"/>
  <c r="AF307" i="167"/>
  <c r="AC307" i="167" s="1"/>
  <c r="AG307" i="167"/>
  <c r="AI307" i="167"/>
  <c r="AL307" i="167"/>
  <c r="AO307" i="167"/>
  <c r="AP307" i="167"/>
  <c r="AQ307" i="167"/>
  <c r="AR307" i="167"/>
  <c r="AS307" i="167"/>
  <c r="AT307" i="167"/>
  <c r="AU307" i="167"/>
  <c r="AV307" i="167"/>
  <c r="AW307" i="167"/>
  <c r="BK307" i="167"/>
  <c r="BL307" i="167"/>
  <c r="A308" i="167"/>
  <c r="B308" i="167"/>
  <c r="C308" i="167"/>
  <c r="D308" i="167"/>
  <c r="E308" i="167"/>
  <c r="M308" i="167" s="1"/>
  <c r="I308" i="167"/>
  <c r="L308" i="167"/>
  <c r="N308" i="167"/>
  <c r="O308" i="167"/>
  <c r="P308" i="167"/>
  <c r="Q308" i="167"/>
  <c r="S308" i="167"/>
  <c r="T308" i="167"/>
  <c r="U308" i="167"/>
  <c r="V308" i="167"/>
  <c r="AX308" i="167" s="1"/>
  <c r="Y308" i="167"/>
  <c r="AB308" i="167"/>
  <c r="AF308" i="167"/>
  <c r="AG308" i="167"/>
  <c r="AI308" i="167"/>
  <c r="AL308" i="167"/>
  <c r="AO308" i="167"/>
  <c r="AP308" i="167"/>
  <c r="AQ308" i="167"/>
  <c r="AR308" i="167"/>
  <c r="AS308" i="167"/>
  <c r="AT308" i="167"/>
  <c r="AU308" i="167"/>
  <c r="AV308" i="167"/>
  <c r="AW308" i="167"/>
  <c r="BK308" i="167"/>
  <c r="BL308" i="167"/>
  <c r="A309" i="167"/>
  <c r="B309" i="167"/>
  <c r="C309" i="167"/>
  <c r="D309" i="167"/>
  <c r="E309" i="167"/>
  <c r="M309" i="167" s="1"/>
  <c r="I309" i="167"/>
  <c r="L309" i="167"/>
  <c r="N309" i="167"/>
  <c r="O309" i="167"/>
  <c r="P309" i="167"/>
  <c r="Q309" i="167"/>
  <c r="S309" i="167"/>
  <c r="T309" i="167"/>
  <c r="U309" i="167"/>
  <c r="V309" i="167"/>
  <c r="AX309" i="167" s="1"/>
  <c r="Y309" i="167"/>
  <c r="AB309" i="167"/>
  <c r="AF309" i="167"/>
  <c r="AG309" i="167"/>
  <c r="AI309" i="167"/>
  <c r="AL309" i="167"/>
  <c r="AO309" i="167"/>
  <c r="AP309" i="167"/>
  <c r="AQ309" i="167"/>
  <c r="AR309" i="167"/>
  <c r="AS309" i="167"/>
  <c r="AT309" i="167"/>
  <c r="AU309" i="167"/>
  <c r="AV309" i="167"/>
  <c r="AW309" i="167"/>
  <c r="BK309" i="167"/>
  <c r="BL309" i="167"/>
  <c r="BN309" i="167"/>
  <c r="A310" i="167"/>
  <c r="B310" i="167"/>
  <c r="C310" i="167"/>
  <c r="D310" i="167"/>
  <c r="E310" i="167"/>
  <c r="M310" i="167" s="1"/>
  <c r="G310" i="167"/>
  <c r="CQ310" i="167" s="1"/>
  <c r="I310" i="167"/>
  <c r="L310" i="167"/>
  <c r="N310" i="167"/>
  <c r="O310" i="167"/>
  <c r="P310" i="167"/>
  <c r="Q310" i="167"/>
  <c r="S310" i="167"/>
  <c r="T310" i="167"/>
  <c r="U310" i="167"/>
  <c r="V310" i="167"/>
  <c r="AX310" i="167" s="1"/>
  <c r="Y310" i="167"/>
  <c r="W310" i="167" s="1"/>
  <c r="AB310" i="167"/>
  <c r="CS310" i="167" s="1"/>
  <c r="AF310" i="167"/>
  <c r="AG310" i="167"/>
  <c r="AI310" i="167"/>
  <c r="AL310" i="167"/>
  <c r="AK310" i="167" s="1"/>
  <c r="AO310" i="167"/>
  <c r="AP310" i="167"/>
  <c r="AQ310" i="167"/>
  <c r="AR310" i="167"/>
  <c r="AS310" i="167"/>
  <c r="AT310" i="167"/>
  <c r="AU310" i="167"/>
  <c r="AV310" i="167"/>
  <c r="AW310" i="167"/>
  <c r="BK310" i="167"/>
  <c r="BL310" i="167"/>
  <c r="A311" i="167"/>
  <c r="B311" i="167"/>
  <c r="C311" i="167"/>
  <c r="D311" i="167"/>
  <c r="E311" i="167"/>
  <c r="M311" i="167" s="1"/>
  <c r="G311" i="167"/>
  <c r="BO311" i="167" s="1"/>
  <c r="I311" i="167"/>
  <c r="L311" i="167"/>
  <c r="N311" i="167"/>
  <c r="O311" i="167"/>
  <c r="P311" i="167"/>
  <c r="Q311" i="167"/>
  <c r="S311" i="167"/>
  <c r="T311" i="167"/>
  <c r="U311" i="167"/>
  <c r="V311" i="167"/>
  <c r="AX311" i="167" s="1"/>
  <c r="Y311" i="167"/>
  <c r="AB311" i="167"/>
  <c r="AF311" i="167"/>
  <c r="AC311" i="167" s="1"/>
  <c r="AG311" i="167"/>
  <c r="AI311" i="167"/>
  <c r="AL311" i="167"/>
  <c r="AJ311" i="167" s="1"/>
  <c r="AO311" i="167"/>
  <c r="AP311" i="167"/>
  <c r="AQ311" i="167"/>
  <c r="AR311" i="167"/>
  <c r="AS311" i="167"/>
  <c r="AT311" i="167"/>
  <c r="AU311" i="167"/>
  <c r="AV311" i="167"/>
  <c r="AW311" i="167"/>
  <c r="BK311" i="167"/>
  <c r="BL311" i="167"/>
  <c r="BN311" i="167"/>
  <c r="A312" i="167"/>
  <c r="B312" i="167"/>
  <c r="C312" i="167"/>
  <c r="D312" i="167"/>
  <c r="E312" i="167"/>
  <c r="M312" i="167" s="1"/>
  <c r="F312" i="167"/>
  <c r="I312" i="167"/>
  <c r="L312" i="167"/>
  <c r="N312" i="167"/>
  <c r="O312" i="167"/>
  <c r="P312" i="167"/>
  <c r="Q312" i="167"/>
  <c r="S312" i="167"/>
  <c r="T312" i="167"/>
  <c r="U312" i="167"/>
  <c r="V312" i="167"/>
  <c r="AX312" i="167" s="1"/>
  <c r="Y312" i="167"/>
  <c r="CR312" i="167" s="1"/>
  <c r="AB312" i="167"/>
  <c r="CS312" i="167" s="1"/>
  <c r="AF312" i="167"/>
  <c r="AC312" i="167" s="1"/>
  <c r="AG312" i="167"/>
  <c r="AI312" i="167"/>
  <c r="AL312" i="167"/>
  <c r="AO312" i="167"/>
  <c r="AP312" i="167"/>
  <c r="AQ312" i="167"/>
  <c r="AR312" i="167"/>
  <c r="AS312" i="167"/>
  <c r="AT312" i="167"/>
  <c r="AU312" i="167"/>
  <c r="AV312" i="167"/>
  <c r="AW312" i="167"/>
  <c r="BK312" i="167"/>
  <c r="BL312" i="167"/>
  <c r="BN312" i="167"/>
  <c r="A313" i="167"/>
  <c r="B313" i="167"/>
  <c r="C313" i="167"/>
  <c r="D313" i="167"/>
  <c r="E313" i="167"/>
  <c r="M313" i="167" s="1"/>
  <c r="CF313" i="167"/>
  <c r="I313" i="167"/>
  <c r="L313" i="167"/>
  <c r="N313" i="167"/>
  <c r="O313" i="167"/>
  <c r="P313" i="167"/>
  <c r="Q313" i="167"/>
  <c r="S313" i="167"/>
  <c r="T313" i="167"/>
  <c r="U313" i="167"/>
  <c r="V313" i="167"/>
  <c r="AX313" i="167" s="1"/>
  <c r="Y313" i="167"/>
  <c r="CR313" i="167" s="1"/>
  <c r="AB313" i="167"/>
  <c r="AF313" i="167"/>
  <c r="AG313" i="167"/>
  <c r="AI313" i="167"/>
  <c r="AL313" i="167"/>
  <c r="AJ313" i="167" s="1"/>
  <c r="AO313" i="167"/>
  <c r="AP313" i="167"/>
  <c r="AQ313" i="167"/>
  <c r="AR313" i="167"/>
  <c r="AS313" i="167"/>
  <c r="AT313" i="167"/>
  <c r="AU313" i="167"/>
  <c r="AV313" i="167"/>
  <c r="AW313" i="167"/>
  <c r="BK313" i="167"/>
  <c r="BL313" i="167"/>
  <c r="A314" i="167"/>
  <c r="B314" i="167"/>
  <c r="C314" i="167"/>
  <c r="D314" i="167"/>
  <c r="E314" i="167"/>
  <c r="M314" i="167" s="1"/>
  <c r="I314" i="167"/>
  <c r="L314" i="167"/>
  <c r="N314" i="167"/>
  <c r="O314" i="167"/>
  <c r="P314" i="167"/>
  <c r="Q314" i="167"/>
  <c r="S314" i="167"/>
  <c r="T314" i="167"/>
  <c r="U314" i="167"/>
  <c r="V314" i="167"/>
  <c r="AX314" i="167" s="1"/>
  <c r="Y314" i="167"/>
  <c r="AB314" i="167"/>
  <c r="AF314" i="167"/>
  <c r="AC314" i="167" s="1"/>
  <c r="AG314" i="167"/>
  <c r="AI314" i="167"/>
  <c r="AL314" i="167"/>
  <c r="AK314" i="167" s="1"/>
  <c r="AO314" i="167"/>
  <c r="AP314" i="167"/>
  <c r="AQ314" i="167"/>
  <c r="AR314" i="167"/>
  <c r="AS314" i="167"/>
  <c r="AT314" i="167"/>
  <c r="AU314" i="167"/>
  <c r="AV314" i="167"/>
  <c r="AW314" i="167"/>
  <c r="BK314" i="167"/>
  <c r="BL314" i="167"/>
  <c r="A315" i="167"/>
  <c r="B315" i="167"/>
  <c r="C315" i="167"/>
  <c r="D315" i="167"/>
  <c r="E315" i="167"/>
  <c r="M315" i="167" s="1"/>
  <c r="I315" i="167"/>
  <c r="L315" i="167"/>
  <c r="N315" i="167"/>
  <c r="O315" i="167"/>
  <c r="P315" i="167"/>
  <c r="Q315" i="167"/>
  <c r="S315" i="167"/>
  <c r="T315" i="167"/>
  <c r="U315" i="167"/>
  <c r="V315" i="167"/>
  <c r="AX315" i="167" s="1"/>
  <c r="Y315" i="167"/>
  <c r="W315" i="167" s="1"/>
  <c r="AB315" i="167"/>
  <c r="CS315" i="167" s="1"/>
  <c r="AF315" i="167"/>
  <c r="AC315" i="167" s="1"/>
  <c r="AG315" i="167"/>
  <c r="AI315" i="167"/>
  <c r="AL315" i="167"/>
  <c r="AO315" i="167"/>
  <c r="AP315" i="167"/>
  <c r="AQ315" i="167"/>
  <c r="AR315" i="167"/>
  <c r="AS315" i="167"/>
  <c r="AT315" i="167"/>
  <c r="AU315" i="167"/>
  <c r="AV315" i="167"/>
  <c r="AW315" i="167"/>
  <c r="BK315" i="167"/>
  <c r="BL315" i="167"/>
  <c r="A316" i="167"/>
  <c r="B316" i="167"/>
  <c r="C316" i="167"/>
  <c r="D316" i="167"/>
  <c r="E316" i="167"/>
  <c r="M316" i="167" s="1"/>
  <c r="I316" i="167"/>
  <c r="L316" i="167"/>
  <c r="N316" i="167"/>
  <c r="O316" i="167"/>
  <c r="P316" i="167"/>
  <c r="Q316" i="167"/>
  <c r="S316" i="167"/>
  <c r="T316" i="167"/>
  <c r="U316" i="167"/>
  <c r="V316" i="167"/>
  <c r="AX316" i="167" s="1"/>
  <c r="Y316" i="167"/>
  <c r="W316" i="167" s="1"/>
  <c r="AB316" i="167"/>
  <c r="AF316" i="167"/>
  <c r="AC316" i="167" s="1"/>
  <c r="AG316" i="167"/>
  <c r="AI316" i="167"/>
  <c r="AL316" i="167"/>
  <c r="AK316" i="167" s="1"/>
  <c r="AO316" i="167"/>
  <c r="AP316" i="167"/>
  <c r="AQ316" i="167"/>
  <c r="AR316" i="167"/>
  <c r="AS316" i="167"/>
  <c r="AT316" i="167"/>
  <c r="AU316" i="167"/>
  <c r="AV316" i="167"/>
  <c r="AW316" i="167"/>
  <c r="BB316" i="167"/>
  <c r="BK316" i="167"/>
  <c r="BL316" i="167"/>
  <c r="BN316" i="167"/>
  <c r="A317" i="167"/>
  <c r="B317" i="167"/>
  <c r="C317" i="167"/>
  <c r="D317" i="167"/>
  <c r="E317" i="167"/>
  <c r="M317" i="167" s="1"/>
  <c r="I317" i="167"/>
  <c r="L317" i="167"/>
  <c r="N317" i="167"/>
  <c r="O317" i="167"/>
  <c r="P317" i="167"/>
  <c r="Q317" i="167"/>
  <c r="S317" i="167"/>
  <c r="T317" i="167"/>
  <c r="U317" i="167"/>
  <c r="V317" i="167"/>
  <c r="AX317" i="167" s="1"/>
  <c r="Y317" i="167"/>
  <c r="W317" i="167" s="1"/>
  <c r="AB317" i="167"/>
  <c r="CG317" i="167" s="1"/>
  <c r="AF317" i="167"/>
  <c r="AC317" i="167" s="1"/>
  <c r="AG317" i="167"/>
  <c r="AI317" i="167"/>
  <c r="AL317" i="167"/>
  <c r="AJ317" i="167" s="1"/>
  <c r="AO317" i="167"/>
  <c r="AP317" i="167"/>
  <c r="AQ317" i="167"/>
  <c r="AR317" i="167"/>
  <c r="AS317" i="167"/>
  <c r="AT317" i="167"/>
  <c r="AU317" i="167"/>
  <c r="AV317" i="167"/>
  <c r="AW317" i="167"/>
  <c r="BK317" i="167"/>
  <c r="BL317" i="167"/>
  <c r="BN317" i="167"/>
  <c r="A318" i="167"/>
  <c r="B318" i="167"/>
  <c r="C318" i="167"/>
  <c r="D318" i="167"/>
  <c r="E318" i="167"/>
  <c r="M318" i="167" s="1"/>
  <c r="I318" i="167"/>
  <c r="L318" i="167"/>
  <c r="N318" i="167"/>
  <c r="O318" i="167"/>
  <c r="P318" i="167"/>
  <c r="Q318" i="167"/>
  <c r="S318" i="167"/>
  <c r="T318" i="167"/>
  <c r="U318" i="167"/>
  <c r="V318" i="167"/>
  <c r="AX318" i="167" s="1"/>
  <c r="Y318" i="167"/>
  <c r="AB318" i="167"/>
  <c r="CS318" i="167" s="1"/>
  <c r="AF318" i="167"/>
  <c r="AC318" i="167" s="1"/>
  <c r="AG318" i="167"/>
  <c r="AI318" i="167"/>
  <c r="AL318" i="167"/>
  <c r="AO318" i="167"/>
  <c r="AP318" i="167"/>
  <c r="AQ318" i="167"/>
  <c r="AR318" i="167"/>
  <c r="AS318" i="167"/>
  <c r="AT318" i="167"/>
  <c r="AU318" i="167"/>
  <c r="AV318" i="167"/>
  <c r="AW318" i="167"/>
  <c r="BK318" i="167"/>
  <c r="BL318" i="167"/>
  <c r="A319" i="167"/>
  <c r="B319" i="167"/>
  <c r="C319" i="167"/>
  <c r="D319" i="167"/>
  <c r="E319" i="167"/>
  <c r="M319" i="167" s="1"/>
  <c r="CF319" i="167"/>
  <c r="I319" i="167"/>
  <c r="L319" i="167"/>
  <c r="N319" i="167"/>
  <c r="O319" i="167"/>
  <c r="P319" i="167"/>
  <c r="Q319" i="167"/>
  <c r="S319" i="167"/>
  <c r="T319" i="167"/>
  <c r="U319" i="167"/>
  <c r="V319" i="167"/>
  <c r="AX319" i="167" s="1"/>
  <c r="Y319" i="167"/>
  <c r="W319" i="167" s="1"/>
  <c r="AB319" i="167"/>
  <c r="AF319" i="167"/>
  <c r="AC319" i="167" s="1"/>
  <c r="AG319" i="167"/>
  <c r="AI319" i="167"/>
  <c r="AL319" i="167"/>
  <c r="AJ319" i="167" s="1"/>
  <c r="AO319" i="167"/>
  <c r="AP319" i="167"/>
  <c r="AQ319" i="167"/>
  <c r="AR319" i="167"/>
  <c r="AS319" i="167"/>
  <c r="AT319" i="167"/>
  <c r="AU319" i="167"/>
  <c r="AV319" i="167"/>
  <c r="AW319" i="167"/>
  <c r="BK319" i="167"/>
  <c r="BL319" i="167"/>
  <c r="A320" i="167"/>
  <c r="B320" i="167"/>
  <c r="C320" i="167"/>
  <c r="D320" i="167"/>
  <c r="E320" i="167"/>
  <c r="M320" i="167" s="1"/>
  <c r="G320" i="167"/>
  <c r="BB320" i="167" s="1"/>
  <c r="I320" i="167"/>
  <c r="L320" i="167"/>
  <c r="N320" i="167"/>
  <c r="O320" i="167"/>
  <c r="P320" i="167"/>
  <c r="Q320" i="167"/>
  <c r="S320" i="167"/>
  <c r="T320" i="167"/>
  <c r="U320" i="167"/>
  <c r="V320" i="167"/>
  <c r="AX320" i="167" s="1"/>
  <c r="Y320" i="167"/>
  <c r="BY320" i="167" s="1"/>
  <c r="AB320" i="167"/>
  <c r="AA320" i="167" s="1"/>
  <c r="AF320" i="167"/>
  <c r="AC320" i="167" s="1"/>
  <c r="AG320" i="167"/>
  <c r="AI320" i="167"/>
  <c r="AL320" i="167"/>
  <c r="AJ320" i="167" s="1"/>
  <c r="AO320" i="167"/>
  <c r="AP320" i="167"/>
  <c r="AQ320" i="167"/>
  <c r="AR320" i="167"/>
  <c r="AS320" i="167"/>
  <c r="AT320" i="167"/>
  <c r="AU320" i="167"/>
  <c r="AV320" i="167"/>
  <c r="AW320" i="167"/>
  <c r="BK320" i="167"/>
  <c r="BL320" i="167"/>
  <c r="A321" i="167"/>
  <c r="B321" i="167"/>
  <c r="C321" i="167"/>
  <c r="D321" i="167"/>
  <c r="E321" i="167"/>
  <c r="M321" i="167" s="1"/>
  <c r="I321" i="167"/>
  <c r="L321" i="167"/>
  <c r="N321" i="167"/>
  <c r="O321" i="167"/>
  <c r="P321" i="167"/>
  <c r="Q321" i="167"/>
  <c r="S321" i="167"/>
  <c r="T321" i="167"/>
  <c r="U321" i="167"/>
  <c r="V321" i="167"/>
  <c r="AX321" i="167" s="1"/>
  <c r="Y321" i="167"/>
  <c r="CR321" i="167" s="1"/>
  <c r="AB321" i="167"/>
  <c r="AF321" i="167"/>
  <c r="AC321" i="167" s="1"/>
  <c r="AG321" i="167"/>
  <c r="AI321" i="167"/>
  <c r="AL321" i="167"/>
  <c r="AO321" i="167"/>
  <c r="AP321" i="167"/>
  <c r="AQ321" i="167"/>
  <c r="AR321" i="167"/>
  <c r="AS321" i="167"/>
  <c r="AT321" i="167"/>
  <c r="AU321" i="167"/>
  <c r="AV321" i="167"/>
  <c r="AW321" i="167"/>
  <c r="BK321" i="167"/>
  <c r="BL321" i="167"/>
  <c r="A322" i="167"/>
  <c r="B322" i="167"/>
  <c r="C322" i="167"/>
  <c r="D322" i="167"/>
  <c r="E322" i="167"/>
  <c r="M322" i="167" s="1"/>
  <c r="CF322" i="167"/>
  <c r="I322" i="167"/>
  <c r="L322" i="167"/>
  <c r="N322" i="167"/>
  <c r="O322" i="167"/>
  <c r="P322" i="167"/>
  <c r="Q322" i="167"/>
  <c r="S322" i="167"/>
  <c r="T322" i="167"/>
  <c r="U322" i="167"/>
  <c r="V322" i="167"/>
  <c r="AX322" i="167" s="1"/>
  <c r="Y322" i="167"/>
  <c r="X322" i="167" s="1"/>
  <c r="AB322" i="167"/>
  <c r="AA322" i="167" s="1"/>
  <c r="AF322" i="167"/>
  <c r="AG322" i="167"/>
  <c r="AI322" i="167"/>
  <c r="AL322" i="167"/>
  <c r="AK322" i="167" s="1"/>
  <c r="AO322" i="167"/>
  <c r="AP322" i="167"/>
  <c r="AQ322" i="167"/>
  <c r="AR322" i="167"/>
  <c r="AS322" i="167"/>
  <c r="AT322" i="167"/>
  <c r="AU322" i="167"/>
  <c r="AV322" i="167"/>
  <c r="AW322" i="167"/>
  <c r="BB322" i="167"/>
  <c r="BK322" i="167"/>
  <c r="BL322" i="167"/>
  <c r="BN322" i="167"/>
  <c r="A323" i="167"/>
  <c r="B323" i="167"/>
  <c r="C323" i="167"/>
  <c r="D323" i="167"/>
  <c r="E323" i="167"/>
  <c r="M323" i="167" s="1"/>
  <c r="I323" i="167"/>
  <c r="L323" i="167"/>
  <c r="N323" i="167"/>
  <c r="O323" i="167"/>
  <c r="P323" i="167"/>
  <c r="Q323" i="167"/>
  <c r="S323" i="167"/>
  <c r="T323" i="167"/>
  <c r="U323" i="167"/>
  <c r="V323" i="167"/>
  <c r="AX323" i="167" s="1"/>
  <c r="Y323" i="167"/>
  <c r="AB323" i="167"/>
  <c r="CS323" i="167" s="1"/>
  <c r="AF323" i="167"/>
  <c r="AG323" i="167"/>
  <c r="AI323" i="167"/>
  <c r="AL323" i="167"/>
  <c r="AO323" i="167"/>
  <c r="AP323" i="167"/>
  <c r="AQ323" i="167"/>
  <c r="AR323" i="167"/>
  <c r="AS323" i="167"/>
  <c r="AT323" i="167"/>
  <c r="AU323" i="167"/>
  <c r="AV323" i="167"/>
  <c r="AW323" i="167"/>
  <c r="BK323" i="167"/>
  <c r="BL323" i="167"/>
  <c r="BN323" i="167"/>
  <c r="A324" i="167"/>
  <c r="B324" i="167"/>
  <c r="C324" i="167"/>
  <c r="D324" i="167"/>
  <c r="E324" i="167"/>
  <c r="M324" i="167" s="1"/>
  <c r="F324" i="167"/>
  <c r="I324" i="167"/>
  <c r="L324" i="167"/>
  <c r="N324" i="167"/>
  <c r="O324" i="167"/>
  <c r="P324" i="167"/>
  <c r="Q324" i="167"/>
  <c r="S324" i="167"/>
  <c r="T324" i="167"/>
  <c r="U324" i="167"/>
  <c r="V324" i="167"/>
  <c r="AX324" i="167" s="1"/>
  <c r="Y324" i="167"/>
  <c r="BY324" i="167" s="1"/>
  <c r="AB324" i="167"/>
  <c r="CA324" i="167" s="1"/>
  <c r="AF324" i="167"/>
  <c r="AC324" i="167" s="1"/>
  <c r="AG324" i="167"/>
  <c r="AI324" i="167"/>
  <c r="AL324" i="167"/>
  <c r="AK324" i="167" s="1"/>
  <c r="AO324" i="167"/>
  <c r="AP324" i="167"/>
  <c r="AQ324" i="167"/>
  <c r="AR324" i="167"/>
  <c r="AS324" i="167"/>
  <c r="AT324" i="167"/>
  <c r="AU324" i="167"/>
  <c r="AV324" i="167"/>
  <c r="AW324" i="167"/>
  <c r="BK324" i="167"/>
  <c r="BL324" i="167"/>
  <c r="A325" i="167"/>
  <c r="B325" i="167"/>
  <c r="C325" i="167"/>
  <c r="D325" i="167"/>
  <c r="E325" i="167"/>
  <c r="M325" i="167" s="1"/>
  <c r="G325" i="167"/>
  <c r="BO325" i="167" s="1"/>
  <c r="I325" i="167"/>
  <c r="L325" i="167"/>
  <c r="N325" i="167"/>
  <c r="O325" i="167"/>
  <c r="P325" i="167"/>
  <c r="Q325" i="167"/>
  <c r="S325" i="167"/>
  <c r="T325" i="167"/>
  <c r="U325" i="167"/>
  <c r="V325" i="167"/>
  <c r="AX325" i="167" s="1"/>
  <c r="Y325" i="167"/>
  <c r="AB325" i="167"/>
  <c r="AF325" i="167"/>
  <c r="AG325" i="167"/>
  <c r="AI325" i="167"/>
  <c r="AL325" i="167"/>
  <c r="AJ325" i="167" s="1"/>
  <c r="AO325" i="167"/>
  <c r="AP325" i="167"/>
  <c r="AQ325" i="167"/>
  <c r="AR325" i="167"/>
  <c r="AS325" i="167"/>
  <c r="AT325" i="167"/>
  <c r="AU325" i="167"/>
  <c r="AV325" i="167"/>
  <c r="AW325" i="167"/>
  <c r="BK325" i="167"/>
  <c r="BL325" i="167"/>
  <c r="A326" i="167"/>
  <c r="B326" i="167"/>
  <c r="C326" i="167"/>
  <c r="D326" i="167"/>
  <c r="E326" i="167"/>
  <c r="M326" i="167" s="1"/>
  <c r="I326" i="167"/>
  <c r="L326" i="167"/>
  <c r="N326" i="167"/>
  <c r="O326" i="167"/>
  <c r="P326" i="167"/>
  <c r="Q326" i="167"/>
  <c r="S326" i="167"/>
  <c r="T326" i="167"/>
  <c r="U326" i="167"/>
  <c r="V326" i="167"/>
  <c r="AX326" i="167" s="1"/>
  <c r="Y326" i="167"/>
  <c r="AB326" i="167"/>
  <c r="AF326" i="167"/>
  <c r="AC326" i="167" s="1"/>
  <c r="AG326" i="167"/>
  <c r="AI326" i="167"/>
  <c r="AL326" i="167"/>
  <c r="AO326" i="167"/>
  <c r="AP326" i="167"/>
  <c r="AQ326" i="167"/>
  <c r="AR326" i="167"/>
  <c r="AS326" i="167"/>
  <c r="AT326" i="167"/>
  <c r="AU326" i="167"/>
  <c r="AV326" i="167"/>
  <c r="AW326" i="167"/>
  <c r="BK326" i="167"/>
  <c r="BL326" i="167"/>
  <c r="A327" i="167"/>
  <c r="B327" i="167"/>
  <c r="C327" i="167"/>
  <c r="D327" i="167"/>
  <c r="E327" i="167"/>
  <c r="M327" i="167" s="1"/>
  <c r="I327" i="167"/>
  <c r="L327" i="167"/>
  <c r="N327" i="167"/>
  <c r="O327" i="167"/>
  <c r="P327" i="167"/>
  <c r="Q327" i="167"/>
  <c r="S327" i="167"/>
  <c r="T327" i="167"/>
  <c r="U327" i="167"/>
  <c r="V327" i="167"/>
  <c r="AX327" i="167" s="1"/>
  <c r="Y327" i="167"/>
  <c r="X327" i="167" s="1"/>
  <c r="AB327" i="167"/>
  <c r="AF327" i="167"/>
  <c r="AC327" i="167" s="1"/>
  <c r="AG327" i="167"/>
  <c r="AI327" i="167"/>
  <c r="AL327" i="167"/>
  <c r="AO327" i="167"/>
  <c r="AP327" i="167"/>
  <c r="AQ327" i="167"/>
  <c r="AR327" i="167"/>
  <c r="AS327" i="167"/>
  <c r="AT327" i="167"/>
  <c r="AU327" i="167"/>
  <c r="AV327" i="167"/>
  <c r="AW327" i="167"/>
  <c r="BK327" i="167"/>
  <c r="BL327" i="167"/>
  <c r="BN327" i="167"/>
  <c r="A328" i="167"/>
  <c r="B328" i="167"/>
  <c r="C328" i="167"/>
  <c r="D328" i="167"/>
  <c r="E328" i="167"/>
  <c r="M328" i="167" s="1"/>
  <c r="I328" i="167"/>
  <c r="L328" i="167"/>
  <c r="N328" i="167"/>
  <c r="O328" i="167"/>
  <c r="P328" i="167"/>
  <c r="Q328" i="167"/>
  <c r="S328" i="167"/>
  <c r="T328" i="167"/>
  <c r="U328" i="167"/>
  <c r="V328" i="167"/>
  <c r="AX328" i="167" s="1"/>
  <c r="Y328" i="167"/>
  <c r="BY328" i="167" s="1"/>
  <c r="AB328" i="167"/>
  <c r="CG328" i="167" s="1"/>
  <c r="AF328" i="167"/>
  <c r="AC328" i="167" s="1"/>
  <c r="AG328" i="167"/>
  <c r="AI328" i="167"/>
  <c r="AL328" i="167"/>
  <c r="AK328" i="167" s="1"/>
  <c r="AO328" i="167"/>
  <c r="AP328" i="167"/>
  <c r="AQ328" i="167"/>
  <c r="AR328" i="167"/>
  <c r="AS328" i="167"/>
  <c r="AT328" i="167"/>
  <c r="AU328" i="167"/>
  <c r="AV328" i="167"/>
  <c r="AW328" i="167"/>
  <c r="BK328" i="167"/>
  <c r="BL328" i="167"/>
  <c r="BN328" i="167"/>
  <c r="A329" i="167"/>
  <c r="B329" i="167"/>
  <c r="C329" i="167"/>
  <c r="D329" i="167"/>
  <c r="E329" i="167"/>
  <c r="M329" i="167" s="1"/>
  <c r="F329" i="167"/>
  <c r="I329" i="167"/>
  <c r="L329" i="167"/>
  <c r="N329" i="167"/>
  <c r="O329" i="167"/>
  <c r="P329" i="167"/>
  <c r="Q329" i="167"/>
  <c r="S329" i="167"/>
  <c r="T329" i="167"/>
  <c r="U329" i="167"/>
  <c r="V329" i="167"/>
  <c r="AX329" i="167" s="1"/>
  <c r="Y329" i="167"/>
  <c r="AB329" i="167"/>
  <c r="Z329" i="167" s="1"/>
  <c r="AF329" i="167"/>
  <c r="AC329" i="167" s="1"/>
  <c r="AG329" i="167"/>
  <c r="AI329" i="167"/>
  <c r="AL329" i="167"/>
  <c r="AO329" i="167"/>
  <c r="AP329" i="167"/>
  <c r="AQ329" i="167"/>
  <c r="AR329" i="167"/>
  <c r="AS329" i="167"/>
  <c r="AT329" i="167"/>
  <c r="AU329" i="167"/>
  <c r="AV329" i="167"/>
  <c r="AW329" i="167"/>
  <c r="BK329" i="167"/>
  <c r="BL329" i="167"/>
  <c r="A330" i="167"/>
  <c r="B330" i="167"/>
  <c r="C330" i="167"/>
  <c r="D330" i="167"/>
  <c r="E330" i="167"/>
  <c r="M330" i="167" s="1"/>
  <c r="I330" i="167"/>
  <c r="L330" i="167"/>
  <c r="N330" i="167"/>
  <c r="O330" i="167"/>
  <c r="P330" i="167"/>
  <c r="Q330" i="167"/>
  <c r="S330" i="167"/>
  <c r="T330" i="167"/>
  <c r="U330" i="167"/>
  <c r="V330" i="167"/>
  <c r="AX330" i="167" s="1"/>
  <c r="Y330" i="167"/>
  <c r="CR330" i="167" s="1"/>
  <c r="AB330" i="167"/>
  <c r="CS330" i="167" s="1"/>
  <c r="AF330" i="167"/>
  <c r="AC330" i="167" s="1"/>
  <c r="AG330" i="167"/>
  <c r="AI330" i="167"/>
  <c r="AL330" i="167"/>
  <c r="AJ330" i="167" s="1"/>
  <c r="AO330" i="167"/>
  <c r="AP330" i="167"/>
  <c r="AQ330" i="167"/>
  <c r="AR330" i="167"/>
  <c r="AS330" i="167"/>
  <c r="AT330" i="167"/>
  <c r="AU330" i="167"/>
  <c r="AV330" i="167"/>
  <c r="AW330" i="167"/>
  <c r="BK330" i="167"/>
  <c r="BL330" i="167"/>
  <c r="BN330" i="167"/>
  <c r="A331" i="167"/>
  <c r="B331" i="167"/>
  <c r="C331" i="167"/>
  <c r="D331" i="167"/>
  <c r="E331" i="167"/>
  <c r="M331" i="167" s="1"/>
  <c r="I331" i="167"/>
  <c r="L331" i="167"/>
  <c r="N331" i="167"/>
  <c r="O331" i="167"/>
  <c r="P331" i="167"/>
  <c r="Q331" i="167"/>
  <c r="S331" i="167"/>
  <c r="T331" i="167"/>
  <c r="U331" i="167"/>
  <c r="V331" i="167"/>
  <c r="AX331" i="167" s="1"/>
  <c r="Y331" i="167"/>
  <c r="BY331" i="167" s="1"/>
  <c r="AB331" i="167"/>
  <c r="AF331" i="167"/>
  <c r="AG331" i="167"/>
  <c r="AI331" i="167"/>
  <c r="AL331" i="167"/>
  <c r="AO331" i="167"/>
  <c r="AP331" i="167"/>
  <c r="AQ331" i="167"/>
  <c r="AR331" i="167"/>
  <c r="AS331" i="167"/>
  <c r="AT331" i="167"/>
  <c r="AU331" i="167"/>
  <c r="AV331" i="167"/>
  <c r="AW331" i="167"/>
  <c r="BK331" i="167"/>
  <c r="BL331" i="167"/>
  <c r="A332" i="167"/>
  <c r="B332" i="167"/>
  <c r="C332" i="167"/>
  <c r="D332" i="167"/>
  <c r="E332" i="167"/>
  <c r="M332" i="167" s="1"/>
  <c r="I332" i="167"/>
  <c r="L332" i="167"/>
  <c r="N332" i="167"/>
  <c r="O332" i="167"/>
  <c r="P332" i="167"/>
  <c r="Q332" i="167"/>
  <c r="S332" i="167"/>
  <c r="T332" i="167"/>
  <c r="U332" i="167"/>
  <c r="V332" i="167"/>
  <c r="AX332" i="167" s="1"/>
  <c r="Y332" i="167"/>
  <c r="CL332" i="167" s="1"/>
  <c r="AB332" i="167"/>
  <c r="AF332" i="167"/>
  <c r="AC332" i="167" s="1"/>
  <c r="AG332" i="167"/>
  <c r="AI332" i="167"/>
  <c r="AL332" i="167"/>
  <c r="AJ332" i="167" s="1"/>
  <c r="AO332" i="167"/>
  <c r="AP332" i="167"/>
  <c r="AQ332" i="167"/>
  <c r="AR332" i="167"/>
  <c r="AS332" i="167"/>
  <c r="AT332" i="167"/>
  <c r="AU332" i="167"/>
  <c r="AV332" i="167"/>
  <c r="AW332" i="167"/>
  <c r="BK332" i="167"/>
  <c r="BL332" i="167"/>
  <c r="A333" i="167"/>
  <c r="B333" i="167"/>
  <c r="C333" i="167"/>
  <c r="D333" i="167"/>
  <c r="E333" i="167"/>
  <c r="M333" i="167" s="1"/>
  <c r="F333" i="167"/>
  <c r="I333" i="167"/>
  <c r="L333" i="167"/>
  <c r="N333" i="167"/>
  <c r="O333" i="167"/>
  <c r="P333" i="167"/>
  <c r="Q333" i="167"/>
  <c r="S333" i="167"/>
  <c r="T333" i="167"/>
  <c r="U333" i="167"/>
  <c r="V333" i="167"/>
  <c r="AX333" i="167" s="1"/>
  <c r="Y333" i="167"/>
  <c r="CR333" i="167" s="1"/>
  <c r="AB333" i="167"/>
  <c r="AF333" i="167"/>
  <c r="AG333" i="167"/>
  <c r="AI333" i="167"/>
  <c r="AL333" i="167"/>
  <c r="AJ333" i="167" s="1"/>
  <c r="AO333" i="167"/>
  <c r="AP333" i="167"/>
  <c r="AQ333" i="167"/>
  <c r="AR333" i="167"/>
  <c r="AS333" i="167"/>
  <c r="AT333" i="167"/>
  <c r="AU333" i="167"/>
  <c r="AV333" i="167"/>
  <c r="AW333" i="167"/>
  <c r="BK333" i="167"/>
  <c r="BL333" i="167"/>
  <c r="A334" i="167"/>
  <c r="B334" i="167"/>
  <c r="C334" i="167"/>
  <c r="D334" i="167"/>
  <c r="E334" i="167"/>
  <c r="M334" i="167" s="1"/>
  <c r="G334" i="167"/>
  <c r="BB334" i="167" s="1"/>
  <c r="I334" i="167"/>
  <c r="L334" i="167"/>
  <c r="N334" i="167"/>
  <c r="O334" i="167"/>
  <c r="P334" i="167"/>
  <c r="Q334" i="167"/>
  <c r="S334" i="167"/>
  <c r="T334" i="167"/>
  <c r="U334" i="167"/>
  <c r="V334" i="167"/>
  <c r="AX334" i="167" s="1"/>
  <c r="Y334" i="167"/>
  <c r="AB334" i="167"/>
  <c r="CS334" i="167" s="1"/>
  <c r="AF334" i="167"/>
  <c r="AG334" i="167"/>
  <c r="AI334" i="167"/>
  <c r="AL334" i="167"/>
  <c r="AK334" i="167" s="1"/>
  <c r="AO334" i="167"/>
  <c r="AP334" i="167"/>
  <c r="AQ334" i="167"/>
  <c r="AR334" i="167"/>
  <c r="AS334" i="167"/>
  <c r="AT334" i="167"/>
  <c r="AU334" i="167"/>
  <c r="AV334" i="167"/>
  <c r="AW334" i="167"/>
  <c r="BK334" i="167"/>
  <c r="BL334" i="167"/>
  <c r="BN334" i="167"/>
  <c r="A335" i="167"/>
  <c r="B335" i="167"/>
  <c r="C335" i="167"/>
  <c r="D335" i="167"/>
  <c r="E335" i="167"/>
  <c r="M335" i="167" s="1"/>
  <c r="G335" i="167"/>
  <c r="BO335" i="167" s="1"/>
  <c r="I335" i="167"/>
  <c r="L335" i="167"/>
  <c r="N335" i="167"/>
  <c r="O335" i="167"/>
  <c r="P335" i="167"/>
  <c r="Q335" i="167"/>
  <c r="S335" i="167"/>
  <c r="T335" i="167"/>
  <c r="U335" i="167"/>
  <c r="V335" i="167"/>
  <c r="AX335" i="167" s="1"/>
  <c r="Y335" i="167"/>
  <c r="AB335" i="167"/>
  <c r="CS335" i="167" s="1"/>
  <c r="AF335" i="167"/>
  <c r="AC335" i="167" s="1"/>
  <c r="AG335" i="167"/>
  <c r="AI335" i="167"/>
  <c r="AL335" i="167"/>
  <c r="AK335" i="167" s="1"/>
  <c r="AO335" i="167"/>
  <c r="AP335" i="167"/>
  <c r="AQ335" i="167"/>
  <c r="AR335" i="167"/>
  <c r="AS335" i="167"/>
  <c r="AT335" i="167"/>
  <c r="AU335" i="167"/>
  <c r="AV335" i="167"/>
  <c r="AW335" i="167"/>
  <c r="BK335" i="167"/>
  <c r="BL335" i="167"/>
  <c r="A336" i="167"/>
  <c r="B336" i="167"/>
  <c r="C336" i="167"/>
  <c r="D336" i="167"/>
  <c r="E336" i="167"/>
  <c r="M336" i="167" s="1"/>
  <c r="CF336" i="167"/>
  <c r="I336" i="167"/>
  <c r="L336" i="167"/>
  <c r="N336" i="167"/>
  <c r="O336" i="167"/>
  <c r="P336" i="167"/>
  <c r="Q336" i="167"/>
  <c r="S336" i="167"/>
  <c r="T336" i="167"/>
  <c r="U336" i="167"/>
  <c r="V336" i="167"/>
  <c r="AX336" i="167" s="1"/>
  <c r="Y336" i="167"/>
  <c r="AB336" i="167"/>
  <c r="AF336" i="167"/>
  <c r="AC336" i="167" s="1"/>
  <c r="AG336" i="167"/>
  <c r="AI336" i="167"/>
  <c r="AL336" i="167"/>
  <c r="AO336" i="167"/>
  <c r="AP336" i="167"/>
  <c r="AQ336" i="167"/>
  <c r="AR336" i="167"/>
  <c r="AS336" i="167"/>
  <c r="AT336" i="167"/>
  <c r="AU336" i="167"/>
  <c r="AV336" i="167"/>
  <c r="AW336" i="167"/>
  <c r="BK336" i="167"/>
  <c r="BL336" i="167"/>
  <c r="A337" i="167"/>
  <c r="B337" i="167"/>
  <c r="C337" i="167"/>
  <c r="D337" i="167"/>
  <c r="E337" i="167"/>
  <c r="M337" i="167" s="1"/>
  <c r="I337" i="167"/>
  <c r="L337" i="167"/>
  <c r="N337" i="167"/>
  <c r="O337" i="167"/>
  <c r="P337" i="167"/>
  <c r="Q337" i="167"/>
  <c r="S337" i="167"/>
  <c r="T337" i="167"/>
  <c r="U337" i="167"/>
  <c r="V337" i="167"/>
  <c r="AX337" i="167" s="1"/>
  <c r="Y337" i="167"/>
  <c r="BY337" i="167" s="1"/>
  <c r="AB337" i="167"/>
  <c r="AA337" i="167" s="1"/>
  <c r="AF337" i="167"/>
  <c r="AG337" i="167"/>
  <c r="AI337" i="167"/>
  <c r="AL337" i="167"/>
  <c r="AO337" i="167"/>
  <c r="AP337" i="167"/>
  <c r="AQ337" i="167"/>
  <c r="AR337" i="167"/>
  <c r="AS337" i="167"/>
  <c r="AT337" i="167"/>
  <c r="AU337" i="167"/>
  <c r="AV337" i="167"/>
  <c r="AW337" i="167"/>
  <c r="BK337" i="167"/>
  <c r="BL337" i="167"/>
  <c r="A338" i="167"/>
  <c r="B338" i="167"/>
  <c r="C338" i="167"/>
  <c r="D338" i="167"/>
  <c r="E338" i="167"/>
  <c r="M338" i="167" s="1"/>
  <c r="G338" i="167"/>
  <c r="BN338" i="167" s="1"/>
  <c r="I338" i="167"/>
  <c r="L338" i="167"/>
  <c r="N338" i="167"/>
  <c r="O338" i="167"/>
  <c r="P338" i="167"/>
  <c r="Q338" i="167"/>
  <c r="S338" i="167"/>
  <c r="T338" i="167"/>
  <c r="U338" i="167"/>
  <c r="V338" i="167"/>
  <c r="AX338" i="167" s="1"/>
  <c r="Y338" i="167"/>
  <c r="AB338" i="167"/>
  <c r="AF338" i="167"/>
  <c r="AG338" i="167"/>
  <c r="AI338" i="167"/>
  <c r="AL338" i="167"/>
  <c r="AK338" i="167" s="1"/>
  <c r="AO338" i="167"/>
  <c r="AP338" i="167"/>
  <c r="AQ338" i="167"/>
  <c r="AR338" i="167"/>
  <c r="AS338" i="167"/>
  <c r="AT338" i="167"/>
  <c r="AU338" i="167"/>
  <c r="AV338" i="167"/>
  <c r="AW338" i="167"/>
  <c r="BK338" i="167"/>
  <c r="BL338" i="167"/>
  <c r="A339" i="167"/>
  <c r="B339" i="167"/>
  <c r="C339" i="167"/>
  <c r="D339" i="167"/>
  <c r="E339" i="167"/>
  <c r="M339" i="167" s="1"/>
  <c r="I339" i="167"/>
  <c r="L339" i="167"/>
  <c r="N339" i="167"/>
  <c r="O339" i="167"/>
  <c r="P339" i="167"/>
  <c r="Q339" i="167"/>
  <c r="S339" i="167"/>
  <c r="T339" i="167"/>
  <c r="U339" i="167"/>
  <c r="V339" i="167"/>
  <c r="AX339" i="167" s="1"/>
  <c r="Y339" i="167"/>
  <c r="AB339" i="167"/>
  <c r="AF339" i="167"/>
  <c r="AG339" i="167"/>
  <c r="AI339" i="167"/>
  <c r="AL339" i="167"/>
  <c r="AO339" i="167"/>
  <c r="AP339" i="167"/>
  <c r="AQ339" i="167"/>
  <c r="AR339" i="167"/>
  <c r="AS339" i="167"/>
  <c r="AT339" i="167"/>
  <c r="AU339" i="167"/>
  <c r="AV339" i="167"/>
  <c r="AW339" i="167"/>
  <c r="BK339" i="167"/>
  <c r="BL339" i="167"/>
  <c r="A340" i="167"/>
  <c r="B340" i="167"/>
  <c r="C340" i="167"/>
  <c r="D340" i="167"/>
  <c r="E340" i="167"/>
  <c r="M340" i="167" s="1"/>
  <c r="F340" i="167"/>
  <c r="I340" i="167"/>
  <c r="L340" i="167"/>
  <c r="N340" i="167"/>
  <c r="O340" i="167"/>
  <c r="P340" i="167"/>
  <c r="Q340" i="167"/>
  <c r="S340" i="167"/>
  <c r="T340" i="167"/>
  <c r="U340" i="167"/>
  <c r="V340" i="167"/>
  <c r="AX340" i="167" s="1"/>
  <c r="Y340" i="167"/>
  <c r="W340" i="167" s="1"/>
  <c r="AB340" i="167"/>
  <c r="AF340" i="167"/>
  <c r="AC340" i="167" s="1"/>
  <c r="AG340" i="167"/>
  <c r="AI340" i="167"/>
  <c r="AL340" i="167"/>
  <c r="AJ340" i="167" s="1"/>
  <c r="AO340" i="167"/>
  <c r="AP340" i="167"/>
  <c r="AQ340" i="167"/>
  <c r="AR340" i="167"/>
  <c r="AS340" i="167"/>
  <c r="AT340" i="167"/>
  <c r="AU340" i="167"/>
  <c r="AV340" i="167"/>
  <c r="AW340" i="167"/>
  <c r="BK340" i="167"/>
  <c r="BL340" i="167"/>
  <c r="A341" i="167"/>
  <c r="B341" i="167"/>
  <c r="C341" i="167"/>
  <c r="D341" i="167"/>
  <c r="E341" i="167"/>
  <c r="M341" i="167" s="1"/>
  <c r="F341" i="167"/>
  <c r="I341" i="167"/>
  <c r="L341" i="167"/>
  <c r="N341" i="167"/>
  <c r="O341" i="167"/>
  <c r="P341" i="167"/>
  <c r="Q341" i="167"/>
  <c r="S341" i="167"/>
  <c r="T341" i="167"/>
  <c r="U341" i="167"/>
  <c r="V341" i="167"/>
  <c r="AX341" i="167" s="1"/>
  <c r="Y341" i="167"/>
  <c r="CR341" i="167" s="1"/>
  <c r="AB341" i="167"/>
  <c r="AA341" i="167" s="1"/>
  <c r="AF341" i="167"/>
  <c r="AC341" i="167" s="1"/>
  <c r="AG341" i="167"/>
  <c r="AI341" i="167"/>
  <c r="AL341" i="167"/>
  <c r="AK341" i="167" s="1"/>
  <c r="AO341" i="167"/>
  <c r="AP341" i="167"/>
  <c r="AQ341" i="167"/>
  <c r="AR341" i="167"/>
  <c r="AS341" i="167"/>
  <c r="AT341" i="167"/>
  <c r="AU341" i="167"/>
  <c r="AV341" i="167"/>
  <c r="AW341" i="167"/>
  <c r="BK341" i="167"/>
  <c r="BL341" i="167"/>
  <c r="BN341" i="167"/>
  <c r="CF341" i="167"/>
  <c r="A342" i="167"/>
  <c r="B342" i="167"/>
  <c r="C342" i="167"/>
  <c r="D342" i="167"/>
  <c r="E342" i="167"/>
  <c r="M342" i="167" s="1"/>
  <c r="CF342" i="167"/>
  <c r="I342" i="167"/>
  <c r="L342" i="167"/>
  <c r="N342" i="167"/>
  <c r="O342" i="167"/>
  <c r="P342" i="167"/>
  <c r="Q342" i="167"/>
  <c r="S342" i="167"/>
  <c r="T342" i="167"/>
  <c r="U342" i="167"/>
  <c r="V342" i="167"/>
  <c r="AX342" i="167" s="1"/>
  <c r="Y342" i="167"/>
  <c r="AB342" i="167"/>
  <c r="CS342" i="167" s="1"/>
  <c r="AF342" i="167"/>
  <c r="AC342" i="167" s="1"/>
  <c r="AG342" i="167"/>
  <c r="AI342" i="167"/>
  <c r="AL342" i="167"/>
  <c r="AO342" i="167"/>
  <c r="AP342" i="167"/>
  <c r="AQ342" i="167"/>
  <c r="AR342" i="167"/>
  <c r="AS342" i="167"/>
  <c r="AT342" i="167"/>
  <c r="AU342" i="167"/>
  <c r="AV342" i="167"/>
  <c r="AW342" i="167"/>
  <c r="BK342" i="167"/>
  <c r="BL342" i="167"/>
  <c r="A343" i="167"/>
  <c r="B343" i="167"/>
  <c r="C343" i="167"/>
  <c r="D343" i="167"/>
  <c r="E343" i="167"/>
  <c r="M343" i="167" s="1"/>
  <c r="CF343" i="167"/>
  <c r="I343" i="167"/>
  <c r="L343" i="167"/>
  <c r="N343" i="167"/>
  <c r="O343" i="167"/>
  <c r="P343" i="167"/>
  <c r="Q343" i="167"/>
  <c r="S343" i="167"/>
  <c r="T343" i="167"/>
  <c r="U343" i="167"/>
  <c r="V343" i="167"/>
  <c r="AX343" i="167" s="1"/>
  <c r="Y343" i="167"/>
  <c r="BY343" i="167" s="1"/>
  <c r="AB343" i="167"/>
  <c r="AF343" i="167"/>
  <c r="AC343" i="167" s="1"/>
  <c r="AG343" i="167"/>
  <c r="AI343" i="167"/>
  <c r="AL343" i="167"/>
  <c r="AO343" i="167"/>
  <c r="AP343" i="167"/>
  <c r="AQ343" i="167"/>
  <c r="AR343" i="167"/>
  <c r="AS343" i="167"/>
  <c r="AT343" i="167"/>
  <c r="AU343" i="167"/>
  <c r="AV343" i="167"/>
  <c r="AW343" i="167"/>
  <c r="BK343" i="167"/>
  <c r="BL343" i="167"/>
  <c r="A344" i="167"/>
  <c r="B344" i="167"/>
  <c r="C344" i="167"/>
  <c r="D344" i="167"/>
  <c r="E344" i="167"/>
  <c r="M344" i="167" s="1"/>
  <c r="I344" i="167"/>
  <c r="L344" i="167"/>
  <c r="N344" i="167"/>
  <c r="O344" i="167"/>
  <c r="P344" i="167"/>
  <c r="Q344" i="167"/>
  <c r="S344" i="167"/>
  <c r="T344" i="167"/>
  <c r="U344" i="167"/>
  <c r="V344" i="167"/>
  <c r="AX344" i="167" s="1"/>
  <c r="Y344" i="167"/>
  <c r="BY344" i="167" s="1"/>
  <c r="AB344" i="167"/>
  <c r="Z344" i="167" s="1"/>
  <c r="AF344" i="167"/>
  <c r="AG344" i="167"/>
  <c r="AI344" i="167"/>
  <c r="AL344" i="167"/>
  <c r="AJ344" i="167" s="1"/>
  <c r="AO344" i="167"/>
  <c r="AP344" i="167"/>
  <c r="AQ344" i="167"/>
  <c r="AR344" i="167"/>
  <c r="AS344" i="167"/>
  <c r="AT344" i="167"/>
  <c r="AU344" i="167"/>
  <c r="AV344" i="167"/>
  <c r="AW344" i="167"/>
  <c r="BK344" i="167"/>
  <c r="BL344" i="167"/>
  <c r="A345" i="167"/>
  <c r="B345" i="167"/>
  <c r="C345" i="167"/>
  <c r="D345" i="167"/>
  <c r="E345" i="167"/>
  <c r="M345" i="167" s="1"/>
  <c r="I345" i="167"/>
  <c r="L345" i="167"/>
  <c r="N345" i="167"/>
  <c r="O345" i="167"/>
  <c r="P345" i="167"/>
  <c r="Q345" i="167"/>
  <c r="S345" i="167"/>
  <c r="T345" i="167"/>
  <c r="U345" i="167"/>
  <c r="V345" i="167"/>
  <c r="AX345" i="167" s="1"/>
  <c r="Y345" i="167"/>
  <c r="AB345" i="167"/>
  <c r="AF345" i="167"/>
  <c r="AG345" i="167"/>
  <c r="AI345" i="167"/>
  <c r="AL345" i="167"/>
  <c r="AO345" i="167"/>
  <c r="AP345" i="167"/>
  <c r="AQ345" i="167"/>
  <c r="AR345" i="167"/>
  <c r="AS345" i="167"/>
  <c r="AT345" i="167"/>
  <c r="AU345" i="167"/>
  <c r="AV345" i="167"/>
  <c r="AW345" i="167"/>
  <c r="BK345" i="167"/>
  <c r="BL345" i="167"/>
  <c r="A346" i="167"/>
  <c r="B346" i="167"/>
  <c r="C346" i="167"/>
  <c r="D346" i="167"/>
  <c r="E346" i="167"/>
  <c r="M346" i="167" s="1"/>
  <c r="F346" i="167"/>
  <c r="I346" i="167"/>
  <c r="L346" i="167"/>
  <c r="N346" i="167"/>
  <c r="O346" i="167"/>
  <c r="P346" i="167"/>
  <c r="Q346" i="167"/>
  <c r="S346" i="167"/>
  <c r="T346" i="167"/>
  <c r="U346" i="167"/>
  <c r="V346" i="167"/>
  <c r="AX346" i="167" s="1"/>
  <c r="Y346" i="167"/>
  <c r="AB346" i="167"/>
  <c r="AA346" i="167" s="1"/>
  <c r="AF346" i="167"/>
  <c r="AC346" i="167" s="1"/>
  <c r="AG346" i="167"/>
  <c r="AI346" i="167"/>
  <c r="AL346" i="167"/>
  <c r="AJ346" i="167" s="1"/>
  <c r="AO346" i="167"/>
  <c r="AP346" i="167"/>
  <c r="AQ346" i="167"/>
  <c r="AR346" i="167"/>
  <c r="AS346" i="167"/>
  <c r="AT346" i="167"/>
  <c r="AU346" i="167"/>
  <c r="AV346" i="167"/>
  <c r="AW346" i="167"/>
  <c r="BK346" i="167"/>
  <c r="BL346" i="167"/>
  <c r="BN346" i="167"/>
  <c r="CF346" i="167"/>
  <c r="A347" i="167"/>
  <c r="B347" i="167"/>
  <c r="C347" i="167"/>
  <c r="D347" i="167"/>
  <c r="E347" i="167"/>
  <c r="M347" i="167" s="1"/>
  <c r="F347" i="167"/>
  <c r="I347" i="167"/>
  <c r="L347" i="167"/>
  <c r="N347" i="167"/>
  <c r="O347" i="167"/>
  <c r="P347" i="167"/>
  <c r="Q347" i="167"/>
  <c r="S347" i="167"/>
  <c r="T347" i="167"/>
  <c r="U347" i="167"/>
  <c r="V347" i="167"/>
  <c r="AX347" i="167" s="1"/>
  <c r="Y347" i="167"/>
  <c r="W347" i="167" s="1"/>
  <c r="AB347" i="167"/>
  <c r="CS347" i="167" s="1"/>
  <c r="AF347" i="167"/>
  <c r="AC347" i="167" s="1"/>
  <c r="AG347" i="167"/>
  <c r="AI347" i="167"/>
  <c r="AL347" i="167"/>
  <c r="AJ347" i="167" s="1"/>
  <c r="AO347" i="167"/>
  <c r="AP347" i="167"/>
  <c r="AQ347" i="167"/>
  <c r="AR347" i="167"/>
  <c r="AS347" i="167"/>
  <c r="AT347" i="167"/>
  <c r="AU347" i="167"/>
  <c r="AV347" i="167"/>
  <c r="AW347" i="167"/>
  <c r="BK347" i="167"/>
  <c r="BL347" i="167"/>
  <c r="BN347" i="167"/>
  <c r="A348" i="167"/>
  <c r="B348" i="167"/>
  <c r="C348" i="167"/>
  <c r="D348" i="167"/>
  <c r="E348" i="167"/>
  <c r="M348" i="167" s="1"/>
  <c r="G348" i="167"/>
  <c r="BN348" i="167" s="1"/>
  <c r="I348" i="167"/>
  <c r="L348" i="167"/>
  <c r="N348" i="167"/>
  <c r="O348" i="167"/>
  <c r="P348" i="167"/>
  <c r="Q348" i="167"/>
  <c r="S348" i="167"/>
  <c r="T348" i="167"/>
  <c r="U348" i="167"/>
  <c r="V348" i="167"/>
  <c r="AX348" i="167" s="1"/>
  <c r="Y348" i="167"/>
  <c r="BQ348" i="167" s="1"/>
  <c r="AB348" i="167"/>
  <c r="AA348" i="167" s="1"/>
  <c r="AF348" i="167"/>
  <c r="AC348" i="167" s="1"/>
  <c r="AG348" i="167"/>
  <c r="AI348" i="167"/>
  <c r="AL348" i="167"/>
  <c r="AJ348" i="167" s="1"/>
  <c r="AO348" i="167"/>
  <c r="AP348" i="167"/>
  <c r="AQ348" i="167"/>
  <c r="AR348" i="167"/>
  <c r="AS348" i="167"/>
  <c r="AT348" i="167"/>
  <c r="AU348" i="167"/>
  <c r="AV348" i="167"/>
  <c r="AW348" i="167"/>
  <c r="BB348" i="167"/>
  <c r="BK348" i="167"/>
  <c r="BL348" i="167"/>
  <c r="A349" i="167"/>
  <c r="B349" i="167"/>
  <c r="C349" i="167"/>
  <c r="D349" i="167"/>
  <c r="E349" i="167"/>
  <c r="M349" i="167" s="1"/>
  <c r="F349" i="167"/>
  <c r="I349" i="167"/>
  <c r="L349" i="167"/>
  <c r="N349" i="167"/>
  <c r="O349" i="167"/>
  <c r="P349" i="167"/>
  <c r="Q349" i="167"/>
  <c r="S349" i="167"/>
  <c r="T349" i="167"/>
  <c r="U349" i="167"/>
  <c r="V349" i="167"/>
  <c r="AX349" i="167" s="1"/>
  <c r="Y349" i="167"/>
  <c r="AB349" i="167"/>
  <c r="CG349" i="167" s="1"/>
  <c r="AF349" i="167"/>
  <c r="AC349" i="167" s="1"/>
  <c r="AG349" i="167"/>
  <c r="AI349" i="167"/>
  <c r="AL349" i="167"/>
  <c r="AJ349" i="167" s="1"/>
  <c r="AO349" i="167"/>
  <c r="AP349" i="167"/>
  <c r="AQ349" i="167"/>
  <c r="AR349" i="167"/>
  <c r="AS349" i="167"/>
  <c r="AT349" i="167"/>
  <c r="AU349" i="167"/>
  <c r="AV349" i="167"/>
  <c r="AW349" i="167"/>
  <c r="BK349" i="167"/>
  <c r="BL349" i="167"/>
  <c r="A350" i="167"/>
  <c r="B350" i="167"/>
  <c r="C350" i="167"/>
  <c r="D350" i="167"/>
  <c r="E350" i="167"/>
  <c r="M350" i="167" s="1"/>
  <c r="G350" i="167"/>
  <c r="BN350" i="167" s="1"/>
  <c r="I350" i="167"/>
  <c r="L350" i="167"/>
  <c r="N350" i="167"/>
  <c r="O350" i="167"/>
  <c r="P350" i="167"/>
  <c r="Q350" i="167"/>
  <c r="S350" i="167"/>
  <c r="T350" i="167"/>
  <c r="U350" i="167"/>
  <c r="V350" i="167"/>
  <c r="AX350" i="167" s="1"/>
  <c r="Y350" i="167"/>
  <c r="CR350" i="167" s="1"/>
  <c r="AB350" i="167"/>
  <c r="CS350" i="167" s="1"/>
  <c r="AF350" i="167"/>
  <c r="AG350" i="167"/>
  <c r="AI350" i="167"/>
  <c r="AL350" i="167"/>
  <c r="AJ350" i="167" s="1"/>
  <c r="AO350" i="167"/>
  <c r="AP350" i="167"/>
  <c r="AQ350" i="167"/>
  <c r="AR350" i="167"/>
  <c r="AS350" i="167"/>
  <c r="AT350" i="167"/>
  <c r="AU350" i="167"/>
  <c r="AV350" i="167"/>
  <c r="AW350" i="167"/>
  <c r="BK350" i="167"/>
  <c r="BL350" i="167"/>
  <c r="A351" i="167"/>
  <c r="B351" i="167"/>
  <c r="C351" i="167"/>
  <c r="D351" i="167"/>
  <c r="E351" i="167"/>
  <c r="M351" i="167" s="1"/>
  <c r="I351" i="167"/>
  <c r="L351" i="167"/>
  <c r="N351" i="167"/>
  <c r="O351" i="167"/>
  <c r="P351" i="167"/>
  <c r="Q351" i="167"/>
  <c r="S351" i="167"/>
  <c r="T351" i="167"/>
  <c r="U351" i="167"/>
  <c r="V351" i="167"/>
  <c r="AX351" i="167" s="1"/>
  <c r="Y351" i="167"/>
  <c r="X351" i="167" s="1"/>
  <c r="AB351" i="167"/>
  <c r="CG351" i="167" s="1"/>
  <c r="AF351" i="167"/>
  <c r="AG351" i="167"/>
  <c r="AI351" i="167"/>
  <c r="AL351" i="167"/>
  <c r="AJ351" i="167" s="1"/>
  <c r="AO351" i="167"/>
  <c r="AP351" i="167"/>
  <c r="AQ351" i="167"/>
  <c r="AR351" i="167"/>
  <c r="AS351" i="167"/>
  <c r="AT351" i="167"/>
  <c r="AU351" i="167"/>
  <c r="AV351" i="167"/>
  <c r="AW351" i="167"/>
  <c r="BK351" i="167"/>
  <c r="BL351" i="167"/>
  <c r="A352" i="167"/>
  <c r="B352" i="167"/>
  <c r="C352" i="167"/>
  <c r="D352" i="167"/>
  <c r="E352" i="167"/>
  <c r="M352" i="167" s="1"/>
  <c r="I352" i="167"/>
  <c r="L352" i="167"/>
  <c r="N352" i="167"/>
  <c r="O352" i="167"/>
  <c r="P352" i="167"/>
  <c r="Q352" i="167"/>
  <c r="S352" i="167"/>
  <c r="T352" i="167"/>
  <c r="U352" i="167"/>
  <c r="V352" i="167"/>
  <c r="AX352" i="167" s="1"/>
  <c r="Y352" i="167"/>
  <c r="W352" i="167" s="1"/>
  <c r="AB352" i="167"/>
  <c r="AA352" i="167" s="1"/>
  <c r="AF352" i="167"/>
  <c r="AC352" i="167" s="1"/>
  <c r="AG352" i="167"/>
  <c r="AI352" i="167"/>
  <c r="AL352" i="167"/>
  <c r="AO352" i="167"/>
  <c r="AP352" i="167"/>
  <c r="AQ352" i="167"/>
  <c r="AR352" i="167"/>
  <c r="AS352" i="167"/>
  <c r="AT352" i="167"/>
  <c r="AU352" i="167"/>
  <c r="AV352" i="167"/>
  <c r="AW352" i="167"/>
  <c r="BB352" i="167"/>
  <c r="BK352" i="167"/>
  <c r="BL352" i="167"/>
  <c r="BN352" i="167"/>
  <c r="A353" i="167"/>
  <c r="B353" i="167"/>
  <c r="C353" i="167"/>
  <c r="D353" i="167"/>
  <c r="E353" i="167"/>
  <c r="M353" i="167" s="1"/>
  <c r="F353" i="167"/>
  <c r="I353" i="167"/>
  <c r="L353" i="167"/>
  <c r="N353" i="167"/>
  <c r="O353" i="167"/>
  <c r="P353" i="167"/>
  <c r="Q353" i="167"/>
  <c r="S353" i="167"/>
  <c r="T353" i="167"/>
  <c r="U353" i="167"/>
  <c r="V353" i="167"/>
  <c r="AX353" i="167" s="1"/>
  <c r="Y353" i="167"/>
  <c r="AB353" i="167"/>
  <c r="CG353" i="167" s="1"/>
  <c r="AF353" i="167"/>
  <c r="AC353" i="167" s="1"/>
  <c r="AG353" i="167"/>
  <c r="AI353" i="167"/>
  <c r="AL353" i="167"/>
  <c r="AO353" i="167"/>
  <c r="AP353" i="167"/>
  <c r="AQ353" i="167"/>
  <c r="AR353" i="167"/>
  <c r="AS353" i="167"/>
  <c r="AT353" i="167"/>
  <c r="AU353" i="167"/>
  <c r="AV353" i="167"/>
  <c r="AW353" i="167"/>
  <c r="BK353" i="167"/>
  <c r="BL353" i="167"/>
  <c r="BN353" i="167"/>
  <c r="A354" i="167"/>
  <c r="B354" i="167"/>
  <c r="C354" i="167"/>
  <c r="D354" i="167"/>
  <c r="E354" i="167"/>
  <c r="M354" i="167" s="1"/>
  <c r="F354" i="167"/>
  <c r="I354" i="167"/>
  <c r="L354" i="167"/>
  <c r="N354" i="167"/>
  <c r="O354" i="167"/>
  <c r="P354" i="167"/>
  <c r="Q354" i="167"/>
  <c r="S354" i="167"/>
  <c r="T354" i="167"/>
  <c r="U354" i="167"/>
  <c r="V354" i="167"/>
  <c r="AX354" i="167" s="1"/>
  <c r="Y354" i="167"/>
  <c r="BY354" i="167" s="1"/>
  <c r="AB354" i="167"/>
  <c r="CS354" i="167" s="1"/>
  <c r="AF354" i="167"/>
  <c r="AC354" i="167" s="1"/>
  <c r="AG354" i="167"/>
  <c r="AI354" i="167"/>
  <c r="AL354" i="167"/>
  <c r="AK354" i="167" s="1"/>
  <c r="AO354" i="167"/>
  <c r="AP354" i="167"/>
  <c r="AQ354" i="167"/>
  <c r="AR354" i="167"/>
  <c r="AS354" i="167"/>
  <c r="AT354" i="167"/>
  <c r="AU354" i="167"/>
  <c r="AV354" i="167"/>
  <c r="AW354" i="167"/>
  <c r="BK354" i="167"/>
  <c r="BL354" i="167"/>
  <c r="BN354" i="167"/>
  <c r="A355" i="167"/>
  <c r="B355" i="167"/>
  <c r="C355" i="167"/>
  <c r="D355" i="167"/>
  <c r="E355" i="167"/>
  <c r="M355" i="167" s="1"/>
  <c r="G355" i="167"/>
  <c r="BN355" i="167" s="1"/>
  <c r="I355" i="167"/>
  <c r="L355" i="167"/>
  <c r="N355" i="167"/>
  <c r="O355" i="167"/>
  <c r="P355" i="167"/>
  <c r="Q355" i="167"/>
  <c r="S355" i="167"/>
  <c r="T355" i="167"/>
  <c r="U355" i="167"/>
  <c r="V355" i="167"/>
  <c r="AX355" i="167" s="1"/>
  <c r="Y355" i="167"/>
  <c r="AB355" i="167"/>
  <c r="Z355" i="167" s="1"/>
  <c r="AF355" i="167"/>
  <c r="AC355" i="167" s="1"/>
  <c r="AG355" i="167"/>
  <c r="AI355" i="167"/>
  <c r="AL355" i="167"/>
  <c r="AJ355" i="167" s="1"/>
  <c r="AO355" i="167"/>
  <c r="AP355" i="167"/>
  <c r="AQ355" i="167"/>
  <c r="AR355" i="167"/>
  <c r="AS355" i="167"/>
  <c r="AT355" i="167"/>
  <c r="AU355" i="167"/>
  <c r="AV355" i="167"/>
  <c r="AW355" i="167"/>
  <c r="BK355" i="167"/>
  <c r="BL355" i="167"/>
  <c r="A356" i="167"/>
  <c r="B356" i="167"/>
  <c r="C356" i="167"/>
  <c r="D356" i="167"/>
  <c r="E356" i="167"/>
  <c r="M356" i="167" s="1"/>
  <c r="I356" i="167"/>
  <c r="L356" i="167"/>
  <c r="N356" i="167"/>
  <c r="O356" i="167"/>
  <c r="P356" i="167"/>
  <c r="Q356" i="167"/>
  <c r="S356" i="167"/>
  <c r="T356" i="167"/>
  <c r="U356" i="167"/>
  <c r="V356" i="167"/>
  <c r="AX356" i="167" s="1"/>
  <c r="Y356" i="167"/>
  <c r="CL356" i="167" s="1"/>
  <c r="AB356" i="167"/>
  <c r="AF356" i="167"/>
  <c r="AC356" i="167" s="1"/>
  <c r="AG356" i="167"/>
  <c r="AI356" i="167"/>
  <c r="AL356" i="167"/>
  <c r="AK356" i="167" s="1"/>
  <c r="AO356" i="167"/>
  <c r="AP356" i="167"/>
  <c r="AQ356" i="167"/>
  <c r="AR356" i="167"/>
  <c r="AS356" i="167"/>
  <c r="AT356" i="167"/>
  <c r="AU356" i="167"/>
  <c r="AV356" i="167"/>
  <c r="AW356" i="167"/>
  <c r="BK356" i="167"/>
  <c r="BL356" i="167"/>
  <c r="A357" i="167"/>
  <c r="B357" i="167"/>
  <c r="C357" i="167"/>
  <c r="D357" i="167"/>
  <c r="E357" i="167"/>
  <c r="M357" i="167" s="1"/>
  <c r="I357" i="167"/>
  <c r="L357" i="167"/>
  <c r="N357" i="167"/>
  <c r="O357" i="167"/>
  <c r="P357" i="167"/>
  <c r="Q357" i="167"/>
  <c r="S357" i="167"/>
  <c r="T357" i="167"/>
  <c r="U357" i="167"/>
  <c r="V357" i="167"/>
  <c r="AX357" i="167" s="1"/>
  <c r="Y357" i="167"/>
  <c r="AB357" i="167"/>
  <c r="AF357" i="167"/>
  <c r="AG357" i="167"/>
  <c r="AI357" i="167"/>
  <c r="AL357" i="167"/>
  <c r="AK357" i="167" s="1"/>
  <c r="AO357" i="167"/>
  <c r="AP357" i="167"/>
  <c r="AQ357" i="167"/>
  <c r="AR357" i="167"/>
  <c r="AS357" i="167"/>
  <c r="AT357" i="167"/>
  <c r="AU357" i="167"/>
  <c r="AV357" i="167"/>
  <c r="AW357" i="167"/>
  <c r="BK357" i="167"/>
  <c r="BL357" i="167"/>
  <c r="BN357" i="167"/>
  <c r="A358" i="167"/>
  <c r="B358" i="167"/>
  <c r="C358" i="167"/>
  <c r="D358" i="167"/>
  <c r="E358" i="167"/>
  <c r="M358" i="167" s="1"/>
  <c r="I358" i="167"/>
  <c r="L358" i="167"/>
  <c r="N358" i="167"/>
  <c r="O358" i="167"/>
  <c r="P358" i="167"/>
  <c r="Q358" i="167"/>
  <c r="S358" i="167"/>
  <c r="T358" i="167"/>
  <c r="U358" i="167"/>
  <c r="V358" i="167"/>
  <c r="AX358" i="167" s="1"/>
  <c r="Y358" i="167"/>
  <c r="X358" i="167" s="1"/>
  <c r="AB358" i="167"/>
  <c r="Z358" i="167" s="1"/>
  <c r="AF358" i="167"/>
  <c r="AC358" i="167" s="1"/>
  <c r="AG358" i="167"/>
  <c r="AI358" i="167"/>
  <c r="AL358" i="167"/>
  <c r="AO358" i="167"/>
  <c r="AP358" i="167"/>
  <c r="AQ358" i="167"/>
  <c r="AR358" i="167"/>
  <c r="AS358" i="167"/>
  <c r="AT358" i="167"/>
  <c r="AU358" i="167"/>
  <c r="AV358" i="167"/>
  <c r="AW358" i="167"/>
  <c r="BK358" i="167"/>
  <c r="BL358" i="167"/>
  <c r="A359" i="167"/>
  <c r="B359" i="167"/>
  <c r="C359" i="167"/>
  <c r="D359" i="167"/>
  <c r="E359" i="167"/>
  <c r="M359" i="167" s="1"/>
  <c r="I359" i="167"/>
  <c r="L359" i="167"/>
  <c r="N359" i="167"/>
  <c r="O359" i="167"/>
  <c r="P359" i="167"/>
  <c r="Q359" i="167"/>
  <c r="S359" i="167"/>
  <c r="T359" i="167"/>
  <c r="U359" i="167"/>
  <c r="V359" i="167"/>
  <c r="AX359" i="167" s="1"/>
  <c r="Y359" i="167"/>
  <c r="X359" i="167" s="1"/>
  <c r="AB359" i="167"/>
  <c r="AA359" i="167" s="1"/>
  <c r="AF359" i="167"/>
  <c r="AC359" i="167" s="1"/>
  <c r="AG359" i="167"/>
  <c r="AI359" i="167"/>
  <c r="AL359" i="167"/>
  <c r="AJ359" i="167" s="1"/>
  <c r="AO359" i="167"/>
  <c r="AP359" i="167"/>
  <c r="AQ359" i="167"/>
  <c r="AR359" i="167"/>
  <c r="AS359" i="167"/>
  <c r="AT359" i="167"/>
  <c r="AU359" i="167"/>
  <c r="AV359" i="167"/>
  <c r="AW359" i="167"/>
  <c r="BK359" i="167"/>
  <c r="BL359" i="167"/>
  <c r="BN359" i="167"/>
  <c r="A360" i="167"/>
  <c r="B360" i="167"/>
  <c r="C360" i="167"/>
  <c r="D360" i="167"/>
  <c r="E360" i="167"/>
  <c r="M360" i="167" s="1"/>
  <c r="I360" i="167"/>
  <c r="L360" i="167"/>
  <c r="N360" i="167"/>
  <c r="O360" i="167"/>
  <c r="P360" i="167"/>
  <c r="Q360" i="167"/>
  <c r="S360" i="167"/>
  <c r="T360" i="167"/>
  <c r="U360" i="167"/>
  <c r="V360" i="167"/>
  <c r="AX360" i="167" s="1"/>
  <c r="Y360" i="167"/>
  <c r="AB360" i="167"/>
  <c r="AA360" i="167" s="1"/>
  <c r="AF360" i="167"/>
  <c r="AG360" i="167"/>
  <c r="AI360" i="167"/>
  <c r="AL360" i="167"/>
  <c r="AO360" i="167"/>
  <c r="AP360" i="167"/>
  <c r="AQ360" i="167"/>
  <c r="AR360" i="167"/>
  <c r="AS360" i="167"/>
  <c r="AT360" i="167"/>
  <c r="AU360" i="167"/>
  <c r="AV360" i="167"/>
  <c r="AW360" i="167"/>
  <c r="BK360" i="167"/>
  <c r="BL360" i="167"/>
  <c r="A361" i="167"/>
  <c r="B361" i="167"/>
  <c r="C361" i="167"/>
  <c r="D361" i="167"/>
  <c r="E361" i="167"/>
  <c r="M361" i="167" s="1"/>
  <c r="F361" i="167"/>
  <c r="I361" i="167"/>
  <c r="L361" i="167"/>
  <c r="N361" i="167"/>
  <c r="O361" i="167"/>
  <c r="P361" i="167"/>
  <c r="Q361" i="167"/>
  <c r="S361" i="167"/>
  <c r="T361" i="167"/>
  <c r="U361" i="167"/>
  <c r="V361" i="167"/>
  <c r="AX361" i="167" s="1"/>
  <c r="Y361" i="167"/>
  <c r="W361" i="167" s="1"/>
  <c r="AB361" i="167"/>
  <c r="CS361" i="167" s="1"/>
  <c r="AF361" i="167"/>
  <c r="AC361" i="167" s="1"/>
  <c r="AG361" i="167"/>
  <c r="AI361" i="167"/>
  <c r="AL361" i="167"/>
  <c r="AJ361" i="167" s="1"/>
  <c r="AO361" i="167"/>
  <c r="AP361" i="167"/>
  <c r="AQ361" i="167"/>
  <c r="AR361" i="167"/>
  <c r="AS361" i="167"/>
  <c r="AT361" i="167"/>
  <c r="AU361" i="167"/>
  <c r="AV361" i="167"/>
  <c r="AW361" i="167"/>
  <c r="BK361" i="167"/>
  <c r="BL361" i="167"/>
  <c r="A362" i="167"/>
  <c r="B362" i="167"/>
  <c r="C362" i="167"/>
  <c r="D362" i="167"/>
  <c r="E362" i="167"/>
  <c r="M362" i="167" s="1"/>
  <c r="G362" i="167"/>
  <c r="BB362" i="167" s="1"/>
  <c r="I362" i="167"/>
  <c r="L362" i="167"/>
  <c r="N362" i="167"/>
  <c r="O362" i="167"/>
  <c r="P362" i="167"/>
  <c r="Q362" i="167"/>
  <c r="S362" i="167"/>
  <c r="T362" i="167"/>
  <c r="U362" i="167"/>
  <c r="V362" i="167"/>
  <c r="AX362" i="167" s="1"/>
  <c r="Y362" i="167"/>
  <c r="CR362" i="167" s="1"/>
  <c r="AB362" i="167"/>
  <c r="CG362" i="167" s="1"/>
  <c r="AF362" i="167"/>
  <c r="AG362" i="167"/>
  <c r="AI362" i="167"/>
  <c r="AL362" i="167"/>
  <c r="AJ362" i="167" s="1"/>
  <c r="AO362" i="167"/>
  <c r="AP362" i="167"/>
  <c r="AQ362" i="167"/>
  <c r="AR362" i="167"/>
  <c r="AS362" i="167"/>
  <c r="AT362" i="167"/>
  <c r="AU362" i="167"/>
  <c r="AV362" i="167"/>
  <c r="AW362" i="167"/>
  <c r="BK362" i="167"/>
  <c r="BL362" i="167"/>
  <c r="A363" i="167"/>
  <c r="B363" i="167"/>
  <c r="C363" i="167"/>
  <c r="D363" i="167"/>
  <c r="E363" i="167"/>
  <c r="M363" i="167" s="1"/>
  <c r="CF363" i="167"/>
  <c r="I363" i="167"/>
  <c r="L363" i="167"/>
  <c r="N363" i="167"/>
  <c r="O363" i="167"/>
  <c r="P363" i="167"/>
  <c r="Q363" i="167"/>
  <c r="S363" i="167"/>
  <c r="T363" i="167"/>
  <c r="U363" i="167"/>
  <c r="V363" i="167"/>
  <c r="AX363" i="167" s="1"/>
  <c r="Y363" i="167"/>
  <c r="AB363" i="167"/>
  <c r="CS363" i="167" s="1"/>
  <c r="AF363" i="167"/>
  <c r="AC363" i="167" s="1"/>
  <c r="AG363" i="167"/>
  <c r="AI363" i="167"/>
  <c r="AL363" i="167"/>
  <c r="AJ363" i="167" s="1"/>
  <c r="AO363" i="167"/>
  <c r="AP363" i="167"/>
  <c r="AQ363" i="167"/>
  <c r="AR363" i="167"/>
  <c r="AS363" i="167"/>
  <c r="AT363" i="167"/>
  <c r="AU363" i="167"/>
  <c r="AV363" i="167"/>
  <c r="AW363" i="167"/>
  <c r="BK363" i="167"/>
  <c r="BL363" i="167"/>
  <c r="A364" i="167"/>
  <c r="B364" i="167"/>
  <c r="C364" i="167"/>
  <c r="D364" i="167"/>
  <c r="E364" i="167"/>
  <c r="M364" i="167" s="1"/>
  <c r="I364" i="167"/>
  <c r="L364" i="167"/>
  <c r="N364" i="167"/>
  <c r="O364" i="167"/>
  <c r="P364" i="167"/>
  <c r="Q364" i="167"/>
  <c r="S364" i="167"/>
  <c r="T364" i="167"/>
  <c r="U364" i="167"/>
  <c r="V364" i="167"/>
  <c r="AX364" i="167" s="1"/>
  <c r="Y364" i="167"/>
  <c r="X364" i="167" s="1"/>
  <c r="AB364" i="167"/>
  <c r="AF364" i="167"/>
  <c r="AG364" i="167"/>
  <c r="AI364" i="167"/>
  <c r="AL364" i="167"/>
  <c r="AJ364" i="167" s="1"/>
  <c r="AO364" i="167"/>
  <c r="AP364" i="167"/>
  <c r="AQ364" i="167"/>
  <c r="AR364" i="167"/>
  <c r="AS364" i="167"/>
  <c r="AT364" i="167"/>
  <c r="AU364" i="167"/>
  <c r="AV364" i="167"/>
  <c r="AW364" i="167"/>
  <c r="BK364" i="167"/>
  <c r="BL364" i="167"/>
  <c r="BN364" i="167"/>
  <c r="A365" i="167"/>
  <c r="B365" i="167"/>
  <c r="C365" i="167"/>
  <c r="D365" i="167"/>
  <c r="E365" i="167"/>
  <c r="M365" i="167" s="1"/>
  <c r="G365" i="167"/>
  <c r="CQ365" i="167" s="1"/>
  <c r="I365" i="167"/>
  <c r="L365" i="167"/>
  <c r="N365" i="167"/>
  <c r="O365" i="167"/>
  <c r="P365" i="167"/>
  <c r="Q365" i="167"/>
  <c r="S365" i="167"/>
  <c r="T365" i="167"/>
  <c r="U365" i="167"/>
  <c r="V365" i="167"/>
  <c r="AX365" i="167" s="1"/>
  <c r="Y365" i="167"/>
  <c r="CL365" i="167" s="1"/>
  <c r="AB365" i="167"/>
  <c r="AF365" i="167"/>
  <c r="AG365" i="167"/>
  <c r="AI365" i="167"/>
  <c r="AL365" i="167"/>
  <c r="AJ365" i="167" s="1"/>
  <c r="AO365" i="167"/>
  <c r="AP365" i="167"/>
  <c r="AQ365" i="167"/>
  <c r="AR365" i="167"/>
  <c r="AS365" i="167"/>
  <c r="AT365" i="167"/>
  <c r="AU365" i="167"/>
  <c r="AV365" i="167"/>
  <c r="AW365" i="167"/>
  <c r="BK365" i="167"/>
  <c r="BL365" i="167"/>
  <c r="BN365" i="167"/>
  <c r="A366" i="167"/>
  <c r="B366" i="167"/>
  <c r="C366" i="167"/>
  <c r="D366" i="167"/>
  <c r="E366" i="167"/>
  <c r="M366" i="167" s="1"/>
  <c r="G366" i="167"/>
  <c r="I366" i="167"/>
  <c r="L366" i="167"/>
  <c r="N366" i="167"/>
  <c r="O366" i="167"/>
  <c r="P366" i="167"/>
  <c r="Q366" i="167"/>
  <c r="S366" i="167"/>
  <c r="T366" i="167"/>
  <c r="U366" i="167"/>
  <c r="V366" i="167"/>
  <c r="AX366" i="167" s="1"/>
  <c r="Y366" i="167"/>
  <c r="AB366" i="167"/>
  <c r="AF366" i="167"/>
  <c r="AC366" i="167" s="1"/>
  <c r="AG366" i="167"/>
  <c r="AI366" i="167"/>
  <c r="AL366" i="167"/>
  <c r="AO366" i="167"/>
  <c r="AP366" i="167"/>
  <c r="AQ366" i="167"/>
  <c r="AR366" i="167"/>
  <c r="AS366" i="167"/>
  <c r="AT366" i="167"/>
  <c r="AU366" i="167"/>
  <c r="AV366" i="167"/>
  <c r="AW366" i="167"/>
  <c r="BB366" i="167"/>
  <c r="BK366" i="167"/>
  <c r="BL366" i="167"/>
  <c r="BN366" i="167"/>
  <c r="A367" i="167"/>
  <c r="B367" i="167"/>
  <c r="C367" i="167"/>
  <c r="D367" i="167"/>
  <c r="E367" i="167"/>
  <c r="M367" i="167" s="1"/>
  <c r="I367" i="167"/>
  <c r="L367" i="167"/>
  <c r="N367" i="167"/>
  <c r="O367" i="167"/>
  <c r="P367" i="167"/>
  <c r="Q367" i="167"/>
  <c r="S367" i="167"/>
  <c r="T367" i="167"/>
  <c r="U367" i="167"/>
  <c r="V367" i="167"/>
  <c r="AX367" i="167" s="1"/>
  <c r="Y367" i="167"/>
  <c r="W367" i="167" s="1"/>
  <c r="AB367" i="167"/>
  <c r="AF367" i="167"/>
  <c r="AG367" i="167"/>
  <c r="AI367" i="167"/>
  <c r="AL367" i="167"/>
  <c r="AJ367" i="167" s="1"/>
  <c r="AO367" i="167"/>
  <c r="AP367" i="167"/>
  <c r="AQ367" i="167"/>
  <c r="AR367" i="167"/>
  <c r="AS367" i="167"/>
  <c r="AT367" i="167"/>
  <c r="AU367" i="167"/>
  <c r="AV367" i="167"/>
  <c r="AW367" i="167"/>
  <c r="BK367" i="167"/>
  <c r="BL367" i="167"/>
  <c r="A368" i="167"/>
  <c r="B368" i="167"/>
  <c r="C368" i="167"/>
  <c r="D368" i="167"/>
  <c r="E368" i="167"/>
  <c r="M368" i="167" s="1"/>
  <c r="I368" i="167"/>
  <c r="L368" i="167"/>
  <c r="N368" i="167"/>
  <c r="O368" i="167"/>
  <c r="P368" i="167"/>
  <c r="Q368" i="167"/>
  <c r="S368" i="167"/>
  <c r="T368" i="167"/>
  <c r="U368" i="167"/>
  <c r="V368" i="167"/>
  <c r="AX368" i="167" s="1"/>
  <c r="Y368" i="167"/>
  <c r="AB368" i="167"/>
  <c r="CS368" i="167" s="1"/>
  <c r="AF368" i="167"/>
  <c r="AG368" i="167"/>
  <c r="AI368" i="167"/>
  <c r="AL368" i="167"/>
  <c r="AJ368" i="167" s="1"/>
  <c r="AO368" i="167"/>
  <c r="AP368" i="167"/>
  <c r="AQ368" i="167"/>
  <c r="AR368" i="167"/>
  <c r="AS368" i="167"/>
  <c r="AT368" i="167"/>
  <c r="AU368" i="167"/>
  <c r="AV368" i="167"/>
  <c r="AW368" i="167"/>
  <c r="BK368" i="167"/>
  <c r="BL368" i="167"/>
  <c r="A369" i="167"/>
  <c r="B369" i="167"/>
  <c r="C369" i="167"/>
  <c r="D369" i="167"/>
  <c r="E369" i="167"/>
  <c r="M369" i="167" s="1"/>
  <c r="I369" i="167"/>
  <c r="L369" i="167"/>
  <c r="N369" i="167"/>
  <c r="O369" i="167"/>
  <c r="P369" i="167"/>
  <c r="Q369" i="167"/>
  <c r="S369" i="167"/>
  <c r="T369" i="167"/>
  <c r="U369" i="167"/>
  <c r="V369" i="167"/>
  <c r="AX369" i="167" s="1"/>
  <c r="Y369" i="167"/>
  <c r="AB369" i="167"/>
  <c r="AF369" i="167"/>
  <c r="AC369" i="167" s="1"/>
  <c r="AG369" i="167"/>
  <c r="AI369" i="167"/>
  <c r="AL369" i="167"/>
  <c r="AO369" i="167"/>
  <c r="AP369" i="167"/>
  <c r="AQ369" i="167"/>
  <c r="AR369" i="167"/>
  <c r="AS369" i="167"/>
  <c r="AT369" i="167"/>
  <c r="AU369" i="167"/>
  <c r="AV369" i="167"/>
  <c r="AW369" i="167"/>
  <c r="BK369" i="167"/>
  <c r="BL369" i="167"/>
  <c r="A370" i="167"/>
  <c r="B370" i="167"/>
  <c r="C370" i="167"/>
  <c r="D370" i="167"/>
  <c r="E370" i="167"/>
  <c r="M370" i="167" s="1"/>
  <c r="F370" i="167"/>
  <c r="I370" i="167"/>
  <c r="L370" i="167"/>
  <c r="N370" i="167"/>
  <c r="O370" i="167"/>
  <c r="P370" i="167"/>
  <c r="Q370" i="167"/>
  <c r="S370" i="167"/>
  <c r="T370" i="167"/>
  <c r="U370" i="167"/>
  <c r="V370" i="167"/>
  <c r="AX370" i="167" s="1"/>
  <c r="Y370" i="167"/>
  <c r="AB370" i="167"/>
  <c r="CS370" i="167" s="1"/>
  <c r="AF370" i="167"/>
  <c r="AG370" i="167"/>
  <c r="AI370" i="167"/>
  <c r="AL370" i="167"/>
  <c r="AK370" i="167" s="1"/>
  <c r="AO370" i="167"/>
  <c r="AP370" i="167"/>
  <c r="AQ370" i="167"/>
  <c r="AR370" i="167"/>
  <c r="AS370" i="167"/>
  <c r="AT370" i="167"/>
  <c r="AU370" i="167"/>
  <c r="AV370" i="167"/>
  <c r="AW370" i="167"/>
  <c r="BB370" i="167"/>
  <c r="BK370" i="167"/>
  <c r="BL370" i="167"/>
  <c r="A371" i="167"/>
  <c r="B371" i="167"/>
  <c r="C371" i="167"/>
  <c r="D371" i="167"/>
  <c r="E371" i="167"/>
  <c r="M371" i="167" s="1"/>
  <c r="G371" i="167"/>
  <c r="I371" i="167"/>
  <c r="L371" i="167"/>
  <c r="N371" i="167"/>
  <c r="O371" i="167"/>
  <c r="P371" i="167"/>
  <c r="Q371" i="167"/>
  <c r="S371" i="167"/>
  <c r="T371" i="167"/>
  <c r="U371" i="167"/>
  <c r="V371" i="167"/>
  <c r="AX371" i="167" s="1"/>
  <c r="Y371" i="167"/>
  <c r="CR801" i="167" s="1"/>
  <c r="AB371" i="167"/>
  <c r="CS801" i="167" s="1"/>
  <c r="AF371" i="167"/>
  <c r="AG371" i="167"/>
  <c r="AI371" i="167"/>
  <c r="AL371" i="167"/>
  <c r="AJ371" i="167" s="1"/>
  <c r="AO371" i="167"/>
  <c r="AP371" i="167"/>
  <c r="AQ371" i="167"/>
  <c r="AR371" i="167"/>
  <c r="AS371" i="167"/>
  <c r="AT371" i="167"/>
  <c r="AU371" i="167"/>
  <c r="AV371" i="167"/>
  <c r="AW371" i="167"/>
  <c r="BK371" i="167"/>
  <c r="BL371" i="167"/>
  <c r="A372" i="167"/>
  <c r="B372" i="167"/>
  <c r="C372" i="167"/>
  <c r="D372" i="167"/>
  <c r="E372" i="167"/>
  <c r="M372" i="167" s="1"/>
  <c r="G372" i="167"/>
  <c r="BN372" i="167" s="1"/>
  <c r="I372" i="167"/>
  <c r="L372" i="167"/>
  <c r="N372" i="167"/>
  <c r="O372" i="167"/>
  <c r="P372" i="167"/>
  <c r="Q372" i="167"/>
  <c r="S372" i="167"/>
  <c r="T372" i="167"/>
  <c r="U372" i="167"/>
  <c r="V372" i="167"/>
  <c r="AX372" i="167" s="1"/>
  <c r="Y372" i="167"/>
  <c r="CR1014" i="167" s="1"/>
  <c r="AB372" i="167"/>
  <c r="Z372" i="167" s="1"/>
  <c r="AF372" i="167"/>
  <c r="AC372" i="167" s="1"/>
  <c r="AG372" i="167"/>
  <c r="AI372" i="167"/>
  <c r="AL372" i="167"/>
  <c r="AO372" i="167"/>
  <c r="AP372" i="167"/>
  <c r="AQ372" i="167"/>
  <c r="AR372" i="167"/>
  <c r="AS372" i="167"/>
  <c r="AT372" i="167"/>
  <c r="AU372" i="167"/>
  <c r="AV372" i="167"/>
  <c r="AW372" i="167"/>
  <c r="BK372" i="167"/>
  <c r="BL372" i="167"/>
  <c r="A373" i="167"/>
  <c r="B373" i="167"/>
  <c r="C373" i="167"/>
  <c r="D373" i="167"/>
  <c r="E373" i="167"/>
  <c r="M373" i="167" s="1"/>
  <c r="CF373" i="167"/>
  <c r="I373" i="167"/>
  <c r="L373" i="167"/>
  <c r="N373" i="167"/>
  <c r="O373" i="167"/>
  <c r="P373" i="167"/>
  <c r="Q373" i="167"/>
  <c r="S373" i="167"/>
  <c r="T373" i="167"/>
  <c r="U373" i="167"/>
  <c r="V373" i="167"/>
  <c r="AX373" i="167" s="1"/>
  <c r="Y373" i="167"/>
  <c r="X373" i="167" s="1"/>
  <c r="AB373" i="167"/>
  <c r="CS373" i="167" s="1"/>
  <c r="AF373" i="167"/>
  <c r="AG373" i="167"/>
  <c r="AI373" i="167"/>
  <c r="AL373" i="167"/>
  <c r="AJ373" i="167" s="1"/>
  <c r="AO373" i="167"/>
  <c r="AP373" i="167"/>
  <c r="AQ373" i="167"/>
  <c r="AR373" i="167"/>
  <c r="AS373" i="167"/>
  <c r="AT373" i="167"/>
  <c r="AU373" i="167"/>
  <c r="AV373" i="167"/>
  <c r="AW373" i="167"/>
  <c r="BK373" i="167"/>
  <c r="BL373" i="167"/>
  <c r="A374" i="167"/>
  <c r="B374" i="167"/>
  <c r="C374" i="167"/>
  <c r="D374" i="167"/>
  <c r="E374" i="167"/>
  <c r="M374" i="167" s="1"/>
  <c r="I374" i="167"/>
  <c r="L374" i="167"/>
  <c r="N374" i="167"/>
  <c r="O374" i="167"/>
  <c r="P374" i="167"/>
  <c r="Q374" i="167"/>
  <c r="S374" i="167"/>
  <c r="T374" i="167"/>
  <c r="U374" i="167"/>
  <c r="V374" i="167"/>
  <c r="AX374" i="167" s="1"/>
  <c r="Y374" i="167"/>
  <c r="CR574" i="167" s="1"/>
  <c r="AB374" i="167"/>
  <c r="AF374" i="167"/>
  <c r="AG374" i="167"/>
  <c r="AI374" i="167"/>
  <c r="AL374" i="167"/>
  <c r="AJ374" i="167" s="1"/>
  <c r="AO374" i="167"/>
  <c r="AP374" i="167"/>
  <c r="AQ374" i="167"/>
  <c r="AR374" i="167"/>
  <c r="AS374" i="167"/>
  <c r="AT374" i="167"/>
  <c r="AU374" i="167"/>
  <c r="AV374" i="167"/>
  <c r="AW374" i="167"/>
  <c r="BK374" i="167"/>
  <c r="BL374" i="167"/>
  <c r="A375" i="167"/>
  <c r="B375" i="167"/>
  <c r="C375" i="167"/>
  <c r="D375" i="167"/>
  <c r="E375" i="167"/>
  <c r="M375" i="167" s="1"/>
  <c r="CF375" i="167"/>
  <c r="I375" i="167"/>
  <c r="L375" i="167"/>
  <c r="N375" i="167"/>
  <c r="O375" i="167"/>
  <c r="P375" i="167"/>
  <c r="Q375" i="167"/>
  <c r="S375" i="167"/>
  <c r="T375" i="167"/>
  <c r="U375" i="167"/>
  <c r="V375" i="167"/>
  <c r="AX375" i="167" s="1"/>
  <c r="Y375" i="167"/>
  <c r="AB375" i="167"/>
  <c r="AF375" i="167"/>
  <c r="AC375" i="167" s="1"/>
  <c r="AG375" i="167"/>
  <c r="AI375" i="167"/>
  <c r="AL375" i="167"/>
  <c r="AJ375" i="167" s="1"/>
  <c r="AO375" i="167"/>
  <c r="AP375" i="167"/>
  <c r="AQ375" i="167"/>
  <c r="AR375" i="167"/>
  <c r="AS375" i="167"/>
  <c r="AT375" i="167"/>
  <c r="AU375" i="167"/>
  <c r="AV375" i="167"/>
  <c r="AW375" i="167"/>
  <c r="BK375" i="167"/>
  <c r="BL375" i="167"/>
  <c r="A376" i="167"/>
  <c r="B376" i="167"/>
  <c r="C376" i="167"/>
  <c r="D376" i="167"/>
  <c r="E376" i="167"/>
  <c r="M376" i="167" s="1"/>
  <c r="F376" i="167"/>
  <c r="I376" i="167"/>
  <c r="L376" i="167"/>
  <c r="N376" i="167"/>
  <c r="O376" i="167"/>
  <c r="P376" i="167"/>
  <c r="Q376" i="167"/>
  <c r="S376" i="167"/>
  <c r="T376" i="167"/>
  <c r="U376" i="167"/>
  <c r="V376" i="167"/>
  <c r="AX376" i="167" s="1"/>
  <c r="Y376" i="167"/>
  <c r="X376" i="167" s="1"/>
  <c r="AB376" i="167"/>
  <c r="Z376" i="167" s="1"/>
  <c r="AF376" i="167"/>
  <c r="AG376" i="167"/>
  <c r="AI376" i="167"/>
  <c r="AL376" i="167"/>
  <c r="AJ376" i="167" s="1"/>
  <c r="AO376" i="167"/>
  <c r="AP376" i="167"/>
  <c r="AQ376" i="167"/>
  <c r="AR376" i="167"/>
  <c r="AS376" i="167"/>
  <c r="AT376" i="167"/>
  <c r="AU376" i="167"/>
  <c r="AV376" i="167"/>
  <c r="AW376" i="167"/>
  <c r="BB376" i="167"/>
  <c r="BK376" i="167"/>
  <c r="BL376" i="167"/>
  <c r="A377" i="167"/>
  <c r="B377" i="167"/>
  <c r="C377" i="167"/>
  <c r="D377" i="167"/>
  <c r="E377" i="167"/>
  <c r="M377" i="167" s="1"/>
  <c r="G377" i="167"/>
  <c r="I377" i="167"/>
  <c r="L377" i="167"/>
  <c r="N377" i="167"/>
  <c r="O377" i="167"/>
  <c r="P377" i="167"/>
  <c r="Q377" i="167"/>
  <c r="S377" i="167"/>
  <c r="T377" i="167"/>
  <c r="U377" i="167"/>
  <c r="V377" i="167"/>
  <c r="AX377" i="167" s="1"/>
  <c r="Y377" i="167"/>
  <c r="AB377" i="167"/>
  <c r="AF377" i="167"/>
  <c r="AC377" i="167" s="1"/>
  <c r="AG377" i="167"/>
  <c r="AI377" i="167"/>
  <c r="AL377" i="167"/>
  <c r="AO377" i="167"/>
  <c r="AP377" i="167"/>
  <c r="AQ377" i="167"/>
  <c r="AR377" i="167"/>
  <c r="AS377" i="167"/>
  <c r="AT377" i="167"/>
  <c r="AU377" i="167"/>
  <c r="AV377" i="167"/>
  <c r="AW377" i="167"/>
  <c r="BK377" i="167"/>
  <c r="BL377" i="167"/>
  <c r="BN377" i="167"/>
  <c r="A378" i="167"/>
  <c r="B378" i="167"/>
  <c r="C378" i="167"/>
  <c r="D378" i="167"/>
  <c r="E378" i="167"/>
  <c r="M378" i="167" s="1"/>
  <c r="I378" i="167"/>
  <c r="L378" i="167"/>
  <c r="N378" i="167"/>
  <c r="O378" i="167"/>
  <c r="P378" i="167"/>
  <c r="Q378" i="167"/>
  <c r="S378" i="167"/>
  <c r="T378" i="167"/>
  <c r="U378" i="167"/>
  <c r="V378" i="167"/>
  <c r="AX378" i="167" s="1"/>
  <c r="Y378" i="167"/>
  <c r="X378" i="167" s="1"/>
  <c r="AB378" i="167"/>
  <c r="AF378" i="167"/>
  <c r="AC378" i="167" s="1"/>
  <c r="AG378" i="167"/>
  <c r="AI378" i="167"/>
  <c r="AL378" i="167"/>
  <c r="AJ378" i="167" s="1"/>
  <c r="AO378" i="167"/>
  <c r="AP378" i="167"/>
  <c r="AQ378" i="167"/>
  <c r="AR378" i="167"/>
  <c r="AS378" i="167"/>
  <c r="AT378" i="167"/>
  <c r="AU378" i="167"/>
  <c r="AV378" i="167"/>
  <c r="AW378" i="167"/>
  <c r="BK378" i="167"/>
  <c r="BL378" i="167"/>
  <c r="BN378" i="167"/>
  <c r="A379" i="167"/>
  <c r="B379" i="167"/>
  <c r="C379" i="167"/>
  <c r="D379" i="167"/>
  <c r="E379" i="167"/>
  <c r="M379" i="167" s="1"/>
  <c r="G379" i="167"/>
  <c r="CQ379" i="167" s="1"/>
  <c r="I379" i="167"/>
  <c r="L379" i="167"/>
  <c r="N379" i="167"/>
  <c r="O379" i="167"/>
  <c r="P379" i="167"/>
  <c r="Q379" i="167"/>
  <c r="S379" i="167"/>
  <c r="T379" i="167"/>
  <c r="U379" i="167"/>
  <c r="V379" i="167"/>
  <c r="AX379" i="167" s="1"/>
  <c r="Y379" i="167"/>
  <c r="CR558" i="167" s="1"/>
  <c r="AB379" i="167"/>
  <c r="AF379" i="167"/>
  <c r="AC379" i="167" s="1"/>
  <c r="AG379" i="167"/>
  <c r="AI379" i="167"/>
  <c r="AL379" i="167"/>
  <c r="AJ379" i="167" s="1"/>
  <c r="AO379" i="167"/>
  <c r="AP379" i="167"/>
  <c r="AQ379" i="167"/>
  <c r="AR379" i="167"/>
  <c r="AS379" i="167"/>
  <c r="AT379" i="167"/>
  <c r="AU379" i="167"/>
  <c r="AV379" i="167"/>
  <c r="AW379" i="167"/>
  <c r="BK379" i="167"/>
  <c r="BL379" i="167"/>
  <c r="A380" i="167"/>
  <c r="B380" i="167"/>
  <c r="C380" i="167"/>
  <c r="D380" i="167"/>
  <c r="E380" i="167"/>
  <c r="M380" i="167" s="1"/>
  <c r="I380" i="167"/>
  <c r="L380" i="167"/>
  <c r="N380" i="167"/>
  <c r="O380" i="167"/>
  <c r="P380" i="167"/>
  <c r="Q380" i="167"/>
  <c r="S380" i="167"/>
  <c r="T380" i="167"/>
  <c r="U380" i="167"/>
  <c r="V380" i="167"/>
  <c r="AX380" i="167" s="1"/>
  <c r="Y380" i="167"/>
  <c r="AB380" i="167"/>
  <c r="CS588" i="167" s="1"/>
  <c r="AF380" i="167"/>
  <c r="AC380" i="167" s="1"/>
  <c r="AG380" i="167"/>
  <c r="AI380" i="167"/>
  <c r="AL380" i="167"/>
  <c r="AJ380" i="167" s="1"/>
  <c r="AO380" i="167"/>
  <c r="AP380" i="167"/>
  <c r="AQ380" i="167"/>
  <c r="AR380" i="167"/>
  <c r="AS380" i="167"/>
  <c r="AT380" i="167"/>
  <c r="AU380" i="167"/>
  <c r="AV380" i="167"/>
  <c r="AW380" i="167"/>
  <c r="BK380" i="167"/>
  <c r="BL380" i="167"/>
  <c r="A381" i="167"/>
  <c r="B381" i="167"/>
  <c r="C381" i="167"/>
  <c r="D381" i="167"/>
  <c r="E381" i="167"/>
  <c r="M381" i="167" s="1"/>
  <c r="F381" i="167"/>
  <c r="I381" i="167"/>
  <c r="L381" i="167"/>
  <c r="N381" i="167"/>
  <c r="O381" i="167"/>
  <c r="P381" i="167"/>
  <c r="Q381" i="167"/>
  <c r="S381" i="167"/>
  <c r="T381" i="167"/>
  <c r="U381" i="167"/>
  <c r="V381" i="167"/>
  <c r="AX381" i="167" s="1"/>
  <c r="Y381" i="167"/>
  <c r="AB381" i="167"/>
  <c r="AF381" i="167"/>
  <c r="AC381" i="167" s="1"/>
  <c r="AG381" i="167"/>
  <c r="AI381" i="167"/>
  <c r="AL381" i="167"/>
  <c r="AK381" i="167" s="1"/>
  <c r="AO381" i="167"/>
  <c r="AP381" i="167"/>
  <c r="AQ381" i="167"/>
  <c r="AR381" i="167"/>
  <c r="AS381" i="167"/>
  <c r="AT381" i="167"/>
  <c r="AU381" i="167"/>
  <c r="AV381" i="167"/>
  <c r="AW381" i="167"/>
  <c r="BK381" i="167"/>
  <c r="BL381" i="167"/>
  <c r="BN381" i="167"/>
  <c r="A382" i="167"/>
  <c r="B382" i="167"/>
  <c r="C382" i="167"/>
  <c r="D382" i="167"/>
  <c r="E382" i="167"/>
  <c r="M382" i="167" s="1"/>
  <c r="I382" i="167"/>
  <c r="L382" i="167"/>
  <c r="N382" i="167"/>
  <c r="O382" i="167"/>
  <c r="P382" i="167"/>
  <c r="Q382" i="167"/>
  <c r="S382" i="167"/>
  <c r="T382" i="167"/>
  <c r="U382" i="167"/>
  <c r="V382" i="167"/>
  <c r="AX382" i="167" s="1"/>
  <c r="Y382" i="167"/>
  <c r="W382" i="167" s="1"/>
  <c r="AB382" i="167"/>
  <c r="AF382" i="167"/>
  <c r="AC382" i="167" s="1"/>
  <c r="AG382" i="167"/>
  <c r="AI382" i="167"/>
  <c r="AL382" i="167"/>
  <c r="AK382" i="167" s="1"/>
  <c r="AO382" i="167"/>
  <c r="AP382" i="167"/>
  <c r="AQ382" i="167"/>
  <c r="AR382" i="167"/>
  <c r="AS382" i="167"/>
  <c r="AT382" i="167"/>
  <c r="AU382" i="167"/>
  <c r="AV382" i="167"/>
  <c r="AW382" i="167"/>
  <c r="BK382" i="167"/>
  <c r="BL382" i="167"/>
  <c r="A383" i="167"/>
  <c r="B383" i="167"/>
  <c r="C383" i="167"/>
  <c r="D383" i="167"/>
  <c r="E383" i="167"/>
  <c r="M383" i="167" s="1"/>
  <c r="F383" i="167"/>
  <c r="I383" i="167"/>
  <c r="L383" i="167"/>
  <c r="N383" i="167"/>
  <c r="O383" i="167"/>
  <c r="P383" i="167"/>
  <c r="Q383" i="167"/>
  <c r="S383" i="167"/>
  <c r="T383" i="167"/>
  <c r="U383" i="167"/>
  <c r="V383" i="167"/>
  <c r="AX383" i="167" s="1"/>
  <c r="Y383" i="167"/>
  <c r="W383" i="167" s="1"/>
  <c r="AB383" i="167"/>
  <c r="CS383" i="167" s="1"/>
  <c r="AF383" i="167"/>
  <c r="AC383" i="167" s="1"/>
  <c r="AG383" i="167"/>
  <c r="AI383" i="167"/>
  <c r="AL383" i="167"/>
  <c r="AO383" i="167"/>
  <c r="AP383" i="167"/>
  <c r="AQ383" i="167"/>
  <c r="AR383" i="167"/>
  <c r="AS383" i="167"/>
  <c r="AT383" i="167"/>
  <c r="AU383" i="167"/>
  <c r="AV383" i="167"/>
  <c r="AW383" i="167"/>
  <c r="BK383" i="167"/>
  <c r="BL383" i="167"/>
  <c r="A384" i="167"/>
  <c r="B384" i="167"/>
  <c r="C384" i="167"/>
  <c r="D384" i="167"/>
  <c r="E384" i="167"/>
  <c r="M384" i="167" s="1"/>
  <c r="I384" i="167"/>
  <c r="L384" i="167"/>
  <c r="N384" i="167"/>
  <c r="O384" i="167"/>
  <c r="P384" i="167"/>
  <c r="Q384" i="167"/>
  <c r="S384" i="167"/>
  <c r="T384" i="167"/>
  <c r="U384" i="167"/>
  <c r="V384" i="167"/>
  <c r="AX384" i="167" s="1"/>
  <c r="Y384" i="167"/>
  <c r="BQ384" i="167" s="1"/>
  <c r="AB384" i="167"/>
  <c r="CG384" i="167" s="1"/>
  <c r="AF384" i="167"/>
  <c r="AG384" i="167"/>
  <c r="AI384" i="167"/>
  <c r="AL384" i="167"/>
  <c r="AJ384" i="167" s="1"/>
  <c r="AO384" i="167"/>
  <c r="AP384" i="167"/>
  <c r="AQ384" i="167"/>
  <c r="AR384" i="167"/>
  <c r="AS384" i="167"/>
  <c r="AT384" i="167"/>
  <c r="AU384" i="167"/>
  <c r="AV384" i="167"/>
  <c r="AW384" i="167"/>
  <c r="BK384" i="167"/>
  <c r="BL384" i="167"/>
  <c r="A385" i="167"/>
  <c r="B385" i="167"/>
  <c r="C385" i="167"/>
  <c r="D385" i="167"/>
  <c r="E385" i="167"/>
  <c r="M385" i="167" s="1"/>
  <c r="F385" i="167"/>
  <c r="I385" i="167"/>
  <c r="L385" i="167"/>
  <c r="N385" i="167"/>
  <c r="O385" i="167"/>
  <c r="P385" i="167"/>
  <c r="Q385" i="167"/>
  <c r="S385" i="167"/>
  <c r="T385" i="167"/>
  <c r="U385" i="167"/>
  <c r="V385" i="167"/>
  <c r="AX385" i="167" s="1"/>
  <c r="Y385" i="167"/>
  <c r="CR385" i="167" s="1"/>
  <c r="AB385" i="167"/>
  <c r="AF385" i="167"/>
  <c r="AG385" i="167"/>
  <c r="AI385" i="167"/>
  <c r="AL385" i="167"/>
  <c r="AJ385" i="167" s="1"/>
  <c r="AO385" i="167"/>
  <c r="AP385" i="167"/>
  <c r="AQ385" i="167"/>
  <c r="AR385" i="167"/>
  <c r="AS385" i="167"/>
  <c r="AT385" i="167"/>
  <c r="AU385" i="167"/>
  <c r="AV385" i="167"/>
  <c r="AW385" i="167"/>
  <c r="BK385" i="167"/>
  <c r="BL385" i="167"/>
  <c r="A386" i="167"/>
  <c r="B386" i="167"/>
  <c r="C386" i="167"/>
  <c r="D386" i="167"/>
  <c r="E386" i="167"/>
  <c r="M386" i="167" s="1"/>
  <c r="I386" i="167"/>
  <c r="L386" i="167"/>
  <c r="N386" i="167"/>
  <c r="O386" i="167"/>
  <c r="P386" i="167"/>
  <c r="Q386" i="167"/>
  <c r="S386" i="167"/>
  <c r="T386" i="167"/>
  <c r="U386" i="167"/>
  <c r="V386" i="167"/>
  <c r="AX386" i="167" s="1"/>
  <c r="Y386" i="167"/>
  <c r="CR386" i="167" s="1"/>
  <c r="AB386" i="167"/>
  <c r="CS590" i="167" s="1"/>
  <c r="AF386" i="167"/>
  <c r="AG386" i="167"/>
  <c r="AI386" i="167"/>
  <c r="AL386" i="167"/>
  <c r="AJ386" i="167" s="1"/>
  <c r="AO386" i="167"/>
  <c r="AP386" i="167"/>
  <c r="AQ386" i="167"/>
  <c r="AR386" i="167"/>
  <c r="AS386" i="167"/>
  <c r="AT386" i="167"/>
  <c r="AU386" i="167"/>
  <c r="AV386" i="167"/>
  <c r="AW386" i="167"/>
  <c r="BK386" i="167"/>
  <c r="BL386" i="167"/>
  <c r="A387" i="167"/>
  <c r="B387" i="167"/>
  <c r="C387" i="167"/>
  <c r="D387" i="167"/>
  <c r="E387" i="167"/>
  <c r="M387" i="167" s="1"/>
  <c r="CF387" i="167"/>
  <c r="I387" i="167"/>
  <c r="L387" i="167"/>
  <c r="N387" i="167"/>
  <c r="O387" i="167"/>
  <c r="P387" i="167"/>
  <c r="Q387" i="167"/>
  <c r="S387" i="167"/>
  <c r="T387" i="167"/>
  <c r="U387" i="167"/>
  <c r="V387" i="167"/>
  <c r="AX387" i="167" s="1"/>
  <c r="Y387" i="167"/>
  <c r="CR387" i="167" s="1"/>
  <c r="AB387" i="167"/>
  <c r="AF387" i="167"/>
  <c r="AC387" i="167" s="1"/>
  <c r="AG387" i="167"/>
  <c r="AI387" i="167"/>
  <c r="AL387" i="167"/>
  <c r="AO387" i="167"/>
  <c r="AP387" i="167"/>
  <c r="AQ387" i="167"/>
  <c r="AR387" i="167"/>
  <c r="AS387" i="167"/>
  <c r="AT387" i="167"/>
  <c r="AU387" i="167"/>
  <c r="AV387" i="167"/>
  <c r="AW387" i="167"/>
  <c r="BK387" i="167"/>
  <c r="BL387" i="167"/>
  <c r="A388" i="167"/>
  <c r="B388" i="167"/>
  <c r="C388" i="167"/>
  <c r="D388" i="167"/>
  <c r="E388" i="167"/>
  <c r="M388" i="167" s="1"/>
  <c r="I388" i="167"/>
  <c r="L388" i="167"/>
  <c r="N388" i="167"/>
  <c r="O388" i="167"/>
  <c r="P388" i="167"/>
  <c r="Q388" i="167"/>
  <c r="S388" i="167"/>
  <c r="T388" i="167"/>
  <c r="U388" i="167"/>
  <c r="V388" i="167"/>
  <c r="AX388" i="167" s="1"/>
  <c r="Y388" i="167"/>
  <c r="X388" i="167" s="1"/>
  <c r="AB388" i="167"/>
  <c r="AF388" i="167"/>
  <c r="AG388" i="167"/>
  <c r="AI388" i="167"/>
  <c r="AL388" i="167"/>
  <c r="AJ388" i="167" s="1"/>
  <c r="AO388" i="167"/>
  <c r="AP388" i="167"/>
  <c r="AQ388" i="167"/>
  <c r="AR388" i="167"/>
  <c r="AS388" i="167"/>
  <c r="AT388" i="167"/>
  <c r="AU388" i="167"/>
  <c r="AV388" i="167"/>
  <c r="AW388" i="167"/>
  <c r="BK388" i="167"/>
  <c r="BL388" i="167"/>
  <c r="A389" i="167"/>
  <c r="B389" i="167"/>
  <c r="C389" i="167"/>
  <c r="D389" i="167"/>
  <c r="E389" i="167"/>
  <c r="M389" i="167" s="1"/>
  <c r="F389" i="167"/>
  <c r="I389" i="167"/>
  <c r="L389" i="167"/>
  <c r="N389" i="167"/>
  <c r="O389" i="167"/>
  <c r="P389" i="167"/>
  <c r="Q389" i="167"/>
  <c r="S389" i="167"/>
  <c r="T389" i="167"/>
  <c r="U389" i="167"/>
  <c r="V389" i="167"/>
  <c r="AX389" i="167" s="1"/>
  <c r="Y389" i="167"/>
  <c r="BQ389" i="167" s="1"/>
  <c r="AB389" i="167"/>
  <c r="AF389" i="167"/>
  <c r="AC389" i="167" s="1"/>
  <c r="AG389" i="167"/>
  <c r="AI389" i="167"/>
  <c r="AL389" i="167"/>
  <c r="AK389" i="167" s="1"/>
  <c r="AO389" i="167"/>
  <c r="AP389" i="167"/>
  <c r="AQ389" i="167"/>
  <c r="AR389" i="167"/>
  <c r="AS389" i="167"/>
  <c r="AT389" i="167"/>
  <c r="AU389" i="167"/>
  <c r="AV389" i="167"/>
  <c r="AW389" i="167"/>
  <c r="BK389" i="167"/>
  <c r="BL389" i="167"/>
  <c r="BN389" i="167"/>
  <c r="A390" i="167"/>
  <c r="B390" i="167"/>
  <c r="C390" i="167"/>
  <c r="D390" i="167"/>
  <c r="E390" i="167"/>
  <c r="M390" i="167" s="1"/>
  <c r="CF390" i="167"/>
  <c r="I390" i="167"/>
  <c r="L390" i="167"/>
  <c r="N390" i="167"/>
  <c r="O390" i="167"/>
  <c r="P390" i="167"/>
  <c r="Q390" i="167"/>
  <c r="S390" i="167"/>
  <c r="T390" i="167"/>
  <c r="U390" i="167"/>
  <c r="V390" i="167"/>
  <c r="AX390" i="167" s="1"/>
  <c r="Y390" i="167"/>
  <c r="CR390" i="167" s="1"/>
  <c r="AB390" i="167"/>
  <c r="AA390" i="167" s="1"/>
  <c r="AF390" i="167"/>
  <c r="AG390" i="167"/>
  <c r="AI390" i="167"/>
  <c r="AL390" i="167"/>
  <c r="AO390" i="167"/>
  <c r="AP390" i="167"/>
  <c r="AQ390" i="167"/>
  <c r="AR390" i="167"/>
  <c r="AS390" i="167"/>
  <c r="AT390" i="167"/>
  <c r="AU390" i="167"/>
  <c r="AV390" i="167"/>
  <c r="AW390" i="167"/>
  <c r="BK390" i="167"/>
  <c r="BL390" i="167"/>
  <c r="BN390" i="167"/>
  <c r="A391" i="167"/>
  <c r="B391" i="167"/>
  <c r="C391" i="167"/>
  <c r="D391" i="167"/>
  <c r="E391" i="167"/>
  <c r="M391" i="167" s="1"/>
  <c r="I391" i="167"/>
  <c r="L391" i="167"/>
  <c r="N391" i="167"/>
  <c r="O391" i="167"/>
  <c r="P391" i="167"/>
  <c r="Q391" i="167"/>
  <c r="S391" i="167"/>
  <c r="T391" i="167"/>
  <c r="U391" i="167"/>
  <c r="V391" i="167"/>
  <c r="AX391" i="167" s="1"/>
  <c r="Y391" i="167"/>
  <c r="AB391" i="167"/>
  <c r="AA391" i="167" s="1"/>
  <c r="AF391" i="167"/>
  <c r="AC391" i="167" s="1"/>
  <c r="AG391" i="167"/>
  <c r="AI391" i="167"/>
  <c r="AL391" i="167"/>
  <c r="AO391" i="167"/>
  <c r="AP391" i="167"/>
  <c r="AQ391" i="167"/>
  <c r="AR391" i="167"/>
  <c r="AS391" i="167"/>
  <c r="AT391" i="167"/>
  <c r="AU391" i="167"/>
  <c r="AV391" i="167"/>
  <c r="AW391" i="167"/>
  <c r="BK391" i="167"/>
  <c r="BL391" i="167"/>
  <c r="A392" i="167"/>
  <c r="B392" i="167"/>
  <c r="C392" i="167"/>
  <c r="D392" i="167"/>
  <c r="E392" i="167"/>
  <c r="M392" i="167" s="1"/>
  <c r="G392" i="167"/>
  <c r="I392" i="167"/>
  <c r="L392" i="167"/>
  <c r="N392" i="167"/>
  <c r="O392" i="167"/>
  <c r="P392" i="167"/>
  <c r="Q392" i="167"/>
  <c r="S392" i="167"/>
  <c r="T392" i="167"/>
  <c r="U392" i="167"/>
  <c r="V392" i="167"/>
  <c r="AX392" i="167" s="1"/>
  <c r="Y392" i="167"/>
  <c r="CR392" i="167" s="1"/>
  <c r="AB392" i="167"/>
  <c r="CA392" i="167" s="1"/>
  <c r="AF392" i="167"/>
  <c r="AC392" i="167" s="1"/>
  <c r="AG392" i="167"/>
  <c r="AI392" i="167"/>
  <c r="AL392" i="167"/>
  <c r="AJ392" i="167" s="1"/>
  <c r="AO392" i="167"/>
  <c r="AP392" i="167"/>
  <c r="AQ392" i="167"/>
  <c r="AR392" i="167"/>
  <c r="AS392" i="167"/>
  <c r="AT392" i="167"/>
  <c r="AU392" i="167"/>
  <c r="AV392" i="167"/>
  <c r="AW392" i="167"/>
  <c r="BK392" i="167"/>
  <c r="BL392" i="167"/>
  <c r="A393" i="167"/>
  <c r="B393" i="167"/>
  <c r="C393" i="167"/>
  <c r="D393" i="167"/>
  <c r="E393" i="167"/>
  <c r="M393" i="167" s="1"/>
  <c r="G393" i="167"/>
  <c r="BN393" i="167" s="1"/>
  <c r="I393" i="167"/>
  <c r="L393" i="167"/>
  <c r="N393" i="167"/>
  <c r="O393" i="167"/>
  <c r="P393" i="167"/>
  <c r="Q393" i="167"/>
  <c r="S393" i="167"/>
  <c r="T393" i="167"/>
  <c r="U393" i="167"/>
  <c r="V393" i="167"/>
  <c r="AX393" i="167" s="1"/>
  <c r="Y393" i="167"/>
  <c r="W393" i="167" s="1"/>
  <c r="AB393" i="167"/>
  <c r="CS393" i="167" s="1"/>
  <c r="AF393" i="167"/>
  <c r="AG393" i="167"/>
  <c r="AI393" i="167"/>
  <c r="AL393" i="167"/>
  <c r="AK393" i="167" s="1"/>
  <c r="AO393" i="167"/>
  <c r="AP393" i="167"/>
  <c r="AQ393" i="167"/>
  <c r="AR393" i="167"/>
  <c r="AS393" i="167"/>
  <c r="AT393" i="167"/>
  <c r="AU393" i="167"/>
  <c r="AV393" i="167"/>
  <c r="AW393" i="167"/>
  <c r="BK393" i="167"/>
  <c r="BL393" i="167"/>
  <c r="A394" i="167"/>
  <c r="B394" i="167"/>
  <c r="C394" i="167"/>
  <c r="D394" i="167"/>
  <c r="E394" i="167"/>
  <c r="M394" i="167" s="1"/>
  <c r="I394" i="167"/>
  <c r="L394" i="167"/>
  <c r="N394" i="167"/>
  <c r="O394" i="167"/>
  <c r="P394" i="167"/>
  <c r="Q394" i="167"/>
  <c r="S394" i="167"/>
  <c r="T394" i="167"/>
  <c r="U394" i="167"/>
  <c r="V394" i="167"/>
  <c r="AX394" i="167" s="1"/>
  <c r="Y394" i="167"/>
  <c r="W394" i="167" s="1"/>
  <c r="AB394" i="167"/>
  <c r="AF394" i="167"/>
  <c r="AC394" i="167" s="1"/>
  <c r="AG394" i="167"/>
  <c r="AI394" i="167"/>
  <c r="AL394" i="167"/>
  <c r="AJ394" i="167" s="1"/>
  <c r="AO394" i="167"/>
  <c r="AP394" i="167"/>
  <c r="AQ394" i="167"/>
  <c r="AR394" i="167"/>
  <c r="AS394" i="167"/>
  <c r="AT394" i="167"/>
  <c r="AU394" i="167"/>
  <c r="AV394" i="167"/>
  <c r="AW394" i="167"/>
  <c r="BK394" i="167"/>
  <c r="BL394" i="167"/>
  <c r="BN394" i="167"/>
  <c r="A395" i="167"/>
  <c r="B395" i="167"/>
  <c r="C395" i="167"/>
  <c r="D395" i="167"/>
  <c r="E395" i="167"/>
  <c r="M395" i="167" s="1"/>
  <c r="I395" i="167"/>
  <c r="L395" i="167"/>
  <c r="N395" i="167"/>
  <c r="O395" i="167"/>
  <c r="P395" i="167"/>
  <c r="Q395" i="167"/>
  <c r="S395" i="167"/>
  <c r="T395" i="167"/>
  <c r="U395" i="167"/>
  <c r="V395" i="167"/>
  <c r="AX395" i="167" s="1"/>
  <c r="Y395" i="167"/>
  <c r="CR612" i="167" s="1"/>
  <c r="AB395" i="167"/>
  <c r="Z395" i="167" s="1"/>
  <c r="AF395" i="167"/>
  <c r="AC395" i="167" s="1"/>
  <c r="AG395" i="167"/>
  <c r="AI395" i="167"/>
  <c r="AL395" i="167"/>
  <c r="AJ395" i="167" s="1"/>
  <c r="AO395" i="167"/>
  <c r="AP395" i="167"/>
  <c r="AQ395" i="167"/>
  <c r="AR395" i="167"/>
  <c r="AS395" i="167"/>
  <c r="AT395" i="167"/>
  <c r="AU395" i="167"/>
  <c r="AV395" i="167"/>
  <c r="AW395" i="167"/>
  <c r="BK395" i="167"/>
  <c r="BL395" i="167"/>
  <c r="A396" i="167"/>
  <c r="B396" i="167"/>
  <c r="C396" i="167"/>
  <c r="D396" i="167"/>
  <c r="E396" i="167"/>
  <c r="M396" i="167" s="1"/>
  <c r="G396" i="167"/>
  <c r="CQ396" i="167" s="1"/>
  <c r="I396" i="167"/>
  <c r="L396" i="167"/>
  <c r="N396" i="167"/>
  <c r="O396" i="167"/>
  <c r="P396" i="167"/>
  <c r="Q396" i="167"/>
  <c r="S396" i="167"/>
  <c r="T396" i="167"/>
  <c r="U396" i="167"/>
  <c r="V396" i="167"/>
  <c r="AX396" i="167" s="1"/>
  <c r="Y396" i="167"/>
  <c r="AB396" i="167"/>
  <c r="Z396" i="167" s="1"/>
  <c r="AF396" i="167"/>
  <c r="AC396" i="167" s="1"/>
  <c r="AG396" i="167"/>
  <c r="AI396" i="167"/>
  <c r="AL396" i="167"/>
  <c r="AK396" i="167" s="1"/>
  <c r="AO396" i="167"/>
  <c r="AP396" i="167"/>
  <c r="AQ396" i="167"/>
  <c r="AR396" i="167"/>
  <c r="AS396" i="167"/>
  <c r="AT396" i="167"/>
  <c r="AU396" i="167"/>
  <c r="AV396" i="167"/>
  <c r="AW396" i="167"/>
  <c r="BB396" i="167"/>
  <c r="BK396" i="167"/>
  <c r="BL396" i="167"/>
  <c r="A397" i="167"/>
  <c r="B397" i="167"/>
  <c r="C397" i="167"/>
  <c r="D397" i="167"/>
  <c r="E397" i="167"/>
  <c r="M397" i="167" s="1"/>
  <c r="F397" i="167"/>
  <c r="I397" i="167"/>
  <c r="L397" i="167"/>
  <c r="N397" i="167"/>
  <c r="O397" i="167"/>
  <c r="P397" i="167"/>
  <c r="Q397" i="167"/>
  <c r="S397" i="167"/>
  <c r="T397" i="167"/>
  <c r="U397" i="167"/>
  <c r="V397" i="167"/>
  <c r="AX397" i="167" s="1"/>
  <c r="Y397" i="167"/>
  <c r="AB397" i="167"/>
  <c r="AF397" i="167"/>
  <c r="AG397" i="167"/>
  <c r="AI397" i="167"/>
  <c r="AL397" i="167"/>
  <c r="AJ397" i="167" s="1"/>
  <c r="AO397" i="167"/>
  <c r="AP397" i="167"/>
  <c r="AQ397" i="167"/>
  <c r="AR397" i="167"/>
  <c r="AS397" i="167"/>
  <c r="AT397" i="167"/>
  <c r="AU397" i="167"/>
  <c r="AV397" i="167"/>
  <c r="AW397" i="167"/>
  <c r="BK397" i="167"/>
  <c r="BL397" i="167"/>
  <c r="A398" i="167"/>
  <c r="B398" i="167"/>
  <c r="C398" i="167"/>
  <c r="D398" i="167"/>
  <c r="E398" i="167"/>
  <c r="M398" i="167" s="1"/>
  <c r="I398" i="167"/>
  <c r="L398" i="167"/>
  <c r="N398" i="167"/>
  <c r="O398" i="167"/>
  <c r="P398" i="167"/>
  <c r="Q398" i="167"/>
  <c r="S398" i="167"/>
  <c r="T398" i="167"/>
  <c r="U398" i="167"/>
  <c r="V398" i="167"/>
  <c r="AX398" i="167" s="1"/>
  <c r="Y398" i="167"/>
  <c r="CR398" i="167" s="1"/>
  <c r="AB398" i="167"/>
  <c r="Z398" i="167" s="1"/>
  <c r="AF398" i="167"/>
  <c r="AG398" i="167"/>
  <c r="AI398" i="167"/>
  <c r="AL398" i="167"/>
  <c r="AK398" i="167" s="1"/>
  <c r="AO398" i="167"/>
  <c r="AP398" i="167"/>
  <c r="AQ398" i="167"/>
  <c r="AR398" i="167"/>
  <c r="AS398" i="167"/>
  <c r="AT398" i="167"/>
  <c r="AU398" i="167"/>
  <c r="AV398" i="167"/>
  <c r="AW398" i="167"/>
  <c r="BK398" i="167"/>
  <c r="BL398" i="167"/>
  <c r="A399" i="167"/>
  <c r="B399" i="167"/>
  <c r="C399" i="167"/>
  <c r="D399" i="167"/>
  <c r="E399" i="167"/>
  <c r="M399" i="167" s="1"/>
  <c r="G399" i="167"/>
  <c r="I399" i="167"/>
  <c r="L399" i="167"/>
  <c r="N399" i="167"/>
  <c r="O399" i="167"/>
  <c r="P399" i="167"/>
  <c r="Q399" i="167"/>
  <c r="S399" i="167"/>
  <c r="T399" i="167"/>
  <c r="U399" i="167"/>
  <c r="V399" i="167"/>
  <c r="AX399" i="167" s="1"/>
  <c r="Y399" i="167"/>
  <c r="W399" i="167" s="1"/>
  <c r="AB399" i="167"/>
  <c r="AF399" i="167"/>
  <c r="AC399" i="167" s="1"/>
  <c r="AG399" i="167"/>
  <c r="AI399" i="167"/>
  <c r="AL399" i="167"/>
  <c r="AK399" i="167" s="1"/>
  <c r="AO399" i="167"/>
  <c r="AP399" i="167"/>
  <c r="AQ399" i="167"/>
  <c r="AR399" i="167"/>
  <c r="AS399" i="167"/>
  <c r="AT399" i="167"/>
  <c r="AU399" i="167"/>
  <c r="AV399" i="167"/>
  <c r="AW399" i="167"/>
  <c r="BK399" i="167"/>
  <c r="BL399" i="167"/>
  <c r="A400" i="167"/>
  <c r="B400" i="167"/>
  <c r="C400" i="167"/>
  <c r="D400" i="167"/>
  <c r="E400" i="167"/>
  <c r="M400" i="167" s="1"/>
  <c r="G400" i="167"/>
  <c r="I400" i="167"/>
  <c r="L400" i="167"/>
  <c r="N400" i="167"/>
  <c r="O400" i="167"/>
  <c r="P400" i="167"/>
  <c r="Q400" i="167"/>
  <c r="S400" i="167"/>
  <c r="T400" i="167"/>
  <c r="U400" i="167"/>
  <c r="V400" i="167"/>
  <c r="AX400" i="167" s="1"/>
  <c r="Y400" i="167"/>
  <c r="BQ400" i="167" s="1"/>
  <c r="AB400" i="167"/>
  <c r="AF400" i="167"/>
  <c r="AC400" i="167" s="1"/>
  <c r="AG400" i="167"/>
  <c r="AI400" i="167"/>
  <c r="AL400" i="167"/>
  <c r="AO400" i="167"/>
  <c r="AP400" i="167"/>
  <c r="AQ400" i="167"/>
  <c r="AR400" i="167"/>
  <c r="AS400" i="167"/>
  <c r="AT400" i="167"/>
  <c r="AU400" i="167"/>
  <c r="AV400" i="167"/>
  <c r="AW400" i="167"/>
  <c r="BK400" i="167"/>
  <c r="BL400" i="167"/>
  <c r="A401" i="167"/>
  <c r="B401" i="167"/>
  <c r="C401" i="167"/>
  <c r="D401" i="167"/>
  <c r="E401" i="167"/>
  <c r="M401" i="167" s="1"/>
  <c r="G401" i="167"/>
  <c r="BN401" i="167" s="1"/>
  <c r="I401" i="167"/>
  <c r="L401" i="167"/>
  <c r="N401" i="167"/>
  <c r="O401" i="167"/>
  <c r="P401" i="167"/>
  <c r="Q401" i="167"/>
  <c r="S401" i="167"/>
  <c r="T401" i="167"/>
  <c r="U401" i="167"/>
  <c r="V401" i="167"/>
  <c r="AX401" i="167" s="1"/>
  <c r="Y401" i="167"/>
  <c r="CR401" i="167" s="1"/>
  <c r="AB401" i="167"/>
  <c r="CG401" i="167" s="1"/>
  <c r="AF401" i="167"/>
  <c r="AC401" i="167" s="1"/>
  <c r="AG401" i="167"/>
  <c r="AI401" i="167"/>
  <c r="AL401" i="167"/>
  <c r="AJ401" i="167" s="1"/>
  <c r="AO401" i="167"/>
  <c r="AP401" i="167"/>
  <c r="AQ401" i="167"/>
  <c r="AR401" i="167"/>
  <c r="AS401" i="167"/>
  <c r="AT401" i="167"/>
  <c r="AU401" i="167"/>
  <c r="AV401" i="167"/>
  <c r="AW401" i="167"/>
  <c r="BK401" i="167"/>
  <c r="BL401" i="167"/>
  <c r="A402" i="167"/>
  <c r="B402" i="167"/>
  <c r="C402" i="167"/>
  <c r="D402" i="167"/>
  <c r="E402" i="167"/>
  <c r="M402" i="167" s="1"/>
  <c r="F402" i="167"/>
  <c r="I402" i="167"/>
  <c r="L402" i="167"/>
  <c r="N402" i="167"/>
  <c r="O402" i="167"/>
  <c r="P402" i="167"/>
  <c r="Q402" i="167"/>
  <c r="S402" i="167"/>
  <c r="T402" i="167"/>
  <c r="U402" i="167"/>
  <c r="V402" i="167"/>
  <c r="AX402" i="167" s="1"/>
  <c r="Y402" i="167"/>
  <c r="AB402" i="167"/>
  <c r="AA402" i="167" s="1"/>
  <c r="AF402" i="167"/>
  <c r="AC402" i="167" s="1"/>
  <c r="AG402" i="167"/>
  <c r="AI402" i="167"/>
  <c r="AL402" i="167"/>
  <c r="AJ402" i="167" s="1"/>
  <c r="AO402" i="167"/>
  <c r="AP402" i="167"/>
  <c r="AQ402" i="167"/>
  <c r="AR402" i="167"/>
  <c r="AS402" i="167"/>
  <c r="AT402" i="167"/>
  <c r="AU402" i="167"/>
  <c r="AV402" i="167"/>
  <c r="AW402" i="167"/>
  <c r="BK402" i="167"/>
  <c r="BL402" i="167"/>
  <c r="A403" i="167"/>
  <c r="B403" i="167"/>
  <c r="C403" i="167"/>
  <c r="D403" i="167"/>
  <c r="E403" i="167"/>
  <c r="M403" i="167" s="1"/>
  <c r="I403" i="167"/>
  <c r="L403" i="167"/>
  <c r="N403" i="167"/>
  <c r="O403" i="167"/>
  <c r="P403" i="167"/>
  <c r="Q403" i="167"/>
  <c r="S403" i="167"/>
  <c r="T403" i="167"/>
  <c r="U403" i="167"/>
  <c r="V403" i="167"/>
  <c r="AX403" i="167" s="1"/>
  <c r="Y403" i="167"/>
  <c r="CR655" i="167" s="1"/>
  <c r="AB403" i="167"/>
  <c r="AF403" i="167"/>
  <c r="AG403" i="167"/>
  <c r="AI403" i="167"/>
  <c r="AL403" i="167"/>
  <c r="AJ403" i="167" s="1"/>
  <c r="AO403" i="167"/>
  <c r="AP403" i="167"/>
  <c r="AQ403" i="167"/>
  <c r="AR403" i="167"/>
  <c r="AS403" i="167"/>
  <c r="AT403" i="167"/>
  <c r="AU403" i="167"/>
  <c r="AV403" i="167"/>
  <c r="AW403" i="167"/>
  <c r="BK403" i="167"/>
  <c r="BL403" i="167"/>
  <c r="A404" i="167"/>
  <c r="B404" i="167"/>
  <c r="C404" i="167"/>
  <c r="D404" i="167"/>
  <c r="E404" i="167"/>
  <c r="M404" i="167" s="1"/>
  <c r="G404" i="167"/>
  <c r="I404" i="167"/>
  <c r="L404" i="167"/>
  <c r="N404" i="167"/>
  <c r="O404" i="167"/>
  <c r="P404" i="167"/>
  <c r="Q404" i="167"/>
  <c r="S404" i="167"/>
  <c r="T404" i="167"/>
  <c r="U404" i="167"/>
  <c r="V404" i="167"/>
  <c r="AX404" i="167" s="1"/>
  <c r="Y404" i="167"/>
  <c r="AB404" i="167"/>
  <c r="AF404" i="167"/>
  <c r="AG404" i="167"/>
  <c r="AI404" i="167"/>
  <c r="AL404" i="167"/>
  <c r="AJ404" i="167" s="1"/>
  <c r="AO404" i="167"/>
  <c r="AP404" i="167"/>
  <c r="AQ404" i="167"/>
  <c r="AR404" i="167"/>
  <c r="AS404" i="167"/>
  <c r="AT404" i="167"/>
  <c r="AU404" i="167"/>
  <c r="AV404" i="167"/>
  <c r="AW404" i="167"/>
  <c r="BK404" i="167"/>
  <c r="BL404" i="167"/>
  <c r="A405" i="167"/>
  <c r="B405" i="167"/>
  <c r="C405" i="167"/>
  <c r="D405" i="167"/>
  <c r="E405" i="167"/>
  <c r="M405" i="167" s="1"/>
  <c r="G405" i="167"/>
  <c r="I405" i="167"/>
  <c r="L405" i="167"/>
  <c r="N405" i="167"/>
  <c r="O405" i="167"/>
  <c r="P405" i="167"/>
  <c r="Q405" i="167"/>
  <c r="S405" i="167"/>
  <c r="T405" i="167"/>
  <c r="U405" i="167"/>
  <c r="V405" i="167"/>
  <c r="AX405" i="167" s="1"/>
  <c r="Y405" i="167"/>
  <c r="CR405" i="167" s="1"/>
  <c r="AB405" i="167"/>
  <c r="CS405" i="167" s="1"/>
  <c r="AF405" i="167"/>
  <c r="AG405" i="167"/>
  <c r="AI405" i="167"/>
  <c r="AL405" i="167"/>
  <c r="AJ405" i="167" s="1"/>
  <c r="AO405" i="167"/>
  <c r="AP405" i="167"/>
  <c r="AQ405" i="167"/>
  <c r="AR405" i="167"/>
  <c r="AS405" i="167"/>
  <c r="AT405" i="167"/>
  <c r="AU405" i="167"/>
  <c r="AV405" i="167"/>
  <c r="AW405" i="167"/>
  <c r="BK405" i="167"/>
  <c r="BL405" i="167"/>
  <c r="A406" i="167"/>
  <c r="B406" i="167"/>
  <c r="C406" i="167"/>
  <c r="D406" i="167"/>
  <c r="E406" i="167"/>
  <c r="M406" i="167" s="1"/>
  <c r="F406" i="167"/>
  <c r="I406" i="167"/>
  <c r="L406" i="167"/>
  <c r="N406" i="167"/>
  <c r="O406" i="167"/>
  <c r="P406" i="167"/>
  <c r="Q406" i="167"/>
  <c r="S406" i="167"/>
  <c r="T406" i="167"/>
  <c r="U406" i="167"/>
  <c r="V406" i="167"/>
  <c r="AX406" i="167" s="1"/>
  <c r="Y406" i="167"/>
  <c r="AB406" i="167"/>
  <c r="AA406" i="167" s="1"/>
  <c r="AF406" i="167"/>
  <c r="AG406" i="167"/>
  <c r="AI406" i="167"/>
  <c r="AL406" i="167"/>
  <c r="AK406" i="167" s="1"/>
  <c r="AO406" i="167"/>
  <c r="AP406" i="167"/>
  <c r="AQ406" i="167"/>
  <c r="AR406" i="167"/>
  <c r="AS406" i="167"/>
  <c r="AT406" i="167"/>
  <c r="AU406" i="167"/>
  <c r="AV406" i="167"/>
  <c r="AW406" i="167"/>
  <c r="BK406" i="167"/>
  <c r="BL406" i="167"/>
  <c r="A407" i="167"/>
  <c r="B407" i="167"/>
  <c r="C407" i="167"/>
  <c r="D407" i="167"/>
  <c r="E407" i="167"/>
  <c r="M407" i="167" s="1"/>
  <c r="G407" i="167"/>
  <c r="BO407" i="167" s="1"/>
  <c r="I407" i="167"/>
  <c r="L407" i="167"/>
  <c r="N407" i="167"/>
  <c r="O407" i="167"/>
  <c r="P407" i="167"/>
  <c r="Q407" i="167"/>
  <c r="S407" i="167"/>
  <c r="T407" i="167"/>
  <c r="U407" i="167"/>
  <c r="V407" i="167"/>
  <c r="AX407" i="167" s="1"/>
  <c r="Y407" i="167"/>
  <c r="AB407" i="167"/>
  <c r="AA407" i="167" s="1"/>
  <c r="AF407" i="167"/>
  <c r="AG407" i="167"/>
  <c r="AI407" i="167"/>
  <c r="AL407" i="167"/>
  <c r="AJ407" i="167" s="1"/>
  <c r="AO407" i="167"/>
  <c r="AP407" i="167"/>
  <c r="AQ407" i="167"/>
  <c r="AR407" i="167"/>
  <c r="AS407" i="167"/>
  <c r="AT407" i="167"/>
  <c r="AU407" i="167"/>
  <c r="AV407" i="167"/>
  <c r="AW407" i="167"/>
  <c r="BK407" i="167"/>
  <c r="BL407" i="167"/>
  <c r="BN407" i="167"/>
  <c r="A408" i="167"/>
  <c r="B408" i="167"/>
  <c r="C408" i="167"/>
  <c r="D408" i="167"/>
  <c r="E408" i="167"/>
  <c r="M408" i="167" s="1"/>
  <c r="I408" i="167"/>
  <c r="L408" i="167"/>
  <c r="N408" i="167"/>
  <c r="O408" i="167"/>
  <c r="P408" i="167"/>
  <c r="Q408" i="167"/>
  <c r="S408" i="167"/>
  <c r="T408" i="167"/>
  <c r="U408" i="167"/>
  <c r="V408" i="167"/>
  <c r="AX408" i="167" s="1"/>
  <c r="Y408" i="167"/>
  <c r="X408" i="167" s="1"/>
  <c r="AB408" i="167"/>
  <c r="AF408" i="167"/>
  <c r="AG408" i="167"/>
  <c r="AI408" i="167"/>
  <c r="AL408" i="167"/>
  <c r="AO408" i="167"/>
  <c r="AP408" i="167"/>
  <c r="AQ408" i="167"/>
  <c r="AR408" i="167"/>
  <c r="AS408" i="167"/>
  <c r="AT408" i="167"/>
  <c r="AU408" i="167"/>
  <c r="AV408" i="167"/>
  <c r="AW408" i="167"/>
  <c r="BK408" i="167"/>
  <c r="BL408" i="167"/>
  <c r="A409" i="167"/>
  <c r="B409" i="167"/>
  <c r="C409" i="167"/>
  <c r="D409" i="167"/>
  <c r="E409" i="167"/>
  <c r="M409" i="167" s="1"/>
  <c r="F409" i="167"/>
  <c r="I409" i="167"/>
  <c r="L409" i="167"/>
  <c r="N409" i="167"/>
  <c r="O409" i="167"/>
  <c r="P409" i="167"/>
  <c r="Q409" i="167"/>
  <c r="S409" i="167"/>
  <c r="T409" i="167"/>
  <c r="U409" i="167"/>
  <c r="V409" i="167"/>
  <c r="AX409" i="167" s="1"/>
  <c r="Y409" i="167"/>
  <c r="CR659" i="167" s="1"/>
  <c r="AB409" i="167"/>
  <c r="AF409" i="167"/>
  <c r="AC409" i="167" s="1"/>
  <c r="AG409" i="167"/>
  <c r="AI409" i="167"/>
  <c r="AL409" i="167"/>
  <c r="AJ409" i="167" s="1"/>
  <c r="AO409" i="167"/>
  <c r="AP409" i="167"/>
  <c r="AQ409" i="167"/>
  <c r="AR409" i="167"/>
  <c r="AS409" i="167"/>
  <c r="AT409" i="167"/>
  <c r="AU409" i="167"/>
  <c r="AV409" i="167"/>
  <c r="AW409" i="167"/>
  <c r="BK409" i="167"/>
  <c r="BL409" i="167"/>
  <c r="A410" i="167"/>
  <c r="B410" i="167"/>
  <c r="C410" i="167"/>
  <c r="D410" i="167"/>
  <c r="E410" i="167"/>
  <c r="M410" i="167" s="1"/>
  <c r="G410" i="167"/>
  <c r="I410" i="167"/>
  <c r="L410" i="167"/>
  <c r="N410" i="167"/>
  <c r="O410" i="167"/>
  <c r="P410" i="167"/>
  <c r="Q410" i="167"/>
  <c r="S410" i="167"/>
  <c r="T410" i="167"/>
  <c r="U410" i="167"/>
  <c r="V410" i="167"/>
  <c r="AX410" i="167" s="1"/>
  <c r="Y410" i="167"/>
  <c r="CR410" i="167" s="1"/>
  <c r="AB410" i="167"/>
  <c r="AF410" i="167"/>
  <c r="AG410" i="167"/>
  <c r="AI410" i="167"/>
  <c r="AL410" i="167"/>
  <c r="AJ410" i="167" s="1"/>
  <c r="AO410" i="167"/>
  <c r="AP410" i="167"/>
  <c r="AQ410" i="167"/>
  <c r="AR410" i="167"/>
  <c r="AS410" i="167"/>
  <c r="AT410" i="167"/>
  <c r="AU410" i="167"/>
  <c r="AV410" i="167"/>
  <c r="AW410" i="167"/>
  <c r="BK410" i="167"/>
  <c r="BL410" i="167"/>
  <c r="A411" i="167"/>
  <c r="B411" i="167"/>
  <c r="C411" i="167"/>
  <c r="D411" i="167"/>
  <c r="E411" i="167"/>
  <c r="M411" i="167" s="1"/>
  <c r="I411" i="167"/>
  <c r="L411" i="167"/>
  <c r="N411" i="167"/>
  <c r="O411" i="167"/>
  <c r="P411" i="167"/>
  <c r="Q411" i="167"/>
  <c r="S411" i="167"/>
  <c r="T411" i="167"/>
  <c r="U411" i="167"/>
  <c r="V411" i="167"/>
  <c r="AX411" i="167" s="1"/>
  <c r="Y411" i="167"/>
  <c r="X411" i="167" s="1"/>
  <c r="AB411" i="167"/>
  <c r="AF411" i="167"/>
  <c r="AC411" i="167" s="1"/>
  <c r="AG411" i="167"/>
  <c r="AI411" i="167"/>
  <c r="AL411" i="167"/>
  <c r="AJ411" i="167" s="1"/>
  <c r="AO411" i="167"/>
  <c r="AP411" i="167"/>
  <c r="AQ411" i="167"/>
  <c r="AR411" i="167"/>
  <c r="AS411" i="167"/>
  <c r="AT411" i="167"/>
  <c r="AU411" i="167"/>
  <c r="AV411" i="167"/>
  <c r="AW411" i="167"/>
  <c r="BK411" i="167"/>
  <c r="BL411" i="167"/>
  <c r="A412" i="167"/>
  <c r="B412" i="167"/>
  <c r="C412" i="167"/>
  <c r="D412" i="167"/>
  <c r="E412" i="167"/>
  <c r="M412" i="167" s="1"/>
  <c r="G412" i="167"/>
  <c r="BO412" i="167" s="1"/>
  <c r="I412" i="167"/>
  <c r="L412" i="167"/>
  <c r="N412" i="167"/>
  <c r="O412" i="167"/>
  <c r="P412" i="167"/>
  <c r="Q412" i="167"/>
  <c r="S412" i="167"/>
  <c r="T412" i="167"/>
  <c r="U412" i="167"/>
  <c r="V412" i="167"/>
  <c r="AX412" i="167" s="1"/>
  <c r="Y412" i="167"/>
  <c r="CR412" i="167" s="1"/>
  <c r="AB412" i="167"/>
  <c r="CS412" i="167" s="1"/>
  <c r="AF412" i="167"/>
  <c r="AG412" i="167"/>
  <c r="AI412" i="167"/>
  <c r="AL412" i="167"/>
  <c r="AJ412" i="167" s="1"/>
  <c r="AO412" i="167"/>
  <c r="AP412" i="167"/>
  <c r="AQ412" i="167"/>
  <c r="AR412" i="167"/>
  <c r="AS412" i="167"/>
  <c r="AT412" i="167"/>
  <c r="AU412" i="167"/>
  <c r="AV412" i="167"/>
  <c r="AW412" i="167"/>
  <c r="BK412" i="167"/>
  <c r="BL412" i="167"/>
  <c r="BN412" i="167"/>
  <c r="A413" i="167"/>
  <c r="B413" i="167"/>
  <c r="C413" i="167"/>
  <c r="D413" i="167"/>
  <c r="E413" i="167"/>
  <c r="M413" i="167" s="1"/>
  <c r="I413" i="167"/>
  <c r="L413" i="167"/>
  <c r="N413" i="167"/>
  <c r="O413" i="167"/>
  <c r="P413" i="167"/>
  <c r="Q413" i="167"/>
  <c r="S413" i="167"/>
  <c r="T413" i="167"/>
  <c r="U413" i="167"/>
  <c r="V413" i="167"/>
  <c r="AX413" i="167" s="1"/>
  <c r="Y413" i="167"/>
  <c r="AB413" i="167"/>
  <c r="AF413" i="167"/>
  <c r="AC413" i="167" s="1"/>
  <c r="AG413" i="167"/>
  <c r="AI413" i="167"/>
  <c r="AL413" i="167"/>
  <c r="AK413" i="167" s="1"/>
  <c r="AO413" i="167"/>
  <c r="AP413" i="167"/>
  <c r="AQ413" i="167"/>
  <c r="AR413" i="167"/>
  <c r="AS413" i="167"/>
  <c r="AT413" i="167"/>
  <c r="AU413" i="167"/>
  <c r="AV413" i="167"/>
  <c r="AW413" i="167"/>
  <c r="BK413" i="167"/>
  <c r="BL413" i="167"/>
  <c r="A414" i="167"/>
  <c r="B414" i="167"/>
  <c r="C414" i="167"/>
  <c r="D414" i="167"/>
  <c r="E414" i="167"/>
  <c r="M414" i="167" s="1"/>
  <c r="F414" i="167"/>
  <c r="I414" i="167"/>
  <c r="L414" i="167"/>
  <c r="N414" i="167"/>
  <c r="O414" i="167"/>
  <c r="P414" i="167"/>
  <c r="Q414" i="167"/>
  <c r="S414" i="167"/>
  <c r="T414" i="167"/>
  <c r="U414" i="167"/>
  <c r="V414" i="167"/>
  <c r="AX414" i="167" s="1"/>
  <c r="Y414" i="167"/>
  <c r="AB414" i="167"/>
  <c r="AF414" i="167"/>
  <c r="AC414" i="167" s="1"/>
  <c r="AG414" i="167"/>
  <c r="AI414" i="167"/>
  <c r="AL414" i="167"/>
  <c r="AK414" i="167" s="1"/>
  <c r="AO414" i="167"/>
  <c r="AP414" i="167"/>
  <c r="AQ414" i="167"/>
  <c r="AR414" i="167"/>
  <c r="AS414" i="167"/>
  <c r="AT414" i="167"/>
  <c r="AU414" i="167"/>
  <c r="AV414" i="167"/>
  <c r="AW414" i="167"/>
  <c r="BK414" i="167"/>
  <c r="BL414" i="167"/>
  <c r="BN414" i="167"/>
  <c r="A415" i="167"/>
  <c r="B415" i="167"/>
  <c r="C415" i="167"/>
  <c r="D415" i="167"/>
  <c r="E415" i="167"/>
  <c r="M415" i="167" s="1"/>
  <c r="F415" i="167"/>
  <c r="I415" i="167"/>
  <c r="L415" i="167"/>
  <c r="N415" i="167"/>
  <c r="O415" i="167"/>
  <c r="P415" i="167"/>
  <c r="Q415" i="167"/>
  <c r="S415" i="167"/>
  <c r="T415" i="167"/>
  <c r="U415" i="167"/>
  <c r="V415" i="167"/>
  <c r="AX415" i="167" s="1"/>
  <c r="Y415" i="167"/>
  <c r="AB415" i="167"/>
  <c r="CS415" i="167" s="1"/>
  <c r="AF415" i="167"/>
  <c r="AC415" i="167" s="1"/>
  <c r="AG415" i="167"/>
  <c r="AI415" i="167"/>
  <c r="AL415" i="167"/>
  <c r="AJ415" i="167" s="1"/>
  <c r="AO415" i="167"/>
  <c r="AP415" i="167"/>
  <c r="AQ415" i="167"/>
  <c r="AR415" i="167"/>
  <c r="AS415" i="167"/>
  <c r="AT415" i="167"/>
  <c r="AU415" i="167"/>
  <c r="AV415" i="167"/>
  <c r="AW415" i="167"/>
  <c r="BK415" i="167"/>
  <c r="BL415" i="167"/>
  <c r="A416" i="167"/>
  <c r="B416" i="167"/>
  <c r="C416" i="167"/>
  <c r="D416" i="167"/>
  <c r="E416" i="167"/>
  <c r="M416" i="167" s="1"/>
  <c r="G416" i="167"/>
  <c r="I416" i="167"/>
  <c r="L416" i="167"/>
  <c r="N416" i="167"/>
  <c r="O416" i="167"/>
  <c r="P416" i="167"/>
  <c r="Q416" i="167"/>
  <c r="S416" i="167"/>
  <c r="T416" i="167"/>
  <c r="U416" i="167"/>
  <c r="V416" i="167"/>
  <c r="AX416" i="167" s="1"/>
  <c r="Y416" i="167"/>
  <c r="AB416" i="167"/>
  <c r="CG416" i="167" s="1"/>
  <c r="AF416" i="167"/>
  <c r="AC416" i="167" s="1"/>
  <c r="AG416" i="167"/>
  <c r="AI416" i="167"/>
  <c r="AL416" i="167"/>
  <c r="AK416" i="167" s="1"/>
  <c r="AO416" i="167"/>
  <c r="AP416" i="167"/>
  <c r="AQ416" i="167"/>
  <c r="AR416" i="167"/>
  <c r="AS416" i="167"/>
  <c r="AT416" i="167"/>
  <c r="AU416" i="167"/>
  <c r="AV416" i="167"/>
  <c r="AW416" i="167"/>
  <c r="BK416" i="167"/>
  <c r="BL416" i="167"/>
  <c r="A417" i="167"/>
  <c r="B417" i="167"/>
  <c r="C417" i="167"/>
  <c r="D417" i="167"/>
  <c r="E417" i="167"/>
  <c r="M417" i="167" s="1"/>
  <c r="I417" i="167"/>
  <c r="L417" i="167"/>
  <c r="N417" i="167"/>
  <c r="O417" i="167"/>
  <c r="P417" i="167"/>
  <c r="Q417" i="167"/>
  <c r="S417" i="167"/>
  <c r="T417" i="167"/>
  <c r="U417" i="167"/>
  <c r="V417" i="167"/>
  <c r="AX417" i="167" s="1"/>
  <c r="Y417" i="167"/>
  <c r="AB417" i="167"/>
  <c r="AF417" i="167"/>
  <c r="AG417" i="167"/>
  <c r="AI417" i="167"/>
  <c r="AL417" i="167"/>
  <c r="AJ417" i="167" s="1"/>
  <c r="AO417" i="167"/>
  <c r="AP417" i="167"/>
  <c r="AQ417" i="167"/>
  <c r="AR417" i="167"/>
  <c r="AS417" i="167"/>
  <c r="AT417" i="167"/>
  <c r="AU417" i="167"/>
  <c r="AV417" i="167"/>
  <c r="AW417" i="167"/>
  <c r="BK417" i="167"/>
  <c r="BL417" i="167"/>
  <c r="A418" i="167"/>
  <c r="B418" i="167"/>
  <c r="C418" i="167"/>
  <c r="D418" i="167"/>
  <c r="E418" i="167"/>
  <c r="M418" i="167" s="1"/>
  <c r="F418" i="167"/>
  <c r="I418" i="167"/>
  <c r="L418" i="167"/>
  <c r="N418" i="167"/>
  <c r="O418" i="167"/>
  <c r="P418" i="167"/>
  <c r="Q418" i="167"/>
  <c r="S418" i="167"/>
  <c r="T418" i="167"/>
  <c r="U418" i="167"/>
  <c r="V418" i="167"/>
  <c r="AX418" i="167" s="1"/>
  <c r="Y418" i="167"/>
  <c r="CR418" i="167" s="1"/>
  <c r="AB418" i="167"/>
  <c r="AA418" i="167" s="1"/>
  <c r="AF418" i="167"/>
  <c r="AG418" i="167"/>
  <c r="AI418" i="167"/>
  <c r="AL418" i="167"/>
  <c r="AJ418" i="167" s="1"/>
  <c r="AO418" i="167"/>
  <c r="AP418" i="167"/>
  <c r="AQ418" i="167"/>
  <c r="AR418" i="167"/>
  <c r="AS418" i="167"/>
  <c r="AT418" i="167"/>
  <c r="AU418" i="167"/>
  <c r="AV418" i="167"/>
  <c r="AW418" i="167"/>
  <c r="BB418" i="167"/>
  <c r="BK418" i="167"/>
  <c r="BL418" i="167"/>
  <c r="BN418" i="167"/>
  <c r="A419" i="167"/>
  <c r="B419" i="167"/>
  <c r="C419" i="167"/>
  <c r="D419" i="167"/>
  <c r="E419" i="167"/>
  <c r="M419" i="167" s="1"/>
  <c r="I419" i="167"/>
  <c r="L419" i="167"/>
  <c r="N419" i="167"/>
  <c r="O419" i="167"/>
  <c r="P419" i="167"/>
  <c r="Q419" i="167"/>
  <c r="S419" i="167"/>
  <c r="T419" i="167"/>
  <c r="U419" i="167"/>
  <c r="V419" i="167"/>
  <c r="AX419" i="167" s="1"/>
  <c r="Y419" i="167"/>
  <c r="X419" i="167" s="1"/>
  <c r="AB419" i="167"/>
  <c r="AF419" i="167"/>
  <c r="AC419" i="167" s="1"/>
  <c r="AG419" i="167"/>
  <c r="AI419" i="167"/>
  <c r="AL419" i="167"/>
  <c r="AK419" i="167" s="1"/>
  <c r="AO419" i="167"/>
  <c r="AP419" i="167"/>
  <c r="AQ419" i="167"/>
  <c r="AR419" i="167"/>
  <c r="AS419" i="167"/>
  <c r="AT419" i="167"/>
  <c r="AU419" i="167"/>
  <c r="AV419" i="167"/>
  <c r="AW419" i="167"/>
  <c r="BK419" i="167"/>
  <c r="BL419" i="167"/>
  <c r="A420" i="167"/>
  <c r="B420" i="167"/>
  <c r="C420" i="167"/>
  <c r="D420" i="167"/>
  <c r="E420" i="167"/>
  <c r="M420" i="167" s="1"/>
  <c r="F420" i="167"/>
  <c r="I420" i="167"/>
  <c r="L420" i="167"/>
  <c r="N420" i="167"/>
  <c r="O420" i="167"/>
  <c r="P420" i="167"/>
  <c r="Q420" i="167"/>
  <c r="S420" i="167"/>
  <c r="T420" i="167"/>
  <c r="U420" i="167"/>
  <c r="V420" i="167"/>
  <c r="AX420" i="167" s="1"/>
  <c r="Y420" i="167"/>
  <c r="AB420" i="167"/>
  <c r="AF420" i="167"/>
  <c r="AG420" i="167"/>
  <c r="AI420" i="167"/>
  <c r="AL420" i="167"/>
  <c r="AJ420" i="167" s="1"/>
  <c r="AO420" i="167"/>
  <c r="AP420" i="167"/>
  <c r="AQ420" i="167"/>
  <c r="AR420" i="167"/>
  <c r="AS420" i="167"/>
  <c r="AT420" i="167"/>
  <c r="AU420" i="167"/>
  <c r="AV420" i="167"/>
  <c r="AW420" i="167"/>
  <c r="BB420" i="167"/>
  <c r="BK420" i="167"/>
  <c r="BL420" i="167"/>
  <c r="BN420" i="167"/>
  <c r="A421" i="167"/>
  <c r="B421" i="167"/>
  <c r="C421" i="167"/>
  <c r="D421" i="167"/>
  <c r="E421" i="167"/>
  <c r="M421" i="167" s="1"/>
  <c r="I421" i="167"/>
  <c r="L421" i="167"/>
  <c r="N421" i="167"/>
  <c r="O421" i="167"/>
  <c r="P421" i="167"/>
  <c r="Q421" i="167"/>
  <c r="S421" i="167"/>
  <c r="T421" i="167"/>
  <c r="U421" i="167"/>
  <c r="V421" i="167"/>
  <c r="AX421" i="167" s="1"/>
  <c r="Y421" i="167"/>
  <c r="W421" i="167" s="1"/>
  <c r="AB421" i="167"/>
  <c r="Z421" i="167" s="1"/>
  <c r="AF421" i="167"/>
  <c r="AC421" i="167" s="1"/>
  <c r="AG421" i="167"/>
  <c r="AI421" i="167"/>
  <c r="AL421" i="167"/>
  <c r="AJ421" i="167" s="1"/>
  <c r="AO421" i="167"/>
  <c r="AP421" i="167"/>
  <c r="AQ421" i="167"/>
  <c r="AR421" i="167"/>
  <c r="AS421" i="167"/>
  <c r="AT421" i="167"/>
  <c r="AU421" i="167"/>
  <c r="AV421" i="167"/>
  <c r="AW421" i="167"/>
  <c r="BK421" i="167"/>
  <c r="BL421" i="167"/>
  <c r="A422" i="167"/>
  <c r="B422" i="167"/>
  <c r="C422" i="167"/>
  <c r="D422" i="167"/>
  <c r="E422" i="167"/>
  <c r="M422" i="167" s="1"/>
  <c r="G422" i="167"/>
  <c r="I422" i="167"/>
  <c r="L422" i="167"/>
  <c r="N422" i="167"/>
  <c r="O422" i="167"/>
  <c r="P422" i="167"/>
  <c r="Q422" i="167"/>
  <c r="S422" i="167"/>
  <c r="T422" i="167"/>
  <c r="U422" i="167"/>
  <c r="V422" i="167"/>
  <c r="AX422" i="167" s="1"/>
  <c r="Y422" i="167"/>
  <c r="CR422" i="167" s="1"/>
  <c r="AB422" i="167"/>
  <c r="CS422" i="167" s="1"/>
  <c r="AF422" i="167"/>
  <c r="AC422" i="167" s="1"/>
  <c r="AG422" i="167"/>
  <c r="AI422" i="167"/>
  <c r="AL422" i="167"/>
  <c r="AJ422" i="167" s="1"/>
  <c r="AO422" i="167"/>
  <c r="AP422" i="167"/>
  <c r="AQ422" i="167"/>
  <c r="AR422" i="167"/>
  <c r="AS422" i="167"/>
  <c r="AT422" i="167"/>
  <c r="AU422" i="167"/>
  <c r="AV422" i="167"/>
  <c r="AW422" i="167"/>
  <c r="BK422" i="167"/>
  <c r="BL422" i="167"/>
  <c r="A423" i="167"/>
  <c r="B423" i="167"/>
  <c r="C423" i="167"/>
  <c r="D423" i="167"/>
  <c r="E423" i="167"/>
  <c r="M423" i="167" s="1"/>
  <c r="I423" i="167"/>
  <c r="L423" i="167"/>
  <c r="N423" i="167"/>
  <c r="O423" i="167"/>
  <c r="P423" i="167"/>
  <c r="Q423" i="167"/>
  <c r="S423" i="167"/>
  <c r="T423" i="167"/>
  <c r="U423" i="167"/>
  <c r="V423" i="167"/>
  <c r="AX423" i="167" s="1"/>
  <c r="Y423" i="167"/>
  <c r="AB423" i="167"/>
  <c r="AF423" i="167"/>
  <c r="AG423" i="167"/>
  <c r="AI423" i="167"/>
  <c r="AL423" i="167"/>
  <c r="AJ423" i="167" s="1"/>
  <c r="AO423" i="167"/>
  <c r="AP423" i="167"/>
  <c r="AQ423" i="167"/>
  <c r="AR423" i="167"/>
  <c r="AS423" i="167"/>
  <c r="AT423" i="167"/>
  <c r="AU423" i="167"/>
  <c r="AV423" i="167"/>
  <c r="AW423" i="167"/>
  <c r="BK423" i="167"/>
  <c r="BL423" i="167"/>
  <c r="A424" i="167"/>
  <c r="B424" i="167"/>
  <c r="C424" i="167"/>
  <c r="D424" i="167"/>
  <c r="E424" i="167"/>
  <c r="M424" i="167" s="1"/>
  <c r="F424" i="167"/>
  <c r="I424" i="167"/>
  <c r="L424" i="167"/>
  <c r="N424" i="167"/>
  <c r="O424" i="167"/>
  <c r="P424" i="167"/>
  <c r="Q424" i="167"/>
  <c r="S424" i="167"/>
  <c r="T424" i="167"/>
  <c r="U424" i="167"/>
  <c r="V424" i="167"/>
  <c r="AX424" i="167" s="1"/>
  <c r="Y424" i="167"/>
  <c r="CR424" i="167" s="1"/>
  <c r="AB424" i="167"/>
  <c r="AA424" i="167" s="1"/>
  <c r="AF424" i="167"/>
  <c r="AC424" i="167" s="1"/>
  <c r="AG424" i="167"/>
  <c r="AI424" i="167"/>
  <c r="AL424" i="167"/>
  <c r="AJ424" i="167" s="1"/>
  <c r="AO424" i="167"/>
  <c r="AP424" i="167"/>
  <c r="AQ424" i="167"/>
  <c r="AR424" i="167"/>
  <c r="AS424" i="167"/>
  <c r="AT424" i="167"/>
  <c r="AU424" i="167"/>
  <c r="AV424" i="167"/>
  <c r="AW424" i="167"/>
  <c r="BK424" i="167"/>
  <c r="BL424" i="167"/>
  <c r="A425" i="167"/>
  <c r="B425" i="167"/>
  <c r="C425" i="167"/>
  <c r="D425" i="167"/>
  <c r="E425" i="167"/>
  <c r="M425" i="167" s="1"/>
  <c r="I425" i="167"/>
  <c r="L425" i="167"/>
  <c r="N425" i="167"/>
  <c r="O425" i="167"/>
  <c r="P425" i="167"/>
  <c r="Q425" i="167"/>
  <c r="S425" i="167"/>
  <c r="T425" i="167"/>
  <c r="U425" i="167"/>
  <c r="V425" i="167"/>
  <c r="AX425" i="167" s="1"/>
  <c r="Y425" i="167"/>
  <c r="BY425" i="167" s="1"/>
  <c r="AB425" i="167"/>
  <c r="CS425" i="167" s="1"/>
  <c r="AF425" i="167"/>
  <c r="AG425" i="167"/>
  <c r="AI425" i="167"/>
  <c r="AL425" i="167"/>
  <c r="AK425" i="167" s="1"/>
  <c r="AO425" i="167"/>
  <c r="AP425" i="167"/>
  <c r="AQ425" i="167"/>
  <c r="AR425" i="167"/>
  <c r="AS425" i="167"/>
  <c r="AT425" i="167"/>
  <c r="AU425" i="167"/>
  <c r="AV425" i="167"/>
  <c r="AW425" i="167"/>
  <c r="BK425" i="167"/>
  <c r="BL425" i="167"/>
  <c r="BN425" i="167"/>
  <c r="A426" i="167"/>
  <c r="B426" i="167"/>
  <c r="C426" i="167"/>
  <c r="D426" i="167"/>
  <c r="E426" i="167"/>
  <c r="M426" i="167" s="1"/>
  <c r="I426" i="167"/>
  <c r="L426" i="167"/>
  <c r="N426" i="167"/>
  <c r="O426" i="167"/>
  <c r="P426" i="167"/>
  <c r="Q426" i="167"/>
  <c r="S426" i="167"/>
  <c r="T426" i="167"/>
  <c r="U426" i="167"/>
  <c r="V426" i="167"/>
  <c r="AX426" i="167" s="1"/>
  <c r="Y426" i="167"/>
  <c r="AB426" i="167"/>
  <c r="AF426" i="167"/>
  <c r="AG426" i="167"/>
  <c r="AI426" i="167"/>
  <c r="AL426" i="167"/>
  <c r="AK426" i="167" s="1"/>
  <c r="AO426" i="167"/>
  <c r="AP426" i="167"/>
  <c r="AQ426" i="167"/>
  <c r="AR426" i="167"/>
  <c r="AS426" i="167"/>
  <c r="AT426" i="167"/>
  <c r="AU426" i="167"/>
  <c r="AV426" i="167"/>
  <c r="AW426" i="167"/>
  <c r="BK426" i="167"/>
  <c r="BL426" i="167"/>
  <c r="A427" i="167"/>
  <c r="B427" i="167"/>
  <c r="C427" i="167"/>
  <c r="D427" i="167"/>
  <c r="E427" i="167"/>
  <c r="M427" i="167" s="1"/>
  <c r="G427" i="167"/>
  <c r="I427" i="167"/>
  <c r="L427" i="167"/>
  <c r="N427" i="167"/>
  <c r="O427" i="167"/>
  <c r="P427" i="167"/>
  <c r="Q427" i="167"/>
  <c r="S427" i="167"/>
  <c r="T427" i="167"/>
  <c r="U427" i="167"/>
  <c r="V427" i="167"/>
  <c r="AX427" i="167" s="1"/>
  <c r="Y427" i="167"/>
  <c r="CR427" i="167" s="1"/>
  <c r="AB427" i="167"/>
  <c r="AF427" i="167"/>
  <c r="AG427" i="167"/>
  <c r="AI427" i="167"/>
  <c r="AL427" i="167"/>
  <c r="AJ427" i="167" s="1"/>
  <c r="AO427" i="167"/>
  <c r="AP427" i="167"/>
  <c r="AQ427" i="167"/>
  <c r="AR427" i="167"/>
  <c r="AS427" i="167"/>
  <c r="AT427" i="167"/>
  <c r="AU427" i="167"/>
  <c r="AV427" i="167"/>
  <c r="AW427" i="167"/>
  <c r="BK427" i="167"/>
  <c r="BL427" i="167"/>
  <c r="A428" i="167"/>
  <c r="B428" i="167"/>
  <c r="C428" i="167"/>
  <c r="D428" i="167"/>
  <c r="E428" i="167"/>
  <c r="M428" i="167" s="1"/>
  <c r="CF428" i="167"/>
  <c r="I428" i="167"/>
  <c r="L428" i="167"/>
  <c r="N428" i="167"/>
  <c r="O428" i="167"/>
  <c r="P428" i="167"/>
  <c r="Q428" i="167"/>
  <c r="S428" i="167"/>
  <c r="T428" i="167"/>
  <c r="U428" i="167"/>
  <c r="V428" i="167"/>
  <c r="AX428" i="167" s="1"/>
  <c r="Y428" i="167"/>
  <c r="CR428" i="167" s="1"/>
  <c r="AB428" i="167"/>
  <c r="CS428" i="167" s="1"/>
  <c r="AF428" i="167"/>
  <c r="AC428" i="167" s="1"/>
  <c r="AG428" i="167"/>
  <c r="AI428" i="167"/>
  <c r="AL428" i="167"/>
  <c r="AJ428" i="167" s="1"/>
  <c r="AO428" i="167"/>
  <c r="AP428" i="167"/>
  <c r="AQ428" i="167"/>
  <c r="AR428" i="167"/>
  <c r="AS428" i="167"/>
  <c r="AT428" i="167"/>
  <c r="AU428" i="167"/>
  <c r="AV428" i="167"/>
  <c r="AW428" i="167"/>
  <c r="BK428" i="167"/>
  <c r="BL428" i="167"/>
  <c r="BN428" i="167"/>
  <c r="A429" i="167"/>
  <c r="B429" i="167"/>
  <c r="C429" i="167"/>
  <c r="D429" i="167"/>
  <c r="E429" i="167"/>
  <c r="M429" i="167" s="1"/>
  <c r="I429" i="167"/>
  <c r="L429" i="167"/>
  <c r="N429" i="167"/>
  <c r="O429" i="167"/>
  <c r="P429" i="167"/>
  <c r="Q429" i="167"/>
  <c r="S429" i="167"/>
  <c r="T429" i="167"/>
  <c r="U429" i="167"/>
  <c r="V429" i="167"/>
  <c r="AX429" i="167" s="1"/>
  <c r="Y429" i="167"/>
  <c r="AB429" i="167"/>
  <c r="AA429" i="167" s="1"/>
  <c r="AF429" i="167"/>
  <c r="AG429" i="167"/>
  <c r="AI429" i="167"/>
  <c r="AL429" i="167"/>
  <c r="AJ429" i="167" s="1"/>
  <c r="AO429" i="167"/>
  <c r="AP429" i="167"/>
  <c r="AQ429" i="167"/>
  <c r="AR429" i="167"/>
  <c r="AS429" i="167"/>
  <c r="AT429" i="167"/>
  <c r="AU429" i="167"/>
  <c r="AV429" i="167"/>
  <c r="AW429" i="167"/>
  <c r="BK429" i="167"/>
  <c r="BL429" i="167"/>
  <c r="A430" i="167"/>
  <c r="B430" i="167"/>
  <c r="C430" i="167"/>
  <c r="D430" i="167"/>
  <c r="E430" i="167"/>
  <c r="M430" i="167" s="1"/>
  <c r="I430" i="167"/>
  <c r="L430" i="167"/>
  <c r="N430" i="167"/>
  <c r="O430" i="167"/>
  <c r="P430" i="167"/>
  <c r="Q430" i="167"/>
  <c r="S430" i="167"/>
  <c r="T430" i="167"/>
  <c r="U430" i="167"/>
  <c r="V430" i="167"/>
  <c r="AX430" i="167" s="1"/>
  <c r="Y430" i="167"/>
  <c r="CR430" i="167" s="1"/>
  <c r="AB430" i="167"/>
  <c r="AF430" i="167"/>
  <c r="AC430" i="167" s="1"/>
  <c r="AG430" i="167"/>
  <c r="AI430" i="167"/>
  <c r="AL430" i="167"/>
  <c r="AJ430" i="167" s="1"/>
  <c r="AO430" i="167"/>
  <c r="AP430" i="167"/>
  <c r="AQ430" i="167"/>
  <c r="AR430" i="167"/>
  <c r="AS430" i="167"/>
  <c r="AT430" i="167"/>
  <c r="AU430" i="167"/>
  <c r="AV430" i="167"/>
  <c r="AW430" i="167"/>
  <c r="BK430" i="167"/>
  <c r="BL430" i="167"/>
  <c r="A431" i="167"/>
  <c r="B431" i="167"/>
  <c r="C431" i="167"/>
  <c r="D431" i="167"/>
  <c r="E431" i="167"/>
  <c r="M431" i="167" s="1"/>
  <c r="CF431" i="167"/>
  <c r="I431" i="167"/>
  <c r="L431" i="167"/>
  <c r="N431" i="167"/>
  <c r="O431" i="167"/>
  <c r="P431" i="167"/>
  <c r="Q431" i="167"/>
  <c r="S431" i="167"/>
  <c r="T431" i="167"/>
  <c r="U431" i="167"/>
  <c r="V431" i="167"/>
  <c r="AX431" i="167" s="1"/>
  <c r="Y431" i="167"/>
  <c r="CR431" i="167" s="1"/>
  <c r="AB431" i="167"/>
  <c r="CA431" i="167" s="1"/>
  <c r="AF431" i="167"/>
  <c r="AG431" i="167"/>
  <c r="AI431" i="167"/>
  <c r="AL431" i="167"/>
  <c r="AJ431" i="167" s="1"/>
  <c r="AO431" i="167"/>
  <c r="AP431" i="167"/>
  <c r="AQ431" i="167"/>
  <c r="AR431" i="167"/>
  <c r="AS431" i="167"/>
  <c r="AT431" i="167"/>
  <c r="AU431" i="167"/>
  <c r="AV431" i="167"/>
  <c r="AW431" i="167"/>
  <c r="BK431" i="167"/>
  <c r="BL431" i="167"/>
  <c r="BN431" i="167"/>
  <c r="A432" i="167"/>
  <c r="B432" i="167"/>
  <c r="C432" i="167"/>
  <c r="D432" i="167"/>
  <c r="E432" i="167"/>
  <c r="M432" i="167" s="1"/>
  <c r="I432" i="167"/>
  <c r="L432" i="167"/>
  <c r="N432" i="167"/>
  <c r="O432" i="167"/>
  <c r="P432" i="167"/>
  <c r="Q432" i="167"/>
  <c r="S432" i="167"/>
  <c r="T432" i="167"/>
  <c r="U432" i="167"/>
  <c r="V432" i="167"/>
  <c r="AX432" i="167" s="1"/>
  <c r="Y432" i="167"/>
  <c r="CR432" i="167" s="1"/>
  <c r="AB432" i="167"/>
  <c r="CG432" i="167" s="1"/>
  <c r="AF432" i="167"/>
  <c r="AC432" i="167" s="1"/>
  <c r="AG432" i="167"/>
  <c r="AI432" i="167"/>
  <c r="AL432" i="167"/>
  <c r="AK432" i="167" s="1"/>
  <c r="AO432" i="167"/>
  <c r="AP432" i="167"/>
  <c r="AQ432" i="167"/>
  <c r="AR432" i="167"/>
  <c r="AS432" i="167"/>
  <c r="AT432" i="167"/>
  <c r="AU432" i="167"/>
  <c r="AV432" i="167"/>
  <c r="AW432" i="167"/>
  <c r="BK432" i="167"/>
  <c r="BL432" i="167"/>
  <c r="BN432" i="167"/>
  <c r="A433" i="167"/>
  <c r="B433" i="167"/>
  <c r="C433" i="167"/>
  <c r="D433" i="167"/>
  <c r="E433" i="167"/>
  <c r="M433" i="167" s="1"/>
  <c r="G433" i="167"/>
  <c r="I433" i="167"/>
  <c r="L433" i="167"/>
  <c r="N433" i="167"/>
  <c r="O433" i="167"/>
  <c r="P433" i="167"/>
  <c r="Q433" i="167"/>
  <c r="S433" i="167"/>
  <c r="T433" i="167"/>
  <c r="U433" i="167"/>
  <c r="V433" i="167"/>
  <c r="AX433" i="167" s="1"/>
  <c r="Y433" i="167"/>
  <c r="AB433" i="167"/>
  <c r="CS433" i="167" s="1"/>
  <c r="AF433" i="167"/>
  <c r="AG433" i="167"/>
  <c r="AI433" i="167"/>
  <c r="AL433" i="167"/>
  <c r="AJ433" i="167" s="1"/>
  <c r="AO433" i="167"/>
  <c r="AP433" i="167"/>
  <c r="AQ433" i="167"/>
  <c r="AR433" i="167"/>
  <c r="AS433" i="167"/>
  <c r="AT433" i="167"/>
  <c r="AU433" i="167"/>
  <c r="AV433" i="167"/>
  <c r="AW433" i="167"/>
  <c r="BK433" i="167"/>
  <c r="BL433" i="167"/>
  <c r="A434" i="167"/>
  <c r="B434" i="167"/>
  <c r="C434" i="167"/>
  <c r="D434" i="167"/>
  <c r="E434" i="167"/>
  <c r="M434" i="167" s="1"/>
  <c r="I434" i="167"/>
  <c r="L434" i="167"/>
  <c r="N434" i="167"/>
  <c r="O434" i="167"/>
  <c r="P434" i="167"/>
  <c r="Q434" i="167"/>
  <c r="S434" i="167"/>
  <c r="T434" i="167"/>
  <c r="U434" i="167"/>
  <c r="V434" i="167"/>
  <c r="AX434" i="167" s="1"/>
  <c r="Y434" i="167"/>
  <c r="X434" i="167" s="1"/>
  <c r="AB434" i="167"/>
  <c r="AF434" i="167"/>
  <c r="AC434" i="167" s="1"/>
  <c r="AG434" i="167"/>
  <c r="AI434" i="167"/>
  <c r="AL434" i="167"/>
  <c r="AJ434" i="167" s="1"/>
  <c r="AO434" i="167"/>
  <c r="AP434" i="167"/>
  <c r="AQ434" i="167"/>
  <c r="AR434" i="167"/>
  <c r="AS434" i="167"/>
  <c r="AT434" i="167"/>
  <c r="AU434" i="167"/>
  <c r="AV434" i="167"/>
  <c r="AW434" i="167"/>
  <c r="BK434" i="167"/>
  <c r="BL434" i="167"/>
  <c r="A435" i="167"/>
  <c r="B435" i="167"/>
  <c r="C435" i="167"/>
  <c r="D435" i="167"/>
  <c r="E435" i="167"/>
  <c r="M435" i="167" s="1"/>
  <c r="CF435" i="167"/>
  <c r="I435" i="167"/>
  <c r="L435" i="167"/>
  <c r="N435" i="167"/>
  <c r="O435" i="167"/>
  <c r="P435" i="167"/>
  <c r="Q435" i="167"/>
  <c r="S435" i="167"/>
  <c r="T435" i="167"/>
  <c r="U435" i="167"/>
  <c r="V435" i="167"/>
  <c r="AX435" i="167" s="1"/>
  <c r="Y435" i="167"/>
  <c r="CR435" i="167" s="1"/>
  <c r="AB435" i="167"/>
  <c r="AA435" i="167" s="1"/>
  <c r="AF435" i="167"/>
  <c r="AC435" i="167" s="1"/>
  <c r="AG435" i="167"/>
  <c r="AI435" i="167"/>
  <c r="AL435" i="167"/>
  <c r="AJ435" i="167" s="1"/>
  <c r="AO435" i="167"/>
  <c r="AP435" i="167"/>
  <c r="AQ435" i="167"/>
  <c r="AR435" i="167"/>
  <c r="AS435" i="167"/>
  <c r="AT435" i="167"/>
  <c r="AU435" i="167"/>
  <c r="AV435" i="167"/>
  <c r="AW435" i="167"/>
  <c r="BK435" i="167"/>
  <c r="BL435" i="167"/>
  <c r="A436" i="167"/>
  <c r="B436" i="167"/>
  <c r="C436" i="167"/>
  <c r="D436" i="167"/>
  <c r="E436" i="167"/>
  <c r="M436" i="167" s="1"/>
  <c r="I436" i="167"/>
  <c r="L436" i="167"/>
  <c r="N436" i="167"/>
  <c r="O436" i="167"/>
  <c r="P436" i="167"/>
  <c r="Q436" i="167"/>
  <c r="S436" i="167"/>
  <c r="T436" i="167"/>
  <c r="U436" i="167"/>
  <c r="V436" i="167"/>
  <c r="AX436" i="167" s="1"/>
  <c r="Y436" i="167"/>
  <c r="CR436" i="167" s="1"/>
  <c r="AB436" i="167"/>
  <c r="AF436" i="167"/>
  <c r="AG436" i="167"/>
  <c r="AI436" i="167"/>
  <c r="AL436" i="167"/>
  <c r="AJ436" i="167" s="1"/>
  <c r="AO436" i="167"/>
  <c r="AP436" i="167"/>
  <c r="AQ436" i="167"/>
  <c r="AR436" i="167"/>
  <c r="AS436" i="167"/>
  <c r="AT436" i="167"/>
  <c r="AU436" i="167"/>
  <c r="AV436" i="167"/>
  <c r="AW436" i="167"/>
  <c r="BK436" i="167"/>
  <c r="BL436" i="167"/>
  <c r="BN436" i="167"/>
  <c r="A437" i="167"/>
  <c r="B437" i="167"/>
  <c r="C437" i="167"/>
  <c r="D437" i="167"/>
  <c r="E437" i="167"/>
  <c r="M437" i="167" s="1"/>
  <c r="I437" i="167"/>
  <c r="L437" i="167"/>
  <c r="N437" i="167"/>
  <c r="O437" i="167"/>
  <c r="P437" i="167"/>
  <c r="Q437" i="167"/>
  <c r="S437" i="167"/>
  <c r="T437" i="167"/>
  <c r="U437" i="167"/>
  <c r="V437" i="167"/>
  <c r="AX437" i="167" s="1"/>
  <c r="Y437" i="167"/>
  <c r="AB437" i="167"/>
  <c r="CS437" i="167" s="1"/>
  <c r="AF437" i="167"/>
  <c r="AG437" i="167"/>
  <c r="AI437" i="167"/>
  <c r="AL437" i="167"/>
  <c r="AO437" i="167"/>
  <c r="AP437" i="167"/>
  <c r="AQ437" i="167"/>
  <c r="AR437" i="167"/>
  <c r="AS437" i="167"/>
  <c r="AT437" i="167"/>
  <c r="AU437" i="167"/>
  <c r="AV437" i="167"/>
  <c r="AW437" i="167"/>
  <c r="BK437" i="167"/>
  <c r="BL437" i="167"/>
  <c r="A438" i="167"/>
  <c r="B438" i="167"/>
  <c r="C438" i="167"/>
  <c r="D438" i="167"/>
  <c r="E438" i="167"/>
  <c r="M438" i="167" s="1"/>
  <c r="F438" i="167"/>
  <c r="I438" i="167"/>
  <c r="L438" i="167"/>
  <c r="N438" i="167"/>
  <c r="O438" i="167"/>
  <c r="P438" i="167"/>
  <c r="Q438" i="167"/>
  <c r="S438" i="167"/>
  <c r="T438" i="167"/>
  <c r="U438" i="167"/>
  <c r="V438" i="167"/>
  <c r="AX438" i="167" s="1"/>
  <c r="Y438" i="167"/>
  <c r="CL438" i="167" s="1"/>
  <c r="AB438" i="167"/>
  <c r="AF438" i="167"/>
  <c r="AC438" i="167" s="1"/>
  <c r="AG438" i="167"/>
  <c r="AI438" i="167"/>
  <c r="AL438" i="167"/>
  <c r="AO438" i="167"/>
  <c r="AP438" i="167"/>
  <c r="AQ438" i="167"/>
  <c r="AR438" i="167"/>
  <c r="AS438" i="167"/>
  <c r="AT438" i="167"/>
  <c r="AU438" i="167"/>
  <c r="AV438" i="167"/>
  <c r="AW438" i="167"/>
  <c r="BK438" i="167"/>
  <c r="BL438" i="167"/>
  <c r="BN438" i="167"/>
  <c r="A439" i="167"/>
  <c r="B439" i="167"/>
  <c r="C439" i="167"/>
  <c r="D439" i="167"/>
  <c r="E439" i="167"/>
  <c r="M439" i="167" s="1"/>
  <c r="F439" i="167"/>
  <c r="I439" i="167"/>
  <c r="L439" i="167"/>
  <c r="N439" i="167"/>
  <c r="O439" i="167"/>
  <c r="P439" i="167"/>
  <c r="Q439" i="167"/>
  <c r="S439" i="167"/>
  <c r="T439" i="167"/>
  <c r="U439" i="167"/>
  <c r="V439" i="167"/>
  <c r="AX439" i="167" s="1"/>
  <c r="Y439" i="167"/>
  <c r="AB439" i="167"/>
  <c r="CS439" i="167" s="1"/>
  <c r="AF439" i="167"/>
  <c r="AC439" i="167" s="1"/>
  <c r="AG439" i="167"/>
  <c r="AI439" i="167"/>
  <c r="AL439" i="167"/>
  <c r="AJ439" i="167" s="1"/>
  <c r="AO439" i="167"/>
  <c r="AP439" i="167"/>
  <c r="AQ439" i="167"/>
  <c r="AR439" i="167"/>
  <c r="AS439" i="167"/>
  <c r="AT439" i="167"/>
  <c r="AU439" i="167"/>
  <c r="AV439" i="167"/>
  <c r="AW439" i="167"/>
  <c r="BK439" i="167"/>
  <c r="BL439" i="167"/>
  <c r="A440" i="167"/>
  <c r="B440" i="167"/>
  <c r="C440" i="167"/>
  <c r="D440" i="167"/>
  <c r="E440" i="167"/>
  <c r="M440" i="167" s="1"/>
  <c r="G440" i="167"/>
  <c r="I440" i="167"/>
  <c r="L440" i="167"/>
  <c r="N440" i="167"/>
  <c r="O440" i="167"/>
  <c r="P440" i="167"/>
  <c r="Q440" i="167"/>
  <c r="S440" i="167"/>
  <c r="T440" i="167"/>
  <c r="U440" i="167"/>
  <c r="V440" i="167"/>
  <c r="AX440" i="167" s="1"/>
  <c r="Y440" i="167"/>
  <c r="X440" i="167" s="1"/>
  <c r="AB440" i="167"/>
  <c r="CG440" i="167" s="1"/>
  <c r="AF440" i="167"/>
  <c r="AC440" i="167" s="1"/>
  <c r="AG440" i="167"/>
  <c r="AI440" i="167"/>
  <c r="AL440" i="167"/>
  <c r="AJ440" i="167" s="1"/>
  <c r="AO440" i="167"/>
  <c r="AP440" i="167"/>
  <c r="AQ440" i="167"/>
  <c r="AR440" i="167"/>
  <c r="AS440" i="167"/>
  <c r="AT440" i="167"/>
  <c r="AU440" i="167"/>
  <c r="AV440" i="167"/>
  <c r="AW440" i="167"/>
  <c r="BK440" i="167"/>
  <c r="BL440" i="167"/>
  <c r="A441" i="167"/>
  <c r="B441" i="167"/>
  <c r="C441" i="167"/>
  <c r="D441" i="167"/>
  <c r="E441" i="167"/>
  <c r="M441" i="167" s="1"/>
  <c r="CF441" i="167"/>
  <c r="I441" i="167"/>
  <c r="L441" i="167"/>
  <c r="N441" i="167"/>
  <c r="O441" i="167"/>
  <c r="P441" i="167"/>
  <c r="Q441" i="167"/>
  <c r="S441" i="167"/>
  <c r="T441" i="167"/>
  <c r="U441" i="167"/>
  <c r="V441" i="167"/>
  <c r="AX441" i="167" s="1"/>
  <c r="Y441" i="167"/>
  <c r="X441" i="167" s="1"/>
  <c r="AB441" i="167"/>
  <c r="CG441" i="167" s="1"/>
  <c r="AF441" i="167"/>
  <c r="AG441" i="167"/>
  <c r="AI441" i="167"/>
  <c r="AL441" i="167"/>
  <c r="AJ441" i="167" s="1"/>
  <c r="AO441" i="167"/>
  <c r="AP441" i="167"/>
  <c r="AQ441" i="167"/>
  <c r="AR441" i="167"/>
  <c r="AS441" i="167"/>
  <c r="AT441" i="167"/>
  <c r="AU441" i="167"/>
  <c r="AV441" i="167"/>
  <c r="AW441" i="167"/>
  <c r="BK441" i="167"/>
  <c r="BL441" i="167"/>
  <c r="A442" i="167"/>
  <c r="B442" i="167"/>
  <c r="C442" i="167"/>
  <c r="D442" i="167"/>
  <c r="E442" i="167"/>
  <c r="M442" i="167" s="1"/>
  <c r="F442" i="167"/>
  <c r="I442" i="167"/>
  <c r="L442" i="167"/>
  <c r="N442" i="167"/>
  <c r="O442" i="167"/>
  <c r="P442" i="167"/>
  <c r="Q442" i="167"/>
  <c r="S442" i="167"/>
  <c r="T442" i="167"/>
  <c r="U442" i="167"/>
  <c r="V442" i="167"/>
  <c r="AX442" i="167" s="1"/>
  <c r="Y442" i="167"/>
  <c r="AB442" i="167"/>
  <c r="AF442" i="167"/>
  <c r="AG442" i="167"/>
  <c r="AI442" i="167"/>
  <c r="AL442" i="167"/>
  <c r="AJ442" i="167" s="1"/>
  <c r="AO442" i="167"/>
  <c r="AP442" i="167"/>
  <c r="AQ442" i="167"/>
  <c r="AR442" i="167"/>
  <c r="AS442" i="167"/>
  <c r="AT442" i="167"/>
  <c r="AU442" i="167"/>
  <c r="AV442" i="167"/>
  <c r="AW442" i="167"/>
  <c r="BB442" i="167"/>
  <c r="BK442" i="167"/>
  <c r="BL442" i="167"/>
  <c r="BN442" i="167"/>
  <c r="A443" i="167"/>
  <c r="B443" i="167"/>
  <c r="C443" i="167"/>
  <c r="D443" i="167"/>
  <c r="E443" i="167"/>
  <c r="M443" i="167" s="1"/>
  <c r="CF443" i="167"/>
  <c r="I443" i="167"/>
  <c r="L443" i="167"/>
  <c r="N443" i="167"/>
  <c r="O443" i="167"/>
  <c r="P443" i="167"/>
  <c r="Q443" i="167"/>
  <c r="S443" i="167"/>
  <c r="T443" i="167"/>
  <c r="U443" i="167"/>
  <c r="V443" i="167"/>
  <c r="AX443" i="167" s="1"/>
  <c r="Y443" i="167"/>
  <c r="AB443" i="167"/>
  <c r="CS443" i="167" s="1"/>
  <c r="AF443" i="167"/>
  <c r="AC443" i="167" s="1"/>
  <c r="AG443" i="167"/>
  <c r="AI443" i="167"/>
  <c r="AL443" i="167"/>
  <c r="AK443" i="167" s="1"/>
  <c r="AO443" i="167"/>
  <c r="AP443" i="167"/>
  <c r="AQ443" i="167"/>
  <c r="AR443" i="167"/>
  <c r="AS443" i="167"/>
  <c r="AT443" i="167"/>
  <c r="AU443" i="167"/>
  <c r="AV443" i="167"/>
  <c r="AW443" i="167"/>
  <c r="BK443" i="167"/>
  <c r="BL443" i="167"/>
  <c r="A444" i="167"/>
  <c r="B444" i="167"/>
  <c r="C444" i="167"/>
  <c r="D444" i="167"/>
  <c r="E444" i="167"/>
  <c r="M444" i="167" s="1"/>
  <c r="I444" i="167"/>
  <c r="L444" i="167"/>
  <c r="N444" i="167"/>
  <c r="O444" i="167"/>
  <c r="P444" i="167"/>
  <c r="Q444" i="167"/>
  <c r="S444" i="167"/>
  <c r="T444" i="167"/>
  <c r="U444" i="167"/>
  <c r="V444" i="167"/>
  <c r="AX444" i="167" s="1"/>
  <c r="Y444" i="167"/>
  <c r="X444" i="167" s="1"/>
  <c r="AB444" i="167"/>
  <c r="Z444" i="167" s="1"/>
  <c r="AF444" i="167"/>
  <c r="AC444" i="167" s="1"/>
  <c r="AG444" i="167"/>
  <c r="AI444" i="167"/>
  <c r="AL444" i="167"/>
  <c r="AJ444" i="167" s="1"/>
  <c r="AO444" i="167"/>
  <c r="AP444" i="167"/>
  <c r="AQ444" i="167"/>
  <c r="AR444" i="167"/>
  <c r="AS444" i="167"/>
  <c r="AT444" i="167"/>
  <c r="AU444" i="167"/>
  <c r="AV444" i="167"/>
  <c r="AW444" i="167"/>
  <c r="BB444" i="167"/>
  <c r="BK444" i="167"/>
  <c r="BL444" i="167"/>
  <c r="BN444" i="167"/>
  <c r="A445" i="167"/>
  <c r="B445" i="167"/>
  <c r="C445" i="167"/>
  <c r="D445" i="167"/>
  <c r="E445" i="167"/>
  <c r="M445" i="167" s="1"/>
  <c r="I445" i="167"/>
  <c r="L445" i="167"/>
  <c r="N445" i="167"/>
  <c r="O445" i="167"/>
  <c r="P445" i="167"/>
  <c r="Q445" i="167"/>
  <c r="S445" i="167"/>
  <c r="T445" i="167"/>
  <c r="U445" i="167"/>
  <c r="V445" i="167"/>
  <c r="AX445" i="167" s="1"/>
  <c r="Y445" i="167"/>
  <c r="W445" i="167" s="1"/>
  <c r="AB445" i="167"/>
  <c r="AF445" i="167"/>
  <c r="AC445" i="167" s="1"/>
  <c r="AG445" i="167"/>
  <c r="AI445" i="167"/>
  <c r="AL445" i="167"/>
  <c r="AJ445" i="167" s="1"/>
  <c r="AO445" i="167"/>
  <c r="AP445" i="167"/>
  <c r="AQ445" i="167"/>
  <c r="AR445" i="167"/>
  <c r="AS445" i="167"/>
  <c r="AT445" i="167"/>
  <c r="AU445" i="167"/>
  <c r="AV445" i="167"/>
  <c r="AW445" i="167"/>
  <c r="BK445" i="167"/>
  <c r="BL445" i="167"/>
  <c r="A446" i="167"/>
  <c r="B446" i="167"/>
  <c r="C446" i="167"/>
  <c r="D446" i="167"/>
  <c r="E446" i="167"/>
  <c r="M446" i="167" s="1"/>
  <c r="G446" i="167"/>
  <c r="I446" i="167"/>
  <c r="L446" i="167"/>
  <c r="N446" i="167"/>
  <c r="O446" i="167"/>
  <c r="P446" i="167"/>
  <c r="Q446" i="167"/>
  <c r="S446" i="167"/>
  <c r="T446" i="167"/>
  <c r="U446" i="167"/>
  <c r="V446" i="167"/>
  <c r="AX446" i="167" s="1"/>
  <c r="Y446" i="167"/>
  <c r="CR446" i="167" s="1"/>
  <c r="AB446" i="167"/>
  <c r="Z446" i="167" s="1"/>
  <c r="AF446" i="167"/>
  <c r="AG446" i="167"/>
  <c r="AI446" i="167"/>
  <c r="AL446" i="167"/>
  <c r="AJ446" i="167" s="1"/>
  <c r="AO446" i="167"/>
  <c r="AP446" i="167"/>
  <c r="AQ446" i="167"/>
  <c r="AR446" i="167"/>
  <c r="AS446" i="167"/>
  <c r="AT446" i="167"/>
  <c r="AU446" i="167"/>
  <c r="AV446" i="167"/>
  <c r="AW446" i="167"/>
  <c r="BK446" i="167"/>
  <c r="BL446" i="167"/>
  <c r="A447" i="167"/>
  <c r="B447" i="167"/>
  <c r="C447" i="167"/>
  <c r="D447" i="167"/>
  <c r="E447" i="167"/>
  <c r="M447" i="167" s="1"/>
  <c r="I447" i="167"/>
  <c r="L447" i="167"/>
  <c r="N447" i="167"/>
  <c r="O447" i="167"/>
  <c r="P447" i="167"/>
  <c r="Q447" i="167"/>
  <c r="S447" i="167"/>
  <c r="T447" i="167"/>
  <c r="U447" i="167"/>
  <c r="V447" i="167"/>
  <c r="AX447" i="167" s="1"/>
  <c r="Y447" i="167"/>
  <c r="W447" i="167" s="1"/>
  <c r="AB447" i="167"/>
  <c r="AF447" i="167"/>
  <c r="AG447" i="167"/>
  <c r="AI447" i="167"/>
  <c r="AL447" i="167"/>
  <c r="AJ447" i="167" s="1"/>
  <c r="AO447" i="167"/>
  <c r="AP447" i="167"/>
  <c r="AQ447" i="167"/>
  <c r="AR447" i="167"/>
  <c r="AS447" i="167"/>
  <c r="AT447" i="167"/>
  <c r="AU447" i="167"/>
  <c r="AV447" i="167"/>
  <c r="AW447" i="167"/>
  <c r="BK447" i="167"/>
  <c r="BL447" i="167"/>
  <c r="A448" i="167"/>
  <c r="B448" i="167"/>
  <c r="C448" i="167"/>
  <c r="D448" i="167"/>
  <c r="E448" i="167"/>
  <c r="M448" i="167" s="1"/>
  <c r="F448" i="167"/>
  <c r="I448" i="167"/>
  <c r="L448" i="167"/>
  <c r="N448" i="167"/>
  <c r="O448" i="167"/>
  <c r="P448" i="167"/>
  <c r="Q448" i="167"/>
  <c r="S448" i="167"/>
  <c r="T448" i="167"/>
  <c r="U448" i="167"/>
  <c r="V448" i="167"/>
  <c r="AX448" i="167" s="1"/>
  <c r="Y448" i="167"/>
  <c r="AB448" i="167"/>
  <c r="Z448" i="167" s="1"/>
  <c r="AF448" i="167"/>
  <c r="AC448" i="167" s="1"/>
  <c r="AG448" i="167"/>
  <c r="AI448" i="167"/>
  <c r="AL448" i="167"/>
  <c r="AJ448" i="167" s="1"/>
  <c r="AO448" i="167"/>
  <c r="AP448" i="167"/>
  <c r="AQ448" i="167"/>
  <c r="AR448" i="167"/>
  <c r="AS448" i="167"/>
  <c r="AT448" i="167"/>
  <c r="AU448" i="167"/>
  <c r="AV448" i="167"/>
  <c r="AW448" i="167"/>
  <c r="BK448" i="167"/>
  <c r="BL448" i="167"/>
  <c r="L1284" i="167"/>
  <c r="L1282" i="167"/>
  <c r="AS1284" i="167"/>
  <c r="AS1282" i="167"/>
  <c r="AQ1284" i="167"/>
  <c r="AQ1282" i="167"/>
  <c r="AP1284" i="167"/>
  <c r="AP1282" i="167"/>
  <c r="AR1284" i="167"/>
  <c r="AR1282" i="167"/>
  <c r="AO1284" i="167"/>
  <c r="AO1282" i="167"/>
  <c r="BL1284" i="167"/>
  <c r="BL1282" i="167"/>
  <c r="AV1284" i="167"/>
  <c r="BK1284" i="167"/>
  <c r="BK1282" i="167"/>
  <c r="AW1284" i="167"/>
  <c r="AW1282" i="167"/>
  <c r="AV1282" i="167"/>
  <c r="AU1284" i="167"/>
  <c r="AU1282" i="167"/>
  <c r="AT1284" i="167"/>
  <c r="AT1282" i="167"/>
  <c r="AC959" i="167" l="1"/>
  <c r="AC1239" i="167"/>
  <c r="AC847" i="167"/>
  <c r="AC857" i="167"/>
  <c r="M774" i="167"/>
  <c r="M812" i="167"/>
  <c r="AC1033" i="167"/>
  <c r="CR625" i="167"/>
  <c r="CS1037" i="167"/>
  <c r="CR1136" i="167"/>
  <c r="AC1039" i="167"/>
  <c r="AX1039" i="167" s="1"/>
  <c r="CM788" i="167"/>
  <c r="AX693" i="167"/>
  <c r="AC756" i="167"/>
  <c r="AC1217" i="167"/>
  <c r="AX1217" i="167" s="1"/>
  <c r="M787" i="167"/>
  <c r="CM745" i="167"/>
  <c r="AC908" i="167"/>
  <c r="AN908" i="167" s="1"/>
  <c r="AC733" i="167"/>
  <c r="AN733" i="167" s="1"/>
  <c r="AC550" i="167"/>
  <c r="AN550" i="167" s="1"/>
  <c r="BH550" i="167" s="1"/>
  <c r="AC677" i="167"/>
  <c r="AC661" i="167"/>
  <c r="AX661" i="167" s="1"/>
  <c r="AC939" i="167"/>
  <c r="AX939" i="167" s="1"/>
  <c r="AC1127" i="167"/>
  <c r="AN1127" i="167" s="1"/>
  <c r="AC903" i="167"/>
  <c r="AC698" i="167"/>
  <c r="AN698" i="167" s="1"/>
  <c r="AC965" i="167"/>
  <c r="AC770" i="167"/>
  <c r="AN770" i="167" s="1"/>
  <c r="AC814" i="167"/>
  <c r="AC874" i="167"/>
  <c r="AX874" i="167" s="1"/>
  <c r="AC886" i="167"/>
  <c r="AN886" i="167" s="1"/>
  <c r="AC823" i="167"/>
  <c r="AN823" i="167" s="1"/>
  <c r="AC831" i="167"/>
  <c r="AN831" i="167" s="1"/>
  <c r="BH611" i="167" s="1"/>
  <c r="AC1082" i="167"/>
  <c r="AX1082" i="167" s="1"/>
  <c r="AC902" i="167"/>
  <c r="AX902" i="167" s="1"/>
  <c r="AC835" i="167"/>
  <c r="AN835" i="167" s="1"/>
  <c r="M1254" i="167"/>
  <c r="M1255" i="167"/>
  <c r="M1266" i="167"/>
  <c r="M1274" i="167"/>
  <c r="M1281" i="167"/>
  <c r="CA1102" i="167"/>
  <c r="BR423" i="167"/>
  <c r="AC732" i="167"/>
  <c r="AN732" i="167" s="1"/>
  <c r="AC489" i="167"/>
  <c r="CO489" i="167" s="1"/>
  <c r="AC499" i="167"/>
  <c r="AX499" i="167" s="1"/>
  <c r="AC775" i="167"/>
  <c r="AN775" i="167" s="1"/>
  <c r="AC670" i="167"/>
  <c r="AX670" i="167" s="1"/>
  <c r="AC990" i="167"/>
  <c r="AX990" i="167" s="1"/>
  <c r="M1217" i="167"/>
  <c r="M1220" i="167"/>
  <c r="M1223" i="167"/>
  <c r="AC1171" i="167"/>
  <c r="AN1171" i="167" s="1"/>
  <c r="AC1224" i="167"/>
  <c r="AX1224" i="167" s="1"/>
  <c r="AC573" i="167"/>
  <c r="CO573" i="167" s="1"/>
  <c r="AC681" i="167"/>
  <c r="AX681" i="167" s="1"/>
  <c r="AC668" i="167"/>
  <c r="AX668" i="167" s="1"/>
  <c r="BQ220" i="167"/>
  <c r="AC819" i="167"/>
  <c r="AX819" i="167" s="1"/>
  <c r="AC836" i="167"/>
  <c r="AX836" i="167" s="1"/>
  <c r="AC925" i="167"/>
  <c r="AX925" i="167" s="1"/>
  <c r="AC981" i="167"/>
  <c r="AN981" i="167" s="1"/>
  <c r="AC1247" i="167"/>
  <c r="AX1247" i="167" s="1"/>
  <c r="AC1270" i="167"/>
  <c r="AX1270" i="167" s="1"/>
  <c r="AC881" i="167"/>
  <c r="AX881" i="167" s="1"/>
  <c r="AC875" i="167"/>
  <c r="AX875" i="167" s="1"/>
  <c r="AC1037" i="167"/>
  <c r="AX1037" i="167" s="1"/>
  <c r="AC1040" i="167"/>
  <c r="AN1040" i="167" s="1"/>
  <c r="AC1208" i="167"/>
  <c r="AN1208" i="167" s="1"/>
  <c r="CR702" i="167"/>
  <c r="AC1045" i="167"/>
  <c r="AX1045" i="167" s="1"/>
  <c r="AC1149" i="167"/>
  <c r="AX1149" i="167" s="1"/>
  <c r="AC1154" i="167"/>
  <c r="AX1154" i="167" s="1"/>
  <c r="AC1160" i="167"/>
  <c r="AX1160" i="167" s="1"/>
  <c r="AC879" i="167"/>
  <c r="AX879" i="167" s="1"/>
  <c r="AC987" i="167"/>
  <c r="AX987" i="167" s="1"/>
  <c r="AC1041" i="167"/>
  <c r="AN1041" i="167" s="1"/>
  <c r="AC695" i="167"/>
  <c r="AN695" i="167" s="1"/>
  <c r="BY653" i="167"/>
  <c r="M1174" i="167"/>
  <c r="M1179" i="167"/>
  <c r="M1193" i="167"/>
  <c r="M1201" i="167"/>
  <c r="AC932" i="167"/>
  <c r="AX932" i="167" s="1"/>
  <c r="AC937" i="167"/>
  <c r="AX937" i="167" s="1"/>
  <c r="AC988" i="167"/>
  <c r="AX988" i="167" s="1"/>
  <c r="M1280" i="167"/>
  <c r="AC906" i="167"/>
  <c r="AX906" i="167" s="1"/>
  <c r="AC571" i="167"/>
  <c r="AX571" i="167" s="1"/>
  <c r="AC666" i="167"/>
  <c r="AX666" i="167" s="1"/>
  <c r="AC986" i="167"/>
  <c r="AX986" i="167" s="1"/>
  <c r="AC977" i="167"/>
  <c r="AX977" i="167" s="1"/>
  <c r="AC812" i="167"/>
  <c r="AX812" i="167" s="1"/>
  <c r="AC774" i="167"/>
  <c r="CO774" i="167" s="1"/>
  <c r="AC877" i="167"/>
  <c r="AX877" i="167" s="1"/>
  <c r="AC1076" i="167"/>
  <c r="AX1076" i="167" s="1"/>
  <c r="AC1104" i="167"/>
  <c r="AX1104" i="167" s="1"/>
  <c r="AC1115" i="167"/>
  <c r="AX1115" i="167" s="1"/>
  <c r="AC1125" i="167"/>
  <c r="AX1125" i="167" s="1"/>
  <c r="AC1135" i="167"/>
  <c r="AX1135" i="167" s="1"/>
  <c r="AC1138" i="167"/>
  <c r="AN1138" i="167" s="1"/>
  <c r="AC1152" i="167"/>
  <c r="AX1152" i="167" s="1"/>
  <c r="CR1061" i="167"/>
  <c r="AC764" i="167"/>
  <c r="AX764" i="167" s="1"/>
  <c r="AC1108" i="167"/>
  <c r="AX1108" i="167" s="1"/>
  <c r="AC1199" i="167"/>
  <c r="AX1199" i="167" s="1"/>
  <c r="M1098" i="167"/>
  <c r="M906" i="167"/>
  <c r="M946" i="167"/>
  <c r="M850" i="167"/>
  <c r="M890" i="167"/>
  <c r="AC983" i="167"/>
  <c r="AX983" i="167" s="1"/>
  <c r="M756" i="167"/>
  <c r="M1085" i="167"/>
  <c r="M1095" i="167"/>
  <c r="M1102" i="167"/>
  <c r="M1161" i="167"/>
  <c r="M1172" i="167"/>
  <c r="M1175" i="167"/>
  <c r="M1192" i="167"/>
  <c r="M1194" i="167"/>
  <c r="M1202" i="167"/>
  <c r="M1239" i="167"/>
  <c r="M1248" i="167"/>
  <c r="M1268" i="167"/>
  <c r="CK436" i="167"/>
  <c r="AC827" i="167"/>
  <c r="AX827" i="167" s="1"/>
  <c r="AC861" i="167"/>
  <c r="AN861" i="167" s="1"/>
  <c r="M860" i="167"/>
  <c r="M889" i="167"/>
  <c r="AC914" i="167"/>
  <c r="AN914" i="167" s="1"/>
  <c r="CG920" i="167"/>
  <c r="AC934" i="167"/>
  <c r="AN934" i="167" s="1"/>
  <c r="M948" i="167"/>
  <c r="AC969" i="167"/>
  <c r="AX969" i="167" s="1"/>
  <c r="M995" i="167"/>
  <c r="M1038" i="167"/>
  <c r="AC1052" i="167"/>
  <c r="AX1052" i="167" s="1"/>
  <c r="M1062" i="167"/>
  <c r="M1068" i="167"/>
  <c r="AC1099" i="167"/>
  <c r="AX1099" i="167" s="1"/>
  <c r="M1273" i="167"/>
  <c r="M522" i="167"/>
  <c r="M1028" i="167"/>
  <c r="M1020" i="167"/>
  <c r="M682" i="167"/>
  <c r="M670" i="167"/>
  <c r="M731" i="167"/>
  <c r="M854" i="167"/>
  <c r="M983" i="167"/>
  <c r="M970" i="167"/>
  <c r="BZ255" i="167"/>
  <c r="AC1008" i="167"/>
  <c r="AX1008" i="167" s="1"/>
  <c r="AC714" i="167"/>
  <c r="AN714" i="167" s="1"/>
  <c r="BH714" i="167" s="1"/>
  <c r="AC780" i="167"/>
  <c r="AN780" i="167" s="1"/>
  <c r="AC776" i="167"/>
  <c r="AX776" i="167" s="1"/>
  <c r="AC758" i="167"/>
  <c r="AN758" i="167" s="1"/>
  <c r="AC1120" i="167"/>
  <c r="AN1120" i="167" s="1"/>
  <c r="AC1063" i="167"/>
  <c r="AN1063" i="167" s="1"/>
  <c r="AC1070" i="167"/>
  <c r="AX1070" i="167" s="1"/>
  <c r="AC1232" i="167"/>
  <c r="AX1232" i="167" s="1"/>
  <c r="AC998" i="167"/>
  <c r="AX998" i="167" s="1"/>
  <c r="AC595" i="167"/>
  <c r="AN595" i="167" s="1"/>
  <c r="AC673" i="167"/>
  <c r="CO673" i="167" s="1"/>
  <c r="AC676" i="167"/>
  <c r="AN676" i="167" s="1"/>
  <c r="AC1060" i="167"/>
  <c r="AX1060" i="167" s="1"/>
  <c r="AC973" i="167"/>
  <c r="AX973" i="167" s="1"/>
  <c r="AC1184" i="167"/>
  <c r="CO1184" i="167" s="1"/>
  <c r="AC1159" i="167"/>
  <c r="CO1159" i="167" s="1"/>
  <c r="AC870" i="167"/>
  <c r="AX870" i="167" s="1"/>
  <c r="CK356" i="167"/>
  <c r="AC694" i="167"/>
  <c r="AX694" i="167" s="1"/>
  <c r="AC763" i="167"/>
  <c r="AX763" i="167" s="1"/>
  <c r="AC748" i="167"/>
  <c r="AN748" i="167" s="1"/>
  <c r="AC978" i="167"/>
  <c r="AN978" i="167" s="1"/>
  <c r="BH978" i="167" s="1"/>
  <c r="AC1158" i="167"/>
  <c r="CO1158" i="167" s="1"/>
  <c r="AC669" i="167"/>
  <c r="AN669" i="167" s="1"/>
  <c r="BH669" i="167" s="1"/>
  <c r="BQ608" i="167"/>
  <c r="BQ673" i="167"/>
  <c r="AC1090" i="167"/>
  <c r="CL1184" i="167"/>
  <c r="BQ1077" i="167"/>
  <c r="BQ1140" i="167"/>
  <c r="BQ1190" i="167"/>
  <c r="CS777" i="167"/>
  <c r="AC730" i="167"/>
  <c r="AX730" i="167" s="1"/>
  <c r="AC750" i="167"/>
  <c r="AX750" i="167" s="1"/>
  <c r="BY1158" i="167"/>
  <c r="CS1262" i="167"/>
  <c r="AC1010" i="167"/>
  <c r="AX1010" i="167" s="1"/>
  <c r="AC1123" i="167"/>
  <c r="AX1123" i="167" s="1"/>
  <c r="AC971" i="167"/>
  <c r="AX971" i="167" s="1"/>
  <c r="CK332" i="167"/>
  <c r="AC696" i="167"/>
  <c r="AX696" i="167" s="1"/>
  <c r="AC1007" i="167"/>
  <c r="AX1007" i="167" s="1"/>
  <c r="AC728" i="167"/>
  <c r="AX728" i="167" s="1"/>
  <c r="AC735" i="167"/>
  <c r="AX735" i="167" s="1"/>
  <c r="AC772" i="167"/>
  <c r="AX772" i="167" s="1"/>
  <c r="AC747" i="167"/>
  <c r="AX747" i="167" s="1"/>
  <c r="AC796" i="167"/>
  <c r="AX796" i="167" s="1"/>
  <c r="AC1277" i="167"/>
  <c r="AX1277" i="167" s="1"/>
  <c r="AC1075" i="167"/>
  <c r="AX1075" i="167" s="1"/>
  <c r="AC1155" i="167"/>
  <c r="AX1155" i="167" s="1"/>
  <c r="AC1254" i="167"/>
  <c r="AX1254" i="167" s="1"/>
  <c r="AC1255" i="167"/>
  <c r="AX1255" i="167" s="1"/>
  <c r="AC1274" i="167"/>
  <c r="AX1274" i="167" s="1"/>
  <c r="BY853" i="167"/>
  <c r="BY1074" i="167"/>
  <c r="BY1241" i="167"/>
  <c r="BQ900" i="167"/>
  <c r="AX677" i="167"/>
  <c r="BY1280" i="167"/>
  <c r="CR1280" i="167"/>
  <c r="CL772" i="167"/>
  <c r="BQ1214" i="167"/>
  <c r="BY1225" i="167"/>
  <c r="CL1272" i="167"/>
  <c r="BQ1113" i="167"/>
  <c r="BQ851" i="167"/>
  <c r="CL953" i="167"/>
  <c r="BQ1102" i="167"/>
  <c r="BY501" i="167"/>
  <c r="CL1228" i="167"/>
  <c r="CL1035" i="167"/>
  <c r="BY670" i="167"/>
  <c r="CG1218" i="167"/>
  <c r="CS1218" i="167"/>
  <c r="AA414" i="167"/>
  <c r="CG414" i="167"/>
  <c r="CL930" i="167"/>
  <c r="AD231" i="167"/>
  <c r="BQ887" i="167"/>
  <c r="BY1121" i="167"/>
  <c r="AK333" i="167"/>
  <c r="CR962" i="167"/>
  <c r="BY787" i="167"/>
  <c r="AX847" i="167"/>
  <c r="BQ1122" i="167"/>
  <c r="AX756" i="167"/>
  <c r="BY860" i="167"/>
  <c r="CS181" i="167"/>
  <c r="CU181" i="167" s="1"/>
  <c r="CR346" i="167"/>
  <c r="BY346" i="167"/>
  <c r="CS734" i="167"/>
  <c r="BY879" i="167"/>
  <c r="W1168" i="167"/>
  <c r="CR1168" i="167"/>
  <c r="CL782" i="167"/>
  <c r="AX900" i="167"/>
  <c r="CL931" i="167"/>
  <c r="BQ1050" i="167"/>
  <c r="CS755" i="167"/>
  <c r="CS1215" i="167"/>
  <c r="BQ906" i="167"/>
  <c r="CS911" i="167"/>
  <c r="AC1181" i="167"/>
  <c r="AX1181" i="167" s="1"/>
  <c r="AC1229" i="167"/>
  <c r="AX1229" i="167" s="1"/>
  <c r="AC1252" i="167"/>
  <c r="AX1252" i="167" s="1"/>
  <c r="AC1256" i="167"/>
  <c r="AC1278" i="167"/>
  <c r="AX1278" i="167" s="1"/>
  <c r="M1029" i="167"/>
  <c r="M1081" i="167"/>
  <c r="M721" i="167"/>
  <c r="M744" i="167"/>
  <c r="AX774" i="167"/>
  <c r="M813" i="167"/>
  <c r="M838" i="167"/>
  <c r="M842" i="167"/>
  <c r="M865" i="167"/>
  <c r="M894" i="167"/>
  <c r="M896" i="167"/>
  <c r="M927" i="167"/>
  <c r="AX1038" i="167"/>
  <c r="M1047" i="167"/>
  <c r="M1076" i="167"/>
  <c r="M1078" i="167"/>
  <c r="M1104" i="167"/>
  <c r="M1115" i="167"/>
  <c r="M1125" i="167"/>
  <c r="M1135" i="167"/>
  <c r="M1138" i="167"/>
  <c r="M1142" i="167"/>
  <c r="CL1143" i="167"/>
  <c r="M1143" i="167"/>
  <c r="M1147" i="167"/>
  <c r="M1152" i="167"/>
  <c r="M1181" i="167"/>
  <c r="M1212" i="167"/>
  <c r="M1229" i="167"/>
  <c r="M1252" i="167"/>
  <c r="M1256" i="167"/>
  <c r="M1267" i="167"/>
  <c r="M1278" i="167"/>
  <c r="BY877" i="167"/>
  <c r="AX897" i="167"/>
  <c r="CR905" i="167"/>
  <c r="BQ752" i="167"/>
  <c r="M1054" i="167"/>
  <c r="M952" i="167"/>
  <c r="CR809" i="167"/>
  <c r="M1012" i="167"/>
  <c r="AC741" i="167"/>
  <c r="AX741" i="167" s="1"/>
  <c r="AC793" i="167"/>
  <c r="AN793" i="167" s="1"/>
  <c r="AC1034" i="167"/>
  <c r="AN1034" i="167" s="1"/>
  <c r="M661" i="167"/>
  <c r="M939" i="167"/>
  <c r="M1127" i="167"/>
  <c r="M903" i="167"/>
  <c r="M698" i="167"/>
  <c r="M910" i="167"/>
  <c r="M965" i="167"/>
  <c r="AC1006" i="167"/>
  <c r="AX1006" i="167" s="1"/>
  <c r="M1156" i="167"/>
  <c r="M881" i="167"/>
  <c r="M875" i="167"/>
  <c r="BR789" i="167"/>
  <c r="M788" i="167"/>
  <c r="AC808" i="167"/>
  <c r="AX808" i="167" s="1"/>
  <c r="M822" i="167"/>
  <c r="M827" i="167"/>
  <c r="M832" i="167"/>
  <c r="AC839" i="167"/>
  <c r="AC840" i="167"/>
  <c r="AX840" i="167" s="1"/>
  <c r="M845" i="167"/>
  <c r="M861" i="167"/>
  <c r="AC862" i="167"/>
  <c r="AX862" i="167" s="1"/>
  <c r="M898" i="167"/>
  <c r="M914" i="167"/>
  <c r="M919" i="167"/>
  <c r="AC933" i="167"/>
  <c r="M934" i="167"/>
  <c r="AC967" i="167"/>
  <c r="AN967" i="167" s="1"/>
  <c r="M969" i="167"/>
  <c r="M979" i="167"/>
  <c r="M1017" i="167"/>
  <c r="M1052" i="167"/>
  <c r="AC1077" i="167"/>
  <c r="AX1077" i="167" s="1"/>
  <c r="M1084" i="167"/>
  <c r="M1089" i="167"/>
  <c r="AC1097" i="167"/>
  <c r="AX1097" i="167" s="1"/>
  <c r="M1099" i="167"/>
  <c r="AC1103" i="167"/>
  <c r="AX1103" i="167" s="1"/>
  <c r="AC1110" i="167"/>
  <c r="AX1110" i="167" s="1"/>
  <c r="AC1126" i="167"/>
  <c r="AX1126" i="167" s="1"/>
  <c r="AC1136" i="167"/>
  <c r="AX1136" i="167" s="1"/>
  <c r="AC1137" i="167"/>
  <c r="AC1148" i="167"/>
  <c r="AX1148" i="167" s="1"/>
  <c r="AC1153" i="167"/>
  <c r="AX1153" i="167" s="1"/>
  <c r="AC1163" i="167"/>
  <c r="AX1163" i="167" s="1"/>
  <c r="M1162" i="167"/>
  <c r="M1166" i="167"/>
  <c r="AC1177" i="167"/>
  <c r="AN1177" i="167" s="1"/>
  <c r="BH1177" i="167" s="1"/>
  <c r="M1176" i="167"/>
  <c r="AC1183" i="167"/>
  <c r="AN1183" i="167" s="1"/>
  <c r="M1182" i="167"/>
  <c r="AC1190" i="167"/>
  <c r="AX1190" i="167" s="1"/>
  <c r="M1189" i="167"/>
  <c r="AC1196" i="167"/>
  <c r="M1195" i="167"/>
  <c r="M1203" i="167"/>
  <c r="M1211" i="167"/>
  <c r="M1207" i="167"/>
  <c r="AC1213" i="167"/>
  <c r="AX1213" i="167" s="1"/>
  <c r="M1238" i="167"/>
  <c r="M1240" i="167"/>
  <c r="M1243" i="167"/>
  <c r="AC1253" i="167"/>
  <c r="AX1253" i="167" s="1"/>
  <c r="AC1257" i="167"/>
  <c r="AX1257" i="167" s="1"/>
  <c r="AC1263" i="167"/>
  <c r="CO1263" i="167" s="1"/>
  <c r="M1269" i="167"/>
  <c r="AC1275" i="167"/>
  <c r="AX1275" i="167" s="1"/>
  <c r="M955" i="167"/>
  <c r="M858" i="167"/>
  <c r="CR1053" i="167"/>
  <c r="M998" i="167"/>
  <c r="M1157" i="167"/>
  <c r="M595" i="167"/>
  <c r="M689" i="167"/>
  <c r="M608" i="167"/>
  <c r="M610" i="167"/>
  <c r="M673" i="167"/>
  <c r="M676" i="167"/>
  <c r="M1060" i="167"/>
  <c r="M973" i="167"/>
  <c r="M1184" i="167"/>
  <c r="M938" i="167"/>
  <c r="AC904" i="167"/>
  <c r="AX904" i="167" s="1"/>
  <c r="AC699" i="167"/>
  <c r="AN699" i="167" s="1"/>
  <c r="AC928" i="167"/>
  <c r="AC962" i="167"/>
  <c r="AN962" i="167" s="1"/>
  <c r="M1159" i="167"/>
  <c r="M870" i="167"/>
  <c r="AC883" i="167"/>
  <c r="AX883" i="167" s="1"/>
  <c r="M957" i="167"/>
  <c r="M1132" i="167"/>
  <c r="M818" i="167"/>
  <c r="M770" i="167"/>
  <c r="M789" i="167"/>
  <c r="M795" i="167"/>
  <c r="M814" i="167"/>
  <c r="M874" i="167"/>
  <c r="M886" i="167"/>
  <c r="M949" i="167"/>
  <c r="M959" i="167"/>
  <c r="M996" i="167"/>
  <c r="M1039" i="167"/>
  <c r="M1061" i="167"/>
  <c r="M1066" i="167"/>
  <c r="AC1244" i="167"/>
  <c r="AX1244" i="167" s="1"/>
  <c r="AC1264" i="167"/>
  <c r="AX1264" i="167" s="1"/>
  <c r="M703" i="167"/>
  <c r="M752" i="167"/>
  <c r="M885" i="167"/>
  <c r="CS607" i="167"/>
  <c r="M1013" i="167"/>
  <c r="M733" i="167"/>
  <c r="AC754" i="167"/>
  <c r="AN754" i="167" s="1"/>
  <c r="BH754" i="167" s="1"/>
  <c r="AC734" i="167"/>
  <c r="AX734" i="167" s="1"/>
  <c r="AC501" i="167"/>
  <c r="CO501" i="167" s="1"/>
  <c r="M753" i="167"/>
  <c r="M741" i="167"/>
  <c r="M793" i="167"/>
  <c r="M1034" i="167"/>
  <c r="AC594" i="167"/>
  <c r="AN594" i="167" s="1"/>
  <c r="AC687" i="167"/>
  <c r="AX687" i="167" s="1"/>
  <c r="AC604" i="167"/>
  <c r="AX604" i="167" s="1"/>
  <c r="AC985" i="167"/>
  <c r="AX985" i="167" s="1"/>
  <c r="AC942" i="167"/>
  <c r="AN942" i="167" s="1"/>
  <c r="AC853" i="167"/>
  <c r="AN853" i="167" s="1"/>
  <c r="AC1260" i="167"/>
  <c r="AX1260" i="167" s="1"/>
  <c r="AC960" i="167"/>
  <c r="AN960" i="167" s="1"/>
  <c r="AC866" i="167"/>
  <c r="AX866" i="167" s="1"/>
  <c r="AC794" i="167"/>
  <c r="AX794" i="167" s="1"/>
  <c r="AC833" i="167"/>
  <c r="AX833" i="167" s="1"/>
  <c r="AC941" i="167"/>
  <c r="AN941" i="167" s="1"/>
  <c r="AC956" i="167"/>
  <c r="AN956" i="167" s="1"/>
  <c r="AC1059" i="167"/>
  <c r="AN1059" i="167" s="1"/>
  <c r="AC1069" i="167"/>
  <c r="AN1069" i="167" s="1"/>
  <c r="BR1083" i="167"/>
  <c r="AC1112" i="167"/>
  <c r="AX1112" i="167" s="1"/>
  <c r="AC1164" i="167"/>
  <c r="AX1164" i="167" s="1"/>
  <c r="AC1218" i="167"/>
  <c r="AX1218" i="167" s="1"/>
  <c r="CL1253" i="167"/>
  <c r="AC1272" i="167"/>
  <c r="AX1272" i="167" s="1"/>
  <c r="AC1279" i="167"/>
  <c r="AX1279" i="167" s="1"/>
  <c r="AN326" i="167"/>
  <c r="AH326" i="167"/>
  <c r="AN246" i="167"/>
  <c r="AH246" i="167"/>
  <c r="AN168" i="167"/>
  <c r="AH168" i="167"/>
  <c r="AH784" i="167"/>
  <c r="AH1059" i="167"/>
  <c r="AH1233" i="167"/>
  <c r="AD417" i="167"/>
  <c r="AC417" i="167"/>
  <c r="AN417" i="167" s="1"/>
  <c r="AD910" i="167"/>
  <c r="AC910" i="167"/>
  <c r="AX910" i="167" s="1"/>
  <c r="AH930" i="167"/>
  <c r="AD1017" i="167"/>
  <c r="AC1017" i="167"/>
  <c r="AN1017" i="167" s="1"/>
  <c r="AH1100" i="167"/>
  <c r="AH1208" i="167"/>
  <c r="AE1212" i="167"/>
  <c r="AC1212" i="167"/>
  <c r="AX1212" i="167" s="1"/>
  <c r="AH338" i="167"/>
  <c r="AN295" i="167"/>
  <c r="AH295" i="167"/>
  <c r="AN258" i="167"/>
  <c r="AH258" i="167"/>
  <c r="AH204" i="167"/>
  <c r="AH781" i="167"/>
  <c r="AH869" i="167"/>
  <c r="AD1061" i="167"/>
  <c r="AC1061" i="167"/>
  <c r="AX1061" i="167" s="1"/>
  <c r="AH1071" i="167"/>
  <c r="AE1084" i="167"/>
  <c r="AC1084" i="167"/>
  <c r="AX1084" i="167" s="1"/>
  <c r="AE1089" i="167"/>
  <c r="AC1089" i="167"/>
  <c r="AH1096" i="167"/>
  <c r="AH1112" i="167"/>
  <c r="AD1162" i="167"/>
  <c r="AC1162" i="167"/>
  <c r="CO1162" i="167" s="1"/>
  <c r="AH1164" i="167"/>
  <c r="AE1166" i="167"/>
  <c r="AC1166" i="167"/>
  <c r="AX1166" i="167" s="1"/>
  <c r="AH1173" i="167"/>
  <c r="AD1176" i="167"/>
  <c r="AC1176" i="167"/>
  <c r="AH1178" i="167"/>
  <c r="AC1182" i="167"/>
  <c r="AC1189" i="167"/>
  <c r="AX1189" i="167" s="1"/>
  <c r="AC1195" i="167"/>
  <c r="AX1195" i="167" s="1"/>
  <c r="AH1205" i="167"/>
  <c r="AD1203" i="167"/>
  <c r="AC1203" i="167"/>
  <c r="AX1203" i="167" s="1"/>
  <c r="AC1211" i="167"/>
  <c r="AN1211" i="167" s="1"/>
  <c r="AE1207" i="167"/>
  <c r="AC1207" i="167"/>
  <c r="AX1207" i="167" s="1"/>
  <c r="AX1206" i="167"/>
  <c r="AH1214" i="167"/>
  <c r="AH1218" i="167"/>
  <c r="AH1225" i="167"/>
  <c r="AC1238" i="167"/>
  <c r="AX1238" i="167" s="1"/>
  <c r="AC1240" i="167"/>
  <c r="AN1240" i="167" s="1"/>
  <c r="BH1240" i="167" s="1"/>
  <c r="AX1239" i="167"/>
  <c r="AH1241" i="167"/>
  <c r="AC1243" i="167"/>
  <c r="AN1243" i="167" s="1"/>
  <c r="AE1245" i="167"/>
  <c r="AC1245" i="167"/>
  <c r="AN1245" i="167" s="1"/>
  <c r="AX1249" i="167"/>
  <c r="AC1269" i="167"/>
  <c r="AX1268" i="167"/>
  <c r="AH1272" i="167"/>
  <c r="AH1279" i="167"/>
  <c r="AN414" i="167"/>
  <c r="AH414" i="167"/>
  <c r="AD374" i="167"/>
  <c r="AC374" i="167"/>
  <c r="AN374" i="167" s="1"/>
  <c r="AN363" i="167"/>
  <c r="AH363" i="167"/>
  <c r="AN318" i="167"/>
  <c r="AH318" i="167"/>
  <c r="BS286" i="167"/>
  <c r="AC286" i="167"/>
  <c r="AN286" i="167" s="1"/>
  <c r="AD227" i="167"/>
  <c r="AC227" i="167"/>
  <c r="AE778" i="167"/>
  <c r="AC778" i="167"/>
  <c r="AX778" i="167" s="1"/>
  <c r="AH960" i="167"/>
  <c r="AH794" i="167"/>
  <c r="BS822" i="167"/>
  <c r="AC822" i="167"/>
  <c r="AX822" i="167" s="1"/>
  <c r="AN873" i="167"/>
  <c r="AH873" i="167"/>
  <c r="AH941" i="167"/>
  <c r="AD1078" i="167"/>
  <c r="AC1078" i="167"/>
  <c r="AN1078" i="167" s="1"/>
  <c r="AE1142" i="167"/>
  <c r="AC1142" i="167"/>
  <c r="AX1142" i="167" s="1"/>
  <c r="AD1143" i="167"/>
  <c r="AC1143" i="167"/>
  <c r="AH1235" i="167"/>
  <c r="AD1267" i="167"/>
  <c r="AC1267" i="167"/>
  <c r="AX1267" i="167" s="1"/>
  <c r="AN356" i="167"/>
  <c r="AH356" i="167"/>
  <c r="AH280" i="167"/>
  <c r="AN254" i="167"/>
  <c r="AH254" i="167"/>
  <c r="AH181" i="167"/>
  <c r="AH749" i="167"/>
  <c r="AH1026" i="167"/>
  <c r="BY966" i="167"/>
  <c r="AH550" i="167"/>
  <c r="AH675" i="167"/>
  <c r="AH627" i="167"/>
  <c r="AE938" i="167"/>
  <c r="AC938" i="167"/>
  <c r="AX938" i="167" s="1"/>
  <c r="AD1132" i="167"/>
  <c r="AC1132" i="167"/>
  <c r="AX1132" i="167" s="1"/>
  <c r="AH887" i="167"/>
  <c r="AD996" i="167"/>
  <c r="AC996" i="167"/>
  <c r="AN996" i="167" s="1"/>
  <c r="AH403" i="167"/>
  <c r="AN347" i="167"/>
  <c r="AH347" i="167"/>
  <c r="AE309" i="167"/>
  <c r="AC309" i="167"/>
  <c r="CO309" i="167" s="1"/>
  <c r="AN307" i="167"/>
  <c r="AH307" i="167"/>
  <c r="AE294" i="167"/>
  <c r="AC294" i="167"/>
  <c r="AN294" i="167" s="1"/>
  <c r="AN288" i="167"/>
  <c r="AH288" i="167"/>
  <c r="AN284" i="167"/>
  <c r="AH284" i="167"/>
  <c r="AH277" i="167"/>
  <c r="AN273" i="167"/>
  <c r="AH273" i="167"/>
  <c r="AH239" i="167"/>
  <c r="AH235" i="167"/>
  <c r="BQ233" i="167"/>
  <c r="AN220" i="167"/>
  <c r="AH220" i="167"/>
  <c r="AD195" i="167"/>
  <c r="AC195" i="167"/>
  <c r="AN195" i="167" s="1"/>
  <c r="AH193" i="167"/>
  <c r="AH186" i="167"/>
  <c r="AX479" i="167"/>
  <c r="AH696" i="167"/>
  <c r="AH1007" i="167"/>
  <c r="AH810" i="167"/>
  <c r="AH728" i="167"/>
  <c r="AH717" i="167"/>
  <c r="AH735" i="167"/>
  <c r="AH493" i="167"/>
  <c r="AH761" i="167"/>
  <c r="AH777" i="167"/>
  <c r="AH772" i="167"/>
  <c r="AH747" i="167"/>
  <c r="AH796" i="167"/>
  <c r="AD856" i="167"/>
  <c r="AC856" i="167"/>
  <c r="AE809" i="167"/>
  <c r="AC809" i="167"/>
  <c r="AX809" i="167" s="1"/>
  <c r="AD1032" i="167"/>
  <c r="AC1032" i="167"/>
  <c r="AX1032" i="167" s="1"/>
  <c r="AH1106" i="167"/>
  <c r="AH1055" i="167"/>
  <c r="AH975" i="167"/>
  <c r="AH1277" i="167"/>
  <c r="AD1053" i="167"/>
  <c r="AC1053" i="167"/>
  <c r="AD600" i="167"/>
  <c r="AC600" i="167"/>
  <c r="CO600" i="167" s="1"/>
  <c r="AH991" i="167"/>
  <c r="AH686" i="167"/>
  <c r="AH679" i="167"/>
  <c r="AD685" i="167"/>
  <c r="AC685" i="167"/>
  <c r="AN685" i="167" s="1"/>
  <c r="AH570" i="167"/>
  <c r="AD622" i="167"/>
  <c r="AC622" i="167"/>
  <c r="AN622" i="167" s="1"/>
  <c r="AH641" i="167"/>
  <c r="AH672" i="167"/>
  <c r="AH947" i="167"/>
  <c r="AH1123" i="167"/>
  <c r="AD929" i="167"/>
  <c r="AC929" i="167"/>
  <c r="AX929" i="167" s="1"/>
  <c r="AH700" i="167"/>
  <c r="AH1018" i="167"/>
  <c r="AH971" i="167"/>
  <c r="AH851" i="167"/>
  <c r="AH878" i="167"/>
  <c r="AE1024" i="167"/>
  <c r="AC1024" i="167"/>
  <c r="AX1024" i="167" s="1"/>
  <c r="AH855" i="167"/>
  <c r="AD715" i="167"/>
  <c r="AC715" i="167"/>
  <c r="AX715" i="167" s="1"/>
  <c r="AD745" i="167"/>
  <c r="AC745" i="167"/>
  <c r="AX745" i="167" s="1"/>
  <c r="AH826" i="167"/>
  <c r="BQ827" i="167"/>
  <c r="AH830" i="167"/>
  <c r="AH834" i="167"/>
  <c r="AE846" i="167"/>
  <c r="AC846" i="167"/>
  <c r="AX846" i="167" s="1"/>
  <c r="AH848" i="167"/>
  <c r="AD882" i="167"/>
  <c r="AC882" i="167"/>
  <c r="AN882" i="167" s="1"/>
  <c r="AD895" i="167"/>
  <c r="AC895" i="167"/>
  <c r="AN895" i="167" s="1"/>
  <c r="BH895" i="167" s="1"/>
  <c r="AD891" i="167"/>
  <c r="AC891" i="167"/>
  <c r="AN891" i="167" s="1"/>
  <c r="AN900" i="167"/>
  <c r="AH900" i="167"/>
  <c r="AH902" i="167"/>
  <c r="AD924" i="167"/>
  <c r="AC924" i="167"/>
  <c r="AX924" i="167" s="1"/>
  <c r="BQ934" i="167"/>
  <c r="AH936" i="167"/>
  <c r="AH981" i="167"/>
  <c r="AN987" i="167"/>
  <c r="AH987" i="167"/>
  <c r="AD1004" i="167"/>
  <c r="AC1004" i="167"/>
  <c r="AX1004" i="167" s="1"/>
  <c r="AH1035" i="167"/>
  <c r="AE1048" i="167"/>
  <c r="AC1048" i="167"/>
  <c r="CO1048" i="167" s="1"/>
  <c r="AD1044" i="167"/>
  <c r="AC1044" i="167"/>
  <c r="AX1044" i="167" s="1"/>
  <c r="AH1041" i="167"/>
  <c r="AE1073" i="167"/>
  <c r="AC1073" i="167"/>
  <c r="CO1073" i="167" s="1"/>
  <c r="AH1074" i="167"/>
  <c r="AH1107" i="167"/>
  <c r="AH1113" i="167"/>
  <c r="AH1122" i="167"/>
  <c r="BQ1125" i="167"/>
  <c r="AH1130" i="167"/>
  <c r="AH1133" i="167"/>
  <c r="AH1141" i="167"/>
  <c r="AH1145" i="167"/>
  <c r="AN1149" i="167"/>
  <c r="AH1149" i="167"/>
  <c r="AN1154" i="167"/>
  <c r="AH1154" i="167"/>
  <c r="AH1160" i="167"/>
  <c r="AH1168" i="167"/>
  <c r="AH1185" i="167"/>
  <c r="AH1197" i="167"/>
  <c r="AC1204" i="167"/>
  <c r="AX1204" i="167" s="1"/>
  <c r="AE1219" i="167"/>
  <c r="AC1219" i="167"/>
  <c r="AN1219" i="167" s="1"/>
  <c r="AH1228" i="167"/>
  <c r="AH1250" i="167"/>
  <c r="AH1258" i="167"/>
  <c r="AH1259" i="167"/>
  <c r="AH1265" i="167"/>
  <c r="AD1271" i="167"/>
  <c r="AC1271" i="167"/>
  <c r="AH1276" i="167"/>
  <c r="AN434" i="167"/>
  <c r="AH434" i="167"/>
  <c r="AN430" i="167"/>
  <c r="AH430" i="167"/>
  <c r="AE425" i="167"/>
  <c r="AC425" i="167"/>
  <c r="CO425" i="167" s="1"/>
  <c r="AN391" i="167"/>
  <c r="AH391" i="167"/>
  <c r="AN387" i="167"/>
  <c r="AH387" i="167"/>
  <c r="AD370" i="167"/>
  <c r="AC370" i="167"/>
  <c r="AN370" i="167" s="1"/>
  <c r="AD350" i="167"/>
  <c r="AC350" i="167"/>
  <c r="AN350" i="167" s="1"/>
  <c r="AN249" i="167"/>
  <c r="AH249" i="167"/>
  <c r="AE245" i="167"/>
  <c r="AC245" i="167"/>
  <c r="AN245" i="167" s="1"/>
  <c r="AH172" i="167"/>
  <c r="AE898" i="167"/>
  <c r="AC898" i="167"/>
  <c r="AX898" i="167" s="1"/>
  <c r="AH368" i="167"/>
  <c r="AN250" i="167"/>
  <c r="AH250" i="167"/>
  <c r="AN196" i="167"/>
  <c r="AH196" i="167"/>
  <c r="AH905" i="167"/>
  <c r="AH911" i="167"/>
  <c r="AE949" i="167"/>
  <c r="AC949" i="167"/>
  <c r="AX949" i="167" s="1"/>
  <c r="AD446" i="167"/>
  <c r="AC446" i="167"/>
  <c r="AN446" i="167" s="1"/>
  <c r="AH384" i="167"/>
  <c r="AH376" i="167"/>
  <c r="AH360" i="167"/>
  <c r="AN343" i="167"/>
  <c r="AH343" i="167"/>
  <c r="AN311" i="167"/>
  <c r="AH311" i="167"/>
  <c r="AN303" i="167"/>
  <c r="AH303" i="167"/>
  <c r="AE283" i="167"/>
  <c r="AC283" i="167"/>
  <c r="AN283" i="167" s="1"/>
  <c r="AN281" i="167"/>
  <c r="AH281" i="167"/>
  <c r="AN270" i="167"/>
  <c r="AH270" i="167"/>
  <c r="AH262" i="167"/>
  <c r="AH251" i="167"/>
  <c r="AH243" i="167"/>
  <c r="AD238" i="167"/>
  <c r="AC238" i="167"/>
  <c r="AN238" i="167" s="1"/>
  <c r="AH229" i="167"/>
  <c r="AD228" i="167"/>
  <c r="AC228" i="167"/>
  <c r="AN228" i="167" s="1"/>
  <c r="AH217" i="167"/>
  <c r="CG209" i="167"/>
  <c r="AH209" i="167"/>
  <c r="AN205" i="167"/>
  <c r="AH205" i="167"/>
  <c r="AN197" i="167"/>
  <c r="AH197" i="167"/>
  <c r="AH182" i="167"/>
  <c r="AH169" i="167"/>
  <c r="AN162" i="167"/>
  <c r="AH162" i="167"/>
  <c r="AH482" i="167"/>
  <c r="AE1009" i="167"/>
  <c r="AC1009" i="167"/>
  <c r="CO1009" i="167" s="1"/>
  <c r="AH702" i="167"/>
  <c r="AD484" i="167"/>
  <c r="AC484" i="167"/>
  <c r="CO484" i="167" s="1"/>
  <c r="AD485" i="167"/>
  <c r="AC485" i="167"/>
  <c r="AN485" i="167" s="1"/>
  <c r="BH485" i="167" s="1"/>
  <c r="AE716" i="167"/>
  <c r="AC716" i="167"/>
  <c r="AX716" i="167" s="1"/>
  <c r="AE760" i="167"/>
  <c r="AC760" i="167"/>
  <c r="AN760" i="167" s="1"/>
  <c r="BH760" i="167" s="1"/>
  <c r="AD762" i="167"/>
  <c r="AC762" i="167"/>
  <c r="AX762" i="167" s="1"/>
  <c r="AH751" i="167"/>
  <c r="BQ741" i="167"/>
  <c r="AX758" i="167"/>
  <c r="AD806" i="167"/>
  <c r="AC806" i="167"/>
  <c r="CO806" i="167" s="1"/>
  <c r="AH884" i="167"/>
  <c r="AE1092" i="167"/>
  <c r="AC1092" i="167"/>
  <c r="AX1092" i="167" s="1"/>
  <c r="AD974" i="167"/>
  <c r="AC974" i="167"/>
  <c r="AX974" i="167" s="1"/>
  <c r="AD1023" i="167"/>
  <c r="AC1023" i="167"/>
  <c r="AX1023" i="167" s="1"/>
  <c r="AH530" i="167"/>
  <c r="AH984" i="167"/>
  <c r="AH596" i="167"/>
  <c r="AD691" i="167"/>
  <c r="AC691" i="167"/>
  <c r="AX691" i="167" s="1"/>
  <c r="AH680" i="167"/>
  <c r="AE653" i="167"/>
  <c r="AC653" i="167"/>
  <c r="AX653" i="167" s="1"/>
  <c r="AE940" i="167"/>
  <c r="AC940" i="167"/>
  <c r="AX940" i="167" s="1"/>
  <c r="AE951" i="167"/>
  <c r="AC951" i="167"/>
  <c r="AX951" i="167" s="1"/>
  <c r="AH1230" i="167"/>
  <c r="AH1088" i="167"/>
  <c r="AH1091" i="167"/>
  <c r="AH992" i="167"/>
  <c r="AX903" i="167"/>
  <c r="AH943" i="167"/>
  <c r="AX965" i="167"/>
  <c r="AH1283" i="167"/>
  <c r="AD909" i="167"/>
  <c r="AC909" i="167"/>
  <c r="AX909" i="167" s="1"/>
  <c r="AH871" i="167"/>
  <c r="AH989" i="167"/>
  <c r="AH737" i="167"/>
  <c r="AH755" i="167"/>
  <c r="AH782" i="167"/>
  <c r="AH791" i="167"/>
  <c r="AD828" i="167"/>
  <c r="AC828" i="167"/>
  <c r="AX828" i="167" s="1"/>
  <c r="AX861" i="167"/>
  <c r="AH864" i="167"/>
  <c r="AH876" i="167"/>
  <c r="AE899" i="167"/>
  <c r="AC899" i="167"/>
  <c r="AE920" i="167"/>
  <c r="AC920" i="167"/>
  <c r="AX920" i="167" s="1"/>
  <c r="AH931" i="167"/>
  <c r="AH953" i="167"/>
  <c r="AE980" i="167"/>
  <c r="AC980" i="167"/>
  <c r="AX980" i="167" s="1"/>
  <c r="AD997" i="167"/>
  <c r="AC997" i="167"/>
  <c r="AN997" i="167" s="1"/>
  <c r="AH994" i="167"/>
  <c r="AH1050" i="167"/>
  <c r="AH1058" i="167"/>
  <c r="AH1065" i="167"/>
  <c r="AH1067" i="167"/>
  <c r="AH1079" i="167"/>
  <c r="AH1087" i="167"/>
  <c r="AH1094" i="167"/>
  <c r="AH1101" i="167"/>
  <c r="AE1140" i="167"/>
  <c r="AC1140" i="167"/>
  <c r="AX1140" i="167" s="1"/>
  <c r="AE1144" i="167"/>
  <c r="AC1144" i="167"/>
  <c r="AN1144" i="167" s="1"/>
  <c r="AD1167" i="167"/>
  <c r="AC1167" i="167"/>
  <c r="AH1174" i="167"/>
  <c r="AH1179" i="167"/>
  <c r="AH1193" i="167"/>
  <c r="AH1201" i="167"/>
  <c r="AH1209" i="167"/>
  <c r="AD1227" i="167"/>
  <c r="AC1227" i="167"/>
  <c r="AX1227" i="167" s="1"/>
  <c r="AH1234" i="167"/>
  <c r="AH1236" i="167"/>
  <c r="AH1242" i="167"/>
  <c r="AH1247" i="167"/>
  <c r="AH1251" i="167"/>
  <c r="AE1262" i="167"/>
  <c r="AC1262" i="167"/>
  <c r="AN1262" i="167" s="1"/>
  <c r="BH1262" i="167" s="1"/>
  <c r="AH1270" i="167"/>
  <c r="AH442" i="167"/>
  <c r="AN261" i="167"/>
  <c r="AH261" i="167"/>
  <c r="AH216" i="167"/>
  <c r="AH695" i="167"/>
  <c r="AH730" i="167"/>
  <c r="AH742" i="167"/>
  <c r="AH687" i="167"/>
  <c r="AH942" i="167"/>
  <c r="AE832" i="167"/>
  <c r="AC832" i="167"/>
  <c r="AX832" i="167" s="1"/>
  <c r="AH1200" i="167"/>
  <c r="AH1246" i="167"/>
  <c r="AH423" i="167"/>
  <c r="AH322" i="167"/>
  <c r="AH177" i="167"/>
  <c r="AH1010" i="167"/>
  <c r="AD753" i="167"/>
  <c r="AC753" i="167"/>
  <c r="AX753" i="167" s="1"/>
  <c r="AD689" i="167"/>
  <c r="AC689" i="167"/>
  <c r="AX689" i="167" s="1"/>
  <c r="AE610" i="167"/>
  <c r="AC610" i="167"/>
  <c r="AN610" i="167" s="1"/>
  <c r="BH610" i="167" s="1"/>
  <c r="AN638" i="167"/>
  <c r="AH638" i="167"/>
  <c r="AH1128" i="167"/>
  <c r="AD957" i="167"/>
  <c r="AC957" i="167"/>
  <c r="AX957" i="167" s="1"/>
  <c r="AH843" i="167"/>
  <c r="AE437" i="167"/>
  <c r="AC437" i="167"/>
  <c r="AN437" i="167" s="1"/>
  <c r="AE442" i="167"/>
  <c r="AC442" i="167"/>
  <c r="AN442" i="167" s="1"/>
  <c r="AN424" i="167"/>
  <c r="AH424" i="167"/>
  <c r="AH420" i="167"/>
  <c r="AN416" i="167"/>
  <c r="AH416" i="167"/>
  <c r="AN400" i="167"/>
  <c r="AH400" i="167"/>
  <c r="AN396" i="167"/>
  <c r="AH396" i="167"/>
  <c r="AH388" i="167"/>
  <c r="AN381" i="167"/>
  <c r="AH381" i="167"/>
  <c r="AN377" i="167"/>
  <c r="AH377" i="167"/>
  <c r="AH373" i="167"/>
  <c r="X367" i="167"/>
  <c r="AH364" i="167"/>
  <c r="AN352" i="167"/>
  <c r="AH352" i="167"/>
  <c r="AE351" i="167"/>
  <c r="AC351" i="167"/>
  <c r="AN351" i="167" s="1"/>
  <c r="AN348" i="167"/>
  <c r="AH348" i="167"/>
  <c r="AH331" i="167"/>
  <c r="AN327" i="167"/>
  <c r="AH327" i="167"/>
  <c r="AE310" i="167"/>
  <c r="AC310" i="167"/>
  <c r="AN310" i="167" s="1"/>
  <c r="AN300" i="167"/>
  <c r="AH300" i="167"/>
  <c r="AH296" i="167"/>
  <c r="AN255" i="167"/>
  <c r="AH255" i="167"/>
  <c r="AN247" i="167"/>
  <c r="AH247" i="167"/>
  <c r="AD242" i="167"/>
  <c r="AC242" i="167"/>
  <c r="AN242" i="167" s="1"/>
  <c r="W232" i="167"/>
  <c r="AN221" i="167"/>
  <c r="AH221" i="167"/>
  <c r="AD216" i="167"/>
  <c r="AC216" i="167"/>
  <c r="AN216" i="167" s="1"/>
  <c r="AN210" i="167"/>
  <c r="AH210" i="167"/>
  <c r="AN201" i="167"/>
  <c r="AH201" i="167"/>
  <c r="AN183" i="167"/>
  <c r="AH183" i="167"/>
  <c r="AN174" i="167"/>
  <c r="AH174" i="167"/>
  <c r="AD172" i="167"/>
  <c r="AC172" i="167"/>
  <c r="AN172" i="167" s="1"/>
  <c r="AH166" i="167"/>
  <c r="CS1220" i="167"/>
  <c r="AE1221" i="167"/>
  <c r="AC1221" i="167"/>
  <c r="AX1221" i="167" s="1"/>
  <c r="AH1011" i="167"/>
  <c r="M694" i="167"/>
  <c r="AX733" i="167"/>
  <c r="AH779" i="167"/>
  <c r="M763" i="167"/>
  <c r="AH743" i="167"/>
  <c r="M748" i="167"/>
  <c r="AH798" i="167"/>
  <c r="AE742" i="167"/>
  <c r="AC742" i="167"/>
  <c r="AN742" i="167" s="1"/>
  <c r="AH797" i="167"/>
  <c r="M856" i="167"/>
  <c r="AH785" i="167"/>
  <c r="M809" i="167"/>
  <c r="AH535" i="167"/>
  <c r="M1032" i="167"/>
  <c r="M978" i="167"/>
  <c r="AH964" i="167"/>
  <c r="AH1025" i="167"/>
  <c r="M1053" i="167"/>
  <c r="AE542" i="167"/>
  <c r="AC542" i="167"/>
  <c r="AX542" i="167" s="1"/>
  <c r="M600" i="167"/>
  <c r="AH664" i="167"/>
  <c r="AH690" i="167"/>
  <c r="M685" i="167"/>
  <c r="AH674" i="167"/>
  <c r="AD606" i="167"/>
  <c r="AC606" i="167"/>
  <c r="AN606" i="167" s="1"/>
  <c r="AN618" i="167"/>
  <c r="AH618" i="167"/>
  <c r="M622" i="167"/>
  <c r="AH634" i="167"/>
  <c r="M637" i="167"/>
  <c r="AE1019" i="167"/>
  <c r="AC1019" i="167"/>
  <c r="AX1019" i="167" s="1"/>
  <c r="AD963" i="167"/>
  <c r="AC963" i="167"/>
  <c r="AX963" i="167" s="1"/>
  <c r="AH1098" i="167"/>
  <c r="AE1129" i="167"/>
  <c r="AC1129" i="167"/>
  <c r="AX1129" i="167" s="1"/>
  <c r="AN906" i="167"/>
  <c r="AH906" i="167"/>
  <c r="M929" i="167"/>
  <c r="AH946" i="167"/>
  <c r="M1033" i="167"/>
  <c r="AH850" i="167"/>
  <c r="M1006" i="167"/>
  <c r="AH890" i="167"/>
  <c r="AD918" i="167"/>
  <c r="AC918" i="167"/>
  <c r="AH1022" i="167"/>
  <c r="M1024" i="167"/>
  <c r="AH852" i="167"/>
  <c r="M715" i="167"/>
  <c r="AH723" i="167"/>
  <c r="AD746" i="167"/>
  <c r="AC746" i="167"/>
  <c r="AX746" i="167" s="1"/>
  <c r="M745" i="167"/>
  <c r="AE771" i="167"/>
  <c r="AC771" i="167"/>
  <c r="AN771" i="167" s="1"/>
  <c r="AE784" i="167"/>
  <c r="AC784" i="167"/>
  <c r="AN784" i="167" s="1"/>
  <c r="AH799" i="167"/>
  <c r="M808" i="167"/>
  <c r="AX814" i="167"/>
  <c r="AH817" i="167"/>
  <c r="M839" i="167"/>
  <c r="AH837" i="167"/>
  <c r="M840" i="167"/>
  <c r="AH844" i="167"/>
  <c r="M846" i="167"/>
  <c r="M862" i="167"/>
  <c r="AH867" i="167"/>
  <c r="M882" i="167"/>
  <c r="AX886" i="167"/>
  <c r="AH888" i="167"/>
  <c r="M895" i="167"/>
  <c r="AN893" i="167"/>
  <c r="AH893" i="167"/>
  <c r="M891" i="167"/>
  <c r="AH901" i="167"/>
  <c r="AH912" i="167"/>
  <c r="M916" i="167"/>
  <c r="AH926" i="167"/>
  <c r="M924" i="167"/>
  <c r="AH922" i="167"/>
  <c r="AE930" i="167"/>
  <c r="AC930" i="167"/>
  <c r="AN930" i="167" s="1"/>
  <c r="AX959" i="167"/>
  <c r="AH961" i="167"/>
  <c r="AD993" i="167"/>
  <c r="AC993" i="167"/>
  <c r="AX993" i="167" s="1"/>
  <c r="AH1046" i="167"/>
  <c r="M1044" i="167"/>
  <c r="AX1066" i="167"/>
  <c r="AD1083" i="167"/>
  <c r="AC1083" i="167"/>
  <c r="AN1083" i="167" s="1"/>
  <c r="AD1086" i="167"/>
  <c r="AC1086" i="167"/>
  <c r="AN1086" i="167" s="1"/>
  <c r="AC1100" i="167"/>
  <c r="AN1100" i="167" s="1"/>
  <c r="M1118" i="167"/>
  <c r="AH1121" i="167"/>
  <c r="AH1165" i="167"/>
  <c r="M1171" i="167"/>
  <c r="AH1169" i="167"/>
  <c r="AX1182" i="167"/>
  <c r="M1204" i="167"/>
  <c r="AC1200" i="167"/>
  <c r="AH1215" i="167"/>
  <c r="AH1216" i="167"/>
  <c r="AH1226" i="167"/>
  <c r="AH1222" i="167"/>
  <c r="AE1233" i="167"/>
  <c r="AC1233" i="167"/>
  <c r="AN1233" i="167" s="1"/>
  <c r="BH1233" i="167" s="1"/>
  <c r="AH310" i="167"/>
  <c r="AN287" i="167"/>
  <c r="AH287" i="167"/>
  <c r="AN200" i="167"/>
  <c r="AH200" i="167"/>
  <c r="AH1221" i="167"/>
  <c r="AE719" i="167"/>
  <c r="AC719" i="167"/>
  <c r="AX719" i="167" s="1"/>
  <c r="AC788" i="167"/>
  <c r="AX788" i="167" s="1"/>
  <c r="AH833" i="167"/>
  <c r="AD845" i="167"/>
  <c r="AC845" i="167"/>
  <c r="AX845" i="167" s="1"/>
  <c r="AH1244" i="167"/>
  <c r="AN443" i="167"/>
  <c r="AH443" i="167"/>
  <c r="AN419" i="167"/>
  <c r="AH419" i="167"/>
  <c r="AN415" i="167"/>
  <c r="AH415" i="167"/>
  <c r="AE390" i="167"/>
  <c r="AC390" i="167"/>
  <c r="AN390" i="167" s="1"/>
  <c r="AH334" i="167"/>
  <c r="AN265" i="167"/>
  <c r="AH265" i="167"/>
  <c r="AH225" i="167"/>
  <c r="AH213" i="167"/>
  <c r="AD176" i="167"/>
  <c r="AC176" i="167"/>
  <c r="AN176" i="167" s="1"/>
  <c r="AH849" i="167"/>
  <c r="AH915" i="167"/>
  <c r="AH709" i="167"/>
  <c r="AE789" i="167"/>
  <c r="AC789" i="167"/>
  <c r="AX789" i="167" s="1"/>
  <c r="AD795" i="167"/>
  <c r="AC795" i="167"/>
  <c r="AX795" i="167" s="1"/>
  <c r="AH917" i="167"/>
  <c r="AH925" i="167"/>
  <c r="AH1045" i="167"/>
  <c r="AH427" i="167"/>
  <c r="AN346" i="167"/>
  <c r="AH346" i="167"/>
  <c r="AN435" i="167"/>
  <c r="AH435" i="167"/>
  <c r="AH431" i="167"/>
  <c r="AE426" i="167"/>
  <c r="AC426" i="167"/>
  <c r="AN426" i="167" s="1"/>
  <c r="AD418" i="167"/>
  <c r="AC418" i="167"/>
  <c r="AN418" i="167" s="1"/>
  <c r="AN411" i="167"/>
  <c r="AH411" i="167"/>
  <c r="W350" i="167"/>
  <c r="AD333" i="167"/>
  <c r="AC333" i="167"/>
  <c r="AN333" i="167" s="1"/>
  <c r="AH323" i="167"/>
  <c r="AN448" i="167"/>
  <c r="AH448" i="167"/>
  <c r="AN444" i="167"/>
  <c r="AH444" i="167"/>
  <c r="AN428" i="167"/>
  <c r="AH428" i="167"/>
  <c r="AD423" i="167"/>
  <c r="AC423" i="167"/>
  <c r="AN423" i="167" s="1"/>
  <c r="AH408" i="167"/>
  <c r="AH404" i="167"/>
  <c r="AH385" i="167"/>
  <c r="AN369" i="167"/>
  <c r="AH369" i="167"/>
  <c r="AE368" i="167"/>
  <c r="AC368" i="167"/>
  <c r="AN368" i="167" s="1"/>
  <c r="AH357" i="167"/>
  <c r="AN353" i="167"/>
  <c r="AH353" i="167"/>
  <c r="AH339" i="167"/>
  <c r="AD338" i="167"/>
  <c r="AC338" i="167"/>
  <c r="AN338" i="167" s="1"/>
  <c r="AD334" i="167"/>
  <c r="AC334" i="167"/>
  <c r="AN334" i="167" s="1"/>
  <c r="AN324" i="167"/>
  <c r="AH324" i="167"/>
  <c r="AE322" i="167"/>
  <c r="AC322" i="167"/>
  <c r="AN322" i="167" s="1"/>
  <c r="AN312" i="167"/>
  <c r="AH312" i="167"/>
  <c r="AH304" i="167"/>
  <c r="AN292" i="167"/>
  <c r="AH292" i="167"/>
  <c r="AE291" i="167"/>
  <c r="AC291" i="167"/>
  <c r="AN291" i="167" s="1"/>
  <c r="AH285" i="167"/>
  <c r="AE280" i="167"/>
  <c r="AC280" i="167"/>
  <c r="AN280" i="167" s="1"/>
  <c r="AE268" i="167"/>
  <c r="AC268" i="167"/>
  <c r="CO268" i="167" s="1"/>
  <c r="AH266" i="167"/>
  <c r="AH259" i="167"/>
  <c r="AN236" i="167"/>
  <c r="AH236" i="167"/>
  <c r="AH230" i="167"/>
  <c r="AH226" i="167"/>
  <c r="AD225" i="167"/>
  <c r="AC225" i="167"/>
  <c r="AN225" i="167" s="1"/>
  <c r="AH222" i="167"/>
  <c r="AN214" i="167"/>
  <c r="AH214" i="167"/>
  <c r="AE213" i="167"/>
  <c r="AC213" i="167"/>
  <c r="AN213" i="167" s="1"/>
  <c r="AC204" i="167"/>
  <c r="AN204" i="167" s="1"/>
  <c r="AH190" i="167"/>
  <c r="AD181" i="167"/>
  <c r="AC181" i="167"/>
  <c r="AN181" i="167" s="1"/>
  <c r="AN178" i="167"/>
  <c r="AH178" i="167"/>
  <c r="AD177" i="167"/>
  <c r="AC177" i="167"/>
  <c r="AN177" i="167" s="1"/>
  <c r="AH159" i="167"/>
  <c r="M1009" i="167"/>
  <c r="AH1072" i="167"/>
  <c r="M484" i="167"/>
  <c r="AH764" i="167"/>
  <c r="M754" i="167"/>
  <c r="AH729" i="167"/>
  <c r="M485" i="167"/>
  <c r="AH732" i="167"/>
  <c r="M716" i="167"/>
  <c r="AH713" i="167"/>
  <c r="M734" i="167"/>
  <c r="AH489" i="167"/>
  <c r="M501" i="167"/>
  <c r="AH499" i="167"/>
  <c r="M760" i="167"/>
  <c r="AH783" i="167"/>
  <c r="M762" i="167"/>
  <c r="AE749" i="167"/>
  <c r="AC749" i="167"/>
  <c r="AN749" i="167" s="1"/>
  <c r="BH749" i="167" s="1"/>
  <c r="AH775" i="167"/>
  <c r="BQ759" i="167"/>
  <c r="M759" i="167"/>
  <c r="AH757" i="167"/>
  <c r="BQ806" i="167"/>
  <c r="M806" i="167"/>
  <c r="AC815" i="167"/>
  <c r="AX815" i="167" s="1"/>
  <c r="AC781" i="167"/>
  <c r="AN781" i="167" s="1"/>
  <c r="AH1093" i="167"/>
  <c r="M1092" i="167"/>
  <c r="AH1108" i="167"/>
  <c r="AC1026" i="167"/>
  <c r="AN1026" i="167" s="1"/>
  <c r="M974" i="167"/>
  <c r="AH1199" i="167"/>
  <c r="M1023" i="167"/>
  <c r="AC1261" i="167"/>
  <c r="AX1261" i="167" s="1"/>
  <c r="AH571" i="167"/>
  <c r="M1158" i="167"/>
  <c r="AC675" i="167"/>
  <c r="AN675" i="167" s="1"/>
  <c r="BH675" i="167" s="1"/>
  <c r="M691" i="167"/>
  <c r="AH678" i="167"/>
  <c r="M669" i="167"/>
  <c r="AD598" i="167"/>
  <c r="AC598" i="167"/>
  <c r="AX598" i="167" s="1"/>
  <c r="AN607" i="167"/>
  <c r="AH607" i="167"/>
  <c r="AE627" i="167"/>
  <c r="AC627" i="167"/>
  <c r="AN627" i="167" s="1"/>
  <c r="AH639" i="167"/>
  <c r="M653" i="167"/>
  <c r="AH666" i="167"/>
  <c r="M940" i="167"/>
  <c r="AH944" i="167"/>
  <c r="M951" i="167"/>
  <c r="AH986" i="167"/>
  <c r="AD1128" i="167"/>
  <c r="AC1128" i="167"/>
  <c r="AN1128" i="167" s="1"/>
  <c r="M1090" i="167"/>
  <c r="AH1124" i="167"/>
  <c r="AE905" i="167"/>
  <c r="AC905" i="167"/>
  <c r="AN905" i="167" s="1"/>
  <c r="M904" i="167"/>
  <c r="AC911" i="167"/>
  <c r="AN911" i="167" s="1"/>
  <c r="AX1033" i="167"/>
  <c r="AH701" i="167"/>
  <c r="M699" i="167"/>
  <c r="AN693" i="167"/>
  <c r="BH693" i="167" s="1"/>
  <c r="AH693" i="167"/>
  <c r="M928" i="167"/>
  <c r="AH972" i="167"/>
  <c r="M962" i="167"/>
  <c r="AN977" i="167"/>
  <c r="AH977" i="167"/>
  <c r="AC849" i="167"/>
  <c r="AX849" i="167" s="1"/>
  <c r="AC915" i="167"/>
  <c r="AN915" i="167" s="1"/>
  <c r="M909" i="167"/>
  <c r="AH872" i="167"/>
  <c r="BQ883" i="167"/>
  <c r="M883" i="167"/>
  <c r="AH880" i="167"/>
  <c r="AC976" i="167"/>
  <c r="AX976" i="167" s="1"/>
  <c r="AH1005" i="167"/>
  <c r="AD709" i="167"/>
  <c r="AC709" i="167"/>
  <c r="AN756" i="167"/>
  <c r="AH756" i="167"/>
  <c r="AH792" i="167"/>
  <c r="AE805" i="167"/>
  <c r="AC805" i="167"/>
  <c r="AN805" i="167" s="1"/>
  <c r="AH825" i="167"/>
  <c r="AH829" i="167"/>
  <c r="AH835" i="167"/>
  <c r="AE843" i="167"/>
  <c r="AC843" i="167"/>
  <c r="AN843" i="167" s="1"/>
  <c r="AN847" i="167"/>
  <c r="AH847" i="167"/>
  <c r="AD863" i="167"/>
  <c r="AC863" i="167"/>
  <c r="AN863" i="167" s="1"/>
  <c r="AD869" i="167"/>
  <c r="AC869" i="167"/>
  <c r="AN869" i="167" s="1"/>
  <c r="AE887" i="167"/>
  <c r="AC887" i="167"/>
  <c r="AN887" i="167" s="1"/>
  <c r="AE892" i="167"/>
  <c r="AC892" i="167"/>
  <c r="AN892" i="167" s="1"/>
  <c r="AN897" i="167"/>
  <c r="AH897" i="167"/>
  <c r="AE917" i="167"/>
  <c r="AC917" i="167"/>
  <c r="AN917" i="167" s="1"/>
  <c r="AE921" i="167"/>
  <c r="AC921" i="167"/>
  <c r="AN932" i="167"/>
  <c r="AH932" i="167"/>
  <c r="AX933" i="167"/>
  <c r="AH937" i="167"/>
  <c r="AE968" i="167"/>
  <c r="AC968" i="167"/>
  <c r="AN968" i="167" s="1"/>
  <c r="AH982" i="167"/>
  <c r="AH988" i="167"/>
  <c r="AH1036" i="167"/>
  <c r="AD1049" i="167"/>
  <c r="AC1049" i="167"/>
  <c r="AN1049" i="167" s="1"/>
  <c r="AH1042" i="167"/>
  <c r="BQ1040" i="167"/>
  <c r="AH1051" i="167"/>
  <c r="AC1071" i="167"/>
  <c r="AN1071" i="167" s="1"/>
  <c r="AH1075" i="167"/>
  <c r="AH1080" i="167"/>
  <c r="AD1096" i="167"/>
  <c r="AC1096" i="167"/>
  <c r="AN1096" i="167" s="1"/>
  <c r="BY1097" i="167"/>
  <c r="AH1105" i="167"/>
  <c r="AH1114" i="167"/>
  <c r="AX1118" i="167"/>
  <c r="AH1131" i="167"/>
  <c r="AH1134" i="167"/>
  <c r="AH1139" i="167"/>
  <c r="AH1146" i="167"/>
  <c r="AN1150" i="167"/>
  <c r="AH1150" i="167"/>
  <c r="AH1155" i="167"/>
  <c r="AH1151" i="167"/>
  <c r="AE1173" i="167"/>
  <c r="AC1173" i="167"/>
  <c r="AD1178" i="167"/>
  <c r="AC1178" i="167"/>
  <c r="AN1178" i="167" s="1"/>
  <c r="AH1180" i="167"/>
  <c r="AH1198" i="167"/>
  <c r="AD1205" i="167"/>
  <c r="AC1205" i="167"/>
  <c r="AN1205" i="167" s="1"/>
  <c r="AE1214" i="167"/>
  <c r="AC1214" i="167"/>
  <c r="AN1214" i="167" s="1"/>
  <c r="AC1225" i="167"/>
  <c r="AN1225" i="167" s="1"/>
  <c r="BH1225" i="167" s="1"/>
  <c r="AH1231" i="167"/>
  <c r="AE429" i="167"/>
  <c r="AC429" i="167"/>
  <c r="AN429" i="167" s="1"/>
  <c r="AN234" i="167"/>
  <c r="AH234" i="167"/>
  <c r="AN165" i="167"/>
  <c r="AH165" i="167"/>
  <c r="AD160" i="167"/>
  <c r="AC160" i="167"/>
  <c r="AN160" i="167" s="1"/>
  <c r="AH866" i="167"/>
  <c r="AH746" i="167"/>
  <c r="AH771" i="167"/>
  <c r="AE919" i="167"/>
  <c r="AC919" i="167"/>
  <c r="AX919" i="167" s="1"/>
  <c r="AH956" i="167"/>
  <c r="AH1086" i="167"/>
  <c r="AN372" i="167"/>
  <c r="AH372" i="167"/>
  <c r="AN269" i="167"/>
  <c r="AH269" i="167"/>
  <c r="AE264" i="167"/>
  <c r="AC264" i="167"/>
  <c r="AN264" i="167" s="1"/>
  <c r="BQ858" i="167"/>
  <c r="AH819" i="167"/>
  <c r="AN836" i="167"/>
  <c r="AH836" i="167"/>
  <c r="AH447" i="167"/>
  <c r="AH407" i="167"/>
  <c r="AE398" i="167"/>
  <c r="AC398" i="167"/>
  <c r="AN398" i="167" s="1"/>
  <c r="AE371" i="167"/>
  <c r="AC371" i="167"/>
  <c r="AN371" i="167" s="1"/>
  <c r="AD337" i="167"/>
  <c r="AC337" i="167"/>
  <c r="AN337" i="167" s="1"/>
  <c r="AN439" i="167"/>
  <c r="AH439" i="167"/>
  <c r="AN392" i="167"/>
  <c r="AH392" i="167"/>
  <c r="AD345" i="167"/>
  <c r="AC345" i="167"/>
  <c r="AN345" i="167" s="1"/>
  <c r="AN335" i="167"/>
  <c r="AH335" i="167"/>
  <c r="AN319" i="167"/>
  <c r="AH319" i="167"/>
  <c r="AN315" i="167"/>
  <c r="AH315" i="167"/>
  <c r="AE447" i="167"/>
  <c r="AC447" i="167"/>
  <c r="AN447" i="167" s="1"/>
  <c r="AN440" i="167"/>
  <c r="AH440" i="167"/>
  <c r="AN432" i="167"/>
  <c r="AH432" i="167"/>
  <c r="AD427" i="167"/>
  <c r="AC427" i="167"/>
  <c r="AN427" i="167" s="1"/>
  <c r="AN421" i="167"/>
  <c r="AH421" i="167"/>
  <c r="AH412" i="167"/>
  <c r="AD407" i="167"/>
  <c r="AC407" i="167"/>
  <c r="AN407" i="167" s="1"/>
  <c r="AD403" i="167"/>
  <c r="AC403" i="167"/>
  <c r="AN403" i="167" s="1"/>
  <c r="AH397" i="167"/>
  <c r="AH393" i="167"/>
  <c r="AD384" i="167"/>
  <c r="AC384" i="167"/>
  <c r="AN384" i="167" s="1"/>
  <c r="BS376" i="167"/>
  <c r="AC376" i="167"/>
  <c r="AN376" i="167" s="1"/>
  <c r="AH365" i="167"/>
  <c r="AN361" i="167"/>
  <c r="AH361" i="167"/>
  <c r="AN349" i="167"/>
  <c r="AH349" i="167"/>
  <c r="AN336" i="167"/>
  <c r="AH336" i="167"/>
  <c r="AN320" i="167"/>
  <c r="AH320" i="167"/>
  <c r="AH308" i="167"/>
  <c r="AN289" i="167"/>
  <c r="AH289" i="167"/>
  <c r="AH278" i="167"/>
  <c r="AD277" i="167"/>
  <c r="AC277" i="167"/>
  <c r="AN277" i="167" s="1"/>
  <c r="AH274" i="167"/>
  <c r="AN271" i="167"/>
  <c r="AH271" i="167"/>
  <c r="AN263" i="167"/>
  <c r="AH263" i="167"/>
  <c r="AH240" i="167"/>
  <c r="AE239" i="167"/>
  <c r="AC239" i="167"/>
  <c r="AN239" i="167" s="1"/>
  <c r="AD235" i="167"/>
  <c r="AC235" i="167"/>
  <c r="AN235" i="167" s="1"/>
  <c r="AN198" i="167"/>
  <c r="AH198" i="167"/>
  <c r="AH194" i="167"/>
  <c r="AE193" i="167"/>
  <c r="AC193" i="167"/>
  <c r="AN193" i="167" s="1"/>
  <c r="AN187" i="167"/>
  <c r="AH187" i="167"/>
  <c r="AE186" i="167"/>
  <c r="AC186" i="167"/>
  <c r="AN186" i="167" s="1"/>
  <c r="AH179" i="167"/>
  <c r="AN170" i="167"/>
  <c r="AH170" i="167"/>
  <c r="AH163" i="167"/>
  <c r="M1221" i="167"/>
  <c r="M695" i="167"/>
  <c r="AH703" i="167"/>
  <c r="M730" i="167"/>
  <c r="AD810" i="167"/>
  <c r="AC810" i="167"/>
  <c r="AN810" i="167" s="1"/>
  <c r="AE717" i="167"/>
  <c r="AC717" i="167"/>
  <c r="AN717" i="167" s="1"/>
  <c r="AD493" i="167"/>
  <c r="AC493" i="167"/>
  <c r="AN493" i="167" s="1"/>
  <c r="BH493" i="167" s="1"/>
  <c r="AD761" i="167"/>
  <c r="AC761" i="167"/>
  <c r="AN761" i="167" s="1"/>
  <c r="AD777" i="167"/>
  <c r="AC777" i="167"/>
  <c r="AN777" i="167" s="1"/>
  <c r="AH752" i="167"/>
  <c r="M750" i="167"/>
  <c r="AX759" i="167"/>
  <c r="M742" i="167"/>
  <c r="AH885" i="167"/>
  <c r="M1082" i="167"/>
  <c r="AC1106" i="167"/>
  <c r="AN1106" i="167" s="1"/>
  <c r="AC1055" i="167"/>
  <c r="AN1055" i="167" s="1"/>
  <c r="AE975" i="167"/>
  <c r="AC975" i="167"/>
  <c r="AN975" i="167" s="1"/>
  <c r="BH975" i="167" s="1"/>
  <c r="AH1054" i="167"/>
  <c r="AH522" i="167"/>
  <c r="M542" i="167"/>
  <c r="AH1028" i="167"/>
  <c r="AC991" i="167"/>
  <c r="AN991" i="167" s="1"/>
  <c r="AH1020" i="167"/>
  <c r="M594" i="167"/>
  <c r="AH682" i="167"/>
  <c r="M687" i="167"/>
  <c r="AC686" i="167"/>
  <c r="AX686" i="167" s="1"/>
  <c r="AC679" i="167"/>
  <c r="AN679" i="167" s="1"/>
  <c r="AN670" i="167"/>
  <c r="AH670" i="167"/>
  <c r="M604" i="167"/>
  <c r="AE570" i="167"/>
  <c r="AC570" i="167"/>
  <c r="AN570" i="167" s="1"/>
  <c r="M606" i="167"/>
  <c r="AH731" i="167"/>
  <c r="AE641" i="167"/>
  <c r="AC641" i="167"/>
  <c r="AN641" i="167" s="1"/>
  <c r="AD672" i="167"/>
  <c r="AC672" i="167"/>
  <c r="AN672" i="167" s="1"/>
  <c r="AC947" i="167"/>
  <c r="AN947" i="167" s="1"/>
  <c r="AH1030" i="167"/>
  <c r="AH954" i="167"/>
  <c r="AX1090" i="167"/>
  <c r="AN990" i="167"/>
  <c r="AH990" i="167"/>
  <c r="AH907" i="167"/>
  <c r="AH945" i="167"/>
  <c r="AE700" i="167"/>
  <c r="AC700" i="167"/>
  <c r="AN700" i="167" s="1"/>
  <c r="AD1018" i="167"/>
  <c r="AC1018" i="167"/>
  <c r="AN1018" i="167" s="1"/>
  <c r="AE851" i="167"/>
  <c r="AC851" i="167"/>
  <c r="AN851" i="167" s="1"/>
  <c r="AH854" i="167"/>
  <c r="AE878" i="167"/>
  <c r="AC878" i="167"/>
  <c r="AN878" i="167" s="1"/>
  <c r="AH983" i="167"/>
  <c r="AH970" i="167"/>
  <c r="AC855" i="167"/>
  <c r="AH812" i="167"/>
  <c r="AH774" i="167"/>
  <c r="AH787" i="167"/>
  <c r="AH800" i="167"/>
  <c r="AX823" i="167"/>
  <c r="AC826" i="167"/>
  <c r="AN826" i="167" s="1"/>
  <c r="AC830" i="167"/>
  <c r="AN830" i="167" s="1"/>
  <c r="AD834" i="167"/>
  <c r="AC834" i="167"/>
  <c r="AN834" i="167" s="1"/>
  <c r="AC848" i="167"/>
  <c r="AN848" i="167" s="1"/>
  <c r="AX857" i="167"/>
  <c r="AH860" i="167"/>
  <c r="AH877" i="167"/>
  <c r="AH889" i="167"/>
  <c r="AX908" i="167"/>
  <c r="AD936" i="167"/>
  <c r="AC936" i="167"/>
  <c r="AN936" i="167" s="1"/>
  <c r="AH948" i="167"/>
  <c r="AX997" i="167"/>
  <c r="AH995" i="167"/>
  <c r="AD1035" i="167"/>
  <c r="AC1035" i="167"/>
  <c r="AN1035" i="167" s="1"/>
  <c r="AN1038" i="167"/>
  <c r="AH1038" i="167"/>
  <c r="AX1040" i="167"/>
  <c r="AH1062" i="167"/>
  <c r="AH1068" i="167"/>
  <c r="AC1074" i="167"/>
  <c r="AN1074" i="167" s="1"/>
  <c r="AH1085" i="167"/>
  <c r="AH1095" i="167"/>
  <c r="AH1102" i="167"/>
  <c r="AC1107" i="167"/>
  <c r="AN1107" i="167" s="1"/>
  <c r="AC1113" i="167"/>
  <c r="AN1113" i="167" s="1"/>
  <c r="AC1122" i="167"/>
  <c r="AN1122" i="167" s="1"/>
  <c r="AC1130" i="167"/>
  <c r="AN1130" i="167" s="1"/>
  <c r="AC1133" i="167"/>
  <c r="AN1133" i="167" s="1"/>
  <c r="AE1141" i="167"/>
  <c r="AC1141" i="167"/>
  <c r="AN1141" i="167" s="1"/>
  <c r="AE1145" i="167"/>
  <c r="AC1145" i="167"/>
  <c r="AN1145" i="167" s="1"/>
  <c r="AH1161" i="167"/>
  <c r="BS1168" i="167"/>
  <c r="AC1168" i="167"/>
  <c r="AN1168" i="167" s="1"/>
  <c r="AH1172" i="167"/>
  <c r="AH1175" i="167"/>
  <c r="AX1183" i="167"/>
  <c r="AC1185" i="167"/>
  <c r="AN1185" i="167" s="1"/>
  <c r="AH1192" i="167"/>
  <c r="AC1197" i="167"/>
  <c r="AN1197" i="167" s="1"/>
  <c r="AH1194" i="167"/>
  <c r="AH1202" i="167"/>
  <c r="AH1210" i="167"/>
  <c r="M1208" i="167"/>
  <c r="AN1206" i="167"/>
  <c r="BH1206" i="167" s="1"/>
  <c r="AH1206" i="167"/>
  <c r="AC1228" i="167"/>
  <c r="AN1228" i="167" s="1"/>
  <c r="M1233" i="167"/>
  <c r="AH1237" i="167"/>
  <c r="M1235" i="167"/>
  <c r="AN1239" i="167"/>
  <c r="AH1239" i="167"/>
  <c r="AN342" i="167"/>
  <c r="AH342" i="167"/>
  <c r="AN299" i="167"/>
  <c r="AH299" i="167"/>
  <c r="AD248" i="167"/>
  <c r="AC248" i="167"/>
  <c r="AN248" i="167" s="1"/>
  <c r="AE500" i="167"/>
  <c r="AC500" i="167"/>
  <c r="AX500" i="167" s="1"/>
  <c r="AE1147" i="167"/>
  <c r="AC1147" i="167"/>
  <c r="AX1147" i="167" s="1"/>
  <c r="AN399" i="167"/>
  <c r="AH399" i="167"/>
  <c r="AN395" i="167"/>
  <c r="AH395" i="167"/>
  <c r="AE362" i="167"/>
  <c r="AC362" i="167"/>
  <c r="AN362" i="167" s="1"/>
  <c r="AH268" i="167"/>
  <c r="AN158" i="167"/>
  <c r="AH158" i="167"/>
  <c r="AH921" i="167"/>
  <c r="AH968" i="167"/>
  <c r="AE410" i="167"/>
  <c r="AC410" i="167"/>
  <c r="AN410" i="167" s="1"/>
  <c r="AD406" i="167"/>
  <c r="AC406" i="167"/>
  <c r="AN406" i="167" s="1"/>
  <c r="CR724" i="167"/>
  <c r="AN445" i="167"/>
  <c r="AH445" i="167"/>
  <c r="AH436" i="167"/>
  <c r="AE431" i="167"/>
  <c r="AC431" i="167"/>
  <c r="AN431" i="167" s="1"/>
  <c r="AN401" i="167"/>
  <c r="AH401" i="167"/>
  <c r="AN389" i="167"/>
  <c r="AH389" i="167"/>
  <c r="AN382" i="167"/>
  <c r="AH382" i="167"/>
  <c r="AN378" i="167"/>
  <c r="AH378" i="167"/>
  <c r="CR479" i="167"/>
  <c r="AD360" i="167"/>
  <c r="AC360" i="167"/>
  <c r="AN360" i="167" s="1"/>
  <c r="AN354" i="167"/>
  <c r="AH354" i="167"/>
  <c r="AH344" i="167"/>
  <c r="AN328" i="167"/>
  <c r="AH328" i="167"/>
  <c r="AD323" i="167"/>
  <c r="AC323" i="167"/>
  <c r="AN323" i="167" s="1"/>
  <c r="AN316" i="167"/>
  <c r="AH316" i="167"/>
  <c r="AH313" i="167"/>
  <c r="AN305" i="167"/>
  <c r="AH305" i="167"/>
  <c r="AN282" i="167"/>
  <c r="AH282" i="167"/>
  <c r="AH275" i="167"/>
  <c r="AD262" i="167"/>
  <c r="AC262" i="167"/>
  <c r="AN262" i="167" s="1"/>
  <c r="AN252" i="167"/>
  <c r="AH252" i="167"/>
  <c r="AD251" i="167"/>
  <c r="AC251" i="167"/>
  <c r="AN251" i="167" s="1"/>
  <c r="AH244" i="167"/>
  <c r="AD243" i="167"/>
  <c r="AC243" i="167"/>
  <c r="AN243" i="167" s="1"/>
  <c r="AE229" i="167"/>
  <c r="AC229" i="167"/>
  <c r="AN229" i="167" s="1"/>
  <c r="AH218" i="167"/>
  <c r="AD217" i="167"/>
  <c r="AC217" i="167"/>
  <c r="AN217" i="167" s="1"/>
  <c r="AN211" i="167"/>
  <c r="AH211" i="167"/>
  <c r="AD209" i="167"/>
  <c r="AC209" i="167"/>
  <c r="AN209" i="167" s="1"/>
  <c r="AH206" i="167"/>
  <c r="AN202" i="167"/>
  <c r="AH202" i="167"/>
  <c r="AH184" i="167"/>
  <c r="AD182" i="167"/>
  <c r="AC182" i="167"/>
  <c r="AN182" i="167" s="1"/>
  <c r="AH175" i="167"/>
  <c r="AD169" i="167"/>
  <c r="AC169" i="167"/>
  <c r="AN169" i="167" s="1"/>
  <c r="AN156" i="167"/>
  <c r="AH156" i="167"/>
  <c r="AN479" i="167"/>
  <c r="AH479" i="167"/>
  <c r="AD482" i="167"/>
  <c r="AC482" i="167"/>
  <c r="AN482" i="167" s="1"/>
  <c r="AH1012" i="167"/>
  <c r="M1010" i="167"/>
  <c r="AH697" i="167"/>
  <c r="AC702" i="167"/>
  <c r="AN702" i="167" s="1"/>
  <c r="BH702" i="167" s="1"/>
  <c r="AH736" i="167"/>
  <c r="AH724" i="167"/>
  <c r="AC751" i="167"/>
  <c r="AN751" i="167" s="1"/>
  <c r="BH751" i="167" s="1"/>
  <c r="AH740" i="167"/>
  <c r="M749" i="167"/>
  <c r="AH790" i="167"/>
  <c r="AE884" i="167"/>
  <c r="AC884" i="167"/>
  <c r="AN884" i="167" s="1"/>
  <c r="AH859" i="167"/>
  <c r="M815" i="167"/>
  <c r="AH824" i="167"/>
  <c r="M781" i="167"/>
  <c r="AH1031" i="167"/>
  <c r="M1026" i="167"/>
  <c r="AH966" i="167"/>
  <c r="M1261" i="167"/>
  <c r="CG522" i="167"/>
  <c r="AC530" i="167"/>
  <c r="AN530" i="167" s="1"/>
  <c r="AD984" i="167"/>
  <c r="AC984" i="167"/>
  <c r="AN984" i="167" s="1"/>
  <c r="M550" i="167"/>
  <c r="AD596" i="167"/>
  <c r="AC596" i="167"/>
  <c r="AN596" i="167" s="1"/>
  <c r="M675" i="167"/>
  <c r="AH688" i="167"/>
  <c r="AC680" i="167"/>
  <c r="AN680" i="167" s="1"/>
  <c r="M677" i="167"/>
  <c r="AH692" i="167"/>
  <c r="M598" i="167"/>
  <c r="AH625" i="167"/>
  <c r="M627" i="167"/>
  <c r="AH635" i="167"/>
  <c r="M638" i="167"/>
  <c r="AH636" i="167"/>
  <c r="AH955" i="167"/>
  <c r="AD1230" i="167"/>
  <c r="AC1230" i="167"/>
  <c r="AN1230" i="167" s="1"/>
  <c r="AD1088" i="167"/>
  <c r="AC1088" i="167"/>
  <c r="AN1088" i="167" s="1"/>
  <c r="AC1091" i="167"/>
  <c r="AN1091" i="167" s="1"/>
  <c r="AC992" i="167"/>
  <c r="AN992" i="167" s="1"/>
  <c r="AD943" i="167"/>
  <c r="AC943" i="167"/>
  <c r="AN943" i="167" s="1"/>
  <c r="AH952" i="167"/>
  <c r="AH1029" i="167"/>
  <c r="AD1283" i="167"/>
  <c r="AC1283" i="167"/>
  <c r="AX1283" i="167" s="1"/>
  <c r="AH1081" i="167"/>
  <c r="AH858" i="167"/>
  <c r="AC871" i="167"/>
  <c r="AN871" i="167" s="1"/>
  <c r="AE989" i="167"/>
  <c r="AC989" i="167"/>
  <c r="AN989" i="167" s="1"/>
  <c r="AX918" i="167"/>
  <c r="AH721" i="167"/>
  <c r="AC737" i="167"/>
  <c r="AN737" i="167" s="1"/>
  <c r="AH744" i="167"/>
  <c r="AE755" i="167"/>
  <c r="AC755" i="167"/>
  <c r="AC782" i="167"/>
  <c r="AN782" i="167" s="1"/>
  <c r="AE791" i="167"/>
  <c r="AC791" i="167"/>
  <c r="AN791" i="167" s="1"/>
  <c r="AH813" i="167"/>
  <c r="AH838" i="167"/>
  <c r="AH842" i="167"/>
  <c r="AC864" i="167"/>
  <c r="AN864" i="167" s="1"/>
  <c r="AH865" i="167"/>
  <c r="AC876" i="167"/>
  <c r="AX876" i="167" s="1"/>
  <c r="AH894" i="167"/>
  <c r="AN896" i="167"/>
  <c r="AH896" i="167"/>
  <c r="AH913" i="167"/>
  <c r="M917" i="167"/>
  <c r="AN927" i="167"/>
  <c r="AH927" i="167"/>
  <c r="M925" i="167"/>
  <c r="AH923" i="167"/>
  <c r="AC931" i="167"/>
  <c r="AN931" i="167" s="1"/>
  <c r="AC953" i="167"/>
  <c r="AN953" i="167" s="1"/>
  <c r="AH958" i="167"/>
  <c r="M968" i="167"/>
  <c r="AC994" i="167"/>
  <c r="AN994" i="167" s="1"/>
  <c r="AC1050" i="167"/>
  <c r="AX1050" i="167" s="1"/>
  <c r="M1049" i="167"/>
  <c r="AH1047" i="167"/>
  <c r="M1045" i="167"/>
  <c r="AH1043" i="167"/>
  <c r="AC1058" i="167"/>
  <c r="AC1065" i="167"/>
  <c r="AN1065" i="167" s="1"/>
  <c r="AE1067" i="167"/>
  <c r="AC1067" i="167"/>
  <c r="AX1067" i="167" s="1"/>
  <c r="AC1079" i="167"/>
  <c r="AN1079" i="167" s="1"/>
  <c r="AE1087" i="167"/>
  <c r="AC1087" i="167"/>
  <c r="AN1087" i="167" s="1"/>
  <c r="AD1094" i="167"/>
  <c r="AC1094" i="167"/>
  <c r="AC1101" i="167"/>
  <c r="AN1101" i="167" s="1"/>
  <c r="M1112" i="167"/>
  <c r="AH1119" i="167"/>
  <c r="M1164" i="167"/>
  <c r="AH1170" i="167"/>
  <c r="AE1174" i="167"/>
  <c r="AC1174" i="167"/>
  <c r="AN1174" i="167" s="1"/>
  <c r="BH1174" i="167" s="1"/>
  <c r="M1173" i="167"/>
  <c r="AC1179" i="167"/>
  <c r="AN1179" i="167" s="1"/>
  <c r="M1178" i="167"/>
  <c r="BS1193" i="167"/>
  <c r="AC1193" i="167"/>
  <c r="AN1193" i="167" s="1"/>
  <c r="M1205" i="167"/>
  <c r="AC1201" i="167"/>
  <c r="AN1201" i="167" s="1"/>
  <c r="AE1209" i="167"/>
  <c r="AC1209" i="167"/>
  <c r="AN1209" i="167" s="1"/>
  <c r="AH1217" i="167"/>
  <c r="AH1220" i="167"/>
  <c r="AH1223" i="167"/>
  <c r="AC1234" i="167"/>
  <c r="AD1236" i="167"/>
  <c r="AC1236" i="167"/>
  <c r="AX1236" i="167" s="1"/>
  <c r="AC1242" i="167"/>
  <c r="AN1242" i="167" s="1"/>
  <c r="AE1251" i="167"/>
  <c r="AC1251" i="167"/>
  <c r="AN1251" i="167" s="1"/>
  <c r="M1272" i="167"/>
  <c r="AH1273" i="167"/>
  <c r="M1279" i="167"/>
  <c r="AH853" i="167"/>
  <c r="AN918" i="167"/>
  <c r="AH918" i="167"/>
  <c r="AD979" i="167"/>
  <c r="AC979" i="167"/>
  <c r="AX979" i="167" s="1"/>
  <c r="AN380" i="167"/>
  <c r="AH380" i="167"/>
  <c r="AD290" i="167"/>
  <c r="AC290" i="167"/>
  <c r="AN290" i="167" s="1"/>
  <c r="AN189" i="167"/>
  <c r="AH189" i="167"/>
  <c r="AD818" i="167"/>
  <c r="AC818" i="167"/>
  <c r="AX818" i="167" s="1"/>
  <c r="AH863" i="167"/>
  <c r="AH879" i="167"/>
  <c r="AH1049" i="167"/>
  <c r="AH433" i="167"/>
  <c r="AH429" i="167"/>
  <c r="AH425" i="167"/>
  <c r="AE420" i="167"/>
  <c r="AC420" i="167"/>
  <c r="AN420" i="167" s="1"/>
  <c r="AH417" i="167"/>
  <c r="AN409" i="167"/>
  <c r="AH409" i="167"/>
  <c r="AH405" i="167"/>
  <c r="AE388" i="167"/>
  <c r="AC388" i="167"/>
  <c r="AN388" i="167" s="1"/>
  <c r="AH374" i="167"/>
  <c r="AE373" i="167"/>
  <c r="AC373" i="167"/>
  <c r="AN373" i="167" s="1"/>
  <c r="AH370" i="167"/>
  <c r="AN366" i="167"/>
  <c r="AH366" i="167"/>
  <c r="AE364" i="167"/>
  <c r="AC364" i="167"/>
  <c r="AN364" i="167" s="1"/>
  <c r="AN358" i="167"/>
  <c r="AH358" i="167"/>
  <c r="AN340" i="167"/>
  <c r="AH340" i="167"/>
  <c r="AN332" i="167"/>
  <c r="AH332" i="167"/>
  <c r="AE331" i="167"/>
  <c r="AC331" i="167"/>
  <c r="AN331" i="167" s="1"/>
  <c r="AH325" i="167"/>
  <c r="AH301" i="167"/>
  <c r="AN297" i="167"/>
  <c r="AH297" i="167"/>
  <c r="AE296" i="167"/>
  <c r="AC296" i="167"/>
  <c r="AN296" i="167" s="1"/>
  <c r="AN293" i="167"/>
  <c r="AH293" i="167"/>
  <c r="AH286" i="167"/>
  <c r="AN256" i="167"/>
  <c r="AH256" i="167"/>
  <c r="AH248" i="167"/>
  <c r="AH245" i="167"/>
  <c r="AN237" i="167"/>
  <c r="AH237" i="167"/>
  <c r="CK232" i="167"/>
  <c r="AH231" i="167"/>
  <c r="AN227" i="167"/>
  <c r="AH227" i="167"/>
  <c r="AN223" i="167"/>
  <c r="AH223" i="167"/>
  <c r="AN215" i="167"/>
  <c r="AH215" i="167"/>
  <c r="AH191" i="167"/>
  <c r="BQ175" i="167"/>
  <c r="AN167" i="167"/>
  <c r="AH167" i="167"/>
  <c r="AD166" i="167"/>
  <c r="AC166" i="167"/>
  <c r="AN166" i="167" s="1"/>
  <c r="AH160" i="167"/>
  <c r="AD1011" i="167"/>
  <c r="AC1011" i="167"/>
  <c r="AN1011" i="167" s="1"/>
  <c r="AH1008" i="167"/>
  <c r="M696" i="167"/>
  <c r="BR702" i="167"/>
  <c r="AE779" i="167"/>
  <c r="AC779" i="167"/>
  <c r="AN779" i="167" s="1"/>
  <c r="BH779" i="167" s="1"/>
  <c r="AH778" i="167"/>
  <c r="AH725" i="167"/>
  <c r="AH714" i="167"/>
  <c r="AH719" i="167"/>
  <c r="AH500" i="167"/>
  <c r="AH780" i="167"/>
  <c r="AC743" i="167"/>
  <c r="AX743" i="167" s="1"/>
  <c r="AH776" i="167"/>
  <c r="AC798" i="167"/>
  <c r="AN798" i="167" s="1"/>
  <c r="AH758" i="167"/>
  <c r="AC797" i="167"/>
  <c r="AN797" i="167" s="1"/>
  <c r="AH1120" i="167"/>
  <c r="AD785" i="167"/>
  <c r="AC785" i="167"/>
  <c r="AX785" i="167" s="1"/>
  <c r="AC535" i="167"/>
  <c r="AN535" i="167" s="1"/>
  <c r="BH535" i="167" s="1"/>
  <c r="AH1063" i="167"/>
  <c r="AC964" i="167"/>
  <c r="AN964" i="167" s="1"/>
  <c r="AN1070" i="167"/>
  <c r="AH1070" i="167"/>
  <c r="AC1025" i="167"/>
  <c r="AN1025" i="167" s="1"/>
  <c r="AH1232" i="167"/>
  <c r="AN573" i="167"/>
  <c r="BH573" i="167" s="1"/>
  <c r="AH573" i="167"/>
  <c r="AC664" i="167"/>
  <c r="AN664" i="167" s="1"/>
  <c r="AC690" i="167"/>
  <c r="AN690" i="167" s="1"/>
  <c r="AN681" i="167"/>
  <c r="AH681" i="167"/>
  <c r="AH668" i="167"/>
  <c r="AD674" i="167"/>
  <c r="AC674" i="167"/>
  <c r="AN674" i="167" s="1"/>
  <c r="AE634" i="167"/>
  <c r="AC634" i="167"/>
  <c r="AN634" i="167" s="1"/>
  <c r="AH661" i="167"/>
  <c r="AH939" i="167"/>
  <c r="AD1098" i="167"/>
  <c r="AC1098" i="167"/>
  <c r="AN1098" i="167" s="1"/>
  <c r="AH1127" i="167"/>
  <c r="AN903" i="167"/>
  <c r="AH903" i="167"/>
  <c r="AC946" i="167"/>
  <c r="AN946" i="167" s="1"/>
  <c r="AH698" i="167"/>
  <c r="AH910" i="167"/>
  <c r="AN965" i="167"/>
  <c r="AH965" i="167"/>
  <c r="AC850" i="167"/>
  <c r="AX850" i="167" s="1"/>
  <c r="AD890" i="167"/>
  <c r="AC890" i="167"/>
  <c r="AN890" i="167" s="1"/>
  <c r="AH1156" i="167"/>
  <c r="AH881" i="167"/>
  <c r="AD1022" i="167"/>
  <c r="AC1022" i="167"/>
  <c r="AN1022" i="167" s="1"/>
  <c r="AH875" i="167"/>
  <c r="AC852" i="167"/>
  <c r="AN852" i="167" s="1"/>
  <c r="AD723" i="167"/>
  <c r="AC723" i="167"/>
  <c r="AN723" i="167" s="1"/>
  <c r="AH788" i="167"/>
  <c r="AE799" i="167"/>
  <c r="AC799" i="167"/>
  <c r="AN799" i="167" s="1"/>
  <c r="AC817" i="167"/>
  <c r="AN817" i="167" s="1"/>
  <c r="AH822" i="167"/>
  <c r="AH827" i="167"/>
  <c r="AH832" i="167"/>
  <c r="AC837" i="167"/>
  <c r="AN837" i="167" s="1"/>
  <c r="BH837" i="167" s="1"/>
  <c r="AC844" i="167"/>
  <c r="AN844" i="167" s="1"/>
  <c r="AH845" i="167"/>
  <c r="AH861" i="167"/>
  <c r="AC867" i="167"/>
  <c r="AN867" i="167" s="1"/>
  <c r="AC888" i="167"/>
  <c r="AN888" i="167" s="1"/>
  <c r="AE901" i="167"/>
  <c r="AC901" i="167"/>
  <c r="AN901" i="167" s="1"/>
  <c r="AH898" i="167"/>
  <c r="AH914" i="167"/>
  <c r="AC912" i="167"/>
  <c r="AD926" i="167"/>
  <c r="AC926" i="167"/>
  <c r="AN926" i="167" s="1"/>
  <c r="AC922" i="167"/>
  <c r="AN922" i="167" s="1"/>
  <c r="AH919" i="167"/>
  <c r="AH934" i="167"/>
  <c r="AC961" i="167"/>
  <c r="AN961" i="167" s="1"/>
  <c r="AH969" i="167"/>
  <c r="AH979" i="167"/>
  <c r="AH1017" i="167"/>
  <c r="AM1017" i="167" s="1" a="1"/>
  <c r="AM1017" i="167" s="1"/>
  <c r="AE1046" i="167"/>
  <c r="AC1046" i="167"/>
  <c r="AN1046" i="167" s="1"/>
  <c r="AH1052" i="167"/>
  <c r="AN1076" i="167"/>
  <c r="AH1076" i="167"/>
  <c r="AH1078" i="167"/>
  <c r="AH1104" i="167"/>
  <c r="AH1115" i="167"/>
  <c r="AC1121" i="167"/>
  <c r="AH1125" i="167"/>
  <c r="AN1135" i="167"/>
  <c r="AH1135" i="167"/>
  <c r="AH1138" i="167"/>
  <c r="AH1142" i="167"/>
  <c r="AH1143" i="167"/>
  <c r="AH1147" i="167"/>
  <c r="AH1152" i="167"/>
  <c r="AC1165" i="167"/>
  <c r="AN1165" i="167" s="1"/>
  <c r="BH1165" i="167" s="1"/>
  <c r="AC1169" i="167"/>
  <c r="AN1169" i="167" s="1"/>
  <c r="AH1181" i="167"/>
  <c r="AC1215" i="167"/>
  <c r="AN1215" i="167" s="1"/>
  <c r="AH1212" i="167"/>
  <c r="AE1216" i="167"/>
  <c r="AC1216" i="167"/>
  <c r="AN1216" i="167" s="1"/>
  <c r="AE1226" i="167"/>
  <c r="AC1226" i="167"/>
  <c r="AN1226" i="167" s="1"/>
  <c r="AD1222" i="167"/>
  <c r="AC1222" i="167"/>
  <c r="AN1222" i="167" s="1"/>
  <c r="M1228" i="167"/>
  <c r="AH1229" i="167"/>
  <c r="BY1250" i="167"/>
  <c r="M1250" i="167"/>
  <c r="AH1252" i="167"/>
  <c r="M1258" i="167"/>
  <c r="AH1256" i="167"/>
  <c r="M1259" i="167"/>
  <c r="AH1267" i="167"/>
  <c r="AM1267" i="167" s="1" a="1"/>
  <c r="AM1267" i="167" s="1"/>
  <c r="M1265" i="167"/>
  <c r="BY1276" i="167"/>
  <c r="AH1278" i="167"/>
  <c r="AD1280" i="167"/>
  <c r="AC1280" i="167"/>
  <c r="AX1280" i="167" s="1"/>
  <c r="AH242" i="167"/>
  <c r="AD725" i="167"/>
  <c r="AC725" i="167"/>
  <c r="AN725" i="167" s="1"/>
  <c r="AH985" i="167"/>
  <c r="AH1260" i="167"/>
  <c r="AE1156" i="167"/>
  <c r="AC1156" i="167"/>
  <c r="AX1156" i="167" s="1"/>
  <c r="AH993" i="167"/>
  <c r="AH1264" i="167"/>
  <c r="AE367" i="167"/>
  <c r="AC367" i="167"/>
  <c r="AN367" i="167" s="1"/>
  <c r="AD241" i="167"/>
  <c r="AC241" i="167"/>
  <c r="AN241" i="167" s="1"/>
  <c r="AE207" i="167"/>
  <c r="AC207" i="167"/>
  <c r="AN207" i="167" s="1"/>
  <c r="AD1013" i="167"/>
  <c r="AC1013" i="167"/>
  <c r="AX1013" i="167" s="1"/>
  <c r="AH976" i="167"/>
  <c r="AH805" i="167"/>
  <c r="AH892" i="167"/>
  <c r="AH441" i="167"/>
  <c r="AN422" i="167"/>
  <c r="AH422" i="167"/>
  <c r="AN413" i="167"/>
  <c r="AH413" i="167"/>
  <c r="AD408" i="167"/>
  <c r="AC408" i="167"/>
  <c r="AN408" i="167" s="1"/>
  <c r="AE404" i="167"/>
  <c r="AC404" i="167"/>
  <c r="AN404" i="167" s="1"/>
  <c r="AH390" i="167"/>
  <c r="AH386" i="167"/>
  <c r="AD385" i="167"/>
  <c r="AC385" i="167"/>
  <c r="AN385" i="167" s="1"/>
  <c r="AN379" i="167"/>
  <c r="AH379" i="167"/>
  <c r="AH362" i="167"/>
  <c r="AD357" i="167"/>
  <c r="AC357" i="167"/>
  <c r="AN357" i="167" s="1"/>
  <c r="AN355" i="167"/>
  <c r="AH355" i="167"/>
  <c r="AH350" i="167"/>
  <c r="BS339" i="167"/>
  <c r="AC339" i="167"/>
  <c r="AN339" i="167" s="1"/>
  <c r="AN329" i="167"/>
  <c r="AH329" i="167"/>
  <c r="AN317" i="167"/>
  <c r="AH317" i="167"/>
  <c r="AE304" i="167"/>
  <c r="AC304" i="167"/>
  <c r="AN304" i="167" s="1"/>
  <c r="AH290" i="167"/>
  <c r="AE285" i="167"/>
  <c r="AC285" i="167"/>
  <c r="AN285" i="167" s="1"/>
  <c r="AH267" i="167"/>
  <c r="AD266" i="167"/>
  <c r="AC266" i="167"/>
  <c r="AN266" i="167" s="1"/>
  <c r="AH264" i="167"/>
  <c r="AN260" i="167"/>
  <c r="AH260" i="167"/>
  <c r="AD259" i="167"/>
  <c r="AC259" i="167"/>
  <c r="AH241" i="167"/>
  <c r="AN233" i="167"/>
  <c r="AH233" i="167"/>
  <c r="AE230" i="167"/>
  <c r="AC230" i="167"/>
  <c r="AN230" i="167" s="1"/>
  <c r="AE226" i="167"/>
  <c r="AC226" i="167"/>
  <c r="AN226" i="167" s="1"/>
  <c r="AE222" i="167"/>
  <c r="AC222" i="167"/>
  <c r="AN222" i="167" s="1"/>
  <c r="AH207" i="167"/>
  <c r="AN199" i="167"/>
  <c r="AH199" i="167"/>
  <c r="AD190" i="167"/>
  <c r="AC190" i="167"/>
  <c r="AN190" i="167" s="1"/>
  <c r="AN180" i="167"/>
  <c r="AH180" i="167"/>
  <c r="AH176" i="167"/>
  <c r="AH171" i="167"/>
  <c r="AN164" i="167"/>
  <c r="AH164" i="167"/>
  <c r="AD159" i="167"/>
  <c r="AC159" i="167"/>
  <c r="AN159" i="167" s="1"/>
  <c r="AH1013" i="167"/>
  <c r="AE1072" i="167"/>
  <c r="AC1072" i="167"/>
  <c r="AX1072" i="167" s="1"/>
  <c r="AH733" i="167"/>
  <c r="AD729" i="167"/>
  <c r="AC729" i="167"/>
  <c r="AN729" i="167" s="1"/>
  <c r="AE713" i="167"/>
  <c r="AC713" i="167"/>
  <c r="AE783" i="167"/>
  <c r="AC783" i="167"/>
  <c r="AN783" i="167" s="1"/>
  <c r="AH753" i="167"/>
  <c r="AH741" i="167"/>
  <c r="AD757" i="167"/>
  <c r="AC757" i="167"/>
  <c r="AX757" i="167" s="1"/>
  <c r="AH793" i="167"/>
  <c r="AE1093" i="167"/>
  <c r="AC1093" i="167"/>
  <c r="AN1093" i="167" s="1"/>
  <c r="AH1034" i="167"/>
  <c r="AH998" i="167"/>
  <c r="AH1157" i="167"/>
  <c r="AH595" i="167"/>
  <c r="AH689" i="167"/>
  <c r="AD678" i="167"/>
  <c r="AC678" i="167"/>
  <c r="AX678" i="167" s="1"/>
  <c r="AN608" i="167"/>
  <c r="AH608" i="167"/>
  <c r="AH610" i="167"/>
  <c r="AE639" i="167"/>
  <c r="AC639" i="167"/>
  <c r="AX639" i="167" s="1"/>
  <c r="AH673" i="167"/>
  <c r="AC944" i="167"/>
  <c r="AX944" i="167" s="1"/>
  <c r="AH676" i="167"/>
  <c r="AH1060" i="167"/>
  <c r="AH973" i="167"/>
  <c r="AD1124" i="167"/>
  <c r="AC1124" i="167"/>
  <c r="AX1124" i="167" s="1"/>
  <c r="AH1184" i="167"/>
  <c r="AH938" i="167"/>
  <c r="AD701" i="167"/>
  <c r="AC701" i="167"/>
  <c r="AN701" i="167" s="1"/>
  <c r="AX700" i="167"/>
  <c r="AE972" i="167"/>
  <c r="AC972" i="167"/>
  <c r="AX972" i="167" s="1"/>
  <c r="AH1159" i="167"/>
  <c r="AH870" i="167"/>
  <c r="AE872" i="167"/>
  <c r="AC872" i="167"/>
  <c r="AX872" i="167" s="1"/>
  <c r="AD880" i="167"/>
  <c r="AC880" i="167"/>
  <c r="AN880" i="167" s="1"/>
  <c r="AH957" i="167"/>
  <c r="AH1132" i="167"/>
  <c r="AE1005" i="167"/>
  <c r="AC1005" i="167"/>
  <c r="AN1005" i="167" s="1"/>
  <c r="AH818" i="167"/>
  <c r="M755" i="167"/>
  <c r="AH770" i="167"/>
  <c r="M782" i="167"/>
  <c r="AH789" i="167"/>
  <c r="AE792" i="167"/>
  <c r="AC792" i="167"/>
  <c r="AX792" i="167" s="1"/>
  <c r="M791" i="167"/>
  <c r="AH795" i="167"/>
  <c r="AN814" i="167"/>
  <c r="AH814" i="167"/>
  <c r="AD825" i="167"/>
  <c r="AC825" i="167"/>
  <c r="AN825" i="167" s="1"/>
  <c r="AE829" i="167"/>
  <c r="AC829" i="167"/>
  <c r="AN829" i="167" s="1"/>
  <c r="M864" i="167"/>
  <c r="AH874" i="167"/>
  <c r="M876" i="167"/>
  <c r="AH886" i="167"/>
  <c r="M931" i="167"/>
  <c r="AH949" i="167"/>
  <c r="M953" i="167"/>
  <c r="AN959" i="167"/>
  <c r="AH959" i="167"/>
  <c r="AD982" i="167"/>
  <c r="AC982" i="167"/>
  <c r="AN982" i="167" s="1"/>
  <c r="AH996" i="167"/>
  <c r="M994" i="167"/>
  <c r="AE1036" i="167"/>
  <c r="AC1036" i="167"/>
  <c r="AN1036" i="167" s="1"/>
  <c r="AH1039" i="167"/>
  <c r="M1050" i="167"/>
  <c r="AE1042" i="167"/>
  <c r="AC1042" i="167"/>
  <c r="AX1042" i="167" s="1"/>
  <c r="AD1051" i="167"/>
  <c r="AC1051" i="167"/>
  <c r="AN1051" i="167" s="1"/>
  <c r="M1058" i="167"/>
  <c r="AH1061" i="167"/>
  <c r="M1065" i="167"/>
  <c r="AN1066" i="167"/>
  <c r="AH1066" i="167"/>
  <c r="M1067" i="167"/>
  <c r="CG1076" i="167"/>
  <c r="AE1080" i="167"/>
  <c r="AC1080" i="167"/>
  <c r="AX1080" i="167" s="1"/>
  <c r="M1079" i="167"/>
  <c r="AH1084" i="167"/>
  <c r="M1087" i="167"/>
  <c r="AH1089" i="167"/>
  <c r="M1094" i="167"/>
  <c r="AH1099" i="167"/>
  <c r="M1101" i="167"/>
  <c r="AC1105" i="167"/>
  <c r="AX1105" i="167" s="1"/>
  <c r="AC1114" i="167"/>
  <c r="AN1114" i="167" s="1"/>
  <c r="AC1131" i="167"/>
  <c r="AN1131" i="167" s="1"/>
  <c r="AD1134" i="167"/>
  <c r="AC1134" i="167"/>
  <c r="AN1134" i="167" s="1"/>
  <c r="AE1139" i="167"/>
  <c r="AC1139" i="167"/>
  <c r="AN1139" i="167" s="1"/>
  <c r="AD1146" i="167"/>
  <c r="AC1146" i="167"/>
  <c r="AN1146" i="167" s="1"/>
  <c r="AC1151" i="167"/>
  <c r="AX1151" i="167" s="1"/>
  <c r="AH1162" i="167"/>
  <c r="AH1166" i="167"/>
  <c r="AH1176" i="167"/>
  <c r="AN1182" i="167"/>
  <c r="AH1182" i="167"/>
  <c r="AD1180" i="167"/>
  <c r="AC1180" i="167"/>
  <c r="AX1180" i="167" s="1"/>
  <c r="AN1189" i="167"/>
  <c r="BH1189" i="167" s="1"/>
  <c r="AH1189" i="167"/>
  <c r="AC1198" i="167"/>
  <c r="AH1195" i="167"/>
  <c r="AH1203" i="167"/>
  <c r="AH1211" i="167"/>
  <c r="AH1207" i="167"/>
  <c r="AE1231" i="167"/>
  <c r="AC1231" i="167"/>
  <c r="AN1231" i="167" s="1"/>
  <c r="AN1238" i="167"/>
  <c r="BH1238" i="167" s="1"/>
  <c r="AH1238" i="167"/>
  <c r="AH1240" i="167"/>
  <c r="AH1243" i="167"/>
  <c r="AH1245" i="167"/>
  <c r="AD1266" i="167"/>
  <c r="AC1266" i="167"/>
  <c r="AH1269" i="167"/>
  <c r="AD1281" i="167"/>
  <c r="AC1281" i="167"/>
  <c r="AX1281" i="167" s="1"/>
  <c r="AE405" i="167"/>
  <c r="AC405" i="167"/>
  <c r="AN405" i="167" s="1"/>
  <c r="AN359" i="167"/>
  <c r="AH359" i="167"/>
  <c r="AE191" i="167"/>
  <c r="AC191" i="167"/>
  <c r="AN191" i="167" s="1"/>
  <c r="AH1129" i="167"/>
  <c r="AH1069" i="167"/>
  <c r="AH1083" i="167"/>
  <c r="AD386" i="167"/>
  <c r="AC386" i="167"/>
  <c r="AN386" i="167" s="1"/>
  <c r="AH446" i="167"/>
  <c r="AH437" i="167"/>
  <c r="AE412" i="167"/>
  <c r="AC412" i="167"/>
  <c r="AN412" i="167" s="1"/>
  <c r="AN402" i="167"/>
  <c r="AH402" i="167"/>
  <c r="AH398" i="167"/>
  <c r="AE397" i="167"/>
  <c r="AC397" i="167"/>
  <c r="AN397" i="167" s="1"/>
  <c r="AN394" i="167"/>
  <c r="AH394" i="167"/>
  <c r="AE393" i="167"/>
  <c r="AC393" i="167"/>
  <c r="AN393" i="167" s="1"/>
  <c r="AN383" i="167"/>
  <c r="AH383" i="167"/>
  <c r="AH371" i="167"/>
  <c r="AH367" i="167"/>
  <c r="BS365" i="167"/>
  <c r="AC365" i="167"/>
  <c r="AN365" i="167" s="1"/>
  <c r="AH337" i="167"/>
  <c r="AN321" i="167"/>
  <c r="AH321" i="167"/>
  <c r="AH309" i="167"/>
  <c r="AE308" i="167"/>
  <c r="AC308" i="167"/>
  <c r="AN308" i="167" s="1"/>
  <c r="AH294" i="167"/>
  <c r="AN279" i="167"/>
  <c r="AH279" i="167"/>
  <c r="AE278" i="167"/>
  <c r="AC278" i="167"/>
  <c r="AN278" i="167" s="1"/>
  <c r="AN276" i="167"/>
  <c r="AH276" i="167"/>
  <c r="AE274" i="167"/>
  <c r="AC274" i="167"/>
  <c r="AN274" i="167" s="1"/>
  <c r="AN272" i="167"/>
  <c r="AH272" i="167"/>
  <c r="AN257" i="167"/>
  <c r="AH257" i="167"/>
  <c r="AN253" i="167"/>
  <c r="AH253" i="167"/>
  <c r="AD240" i="167"/>
  <c r="AC240" i="167"/>
  <c r="AN240" i="167" s="1"/>
  <c r="AN232" i="167"/>
  <c r="AH232" i="167"/>
  <c r="AN224" i="167"/>
  <c r="AH224" i="167"/>
  <c r="AN219" i="167"/>
  <c r="AH219" i="167"/>
  <c r="AN212" i="167"/>
  <c r="AH212" i="167"/>
  <c r="AN203" i="167"/>
  <c r="AH203" i="167"/>
  <c r="AH195" i="167"/>
  <c r="AE194" i="167"/>
  <c r="AC194" i="167"/>
  <c r="AN194" i="167" s="1"/>
  <c r="AN192" i="167"/>
  <c r="AH192" i="167"/>
  <c r="AN188" i="167"/>
  <c r="AH188" i="167"/>
  <c r="AD179" i="167"/>
  <c r="AC179" i="167"/>
  <c r="AN179" i="167" s="1"/>
  <c r="AE163" i="167"/>
  <c r="AC163" i="167"/>
  <c r="AN163" i="167" s="1"/>
  <c r="CS979" i="167"/>
  <c r="AH694" i="167"/>
  <c r="AC703" i="167"/>
  <c r="AX703" i="167" s="1"/>
  <c r="AH763" i="167"/>
  <c r="AC752" i="167"/>
  <c r="AX752" i="167" s="1"/>
  <c r="AH748" i="167"/>
  <c r="AE885" i="167"/>
  <c r="AC885" i="167"/>
  <c r="AX885" i="167" s="1"/>
  <c r="AH856" i="167"/>
  <c r="AH809" i="167"/>
  <c r="CL535" i="167"/>
  <c r="AH1032" i="167"/>
  <c r="AH978" i="167"/>
  <c r="AC1054" i="167"/>
  <c r="AX1054" i="167" s="1"/>
  <c r="BQ1025" i="167"/>
  <c r="AH1053" i="167"/>
  <c r="AE522" i="167"/>
  <c r="AC522" i="167"/>
  <c r="AN522" i="167" s="1"/>
  <c r="AX530" i="167"/>
  <c r="AC1028" i="167"/>
  <c r="AX1028" i="167" s="1"/>
  <c r="AH600" i="167"/>
  <c r="AC1020" i="167"/>
  <c r="AN1020" i="167" s="1"/>
  <c r="AC682" i="167"/>
  <c r="AN682" i="167" s="1"/>
  <c r="BH682" i="167" s="1"/>
  <c r="AH685" i="167"/>
  <c r="AE731" i="167"/>
  <c r="AC731" i="167"/>
  <c r="AN731" i="167" s="1"/>
  <c r="AH622" i="167"/>
  <c r="BY634" i="167"/>
  <c r="AN637" i="167"/>
  <c r="AH637" i="167"/>
  <c r="AD1030" i="167"/>
  <c r="AC1030" i="167"/>
  <c r="AN1030" i="167" s="1"/>
  <c r="AC954" i="167"/>
  <c r="AX954" i="167" s="1"/>
  <c r="AD907" i="167"/>
  <c r="AC907" i="167"/>
  <c r="AN907" i="167" s="1"/>
  <c r="AD945" i="167"/>
  <c r="AC945" i="167"/>
  <c r="AX945" i="167" s="1"/>
  <c r="AH929" i="167"/>
  <c r="AN1033" i="167"/>
  <c r="AH1033" i="167"/>
  <c r="AD854" i="167"/>
  <c r="AC854" i="167"/>
  <c r="AX854" i="167" s="1"/>
  <c r="AH1006" i="167"/>
  <c r="AE970" i="167"/>
  <c r="AC970" i="167"/>
  <c r="AX970" i="167" s="1"/>
  <c r="M1022" i="167"/>
  <c r="AH1024" i="167"/>
  <c r="M852" i="167"/>
  <c r="AH715" i="167"/>
  <c r="M723" i="167"/>
  <c r="AH745" i="167"/>
  <c r="AE787" i="167"/>
  <c r="AC787" i="167"/>
  <c r="AX787" i="167" s="1"/>
  <c r="AE800" i="167"/>
  <c r="AC800" i="167"/>
  <c r="AN800" i="167" s="1"/>
  <c r="AH808" i="167"/>
  <c r="AH839" i="167"/>
  <c r="AH840" i="167"/>
  <c r="BY844" i="167"/>
  <c r="AH846" i="167"/>
  <c r="AE860" i="167"/>
  <c r="AC860" i="167"/>
  <c r="AX860" i="167" s="1"/>
  <c r="AH862" i="167"/>
  <c r="BQ867" i="167"/>
  <c r="AH882" i="167"/>
  <c r="AD889" i="167"/>
  <c r="AC889" i="167"/>
  <c r="AX889" i="167" s="1"/>
  <c r="AH895" i="167"/>
  <c r="CL893" i="167"/>
  <c r="AH891" i="167"/>
  <c r="CL901" i="167"/>
  <c r="AN916" i="167"/>
  <c r="AH916" i="167"/>
  <c r="AH924" i="167"/>
  <c r="AN933" i="167"/>
  <c r="AH933" i="167"/>
  <c r="AE948" i="167"/>
  <c r="AC948" i="167"/>
  <c r="AN948" i="167" s="1"/>
  <c r="AH967" i="167"/>
  <c r="AD995" i="167"/>
  <c r="AC995" i="167"/>
  <c r="AX995" i="167" s="1"/>
  <c r="AH1004" i="167"/>
  <c r="AH1048" i="167"/>
  <c r="AH1044" i="167"/>
  <c r="AC1062" i="167"/>
  <c r="AX1062" i="167" s="1"/>
  <c r="AE1068" i="167"/>
  <c r="AC1068" i="167"/>
  <c r="AN1068" i="167" s="1"/>
  <c r="AH1073" i="167"/>
  <c r="AE1085" i="167"/>
  <c r="AC1085" i="167"/>
  <c r="AN1085" i="167" s="1"/>
  <c r="AD1095" i="167"/>
  <c r="AC1095" i="167"/>
  <c r="AX1095" i="167" s="1"/>
  <c r="AD1102" i="167"/>
  <c r="AC1102" i="167"/>
  <c r="AX1102" i="167" s="1"/>
  <c r="AN1118" i="167"/>
  <c r="AH1118" i="167"/>
  <c r="AE1161" i="167"/>
  <c r="AC1161" i="167"/>
  <c r="AX1161" i="167" s="1"/>
  <c r="AH1171" i="167"/>
  <c r="AC1172" i="167"/>
  <c r="AN1172" i="167" s="1"/>
  <c r="AC1175" i="167"/>
  <c r="AX1175" i="167" s="1"/>
  <c r="AC1192" i="167"/>
  <c r="AN1192" i="167" s="1"/>
  <c r="AD1194" i="167"/>
  <c r="AC1194" i="167"/>
  <c r="AN1194" i="167" s="1"/>
  <c r="AH1204" i="167"/>
  <c r="AE1202" i="167"/>
  <c r="AC1202" i="167"/>
  <c r="AX1202" i="167" s="1"/>
  <c r="AE1210" i="167"/>
  <c r="AC1210" i="167"/>
  <c r="AN1210" i="167" s="1"/>
  <c r="AH1219" i="167"/>
  <c r="AH1224" i="167"/>
  <c r="AD1237" i="167"/>
  <c r="AC1237" i="167"/>
  <c r="AX1237" i="167" s="1"/>
  <c r="AE1248" i="167"/>
  <c r="AC1248" i="167"/>
  <c r="AX1248" i="167" s="1"/>
  <c r="AH1271" i="167"/>
  <c r="AD433" i="167"/>
  <c r="AC433" i="167"/>
  <c r="AN433" i="167" s="1"/>
  <c r="AH351" i="167"/>
  <c r="AD325" i="167"/>
  <c r="AC325" i="167"/>
  <c r="AN325" i="167" s="1"/>
  <c r="AN208" i="167"/>
  <c r="AH208" i="167"/>
  <c r="AH750" i="167"/>
  <c r="AH1082" i="167"/>
  <c r="AH542" i="167"/>
  <c r="AH594" i="167"/>
  <c r="AH604" i="167"/>
  <c r="AH606" i="167"/>
  <c r="AH1019" i="167"/>
  <c r="AH963" i="167"/>
  <c r="AE441" i="167"/>
  <c r="AC441" i="167"/>
  <c r="AN441" i="167" s="1"/>
  <c r="AN438" i="167"/>
  <c r="AH438" i="167"/>
  <c r="AN330" i="167"/>
  <c r="AH330" i="167"/>
  <c r="AH291" i="167"/>
  <c r="AE267" i="167"/>
  <c r="AC267" i="167"/>
  <c r="AN267" i="167" s="1"/>
  <c r="AN173" i="167"/>
  <c r="AH173" i="167"/>
  <c r="AD171" i="167"/>
  <c r="AC171" i="167"/>
  <c r="AN171" i="167" s="1"/>
  <c r="AN815" i="167"/>
  <c r="AH815" i="167"/>
  <c r="AH1261" i="167"/>
  <c r="AE1157" i="167"/>
  <c r="AC1157" i="167"/>
  <c r="AX1157" i="167" s="1"/>
  <c r="AN677" i="167"/>
  <c r="AH677" i="167"/>
  <c r="AH598" i="167"/>
  <c r="AD436" i="167"/>
  <c r="AC436" i="167"/>
  <c r="AN436" i="167" s="1"/>
  <c r="AH426" i="167"/>
  <c r="AH418" i="167"/>
  <c r="AH410" i="167"/>
  <c r="AH406" i="167"/>
  <c r="BR397" i="167"/>
  <c r="AN375" i="167"/>
  <c r="AH375" i="167"/>
  <c r="AH345" i="167"/>
  <c r="AE344" i="167"/>
  <c r="AC344" i="167"/>
  <c r="AN344" i="167" s="1"/>
  <c r="AN341" i="167"/>
  <c r="AH341" i="167"/>
  <c r="AH333" i="167"/>
  <c r="AN314" i="167"/>
  <c r="AH314" i="167"/>
  <c r="AE313" i="167"/>
  <c r="AC313" i="167"/>
  <c r="AN313" i="167" s="1"/>
  <c r="AN306" i="167"/>
  <c r="AH306" i="167"/>
  <c r="AN302" i="167"/>
  <c r="AH302" i="167"/>
  <c r="AE301" i="167"/>
  <c r="AC301" i="167"/>
  <c r="AN301" i="167" s="1"/>
  <c r="AN298" i="167"/>
  <c r="AH298" i="167"/>
  <c r="AH283" i="167"/>
  <c r="AE275" i="167"/>
  <c r="AC275" i="167"/>
  <c r="AN275" i="167" s="1"/>
  <c r="AE244" i="167"/>
  <c r="AC244" i="167"/>
  <c r="AN244" i="167" s="1"/>
  <c r="AH238" i="167"/>
  <c r="AE231" i="167"/>
  <c r="AC231" i="167"/>
  <c r="AN231" i="167" s="1"/>
  <c r="AH228" i="167"/>
  <c r="AE218" i="167"/>
  <c r="AC218" i="167"/>
  <c r="AN218" i="167" s="1"/>
  <c r="AE206" i="167"/>
  <c r="AC206" i="167"/>
  <c r="AN206" i="167" s="1"/>
  <c r="AN185" i="167"/>
  <c r="AH185" i="167"/>
  <c r="AE184" i="167"/>
  <c r="AC184" i="167"/>
  <c r="AN184" i="167" s="1"/>
  <c r="AD175" i="167"/>
  <c r="AC175" i="167"/>
  <c r="AN175" i="167" s="1"/>
  <c r="AN161" i="167"/>
  <c r="AH161" i="167"/>
  <c r="AN157" i="167"/>
  <c r="AH157" i="167"/>
  <c r="AC1012" i="167"/>
  <c r="AH1009" i="167"/>
  <c r="AD697" i="167"/>
  <c r="AC697" i="167"/>
  <c r="AX697" i="167" s="1"/>
  <c r="AE736" i="167"/>
  <c r="AC736" i="167"/>
  <c r="AN736" i="167" s="1"/>
  <c r="BH736" i="167" s="1"/>
  <c r="AH484" i="167"/>
  <c r="AH754" i="167"/>
  <c r="AH485" i="167"/>
  <c r="AH716" i="167"/>
  <c r="AH734" i="167"/>
  <c r="AC724" i="167"/>
  <c r="AN724" i="167" s="1"/>
  <c r="AH501" i="167"/>
  <c r="AH760" i="167"/>
  <c r="AH762" i="167"/>
  <c r="AE740" i="167"/>
  <c r="AC740" i="167"/>
  <c r="AX740" i="167" s="1"/>
  <c r="AN759" i="167"/>
  <c r="AH759" i="167"/>
  <c r="AC790" i="167"/>
  <c r="AN790" i="167" s="1"/>
  <c r="AH806" i="167"/>
  <c r="AE859" i="167"/>
  <c r="AC859" i="167"/>
  <c r="AN859" i="167" s="1"/>
  <c r="BH859" i="167" s="1"/>
  <c r="AC824" i="167"/>
  <c r="AX824" i="167" s="1"/>
  <c r="AC1031" i="167"/>
  <c r="AX1031" i="167" s="1"/>
  <c r="AH1092" i="167"/>
  <c r="AC966" i="167"/>
  <c r="AN966" i="167" s="1"/>
  <c r="BH966" i="167" s="1"/>
  <c r="AH974" i="167"/>
  <c r="AH1023" i="167"/>
  <c r="AH1158" i="167"/>
  <c r="AD688" i="167"/>
  <c r="AC688" i="167"/>
  <c r="AX688" i="167" s="1"/>
  <c r="AH691" i="167"/>
  <c r="AH669" i="167"/>
  <c r="AC692" i="167"/>
  <c r="AN692" i="167" s="1"/>
  <c r="BH692" i="167" s="1"/>
  <c r="AC625" i="167"/>
  <c r="AN625" i="167" s="1"/>
  <c r="AD635" i="167"/>
  <c r="AC635" i="167"/>
  <c r="AN635" i="167" s="1"/>
  <c r="AE636" i="167"/>
  <c r="AC636" i="167"/>
  <c r="AN636" i="167" s="1"/>
  <c r="AH653" i="167"/>
  <c r="M666" i="167"/>
  <c r="AH940" i="167"/>
  <c r="M944" i="167"/>
  <c r="AH951" i="167"/>
  <c r="AC955" i="167"/>
  <c r="AX955" i="167" s="1"/>
  <c r="AN1090" i="167"/>
  <c r="AH1090" i="167"/>
  <c r="AH904" i="167"/>
  <c r="AE952" i="167"/>
  <c r="AC952" i="167"/>
  <c r="AX952" i="167" s="1"/>
  <c r="AC1029" i="167"/>
  <c r="AN1029" i="167" s="1"/>
  <c r="AH699" i="167"/>
  <c r="AH928" i="167"/>
  <c r="AH962" i="167"/>
  <c r="AC1081" i="167"/>
  <c r="AN1081" i="167" s="1"/>
  <c r="AC858" i="167"/>
  <c r="AX858" i="167" s="1"/>
  <c r="AH909" i="167"/>
  <c r="AH883" i="167"/>
  <c r="AE721" i="167"/>
  <c r="AC721" i="167"/>
  <c r="AN721" i="167" s="1"/>
  <c r="AC744" i="167"/>
  <c r="AX744" i="167" s="1"/>
  <c r="M792" i="167"/>
  <c r="AC813" i="167"/>
  <c r="AX813" i="167" s="1"/>
  <c r="AH823" i="167"/>
  <c r="M825" i="167"/>
  <c r="AH828" i="167"/>
  <c r="M829" i="167"/>
  <c r="AH831" i="167"/>
  <c r="M835" i="167"/>
  <c r="AD838" i="167"/>
  <c r="AC838" i="167"/>
  <c r="AX838" i="167" s="1"/>
  <c r="AC842" i="167"/>
  <c r="AX842" i="167" s="1"/>
  <c r="M847" i="167"/>
  <c r="AN857" i="167"/>
  <c r="AH857" i="167"/>
  <c r="AC865" i="167"/>
  <c r="AX865" i="167" s="1"/>
  <c r="AD894" i="167"/>
  <c r="AC894" i="167"/>
  <c r="AN894" i="167" s="1"/>
  <c r="AH899" i="167"/>
  <c r="AH908" i="167"/>
  <c r="AD913" i="167"/>
  <c r="AC913" i="167"/>
  <c r="AN913" i="167" s="1"/>
  <c r="AD923" i="167"/>
  <c r="AC923" i="167"/>
  <c r="AN923" i="167" s="1"/>
  <c r="AH920" i="167"/>
  <c r="AE958" i="167"/>
  <c r="AC958" i="167"/>
  <c r="AX958" i="167" s="1"/>
  <c r="AH980" i="167"/>
  <c r="AH997" i="167"/>
  <c r="AH1037" i="167"/>
  <c r="AE1047" i="167"/>
  <c r="AC1047" i="167"/>
  <c r="AX1047" i="167" s="1"/>
  <c r="AC1043" i="167"/>
  <c r="AX1043" i="167" s="1"/>
  <c r="AH1040" i="167"/>
  <c r="AH1077" i="167"/>
  <c r="AN1097" i="167"/>
  <c r="AH1097" i="167"/>
  <c r="AH1103" i="167"/>
  <c r="AH1110" i="167"/>
  <c r="AE1119" i="167"/>
  <c r="AC1119" i="167"/>
  <c r="AN1119" i="167" s="1"/>
  <c r="BH1119" i="167" s="1"/>
  <c r="AH1126" i="167"/>
  <c r="AH1136" i="167"/>
  <c r="AH1137" i="167"/>
  <c r="AH1140" i="167"/>
  <c r="AH1144" i="167"/>
  <c r="AH1148" i="167"/>
  <c r="AH1153" i="167"/>
  <c r="AH1163" i="167"/>
  <c r="AC1170" i="167"/>
  <c r="AX1170" i="167" s="1"/>
  <c r="AH1167" i="167"/>
  <c r="AH1177" i="167"/>
  <c r="AH1183" i="167"/>
  <c r="AH1190" i="167"/>
  <c r="AH1196" i="167"/>
  <c r="AH1213" i="167"/>
  <c r="AC1220" i="167"/>
  <c r="AX1220" i="167" s="1"/>
  <c r="AD1223" i="167"/>
  <c r="AC1223" i="167"/>
  <c r="AX1223" i="167" s="1"/>
  <c r="AX1222" i="167"/>
  <c r="AH1227" i="167"/>
  <c r="M1231" i="167"/>
  <c r="AH1253" i="167"/>
  <c r="AH1257" i="167"/>
  <c r="AH1262" i="167"/>
  <c r="AH1263" i="167"/>
  <c r="AC1273" i="167"/>
  <c r="AN1273" i="167" s="1"/>
  <c r="AH1275" i="167"/>
  <c r="AD1235" i="167"/>
  <c r="AC1235" i="167"/>
  <c r="AN1235" i="167" s="1"/>
  <c r="AD1246" i="167"/>
  <c r="AC1246" i="167"/>
  <c r="AX1246" i="167" s="1"/>
  <c r="AH1280" i="167"/>
  <c r="AD1241" i="167"/>
  <c r="AC1241" i="167"/>
  <c r="AX1241" i="167" s="1"/>
  <c r="AN1254" i="167"/>
  <c r="BH1254" i="167" s="1"/>
  <c r="AH1254" i="167"/>
  <c r="AN1255" i="167"/>
  <c r="AH1255" i="167"/>
  <c r="AH1266" i="167"/>
  <c r="AH1274" i="167"/>
  <c r="AH1281" i="167"/>
  <c r="AH1248" i="167"/>
  <c r="AN1249" i="167"/>
  <c r="AH1249" i="167"/>
  <c r="AC1250" i="167"/>
  <c r="AX1250" i="167" s="1"/>
  <c r="AD1258" i="167"/>
  <c r="AC1258" i="167"/>
  <c r="AX1258" i="167" s="1"/>
  <c r="AC1259" i="167"/>
  <c r="AN1259" i="167" s="1"/>
  <c r="AD1265" i="167"/>
  <c r="AC1265" i="167"/>
  <c r="AN1265" i="167" s="1"/>
  <c r="AN1268" i="167"/>
  <c r="AH1268" i="167"/>
  <c r="AC1276" i="167"/>
  <c r="AN1276" i="167" s="1"/>
  <c r="AE160" i="167"/>
  <c r="BY140" i="167"/>
  <c r="BS77" i="167"/>
  <c r="BY39" i="167"/>
  <c r="BY11" i="167"/>
  <c r="BQ459" i="167"/>
  <c r="CR464" i="167"/>
  <c r="CL452" i="167"/>
  <c r="BR999" i="167"/>
  <c r="BQ503" i="167"/>
  <c r="CL578" i="167"/>
  <c r="CL739" i="167"/>
  <c r="BY546" i="167"/>
  <c r="BQ642" i="167"/>
  <c r="BY537" i="167"/>
  <c r="CL549" i="167"/>
  <c r="BY695" i="167"/>
  <c r="BY730" i="167"/>
  <c r="CL742" i="167"/>
  <c r="BQ1082" i="167"/>
  <c r="BY949" i="167"/>
  <c r="BQ1166" i="167"/>
  <c r="BY1182" i="167"/>
  <c r="BQ1203" i="167"/>
  <c r="CL413" i="167"/>
  <c r="BR363" i="167"/>
  <c r="CS606" i="167"/>
  <c r="BQ209" i="167"/>
  <c r="CF192" i="167"/>
  <c r="BQ145" i="167"/>
  <c r="BY67" i="167"/>
  <c r="BQ707" i="167"/>
  <c r="BY492" i="167"/>
  <c r="BS633" i="167"/>
  <c r="BY590" i="167"/>
  <c r="BY696" i="167"/>
  <c r="BZ717" i="167"/>
  <c r="BQ749" i="167"/>
  <c r="BQ1261" i="167"/>
  <c r="CL550" i="167"/>
  <c r="CL638" i="167"/>
  <c r="BY882" i="167"/>
  <c r="BQ916" i="167"/>
  <c r="M933" i="167"/>
  <c r="M967" i="167"/>
  <c r="M1004" i="167"/>
  <c r="CL1048" i="167"/>
  <c r="M1048" i="167"/>
  <c r="M1073" i="167"/>
  <c r="BQ1171" i="167"/>
  <c r="M1245" i="167"/>
  <c r="CL423" i="167"/>
  <c r="AD283" i="167"/>
  <c r="AD278" i="167"/>
  <c r="BQ267" i="167"/>
  <c r="CL445" i="167"/>
  <c r="CR367" i="167"/>
  <c r="X292" i="167"/>
  <c r="BQ288" i="167"/>
  <c r="BQ273" i="167"/>
  <c r="F263" i="167"/>
  <c r="CF223" i="167"/>
  <c r="BY192" i="167"/>
  <c r="CR137" i="167"/>
  <c r="BY27" i="167"/>
  <c r="BQ584" i="167"/>
  <c r="CF502" i="167"/>
  <c r="M482" i="167"/>
  <c r="M1007" i="167"/>
  <c r="M810" i="167"/>
  <c r="M728" i="167"/>
  <c r="M717" i="167"/>
  <c r="M735" i="167"/>
  <c r="M493" i="167"/>
  <c r="M761" i="167"/>
  <c r="M777" i="167"/>
  <c r="M772" i="167"/>
  <c r="CL747" i="167"/>
  <c r="M747" i="167"/>
  <c r="M796" i="167"/>
  <c r="M1106" i="167"/>
  <c r="BY1055" i="167"/>
  <c r="M1055" i="167"/>
  <c r="M975" i="167"/>
  <c r="M1277" i="167"/>
  <c r="BY991" i="167"/>
  <c r="M991" i="167"/>
  <c r="CL686" i="167"/>
  <c r="M686" i="167"/>
  <c r="M679" i="167"/>
  <c r="M570" i="167"/>
  <c r="BQ641" i="167"/>
  <c r="M641" i="167"/>
  <c r="M1019" i="167"/>
  <c r="M963" i="167"/>
  <c r="M1129" i="167"/>
  <c r="M985" i="167"/>
  <c r="M942" i="167"/>
  <c r="M853" i="167"/>
  <c r="M1260" i="167"/>
  <c r="M960" i="167"/>
  <c r="M918" i="167"/>
  <c r="M866" i="167"/>
  <c r="M746" i="167"/>
  <c r="M823" i="167"/>
  <c r="M828" i="167"/>
  <c r="BY831" i="167"/>
  <c r="M831" i="167"/>
  <c r="BQ857" i="167"/>
  <c r="M857" i="167"/>
  <c r="M899" i="167"/>
  <c r="M908" i="167"/>
  <c r="M920" i="167"/>
  <c r="M980" i="167"/>
  <c r="M997" i="167"/>
  <c r="M1037" i="167"/>
  <c r="M1040" i="167"/>
  <c r="M1077" i="167"/>
  <c r="M1097" i="167"/>
  <c r="M1103" i="167"/>
  <c r="M1110" i="167"/>
  <c r="M1126" i="167"/>
  <c r="M1136" i="167"/>
  <c r="M1137" i="167"/>
  <c r="M1140" i="167"/>
  <c r="M1144" i="167"/>
  <c r="M1148" i="167"/>
  <c r="M1153" i="167"/>
  <c r="M1163" i="167"/>
  <c r="CL1167" i="167"/>
  <c r="M1167" i="167"/>
  <c r="CL1177" i="167"/>
  <c r="M1177" i="167"/>
  <c r="M1183" i="167"/>
  <c r="M1190" i="167"/>
  <c r="M1196" i="167"/>
  <c r="M1219" i="167"/>
  <c r="M1224" i="167"/>
  <c r="F311" i="167"/>
  <c r="BY433" i="167"/>
  <c r="CR356" i="167"/>
  <c r="CL323" i="167"/>
  <c r="AK251" i="167"/>
  <c r="CS1030" i="167"/>
  <c r="CS770" i="167"/>
  <c r="CA91" i="167"/>
  <c r="CG20" i="167"/>
  <c r="CL1064" i="167"/>
  <c r="CL718" i="167"/>
  <c r="BQ659" i="167"/>
  <c r="M1011" i="167"/>
  <c r="M702" i="167"/>
  <c r="M751" i="167"/>
  <c r="M884" i="167"/>
  <c r="M530" i="167"/>
  <c r="BY984" i="167"/>
  <c r="M984" i="167"/>
  <c r="M596" i="167"/>
  <c r="M680" i="167"/>
  <c r="M672" i="167"/>
  <c r="CL947" i="167"/>
  <c r="M947" i="167"/>
  <c r="M1128" i="167"/>
  <c r="M905" i="167"/>
  <c r="M911" i="167"/>
  <c r="CK851" i="167"/>
  <c r="CL849" i="167"/>
  <c r="M849" i="167"/>
  <c r="M915" i="167"/>
  <c r="M976" i="167"/>
  <c r="M709" i="167"/>
  <c r="BS737" i="167"/>
  <c r="M771" i="167"/>
  <c r="M784" i="167"/>
  <c r="M794" i="167"/>
  <c r="M833" i="167"/>
  <c r="M873" i="167"/>
  <c r="M930" i="167"/>
  <c r="M941" i="167"/>
  <c r="CL956" i="167"/>
  <c r="M956" i="167"/>
  <c r="M993" i="167"/>
  <c r="M1059" i="167"/>
  <c r="M1069" i="167"/>
  <c r="M1083" i="167"/>
  <c r="BY1086" i="167"/>
  <c r="M1086" i="167"/>
  <c r="M1100" i="167"/>
  <c r="M1200" i="167"/>
  <c r="BQ1213" i="167"/>
  <c r="M1213" i="167"/>
  <c r="M1227" i="167"/>
  <c r="M1253" i="167"/>
  <c r="M1257" i="167"/>
  <c r="M1262" i="167"/>
  <c r="M1263" i="167"/>
  <c r="M1271" i="167"/>
  <c r="CL247" i="167"/>
  <c r="BS446" i="167"/>
  <c r="CR344" i="167"/>
  <c r="G333" i="167"/>
  <c r="BO333" i="167" s="1"/>
  <c r="CG320" i="167"/>
  <c r="CR762" i="167"/>
  <c r="BS147" i="167"/>
  <c r="CK112" i="167"/>
  <c r="BR569" i="167"/>
  <c r="CS802" i="167"/>
  <c r="M1072" i="167"/>
  <c r="M779" i="167"/>
  <c r="M743" i="167"/>
  <c r="M798" i="167"/>
  <c r="M797" i="167"/>
  <c r="M785" i="167"/>
  <c r="M535" i="167"/>
  <c r="M964" i="167"/>
  <c r="M1025" i="167"/>
  <c r="M664" i="167"/>
  <c r="M690" i="167"/>
  <c r="M674" i="167"/>
  <c r="M618" i="167"/>
  <c r="M634" i="167"/>
  <c r="M1123" i="167"/>
  <c r="M700" i="167"/>
  <c r="M1018" i="167"/>
  <c r="M971" i="167"/>
  <c r="M851" i="167"/>
  <c r="M878" i="167"/>
  <c r="M855" i="167"/>
  <c r="M805" i="167"/>
  <c r="M819" i="167"/>
  <c r="M836" i="167"/>
  <c r="M843" i="167"/>
  <c r="M863" i="167"/>
  <c r="M869" i="167"/>
  <c r="M879" i="167"/>
  <c r="M887" i="167"/>
  <c r="M892" i="167"/>
  <c r="M921" i="167"/>
  <c r="M1071" i="167"/>
  <c r="M1096" i="167"/>
  <c r="BY1112" i="167"/>
  <c r="BQ1208" i="167"/>
  <c r="M1244" i="167"/>
  <c r="M1246" i="167"/>
  <c r="M1264" i="167"/>
  <c r="M1275" i="167"/>
  <c r="BQ375" i="167"/>
  <c r="CS688" i="167"/>
  <c r="G221" i="167"/>
  <c r="BO221" i="167" s="1"/>
  <c r="AK188" i="167"/>
  <c r="BQ152" i="167"/>
  <c r="BY126" i="167"/>
  <c r="BY100" i="167"/>
  <c r="CL64" i="167"/>
  <c r="CS56" i="167"/>
  <c r="BQ41" i="167"/>
  <c r="BY36" i="167"/>
  <c r="BQ24" i="167"/>
  <c r="CF453" i="167"/>
  <c r="BQ648" i="167"/>
  <c r="M479" i="167"/>
  <c r="M764" i="167"/>
  <c r="M729" i="167"/>
  <c r="M732" i="167"/>
  <c r="BY713" i="167"/>
  <c r="M713" i="167"/>
  <c r="M489" i="167"/>
  <c r="M499" i="167"/>
  <c r="M783" i="167"/>
  <c r="M775" i="167"/>
  <c r="M757" i="167"/>
  <c r="M1093" i="167"/>
  <c r="M1108" i="167"/>
  <c r="BQ1199" i="167"/>
  <c r="M1199" i="167"/>
  <c r="BY571" i="167"/>
  <c r="M571" i="167"/>
  <c r="BY678" i="167"/>
  <c r="M678" i="167"/>
  <c r="M607" i="167"/>
  <c r="BY639" i="167"/>
  <c r="M639" i="167"/>
  <c r="CF676" i="167"/>
  <c r="M1230" i="167"/>
  <c r="CL1088" i="167"/>
  <c r="M1088" i="167"/>
  <c r="M1091" i="167"/>
  <c r="M992" i="167"/>
  <c r="M943" i="167"/>
  <c r="M1283" i="167"/>
  <c r="M871" i="167"/>
  <c r="M989" i="167"/>
  <c r="M737" i="167"/>
  <c r="BY826" i="167"/>
  <c r="M826" i="167"/>
  <c r="BY830" i="167"/>
  <c r="M830" i="167"/>
  <c r="M834" i="167"/>
  <c r="M848" i="167"/>
  <c r="M900" i="167"/>
  <c r="M902" i="167"/>
  <c r="M936" i="167"/>
  <c r="M981" i="167"/>
  <c r="M987" i="167"/>
  <c r="M1035" i="167"/>
  <c r="M1041" i="167"/>
  <c r="M1074" i="167"/>
  <c r="M1107" i="167"/>
  <c r="M1113" i="167"/>
  <c r="M1122" i="167"/>
  <c r="M1130" i="167"/>
  <c r="M1133" i="167"/>
  <c r="M1141" i="167"/>
  <c r="M1145" i="167"/>
  <c r="M1149" i="167"/>
  <c r="M1154" i="167"/>
  <c r="M1160" i="167"/>
  <c r="M1168" i="167"/>
  <c r="M1185" i="167"/>
  <c r="M1197" i="167"/>
  <c r="M1214" i="167"/>
  <c r="M1218" i="167"/>
  <c r="M1225" i="167"/>
  <c r="M1241" i="167"/>
  <c r="CR218" i="167"/>
  <c r="CR868" i="167"/>
  <c r="CS1267" i="167"/>
  <c r="BR695" i="167"/>
  <c r="AK378" i="167"/>
  <c r="BY197" i="167"/>
  <c r="X181" i="167"/>
  <c r="BQ150" i="167"/>
  <c r="CL96" i="167"/>
  <c r="M1008" i="167"/>
  <c r="M697" i="167"/>
  <c r="M736" i="167"/>
  <c r="M724" i="167"/>
  <c r="M740" i="167"/>
  <c r="M790" i="167"/>
  <c r="M859" i="167"/>
  <c r="BQ824" i="167"/>
  <c r="M824" i="167"/>
  <c r="M1031" i="167"/>
  <c r="M966" i="167"/>
  <c r="M688" i="167"/>
  <c r="M692" i="167"/>
  <c r="M625" i="167"/>
  <c r="M635" i="167"/>
  <c r="M636" i="167"/>
  <c r="M986" i="167"/>
  <c r="M1124" i="167"/>
  <c r="M701" i="167"/>
  <c r="M693" i="167"/>
  <c r="M972" i="167"/>
  <c r="M977" i="167"/>
  <c r="M872" i="167"/>
  <c r="M880" i="167"/>
  <c r="M1005" i="167"/>
  <c r="M799" i="167"/>
  <c r="M817" i="167"/>
  <c r="M837" i="167"/>
  <c r="M844" i="167"/>
  <c r="M867" i="167"/>
  <c r="M888" i="167"/>
  <c r="M893" i="167"/>
  <c r="M901" i="167"/>
  <c r="M912" i="167"/>
  <c r="M926" i="167"/>
  <c r="M922" i="167"/>
  <c r="M961" i="167"/>
  <c r="M1046" i="167"/>
  <c r="M1121" i="167"/>
  <c r="M1165" i="167"/>
  <c r="M1169" i="167"/>
  <c r="M1209" i="167"/>
  <c r="M1234" i="167"/>
  <c r="M1236" i="167"/>
  <c r="M1242" i="167"/>
  <c r="M1247" i="167"/>
  <c r="M1251" i="167"/>
  <c r="M1276" i="167"/>
  <c r="BY187" i="167"/>
  <c r="BQ426" i="167"/>
  <c r="CM382" i="167"/>
  <c r="BS368" i="167"/>
  <c r="BY325" i="167"/>
  <c r="BY309" i="167"/>
  <c r="BQ290" i="167"/>
  <c r="BQ271" i="167"/>
  <c r="BQ241" i="167"/>
  <c r="CL223" i="167"/>
  <c r="F223" i="167"/>
  <c r="CL207" i="167"/>
  <c r="BQ202" i="167"/>
  <c r="CL193" i="167"/>
  <c r="BQ158" i="167"/>
  <c r="BY153" i="167"/>
  <c r="BQ133" i="167"/>
  <c r="CL103" i="167"/>
  <c r="CS83" i="167"/>
  <c r="BQ450" i="167"/>
  <c r="CF469" i="167"/>
  <c r="CL468" i="167"/>
  <c r="CL599" i="167"/>
  <c r="CL555" i="167"/>
  <c r="M778" i="167"/>
  <c r="M725" i="167"/>
  <c r="M714" i="167"/>
  <c r="M719" i="167"/>
  <c r="M500" i="167"/>
  <c r="M780" i="167"/>
  <c r="M776" i="167"/>
  <c r="M758" i="167"/>
  <c r="BY1120" i="167"/>
  <c r="M1120" i="167"/>
  <c r="M1063" i="167"/>
  <c r="M1070" i="167"/>
  <c r="M1232" i="167"/>
  <c r="M573" i="167"/>
  <c r="CL681" i="167"/>
  <c r="M681" i="167"/>
  <c r="M668" i="167"/>
  <c r="BR608" i="167"/>
  <c r="M1030" i="167"/>
  <c r="M954" i="167"/>
  <c r="M990" i="167"/>
  <c r="M907" i="167"/>
  <c r="M945" i="167"/>
  <c r="CL983" i="167"/>
  <c r="X756" i="167"/>
  <c r="BQ829" i="167"/>
  <c r="CL897" i="167"/>
  <c r="M897" i="167"/>
  <c r="M932" i="167"/>
  <c r="M937" i="167"/>
  <c r="M982" i="167"/>
  <c r="M988" i="167"/>
  <c r="M1036" i="167"/>
  <c r="CL1042" i="167"/>
  <c r="M1042" i="167"/>
  <c r="M1051" i="167"/>
  <c r="M1075" i="167"/>
  <c r="M1080" i="167"/>
  <c r="M1105" i="167"/>
  <c r="BY1114" i="167"/>
  <c r="M1114" i="167"/>
  <c r="M1131" i="167"/>
  <c r="M1134" i="167"/>
  <c r="M1139" i="167"/>
  <c r="M1146" i="167"/>
  <c r="M1150" i="167"/>
  <c r="CL1155" i="167"/>
  <c r="M1155" i="167"/>
  <c r="M1151" i="167"/>
  <c r="M1180" i="167"/>
  <c r="M1198" i="167"/>
  <c r="BY1215" i="167"/>
  <c r="M1215" i="167"/>
  <c r="M1216" i="167"/>
  <c r="M1226" i="167"/>
  <c r="M1222" i="167"/>
  <c r="M1270" i="167"/>
  <c r="CL280" i="167"/>
  <c r="BY250" i="167"/>
  <c r="CS667" i="167"/>
  <c r="BY149" i="167"/>
  <c r="BN97" i="167"/>
  <c r="BY355" i="167"/>
  <c r="BY460" i="167"/>
  <c r="CS999" i="167"/>
  <c r="BQ495" i="167"/>
  <c r="BQ357" i="167"/>
  <c r="CK340" i="167"/>
  <c r="BR336" i="167"/>
  <c r="BZ321" i="167"/>
  <c r="BQ256" i="167"/>
  <c r="BS247" i="167"/>
  <c r="AD184" i="167"/>
  <c r="BQ129" i="167"/>
  <c r="BY102" i="167"/>
  <c r="BR48" i="167"/>
  <c r="CL43" i="167"/>
  <c r="BY21" i="167"/>
  <c r="BQ528" i="167"/>
  <c r="BQ617" i="167"/>
  <c r="CL655" i="167"/>
  <c r="BQ748" i="167"/>
  <c r="BQ1032" i="167"/>
  <c r="CL978" i="167"/>
  <c r="CL903" i="167"/>
  <c r="BS770" i="167"/>
  <c r="CL813" i="167"/>
  <c r="BQ842" i="167"/>
  <c r="BY865" i="167"/>
  <c r="M913" i="167"/>
  <c r="M923" i="167"/>
  <c r="CL958" i="167"/>
  <c r="M958" i="167"/>
  <c r="M1043" i="167"/>
  <c r="BQ1119" i="167"/>
  <c r="M1119" i="167"/>
  <c r="M1170" i="167"/>
  <c r="M1210" i="167"/>
  <c r="BQ1206" i="167"/>
  <c r="M1206" i="167"/>
  <c r="BY1237" i="167"/>
  <c r="M1237" i="167"/>
  <c r="BQ1248" i="167"/>
  <c r="M1249" i="167"/>
  <c r="BQ873" i="167"/>
  <c r="AK348" i="167"/>
  <c r="AD268" i="167"/>
  <c r="CG744" i="167"/>
  <c r="BQ790" i="167"/>
  <c r="G382" i="167"/>
  <c r="BN382" i="167" s="1"/>
  <c r="CF397" i="167"/>
  <c r="CR378" i="167"/>
  <c r="CS376" i="167"/>
  <c r="X372" i="167"/>
  <c r="AA361" i="167"/>
  <c r="BQ346" i="167"/>
  <c r="AE334" i="167"/>
  <c r="CR315" i="167"/>
  <c r="CU315" i="167" s="1"/>
  <c r="CS273" i="167"/>
  <c r="CG244" i="167"/>
  <c r="CF228" i="167"/>
  <c r="W217" i="167"/>
  <c r="CR194" i="167"/>
  <c r="CU194" i="167" s="1"/>
  <c r="AA179" i="167"/>
  <c r="CR171" i="167"/>
  <c r="CR143" i="167"/>
  <c r="CF68" i="167"/>
  <c r="BZ23" i="167"/>
  <c r="CS704" i="167"/>
  <c r="CR1080" i="167"/>
  <c r="CG505" i="167"/>
  <c r="CG492" i="167"/>
  <c r="BS1077" i="167"/>
  <c r="BR360" i="167"/>
  <c r="CA429" i="167"/>
  <c r="F428" i="167"/>
  <c r="AJ414" i="167"/>
  <c r="AD404" i="167"/>
  <c r="CR388" i="167"/>
  <c r="CF365" i="167"/>
  <c r="X341" i="167"/>
  <c r="BR325" i="167"/>
  <c r="BY315" i="167"/>
  <c r="BR291" i="167"/>
  <c r="BS233" i="167"/>
  <c r="AJ230" i="167"/>
  <c r="BR225" i="167"/>
  <c r="F219" i="167"/>
  <c r="CM190" i="167"/>
  <c r="CL171" i="167"/>
  <c r="CR131" i="167"/>
  <c r="CR120" i="167"/>
  <c r="BY29" i="167"/>
  <c r="BR23" i="167"/>
  <c r="CR458" i="167"/>
  <c r="CG704" i="167"/>
  <c r="CR1116" i="167"/>
  <c r="CU1116" i="167" s="1"/>
  <c r="CR624" i="167"/>
  <c r="BS820" i="167"/>
  <c r="CO659" i="167"/>
  <c r="CM801" i="167"/>
  <c r="BS1120" i="167"/>
  <c r="Z522" i="167"/>
  <c r="CM930" i="167"/>
  <c r="CG407" i="167"/>
  <c r="CK404" i="167"/>
  <c r="BR315" i="167"/>
  <c r="CR286" i="167"/>
  <c r="CG131" i="167"/>
  <c r="BS58" i="167"/>
  <c r="CK522" i="167"/>
  <c r="CM1020" i="167"/>
  <c r="CR400" i="167"/>
  <c r="CK355" i="167"/>
  <c r="CS306" i="167"/>
  <c r="CG288" i="167"/>
  <c r="CL150" i="167"/>
  <c r="CR44" i="167"/>
  <c r="CG458" i="167"/>
  <c r="CM1000" i="167"/>
  <c r="BR821" i="167"/>
  <c r="CL759" i="167"/>
  <c r="CM1145" i="167"/>
  <c r="BZ400" i="167"/>
  <c r="CL44" i="167"/>
  <c r="CR528" i="167"/>
  <c r="CS579" i="167"/>
  <c r="CK388" i="167"/>
  <c r="CR382" i="167"/>
  <c r="AK330" i="167"/>
  <c r="CK304" i="167"/>
  <c r="X236" i="167"/>
  <c r="BR171" i="167"/>
  <c r="BZ68" i="167"/>
  <c r="CK515" i="167"/>
  <c r="CM579" i="167"/>
  <c r="BZ494" i="167"/>
  <c r="CQ660" i="167"/>
  <c r="BZ738" i="167"/>
  <c r="BR1016" i="167"/>
  <c r="BR482" i="167"/>
  <c r="BS1025" i="167"/>
  <c r="X1127" i="167"/>
  <c r="CS217" i="167"/>
  <c r="CF78" i="167"/>
  <c r="CS454" i="167"/>
  <c r="CS511" i="167"/>
  <c r="BZ633" i="167"/>
  <c r="BY630" i="167"/>
  <c r="CS384" i="167"/>
  <c r="CR786" i="167"/>
  <c r="AA353" i="167"/>
  <c r="G346" i="167"/>
  <c r="BO346" i="167" s="1"/>
  <c r="X304" i="167"/>
  <c r="F231" i="167"/>
  <c r="G171" i="167"/>
  <c r="BO171" i="167" s="1"/>
  <c r="BS521" i="167"/>
  <c r="CA501" i="167"/>
  <c r="BS535" i="167"/>
  <c r="CK737" i="167"/>
  <c r="X1279" i="167"/>
  <c r="W388" i="167"/>
  <c r="BZ627" i="167"/>
  <c r="BS1278" i="167"/>
  <c r="BQ414" i="167"/>
  <c r="BR321" i="167"/>
  <c r="AE436" i="167"/>
  <c r="CS1056" i="167"/>
  <c r="CF335" i="167"/>
  <c r="G307" i="167"/>
  <c r="CQ307" i="167" s="1"/>
  <c r="CV307" i="167" s="1"/>
  <c r="CS283" i="167"/>
  <c r="CR252" i="167"/>
  <c r="CR232" i="167"/>
  <c r="BR159" i="167"/>
  <c r="CM44" i="167"/>
  <c r="CL38" i="167"/>
  <c r="CF460" i="167"/>
  <c r="BZ487" i="167"/>
  <c r="CS1179" i="167"/>
  <c r="CU1179" i="167" s="1"/>
  <c r="BS544" i="167"/>
  <c r="BS1073" i="167"/>
  <c r="BR1080" i="167"/>
  <c r="AK448" i="167"/>
  <c r="Z410" i="167"/>
  <c r="CG410" i="167"/>
  <c r="CK410" i="167"/>
  <c r="CR403" i="167"/>
  <c r="BR356" i="167"/>
  <c r="BQ356" i="167"/>
  <c r="CS309" i="167"/>
  <c r="CM309" i="167"/>
  <c r="F261" i="167"/>
  <c r="CK183" i="167"/>
  <c r="CS183" i="167"/>
  <c r="AA183" i="167"/>
  <c r="CS155" i="167"/>
  <c r="BN21" i="167"/>
  <c r="CF21" i="167"/>
  <c r="CL565" i="167"/>
  <c r="BY565" i="167"/>
  <c r="CR565" i="167"/>
  <c r="BO565" i="167"/>
  <c r="CF565" i="167"/>
  <c r="W441" i="167"/>
  <c r="CR441" i="167"/>
  <c r="AA411" i="167"/>
  <c r="CS411" i="167"/>
  <c r="CM339" i="167"/>
  <c r="F309" i="167"/>
  <c r="CF309" i="167"/>
  <c r="CK264" i="167"/>
  <c r="CS264" i="167"/>
  <c r="CL263" i="167"/>
  <c r="CR263" i="167"/>
  <c r="CL182" i="167"/>
  <c r="CR182" i="167"/>
  <c r="BY127" i="167"/>
  <c r="CR127" i="167"/>
  <c r="AJ728" i="167"/>
  <c r="AK728" i="167"/>
  <c r="F227" i="167"/>
  <c r="CM227" i="167"/>
  <c r="BS445" i="167"/>
  <c r="AK437" i="167"/>
  <c r="AJ437" i="167"/>
  <c r="BR366" i="167"/>
  <c r="CF339" i="167"/>
  <c r="G339" i="167"/>
  <c r="BN339" i="167" s="1"/>
  <c r="W264" i="167"/>
  <c r="CR264" i="167"/>
  <c r="CS245" i="167"/>
  <c r="CR241" i="167"/>
  <c r="BS22" i="167"/>
  <c r="CF22" i="167"/>
  <c r="CS1117" i="167"/>
  <c r="BR378" i="167"/>
  <c r="CR546" i="167"/>
  <c r="CR443" i="167"/>
  <c r="CU443" i="167" s="1"/>
  <c r="CL442" i="167"/>
  <c r="CR442" i="167"/>
  <c r="W366" i="167"/>
  <c r="X366" i="167"/>
  <c r="CK364" i="167"/>
  <c r="CR357" i="167"/>
  <c r="BR277" i="167"/>
  <c r="AK245" i="167"/>
  <c r="CS224" i="167"/>
  <c r="AK219" i="167"/>
  <c r="AJ219" i="167"/>
  <c r="CR727" i="167"/>
  <c r="CU727" i="167" s="1"/>
  <c r="CP727" i="167" s="1"/>
  <c r="AE252" i="167"/>
  <c r="AD252" i="167"/>
  <c r="CG169" i="167"/>
  <c r="CS169" i="167"/>
  <c r="BQ447" i="167"/>
  <c r="AJ438" i="167"/>
  <c r="AK438" i="167"/>
  <c r="CS400" i="167"/>
  <c r="Z400" i="167"/>
  <c r="AA400" i="167"/>
  <c r="CK357" i="167"/>
  <c r="CS321" i="167"/>
  <c r="CU321" i="167" s="1"/>
  <c r="Z240" i="167"/>
  <c r="CK240" i="167"/>
  <c r="F174" i="167"/>
  <c r="CM98" i="167"/>
  <c r="CF70" i="167"/>
  <c r="W364" i="167"/>
  <c r="F364" i="167"/>
  <c r="BS364" i="167"/>
  <c r="AK351" i="167"/>
  <c r="AJ322" i="167"/>
  <c r="CG291" i="167"/>
  <c r="CS291" i="167"/>
  <c r="AA198" i="167"/>
  <c r="Z198" i="167"/>
  <c r="CF655" i="167"/>
  <c r="G357" i="167"/>
  <c r="CQ357" i="167" s="1"/>
  <c r="BR426" i="167"/>
  <c r="Z417" i="167"/>
  <c r="CG417" i="167"/>
  <c r="CS417" i="167"/>
  <c r="G414" i="167"/>
  <c r="BO414" i="167" s="1"/>
  <c r="CF414" i="167"/>
  <c r="Z387" i="167"/>
  <c r="CS387" i="167"/>
  <c r="CU387" i="167" s="1"/>
  <c r="CS320" i="167"/>
  <c r="BZ302" i="167"/>
  <c r="BQ300" i="167"/>
  <c r="CR300" i="167"/>
  <c r="CA258" i="167"/>
  <c r="CM258" i="167"/>
  <c r="G256" i="167"/>
  <c r="BO256" i="167" s="1"/>
  <c r="CF256" i="167"/>
  <c r="BR99" i="167"/>
  <c r="CR99" i="167"/>
  <c r="CS772" i="167"/>
  <c r="BZ305" i="167"/>
  <c r="CS410" i="167"/>
  <c r="CU410" i="167" s="1"/>
  <c r="CS397" i="167"/>
  <c r="CS395" i="167"/>
  <c r="CL394" i="167"/>
  <c r="AD390" i="167"/>
  <c r="W374" i="167"/>
  <c r="BY374" i="167"/>
  <c r="AK368" i="167"/>
  <c r="AJ338" i="167"/>
  <c r="Z294" i="167"/>
  <c r="X258" i="167"/>
  <c r="CL258" i="167"/>
  <c r="AJ253" i="167"/>
  <c r="G206" i="167"/>
  <c r="BO206" i="167" s="1"/>
  <c r="F206" i="167"/>
  <c r="CR414" i="167"/>
  <c r="CK400" i="167"/>
  <c r="CG395" i="167"/>
  <c r="CL382" i="167"/>
  <c r="CR364" i="167"/>
  <c r="AK362" i="167"/>
  <c r="BS352" i="167"/>
  <c r="W345" i="167"/>
  <c r="BQ345" i="167"/>
  <c r="BY335" i="167"/>
  <c r="CR335" i="167"/>
  <c r="CU335" i="167" s="1"/>
  <c r="W305" i="167"/>
  <c r="W268" i="167"/>
  <c r="X268" i="167"/>
  <c r="CR208" i="167"/>
  <c r="CU208" i="167" s="1"/>
  <c r="BZ208" i="167"/>
  <c r="AA178" i="167"/>
  <c r="CS178" i="167"/>
  <c r="CL705" i="167"/>
  <c r="CR705" i="167"/>
  <c r="AE1163" i="167"/>
  <c r="BS1163" i="167"/>
  <c r="CA446" i="167"/>
  <c r="CR445" i="167"/>
  <c r="CR444" i="167"/>
  <c r="CA420" i="167"/>
  <c r="CL414" i="167"/>
  <c r="BZ409" i="167"/>
  <c r="CG400" i="167"/>
  <c r="BR382" i="167"/>
  <c r="CF364" i="167"/>
  <c r="AE337" i="167"/>
  <c r="CR336" i="167"/>
  <c r="CL336" i="167"/>
  <c r="CL334" i="167"/>
  <c r="CR334" i="167"/>
  <c r="CU334" i="167" s="1"/>
  <c r="X306" i="167"/>
  <c r="CL306" i="167"/>
  <c r="CR306" i="167"/>
  <c r="CU306" i="167" s="1"/>
  <c r="CL277" i="167"/>
  <c r="CK261" i="167"/>
  <c r="CG168" i="167"/>
  <c r="Z168" i="167"/>
  <c r="AA168" i="167"/>
  <c r="CS168" i="167"/>
  <c r="AA1107" i="167"/>
  <c r="CG1107" i="167"/>
  <c r="W230" i="167"/>
  <c r="CR230" i="167"/>
  <c r="BS211" i="167"/>
  <c r="BS205" i="167"/>
  <c r="BS196" i="167"/>
  <c r="G194" i="167"/>
  <c r="BO194" i="167" s="1"/>
  <c r="CF194" i="167"/>
  <c r="BZ184" i="167"/>
  <c r="Z161" i="167"/>
  <c r="BP161" i="167" s="1"/>
  <c r="CG144" i="167"/>
  <c r="CS137" i="167"/>
  <c r="BZ137" i="167"/>
  <c r="BN111" i="167"/>
  <c r="CG68" i="167"/>
  <c r="CR66" i="167"/>
  <c r="CS55" i="167"/>
  <c r="BR469" i="167"/>
  <c r="BO462" i="167"/>
  <c r="BS517" i="167"/>
  <c r="BY786" i="167"/>
  <c r="CL786" i="167"/>
  <c r="CF786" i="167"/>
  <c r="CF162" i="167"/>
  <c r="G162" i="167"/>
  <c r="BO162" i="167" s="1"/>
  <c r="BP455" i="167"/>
  <c r="BO455" i="167"/>
  <c r="CF558" i="167"/>
  <c r="F162" i="167"/>
  <c r="CL141" i="167"/>
  <c r="CK532" i="167"/>
  <c r="CR1167" i="167"/>
  <c r="CR660" i="167"/>
  <c r="CS918" i="167"/>
  <c r="CS115" i="167"/>
  <c r="AD1234" i="167"/>
  <c r="BS1234" i="167"/>
  <c r="BN50" i="167"/>
  <c r="CR48" i="167"/>
  <c r="BO13" i="167"/>
  <c r="BP660" i="167"/>
  <c r="BO616" i="167"/>
  <c r="CF1086" i="167"/>
  <c r="G1086" i="167"/>
  <c r="CQ1086" i="167" s="1"/>
  <c r="AK226" i="167"/>
  <c r="AJ226" i="167"/>
  <c r="CF135" i="167"/>
  <c r="CS126" i="167"/>
  <c r="CR111" i="167"/>
  <c r="CG99" i="167"/>
  <c r="CS99" i="167"/>
  <c r="CF87" i="167"/>
  <c r="BS727" i="167"/>
  <c r="CM497" i="167"/>
  <c r="BO502" i="167"/>
  <c r="BZ511" i="167"/>
  <c r="CR562" i="167"/>
  <c r="CF158" i="167"/>
  <c r="CR138" i="167"/>
  <c r="CU138" i="167" s="1"/>
  <c r="CS128" i="167"/>
  <c r="CK101" i="167"/>
  <c r="CR85" i="167"/>
  <c r="CU85" i="167" s="1"/>
  <c r="BR55" i="167"/>
  <c r="CR455" i="167"/>
  <c r="CU455" i="167" s="1"/>
  <c r="CQ706" i="167"/>
  <c r="CT706" i="167" s="1"/>
  <c r="BR1001" i="167"/>
  <c r="BS1109" i="167"/>
  <c r="BR577" i="167"/>
  <c r="CA581" i="167"/>
  <c r="BN767" i="167"/>
  <c r="CF767" i="167"/>
  <c r="Z978" i="167"/>
  <c r="CG978" i="167"/>
  <c r="BR689" i="167"/>
  <c r="AE692" i="167"/>
  <c r="AD692" i="167"/>
  <c r="CR656" i="167"/>
  <c r="BS283" i="167"/>
  <c r="BS250" i="167"/>
  <c r="CR248" i="167"/>
  <c r="CU248" i="167" s="1"/>
  <c r="W248" i="167"/>
  <c r="BQ224" i="167"/>
  <c r="CL224" i="167"/>
  <c r="BS221" i="167"/>
  <c r="F169" i="167"/>
  <c r="CF169" i="167"/>
  <c r="CK156" i="167"/>
  <c r="CK143" i="167"/>
  <c r="CS142" i="167"/>
  <c r="BQ137" i="167"/>
  <c r="CO133" i="167"/>
  <c r="BZ107" i="167"/>
  <c r="CM107" i="167"/>
  <c r="BQ99" i="167"/>
  <c r="CF93" i="167"/>
  <c r="CS50" i="167"/>
  <c r="CR46" i="167"/>
  <c r="CF39" i="167"/>
  <c r="CF10" i="167"/>
  <c r="BQ466" i="167"/>
  <c r="CG454" i="167"/>
  <c r="BZ453" i="167"/>
  <c r="BY472" i="167"/>
  <c r="CL472" i="167"/>
  <c r="CM528" i="167"/>
  <c r="CS572" i="167"/>
  <c r="CU572" i="167" s="1"/>
  <c r="CK572" i="167"/>
  <c r="CL511" i="167"/>
  <c r="BZ660" i="167"/>
  <c r="CS602" i="167"/>
  <c r="CG632" i="167"/>
  <c r="BR1151" i="167"/>
  <c r="CR658" i="167"/>
  <c r="W378" i="167"/>
  <c r="BS349" i="167"/>
  <c r="CO347" i="167"/>
  <c r="AA342" i="167"/>
  <c r="CK286" i="167"/>
  <c r="AA275" i="167"/>
  <c r="BZ275" i="167"/>
  <c r="CM254" i="167"/>
  <c r="Z254" i="167"/>
  <c r="BZ221" i="167"/>
  <c r="AJ207" i="167"/>
  <c r="BY142" i="167"/>
  <c r="CR141" i="167"/>
  <c r="CS132" i="167"/>
  <c r="CM106" i="167"/>
  <c r="CO104" i="167"/>
  <c r="CA103" i="167"/>
  <c r="CR60" i="167"/>
  <c r="CU60" i="167" s="1"/>
  <c r="CP60" i="167" s="1"/>
  <c r="CL60" i="167"/>
  <c r="CR13" i="167"/>
  <c r="CU13" i="167" s="1"/>
  <c r="CS477" i="167"/>
  <c r="BS474" i="167"/>
  <c r="CA481" i="167"/>
  <c r="CO462" i="167"/>
  <c r="CF528" i="167"/>
  <c r="CL1116" i="167"/>
  <c r="CR584" i="167"/>
  <c r="CU584" i="167" s="1"/>
  <c r="CS708" i="167"/>
  <c r="CL738" i="167"/>
  <c r="CF545" i="167"/>
  <c r="BS1057" i="167"/>
  <c r="BR479" i="167"/>
  <c r="F1026" i="167"/>
  <c r="CF1026" i="167"/>
  <c r="BS436" i="167"/>
  <c r="AJ389" i="167"/>
  <c r="CA385" i="167"/>
  <c r="Z382" i="167"/>
  <c r="CS382" i="167"/>
  <c r="CA360" i="167"/>
  <c r="CA357" i="167"/>
  <c r="CK342" i="167"/>
  <c r="AK313" i="167"/>
  <c r="AK260" i="167"/>
  <c r="AJ260" i="167"/>
  <c r="CM237" i="167"/>
  <c r="AA203" i="167"/>
  <c r="Z203" i="167"/>
  <c r="BS183" i="167"/>
  <c r="CF134" i="167"/>
  <c r="CF133" i="167"/>
  <c r="CS131" i="167"/>
  <c r="CS112" i="167"/>
  <c r="CM111" i="167"/>
  <c r="CG89" i="167"/>
  <c r="CS52" i="167"/>
  <c r="CU52" i="167" s="1"/>
  <c r="BR25" i="167"/>
  <c r="CR24" i="167"/>
  <c r="CR450" i="167"/>
  <c r="CS469" i="167"/>
  <c r="BN1000" i="167"/>
  <c r="CL584" i="167"/>
  <c r="CS557" i="167"/>
  <c r="CU557" i="167" s="1"/>
  <c r="BR562" i="167"/>
  <c r="BY623" i="167"/>
  <c r="CG633" i="167"/>
  <c r="CG9" i="167"/>
  <c r="CG738" i="167"/>
  <c r="CS821" i="167"/>
  <c r="CU821" i="167" s="1"/>
  <c r="BR559" i="167"/>
  <c r="CF6" i="167"/>
  <c r="BS512" i="167"/>
  <c r="BY587" i="167"/>
  <c r="CL1111" i="167"/>
  <c r="BY1111" i="167"/>
  <c r="BS137" i="167"/>
  <c r="CR136" i="167"/>
  <c r="CS110" i="167"/>
  <c r="CU110" i="167" s="1"/>
  <c r="BZ110" i="167"/>
  <c r="BS759" i="167"/>
  <c r="F787" i="167"/>
  <c r="Z792" i="167"/>
  <c r="BZ518" i="167"/>
  <c r="CM609" i="167"/>
  <c r="CR1279" i="167"/>
  <c r="BZ758" i="167"/>
  <c r="BR940" i="167"/>
  <c r="CA850" i="167"/>
  <c r="BS900" i="167"/>
  <c r="AJ1147" i="167"/>
  <c r="BS1224" i="167"/>
  <c r="CK1245" i="167"/>
  <c r="BR1279" i="167"/>
  <c r="CM249" i="167"/>
  <c r="CR698" i="167"/>
  <c r="BZ121" i="167"/>
  <c r="CA71" i="167"/>
  <c r="BZ469" i="167"/>
  <c r="CK811" i="167"/>
  <c r="CR1084" i="167"/>
  <c r="CM533" i="167"/>
  <c r="CS1138" i="167"/>
  <c r="BY1187" i="167"/>
  <c r="BY738" i="167"/>
  <c r="CS1222" i="167"/>
  <c r="BR589" i="167"/>
  <c r="CS1274" i="167"/>
  <c r="CA751" i="167"/>
  <c r="CF787" i="167"/>
  <c r="BR1278" i="167"/>
  <c r="CR1264" i="167"/>
  <c r="CR549" i="167"/>
  <c r="CO327" i="167"/>
  <c r="CK296" i="167"/>
  <c r="BS237" i="167"/>
  <c r="BR205" i="167"/>
  <c r="BR191" i="167"/>
  <c r="BZ174" i="167"/>
  <c r="BR88" i="167"/>
  <c r="CS789" i="167"/>
  <c r="CL76" i="167"/>
  <c r="CR817" i="167"/>
  <c r="BR46" i="167"/>
  <c r="BZ20" i="167"/>
  <c r="BZ565" i="167"/>
  <c r="CA491" i="167"/>
  <c r="CM802" i="167"/>
  <c r="CK517" i="167"/>
  <c r="CR1235" i="167"/>
  <c r="CG574" i="167"/>
  <c r="CK1014" i="167"/>
  <c r="CF966" i="167"/>
  <c r="AA685" i="167"/>
  <c r="CG828" i="167"/>
  <c r="CA574" i="167"/>
  <c r="BZ754" i="167"/>
  <c r="BQ1055" i="167"/>
  <c r="BZ1200" i="167"/>
  <c r="CA440" i="167"/>
  <c r="BR436" i="167"/>
  <c r="CS426" i="167"/>
  <c r="CS402" i="167"/>
  <c r="BR399" i="167"/>
  <c r="BQ393" i="167"/>
  <c r="AE385" i="167"/>
  <c r="CA379" i="167"/>
  <c r="BY373" i="167"/>
  <c r="CR366" i="167"/>
  <c r="CA363" i="167"/>
  <c r="CS360" i="167"/>
  <c r="CS359" i="167"/>
  <c r="BQ352" i="167"/>
  <c r="AD344" i="167"/>
  <c r="CG341" i="167"/>
  <c r="CA337" i="167"/>
  <c r="CR332" i="167"/>
  <c r="Z322" i="167"/>
  <c r="AD313" i="167"/>
  <c r="CR310" i="167"/>
  <c r="CT310" i="167" s="1"/>
  <c r="BY304" i="167"/>
  <c r="CR291" i="167"/>
  <c r="CS286" i="167"/>
  <c r="CR285" i="167"/>
  <c r="CU285" i="167" s="1"/>
  <c r="CS978" i="167"/>
  <c r="CA273" i="167"/>
  <c r="CS267" i="167"/>
  <c r="Z267" i="167"/>
  <c r="CG254" i="167"/>
  <c r="CR250" i="167"/>
  <c r="CR426" i="167"/>
  <c r="CG402" i="167"/>
  <c r="CF366" i="167"/>
  <c r="CG360" i="167"/>
  <c r="CR359" i="167"/>
  <c r="CM332" i="167"/>
  <c r="CS331" i="167"/>
  <c r="CL325" i="167"/>
  <c r="CS322" i="167"/>
  <c r="BY319" i="167"/>
  <c r="CS317" i="167"/>
  <c r="CM310" i="167"/>
  <c r="BR282" i="167"/>
  <c r="Z264" i="167"/>
  <c r="CG264" i="167"/>
  <c r="BR264" i="167"/>
  <c r="BR262" i="167"/>
  <c r="CR262" i="167"/>
  <c r="CU262" i="167" s="1"/>
  <c r="Z261" i="167"/>
  <c r="CS261" i="167"/>
  <c r="CU261" i="167" s="1"/>
  <c r="CS259" i="167"/>
  <c r="AA259" i="167"/>
  <c r="AE210" i="167"/>
  <c r="AD210" i="167"/>
  <c r="CS446" i="167"/>
  <c r="CU446" i="167" s="1"/>
  <c r="W443" i="167"/>
  <c r="CS435" i="167"/>
  <c r="CU435" i="167" s="1"/>
  <c r="CK423" i="167"/>
  <c r="CR421" i="167"/>
  <c r="CS420" i="167"/>
  <c r="AA408" i="167"/>
  <c r="BR400" i="167"/>
  <c r="BS387" i="167"/>
  <c r="AD375" i="167"/>
  <c r="BY366" i="167"/>
  <c r="CG359" i="167"/>
  <c r="BS356" i="167"/>
  <c r="CG339" i="167"/>
  <c r="CL331" i="167"/>
  <c r="CR328" i="167"/>
  <c r="CG322" i="167"/>
  <c r="BQ319" i="167"/>
  <c r="CR318" i="167"/>
  <c r="CU318" i="167" s="1"/>
  <c r="CG310" i="167"/>
  <c r="G309" i="167"/>
  <c r="BO309" i="167" s="1"/>
  <c r="Z305" i="167"/>
  <c r="CA292" i="167"/>
  <c r="CA290" i="167"/>
  <c r="CF268" i="167"/>
  <c r="F268" i="167"/>
  <c r="G268" i="167"/>
  <c r="BO268" i="167" s="1"/>
  <c r="AA261" i="167"/>
  <c r="AJ243" i="167"/>
  <c r="CA435" i="167"/>
  <c r="CG421" i="167"/>
  <c r="CF420" i="167"/>
  <c r="CM414" i="167"/>
  <c r="Z408" i="167"/>
  <c r="BZ407" i="167"/>
  <c r="CG358" i="167"/>
  <c r="CM356" i="167"/>
  <c r="CR329" i="167"/>
  <c r="CM328" i="167"/>
  <c r="CR316" i="167"/>
  <c r="AJ310" i="167"/>
  <c r="CA297" i="167"/>
  <c r="AA294" i="167"/>
  <c r="BQ292" i="167"/>
  <c r="CR292" i="167"/>
  <c r="AJ291" i="167"/>
  <c r="CG281" i="167"/>
  <c r="Z281" i="167"/>
  <c r="CG245" i="167"/>
  <c r="BR245" i="167"/>
  <c r="BZ245" i="167"/>
  <c r="AJ244" i="167"/>
  <c r="BS430" i="167"/>
  <c r="CR419" i="167"/>
  <c r="CA408" i="167"/>
  <c r="BS363" i="167"/>
  <c r="CS337" i="167"/>
  <c r="CM333" i="167"/>
  <c r="AA293" i="167"/>
  <c r="CG293" i="167"/>
  <c r="F279" i="167"/>
  <c r="CF279" i="167"/>
  <c r="CF234" i="167"/>
  <c r="F234" i="167"/>
  <c r="CR294" i="167"/>
  <c r="CU294" i="167" s="1"/>
  <c r="CL294" i="167"/>
  <c r="AA256" i="167"/>
  <c r="CS247" i="167"/>
  <c r="Z247" i="167"/>
  <c r="AA237" i="167"/>
  <c r="CA237" i="167"/>
  <c r="CG237" i="167"/>
  <c r="AK418" i="167"/>
  <c r="Z402" i="167"/>
  <c r="BP402" i="167" s="1"/>
  <c r="Z401" i="167"/>
  <c r="Z296" i="167"/>
  <c r="CG296" i="167"/>
  <c r="G287" i="167"/>
  <c r="BO287" i="167" s="1"/>
  <c r="F287" i="167"/>
  <c r="AJ265" i="167"/>
  <c r="BR254" i="167"/>
  <c r="CK443" i="167"/>
  <c r="CM432" i="167"/>
  <c r="W428" i="167"/>
  <c r="X426" i="167"/>
  <c r="W404" i="167"/>
  <c r="CK402" i="167"/>
  <c r="CM340" i="167"/>
  <c r="AE338" i="167"/>
  <c r="Z331" i="167"/>
  <c r="AJ314" i="167"/>
  <c r="AD310" i="167"/>
  <c r="BZ299" i="167"/>
  <c r="X256" i="167"/>
  <c r="F239" i="167"/>
  <c r="G239" i="167"/>
  <c r="BO239" i="167" s="1"/>
  <c r="CF232" i="167"/>
  <c r="BQ232" i="167"/>
  <c r="BY232" i="167"/>
  <c r="BQ213" i="167"/>
  <c r="CL213" i="167"/>
  <c r="W426" i="167"/>
  <c r="BY426" i="167"/>
  <c r="CR411" i="167"/>
  <c r="CS408" i="167"/>
  <c r="AJ399" i="167"/>
  <c r="CS398" i="167"/>
  <c r="CU398" i="167" s="1"/>
  <c r="AK364" i="167"/>
  <c r="W291" i="167"/>
  <c r="X291" i="167"/>
  <c r="W256" i="167"/>
  <c r="CG408" i="167"/>
  <c r="CR393" i="167"/>
  <c r="CU393" i="167" s="1"/>
  <c r="CR375" i="167"/>
  <c r="BR365" i="167"/>
  <c r="W359" i="167"/>
  <c r="CA359" i="167"/>
  <c r="CR353" i="167"/>
  <c r="CA352" i="167"/>
  <c r="CR343" i="167"/>
  <c r="W341" i="167"/>
  <c r="F339" i="167"/>
  <c r="CF333" i="167"/>
  <c r="CA330" i="167"/>
  <c r="Z328" i="167"/>
  <c r="AD322" i="167"/>
  <c r="BY317" i="167"/>
  <c r="CF311" i="167"/>
  <c r="AA310" i="167"/>
  <c r="G304" i="167"/>
  <c r="BO304" i="167" s="1"/>
  <c r="G300" i="167"/>
  <c r="CF300" i="167"/>
  <c r="F298" i="167"/>
  <c r="X270" i="167"/>
  <c r="CR270" i="167"/>
  <c r="CU270" i="167" s="1"/>
  <c r="BY270" i="167"/>
  <c r="AA269" i="167"/>
  <c r="CS269" i="167"/>
  <c r="CS256" i="167"/>
  <c r="AK404" i="167"/>
  <c r="CM393" i="167"/>
  <c r="CS381" i="167"/>
  <c r="CR369" i="167"/>
  <c r="CA353" i="167"/>
  <c r="CR342" i="167"/>
  <c r="CU342" i="167" s="1"/>
  <c r="CP342" i="167" s="1"/>
  <c r="BS328" i="167"/>
  <c r="CS319" i="167"/>
  <c r="Z310" i="167"/>
  <c r="CS304" i="167"/>
  <c r="BQ303" i="167"/>
  <c r="CR303" i="167"/>
  <c r="BZ280" i="167"/>
  <c r="CR440" i="167"/>
  <c r="CF440" i="167"/>
  <c r="BS399" i="167"/>
  <c r="BR393" i="167"/>
  <c r="CF381" i="167"/>
  <c r="CR373" i="167"/>
  <c r="CU373" i="167" s="1"/>
  <c r="CP373" i="167" s="1"/>
  <c r="CR363" i="167"/>
  <c r="CU363" i="167" s="1"/>
  <c r="CM352" i="167"/>
  <c r="CG342" i="167"/>
  <c r="Z337" i="167"/>
  <c r="BS334" i="167"/>
  <c r="CR319" i="167"/>
  <c r="BY316" i="167"/>
  <c r="BS315" i="167"/>
  <c r="AK311" i="167"/>
  <c r="CR304" i="167"/>
  <c r="W303" i="167"/>
  <c r="CS293" i="167"/>
  <c r="CF287" i="167"/>
  <c r="AJ284" i="167"/>
  <c r="CR279" i="167"/>
  <c r="BR272" i="167"/>
  <c r="CS272" i="167"/>
  <c r="BZ256" i="167"/>
  <c r="AJ252" i="167"/>
  <c r="AK252" i="167"/>
  <c r="CS237" i="167"/>
  <c r="CR222" i="167"/>
  <c r="CU222" i="167" s="1"/>
  <c r="W222" i="167"/>
  <c r="X222" i="167"/>
  <c r="CK291" i="167"/>
  <c r="AJ273" i="167"/>
  <c r="CM239" i="167"/>
  <c r="BQ237" i="167"/>
  <c r="BS232" i="167"/>
  <c r="BS229" i="167"/>
  <c r="CM224" i="167"/>
  <c r="BR222" i="167"/>
  <c r="W219" i="167"/>
  <c r="CL205" i="167"/>
  <c r="CS203" i="167"/>
  <c r="CF197" i="167"/>
  <c r="W195" i="167"/>
  <c r="CA195" i="167"/>
  <c r="BZ192" i="167"/>
  <c r="CF186" i="167"/>
  <c r="BQ179" i="167"/>
  <c r="AJ167" i="167"/>
  <c r="BZ166" i="167"/>
  <c r="CL164" i="167"/>
  <c r="CG151" i="167"/>
  <c r="CR150" i="167"/>
  <c r="CS144" i="167"/>
  <c r="CR117" i="167"/>
  <c r="BO115" i="167"/>
  <c r="CG110" i="167"/>
  <c r="CK90" i="167"/>
  <c r="CR81" i="167"/>
  <c r="BY72" i="167"/>
  <c r="CK53" i="167"/>
  <c r="CS46" i="167"/>
  <c r="BY38" i="167"/>
  <c r="BN25" i="167"/>
  <c r="CF25" i="167"/>
  <c r="CK473" i="167"/>
  <c r="BO463" i="167"/>
  <c r="CS465" i="167"/>
  <c r="CU465" i="167" s="1"/>
  <c r="BR601" i="167"/>
  <c r="CA601" i="167"/>
  <c r="CM232" i="167"/>
  <c r="CK203" i="167"/>
  <c r="BY186" i="167"/>
  <c r="BZ151" i="167"/>
  <c r="CS845" i="167"/>
  <c r="CF722" i="167"/>
  <c r="CS811" i="167"/>
  <c r="BY452" i="167"/>
  <c r="CR452" i="167"/>
  <c r="CU452" i="167" s="1"/>
  <c r="CA704" i="167"/>
  <c r="CM704" i="167"/>
  <c r="BO488" i="167"/>
  <c r="BP488" i="167"/>
  <c r="BY268" i="167"/>
  <c r="CF230" i="167"/>
  <c r="CA223" i="167"/>
  <c r="BY221" i="167"/>
  <c r="X218" i="167"/>
  <c r="AK212" i="167"/>
  <c r="CF211" i="167"/>
  <c r="CG203" i="167"/>
  <c r="AK197" i="167"/>
  <c r="F194" i="167"/>
  <c r="W192" i="167"/>
  <c r="BS189" i="167"/>
  <c r="BS186" i="167"/>
  <c r="CG178" i="167"/>
  <c r="CR175" i="167"/>
  <c r="CM161" i="167"/>
  <c r="CF150" i="167"/>
  <c r="BQ138" i="167"/>
  <c r="CM128" i="167"/>
  <c r="CM115" i="167"/>
  <c r="BY110" i="167"/>
  <c r="BS103" i="167"/>
  <c r="CK92" i="167"/>
  <c r="CG88" i="167"/>
  <c r="CR62" i="167"/>
  <c r="CU62" i="167" s="1"/>
  <c r="BR59" i="167"/>
  <c r="CK50" i="167"/>
  <c r="CK49" i="167"/>
  <c r="CS49" i="167"/>
  <c r="CU49" i="167" s="1"/>
  <c r="CK46" i="167"/>
  <c r="CG38" i="167"/>
  <c r="CF32" i="167"/>
  <c r="BR462" i="167"/>
  <c r="CQ704" i="167"/>
  <c r="BY601" i="167"/>
  <c r="Z282" i="167"/>
  <c r="CM281" i="167"/>
  <c r="CM280" i="167"/>
  <c r="CA279" i="167"/>
  <c r="BR274" i="167"/>
  <c r="BQ268" i="167"/>
  <c r="CA267" i="167"/>
  <c r="CR219" i="167"/>
  <c r="W218" i="167"/>
  <c r="CR209" i="167"/>
  <c r="CK187" i="167"/>
  <c r="CG185" i="167"/>
  <c r="CL180" i="167"/>
  <c r="CO130" i="167"/>
  <c r="CG128" i="167"/>
  <c r="BS119" i="167"/>
  <c r="CG115" i="167"/>
  <c r="BN84" i="167"/>
  <c r="CF84" i="167"/>
  <c r="CK68" i="167"/>
  <c r="BZ62" i="167"/>
  <c r="BY55" i="167"/>
  <c r="CR54" i="167"/>
  <c r="BS45" i="167"/>
  <c r="BZ38" i="167"/>
  <c r="BO30" i="167"/>
  <c r="CF30" i="167"/>
  <c r="BS502" i="167"/>
  <c r="BR213" i="167"/>
  <c r="BR167" i="167"/>
  <c r="CA165" i="167"/>
  <c r="CK117" i="167"/>
  <c r="BR73" i="167"/>
  <c r="CR914" i="167"/>
  <c r="CS483" i="167"/>
  <c r="BZ483" i="167"/>
  <c r="BZ466" i="167"/>
  <c r="CK466" i="167"/>
  <c r="CG651" i="167"/>
  <c r="CS651" i="167"/>
  <c r="CR73" i="167"/>
  <c r="CF483" i="167"/>
  <c r="BP483" i="167"/>
  <c r="BO483" i="167"/>
  <c r="CS486" i="167"/>
  <c r="CU486" i="167" s="1"/>
  <c r="CG628" i="167"/>
  <c r="CS628" i="167"/>
  <c r="CS619" i="167"/>
  <c r="CU619" i="167" s="1"/>
  <c r="BR619" i="167"/>
  <c r="BR234" i="167"/>
  <c r="CL206" i="167"/>
  <c r="X188" i="167"/>
  <c r="CL188" i="167"/>
  <c r="Z179" i="167"/>
  <c r="BP179" i="167" s="1"/>
  <c r="BR143" i="167"/>
  <c r="BN129" i="167"/>
  <c r="CR112" i="167"/>
  <c r="CR774" i="167"/>
  <c r="CL90" i="167"/>
  <c r="CL73" i="167"/>
  <c r="BO17" i="167"/>
  <c r="CA475" i="167"/>
  <c r="CF206" i="167"/>
  <c r="CK126" i="167"/>
  <c r="CR125" i="167"/>
  <c r="BO104" i="167"/>
  <c r="CR475" i="167"/>
  <c r="BQ611" i="167"/>
  <c r="CL611" i="167"/>
  <c r="CR611" i="167"/>
  <c r="CR811" i="167"/>
  <c r="CR471" i="167"/>
  <c r="CU471" i="167" s="1"/>
  <c r="CS1188" i="167"/>
  <c r="BO619" i="167"/>
  <c r="AA210" i="167"/>
  <c r="F197" i="167"/>
  <c r="AE195" i="167"/>
  <c r="CR191" i="167"/>
  <c r="F186" i="167"/>
  <c r="CS130" i="167"/>
  <c r="CR104" i="167"/>
  <c r="BZ71" i="167"/>
  <c r="CS71" i="167"/>
  <c r="CA50" i="167"/>
  <c r="CL473" i="167"/>
  <c r="CR473" i="167"/>
  <c r="CU473" i="167" s="1"/>
  <c r="BY473" i="167"/>
  <c r="CF473" i="167"/>
  <c r="BN473" i="167"/>
  <c r="BQ476" i="167"/>
  <c r="CR476" i="167"/>
  <c r="CR462" i="167"/>
  <c r="CU462" i="167" s="1"/>
  <c r="BQ462" i="167"/>
  <c r="BY462" i="167"/>
  <c r="BQ471" i="167"/>
  <c r="BQ586" i="167"/>
  <c r="CR575" i="167"/>
  <c r="CR498" i="167"/>
  <c r="CU498" i="167" s="1"/>
  <c r="BR244" i="167"/>
  <c r="BS239" i="167"/>
  <c r="BZ233" i="167"/>
  <c r="AD229" i="167"/>
  <c r="BR219" i="167"/>
  <c r="G211" i="167"/>
  <c r="BN211" i="167" s="1"/>
  <c r="BR210" i="167"/>
  <c r="CK191" i="167"/>
  <c r="AE171" i="167"/>
  <c r="CF145" i="167"/>
  <c r="CR140" i="167"/>
  <c r="CM132" i="167"/>
  <c r="CR130" i="167"/>
  <c r="BZ88" i="167"/>
  <c r="BR478" i="167"/>
  <c r="CS496" i="167"/>
  <c r="CU496" i="167" s="1"/>
  <c r="BY245" i="167"/>
  <c r="CR217" i="167"/>
  <c r="AJ206" i="167"/>
  <c r="F196" i="167"/>
  <c r="CR186" i="167"/>
  <c r="CS179" i="167"/>
  <c r="X175" i="167"/>
  <c r="G158" i="167"/>
  <c r="BN158" i="167" s="1"/>
  <c r="BS143" i="167"/>
  <c r="CF140" i="167"/>
  <c r="BO138" i="167"/>
  <c r="CF132" i="167"/>
  <c r="CL118" i="167"/>
  <c r="CF104" i="167"/>
  <c r="CF35" i="167"/>
  <c r="CG10" i="167"/>
  <c r="CR1038" i="167"/>
  <c r="CU1038" i="167" s="1"/>
  <c r="BR712" i="167"/>
  <c r="CQ586" i="167"/>
  <c r="BS614" i="167"/>
  <c r="BO614" i="167"/>
  <c r="AD250" i="167"/>
  <c r="CL244" i="167"/>
  <c r="AD239" i="167"/>
  <c r="AK235" i="167"/>
  <c r="BQ231" i="167"/>
  <c r="BZ222" i="167"/>
  <c r="AD218" i="167"/>
  <c r="BQ217" i="167"/>
  <c r="CF216" i="167"/>
  <c r="X195" i="167"/>
  <c r="AD193" i="167"/>
  <c r="BZ190" i="167"/>
  <c r="AK189" i="167"/>
  <c r="CL186" i="167"/>
  <c r="CG181" i="167"/>
  <c r="CS166" i="167"/>
  <c r="CM163" i="167"/>
  <c r="CR162" i="167"/>
  <c r="CS151" i="167"/>
  <c r="CM143" i="167"/>
  <c r="BZ140" i="167"/>
  <c r="CS139" i="167"/>
  <c r="CA134" i="167"/>
  <c r="CL129" i="167"/>
  <c r="CF118" i="167"/>
  <c r="CM113" i="167"/>
  <c r="BR109" i="167"/>
  <c r="BR91" i="167"/>
  <c r="CA75" i="167"/>
  <c r="CL74" i="167"/>
  <c r="BP53" i="167"/>
  <c r="CA52" i="167"/>
  <c r="CR25" i="167"/>
  <c r="BY25" i="167"/>
  <c r="CS17" i="167"/>
  <c r="BS13" i="167"/>
  <c r="BY483" i="167"/>
  <c r="BO739" i="167"/>
  <c r="CF739" i="167"/>
  <c r="BS79" i="167"/>
  <c r="BO39" i="167"/>
  <c r="BS464" i="167"/>
  <c r="CR577" i="167"/>
  <c r="CG534" i="167"/>
  <c r="BZ498" i="167"/>
  <c r="CF556" i="167"/>
  <c r="CK615" i="167"/>
  <c r="CR495" i="167"/>
  <c r="CU495" i="167" s="1"/>
  <c r="CP495" i="167" s="1"/>
  <c r="CG487" i="167"/>
  <c r="CA726" i="167"/>
  <c r="BY538" i="167"/>
  <c r="CK489" i="167"/>
  <c r="BS639" i="167"/>
  <c r="CG641" i="167"/>
  <c r="CK977" i="167"/>
  <c r="CK960" i="167"/>
  <c r="CA818" i="167"/>
  <c r="CL1105" i="167"/>
  <c r="BZ1281" i="167"/>
  <c r="BQ1280" i="167"/>
  <c r="CR569" i="167"/>
  <c r="CR497" i="167"/>
  <c r="CU497" i="167" s="1"/>
  <c r="CK555" i="167"/>
  <c r="CS769" i="167"/>
  <c r="BZ495" i="167"/>
  <c r="CS643" i="167"/>
  <c r="BS671" i="167"/>
  <c r="CK659" i="167"/>
  <c r="BS652" i="167"/>
  <c r="BR504" i="167"/>
  <c r="CM589" i="167"/>
  <c r="BY703" i="167"/>
  <c r="BY1261" i="167"/>
  <c r="CF1105" i="167"/>
  <c r="CS458" i="167"/>
  <c r="CL528" i="167"/>
  <c r="BS704" i="167"/>
  <c r="CF1116" i="167"/>
  <c r="BQ569" i="167"/>
  <c r="CS531" i="167"/>
  <c r="BS583" i="167"/>
  <c r="CS581" i="167"/>
  <c r="CS547" i="167"/>
  <c r="CM562" i="167"/>
  <c r="CM769" i="167"/>
  <c r="BS767" i="167"/>
  <c r="CG643" i="167"/>
  <c r="BS616" i="167"/>
  <c r="CR708" i="167"/>
  <c r="CK545" i="167"/>
  <c r="CG659" i="167"/>
  <c r="CF662" i="167"/>
  <c r="BY549" i="167"/>
  <c r="CA1014" i="167"/>
  <c r="W479" i="167"/>
  <c r="CM854" i="167"/>
  <c r="CG883" i="167"/>
  <c r="CG770" i="167"/>
  <c r="BY1105" i="167"/>
  <c r="BS1121" i="167"/>
  <c r="BS73" i="167"/>
  <c r="BS27" i="167"/>
  <c r="CF16" i="167"/>
  <c r="CM611" i="167"/>
  <c r="CS472" i="167"/>
  <c r="BR631" i="167"/>
  <c r="CG531" i="167"/>
  <c r="CA583" i="167"/>
  <c r="BQ562" i="167"/>
  <c r="CG769" i="167"/>
  <c r="CS492" i="167"/>
  <c r="BY643" i="167"/>
  <c r="CK708" i="167"/>
  <c r="BS821" i="167"/>
  <c r="CM551" i="167"/>
  <c r="CF1057" i="167"/>
  <c r="CK742" i="167"/>
  <c r="AJ989" i="167"/>
  <c r="BZ770" i="167"/>
  <c r="BS893" i="167"/>
  <c r="BR1110" i="167"/>
  <c r="BR1135" i="167"/>
  <c r="BR575" i="167"/>
  <c r="CM556" i="167"/>
  <c r="BR520" i="167"/>
  <c r="BS507" i="167"/>
  <c r="BR1010" i="167"/>
  <c r="BZ596" i="167"/>
  <c r="BS903" i="167"/>
  <c r="CK923" i="167"/>
  <c r="BS1103" i="167"/>
  <c r="CA1119" i="167"/>
  <c r="CQ765" i="167"/>
  <c r="BO524" i="167"/>
  <c r="CK536" i="167"/>
  <c r="CK654" i="167"/>
  <c r="CM591" i="167"/>
  <c r="CM549" i="167"/>
  <c r="CA1054" i="167"/>
  <c r="BR1079" i="167"/>
  <c r="CA777" i="167"/>
  <c r="AJ896" i="167"/>
  <c r="AK1198" i="167"/>
  <c r="BQ572" i="167"/>
  <c r="CA615" i="167"/>
  <c r="CO767" i="167"/>
  <c r="CF616" i="167"/>
  <c r="CK765" i="167"/>
  <c r="BS525" i="167"/>
  <c r="BO659" i="167"/>
  <c r="BY8" i="167"/>
  <c r="CL861" i="167"/>
  <c r="BS1233" i="167"/>
  <c r="CL15" i="167"/>
  <c r="CA453" i="167"/>
  <c r="CM1003" i="167"/>
  <c r="CR578" i="167"/>
  <c r="BS643" i="167"/>
  <c r="CS508" i="167"/>
  <c r="CF548" i="167"/>
  <c r="CG765" i="167"/>
  <c r="BS526" i="167"/>
  <c r="BR645" i="167"/>
  <c r="BZ1056" i="167"/>
  <c r="CM1184" i="167"/>
  <c r="AJ870" i="167"/>
  <c r="F967" i="167"/>
  <c r="CM1078" i="167"/>
  <c r="CK1148" i="167"/>
  <c r="CR615" i="167"/>
  <c r="CU615" i="167" s="1"/>
  <c r="CP615" i="167" s="1"/>
  <c r="BZ548" i="167"/>
  <c r="BQ632" i="167"/>
  <c r="CL552" i="167"/>
  <c r="CM538" i="167"/>
  <c r="CL793" i="167"/>
  <c r="BS469" i="167"/>
  <c r="BZ477" i="167"/>
  <c r="BZ464" i="167"/>
  <c r="CF462" i="167"/>
  <c r="CM575" i="167"/>
  <c r="CG532" i="167"/>
  <c r="CG498" i="167"/>
  <c r="CL615" i="167"/>
  <c r="CS620" i="167"/>
  <c r="CU620" i="167" s="1"/>
  <c r="BS548" i="167"/>
  <c r="CK538" i="167"/>
  <c r="CL617" i="167"/>
  <c r="CA512" i="167"/>
  <c r="BS1117" i="167"/>
  <c r="F759" i="167"/>
  <c r="BY793" i="167"/>
  <c r="BS666" i="167"/>
  <c r="BS1152" i="167"/>
  <c r="BR1280" i="167"/>
  <c r="W550" i="167"/>
  <c r="AJ661" i="167"/>
  <c r="AE672" i="167"/>
  <c r="AA915" i="167"/>
  <c r="AD1121" i="167"/>
  <c r="CA668" i="167"/>
  <c r="G700" i="167"/>
  <c r="BN700" i="167" s="1"/>
  <c r="Z915" i="167"/>
  <c r="BR822" i="167"/>
  <c r="W1145" i="167"/>
  <c r="AJ1251" i="167"/>
  <c r="AJ965" i="167"/>
  <c r="AE715" i="167"/>
  <c r="AK876" i="167"/>
  <c r="F1096" i="167"/>
  <c r="BP1096" i="167" s="1"/>
  <c r="AK1115" i="167"/>
  <c r="AA1266" i="167"/>
  <c r="CR895" i="167"/>
  <c r="AK906" i="167"/>
  <c r="AK946" i="167"/>
  <c r="Z1159" i="167"/>
  <c r="AE788" i="167"/>
  <c r="AK813" i="167"/>
  <c r="F900" i="167"/>
  <c r="AJ1271" i="167"/>
  <c r="CR752" i="167"/>
  <c r="CS1219" i="167"/>
  <c r="CO604" i="167"/>
  <c r="F851" i="167"/>
  <c r="X789" i="167"/>
  <c r="G837" i="167"/>
  <c r="BN837" i="167" s="1"/>
  <c r="AJ1038" i="167"/>
  <c r="AJ1062" i="167"/>
  <c r="W1148" i="167"/>
  <c r="AJ1152" i="167"/>
  <c r="AJ1272" i="167"/>
  <c r="CS915" i="167"/>
  <c r="G730" i="167"/>
  <c r="BO730" i="167" s="1"/>
  <c r="W810" i="167"/>
  <c r="BZ752" i="167"/>
  <c r="CL740" i="167"/>
  <c r="CK758" i="167"/>
  <c r="CA790" i="167"/>
  <c r="AE674" i="167"/>
  <c r="CA618" i="167"/>
  <c r="AA641" i="167"/>
  <c r="BR929" i="167"/>
  <c r="X1033" i="167"/>
  <c r="X1159" i="167"/>
  <c r="BZ918" i="167"/>
  <c r="AK818" i="167"/>
  <c r="BZ745" i="167"/>
  <c r="CK908" i="167"/>
  <c r="AA956" i="167"/>
  <c r="BR1160" i="167"/>
  <c r="AD1233" i="167"/>
  <c r="AD740" i="167"/>
  <c r="CK1070" i="167"/>
  <c r="CL598" i="167"/>
  <c r="CF758" i="167"/>
  <c r="CR1145" i="167"/>
  <c r="BR734" i="167"/>
  <c r="BR763" i="167"/>
  <c r="G752" i="167"/>
  <c r="BO752" i="167" s="1"/>
  <c r="F790" i="167"/>
  <c r="BZ859" i="167"/>
  <c r="CA522" i="167"/>
  <c r="AK985" i="167"/>
  <c r="AK1156" i="167"/>
  <c r="AE982" i="167"/>
  <c r="AD1085" i="167"/>
  <c r="BR1145" i="167"/>
  <c r="BR1200" i="167"/>
  <c r="G1234" i="167"/>
  <c r="BN1234" i="167" s="1"/>
  <c r="CS703" i="167"/>
  <c r="CS669" i="167"/>
  <c r="CS668" i="167"/>
  <c r="CS910" i="167"/>
  <c r="CR721" i="167"/>
  <c r="CR795" i="167"/>
  <c r="CG1008" i="167"/>
  <c r="CA735" i="167"/>
  <c r="CG740" i="167"/>
  <c r="CM1082" i="167"/>
  <c r="CM1032" i="167"/>
  <c r="CK1055" i="167"/>
  <c r="CA966" i="167"/>
  <c r="BR573" i="167"/>
  <c r="BS906" i="167"/>
  <c r="W962" i="167"/>
  <c r="CA800" i="167"/>
  <c r="AD1042" i="167"/>
  <c r="CK1079" i="167"/>
  <c r="AJ1133" i="167"/>
  <c r="F1233" i="167"/>
  <c r="BQ1278" i="167"/>
  <c r="CR800" i="167"/>
  <c r="CR879" i="167"/>
  <c r="BS781" i="167"/>
  <c r="AD872" i="167"/>
  <c r="AA883" i="167"/>
  <c r="BZ828" i="167"/>
  <c r="BQ899" i="167"/>
  <c r="BS1126" i="167"/>
  <c r="CF1267" i="167"/>
  <c r="BQ920" i="167"/>
  <c r="CS501" i="167"/>
  <c r="CR781" i="167"/>
  <c r="F501" i="167"/>
  <c r="BQ918" i="167"/>
  <c r="CA737" i="167"/>
  <c r="BS745" i="167"/>
  <c r="CR1005" i="167"/>
  <c r="CR923" i="167"/>
  <c r="BZ500" i="167"/>
  <c r="BY806" i="167"/>
  <c r="CA884" i="167"/>
  <c r="F1082" i="167"/>
  <c r="CK809" i="167"/>
  <c r="Z550" i="167"/>
  <c r="Z1030" i="167"/>
  <c r="CF853" i="167"/>
  <c r="CG1159" i="167"/>
  <c r="CA921" i="167"/>
  <c r="G967" i="167"/>
  <c r="BO967" i="167" s="1"/>
  <c r="W981" i="167"/>
  <c r="BQ981" i="167"/>
  <c r="AA1037" i="167"/>
  <c r="F1038" i="167"/>
  <c r="BS1059" i="167"/>
  <c r="BS1061" i="167"/>
  <c r="AD1067" i="167"/>
  <c r="BZ1073" i="167"/>
  <c r="BS1228" i="167"/>
  <c r="CG1262" i="167"/>
  <c r="CA1267" i="167"/>
  <c r="G444" i="167"/>
  <c r="BO444" i="167" s="1"/>
  <c r="CF444" i="167"/>
  <c r="F444" i="167"/>
  <c r="BP444" i="167" s="1"/>
  <c r="CS655" i="167"/>
  <c r="CU655" i="167" s="1"/>
  <c r="CS403" i="167"/>
  <c r="BY443" i="167"/>
  <c r="BQ443" i="167"/>
  <c r="CS431" i="167"/>
  <c r="CU431" i="167" s="1"/>
  <c r="CK425" i="167"/>
  <c r="CA425" i="167"/>
  <c r="CM425" i="167"/>
  <c r="F425" i="167"/>
  <c r="CF425" i="167"/>
  <c r="G425" i="167"/>
  <c r="CQ425" i="167" s="1"/>
  <c r="CV425" i="167" s="1"/>
  <c r="AK400" i="167"/>
  <c r="AJ400" i="167"/>
  <c r="CG431" i="167"/>
  <c r="BY420" i="167"/>
  <c r="X420" i="167"/>
  <c r="CR420" i="167"/>
  <c r="G419" i="167"/>
  <c r="BN419" i="167" s="1"/>
  <c r="CF419" i="167"/>
  <c r="CM419" i="167"/>
  <c r="CR416" i="167"/>
  <c r="W416" i="167"/>
  <c r="AK409" i="167"/>
  <c r="CK437" i="167"/>
  <c r="CR437" i="167"/>
  <c r="CU437" i="167" s="1"/>
  <c r="CS524" i="167"/>
  <c r="CG434" i="167"/>
  <c r="CS434" i="167"/>
  <c r="W417" i="167"/>
  <c r="CR417" i="167"/>
  <c r="CG438" i="167"/>
  <c r="BZ438" i="167"/>
  <c r="X448" i="167"/>
  <c r="CR448" i="167"/>
  <c r="BZ413" i="167"/>
  <c r="CS413" i="167"/>
  <c r="BQ425" i="167"/>
  <c r="F429" i="167"/>
  <c r="CF429" i="167"/>
  <c r="CM438" i="167"/>
  <c r="BS431" i="167"/>
  <c r="F431" i="167"/>
  <c r="G431" i="167"/>
  <c r="BO431" i="167" s="1"/>
  <c r="W377" i="167"/>
  <c r="CR377" i="167"/>
  <c r="AD401" i="167"/>
  <c r="AE401" i="167"/>
  <c r="CA388" i="167"/>
  <c r="BQ388" i="167"/>
  <c r="CF388" i="167"/>
  <c r="F378" i="167"/>
  <c r="CL378" i="167"/>
  <c r="W370" i="167"/>
  <c r="CR370" i="167"/>
  <c r="CU370" i="167" s="1"/>
  <c r="X370" i="167"/>
  <c r="CS441" i="167"/>
  <c r="BS443" i="167"/>
  <c r="CM426" i="167"/>
  <c r="AA421" i="167"/>
  <c r="CA418" i="167"/>
  <c r="AJ416" i="167"/>
  <c r="CA407" i="167"/>
  <c r="CS399" i="167"/>
  <c r="AD397" i="167"/>
  <c r="BZ395" i="167"/>
  <c r="CF376" i="167"/>
  <c r="X365" i="167"/>
  <c r="BQ364" i="167"/>
  <c r="CG357" i="167"/>
  <c r="BR444" i="167"/>
  <c r="BY441" i="167"/>
  <c r="W440" i="167"/>
  <c r="AD431" i="167"/>
  <c r="CA428" i="167"/>
  <c r="CG426" i="167"/>
  <c r="AK424" i="167"/>
  <c r="AE417" i="167"/>
  <c r="BS407" i="167"/>
  <c r="BZ399" i="167"/>
  <c r="CF389" i="167"/>
  <c r="AJ381" i="167"/>
  <c r="CF379" i="167"/>
  <c r="CF372" i="167"/>
  <c r="CR368" i="167"/>
  <c r="CU368" i="167" s="1"/>
  <c r="CF361" i="167"/>
  <c r="CS358" i="167"/>
  <c r="BZ357" i="167"/>
  <c r="F357" i="167"/>
  <c r="AJ356" i="167"/>
  <c r="CF348" i="167"/>
  <c r="CO342" i="167"/>
  <c r="CK339" i="167"/>
  <c r="CS336" i="167"/>
  <c r="AD331" i="167"/>
  <c r="CF330" i="167"/>
  <c r="X329" i="167"/>
  <c r="Z320" i="167"/>
  <c r="X315" i="167"/>
  <c r="CF312" i="167"/>
  <c r="CS297" i="167"/>
  <c r="CU297" i="167" s="1"/>
  <c r="CM297" i="167"/>
  <c r="CR288" i="167"/>
  <c r="BQ286" i="167"/>
  <c r="F285" i="167"/>
  <c r="CS282" i="167"/>
  <c r="F280" i="167"/>
  <c r="AK278" i="167"/>
  <c r="CG274" i="167"/>
  <c r="BY267" i="167"/>
  <c r="BZ261" i="167"/>
  <c r="BR261" i="167"/>
  <c r="CS1053" i="167"/>
  <c r="CM260" i="167"/>
  <c r="BR260" i="167"/>
  <c r="CK260" i="167"/>
  <c r="BY258" i="167"/>
  <c r="CS250" i="167"/>
  <c r="BR248" i="167"/>
  <c r="CA243" i="167"/>
  <c r="BR229" i="167"/>
  <c r="BS214" i="167"/>
  <c r="BZ213" i="167"/>
  <c r="AA209" i="167"/>
  <c r="Z209" i="167"/>
  <c r="Z204" i="167"/>
  <c r="CG204" i="167"/>
  <c r="CF202" i="167"/>
  <c r="CS198" i="167"/>
  <c r="CU198" i="167" s="1"/>
  <c r="BS185" i="167"/>
  <c r="CG184" i="167"/>
  <c r="CR180" i="167"/>
  <c r="AE170" i="167"/>
  <c r="AD170" i="167"/>
  <c r="AJ158" i="167"/>
  <c r="CR157" i="167"/>
  <c r="CG444" i="167"/>
  <c r="AJ425" i="167"/>
  <c r="AE408" i="167"/>
  <c r="AD402" i="167"/>
  <c r="BR387" i="167"/>
  <c r="CR361" i="167"/>
  <c r="CU361" i="167" s="1"/>
  <c r="AA358" i="167"/>
  <c r="AE347" i="167"/>
  <c r="BS448" i="167"/>
  <c r="X443" i="167"/>
  <c r="CR409" i="167"/>
  <c r="CR406" i="167"/>
  <c r="BQ396" i="167"/>
  <c r="CR394" i="167"/>
  <c r="CS378" i="167"/>
  <c r="BZ377" i="167"/>
  <c r="X374" i="167"/>
  <c r="BY372" i="167"/>
  <c r="CA370" i="167"/>
  <c r="CF368" i="167"/>
  <c r="CR365" i="167"/>
  <c r="CT365" i="167" s="1"/>
  <c r="F363" i="167"/>
  <c r="Z360" i="167"/>
  <c r="CR358" i="167"/>
  <c r="W358" i="167"/>
  <c r="CL358" i="167"/>
  <c r="BR357" i="167"/>
  <c r="CL355" i="167"/>
  <c r="Z354" i="167"/>
  <c r="BP354" i="167" s="1"/>
  <c r="CF353" i="167"/>
  <c r="CR351" i="167"/>
  <c r="CR345" i="167"/>
  <c r="CM341" i="167"/>
  <c r="CL340" i="167"/>
  <c r="AJ334" i="167"/>
  <c r="W329" i="167"/>
  <c r="AJ316" i="167"/>
  <c r="BY312" i="167"/>
  <c r="BS310" i="167"/>
  <c r="W306" i="167"/>
  <c r="BR304" i="167"/>
  <c r="AJ303" i="167"/>
  <c r="F299" i="167"/>
  <c r="G297" i="167"/>
  <c r="BN297" i="167" s="1"/>
  <c r="Z293" i="167"/>
  <c r="CL288" i="167"/>
  <c r="CR282" i="167"/>
  <c r="CO279" i="167"/>
  <c r="BS277" i="167"/>
  <c r="BZ274" i="167"/>
  <c r="CL256" i="167"/>
  <c r="CR256" i="167"/>
  <c r="CA250" i="167"/>
  <c r="CR247" i="167"/>
  <c r="CF245" i="167"/>
  <c r="G245" i="167"/>
  <c r="BN245" i="167" s="1"/>
  <c r="BS210" i="167"/>
  <c r="AJ199" i="167"/>
  <c r="BR195" i="167"/>
  <c r="BZ195" i="167"/>
  <c r="AJ194" i="167"/>
  <c r="AK193" i="167"/>
  <c r="CS192" i="167"/>
  <c r="CS185" i="167"/>
  <c r="CU185" i="167" s="1"/>
  <c r="Z185" i="167"/>
  <c r="BR185" i="167"/>
  <c r="CS174" i="167"/>
  <c r="AK156" i="167"/>
  <c r="AJ156" i="167"/>
  <c r="CG150" i="167"/>
  <c r="CK150" i="167"/>
  <c r="CM150" i="167"/>
  <c r="CS150" i="167"/>
  <c r="BZ150" i="167"/>
  <c r="AE255" i="167"/>
  <c r="AD255" i="167"/>
  <c r="BR252" i="167"/>
  <c r="CK252" i="167"/>
  <c r="CF220" i="167"/>
  <c r="F220" i="167"/>
  <c r="AK213" i="167"/>
  <c r="AJ213" i="167"/>
  <c r="CS187" i="167"/>
  <c r="CM174" i="167"/>
  <c r="CA155" i="167"/>
  <c r="CR383" i="167"/>
  <c r="CU383" i="167" s="1"/>
  <c r="CS371" i="167"/>
  <c r="BZ358" i="167"/>
  <c r="CF355" i="167"/>
  <c r="G354" i="167"/>
  <c r="BB354" i="167" s="1"/>
  <c r="AK340" i="167"/>
  <c r="CS333" i="167"/>
  <c r="CU333" i="167" s="1"/>
  <c r="AA333" i="167"/>
  <c r="BS331" i="167"/>
  <c r="CG329" i="167"/>
  <c r="CO328" i="167"/>
  <c r="CR327" i="167"/>
  <c r="BZ318" i="167"/>
  <c r="AK302" i="167"/>
  <c r="BZ297" i="167"/>
  <c r="AD296" i="167"/>
  <c r="BS295" i="167"/>
  <c r="F293" i="167"/>
  <c r="CF288" i="167"/>
  <c r="CS280" i="167"/>
  <c r="G275" i="167"/>
  <c r="BO275" i="167" s="1"/>
  <c r="X273" i="167"/>
  <c r="AK271" i="167"/>
  <c r="CK262" i="167"/>
  <c r="CG255" i="167"/>
  <c r="CS255" i="167"/>
  <c r="Z252" i="167"/>
  <c r="AE251" i="167"/>
  <c r="BQ247" i="167"/>
  <c r="G220" i="167"/>
  <c r="BO220" i="167" s="1"/>
  <c r="BR215" i="167"/>
  <c r="X214" i="167"/>
  <c r="AA211" i="167"/>
  <c r="X208" i="167"/>
  <c r="CL187" i="167"/>
  <c r="X185" i="167"/>
  <c r="BQ185" i="167"/>
  <c r="AE181" i="167"/>
  <c r="Z176" i="167"/>
  <c r="CS176" i="167"/>
  <c r="CF174" i="167"/>
  <c r="CM165" i="167"/>
  <c r="BZ160" i="167"/>
  <c r="AA159" i="167"/>
  <c r="CS159" i="167"/>
  <c r="BQ149" i="167"/>
  <c r="CR408" i="167"/>
  <c r="CM402" i="167"/>
  <c r="AJ398" i="167"/>
  <c r="AA395" i="167"/>
  <c r="AA380" i="167"/>
  <c r="AE376" i="167"/>
  <c r="AK371" i="167"/>
  <c r="AK367" i="167"/>
  <c r="AD361" i="167"/>
  <c r="CM360" i="167"/>
  <c r="BR358" i="167"/>
  <c r="Z352" i="167"/>
  <c r="BS347" i="167"/>
  <c r="X342" i="167"/>
  <c r="BZ341" i="167"/>
  <c r="G341" i="167"/>
  <c r="BO341" i="167" s="1"/>
  <c r="Z333" i="167"/>
  <c r="BP333" i="167" s="1"/>
  <c r="AK332" i="167"/>
  <c r="G331" i="167"/>
  <c r="CQ331" i="167" s="1"/>
  <c r="BZ329" i="167"/>
  <c r="AE328" i="167"/>
  <c r="CL327" i="167"/>
  <c r="CO316" i="167"/>
  <c r="BR297" i="167"/>
  <c r="BS291" i="167"/>
  <c r="AA289" i="167"/>
  <c r="BY288" i="167"/>
  <c r="AD286" i="167"/>
  <c r="AJ285" i="167"/>
  <c r="CR280" i="167"/>
  <c r="AD280" i="167"/>
  <c r="G279" i="167"/>
  <c r="BO279" i="167" s="1"/>
  <c r="AK277" i="167"/>
  <c r="W273" i="167"/>
  <c r="AK266" i="167"/>
  <c r="AJ266" i="167"/>
  <c r="AA263" i="167"/>
  <c r="CS263" i="167"/>
  <c r="F256" i="167"/>
  <c r="AA255" i="167"/>
  <c r="BZ251" i="167"/>
  <c r="CS251" i="167"/>
  <c r="CG251" i="167"/>
  <c r="AK250" i="167"/>
  <c r="AJ250" i="167"/>
  <c r="AE242" i="167"/>
  <c r="BS242" i="167"/>
  <c r="CS240" i="167"/>
  <c r="CU240" i="167" s="1"/>
  <c r="X239" i="167"/>
  <c r="CL239" i="167"/>
  <c r="AK231" i="167"/>
  <c r="AJ231" i="167"/>
  <c r="Z223" i="167"/>
  <c r="W208" i="167"/>
  <c r="G207" i="167"/>
  <c r="BO207" i="167" s="1"/>
  <c r="CF207" i="167"/>
  <c r="F207" i="167"/>
  <c r="BS200" i="167"/>
  <c r="W185" i="167"/>
  <c r="CL185" i="167"/>
  <c r="AD183" i="167"/>
  <c r="BS182" i="167"/>
  <c r="CR179" i="167"/>
  <c r="Z178" i="167"/>
  <c r="F177" i="167"/>
  <c r="BP177" i="167" s="1"/>
  <c r="G177" i="167"/>
  <c r="BN177" i="167" s="1"/>
  <c r="CF177" i="167"/>
  <c r="BS176" i="167"/>
  <c r="AK165" i="167"/>
  <c r="AJ165" i="167"/>
  <c r="CR929" i="167"/>
  <c r="CR160" i="167"/>
  <c r="W160" i="167"/>
  <c r="BS156" i="167"/>
  <c r="AE156" i="167"/>
  <c r="AE418" i="167"/>
  <c r="X413" i="167"/>
  <c r="AE406" i="167"/>
  <c r="CR404" i="167"/>
  <c r="X404" i="167"/>
  <c r="CS391" i="167"/>
  <c r="CL390" i="167"/>
  <c r="X390" i="167"/>
  <c r="BZ379" i="167"/>
  <c r="AD376" i="167"/>
  <c r="BZ361" i="167"/>
  <c r="AE356" i="167"/>
  <c r="CS352" i="167"/>
  <c r="BY352" i="167"/>
  <c r="BS350" i="167"/>
  <c r="W342" i="167"/>
  <c r="BS341" i="167"/>
  <c r="CS339" i="167"/>
  <c r="CG333" i="167"/>
  <c r="AD328" i="167"/>
  <c r="CA326" i="167"/>
  <c r="BR306" i="167"/>
  <c r="G298" i="167"/>
  <c r="BO298" i="167" s="1"/>
  <c r="AJ297" i="167"/>
  <c r="CR273" i="167"/>
  <c r="AD272" i="167"/>
  <c r="AJ268" i="167"/>
  <c r="AD267" i="167"/>
  <c r="Z263" i="167"/>
  <c r="BY256" i="167"/>
  <c r="Z255" i="167"/>
  <c r="CS252" i="167"/>
  <c r="BS206" i="167"/>
  <c r="CM202" i="167"/>
  <c r="AA189" i="167"/>
  <c r="CS189" i="167"/>
  <c r="CU189" i="167" s="1"/>
  <c r="BS180" i="167"/>
  <c r="AD156" i="167"/>
  <c r="AK428" i="167"/>
  <c r="G415" i="167"/>
  <c r="BN415" i="167" s="1"/>
  <c r="W413" i="167"/>
  <c r="BR404" i="167"/>
  <c r="BS389" i="167"/>
  <c r="BS374" i="167"/>
  <c r="BS336" i="167"/>
  <c r="CR284" i="167"/>
  <c r="CF280" i="167"/>
  <c r="CK280" i="167"/>
  <c r="CA272" i="167"/>
  <c r="G258" i="167"/>
  <c r="CQ258" i="167" s="1"/>
  <c r="CF258" i="167"/>
  <c r="AD247" i="167"/>
  <c r="CR594" i="167"/>
  <c r="CR243" i="167"/>
  <c r="CK242" i="167"/>
  <c r="CS242" i="167"/>
  <c r="W202" i="167"/>
  <c r="CL202" i="167"/>
  <c r="CR199" i="167"/>
  <c r="BR199" i="167"/>
  <c r="BY199" i="167"/>
  <c r="BR188" i="167"/>
  <c r="CK188" i="167"/>
  <c r="G157" i="167"/>
  <c r="BO157" i="167" s="1"/>
  <c r="CF157" i="167"/>
  <c r="CA144" i="167"/>
  <c r="BO144" i="167"/>
  <c r="CS881" i="167"/>
  <c r="CU881" i="167" s="1"/>
  <c r="BZ122" i="167"/>
  <c r="CG122" i="167"/>
  <c r="CS122" i="167"/>
  <c r="CM364" i="167"/>
  <c r="CF354" i="167"/>
  <c r="AD447" i="167"/>
  <c r="CS444" i="167"/>
  <c r="BY444" i="167"/>
  <c r="AJ443" i="167"/>
  <c r="CR438" i="167"/>
  <c r="BR437" i="167"/>
  <c r="BQ432" i="167"/>
  <c r="Z420" i="167"/>
  <c r="BP420" i="167" s="1"/>
  <c r="AJ419" i="167"/>
  <c r="AK417" i="167"/>
  <c r="BQ404" i="167"/>
  <c r="F404" i="167"/>
  <c r="AE403" i="167"/>
  <c r="AJ396" i="167"/>
  <c r="W395" i="167"/>
  <c r="CL395" i="167"/>
  <c r="BY390" i="167"/>
  <c r="BZ389" i="167"/>
  <c r="CG382" i="167"/>
  <c r="CF370" i="167"/>
  <c r="AD368" i="167"/>
  <c r="CS366" i="167"/>
  <c r="CL364" i="167"/>
  <c r="BY364" i="167"/>
  <c r="Z361" i="167"/>
  <c r="BP361" i="167" s="1"/>
  <c r="CS357" i="167"/>
  <c r="CG352" i="167"/>
  <c r="F352" i="167"/>
  <c r="CF349" i="167"/>
  <c r="AD336" i="167"/>
  <c r="CA333" i="167"/>
  <c r="CF331" i="167"/>
  <c r="CS328" i="167"/>
  <c r="AA328" i="167"/>
  <c r="CK322" i="167"/>
  <c r="AK317" i="167"/>
  <c r="X316" i="167"/>
  <c r="AD304" i="167"/>
  <c r="X303" i="167"/>
  <c r="BY300" i="167"/>
  <c r="CS296" i="167"/>
  <c r="CU296" i="167" s="1"/>
  <c r="BY292" i="167"/>
  <c r="W286" i="167"/>
  <c r="CA280" i="167"/>
  <c r="AA280" i="167"/>
  <c r="CK279" i="167"/>
  <c r="CK278" i="167"/>
  <c r="BS275" i="167"/>
  <c r="BZ273" i="167"/>
  <c r="Z272" i="167"/>
  <c r="CF269" i="167"/>
  <c r="BZ262" i="167"/>
  <c r="CS258" i="167"/>
  <c r="CU258" i="167" s="1"/>
  <c r="CP258" i="167" s="1"/>
  <c r="F258" i="167"/>
  <c r="BP258" i="167" s="1"/>
  <c r="CG252" i="167"/>
  <c r="CS1158" i="167"/>
  <c r="CG247" i="167"/>
  <c r="W243" i="167"/>
  <c r="G243" i="167"/>
  <c r="BO243" i="167" s="1"/>
  <c r="AK239" i="167"/>
  <c r="CG222" i="167"/>
  <c r="AA222" i="167"/>
  <c r="Z222" i="167"/>
  <c r="BZ220" i="167"/>
  <c r="Z218" i="167"/>
  <c r="CS218" i="167"/>
  <c r="BR218" i="167"/>
  <c r="AK217" i="167"/>
  <c r="AJ217" i="167"/>
  <c r="CG216" i="167"/>
  <c r="AD206" i="167"/>
  <c r="X202" i="167"/>
  <c r="BR189" i="167"/>
  <c r="BY180" i="167"/>
  <c r="X180" i="167"/>
  <c r="BQ180" i="167"/>
  <c r="BS174" i="167"/>
  <c r="BZ167" i="167"/>
  <c r="F157" i="167"/>
  <c r="X156" i="167"/>
  <c r="CR156" i="167"/>
  <c r="CU156" i="167" s="1"/>
  <c r="W156" i="167"/>
  <c r="BR146" i="167"/>
  <c r="CG279" i="167"/>
  <c r="X267" i="167"/>
  <c r="CR267" i="167"/>
  <c r="AE265" i="167"/>
  <c r="BS265" i="167"/>
  <c r="AE261" i="167"/>
  <c r="AD261" i="167"/>
  <c r="AE253" i="167"/>
  <c r="BS253" i="167"/>
  <c r="AA213" i="167"/>
  <c r="CS213" i="167"/>
  <c r="BR192" i="167"/>
  <c r="CG192" i="167"/>
  <c r="CS963" i="167"/>
  <c r="BR184" i="167"/>
  <c r="X167" i="167"/>
  <c r="BQ167" i="167"/>
  <c r="W167" i="167"/>
  <c r="CR167" i="167"/>
  <c r="CS154" i="167"/>
  <c r="BR154" i="167"/>
  <c r="CG154" i="167"/>
  <c r="F372" i="167"/>
  <c r="AJ370" i="167"/>
  <c r="X361" i="167"/>
  <c r="AA355" i="167"/>
  <c r="AE350" i="167"/>
  <c r="AK349" i="167"/>
  <c r="X348" i="167"/>
  <c r="X345" i="167"/>
  <c r="CM334" i="167"/>
  <c r="AA329" i="167"/>
  <c r="W318" i="167"/>
  <c r="CF316" i="167"/>
  <c r="G312" i="167"/>
  <c r="BO312" i="167" s="1"/>
  <c r="AA304" i="167"/>
  <c r="Z288" i="167"/>
  <c r="BP288" i="167" s="1"/>
  <c r="BY280" i="167"/>
  <c r="X280" i="167"/>
  <c r="CS274" i="167"/>
  <c r="CU274" i="167" s="1"/>
  <c r="Z274" i="167"/>
  <c r="BS269" i="167"/>
  <c r="CK267" i="167"/>
  <c r="W267" i="167"/>
  <c r="W254" i="167"/>
  <c r="CR254" i="167"/>
  <c r="CG253" i="167"/>
  <c r="BR253" i="167"/>
  <c r="F247" i="167"/>
  <c r="CF247" i="167"/>
  <c r="CL246" i="167"/>
  <c r="X246" i="167"/>
  <c r="W246" i="167"/>
  <c r="W229" i="167"/>
  <c r="AJ214" i="167"/>
  <c r="AK214" i="167"/>
  <c r="Z213" i="167"/>
  <c r="BY210" i="167"/>
  <c r="BQ210" i="167"/>
  <c r="CR210" i="167"/>
  <c r="CU210" i="167" s="1"/>
  <c r="CO210" i="167"/>
  <c r="F210" i="167"/>
  <c r="AA192" i="167"/>
  <c r="Z187" i="167"/>
  <c r="Z184" i="167"/>
  <c r="BP184" i="167" s="1"/>
  <c r="CF183" i="167"/>
  <c r="F180" i="167"/>
  <c r="CG174" i="167"/>
  <c r="BR174" i="167"/>
  <c r="BR165" i="167"/>
  <c r="CS165" i="167"/>
  <c r="CU165" i="167" s="1"/>
  <c r="CR1029" i="167"/>
  <c r="CR155" i="167"/>
  <c r="CF136" i="167"/>
  <c r="CR434" i="167"/>
  <c r="BS396" i="167"/>
  <c r="G364" i="167"/>
  <c r="BO364" i="167" s="1"/>
  <c r="AE360" i="167"/>
  <c r="CM353" i="167"/>
  <c r="G353" i="167"/>
  <c r="BO353" i="167" s="1"/>
  <c r="CR348" i="167"/>
  <c r="X340" i="167"/>
  <c r="F336" i="167"/>
  <c r="AE325" i="167"/>
  <c r="CM319" i="167"/>
  <c r="BQ316" i="167"/>
  <c r="CG304" i="167"/>
  <c r="Z304" i="167"/>
  <c r="BP304" i="167" s="1"/>
  <c r="AK298" i="167"/>
  <c r="AA297" i="167"/>
  <c r="AD291" i="167"/>
  <c r="CL286" i="167"/>
  <c r="BY285" i="167"/>
  <c r="W282" i="167"/>
  <c r="BQ280" i="167"/>
  <c r="W280" i="167"/>
  <c r="AE277" i="167"/>
  <c r="CA274" i="167"/>
  <c r="BS271" i="167"/>
  <c r="G267" i="167"/>
  <c r="BN267" i="167" s="1"/>
  <c r="AE259" i="167"/>
  <c r="BS256" i="167"/>
  <c r="AD256" i="167"/>
  <c r="Z253" i="167"/>
  <c r="BP253" i="167" s="1"/>
  <c r="AA250" i="167"/>
  <c r="AK249" i="167"/>
  <c r="F241" i="167"/>
  <c r="CG234" i="167"/>
  <c r="BZ234" i="167"/>
  <c r="X213" i="167"/>
  <c r="CR213" i="167"/>
  <c r="CA213" i="167"/>
  <c r="AE204" i="167"/>
  <c r="CR202" i="167"/>
  <c r="CU202" i="167" s="1"/>
  <c r="Z192" i="167"/>
  <c r="CS184" i="167"/>
  <c r="BY183" i="167"/>
  <c r="AE182" i="167"/>
  <c r="W174" i="167"/>
  <c r="CR174" i="167"/>
  <c r="BQ174" i="167"/>
  <c r="CK165" i="167"/>
  <c r="BO155" i="167"/>
  <c r="CR146" i="167"/>
  <c r="CG141" i="167"/>
  <c r="CS141" i="167"/>
  <c r="CK141" i="167"/>
  <c r="X394" i="167"/>
  <c r="BS388" i="167"/>
  <c r="G418" i="167"/>
  <c r="CR413" i="167"/>
  <c r="BZ410" i="167"/>
  <c r="X406" i="167"/>
  <c r="AE445" i="167"/>
  <c r="CA444" i="167"/>
  <c r="AE427" i="167"/>
  <c r="CK426" i="167"/>
  <c r="BS420" i="167"/>
  <c r="BS419" i="167"/>
  <c r="AK415" i="167"/>
  <c r="BR410" i="167"/>
  <c r="CK405" i="167"/>
  <c r="CR399" i="167"/>
  <c r="BY395" i="167"/>
  <c r="CM389" i="167"/>
  <c r="BZ388" i="167"/>
  <c r="CM386" i="167"/>
  <c r="BS382" i="167"/>
  <c r="BZ380" i="167"/>
  <c r="CK379" i="167"/>
  <c r="CR372" i="167"/>
  <c r="CL369" i="167"/>
  <c r="BR367" i="167"/>
  <c r="F365" i="167"/>
  <c r="CK361" i="167"/>
  <c r="CF357" i="167"/>
  <c r="F355" i="167"/>
  <c r="BP355" i="167" s="1"/>
  <c r="CL353" i="167"/>
  <c r="CL348" i="167"/>
  <c r="AD347" i="167"/>
  <c r="CS341" i="167"/>
  <c r="CU341" i="167" s="1"/>
  <c r="Z341" i="167"/>
  <c r="BP341" i="167" s="1"/>
  <c r="CR340" i="167"/>
  <c r="Z339" i="167"/>
  <c r="W327" i="167"/>
  <c r="CA322" i="167"/>
  <c r="CK310" i="167"/>
  <c r="X310" i="167"/>
  <c r="BZ304" i="167"/>
  <c r="BS301" i="167"/>
  <c r="Z297" i="167"/>
  <c r="BZ296" i="167"/>
  <c r="AJ292" i="167"/>
  <c r="CS288" i="167"/>
  <c r="G285" i="167"/>
  <c r="BO285" i="167" s="1"/>
  <c r="CM274" i="167"/>
  <c r="CG272" i="167"/>
  <c r="CL268" i="167"/>
  <c r="CA268" i="167"/>
  <c r="BZ267" i="167"/>
  <c r="F267" i="167"/>
  <c r="CG263" i="167"/>
  <c r="BS260" i="167"/>
  <c r="AE260" i="167"/>
  <c r="BS255" i="167"/>
  <c r="CK253" i="167"/>
  <c r="CR253" i="167"/>
  <c r="CU253" i="167" s="1"/>
  <c r="Z250" i="167"/>
  <c r="BP250" i="167" s="1"/>
  <c r="CL229" i="167"/>
  <c r="F229" i="167"/>
  <c r="AE227" i="167"/>
  <c r="BS218" i="167"/>
  <c r="CG213" i="167"/>
  <c r="CA212" i="167"/>
  <c r="AE209" i="167"/>
  <c r="X205" i="167"/>
  <c r="BY205" i="167"/>
  <c r="AD204" i="167"/>
  <c r="CG202" i="167"/>
  <c r="CG189" i="167"/>
  <c r="CR184" i="167"/>
  <c r="BY146" i="167"/>
  <c r="AA267" i="167"/>
  <c r="BQ263" i="167"/>
  <c r="BY246" i="167"/>
  <c r="CR242" i="167"/>
  <c r="Z237" i="167"/>
  <c r="BZ227" i="167"/>
  <c r="BR206" i="167"/>
  <c r="CA170" i="167"/>
  <c r="CL167" i="167"/>
  <c r="CK160" i="167"/>
  <c r="BQ156" i="167"/>
  <c r="CF138" i="167"/>
  <c r="CS124" i="167"/>
  <c r="BZ118" i="167"/>
  <c r="CG116" i="167"/>
  <c r="CO115" i="167"/>
  <c r="CK110" i="167"/>
  <c r="BS109" i="167"/>
  <c r="BY106" i="167"/>
  <c r="CK102" i="167"/>
  <c r="BS100" i="167"/>
  <c r="CM99" i="167"/>
  <c r="BZ89" i="167"/>
  <c r="CA80" i="167"/>
  <c r="CG39" i="167"/>
  <c r="CS39" i="167"/>
  <c r="CM38" i="167"/>
  <c r="BY32" i="167"/>
  <c r="BQ14" i="167"/>
  <c r="CL14" i="167"/>
  <c r="CR14" i="167"/>
  <c r="CU14" i="167" s="1"/>
  <c r="CK256" i="167"/>
  <c r="F255" i="167"/>
  <c r="BZ248" i="167"/>
  <c r="F244" i="167"/>
  <c r="BZ237" i="167"/>
  <c r="BR226" i="167"/>
  <c r="CK222" i="167"/>
  <c r="BS202" i="167"/>
  <c r="CA197" i="167"/>
  <c r="CS163" i="167"/>
  <c r="AA161" i="167"/>
  <c r="CL151" i="167"/>
  <c r="BR149" i="167"/>
  <c r="CA147" i="167"/>
  <c r="CS140" i="167"/>
  <c r="BY138" i="167"/>
  <c r="BR136" i="167"/>
  <c r="CM124" i="167"/>
  <c r="BZ116" i="167"/>
  <c r="CG102" i="167"/>
  <c r="CK99" i="167"/>
  <c r="CM90" i="167"/>
  <c r="CF67" i="167"/>
  <c r="BN61" i="167"/>
  <c r="CG53" i="167"/>
  <c r="BR53" i="167"/>
  <c r="BZ53" i="167"/>
  <c r="BO38" i="167"/>
  <c r="CS26" i="167"/>
  <c r="CU26" i="167" s="1"/>
  <c r="CP26" i="167" s="1"/>
  <c r="CA121" i="167"/>
  <c r="BS93" i="167"/>
  <c r="BZ77" i="167"/>
  <c r="CR69" i="167"/>
  <c r="CR57" i="167"/>
  <c r="CS42" i="167"/>
  <c r="CU42" i="167" s="1"/>
  <c r="CG143" i="167"/>
  <c r="CK140" i="167"/>
  <c r="CR133" i="167"/>
  <c r="CF127" i="167"/>
  <c r="CR105" i="167"/>
  <c r="BZ99" i="167"/>
  <c r="CM97" i="167"/>
  <c r="CK96" i="167"/>
  <c r="CF94" i="167"/>
  <c r="CG83" i="167"/>
  <c r="BR82" i="167"/>
  <c r="CR78" i="167"/>
  <c r="CU78" i="167" s="1"/>
  <c r="BQ77" i="167"/>
  <c r="CS75" i="167"/>
  <c r="BS67" i="167"/>
  <c r="BR57" i="167"/>
  <c r="BS28" i="167"/>
  <c r="CM26" i="167"/>
  <c r="CS25" i="167"/>
  <c r="BZ19" i="167"/>
  <c r="CK19" i="167"/>
  <c r="BR19" i="167"/>
  <c r="CM483" i="167"/>
  <c r="BS486" i="167"/>
  <c r="CK114" i="167"/>
  <c r="CL68" i="167"/>
  <c r="CK26" i="167"/>
  <c r="BQ593" i="167"/>
  <c r="CM593" i="167"/>
  <c r="CR88" i="167"/>
  <c r="CU88" i="167" s="1"/>
  <c r="CP88" i="167" s="1"/>
  <c r="BR70" i="167"/>
  <c r="BP60" i="167"/>
  <c r="CA18" i="167"/>
  <c r="CO449" i="167"/>
  <c r="CA73" i="167"/>
  <c r="CK54" i="167"/>
  <c r="CG54" i="167"/>
  <c r="BO28" i="167"/>
  <c r="CF28" i="167"/>
  <c r="BY28" i="167"/>
  <c r="CO12" i="167"/>
  <c r="BY486" i="167"/>
  <c r="CF486" i="167"/>
  <c r="BZ250" i="167"/>
  <c r="CG248" i="167"/>
  <c r="CS226" i="167"/>
  <c r="CU226" i="167" s="1"/>
  <c r="CP226" i="167" s="1"/>
  <c r="BR223" i="167"/>
  <c r="CK199" i="167"/>
  <c r="BZ186" i="167"/>
  <c r="CR166" i="167"/>
  <c r="CR158" i="167"/>
  <c r="BS152" i="167"/>
  <c r="CK149" i="167"/>
  <c r="CA146" i="167"/>
  <c r="CR142" i="167"/>
  <c r="BZ139" i="167"/>
  <c r="CG132" i="167"/>
  <c r="BS131" i="167"/>
  <c r="BS127" i="167"/>
  <c r="BZ126" i="167"/>
  <c r="CS125" i="167"/>
  <c r="CA115" i="167"/>
  <c r="CL111" i="167"/>
  <c r="BR110" i="167"/>
  <c r="CS103" i="167"/>
  <c r="CA95" i="167"/>
  <c r="CG93" i="167"/>
  <c r="CG82" i="167"/>
  <c r="CF77" i="167"/>
  <c r="BS75" i="167"/>
  <c r="CK74" i="167"/>
  <c r="BY71" i="167"/>
  <c r="BO70" i="167"/>
  <c r="BY62" i="167"/>
  <c r="CR53" i="167"/>
  <c r="CU53" i="167" s="1"/>
  <c r="BQ49" i="167"/>
  <c r="CR461" i="167"/>
  <c r="CR449" i="167"/>
  <c r="CU449" i="167" s="1"/>
  <c r="CG478" i="167"/>
  <c r="CS478" i="167"/>
  <c r="CU478" i="167" s="1"/>
  <c r="CA49" i="167"/>
  <c r="CF49" i="167"/>
  <c r="BS32" i="167"/>
  <c r="CS916" i="167"/>
  <c r="CM11" i="167"/>
  <c r="CA11" i="167"/>
  <c r="BP811" i="167"/>
  <c r="BY811" i="167"/>
  <c r="BO811" i="167"/>
  <c r="CR628" i="167"/>
  <c r="BR156" i="167"/>
  <c r="CK154" i="167"/>
  <c r="CA132" i="167"/>
  <c r="BR130" i="167"/>
  <c r="BY111" i="167"/>
  <c r="CS109" i="167"/>
  <c r="CU109" i="167" s="1"/>
  <c r="BQ94" i="167"/>
  <c r="BS69" i="167"/>
  <c r="CA63" i="167"/>
  <c r="BS60" i="167"/>
  <c r="CG56" i="167"/>
  <c r="CA56" i="167"/>
  <c r="BS55" i="167"/>
  <c r="CM41" i="167"/>
  <c r="CR477" i="167"/>
  <c r="CO147" i="167"/>
  <c r="BQ125" i="167"/>
  <c r="CS120" i="167"/>
  <c r="CR114" i="167"/>
  <c r="BQ111" i="167"/>
  <c r="BR102" i="167"/>
  <c r="CF97" i="167"/>
  <c r="CS95" i="167"/>
  <c r="CS89" i="167"/>
  <c r="CS73" i="167"/>
  <c r="CR70" i="167"/>
  <c r="CS51" i="167"/>
  <c r="CR43" i="167"/>
  <c r="CR41" i="167"/>
  <c r="CU41" i="167" s="1"/>
  <c r="CL41" i="167"/>
  <c r="CG21" i="167"/>
  <c r="CS21" i="167"/>
  <c r="CR19" i="167"/>
  <c r="CS16" i="167"/>
  <c r="CU16" i="167" s="1"/>
  <c r="BO11" i="167"/>
  <c r="CF11" i="167"/>
  <c r="CK476" i="167"/>
  <c r="BR476" i="167"/>
  <c r="CF263" i="167"/>
  <c r="CK255" i="167"/>
  <c r="BS219" i="167"/>
  <c r="BZ199" i="167"/>
  <c r="BR183" i="167"/>
  <c r="BZ179" i="167"/>
  <c r="CL140" i="167"/>
  <c r="CL138" i="167"/>
  <c r="CO131" i="167"/>
  <c r="CL130" i="167"/>
  <c r="CF114" i="167"/>
  <c r="CA112" i="167"/>
  <c r="CG109" i="167"/>
  <c r="CR102" i="167"/>
  <c r="CU102" i="167" s="1"/>
  <c r="BZ101" i="167"/>
  <c r="BS97" i="167"/>
  <c r="CK61" i="167"/>
  <c r="CF54" i="167"/>
  <c r="CG45" i="167"/>
  <c r="CS45" i="167"/>
  <c r="CA38" i="167"/>
  <c r="CR38" i="167"/>
  <c r="CU38" i="167" s="1"/>
  <c r="CP38" i="167" s="1"/>
  <c r="CL28" i="167"/>
  <c r="CR18" i="167"/>
  <c r="BS473" i="167"/>
  <c r="BP463" i="167"/>
  <c r="CG463" i="167"/>
  <c r="BS38" i="167"/>
  <c r="BS10" i="167"/>
  <c r="BZ628" i="167"/>
  <c r="BS455" i="167"/>
  <c r="BR471" i="167"/>
  <c r="CR586" i="167"/>
  <c r="CK614" i="167"/>
  <c r="BS1027" i="167"/>
  <c r="BR647" i="167"/>
  <c r="BQ647" i="167"/>
  <c r="CK619" i="167"/>
  <c r="CR1077" i="167"/>
  <c r="CA575" i="167"/>
  <c r="BZ577" i="167"/>
  <c r="CR568" i="167"/>
  <c r="BO710" i="167"/>
  <c r="CA624" i="167"/>
  <c r="BS582" i="167"/>
  <c r="CR555" i="167"/>
  <c r="BR646" i="167"/>
  <c r="CS646" i="167"/>
  <c r="BQ615" i="167"/>
  <c r="CF539" i="167"/>
  <c r="BQ496" i="167"/>
  <c r="CA487" i="167"/>
  <c r="CF738" i="167"/>
  <c r="BP821" i="167"/>
  <c r="CF546" i="167"/>
  <c r="CF603" i="167"/>
  <c r="CM518" i="167"/>
  <c r="CM650" i="167"/>
  <c r="BZ43" i="167"/>
  <c r="CK29" i="167"/>
  <c r="CK516" i="167"/>
  <c r="BQ811" i="167"/>
  <c r="BR628" i="167"/>
  <c r="CR451" i="167"/>
  <c r="CG614" i="167"/>
  <c r="BR1003" i="167"/>
  <c r="CK999" i="167"/>
  <c r="BR950" i="167"/>
  <c r="CO683" i="167"/>
  <c r="CF619" i="167"/>
  <c r="CR532" i="167"/>
  <c r="CU532" i="167" s="1"/>
  <c r="CF531" i="167"/>
  <c r="CL568" i="167"/>
  <c r="BY511" i="167"/>
  <c r="CR646" i="167"/>
  <c r="CS541" i="167"/>
  <c r="BR563" i="167"/>
  <c r="CR1186" i="167"/>
  <c r="CU1186" i="167" s="1"/>
  <c r="BN494" i="167"/>
  <c r="BS490" i="167"/>
  <c r="BZ614" i="167"/>
  <c r="BQ1003" i="167"/>
  <c r="CM565" i="167"/>
  <c r="CA683" i="167"/>
  <c r="CM534" i="167"/>
  <c r="CG502" i="167"/>
  <c r="BR502" i="167"/>
  <c r="CG526" i="167"/>
  <c r="CM526" i="167"/>
  <c r="BR1021" i="167"/>
  <c r="BP657" i="167"/>
  <c r="CM657" i="167"/>
  <c r="BY722" i="167"/>
  <c r="CR466" i="167"/>
  <c r="CF457" i="167"/>
  <c r="CR453" i="167"/>
  <c r="CU453" i="167" s="1"/>
  <c r="CS576" i="167"/>
  <c r="CU576" i="167" s="1"/>
  <c r="CR710" i="167"/>
  <c r="CU710" i="167" s="1"/>
  <c r="CR1142" i="167"/>
  <c r="CL579" i="167"/>
  <c r="CR488" i="167"/>
  <c r="CU488" i="167" s="1"/>
  <c r="BO566" i="167"/>
  <c r="CK523" i="167"/>
  <c r="BR523" i="167"/>
  <c r="BZ523" i="167"/>
  <c r="CG523" i="167"/>
  <c r="BZ658" i="167"/>
  <c r="CA662" i="167"/>
  <c r="BS549" i="167"/>
  <c r="CM453" i="167"/>
  <c r="BR710" i="167"/>
  <c r="CR502" i="167"/>
  <c r="BS615" i="167"/>
  <c r="CQ563" i="167"/>
  <c r="BQ802" i="167"/>
  <c r="BY802" i="167"/>
  <c r="BY1021" i="167"/>
  <c r="CF1021" i="167"/>
  <c r="BY524" i="167"/>
  <c r="CL524" i="167"/>
  <c r="BQ513" i="167"/>
  <c r="CL513" i="167"/>
  <c r="BR609" i="167"/>
  <c r="CG609" i="167"/>
  <c r="CK609" i="167"/>
  <c r="BY597" i="167"/>
  <c r="BQ597" i="167"/>
  <c r="CL537" i="167"/>
  <c r="CF663" i="167"/>
  <c r="BQ654" i="167"/>
  <c r="CK453" i="167"/>
  <c r="BQ999" i="167"/>
  <c r="CF704" i="167"/>
  <c r="BP704" i="167"/>
  <c r="BQ710" i="167"/>
  <c r="CR605" i="167"/>
  <c r="CS1209" i="167"/>
  <c r="CG671" i="167"/>
  <c r="BR650" i="167"/>
  <c r="CL609" i="167"/>
  <c r="CF609" i="167"/>
  <c r="CQ609" i="167"/>
  <c r="CA612" i="167"/>
  <c r="CF612" i="167"/>
  <c r="CR467" i="167"/>
  <c r="CU467" i="167" s="1"/>
  <c r="CP467" i="167" s="1"/>
  <c r="BZ472" i="167"/>
  <c r="CO647" i="167"/>
  <c r="CG576" i="167"/>
  <c r="CM576" i="167"/>
  <c r="CG575" i="167"/>
  <c r="BZ575" i="167"/>
  <c r="CO498" i="167"/>
  <c r="CS502" i="167"/>
  <c r="BS555" i="167"/>
  <c r="BS768" i="167"/>
  <c r="BO539" i="167"/>
  <c r="BY739" i="167"/>
  <c r="CL605" i="167"/>
  <c r="BR525" i="167"/>
  <c r="CG525" i="167"/>
  <c r="CK525" i="167"/>
  <c r="BY656" i="167"/>
  <c r="BQ656" i="167"/>
  <c r="CF5" i="167"/>
  <c r="CK45" i="167"/>
  <c r="CA45" i="167"/>
  <c r="BR43" i="167"/>
  <c r="BZ36" i="167"/>
  <c r="BY475" i="167"/>
  <c r="BO611" i="167"/>
  <c r="BS468" i="167"/>
  <c r="BS586" i="167"/>
  <c r="CG1188" i="167"/>
  <c r="BR704" i="167"/>
  <c r="CK1027" i="167"/>
  <c r="CM619" i="167"/>
  <c r="BY576" i="167"/>
  <c r="CS631" i="167"/>
  <c r="CA531" i="167"/>
  <c r="CG541" i="167"/>
  <c r="CF515" i="167"/>
  <c r="BZ564" i="167"/>
  <c r="CS1141" i="167"/>
  <c r="CS562" i="167"/>
  <c r="CM578" i="167"/>
  <c r="CL767" i="167"/>
  <c r="CF1187" i="167"/>
  <c r="CK1186" i="167"/>
  <c r="BS739" i="167"/>
  <c r="CR643" i="167"/>
  <c r="BS546" i="167"/>
  <c r="CQ642" i="167"/>
  <c r="CF642" i="167"/>
  <c r="BO552" i="167"/>
  <c r="BR472" i="167"/>
  <c r="CR712" i="167"/>
  <c r="CF1188" i="167"/>
  <c r="CR1001" i="167"/>
  <c r="CL1001" i="167"/>
  <c r="CR950" i="167"/>
  <c r="BR640" i="167"/>
  <c r="BR576" i="167"/>
  <c r="CS575" i="167"/>
  <c r="BP575" i="167"/>
  <c r="CR631" i="167"/>
  <c r="CF534" i="167"/>
  <c r="CR506" i="167"/>
  <c r="CU506" i="167" s="1"/>
  <c r="BY498" i="167"/>
  <c r="BZ502" i="167"/>
  <c r="CA541" i="167"/>
  <c r="CG510" i="167"/>
  <c r="BR510" i="167"/>
  <c r="BZ510" i="167"/>
  <c r="CG491" i="167"/>
  <c r="BS487" i="167"/>
  <c r="BS803" i="167"/>
  <c r="CM643" i="167"/>
  <c r="CO660" i="167"/>
  <c r="BS613" i="167"/>
  <c r="BQ726" i="167"/>
  <c r="CL802" i="167"/>
  <c r="CF566" i="167"/>
  <c r="BZ1117" i="167"/>
  <c r="CM712" i="167"/>
  <c r="CS711" i="167"/>
  <c r="CU711" i="167" s="1"/>
  <c r="CG1001" i="167"/>
  <c r="CS1027" i="167"/>
  <c r="CU1027" i="167" s="1"/>
  <c r="CR647" i="167"/>
  <c r="CU647" i="167" s="1"/>
  <c r="BR572" i="167"/>
  <c r="CG572" i="167"/>
  <c r="CK631" i="167"/>
  <c r="CG556" i="167"/>
  <c r="CS555" i="167"/>
  <c r="BZ555" i="167"/>
  <c r="CM555" i="167"/>
  <c r="BR555" i="167"/>
  <c r="CQ615" i="167"/>
  <c r="CS868" i="167"/>
  <c r="CG868" i="167"/>
  <c r="BR868" i="167"/>
  <c r="CM495" i="167"/>
  <c r="CG495" i="167"/>
  <c r="BY488" i="167"/>
  <c r="CS1167" i="167"/>
  <c r="CM660" i="167"/>
  <c r="CG660" i="167"/>
  <c r="CF605" i="167"/>
  <c r="BQ566" i="167"/>
  <c r="BS513" i="167"/>
  <c r="CG657" i="167"/>
  <c r="CK611" i="167"/>
  <c r="BZ1001" i="167"/>
  <c r="CS583" i="167"/>
  <c r="CR503" i="167"/>
  <c r="CR1130" i="167"/>
  <c r="CR510" i="167"/>
  <c r="CU510" i="167" s="1"/>
  <c r="BY766" i="167"/>
  <c r="CS494" i="167"/>
  <c r="CU494" i="167" s="1"/>
  <c r="CL803" i="167"/>
  <c r="BQ803" i="167"/>
  <c r="BY1117" i="167"/>
  <c r="BZ59" i="167"/>
  <c r="CM48" i="167"/>
  <c r="BS31" i="167"/>
  <c r="CA23" i="167"/>
  <c r="BS593" i="167"/>
  <c r="BS811" i="167"/>
  <c r="CK628" i="167"/>
  <c r="BY471" i="167"/>
  <c r="CS614" i="167"/>
  <c r="BZ1027" i="167"/>
  <c r="CF575" i="167"/>
  <c r="BR556" i="167"/>
  <c r="CO646" i="167"/>
  <c r="CF578" i="167"/>
  <c r="CK539" i="167"/>
  <c r="CF487" i="167"/>
  <c r="CS660" i="167"/>
  <c r="CU660" i="167" s="1"/>
  <c r="CP660" i="167" s="1"/>
  <c r="BR623" i="167"/>
  <c r="CG708" i="167"/>
  <c r="BR708" i="167"/>
  <c r="CS807" i="167"/>
  <c r="CR548" i="167"/>
  <c r="BY609" i="167"/>
  <c r="CG617" i="167"/>
  <c r="BY768" i="167"/>
  <c r="CG1186" i="167"/>
  <c r="BY613" i="167"/>
  <c r="CK553" i="167"/>
  <c r="BR552" i="167"/>
  <c r="CM1117" i="167"/>
  <c r="CG730" i="167"/>
  <c r="BQ743" i="167"/>
  <c r="W966" i="167"/>
  <c r="BQ966" i="167"/>
  <c r="F975" i="167"/>
  <c r="BS680" i="167"/>
  <c r="AA635" i="167"/>
  <c r="CG635" i="167"/>
  <c r="Z635" i="167"/>
  <c r="CM615" i="167"/>
  <c r="BR1186" i="167"/>
  <c r="CA488" i="167"/>
  <c r="BZ643" i="167"/>
  <c r="CS9" i="167"/>
  <c r="BQ821" i="167"/>
  <c r="CM765" i="167"/>
  <c r="BS524" i="167"/>
  <c r="BQ552" i="167"/>
  <c r="CM659" i="167"/>
  <c r="BR663" i="167"/>
  <c r="CL656" i="167"/>
  <c r="BS8" i="167"/>
  <c r="CG1191" i="167"/>
  <c r="CK512" i="167"/>
  <c r="G759" i="167"/>
  <c r="BO759" i="167" s="1"/>
  <c r="BS815" i="167"/>
  <c r="W594" i="167"/>
  <c r="X594" i="167"/>
  <c r="CL6" i="167"/>
  <c r="CA758" i="167"/>
  <c r="CL1093" i="167"/>
  <c r="BZ1261" i="167"/>
  <c r="BR1053" i="167"/>
  <c r="X680" i="167"/>
  <c r="CK680" i="167"/>
  <c r="X1019" i="167"/>
  <c r="CL1019" i="167"/>
  <c r="F1019" i="167"/>
  <c r="CF1019" i="167"/>
  <c r="CA1191" i="167"/>
  <c r="CF588" i="167"/>
  <c r="CF1031" i="167"/>
  <c r="BR731" i="167"/>
  <c r="CG731" i="167"/>
  <c r="BY659" i="167"/>
  <c r="BP659" i="167"/>
  <c r="BZ667" i="167"/>
  <c r="BR652" i="167"/>
  <c r="BN504" i="167"/>
  <c r="CG589" i="167"/>
  <c r="BR1191" i="167"/>
  <c r="BO588" i="167"/>
  <c r="AA703" i="167"/>
  <c r="BZ702" i="167"/>
  <c r="Z751" i="167"/>
  <c r="CM796" i="167"/>
  <c r="AJ1032" i="167"/>
  <c r="CF975" i="167"/>
  <c r="G1261" i="167"/>
  <c r="BO1261" i="167" s="1"/>
  <c r="W1020" i="167"/>
  <c r="X1020" i="167"/>
  <c r="Z731" i="167"/>
  <c r="CM561" i="167"/>
  <c r="CM504" i="167"/>
  <c r="BP504" i="167"/>
  <c r="CA589" i="167"/>
  <c r="CM574" i="167"/>
  <c r="CL801" i="167"/>
  <c r="Z703" i="167"/>
  <c r="CM806" i="167"/>
  <c r="BS1199" i="167"/>
  <c r="CF1028" i="167"/>
  <c r="AD991" i="167"/>
  <c r="F618" i="167"/>
  <c r="G618" i="167"/>
  <c r="BO618" i="167" s="1"/>
  <c r="AD962" i="167"/>
  <c r="AE962" i="167"/>
  <c r="BZ621" i="167"/>
  <c r="CK645" i="167"/>
  <c r="CL652" i="167"/>
  <c r="BS612" i="167"/>
  <c r="CL504" i="167"/>
  <c r="BS6" i="167"/>
  <c r="BZ589" i="167"/>
  <c r="BS588" i="167"/>
  <c r="CK733" i="167"/>
  <c r="AJ780" i="167"/>
  <c r="AK790" i="167"/>
  <c r="AJ796" i="167"/>
  <c r="AD884" i="167"/>
  <c r="CG608" i="167"/>
  <c r="Z606" i="167"/>
  <c r="BP606" i="167" s="1"/>
  <c r="CL631" i="167"/>
  <c r="BZ579" i="167"/>
  <c r="CK803" i="167"/>
  <c r="CA1021" i="167"/>
  <c r="CK652" i="167"/>
  <c r="BS7" i="167"/>
  <c r="CF1111" i="167"/>
  <c r="CF574" i="167"/>
  <c r="CL703" i="167"/>
  <c r="BS764" i="167"/>
  <c r="W716" i="167"/>
  <c r="BY716" i="167"/>
  <c r="AK772" i="167"/>
  <c r="CM1093" i="167"/>
  <c r="G688" i="167"/>
  <c r="CQ688" i="167" s="1"/>
  <c r="BZ592" i="167"/>
  <c r="BZ504" i="167"/>
  <c r="CK5" i="167"/>
  <c r="BZ1111" i="167"/>
  <c r="CM764" i="167"/>
  <c r="BS625" i="167"/>
  <c r="CM638" i="167"/>
  <c r="CF1032" i="167"/>
  <c r="F1032" i="167"/>
  <c r="W1093" i="167"/>
  <c r="CA975" i="167"/>
  <c r="G1199" i="167"/>
  <c r="CQ1199" i="167" s="1"/>
  <c r="BP1111" i="167"/>
  <c r="CG1016" i="167"/>
  <c r="AJ735" i="167"/>
  <c r="CL503" i="167"/>
  <c r="CA579" i="167"/>
  <c r="BS769" i="167"/>
  <c r="CF613" i="167"/>
  <c r="CL821" i="167"/>
  <c r="BR508" i="167"/>
  <c r="BS552" i="167"/>
  <c r="BS645" i="167"/>
  <c r="CA1057" i="167"/>
  <c r="BY1014" i="167"/>
  <c r="AK703" i="167"/>
  <c r="BR724" i="167"/>
  <c r="CF752" i="167"/>
  <c r="CG751" i="167"/>
  <c r="CF1034" i="167"/>
  <c r="CG1054" i="167"/>
  <c r="BY550" i="167"/>
  <c r="CK627" i="167"/>
  <c r="BS1189" i="167"/>
  <c r="F826" i="167"/>
  <c r="AE834" i="167"/>
  <c r="AE924" i="167"/>
  <c r="BR1136" i="167"/>
  <c r="AK1176" i="167"/>
  <c r="X1197" i="167"/>
  <c r="F1208" i="167"/>
  <c r="W1244" i="167"/>
  <c r="CA879" i="167"/>
  <c r="AJ937" i="167"/>
  <c r="BZ959" i="167"/>
  <c r="CA958" i="167"/>
  <c r="AA961" i="167"/>
  <c r="AK1100" i="167"/>
  <c r="BR1216" i="167"/>
  <c r="BZ1234" i="167"/>
  <c r="AK1245" i="167"/>
  <c r="BR1253" i="167"/>
  <c r="F700" i="167"/>
  <c r="AE1022" i="167"/>
  <c r="G875" i="167"/>
  <c r="BO875" i="167" s="1"/>
  <c r="F1005" i="167"/>
  <c r="AE1143" i="167"/>
  <c r="BR1179" i="167"/>
  <c r="AE1178" i="167"/>
  <c r="AE1180" i="167"/>
  <c r="X1214" i="167"/>
  <c r="BQ992" i="167"/>
  <c r="AE1283" i="167"/>
  <c r="AA850" i="167"/>
  <c r="F875" i="167"/>
  <c r="AK852" i="167"/>
  <c r="CM826" i="167"/>
  <c r="F874" i="167"/>
  <c r="X948" i="167"/>
  <c r="AJ1045" i="167"/>
  <c r="AJ1102" i="167"/>
  <c r="AE1126" i="167"/>
  <c r="Z1160" i="167"/>
  <c r="X1179" i="167"/>
  <c r="AA1200" i="167"/>
  <c r="W1214" i="167"/>
  <c r="BY1214" i="167"/>
  <c r="AA1213" i="167"/>
  <c r="BR635" i="167"/>
  <c r="CA986" i="167"/>
  <c r="AA963" i="167"/>
  <c r="CA942" i="167"/>
  <c r="G851" i="167"/>
  <c r="BO851" i="167" s="1"/>
  <c r="CA1283" i="167"/>
  <c r="Z850" i="167"/>
  <c r="CA746" i="167"/>
  <c r="AD755" i="167"/>
  <c r="CL826" i="167"/>
  <c r="BS832" i="167"/>
  <c r="Z901" i="167"/>
  <c r="AJ996" i="167"/>
  <c r="CF1049" i="167"/>
  <c r="AE1061" i="167"/>
  <c r="CM1076" i="167"/>
  <c r="Z1080" i="167"/>
  <c r="BP1080" i="167" s="1"/>
  <c r="CK1214" i="167"/>
  <c r="CK1262" i="167"/>
  <c r="Z1281" i="167"/>
  <c r="AK860" i="167"/>
  <c r="CA865" i="167"/>
  <c r="BS913" i="167"/>
  <c r="CL987" i="167"/>
  <c r="Z994" i="167"/>
  <c r="BS1049" i="167"/>
  <c r="CK1086" i="167"/>
  <c r="F1174" i="167"/>
  <c r="F1177" i="167"/>
  <c r="F1178" i="167"/>
  <c r="CK1181" i="167"/>
  <c r="BR1180" i="167"/>
  <c r="AJ1195" i="167"/>
  <c r="W1200" i="167"/>
  <c r="CG1214" i="167"/>
  <c r="CM625" i="167"/>
  <c r="AJ701" i="167"/>
  <c r="AK698" i="167"/>
  <c r="F850" i="167"/>
  <c r="AA737" i="167"/>
  <c r="BQ789" i="167"/>
  <c r="CG908" i="167"/>
  <c r="BZ920" i="167"/>
  <c r="CA1074" i="167"/>
  <c r="G1077" i="167"/>
  <c r="CQ1077" i="167" s="1"/>
  <c r="Z1107" i="167"/>
  <c r="F1119" i="167"/>
  <c r="CM1121" i="167"/>
  <c r="G1169" i="167"/>
  <c r="BN1169" i="167" s="1"/>
  <c r="BS1214" i="167"/>
  <c r="CF1098" i="167"/>
  <c r="CM850" i="167"/>
  <c r="CG909" i="167"/>
  <c r="BS875" i="167"/>
  <c r="F755" i="167"/>
  <c r="AA770" i="167"/>
  <c r="CM799" i="167"/>
  <c r="CF886" i="167"/>
  <c r="BR908" i="167"/>
  <c r="CA916" i="167"/>
  <c r="AK969" i="167"/>
  <c r="CK979" i="167"/>
  <c r="Z1073" i="167"/>
  <c r="AK1228" i="167"/>
  <c r="BS1258" i="167"/>
  <c r="BS1257" i="167"/>
  <c r="BR636" i="167"/>
  <c r="AD639" i="167"/>
  <c r="AD700" i="167"/>
  <c r="CM1018" i="167"/>
  <c r="CF971" i="167"/>
  <c r="CG850" i="167"/>
  <c r="BY858" i="167"/>
  <c r="AE880" i="167"/>
  <c r="CM871" i="167"/>
  <c r="AA852" i="167"/>
  <c r="AD792" i="167"/>
  <c r="CK819" i="167"/>
  <c r="AK834" i="167"/>
  <c r="CA845" i="167"/>
  <c r="CF879" i="167"/>
  <c r="AJ948" i="167"/>
  <c r="CG979" i="167"/>
  <c r="CK996" i="167"/>
  <c r="BZ1046" i="167"/>
  <c r="CL1107" i="167"/>
  <c r="AJ1130" i="167"/>
  <c r="CF1136" i="167"/>
  <c r="CK1135" i="167"/>
  <c r="BY1146" i="167"/>
  <c r="CA1200" i="167"/>
  <c r="BQ971" i="167"/>
  <c r="BQ846" i="167"/>
  <c r="BS857" i="167"/>
  <c r="CG873" i="167"/>
  <c r="CG889" i="167"/>
  <c r="BS917" i="167"/>
  <c r="BS1038" i="167"/>
  <c r="CA1073" i="167"/>
  <c r="CG1135" i="167"/>
  <c r="CF1149" i="167"/>
  <c r="CF1174" i="167"/>
  <c r="CK1179" i="167"/>
  <c r="CG1239" i="167"/>
  <c r="X1248" i="167"/>
  <c r="AE1271" i="167"/>
  <c r="F1280" i="167"/>
  <c r="BS695" i="167"/>
  <c r="BS638" i="167"/>
  <c r="CO639" i="167"/>
  <c r="CO906" i="167"/>
  <c r="G871" i="167"/>
  <c r="BO871" i="167" s="1"/>
  <c r="CA826" i="167"/>
  <c r="F1073" i="167"/>
  <c r="Z1076" i="167"/>
  <c r="CF1119" i="167"/>
  <c r="CL1145" i="167"/>
  <c r="CG1150" i="167"/>
  <c r="BZ1164" i="167"/>
  <c r="AK1174" i="167"/>
  <c r="CK1197" i="167"/>
  <c r="BY1203" i="167"/>
  <c r="BY1200" i="167"/>
  <c r="W1248" i="167"/>
  <c r="BY1258" i="167"/>
  <c r="CG1281" i="167"/>
  <c r="X432" i="167"/>
  <c r="AK429" i="167"/>
  <c r="CG427" i="167"/>
  <c r="CS649" i="167"/>
  <c r="CK420" i="167"/>
  <c r="CS559" i="167"/>
  <c r="CG420" i="167"/>
  <c r="BR420" i="167"/>
  <c r="AK407" i="167"/>
  <c r="BS345" i="167"/>
  <c r="CA345" i="167"/>
  <c r="CL345" i="167"/>
  <c r="G345" i="167"/>
  <c r="CQ345" i="167" s="1"/>
  <c r="BS324" i="167"/>
  <c r="BS439" i="167"/>
  <c r="BY437" i="167"/>
  <c r="CA437" i="167"/>
  <c r="W432" i="167"/>
  <c r="AE430" i="167"/>
  <c r="CR649" i="167"/>
  <c r="W427" i="167"/>
  <c r="CL427" i="167"/>
  <c r="X427" i="167"/>
  <c r="AA420" i="167"/>
  <c r="Z411" i="167"/>
  <c r="CA411" i="167"/>
  <c r="BZ408" i="167"/>
  <c r="W408" i="167"/>
  <c r="G408" i="167"/>
  <c r="CQ408" i="167" s="1"/>
  <c r="CF408" i="167"/>
  <c r="CM408" i="167"/>
  <c r="F408" i="167"/>
  <c r="CL432" i="167"/>
  <c r="BY432" i="167"/>
  <c r="G432" i="167"/>
  <c r="BB432" i="167" s="1"/>
  <c r="Z430" i="167"/>
  <c r="BR430" i="167"/>
  <c r="CM430" i="167"/>
  <c r="AE414" i="167"/>
  <c r="CO414" i="167"/>
  <c r="AD414" i="167"/>
  <c r="BY408" i="167"/>
  <c r="CS484" i="167"/>
  <c r="AA347" i="167"/>
  <c r="CM347" i="167"/>
  <c r="CG347" i="167"/>
  <c r="Z347" i="167"/>
  <c r="BP347" i="167" s="1"/>
  <c r="AA439" i="167"/>
  <c r="CG439" i="167"/>
  <c r="CM439" i="167"/>
  <c r="Z439" i="167"/>
  <c r="BP439" i="167" s="1"/>
  <c r="W430" i="167"/>
  <c r="CR518" i="167"/>
  <c r="BQ430" i="167"/>
  <c r="X430" i="167"/>
  <c r="BS426" i="167"/>
  <c r="BZ420" i="167"/>
  <c r="X417" i="167"/>
  <c r="AD416" i="167"/>
  <c r="AE416" i="167"/>
  <c r="CL411" i="167"/>
  <c r="CR665" i="167"/>
  <c r="BY411" i="167"/>
  <c r="G409" i="167"/>
  <c r="BN409" i="167" s="1"/>
  <c r="BR408" i="167"/>
  <c r="AJ408" i="167"/>
  <c r="AK408" i="167"/>
  <c r="AD442" i="167"/>
  <c r="BY417" i="167"/>
  <c r="CF417" i="167"/>
  <c r="BS415" i="167"/>
  <c r="F411" i="167"/>
  <c r="CF411" i="167"/>
  <c r="CS1015" i="167"/>
  <c r="CG373" i="167"/>
  <c r="CK373" i="167"/>
  <c r="BR373" i="167"/>
  <c r="AK345" i="167"/>
  <c r="AJ345" i="167"/>
  <c r="AA323" i="167"/>
  <c r="CS761" i="167"/>
  <c r="BZ323" i="167"/>
  <c r="CG323" i="167"/>
  <c r="CK323" i="167"/>
  <c r="Z323" i="167"/>
  <c r="G447" i="167"/>
  <c r="BO447" i="167" s="1"/>
  <c r="CR6" i="167"/>
  <c r="BY387" i="167"/>
  <c r="BZ387" i="167"/>
  <c r="W387" i="167"/>
  <c r="X387" i="167"/>
  <c r="CS369" i="167"/>
  <c r="BR369" i="167"/>
  <c r="BZ369" i="167"/>
  <c r="CK369" i="167"/>
  <c r="Z369" i="167"/>
  <c r="AA369" i="167"/>
  <c r="Z298" i="167"/>
  <c r="CA298" i="167"/>
  <c r="AA298" i="167"/>
  <c r="CM298" i="167"/>
  <c r="BZ298" i="167"/>
  <c r="CG298" i="167"/>
  <c r="AD440" i="167"/>
  <c r="AE440" i="167"/>
  <c r="AA422" i="167"/>
  <c r="CS517" i="167"/>
  <c r="CA422" i="167"/>
  <c r="Z422" i="167"/>
  <c r="CM447" i="167"/>
  <c r="CS820" i="167"/>
  <c r="BR447" i="167"/>
  <c r="CK447" i="167"/>
  <c r="W434" i="167"/>
  <c r="CL434" i="167"/>
  <c r="AA433" i="167"/>
  <c r="CS523" i="167"/>
  <c r="CA432" i="167"/>
  <c r="X421" i="167"/>
  <c r="CR553" i="167"/>
  <c r="BR421" i="167"/>
  <c r="BZ421" i="167"/>
  <c r="CG442" i="167"/>
  <c r="BZ442" i="167"/>
  <c r="AA442" i="167"/>
  <c r="CA442" i="167"/>
  <c r="BQ421" i="167"/>
  <c r="CL418" i="167"/>
  <c r="CR597" i="167"/>
  <c r="BS417" i="167"/>
  <c r="F417" i="167"/>
  <c r="AD415" i="167"/>
  <c r="AD413" i="167"/>
  <c r="Z435" i="167"/>
  <c r="CS621" i="167"/>
  <c r="CK434" i="167"/>
  <c r="Z424" i="167"/>
  <c r="BP424" i="167" s="1"/>
  <c r="CA424" i="167"/>
  <c r="BZ418" i="167"/>
  <c r="W418" i="167"/>
  <c r="BR417" i="167"/>
  <c r="AA415" i="167"/>
  <c r="CG415" i="167"/>
  <c r="CM415" i="167"/>
  <c r="Z415" i="167"/>
  <c r="BP415" i="167" s="1"/>
  <c r="AE413" i="167"/>
  <c r="CK406" i="167"/>
  <c r="CG406" i="167"/>
  <c r="AJ391" i="167"/>
  <c r="AK391" i="167"/>
  <c r="CL405" i="167"/>
  <c r="CR657" i="167"/>
  <c r="BQ405" i="167"/>
  <c r="AE444" i="167"/>
  <c r="BS444" i="167"/>
  <c r="AD444" i="167"/>
  <c r="Z433" i="167"/>
  <c r="AD426" i="167"/>
  <c r="AD441" i="167"/>
  <c r="BS441" i="167"/>
  <c r="CL421" i="167"/>
  <c r="CS419" i="167"/>
  <c r="CS609" i="167"/>
  <c r="BR419" i="167"/>
  <c r="BQ409" i="167"/>
  <c r="BQ386" i="167"/>
  <c r="CL386" i="167"/>
  <c r="CF386" i="167"/>
  <c r="F386" i="167"/>
  <c r="G386" i="167"/>
  <c r="BB386" i="167" s="1"/>
  <c r="AD348" i="167"/>
  <c r="BS348" i="167"/>
  <c r="AE348" i="167"/>
  <c r="AJ326" i="167"/>
  <c r="AK326" i="167"/>
  <c r="CL435" i="167"/>
  <c r="CR621" i="167"/>
  <c r="BY435" i="167"/>
  <c r="BZ434" i="167"/>
  <c r="CK421" i="167"/>
  <c r="CR609" i="167"/>
  <c r="BQ419" i="167"/>
  <c r="W419" i="167"/>
  <c r="CL419" i="167"/>
  <c r="BZ383" i="167"/>
  <c r="CG383" i="167"/>
  <c r="CM383" i="167"/>
  <c r="Z383" i="167"/>
  <c r="BP383" i="167" s="1"/>
  <c r="AA383" i="167"/>
  <c r="G359" i="167"/>
  <c r="BO359" i="167" s="1"/>
  <c r="CF359" i="167"/>
  <c r="BQ359" i="167"/>
  <c r="F359" i="167"/>
  <c r="BY359" i="167"/>
  <c r="BS353" i="167"/>
  <c r="CO353" i="167"/>
  <c r="AD353" i="167"/>
  <c r="AE353" i="167"/>
  <c r="BZ316" i="167"/>
  <c r="CG316" i="167"/>
  <c r="AA316" i="167"/>
  <c r="CM316" i="167"/>
  <c r="AK446" i="167"/>
  <c r="Z441" i="167"/>
  <c r="CS526" i="167"/>
  <c r="BR441" i="167"/>
  <c r="BR434" i="167"/>
  <c r="BZ368" i="167"/>
  <c r="CS479" i="167"/>
  <c r="BR368" i="167"/>
  <c r="Z368" i="167"/>
  <c r="AA368" i="167"/>
  <c r="CG368" i="167"/>
  <c r="BS355" i="167"/>
  <c r="AD355" i="167"/>
  <c r="AE355" i="167"/>
  <c r="F405" i="167"/>
  <c r="CF405" i="167"/>
  <c r="AK387" i="167"/>
  <c r="AJ387" i="167"/>
  <c r="CL447" i="167"/>
  <c r="CS445" i="167"/>
  <c r="BR445" i="167"/>
  <c r="BZ445" i="167"/>
  <c r="CG445" i="167"/>
  <c r="CK445" i="167"/>
  <c r="Z445" i="167"/>
  <c r="AE438" i="167"/>
  <c r="CO438" i="167"/>
  <c r="AD438" i="167"/>
  <c r="X435" i="167"/>
  <c r="CM431" i="167"/>
  <c r="CS603" i="167"/>
  <c r="BZ431" i="167"/>
  <c r="Z431" i="167"/>
  <c r="AD422" i="167"/>
  <c r="BS422" i="167"/>
  <c r="AA445" i="167"/>
  <c r="AD437" i="167"/>
  <c r="F435" i="167"/>
  <c r="BS435" i="167"/>
  <c r="BR432" i="167"/>
  <c r="CS519" i="167"/>
  <c r="CK431" i="167"/>
  <c r="AA431" i="167"/>
  <c r="BS412" i="167"/>
  <c r="AD412" i="167"/>
  <c r="W410" i="167"/>
  <c r="CR536" i="167"/>
  <c r="CL410" i="167"/>
  <c r="BQ410" i="167"/>
  <c r="BZ405" i="167"/>
  <c r="CS657" i="167"/>
  <c r="BR405" i="167"/>
  <c r="Z405" i="167"/>
  <c r="BS402" i="167"/>
  <c r="AE402" i="167"/>
  <c r="BQ394" i="167"/>
  <c r="BY394" i="167"/>
  <c r="F394" i="167"/>
  <c r="CA394" i="167"/>
  <c r="G394" i="167"/>
  <c r="BO394" i="167" s="1"/>
  <c r="CF394" i="167"/>
  <c r="AD392" i="167"/>
  <c r="AE392" i="167"/>
  <c r="BQ385" i="167"/>
  <c r="CK385" i="167"/>
  <c r="CL385" i="167"/>
  <c r="W385" i="167"/>
  <c r="BY385" i="167"/>
  <c r="X385" i="167"/>
  <c r="BZ385" i="167"/>
  <c r="AJ343" i="167"/>
  <c r="AK343" i="167"/>
  <c r="X330" i="167"/>
  <c r="BQ330" i="167"/>
  <c r="CL330" i="167"/>
  <c r="BR330" i="167"/>
  <c r="BY330" i="167"/>
  <c r="W330" i="167"/>
  <c r="CM323" i="167"/>
  <c r="AJ300" i="167"/>
  <c r="AK300" i="167"/>
  <c r="W401" i="167"/>
  <c r="CR648" i="167"/>
  <c r="BR396" i="167"/>
  <c r="CS521" i="167"/>
  <c r="CA395" i="167"/>
  <c r="BR380" i="167"/>
  <c r="CR588" i="167"/>
  <c r="CU588" i="167" s="1"/>
  <c r="BQ380" i="167"/>
  <c r="BS373" i="167"/>
  <c r="W373" i="167"/>
  <c r="CR1015" i="167"/>
  <c r="CL341" i="167"/>
  <c r="BQ341" i="167"/>
  <c r="CF325" i="167"/>
  <c r="BS325" i="167"/>
  <c r="AK321" i="167"/>
  <c r="AJ321" i="167"/>
  <c r="CF318" i="167"/>
  <c r="F318" i="167"/>
  <c r="CL318" i="167"/>
  <c r="CA304" i="167"/>
  <c r="BQ304" i="167"/>
  <c r="CG398" i="167"/>
  <c r="CS652" i="167"/>
  <c r="CM390" i="167"/>
  <c r="CS549" i="167"/>
  <c r="CA375" i="167"/>
  <c r="CS1016" i="167"/>
  <c r="Z350" i="167"/>
  <c r="CA350" i="167"/>
  <c r="Z334" i="167"/>
  <c r="BZ334" i="167"/>
  <c r="AA334" i="167"/>
  <c r="CG334" i="167"/>
  <c r="F330" i="167"/>
  <c r="G330" i="167"/>
  <c r="BB330" i="167" s="1"/>
  <c r="CA327" i="167"/>
  <c r="BR327" i="167"/>
  <c r="BR323" i="167"/>
  <c r="CA308" i="167"/>
  <c r="CK308" i="167"/>
  <c r="BS307" i="167"/>
  <c r="AD307" i="167"/>
  <c r="AJ290" i="167"/>
  <c r="AK290" i="167"/>
  <c r="BZ287" i="167"/>
  <c r="CM287" i="167"/>
  <c r="G282" i="167"/>
  <c r="BO282" i="167" s="1"/>
  <c r="BY282" i="167"/>
  <c r="F282" i="167"/>
  <c r="CA282" i="167"/>
  <c r="CL282" i="167"/>
  <c r="CM282" i="167"/>
  <c r="AK386" i="167"/>
  <c r="AK385" i="167"/>
  <c r="AK374" i="167"/>
  <c r="BQ373" i="167"/>
  <c r="G373" i="167"/>
  <c r="CQ373" i="167" s="1"/>
  <c r="CV373" i="167" s="1"/>
  <c r="AA371" i="167"/>
  <c r="Z370" i="167"/>
  <c r="BP370" i="167" s="1"/>
  <c r="AE363" i="167"/>
  <c r="CK350" i="167"/>
  <c r="AA350" i="167"/>
  <c r="BZ335" i="167"/>
  <c r="CA335" i="167"/>
  <c r="CR719" i="167"/>
  <c r="W334" i="167"/>
  <c r="AA327" i="167"/>
  <c r="Z324" i="167"/>
  <c r="BP324" i="167" s="1"/>
  <c r="W323" i="167"/>
  <c r="F322" i="167"/>
  <c r="BQ322" i="167"/>
  <c r="AK319" i="167"/>
  <c r="BY313" i="167"/>
  <c r="W313" i="167"/>
  <c r="X313" i="167"/>
  <c r="BZ311" i="167"/>
  <c r="CS743" i="167"/>
  <c r="AJ309" i="167"/>
  <c r="AK309" i="167"/>
  <c r="CR308" i="167"/>
  <c r="CR776" i="167"/>
  <c r="AE307" i="167"/>
  <c r="AK286" i="167"/>
  <c r="AJ286" i="167"/>
  <c r="G276" i="167"/>
  <c r="BO276" i="167" s="1"/>
  <c r="BS276" i="167"/>
  <c r="CF276" i="167"/>
  <c r="F276" i="167"/>
  <c r="BY424" i="167"/>
  <c r="CR935" i="167"/>
  <c r="CL420" i="167"/>
  <c r="CR559" i="167"/>
  <c r="AE399" i="167"/>
  <c r="W398" i="167"/>
  <c r="CR652" i="167"/>
  <c r="CM398" i="167"/>
  <c r="BR395" i="167"/>
  <c r="G395" i="167"/>
  <c r="BO395" i="167" s="1"/>
  <c r="AA392" i="167"/>
  <c r="X389" i="167"/>
  <c r="CG388" i="167"/>
  <c r="AD388" i="167"/>
  <c r="G387" i="167"/>
  <c r="BN387" i="167" s="1"/>
  <c r="AE384" i="167"/>
  <c r="X383" i="167"/>
  <c r="CK382" i="167"/>
  <c r="AE382" i="167"/>
  <c r="AE379" i="167"/>
  <c r="AA377" i="167"/>
  <c r="CM376" i="167"/>
  <c r="AA376" i="167"/>
  <c r="CL375" i="167"/>
  <c r="X375" i="167"/>
  <c r="AK373" i="167"/>
  <c r="F373" i="167"/>
  <c r="CK371" i="167"/>
  <c r="Z371" i="167"/>
  <c r="CM370" i="167"/>
  <c r="X369" i="167"/>
  <c r="BQ368" i="167"/>
  <c r="F368" i="167"/>
  <c r="AD363" i="167"/>
  <c r="CA361" i="167"/>
  <c r="AK359" i="167"/>
  <c r="AJ357" i="167"/>
  <c r="CM354" i="167"/>
  <c r="X354" i="167"/>
  <c r="AE352" i="167"/>
  <c r="AA351" i="167"/>
  <c r="CG350" i="167"/>
  <c r="G347" i="167"/>
  <c r="BO347" i="167" s="1"/>
  <c r="BR341" i="167"/>
  <c r="AE339" i="167"/>
  <c r="AA335" i="167"/>
  <c r="CK334" i="167"/>
  <c r="X334" i="167"/>
  <c r="CA331" i="167"/>
  <c r="CM327" i="167"/>
  <c r="AE326" i="167"/>
  <c r="AD326" i="167"/>
  <c r="AK325" i="167"/>
  <c r="G324" i="167"/>
  <c r="BO324" i="167" s="1"/>
  <c r="CF324" i="167"/>
  <c r="F323" i="167"/>
  <c r="G323" i="167"/>
  <c r="BO323" i="167" s="1"/>
  <c r="G322" i="167"/>
  <c r="BO322" i="167" s="1"/>
  <c r="CA320" i="167"/>
  <c r="Z311" i="167"/>
  <c r="CA307" i="167"/>
  <c r="CS775" i="167"/>
  <c r="Z307" i="167"/>
  <c r="BY293" i="167"/>
  <c r="CR885" i="167"/>
  <c r="BQ293" i="167"/>
  <c r="CK284" i="167"/>
  <c r="BR284" i="167"/>
  <c r="CA284" i="167"/>
  <c r="X415" i="167"/>
  <c r="CR543" i="167"/>
  <c r="BQ401" i="167"/>
  <c r="CA399" i="167"/>
  <c r="CS662" i="167"/>
  <c r="CK398" i="167"/>
  <c r="CM396" i="167"/>
  <c r="BQ395" i="167"/>
  <c r="F395" i="167"/>
  <c r="BP395" i="167" s="1"/>
  <c r="Z392" i="167"/>
  <c r="BY389" i="167"/>
  <c r="W389" i="167"/>
  <c r="F387" i="167"/>
  <c r="AD382" i="167"/>
  <c r="AD379" i="167"/>
  <c r="Z377" i="167"/>
  <c r="CG376" i="167"/>
  <c r="W375" i="167"/>
  <c r="CG371" i="167"/>
  <c r="CG370" i="167"/>
  <c r="W369" i="167"/>
  <c r="CM369" i="167"/>
  <c r="CO363" i="167"/>
  <c r="BQ362" i="167"/>
  <c r="CR1010" i="167"/>
  <c r="AD352" i="167"/>
  <c r="AD339" i="167"/>
  <c r="Z335" i="167"/>
  <c r="BZ331" i="167"/>
  <c r="BY327" i="167"/>
  <c r="F327" i="167"/>
  <c r="CF327" i="167"/>
  <c r="BQ323" i="167"/>
  <c r="CG321" i="167"/>
  <c r="CK321" i="167"/>
  <c r="AA317" i="167"/>
  <c r="BR317" i="167"/>
  <c r="BZ317" i="167"/>
  <c r="Z317" i="167"/>
  <c r="AE315" i="167"/>
  <c r="AD315" i="167"/>
  <c r="CG311" i="167"/>
  <c r="BY311" i="167"/>
  <c r="X311" i="167"/>
  <c r="CO303" i="167"/>
  <c r="AD303" i="167"/>
  <c r="BS299" i="167"/>
  <c r="W295" i="167"/>
  <c r="BQ295" i="167"/>
  <c r="X295" i="167"/>
  <c r="CL295" i="167"/>
  <c r="W293" i="167"/>
  <c r="G293" i="167"/>
  <c r="BO293" i="167" s="1"/>
  <c r="CM293" i="167"/>
  <c r="AD289" i="167"/>
  <c r="AE289" i="167"/>
  <c r="CF282" i="167"/>
  <c r="BR275" i="167"/>
  <c r="BQ275" i="167"/>
  <c r="W275" i="167"/>
  <c r="CK275" i="167"/>
  <c r="CL275" i="167"/>
  <c r="X439" i="167"/>
  <c r="CR718" i="167"/>
  <c r="BZ426" i="167"/>
  <c r="AA412" i="167"/>
  <c r="CS617" i="167"/>
  <c r="W439" i="167"/>
  <c r="W436" i="167"/>
  <c r="CR525" i="167"/>
  <c r="CL436" i="167"/>
  <c r="AA428" i="167"/>
  <c r="CS514" i="167"/>
  <c r="Z412" i="167"/>
  <c r="CL406" i="167"/>
  <c r="W406" i="167"/>
  <c r="Z403" i="167"/>
  <c r="CR402" i="167"/>
  <c r="CR645" i="167"/>
  <c r="AA399" i="167"/>
  <c r="BR398" i="167"/>
  <c r="CL396" i="167"/>
  <c r="AK395" i="167"/>
  <c r="CK392" i="167"/>
  <c r="BS390" i="167"/>
  <c r="W390" i="167"/>
  <c r="BQ390" i="167"/>
  <c r="CK387" i="167"/>
  <c r="AE387" i="167"/>
  <c r="CL383" i="167"/>
  <c r="BZ382" i="167"/>
  <c r="AA381" i="167"/>
  <c r="AK380" i="167"/>
  <c r="CF378" i="167"/>
  <c r="CM377" i="167"/>
  <c r="BY375" i="167"/>
  <c r="BZ371" i="167"/>
  <c r="W371" i="167"/>
  <c r="CL366" i="167"/>
  <c r="AA366" i="167"/>
  <c r="W365" i="167"/>
  <c r="CM363" i="167"/>
  <c r="CS1011" i="167"/>
  <c r="F362" i="167"/>
  <c r="BS361" i="167"/>
  <c r="CG355" i="167"/>
  <c r="CA354" i="167"/>
  <c r="CO352" i="167"/>
  <c r="W351" i="167"/>
  <c r="BR350" i="167"/>
  <c r="BY348" i="167"/>
  <c r="W348" i="167"/>
  <c r="CS345" i="167"/>
  <c r="BZ345" i="167"/>
  <c r="CG336" i="167"/>
  <c r="CK336" i="167"/>
  <c r="CL335" i="167"/>
  <c r="CR716" i="167"/>
  <c r="X335" i="167"/>
  <c r="BR334" i="167"/>
  <c r="CK328" i="167"/>
  <c r="BZ328" i="167"/>
  <c r="CK327" i="167"/>
  <c r="G327" i="167"/>
  <c r="BO327" i="167" s="1"/>
  <c r="BR326" i="167"/>
  <c r="AA321" i="167"/>
  <c r="BR320" i="167"/>
  <c r="CM315" i="167"/>
  <c r="Z315" i="167"/>
  <c r="CA315" i="167"/>
  <c r="AA315" i="167"/>
  <c r="CK315" i="167"/>
  <c r="BZ315" i="167"/>
  <c r="CL313" i="167"/>
  <c r="CK301" i="167"/>
  <c r="AE299" i="167"/>
  <c r="AD297" i="167"/>
  <c r="AE297" i="167"/>
  <c r="CL431" i="167"/>
  <c r="CR603" i="167"/>
  <c r="CA430" i="167"/>
  <c r="AA426" i="167"/>
  <c r="AA444" i="167"/>
  <c r="F427" i="167"/>
  <c r="F422" i="167"/>
  <c r="AA413" i="167"/>
  <c r="AA448" i="167"/>
  <c r="AA446" i="167"/>
  <c r="CS765" i="167"/>
  <c r="CM443" i="167"/>
  <c r="G442" i="167"/>
  <c r="BO442" i="167" s="1"/>
  <c r="AK441" i="167"/>
  <c r="CA439" i="167"/>
  <c r="CF438" i="167"/>
  <c r="CK438" i="167"/>
  <c r="CS671" i="167"/>
  <c r="CL437" i="167"/>
  <c r="AA437" i="167"/>
  <c r="G436" i="167"/>
  <c r="BO436" i="167" s="1"/>
  <c r="AK435" i="167"/>
  <c r="BS434" i="167"/>
  <c r="AJ432" i="167"/>
  <c r="AK430" i="167"/>
  <c r="AD429" i="167"/>
  <c r="CM428" i="167"/>
  <c r="Z428" i="167"/>
  <c r="CL426" i="167"/>
  <c r="CR513" i="167"/>
  <c r="CG425" i="167"/>
  <c r="AD425" i="167"/>
  <c r="AE423" i="167"/>
  <c r="CF422" i="167"/>
  <c r="G420" i="167"/>
  <c r="BO420" i="167" s="1"/>
  <c r="BQ416" i="167"/>
  <c r="CR552" i="167"/>
  <c r="BY415" i="167"/>
  <c r="CA415" i="167"/>
  <c r="CG413" i="167"/>
  <c r="Z413" i="167"/>
  <c r="CK412" i="167"/>
  <c r="W412" i="167"/>
  <c r="CR617" i="167"/>
  <c r="CL412" i="167"/>
  <c r="AK411" i="167"/>
  <c r="BS410" i="167"/>
  <c r="AE409" i="167"/>
  <c r="CM407" i="167"/>
  <c r="CS663" i="167"/>
  <c r="G406" i="167"/>
  <c r="BN406" i="167" s="1"/>
  <c r="BS403" i="167"/>
  <c r="BR402" i="167"/>
  <c r="CA402" i="167"/>
  <c r="CK399" i="167"/>
  <c r="Z399" i="167"/>
  <c r="BQ398" i="167"/>
  <c r="BZ397" i="167"/>
  <c r="CS592" i="167"/>
  <c r="CF396" i="167"/>
  <c r="AA393" i="167"/>
  <c r="CG392" i="167"/>
  <c r="G390" i="167"/>
  <c r="BO390" i="167" s="1"/>
  <c r="G389" i="167"/>
  <c r="CQ389" i="167" s="1"/>
  <c r="BY388" i="167"/>
  <c r="CG387" i="167"/>
  <c r="AD387" i="167"/>
  <c r="AA384" i="167"/>
  <c r="BY382" i="167"/>
  <c r="AA382" i="167"/>
  <c r="CM381" i="167"/>
  <c r="Z381" i="167"/>
  <c r="BP381" i="167" s="1"/>
  <c r="CA378" i="167"/>
  <c r="Z378" i="167"/>
  <c r="CL377" i="167"/>
  <c r="X377" i="167"/>
  <c r="CA376" i="167"/>
  <c r="AK375" i="167"/>
  <c r="F375" i="167"/>
  <c r="BY371" i="167"/>
  <c r="CM371" i="167"/>
  <c r="G370" i="167"/>
  <c r="BO370" i="167" s="1"/>
  <c r="BQ369" i="167"/>
  <c r="CA367" i="167"/>
  <c r="CK366" i="167"/>
  <c r="Z366" i="167"/>
  <c r="CA364" i="167"/>
  <c r="AA364" i="167"/>
  <c r="AA363" i="167"/>
  <c r="CM362" i="167"/>
  <c r="AK361" i="167"/>
  <c r="BR355" i="167"/>
  <c r="BQ353" i="167"/>
  <c r="X353" i="167"/>
  <c r="CF352" i="167"/>
  <c r="CL351" i="167"/>
  <c r="AK350" i="167"/>
  <c r="F348" i="167"/>
  <c r="AA345" i="167"/>
  <c r="AA336" i="167"/>
  <c r="CM335" i="167"/>
  <c r="BR328" i="167"/>
  <c r="X328" i="167"/>
  <c r="CG327" i="167"/>
  <c r="X326" i="167"/>
  <c r="Z321" i="167"/>
  <c r="BY318" i="167"/>
  <c r="F317" i="167"/>
  <c r="BQ317" i="167"/>
  <c r="G317" i="167"/>
  <c r="BO317" i="167" s="1"/>
  <c r="CF317" i="167"/>
  <c r="AA312" i="167"/>
  <c r="CS740" i="167"/>
  <c r="BR312" i="167"/>
  <c r="CG312" i="167"/>
  <c r="Z312" i="167"/>
  <c r="BP312" i="167" s="1"/>
  <c r="BQ311" i="167"/>
  <c r="AD309" i="167"/>
  <c r="CR758" i="167"/>
  <c r="CL303" i="167"/>
  <c r="CK303" i="167"/>
  <c r="BR301" i="167"/>
  <c r="AJ301" i="167"/>
  <c r="AK301" i="167"/>
  <c r="AD299" i="167"/>
  <c r="BZ294" i="167"/>
  <c r="BZ293" i="167"/>
  <c r="CF291" i="167"/>
  <c r="F291" i="167"/>
  <c r="G291" i="167"/>
  <c r="BN291" i="167" s="1"/>
  <c r="BY291" i="167"/>
  <c r="G290" i="167"/>
  <c r="BO290" i="167" s="1"/>
  <c r="CF290" i="167"/>
  <c r="CK444" i="167"/>
  <c r="CS561" i="167"/>
  <c r="Z436" i="167"/>
  <c r="CS525" i="167"/>
  <c r="BZ433" i="167"/>
  <c r="X424" i="167"/>
  <c r="BY422" i="167"/>
  <c r="CR517" i="167"/>
  <c r="BY419" i="167"/>
  <c r="X445" i="167"/>
  <c r="CR566" i="167"/>
  <c r="BZ444" i="167"/>
  <c r="F433" i="167"/>
  <c r="BY431" i="167"/>
  <c r="X431" i="167"/>
  <c r="Z426" i="167"/>
  <c r="W415" i="167"/>
  <c r="CK414" i="167"/>
  <c r="CS538" i="167"/>
  <c r="BY448" i="167"/>
  <c r="CR554" i="167"/>
  <c r="CL444" i="167"/>
  <c r="CR561" i="167"/>
  <c r="CL443" i="167"/>
  <c r="BQ440" i="167"/>
  <c r="BY439" i="167"/>
  <c r="G439" i="167"/>
  <c r="BN439" i="167" s="1"/>
  <c r="CA438" i="167"/>
  <c r="AA438" i="167"/>
  <c r="CG437" i="167"/>
  <c r="Z437" i="167"/>
  <c r="CG436" i="167"/>
  <c r="AE434" i="167"/>
  <c r="CF433" i="167"/>
  <c r="CG429" i="167"/>
  <c r="CS650" i="167"/>
  <c r="CG428" i="167"/>
  <c r="X428" i="167"/>
  <c r="CR514" i="167"/>
  <c r="CF427" i="167"/>
  <c r="X416" i="167"/>
  <c r="CA414" i="167"/>
  <c r="W414" i="167"/>
  <c r="CR538" i="167"/>
  <c r="CA413" i="167"/>
  <c r="CK413" i="167"/>
  <c r="CG412" i="167"/>
  <c r="CL409" i="167"/>
  <c r="CG409" i="167"/>
  <c r="CS659" i="167"/>
  <c r="CU659" i="167" s="1"/>
  <c r="CF406" i="167"/>
  <c r="G403" i="167"/>
  <c r="BO403" i="167" s="1"/>
  <c r="BQ402" i="167"/>
  <c r="G402" i="167"/>
  <c r="BB402" i="167" s="1"/>
  <c r="CG399" i="167"/>
  <c r="BY399" i="167"/>
  <c r="AA397" i="167"/>
  <c r="Z393" i="167"/>
  <c r="BR391" i="167"/>
  <c r="CR8" i="167"/>
  <c r="F390" i="167"/>
  <c r="CA387" i="167"/>
  <c r="BS386" i="167"/>
  <c r="Z384" i="167"/>
  <c r="BQ383" i="167"/>
  <c r="CG381" i="167"/>
  <c r="BR381" i="167"/>
  <c r="CG379" i="167"/>
  <c r="BY379" i="167"/>
  <c r="BY378" i="167"/>
  <c r="CK377" i="167"/>
  <c r="G376" i="167"/>
  <c r="BO376" i="167" s="1"/>
  <c r="AE374" i="167"/>
  <c r="CG366" i="167"/>
  <c r="BQ365" i="167"/>
  <c r="BZ364" i="167"/>
  <c r="CG363" i="167"/>
  <c r="Z363" i="167"/>
  <c r="AJ354" i="167"/>
  <c r="W353" i="167"/>
  <c r="BY353" i="167"/>
  <c r="BR351" i="167"/>
  <c r="BZ346" i="167"/>
  <c r="CK345" i="167"/>
  <c r="Z345" i="167"/>
  <c r="CL343" i="167"/>
  <c r="X343" i="167"/>
  <c r="W343" i="167"/>
  <c r="Z336" i="167"/>
  <c r="AE333" i="167"/>
  <c r="BQ328" i="167"/>
  <c r="W328" i="167"/>
  <c r="BQ327" i="167"/>
  <c r="W321" i="167"/>
  <c r="X321" i="167"/>
  <c r="CL321" i="167"/>
  <c r="CM317" i="167"/>
  <c r="BQ312" i="167"/>
  <c r="W312" i="167"/>
  <c r="CL312" i="167"/>
  <c r="CM308" i="167"/>
  <c r="AA306" i="167"/>
  <c r="CS798" i="167"/>
  <c r="CA306" i="167"/>
  <c r="CM306" i="167"/>
  <c r="CM304" i="167"/>
  <c r="Z299" i="167"/>
  <c r="CG299" i="167"/>
  <c r="AA299" i="167"/>
  <c r="CK299" i="167"/>
  <c r="BR293" i="167"/>
  <c r="CS809" i="167"/>
  <c r="BR286" i="167"/>
  <c r="Z286" i="167"/>
  <c r="BZ286" i="167"/>
  <c r="AA286" i="167"/>
  <c r="CG286" i="167"/>
  <c r="CM286" i="167"/>
  <c r="BR412" i="167"/>
  <c r="CL407" i="167"/>
  <c r="CR663" i="167"/>
  <c r="CU663" i="167" s="1"/>
  <c r="CK397" i="167"/>
  <c r="CR592" i="167"/>
  <c r="BZ394" i="167"/>
  <c r="CS507" i="167"/>
  <c r="CG377" i="167"/>
  <c r="CL373" i="167"/>
  <c r="CM358" i="167"/>
  <c r="CG340" i="167"/>
  <c r="BZ340" i="167"/>
  <c r="BR339" i="167"/>
  <c r="W339" i="167"/>
  <c r="X336" i="167"/>
  <c r="W336" i="167"/>
  <c r="CA328" i="167"/>
  <c r="CF328" i="167"/>
  <c r="F328" i="167"/>
  <c r="G328" i="167"/>
  <c r="BO328" i="167" s="1"/>
  <c r="AK327" i="167"/>
  <c r="AJ327" i="167"/>
  <c r="AE320" i="167"/>
  <c r="AD320" i="167"/>
  <c r="CF315" i="167"/>
  <c r="F315" i="167"/>
  <c r="BP315" i="167" s="1"/>
  <c r="AD314" i="167"/>
  <c r="AE314" i="167"/>
  <c r="CA309" i="167"/>
  <c r="AA309" i="167"/>
  <c r="CG309" i="167"/>
  <c r="BQ308" i="167"/>
  <c r="AJ308" i="167"/>
  <c r="AK308" i="167"/>
  <c r="BR299" i="167"/>
  <c r="W299" i="167"/>
  <c r="AJ293" i="167"/>
  <c r="AK293" i="167"/>
  <c r="Z425" i="167"/>
  <c r="CS560" i="167"/>
  <c r="F446" i="167"/>
  <c r="BP446" i="167" s="1"/>
  <c r="BQ429" i="167"/>
  <c r="CR650" i="167"/>
  <c r="BR413" i="167"/>
  <c r="AA410" i="167"/>
  <c r="BY409" i="167"/>
  <c r="X409" i="167"/>
  <c r="X407" i="167"/>
  <c r="CK403" i="167"/>
  <c r="X400" i="167"/>
  <c r="CR654" i="167"/>
  <c r="G397" i="167"/>
  <c r="CQ397" i="167" s="1"/>
  <c r="AA394" i="167"/>
  <c r="CK393" i="167"/>
  <c r="X393" i="167"/>
  <c r="AK388" i="167"/>
  <c r="AA387" i="167"/>
  <c r="CL384" i="167"/>
  <c r="BQ382" i="167"/>
  <c r="X382" i="167"/>
  <c r="CA381" i="167"/>
  <c r="G381" i="167"/>
  <c r="BO381" i="167" s="1"/>
  <c r="BQ378" i="167"/>
  <c r="G378" i="167"/>
  <c r="BB378" i="167" s="1"/>
  <c r="AA374" i="167"/>
  <c r="CS574" i="167"/>
  <c r="CU574" i="167" s="1"/>
  <c r="CP574" i="167" s="1"/>
  <c r="AD373" i="167"/>
  <c r="W346" i="167"/>
  <c r="X346" i="167"/>
  <c r="CL346" i="167"/>
  <c r="AA340" i="167"/>
  <c r="BZ339" i="167"/>
  <c r="AJ335" i="167"/>
  <c r="CM330" i="167"/>
  <c r="AA330" i="167"/>
  <c r="CS763" i="167"/>
  <c r="X319" i="167"/>
  <c r="G315" i="167"/>
  <c r="BO315" i="167" s="1"/>
  <c r="CK314" i="167"/>
  <c r="CM314" i="167"/>
  <c r="CG314" i="167"/>
  <c r="Z309" i="167"/>
  <c r="CF304" i="167"/>
  <c r="BY303" i="167"/>
  <c r="G303" i="167"/>
  <c r="BO303" i="167" s="1"/>
  <c r="AD302" i="167"/>
  <c r="AE302" i="167"/>
  <c r="BS302" i="167"/>
  <c r="W297" i="167"/>
  <c r="BQ297" i="167"/>
  <c r="CK297" i="167"/>
  <c r="CL297" i="167"/>
  <c r="X294" i="167"/>
  <c r="CR1120" i="167"/>
  <c r="W294" i="167"/>
  <c r="BS288" i="167"/>
  <c r="AD288" i="167"/>
  <c r="AE288" i="167"/>
  <c r="BY446" i="167"/>
  <c r="CR765" i="167"/>
  <c r="W438" i="167"/>
  <c r="CR671" i="167"/>
  <c r="CM423" i="167"/>
  <c r="CS632" i="167"/>
  <c r="BS421" i="167"/>
  <c r="AK442" i="167"/>
  <c r="AK439" i="167"/>
  <c r="BQ438" i="167"/>
  <c r="G438" i="167"/>
  <c r="BO438" i="167" s="1"/>
  <c r="BZ437" i="167"/>
  <c r="X437" i="167"/>
  <c r="AA434" i="167"/>
  <c r="AK433" i="167"/>
  <c r="BS428" i="167"/>
  <c r="AJ426" i="167"/>
  <c r="AA425" i="167"/>
  <c r="W423" i="167"/>
  <c r="CR632" i="167"/>
  <c r="BQ423" i="167"/>
  <c r="AK422" i="167"/>
  <c r="AE421" i="167"/>
  <c r="CF416" i="167"/>
  <c r="F416" i="167"/>
  <c r="CA448" i="167"/>
  <c r="CF446" i="167"/>
  <c r="BR443" i="167"/>
  <c r="G443" i="167"/>
  <c r="BN443" i="167" s="1"/>
  <c r="F440" i="167"/>
  <c r="W437" i="167"/>
  <c r="Z434" i="167"/>
  <c r="BS432" i="167"/>
  <c r="CL429" i="167"/>
  <c r="G429" i="167"/>
  <c r="BN429" i="167" s="1"/>
  <c r="BR428" i="167"/>
  <c r="G428" i="167"/>
  <c r="BO428" i="167" s="1"/>
  <c r="BR425" i="167"/>
  <c r="CL425" i="167"/>
  <c r="CR560" i="167"/>
  <c r="G423" i="167"/>
  <c r="BO423" i="167" s="1"/>
  <c r="CS421" i="167"/>
  <c r="CS553" i="167"/>
  <c r="AD420" i="167"/>
  <c r="CG418" i="167"/>
  <c r="CS597" i="167"/>
  <c r="CA416" i="167"/>
  <c r="AJ413" i="167"/>
  <c r="BY413" i="167"/>
  <c r="CO411" i="167"/>
  <c r="BS409" i="167"/>
  <c r="W409" i="167"/>
  <c r="AD405" i="167"/>
  <c r="BR401" i="167"/>
  <c r="W400" i="167"/>
  <c r="BQ399" i="167"/>
  <c r="CM397" i="167"/>
  <c r="CK395" i="167"/>
  <c r="BZ393" i="167"/>
  <c r="CA393" i="167"/>
  <c r="CF385" i="167"/>
  <c r="AJ382" i="167"/>
  <c r="AK379" i="167"/>
  <c r="BS375" i="167"/>
  <c r="CL372" i="167"/>
  <c r="G363" i="167"/>
  <c r="BN363" i="167" s="1"/>
  <c r="AE361" i="167"/>
  <c r="CK358" i="167"/>
  <c r="G352" i="167"/>
  <c r="BO352" i="167" s="1"/>
  <c r="BR345" i="167"/>
  <c r="CA342" i="167"/>
  <c r="BZ342" i="167"/>
  <c r="BY340" i="167"/>
  <c r="BY339" i="167"/>
  <c r="Z330" i="167"/>
  <c r="CM322" i="167"/>
  <c r="CL319" i="167"/>
  <c r="CA318" i="167"/>
  <c r="CG315" i="167"/>
  <c r="BS313" i="167"/>
  <c r="CK312" i="167"/>
  <c r="CS749" i="167"/>
  <c r="BR310" i="167"/>
  <c r="BZ310" i="167"/>
  <c r="G306" i="167"/>
  <c r="CQ306" i="167" s="1"/>
  <c r="F306" i="167"/>
  <c r="BP306" i="167" s="1"/>
  <c r="CF306" i="167"/>
  <c r="CF303" i="167"/>
  <c r="F303" i="167"/>
  <c r="AE298" i="167"/>
  <c r="AD298" i="167"/>
  <c r="X297" i="167"/>
  <c r="Z285" i="167"/>
  <c r="BZ285" i="167"/>
  <c r="AA285" i="167"/>
  <c r="CA285" i="167"/>
  <c r="CG285" i="167"/>
  <c r="CK285" i="167"/>
  <c r="CM285" i="167"/>
  <c r="BR285" i="167"/>
  <c r="BQ343" i="167"/>
  <c r="BR333" i="167"/>
  <c r="CA332" i="167"/>
  <c r="CK325" i="167"/>
  <c r="F316" i="167"/>
  <c r="CL315" i="167"/>
  <c r="CL300" i="167"/>
  <c r="F300" i="167"/>
  <c r="AJ295" i="167"/>
  <c r="CF292" i="167"/>
  <c r="F292" i="167"/>
  <c r="BZ291" i="167"/>
  <c r="Z291" i="167"/>
  <c r="CM290" i="167"/>
  <c r="AJ289" i="167"/>
  <c r="BR288" i="167"/>
  <c r="BR279" i="167"/>
  <c r="CG269" i="167"/>
  <c r="CM268" i="167"/>
  <c r="BR267" i="167"/>
  <c r="CA266" i="167"/>
  <c r="AD265" i="167"/>
  <c r="BS264" i="167"/>
  <c r="CA264" i="167"/>
  <c r="BY263" i="167"/>
  <c r="W263" i="167"/>
  <c r="AJ262" i="167"/>
  <c r="BY261" i="167"/>
  <c r="X261" i="167"/>
  <c r="BQ258" i="167"/>
  <c r="CM256" i="167"/>
  <c r="BY255" i="167"/>
  <c r="X255" i="167"/>
  <c r="CK254" i="167"/>
  <c r="W253" i="167"/>
  <c r="X250" i="167"/>
  <c r="CA249" i="167"/>
  <c r="X248" i="167"/>
  <c r="CR991" i="167"/>
  <c r="CA247" i="167"/>
  <c r="CA245" i="167"/>
  <c r="CS1020" i="167"/>
  <c r="CF244" i="167"/>
  <c r="CF243" i="167"/>
  <c r="W239" i="167"/>
  <c r="BQ239" i="167"/>
  <c r="AK238" i="167"/>
  <c r="AJ237" i="167"/>
  <c r="F230" i="167"/>
  <c r="AJ229" i="167"/>
  <c r="G229" i="167"/>
  <c r="BO229" i="167" s="1"/>
  <c r="AK228" i="167"/>
  <c r="BS223" i="167"/>
  <c r="AJ220" i="167"/>
  <c r="CK218" i="167"/>
  <c r="AD213" i="167"/>
  <c r="BS213" i="167"/>
  <c r="G210" i="167"/>
  <c r="BB210" i="167" s="1"/>
  <c r="BS207" i="167"/>
  <c r="G205" i="167"/>
  <c r="F205" i="167"/>
  <c r="CG198" i="167"/>
  <c r="BZ198" i="167"/>
  <c r="CK198" i="167"/>
  <c r="AD194" i="167"/>
  <c r="BQ193" i="167"/>
  <c r="BQ189" i="167"/>
  <c r="F173" i="167"/>
  <c r="CF173" i="167"/>
  <c r="X160" i="167"/>
  <c r="BQ110" i="167"/>
  <c r="CL291" i="167"/>
  <c r="BQ279" i="167"/>
  <c r="CA276" i="167"/>
  <c r="CA270" i="167"/>
  <c r="CM257" i="167"/>
  <c r="CS530" i="167"/>
  <c r="BZ240" i="167"/>
  <c r="CG240" i="167"/>
  <c r="BR232" i="167"/>
  <c r="Z232" i="167"/>
  <c r="BY218" i="167"/>
  <c r="AD208" i="167"/>
  <c r="AE208" i="167"/>
  <c r="BR202" i="167"/>
  <c r="Z202" i="167"/>
  <c r="BP202" i="167" s="1"/>
  <c r="BY201" i="167"/>
  <c r="AK201" i="167"/>
  <c r="AJ201" i="167"/>
  <c r="BR194" i="167"/>
  <c r="CM194" i="167"/>
  <c r="CM169" i="167"/>
  <c r="CS123" i="167"/>
  <c r="CA123" i="167"/>
  <c r="BP123" i="167"/>
  <c r="BY117" i="167"/>
  <c r="CF117" i="167"/>
  <c r="CL117" i="167"/>
  <c r="CQ117" i="167"/>
  <c r="BS84" i="167"/>
  <c r="CF82" i="167"/>
  <c r="BP82" i="167"/>
  <c r="BO82" i="167"/>
  <c r="BS66" i="167"/>
  <c r="CF66" i="167"/>
  <c r="BR290" i="167"/>
  <c r="AE286" i="167"/>
  <c r="BQ284" i="167"/>
  <c r="CA283" i="167"/>
  <c r="CG280" i="167"/>
  <c r="AJ279" i="167"/>
  <c r="G277" i="167"/>
  <c r="BO277" i="167" s="1"/>
  <c r="Z276" i="167"/>
  <c r="CG275" i="167"/>
  <c r="Z275" i="167"/>
  <c r="BP275" i="167" s="1"/>
  <c r="AD274" i="167"/>
  <c r="AE272" i="167"/>
  <c r="BZ269" i="167"/>
  <c r="Z269" i="167"/>
  <c r="CG268" i="167"/>
  <c r="AJ267" i="167"/>
  <c r="AJ261" i="167"/>
  <c r="G261" i="167"/>
  <c r="BO261" i="167" s="1"/>
  <c r="AK259" i="167"/>
  <c r="X257" i="167"/>
  <c r="CR530" i="167"/>
  <c r="CG256" i="167"/>
  <c r="AJ255" i="167"/>
  <c r="G255" i="167"/>
  <c r="BO255" i="167" s="1"/>
  <c r="BZ254" i="167"/>
  <c r="G253" i="167"/>
  <c r="BO253" i="167" s="1"/>
  <c r="G250" i="167"/>
  <c r="BO250" i="167" s="1"/>
  <c r="BS244" i="167"/>
  <c r="G244" i="167"/>
  <c r="BO244" i="167" s="1"/>
  <c r="BS243" i="167"/>
  <c r="X243" i="167"/>
  <c r="AA240" i="167"/>
  <c r="BS235" i="167"/>
  <c r="G231" i="167"/>
  <c r="BO231" i="167" s="1"/>
  <c r="CF231" i="167"/>
  <c r="BR208" i="167"/>
  <c r="Z208" i="167"/>
  <c r="CK202" i="167"/>
  <c r="AA202" i="167"/>
  <c r="CA196" i="167"/>
  <c r="Z194" i="167"/>
  <c r="W190" i="167"/>
  <c r="X190" i="167"/>
  <c r="BY190" i="167"/>
  <c r="AD185" i="167"/>
  <c r="AE185" i="167"/>
  <c r="AJ179" i="167"/>
  <c r="CR1124" i="167"/>
  <c r="BQ176" i="167"/>
  <c r="X171" i="167"/>
  <c r="BQ151" i="167"/>
  <c r="BS148" i="167"/>
  <c r="CQ148" i="167"/>
  <c r="CF148" i="167"/>
  <c r="X269" i="167"/>
  <c r="CR974" i="167"/>
  <c r="BS245" i="167"/>
  <c r="W198" i="167"/>
  <c r="X198" i="167"/>
  <c r="CA168" i="167"/>
  <c r="F168" i="167"/>
  <c r="BP168" i="167" s="1"/>
  <c r="BS168" i="167"/>
  <c r="BQ134" i="167"/>
  <c r="CR1081" i="167"/>
  <c r="BR134" i="167"/>
  <c r="CL134" i="167"/>
  <c r="CL132" i="167"/>
  <c r="BQ132" i="167"/>
  <c r="F270" i="167"/>
  <c r="W269" i="167"/>
  <c r="BZ268" i="167"/>
  <c r="AA268" i="167"/>
  <c r="AE262" i="167"/>
  <c r="CL257" i="167"/>
  <c r="F257" i="167"/>
  <c r="AE241" i="167"/>
  <c r="W240" i="167"/>
  <c r="X240" i="167"/>
  <c r="AE237" i="167"/>
  <c r="BR235" i="167"/>
  <c r="Z233" i="167"/>
  <c r="CL232" i="167"/>
  <c r="G232" i="167"/>
  <c r="BO232" i="167" s="1"/>
  <c r="AE228" i="167"/>
  <c r="AA226" i="167"/>
  <c r="AK221" i="167"/>
  <c r="AE220" i="167"/>
  <c r="BS220" i="167"/>
  <c r="AD220" i="167"/>
  <c r="AK218" i="167"/>
  <c r="W215" i="167"/>
  <c r="CS214" i="167"/>
  <c r="BZ214" i="167"/>
  <c r="AK210" i="167"/>
  <c r="CR963" i="167"/>
  <c r="CK184" i="167"/>
  <c r="CL183" i="167"/>
  <c r="BQ183" i="167"/>
  <c r="CA172" i="167"/>
  <c r="CK171" i="167"/>
  <c r="G168" i="167"/>
  <c r="BO168" i="167" s="1"/>
  <c r="CM152" i="167"/>
  <c r="CG119" i="167"/>
  <c r="CO94" i="167"/>
  <c r="BS94" i="167"/>
  <c r="CK294" i="167"/>
  <c r="BY294" i="167"/>
  <c r="G283" i="167"/>
  <c r="CQ283" i="167" s="1"/>
  <c r="W281" i="167"/>
  <c r="CF274" i="167"/>
  <c r="AA274" i="167"/>
  <c r="AA272" i="167"/>
  <c r="BR269" i="167"/>
  <c r="F269" i="167"/>
  <c r="AA258" i="167"/>
  <c r="CS522" i="167"/>
  <c r="CG257" i="167"/>
  <c r="CM250" i="167"/>
  <c r="AE250" i="167"/>
  <c r="CL240" i="167"/>
  <c r="AD237" i="167"/>
  <c r="Z235" i="167"/>
  <c r="W233" i="167"/>
  <c r="X233" i="167"/>
  <c r="F232" i="167"/>
  <c r="BS230" i="167"/>
  <c r="AD230" i="167"/>
  <c r="Z226" i="167"/>
  <c r="BR220" i="167"/>
  <c r="AA220" i="167"/>
  <c r="CA220" i="167"/>
  <c r="BQ214" i="167"/>
  <c r="CL214" i="167"/>
  <c r="W214" i="167"/>
  <c r="CG206" i="167"/>
  <c r="BZ202" i="167"/>
  <c r="BR201" i="167"/>
  <c r="CK201" i="167"/>
  <c r="G196" i="167"/>
  <c r="BO196" i="167" s="1"/>
  <c r="CA192" i="167"/>
  <c r="CL192" i="167"/>
  <c r="CM187" i="167"/>
  <c r="BR187" i="167"/>
  <c r="BZ187" i="167"/>
  <c r="BY184" i="167"/>
  <c r="X184" i="167"/>
  <c r="X183" i="167"/>
  <c r="AE179" i="167"/>
  <c r="AE177" i="167"/>
  <c r="CM176" i="167"/>
  <c r="AA172" i="167"/>
  <c r="CA171" i="167"/>
  <c r="CS164" i="167"/>
  <c r="CU164" i="167" s="1"/>
  <c r="BZ164" i="167"/>
  <c r="CA164" i="167"/>
  <c r="CK164" i="167"/>
  <c r="BQ117" i="167"/>
  <c r="CR970" i="167"/>
  <c r="CL113" i="167"/>
  <c r="BS92" i="167"/>
  <c r="CA82" i="167"/>
  <c r="CA76" i="167"/>
  <c r="CG76" i="167"/>
  <c r="CR833" i="167"/>
  <c r="BQ60" i="167"/>
  <c r="BY60" i="167"/>
  <c r="CL270" i="167"/>
  <c r="BQ269" i="167"/>
  <c r="CF257" i="167"/>
  <c r="CL236" i="167"/>
  <c r="F235" i="167"/>
  <c r="CF235" i="167"/>
  <c r="W226" i="167"/>
  <c r="CR680" i="167"/>
  <c r="BQ226" i="167"/>
  <c r="CA222" i="167"/>
  <c r="BY222" i="167"/>
  <c r="AK202" i="167"/>
  <c r="AJ202" i="167"/>
  <c r="CM178" i="167"/>
  <c r="BQ161" i="167"/>
  <c r="W161" i="167"/>
  <c r="X161" i="167"/>
  <c r="F159" i="167"/>
  <c r="BY159" i="167"/>
  <c r="CA159" i="167"/>
  <c r="CF159" i="167"/>
  <c r="CL147" i="167"/>
  <c r="BS44" i="167"/>
  <c r="CL316" i="167"/>
  <c r="BS300" i="167"/>
  <c r="CA294" i="167"/>
  <c r="CK288" i="167"/>
  <c r="AD285" i="167"/>
  <c r="BQ282" i="167"/>
  <c r="BS280" i="167"/>
  <c r="Z280" i="167"/>
  <c r="BQ274" i="167"/>
  <c r="BY274" i="167"/>
  <c r="CK273" i="167"/>
  <c r="Z273" i="167"/>
  <c r="CR272" i="167"/>
  <c r="CR966" i="167"/>
  <c r="CF270" i="167"/>
  <c r="CF267" i="167"/>
  <c r="AE266" i="167"/>
  <c r="AA262" i="167"/>
  <c r="CO261" i="167"/>
  <c r="BZ257" i="167"/>
  <c r="Z256" i="167"/>
  <c r="BZ252" i="167"/>
  <c r="CS550" i="167"/>
  <c r="CA251" i="167"/>
  <c r="Z251" i="167"/>
  <c r="CF250" i="167"/>
  <c r="AE243" i="167"/>
  <c r="W241" i="167"/>
  <c r="CR682" i="167"/>
  <c r="BR240" i="167"/>
  <c r="X238" i="167"/>
  <c r="BZ236" i="167"/>
  <c r="G235" i="167"/>
  <c r="BN235" i="167" s="1"/>
  <c r="CL228" i="167"/>
  <c r="CL227" i="167"/>
  <c r="AA227" i="167"/>
  <c r="CK226" i="167"/>
  <c r="X226" i="167"/>
  <c r="BQ222" i="167"/>
  <c r="CM220" i="167"/>
  <c r="CS618" i="167"/>
  <c r="BZ212" i="167"/>
  <c r="CK208" i="167"/>
  <c r="AE205" i="167"/>
  <c r="CL204" i="167"/>
  <c r="F201" i="167"/>
  <c r="CF201" i="167"/>
  <c r="BR198" i="167"/>
  <c r="AK198" i="167"/>
  <c r="AJ198" i="167"/>
  <c r="AD197" i="167"/>
  <c r="CG196" i="167"/>
  <c r="BS192" i="167"/>
  <c r="F192" i="167"/>
  <c r="BQ190" i="167"/>
  <c r="F187" i="167"/>
  <c r="G187" i="167"/>
  <c r="BO187" i="167" s="1"/>
  <c r="CF187" i="167"/>
  <c r="AJ184" i="167"/>
  <c r="G178" i="167"/>
  <c r="BO178" i="167" s="1"/>
  <c r="CG172" i="167"/>
  <c r="G172" i="167"/>
  <c r="BO172" i="167" s="1"/>
  <c r="CF168" i="167"/>
  <c r="Z164" i="167"/>
  <c r="G159" i="167"/>
  <c r="BN159" i="167" s="1"/>
  <c r="CL116" i="167"/>
  <c r="CM116" i="167"/>
  <c r="BQ116" i="167"/>
  <c r="BY116" i="167"/>
  <c r="CQ116" i="167"/>
  <c r="CV116" i="167" s="1"/>
  <c r="BS101" i="167"/>
  <c r="BY86" i="167"/>
  <c r="BZ86" i="167"/>
  <c r="CK86" i="167"/>
  <c r="BO79" i="167"/>
  <c r="CF79" i="167"/>
  <c r="BQ79" i="167"/>
  <c r="BS23" i="167"/>
  <c r="CO23" i="167"/>
  <c r="CL527" i="167"/>
  <c r="BQ527" i="167"/>
  <c r="BY527" i="167"/>
  <c r="BZ527" i="167"/>
  <c r="CA339" i="167"/>
  <c r="AA339" i="167"/>
  <c r="F335" i="167"/>
  <c r="BQ321" i="167"/>
  <c r="X318" i="167"/>
  <c r="BZ307" i="167"/>
  <c r="X286" i="167"/>
  <c r="BR280" i="167"/>
  <c r="CL279" i="167"/>
  <c r="AA279" i="167"/>
  <c r="CA278" i="167"/>
  <c r="X274" i="167"/>
  <c r="CG273" i="167"/>
  <c r="BZ270" i="167"/>
  <c r="CM264" i="167"/>
  <c r="CS1034" i="167"/>
  <c r="Z262" i="167"/>
  <c r="CM261" i="167"/>
  <c r="CA260" i="167"/>
  <c r="W258" i="167"/>
  <c r="BQ257" i="167"/>
  <c r="BR256" i="167"/>
  <c r="CM255" i="167"/>
  <c r="CS254" i="167"/>
  <c r="CS1028" i="167"/>
  <c r="BZ253" i="167"/>
  <c r="AA253" i="167"/>
  <c r="AA252" i="167"/>
  <c r="BQ251" i="167"/>
  <c r="AA247" i="167"/>
  <c r="BS246" i="167"/>
  <c r="X241" i="167"/>
  <c r="BY236" i="167"/>
  <c r="CR679" i="167"/>
  <c r="X230" i="167"/>
  <c r="CL230" i="167"/>
  <c r="CG228" i="167"/>
  <c r="X228" i="167"/>
  <c r="CK227" i="167"/>
  <c r="Z227" i="167"/>
  <c r="CG226" i="167"/>
  <c r="CG220" i="167"/>
  <c r="CF215" i="167"/>
  <c r="Z212" i="167"/>
  <c r="CG208" i="167"/>
  <c r="X207" i="167"/>
  <c r="AD205" i="167"/>
  <c r="CK204" i="167"/>
  <c r="G201" i="167"/>
  <c r="BN201" i="167" s="1"/>
  <c r="W193" i="167"/>
  <c r="BQ181" i="167"/>
  <c r="F178" i="167"/>
  <c r="AA177" i="167"/>
  <c r="CF172" i="167"/>
  <c r="BS159" i="167"/>
  <c r="BY137" i="167"/>
  <c r="CM137" i="167"/>
  <c r="BQ112" i="167"/>
  <c r="CL112" i="167"/>
  <c r="BR112" i="167"/>
  <c r="BY112" i="167"/>
  <c r="BR67" i="167"/>
  <c r="CG67" i="167"/>
  <c r="BZ67" i="167"/>
  <c r="CA67" i="167"/>
  <c r="CG227" i="167"/>
  <c r="BZ226" i="167"/>
  <c r="CA221" i="167"/>
  <c r="CS598" i="167"/>
  <c r="CG221" i="167"/>
  <c r="CO219" i="167"/>
  <c r="AD219" i="167"/>
  <c r="BY215" i="167"/>
  <c r="W212" i="167"/>
  <c r="CL212" i="167"/>
  <c r="CR635" i="167"/>
  <c r="CL209" i="167"/>
  <c r="G181" i="167"/>
  <c r="AJ159" i="167"/>
  <c r="AK159" i="167"/>
  <c r="BS157" i="167"/>
  <c r="AD157" i="167"/>
  <c r="AE157" i="167"/>
  <c r="BS90" i="167"/>
  <c r="CL40" i="167"/>
  <c r="BY40" i="167"/>
  <c r="BQ306" i="167"/>
  <c r="BS304" i="167"/>
  <c r="BR296" i="167"/>
  <c r="CM291" i="167"/>
  <c r="BS290" i="167"/>
  <c r="BZ281" i="167"/>
  <c r="X279" i="167"/>
  <c r="AJ274" i="167"/>
  <c r="G274" i="167"/>
  <c r="BO274" i="167" s="1"/>
  <c r="BR266" i="167"/>
  <c r="BS266" i="167"/>
  <c r="CG262" i="167"/>
  <c r="X262" i="167"/>
  <c r="CA255" i="167"/>
  <c r="CL253" i="167"/>
  <c r="AD245" i="167"/>
  <c r="CL243" i="167"/>
  <c r="BR243" i="167"/>
  <c r="AK241" i="167"/>
  <c r="CK238" i="167"/>
  <c r="CM235" i="167"/>
  <c r="AE232" i="167"/>
  <c r="BS228" i="167"/>
  <c r="G228" i="167"/>
  <c r="BO228" i="167" s="1"/>
  <c r="CA227" i="167"/>
  <c r="X227" i="167"/>
  <c r="AE219" i="167"/>
  <c r="CK216" i="167"/>
  <c r="Z216" i="167"/>
  <c r="AK215" i="167"/>
  <c r="AJ215" i="167"/>
  <c r="X209" i="167"/>
  <c r="W204" i="167"/>
  <c r="F204" i="167"/>
  <c r="G204" i="167"/>
  <c r="BB204" i="167" s="1"/>
  <c r="AD203" i="167"/>
  <c r="AE203" i="167"/>
  <c r="AE202" i="167"/>
  <c r="CM197" i="167"/>
  <c r="AA197" i="167"/>
  <c r="W191" i="167"/>
  <c r="CL191" i="167"/>
  <c r="X191" i="167"/>
  <c r="BS190" i="167"/>
  <c r="X189" i="167"/>
  <c r="CL189" i="167"/>
  <c r="CA189" i="167"/>
  <c r="CF181" i="167"/>
  <c r="F181" i="167"/>
  <c r="BP181" i="167" s="1"/>
  <c r="CF179" i="167"/>
  <c r="CA179" i="167"/>
  <c r="CM179" i="167"/>
  <c r="AK178" i="167"/>
  <c r="G169" i="167"/>
  <c r="BN169" i="167" s="1"/>
  <c r="AE166" i="167"/>
  <c r="BS144" i="167"/>
  <c r="BS117" i="167"/>
  <c r="CG64" i="167"/>
  <c r="BR64" i="167"/>
  <c r="CK64" i="167"/>
  <c r="CL59" i="167"/>
  <c r="CM59" i="167"/>
  <c r="BY59" i="167"/>
  <c r="BO59" i="167"/>
  <c r="CG467" i="167"/>
  <c r="BZ467" i="167"/>
  <c r="BR467" i="167"/>
  <c r="CK467" i="167"/>
  <c r="CM467" i="167"/>
  <c r="BZ348" i="167"/>
  <c r="BZ333" i="167"/>
  <c r="BS323" i="167"/>
  <c r="G316" i="167"/>
  <c r="BO316" i="167" s="1"/>
  <c r="F314" i="167"/>
  <c r="CL304" i="167"/>
  <c r="CR759" i="167"/>
  <c r="W300" i="167"/>
  <c r="CL299" i="167"/>
  <c r="AA296" i="167"/>
  <c r="BS293" i="167"/>
  <c r="CL292" i="167"/>
  <c r="G292" i="167"/>
  <c r="BO292" i="167" s="1"/>
  <c r="CA291" i="167"/>
  <c r="AA291" i="167"/>
  <c r="AE290" i="167"/>
  <c r="W288" i="167"/>
  <c r="AJ287" i="167"/>
  <c r="CL284" i="167"/>
  <c r="BY279" i="167"/>
  <c r="CM275" i="167"/>
  <c r="AD275" i="167"/>
  <c r="F274" i="167"/>
  <c r="BR273" i="167"/>
  <c r="CL273" i="167"/>
  <c r="CM269" i="167"/>
  <c r="BS267" i="167"/>
  <c r="CL267" i="167"/>
  <c r="CR1199" i="167"/>
  <c r="CF266" i="167"/>
  <c r="BZ263" i="167"/>
  <c r="X263" i="167"/>
  <c r="W262" i="167"/>
  <c r="CL262" i="167"/>
  <c r="CA261" i="167"/>
  <c r="BR258" i="167"/>
  <c r="AJ256" i="167"/>
  <c r="CL254" i="167"/>
  <c r="BQ253" i="167"/>
  <c r="X253" i="167"/>
  <c r="W252" i="167"/>
  <c r="AA248" i="167"/>
  <c r="CK243" i="167"/>
  <c r="AA243" i="167"/>
  <c r="AE240" i="167"/>
  <c r="BZ238" i="167"/>
  <c r="CF237" i="167"/>
  <c r="F237" i="167"/>
  <c r="AD232" i="167"/>
  <c r="CM231" i="167"/>
  <c r="BZ230" i="167"/>
  <c r="CF229" i="167"/>
  <c r="AK227" i="167"/>
  <c r="AJ227" i="167"/>
  <c r="BR224" i="167"/>
  <c r="CA224" i="167"/>
  <c r="CG224" i="167"/>
  <c r="Z219" i="167"/>
  <c r="BZ219" i="167"/>
  <c r="AA219" i="167"/>
  <c r="CA219" i="167"/>
  <c r="CK219" i="167"/>
  <c r="AA216" i="167"/>
  <c r="CG214" i="167"/>
  <c r="AD211" i="167"/>
  <c r="AE211" i="167"/>
  <c r="CR622" i="167"/>
  <c r="CL210" i="167"/>
  <c r="BR209" i="167"/>
  <c r="W209" i="167"/>
  <c r="CM209" i="167"/>
  <c r="BS204" i="167"/>
  <c r="AD202" i="167"/>
  <c r="CK197" i="167"/>
  <c r="Z197" i="167"/>
  <c r="AE190" i="167"/>
  <c r="G189" i="167"/>
  <c r="BO189" i="167" s="1"/>
  <c r="AK181" i="167"/>
  <c r="G179" i="167"/>
  <c r="BN179" i="167" s="1"/>
  <c r="AJ175" i="167"/>
  <c r="AK175" i="167"/>
  <c r="BQ173" i="167"/>
  <c r="BY173" i="167"/>
  <c r="AK172" i="167"/>
  <c r="CO168" i="167"/>
  <c r="CG162" i="167"/>
  <c r="CM162" i="167"/>
  <c r="CL161" i="167"/>
  <c r="CL139" i="167"/>
  <c r="CR1159" i="167"/>
  <c r="BQ139" i="167"/>
  <c r="BR139" i="167"/>
  <c r="BY139" i="167"/>
  <c r="CR843" i="167"/>
  <c r="CK52" i="167"/>
  <c r="BZ52" i="167"/>
  <c r="BS52" i="167"/>
  <c r="BO52" i="167"/>
  <c r="CL158" i="167"/>
  <c r="BP155" i="167"/>
  <c r="BY150" i="167"/>
  <c r="CA150" i="167"/>
  <c r="BS146" i="167"/>
  <c r="CL146" i="167"/>
  <c r="BS132" i="167"/>
  <c r="CF131" i="167"/>
  <c r="BS122" i="167"/>
  <c r="BY118" i="167"/>
  <c r="BP115" i="167"/>
  <c r="CG112" i="167"/>
  <c r="BZ111" i="167"/>
  <c r="BZ109" i="167"/>
  <c r="CM83" i="167"/>
  <c r="BZ82" i="167"/>
  <c r="BS81" i="167"/>
  <c r="CF80" i="167"/>
  <c r="CF73" i="167"/>
  <c r="BR69" i="167"/>
  <c r="CF56" i="167"/>
  <c r="BQ56" i="167"/>
  <c r="CR836" i="167"/>
  <c r="CF55" i="167"/>
  <c r="BQ55" i="167"/>
  <c r="CM53" i="167"/>
  <c r="CM50" i="167"/>
  <c r="CM46" i="167"/>
  <c r="CR861" i="167"/>
  <c r="CA34" i="167"/>
  <c r="CS879" i="167"/>
  <c r="CA461" i="167"/>
  <c r="BZ461" i="167"/>
  <c r="CG461" i="167"/>
  <c r="CL477" i="167"/>
  <c r="BQ477" i="167"/>
  <c r="CK474" i="167"/>
  <c r="BR474" i="167"/>
  <c r="CA474" i="167"/>
  <c r="BS565" i="167"/>
  <c r="CO565" i="167"/>
  <c r="BZ173" i="167"/>
  <c r="BQ172" i="167"/>
  <c r="CR990" i="167"/>
  <c r="CA169" i="167"/>
  <c r="CM160" i="167"/>
  <c r="CS929" i="167"/>
  <c r="CM123" i="167"/>
  <c r="BY119" i="167"/>
  <c r="CS105" i="167"/>
  <c r="CS818" i="167"/>
  <c r="BR105" i="167"/>
  <c r="CF99" i="167"/>
  <c r="BR81" i="167"/>
  <c r="CS795" i="167"/>
  <c r="CR64" i="167"/>
  <c r="CU64" i="167" s="1"/>
  <c r="CR831" i="167"/>
  <c r="CS857" i="167"/>
  <c r="CG44" i="167"/>
  <c r="CF19" i="167"/>
  <c r="CL19" i="167"/>
  <c r="BR12" i="167"/>
  <c r="CK12" i="167"/>
  <c r="BY628" i="167"/>
  <c r="CL628" i="167"/>
  <c r="CM628" i="167"/>
  <c r="CQ628" i="167"/>
  <c r="BQ628" i="167"/>
  <c r="CL465" i="167"/>
  <c r="CR969" i="167"/>
  <c r="BQ465" i="167"/>
  <c r="BZ465" i="167"/>
  <c r="CG585" i="167"/>
  <c r="CM585" i="167"/>
  <c r="CK1116" i="167"/>
  <c r="CG1116" i="167"/>
  <c r="BR1116" i="167"/>
  <c r="BZ1116" i="167"/>
  <c r="CA1116" i="167"/>
  <c r="CA135" i="167"/>
  <c r="BY131" i="167"/>
  <c r="CM130" i="167"/>
  <c r="BN112" i="167"/>
  <c r="BN99" i="167"/>
  <c r="CK94" i="167"/>
  <c r="CS756" i="167"/>
  <c r="CG94" i="167"/>
  <c r="BZ92" i="167"/>
  <c r="BR92" i="167"/>
  <c r="CK89" i="167"/>
  <c r="CL86" i="167"/>
  <c r="CF83" i="167"/>
  <c r="BO83" i="167"/>
  <c r="BQ80" i="167"/>
  <c r="BO69" i="167"/>
  <c r="CR827" i="167"/>
  <c r="BS56" i="167"/>
  <c r="BO56" i="167"/>
  <c r="BY46" i="167"/>
  <c r="CF43" i="167"/>
  <c r="BO43" i="167"/>
  <c r="CS37" i="167"/>
  <c r="CU37" i="167" s="1"/>
  <c r="BZ37" i="167"/>
  <c r="BS33" i="167"/>
  <c r="CM32" i="167"/>
  <c r="BO19" i="167"/>
  <c r="CK16" i="167"/>
  <c r="CL16" i="167"/>
  <c r="CM477" i="167"/>
  <c r="CR933" i="167"/>
  <c r="BY474" i="167"/>
  <c r="CK468" i="167"/>
  <c r="CA465" i="167"/>
  <c r="BO465" i="167"/>
  <c r="CF465" i="167"/>
  <c r="CM465" i="167"/>
  <c r="BP465" i="167"/>
  <c r="CG452" i="167"/>
  <c r="BZ452" i="167"/>
  <c r="BP452" i="167"/>
  <c r="BR452" i="167"/>
  <c r="CK452" i="167"/>
  <c r="CM452" i="167"/>
  <c r="BS505" i="167"/>
  <c r="CA505" i="167"/>
  <c r="CM505" i="167"/>
  <c r="CQ497" i="167"/>
  <c r="BS547" i="167"/>
  <c r="BZ768" i="167"/>
  <c r="CA768" i="167"/>
  <c r="CG108" i="167"/>
  <c r="CR792" i="167"/>
  <c r="CA83" i="167"/>
  <c r="CK77" i="167"/>
  <c r="CA74" i="167"/>
  <c r="CK69" i="167"/>
  <c r="BQ68" i="167"/>
  <c r="BO57" i="167"/>
  <c r="CR845" i="167"/>
  <c r="CL50" i="167"/>
  <c r="CL47" i="167"/>
  <c r="BZ33" i="167"/>
  <c r="CS882" i="167"/>
  <c r="CA32" i="167"/>
  <c r="BR473" i="167"/>
  <c r="CA473" i="167"/>
  <c r="CF477" i="167"/>
  <c r="BN477" i="167"/>
  <c r="BY481" i="167"/>
  <c r="CR937" i="167"/>
  <c r="CL481" i="167"/>
  <c r="BQ481" i="167"/>
  <c r="CL1000" i="167"/>
  <c r="BY1000" i="167"/>
  <c r="CK1000" i="167"/>
  <c r="BQ1000" i="167"/>
  <c r="BR1000" i="167"/>
  <c r="CM1116" i="167"/>
  <c r="BZ557" i="167"/>
  <c r="BR131" i="167"/>
  <c r="BZ94" i="167"/>
  <c r="CL93" i="167"/>
  <c r="BQ93" i="167"/>
  <c r="CR771" i="167"/>
  <c r="BY84" i="167"/>
  <c r="CO78" i="167"/>
  <c r="BS76" i="167"/>
  <c r="CF69" i="167"/>
  <c r="CR51" i="167"/>
  <c r="CR846" i="167"/>
  <c r="BZ49" i="167"/>
  <c r="BQ46" i="167"/>
  <c r="CA44" i="167"/>
  <c r="BP37" i="167"/>
  <c r="BQ33" i="167"/>
  <c r="CL33" i="167"/>
  <c r="BZ32" i="167"/>
  <c r="CA19" i="167"/>
  <c r="BS17" i="167"/>
  <c r="CO17" i="167"/>
  <c r="CG473" i="167"/>
  <c r="CA477" i="167"/>
  <c r="BY465" i="167"/>
  <c r="CS996" i="167"/>
  <c r="BR451" i="167"/>
  <c r="BZ451" i="167"/>
  <c r="CG451" i="167"/>
  <c r="CK451" i="167"/>
  <c r="CM451" i="167"/>
  <c r="BR711" i="167"/>
  <c r="BY711" i="167"/>
  <c r="BZ711" i="167"/>
  <c r="CK711" i="167"/>
  <c r="CF547" i="167"/>
  <c r="BP547" i="167"/>
  <c r="BY547" i="167"/>
  <c r="CA547" i="167"/>
  <c r="BR197" i="167"/>
  <c r="CR940" i="167"/>
  <c r="BR190" i="167"/>
  <c r="BS178" i="167"/>
  <c r="CL174" i="167"/>
  <c r="CG161" i="167"/>
  <c r="BR160" i="167"/>
  <c r="CA149" i="167"/>
  <c r="CS1018" i="167"/>
  <c r="CM141" i="167"/>
  <c r="CL137" i="167"/>
  <c r="BN135" i="167"/>
  <c r="CA130" i="167"/>
  <c r="CF129" i="167"/>
  <c r="CK120" i="167"/>
  <c r="CK105" i="167"/>
  <c r="CF101" i="167"/>
  <c r="CL99" i="167"/>
  <c r="CS98" i="167"/>
  <c r="CA93" i="167"/>
  <c r="CG90" i="167"/>
  <c r="BQ87" i="167"/>
  <c r="CR789" i="167"/>
  <c r="BQ84" i="167"/>
  <c r="CS805" i="167"/>
  <c r="CA78" i="167"/>
  <c r="BR77" i="167"/>
  <c r="CG74" i="167"/>
  <c r="BN63" i="167"/>
  <c r="BR58" i="167"/>
  <c r="CA58" i="167"/>
  <c r="BR49" i="167"/>
  <c r="CQ49" i="167"/>
  <c r="CG47" i="167"/>
  <c r="BN45" i="167"/>
  <c r="BR44" i="167"/>
  <c r="BO44" i="167"/>
  <c r="BY41" i="167"/>
  <c r="BR31" i="167"/>
  <c r="CA31" i="167"/>
  <c r="CG31" i="167"/>
  <c r="CM31" i="167"/>
  <c r="BZ16" i="167"/>
  <c r="CM13" i="167"/>
  <c r="BR13" i="167"/>
  <c r="CA478" i="167"/>
  <c r="CL478" i="167"/>
  <c r="BS465" i="167"/>
  <c r="BS454" i="167"/>
  <c r="BS520" i="167"/>
  <c r="CO520" i="167"/>
  <c r="CK225" i="167"/>
  <c r="BY213" i="167"/>
  <c r="BY202" i="167"/>
  <c r="BQ197" i="167"/>
  <c r="W197" i="167"/>
  <c r="AK196" i="167"/>
  <c r="W194" i="167"/>
  <c r="CK190" i="167"/>
  <c r="AA190" i="167"/>
  <c r="AE189" i="167"/>
  <c r="AK183" i="167"/>
  <c r="G183" i="167"/>
  <c r="CQ183" i="167" s="1"/>
  <c r="CT183" i="167" s="1"/>
  <c r="AK182" i="167"/>
  <c r="AE178" i="167"/>
  <c r="AK176" i="167"/>
  <c r="CK174" i="167"/>
  <c r="AA174" i="167"/>
  <c r="CA173" i="167"/>
  <c r="AK169" i="167"/>
  <c r="BS167" i="167"/>
  <c r="AA166" i="167"/>
  <c r="CL165" i="167"/>
  <c r="AA165" i="167"/>
  <c r="F164" i="167"/>
  <c r="CL162" i="167"/>
  <c r="W162" i="167"/>
  <c r="CA161" i="167"/>
  <c r="AJ160" i="167"/>
  <c r="Z156" i="167"/>
  <c r="CM155" i="167"/>
  <c r="CG137" i="167"/>
  <c r="BS135" i="167"/>
  <c r="BY130" i="167"/>
  <c r="CK130" i="167"/>
  <c r="BO127" i="167"/>
  <c r="CF123" i="167"/>
  <c r="CO122" i="167"/>
  <c r="CF121" i="167"/>
  <c r="CG120" i="167"/>
  <c r="CG105" i="167"/>
  <c r="CA102" i="167"/>
  <c r="CO99" i="167"/>
  <c r="CF96" i="167"/>
  <c r="BR94" i="167"/>
  <c r="BY94" i="167"/>
  <c r="BZ93" i="167"/>
  <c r="BY90" i="167"/>
  <c r="CR805" i="167"/>
  <c r="BY74" i="167"/>
  <c r="CM74" i="167"/>
  <c r="CL70" i="167"/>
  <c r="BQ69" i="167"/>
  <c r="CM65" i="167"/>
  <c r="BP65" i="167"/>
  <c r="CM61" i="167"/>
  <c r="CG58" i="167"/>
  <c r="BS54" i="167"/>
  <c r="BZ47" i="167"/>
  <c r="CK37" i="167"/>
  <c r="BZ27" i="167"/>
  <c r="CG27" i="167"/>
  <c r="BQ25" i="167"/>
  <c r="BS24" i="167"/>
  <c r="BS20" i="167"/>
  <c r="CA20" i="167"/>
  <c r="CF20" i="167"/>
  <c r="CM20" i="167"/>
  <c r="BY16" i="167"/>
  <c r="CM12" i="167"/>
  <c r="CQ478" i="167"/>
  <c r="BY477" i="167"/>
  <c r="BZ481" i="167"/>
  <c r="BR470" i="167"/>
  <c r="BZ470" i="167"/>
  <c r="CL950" i="167"/>
  <c r="BQ950" i="167"/>
  <c r="BY540" i="167"/>
  <c r="CF540" i="167"/>
  <c r="BY239" i="167"/>
  <c r="CK231" i="167"/>
  <c r="Z225" i="167"/>
  <c r="BP225" i="167" s="1"/>
  <c r="CL216" i="167"/>
  <c r="CF212" i="167"/>
  <c r="F212" i="167"/>
  <c r="AK204" i="167"/>
  <c r="BZ191" i="167"/>
  <c r="CA190" i="167"/>
  <c r="Z190" i="167"/>
  <c r="CK189" i="167"/>
  <c r="AD189" i="167"/>
  <c r="AD178" i="167"/>
  <c r="Z174" i="167"/>
  <c r="Z166" i="167"/>
  <c r="CG165" i="167"/>
  <c r="Z165" i="167"/>
  <c r="BZ161" i="167"/>
  <c r="BY161" i="167"/>
  <c r="CL157" i="167"/>
  <c r="CM156" i="167"/>
  <c r="CG155" i="167"/>
  <c r="CM149" i="167"/>
  <c r="CL149" i="167"/>
  <c r="CL143" i="167"/>
  <c r="CA137" i="167"/>
  <c r="CK136" i="167"/>
  <c r="CK132" i="167"/>
  <c r="BZ120" i="167"/>
  <c r="CM114" i="167"/>
  <c r="BQ106" i="167"/>
  <c r="CL106" i="167"/>
  <c r="BZ105" i="167"/>
  <c r="CL102" i="167"/>
  <c r="BZ98" i="167"/>
  <c r="BY96" i="167"/>
  <c r="BY93" i="167"/>
  <c r="BS83" i="167"/>
  <c r="CK78" i="167"/>
  <c r="BR74" i="167"/>
  <c r="CL65" i="167"/>
  <c r="BS59" i="167"/>
  <c r="CF58" i="167"/>
  <c r="BS53" i="167"/>
  <c r="BR47" i="167"/>
  <c r="BS41" i="167"/>
  <c r="CM39" i="167"/>
  <c r="CG37" i="167"/>
  <c r="BR16" i="167"/>
  <c r="CK13" i="167"/>
  <c r="BS449" i="167"/>
  <c r="CL474" i="167"/>
  <c r="BR481" i="167"/>
  <c r="BO950" i="167"/>
  <c r="BS503" i="167"/>
  <c r="CS167" i="167"/>
  <c r="CS906" i="167"/>
  <c r="BR161" i="167"/>
  <c r="CL145" i="167"/>
  <c r="CR971" i="167"/>
  <c r="CU971" i="167" s="1"/>
  <c r="CK142" i="167"/>
  <c r="BR120" i="167"/>
  <c r="BS104" i="167"/>
  <c r="CA99" i="167"/>
  <c r="BR93" i="167"/>
  <c r="CA81" i="167"/>
  <c r="BS80" i="167"/>
  <c r="BQ74" i="167"/>
  <c r="BR71" i="167"/>
  <c r="CG71" i="167"/>
  <c r="BY70" i="167"/>
  <c r="CG65" i="167"/>
  <c r="BY61" i="167"/>
  <c r="CA59" i="167"/>
  <c r="CG40" i="167"/>
  <c r="CK40" i="167"/>
  <c r="CK39" i="167"/>
  <c r="BR37" i="167"/>
  <c r="CS35" i="167"/>
  <c r="CA35" i="167"/>
  <c r="BZ30" i="167"/>
  <c r="CA30" i="167"/>
  <c r="CG30" i="167"/>
  <c r="BQ22" i="167"/>
  <c r="CG13" i="167"/>
  <c r="BR705" i="167"/>
  <c r="CK705" i="167"/>
  <c r="BR816" i="167"/>
  <c r="BQ816" i="167"/>
  <c r="BZ816" i="167"/>
  <c r="CA202" i="167"/>
  <c r="AK187" i="167"/>
  <c r="AD186" i="167"/>
  <c r="BY174" i="167"/>
  <c r="X174" i="167"/>
  <c r="CG171" i="167"/>
  <c r="CS992" i="167"/>
  <c r="CK167" i="167"/>
  <c r="Z167" i="167"/>
  <c r="CK166" i="167"/>
  <c r="X166" i="167"/>
  <c r="BY165" i="167"/>
  <c r="X165" i="167"/>
  <c r="Z163" i="167"/>
  <c r="BY162" i="167"/>
  <c r="BY157" i="167"/>
  <c r="X157" i="167"/>
  <c r="CG156" i="167"/>
  <c r="BY155" i="167"/>
  <c r="BP150" i="167"/>
  <c r="CF149" i="167"/>
  <c r="BO149" i="167"/>
  <c r="CF146" i="167"/>
  <c r="BZ136" i="167"/>
  <c r="CL133" i="167"/>
  <c r="BP130" i="167"/>
  <c r="BQ121" i="167"/>
  <c r="CG117" i="167"/>
  <c r="CS983" i="167"/>
  <c r="BZ115" i="167"/>
  <c r="CR918" i="167"/>
  <c r="CA114" i="167"/>
  <c r="CM112" i="167"/>
  <c r="CF109" i="167"/>
  <c r="CM109" i="167"/>
  <c r="BZ108" i="167"/>
  <c r="CG103" i="167"/>
  <c r="CS852" i="167"/>
  <c r="CG98" i="167"/>
  <c r="BY97" i="167"/>
  <c r="CR746" i="167"/>
  <c r="BS89" i="167"/>
  <c r="CL87" i="167"/>
  <c r="BZ81" i="167"/>
  <c r="BS78" i="167"/>
  <c r="BQ70" i="167"/>
  <c r="CF65" i="167"/>
  <c r="CG63" i="167"/>
  <c r="BQ61" i="167"/>
  <c r="BZ60" i="167"/>
  <c r="CS833" i="167"/>
  <c r="BO58" i="167"/>
  <c r="CF45" i="167"/>
  <c r="BR26" i="167"/>
  <c r="BZ26" i="167"/>
  <c r="CG26" i="167"/>
  <c r="CA14" i="167"/>
  <c r="CS913" i="167"/>
  <c r="CG14" i="167"/>
  <c r="CA13" i="167"/>
  <c r="CO465" i="167"/>
  <c r="CK458" i="167"/>
  <c r="BR458" i="167"/>
  <c r="BY458" i="167"/>
  <c r="BO816" i="167"/>
  <c r="CA816" i="167"/>
  <c r="CF816" i="167"/>
  <c r="CM816" i="167"/>
  <c r="AJ216" i="167"/>
  <c r="G202" i="167"/>
  <c r="BB202" i="167" s="1"/>
  <c r="CF199" i="167"/>
  <c r="F199" i="167"/>
  <c r="CR192" i="167"/>
  <c r="CR676" i="167"/>
  <c r="BZ185" i="167"/>
  <c r="CA184" i="167"/>
  <c r="AA184" i="167"/>
  <c r="G180" i="167"/>
  <c r="BO180" i="167" s="1"/>
  <c r="CL175" i="167"/>
  <c r="AA171" i="167"/>
  <c r="CG167" i="167"/>
  <c r="BZ163" i="167"/>
  <c r="BQ162" i="167"/>
  <c r="W158" i="167"/>
  <c r="W157" i="167"/>
  <c r="F156" i="167"/>
  <c r="BZ149" i="167"/>
  <c r="BY145" i="167"/>
  <c r="BZ143" i="167"/>
  <c r="CM139" i="167"/>
  <c r="BR137" i="167"/>
  <c r="BY133" i="167"/>
  <c r="CK131" i="167"/>
  <c r="BR126" i="167"/>
  <c r="CF122" i="167"/>
  <c r="CK118" i="167"/>
  <c r="BS115" i="167"/>
  <c r="BZ114" i="167"/>
  <c r="CK113" i="167"/>
  <c r="CS970" i="167"/>
  <c r="CA109" i="167"/>
  <c r="BR108" i="167"/>
  <c r="BR107" i="167"/>
  <c r="CA107" i="167"/>
  <c r="BS106" i="167"/>
  <c r="CM103" i="167"/>
  <c r="BZ102" i="167"/>
  <c r="CF102" i="167"/>
  <c r="CF100" i="167"/>
  <c r="BY99" i="167"/>
  <c r="CA98" i="167"/>
  <c r="CM79" i="167"/>
  <c r="CG75" i="167"/>
  <c r="CM71" i="167"/>
  <c r="CA65" i="167"/>
  <c r="CF63" i="167"/>
  <c r="CL62" i="167"/>
  <c r="CG59" i="167"/>
  <c r="BQ59" i="167"/>
  <c r="BZ57" i="167"/>
  <c r="CS837" i="167"/>
  <c r="CK56" i="167"/>
  <c r="CM55" i="167"/>
  <c r="CL54" i="167"/>
  <c r="CO48" i="167"/>
  <c r="CL22" i="167"/>
  <c r="BZ13" i="167"/>
  <c r="CS920" i="167"/>
  <c r="BZ449" i="167"/>
  <c r="CA449" i="167"/>
  <c r="CG449" i="167"/>
  <c r="BR486" i="167"/>
  <c r="CR948" i="167"/>
  <c r="CK486" i="167"/>
  <c r="CL711" i="167"/>
  <c r="BR527" i="167"/>
  <c r="BS581" i="167"/>
  <c r="CR981" i="167"/>
  <c r="BP467" i="167"/>
  <c r="BS467" i="167"/>
  <c r="CM586" i="167"/>
  <c r="CS1050" i="167"/>
  <c r="CL614" i="167"/>
  <c r="BO527" i="167"/>
  <c r="CF527" i="167"/>
  <c r="BS1000" i="167"/>
  <c r="CG727" i="167"/>
  <c r="BZ727" i="167"/>
  <c r="BZ950" i="167"/>
  <c r="CS1089" i="167"/>
  <c r="CG584" i="167"/>
  <c r="CK584" i="167"/>
  <c r="BQ557" i="167"/>
  <c r="BO510" i="167"/>
  <c r="BY510" i="167"/>
  <c r="CL510" i="167"/>
  <c r="CM510" i="167"/>
  <c r="CG611" i="167"/>
  <c r="CA452" i="167"/>
  <c r="CF452" i="167"/>
  <c r="CL453" i="167"/>
  <c r="CR997" i="167"/>
  <c r="BQ453" i="167"/>
  <c r="CF467" i="167"/>
  <c r="BO467" i="167"/>
  <c r="BO707" i="167"/>
  <c r="CL585" i="167"/>
  <c r="CR1048" i="167"/>
  <c r="BS527" i="167"/>
  <c r="BR532" i="167"/>
  <c r="BZ532" i="167"/>
  <c r="CM532" i="167"/>
  <c r="BS531" i="167"/>
  <c r="CM557" i="167"/>
  <c r="CS1107" i="167"/>
  <c r="CK503" i="167"/>
  <c r="BO452" i="167"/>
  <c r="BN458" i="167"/>
  <c r="BQ467" i="167"/>
  <c r="CF601" i="167"/>
  <c r="CM647" i="167"/>
  <c r="CK647" i="167"/>
  <c r="BY683" i="167"/>
  <c r="BO683" i="167"/>
  <c r="BQ532" i="167"/>
  <c r="BY584" i="167"/>
  <c r="BO520" i="167"/>
  <c r="CF520" i="167"/>
  <c r="CF564" i="167"/>
  <c r="CA564" i="167"/>
  <c r="BO481" i="167"/>
  <c r="CA611" i="167"/>
  <c r="BZ454" i="167"/>
  <c r="BY454" i="167"/>
  <c r="BO480" i="167"/>
  <c r="BY1116" i="167"/>
  <c r="BQ1116" i="167"/>
  <c r="CG583" i="167"/>
  <c r="CM583" i="167"/>
  <c r="CA539" i="167"/>
  <c r="CG539" i="167"/>
  <c r="CM539" i="167"/>
  <c r="BQ32" i="167"/>
  <c r="CL32" i="167"/>
  <c r="CO28" i="167"/>
  <c r="CM27" i="167"/>
  <c r="CF26" i="167"/>
  <c r="CF23" i="167"/>
  <c r="CK17" i="167"/>
  <c r="BQ13" i="167"/>
  <c r="CF12" i="167"/>
  <c r="BP12" i="167"/>
  <c r="CF463" i="167"/>
  <c r="CM459" i="167"/>
  <c r="CK478" i="167"/>
  <c r="BP481" i="167"/>
  <c r="BZ611" i="167"/>
  <c r="CA593" i="167"/>
  <c r="CL811" i="167"/>
  <c r="BY453" i="167"/>
  <c r="BQ451" i="167"/>
  <c r="CK471" i="167"/>
  <c r="BZ471" i="167"/>
  <c r="CG471" i="167"/>
  <c r="BS470" i="167"/>
  <c r="BY706" i="167"/>
  <c r="CL706" i="167"/>
  <c r="CK727" i="167"/>
  <c r="BQ704" i="167"/>
  <c r="CA533" i="167"/>
  <c r="CG533" i="167"/>
  <c r="CF584" i="167"/>
  <c r="BN584" i="167"/>
  <c r="BS644" i="167"/>
  <c r="CF644" i="167"/>
  <c r="CA644" i="167"/>
  <c r="CK498" i="167"/>
  <c r="CM503" i="167"/>
  <c r="CR556" i="167"/>
  <c r="BY556" i="167"/>
  <c r="BZ541" i="167"/>
  <c r="CL541" i="167"/>
  <c r="BQ510" i="167"/>
  <c r="CA515" i="167"/>
  <c r="BR578" i="167"/>
  <c r="CG578" i="167"/>
  <c r="CK578" i="167"/>
  <c r="BQ766" i="167"/>
  <c r="BS766" i="167"/>
  <c r="CL766" i="167"/>
  <c r="BZ104" i="167"/>
  <c r="BR85" i="167"/>
  <c r="BY79" i="167"/>
  <c r="BR42" i="167"/>
  <c r="CR862" i="167"/>
  <c r="CA41" i="167"/>
  <c r="BQ38" i="167"/>
  <c r="CA24" i="167"/>
  <c r="CL23" i="167"/>
  <c r="CG17" i="167"/>
  <c r="BQ473" i="167"/>
  <c r="CA463" i="167"/>
  <c r="CK459" i="167"/>
  <c r="BO459" i="167"/>
  <c r="CL475" i="167"/>
  <c r="BR611" i="167"/>
  <c r="BS611" i="167"/>
  <c r="BR593" i="167"/>
  <c r="CG811" i="167"/>
  <c r="CA460" i="167"/>
  <c r="BR455" i="167"/>
  <c r="CK455" i="167"/>
  <c r="CL454" i="167"/>
  <c r="BQ452" i="167"/>
  <c r="CG1003" i="167"/>
  <c r="CS1045" i="167"/>
  <c r="BZ1003" i="167"/>
  <c r="BO528" i="167"/>
  <c r="CS1068" i="167"/>
  <c r="CK569" i="167"/>
  <c r="BZ569" i="167"/>
  <c r="CG569" i="167"/>
  <c r="BZ647" i="167"/>
  <c r="CL647" i="167"/>
  <c r="CA584" i="167"/>
  <c r="BR630" i="167"/>
  <c r="CG624" i="167"/>
  <c r="BO644" i="167"/>
  <c r="CL556" i="167"/>
  <c r="CA520" i="167"/>
  <c r="BO766" i="167"/>
  <c r="CG459" i="167"/>
  <c r="BZ478" i="167"/>
  <c r="CM481" i="167"/>
  <c r="CA811" i="167"/>
  <c r="CG462" i="167"/>
  <c r="CA462" i="167"/>
  <c r="BR727" i="167"/>
  <c r="BS619" i="167"/>
  <c r="BZ584" i="167"/>
  <c r="BP710" i="167"/>
  <c r="BZ710" i="167"/>
  <c r="CA710" i="167"/>
  <c r="CF624" i="167"/>
  <c r="BS540" i="167"/>
  <c r="BQ509" i="167"/>
  <c r="CL509" i="167"/>
  <c r="BO509" i="167"/>
  <c r="CF509" i="167"/>
  <c r="BO32" i="167"/>
  <c r="CM28" i="167"/>
  <c r="BZ21" i="167"/>
  <c r="BY17" i="167"/>
  <c r="BS11" i="167"/>
  <c r="BR463" i="167"/>
  <c r="BY478" i="167"/>
  <c r="CG477" i="167"/>
  <c r="CS932" i="167"/>
  <c r="CS931" i="167"/>
  <c r="CQ593" i="167"/>
  <c r="CT593" i="167" s="1"/>
  <c r="BZ811" i="167"/>
  <c r="CK462" i="167"/>
  <c r="CO527" i="167"/>
  <c r="BS647" i="167"/>
  <c r="BP647" i="167"/>
  <c r="BO533" i="167"/>
  <c r="CF533" i="167"/>
  <c r="BR584" i="167"/>
  <c r="CF630" i="167"/>
  <c r="CO630" i="167"/>
  <c r="BY710" i="167"/>
  <c r="CM498" i="167"/>
  <c r="CA498" i="167"/>
  <c r="CL498" i="167"/>
  <c r="BR503" i="167"/>
  <c r="BN511" i="167"/>
  <c r="CF511" i="167"/>
  <c r="CM511" i="167"/>
  <c r="CF541" i="167"/>
  <c r="CM462" i="167"/>
  <c r="BZ458" i="167"/>
  <c r="CF480" i="167"/>
  <c r="CK527" i="167"/>
  <c r="CS1041" i="167"/>
  <c r="CM527" i="167"/>
  <c r="CM999" i="167"/>
  <c r="CA950" i="167"/>
  <c r="CS1126" i="167"/>
  <c r="CG567" i="167"/>
  <c r="BY529" i="167"/>
  <c r="CF529" i="167"/>
  <c r="CM529" i="167"/>
  <c r="BQ107" i="167"/>
  <c r="BR95" i="167"/>
  <c r="CO55" i="167"/>
  <c r="BQ43" i="167"/>
  <c r="CR863" i="167"/>
  <c r="CL25" i="167"/>
  <c r="BR20" i="167"/>
  <c r="CG19" i="167"/>
  <c r="BQ19" i="167"/>
  <c r="CR898" i="167"/>
  <c r="BQ17" i="167"/>
  <c r="CG16" i="167"/>
  <c r="BQ15" i="167"/>
  <c r="CL13" i="167"/>
  <c r="BN469" i="167"/>
  <c r="BQ478" i="167"/>
  <c r="CK477" i="167"/>
  <c r="CG476" i="167"/>
  <c r="BZ476" i="167"/>
  <c r="CM476" i="167"/>
  <c r="CG483" i="167"/>
  <c r="CG486" i="167"/>
  <c r="BQ464" i="167"/>
  <c r="CM458" i="167"/>
  <c r="BQ472" i="167"/>
  <c r="BQ706" i="167"/>
  <c r="CM614" i="167"/>
  <c r="CL1003" i="167"/>
  <c r="BY1003" i="167"/>
  <c r="BZ999" i="167"/>
  <c r="BZ704" i="167"/>
  <c r="BR1027" i="167"/>
  <c r="CF599" i="167"/>
  <c r="BS599" i="167"/>
  <c r="CS1095" i="167"/>
  <c r="BR557" i="167"/>
  <c r="CF498" i="167"/>
  <c r="BY502" i="167"/>
  <c r="CQ582" i="167"/>
  <c r="CF582" i="167"/>
  <c r="BQ556" i="167"/>
  <c r="CL646" i="167"/>
  <c r="BS541" i="167"/>
  <c r="CG773" i="167"/>
  <c r="CS1150" i="167"/>
  <c r="BQ601" i="167"/>
  <c r="BQ619" i="167"/>
  <c r="CL619" i="167"/>
  <c r="CO584" i="167"/>
  <c r="CG646" i="167"/>
  <c r="BQ529" i="167"/>
  <c r="CG496" i="167"/>
  <c r="CM491" i="167"/>
  <c r="BZ491" i="167"/>
  <c r="CR987" i="167"/>
  <c r="CG453" i="167"/>
  <c r="CS997" i="167"/>
  <c r="BS451" i="167"/>
  <c r="BO471" i="167"/>
  <c r="CF706" i="167"/>
  <c r="BS528" i="167"/>
  <c r="CA1027" i="167"/>
  <c r="BQ565" i="167"/>
  <c r="CA631" i="167"/>
  <c r="CG631" i="167"/>
  <c r="CM631" i="167"/>
  <c r="CF583" i="167"/>
  <c r="CK568" i="167"/>
  <c r="BS624" i="167"/>
  <c r="CM506" i="167"/>
  <c r="BR497" i="167"/>
  <c r="CA502" i="167"/>
  <c r="BQ520" i="167"/>
  <c r="CR1121" i="167"/>
  <c r="BZ868" i="167"/>
  <c r="BS1187" i="167"/>
  <c r="BO1187" i="167"/>
  <c r="BZ496" i="167"/>
  <c r="CF492" i="167"/>
  <c r="CQ602" i="167"/>
  <c r="BP602" i="167"/>
  <c r="CL543" i="167"/>
  <c r="BQ543" i="167"/>
  <c r="BR496" i="167"/>
  <c r="CG560" i="167"/>
  <c r="BR490" i="167"/>
  <c r="CM490" i="167"/>
  <c r="CL633" i="167"/>
  <c r="BQ633" i="167"/>
  <c r="BS807" i="167"/>
  <c r="CF508" i="167"/>
  <c r="CA508" i="167"/>
  <c r="BP508" i="167"/>
  <c r="CQ508" i="167"/>
  <c r="BS508" i="167"/>
  <c r="BP615" i="167"/>
  <c r="BZ615" i="167"/>
  <c r="CS1140" i="167"/>
  <c r="CU1140" i="167" s="1"/>
  <c r="CG580" i="167"/>
  <c r="CR1165" i="167"/>
  <c r="BS603" i="167"/>
  <c r="BZ567" i="167"/>
  <c r="CR1126" i="167"/>
  <c r="BY567" i="167"/>
  <c r="CG615" i="167"/>
  <c r="CR1135" i="167"/>
  <c r="BY515" i="167"/>
  <c r="CR1146" i="167"/>
  <c r="BQ578" i="167"/>
  <c r="CF768" i="167"/>
  <c r="BO768" i="167"/>
  <c r="CF773" i="167"/>
  <c r="BS494" i="167"/>
  <c r="CF491" i="167"/>
  <c r="CG605" i="167"/>
  <c r="BR605" i="167"/>
  <c r="CA605" i="167"/>
  <c r="CR1175" i="167"/>
  <c r="BR626" i="167"/>
  <c r="CK626" i="167"/>
  <c r="CK465" i="167"/>
  <c r="CF472" i="167"/>
  <c r="CM727" i="167"/>
  <c r="BS584" i="167"/>
  <c r="CG568" i="167"/>
  <c r="CG644" i="167"/>
  <c r="CS1100" i="167"/>
  <c r="CK506" i="167"/>
  <c r="CG497" i="167"/>
  <c r="BR615" i="167"/>
  <c r="CL515" i="167"/>
  <c r="BP579" i="167"/>
  <c r="BY508" i="167"/>
  <c r="CA807" i="167"/>
  <c r="BN807" i="167"/>
  <c r="CF807" i="167"/>
  <c r="BZ1187" i="167"/>
  <c r="CS1147" i="167"/>
  <c r="BR629" i="167"/>
  <c r="CG581" i="167"/>
  <c r="BP581" i="167"/>
  <c r="CK563" i="167"/>
  <c r="CL496" i="167"/>
  <c r="CK490" i="167"/>
  <c r="CM1027" i="167"/>
  <c r="BZ601" i="167"/>
  <c r="BS683" i="167"/>
  <c r="BQ583" i="167"/>
  <c r="BS497" i="167"/>
  <c r="BS511" i="167"/>
  <c r="BN555" i="167"/>
  <c r="BQ555" i="167"/>
  <c r="CK646" i="167"/>
  <c r="BS564" i="167"/>
  <c r="CG563" i="167"/>
  <c r="CA580" i="167"/>
  <c r="BO769" i="167"/>
  <c r="BY767" i="167"/>
  <c r="CK868" i="167"/>
  <c r="CA1187" i="167"/>
  <c r="CK496" i="167"/>
  <c r="CG494" i="167"/>
  <c r="CA494" i="167"/>
  <c r="CL492" i="167"/>
  <c r="CR1198" i="167"/>
  <c r="BQ544" i="167"/>
  <c r="CL544" i="167"/>
  <c r="BS602" i="167"/>
  <c r="BQ526" i="167"/>
  <c r="CR1200" i="167"/>
  <c r="BY650" i="167"/>
  <c r="CL650" i="167"/>
  <c r="BQ559" i="167"/>
  <c r="CQ559" i="167"/>
  <c r="CK804" i="167"/>
  <c r="CS1170" i="167"/>
  <c r="CR1166" i="167"/>
  <c r="CQ633" i="167"/>
  <c r="BY605" i="167"/>
  <c r="CG626" i="167"/>
  <c r="BY544" i="167"/>
  <c r="CF544" i="167"/>
  <c r="BZ526" i="167"/>
  <c r="BS718" i="167"/>
  <c r="BR513" i="167"/>
  <c r="CA492" i="167"/>
  <c r="CF488" i="167"/>
  <c r="BZ626" i="167"/>
  <c r="CK726" i="167"/>
  <c r="CG802" i="167"/>
  <c r="BS765" i="167"/>
  <c r="BR561" i="167"/>
  <c r="CL649" i="167"/>
  <c r="BS537" i="167"/>
  <c r="CL708" i="167"/>
  <c r="BO708" i="167"/>
  <c r="CQ649" i="167"/>
  <c r="CF649" i="167"/>
  <c r="BO605" i="167"/>
  <c r="CA720" i="167"/>
  <c r="CK554" i="167"/>
  <c r="CM554" i="167"/>
  <c r="CA545" i="167"/>
  <c r="CS718" i="167"/>
  <c r="CS1210" i="167"/>
  <c r="CK718" i="167"/>
  <c r="BZ603" i="167"/>
  <c r="CM649" i="167"/>
  <c r="CR1231" i="167"/>
  <c r="CL551" i="167"/>
  <c r="CQ726" i="167"/>
  <c r="CK821" i="167"/>
  <c r="CA821" i="167"/>
  <c r="CG821" i="167"/>
  <c r="CO548" i="167"/>
  <c r="BS545" i="167"/>
  <c r="CM718" i="167"/>
  <c r="CQ671" i="167"/>
  <c r="CF671" i="167"/>
  <c r="BY671" i="167"/>
  <c r="BY603" i="167"/>
  <c r="CQ603" i="167"/>
  <c r="BQ514" i="167"/>
  <c r="BY649" i="167"/>
  <c r="CM517" i="167"/>
  <c r="BY551" i="167"/>
  <c r="BO551" i="167"/>
  <c r="CO583" i="167"/>
  <c r="BY568" i="167"/>
  <c r="BZ646" i="167"/>
  <c r="CR1122" i="167"/>
  <c r="CK767" i="167"/>
  <c r="CF494" i="167"/>
  <c r="CK494" i="167"/>
  <c r="BZ492" i="167"/>
  <c r="BZ804" i="167"/>
  <c r="BR726" i="167"/>
  <c r="BS738" i="167"/>
  <c r="BZ765" i="167"/>
  <c r="CR1205" i="167"/>
  <c r="BY765" i="167"/>
  <c r="CR1210" i="167"/>
  <c r="BQ718" i="167"/>
  <c r="BR603" i="167"/>
  <c r="BY518" i="167"/>
  <c r="BY514" i="167"/>
  <c r="BS649" i="167"/>
  <c r="CG517" i="167"/>
  <c r="BP517" i="167"/>
  <c r="BY559" i="167"/>
  <c r="BS609" i="167"/>
  <c r="CM577" i="167"/>
  <c r="BO568" i="167"/>
  <c r="CA511" i="167"/>
  <c r="BY578" i="167"/>
  <c r="CL684" i="167"/>
  <c r="CL623" i="167"/>
  <c r="BR802" i="167"/>
  <c r="BO720" i="167"/>
  <c r="CF720" i="167"/>
  <c r="CL554" i="167"/>
  <c r="CS1193" i="167"/>
  <c r="BZ820" i="167"/>
  <c r="CG820" i="167"/>
  <c r="CA765" i="167"/>
  <c r="CF765" i="167"/>
  <c r="CL1021" i="167"/>
  <c r="CG718" i="167"/>
  <c r="CM519" i="167"/>
  <c r="BQ603" i="167"/>
  <c r="BQ649" i="167"/>
  <c r="CR1223" i="167"/>
  <c r="BQ517" i="167"/>
  <c r="CL517" i="167"/>
  <c r="BR633" i="167"/>
  <c r="CF1064" i="167"/>
  <c r="CL561" i="167"/>
  <c r="BZ718" i="167"/>
  <c r="CG519" i="167"/>
  <c r="CL514" i="167"/>
  <c r="BR517" i="167"/>
  <c r="CA1064" i="167"/>
  <c r="BZ508" i="167"/>
  <c r="CR1197" i="167"/>
  <c r="BS554" i="167"/>
  <c r="BY820" i="167"/>
  <c r="BR718" i="167"/>
  <c r="CL525" i="167"/>
  <c r="CK514" i="167"/>
  <c r="CM632" i="167"/>
  <c r="BS632" i="167"/>
  <c r="CF632" i="167"/>
  <c r="CK576" i="167"/>
  <c r="CS1074" i="167"/>
  <c r="CA556" i="167"/>
  <c r="CS1112" i="167"/>
  <c r="BS773" i="167"/>
  <c r="BZ1186" i="167"/>
  <c r="BZ739" i="167"/>
  <c r="BS492" i="167"/>
  <c r="CS1164" i="167"/>
  <c r="BY660" i="167"/>
  <c r="CA660" i="167"/>
  <c r="CG623" i="167"/>
  <c r="BY602" i="167"/>
  <c r="CA633" i="167"/>
  <c r="BZ821" i="167"/>
  <c r="CM720" i="167"/>
  <c r="BQ554" i="167"/>
  <c r="CL526" i="167"/>
  <c r="CS1200" i="167"/>
  <c r="CA526" i="167"/>
  <c r="BQ1021" i="167"/>
  <c r="BR642" i="167"/>
  <c r="CA642" i="167"/>
  <c r="CG514" i="167"/>
  <c r="BQ536" i="167"/>
  <c r="BY536" i="167"/>
  <c r="CA671" i="167"/>
  <c r="BO517" i="167"/>
  <c r="BS543" i="167"/>
  <c r="BQ538" i="167"/>
  <c r="CF648" i="167"/>
  <c r="CQ592" i="167"/>
  <c r="CS612" i="167"/>
  <c r="CU612" i="167" s="1"/>
  <c r="CP612" i="167" s="1"/>
  <c r="BY591" i="167"/>
  <c r="CQ6" i="167"/>
  <c r="BO5" i="167"/>
  <c r="CK1016" i="167"/>
  <c r="BZ574" i="167"/>
  <c r="BQ1015" i="167"/>
  <c r="BQ801" i="167"/>
  <c r="BZ482" i="167"/>
  <c r="CR1013" i="167"/>
  <c r="G1013" i="167"/>
  <c r="BO1013" i="167" s="1"/>
  <c r="CF1013" i="167"/>
  <c r="CR1248" i="167"/>
  <c r="G1012" i="167"/>
  <c r="BO1012" i="167" s="1"/>
  <c r="CF1012" i="167"/>
  <c r="CS1010" i="167"/>
  <c r="F695" i="167"/>
  <c r="BP695" i="167" s="1"/>
  <c r="CR694" i="167"/>
  <c r="F728" i="167"/>
  <c r="CG669" i="167"/>
  <c r="Z669" i="167"/>
  <c r="AA669" i="167"/>
  <c r="W1156" i="167"/>
  <c r="CK1156" i="167"/>
  <c r="AA875" i="167"/>
  <c r="CG875" i="167"/>
  <c r="CM875" i="167"/>
  <c r="F855" i="167"/>
  <c r="G855" i="167"/>
  <c r="BN855" i="167" s="1"/>
  <c r="BY548" i="167"/>
  <c r="CL566" i="167"/>
  <c r="CQ546" i="167"/>
  <c r="CL671" i="167"/>
  <c r="BR597" i="167"/>
  <c r="BR657" i="167"/>
  <c r="BS648" i="167"/>
  <c r="CM612" i="167"/>
  <c r="CA504" i="167"/>
  <c r="CM7" i="167"/>
  <c r="CG1057" i="167"/>
  <c r="CM512" i="167"/>
  <c r="CQ1117" i="167"/>
  <c r="BO574" i="167"/>
  <c r="AA482" i="167"/>
  <c r="F1013" i="167"/>
  <c r="CR1250" i="167"/>
  <c r="BS1007" i="167"/>
  <c r="W724" i="167"/>
  <c r="BQ724" i="167"/>
  <c r="CF724" i="167"/>
  <c r="G724" i="167"/>
  <c r="BO724" i="167" s="1"/>
  <c r="AK499" i="167"/>
  <c r="AJ499" i="167"/>
  <c r="CL632" i="167"/>
  <c r="CK662" i="167"/>
  <c r="CF549" i="167"/>
  <c r="CL7" i="167"/>
  <c r="CL512" i="167"/>
  <c r="CR482" i="167"/>
  <c r="CR1221" i="167"/>
  <c r="CR1251" i="167"/>
  <c r="CM536" i="167"/>
  <c r="CM655" i="167"/>
  <c r="BQ645" i="167"/>
  <c r="CR1246" i="167"/>
  <c r="CA549" i="167"/>
  <c r="BZ549" i="167"/>
  <c r="CK590" i="167"/>
  <c r="BQ5" i="167"/>
  <c r="CL588" i="167"/>
  <c r="AJ484" i="167"/>
  <c r="CG761" i="167"/>
  <c r="Z761" i="167"/>
  <c r="BR678" i="167"/>
  <c r="BZ678" i="167"/>
  <c r="AA678" i="167"/>
  <c r="CR512" i="167"/>
  <c r="BP801" i="167"/>
  <c r="CG801" i="167"/>
  <c r="BR775" i="167"/>
  <c r="Z775" i="167"/>
  <c r="AA775" i="167"/>
  <c r="BZ663" i="167"/>
  <c r="BY655" i="167"/>
  <c r="CG652" i="167"/>
  <c r="BR7" i="167"/>
  <c r="BY7" i="167"/>
  <c r="BY512" i="167"/>
  <c r="CK588" i="167"/>
  <c r="CM588" i="167"/>
  <c r="AK479" i="167"/>
  <c r="AE673" i="167"/>
  <c r="BS673" i="167"/>
  <c r="AD673" i="167"/>
  <c r="G756" i="167"/>
  <c r="BO756" i="167" s="1"/>
  <c r="CA756" i="167"/>
  <c r="CF617" i="167"/>
  <c r="BO617" i="167"/>
  <c r="BY663" i="167"/>
  <c r="BO656" i="167"/>
  <c r="BS655" i="167"/>
  <c r="BN655" i="167"/>
  <c r="CL654" i="167"/>
  <c r="BN662" i="167"/>
  <c r="CL8" i="167"/>
  <c r="BR549" i="167"/>
  <c r="BQ7" i="167"/>
  <c r="CQ7" i="167"/>
  <c r="CQ512" i="167"/>
  <c r="CF512" i="167"/>
  <c r="CA588" i="167"/>
  <c r="BY558" i="167"/>
  <c r="BQ1111" i="167"/>
  <c r="CK1111" i="167"/>
  <c r="CS1281" i="167"/>
  <c r="BR1015" i="167"/>
  <c r="CK1015" i="167"/>
  <c r="CF1014" i="167"/>
  <c r="CK801" i="167"/>
  <c r="BQ786" i="167"/>
  <c r="BR779" i="167"/>
  <c r="W778" i="167"/>
  <c r="X778" i="167"/>
  <c r="W928" i="167"/>
  <c r="X928" i="167"/>
  <c r="BY807" i="167"/>
  <c r="CR1021" i="167"/>
  <c r="CK650" i="167"/>
  <c r="CA559" i="167"/>
  <c r="BS617" i="167"/>
  <c r="BR659" i="167"/>
  <c r="BY667" i="167"/>
  <c r="BS663" i="167"/>
  <c r="CK657" i="167"/>
  <c r="BQ655" i="167"/>
  <c r="BY654" i="167"/>
  <c r="BS662" i="167"/>
  <c r="BY504" i="167"/>
  <c r="CR591" i="167"/>
  <c r="BQ591" i="167"/>
  <c r="CF8" i="167"/>
  <c r="BQ549" i="167"/>
  <c r="CR1191" i="167"/>
  <c r="BR512" i="167"/>
  <c r="BY588" i="167"/>
  <c r="CL558" i="167"/>
  <c r="BO558" i="167"/>
  <c r="CF587" i="167"/>
  <c r="CL587" i="167"/>
  <c r="CF801" i="167"/>
  <c r="CF1009" i="167"/>
  <c r="AK694" i="167"/>
  <c r="W703" i="167"/>
  <c r="CR1268" i="167"/>
  <c r="CR1273" i="167"/>
  <c r="CR1007" i="167"/>
  <c r="CL1007" i="167"/>
  <c r="CS1008" i="167"/>
  <c r="AD501" i="167"/>
  <c r="BS501" i="167"/>
  <c r="F674" i="167"/>
  <c r="CA674" i="167"/>
  <c r="F1159" i="167"/>
  <c r="CA1159" i="167"/>
  <c r="CM521" i="167"/>
  <c r="BQ512" i="167"/>
  <c r="BS1014" i="167"/>
  <c r="BN1014" i="167"/>
  <c r="CA801" i="167"/>
  <c r="CR714" i="167"/>
  <c r="Z501" i="167"/>
  <c r="BZ501" i="167"/>
  <c r="CG501" i="167"/>
  <c r="AA501" i="167"/>
  <c r="G753" i="167"/>
  <c r="CQ753" i="167" s="1"/>
  <c r="CF753" i="167"/>
  <c r="CK1018" i="167"/>
  <c r="BZ1018" i="167"/>
  <c r="BZ659" i="167"/>
  <c r="BQ663" i="167"/>
  <c r="CG521" i="167"/>
  <c r="CG1015" i="167"/>
  <c r="BP1014" i="167"/>
  <c r="BZ801" i="167"/>
  <c r="BN801" i="167"/>
  <c r="BS786" i="167"/>
  <c r="BZ479" i="167"/>
  <c r="Z479" i="167"/>
  <c r="CS1252" i="167"/>
  <c r="AD695" i="167"/>
  <c r="W762" i="167"/>
  <c r="BZ553" i="167"/>
  <c r="BZ609" i="167"/>
  <c r="CM597" i="167"/>
  <c r="BY543" i="167"/>
  <c r="BN663" i="167"/>
  <c r="CM507" i="167"/>
  <c r="BO591" i="167"/>
  <c r="CL574" i="167"/>
  <c r="BY574" i="167"/>
  <c r="CA1015" i="167"/>
  <c r="BY801" i="167"/>
  <c r="CM841" i="167"/>
  <c r="AA479" i="167"/>
  <c r="AE1011" i="167"/>
  <c r="AA728" i="167"/>
  <c r="CR751" i="167"/>
  <c r="AJ635" i="167"/>
  <c r="AK635" i="167"/>
  <c r="G905" i="167"/>
  <c r="CQ905" i="167" s="1"/>
  <c r="CF905" i="167"/>
  <c r="CM905" i="167"/>
  <c r="CR693" i="167"/>
  <c r="CL693" i="167"/>
  <c r="AJ851" i="167"/>
  <c r="AK851" i="167"/>
  <c r="CA881" i="167"/>
  <c r="CG881" i="167"/>
  <c r="Z881" i="167"/>
  <c r="AA881" i="167"/>
  <c r="G827" i="167"/>
  <c r="CQ827" i="167" s="1"/>
  <c r="F827" i="167"/>
  <c r="CK548" i="167"/>
  <c r="CR523" i="167"/>
  <c r="CK632" i="167"/>
  <c r="CA517" i="167"/>
  <c r="BR553" i="167"/>
  <c r="CK597" i="167"/>
  <c r="CF543" i="167"/>
  <c r="CQ543" i="167"/>
  <c r="BR538" i="167"/>
  <c r="CL657" i="167"/>
  <c r="CL648" i="167"/>
  <c r="CL592" i="167"/>
  <c r="CF591" i="167"/>
  <c r="CO1057" i="167"/>
  <c r="BQ589" i="167"/>
  <c r="BZ1015" i="167"/>
  <c r="BR801" i="167"/>
  <c r="AE482" i="167"/>
  <c r="CS1248" i="167"/>
  <c r="CS1245" i="167"/>
  <c r="CS694" i="167"/>
  <c r="CR729" i="167"/>
  <c r="G729" i="167"/>
  <c r="BO729" i="167" s="1"/>
  <c r="CF729" i="167"/>
  <c r="BQ728" i="167"/>
  <c r="CL728" i="167"/>
  <c r="G743" i="167"/>
  <c r="BN743" i="167" s="1"/>
  <c r="CM743" i="167"/>
  <c r="AK939" i="167"/>
  <c r="AJ939" i="167"/>
  <c r="BS489" i="167"/>
  <c r="CR493" i="167"/>
  <c r="CM780" i="167"/>
  <c r="CF772" i="167"/>
  <c r="BQ758" i="167"/>
  <c r="BZ793" i="167"/>
  <c r="CF1093" i="167"/>
  <c r="CS600" i="167"/>
  <c r="CL594" i="167"/>
  <c r="F688" i="167"/>
  <c r="CF606" i="167"/>
  <c r="BR618" i="167"/>
  <c r="CL637" i="167"/>
  <c r="CG639" i="167"/>
  <c r="BR986" i="167"/>
  <c r="CF1230" i="167"/>
  <c r="CG1184" i="167"/>
  <c r="CK883" i="167"/>
  <c r="CA883" i="167"/>
  <c r="CS771" i="167"/>
  <c r="AE819" i="167"/>
  <c r="AD819" i="167"/>
  <c r="CM550" i="167"/>
  <c r="CA639" i="167"/>
  <c r="CR880" i="167"/>
  <c r="F888" i="167"/>
  <c r="CF888" i="167"/>
  <c r="BQ594" i="167"/>
  <c r="AJ692" i="167"/>
  <c r="BQ622" i="167"/>
  <c r="CM947" i="167"/>
  <c r="AJ723" i="167"/>
  <c r="AK723" i="167"/>
  <c r="AK848" i="167"/>
  <c r="CM499" i="167"/>
  <c r="CA775" i="167"/>
  <c r="BR1108" i="167"/>
  <c r="CF550" i="167"/>
  <c r="F550" i="167"/>
  <c r="X1157" i="167"/>
  <c r="AK595" i="167"/>
  <c r="AK675" i="167"/>
  <c r="BS731" i="167"/>
  <c r="CS661" i="167"/>
  <c r="BS992" i="167"/>
  <c r="BQ965" i="167"/>
  <c r="BY965" i="167"/>
  <c r="CL965" i="167"/>
  <c r="AK1159" i="167"/>
  <c r="AJ1159" i="167"/>
  <c r="AK794" i="167"/>
  <c r="AJ794" i="167"/>
  <c r="AJ847" i="167"/>
  <c r="AK847" i="167"/>
  <c r="CS806" i="167"/>
  <c r="BS975" i="167"/>
  <c r="BZ550" i="167"/>
  <c r="W680" i="167"/>
  <c r="G608" i="167"/>
  <c r="BO608" i="167" s="1"/>
  <c r="CS570" i="167"/>
  <c r="AE635" i="167"/>
  <c r="AD636" i="167"/>
  <c r="Z666" i="167"/>
  <c r="CM944" i="167"/>
  <c r="F955" i="167"/>
  <c r="BP955" i="167" s="1"/>
  <c r="CS940" i="167"/>
  <c r="CM992" i="167"/>
  <c r="AK905" i="167"/>
  <c r="CL1029" i="167"/>
  <c r="BY962" i="167"/>
  <c r="G965" i="167"/>
  <c r="CQ241" i="167" s="1"/>
  <c r="AK744" i="167"/>
  <c r="Z814" i="167"/>
  <c r="BZ814" i="167"/>
  <c r="CM813" i="167"/>
  <c r="CR797" i="167"/>
  <c r="BS1106" i="167"/>
  <c r="CR677" i="167"/>
  <c r="F608" i="167"/>
  <c r="CR570" i="167"/>
  <c r="CR672" i="167"/>
  <c r="CR939" i="167"/>
  <c r="AE1098" i="167"/>
  <c r="CR1123" i="167"/>
  <c r="Z992" i="167"/>
  <c r="BQ962" i="167"/>
  <c r="AJ854" i="167"/>
  <c r="AK854" i="167"/>
  <c r="AJ914" i="167"/>
  <c r="AK914" i="167"/>
  <c r="CK587" i="167"/>
  <c r="BR1014" i="167"/>
  <c r="CR1249" i="167"/>
  <c r="CR1270" i="167"/>
  <c r="BR719" i="167"/>
  <c r="W758" i="167"/>
  <c r="CS885" i="167"/>
  <c r="AA856" i="167"/>
  <c r="BS964" i="167"/>
  <c r="CK1034" i="167"/>
  <c r="CR1106" i="167"/>
  <c r="CA594" i="167"/>
  <c r="AJ681" i="167"/>
  <c r="F677" i="167"/>
  <c r="CL625" i="167"/>
  <c r="AA606" i="167"/>
  <c r="X637" i="167"/>
  <c r="X672" i="167"/>
  <c r="X939" i="167"/>
  <c r="BY939" i="167"/>
  <c r="CR1184" i="167"/>
  <c r="X990" i="167"/>
  <c r="Z870" i="167"/>
  <c r="BZ915" i="167"/>
  <c r="BR915" i="167"/>
  <c r="CK915" i="167"/>
  <c r="AK976" i="167"/>
  <c r="BS709" i="167"/>
  <c r="CR1278" i="167"/>
  <c r="CL758" i="167"/>
  <c r="CL856" i="167"/>
  <c r="CK1106" i="167"/>
  <c r="CR1092" i="167"/>
  <c r="CF1277" i="167"/>
  <c r="CS664" i="167"/>
  <c r="CR687" i="167"/>
  <c r="CR731" i="167"/>
  <c r="CK1088" i="167"/>
  <c r="CA1091" i="167"/>
  <c r="F1260" i="167"/>
  <c r="CF1260" i="167"/>
  <c r="AA890" i="167"/>
  <c r="BZ890" i="167"/>
  <c r="AJ875" i="167"/>
  <c r="AK875" i="167"/>
  <c r="AA812" i="167"/>
  <c r="BZ812" i="167"/>
  <c r="CS721" i="167"/>
  <c r="BR721" i="167"/>
  <c r="CR799" i="167"/>
  <c r="BZ799" i="167"/>
  <c r="CM846" i="167"/>
  <c r="Z846" i="167"/>
  <c r="CQ1093" i="167"/>
  <c r="CR1030" i="167"/>
  <c r="CR1090" i="167"/>
  <c r="W1081" i="167"/>
  <c r="BY1081" i="167"/>
  <c r="AD1006" i="167"/>
  <c r="AE1006" i="167"/>
  <c r="BS858" i="167"/>
  <c r="AD858" i="167"/>
  <c r="CR890" i="167"/>
  <c r="BQ890" i="167"/>
  <c r="CR812" i="167"/>
  <c r="X799" i="167"/>
  <c r="AJ840" i="167"/>
  <c r="AK840" i="167"/>
  <c r="AJ923" i="167"/>
  <c r="AK923" i="167"/>
  <c r="BS734" i="167"/>
  <c r="CG749" i="167"/>
  <c r="CS759" i="167"/>
  <c r="F1093" i="167"/>
  <c r="BY964" i="167"/>
  <c r="CL1261" i="167"/>
  <c r="CR522" i="167"/>
  <c r="CF571" i="167"/>
  <c r="AK991" i="167"/>
  <c r="G606" i="167"/>
  <c r="BO606" i="167" s="1"/>
  <c r="AD731" i="167"/>
  <c r="AJ622" i="167"/>
  <c r="W635" i="167"/>
  <c r="AD641" i="167"/>
  <c r="AJ955" i="167"/>
  <c r="BZ963" i="167"/>
  <c r="G1091" i="167"/>
  <c r="BO1091" i="167" s="1"/>
  <c r="G1128" i="167"/>
  <c r="CQ1128" i="167" s="1"/>
  <c r="CR952" i="167"/>
  <c r="W946" i="167"/>
  <c r="BY946" i="167"/>
  <c r="CA965" i="167"/>
  <c r="F1081" i="167"/>
  <c r="AD883" i="167"/>
  <c r="AE883" i="167"/>
  <c r="AA756" i="167"/>
  <c r="Z756" i="167"/>
  <c r="BR6" i="167"/>
  <c r="W717" i="167"/>
  <c r="BQ717" i="167"/>
  <c r="CA713" i="167"/>
  <c r="CM783" i="167"/>
  <c r="BZ762" i="167"/>
  <c r="Z740" i="167"/>
  <c r="BS748" i="167"/>
  <c r="CM793" i="167"/>
  <c r="CA1070" i="167"/>
  <c r="CA1199" i="167"/>
  <c r="CK1023" i="167"/>
  <c r="AJ1025" i="167"/>
  <c r="CF1261" i="167"/>
  <c r="CK530" i="167"/>
  <c r="BR550" i="167"/>
  <c r="BZ690" i="167"/>
  <c r="BZ686" i="167"/>
  <c r="BR691" i="167"/>
  <c r="AE678" i="167"/>
  <c r="AJ680" i="167"/>
  <c r="CF677" i="167"/>
  <c r="CS674" i="167"/>
  <c r="AE598" i="167"/>
  <c r="AK608" i="167"/>
  <c r="CS641" i="167"/>
  <c r="AD653" i="167"/>
  <c r="BR947" i="167"/>
  <c r="CF904" i="167"/>
  <c r="G904" i="167"/>
  <c r="BO904" i="167" s="1"/>
  <c r="X1029" i="167"/>
  <c r="AA700" i="167"/>
  <c r="AD699" i="167"/>
  <c r="AE699" i="167"/>
  <c r="BZ693" i="167"/>
  <c r="CG693" i="167"/>
  <c r="AA1018" i="167"/>
  <c r="X915" i="167"/>
  <c r="CR878" i="167"/>
  <c r="W878" i="167"/>
  <c r="BZ989" i="167"/>
  <c r="Z829" i="167"/>
  <c r="CG829" i="167"/>
  <c r="W895" i="167"/>
  <c r="X895" i="167"/>
  <c r="CM827" i="167"/>
  <c r="BR862" i="167"/>
  <c r="BZ874" i="167"/>
  <c r="BR877" i="167"/>
  <c r="CR889" i="167"/>
  <c r="CR931" i="167"/>
  <c r="CK1048" i="167"/>
  <c r="CK1047" i="167"/>
  <c r="CS1058" i="167"/>
  <c r="CR1068" i="167"/>
  <c r="CR1115" i="167"/>
  <c r="Z1185" i="167"/>
  <c r="BR1185" i="167"/>
  <c r="F1217" i="167"/>
  <c r="CF1217" i="167"/>
  <c r="AA1269" i="167"/>
  <c r="CG1269" i="167"/>
  <c r="CR1047" i="167"/>
  <c r="CR1058" i="167"/>
  <c r="F1059" i="167"/>
  <c r="AE1078" i="167"/>
  <c r="AA1083" i="167"/>
  <c r="AK1096" i="167"/>
  <c r="AJ1103" i="167"/>
  <c r="AE1136" i="167"/>
  <c r="AD1136" i="167"/>
  <c r="F1176" i="167"/>
  <c r="CR1185" i="167"/>
  <c r="BR1250" i="167"/>
  <c r="CA1250" i="167"/>
  <c r="CA1263" i="167"/>
  <c r="Z1269" i="167"/>
  <c r="CS1125" i="167"/>
  <c r="F1181" i="167"/>
  <c r="CF1181" i="167"/>
  <c r="CF1250" i="167"/>
  <c r="F1250" i="167"/>
  <c r="G1250" i="167"/>
  <c r="BO1250" i="167" s="1"/>
  <c r="CS834" i="167"/>
  <c r="CK833" i="167"/>
  <c r="CA836" i="167"/>
  <c r="BZ931" i="167"/>
  <c r="W1047" i="167"/>
  <c r="CR1043" i="167"/>
  <c r="AA1041" i="167"/>
  <c r="G1071" i="167"/>
  <c r="BO1071" i="167" s="1"/>
  <c r="F1077" i="167"/>
  <c r="AA1078" i="167"/>
  <c r="CF1079" i="167"/>
  <c r="W1083" i="167"/>
  <c r="X1084" i="167"/>
  <c r="CS1086" i="167"/>
  <c r="G1125" i="167"/>
  <c r="BO1125" i="167" s="1"/>
  <c r="CF1125" i="167"/>
  <c r="CF1131" i="167"/>
  <c r="F1131" i="167"/>
  <c r="AK1204" i="167"/>
  <c r="CR782" i="167"/>
  <c r="AA834" i="167"/>
  <c r="BR836" i="167"/>
  <c r="AK861" i="167"/>
  <c r="CK889" i="167"/>
  <c r="AK953" i="167"/>
  <c r="W1046" i="167"/>
  <c r="BQ1046" i="167"/>
  <c r="X1043" i="167"/>
  <c r="F1071" i="167"/>
  <c r="AD1073" i="167"/>
  <c r="Z1086" i="167"/>
  <c r="Z1095" i="167"/>
  <c r="AE1094" i="167"/>
  <c r="CL1113" i="167"/>
  <c r="F1125" i="167"/>
  <c r="G1131" i="167"/>
  <c r="BO1131" i="167" s="1"/>
  <c r="AK1163" i="167"/>
  <c r="AJ1163" i="167"/>
  <c r="AK1214" i="167"/>
  <c r="AJ1214" i="167"/>
  <c r="BZ1024" i="167"/>
  <c r="AA819" i="167"/>
  <c r="CK822" i="167"/>
  <c r="CM834" i="167"/>
  <c r="Z834" i="167"/>
  <c r="G846" i="167"/>
  <c r="BO846" i="167" s="1"/>
  <c r="X879" i="167"/>
  <c r="AE882" i="167"/>
  <c r="G895" i="167"/>
  <c r="CQ895" i="167" s="1"/>
  <c r="AJ912" i="167"/>
  <c r="CS919" i="167"/>
  <c r="AJ959" i="167"/>
  <c r="CK982" i="167"/>
  <c r="AE979" i="167"/>
  <c r="AA1045" i="167"/>
  <c r="F1041" i="167"/>
  <c r="AK1074" i="167"/>
  <c r="AJ1079" i="167"/>
  <c r="CM1096" i="167"/>
  <c r="CA1096" i="167"/>
  <c r="BY1165" i="167"/>
  <c r="BQ1165" i="167"/>
  <c r="AA1215" i="167"/>
  <c r="BZ1215" i="167"/>
  <c r="CG1215" i="167"/>
  <c r="Z1237" i="167"/>
  <c r="BZ1237" i="167"/>
  <c r="CG1237" i="167"/>
  <c r="CM1237" i="167"/>
  <c r="W1281" i="167"/>
  <c r="CK1281" i="167"/>
  <c r="BR1281" i="167"/>
  <c r="Z819" i="167"/>
  <c r="CG834" i="167"/>
  <c r="CF844" i="167"/>
  <c r="CG874" i="167"/>
  <c r="BZ889" i="167"/>
  <c r="BR997" i="167"/>
  <c r="CL994" i="167"/>
  <c r="BS1048" i="167"/>
  <c r="BZ1083" i="167"/>
  <c r="CM1095" i="167"/>
  <c r="AD1160" i="167"/>
  <c r="AE1160" i="167"/>
  <c r="CF1165" i="167"/>
  <c r="F1165" i="167"/>
  <c r="AD1220" i="167"/>
  <c r="AE1220" i="167"/>
  <c r="CK700" i="167"/>
  <c r="BZ881" i="167"/>
  <c r="CR745" i="167"/>
  <c r="CM770" i="167"/>
  <c r="BR827" i="167"/>
  <c r="BZ834" i="167"/>
  <c r="BS842" i="167"/>
  <c r="BR844" i="167"/>
  <c r="BR847" i="167"/>
  <c r="CR848" i="167"/>
  <c r="AA857" i="167"/>
  <c r="CF874" i="167"/>
  <c r="X900" i="167"/>
  <c r="AD898" i="167"/>
  <c r="BZ927" i="167"/>
  <c r="AE926" i="167"/>
  <c r="X987" i="167"/>
  <c r="AE1049" i="167"/>
  <c r="AK1051" i="167"/>
  <c r="AJ1069" i="167"/>
  <c r="BS1076" i="167"/>
  <c r="AK1112" i="167"/>
  <c r="CA1141" i="167"/>
  <c r="G1165" i="167"/>
  <c r="BB1165" i="167" s="1"/>
  <c r="CS1207" i="167"/>
  <c r="CG1219" i="167"/>
  <c r="CM1219" i="167"/>
  <c r="Z1219" i="167"/>
  <c r="CA700" i="167"/>
  <c r="CR784" i="167"/>
  <c r="BS826" i="167"/>
  <c r="BS834" i="167"/>
  <c r="CR840" i="167"/>
  <c r="CA874" i="167"/>
  <c r="CM886" i="167"/>
  <c r="CK899" i="167"/>
  <c r="CM1037" i="167"/>
  <c r="BZ1075" i="167"/>
  <c r="BS1079" i="167"/>
  <c r="Z1192" i="167"/>
  <c r="CG1192" i="167"/>
  <c r="CR1207" i="167"/>
  <c r="CF1248" i="167"/>
  <c r="BS1248" i="167"/>
  <c r="AK1266" i="167"/>
  <c r="AJ1266" i="167"/>
  <c r="CS869" i="167"/>
  <c r="CG1046" i="167"/>
  <c r="CG1078" i="167"/>
  <c r="CG1110" i="167"/>
  <c r="BZ1110" i="167"/>
  <c r="CA1110" i="167"/>
  <c r="CM1110" i="167"/>
  <c r="CS1114" i="167"/>
  <c r="F1113" i="167"/>
  <c r="CF1113" i="167"/>
  <c r="BR1210" i="167"/>
  <c r="CG1210" i="167"/>
  <c r="AD799" i="167"/>
  <c r="AD832" i="167"/>
  <c r="G842" i="167"/>
  <c r="CS864" i="167"/>
  <c r="CR867" i="167"/>
  <c r="AA931" i="167"/>
  <c r="CS993" i="167"/>
  <c r="AE1004" i="167"/>
  <c r="AD1048" i="167"/>
  <c r="AK1043" i="167"/>
  <c r="AA1068" i="167"/>
  <c r="CL1073" i="167"/>
  <c r="BZ1076" i="167"/>
  <c r="BY1075" i="167"/>
  <c r="BS1085" i="167"/>
  <c r="AA1110" i="167"/>
  <c r="G1113" i="167"/>
  <c r="BN1113" i="167" s="1"/>
  <c r="G1189" i="167"/>
  <c r="BO1189" i="167" s="1"/>
  <c r="CF1189" i="167"/>
  <c r="AA1210" i="167"/>
  <c r="CA1270" i="167"/>
  <c r="CG1270" i="167"/>
  <c r="CR945" i="167"/>
  <c r="AK972" i="167"/>
  <c r="G850" i="167"/>
  <c r="BO850" i="167" s="1"/>
  <c r="BR1006" i="167"/>
  <c r="CO715" i="167"/>
  <c r="AJ787" i="167"/>
  <c r="CF819" i="167"/>
  <c r="G826" i="167"/>
  <c r="BO826" i="167" s="1"/>
  <c r="AA828" i="167"/>
  <c r="BR831" i="167"/>
  <c r="CS860" i="167"/>
  <c r="Z873" i="167"/>
  <c r="AK879" i="167"/>
  <c r="BY893" i="167"/>
  <c r="AK901" i="167"/>
  <c r="CF900" i="167"/>
  <c r="G1049" i="167"/>
  <c r="CG1045" i="167"/>
  <c r="CS953" i="167"/>
  <c r="BR1066" i="167"/>
  <c r="BY1067" i="167"/>
  <c r="CF1073" i="167"/>
  <c r="AK1086" i="167"/>
  <c r="Z1110" i="167"/>
  <c r="CR1169" i="167"/>
  <c r="F1189" i="167"/>
  <c r="Z1210" i="167"/>
  <c r="CS1231" i="167"/>
  <c r="BZ1175" i="167"/>
  <c r="X1223" i="167"/>
  <c r="Z1256" i="167"/>
  <c r="CM1272" i="167"/>
  <c r="AA1273" i="167"/>
  <c r="AK1280" i="167"/>
  <c r="W1215" i="167"/>
  <c r="CM1215" i="167"/>
  <c r="BS1219" i="167"/>
  <c r="BY1223" i="167"/>
  <c r="BR1248" i="167"/>
  <c r="F1252" i="167"/>
  <c r="BS1256" i="167"/>
  <c r="CR1271" i="167"/>
  <c r="Z1273" i="167"/>
  <c r="AA1279" i="167"/>
  <c r="CA1152" i="167"/>
  <c r="X1168" i="167"/>
  <c r="CA1177" i="167"/>
  <c r="CS1196" i="167"/>
  <c r="G1215" i="167"/>
  <c r="BO1215" i="167" s="1"/>
  <c r="AA1220" i="167"/>
  <c r="AA1262" i="167"/>
  <c r="AK1265" i="167"/>
  <c r="CS1066" i="167"/>
  <c r="W1198" i="167"/>
  <c r="CF1239" i="167"/>
  <c r="CK1112" i="167"/>
  <c r="AD1163" i="167"/>
  <c r="G1193" i="167"/>
  <c r="CQ1193" i="167" s="1"/>
  <c r="G1228" i="167"/>
  <c r="BO1228" i="167" s="1"/>
  <c r="AE1241" i="167"/>
  <c r="AE1281" i="167"/>
  <c r="CM1280" i="167"/>
  <c r="BS1150" i="167"/>
  <c r="CR1154" i="167"/>
  <c r="CS1163" i="167"/>
  <c r="W1179" i="167"/>
  <c r="BQ1179" i="167"/>
  <c r="BZ1224" i="167"/>
  <c r="AJ1236" i="167"/>
  <c r="CM1252" i="167"/>
  <c r="BS1265" i="167"/>
  <c r="CF1272" i="167"/>
  <c r="BY1278" i="167"/>
  <c r="CF1280" i="167"/>
  <c r="CK1279" i="167"/>
  <c r="CK1142" i="167"/>
  <c r="CS1144" i="167"/>
  <c r="X1161" i="167"/>
  <c r="BY1174" i="167"/>
  <c r="CL1175" i="167"/>
  <c r="BY1198" i="167"/>
  <c r="CF1256" i="167"/>
  <c r="BZ1280" i="167"/>
  <c r="CA1279" i="167"/>
  <c r="CR1143" i="167"/>
  <c r="BY1161" i="167"/>
  <c r="CG1164" i="167"/>
  <c r="BY1168" i="167"/>
  <c r="BY1175" i="167"/>
  <c r="CR1178" i="167"/>
  <c r="BS1181" i="167"/>
  <c r="BS1206" i="167"/>
  <c r="BR1224" i="167"/>
  <c r="CF1228" i="167"/>
  <c r="CF1234" i="167"/>
  <c r="CR1233" i="167"/>
  <c r="CS1240" i="167"/>
  <c r="CK1247" i="167"/>
  <c r="BZ1246" i="167"/>
  <c r="AK1252" i="167"/>
  <c r="BQ1259" i="167"/>
  <c r="BS1125" i="167"/>
  <c r="BQ1175" i="167"/>
  <c r="CO1189" i="167"/>
  <c r="CM1206" i="167"/>
  <c r="CS1213" i="167"/>
  <c r="CM1212" i="167"/>
  <c r="CK1235" i="167"/>
  <c r="BY1240" i="167"/>
  <c r="CQ1247" i="167"/>
  <c r="BS1268" i="167"/>
  <c r="BP574" i="167"/>
  <c r="BO60" i="167"/>
  <c r="BO531" i="167"/>
  <c r="BP146" i="167"/>
  <c r="CO50" i="167"/>
  <c r="Z697" i="167"/>
  <c r="CS697" i="167"/>
  <c r="CS1273" i="167"/>
  <c r="CG736" i="167"/>
  <c r="Z736" i="167"/>
  <c r="X764" i="167"/>
  <c r="CL764" i="167"/>
  <c r="CR713" i="167"/>
  <c r="G713" i="167"/>
  <c r="BO713" i="167" s="1"/>
  <c r="W763" i="167"/>
  <c r="X761" i="167"/>
  <c r="CR761" i="167"/>
  <c r="CU761" i="167" s="1"/>
  <c r="CR1032" i="167"/>
  <c r="X1032" i="167"/>
  <c r="G1063" i="167"/>
  <c r="CQ1063" i="167" s="1"/>
  <c r="AD966" i="167"/>
  <c r="AE966" i="167"/>
  <c r="AE685" i="167"/>
  <c r="AK625" i="167"/>
  <c r="AJ625" i="167"/>
  <c r="AA634" i="167"/>
  <c r="Z905" i="167"/>
  <c r="CG905" i="167"/>
  <c r="G952" i="167"/>
  <c r="CQ257" i="167" s="1"/>
  <c r="CL910" i="167"/>
  <c r="BQ910" i="167"/>
  <c r="BY910" i="167"/>
  <c r="CA972" i="167"/>
  <c r="BR972" i="167"/>
  <c r="AD989" i="167"/>
  <c r="CG774" i="167"/>
  <c r="CS774" i="167"/>
  <c r="CR902" i="167"/>
  <c r="X902" i="167"/>
  <c r="CG925" i="167"/>
  <c r="AA925" i="167"/>
  <c r="AD1052" i="167"/>
  <c r="AE1052" i="167"/>
  <c r="AD1221" i="167"/>
  <c r="AJ1012" i="167"/>
  <c r="AD1072" i="167"/>
  <c r="AA697" i="167"/>
  <c r="CA703" i="167"/>
  <c r="AA736" i="167"/>
  <c r="G764" i="167"/>
  <c r="BO764" i="167" s="1"/>
  <c r="AD754" i="167"/>
  <c r="CR728" i="167"/>
  <c r="X728" i="167"/>
  <c r="CM713" i="167"/>
  <c r="F713" i="167"/>
  <c r="CL763" i="167"/>
  <c r="AD750" i="167"/>
  <c r="BS750" i="167"/>
  <c r="CM740" i="167"/>
  <c r="CF775" i="167"/>
  <c r="AA759" i="167"/>
  <c r="BQ757" i="167"/>
  <c r="BR747" i="167"/>
  <c r="AK815" i="167"/>
  <c r="G824" i="167"/>
  <c r="BN824" i="167" s="1"/>
  <c r="W1032" i="167"/>
  <c r="AD1031" i="167"/>
  <c r="F1063" i="167"/>
  <c r="BZ1108" i="167"/>
  <c r="Z1108" i="167"/>
  <c r="AJ573" i="167"/>
  <c r="F1158" i="167"/>
  <c r="AK689" i="167"/>
  <c r="AD608" i="167"/>
  <c r="CF638" i="167"/>
  <c r="F638" i="167"/>
  <c r="BY955" i="167"/>
  <c r="BY1091" i="167"/>
  <c r="W1091" i="167"/>
  <c r="BS1090" i="167"/>
  <c r="CG1127" i="167"/>
  <c r="CK1127" i="167"/>
  <c r="BQ905" i="167"/>
  <c r="W905" i="167"/>
  <c r="X905" i="167"/>
  <c r="AE943" i="167"/>
  <c r="AK942" i="167"/>
  <c r="X699" i="167"/>
  <c r="BZ699" i="167"/>
  <c r="G910" i="167"/>
  <c r="BO910" i="167" s="1"/>
  <c r="AA972" i="167"/>
  <c r="BS962" i="167"/>
  <c r="CK858" i="167"/>
  <c r="CG858" i="167"/>
  <c r="Z858" i="167"/>
  <c r="CS858" i="167"/>
  <c r="Z989" i="167"/>
  <c r="CA989" i="167"/>
  <c r="CG989" i="167"/>
  <c r="CS989" i="167"/>
  <c r="AE709" i="167"/>
  <c r="AA774" i="167"/>
  <c r="W864" i="167"/>
  <c r="CR864" i="167"/>
  <c r="CR1004" i="167"/>
  <c r="W1004" i="167"/>
  <c r="CA1068" i="167"/>
  <c r="CF1068" i="167"/>
  <c r="CS1094" i="167"/>
  <c r="CS1134" i="167"/>
  <c r="Z1072" i="167"/>
  <c r="CS1072" i="167"/>
  <c r="CR1263" i="167"/>
  <c r="CL732" i="167"/>
  <c r="BY732" i="167"/>
  <c r="CL713" i="167"/>
  <c r="BZ797" i="167"/>
  <c r="CG797" i="167"/>
  <c r="F824" i="167"/>
  <c r="CK1032" i="167"/>
  <c r="AK571" i="167"/>
  <c r="AJ571" i="167"/>
  <c r="CK1157" i="167"/>
  <c r="BZ1157" i="167"/>
  <c r="AA1157" i="167"/>
  <c r="CR604" i="167"/>
  <c r="BY604" i="167"/>
  <c r="F604" i="167"/>
  <c r="CF604" i="167"/>
  <c r="G604" i="167"/>
  <c r="BO604" i="167" s="1"/>
  <c r="W1128" i="167"/>
  <c r="BQ1128" i="167"/>
  <c r="CK1128" i="167"/>
  <c r="BR943" i="167"/>
  <c r="CS943" i="167"/>
  <c r="Z943" i="167"/>
  <c r="BQ972" i="167"/>
  <c r="CR972" i="167"/>
  <c r="BS795" i="167"/>
  <c r="AE795" i="167"/>
  <c r="CA873" i="167"/>
  <c r="CM873" i="167"/>
  <c r="G873" i="167"/>
  <c r="CQ873" i="167" s="1"/>
  <c r="BO921" i="167"/>
  <c r="CQ921" i="167"/>
  <c r="BS932" i="167"/>
  <c r="BY932" i="167"/>
  <c r="CL932" i="167"/>
  <c r="F1035" i="167"/>
  <c r="CF1035" i="167"/>
  <c r="G1058" i="167"/>
  <c r="BO1058" i="167" s="1"/>
  <c r="F1058" i="167"/>
  <c r="BR1227" i="167"/>
  <c r="BZ1227" i="167"/>
  <c r="CG1227" i="167"/>
  <c r="W1229" i="167"/>
  <c r="CR1229" i="167"/>
  <c r="AJ1233" i="167"/>
  <c r="AK1233" i="167"/>
  <c r="CL1256" i="167"/>
  <c r="W1256" i="167"/>
  <c r="F1274" i="167"/>
  <c r="G1274" i="167"/>
  <c r="BO1274" i="167" s="1"/>
  <c r="G725" i="167"/>
  <c r="BO725" i="167" s="1"/>
  <c r="BR729" i="167"/>
  <c r="CK729" i="167"/>
  <c r="BR716" i="167"/>
  <c r="CS716" i="167"/>
  <c r="CR884" i="167"/>
  <c r="Z1025" i="167"/>
  <c r="BR1025" i="167"/>
  <c r="AA1025" i="167"/>
  <c r="G664" i="167"/>
  <c r="BB664" i="167" s="1"/>
  <c r="CF664" i="167"/>
  <c r="AE986" i="167"/>
  <c r="AD986" i="167"/>
  <c r="BQ907" i="167"/>
  <c r="X907" i="167"/>
  <c r="CR907" i="167"/>
  <c r="BY870" i="167"/>
  <c r="X870" i="167"/>
  <c r="CM870" i="167"/>
  <c r="CF870" i="167"/>
  <c r="F989" i="167"/>
  <c r="G989" i="167"/>
  <c r="CQ989" i="167" s="1"/>
  <c r="Z709" i="167"/>
  <c r="CG709" i="167"/>
  <c r="CK744" i="167"/>
  <c r="Z782" i="167"/>
  <c r="AA782" i="167"/>
  <c r="CF823" i="167"/>
  <c r="F823" i="167"/>
  <c r="BY876" i="167"/>
  <c r="CR876" i="167"/>
  <c r="BS923" i="167"/>
  <c r="CF923" i="167"/>
  <c r="W922" i="167"/>
  <c r="CR922" i="167"/>
  <c r="Z1227" i="167"/>
  <c r="G1273" i="167"/>
  <c r="F1273" i="167"/>
  <c r="CF1273" i="167"/>
  <c r="BR703" i="167"/>
  <c r="G703" i="167"/>
  <c r="BO703" i="167" s="1"/>
  <c r="CF764" i="167"/>
  <c r="CK713" i="167"/>
  <c r="AJ806" i="167"/>
  <c r="W664" i="167"/>
  <c r="CR664" i="167"/>
  <c r="X1221" i="167"/>
  <c r="BS1012" i="167"/>
  <c r="X696" i="167"/>
  <c r="CS702" i="167"/>
  <c r="Z702" i="167"/>
  <c r="AA729" i="167"/>
  <c r="BZ728" i="167"/>
  <c r="CF713" i="167"/>
  <c r="Z734" i="167"/>
  <c r="AA734" i="167"/>
  <c r="Z724" i="167"/>
  <c r="AJ500" i="167"/>
  <c r="AK500" i="167"/>
  <c r="W751" i="167"/>
  <c r="BY740" i="167"/>
  <c r="CA740" i="167"/>
  <c r="F740" i="167"/>
  <c r="CM759" i="167"/>
  <c r="CS790" i="167"/>
  <c r="X797" i="167"/>
  <c r="AE785" i="167"/>
  <c r="AA535" i="167"/>
  <c r="BR1032" i="167"/>
  <c r="CS1092" i="167"/>
  <c r="CF974" i="167"/>
  <c r="CS1199" i="167"/>
  <c r="Z1199" i="167"/>
  <c r="CS1025" i="167"/>
  <c r="W1025" i="167"/>
  <c r="CL1025" i="167"/>
  <c r="CF1232" i="167"/>
  <c r="CS1063" i="167"/>
  <c r="BR530" i="167"/>
  <c r="CS1055" i="167"/>
  <c r="BQ550" i="167"/>
  <c r="W600" i="167"/>
  <c r="BY600" i="167"/>
  <c r="CF600" i="167"/>
  <c r="AD573" i="167"/>
  <c r="CL1158" i="167"/>
  <c r="F664" i="167"/>
  <c r="BR675" i="167"/>
  <c r="CR675" i="167"/>
  <c r="AK690" i="167"/>
  <c r="AJ690" i="167"/>
  <c r="CM691" i="167"/>
  <c r="AE625" i="167"/>
  <c r="G673" i="167"/>
  <c r="BO673" i="167" s="1"/>
  <c r="CR955" i="167"/>
  <c r="CR1091" i="167"/>
  <c r="W907" i="167"/>
  <c r="CM952" i="167"/>
  <c r="CL698" i="167"/>
  <c r="BY698" i="167"/>
  <c r="W698" i="167"/>
  <c r="CK698" i="167"/>
  <c r="X698" i="167"/>
  <c r="CG1081" i="167"/>
  <c r="CS1081" i="167"/>
  <c r="CR976" i="167"/>
  <c r="BZ976" i="167"/>
  <c r="X1024" i="167"/>
  <c r="CR1024" i="167"/>
  <c r="CF1024" i="167"/>
  <c r="F1024" i="167"/>
  <c r="BS1024" i="167"/>
  <c r="BQ852" i="167"/>
  <c r="BY852" i="167"/>
  <c r="AA709" i="167"/>
  <c r="AJ745" i="167"/>
  <c r="AK745" i="167"/>
  <c r="G823" i="167"/>
  <c r="BO823" i="167" s="1"/>
  <c r="BY834" i="167"/>
  <c r="CF834" i="167"/>
  <c r="BQ834" i="167"/>
  <c r="AD833" i="167"/>
  <c r="BY837" i="167"/>
  <c r="W837" i="167"/>
  <c r="X837" i="167"/>
  <c r="CR837" i="167"/>
  <c r="BZ837" i="167"/>
  <c r="X876" i="167"/>
  <c r="CF889" i="167"/>
  <c r="F889" i="167"/>
  <c r="G889" i="167"/>
  <c r="CQ889" i="167" s="1"/>
  <c r="AK893" i="167"/>
  <c r="G923" i="167"/>
  <c r="BO923" i="167" s="1"/>
  <c r="CR941" i="167"/>
  <c r="W941" i="167"/>
  <c r="CK948" i="167"/>
  <c r="CS948" i="167"/>
  <c r="Z948" i="167"/>
  <c r="AA948" i="167"/>
  <c r="CG987" i="167"/>
  <c r="CM987" i="167"/>
  <c r="CK987" i="167"/>
  <c r="CS987" i="167"/>
  <c r="BY1004" i="167"/>
  <c r="BY1202" i="167"/>
  <c r="X1202" i="167"/>
  <c r="CL1202" i="167"/>
  <c r="X1227" i="167"/>
  <c r="BQ1227" i="167"/>
  <c r="CR1227" i="167"/>
  <c r="F697" i="167"/>
  <c r="AK730" i="167"/>
  <c r="AA754" i="167"/>
  <c r="BQ775" i="167"/>
  <c r="F798" i="167"/>
  <c r="X747" i="167"/>
  <c r="AD859" i="167"/>
  <c r="AD781" i="167"/>
  <c r="Z675" i="167"/>
  <c r="CG675" i="167"/>
  <c r="AA675" i="167"/>
  <c r="BR670" i="167"/>
  <c r="CA670" i="167"/>
  <c r="CS670" i="167"/>
  <c r="CR685" i="167"/>
  <c r="W685" i="167"/>
  <c r="CK685" i="167"/>
  <c r="W1221" i="167"/>
  <c r="W696" i="167"/>
  <c r="AE695" i="167"/>
  <c r="CF694" i="167"/>
  <c r="CS736" i="167"/>
  <c r="BQ764" i="167"/>
  <c r="Z729" i="167"/>
  <c r="AK713" i="167"/>
  <c r="AJ713" i="167"/>
  <c r="AA753" i="167"/>
  <c r="BR753" i="167"/>
  <c r="AA741" i="167"/>
  <c r="BS740" i="167"/>
  <c r="G740" i="167"/>
  <c r="CQ410" i="167" s="1"/>
  <c r="X742" i="167"/>
  <c r="CR790" i="167"/>
  <c r="W797" i="167"/>
  <c r="CA797" i="167"/>
  <c r="CL859" i="167"/>
  <c r="CA785" i="167"/>
  <c r="F535" i="167"/>
  <c r="G535" i="167"/>
  <c r="CQ535" i="167" s="1"/>
  <c r="F1031" i="167"/>
  <c r="AK1054" i="167"/>
  <c r="CR1025" i="167"/>
  <c r="G1025" i="167"/>
  <c r="CQ1025" i="167" s="1"/>
  <c r="BZ573" i="167"/>
  <c r="CF1158" i="167"/>
  <c r="Z670" i="167"/>
  <c r="BZ604" i="167"/>
  <c r="AD625" i="167"/>
  <c r="AJ606" i="167"/>
  <c r="AK606" i="167"/>
  <c r="CF955" i="167"/>
  <c r="BY986" i="167"/>
  <c r="CR986" i="167"/>
  <c r="CL1091" i="167"/>
  <c r="BR905" i="167"/>
  <c r="Z701" i="167"/>
  <c r="CG701" i="167"/>
  <c r="CA701" i="167"/>
  <c r="CO1018" i="167"/>
  <c r="AK871" i="167"/>
  <c r="AJ871" i="167"/>
  <c r="BQ723" i="167"/>
  <c r="CL723" i="167"/>
  <c r="AK770" i="167"/>
  <c r="AJ770" i="167"/>
  <c r="G791" i="167"/>
  <c r="CQ791" i="167" s="1"/>
  <c r="BS791" i="167"/>
  <c r="CF791" i="167"/>
  <c r="F791" i="167"/>
  <c r="BP791" i="167" s="1"/>
  <c r="AD879" i="167"/>
  <c r="AE879" i="167"/>
  <c r="CG894" i="167"/>
  <c r="BR894" i="167"/>
  <c r="CS894" i="167"/>
  <c r="F923" i="167"/>
  <c r="CG697" i="167"/>
  <c r="CS1278" i="167"/>
  <c r="CK484" i="167"/>
  <c r="CA759" i="167"/>
  <c r="CL785" i="167"/>
  <c r="CR785" i="167"/>
  <c r="CG1025" i="167"/>
  <c r="CF1157" i="167"/>
  <c r="CL1157" i="167"/>
  <c r="BS604" i="167"/>
  <c r="CS627" i="167"/>
  <c r="CG627" i="167"/>
  <c r="X701" i="167"/>
  <c r="BY701" i="167"/>
  <c r="CR699" i="167"/>
  <c r="CK849" i="167"/>
  <c r="AJ983" i="167"/>
  <c r="AK983" i="167"/>
  <c r="AE1082" i="167"/>
  <c r="AD1082" i="167"/>
  <c r="F607" i="167"/>
  <c r="G607" i="167"/>
  <c r="BO607" i="167" s="1"/>
  <c r="CS634" i="167"/>
  <c r="CG634" i="167"/>
  <c r="AD904" i="167"/>
  <c r="AE904" i="167"/>
  <c r="AD960" i="167"/>
  <c r="AE960" i="167"/>
  <c r="AA902" i="167"/>
  <c r="CG902" i="167"/>
  <c r="X958" i="167"/>
  <c r="CR958" i="167"/>
  <c r="W958" i="167"/>
  <c r="CA1067" i="167"/>
  <c r="CS1067" i="167"/>
  <c r="AA1067" i="167"/>
  <c r="BZ1067" i="167"/>
  <c r="CG1067" i="167"/>
  <c r="BZ1118" i="167"/>
  <c r="CS1118" i="167"/>
  <c r="CK1118" i="167"/>
  <c r="Z1118" i="167"/>
  <c r="CK1008" i="167"/>
  <c r="CF798" i="167"/>
  <c r="CF790" i="167"/>
  <c r="CF1082" i="167"/>
  <c r="CM1199" i="167"/>
  <c r="CR573" i="167"/>
  <c r="X573" i="167"/>
  <c r="BQ1158" i="167"/>
  <c r="BZ622" i="167"/>
  <c r="BR622" i="167"/>
  <c r="CS622" i="167"/>
  <c r="AA622" i="167"/>
  <c r="CM653" i="167"/>
  <c r="CA955" i="167"/>
  <c r="BS1091" i="167"/>
  <c r="CL985" i="167"/>
  <c r="CR985" i="167"/>
  <c r="CA910" i="167"/>
  <c r="CR870" i="167"/>
  <c r="CF989" i="167"/>
  <c r="BY792" i="167"/>
  <c r="BS1177" i="167"/>
  <c r="AD1177" i="167"/>
  <c r="F1012" i="167"/>
  <c r="CS695" i="167"/>
  <c r="CG695" i="167"/>
  <c r="BR697" i="167"/>
  <c r="AJ736" i="167"/>
  <c r="Z484" i="167"/>
  <c r="CG754" i="167"/>
  <c r="W729" i="167"/>
  <c r="CR732" i="167"/>
  <c r="CS735" i="167"/>
  <c r="CM724" i="167"/>
  <c r="BS777" i="167"/>
  <c r="CK775" i="167"/>
  <c r="BZ775" i="167"/>
  <c r="BR772" i="167"/>
  <c r="BZ757" i="167"/>
  <c r="BS796" i="167"/>
  <c r="F796" i="167"/>
  <c r="BY1082" i="167"/>
  <c r="BY824" i="167"/>
  <c r="CR1108" i="167"/>
  <c r="CK1199" i="167"/>
  <c r="F1199" i="167"/>
  <c r="CM1034" i="167"/>
  <c r="AA1034" i="167"/>
  <c r="CF1025" i="167"/>
  <c r="W573" i="167"/>
  <c r="CG1157" i="167"/>
  <c r="BQ1020" i="167"/>
  <c r="CL1020" i="167"/>
  <c r="AE596" i="167"/>
  <c r="CA688" i="167"/>
  <c r="AA688" i="167"/>
  <c r="AA680" i="167"/>
  <c r="CS680" i="167"/>
  <c r="BZ685" i="167"/>
  <c r="AJ685" i="167"/>
  <c r="AK685" i="167"/>
  <c r="W692" i="167"/>
  <c r="BZ653" i="167"/>
  <c r="AD1060" i="167"/>
  <c r="AE1060" i="167"/>
  <c r="X954" i="167"/>
  <c r="CR954" i="167"/>
  <c r="W701" i="167"/>
  <c r="BZ928" i="167"/>
  <c r="CK928" i="167"/>
  <c r="CG928" i="167"/>
  <c r="Z928" i="167"/>
  <c r="BZ910" i="167"/>
  <c r="BZ972" i="167"/>
  <c r="AK960" i="167"/>
  <c r="CF852" i="167"/>
  <c r="X737" i="167"/>
  <c r="W737" i="167"/>
  <c r="G840" i="167"/>
  <c r="CQ840" i="167" s="1"/>
  <c r="Z842" i="167"/>
  <c r="AK844" i="167"/>
  <c r="CA892" i="167"/>
  <c r="CM892" i="167"/>
  <c r="CS892" i="167"/>
  <c r="Z892" i="167"/>
  <c r="AA892" i="167"/>
  <c r="CA1035" i="167"/>
  <c r="F1050" i="167"/>
  <c r="BP1050" i="167" s="1"/>
  <c r="CF1050" i="167"/>
  <c r="G1050" i="167"/>
  <c r="BO1050" i="167" s="1"/>
  <c r="CL1089" i="167"/>
  <c r="CR1089" i="167"/>
  <c r="W1147" i="167"/>
  <c r="CR1147" i="167"/>
  <c r="AK1171" i="167"/>
  <c r="AJ1171" i="167"/>
  <c r="AD1213" i="167"/>
  <c r="AE1213" i="167"/>
  <c r="BS1213" i="167"/>
  <c r="BR1008" i="167"/>
  <c r="CA754" i="167"/>
  <c r="CG732" i="167"/>
  <c r="CK724" i="167"/>
  <c r="CG783" i="167"/>
  <c r="CS783" i="167"/>
  <c r="W772" i="167"/>
  <c r="BY772" i="167"/>
  <c r="Z758" i="167"/>
  <c r="CM758" i="167"/>
  <c r="BY757" i="167"/>
  <c r="F1120" i="167"/>
  <c r="CF1120" i="167"/>
  <c r="CF856" i="167"/>
  <c r="CM535" i="167"/>
  <c r="CL1108" i="167"/>
  <c r="CG1199" i="167"/>
  <c r="X1034" i="167"/>
  <c r="CR1034" i="167"/>
  <c r="CA1053" i="167"/>
  <c r="CK1053" i="167"/>
  <c r="BS550" i="167"/>
  <c r="CR600" i="167"/>
  <c r="CA1157" i="167"/>
  <c r="Z596" i="167"/>
  <c r="CS596" i="167"/>
  <c r="CR638" i="167"/>
  <c r="BS653" i="167"/>
  <c r="X666" i="167"/>
  <c r="CK666" i="167"/>
  <c r="W666" i="167"/>
  <c r="CS951" i="167"/>
  <c r="CM951" i="167"/>
  <c r="Z951" i="167"/>
  <c r="AA951" i="167"/>
  <c r="CG973" i="167"/>
  <c r="CM973" i="167"/>
  <c r="CR1128" i="167"/>
  <c r="AK945" i="167"/>
  <c r="AJ945" i="167"/>
  <c r="BS871" i="167"/>
  <c r="W875" i="167"/>
  <c r="BY875" i="167"/>
  <c r="AD855" i="167"/>
  <c r="BS855" i="167"/>
  <c r="CS745" i="167"/>
  <c r="AA745" i="167"/>
  <c r="W755" i="167"/>
  <c r="CK755" i="167"/>
  <c r="CF792" i="167"/>
  <c r="BS864" i="167"/>
  <c r="CF892" i="167"/>
  <c r="G892" i="167"/>
  <c r="BN892" i="167" s="1"/>
  <c r="BY898" i="167"/>
  <c r="CA927" i="167"/>
  <c r="AJ927" i="167"/>
  <c r="AK927" i="167"/>
  <c r="BS1217" i="167"/>
  <c r="AJ1226" i="167"/>
  <c r="AK1226" i="167"/>
  <c r="CS1265" i="167"/>
  <c r="BZ1265" i="167"/>
  <c r="AA1265" i="167"/>
  <c r="Z1265" i="167"/>
  <c r="AK733" i="167"/>
  <c r="AJ733" i="167"/>
  <c r="CS754" i="167"/>
  <c r="CL741" i="167"/>
  <c r="BY741" i="167"/>
  <c r="CR741" i="167"/>
  <c r="AK740" i="167"/>
  <c r="AJ740" i="167"/>
  <c r="CR1072" i="167"/>
  <c r="CR696" i="167"/>
  <c r="CA484" i="167"/>
  <c r="AE764" i="167"/>
  <c r="BS485" i="167"/>
  <c r="BQ732" i="167"/>
  <c r="CG716" i="167"/>
  <c r="CS713" i="167"/>
  <c r="CG713" i="167"/>
  <c r="CA763" i="167"/>
  <c r="Z763" i="167"/>
  <c r="CG724" i="167"/>
  <c r="CR499" i="167"/>
  <c r="BQ499" i="167"/>
  <c r="Z783" i="167"/>
  <c r="CL762" i="167"/>
  <c r="CS717" i="167"/>
  <c r="CK741" i="167"/>
  <c r="G772" i="167"/>
  <c r="CQ772" i="167" s="1"/>
  <c r="AA758" i="167"/>
  <c r="AJ747" i="167"/>
  <c r="CK797" i="167"/>
  <c r="CR859" i="167"/>
  <c r="AK1031" i="167"/>
  <c r="F1034" i="167"/>
  <c r="Z1053" i="167"/>
  <c r="AJ522" i="167"/>
  <c r="BQ600" i="167"/>
  <c r="BS1158" i="167"/>
  <c r="BQ1157" i="167"/>
  <c r="G1020" i="167"/>
  <c r="BO1020" i="167" s="1"/>
  <c r="F1020" i="167"/>
  <c r="CK596" i="167"/>
  <c r="X596" i="167"/>
  <c r="BY690" i="167"/>
  <c r="W690" i="167"/>
  <c r="CG670" i="167"/>
  <c r="CR692" i="167"/>
  <c r="CK674" i="167"/>
  <c r="F570" i="167"/>
  <c r="CF570" i="167"/>
  <c r="AK636" i="167"/>
  <c r="G639" i="167"/>
  <c r="BO639" i="167" s="1"/>
  <c r="CG940" i="167"/>
  <c r="BZ940" i="167"/>
  <c r="Z940" i="167"/>
  <c r="CM939" i="167"/>
  <c r="AA939" i="167"/>
  <c r="BR939" i="167"/>
  <c r="CS939" i="167"/>
  <c r="AA944" i="167"/>
  <c r="CA944" i="167"/>
  <c r="F1030" i="167"/>
  <c r="CF1030" i="167"/>
  <c r="F973" i="167"/>
  <c r="CF973" i="167"/>
  <c r="BR1127" i="167"/>
  <c r="CR701" i="167"/>
  <c r="G909" i="167"/>
  <c r="BO909" i="167" s="1"/>
  <c r="CA909" i="167"/>
  <c r="CF909" i="167"/>
  <c r="F909" i="167"/>
  <c r="Z1156" i="167"/>
  <c r="CG1156" i="167"/>
  <c r="AA1156" i="167"/>
  <c r="AE855" i="167"/>
  <c r="F771" i="167"/>
  <c r="G771" i="167"/>
  <c r="BO771" i="167" s="1"/>
  <c r="CK782" i="167"/>
  <c r="W857" i="167"/>
  <c r="BY857" i="167"/>
  <c r="BZ857" i="167"/>
  <c r="CR857" i="167"/>
  <c r="CF857" i="167"/>
  <c r="G857" i="167"/>
  <c r="CQ145" i="167" s="1"/>
  <c r="AK889" i="167"/>
  <c r="AJ889" i="167"/>
  <c r="CR968" i="167"/>
  <c r="W968" i="167"/>
  <c r="BY967" i="167"/>
  <c r="CR967" i="167"/>
  <c r="CU967" i="167" s="1"/>
  <c r="X967" i="167"/>
  <c r="AK1061" i="167"/>
  <c r="AJ1061" i="167"/>
  <c r="X763" i="167"/>
  <c r="CR763" i="167"/>
  <c r="AJ542" i="167"/>
  <c r="AK542" i="167"/>
  <c r="F944" i="167"/>
  <c r="CF944" i="167"/>
  <c r="G944" i="167"/>
  <c r="BN944" i="167" s="1"/>
  <c r="AD1129" i="167"/>
  <c r="CF952" i="167"/>
  <c r="F952" i="167"/>
  <c r="AJ895" i="167"/>
  <c r="AK895" i="167"/>
  <c r="AK1084" i="167"/>
  <c r="AJ1084" i="167"/>
  <c r="X1263" i="167"/>
  <c r="BY1263" i="167"/>
  <c r="W1263" i="167"/>
  <c r="BQ1263" i="167"/>
  <c r="CM703" i="167"/>
  <c r="CK702" i="167"/>
  <c r="BY1007" i="167"/>
  <c r="AD764" i="167"/>
  <c r="CG729" i="167"/>
  <c r="AJ716" i="167"/>
  <c r="Z713" i="167"/>
  <c r="AA763" i="167"/>
  <c r="AJ493" i="167"/>
  <c r="AK493" i="167"/>
  <c r="G501" i="167"/>
  <c r="X499" i="167"/>
  <c r="CA761" i="167"/>
  <c r="BR760" i="167"/>
  <c r="CR725" i="167"/>
  <c r="CR780" i="167"/>
  <c r="BY762" i="167"/>
  <c r="CM772" i="167"/>
  <c r="CF742" i="167"/>
  <c r="BR797" i="167"/>
  <c r="X809" i="167"/>
  <c r="CA535" i="167"/>
  <c r="CA1032" i="167"/>
  <c r="AD1092" i="167"/>
  <c r="BQ1063" i="167"/>
  <c r="CL1063" i="167"/>
  <c r="CF1055" i="167"/>
  <c r="CA978" i="167"/>
  <c r="AJ964" i="167"/>
  <c r="CR975" i="167"/>
  <c r="X974" i="167"/>
  <c r="W974" i="167"/>
  <c r="AD1158" i="167"/>
  <c r="CK675" i="167"/>
  <c r="X690" i="167"/>
  <c r="X686" i="167"/>
  <c r="CR686" i="167"/>
  <c r="W686" i="167"/>
  <c r="BZ692" i="167"/>
  <c r="CG661" i="167"/>
  <c r="Z944" i="167"/>
  <c r="AJ1090" i="167"/>
  <c r="AK1090" i="167"/>
  <c r="CK946" i="167"/>
  <c r="BZ946" i="167"/>
  <c r="AJ970" i="167"/>
  <c r="AK970" i="167"/>
  <c r="CK1024" i="167"/>
  <c r="CS890" i="167"/>
  <c r="CG1005" i="167"/>
  <c r="BZ855" i="167"/>
  <c r="AA855" i="167"/>
  <c r="AD756" i="167"/>
  <c r="AE756" i="167"/>
  <c r="BS756" i="167"/>
  <c r="CA782" i="167"/>
  <c r="AK784" i="167"/>
  <c r="CF788" i="167"/>
  <c r="F788" i="167"/>
  <c r="G788" i="167"/>
  <c r="BO788" i="167" s="1"/>
  <c r="X805" i="167"/>
  <c r="BY805" i="167"/>
  <c r="BY814" i="167"/>
  <c r="X814" i="167"/>
  <c r="CL814" i="167"/>
  <c r="CR814" i="167"/>
  <c r="CK814" i="167"/>
  <c r="W814" i="167"/>
  <c r="AJ887" i="167"/>
  <c r="AK887" i="167"/>
  <c r="BZ948" i="167"/>
  <c r="X968" i="167"/>
  <c r="X993" i="167"/>
  <c r="CR993" i="167"/>
  <c r="W993" i="167"/>
  <c r="BR993" i="167"/>
  <c r="CK993" i="167"/>
  <c r="AE1017" i="167"/>
  <c r="CO1017" i="167"/>
  <c r="BS1017" i="167"/>
  <c r="G1080" i="167"/>
  <c r="BO1080" i="167" s="1"/>
  <c r="CG1099" i="167"/>
  <c r="AA1099" i="167"/>
  <c r="F1139" i="167"/>
  <c r="G1139" i="167"/>
  <c r="CQ1139" i="167" s="1"/>
  <c r="BS691" i="167"/>
  <c r="CA679" i="167"/>
  <c r="F670" i="167"/>
  <c r="CF670" i="167"/>
  <c r="AA610" i="167"/>
  <c r="BZ610" i="167"/>
  <c r="BY963" i="167"/>
  <c r="CA1124" i="167"/>
  <c r="BY693" i="167"/>
  <c r="BR965" i="167"/>
  <c r="CS965" i="167"/>
  <c r="CU965" i="167" s="1"/>
  <c r="CA977" i="167"/>
  <c r="BR709" i="167"/>
  <c r="CM709" i="167"/>
  <c r="CG715" i="167"/>
  <c r="CS715" i="167"/>
  <c r="Z715" i="167"/>
  <c r="BQ755" i="167"/>
  <c r="CK774" i="167"/>
  <c r="BQ774" i="167"/>
  <c r="BQ814" i="167"/>
  <c r="G814" i="167"/>
  <c r="BO814" i="167" s="1"/>
  <c r="CK817" i="167"/>
  <c r="CS817" i="167"/>
  <c r="Z817" i="167"/>
  <c r="CG838" i="167"/>
  <c r="CK893" i="167"/>
  <c r="CG893" i="167"/>
  <c r="CS893" i="167"/>
  <c r="Z893" i="167"/>
  <c r="AA893" i="167"/>
  <c r="CG891" i="167"/>
  <c r="Z891" i="167"/>
  <c r="AK900" i="167"/>
  <c r="AJ900" i="167"/>
  <c r="BR897" i="167"/>
  <c r="CG897" i="167"/>
  <c r="CA914" i="167"/>
  <c r="AA914" i="167"/>
  <c r="G958" i="167"/>
  <c r="CS1017" i="167"/>
  <c r="CM1017" i="167"/>
  <c r="BZ1017" i="167"/>
  <c r="CK1036" i="167"/>
  <c r="CM1077" i="167"/>
  <c r="CA1077" i="167"/>
  <c r="BQ1104" i="167"/>
  <c r="X1104" i="167"/>
  <c r="AK1197" i="167"/>
  <c r="AJ1197" i="167"/>
  <c r="CL1212" i="167"/>
  <c r="W1212" i="167"/>
  <c r="AK1222" i="167"/>
  <c r="AJ1222" i="167"/>
  <c r="AA986" i="167"/>
  <c r="CM986" i="167"/>
  <c r="CR639" i="167"/>
  <c r="BS905" i="167"/>
  <c r="CK943" i="167"/>
  <c r="CR943" i="167"/>
  <c r="CR973" i="167"/>
  <c r="BR698" i="167"/>
  <c r="AA965" i="167"/>
  <c r="G1081" i="167"/>
  <c r="BO1081" i="167" s="1"/>
  <c r="AK1006" i="167"/>
  <c r="AJ1006" i="167"/>
  <c r="AA715" i="167"/>
  <c r="G755" i="167"/>
  <c r="BO755" i="167" s="1"/>
  <c r="X774" i="167"/>
  <c r="CM774" i="167"/>
  <c r="Z787" i="167"/>
  <c r="CG787" i="167"/>
  <c r="F813" i="167"/>
  <c r="CF813" i="167"/>
  <c r="AA817" i="167"/>
  <c r="AK823" i="167"/>
  <c r="AJ823" i="167"/>
  <c r="AK830" i="167"/>
  <c r="AA891" i="167"/>
  <c r="W897" i="167"/>
  <c r="CR897" i="167"/>
  <c r="G897" i="167"/>
  <c r="BO897" i="167" s="1"/>
  <c r="CF897" i="167"/>
  <c r="F897" i="167"/>
  <c r="BS921" i="167"/>
  <c r="AK1066" i="167"/>
  <c r="AJ1066" i="167"/>
  <c r="Z1071" i="167"/>
  <c r="CK1071" i="167"/>
  <c r="AA1077" i="167"/>
  <c r="Z1133" i="167"/>
  <c r="CG1133" i="167"/>
  <c r="CK1133" i="167"/>
  <c r="AA1133" i="167"/>
  <c r="CS1133" i="167"/>
  <c r="F1137" i="167"/>
  <c r="G1137" i="167"/>
  <c r="BO1137" i="167" s="1"/>
  <c r="CF1137" i="167"/>
  <c r="AK1145" i="167"/>
  <c r="AJ1145" i="167"/>
  <c r="AJ1161" i="167"/>
  <c r="AK1161" i="167"/>
  <c r="CK1164" i="167"/>
  <c r="CA1164" i="167"/>
  <c r="Z1164" i="167"/>
  <c r="BP1164" i="167" s="1"/>
  <c r="AA1164" i="167"/>
  <c r="BR1238" i="167"/>
  <c r="CK1238" i="167"/>
  <c r="CS1238" i="167"/>
  <c r="CR717" i="167"/>
  <c r="BZ743" i="167"/>
  <c r="CM596" i="167"/>
  <c r="BY691" i="167"/>
  <c r="CM678" i="167"/>
  <c r="CS678" i="167"/>
  <c r="Z678" i="167"/>
  <c r="BQ685" i="167"/>
  <c r="CM685" i="167"/>
  <c r="CA606" i="167"/>
  <c r="CA731" i="167"/>
  <c r="W622" i="167"/>
  <c r="CF622" i="167"/>
  <c r="F622" i="167"/>
  <c r="BY666" i="167"/>
  <c r="AD1019" i="167"/>
  <c r="BS1019" i="167"/>
  <c r="BR1184" i="167"/>
  <c r="Z906" i="167"/>
  <c r="CM906" i="167"/>
  <c r="F942" i="167"/>
  <c r="G942" i="167"/>
  <c r="BN942" i="167" s="1"/>
  <c r="CM698" i="167"/>
  <c r="CG872" i="167"/>
  <c r="CS872" i="167"/>
  <c r="BY883" i="167"/>
  <c r="BR881" i="167"/>
  <c r="CR855" i="167"/>
  <c r="CF756" i="167"/>
  <c r="CL889" i="167"/>
  <c r="X917" i="167"/>
  <c r="CL917" i="167"/>
  <c r="G927" i="167"/>
  <c r="BO927" i="167" s="1"/>
  <c r="CF927" i="167"/>
  <c r="F936" i="167"/>
  <c r="G936" i="167"/>
  <c r="BN936" i="167" s="1"/>
  <c r="CF936" i="167"/>
  <c r="CK956" i="167"/>
  <c r="CG956" i="167"/>
  <c r="CS956" i="167"/>
  <c r="CF958" i="167"/>
  <c r="AK979" i="167"/>
  <c r="AJ979" i="167"/>
  <c r="BR994" i="167"/>
  <c r="CG994" i="167"/>
  <c r="CA994" i="167"/>
  <c r="F1048" i="167"/>
  <c r="CF1048" i="167"/>
  <c r="AJ1075" i="167"/>
  <c r="AK1075" i="167"/>
  <c r="CR1094" i="167"/>
  <c r="CR1134" i="167"/>
  <c r="CF1133" i="167"/>
  <c r="F1133" i="167"/>
  <c r="CM990" i="167"/>
  <c r="Z818" i="167"/>
  <c r="CG818" i="167"/>
  <c r="AA818" i="167"/>
  <c r="AD827" i="167"/>
  <c r="AE827" i="167"/>
  <c r="AE837" i="167"/>
  <c r="BS837" i="167"/>
  <c r="AE886" i="167"/>
  <c r="BS886" i="167"/>
  <c r="BQ924" i="167"/>
  <c r="CR924" i="167"/>
  <c r="CF953" i="167"/>
  <c r="G953" i="167"/>
  <c r="BO953" i="167" s="1"/>
  <c r="F995" i="167"/>
  <c r="CF995" i="167"/>
  <c r="AE1253" i="167"/>
  <c r="AD1253" i="167"/>
  <c r="CL622" i="167"/>
  <c r="AJ638" i="167"/>
  <c r="AK638" i="167"/>
  <c r="BS955" i="167"/>
  <c r="CG992" i="167"/>
  <c r="CK992" i="167"/>
  <c r="CG929" i="167"/>
  <c r="AA929" i="167"/>
  <c r="G1029" i="167"/>
  <c r="BO1029" i="167" s="1"/>
  <c r="CF698" i="167"/>
  <c r="CG910" i="167"/>
  <c r="AA910" i="167"/>
  <c r="AK853" i="167"/>
  <c r="CK854" i="167"/>
  <c r="BR1283" i="167"/>
  <c r="BQ1283" i="167"/>
  <c r="G1260" i="167"/>
  <c r="BO1260" i="167" s="1"/>
  <c r="AK883" i="167"/>
  <c r="G883" i="167"/>
  <c r="BO883" i="167" s="1"/>
  <c r="W918" i="167"/>
  <c r="CL918" i="167"/>
  <c r="BZ818" i="167"/>
  <c r="AK737" i="167"/>
  <c r="X745" i="167"/>
  <c r="BY756" i="167"/>
  <c r="F756" i="167"/>
  <c r="CO770" i="167"/>
  <c r="CG799" i="167"/>
  <c r="CS799" i="167"/>
  <c r="AK814" i="167"/>
  <c r="W828" i="167"/>
  <c r="AD837" i="167"/>
  <c r="AD864" i="167"/>
  <c r="AE864" i="167"/>
  <c r="AD865" i="167"/>
  <c r="AE865" i="167"/>
  <c r="AD886" i="167"/>
  <c r="CA893" i="167"/>
  <c r="W926" i="167"/>
  <c r="AJ920" i="167"/>
  <c r="F937" i="167"/>
  <c r="CM948" i="167"/>
  <c r="CG980" i="167"/>
  <c r="Z980" i="167"/>
  <c r="CM980" i="167"/>
  <c r="CS980" i="167"/>
  <c r="AA980" i="167"/>
  <c r="G995" i="167"/>
  <c r="CQ995" i="167" s="1"/>
  <c r="CG1050" i="167"/>
  <c r="CA1050" i="167"/>
  <c r="CM1050" i="167"/>
  <c r="CS1043" i="167"/>
  <c r="Z1043" i="167"/>
  <c r="CG1043" i="167"/>
  <c r="AA1122" i="167"/>
  <c r="CG1122" i="167"/>
  <c r="CK1122" i="167"/>
  <c r="CS1122" i="167"/>
  <c r="Z1122" i="167"/>
  <c r="AJ1140" i="167"/>
  <c r="AK1140" i="167"/>
  <c r="BZ1202" i="167"/>
  <c r="CA1202" i="167"/>
  <c r="CM1202" i="167"/>
  <c r="CG1201" i="167"/>
  <c r="CS1201" i="167"/>
  <c r="CA1201" i="167"/>
  <c r="W1236" i="167"/>
  <c r="BY1236" i="167"/>
  <c r="X1236" i="167"/>
  <c r="CL1236" i="167"/>
  <c r="CF1245" i="167"/>
  <c r="F1245" i="167"/>
  <c r="G1245" i="167"/>
  <c r="BN1245" i="167" s="1"/>
  <c r="CG1257" i="167"/>
  <c r="AA1257" i="167"/>
  <c r="BZ1008" i="167"/>
  <c r="BY702" i="167"/>
  <c r="BS730" i="167"/>
  <c r="CK728" i="167"/>
  <c r="CL752" i="167"/>
  <c r="CM776" i="167"/>
  <c r="BR757" i="167"/>
  <c r="BR1054" i="167"/>
  <c r="CG550" i="167"/>
  <c r="BS1020" i="167"/>
  <c r="CF594" i="167"/>
  <c r="F594" i="167"/>
  <c r="CR595" i="167"/>
  <c r="W595" i="167"/>
  <c r="AJ686" i="167"/>
  <c r="CR691" i="167"/>
  <c r="Z692" i="167"/>
  <c r="CS692" i="167"/>
  <c r="CR637" i="167"/>
  <c r="CM639" i="167"/>
  <c r="BR639" i="167"/>
  <c r="CK940" i="167"/>
  <c r="W940" i="167"/>
  <c r="BZ986" i="167"/>
  <c r="W1019" i="167"/>
  <c r="CR1019" i="167"/>
  <c r="AJ1124" i="167"/>
  <c r="AK1123" i="167"/>
  <c r="AA992" i="167"/>
  <c r="CR906" i="167"/>
  <c r="Z929" i="167"/>
  <c r="BS952" i="167"/>
  <c r="CK699" i="167"/>
  <c r="F693" i="167"/>
  <c r="Z910" i="167"/>
  <c r="CL971" i="167"/>
  <c r="BS870" i="167"/>
  <c r="AK1081" i="167"/>
  <c r="AJ1081" i="167"/>
  <c r="CR1156" i="167"/>
  <c r="X960" i="167"/>
  <c r="AK855" i="167"/>
  <c r="BZ715" i="167"/>
  <c r="AE723" i="167"/>
  <c r="CA744" i="167"/>
  <c r="BY774" i="167"/>
  <c r="CS813" i="167"/>
  <c r="CL823" i="167"/>
  <c r="BY823" i="167"/>
  <c r="CR823" i="167"/>
  <c r="W831" i="167"/>
  <c r="CL831" i="167"/>
  <c r="G831" i="167"/>
  <c r="BO831" i="167" s="1"/>
  <c r="CF831" i="167"/>
  <c r="CF839" i="167"/>
  <c r="F839" i="167"/>
  <c r="G839" i="167"/>
  <c r="BO839" i="167" s="1"/>
  <c r="CK837" i="167"/>
  <c r="BS840" i="167"/>
  <c r="BR846" i="167"/>
  <c r="CG846" i="167"/>
  <c r="CK846" i="167"/>
  <c r="BQ860" i="167"/>
  <c r="CR860" i="167"/>
  <c r="G860" i="167"/>
  <c r="BO860" i="167" s="1"/>
  <c r="CF860" i="167"/>
  <c r="F867" i="167"/>
  <c r="CF867" i="167"/>
  <c r="BQ888" i="167"/>
  <c r="W888" i="167"/>
  <c r="CS914" i="167"/>
  <c r="W923" i="167"/>
  <c r="BY923" i="167"/>
  <c r="G956" i="167"/>
  <c r="BB956" i="167" s="1"/>
  <c r="F956" i="167"/>
  <c r="BQ980" i="167"/>
  <c r="G996" i="167"/>
  <c r="BO996" i="167" s="1"/>
  <c r="CF996" i="167"/>
  <c r="CM994" i="167"/>
  <c r="F994" i="167"/>
  <c r="CF994" i="167"/>
  <c r="G994" i="167"/>
  <c r="CA1017" i="167"/>
  <c r="W1038" i="167"/>
  <c r="X1038" i="167"/>
  <c r="AA1050" i="167"/>
  <c r="AJ1099" i="167"/>
  <c r="AK1099" i="167"/>
  <c r="CL1161" i="167"/>
  <c r="AA1166" i="167"/>
  <c r="BR1166" i="167"/>
  <c r="Z1202" i="167"/>
  <c r="BR1258" i="167"/>
  <c r="CG1258" i="167"/>
  <c r="CS1258" i="167"/>
  <c r="AA1258" i="167"/>
  <c r="CL792" i="167"/>
  <c r="CM842" i="167"/>
  <c r="AJ958" i="167"/>
  <c r="AK958" i="167"/>
  <c r="X1079" i="167"/>
  <c r="BY1079" i="167"/>
  <c r="BR1095" i="167"/>
  <c r="BQ1095" i="167"/>
  <c r="CS1051" i="167"/>
  <c r="CM1094" i="167"/>
  <c r="Z1094" i="167"/>
  <c r="BS1122" i="167"/>
  <c r="CL1131" i="167"/>
  <c r="CR1131" i="167"/>
  <c r="CA1146" i="167"/>
  <c r="BR1146" i="167"/>
  <c r="BZ1146" i="167"/>
  <c r="CS1146" i="167"/>
  <c r="AJ1143" i="167"/>
  <c r="AK1143" i="167"/>
  <c r="AD1170" i="167"/>
  <c r="BS1170" i="167"/>
  <c r="CR1218" i="167"/>
  <c r="W1218" i="167"/>
  <c r="X1218" i="167"/>
  <c r="W1257" i="167"/>
  <c r="X1257" i="167"/>
  <c r="CR1257" i="167"/>
  <c r="BS1263" i="167"/>
  <c r="AD1263" i="167"/>
  <c r="AE1263" i="167"/>
  <c r="BR817" i="167"/>
  <c r="BY833" i="167"/>
  <c r="BS843" i="167"/>
  <c r="AJ932" i="167"/>
  <c r="AK932" i="167"/>
  <c r="BY959" i="167"/>
  <c r="CR959" i="167"/>
  <c r="X959" i="167"/>
  <c r="CG997" i="167"/>
  <c r="BZ997" i="167"/>
  <c r="BR1119" i="167"/>
  <c r="CM1119" i="167"/>
  <c r="AA1119" i="167"/>
  <c r="AD1130" i="167"/>
  <c r="AE1130" i="167"/>
  <c r="X1192" i="167"/>
  <c r="CK1192" i="167"/>
  <c r="AE1225" i="167"/>
  <c r="AD1225" i="167"/>
  <c r="BS1270" i="167"/>
  <c r="AD1270" i="167"/>
  <c r="AJ1273" i="167"/>
  <c r="AK1273" i="167"/>
  <c r="CL690" i="167"/>
  <c r="CM679" i="167"/>
  <c r="BR951" i="167"/>
  <c r="BS951" i="167"/>
  <c r="CA676" i="167"/>
  <c r="CM1127" i="167"/>
  <c r="CK1123" i="167"/>
  <c r="BR992" i="167"/>
  <c r="BR985" i="167"/>
  <c r="CA903" i="167"/>
  <c r="CL928" i="167"/>
  <c r="CS701" i="167"/>
  <c r="BZ909" i="167"/>
  <c r="CA960" i="167"/>
  <c r="CM812" i="167"/>
  <c r="BR746" i="167"/>
  <c r="BS755" i="167"/>
  <c r="CM782" i="167"/>
  <c r="CA814" i="167"/>
  <c r="CL833" i="167"/>
  <c r="F833" i="167"/>
  <c r="CF842" i="167"/>
  <c r="CK844" i="167"/>
  <c r="BY846" i="167"/>
  <c r="CK857" i="167"/>
  <c r="BQ863" i="167"/>
  <c r="CS873" i="167"/>
  <c r="BS882" i="167"/>
  <c r="BR901" i="167"/>
  <c r="CM931" i="167"/>
  <c r="BP931" i="167"/>
  <c r="AJ956" i="167"/>
  <c r="AK956" i="167"/>
  <c r="Z997" i="167"/>
  <c r="CA1049" i="167"/>
  <c r="CM1049" i="167"/>
  <c r="AE1065" i="167"/>
  <c r="AD1065" i="167"/>
  <c r="BQ1078" i="167"/>
  <c r="CM1107" i="167"/>
  <c r="AD1113" i="167"/>
  <c r="BS1154" i="167"/>
  <c r="CS1151" i="167"/>
  <c r="Z1151" i="167"/>
  <c r="AA1151" i="167"/>
  <c r="BZ1151" i="167"/>
  <c r="CG1151" i="167"/>
  <c r="CK1151" i="167"/>
  <c r="CM1151" i="167"/>
  <c r="CF1215" i="167"/>
  <c r="F1215" i="167"/>
  <c r="CR1219" i="167"/>
  <c r="BQ1219" i="167"/>
  <c r="CK1219" i="167"/>
  <c r="X1219" i="167"/>
  <c r="CL1219" i="167"/>
  <c r="W1238" i="167"/>
  <c r="CR1238" i="167"/>
  <c r="X1238" i="167"/>
  <c r="BY1244" i="167"/>
  <c r="CR1244" i="167"/>
  <c r="CF1263" i="167"/>
  <c r="F1263" i="167"/>
  <c r="G1263" i="167"/>
  <c r="BO1263" i="167" s="1"/>
  <c r="BQ1268" i="167"/>
  <c r="W1268" i="167"/>
  <c r="X1268" i="167"/>
  <c r="W914" i="167"/>
  <c r="X914" i="167"/>
  <c r="BY919" i="167"/>
  <c r="AA1069" i="167"/>
  <c r="CG1069" i="167"/>
  <c r="BS1066" i="167"/>
  <c r="Z1087" i="167"/>
  <c r="CA1087" i="167"/>
  <c r="CS1087" i="167"/>
  <c r="F1097" i="167"/>
  <c r="G1097" i="167"/>
  <c r="CQ1097" i="167" s="1"/>
  <c r="AE1104" i="167"/>
  <c r="BS1104" i="167"/>
  <c r="AK1107" i="167"/>
  <c r="AJ1107" i="167"/>
  <c r="BS1155" i="167"/>
  <c r="Z1153" i="167"/>
  <c r="CG1153" i="167"/>
  <c r="CR1152" i="167"/>
  <c r="W1152" i="167"/>
  <c r="G1269" i="167"/>
  <c r="BO1269" i="167" s="1"/>
  <c r="CA1269" i="167"/>
  <c r="CF1269" i="167"/>
  <c r="F1269" i="167"/>
  <c r="BS1273" i="167"/>
  <c r="AD1273" i="167"/>
  <c r="AE1273" i="167"/>
  <c r="F829" i="167"/>
  <c r="BS831" i="167"/>
  <c r="CM838" i="167"/>
  <c r="X836" i="167"/>
  <c r="AJ846" i="167"/>
  <c r="CM847" i="167"/>
  <c r="Z920" i="167"/>
  <c r="CF931" i="167"/>
  <c r="G931" i="167"/>
  <c r="BO931" i="167" s="1"/>
  <c r="AD968" i="167"/>
  <c r="CO1038" i="167"/>
  <c r="AE1038" i="167"/>
  <c r="BY1047" i="167"/>
  <c r="CF1041" i="167"/>
  <c r="AK1052" i="167"/>
  <c r="X1062" i="167"/>
  <c r="CR1062" i="167"/>
  <c r="BZ1069" i="167"/>
  <c r="Z1075" i="167"/>
  <c r="AA1087" i="167"/>
  <c r="F1103" i="167"/>
  <c r="CF1103" i="167"/>
  <c r="AD1104" i="167"/>
  <c r="AJ1118" i="167"/>
  <c r="AK1118" i="167"/>
  <c r="Z1136" i="167"/>
  <c r="CM1149" i="167"/>
  <c r="CA1149" i="167"/>
  <c r="CS1149" i="167"/>
  <c r="Z1149" i="167"/>
  <c r="AA1149" i="167"/>
  <c r="AD1155" i="167"/>
  <c r="CM1198" i="167"/>
  <c r="CG1198" i="167"/>
  <c r="CS1198" i="167"/>
  <c r="AE1194" i="167"/>
  <c r="F1200" i="167"/>
  <c r="AE1206" i="167"/>
  <c r="AD1229" i="167"/>
  <c r="BS1229" i="167"/>
  <c r="CF1244" i="167"/>
  <c r="F1244" i="167"/>
  <c r="W1243" i="167"/>
  <c r="AJ1250" i="167"/>
  <c r="AK1250" i="167"/>
  <c r="CS1276" i="167"/>
  <c r="CG1276" i="167"/>
  <c r="Z1276" i="167"/>
  <c r="CM675" i="167"/>
  <c r="BZ689" i="167"/>
  <c r="CM700" i="167"/>
  <c r="BR1018" i="167"/>
  <c r="BR1159" i="167"/>
  <c r="BR850" i="167"/>
  <c r="CM881" i="167"/>
  <c r="CL1005" i="167"/>
  <c r="BR755" i="167"/>
  <c r="CK770" i="167"/>
  <c r="BR795" i="167"/>
  <c r="BR805" i="167"/>
  <c r="BR819" i="167"/>
  <c r="CK826" i="167"/>
  <c r="AE828" i="167"/>
  <c r="CF827" i="167"/>
  <c r="AE831" i="167"/>
  <c r="AJ833" i="167"/>
  <c r="AA847" i="167"/>
  <c r="W861" i="167"/>
  <c r="AK891" i="167"/>
  <c r="AJ897" i="167"/>
  <c r="AJ922" i="167"/>
  <c r="CA931" i="167"/>
  <c r="W933" i="167"/>
  <c r="BY933" i="167"/>
  <c r="AJ941" i="167"/>
  <c r="AK967" i="167"/>
  <c r="CR917" i="167"/>
  <c r="AJ980" i="167"/>
  <c r="W979" i="167"/>
  <c r="CR979" i="167"/>
  <c r="CA996" i="167"/>
  <c r="Z996" i="167"/>
  <c r="BZ1004" i="167"/>
  <c r="BQ1044" i="167"/>
  <c r="BS1043" i="167"/>
  <c r="AJ1041" i="167"/>
  <c r="W1061" i="167"/>
  <c r="W1062" i="167"/>
  <c r="CG1066" i="167"/>
  <c r="Z1066" i="167"/>
  <c r="AK1068" i="167"/>
  <c r="G1076" i="167"/>
  <c r="CQ1076" i="167" s="1"/>
  <c r="AE1086" i="167"/>
  <c r="G1103" i="167"/>
  <c r="BO1103" i="167" s="1"/>
  <c r="BZ1104" i="167"/>
  <c r="AD1122" i="167"/>
  <c r="W1136" i="167"/>
  <c r="BY1136" i="167"/>
  <c r="AK1135" i="167"/>
  <c r="CF1144" i="167"/>
  <c r="CA1144" i="167"/>
  <c r="CR1149" i="167"/>
  <c r="X1149" i="167"/>
  <c r="CK1147" i="167"/>
  <c r="AJ1177" i="167"/>
  <c r="AK1177" i="167"/>
  <c r="BS1204" i="167"/>
  <c r="AD1204" i="167"/>
  <c r="CF1200" i="167"/>
  <c r="AE1229" i="167"/>
  <c r="AJ1234" i="167"/>
  <c r="G1244" i="167"/>
  <c r="BO1244" i="167" s="1"/>
  <c r="CG1266" i="167"/>
  <c r="CK1266" i="167"/>
  <c r="CS1266" i="167"/>
  <c r="Z1274" i="167"/>
  <c r="CG1274" i="167"/>
  <c r="AA1276" i="167"/>
  <c r="BR1125" i="167"/>
  <c r="CM1148" i="167"/>
  <c r="CL1209" i="167"/>
  <c r="CR1209" i="167"/>
  <c r="CR1213" i="167"/>
  <c r="CK1213" i="167"/>
  <c r="F1213" i="167"/>
  <c r="CA1213" i="167"/>
  <c r="CG1217" i="167"/>
  <c r="AA1217" i="167"/>
  <c r="BY1251" i="167"/>
  <c r="CL1251" i="167"/>
  <c r="X1251" i="167"/>
  <c r="AA1073" i="167"/>
  <c r="G1079" i="167"/>
  <c r="BO1079" i="167" s="1"/>
  <c r="AK1089" i="167"/>
  <c r="Z1104" i="167"/>
  <c r="AD1105" i="167"/>
  <c r="AE1105" i="167"/>
  <c r="AJ1125" i="167"/>
  <c r="BS1136" i="167"/>
  <c r="F1136" i="167"/>
  <c r="BR1133" i="167"/>
  <c r="CA1137" i="167"/>
  <c r="CG1137" i="167"/>
  <c r="Z1138" i="167"/>
  <c r="CG1138" i="167"/>
  <c r="CK1139" i="167"/>
  <c r="G1146" i="167"/>
  <c r="BN1146" i="167" s="1"/>
  <c r="F1146" i="167"/>
  <c r="AK1144" i="167"/>
  <c r="AJ1144" i="167"/>
  <c r="W1151" i="167"/>
  <c r="AA1160" i="167"/>
  <c r="AD1174" i="167"/>
  <c r="G1176" i="167"/>
  <c r="BB1176" i="167" s="1"/>
  <c r="AK1189" i="167"/>
  <c r="CG1194" i="167"/>
  <c r="CK1194" i="167"/>
  <c r="Z1194" i="167"/>
  <c r="AE1193" i="167"/>
  <c r="AD1193" i="167"/>
  <c r="X1207" i="167"/>
  <c r="AK1215" i="167"/>
  <c r="BZ1213" i="167"/>
  <c r="G1213" i="167"/>
  <c r="AA1218" i="167"/>
  <c r="CS1255" i="167"/>
  <c r="CG1255" i="167"/>
  <c r="Z1270" i="167"/>
  <c r="AA1270" i="167"/>
  <c r="BZ1278" i="167"/>
  <c r="Z1278" i="167"/>
  <c r="BS979" i="167"/>
  <c r="W1067" i="167"/>
  <c r="CG1073" i="167"/>
  <c r="CK1073" i="167"/>
  <c r="BQ1080" i="167"/>
  <c r="BS1086" i="167"/>
  <c r="W1130" i="167"/>
  <c r="BZ1130" i="167"/>
  <c r="BS1135" i="167"/>
  <c r="CR1133" i="167"/>
  <c r="BY1138" i="167"/>
  <c r="X1160" i="167"/>
  <c r="CR1160" i="167"/>
  <c r="BZ1174" i="167"/>
  <c r="CG1174" i="167"/>
  <c r="CS1160" i="167"/>
  <c r="CL1214" i="167"/>
  <c r="CR1214" i="167"/>
  <c r="BR1213" i="167"/>
  <c r="CK1222" i="167"/>
  <c r="CA1272" i="167"/>
  <c r="CG1272" i="167"/>
  <c r="CA1204" i="167"/>
  <c r="CM1204" i="167"/>
  <c r="CS1204" i="167"/>
  <c r="AA1204" i="167"/>
  <c r="AK1202" i="167"/>
  <c r="AJ1202" i="167"/>
  <c r="AK1219" i="167"/>
  <c r="AJ1219" i="167"/>
  <c r="AK1227" i="167"/>
  <c r="AJ1227" i="167"/>
  <c r="CS1236" i="167"/>
  <c r="CG1236" i="167"/>
  <c r="BR1089" i="167"/>
  <c r="AE1134" i="167"/>
  <c r="AD1144" i="167"/>
  <c r="F1149" i="167"/>
  <c r="BY1164" i="167"/>
  <c r="X1185" i="167"/>
  <c r="CA1189" i="167"/>
  <c r="CM1189" i="167"/>
  <c r="X1205" i="167"/>
  <c r="CM1234" i="167"/>
  <c r="AA1236" i="167"/>
  <c r="BS1239" i="167"/>
  <c r="AE1239" i="167"/>
  <c r="CA1248" i="167"/>
  <c r="G1248" i="167"/>
  <c r="BO1248" i="167" s="1"/>
  <c r="BQ1247" i="167"/>
  <c r="CL1247" i="167"/>
  <c r="BY1253" i="167"/>
  <c r="X1253" i="167"/>
  <c r="G1272" i="167"/>
  <c r="CQ1272" i="167" s="1"/>
  <c r="CK931" i="167"/>
  <c r="CS902" i="167"/>
  <c r="BQ987" i="167"/>
  <c r="CA1040" i="167"/>
  <c r="CL1080" i="167"/>
  <c r="AA1089" i="167"/>
  <c r="BR1102" i="167"/>
  <c r="CR1113" i="167"/>
  <c r="AE1112" i="167"/>
  <c r="BR1130" i="167"/>
  <c r="X1164" i="167"/>
  <c r="AD1171" i="167"/>
  <c r="AE1171" i="167"/>
  <c r="AJ1182" i="167"/>
  <c r="W1185" i="167"/>
  <c r="X1200" i="167"/>
  <c r="W1211" i="167"/>
  <c r="CR1211" i="167"/>
  <c r="AK1207" i="167"/>
  <c r="AJ1207" i="167"/>
  <c r="CF1214" i="167"/>
  <c r="G1214" i="167"/>
  <c r="BN1214" i="167" s="1"/>
  <c r="Z1236" i="167"/>
  <c r="BY1248" i="167"/>
  <c r="F1248" i="167"/>
  <c r="BP1248" i="167" s="1"/>
  <c r="F1247" i="167"/>
  <c r="AE1246" i="167"/>
  <c r="X1252" i="167"/>
  <c r="W1252" i="167"/>
  <c r="AE1258" i="167"/>
  <c r="AK1257" i="167"/>
  <c r="CK1263" i="167"/>
  <c r="F1272" i="167"/>
  <c r="BY1152" i="167"/>
  <c r="CK1251" i="167"/>
  <c r="CM1276" i="167"/>
  <c r="CA1112" i="167"/>
  <c r="CS1085" i="167"/>
  <c r="CM1150" i="167"/>
  <c r="CL1148" i="167"/>
  <c r="CS1136" i="167"/>
  <c r="CU1136" i="167" s="1"/>
  <c r="W1165" i="167"/>
  <c r="CL1165" i="167"/>
  <c r="BZ1210" i="167"/>
  <c r="BR1246" i="167"/>
  <c r="CF1253" i="167"/>
  <c r="BS1215" i="167"/>
  <c r="BR1217" i="167"/>
  <c r="CM1251" i="167"/>
  <c r="Z1170" i="167"/>
  <c r="AA1192" i="167"/>
  <c r="G1198" i="167"/>
  <c r="BO1198" i="167" s="1"/>
  <c r="AD1215" i="167"/>
  <c r="G1217" i="167"/>
  <c r="BO1217" i="167" s="1"/>
  <c r="AD1216" i="167"/>
  <c r="AD1219" i="167"/>
  <c r="CK1220" i="167"/>
  <c r="AJ1238" i="167"/>
  <c r="CG1248" i="167"/>
  <c r="AD1245" i="167"/>
  <c r="AJ1249" i="167"/>
  <c r="G1254" i="167"/>
  <c r="BO1254" i="167" s="1"/>
  <c r="X1278" i="167"/>
  <c r="BS1107" i="167"/>
  <c r="CS1110" i="167"/>
  <c r="BZ1112" i="167"/>
  <c r="AK1138" i="167"/>
  <c r="AK1139" i="167"/>
  <c r="CR1105" i="167"/>
  <c r="AJ1146" i="167"/>
  <c r="BQ1145" i="167"/>
  <c r="AD1147" i="167"/>
  <c r="CF1168" i="167"/>
  <c r="G1177" i="167"/>
  <c r="BO1177" i="167" s="1"/>
  <c r="CF1198" i="167"/>
  <c r="AK1194" i="167"/>
  <c r="BY1193" i="167"/>
  <c r="AJ1211" i="167"/>
  <c r="CM1214" i="167"/>
  <c r="AJ1212" i="167"/>
  <c r="BZ1216" i="167"/>
  <c r="BZ1219" i="167"/>
  <c r="AE1227" i="167"/>
  <c r="BY1233" i="167"/>
  <c r="BS1244" i="167"/>
  <c r="CG1251" i="167"/>
  <c r="BS1250" i="167"/>
  <c r="F1254" i="167"/>
  <c r="BY1259" i="167"/>
  <c r="F1270" i="167"/>
  <c r="BR798" i="167"/>
  <c r="CG798" i="167"/>
  <c r="AA798" i="167"/>
  <c r="CM798" i="167"/>
  <c r="CS760" i="167"/>
  <c r="W1031" i="167"/>
  <c r="BY1031" i="167"/>
  <c r="AJ1221" i="167"/>
  <c r="CM1012" i="167"/>
  <c r="AD1012" i="167"/>
  <c r="AJ1008" i="167"/>
  <c r="F1008" i="167"/>
  <c r="BP1008" i="167" s="1"/>
  <c r="AK1072" i="167"/>
  <c r="W1072" i="167"/>
  <c r="AJ696" i="167"/>
  <c r="X695" i="167"/>
  <c r="W694" i="167"/>
  <c r="CM702" i="167"/>
  <c r="AD730" i="167"/>
  <c r="F736" i="167"/>
  <c r="AD779" i="167"/>
  <c r="X1007" i="167"/>
  <c r="BZ484" i="167"/>
  <c r="X484" i="167"/>
  <c r="W714" i="167"/>
  <c r="AJ732" i="167"/>
  <c r="Z717" i="167"/>
  <c r="AD713" i="167"/>
  <c r="AE489" i="167"/>
  <c r="CF493" i="167"/>
  <c r="CL780" i="167"/>
  <c r="W780" i="167"/>
  <c r="F780" i="167"/>
  <c r="G780" i="167"/>
  <c r="BN780" i="167" s="1"/>
  <c r="AA762" i="167"/>
  <c r="F753" i="167"/>
  <c r="AK752" i="167"/>
  <c r="AD751" i="167"/>
  <c r="AE751" i="167"/>
  <c r="AE748" i="167"/>
  <c r="CL776" i="167"/>
  <c r="F776" i="167"/>
  <c r="AK759" i="167"/>
  <c r="AK758" i="167"/>
  <c r="AJ758" i="167"/>
  <c r="CA742" i="167"/>
  <c r="F742" i="167"/>
  <c r="X790" i="167"/>
  <c r="W884" i="167"/>
  <c r="AJ1082" i="167"/>
  <c r="BQ785" i="167"/>
  <c r="X535" i="167"/>
  <c r="W535" i="167"/>
  <c r="CR747" i="167"/>
  <c r="W1106" i="167"/>
  <c r="CL1106" i="167"/>
  <c r="X1106" i="167"/>
  <c r="CK1108" i="167"/>
  <c r="BR1020" i="167"/>
  <c r="BZ1020" i="167"/>
  <c r="CA1020" i="167"/>
  <c r="Z1020" i="167"/>
  <c r="CG1020" i="167"/>
  <c r="AA1020" i="167"/>
  <c r="CK1020" i="167"/>
  <c r="CA637" i="167"/>
  <c r="BR637" i="167"/>
  <c r="CK637" i="167"/>
  <c r="CS679" i="167"/>
  <c r="Z637" i="167"/>
  <c r="AA637" i="167"/>
  <c r="G1060" i="167"/>
  <c r="BO1060" i="167" s="1"/>
  <c r="CO1060" i="167"/>
  <c r="CF1060" i="167"/>
  <c r="F1060" i="167"/>
  <c r="CG1012" i="167"/>
  <c r="BN1012" i="167"/>
  <c r="G695" i="167"/>
  <c r="BO695" i="167" s="1"/>
  <c r="BY694" i="167"/>
  <c r="F694" i="167"/>
  <c r="BQ703" i="167"/>
  <c r="X703" i="167"/>
  <c r="CL702" i="167"/>
  <c r="AA702" i="167"/>
  <c r="BR730" i="167"/>
  <c r="CS1270" i="167"/>
  <c r="BQ1007" i="167"/>
  <c r="W1007" i="167"/>
  <c r="BR484" i="167"/>
  <c r="W484" i="167"/>
  <c r="AA725" i="167"/>
  <c r="F729" i="167"/>
  <c r="BY729" i="167"/>
  <c r="CF714" i="167"/>
  <c r="G714" i="167"/>
  <c r="BB714" i="167" s="1"/>
  <c r="BZ719" i="167"/>
  <c r="CA719" i="167"/>
  <c r="CM763" i="167"/>
  <c r="AD489" i="167"/>
  <c r="BS493" i="167"/>
  <c r="CK761" i="167"/>
  <c r="W761" i="167"/>
  <c r="CF780" i="167"/>
  <c r="BQ762" i="167"/>
  <c r="BQ753" i="167"/>
  <c r="AA743" i="167"/>
  <c r="CM749" i="167"/>
  <c r="AD748" i="167"/>
  <c r="CK776" i="167"/>
  <c r="AE757" i="167"/>
  <c r="CM747" i="167"/>
  <c r="W747" i="167"/>
  <c r="CR753" i="167"/>
  <c r="BR742" i="167"/>
  <c r="AD796" i="167"/>
  <c r="AE796" i="167"/>
  <c r="AE815" i="167"/>
  <c r="AE781" i="167"/>
  <c r="AE1032" i="167"/>
  <c r="F1106" i="167"/>
  <c r="G1106" i="167"/>
  <c r="BN1106" i="167" s="1"/>
  <c r="CF1106" i="167"/>
  <c r="CK1063" i="167"/>
  <c r="CF964" i="167"/>
  <c r="AK1277" i="167"/>
  <c r="CS1023" i="167"/>
  <c r="G595" i="167"/>
  <c r="BO595" i="167" s="1"/>
  <c r="BY595" i="167"/>
  <c r="CK604" i="167"/>
  <c r="CS604" i="167"/>
  <c r="CG604" i="167"/>
  <c r="CM604" i="167"/>
  <c r="BR604" i="167"/>
  <c r="Z604" i="167"/>
  <c r="CK672" i="167"/>
  <c r="W672" i="167"/>
  <c r="CS731" i="167"/>
  <c r="CA1230" i="167"/>
  <c r="AA1230" i="167"/>
  <c r="CG1230" i="167"/>
  <c r="CL1013" i="167"/>
  <c r="CR1243" i="167"/>
  <c r="BQ694" i="167"/>
  <c r="BY725" i="167"/>
  <c r="X725" i="167"/>
  <c r="CL725" i="167"/>
  <c r="CA714" i="167"/>
  <c r="CM717" i="167"/>
  <c r="BR489" i="167"/>
  <c r="CG489" i="167"/>
  <c r="CA780" i="167"/>
  <c r="X783" i="167"/>
  <c r="W783" i="167"/>
  <c r="CF776" i="167"/>
  <c r="Z815" i="167"/>
  <c r="CM815" i="167"/>
  <c r="AA815" i="167"/>
  <c r="CG1063" i="167"/>
  <c r="BY1108" i="167"/>
  <c r="Z975" i="167"/>
  <c r="CG975" i="167"/>
  <c r="CS1082" i="167"/>
  <c r="BR975" i="167"/>
  <c r="AA975" i="167"/>
  <c r="BZ975" i="167"/>
  <c r="AJ1053" i="167"/>
  <c r="AK1053" i="167"/>
  <c r="BQ687" i="167"/>
  <c r="BY687" i="167"/>
  <c r="CF687" i="167"/>
  <c r="CL687" i="167"/>
  <c r="F687" i="167"/>
  <c r="CA1060" i="167"/>
  <c r="BS743" i="167"/>
  <c r="X1013" i="167"/>
  <c r="CA1012" i="167"/>
  <c r="X1010" i="167"/>
  <c r="CR695" i="167"/>
  <c r="CG702" i="167"/>
  <c r="CA730" i="167"/>
  <c r="AD736" i="167"/>
  <c r="X779" i="167"/>
  <c r="AK1007" i="167"/>
  <c r="G810" i="167"/>
  <c r="BB810" i="167" s="1"/>
  <c r="CS725" i="167"/>
  <c r="W725" i="167"/>
  <c r="BQ729" i="167"/>
  <c r="AK729" i="167"/>
  <c r="AJ729" i="167"/>
  <c r="AE485" i="167"/>
  <c r="BY714" i="167"/>
  <c r="CK717" i="167"/>
  <c r="Z719" i="167"/>
  <c r="BY763" i="167"/>
  <c r="AD724" i="167"/>
  <c r="AA489" i="167"/>
  <c r="AE501" i="167"/>
  <c r="BZ761" i="167"/>
  <c r="AA760" i="167"/>
  <c r="BY780" i="167"/>
  <c r="AJ753" i="167"/>
  <c r="CG743" i="167"/>
  <c r="BZ749" i="167"/>
  <c r="BZ776" i="167"/>
  <c r="CA798" i="167"/>
  <c r="BS758" i="167"/>
  <c r="AD758" i="167"/>
  <c r="Z757" i="167"/>
  <c r="CF747" i="167"/>
  <c r="G747" i="167"/>
  <c r="BN747" i="167" s="1"/>
  <c r="AK742" i="167"/>
  <c r="AJ797" i="167"/>
  <c r="BZ885" i="167"/>
  <c r="CG885" i="167"/>
  <c r="BQ884" i="167"/>
  <c r="BQ535" i="167"/>
  <c r="CA1063" i="167"/>
  <c r="AK1108" i="167"/>
  <c r="AJ1108" i="167"/>
  <c r="BS1026" i="167"/>
  <c r="AD571" i="167"/>
  <c r="AE571" i="167"/>
  <c r="G687" i="167"/>
  <c r="BO687" i="167" s="1"/>
  <c r="AD607" i="167"/>
  <c r="AE607" i="167"/>
  <c r="BS607" i="167"/>
  <c r="BS1060" i="167"/>
  <c r="AJ1060" i="167"/>
  <c r="AK1060" i="167"/>
  <c r="BS973" i="167"/>
  <c r="AE973" i="167"/>
  <c r="AD973" i="167"/>
  <c r="BS747" i="167"/>
  <c r="W1013" i="167"/>
  <c r="BZ1012" i="167"/>
  <c r="CR1008" i="167"/>
  <c r="CM695" i="167"/>
  <c r="CF702" i="167"/>
  <c r="CK736" i="167"/>
  <c r="CL810" i="167"/>
  <c r="F810" i="167"/>
  <c r="W713" i="167"/>
  <c r="X713" i="167"/>
  <c r="BR713" i="167"/>
  <c r="CS724" i="167"/>
  <c r="BZ724" i="167"/>
  <c r="CR489" i="167"/>
  <c r="BR761" i="167"/>
  <c r="W760" i="167"/>
  <c r="CL760" i="167"/>
  <c r="X760" i="167"/>
  <c r="CG762" i="167"/>
  <c r="G762" i="167"/>
  <c r="BO762" i="167" s="1"/>
  <c r="CF751" i="167"/>
  <c r="CL751" i="167"/>
  <c r="AE750" i="167"/>
  <c r="X741" i="167"/>
  <c r="W740" i="167"/>
  <c r="CA743" i="167"/>
  <c r="F748" i="167"/>
  <c r="CF748" i="167"/>
  <c r="BQ776" i="167"/>
  <c r="AE759" i="167"/>
  <c r="CO759" i="167"/>
  <c r="AD759" i="167"/>
  <c r="CO758" i="167"/>
  <c r="BY747" i="167"/>
  <c r="Z885" i="167"/>
  <c r="G856" i="167"/>
  <c r="CQ856" i="167" s="1"/>
  <c r="AK535" i="167"/>
  <c r="CG781" i="167"/>
  <c r="BR781" i="167"/>
  <c r="CA1093" i="167"/>
  <c r="Z1093" i="167"/>
  <c r="Z1092" i="167"/>
  <c r="BY1063" i="167"/>
  <c r="CF689" i="167"/>
  <c r="CM689" i="167"/>
  <c r="BQ686" i="167"/>
  <c r="BY686" i="167"/>
  <c r="G686" i="167"/>
  <c r="BO686" i="167" s="1"/>
  <c r="X668" i="167"/>
  <c r="W668" i="167"/>
  <c r="CR1020" i="167"/>
  <c r="BQ668" i="167"/>
  <c r="BR668" i="167"/>
  <c r="BY668" i="167"/>
  <c r="CL668" i="167"/>
  <c r="AJ677" i="167"/>
  <c r="AJ639" i="167"/>
  <c r="AK639" i="167"/>
  <c r="CL694" i="167"/>
  <c r="AE1012" i="167"/>
  <c r="X694" i="167"/>
  <c r="AE730" i="167"/>
  <c r="AE810" i="167"/>
  <c r="CG717" i="167"/>
  <c r="AA717" i="167"/>
  <c r="CF716" i="167"/>
  <c r="CQ493" i="167"/>
  <c r="AK501" i="167"/>
  <c r="X780" i="167"/>
  <c r="BQ780" i="167"/>
  <c r="BY753" i="167"/>
  <c r="AE747" i="167"/>
  <c r="BY790" i="167"/>
  <c r="W790" i="167"/>
  <c r="CM1063" i="167"/>
  <c r="AA1063" i="167"/>
  <c r="AJ947" i="167"/>
  <c r="AK947" i="167"/>
  <c r="CL1060" i="167"/>
  <c r="CK1060" i="167"/>
  <c r="CS1091" i="167"/>
  <c r="BR1091" i="167"/>
  <c r="Z1091" i="167"/>
  <c r="BP1091" i="167" s="1"/>
  <c r="AA1091" i="167"/>
  <c r="BZ1091" i="167"/>
  <c r="CL1008" i="167"/>
  <c r="AA1008" i="167"/>
  <c r="CL696" i="167"/>
  <c r="CR1252" i="167"/>
  <c r="CL695" i="167"/>
  <c r="CR703" i="167"/>
  <c r="F703" i="167"/>
  <c r="CA702" i="167"/>
  <c r="W702" i="167"/>
  <c r="F730" i="167"/>
  <c r="BY810" i="167"/>
  <c r="CF725" i="167"/>
  <c r="BZ485" i="167"/>
  <c r="Z485" i="167"/>
  <c r="CS485" i="167"/>
  <c r="BR717" i="167"/>
  <c r="CG719" i="167"/>
  <c r="BS713" i="167"/>
  <c r="CG734" i="167"/>
  <c r="BQ763" i="167"/>
  <c r="CL724" i="167"/>
  <c r="AA724" i="167"/>
  <c r="CM489" i="167"/>
  <c r="CK501" i="167"/>
  <c r="BR500" i="167"/>
  <c r="CA499" i="167"/>
  <c r="AJ761" i="167"/>
  <c r="CG777" i="167"/>
  <c r="CM777" i="167"/>
  <c r="CF762" i="167"/>
  <c r="G751" i="167"/>
  <c r="BO751" i="167" s="1"/>
  <c r="CF741" i="167"/>
  <c r="F741" i="167"/>
  <c r="CF743" i="167"/>
  <c r="F743" i="167"/>
  <c r="AJ749" i="167"/>
  <c r="CK759" i="167"/>
  <c r="Z759" i="167"/>
  <c r="CG759" i="167"/>
  <c r="X757" i="167"/>
  <c r="BQ747" i="167"/>
  <c r="CF793" i="167"/>
  <c r="F793" i="167"/>
  <c r="CS796" i="167"/>
  <c r="G796" i="167"/>
  <c r="CQ796" i="167" s="1"/>
  <c r="CG856" i="167"/>
  <c r="AK785" i="167"/>
  <c r="BS1032" i="167"/>
  <c r="AE1031" i="167"/>
  <c r="BS1031" i="167"/>
  <c r="CS1093" i="167"/>
  <c r="AA1093" i="167"/>
  <c r="AJ1063" i="167"/>
  <c r="AK1063" i="167"/>
  <c r="BQ1026" i="167"/>
  <c r="BR966" i="167"/>
  <c r="CM966" i="167"/>
  <c r="CG974" i="167"/>
  <c r="BR974" i="167"/>
  <c r="AD1070" i="167"/>
  <c r="AE1070" i="167"/>
  <c r="Z1277" i="167"/>
  <c r="BP1277" i="167" s="1"/>
  <c r="CG1277" i="167"/>
  <c r="AD998" i="167"/>
  <c r="AE998" i="167"/>
  <c r="CA984" i="167"/>
  <c r="CG984" i="167"/>
  <c r="CM984" i="167"/>
  <c r="CS984" i="167"/>
  <c r="Z984" i="167"/>
  <c r="BR664" i="167"/>
  <c r="BZ664" i="167"/>
  <c r="CA664" i="167"/>
  <c r="CG664" i="167"/>
  <c r="CS1054" i="167"/>
  <c r="Z664" i="167"/>
  <c r="CK664" i="167"/>
  <c r="AJ678" i="167"/>
  <c r="AK678" i="167"/>
  <c r="CL606" i="167"/>
  <c r="CK606" i="167"/>
  <c r="CR688" i="167"/>
  <c r="W606" i="167"/>
  <c r="BR606" i="167"/>
  <c r="X606" i="167"/>
  <c r="BZ606" i="167"/>
  <c r="CA1009" i="167"/>
  <c r="CS1251" i="167"/>
  <c r="CK695" i="167"/>
  <c r="CA736" i="167"/>
  <c r="BQ810" i="167"/>
  <c r="BZ725" i="167"/>
  <c r="AA752" i="167"/>
  <c r="CK752" i="167"/>
  <c r="CM750" i="167"/>
  <c r="CA750" i="167"/>
  <c r="AA1082" i="167"/>
  <c r="CG1082" i="167"/>
  <c r="BR809" i="167"/>
  <c r="BZ809" i="167"/>
  <c r="BY781" i="167"/>
  <c r="CF781" i="167"/>
  <c r="CL781" i="167"/>
  <c r="BQ940" i="167"/>
  <c r="CM940" i="167"/>
  <c r="CA1098" i="167"/>
  <c r="CS639" i="167"/>
  <c r="Z1098" i="167"/>
  <c r="CK1098" i="167"/>
  <c r="F945" i="167"/>
  <c r="G945" i="167"/>
  <c r="CF945" i="167"/>
  <c r="BY945" i="167"/>
  <c r="AE1034" i="167"/>
  <c r="AD1034" i="167"/>
  <c r="BZ1221" i="167"/>
  <c r="CS1242" i="167"/>
  <c r="BQ1013" i="167"/>
  <c r="AK1010" i="167"/>
  <c r="AA1009" i="167"/>
  <c r="G702" i="167"/>
  <c r="BO702" i="167" s="1"/>
  <c r="BS736" i="167"/>
  <c r="AK779" i="167"/>
  <c r="AE484" i="167"/>
  <c r="AK810" i="167"/>
  <c r="BQ725" i="167"/>
  <c r="BS728" i="167"/>
  <c r="AD728" i="167"/>
  <c r="CF485" i="167"/>
  <c r="G485" i="167"/>
  <c r="BN485" i="167" s="1"/>
  <c r="AD714" i="167"/>
  <c r="BS714" i="167"/>
  <c r="X732" i="167"/>
  <c r="BZ716" i="167"/>
  <c r="AA716" i="167"/>
  <c r="CK716" i="167"/>
  <c r="AJ719" i="167"/>
  <c r="CR735" i="167"/>
  <c r="BY735" i="167"/>
  <c r="BS780" i="167"/>
  <c r="F750" i="167"/>
  <c r="CF750" i="167"/>
  <c r="AJ743" i="167"/>
  <c r="CA772" i="167"/>
  <c r="BZ772" i="167"/>
  <c r="BR759" i="167"/>
  <c r="BY759" i="167"/>
  <c r="AA797" i="167"/>
  <c r="CS797" i="167"/>
  <c r="CK1082" i="167"/>
  <c r="Z1082" i="167"/>
  <c r="CM859" i="167"/>
  <c r="BR859" i="167"/>
  <c r="Z859" i="167"/>
  <c r="CS859" i="167"/>
  <c r="CA815" i="167"/>
  <c r="AA809" i="167"/>
  <c r="F781" i="167"/>
  <c r="G1026" i="167"/>
  <c r="CQ1026" i="167" s="1"/>
  <c r="AD978" i="167"/>
  <c r="CO978" i="167"/>
  <c r="BY1070" i="167"/>
  <c r="W1070" i="167"/>
  <c r="Z1023" i="167"/>
  <c r="AK1034" i="167"/>
  <c r="AJ1034" i="167"/>
  <c r="F530" i="167"/>
  <c r="BP530" i="167" s="1"/>
  <c r="G530" i="167"/>
  <c r="CA530" i="167"/>
  <c r="CF530" i="167"/>
  <c r="CM530" i="167"/>
  <c r="BR991" i="167"/>
  <c r="CK991" i="167"/>
  <c r="BS594" i="167"/>
  <c r="AD594" i="167"/>
  <c r="F680" i="167"/>
  <c r="CF680" i="167"/>
  <c r="G680" i="167"/>
  <c r="BO680" i="167" s="1"/>
  <c r="BQ680" i="167"/>
  <c r="CK610" i="167"/>
  <c r="CR690" i="167"/>
  <c r="BS610" i="167"/>
  <c r="CK641" i="167"/>
  <c r="CL641" i="167"/>
  <c r="BZ641" i="167"/>
  <c r="CR641" i="167"/>
  <c r="W641" i="167"/>
  <c r="CM676" i="167"/>
  <c r="CG676" i="167"/>
  <c r="BZ676" i="167"/>
  <c r="AA1221" i="167"/>
  <c r="CF1008" i="167"/>
  <c r="X1008" i="167"/>
  <c r="CK1072" i="167"/>
  <c r="AA1072" i="167"/>
  <c r="CM696" i="167"/>
  <c r="W697" i="167"/>
  <c r="BQ702" i="167"/>
  <c r="F702" i="167"/>
  <c r="AE1007" i="167"/>
  <c r="CS778" i="167"/>
  <c r="AE728" i="167"/>
  <c r="AE714" i="167"/>
  <c r="Z716" i="167"/>
  <c r="X735" i="167"/>
  <c r="AK734" i="167"/>
  <c r="AK763" i="167"/>
  <c r="G763" i="167"/>
  <c r="BO763" i="167" s="1"/>
  <c r="X724" i="167"/>
  <c r="AJ489" i="167"/>
  <c r="AK489" i="167"/>
  <c r="CG760" i="167"/>
  <c r="AE780" i="167"/>
  <c r="AK783" i="167"/>
  <c r="CG752" i="167"/>
  <c r="X752" i="167"/>
  <c r="BS751" i="167"/>
  <c r="G750" i="167"/>
  <c r="AJ741" i="167"/>
  <c r="Z772" i="167"/>
  <c r="X759" i="167"/>
  <c r="Z797" i="167"/>
  <c r="AK856" i="167"/>
  <c r="Z809" i="167"/>
  <c r="BZ781" i="167"/>
  <c r="CG1093" i="167"/>
  <c r="AE1106" i="167"/>
  <c r="CM1108" i="167"/>
  <c r="CS793" i="167"/>
  <c r="AE978" i="167"/>
  <c r="CA964" i="167"/>
  <c r="X1070" i="167"/>
  <c r="AJ1199" i="167"/>
  <c r="AK1199" i="167"/>
  <c r="AE594" i="167"/>
  <c r="AD690" i="167"/>
  <c r="AE690" i="167"/>
  <c r="CG681" i="167"/>
  <c r="AA681" i="167"/>
  <c r="AA598" i="167"/>
  <c r="CM598" i="167"/>
  <c r="F610" i="167"/>
  <c r="X641" i="167"/>
  <c r="BR661" i="167"/>
  <c r="W661" i="167"/>
  <c r="CK661" i="167"/>
  <c r="CR661" i="167"/>
  <c r="BY661" i="167"/>
  <c r="Z676" i="167"/>
  <c r="BZ1072" i="167"/>
  <c r="BZ790" i="167"/>
  <c r="Z790" i="167"/>
  <c r="CG790" i="167"/>
  <c r="AA790" i="167"/>
  <c r="CM790" i="167"/>
  <c r="AJ1093" i="167"/>
  <c r="AK1093" i="167"/>
  <c r="AK966" i="167"/>
  <c r="AJ966" i="167"/>
  <c r="F964" i="167"/>
  <c r="G964" i="167"/>
  <c r="BN964" i="167" s="1"/>
  <c r="BQ570" i="167"/>
  <c r="BY570" i="167"/>
  <c r="W570" i="167"/>
  <c r="X570" i="167"/>
  <c r="CL570" i="167"/>
  <c r="AK641" i="167"/>
  <c r="AJ641" i="167"/>
  <c r="AK940" i="167"/>
  <c r="AJ940" i="167"/>
  <c r="BQ1008" i="167"/>
  <c r="BR1072" i="167"/>
  <c r="CK694" i="167"/>
  <c r="AK697" i="167"/>
  <c r="G736" i="167"/>
  <c r="BO736" i="167" s="1"/>
  <c r="F493" i="167"/>
  <c r="AD743" i="167"/>
  <c r="BQ1108" i="167"/>
  <c r="X1108" i="167"/>
  <c r="W978" i="167"/>
  <c r="X978" i="167"/>
  <c r="CR978" i="167"/>
  <c r="Z1011" i="167"/>
  <c r="BP1011" i="167" s="1"/>
  <c r="CM1009" i="167"/>
  <c r="F1009" i="167"/>
  <c r="W1008" i="167"/>
  <c r="CG1072" i="167"/>
  <c r="BZ696" i="167"/>
  <c r="AA695" i="167"/>
  <c r="BR694" i="167"/>
  <c r="BZ697" i="167"/>
  <c r="CK703" i="167"/>
  <c r="CS1269" i="167"/>
  <c r="CU1269" i="167" s="1"/>
  <c r="X736" i="167"/>
  <c r="AD1007" i="167"/>
  <c r="CR484" i="167"/>
  <c r="AA484" i="167"/>
  <c r="AJ778" i="167"/>
  <c r="X754" i="167"/>
  <c r="CR754" i="167"/>
  <c r="BS754" i="167"/>
  <c r="CM728" i="167"/>
  <c r="CA485" i="167"/>
  <c r="CF732" i="167"/>
  <c r="W735" i="167"/>
  <c r="F763" i="167"/>
  <c r="CA724" i="167"/>
  <c r="BY724" i="167"/>
  <c r="F724" i="167"/>
  <c r="AE761" i="167"/>
  <c r="AK760" i="167"/>
  <c r="AJ760" i="167"/>
  <c r="AD780" i="167"/>
  <c r="CL753" i="167"/>
  <c r="CM752" i="167"/>
  <c r="BS775" i="167"/>
  <c r="CK772" i="167"/>
  <c r="BZ759" i="167"/>
  <c r="W759" i="167"/>
  <c r="AJ757" i="167"/>
  <c r="CM797" i="167"/>
  <c r="CL797" i="167"/>
  <c r="AK885" i="167"/>
  <c r="CA1082" i="167"/>
  <c r="X1082" i="167"/>
  <c r="AK824" i="167"/>
  <c r="AD1106" i="167"/>
  <c r="CS1108" i="167"/>
  <c r="AA1108" i="167"/>
  <c r="AJ1055" i="167"/>
  <c r="AK1055" i="167"/>
  <c r="CL1026" i="167"/>
  <c r="BR978" i="167"/>
  <c r="BZ978" i="167"/>
  <c r="AA978" i="167"/>
  <c r="CK978" i="167"/>
  <c r="AK975" i="167"/>
  <c r="CS1232" i="167"/>
  <c r="CG1232" i="167"/>
  <c r="CM1232" i="167"/>
  <c r="AJ687" i="167"/>
  <c r="AK687" i="167"/>
  <c r="BY680" i="167"/>
  <c r="AA570" i="167"/>
  <c r="CM570" i="167"/>
  <c r="CS689" i="167"/>
  <c r="BR641" i="167"/>
  <c r="X661" i="167"/>
  <c r="F661" i="167"/>
  <c r="G661" i="167"/>
  <c r="BO661" i="167" s="1"/>
  <c r="AJ992" i="167"/>
  <c r="AK992" i="167"/>
  <c r="CA929" i="167"/>
  <c r="G929" i="167"/>
  <c r="BO929" i="167" s="1"/>
  <c r="BQ929" i="167"/>
  <c r="BY929" i="167"/>
  <c r="CL929" i="167"/>
  <c r="CM929" i="167"/>
  <c r="CA915" i="167"/>
  <c r="CF915" i="167"/>
  <c r="CL915" i="167"/>
  <c r="BQ915" i="167"/>
  <c r="G915" i="167"/>
  <c r="BO915" i="167" s="1"/>
  <c r="CL964" i="167"/>
  <c r="CF522" i="167"/>
  <c r="CA1028" i="167"/>
  <c r="CK594" i="167"/>
  <c r="Z607" i="167"/>
  <c r="CK607" i="167"/>
  <c r="W944" i="167"/>
  <c r="CR607" i="167"/>
  <c r="CL944" i="167"/>
  <c r="W676" i="167"/>
  <c r="BQ676" i="167"/>
  <c r="AK954" i="167"/>
  <c r="CL1127" i="167"/>
  <c r="G1127" i="167"/>
  <c r="BY938" i="167"/>
  <c r="BZ938" i="167"/>
  <c r="CR938" i="167"/>
  <c r="CG907" i="167"/>
  <c r="BR907" i="167"/>
  <c r="Z907" i="167"/>
  <c r="AJ903" i="167"/>
  <c r="BY915" i="167"/>
  <c r="AJ974" i="167"/>
  <c r="AE1023" i="167"/>
  <c r="AA1054" i="167"/>
  <c r="AE1261" i="167"/>
  <c r="F1232" i="167"/>
  <c r="BP1232" i="167" s="1"/>
  <c r="BZ522" i="167"/>
  <c r="X522" i="167"/>
  <c r="AD550" i="167"/>
  <c r="W991" i="167"/>
  <c r="AK1158" i="167"/>
  <c r="G1157" i="167"/>
  <c r="BO1157" i="167" s="1"/>
  <c r="AA596" i="167"/>
  <c r="BY682" i="167"/>
  <c r="Z679" i="167"/>
  <c r="AK610" i="167"/>
  <c r="AD618" i="167"/>
  <c r="AE618" i="167"/>
  <c r="G634" i="167"/>
  <c r="BO634" i="167" s="1"/>
  <c r="CM634" i="167"/>
  <c r="BY641" i="167"/>
  <c r="CA641" i="167"/>
  <c r="F641" i="167"/>
  <c r="BP641" i="167" s="1"/>
  <c r="CF951" i="167"/>
  <c r="BY676" i="167"/>
  <c r="X676" i="167"/>
  <c r="AK1019" i="167"/>
  <c r="G1019" i="167"/>
  <c r="BO1019" i="167" s="1"/>
  <c r="AE1030" i="167"/>
  <c r="AE963" i="167"/>
  <c r="G1098" i="167"/>
  <c r="AE1090" i="167"/>
  <c r="AJ1184" i="167"/>
  <c r="AK1184" i="167"/>
  <c r="CK904" i="167"/>
  <c r="X904" i="167"/>
  <c r="CL700" i="167"/>
  <c r="X700" i="167"/>
  <c r="CR1127" i="167"/>
  <c r="BR700" i="167"/>
  <c r="AK699" i="167"/>
  <c r="AJ699" i="167"/>
  <c r="BO737" i="167"/>
  <c r="CL1034" i="167"/>
  <c r="CM1054" i="167"/>
  <c r="Z1054" i="167"/>
  <c r="CK1025" i="167"/>
  <c r="AD1261" i="167"/>
  <c r="BR522" i="167"/>
  <c r="W522" i="167"/>
  <c r="CG530" i="167"/>
  <c r="AA530" i="167"/>
  <c r="W984" i="167"/>
  <c r="CA550" i="167"/>
  <c r="AE573" i="167"/>
  <c r="F1157" i="167"/>
  <c r="CG596" i="167"/>
  <c r="BY594" i="167"/>
  <c r="X682" i="167"/>
  <c r="F681" i="167"/>
  <c r="W679" i="167"/>
  <c r="X679" i="167"/>
  <c r="X604" i="167"/>
  <c r="X607" i="167"/>
  <c r="BY607" i="167"/>
  <c r="G570" i="167"/>
  <c r="BO570" i="167" s="1"/>
  <c r="CG622" i="167"/>
  <c r="Z622" i="167"/>
  <c r="CK622" i="167"/>
  <c r="AE638" i="167"/>
  <c r="CL639" i="167"/>
  <c r="G641" i="167"/>
  <c r="CQ641" i="167" s="1"/>
  <c r="BZ666" i="167"/>
  <c r="CM666" i="167"/>
  <c r="AJ672" i="167"/>
  <c r="AK672" i="167"/>
  <c r="BY944" i="167"/>
  <c r="AE947" i="167"/>
  <c r="CA951" i="167"/>
  <c r="BS676" i="167"/>
  <c r="BQ986" i="167"/>
  <c r="X986" i="167"/>
  <c r="G1230" i="167"/>
  <c r="BO1230" i="167" s="1"/>
  <c r="CL973" i="167"/>
  <c r="AA973" i="167"/>
  <c r="BS1098" i="167"/>
  <c r="AD1090" i="167"/>
  <c r="AE1124" i="167"/>
  <c r="CS1123" i="167"/>
  <c r="CA1129" i="167"/>
  <c r="CG1129" i="167"/>
  <c r="CR904" i="167"/>
  <c r="W904" i="167"/>
  <c r="BS701" i="167"/>
  <c r="AE701" i="167"/>
  <c r="W700" i="167"/>
  <c r="BQ878" i="167"/>
  <c r="BS878" i="167"/>
  <c r="CL878" i="167"/>
  <c r="BY998" i="167"/>
  <c r="CK571" i="167"/>
  <c r="CA596" i="167"/>
  <c r="CR674" i="167"/>
  <c r="BQ604" i="167"/>
  <c r="W604" i="167"/>
  <c r="CL607" i="167"/>
  <c r="CM635" i="167"/>
  <c r="AD638" i="167"/>
  <c r="BQ944" i="167"/>
  <c r="AD947" i="167"/>
  <c r="W986" i="167"/>
  <c r="BS1230" i="167"/>
  <c r="CK973" i="167"/>
  <c r="AJ1098" i="167"/>
  <c r="AK1098" i="167"/>
  <c r="AJ1127" i="167"/>
  <c r="AK1127" i="167"/>
  <c r="CL1123" i="167"/>
  <c r="CF1129" i="167"/>
  <c r="F1129" i="167"/>
  <c r="G1129" i="167"/>
  <c r="BO1129" i="167" s="1"/>
  <c r="BR938" i="167"/>
  <c r="BY904" i="167"/>
  <c r="W952" i="167"/>
  <c r="BQ952" i="167"/>
  <c r="X952" i="167"/>
  <c r="BR952" i="167"/>
  <c r="CL952" i="167"/>
  <c r="AE946" i="167"/>
  <c r="BQ700" i="167"/>
  <c r="AD1025" i="167"/>
  <c r="AA1261" i="167"/>
  <c r="F522" i="167"/>
  <c r="CL530" i="167"/>
  <c r="BS687" i="167"/>
  <c r="CL674" i="167"/>
  <c r="CA634" i="167"/>
  <c r="CO638" i="167"/>
  <c r="CM637" i="167"/>
  <c r="CF637" i="167"/>
  <c r="AK986" i="167"/>
  <c r="BS986" i="167"/>
  <c r="CF986" i="167"/>
  <c r="Z963" i="167"/>
  <c r="X973" i="167"/>
  <c r="AJ1091" i="167"/>
  <c r="BZ1124" i="167"/>
  <c r="AA1124" i="167"/>
  <c r="CK1124" i="167"/>
  <c r="CF1123" i="167"/>
  <c r="AK938" i="167"/>
  <c r="BR904" i="167"/>
  <c r="BS1033" i="167"/>
  <c r="CO1033" i="167"/>
  <c r="AJ700" i="167"/>
  <c r="BY758" i="167"/>
  <c r="CS815" i="167"/>
  <c r="CR535" i="167"/>
  <c r="BQ964" i="167"/>
  <c r="W1034" i="167"/>
  <c r="BZ1054" i="167"/>
  <c r="G1054" i="167"/>
  <c r="CQ1054" i="167" s="1"/>
  <c r="BZ1025" i="167"/>
  <c r="CL1053" i="167"/>
  <c r="AK1232" i="167"/>
  <c r="BZ530" i="167"/>
  <c r="X530" i="167"/>
  <c r="CM1028" i="167"/>
  <c r="CK550" i="167"/>
  <c r="CM600" i="167"/>
  <c r="Z600" i="167"/>
  <c r="BP600" i="167" s="1"/>
  <c r="CG573" i="167"/>
  <c r="AA573" i="167"/>
  <c r="CS1157" i="167"/>
  <c r="AK596" i="167"/>
  <c r="AK594" i="167"/>
  <c r="CF682" i="167"/>
  <c r="AE687" i="167"/>
  <c r="Z688" i="167"/>
  <c r="CK679" i="167"/>
  <c r="BR669" i="167"/>
  <c r="AD680" i="167"/>
  <c r="BS692" i="167"/>
  <c r="AJ570" i="167"/>
  <c r="CR618" i="167"/>
  <c r="BZ635" i="167"/>
  <c r="CK635" i="167"/>
  <c r="BR634" i="167"/>
  <c r="CA638" i="167"/>
  <c r="BZ638" i="167"/>
  <c r="Z638" i="167"/>
  <c r="BZ639" i="167"/>
  <c r="CM641" i="167"/>
  <c r="AJ673" i="167"/>
  <c r="CK947" i="167"/>
  <c r="CG947" i="167"/>
  <c r="Z947" i="167"/>
  <c r="G986" i="167"/>
  <c r="CQ986" i="167" s="1"/>
  <c r="AK1230" i="167"/>
  <c r="BZ1088" i="167"/>
  <c r="CG1088" i="167"/>
  <c r="CK963" i="167"/>
  <c r="BR963" i="167"/>
  <c r="CA973" i="167"/>
  <c r="G973" i="167"/>
  <c r="BO973" i="167" s="1"/>
  <c r="CL1090" i="167"/>
  <c r="BQ1090" i="167"/>
  <c r="Z1124" i="167"/>
  <c r="BY1123" i="167"/>
  <c r="AD1184" i="167"/>
  <c r="BS1184" i="167"/>
  <c r="CA1033" i="167"/>
  <c r="CL729" i="167"/>
  <c r="CL719" i="167"/>
  <c r="AA761" i="167"/>
  <c r="AK776" i="167"/>
  <c r="G758" i="167"/>
  <c r="X781" i="167"/>
  <c r="BR1093" i="167"/>
  <c r="AJ1092" i="167"/>
  <c r="X966" i="167"/>
  <c r="BS966" i="167"/>
  <c r="AE974" i="167"/>
  <c r="CR1070" i="167"/>
  <c r="BY1199" i="167"/>
  <c r="BZ1034" i="167"/>
  <c r="BY1025" i="167"/>
  <c r="W1261" i="167"/>
  <c r="BS1053" i="167"/>
  <c r="F1053" i="167"/>
  <c r="BY530" i="167"/>
  <c r="W530" i="167"/>
  <c r="Z1028" i="167"/>
  <c r="X550" i="167"/>
  <c r="CL600" i="167"/>
  <c r="BS573" i="167"/>
  <c r="AE1158" i="167"/>
  <c r="CM1157" i="167"/>
  <c r="BQ682" i="167"/>
  <c r="AJ664" i="167"/>
  <c r="AD687" i="167"/>
  <c r="Z689" i="167"/>
  <c r="CM688" i="167"/>
  <c r="CG679" i="167"/>
  <c r="W669" i="167"/>
  <c r="BQ669" i="167"/>
  <c r="CR670" i="167"/>
  <c r="CL680" i="167"/>
  <c r="CA680" i="167"/>
  <c r="CG680" i="167"/>
  <c r="CO677" i="167"/>
  <c r="BR685" i="167"/>
  <c r="X685" i="167"/>
  <c r="BR692" i="167"/>
  <c r="CG674" i="167"/>
  <c r="Z674" i="167"/>
  <c r="AD610" i="167"/>
  <c r="CK731" i="167"/>
  <c r="CK618" i="167"/>
  <c r="BY635" i="167"/>
  <c r="X635" i="167"/>
  <c r="AK637" i="167"/>
  <c r="AA639" i="167"/>
  <c r="F666" i="167"/>
  <c r="AA940" i="167"/>
  <c r="CS676" i="167"/>
  <c r="F986" i="167"/>
  <c r="AA1088" i="167"/>
  <c r="X963" i="167"/>
  <c r="BY973" i="167"/>
  <c r="BZ1128" i="167"/>
  <c r="BR1128" i="167"/>
  <c r="CS673" i="167"/>
  <c r="CG1128" i="167"/>
  <c r="BY1090" i="167"/>
  <c r="X1090" i="167"/>
  <c r="F1090" i="167"/>
  <c r="G1090" i="167"/>
  <c r="BO1090" i="167" s="1"/>
  <c r="CS1124" i="167"/>
  <c r="BR1123" i="167"/>
  <c r="AE1184" i="167"/>
  <c r="BS945" i="167"/>
  <c r="AE945" i="167"/>
  <c r="BR911" i="167"/>
  <c r="CK911" i="167"/>
  <c r="BS693" i="167"/>
  <c r="AE693" i="167"/>
  <c r="AJ850" i="167"/>
  <c r="AK850" i="167"/>
  <c r="CA878" i="167"/>
  <c r="CA686" i="167"/>
  <c r="X674" i="167"/>
  <c r="BQ674" i="167"/>
  <c r="BQ636" i="167"/>
  <c r="CR668" i="167"/>
  <c r="CF641" i="167"/>
  <c r="BS944" i="167"/>
  <c r="BQ973" i="167"/>
  <c r="AJ973" i="167"/>
  <c r="AK973" i="167"/>
  <c r="BS1129" i="167"/>
  <c r="CF992" i="167"/>
  <c r="CA992" i="167"/>
  <c r="AK910" i="167"/>
  <c r="AJ910" i="167"/>
  <c r="BS1261" i="167"/>
  <c r="F1028" i="167"/>
  <c r="CA600" i="167"/>
  <c r="CA687" i="167"/>
  <c r="X689" i="167"/>
  <c r="Z686" i="167"/>
  <c r="CF691" i="167"/>
  <c r="G691" i="167"/>
  <c r="BO691" i="167" s="1"/>
  <c r="BR679" i="167"/>
  <c r="X670" i="167"/>
  <c r="BZ670" i="167"/>
  <c r="BY674" i="167"/>
  <c r="W674" i="167"/>
  <c r="CL604" i="167"/>
  <c r="BS618" i="167"/>
  <c r="W639" i="167"/>
  <c r="X639" i="167"/>
  <c r="CM672" i="167"/>
  <c r="AE944" i="167"/>
  <c r="CL676" i="167"/>
  <c r="AE676" i="167"/>
  <c r="CG955" i="167"/>
  <c r="CL986" i="167"/>
  <c r="CG1019" i="167"/>
  <c r="CS635" i="167"/>
  <c r="BZ1060" i="167"/>
  <c r="CG1060" i="167"/>
  <c r="BS1030" i="167"/>
  <c r="G1088" i="167"/>
  <c r="CQ1088" i="167" s="1"/>
  <c r="X1128" i="167"/>
  <c r="CS1127" i="167"/>
  <c r="AA1127" i="167"/>
  <c r="CG1124" i="167"/>
  <c r="G1124" i="167"/>
  <c r="BO1124" i="167" s="1"/>
  <c r="Z1184" i="167"/>
  <c r="AA1184" i="167"/>
  <c r="BZ1184" i="167"/>
  <c r="CS1184" i="167"/>
  <c r="BZ990" i="167"/>
  <c r="CG990" i="167"/>
  <c r="G992" i="167"/>
  <c r="CQ269" i="167" s="1"/>
  <c r="CV269" i="167" s="1"/>
  <c r="BZ952" i="167"/>
  <c r="F1033" i="167"/>
  <c r="G1033" i="167"/>
  <c r="BO1033" i="167" s="1"/>
  <c r="CL1033" i="167"/>
  <c r="CM1029" i="167"/>
  <c r="CG1029" i="167"/>
  <c r="AJ909" i="167"/>
  <c r="AK909" i="167"/>
  <c r="BQ880" i="167"/>
  <c r="W880" i="167"/>
  <c r="CK880" i="167"/>
  <c r="X880" i="167"/>
  <c r="BY764" i="167"/>
  <c r="BZ734" i="167"/>
  <c r="CK763" i="167"/>
  <c r="BQ783" i="167"/>
  <c r="BQ751" i="167"/>
  <c r="BR749" i="167"/>
  <c r="BZ856" i="167"/>
  <c r="G1055" i="167"/>
  <c r="CQ790" i="167" s="1"/>
  <c r="AK1026" i="167"/>
  <c r="AD975" i="167"/>
  <c r="X1025" i="167"/>
  <c r="AJ1261" i="167"/>
  <c r="CM522" i="167"/>
  <c r="AJ530" i="167"/>
  <c r="CR550" i="167"/>
  <c r="AJ550" i="167"/>
  <c r="BZ600" i="167"/>
  <c r="G600" i="167"/>
  <c r="BO600" i="167" s="1"/>
  <c r="CA573" i="167"/>
  <c r="BY1157" i="167"/>
  <c r="AD1020" i="167"/>
  <c r="CS675" i="167"/>
  <c r="CG678" i="167"/>
  <c r="CR669" i="167"/>
  <c r="AK669" i="167"/>
  <c r="AJ669" i="167"/>
  <c r="W670" i="167"/>
  <c r="G670" i="167"/>
  <c r="BO670" i="167" s="1"/>
  <c r="CM670" i="167"/>
  <c r="BZ680" i="167"/>
  <c r="BR677" i="167"/>
  <c r="BR674" i="167"/>
  <c r="CM610" i="167"/>
  <c r="BZ731" i="167"/>
  <c r="G635" i="167"/>
  <c r="BO635" i="167" s="1"/>
  <c r="BQ639" i="167"/>
  <c r="F639" i="167"/>
  <c r="CF639" i="167"/>
  <c r="BS641" i="167"/>
  <c r="CF653" i="167"/>
  <c r="G653" i="167"/>
  <c r="BB653" i="167" s="1"/>
  <c r="CM661" i="167"/>
  <c r="Z661" i="167"/>
  <c r="BZ661" i="167"/>
  <c r="AA661" i="167"/>
  <c r="CA661" i="167"/>
  <c r="Z672" i="167"/>
  <c r="X940" i="167"/>
  <c r="AD944" i="167"/>
  <c r="BZ947" i="167"/>
  <c r="CK986" i="167"/>
  <c r="AE1230" i="167"/>
  <c r="AA1060" i="167"/>
  <c r="F1088" i="167"/>
  <c r="AK963" i="167"/>
  <c r="CF1091" i="167"/>
  <c r="BR1124" i="167"/>
  <c r="W1184" i="167"/>
  <c r="X1184" i="167"/>
  <c r="AA990" i="167"/>
  <c r="BY992" i="167"/>
  <c r="F906" i="167"/>
  <c r="G906" i="167"/>
  <c r="CF906" i="167"/>
  <c r="CL945" i="167"/>
  <c r="BS699" i="167"/>
  <c r="G699" i="167"/>
  <c r="BB699" i="167" s="1"/>
  <c r="CF699" i="167"/>
  <c r="BR971" i="167"/>
  <c r="BZ971" i="167"/>
  <c r="CA971" i="167"/>
  <c r="Z971" i="167"/>
  <c r="CG971" i="167"/>
  <c r="AA971" i="167"/>
  <c r="CK971" i="167"/>
  <c r="BY905" i="167"/>
  <c r="CA904" i="167"/>
  <c r="CK903" i="167"/>
  <c r="AD911" i="167"/>
  <c r="BR1033" i="167"/>
  <c r="F701" i="167"/>
  <c r="BS910" i="167"/>
  <c r="CA854" i="167"/>
  <c r="CS1260" i="167"/>
  <c r="AJ849" i="167"/>
  <c r="CR1006" i="167"/>
  <c r="CL890" i="167"/>
  <c r="W890" i="167"/>
  <c r="BR909" i="167"/>
  <c r="BR1156" i="167"/>
  <c r="BZ883" i="167"/>
  <c r="CA871" i="167"/>
  <c r="BS989" i="167"/>
  <c r="CG918" i="167"/>
  <c r="AD970" i="167"/>
  <c r="CF1022" i="167"/>
  <c r="BY1024" i="167"/>
  <c r="W1024" i="167"/>
  <c r="CA875" i="167"/>
  <c r="Z875" i="167"/>
  <c r="CF855" i="167"/>
  <c r="CG812" i="167"/>
  <c r="Z812" i="167"/>
  <c r="CK852" i="167"/>
  <c r="BZ852" i="167"/>
  <c r="CK709" i="167"/>
  <c r="F737" i="167"/>
  <c r="CK745" i="167"/>
  <c r="CL744" i="167"/>
  <c r="CK756" i="167"/>
  <c r="CF771" i="167"/>
  <c r="AJ774" i="167"/>
  <c r="BZ792" i="167"/>
  <c r="CG792" i="167"/>
  <c r="CK792" i="167"/>
  <c r="CM792" i="167"/>
  <c r="AD805" i="167"/>
  <c r="BS805" i="167"/>
  <c r="CL819" i="167"/>
  <c r="CA819" i="167"/>
  <c r="CS819" i="167"/>
  <c r="BZ823" i="167"/>
  <c r="BQ822" i="167"/>
  <c r="AD829" i="167"/>
  <c r="AJ839" i="167"/>
  <c r="BQ837" i="167"/>
  <c r="CL837" i="167"/>
  <c r="BY836" i="167"/>
  <c r="G836" i="167"/>
  <c r="BO836" i="167" s="1"/>
  <c r="CG879" i="167"/>
  <c r="CM879" i="167"/>
  <c r="Z879" i="167"/>
  <c r="BR879" i="167"/>
  <c r="AA879" i="167"/>
  <c r="BZ879" i="167"/>
  <c r="AJ800" i="167"/>
  <c r="AK800" i="167"/>
  <c r="CO814" i="167"/>
  <c r="BS814" i="167"/>
  <c r="BS877" i="167"/>
  <c r="AD877" i="167"/>
  <c r="CR891" i="167"/>
  <c r="CK891" i="167"/>
  <c r="CL891" i="167"/>
  <c r="BR891" i="167"/>
  <c r="CA905" i="167"/>
  <c r="BS904" i="167"/>
  <c r="BQ911" i="167"/>
  <c r="CF701" i="167"/>
  <c r="CS1159" i="167"/>
  <c r="CA1260" i="167"/>
  <c r="CM1081" i="167"/>
  <c r="BY890" i="167"/>
  <c r="CF881" i="167"/>
  <c r="BR918" i="167"/>
  <c r="AE1132" i="167"/>
  <c r="CM970" i="167"/>
  <c r="AA970" i="167"/>
  <c r="BQ1024" i="167"/>
  <c r="X875" i="167"/>
  <c r="BY855" i="167"/>
  <c r="X855" i="167"/>
  <c r="X818" i="167"/>
  <c r="BY812" i="167"/>
  <c r="X812" i="167"/>
  <c r="CA852" i="167"/>
  <c r="BZ709" i="167"/>
  <c r="X709" i="167"/>
  <c r="CL745" i="167"/>
  <c r="X744" i="167"/>
  <c r="BY744" i="167"/>
  <c r="AD788" i="167"/>
  <c r="BS788" i="167"/>
  <c r="BR792" i="167"/>
  <c r="AE814" i="167"/>
  <c r="AA813" i="167"/>
  <c r="AK827" i="167"/>
  <c r="CK835" i="167"/>
  <c r="CA835" i="167"/>
  <c r="CG835" i="167"/>
  <c r="CR834" i="167"/>
  <c r="W834" i="167"/>
  <c r="CL838" i="167"/>
  <c r="AJ836" i="167"/>
  <c r="AD844" i="167"/>
  <c r="AE844" i="167"/>
  <c r="AD846" i="167"/>
  <c r="CL1081" i="167"/>
  <c r="BY880" i="167"/>
  <c r="BZ957" i="167"/>
  <c r="CK970" i="167"/>
  <c r="BQ875" i="167"/>
  <c r="BR812" i="167"/>
  <c r="W812" i="167"/>
  <c r="W709" i="167"/>
  <c r="AD774" i="167"/>
  <c r="AD814" i="167"/>
  <c r="CK813" i="167"/>
  <c r="Z813" i="167"/>
  <c r="AE839" i="167"/>
  <c r="AD839" i="167"/>
  <c r="AE861" i="167"/>
  <c r="AD861" i="167"/>
  <c r="BR864" i="167"/>
  <c r="BZ864" i="167"/>
  <c r="CA864" i="167"/>
  <c r="AA864" i="167"/>
  <c r="CG864" i="167"/>
  <c r="CG862" i="167"/>
  <c r="BZ869" i="167"/>
  <c r="AD952" i="167"/>
  <c r="BZ701" i="167"/>
  <c r="BQ698" i="167"/>
  <c r="CR1018" i="167"/>
  <c r="Z1018" i="167"/>
  <c r="BS851" i="167"/>
  <c r="CK1159" i="167"/>
  <c r="CK1081" i="167"/>
  <c r="AJ878" i="167"/>
  <c r="CF880" i="167"/>
  <c r="G880" i="167"/>
  <c r="BO880" i="167" s="1"/>
  <c r="G918" i="167"/>
  <c r="BO918" i="167" s="1"/>
  <c r="BS970" i="167"/>
  <c r="X970" i="167"/>
  <c r="CA1005" i="167"/>
  <c r="X1005" i="167"/>
  <c r="BR855" i="167"/>
  <c r="BS818" i="167"/>
  <c r="AJ812" i="167"/>
  <c r="F812" i="167"/>
  <c r="G852" i="167"/>
  <c r="BO852" i="167" s="1"/>
  <c r="AK709" i="167"/>
  <c r="CO737" i="167"/>
  <c r="X746" i="167"/>
  <c r="BR745" i="167"/>
  <c r="G745" i="167"/>
  <c r="BR744" i="167"/>
  <c r="F744" i="167"/>
  <c r="AK755" i="167"/>
  <c r="AD771" i="167"/>
  <c r="AE774" i="167"/>
  <c r="W782" i="167"/>
  <c r="AK789" i="167"/>
  <c r="X792" i="167"/>
  <c r="AA795" i="167"/>
  <c r="AA805" i="167"/>
  <c r="CG813" i="167"/>
  <c r="BZ817" i="167"/>
  <c r="BY819" i="167"/>
  <c r="W819" i="167"/>
  <c r="BO819" i="167"/>
  <c r="AE826" i="167"/>
  <c r="W829" i="167"/>
  <c r="CF838" i="167"/>
  <c r="AK837" i="167"/>
  <c r="AK842" i="167"/>
  <c r="AD843" i="167"/>
  <c r="AK845" i="167"/>
  <c r="G847" i="167"/>
  <c r="BN847" i="167" s="1"/>
  <c r="CG848" i="167"/>
  <c r="Z848" i="167"/>
  <c r="BR861" i="167"/>
  <c r="BZ861" i="167"/>
  <c r="CG861" i="167"/>
  <c r="Z861" i="167"/>
  <c r="CK861" i="167"/>
  <c r="AA861" i="167"/>
  <c r="CS861" i="167"/>
  <c r="CR829" i="167"/>
  <c r="W869" i="167"/>
  <c r="AK873" i="167"/>
  <c r="AJ873" i="167"/>
  <c r="BR895" i="167"/>
  <c r="CA895" i="167"/>
  <c r="CG895" i="167"/>
  <c r="AA895" i="167"/>
  <c r="CS895" i="167"/>
  <c r="CU895" i="167" s="1"/>
  <c r="BS881" i="167"/>
  <c r="F918" i="167"/>
  <c r="BR970" i="167"/>
  <c r="BZ1005" i="167"/>
  <c r="CS737" i="167"/>
  <c r="W746" i="167"/>
  <c r="BQ744" i="167"/>
  <c r="AJ756" i="167"/>
  <c r="AK756" i="167"/>
  <c r="CO771" i="167"/>
  <c r="AE770" i="167"/>
  <c r="BY782" i="167"/>
  <c r="G782" i="167"/>
  <c r="BO782" i="167" s="1"/>
  <c r="BZ784" i="167"/>
  <c r="CA784" i="167"/>
  <c r="CK784" i="167"/>
  <c r="CS784" i="167"/>
  <c r="AJ792" i="167"/>
  <c r="W792" i="167"/>
  <c r="W795" i="167"/>
  <c r="X795" i="167"/>
  <c r="Z805" i="167"/>
  <c r="BS817" i="167"/>
  <c r="BS819" i="167"/>
  <c r="AE825" i="167"/>
  <c r="AD826" i="167"/>
  <c r="BR830" i="167"/>
  <c r="CG830" i="167"/>
  <c r="CM830" i="167"/>
  <c r="Z830" i="167"/>
  <c r="CS830" i="167"/>
  <c r="BQ832" i="167"/>
  <c r="CL839" i="167"/>
  <c r="BY839" i="167"/>
  <c r="CA838" i="167"/>
  <c r="F847" i="167"/>
  <c r="BQ848" i="167"/>
  <c r="BY848" i="167"/>
  <c r="BZ863" i="167"/>
  <c r="CG863" i="167"/>
  <c r="AJ862" i="167"/>
  <c r="CK882" i="167"/>
  <c r="BZ882" i="167"/>
  <c r="CA882" i="167"/>
  <c r="AA882" i="167"/>
  <c r="BY891" i="167"/>
  <c r="F904" i="167"/>
  <c r="X943" i="167"/>
  <c r="AA946" i="167"/>
  <c r="Z1033" i="167"/>
  <c r="CR700" i="167"/>
  <c r="AA693" i="167"/>
  <c r="CR853" i="167"/>
  <c r="BR1081" i="167"/>
  <c r="BR1005" i="167"/>
  <c r="CM737" i="167"/>
  <c r="CR770" i="167"/>
  <c r="BR782" i="167"/>
  <c r="CK805" i="167"/>
  <c r="CA813" i="167"/>
  <c r="G813" i="167"/>
  <c r="AJ828" i="167"/>
  <c r="AK828" i="167"/>
  <c r="AA830" i="167"/>
  <c r="X839" i="167"/>
  <c r="BS838" i="167"/>
  <c r="BR843" i="167"/>
  <c r="BZ843" i="167"/>
  <c r="Z843" i="167"/>
  <c r="F876" i="167"/>
  <c r="G876" i="167"/>
  <c r="CQ876" i="167" s="1"/>
  <c r="CM876" i="167"/>
  <c r="BS916" i="167"/>
  <c r="AE916" i="167"/>
  <c r="CA604" i="167"/>
  <c r="BQ1091" i="167"/>
  <c r="AA906" i="167"/>
  <c r="CL905" i="167"/>
  <c r="CG943" i="167"/>
  <c r="CK929" i="167"/>
  <c r="CK952" i="167"/>
  <c r="AA952" i="167"/>
  <c r="CR946" i="167"/>
  <c r="AK911" i="167"/>
  <c r="CR1033" i="167"/>
  <c r="BQ701" i="167"/>
  <c r="CL701" i="167"/>
  <c r="CG972" i="167"/>
  <c r="X971" i="167"/>
  <c r="AK962" i="167"/>
  <c r="G853" i="167"/>
  <c r="BO853" i="167" s="1"/>
  <c r="BZ1159" i="167"/>
  <c r="Z1260" i="167"/>
  <c r="CA1081" i="167"/>
  <c r="AA1081" i="167"/>
  <c r="AE890" i="167"/>
  <c r="CR915" i="167"/>
  <c r="CS883" i="167"/>
  <c r="AK881" i="167"/>
  <c r="G881" i="167"/>
  <c r="BO881" i="167" s="1"/>
  <c r="AE871" i="167"/>
  <c r="CR960" i="167"/>
  <c r="AE957" i="167"/>
  <c r="CM1024" i="167"/>
  <c r="AD1024" i="167"/>
  <c r="AK1005" i="167"/>
  <c r="X721" i="167"/>
  <c r="CG737" i="167"/>
  <c r="Z737" i="167"/>
  <c r="CG746" i="167"/>
  <c r="Z771" i="167"/>
  <c r="BR770" i="167"/>
  <c r="AK782" i="167"/>
  <c r="CK795" i="167"/>
  <c r="BR800" i="167"/>
  <c r="CK799" i="167"/>
  <c r="AA799" i="167"/>
  <c r="CG805" i="167"/>
  <c r="W805" i="167"/>
  <c r="X822" i="167"/>
  <c r="CA825" i="167"/>
  <c r="CM825" i="167"/>
  <c r="CS782" i="167"/>
  <c r="CU782" i="167" s="1"/>
  <c r="CF829" i="167"/>
  <c r="W839" i="167"/>
  <c r="AK838" i="167"/>
  <c r="BQ843" i="167"/>
  <c r="X843" i="167"/>
  <c r="CL843" i="167"/>
  <c r="AE845" i="167"/>
  <c r="CA847" i="167"/>
  <c r="G863" i="167"/>
  <c r="BO863" i="167" s="1"/>
  <c r="AE873" i="167"/>
  <c r="BS873" i="167"/>
  <c r="CO873" i="167"/>
  <c r="AD873" i="167"/>
  <c r="Z913" i="167"/>
  <c r="CS844" i="167"/>
  <c r="BZ913" i="167"/>
  <c r="CG913" i="167"/>
  <c r="AA913" i="167"/>
  <c r="CM913" i="167"/>
  <c r="G676" i="167"/>
  <c r="BO676" i="167" s="1"/>
  <c r="AA1030" i="167"/>
  <c r="W954" i="167"/>
  <c r="X1091" i="167"/>
  <c r="CS907" i="167"/>
  <c r="CA906" i="167"/>
  <c r="CK905" i="167"/>
  <c r="CA946" i="167"/>
  <c r="CS693" i="167"/>
  <c r="BQ1018" i="167"/>
  <c r="BR928" i="167"/>
  <c r="CM910" i="167"/>
  <c r="CL853" i="167"/>
  <c r="BZ1081" i="167"/>
  <c r="Z1081" i="167"/>
  <c r="CS850" i="167"/>
  <c r="AD871" i="167"/>
  <c r="CM960" i="167"/>
  <c r="CL1024" i="167"/>
  <c r="CS875" i="167"/>
  <c r="CS812" i="167"/>
  <c r="CL721" i="167"/>
  <c r="CF737" i="167"/>
  <c r="BZ746" i="167"/>
  <c r="BQ771" i="167"/>
  <c r="BY771" i="167"/>
  <c r="BS774" i="167"/>
  <c r="CA774" i="167"/>
  <c r="CS792" i="167"/>
  <c r="BZ795" i="167"/>
  <c r="BZ805" i="167"/>
  <c r="CR822" i="167"/>
  <c r="W822" i="167"/>
  <c r="W826" i="167"/>
  <c r="X826" i="167"/>
  <c r="BQ826" i="167"/>
  <c r="BS829" i="167"/>
  <c r="BS839" i="167"/>
  <c r="Z836" i="167"/>
  <c r="AD842" i="167"/>
  <c r="AE842" i="167"/>
  <c r="AK899" i="167"/>
  <c r="AJ899" i="167"/>
  <c r="CM918" i="167"/>
  <c r="AD787" i="167"/>
  <c r="BS787" i="167"/>
  <c r="BS825" i="167"/>
  <c r="CF825" i="167"/>
  <c r="CS827" i="167"/>
  <c r="BQ839" i="167"/>
  <c r="AJ874" i="167"/>
  <c r="AK874" i="167"/>
  <c r="CG882" i="167"/>
  <c r="CA886" i="167"/>
  <c r="AA886" i="167"/>
  <c r="CG886" i="167"/>
  <c r="AA900" i="167"/>
  <c r="CG900" i="167"/>
  <c r="AE902" i="167"/>
  <c r="AD902" i="167"/>
  <c r="AE854" i="167"/>
  <c r="AK1283" i="167"/>
  <c r="BQ1081" i="167"/>
  <c r="X1081" i="167"/>
  <c r="X1156" i="167"/>
  <c r="AA871" i="167"/>
  <c r="W989" i="167"/>
  <c r="AA918" i="167"/>
  <c r="G1022" i="167"/>
  <c r="BO1022" i="167" s="1"/>
  <c r="AK866" i="167"/>
  <c r="AE818" i="167"/>
  <c r="AD852" i="167"/>
  <c r="AJ721" i="167"/>
  <c r="AE745" i="167"/>
  <c r="CR744" i="167"/>
  <c r="W770" i="167"/>
  <c r="X770" i="167"/>
  <c r="BQ794" i="167"/>
  <c r="CL794" i="167"/>
  <c r="W794" i="167"/>
  <c r="CL799" i="167"/>
  <c r="G799" i="167"/>
  <c r="BO799" i="167" s="1"/>
  <c r="BR833" i="167"/>
  <c r="Z833" i="167"/>
  <c r="BZ833" i="167"/>
  <c r="BQ845" i="167"/>
  <c r="CL845" i="167"/>
  <c r="AE857" i="167"/>
  <c r="CA860" i="167"/>
  <c r="BR860" i="167"/>
  <c r="AA860" i="167"/>
  <c r="BZ860" i="167"/>
  <c r="CA862" i="167"/>
  <c r="CK862" i="167"/>
  <c r="CL869" i="167"/>
  <c r="BR873" i="167"/>
  <c r="BY873" i="167"/>
  <c r="BZ873" i="167"/>
  <c r="CK873" i="167"/>
  <c r="CL873" i="167"/>
  <c r="X873" i="167"/>
  <c r="BS894" i="167"/>
  <c r="G894" i="167"/>
  <c r="CQ894" i="167" s="1"/>
  <c r="BQ625" i="167"/>
  <c r="CM606" i="167"/>
  <c r="BZ636" i="167"/>
  <c r="CK653" i="167"/>
  <c r="AK1129" i="167"/>
  <c r="CR992" i="167"/>
  <c r="BZ905" i="167"/>
  <c r="AA905" i="167"/>
  <c r="BZ904" i="167"/>
  <c r="BY952" i="167"/>
  <c r="BR946" i="167"/>
  <c r="AE911" i="167"/>
  <c r="BS700" i="167"/>
  <c r="CS700" i="167"/>
  <c r="CS698" i="167"/>
  <c r="X890" i="167"/>
  <c r="BZ1156" i="167"/>
  <c r="CK918" i="167"/>
  <c r="BR976" i="167"/>
  <c r="CS855" i="167"/>
  <c r="CK812" i="167"/>
  <c r="CM852" i="167"/>
  <c r="CM744" i="167"/>
  <c r="CR756" i="167"/>
  <c r="CM755" i="167"/>
  <c r="CL771" i="167"/>
  <c r="BR784" i="167"/>
  <c r="AK788" i="167"/>
  <c r="CA792" i="167"/>
  <c r="X794" i="167"/>
  <c r="CS800" i="167"/>
  <c r="AK799" i="167"/>
  <c r="CM819" i="167"/>
  <c r="W823" i="167"/>
  <c r="AD831" i="167"/>
  <c r="AK832" i="167"/>
  <c r="CM833" i="167"/>
  <c r="AA833" i="167"/>
  <c r="CG837" i="167"/>
  <c r="AA837" i="167"/>
  <c r="BZ842" i="167"/>
  <c r="CK842" i="167"/>
  <c r="CK843" i="167"/>
  <c r="X845" i="167"/>
  <c r="CF845" i="167"/>
  <c r="F845" i="167"/>
  <c r="BP845" i="167" s="1"/>
  <c r="AD857" i="167"/>
  <c r="CF863" i="167"/>
  <c r="CR873" i="167"/>
  <c r="W873" i="167"/>
  <c r="CF876" i="167"/>
  <c r="CM926" i="167"/>
  <c r="BZ926" i="167"/>
  <c r="AA926" i="167"/>
  <c r="BR933" i="167"/>
  <c r="CM933" i="167"/>
  <c r="W937" i="167"/>
  <c r="CL937" i="167"/>
  <c r="X937" i="167"/>
  <c r="CR896" i="167"/>
  <c r="BR937" i="167"/>
  <c r="BZ988" i="167"/>
  <c r="BR988" i="167"/>
  <c r="CA988" i="167"/>
  <c r="CG988" i="167"/>
  <c r="Z988" i="167"/>
  <c r="CG995" i="167"/>
  <c r="CA995" i="167"/>
  <c r="CM995" i="167"/>
  <c r="BQ1115" i="167"/>
  <c r="CR1073" i="167"/>
  <c r="BZ1115" i="167"/>
  <c r="W1115" i="167"/>
  <c r="X1115" i="167"/>
  <c r="AJ1119" i="167"/>
  <c r="AK1119" i="167"/>
  <c r="CA1169" i="167"/>
  <c r="CG1169" i="167"/>
  <c r="CS1142" i="167"/>
  <c r="BS888" i="167"/>
  <c r="BY888" i="167"/>
  <c r="BZ893" i="167"/>
  <c r="CA898" i="167"/>
  <c r="AK917" i="167"/>
  <c r="AJ917" i="167"/>
  <c r="AA933" i="167"/>
  <c r="AJ934" i="167"/>
  <c r="AK934" i="167"/>
  <c r="BY936" i="167"/>
  <c r="W936" i="167"/>
  <c r="AA988" i="167"/>
  <c r="W996" i="167"/>
  <c r="CL996" i="167"/>
  <c r="CR996" i="167"/>
  <c r="X996" i="167"/>
  <c r="AA995" i="167"/>
  <c r="AK908" i="167"/>
  <c r="CR913" i="167"/>
  <c r="W913" i="167"/>
  <c r="CM916" i="167"/>
  <c r="Z916" i="167"/>
  <c r="BZ916" i="167"/>
  <c r="AE925" i="167"/>
  <c r="BS925" i="167"/>
  <c r="W924" i="167"/>
  <c r="CL924" i="167"/>
  <c r="AE922" i="167"/>
  <c r="BS922" i="167"/>
  <c r="BR958" i="167"/>
  <c r="CM958" i="167"/>
  <c r="CS958" i="167"/>
  <c r="Z958" i="167"/>
  <c r="AA958" i="167"/>
  <c r="BZ958" i="167"/>
  <c r="CG958" i="167"/>
  <c r="W988" i="167"/>
  <c r="CL988" i="167"/>
  <c r="CF988" i="167"/>
  <c r="F988" i="167"/>
  <c r="BY993" i="167"/>
  <c r="CL993" i="167"/>
  <c r="F993" i="167"/>
  <c r="BQ993" i="167"/>
  <c r="CF1036" i="167"/>
  <c r="CA1036" i="167"/>
  <c r="CL1036" i="167"/>
  <c r="F1036" i="167"/>
  <c r="BS879" i="167"/>
  <c r="CF882" i="167"/>
  <c r="BY886" i="167"/>
  <c r="W889" i="167"/>
  <c r="G888" i="167"/>
  <c r="BB888" i="167" s="1"/>
  <c r="X893" i="167"/>
  <c r="F892" i="167"/>
  <c r="CS901" i="167"/>
  <c r="AD901" i="167"/>
  <c r="CS898" i="167"/>
  <c r="CK898" i="167"/>
  <c r="BS912" i="167"/>
  <c r="CL916" i="167"/>
  <c r="AA916" i="167"/>
  <c r="AD925" i="167"/>
  <c r="X924" i="167"/>
  <c r="BY924" i="167"/>
  <c r="G924" i="167"/>
  <c r="BN924" i="167" s="1"/>
  <c r="BS924" i="167"/>
  <c r="AD922" i="167"/>
  <c r="CF920" i="167"/>
  <c r="CM920" i="167"/>
  <c r="BS961" i="167"/>
  <c r="G988" i="167"/>
  <c r="BN988" i="167" s="1"/>
  <c r="G993" i="167"/>
  <c r="BO993" i="167" s="1"/>
  <c r="W893" i="167"/>
  <c r="CG896" i="167"/>
  <c r="Z896" i="167"/>
  <c r="CA902" i="167"/>
  <c r="CM912" i="167"/>
  <c r="CK916" i="167"/>
  <c r="CF916" i="167"/>
  <c r="G916" i="167"/>
  <c r="CQ916" i="167" s="1"/>
  <c r="CK924" i="167"/>
  <c r="CG941" i="167"/>
  <c r="CA941" i="167"/>
  <c r="CM941" i="167"/>
  <c r="CK958" i="167"/>
  <c r="AK981" i="167"/>
  <c r="AJ981" i="167"/>
  <c r="BY996" i="167"/>
  <c r="AE1062" i="167"/>
  <c r="AD1062" i="167"/>
  <c r="Z869" i="167"/>
  <c r="F873" i="167"/>
  <c r="CK879" i="167"/>
  <c r="F882" i="167"/>
  <c r="G886" i="167"/>
  <c r="BO886" i="167" s="1"/>
  <c r="BQ889" i="167"/>
  <c r="CK887" i="167"/>
  <c r="BY895" i="167"/>
  <c r="CL895" i="167"/>
  <c r="BQ893" i="167"/>
  <c r="CF893" i="167"/>
  <c r="AK892" i="167"/>
  <c r="AA896" i="167"/>
  <c r="CK901" i="167"/>
  <c r="AA901" i="167"/>
  <c r="CF898" i="167"/>
  <c r="F898" i="167"/>
  <c r="CK902" i="167"/>
  <c r="Z912" i="167"/>
  <c r="BP912" i="167" s="1"/>
  <c r="CG916" i="167"/>
  <c r="F916" i="167"/>
  <c r="CK926" i="167"/>
  <c r="CF924" i="167"/>
  <c r="AJ930" i="167"/>
  <c r="BZ937" i="167"/>
  <c r="CG959" i="167"/>
  <c r="Z959" i="167"/>
  <c r="BR959" i="167"/>
  <c r="CG968" i="167"/>
  <c r="BR968" i="167"/>
  <c r="CM968" i="167"/>
  <c r="Z968" i="167"/>
  <c r="AA968" i="167"/>
  <c r="AE969" i="167"/>
  <c r="AD969" i="167"/>
  <c r="BS969" i="167"/>
  <c r="BQ996" i="167"/>
  <c r="G1042" i="167"/>
  <c r="F1042" i="167"/>
  <c r="CF1042" i="167"/>
  <c r="BS1042" i="167"/>
  <c r="AJ886" i="167"/>
  <c r="AK886" i="167"/>
  <c r="CL912" i="167"/>
  <c r="BY912" i="167"/>
  <c r="BR926" i="167"/>
  <c r="AK924" i="167"/>
  <c r="AJ924" i="167"/>
  <c r="BZ933" i="167"/>
  <c r="CM934" i="167"/>
  <c r="CS934" i="167"/>
  <c r="CA934" i="167"/>
  <c r="BS948" i="167"/>
  <c r="BY948" i="167"/>
  <c r="CA948" i="167"/>
  <c r="CF948" i="167"/>
  <c r="CA953" i="167"/>
  <c r="CG953" i="167"/>
  <c r="CM953" i="167"/>
  <c r="Z953" i="167"/>
  <c r="AA953" i="167"/>
  <c r="CR961" i="167"/>
  <c r="BQ961" i="167"/>
  <c r="AJ1017" i="167"/>
  <c r="AK1017" i="167"/>
  <c r="BY784" i="167"/>
  <c r="BQ792" i="167"/>
  <c r="CM805" i="167"/>
  <c r="CS839" i="167"/>
  <c r="F837" i="167"/>
  <c r="CM845" i="167"/>
  <c r="BR857" i="167"/>
  <c r="Z857" i="167"/>
  <c r="CG869" i="167"/>
  <c r="CF873" i="167"/>
  <c r="CS874" i="167"/>
  <c r="CM874" i="167"/>
  <c r="CL877" i="167"/>
  <c r="W879" i="167"/>
  <c r="AJ882" i="167"/>
  <c r="AK882" i="167"/>
  <c r="X887" i="167"/>
  <c r="F895" i="167"/>
  <c r="AE894" i="167"/>
  <c r="CR893" i="167"/>
  <c r="F893" i="167"/>
  <c r="AE891" i="167"/>
  <c r="CK896" i="167"/>
  <c r="X896" i="167"/>
  <c r="BZ901" i="167"/>
  <c r="X901" i="167"/>
  <c r="CR901" i="167"/>
  <c r="CA899" i="167"/>
  <c r="BR899" i="167"/>
  <c r="AA899" i="167"/>
  <c r="BS898" i="167"/>
  <c r="BZ902" i="167"/>
  <c r="CL914" i="167"/>
  <c r="BY916" i="167"/>
  <c r="CL925" i="167"/>
  <c r="BQ925" i="167"/>
  <c r="CG921" i="167"/>
  <c r="Z921" i="167"/>
  <c r="CK921" i="167"/>
  <c r="AA934" i="167"/>
  <c r="G941" i="167"/>
  <c r="CQ941" i="167" s="1"/>
  <c r="F948" i="167"/>
  <c r="CS988" i="167"/>
  <c r="AA987" i="167"/>
  <c r="BR987" i="167"/>
  <c r="BZ987" i="167"/>
  <c r="F997" i="167"/>
  <c r="BS997" i="167"/>
  <c r="AA788" i="167"/>
  <c r="CA787" i="167"/>
  <c r="AA787" i="167"/>
  <c r="G792" i="167"/>
  <c r="CQ792" i="167" s="1"/>
  <c r="G794" i="167"/>
  <c r="BB794" i="167" s="1"/>
  <c r="AK795" i="167"/>
  <c r="CL795" i="167"/>
  <c r="F805" i="167"/>
  <c r="BR814" i="167"/>
  <c r="AA814" i="167"/>
  <c r="BS813" i="167"/>
  <c r="AK819" i="167"/>
  <c r="AE822" i="167"/>
  <c r="AK826" i="167"/>
  <c r="BQ831" i="167"/>
  <c r="X831" i="167"/>
  <c r="CR839" i="167"/>
  <c r="AE838" i="167"/>
  <c r="AE840" i="167"/>
  <c r="CG865" i="167"/>
  <c r="CA869" i="167"/>
  <c r="AA874" i="167"/>
  <c r="CK877" i="167"/>
  <c r="AE888" i="167"/>
  <c r="CM893" i="167"/>
  <c r="BZ896" i="167"/>
  <c r="BY901" i="167"/>
  <c r="W901" i="167"/>
  <c r="CA901" i="167"/>
  <c r="AK902" i="167"/>
  <c r="AA908" i="167"/>
  <c r="Z908" i="167"/>
  <c r="CK914" i="167"/>
  <c r="BR916" i="167"/>
  <c r="BY927" i="167"/>
  <c r="BQ927" i="167"/>
  <c r="CM925" i="167"/>
  <c r="F925" i="167"/>
  <c r="AE923" i="167"/>
  <c r="AA921" i="167"/>
  <c r="CA932" i="167"/>
  <c r="Z932" i="167"/>
  <c r="CG932" i="167"/>
  <c r="CM932" i="167"/>
  <c r="G934" i="167"/>
  <c r="BO934" i="167" s="1"/>
  <c r="X969" i="167"/>
  <c r="G969" i="167"/>
  <c r="BO969" i="167" s="1"/>
  <c r="CF969" i="167"/>
  <c r="F969" i="167"/>
  <c r="CM988" i="167"/>
  <c r="Z987" i="167"/>
  <c r="BZ1037" i="167"/>
  <c r="BQ1037" i="167"/>
  <c r="CK1037" i="167"/>
  <c r="CL1037" i="167"/>
  <c r="AJ1047" i="167"/>
  <c r="Z788" i="167"/>
  <c r="F792" i="167"/>
  <c r="AD791" i="167"/>
  <c r="F794" i="167"/>
  <c r="G795" i="167"/>
  <c r="BO795" i="167" s="1"/>
  <c r="AE813" i="167"/>
  <c r="CM829" i="167"/>
  <c r="AA829" i="167"/>
  <c r="AK831" i="167"/>
  <c r="BQ833" i="167"/>
  <c r="X833" i="167"/>
  <c r="AD840" i="167"/>
  <c r="G843" i="167"/>
  <c r="CK845" i="167"/>
  <c r="AA845" i="167"/>
  <c r="CS847" i="167"/>
  <c r="Z847" i="167"/>
  <c r="AK857" i="167"/>
  <c r="X857" i="167"/>
  <c r="X860" i="167"/>
  <c r="X864" i="167"/>
  <c r="Z874" i="167"/>
  <c r="AD888" i="167"/>
  <c r="BY887" i="167"/>
  <c r="AE893" i="167"/>
  <c r="AD892" i="167"/>
  <c r="CS891" i="167"/>
  <c r="CM891" i="167"/>
  <c r="BR896" i="167"/>
  <c r="X899" i="167"/>
  <c r="W908" i="167"/>
  <c r="CR908" i="167"/>
  <c r="CG912" i="167"/>
  <c r="AJ916" i="167"/>
  <c r="AK916" i="167"/>
  <c r="X927" i="167"/>
  <c r="CF925" i="167"/>
  <c r="BQ919" i="167"/>
  <c r="AA932" i="167"/>
  <c r="F934" i="167"/>
  <c r="CL941" i="167"/>
  <c r="CF997" i="167"/>
  <c r="W1037" i="167"/>
  <c r="F1037" i="167"/>
  <c r="CF1037" i="167"/>
  <c r="G1037" i="167"/>
  <c r="BO1037" i="167" s="1"/>
  <c r="BR1048" i="167"/>
  <c r="BZ1048" i="167"/>
  <c r="AA1048" i="167"/>
  <c r="CA1048" i="167"/>
  <c r="CG1048" i="167"/>
  <c r="Z1044" i="167"/>
  <c r="CM1044" i="167"/>
  <c r="AA1044" i="167"/>
  <c r="BR1044" i="167"/>
  <c r="CK1044" i="167"/>
  <c r="CS1044" i="167"/>
  <c r="BZ787" i="167"/>
  <c r="F795" i="167"/>
  <c r="AD813" i="167"/>
  <c r="CA822" i="167"/>
  <c r="CK829" i="167"/>
  <c r="F843" i="167"/>
  <c r="W846" i="167"/>
  <c r="CG845" i="167"/>
  <c r="BY847" i="167"/>
  <c r="CL864" i="167"/>
  <c r="AK869" i="167"/>
  <c r="CL879" i="167"/>
  <c r="AD893" i="167"/>
  <c r="CR899" i="167"/>
  <c r="CS908" i="167"/>
  <c r="X908" i="167"/>
  <c r="CL908" i="167"/>
  <c r="CF908" i="167"/>
  <c r="BQ914" i="167"/>
  <c r="AE913" i="167"/>
  <c r="CF912" i="167"/>
  <c r="W927" i="167"/>
  <c r="BR925" i="167"/>
  <c r="CG923" i="167"/>
  <c r="BR923" i="167"/>
  <c r="BQ922" i="167"/>
  <c r="AK919" i="167"/>
  <c r="BQ932" i="167"/>
  <c r="W930" i="167"/>
  <c r="CR930" i="167"/>
  <c r="X930" i="167"/>
  <c r="CG934" i="167"/>
  <c r="AE936" i="167"/>
  <c r="BS936" i="167"/>
  <c r="CF941" i="167"/>
  <c r="AA967" i="167"/>
  <c r="CA967" i="167"/>
  <c r="Z967" i="167"/>
  <c r="BR967" i="167"/>
  <c r="BZ967" i="167"/>
  <c r="CM967" i="167"/>
  <c r="CA969" i="167"/>
  <c r="BZ979" i="167"/>
  <c r="Z979" i="167"/>
  <c r="CM979" i="167"/>
  <c r="Z1048" i="167"/>
  <c r="CS886" i="167"/>
  <c r="CM889" i="167"/>
  <c r="BR889" i="167"/>
  <c r="BZ912" i="167"/>
  <c r="AD920" i="167"/>
  <c r="AD933" i="167"/>
  <c r="AE933" i="167"/>
  <c r="AD948" i="167"/>
  <c r="BS958" i="167"/>
  <c r="AD958" i="167"/>
  <c r="CL961" i="167"/>
  <c r="G1051" i="167"/>
  <c r="CQ1051" i="167" s="1"/>
  <c r="BY1051" i="167"/>
  <c r="F1040" i="167"/>
  <c r="BS1040" i="167"/>
  <c r="CF1040" i="167"/>
  <c r="G1061" i="167"/>
  <c r="BO1061" i="167" s="1"/>
  <c r="CF1061" i="167"/>
  <c r="CL1061" i="167"/>
  <c r="AA1084" i="167"/>
  <c r="CK1084" i="167"/>
  <c r="CS1084" i="167"/>
  <c r="BR1084" i="167"/>
  <c r="BR924" i="167"/>
  <c r="CM922" i="167"/>
  <c r="BQ941" i="167"/>
  <c r="CO979" i="167"/>
  <c r="BY997" i="167"/>
  <c r="BS1035" i="167"/>
  <c r="CK1049" i="167"/>
  <c r="X1044" i="167"/>
  <c r="CR1044" i="167"/>
  <c r="BS1058" i="167"/>
  <c r="BQ1061" i="167"/>
  <c r="F1061" i="167"/>
  <c r="CR1066" i="167"/>
  <c r="BZ1066" i="167"/>
  <c r="CK1066" i="167"/>
  <c r="X1066" i="167"/>
  <c r="BQ1066" i="167"/>
  <c r="AJ1071" i="167"/>
  <c r="AK1071" i="167"/>
  <c r="BQ1118" i="167"/>
  <c r="X1118" i="167"/>
  <c r="BY1118" i="167"/>
  <c r="CL1118" i="167"/>
  <c r="W1118" i="167"/>
  <c r="CA1154" i="167"/>
  <c r="CS1154" i="167"/>
  <c r="AA1154" i="167"/>
  <c r="Z1154" i="167"/>
  <c r="BP1154" i="167" s="1"/>
  <c r="G1205" i="167"/>
  <c r="CQ1205" i="167" s="1"/>
  <c r="F1205" i="167"/>
  <c r="CF1205" i="167"/>
  <c r="CL1205" i="167"/>
  <c r="BS1045" i="167"/>
  <c r="AD1045" i="167"/>
  <c r="BY1052" i="167"/>
  <c r="BQ1052" i="167"/>
  <c r="CF1052" i="167"/>
  <c r="CM1052" i="167"/>
  <c r="Z1058" i="167"/>
  <c r="CK1058" i="167"/>
  <c r="AE1059" i="167"/>
  <c r="AD1059" i="167"/>
  <c r="AK1126" i="167"/>
  <c r="AJ1126" i="167"/>
  <c r="BQ1058" i="167"/>
  <c r="W1058" i="167"/>
  <c r="X1058" i="167"/>
  <c r="BY1058" i="167"/>
  <c r="BR1085" i="167"/>
  <c r="CG1085" i="167"/>
  <c r="Z1085" i="167"/>
  <c r="CL1135" i="167"/>
  <c r="F1135" i="167"/>
  <c r="CA1135" i="167"/>
  <c r="CF1135" i="167"/>
  <c r="G1135" i="167"/>
  <c r="BO1135" i="167" s="1"/>
  <c r="AE1165" i="167"/>
  <c r="AD1165" i="167"/>
  <c r="BQ933" i="167"/>
  <c r="CM956" i="167"/>
  <c r="BR956" i="167"/>
  <c r="BZ969" i="167"/>
  <c r="CA982" i="167"/>
  <c r="BZ982" i="167"/>
  <c r="CG982" i="167"/>
  <c r="CF979" i="167"/>
  <c r="BZ995" i="167"/>
  <c r="BZ994" i="167"/>
  <c r="AA1043" i="167"/>
  <c r="BZ1043" i="167"/>
  <c r="BQ1059" i="167"/>
  <c r="BY1059" i="167"/>
  <c r="AJ1076" i="167"/>
  <c r="CM1074" i="167"/>
  <c r="Z1074" i="167"/>
  <c r="CM1079" i="167"/>
  <c r="AJ1083" i="167"/>
  <c r="AK1083" i="167"/>
  <c r="W1178" i="167"/>
  <c r="BY1178" i="167"/>
  <c r="CL1178" i="167"/>
  <c r="CO932" i="167"/>
  <c r="BY958" i="167"/>
  <c r="BQ979" i="167"/>
  <c r="AJ997" i="167"/>
  <c r="AK997" i="167"/>
  <c r="CK1017" i="167"/>
  <c r="BY1065" i="167"/>
  <c r="BQ1065" i="167"/>
  <c r="G1065" i="167"/>
  <c r="CQ1065" i="167" s="1"/>
  <c r="CF1065" i="167"/>
  <c r="BR1068" i="167"/>
  <c r="BS1071" i="167"/>
  <c r="AE1071" i="167"/>
  <c r="AE1148" i="167"/>
  <c r="AD1148" i="167"/>
  <c r="AD921" i="167"/>
  <c r="AE932" i="167"/>
  <c r="BR953" i="167"/>
  <c r="X979" i="167"/>
  <c r="AK987" i="167"/>
  <c r="CG1017" i="167"/>
  <c r="AA1017" i="167"/>
  <c r="AJ1049" i="167"/>
  <c r="BY1044" i="167"/>
  <c r="F1065" i="167"/>
  <c r="BO1067" i="167"/>
  <c r="AK1067" i="167"/>
  <c r="AJ1067" i="167"/>
  <c r="AD1071" i="167"/>
  <c r="CM1073" i="167"/>
  <c r="G1073" i="167"/>
  <c r="BO1073" i="167" s="1"/>
  <c r="CA1080" i="167"/>
  <c r="CM1080" i="167"/>
  <c r="AE1101" i="167"/>
  <c r="AD1101" i="167"/>
  <c r="CL968" i="167"/>
  <c r="CK1038" i="167"/>
  <c r="BR1038" i="167"/>
  <c r="CM1038" i="167"/>
  <c r="CA1051" i="167"/>
  <c r="CL1058" i="167"/>
  <c r="W1069" i="167"/>
  <c r="CL1069" i="167"/>
  <c r="X1069" i="167"/>
  <c r="AK1078" i="167"/>
  <c r="AJ1078" i="167"/>
  <c r="CG1084" i="167"/>
  <c r="AD1114" i="167"/>
  <c r="AE1114" i="167"/>
  <c r="AD961" i="167"/>
  <c r="AE961" i="167"/>
  <c r="CA979" i="167"/>
  <c r="F979" i="167"/>
  <c r="AE994" i="167"/>
  <c r="BQ1017" i="167"/>
  <c r="W1017" i="167"/>
  <c r="CL1017" i="167"/>
  <c r="AA1046" i="167"/>
  <c r="CM1046" i="167"/>
  <c r="CS1046" i="167"/>
  <c r="CA1045" i="167"/>
  <c r="CL1045" i="167"/>
  <c r="BY1045" i="167"/>
  <c r="CF1045" i="167"/>
  <c r="AK1044" i="167"/>
  <c r="AJ1044" i="167"/>
  <c r="CG1058" i="167"/>
  <c r="CL1068" i="167"/>
  <c r="CK1068" i="167"/>
  <c r="BQ1068" i="167"/>
  <c r="X1068" i="167"/>
  <c r="BQ1071" i="167"/>
  <c r="BY1071" i="167"/>
  <c r="CL1071" i="167"/>
  <c r="W1071" i="167"/>
  <c r="X1071" i="167"/>
  <c r="F1099" i="167"/>
  <c r="CF1099" i="167"/>
  <c r="G1099" i="167"/>
  <c r="CQ1099" i="167" s="1"/>
  <c r="CL1099" i="167"/>
  <c r="CR1101" i="167"/>
  <c r="BQ1101" i="167"/>
  <c r="BY1101" i="167"/>
  <c r="BZ1101" i="167"/>
  <c r="W1101" i="167"/>
  <c r="CL874" i="167"/>
  <c r="BY889" i="167"/>
  <c r="CG931" i="167"/>
  <c r="BS934" i="167"/>
  <c r="BQ948" i="167"/>
  <c r="F953" i="167"/>
  <c r="BZ961" i="167"/>
  <c r="G968" i="167"/>
  <c r="BO968" i="167" s="1"/>
  <c r="BQ967" i="167"/>
  <c r="AD994" i="167"/>
  <c r="BS1004" i="167"/>
  <c r="G1004" i="167"/>
  <c r="BO1004" i="167" s="1"/>
  <c r="CF1017" i="167"/>
  <c r="G1017" i="167"/>
  <c r="BO1017" i="167" s="1"/>
  <c r="AD1036" i="167"/>
  <c r="AJ1050" i="167"/>
  <c r="AK1050" i="167"/>
  <c r="Z1046" i="167"/>
  <c r="BQ1045" i="167"/>
  <c r="G1045" i="167"/>
  <c r="CM1051" i="167"/>
  <c r="Z1051" i="167"/>
  <c r="CA1058" i="167"/>
  <c r="AJ1073" i="167"/>
  <c r="AK1073" i="167"/>
  <c r="CF1087" i="167"/>
  <c r="F1087" i="167"/>
  <c r="G1087" i="167"/>
  <c r="BO1087" i="167" s="1"/>
  <c r="AD1172" i="167"/>
  <c r="BS1172" i="167"/>
  <c r="AE1172" i="167"/>
  <c r="CF949" i="167"/>
  <c r="CM997" i="167"/>
  <c r="CG996" i="167"/>
  <c r="AA996" i="167"/>
  <c r="F1004" i="167"/>
  <c r="BR1017" i="167"/>
  <c r="AD1039" i="167"/>
  <c r="AE1039" i="167"/>
  <c r="BS1039" i="167"/>
  <c r="CG1038" i="167"/>
  <c r="CL1047" i="167"/>
  <c r="F1045" i="167"/>
  <c r="BP1045" i="167" s="1"/>
  <c r="CM1042" i="167"/>
  <c r="Z1042" i="167"/>
  <c r="CS1042" i="167"/>
  <c r="AE1041" i="167"/>
  <c r="CG1051" i="167"/>
  <c r="CF1059" i="167"/>
  <c r="BS1065" i="167"/>
  <c r="CR1071" i="167"/>
  <c r="BS1037" i="167"/>
  <c r="CF1039" i="167"/>
  <c r="BY1046" i="167"/>
  <c r="BZ1062" i="167"/>
  <c r="CA1075" i="167"/>
  <c r="Z1077" i="167"/>
  <c r="BY1095" i="167"/>
  <c r="BS1101" i="167"/>
  <c r="BS1113" i="167"/>
  <c r="BS1112" i="167"/>
  <c r="CR1112" i="167"/>
  <c r="W1112" i="167"/>
  <c r="CA1118" i="167"/>
  <c r="X1121" i="167"/>
  <c r="CL1121" i="167"/>
  <c r="CA1122" i="167"/>
  <c r="CF1122" i="167"/>
  <c r="F1122" i="167"/>
  <c r="CG1141" i="167"/>
  <c r="AA1142" i="167"/>
  <c r="CM1142" i="167"/>
  <c r="CF1146" i="167"/>
  <c r="CL1146" i="167"/>
  <c r="BQ1146" i="167"/>
  <c r="AE1198" i="167"/>
  <c r="BS1198" i="167"/>
  <c r="CL967" i="167"/>
  <c r="F996" i="167"/>
  <c r="BS995" i="167"/>
  <c r="CM993" i="167"/>
  <c r="CM1066" i="167"/>
  <c r="CS1076" i="167"/>
  <c r="CR1083" i="167"/>
  <c r="AD1089" i="167"/>
  <c r="CF1096" i="167"/>
  <c r="CF1101" i="167"/>
  <c r="G1101" i="167"/>
  <c r="CQ1101" i="167" s="1"/>
  <c r="G1107" i="167"/>
  <c r="CQ1107" i="167" s="1"/>
  <c r="AJ1110" i="167"/>
  <c r="X1112" i="167"/>
  <c r="F1118" i="167"/>
  <c r="W1121" i="167"/>
  <c r="BZ1122" i="167"/>
  <c r="G1122" i="167"/>
  <c r="BO1122" i="167" s="1"/>
  <c r="BS1130" i="167"/>
  <c r="BQ1138" i="167"/>
  <c r="X1138" i="167"/>
  <c r="CL1138" i="167"/>
  <c r="AJ1141" i="167"/>
  <c r="AK1141" i="167"/>
  <c r="Z1142" i="167"/>
  <c r="X1146" i="167"/>
  <c r="CG1148" i="167"/>
  <c r="BR1148" i="167"/>
  <c r="G1154" i="167"/>
  <c r="CF1154" i="167"/>
  <c r="CF1164" i="167"/>
  <c r="BQ1164" i="167"/>
  <c r="G1164" i="167"/>
  <c r="BO1164" i="167" s="1"/>
  <c r="F1166" i="167"/>
  <c r="CF1166" i="167"/>
  <c r="AJ1179" i="167"/>
  <c r="CF1182" i="167"/>
  <c r="G1182" i="167"/>
  <c r="BO1182" i="167" s="1"/>
  <c r="F1182" i="167"/>
  <c r="AJ1185" i="167"/>
  <c r="AK1185" i="167"/>
  <c r="AD1198" i="167"/>
  <c r="CF1112" i="167"/>
  <c r="F1112" i="167"/>
  <c r="BP1112" i="167" s="1"/>
  <c r="BS1118" i="167"/>
  <c r="CS1131" i="167"/>
  <c r="BZ1131" i="167"/>
  <c r="CS1104" i="167"/>
  <c r="AA1140" i="167"/>
  <c r="AA1097" i="167"/>
  <c r="CM1097" i="167"/>
  <c r="CO1104" i="167"/>
  <c r="X1153" i="167"/>
  <c r="BZ1153" i="167"/>
  <c r="CK1153" i="167"/>
  <c r="G1162" i="167"/>
  <c r="BO1162" i="167" s="1"/>
  <c r="CF1162" i="167"/>
  <c r="CG1086" i="167"/>
  <c r="CA1094" i="167"/>
  <c r="AA1094" i="167"/>
  <c r="X1102" i="167"/>
  <c r="CM1104" i="167"/>
  <c r="AE1107" i="167"/>
  <c r="AK1122" i="167"/>
  <c r="CR1125" i="167"/>
  <c r="AD1125" i="167"/>
  <c r="Z1131" i="167"/>
  <c r="CM1130" i="167"/>
  <c r="CM1136" i="167"/>
  <c r="CA1136" i="167"/>
  <c r="Z1134" i="167"/>
  <c r="W1133" i="167"/>
  <c r="X1140" i="167"/>
  <c r="BZ1142" i="167"/>
  <c r="W1142" i="167"/>
  <c r="W1153" i="167"/>
  <c r="CF1153" i="167"/>
  <c r="G1153" i="167"/>
  <c r="CQ1119" i="167" s="1"/>
  <c r="F1162" i="167"/>
  <c r="BP1162" i="167" s="1"/>
  <c r="CM1171" i="167"/>
  <c r="AA1171" i="167"/>
  <c r="CA1171" i="167"/>
  <c r="CG1171" i="167"/>
  <c r="AD1179" i="167"/>
  <c r="CK1097" i="167"/>
  <c r="W1102" i="167"/>
  <c r="AD1107" i="167"/>
  <c r="CL1125" i="167"/>
  <c r="CM1131" i="167"/>
  <c r="CL1130" i="167"/>
  <c r="CS1137" i="167"/>
  <c r="Z1137" i="167"/>
  <c r="BZ1140" i="167"/>
  <c r="W1140" i="167"/>
  <c r="BR1142" i="167"/>
  <c r="CL1144" i="167"/>
  <c r="AJ1155" i="167"/>
  <c r="F1153" i="167"/>
  <c r="AE1185" i="167"/>
  <c r="BS1185" i="167"/>
  <c r="BZ1035" i="167"/>
  <c r="CL1051" i="167"/>
  <c r="CF1058" i="167"/>
  <c r="W1080" i="167"/>
  <c r="AD1084" i="167"/>
  <c r="BZ1086" i="167"/>
  <c r="AA1086" i="167"/>
  <c r="CG1097" i="167"/>
  <c r="CR1102" i="167"/>
  <c r="BY1102" i="167"/>
  <c r="CA1103" i="167"/>
  <c r="CK1103" i="167"/>
  <c r="AK1105" i="167"/>
  <c r="AE1113" i="167"/>
  <c r="CL1112" i="167"/>
  <c r="AK1121" i="167"/>
  <c r="AJ1121" i="167"/>
  <c r="CK1125" i="167"/>
  <c r="CG1131" i="167"/>
  <c r="X1131" i="167"/>
  <c r="AE1135" i="167"/>
  <c r="AA1137" i="167"/>
  <c r="AJ1142" i="167"/>
  <c r="CK1144" i="167"/>
  <c r="X1144" i="167"/>
  <c r="AE1152" i="167"/>
  <c r="AD1152" i="167"/>
  <c r="CA1162" i="167"/>
  <c r="CF1180" i="167"/>
  <c r="CA1180" i="167"/>
  <c r="AA1193" i="167"/>
  <c r="BR1193" i="167"/>
  <c r="CG1193" i="167"/>
  <c r="CM1193" i="167"/>
  <c r="Z1193" i="167"/>
  <c r="AA1141" i="167"/>
  <c r="CK1141" i="167"/>
  <c r="BZ1147" i="167"/>
  <c r="BR1147" i="167"/>
  <c r="AA1147" i="167"/>
  <c r="AA1161" i="167"/>
  <c r="Z1161" i="167"/>
  <c r="CG1161" i="167"/>
  <c r="Z1176" i="167"/>
  <c r="CS1176" i="167"/>
  <c r="AA1176" i="167"/>
  <c r="CA1039" i="167"/>
  <c r="BS1050" i="167"/>
  <c r="BQ1051" i="167"/>
  <c r="CL1067" i="167"/>
  <c r="CL1084" i="167"/>
  <c r="CG1094" i="167"/>
  <c r="CA1097" i="167"/>
  <c r="CM1099" i="167"/>
  <c r="CR1103" i="167"/>
  <c r="W1103" i="167"/>
  <c r="G1104" i="167"/>
  <c r="BO1104" i="167" s="1"/>
  <c r="CG1114" i="167"/>
  <c r="CG1112" i="167"/>
  <c r="AD1112" i="167"/>
  <c r="BY1119" i="167"/>
  <c r="CK1119" i="167"/>
  <c r="Z1126" i="167"/>
  <c r="CA1125" i="167"/>
  <c r="X1125" i="167"/>
  <c r="CA1131" i="167"/>
  <c r="BQ1130" i="167"/>
  <c r="G1130" i="167"/>
  <c r="CQ1130" i="167" s="1"/>
  <c r="AK1136" i="167"/>
  <c r="AK1134" i="167"/>
  <c r="X1137" i="167"/>
  <c r="Z1141" i="167"/>
  <c r="BY1144" i="167"/>
  <c r="G1144" i="167"/>
  <c r="CQ1144" i="167" s="1"/>
  <c r="AE1155" i="167"/>
  <c r="CL1153" i="167"/>
  <c r="AK1151" i="167"/>
  <c r="AJ1151" i="167"/>
  <c r="AK1165" i="167"/>
  <c r="AJ1165" i="167"/>
  <c r="BR1167" i="167"/>
  <c r="Z1167" i="167"/>
  <c r="CK1167" i="167"/>
  <c r="AK1175" i="167"/>
  <c r="AJ1175" i="167"/>
  <c r="AE1196" i="167"/>
  <c r="AD1196" i="167"/>
  <c r="G1078" i="167"/>
  <c r="BO1078" i="167" s="1"/>
  <c r="F1078" i="167"/>
  <c r="BR1086" i="167"/>
  <c r="CA1086" i="167"/>
  <c r="F1086" i="167"/>
  <c r="BZ1094" i="167"/>
  <c r="BR1097" i="167"/>
  <c r="F1104" i="167"/>
  <c r="AA1118" i="167"/>
  <c r="CG1118" i="167"/>
  <c r="CM1122" i="167"/>
  <c r="CG1126" i="167"/>
  <c r="BY1125" i="167"/>
  <c r="W1125" i="167"/>
  <c r="BR1131" i="167"/>
  <c r="F1130" i="167"/>
  <c r="W1135" i="167"/>
  <c r="BQ1135" i="167"/>
  <c r="CF1139" i="167"/>
  <c r="BS1144" i="167"/>
  <c r="F1144" i="167"/>
  <c r="AJ1150" i="167"/>
  <c r="AK1150" i="167"/>
  <c r="CF1152" i="167"/>
  <c r="F1152" i="167"/>
  <c r="BQ1152" i="167"/>
  <c r="BR1171" i="167"/>
  <c r="AA1167" i="167"/>
  <c r="G1173" i="167"/>
  <c r="BO1173" i="167" s="1"/>
  <c r="F1173" i="167"/>
  <c r="CM1176" i="167"/>
  <c r="BS1209" i="167"/>
  <c r="G1209" i="167"/>
  <c r="CQ1178" i="167" s="1"/>
  <c r="CS1077" i="167"/>
  <c r="CG1077" i="167"/>
  <c r="BS1084" i="167"/>
  <c r="CL1095" i="167"/>
  <c r="X1095" i="167"/>
  <c r="BS1094" i="167"/>
  <c r="CA1115" i="167"/>
  <c r="CM1112" i="167"/>
  <c r="BQ1131" i="167"/>
  <c r="AJ1131" i="167"/>
  <c r="AK1131" i="167"/>
  <c r="CQ1136" i="167"/>
  <c r="CT1136" i="167" s="1"/>
  <c r="CM1146" i="167"/>
  <c r="BR1144" i="167"/>
  <c r="CQ1152" i="167"/>
  <c r="CM1161" i="167"/>
  <c r="W1167" i="167"/>
  <c r="BY1167" i="167"/>
  <c r="X1167" i="167"/>
  <c r="CG1176" i="167"/>
  <c r="BQ1204" i="167"/>
  <c r="W1204" i="167"/>
  <c r="BY1204" i="167"/>
  <c r="CG1211" i="167"/>
  <c r="BR1211" i="167"/>
  <c r="BZ1211" i="167"/>
  <c r="CK1211" i="167"/>
  <c r="AA1211" i="167"/>
  <c r="AJ1210" i="167"/>
  <c r="AK1210" i="167"/>
  <c r="W1249" i="167"/>
  <c r="BY1249" i="167"/>
  <c r="X1249" i="167"/>
  <c r="CR1203" i="167"/>
  <c r="AJ1264" i="167"/>
  <c r="AK1264" i="167"/>
  <c r="CL1168" i="167"/>
  <c r="CR1174" i="167"/>
  <c r="BS1176" i="167"/>
  <c r="BZ1185" i="167"/>
  <c r="AA1185" i="167"/>
  <c r="CS1185" i="167"/>
  <c r="BZ1196" i="167"/>
  <c r="AA1196" i="167"/>
  <c r="X1204" i="167"/>
  <c r="AJ1218" i="167"/>
  <c r="AK1218" i="167"/>
  <c r="CM1231" i="167"/>
  <c r="AA1231" i="167"/>
  <c r="CA1231" i="167"/>
  <c r="Z1231" i="167"/>
  <c r="CS1161" i="167"/>
  <c r="Z1198" i="167"/>
  <c r="BP1198" i="167" s="1"/>
  <c r="BZ1205" i="167"/>
  <c r="CA1205" i="167"/>
  <c r="CG1205" i="167"/>
  <c r="CL1204" i="167"/>
  <c r="X1201" i="167"/>
  <c r="CR1201" i="167"/>
  <c r="W1201" i="167"/>
  <c r="BR1154" i="167"/>
  <c r="CF1167" i="167"/>
  <c r="AJ1183" i="167"/>
  <c r="AK1183" i="167"/>
  <c r="AA1198" i="167"/>
  <c r="X1196" i="167"/>
  <c r="BS1195" i="167"/>
  <c r="AE1195" i="167"/>
  <c r="AA1205" i="167"/>
  <c r="W1220" i="167"/>
  <c r="X1220" i="167"/>
  <c r="CR1220" i="167"/>
  <c r="CU1220" i="167" s="1"/>
  <c r="BR1220" i="167"/>
  <c r="X1154" i="167"/>
  <c r="CG1162" i="167"/>
  <c r="AA1162" i="167"/>
  <c r="F1168" i="167"/>
  <c r="CG1181" i="167"/>
  <c r="AA1181" i="167"/>
  <c r="CM1181" i="167"/>
  <c r="BS1192" i="167"/>
  <c r="CA1198" i="167"/>
  <c r="AD1195" i="167"/>
  <c r="Z1205" i="167"/>
  <c r="CM1207" i="167"/>
  <c r="BR1207" i="167"/>
  <c r="BS1167" i="167"/>
  <c r="BZ1178" i="167"/>
  <c r="G1190" i="167"/>
  <c r="BO1190" i="167" s="1"/>
  <c r="CF1190" i="167"/>
  <c r="CM1205" i="167"/>
  <c r="F1203" i="167"/>
  <c r="CF1203" i="167"/>
  <c r="G1203" i="167"/>
  <c r="BO1203" i="167" s="1"/>
  <c r="CO1206" i="167"/>
  <c r="AD1206" i="167"/>
  <c r="BY1217" i="167"/>
  <c r="CA1085" i="167"/>
  <c r="CS1119" i="167"/>
  <c r="BS1139" i="167"/>
  <c r="CR1151" i="167"/>
  <c r="BS1162" i="167"/>
  <c r="X1169" i="167"/>
  <c r="W1169" i="167"/>
  <c r="BQ1168" i="167"/>
  <c r="CM1179" i="167"/>
  <c r="CS1181" i="167"/>
  <c r="CA1181" i="167"/>
  <c r="G1181" i="167"/>
  <c r="BZ1192" i="167"/>
  <c r="CF1195" i="167"/>
  <c r="G1195" i="167"/>
  <c r="BO1195" i="167" s="1"/>
  <c r="CK1205" i="167"/>
  <c r="CL1203" i="167"/>
  <c r="CA1212" i="167"/>
  <c r="CS1212" i="167"/>
  <c r="BS1208" i="167"/>
  <c r="AE1208" i="167"/>
  <c r="CL1152" i="167"/>
  <c r="G1171" i="167"/>
  <c r="CQ1171" i="167" s="1"/>
  <c r="CT1171" i="167" s="1"/>
  <c r="CF1171" i="167"/>
  <c r="AE1167" i="167"/>
  <c r="AK1172" i="167"/>
  <c r="AE1176" i="167"/>
  <c r="CG1179" i="167"/>
  <c r="AA1179" i="167"/>
  <c r="G1183" i="167"/>
  <c r="BB1183" i="167" s="1"/>
  <c r="AD1182" i="167"/>
  <c r="CO1182" i="167"/>
  <c r="CA1197" i="167"/>
  <c r="CG1197" i="167"/>
  <c r="G1210" i="167"/>
  <c r="CQ575" i="167" s="1"/>
  <c r="CF1210" i="167"/>
  <c r="AD1208" i="167"/>
  <c r="CK1207" i="167"/>
  <c r="CG1231" i="167"/>
  <c r="CM1087" i="167"/>
  <c r="CR1107" i="167"/>
  <c r="BQ1143" i="167"/>
  <c r="AD1150" i="167"/>
  <c r="AE1150" i="167"/>
  <c r="CG1149" i="167"/>
  <c r="CM1155" i="167"/>
  <c r="G1155" i="167"/>
  <c r="BN1155" i="167" s="1"/>
  <c r="X1152" i="167"/>
  <c r="AK1162" i="167"/>
  <c r="CA1165" i="167"/>
  <c r="BZ1165" i="167"/>
  <c r="CM1164" i="167"/>
  <c r="F1171" i="167"/>
  <c r="AE1170" i="167"/>
  <c r="AE1177" i="167"/>
  <c r="W1175" i="167"/>
  <c r="CF1175" i="167"/>
  <c r="F1175" i="167"/>
  <c r="BZ1179" i="167"/>
  <c r="BY1179" i="167"/>
  <c r="F1183" i="167"/>
  <c r="CS1180" i="167"/>
  <c r="BZ1180" i="167"/>
  <c r="BZ1189" i="167"/>
  <c r="BY1189" i="167"/>
  <c r="AA1197" i="167"/>
  <c r="AA1194" i="167"/>
  <c r="Z1204" i="167"/>
  <c r="CG1204" i="167"/>
  <c r="BS1207" i="167"/>
  <c r="AJ1216" i="167"/>
  <c r="AK1216" i="167"/>
  <c r="CS1192" i="167"/>
  <c r="BZ1201" i="167"/>
  <c r="CA1214" i="167"/>
  <c r="CG1213" i="167"/>
  <c r="BZ1226" i="167"/>
  <c r="Z1229" i="167"/>
  <c r="CM1229" i="167"/>
  <c r="BR1229" i="167"/>
  <c r="AE1234" i="167"/>
  <c r="CR1237" i="167"/>
  <c r="CU1237" i="167" s="1"/>
  <c r="CP1237" i="167" s="1"/>
  <c r="W1237" i="167"/>
  <c r="X1237" i="167"/>
  <c r="CL1237" i="167"/>
  <c r="CS1243" i="167"/>
  <c r="BR1243" i="167"/>
  <c r="Z1243" i="167"/>
  <c r="CK1258" i="167"/>
  <c r="BZ1258" i="167"/>
  <c r="Z1258" i="167"/>
  <c r="CL1267" i="167"/>
  <c r="CR1267" i="167"/>
  <c r="CF1265" i="167"/>
  <c r="F1278" i="167"/>
  <c r="CM1278" i="167"/>
  <c r="F1235" i="167"/>
  <c r="G1235" i="167"/>
  <c r="BO1235" i="167" s="1"/>
  <c r="BQ1235" i="167"/>
  <c r="F1241" i="167"/>
  <c r="BS1241" i="167"/>
  <c r="G1241" i="167"/>
  <c r="BO1241" i="167" s="1"/>
  <c r="CF1241" i="167"/>
  <c r="X1265" i="167"/>
  <c r="BQ1265" i="167"/>
  <c r="CK1265" i="167"/>
  <c r="CL1265" i="167"/>
  <c r="CG1275" i="167"/>
  <c r="Z1275" i="167"/>
  <c r="AA1275" i="167"/>
  <c r="X1226" i="167"/>
  <c r="X1229" i="167"/>
  <c r="CA1234" i="167"/>
  <c r="CG1234" i="167"/>
  <c r="AK1244" i="167"/>
  <c r="AK1247" i="167"/>
  <c r="X1246" i="167"/>
  <c r="AK1253" i="167"/>
  <c r="AD1254" i="167"/>
  <c r="AE1254" i="167"/>
  <c r="BS1254" i="167"/>
  <c r="CK1255" i="167"/>
  <c r="X1255" i="167"/>
  <c r="BY1265" i="167"/>
  <c r="G1265" i="167"/>
  <c r="CQ1265" i="167" s="1"/>
  <c r="AJ1268" i="167"/>
  <c r="AK1268" i="167"/>
  <c r="AE1270" i="167"/>
  <c r="CG1223" i="167"/>
  <c r="AA1223" i="167"/>
  <c r="Z1240" i="167"/>
  <c r="AA1240" i="167"/>
  <c r="AK1248" i="167"/>
  <c r="AJ1248" i="167"/>
  <c r="AD1251" i="167"/>
  <c r="AA1254" i="167"/>
  <c r="CA1254" i="167"/>
  <c r="CM1254" i="167"/>
  <c r="BR1254" i="167"/>
  <c r="CG1259" i="167"/>
  <c r="CS1259" i="167"/>
  <c r="Z1259" i="167"/>
  <c r="CM1263" i="167"/>
  <c r="CL1254" i="167"/>
  <c r="BQ1254" i="167"/>
  <c r="W1254" i="167"/>
  <c r="X1254" i="167"/>
  <c r="AK1256" i="167"/>
  <c r="AJ1256" i="167"/>
  <c r="G1275" i="167"/>
  <c r="BO1275" i="167" s="1"/>
  <c r="AJ1278" i="167"/>
  <c r="AK1278" i="167"/>
  <c r="X1210" i="167"/>
  <c r="BY1210" i="167"/>
  <c r="CK1226" i="167"/>
  <c r="BZ1225" i="167"/>
  <c r="Z1225" i="167"/>
  <c r="CS1225" i="167"/>
  <c r="CL1223" i="167"/>
  <c r="CF1235" i="167"/>
  <c r="AD1239" i="167"/>
  <c r="AJ1246" i="167"/>
  <c r="AK1246" i="167"/>
  <c r="AA1263" i="167"/>
  <c r="W1210" i="167"/>
  <c r="CF1208" i="167"/>
  <c r="CA1215" i="167"/>
  <c r="W1213" i="167"/>
  <c r="AE1217" i="167"/>
  <c r="AD1217" i="167"/>
  <c r="BR1226" i="167"/>
  <c r="CA1225" i="167"/>
  <c r="CM1223" i="167"/>
  <c r="AD1248" i="167"/>
  <c r="AJ1258" i="167"/>
  <c r="Z1263" i="167"/>
  <c r="CL1269" i="167"/>
  <c r="W1269" i="167"/>
  <c r="BQ1269" i="167"/>
  <c r="X1269" i="167"/>
  <c r="CS1224" i="167"/>
  <c r="Z1224" i="167"/>
  <c r="BP1224" i="167" s="1"/>
  <c r="CK1223" i="167"/>
  <c r="BQ1231" i="167"/>
  <c r="F1231" i="167"/>
  <c r="BR1244" i="167"/>
  <c r="CS1244" i="167"/>
  <c r="BR1247" i="167"/>
  <c r="CA1247" i="167"/>
  <c r="CS1254" i="167"/>
  <c r="G1264" i="167"/>
  <c r="BO1264" i="167" s="1"/>
  <c r="CF1264" i="167"/>
  <c r="BZ1271" i="167"/>
  <c r="Z1271" i="167"/>
  <c r="CG1271" i="167"/>
  <c r="BQ1273" i="167"/>
  <c r="BR1273" i="167"/>
  <c r="W1273" i="167"/>
  <c r="F1193" i="167"/>
  <c r="CR1202" i="167"/>
  <c r="BQ1202" i="167"/>
  <c r="Z1200" i="167"/>
  <c r="CG1200" i="167"/>
  <c r="AK1208" i="167"/>
  <c r="AD1214" i="167"/>
  <c r="CM1217" i="167"/>
  <c r="CS1217" i="167"/>
  <c r="CM1216" i="167"/>
  <c r="CR1216" i="167"/>
  <c r="W1216" i="167"/>
  <c r="BZ1220" i="167"/>
  <c r="CG1225" i="167"/>
  <c r="AA1224" i="167"/>
  <c r="CF1223" i="167"/>
  <c r="F1223" i="167"/>
  <c r="G1231" i="167"/>
  <c r="BN1231" i="167" s="1"/>
  <c r="CK1240" i="167"/>
  <c r="CM1244" i="167"/>
  <c r="Z1244" i="167"/>
  <c r="CK1243" i="167"/>
  <c r="BY1247" i="167"/>
  <c r="W1247" i="167"/>
  <c r="X1247" i="167"/>
  <c r="W1251" i="167"/>
  <c r="CF1251" i="167"/>
  <c r="F1251" i="167"/>
  <c r="CR1254" i="167"/>
  <c r="F1264" i="167"/>
  <c r="AA1271" i="167"/>
  <c r="X1273" i="167"/>
  <c r="CS1275" i="167"/>
  <c r="CK1216" i="167"/>
  <c r="BZ1223" i="167"/>
  <c r="BQ1236" i="167"/>
  <c r="BS1236" i="167"/>
  <c r="AE1235" i="167"/>
  <c r="CG1240" i="167"/>
  <c r="CR1247" i="167"/>
  <c r="AE1249" i="167"/>
  <c r="CO1249" i="167"/>
  <c r="AD1249" i="167"/>
  <c r="BS1249" i="167"/>
  <c r="BS1251" i="167"/>
  <c r="G1251" i="167"/>
  <c r="BN1251" i="167" s="1"/>
  <c r="BZ1254" i="167"/>
  <c r="CA1259" i="167"/>
  <c r="CL1262" i="167"/>
  <c r="BR1262" i="167"/>
  <c r="BZ1262" i="167"/>
  <c r="G1262" i="167"/>
  <c r="BO1262" i="167" s="1"/>
  <c r="CA1262" i="167"/>
  <c r="CA1264" i="167"/>
  <c r="BR1270" i="167"/>
  <c r="X1270" i="167"/>
  <c r="CM1275" i="167"/>
  <c r="CS1162" i="167"/>
  <c r="CL1164" i="167"/>
  <c r="CL1169" i="167"/>
  <c r="BZ1172" i="167"/>
  <c r="BS1178" i="167"/>
  <c r="W1202" i="167"/>
  <c r="CM1200" i="167"/>
  <c r="CL1200" i="167"/>
  <c r="CM1209" i="167"/>
  <c r="CK1209" i="167"/>
  <c r="Z1214" i="167"/>
  <c r="BZ1214" i="167"/>
  <c r="CM1213" i="167"/>
  <c r="CA1217" i="167"/>
  <c r="Z1217" i="167"/>
  <c r="CG1216" i="167"/>
  <c r="Z1220" i="167"/>
  <c r="AK1225" i="167"/>
  <c r="W1224" i="167"/>
  <c r="BY1224" i="167"/>
  <c r="BS1223" i="167"/>
  <c r="AD1228" i="167"/>
  <c r="AE1228" i="167"/>
  <c r="W1227" i="167"/>
  <c r="CM1227" i="167"/>
  <c r="F1227" i="167"/>
  <c r="BZ1240" i="167"/>
  <c r="CM1239" i="167"/>
  <c r="F1239" i="167"/>
  <c r="BP1239" i="167" s="1"/>
  <c r="CA1239" i="167"/>
  <c r="BZ1244" i="167"/>
  <c r="CL1248" i="167"/>
  <c r="BZ1248" i="167"/>
  <c r="CM1247" i="167"/>
  <c r="BQ1251" i="167"/>
  <c r="BY1254" i="167"/>
  <c r="AE1267" i="167"/>
  <c r="BQ1264" i="167"/>
  <c r="BY1269" i="167"/>
  <c r="AK1270" i="167"/>
  <c r="CS1271" i="167"/>
  <c r="CR1274" i="167"/>
  <c r="CL1278" i="167"/>
  <c r="CR1253" i="167"/>
  <c r="BQ1252" i="167"/>
  <c r="BZ1267" i="167"/>
  <c r="CM1264" i="167"/>
  <c r="CL1263" i="167"/>
  <c r="BR1269" i="167"/>
  <c r="CL1249" i="167"/>
  <c r="BR1267" i="167"/>
  <c r="BY1264" i="167"/>
  <c r="AJ1229" i="167"/>
  <c r="AK1231" i="167"/>
  <c r="BQ1240" i="167"/>
  <c r="CK1248" i="167"/>
  <c r="BS1245" i="167"/>
  <c r="F1249" i="167"/>
  <c r="W1253" i="167"/>
  <c r="X1264" i="167"/>
  <c r="G1270" i="167"/>
  <c r="BN1270" i="167" s="1"/>
  <c r="CL1244" i="167"/>
  <c r="CF1247" i="167"/>
  <c r="BZ1266" i="167"/>
  <c r="CM1269" i="167"/>
  <c r="CM1270" i="167"/>
  <c r="CK1267" i="167"/>
  <c r="AJ1263" i="167"/>
  <c r="CU405" i="167"/>
  <c r="BP597" i="167"/>
  <c r="BO366" i="167"/>
  <c r="BP39" i="167"/>
  <c r="CO526" i="167"/>
  <c r="BO1208" i="167"/>
  <c r="BO66" i="167"/>
  <c r="CQ893" i="167"/>
  <c r="CO148" i="167"/>
  <c r="BP99" i="167"/>
  <c r="CQ879" i="167"/>
  <c r="BP1017" i="167"/>
  <c r="CO6" i="167"/>
  <c r="CQ334" i="167"/>
  <c r="CQ473" i="167"/>
  <c r="BO513" i="167"/>
  <c r="BP770" i="167"/>
  <c r="BO1096" i="167"/>
  <c r="BP34" i="167"/>
  <c r="CQ263" i="167"/>
  <c r="BO1111" i="167"/>
  <c r="BB994" i="167"/>
  <c r="CQ1150" i="167"/>
  <c r="CU422" i="167"/>
  <c r="CP422" i="167" s="1"/>
  <c r="BO334" i="167"/>
  <c r="CO288" i="167"/>
  <c r="BP502" i="167"/>
  <c r="CU246" i="167"/>
  <c r="BO41" i="167"/>
  <c r="BP534" i="167"/>
  <c r="BO742" i="167"/>
  <c r="BO100" i="167"/>
  <c r="CQ562" i="167"/>
  <c r="CQ401" i="167"/>
  <c r="CT401" i="167" s="1"/>
  <c r="CU76" i="167"/>
  <c r="BO773" i="167"/>
  <c r="CU626" i="167"/>
  <c r="BO8" i="167"/>
  <c r="CO409" i="167"/>
  <c r="BP449" i="167"/>
  <c r="BP611" i="167"/>
  <c r="CQ1280" i="167"/>
  <c r="BO365" i="167"/>
  <c r="BP532" i="167"/>
  <c r="BO338" i="167"/>
  <c r="CO220" i="167"/>
  <c r="CQ742" i="167"/>
  <c r="BO406" i="167"/>
  <c r="BO372" i="167"/>
  <c r="BP16" i="167"/>
  <c r="BP711" i="167"/>
  <c r="CQ129" i="167"/>
  <c r="CT129" i="167" s="1"/>
  <c r="CU801" i="167"/>
  <c r="CO555" i="167"/>
  <c r="CQ1102" i="167"/>
  <c r="BO212" i="167"/>
  <c r="BP149" i="167"/>
  <c r="BO145" i="167"/>
  <c r="CO97" i="167"/>
  <c r="CQ614" i="167"/>
  <c r="CQ1039" i="167"/>
  <c r="BO1239" i="167"/>
  <c r="BP10" i="167"/>
  <c r="BO647" i="167"/>
  <c r="CQ532" i="167"/>
  <c r="BP650" i="167"/>
  <c r="BO694" i="167"/>
  <c r="CQ1007" i="167"/>
  <c r="BO1024" i="167"/>
  <c r="CO197" i="167"/>
  <c r="BP140" i="167"/>
  <c r="BP13" i="167"/>
  <c r="CQ494" i="167"/>
  <c r="CQ1021" i="167"/>
  <c r="BP655" i="167"/>
  <c r="BP662" i="167"/>
  <c r="CU94" i="167"/>
  <c r="CP94" i="167" s="1"/>
  <c r="CQ705" i="167"/>
  <c r="CQ1111" i="167"/>
  <c r="BO1031" i="167"/>
  <c r="BO933" i="167"/>
  <c r="BP1267" i="167"/>
  <c r="CU1187" i="167"/>
  <c r="BO545" i="167"/>
  <c r="CO900" i="167"/>
  <c r="BO176" i="167"/>
  <c r="BP765" i="167"/>
  <c r="BO655" i="167"/>
  <c r="BP243" i="167"/>
  <c r="BP376" i="167"/>
  <c r="BP189" i="167"/>
  <c r="CO135" i="167"/>
  <c r="CO87" i="167"/>
  <c r="CO43" i="167"/>
  <c r="BP469" i="167"/>
  <c r="BP727" i="167"/>
  <c r="BP583" i="167"/>
  <c r="BP131" i="167"/>
  <c r="BP109" i="167"/>
  <c r="BP90" i="167"/>
  <c r="CO807" i="167"/>
  <c r="BP603" i="167"/>
  <c r="BO1178" i="167"/>
  <c r="BO182" i="167"/>
  <c r="BP102" i="167"/>
  <c r="CQ93" i="167"/>
  <c r="CT93" i="167" s="1"/>
  <c r="CU527" i="167"/>
  <c r="CQ538" i="167"/>
  <c r="CQ1145" i="167"/>
  <c r="BO1112" i="167"/>
  <c r="BO601" i="167"/>
  <c r="BO377" i="167"/>
  <c r="BP112" i="167"/>
  <c r="BN706" i="167"/>
  <c r="CQ511" i="167"/>
  <c r="CO773" i="167"/>
  <c r="BN764" i="167"/>
  <c r="BO87" i="167"/>
  <c r="CT65" i="167"/>
  <c r="BP462" i="167"/>
  <c r="CO644" i="167"/>
  <c r="BP503" i="167"/>
  <c r="CO768" i="167"/>
  <c r="BN649" i="167"/>
  <c r="BN659" i="167"/>
  <c r="BN5" i="167"/>
  <c r="BN910" i="167"/>
  <c r="BN635" i="167"/>
  <c r="BO12" i="167"/>
  <c r="BO554" i="167"/>
  <c r="BP372" i="167"/>
  <c r="BO348" i="167"/>
  <c r="CQ219" i="167"/>
  <c r="BP20" i="167"/>
  <c r="BO646" i="167"/>
  <c r="CQ514" i="167"/>
  <c r="BO514" i="167"/>
  <c r="BP329" i="167"/>
  <c r="CQ298" i="167"/>
  <c r="CV298" i="167" s="1"/>
  <c r="CO75" i="167"/>
  <c r="BP58" i="167"/>
  <c r="CQ472" i="167"/>
  <c r="CT472" i="167" s="1"/>
  <c r="BP555" i="167"/>
  <c r="BO798" i="167"/>
  <c r="CQ798" i="167"/>
  <c r="BO955" i="167"/>
  <c r="CO211" i="167"/>
  <c r="BO129" i="167"/>
  <c r="BP83" i="167"/>
  <c r="BO68" i="167"/>
  <c r="CQ20" i="167"/>
  <c r="CU470" i="167"/>
  <c r="CQ545" i="167"/>
  <c r="CO587" i="167"/>
  <c r="BN786" i="167"/>
  <c r="CQ786" i="167"/>
  <c r="BO786" i="167"/>
  <c r="BO677" i="167"/>
  <c r="BP448" i="167"/>
  <c r="BN581" i="167"/>
  <c r="CO512" i="167"/>
  <c r="BN751" i="167"/>
  <c r="BO913" i="167"/>
  <c r="CQ913" i="167"/>
  <c r="BO65" i="167"/>
  <c r="CQ811" i="167"/>
  <c r="CO494" i="167"/>
  <c r="BO410" i="167"/>
  <c r="CO237" i="167"/>
  <c r="CO121" i="167"/>
  <c r="BP25" i="167"/>
  <c r="CQ722" i="167"/>
  <c r="BN602" i="167"/>
  <c r="BO602" i="167"/>
  <c r="CU428" i="167"/>
  <c r="CU412" i="167"/>
  <c r="BP38" i="167"/>
  <c r="BO511" i="167"/>
  <c r="CO564" i="167"/>
  <c r="CQ348" i="167"/>
  <c r="CU312" i="167"/>
  <c r="CO253" i="167"/>
  <c r="BO219" i="167"/>
  <c r="BO101" i="167"/>
  <c r="BO97" i="167"/>
  <c r="BN683" i="167"/>
  <c r="CO540" i="167"/>
  <c r="CQ587" i="167"/>
  <c r="BO587" i="167"/>
  <c r="BO538" i="167"/>
  <c r="BO879" i="167"/>
  <c r="CQ749" i="167"/>
  <c r="CQ898" i="167"/>
  <c r="BO1141" i="167"/>
  <c r="BP496" i="167"/>
  <c r="BP1064" i="167"/>
  <c r="BP663" i="167"/>
  <c r="BO1136" i="167"/>
  <c r="BP632" i="167"/>
  <c r="BP720" i="167"/>
  <c r="BP492" i="167"/>
  <c r="BN440" i="167"/>
  <c r="BO440" i="167"/>
  <c r="CQ440" i="167"/>
  <c r="BB440" i="167"/>
  <c r="BB392" i="167"/>
  <c r="BN392" i="167"/>
  <c r="BO392" i="167"/>
  <c r="CO437" i="167"/>
  <c r="BB404" i="167"/>
  <c r="CQ404" i="167"/>
  <c r="BN404" i="167"/>
  <c r="BO404" i="167"/>
  <c r="BN427" i="167"/>
  <c r="BO427" i="167"/>
  <c r="CQ427" i="167"/>
  <c r="CT427" i="167" s="1"/>
  <c r="BB400" i="167"/>
  <c r="BN400" i="167"/>
  <c r="BO400" i="167"/>
  <c r="BB408" i="167"/>
  <c r="BN408" i="167"/>
  <c r="BB446" i="167"/>
  <c r="BN446" i="167"/>
  <c r="BO446" i="167"/>
  <c r="CQ446" i="167"/>
  <c r="CV446" i="167" s="1"/>
  <c r="CO439" i="167"/>
  <c r="BN433" i="167"/>
  <c r="BO433" i="167"/>
  <c r="BN416" i="167"/>
  <c r="BO416" i="167"/>
  <c r="CQ416" i="167"/>
  <c r="BB416" i="167"/>
  <c r="CO413" i="167"/>
  <c r="BB296" i="167"/>
  <c r="BN296" i="167"/>
  <c r="BO296" i="167"/>
  <c r="BB422" i="167"/>
  <c r="BN422" i="167"/>
  <c r="BO422" i="167"/>
  <c r="CO428" i="167"/>
  <c r="W448" i="167"/>
  <c r="CG447" i="167"/>
  <c r="BN447" i="167"/>
  <c r="F447" i="167"/>
  <c r="X446" i="167"/>
  <c r="AD445" i="167"/>
  <c r="G445" i="167"/>
  <c r="CQ566" i="167" s="1"/>
  <c r="AK444" i="167"/>
  <c r="AE443" i="167"/>
  <c r="CS442" i="167"/>
  <c r="BY442" i="167"/>
  <c r="Z442" i="167"/>
  <c r="BP442" i="167" s="1"/>
  <c r="CM441" i="167"/>
  <c r="BQ441" i="167"/>
  <c r="BZ440" i="167"/>
  <c r="AA440" i="167"/>
  <c r="BR439" i="167"/>
  <c r="BS437" i="167"/>
  <c r="CF436" i="167"/>
  <c r="F436" i="167"/>
  <c r="W435" i="167"/>
  <c r="AD434" i="167"/>
  <c r="G434" i="167"/>
  <c r="CR433" i="167"/>
  <c r="X433" i="167"/>
  <c r="CK432" i="167"/>
  <c r="AE432" i="167"/>
  <c r="AK431" i="167"/>
  <c r="CL430" i="167"/>
  <c r="BZ429" i="167"/>
  <c r="Z429" i="167"/>
  <c r="BQ428" i="167"/>
  <c r="CA427" i="167"/>
  <c r="AA427" i="167"/>
  <c r="BS424" i="167"/>
  <c r="W424" i="167"/>
  <c r="CG423" i="167"/>
  <c r="BN423" i="167"/>
  <c r="F423" i="167"/>
  <c r="X422" i="167"/>
  <c r="AD421" i="167"/>
  <c r="G421" i="167"/>
  <c r="AK420" i="167"/>
  <c r="AE419" i="167"/>
  <c r="CS418" i="167"/>
  <c r="BY418" i="167"/>
  <c r="Z418" i="167"/>
  <c r="BP418" i="167" s="1"/>
  <c r="CM417" i="167"/>
  <c r="BQ417" i="167"/>
  <c r="BZ416" i="167"/>
  <c r="AA416" i="167"/>
  <c r="BR415" i="167"/>
  <c r="BS413" i="167"/>
  <c r="CF412" i="167"/>
  <c r="F412" i="167"/>
  <c r="W411" i="167"/>
  <c r="BN410" i="167"/>
  <c r="AD410" i="167"/>
  <c r="F410" i="167"/>
  <c r="BP410" i="167" s="1"/>
  <c r="BR409" i="167"/>
  <c r="BS408" i="167"/>
  <c r="BY407" i="167"/>
  <c r="W407" i="167"/>
  <c r="CA406" i="167"/>
  <c r="BB406" i="167"/>
  <c r="Z406" i="167"/>
  <c r="BP406" i="167" s="1"/>
  <c r="CM405" i="167"/>
  <c r="BO405" i="167"/>
  <c r="CL403" i="167"/>
  <c r="BN403" i="167"/>
  <c r="F403" i="167"/>
  <c r="CM401" i="167"/>
  <c r="BO401" i="167"/>
  <c r="F401" i="167"/>
  <c r="AE400" i="167"/>
  <c r="AD399" i="167"/>
  <c r="F399" i="167"/>
  <c r="CL397" i="167"/>
  <c r="BN397" i="167"/>
  <c r="X396" i="167"/>
  <c r="AE395" i="167"/>
  <c r="CM394" i="167"/>
  <c r="AK394" i="167"/>
  <c r="BZ392" i="167"/>
  <c r="CL391" i="167"/>
  <c r="CK390" i="167"/>
  <c r="Z390" i="167"/>
  <c r="Z386" i="167"/>
  <c r="BP386" i="167" s="1"/>
  <c r="CS386" i="167"/>
  <c r="AA386" i="167"/>
  <c r="BZ386" i="167"/>
  <c r="CG386" i="167"/>
  <c r="CK384" i="167"/>
  <c r="CA384" i="167"/>
  <c r="CF384" i="167"/>
  <c r="CM384" i="167"/>
  <c r="CK381" i="167"/>
  <c r="AJ377" i="167"/>
  <c r="AK377" i="167"/>
  <c r="AK376" i="167"/>
  <c r="AA372" i="167"/>
  <c r="BS371" i="167"/>
  <c r="CL368" i="167"/>
  <c r="W368" i="167"/>
  <c r="X368" i="167"/>
  <c r="BY368" i="167"/>
  <c r="CS367" i="167"/>
  <c r="F367" i="167"/>
  <c r="G367" i="167"/>
  <c r="CF367" i="167"/>
  <c r="BQ367" i="167"/>
  <c r="AJ366" i="167"/>
  <c r="AK366" i="167"/>
  <c r="CF362" i="167"/>
  <c r="CL360" i="167"/>
  <c r="G360" i="167"/>
  <c r="CA358" i="167"/>
  <c r="F358" i="167"/>
  <c r="BP358" i="167" s="1"/>
  <c r="CF358" i="167"/>
  <c r="G358" i="167"/>
  <c r="BQ358" i="167"/>
  <c r="BY358" i="167"/>
  <c r="BB350" i="167"/>
  <c r="CL350" i="167"/>
  <c r="BQ350" i="167"/>
  <c r="CS348" i="167"/>
  <c r="AK347" i="167"/>
  <c r="AA344" i="167"/>
  <c r="W338" i="167"/>
  <c r="X338" i="167"/>
  <c r="BY338" i="167"/>
  <c r="CL338" i="167"/>
  <c r="CL333" i="167"/>
  <c r="BQ333" i="167"/>
  <c r="W333" i="167"/>
  <c r="X333" i="167"/>
  <c r="Z326" i="167"/>
  <c r="CS326" i="167"/>
  <c r="CG326" i="167"/>
  <c r="CM326" i="167"/>
  <c r="BZ326" i="167"/>
  <c r="CK326" i="167"/>
  <c r="BS321" i="167"/>
  <c r="AD321" i="167"/>
  <c r="AE321" i="167"/>
  <c r="CL320" i="167"/>
  <c r="BQ320" i="167"/>
  <c r="W320" i="167"/>
  <c r="X320" i="167"/>
  <c r="CK320" i="167"/>
  <c r="CR320" i="167"/>
  <c r="AD319" i="167"/>
  <c r="BS319" i="167"/>
  <c r="BB312" i="167"/>
  <c r="CL309" i="167"/>
  <c r="BQ309" i="167"/>
  <c r="W309" i="167"/>
  <c r="CR309" i="167"/>
  <c r="BR309" i="167"/>
  <c r="BZ309" i="167"/>
  <c r="CG292" i="167"/>
  <c r="AJ282" i="167"/>
  <c r="AK282" i="167"/>
  <c r="BB228" i="167"/>
  <c r="BN228" i="167"/>
  <c r="BS215" i="167"/>
  <c r="AD215" i="167"/>
  <c r="AE215" i="167"/>
  <c r="CA400" i="167"/>
  <c r="F400" i="167"/>
  <c r="CF400" i="167"/>
  <c r="AD398" i="167"/>
  <c r="BS392" i="167"/>
  <c r="F392" i="167"/>
  <c r="F391" i="167"/>
  <c r="G391" i="167"/>
  <c r="CK376" i="167"/>
  <c r="CL376" i="167"/>
  <c r="CM374" i="167"/>
  <c r="Z374" i="167"/>
  <c r="CG374" i="167"/>
  <c r="BR374" i="167"/>
  <c r="Z338" i="167"/>
  <c r="CS338" i="167"/>
  <c r="AA338" i="167"/>
  <c r="BZ338" i="167"/>
  <c r="CA338" i="167"/>
  <c r="CG338" i="167"/>
  <c r="CM338" i="167"/>
  <c r="BN331" i="167"/>
  <c r="AJ329" i="167"/>
  <c r="AK329" i="167"/>
  <c r="G329" i="167"/>
  <c r="BY329" i="167"/>
  <c r="CF329" i="167"/>
  <c r="BB306" i="167"/>
  <c r="BN306" i="167"/>
  <c r="F296" i="167"/>
  <c r="CF296" i="167"/>
  <c r="BR448" i="167"/>
  <c r="CF447" i="167"/>
  <c r="W446" i="167"/>
  <c r="F445" i="167"/>
  <c r="AD443" i="167"/>
  <c r="CL441" i="167"/>
  <c r="CS440" i="167"/>
  <c r="BY440" i="167"/>
  <c r="Z440" i="167"/>
  <c r="BQ439" i="167"/>
  <c r="BB438" i="167"/>
  <c r="CA436" i="167"/>
  <c r="CF434" i="167"/>
  <c r="CO434" i="167"/>
  <c r="F434" i="167"/>
  <c r="W433" i="167"/>
  <c r="AD432" i="167"/>
  <c r="CK430" i="167"/>
  <c r="CS429" i="167"/>
  <c r="BY429" i="167"/>
  <c r="CL428" i="167"/>
  <c r="BZ427" i="167"/>
  <c r="Z427" i="167"/>
  <c r="BR424" i="167"/>
  <c r="CF423" i="167"/>
  <c r="W422" i="167"/>
  <c r="F421" i="167"/>
  <c r="BP421" i="167" s="1"/>
  <c r="CK419" i="167"/>
  <c r="AD419" i="167"/>
  <c r="CL417" i="167"/>
  <c r="CS416" i="167"/>
  <c r="BY416" i="167"/>
  <c r="Z416" i="167"/>
  <c r="BQ415" i="167"/>
  <c r="BZ414" i="167"/>
  <c r="BB414" i="167"/>
  <c r="CA412" i="167"/>
  <c r="BS411" i="167"/>
  <c r="CF410" i="167"/>
  <c r="CS407" i="167"/>
  <c r="BZ406" i="167"/>
  <c r="BN405" i="167"/>
  <c r="CM404" i="167"/>
  <c r="Z404" i="167"/>
  <c r="CS404" i="167"/>
  <c r="AA404" i="167"/>
  <c r="BZ404" i="167"/>
  <c r="CM403" i="167"/>
  <c r="BR403" i="167"/>
  <c r="CL401" i="167"/>
  <c r="CM400" i="167"/>
  <c r="AD400" i="167"/>
  <c r="CM399" i="167"/>
  <c r="BO399" i="167"/>
  <c r="CA396" i="167"/>
  <c r="W396" i="167"/>
  <c r="BS395" i="167"/>
  <c r="AD395" i="167"/>
  <c r="BO393" i="167"/>
  <c r="BY392" i="167"/>
  <c r="CF391" i="167"/>
  <c r="CG390" i="167"/>
  <c r="BB390" i="167"/>
  <c r="BN386" i="167"/>
  <c r="W386" i="167"/>
  <c r="BY386" i="167"/>
  <c r="G384" i="167"/>
  <c r="AJ383" i="167"/>
  <c r="AK383" i="167"/>
  <c r="G383" i="167"/>
  <c r="CF383" i="167"/>
  <c r="CM380" i="167"/>
  <c r="BY377" i="167"/>
  <c r="F377" i="167"/>
  <c r="BQ377" i="167"/>
  <c r="CF377" i="167"/>
  <c r="W376" i="167"/>
  <c r="CL374" i="167"/>
  <c r="BQ374" i="167"/>
  <c r="CR374" i="167"/>
  <c r="BZ370" i="167"/>
  <c r="BN370" i="167"/>
  <c r="CM368" i="167"/>
  <c r="BQ366" i="167"/>
  <c r="F366" i="167"/>
  <c r="CM365" i="167"/>
  <c r="AK365" i="167"/>
  <c r="CA362" i="167"/>
  <c r="G361" i="167"/>
  <c r="F360" i="167"/>
  <c r="AD356" i="167"/>
  <c r="CM355" i="167"/>
  <c r="CS355" i="167"/>
  <c r="BZ355" i="167"/>
  <c r="CA355" i="167"/>
  <c r="BR353" i="167"/>
  <c r="CS353" i="167"/>
  <c r="BZ353" i="167"/>
  <c r="CK353" i="167"/>
  <c r="Z353" i="167"/>
  <c r="BP353" i="167" s="1"/>
  <c r="CQ350" i="167"/>
  <c r="CT350" i="167" s="1"/>
  <c r="X350" i="167"/>
  <c r="AJ339" i="167"/>
  <c r="AK339" i="167"/>
  <c r="CR337" i="167"/>
  <c r="BN335" i="167"/>
  <c r="BB328" i="167"/>
  <c r="AA326" i="167"/>
  <c r="CQ325" i="167"/>
  <c r="BN325" i="167"/>
  <c r="AE323" i="167"/>
  <c r="CA321" i="167"/>
  <c r="AE319" i="167"/>
  <c r="AK315" i="167"/>
  <c r="AJ315" i="167"/>
  <c r="CO314" i="167"/>
  <c r="X309" i="167"/>
  <c r="AJ306" i="167"/>
  <c r="AK306" i="167"/>
  <c r="AJ305" i="167"/>
  <c r="AK305" i="167"/>
  <c r="CS303" i="167"/>
  <c r="Z303" i="167"/>
  <c r="BZ303" i="167"/>
  <c r="CM303" i="167"/>
  <c r="AA303" i="167"/>
  <c r="BR303" i="167"/>
  <c r="CA303" i="167"/>
  <c r="AA300" i="167"/>
  <c r="BZ300" i="167"/>
  <c r="CG300" i="167"/>
  <c r="CK300" i="167"/>
  <c r="CM300" i="167"/>
  <c r="BR300" i="167"/>
  <c r="CA300" i="167"/>
  <c r="BN299" i="167"/>
  <c r="CQ299" i="167"/>
  <c r="CV299" i="167" s="1"/>
  <c r="CL287" i="167"/>
  <c r="BY287" i="167"/>
  <c r="CR287" i="167"/>
  <c r="CU287" i="167" s="1"/>
  <c r="BY278" i="167"/>
  <c r="CL278" i="167"/>
  <c r="BQ278" i="167"/>
  <c r="BR278" i="167"/>
  <c r="BZ278" i="167"/>
  <c r="W278" i="167"/>
  <c r="CO275" i="167"/>
  <c r="BR271" i="167"/>
  <c r="CM448" i="167"/>
  <c r="BQ448" i="167"/>
  <c r="CA447" i="167"/>
  <c r="AA447" i="167"/>
  <c r="BR446" i="167"/>
  <c r="CF445" i="167"/>
  <c r="W444" i="167"/>
  <c r="CG443" i="167"/>
  <c r="F443" i="167"/>
  <c r="X442" i="167"/>
  <c r="CK441" i="167"/>
  <c r="G441" i="167"/>
  <c r="AK440" i="167"/>
  <c r="CL439" i="167"/>
  <c r="AE439" i="167"/>
  <c r="CS438" i="167"/>
  <c r="BY438" i="167"/>
  <c r="Z438" i="167"/>
  <c r="BP438" i="167" s="1"/>
  <c r="CM437" i="167"/>
  <c r="BQ437" i="167"/>
  <c r="BZ436" i="167"/>
  <c r="BB436" i="167"/>
  <c r="AA436" i="167"/>
  <c r="BR435" i="167"/>
  <c r="CA434" i="167"/>
  <c r="BS433" i="167"/>
  <c r="CF432" i="167"/>
  <c r="F432" i="167"/>
  <c r="W431" i="167"/>
  <c r="CG430" i="167"/>
  <c r="AD430" i="167"/>
  <c r="G430" i="167"/>
  <c r="CR429" i="167"/>
  <c r="X429" i="167"/>
  <c r="CK428" i="167"/>
  <c r="AE428" i="167"/>
  <c r="CS427" i="167"/>
  <c r="BY427" i="167"/>
  <c r="AK427" i="167"/>
  <c r="BZ425" i="167"/>
  <c r="CM424" i="167"/>
  <c r="BQ424" i="167"/>
  <c r="CA423" i="167"/>
  <c r="AA423" i="167"/>
  <c r="BR422" i="167"/>
  <c r="CF421" i="167"/>
  <c r="W420" i="167"/>
  <c r="CG419" i="167"/>
  <c r="F419" i="167"/>
  <c r="X418" i="167"/>
  <c r="CK417" i="167"/>
  <c r="G417" i="167"/>
  <c r="CL415" i="167"/>
  <c r="AE415" i="167"/>
  <c r="CS414" i="167"/>
  <c r="BY414" i="167"/>
  <c r="Z414" i="167"/>
  <c r="BP414" i="167" s="1"/>
  <c r="CM413" i="167"/>
  <c r="BQ413" i="167"/>
  <c r="BZ412" i="167"/>
  <c r="BB412" i="167"/>
  <c r="BR411" i="167"/>
  <c r="CA410" i="167"/>
  <c r="CM409" i="167"/>
  <c r="AD409" i="167"/>
  <c r="BQ408" i="167"/>
  <c r="CR407" i="167"/>
  <c r="CS406" i="167"/>
  <c r="BY406" i="167"/>
  <c r="AJ406" i="167"/>
  <c r="CG405" i="167"/>
  <c r="AA405" i="167"/>
  <c r="CL404" i="167"/>
  <c r="BY404" i="167"/>
  <c r="CG403" i="167"/>
  <c r="AA403" i="167"/>
  <c r="CL402" i="167"/>
  <c r="BN402" i="167"/>
  <c r="CK401" i="167"/>
  <c r="AA401" i="167"/>
  <c r="CL400" i="167"/>
  <c r="CL399" i="167"/>
  <c r="BN399" i="167"/>
  <c r="CL398" i="167"/>
  <c r="AA398" i="167"/>
  <c r="CG397" i="167"/>
  <c r="Z397" i="167"/>
  <c r="BP397" i="167" s="1"/>
  <c r="BZ396" i="167"/>
  <c r="BB394" i="167"/>
  <c r="CA391" i="167"/>
  <c r="AJ390" i="167"/>
  <c r="AK390" i="167"/>
  <c r="X386" i="167"/>
  <c r="BY384" i="167"/>
  <c r="F384" i="167"/>
  <c r="CA380" i="167"/>
  <c r="CS374" i="167"/>
  <c r="BQ372" i="167"/>
  <c r="W372" i="167"/>
  <c r="BO371" i="167"/>
  <c r="BQ371" i="167"/>
  <c r="BY370" i="167"/>
  <c r="AE370" i="167"/>
  <c r="BS370" i="167"/>
  <c r="BY369" i="167"/>
  <c r="CF369" i="167"/>
  <c r="F369" i="167"/>
  <c r="G369" i="167"/>
  <c r="CA369" i="167"/>
  <c r="CK368" i="167"/>
  <c r="CG365" i="167"/>
  <c r="BS362" i="167"/>
  <c r="CF360" i="167"/>
  <c r="AD358" i="167"/>
  <c r="AE358" i="167"/>
  <c r="W354" i="167"/>
  <c r="CL354" i="167"/>
  <c r="BQ354" i="167"/>
  <c r="BR354" i="167"/>
  <c r="CR354" i="167"/>
  <c r="CM351" i="167"/>
  <c r="BS332" i="167"/>
  <c r="AD332" i="167"/>
  <c r="AE332" i="167"/>
  <c r="BY326" i="167"/>
  <c r="CL326" i="167"/>
  <c r="BQ326" i="167"/>
  <c r="W326" i="167"/>
  <c r="BB324" i="167"/>
  <c r="BN324" i="167"/>
  <c r="AD318" i="167"/>
  <c r="BS312" i="167"/>
  <c r="AE312" i="167"/>
  <c r="CL311" i="167"/>
  <c r="CR311" i="167"/>
  <c r="W311" i="167"/>
  <c r="BO310" i="167"/>
  <c r="Z300" i="167"/>
  <c r="X287" i="167"/>
  <c r="X278" i="167"/>
  <c r="CO277" i="167"/>
  <c r="BR241" i="167"/>
  <c r="Z241" i="167"/>
  <c r="BZ241" i="167"/>
  <c r="CA241" i="167"/>
  <c r="CS241" i="167"/>
  <c r="CK241" i="167"/>
  <c r="AA241" i="167"/>
  <c r="CG241" i="167"/>
  <c r="CM241" i="167"/>
  <c r="CG372" i="167"/>
  <c r="CM372" i="167"/>
  <c r="BR372" i="167"/>
  <c r="CS372" i="167"/>
  <c r="BZ372" i="167"/>
  <c r="CA372" i="167"/>
  <c r="AK369" i="167"/>
  <c r="AJ369" i="167"/>
  <c r="AD354" i="167"/>
  <c r="AE354" i="167"/>
  <c r="CU350" i="167"/>
  <c r="W349" i="167"/>
  <c r="X349" i="167"/>
  <c r="CL349" i="167"/>
  <c r="BQ349" i="167"/>
  <c r="CR349" i="167"/>
  <c r="X347" i="167"/>
  <c r="CR347" i="167"/>
  <c r="BY347" i="167"/>
  <c r="BQ324" i="167"/>
  <c r="CL324" i="167"/>
  <c r="W324" i="167"/>
  <c r="X324" i="167"/>
  <c r="CO311" i="167"/>
  <c r="BN270" i="167"/>
  <c r="BO270" i="167"/>
  <c r="CL448" i="167"/>
  <c r="BZ447" i="167"/>
  <c r="Z447" i="167"/>
  <c r="CM446" i="167"/>
  <c r="BQ446" i="167"/>
  <c r="CA445" i="167"/>
  <c r="BS442" i="167"/>
  <c r="W442" i="167"/>
  <c r="F441" i="167"/>
  <c r="CK439" i="167"/>
  <c r="AD439" i="167"/>
  <c r="CS436" i="167"/>
  <c r="BY436" i="167"/>
  <c r="CM435" i="167"/>
  <c r="BQ435" i="167"/>
  <c r="BR433" i="167"/>
  <c r="CF430" i="167"/>
  <c r="F430" i="167"/>
  <c r="W429" i="167"/>
  <c r="AD428" i="167"/>
  <c r="CL424" i="167"/>
  <c r="BZ423" i="167"/>
  <c r="Z423" i="167"/>
  <c r="CM422" i="167"/>
  <c r="BQ422" i="167"/>
  <c r="CA421" i="167"/>
  <c r="BS418" i="167"/>
  <c r="CK415" i="167"/>
  <c r="BY412" i="167"/>
  <c r="CM411" i="167"/>
  <c r="BQ411" i="167"/>
  <c r="BB410" i="167"/>
  <c r="CF403" i="167"/>
  <c r="W397" i="167"/>
  <c r="X397" i="167"/>
  <c r="CR397" i="167"/>
  <c r="BY396" i="167"/>
  <c r="BY391" i="167"/>
  <c r="CA390" i="167"/>
  <c r="AA389" i="167"/>
  <c r="CA389" i="167"/>
  <c r="CK389" i="167"/>
  <c r="BR389" i="167"/>
  <c r="CS389" i="167"/>
  <c r="CG385" i="167"/>
  <c r="CM385" i="167"/>
  <c r="BR385" i="167"/>
  <c r="CS385" i="167"/>
  <c r="AE381" i="167"/>
  <c r="BS381" i="167"/>
  <c r="AD380" i="167"/>
  <c r="AD378" i="167"/>
  <c r="AE378" i="167"/>
  <c r="AD377" i="167"/>
  <c r="BN371" i="167"/>
  <c r="CO369" i="167"/>
  <c r="AE369" i="167"/>
  <c r="BS369" i="167"/>
  <c r="CM367" i="167"/>
  <c r="AD366" i="167"/>
  <c r="BR362" i="167"/>
  <c r="BY360" i="167"/>
  <c r="AD359" i="167"/>
  <c r="BS359" i="167"/>
  <c r="BS354" i="167"/>
  <c r="BY351" i="167"/>
  <c r="F351" i="167"/>
  <c r="BQ351" i="167"/>
  <c r="CF351" i="167"/>
  <c r="CL347" i="167"/>
  <c r="CQ338" i="167"/>
  <c r="BB338" i="167"/>
  <c r="F320" i="167"/>
  <c r="BP320" i="167" s="1"/>
  <c r="CF320" i="167"/>
  <c r="AE318" i="167"/>
  <c r="AD312" i="167"/>
  <c r="BY301" i="167"/>
  <c r="CF301" i="167"/>
  <c r="F301" i="167"/>
  <c r="G301" i="167"/>
  <c r="CO299" i="167"/>
  <c r="AD294" i="167"/>
  <c r="BS294" i="167"/>
  <c r="AJ288" i="167"/>
  <c r="AK288" i="167"/>
  <c r="W287" i="167"/>
  <c r="CM277" i="167"/>
  <c r="Z277" i="167"/>
  <c r="BZ277" i="167"/>
  <c r="AA277" i="167"/>
  <c r="CA277" i="167"/>
  <c r="CG277" i="167"/>
  <c r="CK277" i="167"/>
  <c r="CS277" i="167"/>
  <c r="BB270" i="167"/>
  <c r="AJ270" i="167"/>
  <c r="AK270" i="167"/>
  <c r="AD258" i="167"/>
  <c r="AE258" i="167"/>
  <c r="BS258" i="167"/>
  <c r="BN239" i="167"/>
  <c r="CS344" i="167"/>
  <c r="BR344" i="167"/>
  <c r="CA344" i="167"/>
  <c r="G305" i="167"/>
  <c r="BY305" i="167"/>
  <c r="BQ305" i="167"/>
  <c r="F305" i="167"/>
  <c r="CL305" i="167"/>
  <c r="AJ281" i="167"/>
  <c r="AK281" i="167"/>
  <c r="BQ276" i="167"/>
  <c r="BY276" i="167"/>
  <c r="CL276" i="167"/>
  <c r="CR276" i="167"/>
  <c r="W276" i="167"/>
  <c r="X276" i="167"/>
  <c r="CK448" i="167"/>
  <c r="AE448" i="167"/>
  <c r="CS447" i="167"/>
  <c r="BY447" i="167"/>
  <c r="AK447" i="167"/>
  <c r="CL446" i="167"/>
  <c r="CM444" i="167"/>
  <c r="BQ444" i="167"/>
  <c r="CA443" i="167"/>
  <c r="AA443" i="167"/>
  <c r="BR442" i="167"/>
  <c r="BS440" i="167"/>
  <c r="X438" i="167"/>
  <c r="G437" i="167"/>
  <c r="AK436" i="167"/>
  <c r="AE435" i="167"/>
  <c r="BY434" i="167"/>
  <c r="CM433" i="167"/>
  <c r="BQ433" i="167"/>
  <c r="BZ432" i="167"/>
  <c r="AA432" i="167"/>
  <c r="BR431" i="167"/>
  <c r="BS429" i="167"/>
  <c r="G426" i="167"/>
  <c r="CR425" i="167"/>
  <c r="X425" i="167"/>
  <c r="CK424" i="167"/>
  <c r="AE424" i="167"/>
  <c r="CS423" i="167"/>
  <c r="BY423" i="167"/>
  <c r="AK423" i="167"/>
  <c r="CL422" i="167"/>
  <c r="CM420" i="167"/>
  <c r="BQ420" i="167"/>
  <c r="CA419" i="167"/>
  <c r="AA419" i="167"/>
  <c r="BR418" i="167"/>
  <c r="BS416" i="167"/>
  <c r="X414" i="167"/>
  <c r="G413" i="167"/>
  <c r="AK412" i="167"/>
  <c r="AE411" i="167"/>
  <c r="BY410" i="167"/>
  <c r="CK409" i="167"/>
  <c r="AA409" i="167"/>
  <c r="CL408" i="167"/>
  <c r="BR407" i="167"/>
  <c r="F407" i="167"/>
  <c r="BS406" i="167"/>
  <c r="CA405" i="167"/>
  <c r="CG404" i="167"/>
  <c r="CA403" i="167"/>
  <c r="AK403" i="167"/>
  <c r="BQ403" i="167"/>
  <c r="AK402" i="167"/>
  <c r="X402" i="167"/>
  <c r="CF401" i="167"/>
  <c r="CA398" i="167"/>
  <c r="CA397" i="167"/>
  <c r="AK397" i="167"/>
  <c r="BN396" i="167"/>
  <c r="BO396" i="167"/>
  <c r="BN395" i="167"/>
  <c r="AE394" i="167"/>
  <c r="BS394" i="167"/>
  <c r="CL393" i="167"/>
  <c r="AJ393" i="167"/>
  <c r="AD391" i="167"/>
  <c r="BZ390" i="167"/>
  <c r="Z389" i="167"/>
  <c r="BP389" i="167" s="1"/>
  <c r="CL388" i="167"/>
  <c r="CM388" i="167"/>
  <c r="AA385" i="167"/>
  <c r="BS384" i="167"/>
  <c r="AD383" i="167"/>
  <c r="BS383" i="167"/>
  <c r="AE383" i="167"/>
  <c r="BZ381" i="167"/>
  <c r="AD381" i="167"/>
  <c r="AE380" i="167"/>
  <c r="BO379" i="167"/>
  <c r="CM379" i="167"/>
  <c r="AA379" i="167"/>
  <c r="BR379" i="167"/>
  <c r="BS378" i="167"/>
  <c r="AE377" i="167"/>
  <c r="BZ376" i="167"/>
  <c r="AD369" i="167"/>
  <c r="CL367" i="167"/>
  <c r="AE366" i="167"/>
  <c r="BZ365" i="167"/>
  <c r="AK363" i="167"/>
  <c r="CL363" i="167"/>
  <c r="BQ363" i="167"/>
  <c r="W363" i="167"/>
  <c r="BZ363" i="167"/>
  <c r="AD362" i="167"/>
  <c r="AE359" i="167"/>
  <c r="Z357" i="167"/>
  <c r="CM357" i="167"/>
  <c r="AA357" i="167"/>
  <c r="BY356" i="167"/>
  <c r="BZ356" i="167"/>
  <c r="BQ355" i="167"/>
  <c r="W355" i="167"/>
  <c r="X355" i="167"/>
  <c r="CR355" i="167"/>
  <c r="CK351" i="167"/>
  <c r="G351" i="167"/>
  <c r="G349" i="167"/>
  <c r="CK347" i="167"/>
  <c r="AK346" i="167"/>
  <c r="CR338" i="167"/>
  <c r="F338" i="167"/>
  <c r="BZ337" i="167"/>
  <c r="CK333" i="167"/>
  <c r="W332" i="167"/>
  <c r="BY332" i="167"/>
  <c r="X332" i="167"/>
  <c r="BR332" i="167"/>
  <c r="CM329" i="167"/>
  <c r="CA329" i="167"/>
  <c r="AJ324" i="167"/>
  <c r="BN320" i="167"/>
  <c r="BO320" i="167"/>
  <c r="Z314" i="167"/>
  <c r="CS314" i="167"/>
  <c r="AA314" i="167"/>
  <c r="BZ314" i="167"/>
  <c r="CA314" i="167"/>
  <c r="W308" i="167"/>
  <c r="BY308" i="167"/>
  <c r="BR308" i="167"/>
  <c r="CL308" i="167"/>
  <c r="AD305" i="167"/>
  <c r="BS305" i="167"/>
  <c r="AE305" i="167"/>
  <c r="BB292" i="167"/>
  <c r="BN292" i="167"/>
  <c r="CL289" i="167"/>
  <c r="BB286" i="167"/>
  <c r="BN286" i="167"/>
  <c r="BO286" i="167"/>
  <c r="CQ286" i="167"/>
  <c r="BQ283" i="167"/>
  <c r="W283" i="167"/>
  <c r="X283" i="167"/>
  <c r="CR283" i="167"/>
  <c r="BY283" i="167"/>
  <c r="BZ283" i="167"/>
  <c r="CL283" i="167"/>
  <c r="CG448" i="167"/>
  <c r="AD448" i="167"/>
  <c r="G448" i="167"/>
  <c r="CQ554" i="167" s="1"/>
  <c r="CR447" i="167"/>
  <c r="X447" i="167"/>
  <c r="CK446" i="167"/>
  <c r="AE446" i="167"/>
  <c r="BY445" i="167"/>
  <c r="AK445" i="167"/>
  <c r="BZ443" i="167"/>
  <c r="Z443" i="167"/>
  <c r="CM442" i="167"/>
  <c r="BQ442" i="167"/>
  <c r="CA441" i="167"/>
  <c r="AA441" i="167"/>
  <c r="BR440" i="167"/>
  <c r="CF439" i="167"/>
  <c r="BS438" i="167"/>
  <c r="F437" i="167"/>
  <c r="X436" i="167"/>
  <c r="CK435" i="167"/>
  <c r="AD435" i="167"/>
  <c r="G435" i="167"/>
  <c r="AK434" i="167"/>
  <c r="CL433" i="167"/>
  <c r="AE433" i="167"/>
  <c r="CS432" i="167"/>
  <c r="Z432" i="167"/>
  <c r="BQ431" i="167"/>
  <c r="BZ430" i="167"/>
  <c r="AA430" i="167"/>
  <c r="BR429" i="167"/>
  <c r="BS427" i="167"/>
  <c r="CF426" i="167"/>
  <c r="F426" i="167"/>
  <c r="W425" i="167"/>
  <c r="CG424" i="167"/>
  <c r="AD424" i="167"/>
  <c r="G424" i="167"/>
  <c r="CR423" i="167"/>
  <c r="X423" i="167"/>
  <c r="CK422" i="167"/>
  <c r="AE422" i="167"/>
  <c r="BY421" i="167"/>
  <c r="AK421" i="167"/>
  <c r="BZ419" i="167"/>
  <c r="Z419" i="167"/>
  <c r="CM418" i="167"/>
  <c r="BQ418" i="167"/>
  <c r="CA417" i="167"/>
  <c r="AA417" i="167"/>
  <c r="BR416" i="167"/>
  <c r="CF415" i="167"/>
  <c r="BS414" i="167"/>
  <c r="F413" i="167"/>
  <c r="CQ412" i="167"/>
  <c r="CT412" i="167" s="1"/>
  <c r="X412" i="167"/>
  <c r="CK411" i="167"/>
  <c r="AD411" i="167"/>
  <c r="G411" i="167"/>
  <c r="AK410" i="167"/>
  <c r="CF409" i="167"/>
  <c r="Z409" i="167"/>
  <c r="BP409" i="167" s="1"/>
  <c r="CK408" i="167"/>
  <c r="BQ407" i="167"/>
  <c r="AE407" i="167"/>
  <c r="BR406" i="167"/>
  <c r="AK405" i="167"/>
  <c r="X405" i="167"/>
  <c r="CF404" i="167"/>
  <c r="BZ403" i="167"/>
  <c r="X403" i="167"/>
  <c r="CF402" i="167"/>
  <c r="W402" i="167"/>
  <c r="CA401" i="167"/>
  <c r="AK401" i="167"/>
  <c r="X401" i="167"/>
  <c r="CF399" i="167"/>
  <c r="BZ398" i="167"/>
  <c r="X398" i="167"/>
  <c r="CS396" i="167"/>
  <c r="F396" i="167"/>
  <c r="BP396" i="167" s="1"/>
  <c r="X395" i="167"/>
  <c r="CR395" i="167"/>
  <c r="AD394" i="167"/>
  <c r="CS392" i="167"/>
  <c r="BR392" i="167"/>
  <c r="AE391" i="167"/>
  <c r="CL389" i="167"/>
  <c r="CR389" i="167"/>
  <c r="G388" i="167"/>
  <c r="CK386" i="167"/>
  <c r="Z385" i="167"/>
  <c r="BP385" i="167" s="1"/>
  <c r="BR384" i="167"/>
  <c r="BB382" i="167"/>
  <c r="BY381" i="167"/>
  <c r="BS380" i="167"/>
  <c r="Z380" i="167"/>
  <c r="CS380" i="167"/>
  <c r="CG380" i="167"/>
  <c r="CK380" i="167"/>
  <c r="BN379" i="167"/>
  <c r="Z379" i="167"/>
  <c r="AA378" i="167"/>
  <c r="BZ378" i="167"/>
  <c r="CG378" i="167"/>
  <c r="CK378" i="167"/>
  <c r="CM378" i="167"/>
  <c r="BY376" i="167"/>
  <c r="CK374" i="167"/>
  <c r="CQ372" i="167"/>
  <c r="BB372" i="167"/>
  <c r="BQ370" i="167"/>
  <c r="CA368" i="167"/>
  <c r="AD367" i="167"/>
  <c r="BS366" i="167"/>
  <c r="BY365" i="167"/>
  <c r="X363" i="167"/>
  <c r="BS360" i="167"/>
  <c r="BS358" i="167"/>
  <c r="CL357" i="167"/>
  <c r="W357" i="167"/>
  <c r="BY357" i="167"/>
  <c r="X356" i="167"/>
  <c r="AJ353" i="167"/>
  <c r="AK353" i="167"/>
  <c r="BS351" i="167"/>
  <c r="AD351" i="167"/>
  <c r="BZ350" i="167"/>
  <c r="CM349" i="167"/>
  <c r="CM346" i="167"/>
  <c r="BY345" i="167"/>
  <c r="CF345" i="167"/>
  <c r="F345" i="167"/>
  <c r="CM345" i="167"/>
  <c r="CM344" i="167"/>
  <c r="BS344" i="167"/>
  <c r="F344" i="167"/>
  <c r="BP344" i="167" s="1"/>
  <c r="CF344" i="167"/>
  <c r="AD343" i="167"/>
  <c r="AJ341" i="167"/>
  <c r="G340" i="167"/>
  <c r="BQ340" i="167"/>
  <c r="CA340" i="167"/>
  <c r="BN333" i="167"/>
  <c r="CU330" i="167"/>
  <c r="CP330" i="167" s="1"/>
  <c r="CL329" i="167"/>
  <c r="CG318" i="167"/>
  <c r="CM318" i="167"/>
  <c r="BR318" i="167"/>
  <c r="CK318" i="167"/>
  <c r="Z318" i="167"/>
  <c r="AA318" i="167"/>
  <c r="BN315" i="167"/>
  <c r="CF314" i="167"/>
  <c r="BQ314" i="167"/>
  <c r="X308" i="167"/>
  <c r="AD306" i="167"/>
  <c r="AE306" i="167"/>
  <c r="BS306" i="167"/>
  <c r="CL298" i="167"/>
  <c r="W298" i="167"/>
  <c r="CR298" i="167"/>
  <c r="CU298" i="167" s="1"/>
  <c r="CP298" i="167" s="1"/>
  <c r="BQ298" i="167"/>
  <c r="BY298" i="167"/>
  <c r="Z295" i="167"/>
  <c r="BZ295" i="167"/>
  <c r="AA295" i="167"/>
  <c r="CA295" i="167"/>
  <c r="CG295" i="167"/>
  <c r="CK295" i="167"/>
  <c r="CS295" i="167"/>
  <c r="BR295" i="167"/>
  <c r="CF289" i="167"/>
  <c r="BQ287" i="167"/>
  <c r="Z265" i="167"/>
  <c r="BZ265" i="167"/>
  <c r="AA265" i="167"/>
  <c r="CA265" i="167"/>
  <c r="CG265" i="167"/>
  <c r="CK265" i="167"/>
  <c r="CM265" i="167"/>
  <c r="BR265" i="167"/>
  <c r="CS265" i="167"/>
  <c r="CF448" i="167"/>
  <c r="CG446" i="167"/>
  <c r="BZ441" i="167"/>
  <c r="CM440" i="167"/>
  <c r="BR438" i="167"/>
  <c r="CF437" i="167"/>
  <c r="CG435" i="167"/>
  <c r="CK433" i="167"/>
  <c r="CS430" i="167"/>
  <c r="BY430" i="167"/>
  <c r="CM429" i="167"/>
  <c r="BZ428" i="167"/>
  <c r="BB428" i="167"/>
  <c r="BR427" i="167"/>
  <c r="CA426" i="167"/>
  <c r="BS425" i="167"/>
  <c r="CF424" i="167"/>
  <c r="CG422" i="167"/>
  <c r="BZ417" i="167"/>
  <c r="CM416" i="167"/>
  <c r="BR414" i="167"/>
  <c r="CF413" i="167"/>
  <c r="CG411" i="167"/>
  <c r="X410" i="167"/>
  <c r="CA409" i="167"/>
  <c r="BQ406" i="167"/>
  <c r="BY405" i="167"/>
  <c r="W405" i="167"/>
  <c r="CA404" i="167"/>
  <c r="BY403" i="167"/>
  <c r="W403" i="167"/>
  <c r="BY402" i="167"/>
  <c r="BZ401" i="167"/>
  <c r="BY400" i="167"/>
  <c r="X399" i="167"/>
  <c r="BY398" i="167"/>
  <c r="BY397" i="167"/>
  <c r="CR396" i="167"/>
  <c r="CT396" i="167" s="1"/>
  <c r="BS391" i="167"/>
  <c r="Z391" i="167"/>
  <c r="BZ391" i="167"/>
  <c r="CG391" i="167"/>
  <c r="CK391" i="167"/>
  <c r="CM391" i="167"/>
  <c r="F388" i="167"/>
  <c r="CA386" i="167"/>
  <c r="BY383" i="167"/>
  <c r="CK383" i="167"/>
  <c r="BR383" i="167"/>
  <c r="CA383" i="167"/>
  <c r="CS379" i="167"/>
  <c r="BQ379" i="167"/>
  <c r="W379" i="167"/>
  <c r="X379" i="167"/>
  <c r="CR379" i="167"/>
  <c r="CT379" i="167" s="1"/>
  <c r="CL379" i="167"/>
  <c r="BS377" i="167"/>
  <c r="BR377" i="167"/>
  <c r="CS377" i="167"/>
  <c r="CA377" i="167"/>
  <c r="BN376" i="167"/>
  <c r="CK375" i="167"/>
  <c r="CA374" i="167"/>
  <c r="BN373" i="167"/>
  <c r="AJ372" i="167"/>
  <c r="AK372" i="167"/>
  <c r="BY367" i="167"/>
  <c r="CM366" i="167"/>
  <c r="BZ366" i="167"/>
  <c r="CA366" i="167"/>
  <c r="AD365" i="167"/>
  <c r="AE365" i="167"/>
  <c r="BB364" i="167"/>
  <c r="CK363" i="167"/>
  <c r="BO362" i="167"/>
  <c r="Z362" i="167"/>
  <c r="CS362" i="167"/>
  <c r="AA362" i="167"/>
  <c r="BZ362" i="167"/>
  <c r="CK362" i="167"/>
  <c r="BQ361" i="167"/>
  <c r="BY361" i="167"/>
  <c r="CK359" i="167"/>
  <c r="BR359" i="167"/>
  <c r="BZ359" i="167"/>
  <c r="Z359" i="167"/>
  <c r="CM359" i="167"/>
  <c r="X357" i="167"/>
  <c r="W356" i="167"/>
  <c r="AK355" i="167"/>
  <c r="BY350" i="167"/>
  <c r="F350" i="167"/>
  <c r="CF350" i="167"/>
  <c r="CA348" i="167"/>
  <c r="BZ347" i="167"/>
  <c r="AE345" i="167"/>
  <c r="BN345" i="167"/>
  <c r="CK344" i="167"/>
  <c r="G344" i="167"/>
  <c r="AE343" i="167"/>
  <c r="BQ342" i="167"/>
  <c r="CL342" i="167"/>
  <c r="F342" i="167"/>
  <c r="G342" i="167"/>
  <c r="BY342" i="167"/>
  <c r="CK338" i="167"/>
  <c r="AJ336" i="167"/>
  <c r="AK336" i="167"/>
  <c r="AD335" i="167"/>
  <c r="AE335" i="167"/>
  <c r="BS335" i="167"/>
  <c r="BQ332" i="167"/>
  <c r="BS320" i="167"/>
  <c r="BR314" i="167"/>
  <c r="CK309" i="167"/>
  <c r="BQ307" i="167"/>
  <c r="W307" i="167"/>
  <c r="X307" i="167"/>
  <c r="CR307" i="167"/>
  <c r="BY307" i="167"/>
  <c r="CL307" i="167"/>
  <c r="CA305" i="167"/>
  <c r="CK302" i="167"/>
  <c r="X298" i="167"/>
  <c r="CM295" i="167"/>
  <c r="CA289" i="167"/>
  <c r="BY289" i="167"/>
  <c r="BQ265" i="167"/>
  <c r="BY265" i="167"/>
  <c r="CL265" i="167"/>
  <c r="CR265" i="167"/>
  <c r="W265" i="167"/>
  <c r="X265" i="167"/>
  <c r="BS447" i="167"/>
  <c r="CK442" i="167"/>
  <c r="CL440" i="167"/>
  <c r="BZ439" i="167"/>
  <c r="CG433" i="167"/>
  <c r="BY428" i="167"/>
  <c r="CM427" i="167"/>
  <c r="BQ427" i="167"/>
  <c r="BS423" i="167"/>
  <c r="CK418" i="167"/>
  <c r="CL416" i="167"/>
  <c r="BZ415" i="167"/>
  <c r="CK407" i="167"/>
  <c r="CM406" i="167"/>
  <c r="BY401" i="167"/>
  <c r="BS397" i="167"/>
  <c r="AD396" i="167"/>
  <c r="AE396" i="167"/>
  <c r="CK394" i="167"/>
  <c r="BR394" i="167"/>
  <c r="CG394" i="167"/>
  <c r="Z394" i="167"/>
  <c r="BY393" i="167"/>
  <c r="CF393" i="167"/>
  <c r="F393" i="167"/>
  <c r="CM392" i="167"/>
  <c r="CS390" i="167"/>
  <c r="BR390" i="167"/>
  <c r="BY380" i="167"/>
  <c r="W380" i="167"/>
  <c r="X380" i="167"/>
  <c r="CL380" i="167"/>
  <c r="BR376" i="167"/>
  <c r="CG375" i="167"/>
  <c r="BZ374" i="167"/>
  <c r="CA371" i="167"/>
  <c r="CF371" i="167"/>
  <c r="CL371" i="167"/>
  <c r="F371" i="167"/>
  <c r="Z367" i="167"/>
  <c r="BZ367" i="167"/>
  <c r="CG367" i="167"/>
  <c r="CK367" i="167"/>
  <c r="AA367" i="167"/>
  <c r="AD364" i="167"/>
  <c r="BN362" i="167"/>
  <c r="W362" i="167"/>
  <c r="BY362" i="167"/>
  <c r="X362" i="167"/>
  <c r="CL362" i="167"/>
  <c r="X360" i="167"/>
  <c r="BZ360" i="167"/>
  <c r="W360" i="167"/>
  <c r="CK360" i="167"/>
  <c r="BQ360" i="167"/>
  <c r="CR360" i="167"/>
  <c r="CS351" i="167"/>
  <c r="Z351" i="167"/>
  <c r="BZ351" i="167"/>
  <c r="CA351" i="167"/>
  <c r="CG344" i="167"/>
  <c r="Z343" i="167"/>
  <c r="BZ343" i="167"/>
  <c r="AA343" i="167"/>
  <c r="CA343" i="167"/>
  <c r="CG343" i="167"/>
  <c r="CK343" i="167"/>
  <c r="CM343" i="167"/>
  <c r="BR343" i="167"/>
  <c r="CS343" i="167"/>
  <c r="AJ342" i="167"/>
  <c r="AK342" i="167"/>
  <c r="CF338" i="167"/>
  <c r="BQ337" i="167"/>
  <c r="W337" i="167"/>
  <c r="X337" i="167"/>
  <c r="CL337" i="167"/>
  <c r="CA336" i="167"/>
  <c r="BQ336" i="167"/>
  <c r="G336" i="167"/>
  <c r="BY336" i="167"/>
  <c r="CO335" i="167"/>
  <c r="CR326" i="167"/>
  <c r="F326" i="167"/>
  <c r="CF326" i="167"/>
  <c r="G326" i="167"/>
  <c r="BS326" i="167"/>
  <c r="AD324" i="167"/>
  <c r="AE324" i="167"/>
  <c r="CL322" i="167"/>
  <c r="W322" i="167"/>
  <c r="CR322" i="167"/>
  <c r="BY322" i="167"/>
  <c r="BZ322" i="167"/>
  <c r="BY310" i="167"/>
  <c r="CA310" i="167"/>
  <c r="F310" i="167"/>
  <c r="CF310" i="167"/>
  <c r="CL310" i="167"/>
  <c r="BQ310" i="167"/>
  <c r="CA296" i="167"/>
  <c r="AE292" i="167"/>
  <c r="BS292" i="167"/>
  <c r="CO292" i="167"/>
  <c r="AD292" i="167"/>
  <c r="AJ283" i="167"/>
  <c r="AK283" i="167"/>
  <c r="CF242" i="167"/>
  <c r="G242" i="167"/>
  <c r="BY242" i="167"/>
  <c r="AE224" i="167"/>
  <c r="BS224" i="167"/>
  <c r="AD224" i="167"/>
  <c r="BZ448" i="167"/>
  <c r="CK440" i="167"/>
  <c r="CM436" i="167"/>
  <c r="BQ436" i="167"/>
  <c r="CK429" i="167"/>
  <c r="BZ424" i="167"/>
  <c r="CK416" i="167"/>
  <c r="CM412" i="167"/>
  <c r="BQ412" i="167"/>
  <c r="CG396" i="167"/>
  <c r="CK396" i="167"/>
  <c r="CL392" i="167"/>
  <c r="W392" i="167"/>
  <c r="X392" i="167"/>
  <c r="BQ392" i="167"/>
  <c r="BQ391" i="167"/>
  <c r="W391" i="167"/>
  <c r="X391" i="167"/>
  <c r="X384" i="167"/>
  <c r="BZ384" i="167"/>
  <c r="CL381" i="167"/>
  <c r="W381" i="167"/>
  <c r="X381" i="167"/>
  <c r="CR381" i="167"/>
  <c r="BQ381" i="167"/>
  <c r="BQ376" i="167"/>
  <c r="CK372" i="167"/>
  <c r="AA365" i="167"/>
  <c r="CA365" i="167"/>
  <c r="CK365" i="167"/>
  <c r="Z365" i="167"/>
  <c r="CQ362" i="167"/>
  <c r="CT362" i="167" s="1"/>
  <c r="CQ355" i="167"/>
  <c r="BO355" i="167"/>
  <c r="BY349" i="167"/>
  <c r="AD349" i="167"/>
  <c r="AE349" i="167"/>
  <c r="BR347" i="167"/>
  <c r="CA346" i="167"/>
  <c r="BZ344" i="167"/>
  <c r="BS340" i="167"/>
  <c r="AE340" i="167"/>
  <c r="BR338" i="167"/>
  <c r="BQ329" i="167"/>
  <c r="CM325" i="167"/>
  <c r="Z325" i="167"/>
  <c r="BZ325" i="167"/>
  <c r="AA325" i="167"/>
  <c r="CA325" i="167"/>
  <c r="CG325" i="167"/>
  <c r="CS325" i="167"/>
  <c r="CR324" i="167"/>
  <c r="CO324" i="167"/>
  <c r="Z313" i="167"/>
  <c r="BZ313" i="167"/>
  <c r="CG313" i="167"/>
  <c r="CK313" i="167"/>
  <c r="CM313" i="167"/>
  <c r="BR313" i="167"/>
  <c r="CS313" i="167"/>
  <c r="AA313" i="167"/>
  <c r="CA313" i="167"/>
  <c r="BB310" i="167"/>
  <c r="BN310" i="167"/>
  <c r="CM305" i="167"/>
  <c r="AK304" i="167"/>
  <c r="AJ304" i="167"/>
  <c r="Z302" i="167"/>
  <c r="CS302" i="167"/>
  <c r="CG302" i="167"/>
  <c r="CM302" i="167"/>
  <c r="BR302" i="167"/>
  <c r="CA302" i="167"/>
  <c r="AJ299" i="167"/>
  <c r="AK299" i="167"/>
  <c r="AD293" i="167"/>
  <c r="AE293" i="167"/>
  <c r="CK292" i="167"/>
  <c r="BR292" i="167"/>
  <c r="Z292" i="167"/>
  <c r="CS292" i="167"/>
  <c r="CM292" i="167"/>
  <c r="AA292" i="167"/>
  <c r="BZ292" i="167"/>
  <c r="BB290" i="167"/>
  <c r="BN290" i="167"/>
  <c r="G281" i="167"/>
  <c r="BY281" i="167"/>
  <c r="BQ281" i="167"/>
  <c r="CA281" i="167"/>
  <c r="CF281" i="167"/>
  <c r="F281" i="167"/>
  <c r="CL281" i="167"/>
  <c r="AJ242" i="167"/>
  <c r="AK242" i="167"/>
  <c r="CS448" i="167"/>
  <c r="BZ446" i="167"/>
  <c r="CF442" i="167"/>
  <c r="CR439" i="167"/>
  <c r="BZ435" i="167"/>
  <c r="CM434" i="167"/>
  <c r="BQ434" i="167"/>
  <c r="CA433" i="167"/>
  <c r="CK427" i="167"/>
  <c r="CS424" i="167"/>
  <c r="BZ422" i="167"/>
  <c r="CF418" i="167"/>
  <c r="CR415" i="167"/>
  <c r="BZ411" i="167"/>
  <c r="CM410" i="167"/>
  <c r="CS409" i="167"/>
  <c r="CF407" i="167"/>
  <c r="Z407" i="167"/>
  <c r="BS405" i="167"/>
  <c r="BS404" i="167"/>
  <c r="CS401" i="167"/>
  <c r="BS401" i="167"/>
  <c r="BS400" i="167"/>
  <c r="BS398" i="167"/>
  <c r="BQ397" i="167"/>
  <c r="AA396" i="167"/>
  <c r="CF395" i="167"/>
  <c r="CM395" i="167"/>
  <c r="CS394" i="167"/>
  <c r="BS393" i="167"/>
  <c r="AD393" i="167"/>
  <c r="AK392" i="167"/>
  <c r="CR391" i="167"/>
  <c r="CG389" i="167"/>
  <c r="BR386" i="167"/>
  <c r="AE386" i="167"/>
  <c r="CR384" i="167"/>
  <c r="AK384" i="167"/>
  <c r="W384" i="167"/>
  <c r="CR380" i="167"/>
  <c r="F379" i="167"/>
  <c r="BS379" i="167"/>
  <c r="AD372" i="167"/>
  <c r="AE372" i="167"/>
  <c r="BS372" i="167"/>
  <c r="AD371" i="167"/>
  <c r="CL370" i="167"/>
  <c r="BS367" i="167"/>
  <c r="CS365" i="167"/>
  <c r="BR364" i="167"/>
  <c r="Z364" i="167"/>
  <c r="CS364" i="167"/>
  <c r="CG364" i="167"/>
  <c r="BY363" i="167"/>
  <c r="CL361" i="167"/>
  <c r="AJ360" i="167"/>
  <c r="AK360" i="167"/>
  <c r="F356" i="167"/>
  <c r="CF356" i="167"/>
  <c r="G356" i="167"/>
  <c r="CQ694" i="167" s="1"/>
  <c r="CA356" i="167"/>
  <c r="AJ352" i="167"/>
  <c r="AK352" i="167"/>
  <c r="BO350" i="167"/>
  <c r="BQ347" i="167"/>
  <c r="BS343" i="167"/>
  <c r="AD341" i="167"/>
  <c r="AE341" i="167"/>
  <c r="CF340" i="167"/>
  <c r="AD340" i="167"/>
  <c r="BQ338" i="167"/>
  <c r="AJ337" i="167"/>
  <c r="AK337" i="167"/>
  <c r="CM336" i="167"/>
  <c r="BY333" i="167"/>
  <c r="AA324" i="167"/>
  <c r="BZ324" i="167"/>
  <c r="CG324" i="167"/>
  <c r="CK324" i="167"/>
  <c r="CM324" i="167"/>
  <c r="BR324" i="167"/>
  <c r="CS324" i="167"/>
  <c r="BZ320" i="167"/>
  <c r="BS318" i="167"/>
  <c r="G314" i="167"/>
  <c r="AJ307" i="167"/>
  <c r="AK307" i="167"/>
  <c r="CF305" i="167"/>
  <c r="AA302" i="167"/>
  <c r="CL301" i="167"/>
  <c r="CS300" i="167"/>
  <c r="BY296" i="167"/>
  <c r="BB262" i="167"/>
  <c r="CQ262" i="167"/>
  <c r="BN262" i="167"/>
  <c r="BO262" i="167"/>
  <c r="F259" i="167"/>
  <c r="G259" i="167"/>
  <c r="BS259" i="167"/>
  <c r="BY259" i="167"/>
  <c r="CA259" i="167"/>
  <c r="CF259" i="167"/>
  <c r="CL259" i="167"/>
  <c r="AK240" i="167"/>
  <c r="AJ240" i="167"/>
  <c r="CA198" i="167"/>
  <c r="G198" i="167"/>
  <c r="CL198" i="167"/>
  <c r="CM198" i="167"/>
  <c r="BQ198" i="167"/>
  <c r="BY198" i="167"/>
  <c r="F198" i="167"/>
  <c r="CF198" i="167"/>
  <c r="BP148" i="167"/>
  <c r="CS148" i="167"/>
  <c r="CG148" i="167"/>
  <c r="CK148" i="167"/>
  <c r="BZ148" i="167"/>
  <c r="CA148" i="167"/>
  <c r="CM148" i="167"/>
  <c r="BR148" i="167"/>
  <c r="CM445" i="167"/>
  <c r="BQ445" i="167"/>
  <c r="CM421" i="167"/>
  <c r="F398" i="167"/>
  <c r="BP398" i="167" s="1"/>
  <c r="CF398" i="167"/>
  <c r="G398" i="167"/>
  <c r="CF392" i="167"/>
  <c r="F380" i="167"/>
  <c r="CF380" i="167"/>
  <c r="G380" i="167"/>
  <c r="CQ588" i="167" s="1"/>
  <c r="CR376" i="167"/>
  <c r="CS375" i="167"/>
  <c r="Z375" i="167"/>
  <c r="BZ375" i="167"/>
  <c r="AA375" i="167"/>
  <c r="CM375" i="167"/>
  <c r="BR375" i="167"/>
  <c r="AK358" i="167"/>
  <c r="AJ358" i="167"/>
  <c r="Z349" i="167"/>
  <c r="BP349" i="167" s="1"/>
  <c r="BZ349" i="167"/>
  <c r="AA349" i="167"/>
  <c r="CA349" i="167"/>
  <c r="CK349" i="167"/>
  <c r="BR349" i="167"/>
  <c r="CS349" i="167"/>
  <c r="CG348" i="167"/>
  <c r="CM348" i="167"/>
  <c r="BR348" i="167"/>
  <c r="CK348" i="167"/>
  <c r="Z348" i="167"/>
  <c r="CK346" i="167"/>
  <c r="BR346" i="167"/>
  <c r="CG346" i="167"/>
  <c r="Z346" i="167"/>
  <c r="BP346" i="167" s="1"/>
  <c r="CS346" i="167"/>
  <c r="AD342" i="167"/>
  <c r="BS342" i="167"/>
  <c r="AE342" i="167"/>
  <c r="CO341" i="167"/>
  <c r="F337" i="167"/>
  <c r="G337" i="167"/>
  <c r="CF337" i="167"/>
  <c r="BS337" i="167"/>
  <c r="AE336" i="167"/>
  <c r="AJ331" i="167"/>
  <c r="AK331" i="167"/>
  <c r="AD330" i="167"/>
  <c r="AE330" i="167"/>
  <c r="BS330" i="167"/>
  <c r="BY321" i="167"/>
  <c r="CF321" i="167"/>
  <c r="F321" i="167"/>
  <c r="G321" i="167"/>
  <c r="CM321" i="167"/>
  <c r="AD317" i="167"/>
  <c r="AE317" i="167"/>
  <c r="BS317" i="167"/>
  <c r="AJ312" i="167"/>
  <c r="AK312" i="167"/>
  <c r="BN307" i="167"/>
  <c r="BY302" i="167"/>
  <c r="CL302" i="167"/>
  <c r="BQ302" i="167"/>
  <c r="W302" i="167"/>
  <c r="X302" i="167"/>
  <c r="F289" i="167"/>
  <c r="G289" i="167"/>
  <c r="BS289" i="167"/>
  <c r="BB282" i="167"/>
  <c r="BN282" i="167"/>
  <c r="W271" i="167"/>
  <c r="X271" i="167"/>
  <c r="CR271" i="167"/>
  <c r="BY271" i="167"/>
  <c r="CL271" i="167"/>
  <c r="CO263" i="167"/>
  <c r="F248" i="167"/>
  <c r="CF248" i="167"/>
  <c r="G248" i="167"/>
  <c r="CL248" i="167"/>
  <c r="BQ248" i="167"/>
  <c r="BY248" i="167"/>
  <c r="CM248" i="167"/>
  <c r="BY208" i="167"/>
  <c r="CA208" i="167"/>
  <c r="CF208" i="167"/>
  <c r="CM208" i="167"/>
  <c r="F208" i="167"/>
  <c r="G208" i="167"/>
  <c r="BQ208" i="167"/>
  <c r="BS208" i="167"/>
  <c r="BN220" i="167"/>
  <c r="BB220" i="167"/>
  <c r="BR217" i="167"/>
  <c r="Z217" i="167"/>
  <c r="BP217" i="167" s="1"/>
  <c r="BZ217" i="167"/>
  <c r="CM217" i="167"/>
  <c r="CG217" i="167"/>
  <c r="CA217" i="167"/>
  <c r="CK217" i="167"/>
  <c r="AA217" i="167"/>
  <c r="CU214" i="167"/>
  <c r="AE187" i="167"/>
  <c r="BS187" i="167"/>
  <c r="AD187" i="167"/>
  <c r="CL170" i="167"/>
  <c r="CR170" i="167"/>
  <c r="CU170" i="167" s="1"/>
  <c r="BQ170" i="167"/>
  <c r="BY170" i="167"/>
  <c r="W170" i="167"/>
  <c r="F166" i="167"/>
  <c r="CF166" i="167"/>
  <c r="BS166" i="167"/>
  <c r="BY148" i="167"/>
  <c r="CL148" i="167"/>
  <c r="CR148" i="167"/>
  <c r="AD389" i="167"/>
  <c r="AE389" i="167"/>
  <c r="BR388" i="167"/>
  <c r="Z388" i="167"/>
  <c r="CS388" i="167"/>
  <c r="F374" i="167"/>
  <c r="CF374" i="167"/>
  <c r="Z373" i="167"/>
  <c r="BZ373" i="167"/>
  <c r="AA373" i="167"/>
  <c r="CA373" i="167"/>
  <c r="BR371" i="167"/>
  <c r="CK370" i="167"/>
  <c r="BR370" i="167"/>
  <c r="Z356" i="167"/>
  <c r="CS356" i="167"/>
  <c r="CG356" i="167"/>
  <c r="CK352" i="167"/>
  <c r="CL352" i="167"/>
  <c r="AE346" i="167"/>
  <c r="BS346" i="167"/>
  <c r="CL344" i="167"/>
  <c r="W344" i="167"/>
  <c r="X344" i="167"/>
  <c r="CK335" i="167"/>
  <c r="BR335" i="167"/>
  <c r="CG331" i="167"/>
  <c r="CM331" i="167"/>
  <c r="BR331" i="167"/>
  <c r="AD329" i="167"/>
  <c r="BS329" i="167"/>
  <c r="AE327" i="167"/>
  <c r="BS327" i="167"/>
  <c r="BQ325" i="167"/>
  <c r="W325" i="167"/>
  <c r="X325" i="167"/>
  <c r="CR325" i="167"/>
  <c r="Z319" i="167"/>
  <c r="BZ319" i="167"/>
  <c r="AA319" i="167"/>
  <c r="CA319" i="167"/>
  <c r="CG319" i="167"/>
  <c r="CK319" i="167"/>
  <c r="CA316" i="167"/>
  <c r="AE316" i="167"/>
  <c r="BS316" i="167"/>
  <c r="BS314" i="167"/>
  <c r="F313" i="167"/>
  <c r="G313" i="167"/>
  <c r="CS311" i="167"/>
  <c r="CM301" i="167"/>
  <c r="Z301" i="167"/>
  <c r="BZ301" i="167"/>
  <c r="AA301" i="167"/>
  <c r="CA301" i="167"/>
  <c r="BQ299" i="167"/>
  <c r="BS296" i="167"/>
  <c r="BY295" i="167"/>
  <c r="AD295" i="167"/>
  <c r="CM288" i="167"/>
  <c r="CA288" i="167"/>
  <c r="AE279" i="167"/>
  <c r="BS279" i="167"/>
  <c r="BN277" i="167"/>
  <c r="BQ277" i="167"/>
  <c r="W277" i="167"/>
  <c r="X277" i="167"/>
  <c r="CR277" i="167"/>
  <c r="CM273" i="167"/>
  <c r="BQ264" i="167"/>
  <c r="BQ262" i="167"/>
  <c r="BN261" i="167"/>
  <c r="CL252" i="167"/>
  <c r="W237" i="167"/>
  <c r="CK237" i="167"/>
  <c r="BR237" i="167"/>
  <c r="CR237" i="167"/>
  <c r="BY237" i="167"/>
  <c r="AD236" i="167"/>
  <c r="BS236" i="167"/>
  <c r="AE236" i="167"/>
  <c r="BY233" i="167"/>
  <c r="G233" i="167"/>
  <c r="F233" i="167"/>
  <c r="CF233" i="167"/>
  <c r="CL233" i="167"/>
  <c r="CO232" i="167"/>
  <c r="W225" i="167"/>
  <c r="CR225" i="167"/>
  <c r="BQ225" i="167"/>
  <c r="BY225" i="167"/>
  <c r="BZ225" i="167"/>
  <c r="X225" i="167"/>
  <c r="AA215" i="167"/>
  <c r="CA215" i="167"/>
  <c r="Z215" i="167"/>
  <c r="BP215" i="167" s="1"/>
  <c r="BZ215" i="167"/>
  <c r="CG215" i="167"/>
  <c r="CK215" i="167"/>
  <c r="CM215" i="167"/>
  <c r="CS215" i="167"/>
  <c r="CK186" i="167"/>
  <c r="BR186" i="167"/>
  <c r="CA186" i="167"/>
  <c r="CG186" i="167"/>
  <c r="CM186" i="167"/>
  <c r="CS186" i="167"/>
  <c r="Z186" i="167"/>
  <c r="AA186" i="167"/>
  <c r="X170" i="167"/>
  <c r="G166" i="167"/>
  <c r="BQ148" i="167"/>
  <c r="BZ402" i="167"/>
  <c r="AA388" i="167"/>
  <c r="CL387" i="167"/>
  <c r="BQ387" i="167"/>
  <c r="BS385" i="167"/>
  <c r="G385" i="167"/>
  <c r="CA382" i="167"/>
  <c r="F382" i="167"/>
  <c r="CF382" i="167"/>
  <c r="AE375" i="167"/>
  <c r="G375" i="167"/>
  <c r="G374" i="167"/>
  <c r="CM373" i="167"/>
  <c r="AA370" i="167"/>
  <c r="G368" i="167"/>
  <c r="CL359" i="167"/>
  <c r="AE357" i="167"/>
  <c r="BS357" i="167"/>
  <c r="AA356" i="167"/>
  <c r="AA354" i="167"/>
  <c r="BZ354" i="167"/>
  <c r="CG354" i="167"/>
  <c r="CK354" i="167"/>
  <c r="BZ352" i="167"/>
  <c r="X352" i="167"/>
  <c r="CA347" i="167"/>
  <c r="CF347" i="167"/>
  <c r="AD346" i="167"/>
  <c r="AK344" i="167"/>
  <c r="CR339" i="167"/>
  <c r="CG337" i="167"/>
  <c r="CK337" i="167"/>
  <c r="CM337" i="167"/>
  <c r="BR337" i="167"/>
  <c r="BQ335" i="167"/>
  <c r="Z332" i="167"/>
  <c r="CS332" i="167"/>
  <c r="AA332" i="167"/>
  <c r="BZ332" i="167"/>
  <c r="CG332" i="167"/>
  <c r="AA331" i="167"/>
  <c r="AE329" i="167"/>
  <c r="AJ328" i="167"/>
  <c r="AD327" i="167"/>
  <c r="CM320" i="167"/>
  <c r="BR319" i="167"/>
  <c r="AD316" i="167"/>
  <c r="CM312" i="167"/>
  <c r="CA312" i="167"/>
  <c r="F308" i="167"/>
  <c r="CF308" i="167"/>
  <c r="G308" i="167"/>
  <c r="CK307" i="167"/>
  <c r="F307" i="167"/>
  <c r="CG305" i="167"/>
  <c r="AE303" i="167"/>
  <c r="BS303" i="167"/>
  <c r="CS301" i="167"/>
  <c r="BQ301" i="167"/>
  <c r="W301" i="167"/>
  <c r="X301" i="167"/>
  <c r="CR301" i="167"/>
  <c r="X300" i="167"/>
  <c r="AE295" i="167"/>
  <c r="CG294" i="167"/>
  <c r="CM294" i="167"/>
  <c r="BR294" i="167"/>
  <c r="G288" i="167"/>
  <c r="CM284" i="167"/>
  <c r="F284" i="167"/>
  <c r="CF284" i="167"/>
  <c r="G284" i="167"/>
  <c r="CK283" i="167"/>
  <c r="F283" i="167"/>
  <c r="BP283" i="167" s="1"/>
  <c r="AD279" i="167"/>
  <c r="CS276" i="167"/>
  <c r="CM272" i="167"/>
  <c r="F271" i="167"/>
  <c r="G271" i="167"/>
  <c r="AD269" i="167"/>
  <c r="AE269" i="167"/>
  <c r="CM266" i="167"/>
  <c r="Z266" i="167"/>
  <c r="CS266" i="167"/>
  <c r="AA266" i="167"/>
  <c r="BZ266" i="167"/>
  <c r="Z260" i="167"/>
  <c r="CS260" i="167"/>
  <c r="AA260" i="167"/>
  <c r="BZ260" i="167"/>
  <c r="CG260" i="167"/>
  <c r="BN256" i="167"/>
  <c r="AJ254" i="167"/>
  <c r="AK254" i="167"/>
  <c r="BY254" i="167"/>
  <c r="CF254" i="167"/>
  <c r="F254" i="167"/>
  <c r="BN253" i="167"/>
  <c r="W247" i="167"/>
  <c r="BR247" i="167"/>
  <c r="BY247" i="167"/>
  <c r="BZ247" i="167"/>
  <c r="X247" i="167"/>
  <c r="AD246" i="167"/>
  <c r="AE246" i="167"/>
  <c r="BN241" i="167"/>
  <c r="X237" i="167"/>
  <c r="CG236" i="167"/>
  <c r="Z236" i="167"/>
  <c r="BP236" i="167" s="1"/>
  <c r="CA236" i="167"/>
  <c r="CK236" i="167"/>
  <c r="CM236" i="167"/>
  <c r="AA236" i="167"/>
  <c r="BR236" i="167"/>
  <c r="CS236" i="167"/>
  <c r="CS232" i="167"/>
  <c r="BZ232" i="167"/>
  <c r="CA232" i="167"/>
  <c r="AA232" i="167"/>
  <c r="CG232" i="167"/>
  <c r="CL225" i="167"/>
  <c r="CK211" i="167"/>
  <c r="W178" i="167"/>
  <c r="BY178" i="167"/>
  <c r="X178" i="167"/>
  <c r="CK178" i="167"/>
  <c r="CR178" i="167"/>
  <c r="BQ178" i="167"/>
  <c r="BR178" i="167"/>
  <c r="BZ178" i="167"/>
  <c r="CK175" i="167"/>
  <c r="BR175" i="167"/>
  <c r="CA175" i="167"/>
  <c r="CG175" i="167"/>
  <c r="BZ175" i="167"/>
  <c r="CM175" i="167"/>
  <c r="CS175" i="167"/>
  <c r="Z175" i="167"/>
  <c r="AE158" i="167"/>
  <c r="BS158" i="167"/>
  <c r="AD158" i="167"/>
  <c r="BS138" i="167"/>
  <c r="CR123" i="167"/>
  <c r="CK123" i="167"/>
  <c r="CL123" i="167"/>
  <c r="BQ123" i="167"/>
  <c r="BR123" i="167"/>
  <c r="BY123" i="167"/>
  <c r="BN283" i="167"/>
  <c r="AD281" i="167"/>
  <c r="BS281" i="167"/>
  <c r="CS271" i="167"/>
  <c r="AD270" i="167"/>
  <c r="AE270" i="167"/>
  <c r="CL266" i="167"/>
  <c r="BQ266" i="167"/>
  <c r="W266" i="167"/>
  <c r="X266" i="167"/>
  <c r="BY266" i="167"/>
  <c r="AJ264" i="167"/>
  <c r="AK264" i="167"/>
  <c r="W260" i="167"/>
  <c r="X260" i="167"/>
  <c r="BY260" i="167"/>
  <c r="CL260" i="167"/>
  <c r="AJ257" i="167"/>
  <c r="AK257" i="167"/>
  <c r="CQ254" i="167"/>
  <c r="BB254" i="167"/>
  <c r="BN254" i="167"/>
  <c r="CL251" i="167"/>
  <c r="CR251" i="167"/>
  <c r="W251" i="167"/>
  <c r="BY251" i="167"/>
  <c r="CG246" i="167"/>
  <c r="Z246" i="167"/>
  <c r="CK246" i="167"/>
  <c r="CA246" i="167"/>
  <c r="CM246" i="167"/>
  <c r="AA246" i="167"/>
  <c r="BR246" i="167"/>
  <c r="CA240" i="167"/>
  <c r="F240" i="167"/>
  <c r="G240" i="167"/>
  <c r="CF240" i="167"/>
  <c r="AA239" i="167"/>
  <c r="CA239" i="167"/>
  <c r="CG239" i="167"/>
  <c r="BR239" i="167"/>
  <c r="CS239" i="167"/>
  <c r="BZ239" i="167"/>
  <c r="CK239" i="167"/>
  <c r="F238" i="167"/>
  <c r="CF238" i="167"/>
  <c r="G238" i="167"/>
  <c r="BS238" i="167"/>
  <c r="BB230" i="167"/>
  <c r="BN230" i="167"/>
  <c r="BO230" i="167"/>
  <c r="BR228" i="167"/>
  <c r="AA228" i="167"/>
  <c r="BZ228" i="167"/>
  <c r="CA228" i="167"/>
  <c r="CK228" i="167"/>
  <c r="CA226" i="167"/>
  <c r="CF226" i="167"/>
  <c r="CL226" i="167"/>
  <c r="CM226" i="167"/>
  <c r="F226" i="167"/>
  <c r="AE173" i="167"/>
  <c r="BS173" i="167"/>
  <c r="CO132" i="167"/>
  <c r="CM342" i="167"/>
  <c r="BR342" i="167"/>
  <c r="BY334" i="167"/>
  <c r="CA334" i="167"/>
  <c r="F334" i="167"/>
  <c r="CF334" i="167"/>
  <c r="BQ331" i="167"/>
  <c r="W331" i="167"/>
  <c r="X331" i="167"/>
  <c r="CR331" i="167"/>
  <c r="CK329" i="167"/>
  <c r="BR329" i="167"/>
  <c r="CS329" i="167"/>
  <c r="CS327" i="167"/>
  <c r="Z327" i="167"/>
  <c r="BZ327" i="167"/>
  <c r="AJ323" i="167"/>
  <c r="AK323" i="167"/>
  <c r="X317" i="167"/>
  <c r="CR317" i="167"/>
  <c r="CL317" i="167"/>
  <c r="CK316" i="167"/>
  <c r="BR316" i="167"/>
  <c r="Z316" i="167"/>
  <c r="CS316" i="167"/>
  <c r="CM311" i="167"/>
  <c r="CM296" i="167"/>
  <c r="X293" i="167"/>
  <c r="CR293" i="167"/>
  <c r="CL293" i="167"/>
  <c r="Z290" i="167"/>
  <c r="BP290" i="167" s="1"/>
  <c r="CS290" i="167"/>
  <c r="AA290" i="167"/>
  <c r="BZ290" i="167"/>
  <c r="Z289" i="167"/>
  <c r="BZ289" i="167"/>
  <c r="CG289" i="167"/>
  <c r="CK289" i="167"/>
  <c r="CM289" i="167"/>
  <c r="BR289" i="167"/>
  <c r="CG287" i="167"/>
  <c r="AE281" i="167"/>
  <c r="AJ280" i="167"/>
  <c r="CS279" i="167"/>
  <c r="Z279" i="167"/>
  <c r="BZ279" i="167"/>
  <c r="AK276" i="167"/>
  <c r="AJ275" i="167"/>
  <c r="AK275" i="167"/>
  <c r="BQ260" i="167"/>
  <c r="CF252" i="167"/>
  <c r="X251" i="167"/>
  <c r="CG249" i="167"/>
  <c r="BR249" i="167"/>
  <c r="CK249" i="167"/>
  <c r="Z249" i="167"/>
  <c r="AA249" i="167"/>
  <c r="BZ249" i="167"/>
  <c r="AE248" i="167"/>
  <c r="BS248" i="167"/>
  <c r="BY244" i="167"/>
  <c r="BQ244" i="167"/>
  <c r="CR244" i="167"/>
  <c r="W244" i="167"/>
  <c r="Z239" i="167"/>
  <c r="Z228" i="167"/>
  <c r="BP228" i="167" s="1"/>
  <c r="BS226" i="167"/>
  <c r="AD226" i="167"/>
  <c r="G226" i="167"/>
  <c r="BQ216" i="167"/>
  <c r="BR216" i="167"/>
  <c r="CR216" i="167"/>
  <c r="CU216" i="167" s="1"/>
  <c r="BY216" i="167"/>
  <c r="BZ216" i="167"/>
  <c r="X216" i="167"/>
  <c r="X211" i="167"/>
  <c r="CR211" i="167"/>
  <c r="CL211" i="167"/>
  <c r="BR211" i="167"/>
  <c r="BY211" i="167"/>
  <c r="BZ211" i="167"/>
  <c r="W211" i="167"/>
  <c r="BY196" i="167"/>
  <c r="BQ196" i="167"/>
  <c r="BZ196" i="167"/>
  <c r="CL196" i="167"/>
  <c r="W196" i="167"/>
  <c r="X196" i="167"/>
  <c r="CU190" i="167"/>
  <c r="BQ177" i="167"/>
  <c r="BY177" i="167"/>
  <c r="BZ177" i="167"/>
  <c r="CK177" i="167"/>
  <c r="CL177" i="167"/>
  <c r="W177" i="167"/>
  <c r="X177" i="167"/>
  <c r="CR177" i="167"/>
  <c r="AD173" i="167"/>
  <c r="AK171" i="167"/>
  <c r="AJ171" i="167"/>
  <c r="AJ170" i="167"/>
  <c r="AK170" i="167"/>
  <c r="CO167" i="167"/>
  <c r="CL290" i="167"/>
  <c r="W290" i="167"/>
  <c r="X290" i="167"/>
  <c r="BY290" i="167"/>
  <c r="AD282" i="167"/>
  <c r="AE282" i="167"/>
  <c r="F278" i="167"/>
  <c r="CF278" i="167"/>
  <c r="G278" i="167"/>
  <c r="BB276" i="167"/>
  <c r="BN276" i="167"/>
  <c r="BS273" i="167"/>
  <c r="BY273" i="167"/>
  <c r="CF273" i="167"/>
  <c r="F273" i="167"/>
  <c r="CL272" i="167"/>
  <c r="BQ272" i="167"/>
  <c r="W272" i="167"/>
  <c r="X272" i="167"/>
  <c r="CG270" i="167"/>
  <c r="CK270" i="167"/>
  <c r="CM270" i="167"/>
  <c r="BR270" i="167"/>
  <c r="CK268" i="167"/>
  <c r="BR268" i="167"/>
  <c r="Z268" i="167"/>
  <c r="CS268" i="167"/>
  <c r="CL264" i="167"/>
  <c r="AK263" i="167"/>
  <c r="BY252" i="167"/>
  <c r="CR249" i="167"/>
  <c r="CU249" i="167" s="1"/>
  <c r="W249" i="167"/>
  <c r="X249" i="167"/>
  <c r="CL249" i="167"/>
  <c r="X235" i="167"/>
  <c r="CR235" i="167"/>
  <c r="BY235" i="167"/>
  <c r="W235" i="167"/>
  <c r="AE234" i="167"/>
  <c r="BS234" i="167"/>
  <c r="AD234" i="167"/>
  <c r="CA218" i="167"/>
  <c r="CF218" i="167"/>
  <c r="CM218" i="167"/>
  <c r="BQ218" i="167"/>
  <c r="G218" i="167"/>
  <c r="Z207" i="167"/>
  <c r="BP207" i="167" s="1"/>
  <c r="BZ207" i="167"/>
  <c r="CA207" i="167"/>
  <c r="CS207" i="167"/>
  <c r="BR207" i="167"/>
  <c r="CG207" i="167"/>
  <c r="CK207" i="167"/>
  <c r="CM207" i="167"/>
  <c r="AD199" i="167"/>
  <c r="AE199" i="167"/>
  <c r="BS199" i="167"/>
  <c r="CF195" i="167"/>
  <c r="CO174" i="167"/>
  <c r="CK168" i="167"/>
  <c r="BQ168" i="167"/>
  <c r="BR168" i="167"/>
  <c r="BY168" i="167"/>
  <c r="CR168" i="167"/>
  <c r="BZ168" i="167"/>
  <c r="CL168" i="167"/>
  <c r="W168" i="167"/>
  <c r="X168" i="167"/>
  <c r="CQ165" i="167"/>
  <c r="CT165" i="167" s="1"/>
  <c r="BN165" i="167"/>
  <c r="BO165" i="167"/>
  <c r="CF153" i="167"/>
  <c r="CL153" i="167"/>
  <c r="X371" i="167"/>
  <c r="CR371" i="167"/>
  <c r="CG361" i="167"/>
  <c r="CM361" i="167"/>
  <c r="BR361" i="167"/>
  <c r="F343" i="167"/>
  <c r="G343" i="167"/>
  <c r="Z342" i="167"/>
  <c r="CL339" i="167"/>
  <c r="BQ339" i="167"/>
  <c r="W335" i="167"/>
  <c r="CO326" i="167"/>
  <c r="F325" i="167"/>
  <c r="F319" i="167"/>
  <c r="G319" i="167"/>
  <c r="AJ318" i="167"/>
  <c r="AK318" i="167"/>
  <c r="CL314" i="167"/>
  <c r="W314" i="167"/>
  <c r="X314" i="167"/>
  <c r="BY314" i="167"/>
  <c r="BY306" i="167"/>
  <c r="CK305" i="167"/>
  <c r="BR305" i="167"/>
  <c r="CS305" i="167"/>
  <c r="F302" i="167"/>
  <c r="CO302" i="167"/>
  <c r="CF302" i="167"/>
  <c r="G302" i="167"/>
  <c r="BB300" i="167"/>
  <c r="BN300" i="167"/>
  <c r="BO300" i="167"/>
  <c r="CM299" i="167"/>
  <c r="CR290" i="167"/>
  <c r="BQ289" i="167"/>
  <c r="AD287" i="167"/>
  <c r="AE287" i="167"/>
  <c r="BS287" i="167"/>
  <c r="BS284" i="167"/>
  <c r="AD284" i="167"/>
  <c r="CK281" i="167"/>
  <c r="BR281" i="167"/>
  <c r="CS281" i="167"/>
  <c r="F277" i="167"/>
  <c r="AE273" i="167"/>
  <c r="G273" i="167"/>
  <c r="CK272" i="167"/>
  <c r="AA270" i="167"/>
  <c r="CR266" i="167"/>
  <c r="F265" i="167"/>
  <c r="G265" i="167"/>
  <c r="F260" i="167"/>
  <c r="CF260" i="167"/>
  <c r="G260" i="167"/>
  <c r="AD257" i="167"/>
  <c r="AE257" i="167"/>
  <c r="BS257" i="167"/>
  <c r="BS254" i="167"/>
  <c r="AD254" i="167"/>
  <c r="AJ247" i="167"/>
  <c r="BZ246" i="167"/>
  <c r="CM240" i="167"/>
  <c r="AA229" i="167"/>
  <c r="CA229" i="167"/>
  <c r="CM229" i="167"/>
  <c r="BZ229" i="167"/>
  <c r="CG229" i="167"/>
  <c r="CK229" i="167"/>
  <c r="Z229" i="167"/>
  <c r="AK225" i="167"/>
  <c r="AJ225" i="167"/>
  <c r="F218" i="167"/>
  <c r="AJ209" i="167"/>
  <c r="AA207" i="167"/>
  <c r="CF203" i="167"/>
  <c r="BS203" i="167"/>
  <c r="CA203" i="167"/>
  <c r="CL203" i="167"/>
  <c r="CM203" i="167"/>
  <c r="F203" i="167"/>
  <c r="BR196" i="167"/>
  <c r="G188" i="167"/>
  <c r="CF188" i="167"/>
  <c r="F188" i="167"/>
  <c r="BY188" i="167"/>
  <c r="CA188" i="167"/>
  <c r="CR352" i="167"/>
  <c r="BR352" i="167"/>
  <c r="CM350" i="167"/>
  <c r="BB346" i="167"/>
  <c r="BQ344" i="167"/>
  <c r="BY341" i="167"/>
  <c r="BR340" i="167"/>
  <c r="Z340" i="167"/>
  <c r="BP340" i="167" s="1"/>
  <c r="CS340" i="167"/>
  <c r="X339" i="167"/>
  <c r="BS338" i="167"/>
  <c r="CG335" i="167"/>
  <c r="BQ334" i="167"/>
  <c r="F332" i="167"/>
  <c r="CF332" i="167"/>
  <c r="G332" i="167"/>
  <c r="CK331" i="167"/>
  <c r="F331" i="167"/>
  <c r="BY323" i="167"/>
  <c r="CF323" i="167"/>
  <c r="AK320" i="167"/>
  <c r="G318" i="167"/>
  <c r="BQ318" i="167"/>
  <c r="CR314" i="167"/>
  <c r="BQ313" i="167"/>
  <c r="AD311" i="167"/>
  <c r="AE311" i="167"/>
  <c r="BS311" i="167"/>
  <c r="BS308" i="167"/>
  <c r="AD308" i="167"/>
  <c r="AA305" i="167"/>
  <c r="CK298" i="167"/>
  <c r="BS297" i="167"/>
  <c r="BY297" i="167"/>
  <c r="CF297" i="167"/>
  <c r="F297" i="167"/>
  <c r="CL296" i="167"/>
  <c r="BQ296" i="167"/>
  <c r="W296" i="167"/>
  <c r="X296" i="167"/>
  <c r="CR295" i="167"/>
  <c r="CR289" i="167"/>
  <c r="X289" i="167"/>
  <c r="AE284" i="167"/>
  <c r="AA281" i="167"/>
  <c r="BN279" i="167"/>
  <c r="BS278" i="167"/>
  <c r="CF277" i="167"/>
  <c r="BY275" i="167"/>
  <c r="CF275" i="167"/>
  <c r="CK274" i="167"/>
  <c r="CL274" i="167"/>
  <c r="W274" i="167"/>
  <c r="AD273" i="167"/>
  <c r="AK272" i="167"/>
  <c r="BS270" i="167"/>
  <c r="Z270" i="167"/>
  <c r="G266" i="167"/>
  <c r="G264" i="167"/>
  <c r="CM262" i="167"/>
  <c r="CL261" i="167"/>
  <c r="BQ261" i="167"/>
  <c r="W261" i="167"/>
  <c r="CG259" i="167"/>
  <c r="CK259" i="167"/>
  <c r="CM259" i="167"/>
  <c r="BR259" i="167"/>
  <c r="Z259" i="167"/>
  <c r="BZ259" i="167"/>
  <c r="BB258" i="167"/>
  <c r="BN258" i="167"/>
  <c r="AE254" i="167"/>
  <c r="AA242" i="167"/>
  <c r="BZ242" i="167"/>
  <c r="CA242" i="167"/>
  <c r="CG242" i="167"/>
  <c r="CM242" i="167"/>
  <c r="Z242" i="167"/>
  <c r="BP242" i="167" s="1"/>
  <c r="BR242" i="167"/>
  <c r="BY240" i="167"/>
  <c r="BO237" i="167"/>
  <c r="BQ235" i="167"/>
  <c r="X234" i="167"/>
  <c r="W234" i="167"/>
  <c r="CL234" i="167"/>
  <c r="BQ234" i="167"/>
  <c r="CR234" i="167"/>
  <c r="CS233" i="167"/>
  <c r="CK233" i="167"/>
  <c r="BR233" i="167"/>
  <c r="CA233" i="167"/>
  <c r="CG233" i="167"/>
  <c r="CM233" i="167"/>
  <c r="AA233" i="167"/>
  <c r="BN203" i="167"/>
  <c r="BO203" i="167"/>
  <c r="BQ195" i="167"/>
  <c r="BY195" i="167"/>
  <c r="G195" i="167"/>
  <c r="CL195" i="167"/>
  <c r="BS195" i="167"/>
  <c r="F195" i="167"/>
  <c r="AE192" i="167"/>
  <c r="BO192" i="167"/>
  <c r="CQ192" i="167"/>
  <c r="BB192" i="167"/>
  <c r="BN192" i="167"/>
  <c r="CS157" i="167"/>
  <c r="AA157" i="167"/>
  <c r="CA157" i="167"/>
  <c r="CK157" i="167"/>
  <c r="CM157" i="167"/>
  <c r="BR157" i="167"/>
  <c r="BZ157" i="167"/>
  <c r="CG157" i="167"/>
  <c r="CG307" i="167"/>
  <c r="CM307" i="167"/>
  <c r="BR307" i="167"/>
  <c r="F295" i="167"/>
  <c r="G295" i="167"/>
  <c r="AJ294" i="167"/>
  <c r="AK294" i="167"/>
  <c r="G294" i="167"/>
  <c r="BQ294" i="167"/>
  <c r="AA287" i="167"/>
  <c r="CA287" i="167"/>
  <c r="CK287" i="167"/>
  <c r="BR287" i="167"/>
  <c r="BN285" i="167"/>
  <c r="Z284" i="167"/>
  <c r="CS284" i="167"/>
  <c r="AA284" i="167"/>
  <c r="BZ284" i="167"/>
  <c r="CG284" i="167"/>
  <c r="CG283" i="167"/>
  <c r="CM283" i="167"/>
  <c r="BR283" i="167"/>
  <c r="BS282" i="167"/>
  <c r="BY277" i="167"/>
  <c r="AD276" i="167"/>
  <c r="AE276" i="167"/>
  <c r="F272" i="167"/>
  <c r="CF272" i="167"/>
  <c r="G272" i="167"/>
  <c r="AD271" i="167"/>
  <c r="CK266" i="167"/>
  <c r="F266" i="167"/>
  <c r="CF265" i="167"/>
  <c r="CF264" i="167"/>
  <c r="F264" i="167"/>
  <c r="AJ258" i="167"/>
  <c r="AK258" i="167"/>
  <c r="CK257" i="167"/>
  <c r="BR257" i="167"/>
  <c r="CS257" i="167"/>
  <c r="AA257" i="167"/>
  <c r="CA257" i="167"/>
  <c r="BN255" i="167"/>
  <c r="CK251" i="167"/>
  <c r="CF251" i="167"/>
  <c r="F251" i="167"/>
  <c r="G251" i="167"/>
  <c r="CM251" i="167"/>
  <c r="BS251" i="167"/>
  <c r="BY249" i="167"/>
  <c r="G246" i="167"/>
  <c r="CF246" i="167"/>
  <c r="BQ246" i="167"/>
  <c r="F246" i="167"/>
  <c r="BQ242" i="167"/>
  <c r="BS240" i="167"/>
  <c r="BY226" i="167"/>
  <c r="BR200" i="167"/>
  <c r="CS200" i="167"/>
  <c r="BZ200" i="167"/>
  <c r="CA200" i="167"/>
  <c r="CG200" i="167"/>
  <c r="CK200" i="167"/>
  <c r="Z200" i="167"/>
  <c r="CM200" i="167"/>
  <c r="BR193" i="167"/>
  <c r="Z193" i="167"/>
  <c r="BZ193" i="167"/>
  <c r="CS193" i="167"/>
  <c r="CA193" i="167"/>
  <c r="CG193" i="167"/>
  <c r="CK193" i="167"/>
  <c r="CM193" i="167"/>
  <c r="AD192" i="167"/>
  <c r="CM182" i="167"/>
  <c r="Z182" i="167"/>
  <c r="CS182" i="167"/>
  <c r="BZ182" i="167"/>
  <c r="BR182" i="167"/>
  <c r="CA182" i="167"/>
  <c r="CG182" i="167"/>
  <c r="CK182" i="167"/>
  <c r="CO165" i="167"/>
  <c r="BS165" i="167"/>
  <c r="AD165" i="167"/>
  <c r="AE165" i="167"/>
  <c r="Z157" i="167"/>
  <c r="AA311" i="167"/>
  <c r="CA311" i="167"/>
  <c r="CK311" i="167"/>
  <c r="BR311" i="167"/>
  <c r="Z308" i="167"/>
  <c r="CS308" i="167"/>
  <c r="AA308" i="167"/>
  <c r="BZ308" i="167"/>
  <c r="CG308" i="167"/>
  <c r="AA307" i="167"/>
  <c r="AD300" i="167"/>
  <c r="AE300" i="167"/>
  <c r="BY299" i="167"/>
  <c r="CA299" i="167"/>
  <c r="CF299" i="167"/>
  <c r="AK296" i="167"/>
  <c r="F294" i="167"/>
  <c r="CK290" i="167"/>
  <c r="Z287" i="167"/>
  <c r="BY286" i="167"/>
  <c r="CA286" i="167"/>
  <c r="F286" i="167"/>
  <c r="CF286" i="167"/>
  <c r="CL285" i="167"/>
  <c r="BQ285" i="167"/>
  <c r="W285" i="167"/>
  <c r="W284" i="167"/>
  <c r="BY284" i="167"/>
  <c r="AA283" i="167"/>
  <c r="CM279" i="167"/>
  <c r="Z278" i="167"/>
  <c r="CS278" i="167"/>
  <c r="CG278" i="167"/>
  <c r="CM278" i="167"/>
  <c r="BZ272" i="167"/>
  <c r="AE271" i="167"/>
  <c r="BY264" i="167"/>
  <c r="AD264" i="167"/>
  <c r="CR260" i="167"/>
  <c r="BQ259" i="167"/>
  <c r="W259" i="167"/>
  <c r="X259" i="167"/>
  <c r="CR259" i="167"/>
  <c r="Z257" i="167"/>
  <c r="BQ249" i="167"/>
  <c r="F249" i="167"/>
  <c r="G249" i="167"/>
  <c r="BN243" i="167"/>
  <c r="AJ236" i="167"/>
  <c r="AK236" i="167"/>
  <c r="CO233" i="167"/>
  <c r="BR231" i="167"/>
  <c r="CS228" i="167"/>
  <c r="AJ224" i="167"/>
  <c r="AK224" i="167"/>
  <c r="AK223" i="167"/>
  <c r="BN205" i="167"/>
  <c r="AA200" i="167"/>
  <c r="AA193" i="167"/>
  <c r="AJ191" i="167"/>
  <c r="AA182" i="167"/>
  <c r="CL178" i="167"/>
  <c r="BR100" i="167"/>
  <c r="BZ100" i="167"/>
  <c r="BP100" i="167"/>
  <c r="CM100" i="167"/>
  <c r="CS100" i="167"/>
  <c r="CK100" i="167"/>
  <c r="CA100" i="167"/>
  <c r="CG100" i="167"/>
  <c r="AA276" i="167"/>
  <c r="BZ276" i="167"/>
  <c r="CG276" i="167"/>
  <c r="CK276" i="167"/>
  <c r="CM276" i="167"/>
  <c r="BR276" i="167"/>
  <c r="Z271" i="167"/>
  <c r="BZ271" i="167"/>
  <c r="AA271" i="167"/>
  <c r="CA271" i="167"/>
  <c r="CG271" i="167"/>
  <c r="CK271" i="167"/>
  <c r="AJ269" i="167"/>
  <c r="AK269" i="167"/>
  <c r="AD263" i="167"/>
  <c r="AE263" i="167"/>
  <c r="BS263" i="167"/>
  <c r="BS262" i="167"/>
  <c r="BY262" i="167"/>
  <c r="CA262" i="167"/>
  <c r="F262" i="167"/>
  <c r="CF262" i="167"/>
  <c r="CA252" i="167"/>
  <c r="F252" i="167"/>
  <c r="G252" i="167"/>
  <c r="CQ550" i="167" s="1"/>
  <c r="BQ252" i="167"/>
  <c r="BS252" i="167"/>
  <c r="BQ238" i="167"/>
  <c r="CR238" i="167"/>
  <c r="CU238" i="167" s="1"/>
  <c r="BY238" i="167"/>
  <c r="W238" i="167"/>
  <c r="CL231" i="167"/>
  <c r="BY231" i="167"/>
  <c r="CR231" i="167"/>
  <c r="W231" i="167"/>
  <c r="CM228" i="167"/>
  <c r="BR180" i="167"/>
  <c r="AA180" i="167"/>
  <c r="BZ180" i="167"/>
  <c r="Z180" i="167"/>
  <c r="CM180" i="167"/>
  <c r="CG180" i="167"/>
  <c r="CA180" i="167"/>
  <c r="CK180" i="167"/>
  <c r="CS180" i="167"/>
  <c r="W250" i="167"/>
  <c r="BQ250" i="167"/>
  <c r="CA238" i="167"/>
  <c r="CK235" i="167"/>
  <c r="BY228" i="167"/>
  <c r="CR228" i="167"/>
  <c r="CM225" i="167"/>
  <c r="CA214" i="167"/>
  <c r="CK210" i="167"/>
  <c r="CA210" i="167"/>
  <c r="CA206" i="167"/>
  <c r="BN202" i="167"/>
  <c r="BZ201" i="167"/>
  <c r="BB194" i="167"/>
  <c r="BN194" i="167"/>
  <c r="X193" i="167"/>
  <c r="CR193" i="167"/>
  <c r="CL184" i="167"/>
  <c r="BS184" i="167"/>
  <c r="CM184" i="167"/>
  <c r="G184" i="167"/>
  <c r="CF184" i="167"/>
  <c r="BQ182" i="167"/>
  <c r="X182" i="167"/>
  <c r="BY182" i="167"/>
  <c r="W182" i="167"/>
  <c r="X176" i="167"/>
  <c r="BR176" i="167"/>
  <c r="W176" i="167"/>
  <c r="CL176" i="167"/>
  <c r="X169" i="167"/>
  <c r="CR169" i="167"/>
  <c r="W169" i="167"/>
  <c r="AD163" i="167"/>
  <c r="BS163" i="167"/>
  <c r="BZ146" i="167"/>
  <c r="CG146" i="167"/>
  <c r="CK146" i="167"/>
  <c r="CM146" i="167"/>
  <c r="CS146" i="167"/>
  <c r="BY144" i="167"/>
  <c r="CK144" i="167"/>
  <c r="CL144" i="167"/>
  <c r="BQ144" i="167"/>
  <c r="BR144" i="167"/>
  <c r="CR144" i="167"/>
  <c r="BZ144" i="167"/>
  <c r="CK138" i="167"/>
  <c r="BR138" i="167"/>
  <c r="CG138" i="167"/>
  <c r="CM138" i="167"/>
  <c r="BP138" i="167"/>
  <c r="BZ138" i="167"/>
  <c r="BR128" i="167"/>
  <c r="CR128" i="167"/>
  <c r="BZ128" i="167"/>
  <c r="CK128" i="167"/>
  <c r="BQ128" i="167"/>
  <c r="BY128" i="167"/>
  <c r="CL128" i="167"/>
  <c r="BZ127" i="167"/>
  <c r="BP127" i="167"/>
  <c r="CM127" i="167"/>
  <c r="BR127" i="167"/>
  <c r="CG127" i="167"/>
  <c r="CK127" i="167"/>
  <c r="CS127" i="167"/>
  <c r="BS125" i="167"/>
  <c r="AA205" i="167"/>
  <c r="CA205" i="167"/>
  <c r="CM205" i="167"/>
  <c r="BZ205" i="167"/>
  <c r="CS205" i="167"/>
  <c r="BS201" i="167"/>
  <c r="X200" i="167"/>
  <c r="BY200" i="167"/>
  <c r="CR200" i="167"/>
  <c r="AD198" i="167"/>
  <c r="BY191" i="167"/>
  <c r="F191" i="167"/>
  <c r="BQ191" i="167"/>
  <c r="AD188" i="167"/>
  <c r="BS188" i="167"/>
  <c r="BN183" i="167"/>
  <c r="CM173" i="167"/>
  <c r="AA173" i="167"/>
  <c r="CK158" i="167"/>
  <c r="CM158" i="167"/>
  <c r="Z158" i="167"/>
  <c r="BP158" i="167" s="1"/>
  <c r="CS158" i="167"/>
  <c r="AA158" i="167"/>
  <c r="BZ158" i="167"/>
  <c r="CG158" i="167"/>
  <c r="CM154" i="167"/>
  <c r="CA154" i="167"/>
  <c r="BP154" i="167"/>
  <c r="CF154" i="167"/>
  <c r="BS134" i="167"/>
  <c r="CK124" i="167"/>
  <c r="CL124" i="167"/>
  <c r="BR124" i="167"/>
  <c r="BY124" i="167"/>
  <c r="BZ124" i="167"/>
  <c r="CR124" i="167"/>
  <c r="BN116" i="167"/>
  <c r="CF108" i="167"/>
  <c r="CM108" i="167"/>
  <c r="BQ108" i="167"/>
  <c r="CA108" i="167"/>
  <c r="CG393" i="167"/>
  <c r="CM387" i="167"/>
  <c r="CG369" i="167"/>
  <c r="CG345" i="167"/>
  <c r="CK330" i="167"/>
  <c r="CL328" i="167"/>
  <c r="BS322" i="167"/>
  <c r="BQ315" i="167"/>
  <c r="CV310" i="167"/>
  <c r="CK306" i="167"/>
  <c r="BS298" i="167"/>
  <c r="BQ291" i="167"/>
  <c r="CK282" i="167"/>
  <c r="BS274" i="167"/>
  <c r="CL269" i="167"/>
  <c r="CM267" i="167"/>
  <c r="AD260" i="167"/>
  <c r="CK258" i="167"/>
  <c r="BY257" i="167"/>
  <c r="W255" i="167"/>
  <c r="CM253" i="167"/>
  <c r="AD253" i="167"/>
  <c r="BS249" i="167"/>
  <c r="AE249" i="167"/>
  <c r="Z248" i="167"/>
  <c r="CM245" i="167"/>
  <c r="Z245" i="167"/>
  <c r="BP245" i="167" s="1"/>
  <c r="CL241" i="167"/>
  <c r="CA235" i="167"/>
  <c r="CA231" i="167"/>
  <c r="W228" i="167"/>
  <c r="CF227" i="167"/>
  <c r="BS227" i="167"/>
  <c r="BZ223" i="167"/>
  <c r="CL222" i="167"/>
  <c r="AE221" i="167"/>
  <c r="BY220" i="167"/>
  <c r="X220" i="167"/>
  <c r="CL217" i="167"/>
  <c r="BQ215" i="167"/>
  <c r="CL215" i="167"/>
  <c r="BY214" i="167"/>
  <c r="BY212" i="167"/>
  <c r="CM211" i="167"/>
  <c r="AJ211" i="167"/>
  <c r="AK211" i="167"/>
  <c r="BN210" i="167"/>
  <c r="Z210" i="167"/>
  <c r="BY209" i="167"/>
  <c r="G209" i="167"/>
  <c r="F209" i="167"/>
  <c r="BP209" i="167" s="1"/>
  <c r="BS209" i="167"/>
  <c r="W207" i="167"/>
  <c r="Z205" i="167"/>
  <c r="BY204" i="167"/>
  <c r="AE201" i="167"/>
  <c r="W200" i="167"/>
  <c r="CS199" i="167"/>
  <c r="AA199" i="167"/>
  <c r="AE198" i="167"/>
  <c r="CM196" i="167"/>
  <c r="CA194" i="167"/>
  <c r="CF191" i="167"/>
  <c r="G191" i="167"/>
  <c r="CQ955" i="167" s="1"/>
  <c r="AK190" i="167"/>
  <c r="AE188" i="167"/>
  <c r="X186" i="167"/>
  <c r="W186" i="167"/>
  <c r="CF182" i="167"/>
  <c r="F182" i="167"/>
  <c r="W181" i="167"/>
  <c r="BS179" i="167"/>
  <c r="CA178" i="167"/>
  <c r="CF178" i="167"/>
  <c r="AK177" i="167"/>
  <c r="Z173" i="167"/>
  <c r="CM170" i="167"/>
  <c r="AK168" i="167"/>
  <c r="BR166" i="167"/>
  <c r="CA166" i="167"/>
  <c r="CL163" i="167"/>
  <c r="BB162" i="167"/>
  <c r="G160" i="167"/>
  <c r="CL160" i="167"/>
  <c r="BS160" i="167"/>
  <c r="BY160" i="167"/>
  <c r="BQ160" i="167"/>
  <c r="CA158" i="167"/>
  <c r="AJ157" i="167"/>
  <c r="CL136" i="167"/>
  <c r="BS136" i="167"/>
  <c r="BY136" i="167"/>
  <c r="BQ136" i="167"/>
  <c r="CR135" i="167"/>
  <c r="CL135" i="167"/>
  <c r="BQ135" i="167"/>
  <c r="BR135" i="167"/>
  <c r="CM125" i="167"/>
  <c r="BR125" i="167"/>
  <c r="BZ125" i="167"/>
  <c r="BP125" i="167"/>
  <c r="CA125" i="167"/>
  <c r="CK125" i="167"/>
  <c r="CK341" i="167"/>
  <c r="BZ336" i="167"/>
  <c r="BS333" i="167"/>
  <c r="CG330" i="167"/>
  <c r="CA323" i="167"/>
  <c r="BR322" i="167"/>
  <c r="CK317" i="167"/>
  <c r="BZ312" i="167"/>
  <c r="BS309" i="167"/>
  <c r="CG306" i="167"/>
  <c r="CR305" i="167"/>
  <c r="BR298" i="167"/>
  <c r="CK293" i="167"/>
  <c r="BZ288" i="167"/>
  <c r="BS285" i="167"/>
  <c r="CG282" i="167"/>
  <c r="CR281" i="167"/>
  <c r="CA275" i="167"/>
  <c r="BS272" i="167"/>
  <c r="CK269" i="167"/>
  <c r="BZ264" i="167"/>
  <c r="AA264" i="167"/>
  <c r="BR263" i="167"/>
  <c r="BS261" i="167"/>
  <c r="CG258" i="167"/>
  <c r="CR257" i="167"/>
  <c r="AE256" i="167"/>
  <c r="CR255" i="167"/>
  <c r="CA254" i="167"/>
  <c r="AA254" i="167"/>
  <c r="CM252" i="167"/>
  <c r="AD249" i="167"/>
  <c r="CK248" i="167"/>
  <c r="G247" i="167"/>
  <c r="CM247" i="167"/>
  <c r="CK245" i="167"/>
  <c r="CL245" i="167"/>
  <c r="X245" i="167"/>
  <c r="CR245" i="167"/>
  <c r="W245" i="167"/>
  <c r="BQ243" i="167"/>
  <c r="BY243" i="167"/>
  <c r="CR236" i="167"/>
  <c r="BQ236" i="167"/>
  <c r="AJ232" i="167"/>
  <c r="BQ229" i="167"/>
  <c r="BY229" i="167"/>
  <c r="CR229" i="167"/>
  <c r="G227" i="167"/>
  <c r="CF225" i="167"/>
  <c r="AA224" i="167"/>
  <c r="BY223" i="167"/>
  <c r="AD223" i="167"/>
  <c r="AE223" i="167"/>
  <c r="AD221" i="167"/>
  <c r="CL220" i="167"/>
  <c r="W220" i="167"/>
  <c r="BY219" i="167"/>
  <c r="CL219" i="167"/>
  <c r="CF219" i="167"/>
  <c r="AA218" i="167"/>
  <c r="BZ218" i="167"/>
  <c r="CG218" i="167"/>
  <c r="CR215" i="167"/>
  <c r="X215" i="167"/>
  <c r="F214" i="167"/>
  <c r="CF214" i="167"/>
  <c r="G214" i="167"/>
  <c r="CM213" i="167"/>
  <c r="W213" i="167"/>
  <c r="CK213" i="167"/>
  <c r="X210" i="167"/>
  <c r="W210" i="167"/>
  <c r="AA208" i="167"/>
  <c r="CO205" i="167"/>
  <c r="BQ205" i="167"/>
  <c r="W205" i="167"/>
  <c r="AD201" i="167"/>
  <c r="AJ200" i="167"/>
  <c r="AK200" i="167"/>
  <c r="Z199" i="167"/>
  <c r="BS198" i="167"/>
  <c r="AE197" i="167"/>
  <c r="BS197" i="167"/>
  <c r="BB196" i="167"/>
  <c r="CK192" i="167"/>
  <c r="BQ192" i="167"/>
  <c r="BS191" i="167"/>
  <c r="AD191" i="167"/>
  <c r="BY189" i="167"/>
  <c r="X187" i="167"/>
  <c r="CR187" i="167"/>
  <c r="BQ187" i="167"/>
  <c r="W187" i="167"/>
  <c r="BQ184" i="167"/>
  <c r="AE183" i="167"/>
  <c r="CL181" i="167"/>
  <c r="AK180" i="167"/>
  <c r="AJ180" i="167"/>
  <c r="CL179" i="167"/>
  <c r="BR179" i="167"/>
  <c r="X179" i="167"/>
  <c r="BY179" i="167"/>
  <c r="CR176" i="167"/>
  <c r="F176" i="167"/>
  <c r="CF176" i="167"/>
  <c r="BR173" i="167"/>
  <c r="BR172" i="167"/>
  <c r="AE172" i="167"/>
  <c r="BS172" i="167"/>
  <c r="BQ171" i="167"/>
  <c r="BY171" i="167"/>
  <c r="BS171" i="167"/>
  <c r="F171" i="167"/>
  <c r="CK170" i="167"/>
  <c r="G170" i="167"/>
  <c r="F170" i="167"/>
  <c r="G164" i="167"/>
  <c r="BY164" i="167"/>
  <c r="BR158" i="167"/>
  <c r="BQ124" i="167"/>
  <c r="CS121" i="167"/>
  <c r="CG121" i="167"/>
  <c r="BR121" i="167"/>
  <c r="CK121" i="167"/>
  <c r="CM121" i="167"/>
  <c r="BQ120" i="167"/>
  <c r="BS120" i="167"/>
  <c r="BY120" i="167"/>
  <c r="CF120" i="167"/>
  <c r="BP120" i="167"/>
  <c r="BN118" i="167"/>
  <c r="BO118" i="167"/>
  <c r="CK234" i="167"/>
  <c r="CS234" i="167"/>
  <c r="CM230" i="167"/>
  <c r="Z230" i="167"/>
  <c r="CS230" i="167"/>
  <c r="BR230" i="167"/>
  <c r="Z221" i="167"/>
  <c r="BP221" i="167" s="1"/>
  <c r="CK221" i="167"/>
  <c r="CF217" i="167"/>
  <c r="CA216" i="167"/>
  <c r="CM216" i="167"/>
  <c r="G216" i="167"/>
  <c r="CU212" i="167"/>
  <c r="CP212" i="167" s="1"/>
  <c r="AD212" i="167"/>
  <c r="BS212" i="167"/>
  <c r="AE212" i="167"/>
  <c r="CM210" i="167"/>
  <c r="BQ201" i="167"/>
  <c r="CG201" i="167"/>
  <c r="CA201" i="167"/>
  <c r="W199" i="167"/>
  <c r="BQ199" i="167"/>
  <c r="CM195" i="167"/>
  <c r="CS195" i="167"/>
  <c r="AA195" i="167"/>
  <c r="CF193" i="167"/>
  <c r="G193" i="167"/>
  <c r="CG188" i="167"/>
  <c r="CM188" i="167"/>
  <c r="BZ188" i="167"/>
  <c r="BB176" i="167"/>
  <c r="CL169" i="167"/>
  <c r="X163" i="167"/>
  <c r="CR163" i="167"/>
  <c r="W163" i="167"/>
  <c r="BQ163" i="167"/>
  <c r="CL154" i="167"/>
  <c r="BS145" i="167"/>
  <c r="CA138" i="167"/>
  <c r="CS133" i="167"/>
  <c r="CA133" i="167"/>
  <c r="CK133" i="167"/>
  <c r="CM133" i="167"/>
  <c r="BR133" i="167"/>
  <c r="BZ133" i="167"/>
  <c r="CG133" i="167"/>
  <c r="CA127" i="167"/>
  <c r="BS116" i="167"/>
  <c r="BS268" i="167"/>
  <c r="BR255" i="167"/>
  <c r="CF253" i="167"/>
  <c r="BR250" i="167"/>
  <c r="CA248" i="167"/>
  <c r="CF241" i="167"/>
  <c r="CM234" i="167"/>
  <c r="AA234" i="167"/>
  <c r="AJ233" i="167"/>
  <c r="AA230" i="167"/>
  <c r="BS225" i="167"/>
  <c r="G225" i="167"/>
  <c r="CQ677" i="167" s="1"/>
  <c r="X224" i="167"/>
  <c r="BY224" i="167"/>
  <c r="CR224" i="167"/>
  <c r="CK223" i="167"/>
  <c r="AJ222" i="167"/>
  <c r="BR221" i="167"/>
  <c r="AA221" i="167"/>
  <c r="F216" i="167"/>
  <c r="AE214" i="167"/>
  <c r="BR212" i="167"/>
  <c r="CL208" i="167"/>
  <c r="BY207" i="167"/>
  <c r="CK205" i="167"/>
  <c r="AK205" i="167"/>
  <c r="BQ204" i="167"/>
  <c r="AK203" i="167"/>
  <c r="BR203" i="167"/>
  <c r="W203" i="167"/>
  <c r="BY203" i="167"/>
  <c r="CR203" i="167"/>
  <c r="CR201" i="167"/>
  <c r="AA201" i="167"/>
  <c r="F200" i="167"/>
  <c r="CF200" i="167"/>
  <c r="G200" i="167"/>
  <c r="CM199" i="167"/>
  <c r="X199" i="167"/>
  <c r="Z195" i="167"/>
  <c r="BY193" i="167"/>
  <c r="F193" i="167"/>
  <c r="AK192" i="167"/>
  <c r="AA188" i="167"/>
  <c r="AJ186" i="167"/>
  <c r="AK186" i="167"/>
  <c r="BO186" i="167"/>
  <c r="BB186" i="167"/>
  <c r="CM185" i="167"/>
  <c r="AJ185" i="167"/>
  <c r="Z183" i="167"/>
  <c r="BP183" i="167" s="1"/>
  <c r="BZ183" i="167"/>
  <c r="CG183" i="167"/>
  <c r="CM183" i="167"/>
  <c r="CA183" i="167"/>
  <c r="G175" i="167"/>
  <c r="F175" i="167"/>
  <c r="AJ174" i="167"/>
  <c r="Z172" i="167"/>
  <c r="BP172" i="167" s="1"/>
  <c r="CS172" i="167"/>
  <c r="CK172" i="167"/>
  <c r="BZ172" i="167"/>
  <c r="CL166" i="167"/>
  <c r="W166" i="167"/>
  <c r="BY166" i="167"/>
  <c r="BQ166" i="167"/>
  <c r="AK164" i="167"/>
  <c r="AE162" i="167"/>
  <c r="BS162" i="167"/>
  <c r="AD162" i="167"/>
  <c r="CK147" i="167"/>
  <c r="CM147" i="167"/>
  <c r="CS147" i="167"/>
  <c r="BP147" i="167"/>
  <c r="BZ147" i="167"/>
  <c r="CG147" i="167"/>
  <c r="BR147" i="167"/>
  <c r="CA341" i="167"/>
  <c r="BZ330" i="167"/>
  <c r="CR323" i="167"/>
  <c r="X323" i="167"/>
  <c r="CA317" i="167"/>
  <c r="X312" i="167"/>
  <c r="BZ306" i="167"/>
  <c r="CR299" i="167"/>
  <c r="X299" i="167"/>
  <c r="CA293" i="167"/>
  <c r="X288" i="167"/>
  <c r="BZ282" i="167"/>
  <c r="CR275" i="167"/>
  <c r="X275" i="167"/>
  <c r="BQ270" i="167"/>
  <c r="CA269" i="167"/>
  <c r="X264" i="167"/>
  <c r="CK263" i="167"/>
  <c r="BZ258" i="167"/>
  <c r="BQ255" i="167"/>
  <c r="X254" i="167"/>
  <c r="CA253" i="167"/>
  <c r="AK248" i="167"/>
  <c r="AE247" i="167"/>
  <c r="AD244" i="167"/>
  <c r="CM243" i="167"/>
  <c r="CS243" i="167"/>
  <c r="BZ243" i="167"/>
  <c r="CL242" i="167"/>
  <c r="W242" i="167"/>
  <c r="BY241" i="167"/>
  <c r="AE238" i="167"/>
  <c r="CS235" i="167"/>
  <c r="AE235" i="167"/>
  <c r="Z234" i="167"/>
  <c r="CS231" i="167"/>
  <c r="CK230" i="167"/>
  <c r="BQ230" i="167"/>
  <c r="BY230" i="167"/>
  <c r="AE225" i="167"/>
  <c r="CK224" i="167"/>
  <c r="W224" i="167"/>
  <c r="CS223" i="167"/>
  <c r="AA223" i="167"/>
  <c r="CS221" i="167"/>
  <c r="CL221" i="167"/>
  <c r="X221" i="167"/>
  <c r="CR221" i="167"/>
  <c r="BQ221" i="167"/>
  <c r="BY217" i="167"/>
  <c r="BS216" i="167"/>
  <c r="AE216" i="167"/>
  <c r="AD214" i="167"/>
  <c r="BQ212" i="167"/>
  <c r="CG212" i="167"/>
  <c r="AA212" i="167"/>
  <c r="CK212" i="167"/>
  <c r="CG210" i="167"/>
  <c r="CS209" i="167"/>
  <c r="CK209" i="167"/>
  <c r="BZ209" i="167"/>
  <c r="AJ208" i="167"/>
  <c r="CG205" i="167"/>
  <c r="CR204" i="167"/>
  <c r="BR204" i="167"/>
  <c r="AA204" i="167"/>
  <c r="BZ204" i="167"/>
  <c r="CA204" i="167"/>
  <c r="CS204" i="167"/>
  <c r="X203" i="167"/>
  <c r="Z201" i="167"/>
  <c r="CL199" i="167"/>
  <c r="CG197" i="167"/>
  <c r="BZ197" i="167"/>
  <c r="BS194" i="167"/>
  <c r="CK194" i="167"/>
  <c r="BS193" i="167"/>
  <c r="CS191" i="167"/>
  <c r="AA191" i="167"/>
  <c r="CA191" i="167"/>
  <c r="Z191" i="167"/>
  <c r="CM191" i="167"/>
  <c r="F190" i="167"/>
  <c r="CF190" i="167"/>
  <c r="G190" i="167"/>
  <c r="CS188" i="167"/>
  <c r="Z188" i="167"/>
  <c r="BZ181" i="167"/>
  <c r="BB180" i="167"/>
  <c r="BN180" i="167"/>
  <c r="CK176" i="167"/>
  <c r="CS173" i="167"/>
  <c r="CM171" i="167"/>
  <c r="CS171" i="167"/>
  <c r="BZ171" i="167"/>
  <c r="AE168" i="167"/>
  <c r="AD168" i="167"/>
  <c r="BR163" i="167"/>
  <c r="CK162" i="167"/>
  <c r="BR162" i="167"/>
  <c r="CS162" i="167"/>
  <c r="Z162" i="167"/>
  <c r="BP162" i="167" s="1"/>
  <c r="BZ162" i="167"/>
  <c r="CM120" i="167"/>
  <c r="CO107" i="167"/>
  <c r="BY105" i="167"/>
  <c r="CL105" i="167"/>
  <c r="CM105" i="167"/>
  <c r="BQ105" i="167"/>
  <c r="CA105" i="167"/>
  <c r="CM87" i="167"/>
  <c r="CG87" i="167"/>
  <c r="CS87" i="167"/>
  <c r="BZ87" i="167"/>
  <c r="CA87" i="167"/>
  <c r="CK87" i="167"/>
  <c r="BR87" i="167"/>
  <c r="BR214" i="167"/>
  <c r="AA214" i="167"/>
  <c r="CK214" i="167"/>
  <c r="CM206" i="167"/>
  <c r="Z206" i="167"/>
  <c r="CS206" i="167"/>
  <c r="BZ206" i="167"/>
  <c r="CG199" i="167"/>
  <c r="BN187" i="167"/>
  <c r="BY185" i="167"/>
  <c r="CF185" i="167"/>
  <c r="G185" i="167"/>
  <c r="F185" i="167"/>
  <c r="BY181" i="167"/>
  <c r="AJ173" i="167"/>
  <c r="AK173" i="167"/>
  <c r="BY172" i="167"/>
  <c r="W172" i="167"/>
  <c r="CR172" i="167"/>
  <c r="BY169" i="167"/>
  <c r="BY167" i="167"/>
  <c r="CF167" i="167"/>
  <c r="CM167" i="167"/>
  <c r="AK161" i="167"/>
  <c r="AJ161" i="167"/>
  <c r="BB158" i="167"/>
  <c r="CQ155" i="167"/>
  <c r="BN155" i="167"/>
  <c r="BQ153" i="167"/>
  <c r="CR153" i="167"/>
  <c r="CL152" i="167"/>
  <c r="CR152" i="167"/>
  <c r="CU152" i="167" s="1"/>
  <c r="BS123" i="167"/>
  <c r="CL255" i="167"/>
  <c r="BY253" i="167"/>
  <c r="CL250" i="167"/>
  <c r="Z244" i="167"/>
  <c r="CS244" i="167"/>
  <c r="CK244" i="167"/>
  <c r="BZ244" i="167"/>
  <c r="BR238" i="167"/>
  <c r="Z238" i="167"/>
  <c r="CG238" i="167"/>
  <c r="CG235" i="167"/>
  <c r="BZ235" i="167"/>
  <c r="Z231" i="167"/>
  <c r="BZ231" i="167"/>
  <c r="CG225" i="167"/>
  <c r="CA225" i="167"/>
  <c r="W223" i="167"/>
  <c r="BQ223" i="167"/>
  <c r="G222" i="167"/>
  <c r="F222" i="167"/>
  <c r="CM222" i="167"/>
  <c r="G217" i="167"/>
  <c r="Z214" i="167"/>
  <c r="CF213" i="167"/>
  <c r="F213" i="167"/>
  <c r="BZ210" i="167"/>
  <c r="AD207" i="167"/>
  <c r="AA206" i="167"/>
  <c r="BZ203" i="167"/>
  <c r="CM201" i="167"/>
  <c r="X201" i="167"/>
  <c r="BQ200" i="167"/>
  <c r="AE200" i="167"/>
  <c r="AE196" i="167"/>
  <c r="AD196" i="167"/>
  <c r="CK195" i="167"/>
  <c r="AJ195" i="167"/>
  <c r="BQ194" i="167"/>
  <c r="CL194" i="167"/>
  <c r="X194" i="167"/>
  <c r="CF189" i="167"/>
  <c r="CM189" i="167"/>
  <c r="CA185" i="167"/>
  <c r="AE180" i="167"/>
  <c r="CK179" i="167"/>
  <c r="CG177" i="167"/>
  <c r="CM177" i="167"/>
  <c r="CA177" i="167"/>
  <c r="BR177" i="167"/>
  <c r="CS177" i="167"/>
  <c r="CA176" i="167"/>
  <c r="AE176" i="167"/>
  <c r="BY175" i="167"/>
  <c r="AE175" i="167"/>
  <c r="CK173" i="167"/>
  <c r="BO173" i="167"/>
  <c r="CQ173" i="167"/>
  <c r="CM172" i="167"/>
  <c r="X172" i="167"/>
  <c r="BN171" i="167"/>
  <c r="Z171" i="167"/>
  <c r="BS170" i="167"/>
  <c r="AE169" i="167"/>
  <c r="AE167" i="167"/>
  <c r="G167" i="167"/>
  <c r="CM166" i="167"/>
  <c r="AJ166" i="167"/>
  <c r="AD164" i="167"/>
  <c r="BS164" i="167"/>
  <c r="AE164" i="167"/>
  <c r="AJ163" i="167"/>
  <c r="AK163" i="167"/>
  <c r="CA162" i="167"/>
  <c r="CU161" i="167"/>
  <c r="CF160" i="167"/>
  <c r="CK153" i="167"/>
  <c r="CK152" i="167"/>
  <c r="BO134" i="167"/>
  <c r="CQ134" i="167"/>
  <c r="CT134" i="167" s="1"/>
  <c r="BN134" i="167"/>
  <c r="BP126" i="167"/>
  <c r="CF126" i="167"/>
  <c r="BQ126" i="167"/>
  <c r="CA126" i="167"/>
  <c r="CM126" i="167"/>
  <c r="BS110" i="167"/>
  <c r="CO106" i="167"/>
  <c r="BS105" i="167"/>
  <c r="CR269" i="167"/>
  <c r="CA263" i="167"/>
  <c r="BQ254" i="167"/>
  <c r="CK250" i="167"/>
  <c r="AJ246" i="167"/>
  <c r="CM244" i="167"/>
  <c r="AA244" i="167"/>
  <c r="CG243" i="167"/>
  <c r="BS241" i="167"/>
  <c r="CM238" i="167"/>
  <c r="AA238" i="167"/>
  <c r="G236" i="167"/>
  <c r="CF236" i="167"/>
  <c r="AA235" i="167"/>
  <c r="CA234" i="167"/>
  <c r="AK234" i="167"/>
  <c r="AD233" i="167"/>
  <c r="AE233" i="167"/>
  <c r="AA231" i="167"/>
  <c r="CA230" i="167"/>
  <c r="BR227" i="167"/>
  <c r="W227" i="167"/>
  <c r="BY227" i="167"/>
  <c r="CR227" i="167"/>
  <c r="CU227" i="167" s="1"/>
  <c r="CP227" i="167" s="1"/>
  <c r="AA225" i="167"/>
  <c r="BZ224" i="167"/>
  <c r="F224" i="167"/>
  <c r="BP224" i="167" s="1"/>
  <c r="CF224" i="167"/>
  <c r="G224" i="167"/>
  <c r="CM223" i="167"/>
  <c r="X223" i="167"/>
  <c r="BS222" i="167"/>
  <c r="CM221" i="167"/>
  <c r="BS217" i="167"/>
  <c r="AE217" i="167"/>
  <c r="G215" i="167"/>
  <c r="CM214" i="167"/>
  <c r="G213" i="167"/>
  <c r="CM212" i="167"/>
  <c r="X212" i="167"/>
  <c r="CG211" i="167"/>
  <c r="Z211" i="167"/>
  <c r="BP211" i="167" s="1"/>
  <c r="CA211" i="167"/>
  <c r="CR207" i="167"/>
  <c r="BQ207" i="167"/>
  <c r="CK206" i="167"/>
  <c r="BQ206" i="167"/>
  <c r="BY206" i="167"/>
  <c r="W206" i="167"/>
  <c r="CR206" i="167"/>
  <c r="CL201" i="167"/>
  <c r="AD200" i="167"/>
  <c r="CA199" i="167"/>
  <c r="CL197" i="167"/>
  <c r="X197" i="167"/>
  <c r="CR197" i="167"/>
  <c r="Z196" i="167"/>
  <c r="CS196" i="167"/>
  <c r="CK196" i="167"/>
  <c r="CG195" i="167"/>
  <c r="BN189" i="167"/>
  <c r="BR181" i="167"/>
  <c r="AD180" i="167"/>
  <c r="BY176" i="167"/>
  <c r="BS175" i="167"/>
  <c r="AD174" i="167"/>
  <c r="AE174" i="167"/>
  <c r="CG173" i="167"/>
  <c r="CL172" i="167"/>
  <c r="AA170" i="167"/>
  <c r="BZ170" i="167"/>
  <c r="CG170" i="167"/>
  <c r="BR170" i="167"/>
  <c r="Z170" i="167"/>
  <c r="BS169" i="167"/>
  <c r="AD167" i="167"/>
  <c r="F167" i="167"/>
  <c r="CF165" i="167"/>
  <c r="F165" i="167"/>
  <c r="BQ165" i="167"/>
  <c r="CG160" i="167"/>
  <c r="Z160" i="167"/>
  <c r="BP160" i="167" s="1"/>
  <c r="CS160" i="167"/>
  <c r="AA160" i="167"/>
  <c r="CA160" i="167"/>
  <c r="CO155" i="167"/>
  <c r="BZ153" i="167"/>
  <c r="BY152" i="167"/>
  <c r="BQ143" i="167"/>
  <c r="BY143" i="167"/>
  <c r="CF143" i="167"/>
  <c r="BP143" i="167"/>
  <c r="CO140" i="167"/>
  <c r="BS124" i="167"/>
  <c r="CO100" i="167"/>
  <c r="BR251" i="167"/>
  <c r="CK247" i="167"/>
  <c r="BQ240" i="167"/>
  <c r="BO234" i="167"/>
  <c r="CQ234" i="167"/>
  <c r="BQ219" i="167"/>
  <c r="CL218" i="167"/>
  <c r="CG190" i="167"/>
  <c r="CL190" i="167"/>
  <c r="BN181" i="167"/>
  <c r="AA181" i="167"/>
  <c r="CA181" i="167"/>
  <c r="CK181" i="167"/>
  <c r="CM181" i="167"/>
  <c r="BN168" i="167"/>
  <c r="BQ164" i="167"/>
  <c r="W164" i="167"/>
  <c r="X164" i="167"/>
  <c r="CF163" i="167"/>
  <c r="F163" i="167"/>
  <c r="G163" i="167"/>
  <c r="AJ162" i="167"/>
  <c r="AK162" i="167"/>
  <c r="BS154" i="167"/>
  <c r="BR152" i="167"/>
  <c r="CR151" i="167"/>
  <c r="CA140" i="167"/>
  <c r="BS139" i="167"/>
  <c r="CA136" i="167"/>
  <c r="CG134" i="167"/>
  <c r="CO128" i="167"/>
  <c r="CK122" i="167"/>
  <c r="BP122" i="167"/>
  <c r="CA122" i="167"/>
  <c r="CM122" i="167"/>
  <c r="BR122" i="167"/>
  <c r="BR119" i="167"/>
  <c r="CA116" i="167"/>
  <c r="CF116" i="167"/>
  <c r="BP116" i="167"/>
  <c r="CK115" i="167"/>
  <c r="BY114" i="167"/>
  <c r="BS113" i="167"/>
  <c r="BS111" i="167"/>
  <c r="CK106" i="167"/>
  <c r="BZ106" i="167"/>
  <c r="BR106" i="167"/>
  <c r="CS106" i="167"/>
  <c r="CA106" i="167"/>
  <c r="BP106" i="167"/>
  <c r="CG106" i="167"/>
  <c r="BS91" i="167"/>
  <c r="BY91" i="167"/>
  <c r="CF91" i="167"/>
  <c r="CL91" i="167"/>
  <c r="CL83" i="167"/>
  <c r="BS74" i="167"/>
  <c r="BN26" i="167"/>
  <c r="BO26" i="167"/>
  <c r="CA88" i="167"/>
  <c r="CF88" i="167"/>
  <c r="BS88" i="167"/>
  <c r="BY88" i="167"/>
  <c r="CL88" i="167"/>
  <c r="CM88" i="167"/>
  <c r="BY75" i="167"/>
  <c r="BQ75" i="167"/>
  <c r="CR75" i="167"/>
  <c r="BR75" i="167"/>
  <c r="BZ75" i="167"/>
  <c r="CK75" i="167"/>
  <c r="CL75" i="167"/>
  <c r="CO52" i="167"/>
  <c r="CQ24" i="167"/>
  <c r="BN24" i="167"/>
  <c r="BO24" i="167"/>
  <c r="BR145" i="167"/>
  <c r="CS145" i="167"/>
  <c r="BZ145" i="167"/>
  <c r="CA145" i="167"/>
  <c r="BP142" i="167"/>
  <c r="CF142" i="167"/>
  <c r="BS142" i="167"/>
  <c r="CA141" i="167"/>
  <c r="CF141" i="167"/>
  <c r="BP141" i="167"/>
  <c r="CA124" i="167"/>
  <c r="CF124" i="167"/>
  <c r="BY122" i="167"/>
  <c r="CL122" i="167"/>
  <c r="BQ122" i="167"/>
  <c r="CG113" i="167"/>
  <c r="BZ113" i="167"/>
  <c r="CA113" i="167"/>
  <c r="CQ109" i="167"/>
  <c r="BN109" i="167"/>
  <c r="BS108" i="167"/>
  <c r="CL98" i="167"/>
  <c r="BQ98" i="167"/>
  <c r="BR98" i="167"/>
  <c r="CR98" i="167"/>
  <c r="BY98" i="167"/>
  <c r="CA96" i="167"/>
  <c r="BP96" i="167"/>
  <c r="CG96" i="167"/>
  <c r="CM96" i="167"/>
  <c r="BR96" i="167"/>
  <c r="CS96" i="167"/>
  <c r="CA89" i="167"/>
  <c r="CM89" i="167"/>
  <c r="BP88" i="167"/>
  <c r="BZ155" i="167"/>
  <c r="CL155" i="167"/>
  <c r="BQ155" i="167"/>
  <c r="BR155" i="167"/>
  <c r="CA153" i="167"/>
  <c r="CG153" i="167"/>
  <c r="CM153" i="167"/>
  <c r="BR153" i="167"/>
  <c r="CF151" i="167"/>
  <c r="CO141" i="167"/>
  <c r="BS140" i="167"/>
  <c r="BP135" i="167"/>
  <c r="BZ135" i="167"/>
  <c r="CG135" i="167"/>
  <c r="CK135" i="167"/>
  <c r="CM135" i="167"/>
  <c r="CA128" i="167"/>
  <c r="CF128" i="167"/>
  <c r="BS126" i="167"/>
  <c r="BR113" i="167"/>
  <c r="CA111" i="167"/>
  <c r="BR111" i="167"/>
  <c r="CG111" i="167"/>
  <c r="BP111" i="167"/>
  <c r="CK111" i="167"/>
  <c r="BS107" i="167"/>
  <c r="BZ103" i="167"/>
  <c r="CK103" i="167"/>
  <c r="BR103" i="167"/>
  <c r="CR100" i="167"/>
  <c r="CL100" i="167"/>
  <c r="BQ100" i="167"/>
  <c r="BZ96" i="167"/>
  <c r="BY95" i="167"/>
  <c r="CL95" i="167"/>
  <c r="BQ95" i="167"/>
  <c r="CR95" i="167"/>
  <c r="CO161" i="167"/>
  <c r="AD161" i="167"/>
  <c r="AE161" i="167"/>
  <c r="CM151" i="167"/>
  <c r="BP151" i="167"/>
  <c r="BN149" i="167"/>
  <c r="CA142" i="167"/>
  <c r="BY141" i="167"/>
  <c r="CR139" i="167"/>
  <c r="CG136" i="167"/>
  <c r="BP136" i="167"/>
  <c r="CS136" i="167"/>
  <c r="CK134" i="167"/>
  <c r="CM134" i="167"/>
  <c r="CS134" i="167"/>
  <c r="BZ134" i="167"/>
  <c r="BN128" i="167"/>
  <c r="CF125" i="167"/>
  <c r="CR119" i="167"/>
  <c r="BS114" i="167"/>
  <c r="BY103" i="167"/>
  <c r="BQ103" i="167"/>
  <c r="CR103" i="167"/>
  <c r="CM101" i="167"/>
  <c r="CR96" i="167"/>
  <c r="BQ96" i="167"/>
  <c r="BZ83" i="167"/>
  <c r="BZ79" i="167"/>
  <c r="BR79" i="167"/>
  <c r="CA79" i="167"/>
  <c r="CG79" i="167"/>
  <c r="CK79" i="167"/>
  <c r="CM118" i="167"/>
  <c r="CA118" i="167"/>
  <c r="CG118" i="167"/>
  <c r="BR118" i="167"/>
  <c r="CA117" i="167"/>
  <c r="CM117" i="167"/>
  <c r="BR117" i="167"/>
  <c r="CS117" i="167"/>
  <c r="BZ117" i="167"/>
  <c r="BR104" i="167"/>
  <c r="BP104" i="167"/>
  <c r="CA104" i="167"/>
  <c r="CK104" i="167"/>
  <c r="CM104" i="167"/>
  <c r="CO69" i="167"/>
  <c r="BS61" i="167"/>
  <c r="CL156" i="167"/>
  <c r="BY156" i="167"/>
  <c r="CA156" i="167"/>
  <c r="BQ154" i="167"/>
  <c r="BY154" i="167"/>
  <c r="BZ154" i="167"/>
  <c r="CA152" i="167"/>
  <c r="CF152" i="167"/>
  <c r="BS151" i="167"/>
  <c r="BS149" i="167"/>
  <c r="BS141" i="167"/>
  <c r="BP132" i="167"/>
  <c r="BR129" i="167"/>
  <c r="CK129" i="167"/>
  <c r="CM129" i="167"/>
  <c r="CS129" i="167"/>
  <c r="BZ129" i="167"/>
  <c r="BS128" i="167"/>
  <c r="BP118" i="167"/>
  <c r="CG114" i="167"/>
  <c r="BR114" i="167"/>
  <c r="CS114" i="167"/>
  <c r="CL97" i="167"/>
  <c r="CF95" i="167"/>
  <c r="BS95" i="167"/>
  <c r="CM91" i="167"/>
  <c r="CK91" i="167"/>
  <c r="BZ91" i="167"/>
  <c r="CG91" i="167"/>
  <c r="CO41" i="167"/>
  <c r="BQ188" i="167"/>
  <c r="W188" i="167"/>
  <c r="CA174" i="167"/>
  <c r="G174" i="167"/>
  <c r="BR169" i="167"/>
  <c r="Z169" i="167"/>
  <c r="BZ169" i="167"/>
  <c r="AA169" i="167"/>
  <c r="BS161" i="167"/>
  <c r="Z159" i="167"/>
  <c r="BZ159" i="167"/>
  <c r="CG159" i="167"/>
  <c r="CK159" i="167"/>
  <c r="CM159" i="167"/>
  <c r="G156" i="167"/>
  <c r="CR154" i="167"/>
  <c r="CA151" i="167"/>
  <c r="BQ147" i="167"/>
  <c r="BY147" i="167"/>
  <c r="CM145" i="167"/>
  <c r="BZ142" i="167"/>
  <c r="CM142" i="167"/>
  <c r="BR142" i="167"/>
  <c r="BQ141" i="167"/>
  <c r="CS135" i="167"/>
  <c r="CA129" i="167"/>
  <c r="CL127" i="167"/>
  <c r="BQ127" i="167"/>
  <c r="CR122" i="167"/>
  <c r="BY121" i="167"/>
  <c r="CL121" i="167"/>
  <c r="BS121" i="167"/>
  <c r="BQ118" i="167"/>
  <c r="CR118" i="167"/>
  <c r="CU116" i="167"/>
  <c r="CK116" i="167"/>
  <c r="BQ114" i="167"/>
  <c r="CS113" i="167"/>
  <c r="CS111" i="167"/>
  <c r="BO111" i="167"/>
  <c r="BO109" i="167"/>
  <c r="CR108" i="167"/>
  <c r="BY108" i="167"/>
  <c r="CK108" i="167"/>
  <c r="CL108" i="167"/>
  <c r="BO106" i="167"/>
  <c r="CQ106" i="167"/>
  <c r="CT106" i="167" s="1"/>
  <c r="CL104" i="167"/>
  <c r="BY104" i="167"/>
  <c r="BQ104" i="167"/>
  <c r="BP95" i="167"/>
  <c r="BN94" i="167"/>
  <c r="BO94" i="167"/>
  <c r="CS91" i="167"/>
  <c r="CF89" i="167"/>
  <c r="CU34" i="167"/>
  <c r="CP34" i="167" s="1"/>
  <c r="CK155" i="167"/>
  <c r="CS153" i="167"/>
  <c r="BS150" i="167"/>
  <c r="CG149" i="167"/>
  <c r="CS149" i="167"/>
  <c r="CK145" i="167"/>
  <c r="CF139" i="167"/>
  <c r="BP139" i="167"/>
  <c r="BS129" i="167"/>
  <c r="CL126" i="167"/>
  <c r="CR126" i="167"/>
  <c r="CL125" i="167"/>
  <c r="BO121" i="167"/>
  <c r="CQ121" i="167"/>
  <c r="CT121" i="167" s="1"/>
  <c r="CF119" i="167"/>
  <c r="CM119" i="167"/>
  <c r="BY115" i="167"/>
  <c r="CL115" i="167"/>
  <c r="BQ115" i="167"/>
  <c r="BR115" i="167"/>
  <c r="BP114" i="167"/>
  <c r="BQ109" i="167"/>
  <c r="BY109" i="167"/>
  <c r="CK109" i="167"/>
  <c r="CL109" i="167"/>
  <c r="CF107" i="167"/>
  <c r="CL107" i="167"/>
  <c r="CS104" i="167"/>
  <c r="CA101" i="167"/>
  <c r="CG101" i="167"/>
  <c r="BR101" i="167"/>
  <c r="CS101" i="167"/>
  <c r="BZ97" i="167"/>
  <c r="CG97" i="167"/>
  <c r="BR97" i="167"/>
  <c r="CA97" i="167"/>
  <c r="BP97" i="167"/>
  <c r="CK97" i="167"/>
  <c r="CS97" i="167"/>
  <c r="CL85" i="167"/>
  <c r="BQ85" i="167"/>
  <c r="BS85" i="167"/>
  <c r="BY85" i="167"/>
  <c r="CQ787" i="167"/>
  <c r="CG84" i="167"/>
  <c r="BR84" i="167"/>
  <c r="CA84" i="167"/>
  <c r="CS84" i="167"/>
  <c r="BZ84" i="167"/>
  <c r="CK84" i="167"/>
  <c r="CM84" i="167"/>
  <c r="CR83" i="167"/>
  <c r="CK83" i="167"/>
  <c r="BQ83" i="167"/>
  <c r="BR83" i="167"/>
  <c r="CO22" i="167"/>
  <c r="BO223" i="167"/>
  <c r="AD222" i="167"/>
  <c r="Z220" i="167"/>
  <c r="CS220" i="167"/>
  <c r="CK220" i="167"/>
  <c r="CM219" i="167"/>
  <c r="CS219" i="167"/>
  <c r="BO199" i="167"/>
  <c r="AA194" i="167"/>
  <c r="BZ194" i="167"/>
  <c r="CG194" i="167"/>
  <c r="W189" i="167"/>
  <c r="BZ189" i="167"/>
  <c r="AA187" i="167"/>
  <c r="CA187" i="167"/>
  <c r="CG187" i="167"/>
  <c r="W183" i="167"/>
  <c r="BS181" i="167"/>
  <c r="AA176" i="167"/>
  <c r="BZ176" i="167"/>
  <c r="CL173" i="167"/>
  <c r="X173" i="167"/>
  <c r="CR173" i="167"/>
  <c r="CK169" i="167"/>
  <c r="W165" i="167"/>
  <c r="BZ165" i="167"/>
  <c r="CG164" i="167"/>
  <c r="CM164" i="167"/>
  <c r="BR164" i="167"/>
  <c r="X159" i="167"/>
  <c r="CR159" i="167"/>
  <c r="CL159" i="167"/>
  <c r="BQ159" i="167"/>
  <c r="CF156" i="167"/>
  <c r="BY151" i="167"/>
  <c r="CK151" i="167"/>
  <c r="CF147" i="167"/>
  <c r="CG145" i="167"/>
  <c r="CL142" i="167"/>
  <c r="BQ142" i="167"/>
  <c r="BR141" i="167"/>
  <c r="BZ141" i="167"/>
  <c r="BQ140" i="167"/>
  <c r="BR140" i="167"/>
  <c r="CM136" i="167"/>
  <c r="BO132" i="167"/>
  <c r="BO128" i="167"/>
  <c r="CR115" i="167"/>
  <c r="BQ113" i="167"/>
  <c r="BY113" i="167"/>
  <c r="CF113" i="167"/>
  <c r="CF110" i="167"/>
  <c r="CM110" i="167"/>
  <c r="BP107" i="167"/>
  <c r="BQ101" i="167"/>
  <c r="CL101" i="167"/>
  <c r="CR101" i="167"/>
  <c r="BY101" i="167"/>
  <c r="BP84" i="167"/>
  <c r="BO74" i="167"/>
  <c r="BN74" i="167"/>
  <c r="CQ74" i="167"/>
  <c r="CV74" i="167" s="1"/>
  <c r="CS72" i="167"/>
  <c r="BR72" i="167"/>
  <c r="BZ72" i="167"/>
  <c r="CA72" i="167"/>
  <c r="CG72" i="167"/>
  <c r="CK72" i="167"/>
  <c r="CM72" i="167"/>
  <c r="BZ66" i="167"/>
  <c r="BR66" i="167"/>
  <c r="CA66" i="167"/>
  <c r="CK66" i="167"/>
  <c r="CG66" i="167"/>
  <c r="CM66" i="167"/>
  <c r="CS66" i="167"/>
  <c r="BN56" i="167"/>
  <c r="CK119" i="167"/>
  <c r="CL119" i="167"/>
  <c r="BQ119" i="167"/>
  <c r="BS112" i="167"/>
  <c r="BN110" i="167"/>
  <c r="BO110" i="167"/>
  <c r="BQ97" i="167"/>
  <c r="CR97" i="167"/>
  <c r="BS71" i="167"/>
  <c r="CR35" i="167"/>
  <c r="BY35" i="167"/>
  <c r="BQ35" i="167"/>
  <c r="CK35" i="167"/>
  <c r="CL35" i="167"/>
  <c r="BR35" i="167"/>
  <c r="BY81" i="167"/>
  <c r="CF81" i="167"/>
  <c r="CG77" i="167"/>
  <c r="CO76" i="167"/>
  <c r="CK73" i="167"/>
  <c r="CG70" i="167"/>
  <c r="CS69" i="167"/>
  <c r="CG69" i="167"/>
  <c r="BZ65" i="167"/>
  <c r="BY63" i="167"/>
  <c r="BO62" i="167"/>
  <c r="CA62" i="167"/>
  <c r="CG62" i="167"/>
  <c r="CK60" i="167"/>
  <c r="BY58" i="167"/>
  <c r="CM57" i="167"/>
  <c r="BZ51" i="167"/>
  <c r="CR50" i="167"/>
  <c r="BQ50" i="167"/>
  <c r="BY50" i="167"/>
  <c r="BQ48" i="167"/>
  <c r="BP42" i="167"/>
  <c r="CF42" i="167"/>
  <c r="BS42" i="167"/>
  <c r="BS39" i="167"/>
  <c r="BS29" i="167"/>
  <c r="BS26" i="167"/>
  <c r="BZ22" i="167"/>
  <c r="CG22" i="167"/>
  <c r="CK22" i="167"/>
  <c r="CM22" i="167"/>
  <c r="CS22" i="167"/>
  <c r="BS14" i="167"/>
  <c r="CM93" i="167"/>
  <c r="CR89" i="167"/>
  <c r="BQ89" i="167"/>
  <c r="CA86" i="167"/>
  <c r="CA85" i="167"/>
  <c r="BZ80" i="167"/>
  <c r="CM80" i="167"/>
  <c r="CM78" i="167"/>
  <c r="BR78" i="167"/>
  <c r="BP78" i="167"/>
  <c r="BZ78" i="167"/>
  <c r="BR76" i="167"/>
  <c r="BZ76" i="167"/>
  <c r="BQ72" i="167"/>
  <c r="BP69" i="167"/>
  <c r="BY66" i="167"/>
  <c r="BZ61" i="167"/>
  <c r="BR61" i="167"/>
  <c r="CS61" i="167"/>
  <c r="CA60" i="167"/>
  <c r="CK57" i="167"/>
  <c r="BO54" i="167"/>
  <c r="BY51" i="167"/>
  <c r="CS48" i="167"/>
  <c r="CG48" i="167"/>
  <c r="BZ48" i="167"/>
  <c r="CK48" i="167"/>
  <c r="CK43" i="167"/>
  <c r="CA40" i="167"/>
  <c r="CM40" i="167"/>
  <c r="CK36" i="167"/>
  <c r="BR28" i="167"/>
  <c r="BZ28" i="167"/>
  <c r="CS28" i="167"/>
  <c r="CA28" i="167"/>
  <c r="CK28" i="167"/>
  <c r="BP18" i="167"/>
  <c r="CF18" i="167"/>
  <c r="BS18" i="167"/>
  <c r="BY18" i="167"/>
  <c r="CK163" i="167"/>
  <c r="BS155" i="167"/>
  <c r="CG152" i="167"/>
  <c r="BQ146" i="167"/>
  <c r="CK139" i="167"/>
  <c r="CQ104" i="167"/>
  <c r="BS102" i="167"/>
  <c r="BS96" i="167"/>
  <c r="CM94" i="167"/>
  <c r="BP94" i="167"/>
  <c r="CA94" i="167"/>
  <c r="BN93" i="167"/>
  <c r="BP93" i="167"/>
  <c r="CL92" i="167"/>
  <c r="CM86" i="167"/>
  <c r="BQ82" i="167"/>
  <c r="CQ819" i="167"/>
  <c r="CL72" i="167"/>
  <c r="BZ70" i="167"/>
  <c r="CL69" i="167"/>
  <c r="BY69" i="167"/>
  <c r="BS65" i="167"/>
  <c r="BZ64" i="167"/>
  <c r="CR63" i="167"/>
  <c r="CG57" i="167"/>
  <c r="BR56" i="167"/>
  <c r="CQ54" i="167"/>
  <c r="BN54" i="167"/>
  <c r="BQ52" i="167"/>
  <c r="BS46" i="167"/>
  <c r="CG43" i="167"/>
  <c r="BN43" i="167"/>
  <c r="CM42" i="167"/>
  <c r="BP40" i="167"/>
  <c r="BY37" i="167"/>
  <c r="CF37" i="167"/>
  <c r="CL37" i="167"/>
  <c r="CM37" i="167"/>
  <c r="CM24" i="167"/>
  <c r="CA22" i="167"/>
  <c r="BY14" i="167"/>
  <c r="CM192" i="167"/>
  <c r="CK185" i="167"/>
  <c r="BS177" i="167"/>
  <c r="CM168" i="167"/>
  <c r="CA167" i="167"/>
  <c r="AA167" i="167"/>
  <c r="CG163" i="167"/>
  <c r="CK161" i="167"/>
  <c r="G161" i="167"/>
  <c r="AE159" i="167"/>
  <c r="BY158" i="167"/>
  <c r="BZ156" i="167"/>
  <c r="AA156" i="167"/>
  <c r="BS153" i="167"/>
  <c r="CR149" i="167"/>
  <c r="BO148" i="167"/>
  <c r="CM144" i="167"/>
  <c r="CA143" i="167"/>
  <c r="CG139" i="167"/>
  <c r="CK137" i="167"/>
  <c r="BY134" i="167"/>
  <c r="BZ132" i="167"/>
  <c r="BS130" i="167"/>
  <c r="BY129" i="167"/>
  <c r="CA120" i="167"/>
  <c r="BS118" i="167"/>
  <c r="BR116" i="167"/>
  <c r="CL110" i="167"/>
  <c r="CK107" i="167"/>
  <c r="BS99" i="167"/>
  <c r="CL94" i="167"/>
  <c r="CK93" i="167"/>
  <c r="BQ91" i="167"/>
  <c r="CR91" i="167"/>
  <c r="BQ88" i="167"/>
  <c r="CK88" i="167"/>
  <c r="BQ86" i="167"/>
  <c r="CR86" i="167"/>
  <c r="CL84" i="167"/>
  <c r="CL82" i="167"/>
  <c r="CK80" i="167"/>
  <c r="CL80" i="167"/>
  <c r="BY80" i="167"/>
  <c r="CL78" i="167"/>
  <c r="BQ78" i="167"/>
  <c r="CM76" i="167"/>
  <c r="BQ76" i="167"/>
  <c r="BY73" i="167"/>
  <c r="BQ71" i="167"/>
  <c r="BS68" i="167"/>
  <c r="CS68" i="167"/>
  <c r="CA68" i="167"/>
  <c r="CM68" i="167"/>
  <c r="BR68" i="167"/>
  <c r="BP67" i="167"/>
  <c r="CL67" i="167"/>
  <c r="BY64" i="167"/>
  <c r="CM62" i="167"/>
  <c r="CA57" i="167"/>
  <c r="BY57" i="167"/>
  <c r="CF57" i="167"/>
  <c r="CL57" i="167"/>
  <c r="CR56" i="167"/>
  <c r="CM54" i="167"/>
  <c r="BR54" i="167"/>
  <c r="BP54" i="167"/>
  <c r="BZ54" i="167"/>
  <c r="CS54" i="167"/>
  <c r="CF53" i="167"/>
  <c r="CL52" i="167"/>
  <c r="BS51" i="167"/>
  <c r="BZ50" i="167"/>
  <c r="BR45" i="167"/>
  <c r="BZ45" i="167"/>
  <c r="BP45" i="167"/>
  <c r="CM45" i="167"/>
  <c r="CK42" i="167"/>
  <c r="CA37" i="167"/>
  <c r="CA36" i="167"/>
  <c r="CG34" i="167"/>
  <c r="BQ28" i="167"/>
  <c r="BY20" i="167"/>
  <c r="CR20" i="167"/>
  <c r="CL20" i="167"/>
  <c r="BQ20" i="167"/>
  <c r="CQ476" i="167"/>
  <c r="BN476" i="167"/>
  <c r="BO476" i="167"/>
  <c r="BR722" i="167"/>
  <c r="BP722" i="167"/>
  <c r="BZ722" i="167"/>
  <c r="CA722" i="167"/>
  <c r="CK722" i="167"/>
  <c r="CM722" i="167"/>
  <c r="CS722" i="167"/>
  <c r="CG722" i="167"/>
  <c r="CK95" i="167"/>
  <c r="BS87" i="167"/>
  <c r="BQ81" i="167"/>
  <c r="CS81" i="167"/>
  <c r="CG81" i="167"/>
  <c r="BN67" i="167"/>
  <c r="CA64" i="167"/>
  <c r="CF64" i="167"/>
  <c r="BP64" i="167"/>
  <c r="BS64" i="167"/>
  <c r="CL63" i="167"/>
  <c r="CR58" i="167"/>
  <c r="BQ58" i="167"/>
  <c r="CK58" i="167"/>
  <c r="CM58" i="167"/>
  <c r="CS58" i="167"/>
  <c r="BZ58" i="167"/>
  <c r="BS57" i="167"/>
  <c r="BR51" i="167"/>
  <c r="CL45" i="167"/>
  <c r="CR45" i="167"/>
  <c r="BQ45" i="167"/>
  <c r="BY45" i="167"/>
  <c r="CA43" i="167"/>
  <c r="CA42" i="167"/>
  <c r="CS33" i="167"/>
  <c r="CA33" i="167"/>
  <c r="CK33" i="167"/>
  <c r="CG33" i="167"/>
  <c r="CM33" i="167"/>
  <c r="CL29" i="167"/>
  <c r="CS24" i="167"/>
  <c r="BR24" i="167"/>
  <c r="BZ24" i="167"/>
  <c r="CG24" i="167"/>
  <c r="CK24" i="167"/>
  <c r="BR22" i="167"/>
  <c r="CA163" i="167"/>
  <c r="CF161" i="167"/>
  <c r="X158" i="167"/>
  <c r="BZ152" i="167"/>
  <c r="BR151" i="167"/>
  <c r="CR145" i="167"/>
  <c r="CS143" i="167"/>
  <c r="CM140" i="167"/>
  <c r="CA139" i="167"/>
  <c r="CF137" i="167"/>
  <c r="CR132" i="167"/>
  <c r="CM131" i="167"/>
  <c r="BQ130" i="167"/>
  <c r="BY125" i="167"/>
  <c r="CG123" i="167"/>
  <c r="BN122" i="167"/>
  <c r="CL120" i="167"/>
  <c r="BZ119" i="167"/>
  <c r="BZ112" i="167"/>
  <c r="CA110" i="167"/>
  <c r="CR107" i="167"/>
  <c r="BY107" i="167"/>
  <c r="BN100" i="167"/>
  <c r="BS98" i="167"/>
  <c r="CQ737" i="167"/>
  <c r="CM95" i="167"/>
  <c r="CG86" i="167"/>
  <c r="CG78" i="167"/>
  <c r="CK76" i="167"/>
  <c r="CR74" i="167"/>
  <c r="CF72" i="167"/>
  <c r="BS70" i="167"/>
  <c r="CM69" i="167"/>
  <c r="CL66" i="167"/>
  <c r="BN65" i="167"/>
  <c r="CK63" i="167"/>
  <c r="CK62" i="167"/>
  <c r="BQ54" i="167"/>
  <c r="BY54" i="167"/>
  <c r="BQ51" i="167"/>
  <c r="BR50" i="167"/>
  <c r="CL46" i="167"/>
  <c r="BY44" i="167"/>
  <c r="CK44" i="167"/>
  <c r="BQ44" i="167"/>
  <c r="BZ44" i="167"/>
  <c r="CR39" i="167"/>
  <c r="CL39" i="167"/>
  <c r="BQ39" i="167"/>
  <c r="BR33" i="167"/>
  <c r="CL31" i="167"/>
  <c r="BQ31" i="167"/>
  <c r="BY31" i="167"/>
  <c r="CK31" i="167"/>
  <c r="BR21" i="167"/>
  <c r="CA21" i="167"/>
  <c r="BP21" i="167"/>
  <c r="CM21" i="167"/>
  <c r="CK21" i="167"/>
  <c r="BQ18" i="167"/>
  <c r="BZ18" i="167"/>
  <c r="CM18" i="167"/>
  <c r="BR18" i="167"/>
  <c r="CS18" i="167"/>
  <c r="CG18" i="167"/>
  <c r="CK18" i="167"/>
  <c r="CO16" i="167"/>
  <c r="BS16" i="167"/>
  <c r="BZ90" i="167"/>
  <c r="BR90" i="167"/>
  <c r="CA90" i="167"/>
  <c r="CL89" i="167"/>
  <c r="BZ85" i="167"/>
  <c r="CU77" i="167"/>
  <c r="CA77" i="167"/>
  <c r="CG73" i="167"/>
  <c r="BZ73" i="167"/>
  <c r="CM73" i="167"/>
  <c r="BQ65" i="167"/>
  <c r="BY65" i="167"/>
  <c r="CF62" i="167"/>
  <c r="CG60" i="167"/>
  <c r="BR60" i="167"/>
  <c r="CL56" i="167"/>
  <c r="CF52" i="167"/>
  <c r="CM52" i="167"/>
  <c r="BP47" i="167"/>
  <c r="BS47" i="167"/>
  <c r="CM43" i="167"/>
  <c r="CS43" i="167"/>
  <c r="CG36" i="167"/>
  <c r="CM36" i="167"/>
  <c r="BR36" i="167"/>
  <c r="CK34" i="167"/>
  <c r="CM34" i="167"/>
  <c r="BR34" i="167"/>
  <c r="BZ34" i="167"/>
  <c r="BO31" i="167"/>
  <c r="BN30" i="167"/>
  <c r="CF29" i="167"/>
  <c r="CU23" i="167"/>
  <c r="CL21" i="167"/>
  <c r="CR21" i="167"/>
  <c r="BQ516" i="167"/>
  <c r="BY516" i="167"/>
  <c r="CF516" i="167"/>
  <c r="CL516" i="167"/>
  <c r="BS516" i="167"/>
  <c r="CA516" i="167"/>
  <c r="CM456" i="167"/>
  <c r="BR456" i="167"/>
  <c r="CS456" i="167"/>
  <c r="BZ456" i="167"/>
  <c r="CA456" i="167"/>
  <c r="CG456" i="167"/>
  <c r="CK456" i="167"/>
  <c r="CM70" i="167"/>
  <c r="CS70" i="167"/>
  <c r="CA70" i="167"/>
  <c r="CK70" i="167"/>
  <c r="CQ62" i="167"/>
  <c r="BN59" i="167"/>
  <c r="CS57" i="167"/>
  <c r="BP57" i="167"/>
  <c r="BN52" i="167"/>
  <c r="CL51" i="167"/>
  <c r="BN49" i="167"/>
  <c r="CF48" i="167"/>
  <c r="CL42" i="167"/>
  <c r="BQ42" i="167"/>
  <c r="BY42" i="167"/>
  <c r="CL36" i="167"/>
  <c r="CR36" i="167"/>
  <c r="BQ36" i="167"/>
  <c r="CQ28" i="167"/>
  <c r="CT28" i="167" s="1"/>
  <c r="BS483" i="167"/>
  <c r="BR132" i="167"/>
  <c r="BZ131" i="167"/>
  <c r="BQ131" i="167"/>
  <c r="BZ130" i="167"/>
  <c r="BZ123" i="167"/>
  <c r="CA119" i="167"/>
  <c r="CL114" i="167"/>
  <c r="CK98" i="167"/>
  <c r="BQ92" i="167"/>
  <c r="CS92" i="167"/>
  <c r="CA92" i="167"/>
  <c r="CM92" i="167"/>
  <c r="BN90" i="167"/>
  <c r="BQ90" i="167"/>
  <c r="CR90" i="167"/>
  <c r="BY82" i="167"/>
  <c r="CM81" i="167"/>
  <c r="BY78" i="167"/>
  <c r="BY76" i="167"/>
  <c r="BZ74" i="167"/>
  <c r="BQ73" i="167"/>
  <c r="BS72" i="167"/>
  <c r="CF71" i="167"/>
  <c r="CQ70" i="167"/>
  <c r="CA69" i="167"/>
  <c r="BO67" i="167"/>
  <c r="CK65" i="167"/>
  <c r="BS63" i="167"/>
  <c r="CG61" i="167"/>
  <c r="CL58" i="167"/>
  <c r="BQ57" i="167"/>
  <c r="BZ55" i="167"/>
  <c r="CA55" i="167"/>
  <c r="CK55" i="167"/>
  <c r="CA54" i="167"/>
  <c r="BY52" i="167"/>
  <c r="BP52" i="167"/>
  <c r="CL48" i="167"/>
  <c r="CF47" i="167"/>
  <c r="CA46" i="167"/>
  <c r="BQ37" i="167"/>
  <c r="BQ34" i="167"/>
  <c r="BY34" i="167"/>
  <c r="BQ29" i="167"/>
  <c r="CR29" i="167"/>
  <c r="CU29" i="167" s="1"/>
  <c r="BR29" i="167"/>
  <c r="CG25" i="167"/>
  <c r="BZ25" i="167"/>
  <c r="CA25" i="167"/>
  <c r="CK25" i="167"/>
  <c r="CM25" i="167"/>
  <c r="BS21" i="167"/>
  <c r="CK10" i="167"/>
  <c r="CM10" i="167"/>
  <c r="BR10" i="167"/>
  <c r="CS10" i="167"/>
  <c r="BZ10" i="167"/>
  <c r="CA10" i="167"/>
  <c r="CQ459" i="167"/>
  <c r="CT459" i="167" s="1"/>
  <c r="CF86" i="167"/>
  <c r="CM85" i="167"/>
  <c r="CL81" i="167"/>
  <c r="CL79" i="167"/>
  <c r="CR79" i="167"/>
  <c r="BO71" i="167"/>
  <c r="BN71" i="167"/>
  <c r="BZ69" i="167"/>
  <c r="BZ63" i="167"/>
  <c r="BR62" i="167"/>
  <c r="BS62" i="167"/>
  <c r="CQ61" i="167"/>
  <c r="CT61" i="167" s="1"/>
  <c r="BO61" i="167"/>
  <c r="BY53" i="167"/>
  <c r="CL53" i="167"/>
  <c r="BQ53" i="167"/>
  <c r="BS49" i="167"/>
  <c r="CA48" i="167"/>
  <c r="BS48" i="167"/>
  <c r="BR41" i="167"/>
  <c r="BZ41" i="167"/>
  <c r="CK41" i="167"/>
  <c r="CG41" i="167"/>
  <c r="BS35" i="167"/>
  <c r="BQ21" i="167"/>
  <c r="CS450" i="167"/>
  <c r="CA450" i="167"/>
  <c r="CK450" i="167"/>
  <c r="CM450" i="167"/>
  <c r="BR450" i="167"/>
  <c r="BZ450" i="167"/>
  <c r="CG450" i="167"/>
  <c r="CO586" i="167"/>
  <c r="BQ102" i="167"/>
  <c r="CF98" i="167"/>
  <c r="BZ95" i="167"/>
  <c r="CS93" i="167"/>
  <c r="BY89" i="167"/>
  <c r="BY87" i="167"/>
  <c r="BR86" i="167"/>
  <c r="CK85" i="167"/>
  <c r="BS82" i="167"/>
  <c r="CK81" i="167"/>
  <c r="CS80" i="167"/>
  <c r="BR80" i="167"/>
  <c r="CM77" i="167"/>
  <c r="BP75" i="167"/>
  <c r="CF74" i="167"/>
  <c r="BP71" i="167"/>
  <c r="CM64" i="167"/>
  <c r="BQ64" i="167"/>
  <c r="CM63" i="167"/>
  <c r="BP63" i="167"/>
  <c r="BR63" i="167"/>
  <c r="CS63" i="167"/>
  <c r="BQ62" i="167"/>
  <c r="CA61" i="167"/>
  <c r="CM60" i="167"/>
  <c r="BN57" i="167"/>
  <c r="BY56" i="167"/>
  <c r="CQ55" i="167"/>
  <c r="CV55" i="167" s="1"/>
  <c r="BN55" i="167"/>
  <c r="CL55" i="167"/>
  <c r="CR55" i="167"/>
  <c r="CK51" i="167"/>
  <c r="CF51" i="167"/>
  <c r="CM51" i="167"/>
  <c r="CA51" i="167"/>
  <c r="BY47" i="167"/>
  <c r="BS40" i="167"/>
  <c r="BQ40" i="167"/>
  <c r="BR40" i="167"/>
  <c r="BZ40" i="167"/>
  <c r="CR40" i="167"/>
  <c r="CU40" i="167" s="1"/>
  <c r="CS36" i="167"/>
  <c r="BS36" i="167"/>
  <c r="BP35" i="167"/>
  <c r="BZ35" i="167"/>
  <c r="CG35" i="167"/>
  <c r="CM35" i="167"/>
  <c r="BY33" i="167"/>
  <c r="CF33" i="167"/>
  <c r="CR31" i="167"/>
  <c r="CA26" i="167"/>
  <c r="BY26" i="167"/>
  <c r="CL26" i="167"/>
  <c r="BP26" i="167"/>
  <c r="BQ26" i="167"/>
  <c r="CM15" i="167"/>
  <c r="CA15" i="167"/>
  <c r="BR15" i="167"/>
  <c r="BZ15" i="167"/>
  <c r="CG15" i="167"/>
  <c r="CK15" i="167"/>
  <c r="BS628" i="167"/>
  <c r="BS457" i="167"/>
  <c r="BS1002" i="167"/>
  <c r="BS533" i="167"/>
  <c r="CR11" i="167"/>
  <c r="CK11" i="167"/>
  <c r="BQ11" i="167"/>
  <c r="BR11" i="167"/>
  <c r="BQ10" i="167"/>
  <c r="CK463" i="167"/>
  <c r="CL463" i="167"/>
  <c r="BQ463" i="167"/>
  <c r="CM457" i="167"/>
  <c r="BR457" i="167"/>
  <c r="CS457" i="167"/>
  <c r="BZ457" i="167"/>
  <c r="CG457" i="167"/>
  <c r="CA457" i="167"/>
  <c r="CK457" i="167"/>
  <c r="BR480" i="167"/>
  <c r="CS480" i="167"/>
  <c r="BZ480" i="167"/>
  <c r="CA480" i="167"/>
  <c r="CK480" i="167"/>
  <c r="CM480" i="167"/>
  <c r="CU472" i="167"/>
  <c r="BN565" i="167"/>
  <c r="CK27" i="167"/>
  <c r="BR27" i="167"/>
  <c r="BQ27" i="167"/>
  <c r="CR27" i="167"/>
  <c r="CU27" i="167" s="1"/>
  <c r="CK23" i="167"/>
  <c r="CM23" i="167"/>
  <c r="BO14" i="167"/>
  <c r="BN14" i="167"/>
  <c r="BN13" i="167"/>
  <c r="CG12" i="167"/>
  <c r="BZ12" i="167"/>
  <c r="CA12" i="167"/>
  <c r="BY450" i="167"/>
  <c r="CF461" i="167"/>
  <c r="CL461" i="167"/>
  <c r="CA469" i="167"/>
  <c r="CG469" i="167"/>
  <c r="CM469" i="167"/>
  <c r="CK469" i="167"/>
  <c r="BS460" i="167"/>
  <c r="BN452" i="167"/>
  <c r="BQ480" i="167"/>
  <c r="CR480" i="167"/>
  <c r="BY480" i="167"/>
  <c r="CL480" i="167"/>
  <c r="BS19" i="167"/>
  <c r="BY19" i="167"/>
  <c r="CL17" i="167"/>
  <c r="CR10" i="167"/>
  <c r="CR463" i="167"/>
  <c r="BN611" i="167"/>
  <c r="BS452" i="167"/>
  <c r="BP458" i="167"/>
  <c r="BN712" i="167"/>
  <c r="BP1188" i="167"/>
  <c r="CQ565" i="167"/>
  <c r="CL469" i="167"/>
  <c r="BQ469" i="167"/>
  <c r="BY469" i="167"/>
  <c r="BS459" i="167"/>
  <c r="CO452" i="167"/>
  <c r="BZ1188" i="167"/>
  <c r="BQ1188" i="167"/>
  <c r="BR1188" i="167"/>
  <c r="CR1188" i="167"/>
  <c r="CK1188" i="167"/>
  <c r="CL1188" i="167"/>
  <c r="CM102" i="167"/>
  <c r="BS86" i="167"/>
  <c r="BN83" i="167"/>
  <c r="CK82" i="167"/>
  <c r="CM82" i="167"/>
  <c r="CS82" i="167"/>
  <c r="BY77" i="167"/>
  <c r="CL77" i="167"/>
  <c r="CF75" i="167"/>
  <c r="CM75" i="167"/>
  <c r="CM67" i="167"/>
  <c r="CK67" i="167"/>
  <c r="CL61" i="167"/>
  <c r="CR59" i="167"/>
  <c r="CK59" i="167"/>
  <c r="BZ56" i="167"/>
  <c r="CM56" i="167"/>
  <c r="BR52" i="167"/>
  <c r="BP51" i="167"/>
  <c r="CK47" i="167"/>
  <c r="CM47" i="167"/>
  <c r="CA47" i="167"/>
  <c r="CA39" i="167"/>
  <c r="BR39" i="167"/>
  <c r="CO32" i="167"/>
  <c r="CM30" i="167"/>
  <c r="CS30" i="167"/>
  <c r="CK30" i="167"/>
  <c r="BR30" i="167"/>
  <c r="CR17" i="167"/>
  <c r="CL12" i="167"/>
  <c r="BQ12" i="167"/>
  <c r="CR12" i="167"/>
  <c r="BY12" i="167"/>
  <c r="BO10" i="167"/>
  <c r="CQ10" i="167"/>
  <c r="CL450" i="167"/>
  <c r="CR468" i="167"/>
  <c r="BQ468" i="167"/>
  <c r="BR468" i="167"/>
  <c r="BY468" i="167"/>
  <c r="BQ460" i="167"/>
  <c r="BR460" i="167"/>
  <c r="CL460" i="167"/>
  <c r="CR460" i="167"/>
  <c r="CU460" i="167" s="1"/>
  <c r="CG480" i="167"/>
  <c r="CQ471" i="167"/>
  <c r="BN471" i="167"/>
  <c r="BS706" i="167"/>
  <c r="BY1188" i="167"/>
  <c r="CG599" i="167"/>
  <c r="CK599" i="167"/>
  <c r="CM599" i="167"/>
  <c r="CS599" i="167"/>
  <c r="BR599" i="167"/>
  <c r="BZ599" i="167"/>
  <c r="CA599" i="167"/>
  <c r="CR582" i="167"/>
  <c r="BY582" i="167"/>
  <c r="BQ582" i="167"/>
  <c r="CL582" i="167"/>
  <c r="CG49" i="167"/>
  <c r="CM49" i="167"/>
  <c r="BZ46" i="167"/>
  <c r="CG46" i="167"/>
  <c r="BR32" i="167"/>
  <c r="CS32" i="167"/>
  <c r="BQ30" i="167"/>
  <c r="BY30" i="167"/>
  <c r="CA29" i="167"/>
  <c r="CG29" i="167"/>
  <c r="CM29" i="167"/>
  <c r="BZ29" i="167"/>
  <c r="CL27" i="167"/>
  <c r="CF27" i="167"/>
  <c r="BS25" i="167"/>
  <c r="CF24" i="167"/>
  <c r="CL24" i="167"/>
  <c r="BY22" i="167"/>
  <c r="CK14" i="167"/>
  <c r="BR14" i="167"/>
  <c r="BZ14" i="167"/>
  <c r="BP14" i="167"/>
  <c r="CM14" i="167"/>
  <c r="BN11" i="167"/>
  <c r="CL10" i="167"/>
  <c r="BY464" i="167"/>
  <c r="BP464" i="167"/>
  <c r="CF464" i="167"/>
  <c r="CL464" i="167"/>
  <c r="CM464" i="167"/>
  <c r="BZ707" i="167"/>
  <c r="CA707" i="167"/>
  <c r="CK707" i="167"/>
  <c r="CM707" i="167"/>
  <c r="BR707" i="167"/>
  <c r="CS707" i="167"/>
  <c r="BP706" i="167"/>
  <c r="CS706" i="167"/>
  <c r="CK706" i="167"/>
  <c r="BZ706" i="167"/>
  <c r="CG706" i="167"/>
  <c r="BR706" i="167"/>
  <c r="CA706" i="167"/>
  <c r="CO712" i="167"/>
  <c r="CF640" i="167"/>
  <c r="BS640" i="167"/>
  <c r="CQ480" i="167"/>
  <c r="BN480" i="167"/>
  <c r="CL707" i="167"/>
  <c r="CR707" i="167"/>
  <c r="BY707" i="167"/>
  <c r="BN586" i="167"/>
  <c r="BO586" i="167"/>
  <c r="CL71" i="167"/>
  <c r="CR71" i="167"/>
  <c r="BQ67" i="167"/>
  <c r="CR67" i="167"/>
  <c r="CA53" i="167"/>
  <c r="BS50" i="167"/>
  <c r="CL49" i="167"/>
  <c r="BY49" i="167"/>
  <c r="BQ47" i="167"/>
  <c r="CR47" i="167"/>
  <c r="BZ42" i="167"/>
  <c r="CG42" i="167"/>
  <c r="CK38" i="167"/>
  <c r="BR38" i="167"/>
  <c r="CL30" i="167"/>
  <c r="CA27" i="167"/>
  <c r="CG23" i="167"/>
  <c r="CA17" i="167"/>
  <c r="CM17" i="167"/>
  <c r="CR15" i="167"/>
  <c r="BY15" i="167"/>
  <c r="CL11" i="167"/>
  <c r="CO473" i="167"/>
  <c r="BN478" i="167"/>
  <c r="BO478" i="167"/>
  <c r="CG707" i="167"/>
  <c r="BO578" i="167"/>
  <c r="CQ578" i="167"/>
  <c r="BN578" i="167"/>
  <c r="CQ17" i="167"/>
  <c r="BN17" i="167"/>
  <c r="CM461" i="167"/>
  <c r="CS461" i="167"/>
  <c r="CK461" i="167"/>
  <c r="BR461" i="167"/>
  <c r="CM706" i="167"/>
  <c r="CR469" i="167"/>
  <c r="CA476" i="167"/>
  <c r="CF476" i="167"/>
  <c r="BN628" i="167"/>
  <c r="BO628" i="167"/>
  <c r="BS471" i="167"/>
  <c r="BQ531" i="167"/>
  <c r="CR531" i="167"/>
  <c r="BZ531" i="167"/>
  <c r="BY531" i="167"/>
  <c r="CK531" i="167"/>
  <c r="CL531" i="167"/>
  <c r="CR722" i="167"/>
  <c r="CQ457" i="167"/>
  <c r="CT457" i="167" s="1"/>
  <c r="BN457" i="167"/>
  <c r="BS453" i="167"/>
  <c r="CF711" i="167"/>
  <c r="CA711" i="167"/>
  <c r="CM711" i="167"/>
  <c r="CG1002" i="167"/>
  <c r="CK1002" i="167"/>
  <c r="CM1002" i="167"/>
  <c r="CS1002" i="167"/>
  <c r="BR1002" i="167"/>
  <c r="BZ1002" i="167"/>
  <c r="BY1001" i="167"/>
  <c r="CM1001" i="167"/>
  <c r="BQ1001" i="167"/>
  <c r="BS1001" i="167"/>
  <c r="CF1001" i="167"/>
  <c r="CO1109" i="167"/>
  <c r="BS950" i="167"/>
  <c r="CK766" i="167"/>
  <c r="CS766" i="167"/>
  <c r="BZ766" i="167"/>
  <c r="CG766" i="167"/>
  <c r="CA766" i="167"/>
  <c r="CM766" i="167"/>
  <c r="BR766" i="167"/>
  <c r="CG466" i="167"/>
  <c r="BR466" i="167"/>
  <c r="CS466" i="167"/>
  <c r="CL456" i="167"/>
  <c r="CF456" i="167"/>
  <c r="CO528" i="167"/>
  <c r="BN527" i="167"/>
  <c r="BR1109" i="167"/>
  <c r="CM1109" i="167"/>
  <c r="BZ1109" i="167"/>
  <c r="CA1109" i="167"/>
  <c r="CG1109" i="167"/>
  <c r="CL533" i="167"/>
  <c r="BQ533" i="167"/>
  <c r="CR533" i="167"/>
  <c r="BY533" i="167"/>
  <c r="CO821" i="167"/>
  <c r="BS461" i="167"/>
  <c r="BS477" i="167"/>
  <c r="CG475" i="167"/>
  <c r="CK475" i="167"/>
  <c r="CM475" i="167"/>
  <c r="BZ475" i="167"/>
  <c r="CM516" i="167"/>
  <c r="BR516" i="167"/>
  <c r="CS516" i="167"/>
  <c r="BZ516" i="167"/>
  <c r="CG516" i="167"/>
  <c r="CF468" i="167"/>
  <c r="CM468" i="167"/>
  <c r="BS480" i="167"/>
  <c r="CF712" i="167"/>
  <c r="BP585" i="167"/>
  <c r="CQ1048" i="167"/>
  <c r="BS711" i="167"/>
  <c r="CG528" i="167"/>
  <c r="CK528" i="167"/>
  <c r="BR528" i="167"/>
  <c r="CS528" i="167"/>
  <c r="CA528" i="167"/>
  <c r="CS1109" i="167"/>
  <c r="BY1109" i="167"/>
  <c r="CL1109" i="167"/>
  <c r="CR1109" i="167"/>
  <c r="BQ1109" i="167"/>
  <c r="BQ651" i="167"/>
  <c r="CR651" i="167"/>
  <c r="BY651" i="167"/>
  <c r="CK651" i="167"/>
  <c r="CL651" i="167"/>
  <c r="CO557" i="167"/>
  <c r="CF506" i="167"/>
  <c r="BQ506" i="167"/>
  <c r="CL506" i="167"/>
  <c r="CL581" i="167"/>
  <c r="BQ581" i="167"/>
  <c r="BZ581" i="167"/>
  <c r="BY581" i="167"/>
  <c r="CK581" i="167"/>
  <c r="CR581" i="167"/>
  <c r="BR89" i="167"/>
  <c r="BR65" i="167"/>
  <c r="BY48" i="167"/>
  <c r="BS43" i="167"/>
  <c r="BY43" i="167"/>
  <c r="BO34" i="167"/>
  <c r="CQ34" i="167"/>
  <c r="BS30" i="167"/>
  <c r="BR17" i="167"/>
  <c r="BZ17" i="167"/>
  <c r="BQ16" i="167"/>
  <c r="BS15" i="167"/>
  <c r="BP11" i="167"/>
  <c r="BZ11" i="167"/>
  <c r="CG11" i="167"/>
  <c r="BS450" i="167"/>
  <c r="CM473" i="167"/>
  <c r="BR459" i="167"/>
  <c r="CS459" i="167"/>
  <c r="BZ459" i="167"/>
  <c r="BY449" i="167"/>
  <c r="CF449" i="167"/>
  <c r="CM449" i="167"/>
  <c r="BS476" i="167"/>
  <c r="CS474" i="167"/>
  <c r="CS593" i="167"/>
  <c r="BZ593" i="167"/>
  <c r="CK593" i="167"/>
  <c r="BP486" i="167"/>
  <c r="CL466" i="167"/>
  <c r="BY466" i="167"/>
  <c r="CQ961" i="167"/>
  <c r="CS464" i="167"/>
  <c r="CA464" i="167"/>
  <c r="CG464" i="167"/>
  <c r="CK464" i="167"/>
  <c r="BR464" i="167"/>
  <c r="BS462" i="167"/>
  <c r="BS456" i="167"/>
  <c r="BP453" i="167"/>
  <c r="BY705" i="167"/>
  <c r="BS705" i="167"/>
  <c r="CF705" i="167"/>
  <c r="BS712" i="167"/>
  <c r="CA1002" i="167"/>
  <c r="BZ528" i="167"/>
  <c r="BP528" i="167"/>
  <c r="CK1109" i="167"/>
  <c r="BY569" i="167"/>
  <c r="CF569" i="167"/>
  <c r="BS569" i="167"/>
  <c r="BP569" i="167"/>
  <c r="CL569" i="167"/>
  <c r="CM569" i="167"/>
  <c r="CG683" i="167"/>
  <c r="BQ631" i="167"/>
  <c r="BY631" i="167"/>
  <c r="CF631" i="167"/>
  <c r="BP631" i="167"/>
  <c r="BZ533" i="167"/>
  <c r="BS605" i="167"/>
  <c r="CL1009" i="167"/>
  <c r="BY1009" i="167"/>
  <c r="X1009" i="167"/>
  <c r="CR1009" i="167"/>
  <c r="BQ1009" i="167"/>
  <c r="BZ1009" i="167"/>
  <c r="W1009" i="167"/>
  <c r="BQ23" i="167"/>
  <c r="BY459" i="167"/>
  <c r="CM478" i="167"/>
  <c r="BR475" i="167"/>
  <c r="BQ475" i="167"/>
  <c r="BP474" i="167"/>
  <c r="CF474" i="167"/>
  <c r="BQ474" i="167"/>
  <c r="BY593" i="167"/>
  <c r="CL593" i="167"/>
  <c r="BZ486" i="167"/>
  <c r="CL486" i="167"/>
  <c r="BQ486" i="167"/>
  <c r="CL455" i="167"/>
  <c r="BQ455" i="167"/>
  <c r="CK454" i="167"/>
  <c r="BQ454" i="167"/>
  <c r="BR454" i="167"/>
  <c r="CR454" i="167"/>
  <c r="CF471" i="167"/>
  <c r="CA470" i="167"/>
  <c r="BZ712" i="167"/>
  <c r="CS712" i="167"/>
  <c r="CA712" i="167"/>
  <c r="CG712" i="167"/>
  <c r="CK712" i="167"/>
  <c r="BY586" i="167"/>
  <c r="CL1002" i="167"/>
  <c r="BQ1002" i="167"/>
  <c r="BY528" i="167"/>
  <c r="CF1109" i="167"/>
  <c r="BS601" i="167"/>
  <c r="BZ651" i="167"/>
  <c r="CK534" i="167"/>
  <c r="CL534" i="167"/>
  <c r="BQ534" i="167"/>
  <c r="BR534" i="167"/>
  <c r="CR534" i="167"/>
  <c r="CU534" i="167" s="1"/>
  <c r="BY534" i="167"/>
  <c r="BZ534" i="167"/>
  <c r="BN547" i="167"/>
  <c r="BO547" i="167"/>
  <c r="CQ547" i="167"/>
  <c r="CV547" i="167" s="1"/>
  <c r="CL769" i="167"/>
  <c r="CR769" i="167"/>
  <c r="BQ769" i="167"/>
  <c r="BR769" i="167"/>
  <c r="BY769" i="167"/>
  <c r="BN539" i="167"/>
  <c r="BY487" i="167"/>
  <c r="CL487" i="167"/>
  <c r="BQ487" i="167"/>
  <c r="CK487" i="167"/>
  <c r="CR487" i="167"/>
  <c r="CO1001" i="167"/>
  <c r="CM683" i="167"/>
  <c r="BR683" i="167"/>
  <c r="CS683" i="167"/>
  <c r="BP683" i="167"/>
  <c r="CK683" i="167"/>
  <c r="BZ683" i="167"/>
  <c r="CA577" i="167"/>
  <c r="CF577" i="167"/>
  <c r="CL577" i="167"/>
  <c r="CM630" i="167"/>
  <c r="BZ630" i="167"/>
  <c r="CA630" i="167"/>
  <c r="CG630" i="167"/>
  <c r="CK630" i="167"/>
  <c r="CS630" i="167"/>
  <c r="BS620" i="167"/>
  <c r="CO492" i="167"/>
  <c r="BZ640" i="167"/>
  <c r="CS640" i="167"/>
  <c r="CG640" i="167"/>
  <c r="CK640" i="167"/>
  <c r="BN575" i="167"/>
  <c r="BO575" i="167"/>
  <c r="CF466" i="167"/>
  <c r="CA468" i="167"/>
  <c r="CG460" i="167"/>
  <c r="CK460" i="167"/>
  <c r="CM460" i="167"/>
  <c r="BZ460" i="167"/>
  <c r="CL457" i="167"/>
  <c r="CA451" i="167"/>
  <c r="BP451" i="167"/>
  <c r="CF451" i="167"/>
  <c r="BO706" i="167"/>
  <c r="CM705" i="167"/>
  <c r="CS705" i="167"/>
  <c r="BZ705" i="167"/>
  <c r="CG705" i="167"/>
  <c r="BS585" i="167"/>
  <c r="CA1001" i="167"/>
  <c r="CO1000" i="167"/>
  <c r="BP999" i="167"/>
  <c r="CF999" i="167"/>
  <c r="BS999" i="167"/>
  <c r="BY640" i="167"/>
  <c r="CK580" i="167"/>
  <c r="CL580" i="167"/>
  <c r="BY580" i="167"/>
  <c r="BZ580" i="167"/>
  <c r="CR580" i="167"/>
  <c r="CU580" i="167" s="1"/>
  <c r="CP580" i="167" s="1"/>
  <c r="BQ580" i="167"/>
  <c r="BY92" i="167"/>
  <c r="CK71" i="167"/>
  <c r="BY68" i="167"/>
  <c r="CS65" i="167"/>
  <c r="CF60" i="167"/>
  <c r="BY24" i="167"/>
  <c r="BY23" i="167"/>
  <c r="BO23" i="167"/>
  <c r="CQ23" i="167"/>
  <c r="CM19" i="167"/>
  <c r="CS19" i="167"/>
  <c r="CL18" i="167"/>
  <c r="CA16" i="167"/>
  <c r="CQ908" i="167"/>
  <c r="CM16" i="167"/>
  <c r="BY13" i="167"/>
  <c r="CF13" i="167"/>
  <c r="BZ473" i="167"/>
  <c r="BS463" i="167"/>
  <c r="BQ461" i="167"/>
  <c r="CL459" i="167"/>
  <c r="CF478" i="167"/>
  <c r="BY476" i="167"/>
  <c r="CL476" i="167"/>
  <c r="CS475" i="167"/>
  <c r="BS475" i="167"/>
  <c r="CK483" i="167"/>
  <c r="BR483" i="167"/>
  <c r="CA483" i="167"/>
  <c r="BS481" i="167"/>
  <c r="CA486" i="167"/>
  <c r="CM486" i="167"/>
  <c r="CL722" i="167"/>
  <c r="BS722" i="167"/>
  <c r="CM466" i="167"/>
  <c r="BQ456" i="167"/>
  <c r="CA454" i="167"/>
  <c r="CF454" i="167"/>
  <c r="CO454" i="167"/>
  <c r="CM454" i="167"/>
  <c r="BS458" i="167"/>
  <c r="CA705" i="167"/>
  <c r="CL586" i="167"/>
  <c r="BZ585" i="167"/>
  <c r="BQ711" i="167"/>
  <c r="CU1003" i="167"/>
  <c r="CO1003" i="167"/>
  <c r="BS1003" i="167"/>
  <c r="CM640" i="167"/>
  <c r="BS575" i="167"/>
  <c r="BS710" i="167"/>
  <c r="BY868" i="167"/>
  <c r="CA868" i="167"/>
  <c r="CF868" i="167"/>
  <c r="CM868" i="167"/>
  <c r="BQ868" i="167"/>
  <c r="CL868" i="167"/>
  <c r="CS566" i="167"/>
  <c r="BZ566" i="167"/>
  <c r="CA566" i="167"/>
  <c r="CM566" i="167"/>
  <c r="BP566" i="167"/>
  <c r="CG566" i="167"/>
  <c r="CK566" i="167"/>
  <c r="BR566" i="167"/>
  <c r="CK449" i="167"/>
  <c r="BQ449" i="167"/>
  <c r="BR449" i="167"/>
  <c r="BS478" i="167"/>
  <c r="BZ474" i="167"/>
  <c r="CG474" i="167"/>
  <c r="CM474" i="167"/>
  <c r="CL483" i="167"/>
  <c r="CR483" i="167"/>
  <c r="BO593" i="167"/>
  <c r="CO722" i="167"/>
  <c r="CA466" i="167"/>
  <c r="BN455" i="167"/>
  <c r="BQ457" i="167"/>
  <c r="BY457" i="167"/>
  <c r="BN467" i="167"/>
  <c r="CF470" i="167"/>
  <c r="CL470" i="167"/>
  <c r="CM470" i="167"/>
  <c r="BY470" i="167"/>
  <c r="BS472" i="167"/>
  <c r="BN707" i="167"/>
  <c r="BY712" i="167"/>
  <c r="BQ712" i="167"/>
  <c r="BR586" i="167"/>
  <c r="BZ586" i="167"/>
  <c r="CS586" i="167"/>
  <c r="CA586" i="167"/>
  <c r="CG586" i="167"/>
  <c r="CK586" i="167"/>
  <c r="CR585" i="167"/>
  <c r="CU585" i="167" s="1"/>
  <c r="BQ585" i="167"/>
  <c r="BY585" i="167"/>
  <c r="BN950" i="167"/>
  <c r="CA640" i="167"/>
  <c r="BS651" i="167"/>
  <c r="BN568" i="167"/>
  <c r="BZ582" i="167"/>
  <c r="BS495" i="167"/>
  <c r="BZ656" i="167"/>
  <c r="CA656" i="167"/>
  <c r="CM656" i="167"/>
  <c r="BR656" i="167"/>
  <c r="CG656" i="167"/>
  <c r="CS656" i="167"/>
  <c r="BN652" i="167"/>
  <c r="BO652" i="167"/>
  <c r="CQ652" i="167"/>
  <c r="BY521" i="167"/>
  <c r="CK521" i="167"/>
  <c r="CL521" i="167"/>
  <c r="BQ521" i="167"/>
  <c r="BR521" i="167"/>
  <c r="CR521" i="167"/>
  <c r="CL1057" i="167"/>
  <c r="BQ1057" i="167"/>
  <c r="BY1057" i="167"/>
  <c r="CR1057" i="167"/>
  <c r="BR1057" i="167"/>
  <c r="BZ1057" i="167"/>
  <c r="CL451" i="167"/>
  <c r="BN1188" i="167"/>
  <c r="CK585" i="167"/>
  <c r="BY614" i="167"/>
  <c r="CL999" i="167"/>
  <c r="CR999" i="167"/>
  <c r="BQ727" i="167"/>
  <c r="BY727" i="167"/>
  <c r="CF1027" i="167"/>
  <c r="CL576" i="167"/>
  <c r="BO532" i="167"/>
  <c r="BS568" i="167"/>
  <c r="BY503" i="167"/>
  <c r="CF503" i="167"/>
  <c r="CM582" i="167"/>
  <c r="BO556" i="167"/>
  <c r="BN556" i="167"/>
  <c r="BZ520" i="167"/>
  <c r="CS520" i="167"/>
  <c r="CG520" i="167"/>
  <c r="CS564" i="167"/>
  <c r="CM564" i="167"/>
  <c r="BR564" i="167"/>
  <c r="CK564" i="167"/>
  <c r="CO1187" i="167"/>
  <c r="CS739" i="167"/>
  <c r="BS804" i="167"/>
  <c r="BP804" i="167"/>
  <c r="CA804" i="167"/>
  <c r="CK616" i="167"/>
  <c r="CM616" i="167"/>
  <c r="BR616" i="167"/>
  <c r="BP616" i="167"/>
  <c r="BZ616" i="167"/>
  <c r="CG616" i="167"/>
  <c r="CS616" i="167"/>
  <c r="CA616" i="167"/>
  <c r="CR720" i="167"/>
  <c r="BY720" i="167"/>
  <c r="CL720" i="167"/>
  <c r="BQ720" i="167"/>
  <c r="BR720" i="167"/>
  <c r="BZ720" i="167"/>
  <c r="CF523" i="167"/>
  <c r="BY523" i="167"/>
  <c r="CL523" i="167"/>
  <c r="CM523" i="167"/>
  <c r="BQ523" i="167"/>
  <c r="CA523" i="167"/>
  <c r="CO538" i="167"/>
  <c r="CQ612" i="167"/>
  <c r="BO612" i="167"/>
  <c r="CA1072" i="167"/>
  <c r="CL1072" i="167"/>
  <c r="CM1072" i="167"/>
  <c r="G1072" i="167"/>
  <c r="BY1072" i="167"/>
  <c r="F1072" i="167"/>
  <c r="CF1072" i="167"/>
  <c r="CS950" i="167"/>
  <c r="CG950" i="167"/>
  <c r="CK565" i="167"/>
  <c r="BR565" i="167"/>
  <c r="CG565" i="167"/>
  <c r="BS534" i="167"/>
  <c r="CU583" i="167"/>
  <c r="CP583" i="167" s="1"/>
  <c r="CL583" i="167"/>
  <c r="BR583" i="167"/>
  <c r="BY583" i="167"/>
  <c r="BP624" i="167"/>
  <c r="CS624" i="167"/>
  <c r="CM624" i="167"/>
  <c r="BR624" i="167"/>
  <c r="BZ624" i="167"/>
  <c r="BQ644" i="167"/>
  <c r="CR644" i="167"/>
  <c r="BY644" i="167"/>
  <c r="CQ498" i="167"/>
  <c r="BN498" i="167"/>
  <c r="BN503" i="167"/>
  <c r="BO503" i="167"/>
  <c r="CK540" i="167"/>
  <c r="CM540" i="167"/>
  <c r="BR540" i="167"/>
  <c r="CA540" i="167"/>
  <c r="CR520" i="167"/>
  <c r="BY520" i="167"/>
  <c r="CM515" i="167"/>
  <c r="BR515" i="167"/>
  <c r="CG515" i="167"/>
  <c r="BP515" i="167"/>
  <c r="CS515" i="167"/>
  <c r="BS868" i="167"/>
  <c r="BS684" i="167"/>
  <c r="BY626" i="167"/>
  <c r="CA626" i="167"/>
  <c r="CF626" i="167"/>
  <c r="CQ1175" i="167"/>
  <c r="CM626" i="167"/>
  <c r="BQ626" i="167"/>
  <c r="CL616" i="167"/>
  <c r="BQ616" i="167"/>
  <c r="BY616" i="167"/>
  <c r="BQ1064" i="167"/>
  <c r="CR1064" i="167"/>
  <c r="CK1064" i="167"/>
  <c r="BY1064" i="167"/>
  <c r="BZ1064" i="167"/>
  <c r="CQ526" i="167"/>
  <c r="BN526" i="167"/>
  <c r="BO526" i="167"/>
  <c r="BY935" i="167"/>
  <c r="CF935" i="167"/>
  <c r="BQ935" i="167"/>
  <c r="CL935" i="167"/>
  <c r="BS935" i="167"/>
  <c r="CF553" i="167"/>
  <c r="CL553" i="167"/>
  <c r="BY553" i="167"/>
  <c r="CA553" i="167"/>
  <c r="BR658" i="167"/>
  <c r="CA658" i="167"/>
  <c r="CG658" i="167"/>
  <c r="CK658" i="167"/>
  <c r="CS658" i="167"/>
  <c r="CM658" i="167"/>
  <c r="CQ645" i="167"/>
  <c r="BO645" i="167"/>
  <c r="BN645" i="167"/>
  <c r="CS558" i="167"/>
  <c r="BR558" i="167"/>
  <c r="CA558" i="167"/>
  <c r="CG558" i="167"/>
  <c r="CK558" i="167"/>
  <c r="BZ558" i="167"/>
  <c r="CM558" i="167"/>
  <c r="BN619" i="167"/>
  <c r="CS568" i="167"/>
  <c r="BZ568" i="167"/>
  <c r="BP568" i="167"/>
  <c r="CA568" i="167"/>
  <c r="BR568" i="167"/>
  <c r="CM568" i="167"/>
  <c r="CS540" i="167"/>
  <c r="BZ515" i="167"/>
  <c r="BR773" i="167"/>
  <c r="CS773" i="167"/>
  <c r="CK773" i="167"/>
  <c r="CM773" i="167"/>
  <c r="BS539" i="167"/>
  <c r="CK620" i="167"/>
  <c r="CL620" i="167"/>
  <c r="BQ620" i="167"/>
  <c r="BR620" i="167"/>
  <c r="BZ620" i="167"/>
  <c r="CS684" i="167"/>
  <c r="BZ684" i="167"/>
  <c r="CA684" i="167"/>
  <c r="CM684" i="167"/>
  <c r="CK684" i="167"/>
  <c r="BP684" i="167"/>
  <c r="CO633" i="167"/>
  <c r="CK20" i="167"/>
  <c r="BS12" i="167"/>
  <c r="BY461" i="167"/>
  <c r="CO476" i="167"/>
  <c r="CK481" i="167"/>
  <c r="CS611" i="167"/>
  <c r="BY611" i="167"/>
  <c r="BR811" i="167"/>
  <c r="CF628" i="167"/>
  <c r="BS466" i="167"/>
  <c r="CG468" i="167"/>
  <c r="CQ460" i="167"/>
  <c r="CV460" i="167" s="1"/>
  <c r="CL462" i="167"/>
  <c r="BY456" i="167"/>
  <c r="CM455" i="167"/>
  <c r="CL467" i="167"/>
  <c r="CM471" i="167"/>
  <c r="CA614" i="167"/>
  <c r="BP614" i="167"/>
  <c r="CF614" i="167"/>
  <c r="CK1003" i="167"/>
  <c r="BO1000" i="167"/>
  <c r="CS1000" i="167"/>
  <c r="BP1000" i="167"/>
  <c r="BZ1000" i="167"/>
  <c r="CG999" i="167"/>
  <c r="CS565" i="167"/>
  <c r="CL572" i="167"/>
  <c r="CL630" i="167"/>
  <c r="CL816" i="167"/>
  <c r="CF568" i="167"/>
  <c r="CA582" i="167"/>
  <c r="BP540" i="167"/>
  <c r="CF580" i="167"/>
  <c r="BP580" i="167"/>
  <c r="CM580" i="167"/>
  <c r="BN769" i="167"/>
  <c r="CL768" i="167"/>
  <c r="BQ768" i="167"/>
  <c r="CR768" i="167"/>
  <c r="CA773" i="167"/>
  <c r="CM623" i="167"/>
  <c r="BS626" i="167"/>
  <c r="CQ738" i="167"/>
  <c r="BO738" i="167"/>
  <c r="BP621" i="167"/>
  <c r="CM621" i="167"/>
  <c r="BS621" i="167"/>
  <c r="CF621" i="167"/>
  <c r="BY665" i="167"/>
  <c r="CF665" i="167"/>
  <c r="BQ665" i="167"/>
  <c r="CL665" i="167"/>
  <c r="CK656" i="167"/>
  <c r="BS504" i="167"/>
  <c r="CM1016" i="167"/>
  <c r="CF1016" i="167"/>
  <c r="BP1016" i="167"/>
  <c r="CL1016" i="167"/>
  <c r="BY1016" i="167"/>
  <c r="BR477" i="167"/>
  <c r="CM811" i="167"/>
  <c r="CA628" i="167"/>
  <c r="BR453" i="167"/>
  <c r="CL471" i="167"/>
  <c r="BQ470" i="167"/>
  <c r="CM472" i="167"/>
  <c r="BO472" i="167"/>
  <c r="BQ705" i="167"/>
  <c r="CL712" i="167"/>
  <c r="CR614" i="167"/>
  <c r="BQ614" i="167"/>
  <c r="CA1003" i="167"/>
  <c r="CA999" i="167"/>
  <c r="CL727" i="167"/>
  <c r="CA727" i="167"/>
  <c r="CR704" i="167"/>
  <c r="CL704" i="167"/>
  <c r="BY704" i="167"/>
  <c r="BQ1027" i="167"/>
  <c r="CA576" i="167"/>
  <c r="CF576" i="167"/>
  <c r="BS576" i="167"/>
  <c r="BP576" i="167"/>
  <c r="CL575" i="167"/>
  <c r="BQ575" i="167"/>
  <c r="BY575" i="167"/>
  <c r="BS631" i="167"/>
  <c r="BQ568" i="167"/>
  <c r="BS506" i="167"/>
  <c r="CK502" i="167"/>
  <c r="CM502" i="167"/>
  <c r="BS556" i="167"/>
  <c r="BY555" i="167"/>
  <c r="CF555" i="167"/>
  <c r="CL540" i="167"/>
  <c r="BQ540" i="167"/>
  <c r="BO541" i="167"/>
  <c r="CM509" i="167"/>
  <c r="BS563" i="167"/>
  <c r="BP563" i="167"/>
  <c r="CO579" i="167"/>
  <c r="BR768" i="167"/>
  <c r="BZ773" i="167"/>
  <c r="BY490" i="167"/>
  <c r="CF490" i="167"/>
  <c r="CL490" i="167"/>
  <c r="BQ490" i="167"/>
  <c r="CO490" i="167"/>
  <c r="CL488" i="167"/>
  <c r="CK488" i="167"/>
  <c r="BR488" i="167"/>
  <c r="BZ488" i="167"/>
  <c r="CL626" i="167"/>
  <c r="BS9" i="167"/>
  <c r="BS802" i="167"/>
  <c r="BN544" i="167"/>
  <c r="CF820" i="167"/>
  <c r="BP820" i="167"/>
  <c r="BQ820" i="167"/>
  <c r="CA820" i="167"/>
  <c r="CM820" i="167"/>
  <c r="BS523" i="167"/>
  <c r="CS543" i="167"/>
  <c r="BZ543" i="167"/>
  <c r="CA543" i="167"/>
  <c r="BP543" i="167"/>
  <c r="CG543" i="167"/>
  <c r="BR543" i="167"/>
  <c r="CK543" i="167"/>
  <c r="CM543" i="167"/>
  <c r="BZ537" i="167"/>
  <c r="CA537" i="167"/>
  <c r="CG537" i="167"/>
  <c r="CK537" i="167"/>
  <c r="BR537" i="167"/>
  <c r="CS537" i="167"/>
  <c r="CM537" i="167"/>
  <c r="CS654" i="167"/>
  <c r="BZ654" i="167"/>
  <c r="CA654" i="167"/>
  <c r="CM654" i="167"/>
  <c r="BR654" i="167"/>
  <c r="CG654" i="167"/>
  <c r="BN592" i="167"/>
  <c r="BO1057" i="167"/>
  <c r="CQ1057" i="167"/>
  <c r="BN1057" i="167"/>
  <c r="BQ1011" i="167"/>
  <c r="X1011" i="167"/>
  <c r="BY1011" i="167"/>
  <c r="CR1011" i="167"/>
  <c r="BZ1011" i="167"/>
  <c r="W1011" i="167"/>
  <c r="CL1011" i="167"/>
  <c r="F1010" i="167"/>
  <c r="CF1010" i="167"/>
  <c r="CA1010" i="167"/>
  <c r="G1010" i="167"/>
  <c r="BY1010" i="167"/>
  <c r="CA557" i="167"/>
  <c r="CF557" i="167"/>
  <c r="BP557" i="167"/>
  <c r="BS816" i="167"/>
  <c r="CL644" i="167"/>
  <c r="CK505" i="167"/>
  <c r="CL505" i="167"/>
  <c r="BY505" i="167"/>
  <c r="BZ505" i="167"/>
  <c r="BO498" i="167"/>
  <c r="CG540" i="167"/>
  <c r="BN541" i="167"/>
  <c r="BN563" i="167"/>
  <c r="BY620" i="167"/>
  <c r="BR739" i="167"/>
  <c r="CM739" i="167"/>
  <c r="CA739" i="167"/>
  <c r="CG739" i="167"/>
  <c r="CK739" i="167"/>
  <c r="CA495" i="167"/>
  <c r="CF495" i="167"/>
  <c r="BY495" i="167"/>
  <c r="CS476" i="167"/>
  <c r="CF593" i="167"/>
  <c r="BZ468" i="167"/>
  <c r="BR465" i="167"/>
  <c r="CG455" i="167"/>
  <c r="CS451" i="167"/>
  <c r="BY451" i="167"/>
  <c r="BQ458" i="167"/>
  <c r="CA467" i="167"/>
  <c r="CK470" i="167"/>
  <c r="CK472" i="167"/>
  <c r="BP472" i="167"/>
  <c r="BR614" i="167"/>
  <c r="CS1001" i="167"/>
  <c r="CK1001" i="167"/>
  <c r="CG527" i="167"/>
  <c r="BY999" i="167"/>
  <c r="CF727" i="167"/>
  <c r="CK704" i="167"/>
  <c r="BS1116" i="167"/>
  <c r="BO1116" i="167"/>
  <c r="CQ1116" i="167"/>
  <c r="BZ576" i="167"/>
  <c r="CL557" i="167"/>
  <c r="CK583" i="167"/>
  <c r="CK644" i="167"/>
  <c r="BZ506" i="167"/>
  <c r="CA506" i="167"/>
  <c r="CG506" i="167"/>
  <c r="BQ498" i="167"/>
  <c r="BR498" i="167"/>
  <c r="BP556" i="167"/>
  <c r="CM520" i="167"/>
  <c r="BQ541" i="167"/>
  <c r="CR541" i="167"/>
  <c r="BY541" i="167"/>
  <c r="CL547" i="167"/>
  <c r="CK547" i="167"/>
  <c r="BQ547" i="167"/>
  <c r="CR547" i="167"/>
  <c r="BR547" i="167"/>
  <c r="BZ547" i="167"/>
  <c r="BY1186" i="167"/>
  <c r="CA1186" i="167"/>
  <c r="CF1186" i="167"/>
  <c r="CF684" i="167"/>
  <c r="BQ684" i="167"/>
  <c r="BP623" i="167"/>
  <c r="CF623" i="167"/>
  <c r="BQ623" i="167"/>
  <c r="CM629" i="167"/>
  <c r="CS629" i="167"/>
  <c r="CK629" i="167"/>
  <c r="BZ629" i="167"/>
  <c r="CA629" i="167"/>
  <c r="CG629" i="167"/>
  <c r="CK519" i="167"/>
  <c r="BR519" i="167"/>
  <c r="CR519" i="167"/>
  <c r="BQ519" i="167"/>
  <c r="BY519" i="167"/>
  <c r="BZ519" i="167"/>
  <c r="CL519" i="167"/>
  <c r="CF560" i="167"/>
  <c r="BS560" i="167"/>
  <c r="CL560" i="167"/>
  <c r="CK1011" i="167"/>
  <c r="BP1003" i="167"/>
  <c r="CF1003" i="167"/>
  <c r="CM950" i="167"/>
  <c r="CR640" i="167"/>
  <c r="BQ640" i="167"/>
  <c r="CG601" i="167"/>
  <c r="CK601" i="167"/>
  <c r="CM601" i="167"/>
  <c r="BP601" i="167"/>
  <c r="CS601" i="167"/>
  <c r="CL683" i="167"/>
  <c r="BQ683" i="167"/>
  <c r="BS572" i="167"/>
  <c r="CM572" i="167"/>
  <c r="BP572" i="167"/>
  <c r="CS577" i="167"/>
  <c r="CG577" i="167"/>
  <c r="CK577" i="167"/>
  <c r="BQ599" i="167"/>
  <c r="BY599" i="167"/>
  <c r="BY497" i="167"/>
  <c r="BR582" i="167"/>
  <c r="CS582" i="167"/>
  <c r="CG582" i="167"/>
  <c r="CK582" i="167"/>
  <c r="BZ540" i="167"/>
  <c r="CL520" i="167"/>
  <c r="BN520" i="167"/>
  <c r="CK567" i="167"/>
  <c r="CL567" i="167"/>
  <c r="BQ567" i="167"/>
  <c r="CR567" i="167"/>
  <c r="CU567" i="167" s="1"/>
  <c r="BS510" i="167"/>
  <c r="CK509" i="167"/>
  <c r="CS509" i="167"/>
  <c r="BZ509" i="167"/>
  <c r="CA509" i="167"/>
  <c r="BS529" i="167"/>
  <c r="BS488" i="167"/>
  <c r="CG684" i="167"/>
  <c r="CK9" i="167"/>
  <c r="CL9" i="167"/>
  <c r="BQ9" i="167"/>
  <c r="BY9" i="167"/>
  <c r="BZ9" i="167"/>
  <c r="CR9" i="167"/>
  <c r="CU9" i="167" s="1"/>
  <c r="BR9" i="167"/>
  <c r="CO546" i="167"/>
  <c r="BZ935" i="167"/>
  <c r="CA935" i="167"/>
  <c r="CG935" i="167"/>
  <c r="CK935" i="167"/>
  <c r="CM935" i="167"/>
  <c r="CS935" i="167"/>
  <c r="BR935" i="167"/>
  <c r="CS8" i="167"/>
  <c r="BR8" i="167"/>
  <c r="CG8" i="167"/>
  <c r="CK8" i="167"/>
  <c r="BZ8" i="167"/>
  <c r="CA8" i="167"/>
  <c r="CM8" i="167"/>
  <c r="G482" i="167"/>
  <c r="CF482" i="167"/>
  <c r="BS482" i="167"/>
  <c r="CA482" i="167"/>
  <c r="F482" i="167"/>
  <c r="CL482" i="167"/>
  <c r="CS44" i="167"/>
  <c r="CF38" i="167"/>
  <c r="BZ31" i="167"/>
  <c r="CS20" i="167"/>
  <c r="CF14" i="167"/>
  <c r="BZ463" i="167"/>
  <c r="CS481" i="167"/>
  <c r="CF811" i="167"/>
  <c r="BZ462" i="167"/>
  <c r="CA455" i="167"/>
  <c r="BY467" i="167"/>
  <c r="CA471" i="167"/>
  <c r="CG470" i="167"/>
  <c r="CA472" i="167"/>
  <c r="BS1188" i="167"/>
  <c r="CA1188" i="167"/>
  <c r="CM1188" i="167"/>
  <c r="CR1002" i="167"/>
  <c r="BP1001" i="167"/>
  <c r="CA527" i="167"/>
  <c r="CA1000" i="167"/>
  <c r="CL1027" i="167"/>
  <c r="BY1027" i="167"/>
  <c r="CM651" i="167"/>
  <c r="BR651" i="167"/>
  <c r="CA651" i="167"/>
  <c r="BY572" i="167"/>
  <c r="CK575" i="167"/>
  <c r="BQ577" i="167"/>
  <c r="BY532" i="167"/>
  <c r="CA532" i="167"/>
  <c r="BS532" i="167"/>
  <c r="CL532" i="167"/>
  <c r="CK816" i="167"/>
  <c r="CS816" i="167"/>
  <c r="BP816" i="167"/>
  <c r="BR506" i="167"/>
  <c r="BQ497" i="167"/>
  <c r="CG511" i="167"/>
  <c r="BR511" i="167"/>
  <c r="BN582" i="167"/>
  <c r="BN540" i="167"/>
  <c r="BO540" i="167"/>
  <c r="CK520" i="167"/>
  <c r="BS567" i="167"/>
  <c r="BR509" i="167"/>
  <c r="CR509" i="167"/>
  <c r="BY509" i="167"/>
  <c r="BO562" i="167"/>
  <c r="CF562" i="167"/>
  <c r="CL562" i="167"/>
  <c r="BS562" i="167"/>
  <c r="BO579" i="167"/>
  <c r="BQ579" i="167"/>
  <c r="BR579" i="167"/>
  <c r="CR579" i="167"/>
  <c r="BY579" i="167"/>
  <c r="CK579" i="167"/>
  <c r="BQ488" i="167"/>
  <c r="CL804" i="167"/>
  <c r="CO803" i="167"/>
  <c r="BR684" i="167"/>
  <c r="CR616" i="167"/>
  <c r="BO726" i="167"/>
  <c r="BN726" i="167"/>
  <c r="BN708" i="167"/>
  <c r="BR738" i="167"/>
  <c r="CM738" i="167"/>
  <c r="CA738" i="167"/>
  <c r="CK738" i="167"/>
  <c r="BP738" i="167"/>
  <c r="CS738" i="167"/>
  <c r="BS561" i="167"/>
  <c r="BQ507" i="167"/>
  <c r="BR507" i="167"/>
  <c r="CR507" i="167"/>
  <c r="BY507" i="167"/>
  <c r="BZ507" i="167"/>
  <c r="CK507" i="167"/>
  <c r="CL507" i="167"/>
  <c r="AJ482" i="167"/>
  <c r="AK482" i="167"/>
  <c r="BQ1072" i="167"/>
  <c r="BZ455" i="167"/>
  <c r="BR585" i="167"/>
  <c r="CA585" i="167"/>
  <c r="BN704" i="167"/>
  <c r="BO704" i="167"/>
  <c r="CK950" i="167"/>
  <c r="BY950" i="167"/>
  <c r="CF950" i="167"/>
  <c r="CA565" i="167"/>
  <c r="CR599" i="167"/>
  <c r="BP531" i="167"/>
  <c r="BY557" i="167"/>
  <c r="BZ583" i="167"/>
  <c r="CR816" i="167"/>
  <c r="BY816" i="167"/>
  <c r="BN710" i="167"/>
  <c r="CK624" i="167"/>
  <c r="BZ644" i="167"/>
  <c r="CR505" i="167"/>
  <c r="CF505" i="167"/>
  <c r="BP505" i="167"/>
  <c r="BP582" i="167"/>
  <c r="BR567" i="167"/>
  <c r="CS529" i="167"/>
  <c r="BZ529" i="167"/>
  <c r="CA529" i="167"/>
  <c r="CK529" i="167"/>
  <c r="BR529" i="167"/>
  <c r="CG564" i="167"/>
  <c r="BN579" i="167"/>
  <c r="CG767" i="167"/>
  <c r="BR767" i="167"/>
  <c r="CM767" i="167"/>
  <c r="BZ767" i="167"/>
  <c r="CA767" i="167"/>
  <c r="CL1186" i="167"/>
  <c r="BS1186" i="167"/>
  <c r="CL494" i="167"/>
  <c r="BQ494" i="167"/>
  <c r="BY494" i="167"/>
  <c r="CG602" i="167"/>
  <c r="BR602" i="167"/>
  <c r="CK602" i="167"/>
  <c r="BZ602" i="167"/>
  <c r="CA602" i="167"/>
  <c r="BP9" i="167"/>
  <c r="CM9" i="167"/>
  <c r="CK546" i="167"/>
  <c r="CM546" i="167"/>
  <c r="BZ546" i="167"/>
  <c r="BP546" i="167"/>
  <c r="BR546" i="167"/>
  <c r="CG546" i="167"/>
  <c r="CS546" i="167"/>
  <c r="BS665" i="167"/>
  <c r="BN590" i="167"/>
  <c r="BO590" i="167"/>
  <c r="CQ590" i="167"/>
  <c r="CV590" i="167" s="1"/>
  <c r="CK768" i="167"/>
  <c r="CM768" i="167"/>
  <c r="BP539" i="167"/>
  <c r="BZ539" i="167"/>
  <c r="CS539" i="167"/>
  <c r="BQ492" i="167"/>
  <c r="CR492" i="167"/>
  <c r="BQ804" i="167"/>
  <c r="CR804" i="167"/>
  <c r="BY804" i="167"/>
  <c r="BQ660" i="167"/>
  <c r="BR660" i="167"/>
  <c r="CK613" i="167"/>
  <c r="CM613" i="167"/>
  <c r="BZ613" i="167"/>
  <c r="BS720" i="167"/>
  <c r="CK544" i="167"/>
  <c r="BS629" i="167"/>
  <c r="BP629" i="167"/>
  <c r="CG1021" i="167"/>
  <c r="BZ524" i="167"/>
  <c r="BS514" i="167"/>
  <c r="BN559" i="167"/>
  <c r="BO559" i="167"/>
  <c r="BZ551" i="167"/>
  <c r="CA551" i="167"/>
  <c r="CG551" i="167"/>
  <c r="CS665" i="167"/>
  <c r="CA665" i="167"/>
  <c r="BZ665" i="167"/>
  <c r="CG665" i="167"/>
  <c r="CK665" i="167"/>
  <c r="BR665" i="167"/>
  <c r="BO648" i="167"/>
  <c r="BN648" i="167"/>
  <c r="CQ648" i="167"/>
  <c r="BS1015" i="167"/>
  <c r="CF479" i="167"/>
  <c r="BQ479" i="167"/>
  <c r="CA479" i="167"/>
  <c r="CL479" i="167"/>
  <c r="CM479" i="167"/>
  <c r="BS752" i="167"/>
  <c r="AE752" i="167"/>
  <c r="AD752" i="167"/>
  <c r="BY564" i="167"/>
  <c r="CL564" i="167"/>
  <c r="BQ564" i="167"/>
  <c r="CM563" i="167"/>
  <c r="CS563" i="167"/>
  <c r="CS768" i="167"/>
  <c r="CM620" i="167"/>
  <c r="CF496" i="167"/>
  <c r="BY496" i="167"/>
  <c r="CK495" i="167"/>
  <c r="CK492" i="167"/>
  <c r="CR491" i="167"/>
  <c r="BY491" i="167"/>
  <c r="CS490" i="167"/>
  <c r="BZ490" i="167"/>
  <c r="CA490" i="167"/>
  <c r="BN488" i="167"/>
  <c r="CL660" i="167"/>
  <c r="BR613" i="167"/>
  <c r="CM726" i="167"/>
  <c r="BQ738" i="167"/>
  <c r="CR738" i="167"/>
  <c r="CL629" i="167"/>
  <c r="CG545" i="167"/>
  <c r="BR545" i="167"/>
  <c r="CO524" i="167"/>
  <c r="CG649" i="167"/>
  <c r="BZ649" i="167"/>
  <c r="CA649" i="167"/>
  <c r="CK649" i="167"/>
  <c r="BR649" i="167"/>
  <c r="CS513" i="167"/>
  <c r="BZ513" i="167"/>
  <c r="CA513" i="167"/>
  <c r="CG513" i="167"/>
  <c r="CK551" i="167"/>
  <c r="CM665" i="167"/>
  <c r="CF667" i="167"/>
  <c r="BP667" i="167"/>
  <c r="CS648" i="167"/>
  <c r="BY1056" i="167"/>
  <c r="CL1056" i="167"/>
  <c r="F1221" i="167"/>
  <c r="CL1221" i="167"/>
  <c r="G1221" i="167"/>
  <c r="BY1221" i="167"/>
  <c r="CF1221" i="167"/>
  <c r="BY646" i="167"/>
  <c r="CA646" i="167"/>
  <c r="CF646" i="167"/>
  <c r="BR541" i="167"/>
  <c r="CM541" i="167"/>
  <c r="BQ515" i="167"/>
  <c r="CR515" i="167"/>
  <c r="CR564" i="167"/>
  <c r="BZ562" i="167"/>
  <c r="CA562" i="167"/>
  <c r="BP562" i="167"/>
  <c r="CG562" i="167"/>
  <c r="CS578" i="167"/>
  <c r="BZ578" i="167"/>
  <c r="CA578" i="167"/>
  <c r="BP769" i="167"/>
  <c r="CF769" i="167"/>
  <c r="BP768" i="167"/>
  <c r="CR773" i="167"/>
  <c r="BY773" i="167"/>
  <c r="CR539" i="167"/>
  <c r="BY539" i="167"/>
  <c r="BQ739" i="167"/>
  <c r="CR739" i="167"/>
  <c r="CA496" i="167"/>
  <c r="CM803" i="167"/>
  <c r="CF643" i="167"/>
  <c r="BP643" i="167"/>
  <c r="CQ1168" i="167"/>
  <c r="CK660" i="167"/>
  <c r="BP613" i="167"/>
  <c r="CO544" i="167"/>
  <c r="BN508" i="167"/>
  <c r="CS545" i="167"/>
  <c r="BY718" i="167"/>
  <c r="CF718" i="167"/>
  <c r="BY525" i="167"/>
  <c r="CA525" i="167"/>
  <c r="CF525" i="167"/>
  <c r="BR524" i="167"/>
  <c r="CM524" i="167"/>
  <c r="CA524" i="167"/>
  <c r="BN603" i="167"/>
  <c r="CL518" i="167"/>
  <c r="CF650" i="167"/>
  <c r="CA650" i="167"/>
  <c r="BQ650" i="167"/>
  <c r="BZ514" i="167"/>
  <c r="CA514" i="167"/>
  <c r="BP514" i="167"/>
  <c r="CM514" i="167"/>
  <c r="BS559" i="167"/>
  <c r="CS536" i="167"/>
  <c r="CF658" i="167"/>
  <c r="BQ658" i="167"/>
  <c r="BS658" i="167"/>
  <c r="CS645" i="167"/>
  <c r="BZ645" i="167"/>
  <c r="CA645" i="167"/>
  <c r="CG645" i="167"/>
  <c r="CM645" i="167"/>
  <c r="CF1056" i="167"/>
  <c r="AK1013" i="167"/>
  <c r="CS544" i="167"/>
  <c r="BZ544" i="167"/>
  <c r="BP544" i="167"/>
  <c r="CA544" i="167"/>
  <c r="CM544" i="167"/>
  <c r="CF561" i="167"/>
  <c r="BQ545" i="167"/>
  <c r="CR545" i="167"/>
  <c r="BN718" i="167"/>
  <c r="CQ718" i="167"/>
  <c r="BN642" i="167"/>
  <c r="BQ524" i="167"/>
  <c r="CR524" i="167"/>
  <c r="CO518" i="167"/>
  <c r="CA507" i="167"/>
  <c r="BP507" i="167"/>
  <c r="CF507" i="167"/>
  <c r="CF841" i="167"/>
  <c r="CL841" i="167"/>
  <c r="AD696" i="167"/>
  <c r="AE696" i="167"/>
  <c r="BS696" i="167"/>
  <c r="AA779" i="167"/>
  <c r="CA779" i="167"/>
  <c r="BZ779" i="167"/>
  <c r="CG779" i="167"/>
  <c r="CM779" i="167"/>
  <c r="CS779" i="167"/>
  <c r="BB728" i="167"/>
  <c r="BN728" i="167"/>
  <c r="BO728" i="167"/>
  <c r="CS569" i="167"/>
  <c r="CA569" i="167"/>
  <c r="CF683" i="167"/>
  <c r="BY619" i="167"/>
  <c r="BZ572" i="167"/>
  <c r="BS577" i="167"/>
  <c r="CK533" i="167"/>
  <c r="BR533" i="167"/>
  <c r="BN534" i="167"/>
  <c r="BO534" i="167"/>
  <c r="BR531" i="167"/>
  <c r="CM531" i="167"/>
  <c r="CM584" i="167"/>
  <c r="BS557" i="167"/>
  <c r="CL710" i="167"/>
  <c r="CK710" i="167"/>
  <c r="BQ511" i="167"/>
  <c r="CR511" i="167"/>
  <c r="BS646" i="167"/>
  <c r="CM567" i="167"/>
  <c r="CK541" i="167"/>
  <c r="CF615" i="167"/>
  <c r="BY615" i="167"/>
  <c r="CQ510" i="167"/>
  <c r="CK510" i="167"/>
  <c r="BQ563" i="167"/>
  <c r="CR563" i="167"/>
  <c r="BY563" i="167"/>
  <c r="BS580" i="167"/>
  <c r="CO578" i="167"/>
  <c r="CG768" i="167"/>
  <c r="CO766" i="167"/>
  <c r="CL539" i="167"/>
  <c r="BS496" i="167"/>
  <c r="CL495" i="167"/>
  <c r="CL491" i="167"/>
  <c r="CA643" i="167"/>
  <c r="CF726" i="167"/>
  <c r="BS726" i="167"/>
  <c r="CK802" i="167"/>
  <c r="CR802" i="167"/>
  <c r="CM1064" i="167"/>
  <c r="BR1064" i="167"/>
  <c r="BR544" i="167"/>
  <c r="CM545" i="167"/>
  <c r="BR526" i="167"/>
  <c r="BS1021" i="167"/>
  <c r="CM642" i="167"/>
  <c r="BS642" i="167"/>
  <c r="CF519" i="167"/>
  <c r="BR518" i="167"/>
  <c r="CA518" i="167"/>
  <c r="CG518" i="167"/>
  <c r="CK518" i="167"/>
  <c r="CS518" i="167"/>
  <c r="BR514" i="167"/>
  <c r="CF513" i="167"/>
  <c r="BR551" i="167"/>
  <c r="BS667" i="167"/>
  <c r="BS657" i="167"/>
  <c r="BY657" i="167"/>
  <c r="BY652" i="167"/>
  <c r="BZ652" i="167"/>
  <c r="BQ652" i="167"/>
  <c r="CL590" i="167"/>
  <c r="BQ590" i="167"/>
  <c r="CR590" i="167"/>
  <c r="BP587" i="167"/>
  <c r="BZ587" i="167"/>
  <c r="BR587" i="167"/>
  <c r="CS587" i="167"/>
  <c r="CG587" i="167"/>
  <c r="CM587" i="167"/>
  <c r="CA587" i="167"/>
  <c r="Z779" i="167"/>
  <c r="BY708" i="167"/>
  <c r="CA708" i="167"/>
  <c r="CF708" i="167"/>
  <c r="CL807" i="167"/>
  <c r="BQ807" i="167"/>
  <c r="BR807" i="167"/>
  <c r="BZ807" i="167"/>
  <c r="BZ554" i="167"/>
  <c r="CA554" i="167"/>
  <c r="BP554" i="167"/>
  <c r="CG554" i="167"/>
  <c r="BR554" i="167"/>
  <c r="BS566" i="167"/>
  <c r="BY561" i="167"/>
  <c r="CL545" i="167"/>
  <c r="CK1021" i="167"/>
  <c r="CS1021" i="167"/>
  <c r="BZ1021" i="167"/>
  <c r="CM1021" i="167"/>
  <c r="BN671" i="167"/>
  <c r="BO671" i="167"/>
  <c r="BN519" i="167"/>
  <c r="CQ519" i="167"/>
  <c r="CQ513" i="167"/>
  <c r="CA667" i="167"/>
  <c r="BS656" i="167"/>
  <c r="CF645" i="167"/>
  <c r="BZ5" i="167"/>
  <c r="CM5" i="167"/>
  <c r="CA5" i="167"/>
  <c r="CG5" i="167"/>
  <c r="CS5" i="167"/>
  <c r="BN1117" i="167"/>
  <c r="AJ695" i="167"/>
  <c r="AK695" i="167"/>
  <c r="G733" i="167"/>
  <c r="CM733" i="167"/>
  <c r="F733" i="167"/>
  <c r="BS733" i="167"/>
  <c r="CF484" i="167"/>
  <c r="G484" i="167"/>
  <c r="CM484" i="167"/>
  <c r="CL484" i="167"/>
  <c r="BQ484" i="167"/>
  <c r="F484" i="167"/>
  <c r="BY484" i="167"/>
  <c r="BS484" i="167"/>
  <c r="AJ714" i="167"/>
  <c r="AK714" i="167"/>
  <c r="BN724" i="167"/>
  <c r="CM1120" i="167"/>
  <c r="BZ1120" i="167"/>
  <c r="Z1120" i="167"/>
  <c r="AA1120" i="167"/>
  <c r="BR1120" i="167"/>
  <c r="CA1120" i="167"/>
  <c r="CG1120" i="167"/>
  <c r="CK1120" i="167"/>
  <c r="CS1120" i="167"/>
  <c r="CK1187" i="167"/>
  <c r="CM1187" i="167"/>
  <c r="BR1187" i="167"/>
  <c r="BS491" i="167"/>
  <c r="BZ803" i="167"/>
  <c r="CA803" i="167"/>
  <c r="CG803" i="167"/>
  <c r="BR803" i="167"/>
  <c r="CG613" i="167"/>
  <c r="BQ602" i="167"/>
  <c r="CR602" i="167"/>
  <c r="BP726" i="167"/>
  <c r="BZ726" i="167"/>
  <c r="CS726" i="167"/>
  <c r="BS708" i="167"/>
  <c r="CF821" i="167"/>
  <c r="BY821" i="167"/>
  <c r="CM821" i="167"/>
  <c r="CR807" i="167"/>
  <c r="CL508" i="167"/>
  <c r="CK508" i="167"/>
  <c r="BP548" i="167"/>
  <c r="CS548" i="167"/>
  <c r="CM548" i="167"/>
  <c r="BR548" i="167"/>
  <c r="CA548" i="167"/>
  <c r="CS554" i="167"/>
  <c r="CK820" i="167"/>
  <c r="CL820" i="167"/>
  <c r="CR526" i="167"/>
  <c r="BY526" i="167"/>
  <c r="CK526" i="167"/>
  <c r="BP1021" i="167"/>
  <c r="CK621" i="167"/>
  <c r="CL621" i="167"/>
  <c r="BQ621" i="167"/>
  <c r="BY621" i="167"/>
  <c r="BS519" i="167"/>
  <c r="CF518" i="167"/>
  <c r="BQ518" i="167"/>
  <c r="BS518" i="167"/>
  <c r="CM513" i="167"/>
  <c r="CK560" i="167"/>
  <c r="CM560" i="167"/>
  <c r="BZ560" i="167"/>
  <c r="CA560" i="167"/>
  <c r="BR560" i="167"/>
  <c r="CF551" i="167"/>
  <c r="BQ551" i="167"/>
  <c r="BR536" i="167"/>
  <c r="BZ536" i="167"/>
  <c r="CA536" i="167"/>
  <c r="CG536" i="167"/>
  <c r="CF657" i="167"/>
  <c r="CA657" i="167"/>
  <c r="BQ657" i="167"/>
  <c r="BR612" i="167"/>
  <c r="BZ612" i="167"/>
  <c r="CG612" i="167"/>
  <c r="BP612" i="167"/>
  <c r="CK612" i="167"/>
  <c r="BS591" i="167"/>
  <c r="CL5" i="167"/>
  <c r="BY5" i="167"/>
  <c r="CR5" i="167"/>
  <c r="CG786" i="167"/>
  <c r="BR786" i="167"/>
  <c r="CS786" i="167"/>
  <c r="CK786" i="167"/>
  <c r="CM786" i="167"/>
  <c r="BZ786" i="167"/>
  <c r="CA786" i="167"/>
  <c r="CK779" i="167"/>
  <c r="BR1007" i="167"/>
  <c r="BZ1007" i="167"/>
  <c r="AA1007" i="167"/>
  <c r="CK1007" i="167"/>
  <c r="CA1007" i="167"/>
  <c r="CG1007" i="167"/>
  <c r="CS1007" i="167"/>
  <c r="CM1007" i="167"/>
  <c r="Z1007" i="167"/>
  <c r="G500" i="167"/>
  <c r="CF500" i="167"/>
  <c r="F500" i="167"/>
  <c r="CM500" i="167"/>
  <c r="CL500" i="167"/>
  <c r="CK750" i="167"/>
  <c r="CR750" i="167"/>
  <c r="BY750" i="167"/>
  <c r="CL750" i="167"/>
  <c r="X750" i="167"/>
  <c r="BQ750" i="167"/>
  <c r="W750" i="167"/>
  <c r="CK552" i="167"/>
  <c r="CS552" i="167"/>
  <c r="BZ552" i="167"/>
  <c r="CA552" i="167"/>
  <c r="CM552" i="167"/>
  <c r="BQ667" i="167"/>
  <c r="CK667" i="167"/>
  <c r="CL667" i="167"/>
  <c r="BR667" i="167"/>
  <c r="CR667" i="167"/>
  <c r="CK648" i="167"/>
  <c r="CM648" i="167"/>
  <c r="BZ648" i="167"/>
  <c r="CA648" i="167"/>
  <c r="BP648" i="167"/>
  <c r="BR648" i="167"/>
  <c r="CO592" i="167"/>
  <c r="CQ504" i="167"/>
  <c r="BO504" i="167"/>
  <c r="CG591" i="167"/>
  <c r="CK591" i="167"/>
  <c r="BR591" i="167"/>
  <c r="CS591" i="167"/>
  <c r="CA591" i="167"/>
  <c r="BP591" i="167"/>
  <c r="CM1013" i="167"/>
  <c r="BZ1013" i="167"/>
  <c r="CA1013" i="167"/>
  <c r="CK1013" i="167"/>
  <c r="AA1013" i="167"/>
  <c r="CG1013" i="167"/>
  <c r="CS1013" i="167"/>
  <c r="BR1013" i="167"/>
  <c r="Z1013" i="167"/>
  <c r="CO754" i="167"/>
  <c r="BS500" i="167"/>
  <c r="CL601" i="167"/>
  <c r="BP619" i="167"/>
  <c r="BZ619" i="167"/>
  <c r="CA619" i="167"/>
  <c r="CG619" i="167"/>
  <c r="BZ631" i="167"/>
  <c r="CK557" i="167"/>
  <c r="BY624" i="167"/>
  <c r="CL624" i="167"/>
  <c r="BQ624" i="167"/>
  <c r="CS503" i="167"/>
  <c r="BZ503" i="167"/>
  <c r="CA503" i="167"/>
  <c r="CF497" i="167"/>
  <c r="CL502" i="167"/>
  <c r="BQ502" i="167"/>
  <c r="CK556" i="167"/>
  <c r="CS556" i="167"/>
  <c r="BZ556" i="167"/>
  <c r="CA510" i="167"/>
  <c r="CF510" i="167"/>
  <c r="BP510" i="167"/>
  <c r="BS509" i="167"/>
  <c r="CL529" i="167"/>
  <c r="CA563" i="167"/>
  <c r="BQ773" i="167"/>
  <c r="CG1187" i="167"/>
  <c r="BP1187" i="167"/>
  <c r="BR539" i="167"/>
  <c r="CM492" i="167"/>
  <c r="BR492" i="167"/>
  <c r="BR491" i="167"/>
  <c r="CG490" i="167"/>
  <c r="CS487" i="167"/>
  <c r="CM487" i="167"/>
  <c r="BR487" i="167"/>
  <c r="BR804" i="167"/>
  <c r="CM804" i="167"/>
  <c r="CS804" i="167"/>
  <c r="BQ643" i="167"/>
  <c r="BO660" i="167"/>
  <c r="BS623" i="167"/>
  <c r="CA613" i="167"/>
  <c r="CL602" i="167"/>
  <c r="CR726" i="167"/>
  <c r="BY726" i="167"/>
  <c r="CL726" i="167"/>
  <c r="CA802" i="167"/>
  <c r="CF802" i="167"/>
  <c r="BQ508" i="167"/>
  <c r="BQ629" i="167"/>
  <c r="CR629" i="167"/>
  <c r="BY629" i="167"/>
  <c r="CR820" i="167"/>
  <c r="BQ765" i="167"/>
  <c r="BR765" i="167"/>
  <c r="BQ561" i="167"/>
  <c r="BZ545" i="167"/>
  <c r="BO718" i="167"/>
  <c r="CR642" i="167"/>
  <c r="BY642" i="167"/>
  <c r="CK642" i="167"/>
  <c r="CL642" i="167"/>
  <c r="BN525" i="167"/>
  <c r="BR621" i="167"/>
  <c r="CK524" i="167"/>
  <c r="CK513" i="167"/>
  <c r="BO609" i="167"/>
  <c r="CF537" i="167"/>
  <c r="BQ537" i="167"/>
  <c r="CA521" i="167"/>
  <c r="BP521" i="167"/>
  <c r="CF521" i="167"/>
  <c r="BZ591" i="167"/>
  <c r="BS589" i="167"/>
  <c r="BN589" i="167"/>
  <c r="CQ589" i="167"/>
  <c r="BO589" i="167"/>
  <c r="BS1191" i="167"/>
  <c r="BP1191" i="167"/>
  <c r="BS1056" i="167"/>
  <c r="BY1015" i="167"/>
  <c r="CF1015" i="167"/>
  <c r="CL1015" i="167"/>
  <c r="CM1015" i="167"/>
  <c r="BP1015" i="167"/>
  <c r="BS1221" i="167"/>
  <c r="AK702" i="167"/>
  <c r="AJ702" i="167"/>
  <c r="G779" i="167"/>
  <c r="CF779" i="167"/>
  <c r="BS779" i="167"/>
  <c r="F779" i="167"/>
  <c r="CL779" i="167"/>
  <c r="BZ810" i="167"/>
  <c r="AA810" i="167"/>
  <c r="CK810" i="167"/>
  <c r="CG810" i="167"/>
  <c r="CM810" i="167"/>
  <c r="CS810" i="167"/>
  <c r="Z810" i="167"/>
  <c r="BR810" i="167"/>
  <c r="CA810" i="167"/>
  <c r="BN729" i="167"/>
  <c r="AJ751" i="167"/>
  <c r="AK751" i="167"/>
  <c r="BY647" i="167"/>
  <c r="CF647" i="167"/>
  <c r="BY577" i="167"/>
  <c r="BN583" i="167"/>
  <c r="BO583" i="167"/>
  <c r="BQ630" i="167"/>
  <c r="CR630" i="167"/>
  <c r="CM644" i="167"/>
  <c r="CS644" i="167"/>
  <c r="BN497" i="167"/>
  <c r="BN510" i="167"/>
  <c r="BZ563" i="167"/>
  <c r="CK562" i="167"/>
  <c r="BS578" i="167"/>
  <c r="BQ767" i="167"/>
  <c r="CR767" i="167"/>
  <c r="CL1187" i="167"/>
  <c r="BQ1187" i="167"/>
  <c r="BQ539" i="167"/>
  <c r="BN739" i="167"/>
  <c r="CM496" i="167"/>
  <c r="BR495" i="167"/>
  <c r="BQ491" i="167"/>
  <c r="CK491" i="167"/>
  <c r="CS491" i="167"/>
  <c r="CS803" i="167"/>
  <c r="BO803" i="167"/>
  <c r="CK643" i="167"/>
  <c r="CL643" i="167"/>
  <c r="BN660" i="167"/>
  <c r="CR633" i="167"/>
  <c r="BY633" i="167"/>
  <c r="CK633" i="167"/>
  <c r="CK605" i="167"/>
  <c r="CS605" i="167"/>
  <c r="BZ605" i="167"/>
  <c r="CM605" i="167"/>
  <c r="CO738" i="167"/>
  <c r="BZ802" i="167"/>
  <c r="CK807" i="167"/>
  <c r="CG1064" i="167"/>
  <c r="CR508" i="167"/>
  <c r="CO554" i="167"/>
  <c r="CL765" i="167"/>
  <c r="BY545" i="167"/>
  <c r="CK671" i="167"/>
  <c r="CM671" i="167"/>
  <c r="BR671" i="167"/>
  <c r="BZ671" i="167"/>
  <c r="CG524" i="167"/>
  <c r="CQ524" i="167"/>
  <c r="BS650" i="167"/>
  <c r="BR632" i="167"/>
  <c r="BZ632" i="167"/>
  <c r="CA632" i="167"/>
  <c r="BN609" i="167"/>
  <c r="CS551" i="167"/>
  <c r="BS551" i="167"/>
  <c r="CK617" i="167"/>
  <c r="CM617" i="167"/>
  <c r="BZ617" i="167"/>
  <c r="CA617" i="167"/>
  <c r="BP617" i="167"/>
  <c r="BR617" i="167"/>
  <c r="CL658" i="167"/>
  <c r="CL645" i="167"/>
  <c r="CO654" i="167"/>
  <c r="CL662" i="167"/>
  <c r="BQ662" i="167"/>
  <c r="CR662" i="167"/>
  <c r="BZ662" i="167"/>
  <c r="CA652" i="167"/>
  <c r="CM652" i="167"/>
  <c r="BP652" i="167"/>
  <c r="CF652" i="167"/>
  <c r="BN6" i="167"/>
  <c r="BS590" i="167"/>
  <c r="CA590" i="167"/>
  <c r="CF590" i="167"/>
  <c r="BR5" i="167"/>
  <c r="BR1056" i="167"/>
  <c r="CM1056" i="167"/>
  <c r="CA1056" i="167"/>
  <c r="CG1056" i="167"/>
  <c r="CK1056" i="167"/>
  <c r="CK841" i="167"/>
  <c r="BR841" i="167"/>
  <c r="CS841" i="167"/>
  <c r="CA841" i="167"/>
  <c r="BZ841" i="167"/>
  <c r="CG841" i="167"/>
  <c r="BY479" i="167"/>
  <c r="BQ1221" i="167"/>
  <c r="AD732" i="167"/>
  <c r="BS732" i="167"/>
  <c r="AE732" i="167"/>
  <c r="CG748" i="167"/>
  <c r="BR748" i="167"/>
  <c r="CS748" i="167"/>
  <c r="CA748" i="167"/>
  <c r="Z748" i="167"/>
  <c r="CK748" i="167"/>
  <c r="AA748" i="167"/>
  <c r="BZ748" i="167"/>
  <c r="CM748" i="167"/>
  <c r="CK696" i="167"/>
  <c r="CA696" i="167"/>
  <c r="CG696" i="167"/>
  <c r="Z696" i="167"/>
  <c r="CS696" i="167"/>
  <c r="BB730" i="167"/>
  <c r="BN730" i="167"/>
  <c r="AJ754" i="167"/>
  <c r="AK754" i="167"/>
  <c r="BN734" i="167"/>
  <c r="CQ734" i="167"/>
  <c r="BO734" i="167"/>
  <c r="AA696" i="167"/>
  <c r="AD694" i="167"/>
  <c r="CQ489" i="167"/>
  <c r="BN489" i="167"/>
  <c r="BO489" i="167"/>
  <c r="CK720" i="167"/>
  <c r="BS597" i="167"/>
  <c r="CA597" i="167"/>
  <c r="CQ1229" i="167"/>
  <c r="BS538" i="167"/>
  <c r="CQ617" i="167"/>
  <c r="BS536" i="167"/>
  <c r="BS659" i="167"/>
  <c r="BY592" i="167"/>
  <c r="CL612" i="167"/>
  <c r="CL591" i="167"/>
  <c r="BZ1191" i="167"/>
  <c r="BR1117" i="167"/>
  <c r="CA1117" i="167"/>
  <c r="BQ841" i="167"/>
  <c r="CR841" i="167"/>
  <c r="BY841" i="167"/>
  <c r="Z1012" i="167"/>
  <c r="CS1012" i="167"/>
  <c r="BR1012" i="167"/>
  <c r="AA1012" i="167"/>
  <c r="CK1012" i="167"/>
  <c r="AK1011" i="167"/>
  <c r="BS694" i="167"/>
  <c r="AE694" i="167"/>
  <c r="BO697" i="167"/>
  <c r="BQ736" i="167"/>
  <c r="CL736" i="167"/>
  <c r="BR736" i="167"/>
  <c r="W736" i="167"/>
  <c r="CR736" i="167"/>
  <c r="BY736" i="167"/>
  <c r="BZ736" i="167"/>
  <c r="BS810" i="167"/>
  <c r="AK717" i="167"/>
  <c r="AJ717" i="167"/>
  <c r="CQ783" i="167"/>
  <c r="BO783" i="167"/>
  <c r="BZ642" i="167"/>
  <c r="BS553" i="167"/>
  <c r="BP559" i="167"/>
  <c r="CF559" i="167"/>
  <c r="CQ536" i="167"/>
  <c r="CQ659" i="167"/>
  <c r="CV659" i="167" s="1"/>
  <c r="BR655" i="167"/>
  <c r="BS592" i="167"/>
  <c r="CS504" i="167"/>
  <c r="CS7" i="167"/>
  <c r="BZ7" i="167"/>
  <c r="CS6" i="167"/>
  <c r="BZ6" i="167"/>
  <c r="CA6" i="167"/>
  <c r="CM6" i="167"/>
  <c r="BY1012" i="167"/>
  <c r="W1012" i="167"/>
  <c r="BQ1012" i="167"/>
  <c r="CR1012" i="167"/>
  <c r="X1012" i="167"/>
  <c r="CF1011" i="167"/>
  <c r="G1011" i="167"/>
  <c r="BR1009" i="167"/>
  <c r="Z1009" i="167"/>
  <c r="CK1009" i="167"/>
  <c r="CF697" i="167"/>
  <c r="CL697" i="167"/>
  <c r="CM697" i="167"/>
  <c r="BQ697" i="167"/>
  <c r="F778" i="167"/>
  <c r="BY778" i="167"/>
  <c r="G778" i="167"/>
  <c r="CF778" i="167"/>
  <c r="CL778" i="167"/>
  <c r="CG764" i="167"/>
  <c r="BR764" i="167"/>
  <c r="CS764" i="167"/>
  <c r="BZ764" i="167"/>
  <c r="Z764" i="167"/>
  <c r="CA764" i="167"/>
  <c r="CK764" i="167"/>
  <c r="AA764" i="167"/>
  <c r="CF499" i="167"/>
  <c r="F499" i="167"/>
  <c r="G499" i="167"/>
  <c r="CQ422" i="167" s="1"/>
  <c r="CT422" i="167" s="1"/>
  <c r="CL499" i="167"/>
  <c r="BY499" i="167"/>
  <c r="AJ750" i="167"/>
  <c r="AK750" i="167"/>
  <c r="BO793" i="167"/>
  <c r="BN793" i="167"/>
  <c r="BN549" i="167"/>
  <c r="BO549" i="167"/>
  <c r="BY589" i="167"/>
  <c r="CR589" i="167"/>
  <c r="CL589" i="167"/>
  <c r="CL1117" i="167"/>
  <c r="BQ1117" i="167"/>
  <c r="CR1117" i="167"/>
  <c r="Z1221" i="167"/>
  <c r="CA1221" i="167"/>
  <c r="CK1221" i="167"/>
  <c r="CM1221" i="167"/>
  <c r="BR1221" i="167"/>
  <c r="AD1010" i="167"/>
  <c r="AE1010" i="167"/>
  <c r="BS1010" i="167"/>
  <c r="BR696" i="167"/>
  <c r="CG694" i="167"/>
  <c r="BZ694" i="167"/>
  <c r="AA694" i="167"/>
  <c r="CA694" i="167"/>
  <c r="Z694" i="167"/>
  <c r="BO741" i="167"/>
  <c r="BN741" i="167"/>
  <c r="BN759" i="167"/>
  <c r="BS630" i="167"/>
  <c r="CM710" i="167"/>
  <c r="BS498" i="167"/>
  <c r="CK497" i="167"/>
  <c r="CM646" i="167"/>
  <c r="BR581" i="167"/>
  <c r="BS515" i="167"/>
  <c r="CM547" i="167"/>
  <c r="BS579" i="167"/>
  <c r="CK769" i="167"/>
  <c r="CM1186" i="167"/>
  <c r="BR494" i="167"/>
  <c r="CM488" i="167"/>
  <c r="BS660" i="167"/>
  <c r="CK623" i="167"/>
  <c r="BQ613" i="167"/>
  <c r="CM708" i="167"/>
  <c r="BS1064" i="167"/>
  <c r="CM508" i="167"/>
  <c r="CK561" i="167"/>
  <c r="BQ546" i="167"/>
  <c r="CM525" i="167"/>
  <c r="CA603" i="167"/>
  <c r="CG603" i="167"/>
  <c r="CF514" i="167"/>
  <c r="CM553" i="167"/>
  <c r="CM559" i="167"/>
  <c r="BZ559" i="167"/>
  <c r="CL597" i="167"/>
  <c r="CR551" i="167"/>
  <c r="CL659" i="167"/>
  <c r="CO663" i="167"/>
  <c r="CA663" i="167"/>
  <c r="CG663" i="167"/>
  <c r="CF656" i="167"/>
  <c r="CK655" i="167"/>
  <c r="CF654" i="167"/>
  <c r="CM592" i="167"/>
  <c r="BR592" i="167"/>
  <c r="CK504" i="167"/>
  <c r="CR504" i="167"/>
  <c r="CK7" i="167"/>
  <c r="CG1111" i="167"/>
  <c r="CM1111" i="167"/>
  <c r="BR1111" i="167"/>
  <c r="CA1111" i="167"/>
  <c r="BS1016" i="167"/>
  <c r="CK482" i="167"/>
  <c r="Z482" i="167"/>
  <c r="CS482" i="167"/>
  <c r="CG482" i="167"/>
  <c r="CM482" i="167"/>
  <c r="W1010" i="167"/>
  <c r="CL1010" i="167"/>
  <c r="BQ1010" i="167"/>
  <c r="AE697" i="167"/>
  <c r="BS697" i="167"/>
  <c r="Z733" i="167"/>
  <c r="BZ733" i="167"/>
  <c r="AA733" i="167"/>
  <c r="CG733" i="167"/>
  <c r="CS733" i="167"/>
  <c r="BR733" i="167"/>
  <c r="CA733" i="167"/>
  <c r="BQ779" i="167"/>
  <c r="AD735" i="167"/>
  <c r="AE735" i="167"/>
  <c r="BS735" i="167"/>
  <c r="CF761" i="167"/>
  <c r="G761" i="167"/>
  <c r="CM761" i="167"/>
  <c r="BS761" i="167"/>
  <c r="CL761" i="167"/>
  <c r="BQ761" i="167"/>
  <c r="BY761" i="167"/>
  <c r="F761" i="167"/>
  <c r="F760" i="167"/>
  <c r="BY760" i="167"/>
  <c r="CA760" i="167"/>
  <c r="CF760" i="167"/>
  <c r="G760" i="167"/>
  <c r="CM760" i="167"/>
  <c r="CS633" i="167"/>
  <c r="CS720" i="167"/>
  <c r="BQ548" i="167"/>
  <c r="BQ671" i="167"/>
  <c r="CS642" i="167"/>
  <c r="CM603" i="167"/>
  <c r="BY513" i="167"/>
  <c r="BQ560" i="167"/>
  <c r="CL559" i="167"/>
  <c r="CF538" i="167"/>
  <c r="CR537" i="167"/>
  <c r="CM663" i="167"/>
  <c r="BY645" i="167"/>
  <c r="BY612" i="167"/>
  <c r="CG504" i="167"/>
  <c r="CQ549" i="167"/>
  <c r="CG549" i="167"/>
  <c r="CK549" i="167"/>
  <c r="CG7" i="167"/>
  <c r="CK6" i="167"/>
  <c r="BS5" i="167"/>
  <c r="CK589" i="167"/>
  <c r="BQ1191" i="167"/>
  <c r="BY1191" i="167"/>
  <c r="CK1191" i="167"/>
  <c r="CR1016" i="167"/>
  <c r="BQ1016" i="167"/>
  <c r="BZ1016" i="167"/>
  <c r="BS479" i="167"/>
  <c r="AD479" i="167"/>
  <c r="CL1012" i="167"/>
  <c r="CS1009" i="167"/>
  <c r="BS1008" i="167"/>
  <c r="AE1008" i="167"/>
  <c r="AE703" i="167"/>
  <c r="AD703" i="167"/>
  <c r="CL730" i="167"/>
  <c r="X730" i="167"/>
  <c r="CK730" i="167"/>
  <c r="W730" i="167"/>
  <c r="CR730" i="167"/>
  <c r="BQ730" i="167"/>
  <c r="CM778" i="167"/>
  <c r="CK778" i="167"/>
  <c r="BR778" i="167"/>
  <c r="BZ778" i="167"/>
  <c r="CG778" i="167"/>
  <c r="G716" i="167"/>
  <c r="CM716" i="167"/>
  <c r="CL716" i="167"/>
  <c r="BQ716" i="167"/>
  <c r="F716" i="167"/>
  <c r="Z493" i="167"/>
  <c r="BZ493" i="167"/>
  <c r="AA493" i="167"/>
  <c r="CG493" i="167"/>
  <c r="BR493" i="167"/>
  <c r="CS493" i="167"/>
  <c r="CA493" i="167"/>
  <c r="CM493" i="167"/>
  <c r="AD499" i="167"/>
  <c r="BS499" i="167"/>
  <c r="AE499" i="167"/>
  <c r="W777" i="167"/>
  <c r="BY777" i="167"/>
  <c r="CL777" i="167"/>
  <c r="BQ777" i="167"/>
  <c r="BR777" i="167"/>
  <c r="CR777" i="167"/>
  <c r="CU777" i="167" s="1"/>
  <c r="X777" i="167"/>
  <c r="BZ777" i="167"/>
  <c r="CG710" i="167"/>
  <c r="BR505" i="167"/>
  <c r="CA497" i="167"/>
  <c r="CM581" i="167"/>
  <c r="CG547" i="167"/>
  <c r="BR580" i="167"/>
  <c r="CA769" i="167"/>
  <c r="BP868" i="167"/>
  <c r="CM494" i="167"/>
  <c r="CG488" i="167"/>
  <c r="BR643" i="167"/>
  <c r="BY684" i="167"/>
  <c r="CA623" i="167"/>
  <c r="CL613" i="167"/>
  <c r="BO613" i="167"/>
  <c r="BZ708" i="167"/>
  <c r="CM807" i="167"/>
  <c r="CG508" i="167"/>
  <c r="BR820" i="167"/>
  <c r="BY566" i="167"/>
  <c r="CA561" i="167"/>
  <c r="CL546" i="167"/>
  <c r="BO546" i="167"/>
  <c r="BZ525" i="167"/>
  <c r="CL603" i="167"/>
  <c r="BZ650" i="167"/>
  <c r="CF517" i="167"/>
  <c r="BY517" i="167"/>
  <c r="CG553" i="167"/>
  <c r="CK559" i="167"/>
  <c r="BP609" i="167"/>
  <c r="CF597" i="167"/>
  <c r="BY552" i="167"/>
  <c r="CA538" i="167"/>
  <c r="BP538" i="167"/>
  <c r="CL536" i="167"/>
  <c r="CM667" i="167"/>
  <c r="CL663" i="167"/>
  <c r="BZ657" i="167"/>
  <c r="CA655" i="167"/>
  <c r="CK592" i="167"/>
  <c r="BP592" i="167"/>
  <c r="BQ8" i="167"/>
  <c r="CK1057" i="167"/>
  <c r="CM1057" i="167"/>
  <c r="BP1057" i="167"/>
  <c r="CS1057" i="167"/>
  <c r="CG6" i="167"/>
  <c r="CM590" i="167"/>
  <c r="BR590" i="167"/>
  <c r="BZ590" i="167"/>
  <c r="BZ512" i="167"/>
  <c r="CG512" i="167"/>
  <c r="CS512" i="167"/>
  <c r="CR1056" i="167"/>
  <c r="BQ1056" i="167"/>
  <c r="CK1117" i="167"/>
  <c r="BN574" i="167"/>
  <c r="CM1014" i="167"/>
  <c r="BZ1014" i="167"/>
  <c r="BS801" i="167"/>
  <c r="AE479" i="167"/>
  <c r="W482" i="167"/>
  <c r="BY482" i="167"/>
  <c r="X482" i="167"/>
  <c r="CS1221" i="167"/>
  <c r="BN1013" i="167"/>
  <c r="BR1011" i="167"/>
  <c r="AJ1009" i="167"/>
  <c r="AD1008" i="167"/>
  <c r="CQ1008" i="167"/>
  <c r="BO1008" i="167"/>
  <c r="BN696" i="167"/>
  <c r="BB696" i="167"/>
  <c r="CQ696" i="167"/>
  <c r="CM694" i="167"/>
  <c r="CA697" i="167"/>
  <c r="CA778" i="167"/>
  <c r="AA778" i="167"/>
  <c r="AK764" i="167"/>
  <c r="AJ764" i="167"/>
  <c r="F719" i="167"/>
  <c r="CF719" i="167"/>
  <c r="BY719" i="167"/>
  <c r="CM719" i="167"/>
  <c r="G719" i="167"/>
  <c r="CK493" i="167"/>
  <c r="BB501" i="167"/>
  <c r="BN501" i="167"/>
  <c r="CA534" i="167"/>
  <c r="BY506" i="167"/>
  <c r="BZ497" i="167"/>
  <c r="BN502" i="167"/>
  <c r="BP511" i="167"/>
  <c r="CA555" i="167"/>
  <c r="BQ646" i="167"/>
  <c r="CA567" i="167"/>
  <c r="BO581" i="167"/>
  <c r="BY562" i="167"/>
  <c r="BZ769" i="167"/>
  <c r="BN768" i="167"/>
  <c r="BQ1186" i="167"/>
  <c r="CA620" i="167"/>
  <c r="BO494" i="167"/>
  <c r="BY803" i="167"/>
  <c r="BZ623" i="167"/>
  <c r="BN613" i="167"/>
  <c r="BQ708" i="167"/>
  <c r="CA9" i="167"/>
  <c r="BO807" i="167"/>
  <c r="CL548" i="167"/>
  <c r="BY554" i="167"/>
  <c r="BZ561" i="167"/>
  <c r="BN546" i="167"/>
  <c r="CA718" i="167"/>
  <c r="BQ525" i="167"/>
  <c r="CA621" i="167"/>
  <c r="CA519" i="167"/>
  <c r="CK603" i="167"/>
  <c r="BY560" i="167"/>
  <c r="BY632" i="167"/>
  <c r="BZ517" i="167"/>
  <c r="BQ553" i="167"/>
  <c r="CG559" i="167"/>
  <c r="CA609" i="167"/>
  <c r="BZ597" i="167"/>
  <c r="BZ538" i="167"/>
  <c r="CL538" i="167"/>
  <c r="BY617" i="167"/>
  <c r="CA659" i="167"/>
  <c r="CK663" i="167"/>
  <c r="BZ655" i="167"/>
  <c r="BY648" i="167"/>
  <c r="BS654" i="167"/>
  <c r="CM662" i="167"/>
  <c r="BR662" i="167"/>
  <c r="CG592" i="167"/>
  <c r="BQ592" i="167"/>
  <c r="BQ612" i="167"/>
  <c r="CA7" i="167"/>
  <c r="BY6" i="167"/>
  <c r="BQ6" i="167"/>
  <c r="CF589" i="167"/>
  <c r="CL1191" i="167"/>
  <c r="BP512" i="167"/>
  <c r="BQ588" i="167"/>
  <c r="BR588" i="167"/>
  <c r="BZ588" i="167"/>
  <c r="BS558" i="167"/>
  <c r="CG1117" i="167"/>
  <c r="CS1111" i="167"/>
  <c r="BS574" i="167"/>
  <c r="CS1014" i="167"/>
  <c r="BQ482" i="167"/>
  <c r="AE1013" i="167"/>
  <c r="BS1013" i="167"/>
  <c r="BS1011" i="167"/>
  <c r="BS703" i="167"/>
  <c r="Z778" i="167"/>
  <c r="AD741" i="167"/>
  <c r="AE741" i="167"/>
  <c r="BS741" i="167"/>
  <c r="BN740" i="167"/>
  <c r="G735" i="167"/>
  <c r="CF735" i="167"/>
  <c r="CL735" i="167"/>
  <c r="CL734" i="167"/>
  <c r="CF489" i="167"/>
  <c r="F489" i="167"/>
  <c r="F783" i="167"/>
  <c r="Z762" i="167"/>
  <c r="CA762" i="167"/>
  <c r="CK762" i="167"/>
  <c r="CM762" i="167"/>
  <c r="BR762" i="167"/>
  <c r="CM753" i="167"/>
  <c r="CS753" i="167"/>
  <c r="BZ753" i="167"/>
  <c r="CA753" i="167"/>
  <c r="CM751" i="167"/>
  <c r="BZ751" i="167"/>
  <c r="AA751" i="167"/>
  <c r="CK751" i="167"/>
  <c r="BR751" i="167"/>
  <c r="BS749" i="167"/>
  <c r="AD749" i="167"/>
  <c r="W748" i="167"/>
  <c r="CR748" i="167"/>
  <c r="BY748" i="167"/>
  <c r="X748" i="167"/>
  <c r="CL748" i="167"/>
  <c r="CG824" i="167"/>
  <c r="CK824" i="167"/>
  <c r="AA824" i="167"/>
  <c r="CA824" i="167"/>
  <c r="CM824" i="167"/>
  <c r="CS824" i="167"/>
  <c r="BR824" i="167"/>
  <c r="Z824" i="167"/>
  <c r="AK798" i="167"/>
  <c r="AJ798" i="167"/>
  <c r="W796" i="167"/>
  <c r="CL796" i="167"/>
  <c r="BQ796" i="167"/>
  <c r="CR796" i="167"/>
  <c r="X796" i="167"/>
  <c r="BY796" i="167"/>
  <c r="W815" i="167"/>
  <c r="CL815" i="167"/>
  <c r="X815" i="167"/>
  <c r="BQ815" i="167"/>
  <c r="BY815" i="167"/>
  <c r="BZ815" i="167"/>
  <c r="CR815" i="167"/>
  <c r="CS589" i="167"/>
  <c r="CM1191" i="167"/>
  <c r="CL1014" i="167"/>
  <c r="CA1011" i="167"/>
  <c r="BS1072" i="167"/>
  <c r="F696" i="167"/>
  <c r="CF696" i="167"/>
  <c r="CR764" i="167"/>
  <c r="W754" i="167"/>
  <c r="BY754" i="167"/>
  <c r="CL754" i="167"/>
  <c r="BQ754" i="167"/>
  <c r="BR754" i="167"/>
  <c r="CM485" i="167"/>
  <c r="AA485" i="167"/>
  <c r="CK485" i="167"/>
  <c r="BR485" i="167"/>
  <c r="BQ714" i="167"/>
  <c r="AA714" i="167"/>
  <c r="BZ714" i="167"/>
  <c r="Z714" i="167"/>
  <c r="CG714" i="167"/>
  <c r="CM714" i="167"/>
  <c r="BR714" i="167"/>
  <c r="CS714" i="167"/>
  <c r="BR732" i="167"/>
  <c r="CS732" i="167"/>
  <c r="BZ732" i="167"/>
  <c r="Z732" i="167"/>
  <c r="CA732" i="167"/>
  <c r="AD719" i="167"/>
  <c r="BS719" i="167"/>
  <c r="CA734" i="167"/>
  <c r="AD734" i="167"/>
  <c r="AE734" i="167"/>
  <c r="CA489" i="167"/>
  <c r="CK500" i="167"/>
  <c r="BS783" i="167"/>
  <c r="AD783" i="167"/>
  <c r="Z753" i="167"/>
  <c r="CM742" i="167"/>
  <c r="CG742" i="167"/>
  <c r="CS742" i="167"/>
  <c r="Z742" i="167"/>
  <c r="BZ742" i="167"/>
  <c r="AA742" i="167"/>
  <c r="CL884" i="167"/>
  <c r="F884" i="167"/>
  <c r="BY884" i="167"/>
  <c r="G884" i="167"/>
  <c r="CF884" i="167"/>
  <c r="BS884" i="167"/>
  <c r="AE733" i="167"/>
  <c r="CA716" i="167"/>
  <c r="CK735" i="167"/>
  <c r="BY489" i="167"/>
  <c r="BR499" i="167"/>
  <c r="BZ499" i="167"/>
  <c r="AA499" i="167"/>
  <c r="CK499" i="167"/>
  <c r="CA783" i="167"/>
  <c r="BZ824" i="167"/>
  <c r="AA1010" i="167"/>
  <c r="BZ1010" i="167"/>
  <c r="Z1010" i="167"/>
  <c r="CG1010" i="167"/>
  <c r="CM1010" i="167"/>
  <c r="CA1008" i="167"/>
  <c r="BY1008" i="167"/>
  <c r="AD733" i="167"/>
  <c r="W764" i="167"/>
  <c r="AJ725" i="167"/>
  <c r="BQ485" i="167"/>
  <c r="X485" i="167"/>
  <c r="BY485" i="167"/>
  <c r="BN714" i="167"/>
  <c r="X714" i="167"/>
  <c r="BN732" i="167"/>
  <c r="CK719" i="167"/>
  <c r="CS719" i="167"/>
  <c r="AD500" i="167"/>
  <c r="Z499" i="167"/>
  <c r="BS760" i="167"/>
  <c r="AD760" i="167"/>
  <c r="BY783" i="167"/>
  <c r="BZ783" i="167"/>
  <c r="AA783" i="167"/>
  <c r="CK783" i="167"/>
  <c r="W749" i="167"/>
  <c r="CR749" i="167"/>
  <c r="X749" i="167"/>
  <c r="BY749" i="167"/>
  <c r="CK749" i="167"/>
  <c r="CL749" i="167"/>
  <c r="AJ748" i="167"/>
  <c r="AD776" i="167"/>
  <c r="AE776" i="167"/>
  <c r="BS776" i="167"/>
  <c r="BN758" i="167"/>
  <c r="F757" i="167"/>
  <c r="CF757" i="167"/>
  <c r="BS757" i="167"/>
  <c r="CM757" i="167"/>
  <c r="G757" i="167"/>
  <c r="CG776" i="167"/>
  <c r="CS776" i="167"/>
  <c r="CA776" i="167"/>
  <c r="G775" i="167"/>
  <c r="CQ405" i="167" s="1"/>
  <c r="CL775" i="167"/>
  <c r="F775" i="167"/>
  <c r="BY775" i="167"/>
  <c r="AD798" i="167"/>
  <c r="AE798" i="167"/>
  <c r="AE702" i="167"/>
  <c r="BS702" i="167"/>
  <c r="W733" i="167"/>
  <c r="BY733" i="167"/>
  <c r="CL733" i="167"/>
  <c r="BQ733" i="167"/>
  <c r="G754" i="167"/>
  <c r="CF754" i="167"/>
  <c r="F754" i="167"/>
  <c r="BB725" i="167"/>
  <c r="BN725" i="167"/>
  <c r="CG735" i="167"/>
  <c r="BZ735" i="167"/>
  <c r="AA735" i="167"/>
  <c r="CM735" i="167"/>
  <c r="X734" i="167"/>
  <c r="CR734" i="167"/>
  <c r="BY734" i="167"/>
  <c r="CK734" i="167"/>
  <c r="BQ734" i="167"/>
  <c r="AE763" i="167"/>
  <c r="AD763" i="167"/>
  <c r="BS763" i="167"/>
  <c r="AK724" i="167"/>
  <c r="AJ724" i="167"/>
  <c r="BQ489" i="167"/>
  <c r="W493" i="167"/>
  <c r="BY493" i="167"/>
  <c r="CL493" i="167"/>
  <c r="BQ493" i="167"/>
  <c r="AA500" i="167"/>
  <c r="CA500" i="167"/>
  <c r="Z500" i="167"/>
  <c r="CG500" i="167"/>
  <c r="BR783" i="167"/>
  <c r="CS762" i="167"/>
  <c r="CS751" i="167"/>
  <c r="BB750" i="167"/>
  <c r="BN750" i="167"/>
  <c r="BR743" i="167"/>
  <c r="CR743" i="167"/>
  <c r="BY743" i="167"/>
  <c r="X743" i="167"/>
  <c r="CK743" i="167"/>
  <c r="CL743" i="167"/>
  <c r="AA776" i="167"/>
  <c r="AK775" i="167"/>
  <c r="AD797" i="167"/>
  <c r="BS797" i="167"/>
  <c r="AE797" i="167"/>
  <c r="BN796" i="167"/>
  <c r="BN512" i="167"/>
  <c r="BS587" i="167"/>
  <c r="CR1111" i="167"/>
  <c r="BS1111" i="167"/>
  <c r="CK574" i="167"/>
  <c r="BR574" i="167"/>
  <c r="BQ1014" i="167"/>
  <c r="BS841" i="167"/>
  <c r="CK479" i="167"/>
  <c r="W695" i="167"/>
  <c r="BQ695" i="167"/>
  <c r="X697" i="167"/>
  <c r="CR697" i="167"/>
  <c r="BY697" i="167"/>
  <c r="CK697" i="167"/>
  <c r="AD702" i="167"/>
  <c r="BN702" i="167"/>
  <c r="CM730" i="167"/>
  <c r="X733" i="167"/>
  <c r="BN736" i="167"/>
  <c r="BS778" i="167"/>
  <c r="AD778" i="167"/>
  <c r="AE725" i="167"/>
  <c r="BS725" i="167"/>
  <c r="AE729" i="167"/>
  <c r="BS729" i="167"/>
  <c r="CR485" i="167"/>
  <c r="AK485" i="167"/>
  <c r="BQ719" i="167"/>
  <c r="Z735" i="167"/>
  <c r="W734" i="167"/>
  <c r="X493" i="167"/>
  <c r="BQ500" i="167"/>
  <c r="CK760" i="167"/>
  <c r="Z760" i="167"/>
  <c r="BZ760" i="167"/>
  <c r="AJ762" i="167"/>
  <c r="BR741" i="167"/>
  <c r="CM741" i="167"/>
  <c r="CS741" i="167"/>
  <c r="BZ741" i="167"/>
  <c r="Z741" i="167"/>
  <c r="CA741" i="167"/>
  <c r="BR740" i="167"/>
  <c r="BQ740" i="167"/>
  <c r="CR740" i="167"/>
  <c r="X740" i="167"/>
  <c r="BZ740" i="167"/>
  <c r="CK740" i="167"/>
  <c r="BR776" i="167"/>
  <c r="Z776" i="167"/>
  <c r="AK859" i="167"/>
  <c r="AJ859" i="167"/>
  <c r="AA682" i="167"/>
  <c r="CA682" i="167"/>
  <c r="Z682" i="167"/>
  <c r="BP682" i="167" s="1"/>
  <c r="CG682" i="167"/>
  <c r="CM682" i="167"/>
  <c r="CK682" i="167"/>
  <c r="BR682" i="167"/>
  <c r="BZ682" i="167"/>
  <c r="CS682" i="167"/>
  <c r="CR587" i="167"/>
  <c r="CG479" i="167"/>
  <c r="CK1010" i="167"/>
  <c r="BO1009" i="167"/>
  <c r="CQ1009" i="167"/>
  <c r="BQ696" i="167"/>
  <c r="CA695" i="167"/>
  <c r="CR733" i="167"/>
  <c r="CF1007" i="167"/>
  <c r="F1007" i="167"/>
  <c r="BN810" i="167"/>
  <c r="CM754" i="167"/>
  <c r="CL714" i="167"/>
  <c r="CM732" i="167"/>
  <c r="BO732" i="167"/>
  <c r="CQ732" i="167"/>
  <c r="CT732" i="167" s="1"/>
  <c r="CA717" i="167"/>
  <c r="BY717" i="167"/>
  <c r="CF717" i="167"/>
  <c r="F717" i="167"/>
  <c r="G717" i="167"/>
  <c r="CL717" i="167"/>
  <c r="BR735" i="167"/>
  <c r="CL489" i="167"/>
  <c r="X489" i="167"/>
  <c r="BN493" i="167"/>
  <c r="BQ501" i="167"/>
  <c r="CL501" i="167"/>
  <c r="BR501" i="167"/>
  <c r="W501" i="167"/>
  <c r="CR501" i="167"/>
  <c r="X501" i="167"/>
  <c r="CS499" i="167"/>
  <c r="CG780" i="167"/>
  <c r="BR780" i="167"/>
  <c r="CS780" i="167"/>
  <c r="BZ780" i="167"/>
  <c r="Z780" i="167"/>
  <c r="AA780" i="167"/>
  <c r="CK780" i="167"/>
  <c r="CK753" i="167"/>
  <c r="F749" i="167"/>
  <c r="CF749" i="167"/>
  <c r="BS798" i="167"/>
  <c r="X798" i="167"/>
  <c r="CR798" i="167"/>
  <c r="BY798" i="167"/>
  <c r="BZ798" i="167"/>
  <c r="W798" i="167"/>
  <c r="CL798" i="167"/>
  <c r="BQ798" i="167"/>
  <c r="BB759" i="167"/>
  <c r="CA757" i="167"/>
  <c r="BZ521" i="167"/>
  <c r="CR7" i="167"/>
  <c r="CS1191" i="167"/>
  <c r="CF1117" i="167"/>
  <c r="BQ587" i="167"/>
  <c r="CA1016" i="167"/>
  <c r="BY1013" i="167"/>
  <c r="CM1011" i="167"/>
  <c r="AA1011" i="167"/>
  <c r="AD1009" i="167"/>
  <c r="BS1009" i="167"/>
  <c r="CM1008" i="167"/>
  <c r="BZ695" i="167"/>
  <c r="BN1007" i="167"/>
  <c r="Z725" i="167"/>
  <c r="CA725" i="167"/>
  <c r="CK725" i="167"/>
  <c r="CM725" i="167"/>
  <c r="BR725" i="167"/>
  <c r="CM729" i="167"/>
  <c r="CS729" i="167"/>
  <c r="BZ729" i="167"/>
  <c r="CA729" i="167"/>
  <c r="CF728" i="167"/>
  <c r="CL485" i="167"/>
  <c r="CK714" i="167"/>
  <c r="CK732" i="167"/>
  <c r="F732" i="167"/>
  <c r="BS717" i="167"/>
  <c r="AD717" i="167"/>
  <c r="BN713" i="167"/>
  <c r="BQ735" i="167"/>
  <c r="W489" i="167"/>
  <c r="CS500" i="167"/>
  <c r="AK777" i="167"/>
  <c r="G777" i="167"/>
  <c r="CQ728" i="167" s="1"/>
  <c r="CF777" i="167"/>
  <c r="F777" i="167"/>
  <c r="BB762" i="167"/>
  <c r="BN762" i="167"/>
  <c r="CG753" i="167"/>
  <c r="BB749" i="167"/>
  <c r="BN749" i="167"/>
  <c r="CM775" i="167"/>
  <c r="AD775" i="167"/>
  <c r="AE775" i="167"/>
  <c r="BN856" i="167"/>
  <c r="CF734" i="167"/>
  <c r="CM734" i="167"/>
  <c r="F734" i="167"/>
  <c r="AE724" i="167"/>
  <c r="BS724" i="167"/>
  <c r="CF783" i="167"/>
  <c r="CL783" i="167"/>
  <c r="AE762" i="167"/>
  <c r="BS762" i="167"/>
  <c r="AE753" i="167"/>
  <c r="BS753" i="167"/>
  <c r="BB752" i="167"/>
  <c r="BN752" i="167"/>
  <c r="AE772" i="167"/>
  <c r="AD772" i="167"/>
  <c r="BS772" i="167"/>
  <c r="AD1120" i="167"/>
  <c r="AE1120" i="167"/>
  <c r="AD793" i="167"/>
  <c r="AE793" i="167"/>
  <c r="X1120" i="167"/>
  <c r="BQ1120" i="167"/>
  <c r="W1120" i="167"/>
  <c r="BQ885" i="167"/>
  <c r="BY885" i="167"/>
  <c r="BR884" i="167"/>
  <c r="Z884" i="167"/>
  <c r="CK884" i="167"/>
  <c r="AA884" i="167"/>
  <c r="CS884" i="167"/>
  <c r="CA809" i="167"/>
  <c r="G809" i="167"/>
  <c r="CL809" i="167"/>
  <c r="CM809" i="167"/>
  <c r="BS824" i="167"/>
  <c r="AD824" i="167"/>
  <c r="AE824" i="167"/>
  <c r="Z1031" i="167"/>
  <c r="BZ1031" i="167"/>
  <c r="CM1031" i="167"/>
  <c r="BR1031" i="167"/>
  <c r="CG1031" i="167"/>
  <c r="CK1031" i="167"/>
  <c r="CA1092" i="167"/>
  <c r="F1092" i="167"/>
  <c r="CF1092" i="167"/>
  <c r="CM1092" i="167"/>
  <c r="G1092" i="167"/>
  <c r="AD1232" i="167"/>
  <c r="AE1232" i="167"/>
  <c r="BS1232" i="167"/>
  <c r="AA793" i="167"/>
  <c r="CA793" i="167"/>
  <c r="BR793" i="167"/>
  <c r="CL806" i="167"/>
  <c r="CL1120" i="167"/>
  <c r="W885" i="167"/>
  <c r="CO1082" i="167"/>
  <c r="BS785" i="167"/>
  <c r="AD809" i="167"/>
  <c r="BS809" i="167"/>
  <c r="AE1199" i="167"/>
  <c r="CO1199" i="167"/>
  <c r="AD1199" i="167"/>
  <c r="CS750" i="167"/>
  <c r="CG772" i="167"/>
  <c r="Z793" i="167"/>
  <c r="AE790" i="167"/>
  <c r="BO790" i="167"/>
  <c r="BN790" i="167"/>
  <c r="CK806" i="167"/>
  <c r="F806" i="167"/>
  <c r="G806" i="167"/>
  <c r="BS806" i="167"/>
  <c r="CF806" i="167"/>
  <c r="AJ1120" i="167"/>
  <c r="AK1120" i="167"/>
  <c r="CM885" i="167"/>
  <c r="BS1082" i="167"/>
  <c r="BY856" i="167"/>
  <c r="BQ856" i="167"/>
  <c r="BR856" i="167"/>
  <c r="W856" i="167"/>
  <c r="BY785" i="167"/>
  <c r="AK781" i="167"/>
  <c r="AJ781" i="167"/>
  <c r="CS1106" i="167"/>
  <c r="AA1106" i="167"/>
  <c r="CA1106" i="167"/>
  <c r="CM1106" i="167"/>
  <c r="BR1106" i="167"/>
  <c r="BZ1106" i="167"/>
  <c r="CG1106" i="167"/>
  <c r="Z1106" i="167"/>
  <c r="BN1063" i="167"/>
  <c r="AE754" i="167"/>
  <c r="X729" i="167"/>
  <c r="Z728" i="167"/>
  <c r="CS728" i="167"/>
  <c r="BS716" i="167"/>
  <c r="X719" i="167"/>
  <c r="AA713" i="167"/>
  <c r="AE493" i="167"/>
  <c r="AE777" i="167"/>
  <c r="X753" i="167"/>
  <c r="Z752" i="167"/>
  <c r="BP752" i="167" s="1"/>
  <c r="CS752" i="167"/>
  <c r="W776" i="167"/>
  <c r="CK798" i="167"/>
  <c r="CG747" i="167"/>
  <c r="BQ742" i="167"/>
  <c r="CR742" i="167"/>
  <c r="BS793" i="167"/>
  <c r="X793" i="167"/>
  <c r="CR793" i="167"/>
  <c r="BQ793" i="167"/>
  <c r="AD790" i="167"/>
  <c r="CA806" i="167"/>
  <c r="G1120" i="167"/>
  <c r="CQ392" i="167" s="1"/>
  <c r="CT392" i="167" s="1"/>
  <c r="CL885" i="167"/>
  <c r="BO1082" i="167"/>
  <c r="X856" i="167"/>
  <c r="BS859" i="167"/>
  <c r="CF859" i="167"/>
  <c r="F859" i="167"/>
  <c r="G859" i="167"/>
  <c r="CF809" i="167"/>
  <c r="BN1055" i="167"/>
  <c r="BY1232" i="167"/>
  <c r="BZ1232" i="167"/>
  <c r="X1232" i="167"/>
  <c r="CL1232" i="167"/>
  <c r="BQ1232" i="167"/>
  <c r="CR1232" i="167"/>
  <c r="W1232" i="167"/>
  <c r="BR796" i="167"/>
  <c r="Z796" i="167"/>
  <c r="CA796" i="167"/>
  <c r="CQ1082" i="167"/>
  <c r="AA785" i="167"/>
  <c r="BZ785" i="167"/>
  <c r="BR785" i="167"/>
  <c r="CG785" i="167"/>
  <c r="CK785" i="167"/>
  <c r="CM785" i="167"/>
  <c r="Z785" i="167"/>
  <c r="AJ1023" i="167"/>
  <c r="AK1023" i="167"/>
  <c r="AE1054" i="167"/>
  <c r="BS1054" i="167"/>
  <c r="AD1054" i="167"/>
  <c r="BN600" i="167"/>
  <c r="BZ730" i="167"/>
  <c r="Z730" i="167"/>
  <c r="BY779" i="167"/>
  <c r="W779" i="167"/>
  <c r="CR778" i="167"/>
  <c r="CK754" i="167"/>
  <c r="CA728" i="167"/>
  <c r="BY728" i="167"/>
  <c r="F485" i="167"/>
  <c r="W732" i="167"/>
  <c r="AD716" i="167"/>
  <c r="BZ713" i="167"/>
  <c r="BZ489" i="167"/>
  <c r="Z489" i="167"/>
  <c r="BY500" i="167"/>
  <c r="W500" i="167"/>
  <c r="CR760" i="167"/>
  <c r="CK777" i="167"/>
  <c r="CA752" i="167"/>
  <c r="BY752" i="167"/>
  <c r="F751" i="167"/>
  <c r="BR750" i="167"/>
  <c r="W741" i="167"/>
  <c r="CA749" i="167"/>
  <c r="Z749" i="167"/>
  <c r="BY776" i="167"/>
  <c r="BN776" i="167"/>
  <c r="Z798" i="167"/>
  <c r="CS757" i="167"/>
  <c r="AA757" i="167"/>
  <c r="CG757" i="167"/>
  <c r="CA747" i="167"/>
  <c r="W742" i="167"/>
  <c r="BS790" i="167"/>
  <c r="AA796" i="167"/>
  <c r="CF885" i="167"/>
  <c r="F885" i="167"/>
  <c r="CM884" i="167"/>
  <c r="AJ884" i="167"/>
  <c r="W785" i="167"/>
  <c r="X785" i="167"/>
  <c r="BY809" i="167"/>
  <c r="BS1063" i="167"/>
  <c r="AD1063" i="167"/>
  <c r="AE1063" i="167"/>
  <c r="F1070" i="167"/>
  <c r="CF1070" i="167"/>
  <c r="CL1070" i="167"/>
  <c r="BQ1070" i="167"/>
  <c r="BS1070" i="167"/>
  <c r="G1070" i="167"/>
  <c r="CQ366" i="167" s="1"/>
  <c r="BY1277" i="167"/>
  <c r="BZ1277" i="167"/>
  <c r="BQ1277" i="167"/>
  <c r="BR1277" i="167"/>
  <c r="W1277" i="167"/>
  <c r="CR1277" i="167"/>
  <c r="X1277" i="167"/>
  <c r="CK1277" i="167"/>
  <c r="CL1277" i="167"/>
  <c r="BS1023" i="167"/>
  <c r="CF1023" i="167"/>
  <c r="F1023" i="167"/>
  <c r="BY1023" i="167"/>
  <c r="G1023" i="167"/>
  <c r="W542" i="167"/>
  <c r="BY542" i="167"/>
  <c r="CL542" i="167"/>
  <c r="BQ542" i="167"/>
  <c r="CR542" i="167"/>
  <c r="CK542" i="167"/>
  <c r="X542" i="167"/>
  <c r="CS730" i="167"/>
  <c r="CR779" i="167"/>
  <c r="BQ778" i="167"/>
  <c r="Z754" i="167"/>
  <c r="W728" i="167"/>
  <c r="CS489" i="167"/>
  <c r="CR500" i="167"/>
  <c r="BQ760" i="167"/>
  <c r="Z777" i="167"/>
  <c r="W752" i="167"/>
  <c r="CL757" i="167"/>
  <c r="CR757" i="167"/>
  <c r="AD747" i="167"/>
  <c r="AJ793" i="167"/>
  <c r="AK793" i="167"/>
  <c r="CF797" i="167"/>
  <c r="BY797" i="167"/>
  <c r="F797" i="167"/>
  <c r="G797" i="167"/>
  <c r="BQ797" i="167"/>
  <c r="CK796" i="167"/>
  <c r="CG806" i="167"/>
  <c r="Z806" i="167"/>
  <c r="BZ806" i="167"/>
  <c r="BR806" i="167"/>
  <c r="AD885" i="167"/>
  <c r="CR856" i="167"/>
  <c r="CA856" i="167"/>
  <c r="F856" i="167"/>
  <c r="AD815" i="167"/>
  <c r="BQ809" i="167"/>
  <c r="F785" i="167"/>
  <c r="CF785" i="167"/>
  <c r="G785" i="167"/>
  <c r="CS1031" i="167"/>
  <c r="BY1092" i="167"/>
  <c r="CL1092" i="167"/>
  <c r="CK1092" i="167"/>
  <c r="W1092" i="167"/>
  <c r="X1092" i="167"/>
  <c r="BQ1092" i="167"/>
  <c r="BR542" i="167"/>
  <c r="BN594" i="167"/>
  <c r="BO594" i="167"/>
  <c r="CQ594" i="167"/>
  <c r="AA750" i="167"/>
  <c r="BZ750" i="167"/>
  <c r="Z747" i="167"/>
  <c r="BZ747" i="167"/>
  <c r="CS747" i="167"/>
  <c r="AA747" i="167"/>
  <c r="CK747" i="167"/>
  <c r="CR806" i="167"/>
  <c r="W806" i="167"/>
  <c r="BS885" i="167"/>
  <c r="BZ884" i="167"/>
  <c r="BR815" i="167"/>
  <c r="CS781" i="167"/>
  <c r="CK781" i="167"/>
  <c r="CM781" i="167"/>
  <c r="CA781" i="167"/>
  <c r="AA781" i="167"/>
  <c r="BS1092" i="167"/>
  <c r="CG964" i="167"/>
  <c r="BR964" i="167"/>
  <c r="CS964" i="167"/>
  <c r="Z964" i="167"/>
  <c r="BZ964" i="167"/>
  <c r="AA964" i="167"/>
  <c r="CK964" i="167"/>
  <c r="BB1034" i="167"/>
  <c r="CQ1034" i="167"/>
  <c r="BO1034" i="167"/>
  <c r="BZ703" i="167"/>
  <c r="CM736" i="167"/>
  <c r="CR810" i="167"/>
  <c r="BR728" i="167"/>
  <c r="BQ713" i="167"/>
  <c r="BZ763" i="167"/>
  <c r="CM501" i="167"/>
  <c r="CR783" i="167"/>
  <c r="BR752" i="167"/>
  <c r="BY751" i="167"/>
  <c r="X751" i="167"/>
  <c r="CG750" i="167"/>
  <c r="Z750" i="167"/>
  <c r="AE743" i="167"/>
  <c r="G748" i="167"/>
  <c r="CQ407" i="167" s="1"/>
  <c r="CG775" i="167"/>
  <c r="X775" i="167"/>
  <c r="CR775" i="167"/>
  <c r="AA772" i="167"/>
  <c r="CS758" i="167"/>
  <c r="BR758" i="167"/>
  <c r="CG758" i="167"/>
  <c r="CK757" i="167"/>
  <c r="BY742" i="167"/>
  <c r="AD742" i="167"/>
  <c r="BS742" i="167"/>
  <c r="CK793" i="167"/>
  <c r="CL790" i="167"/>
  <c r="BZ796" i="167"/>
  <c r="X806" i="167"/>
  <c r="BR885" i="167"/>
  <c r="CK856" i="167"/>
  <c r="BS856" i="167"/>
  <c r="AE856" i="167"/>
  <c r="BQ859" i="167"/>
  <c r="BY859" i="167"/>
  <c r="CK859" i="167"/>
  <c r="W859" i="167"/>
  <c r="CS785" i="167"/>
  <c r="CK535" i="167"/>
  <c r="Z535" i="167"/>
  <c r="CS535" i="167"/>
  <c r="BR535" i="167"/>
  <c r="BZ535" i="167"/>
  <c r="Z781" i="167"/>
  <c r="CA1031" i="167"/>
  <c r="AA1055" i="167"/>
  <c r="CA1055" i="167"/>
  <c r="CG1055" i="167"/>
  <c r="Z1055" i="167"/>
  <c r="BR1055" i="167"/>
  <c r="BZ1055" i="167"/>
  <c r="CM1055" i="167"/>
  <c r="BR1026" i="167"/>
  <c r="Z1026" i="167"/>
  <c r="CS1026" i="167"/>
  <c r="CG1026" i="167"/>
  <c r="CK1026" i="167"/>
  <c r="CM1026" i="167"/>
  <c r="AA1026" i="167"/>
  <c r="BZ1026" i="167"/>
  <c r="CA1026" i="167"/>
  <c r="CM964" i="167"/>
  <c r="BN1199" i="167"/>
  <c r="BN542" i="167"/>
  <c r="BO542" i="167"/>
  <c r="BB542" i="167"/>
  <c r="CF978" i="167"/>
  <c r="G978" i="167"/>
  <c r="CQ371" i="167" s="1"/>
  <c r="BQ978" i="167"/>
  <c r="CM978" i="167"/>
  <c r="BY978" i="167"/>
  <c r="CQ975" i="167"/>
  <c r="BO975" i="167"/>
  <c r="CL974" i="167"/>
  <c r="CG1070" i="167"/>
  <c r="AD1277" i="167"/>
  <c r="BS1277" i="167"/>
  <c r="BQ1023" i="167"/>
  <c r="BR1023" i="167"/>
  <c r="X1023" i="167"/>
  <c r="CR1023" i="167"/>
  <c r="BN1054" i="167"/>
  <c r="AE530" i="167"/>
  <c r="BS530" i="167"/>
  <c r="BN530" i="167"/>
  <c r="AD530" i="167"/>
  <c r="X772" i="167"/>
  <c r="CR772" i="167"/>
  <c r="CR1082" i="167"/>
  <c r="CG1032" i="167"/>
  <c r="Z1032" i="167"/>
  <c r="CS1032" i="167"/>
  <c r="AA1032" i="167"/>
  <c r="BZ1032" i="167"/>
  <c r="AD1026" i="167"/>
  <c r="AE1026" i="167"/>
  <c r="F978" i="167"/>
  <c r="AE1277" i="167"/>
  <c r="W1023" i="167"/>
  <c r="CG1261" i="167"/>
  <c r="CM1261" i="167"/>
  <c r="BR1261" i="167"/>
  <c r="CA1261" i="167"/>
  <c r="Z1261" i="167"/>
  <c r="BP1261" i="167" s="1"/>
  <c r="CK1261" i="167"/>
  <c r="AJ984" i="167"/>
  <c r="AK984" i="167"/>
  <c r="BN1020" i="167"/>
  <c r="BS675" i="167"/>
  <c r="AD675" i="167"/>
  <c r="AE675" i="167"/>
  <c r="AK944" i="167"/>
  <c r="AJ944" i="167"/>
  <c r="BR1092" i="167"/>
  <c r="CA1108" i="167"/>
  <c r="F1108" i="167"/>
  <c r="CF1108" i="167"/>
  <c r="G1108" i="167"/>
  <c r="CQ793" i="167" s="1"/>
  <c r="AE1055" i="167"/>
  <c r="BS1055" i="167"/>
  <c r="CO964" i="167"/>
  <c r="AE964" i="167"/>
  <c r="AA1070" i="167"/>
  <c r="BZ1070" i="167"/>
  <c r="CM1070" i="167"/>
  <c r="BR1070" i="167"/>
  <c r="CK998" i="167"/>
  <c r="CG998" i="167"/>
  <c r="CM998" i="167"/>
  <c r="BZ998" i="167"/>
  <c r="CA998" i="167"/>
  <c r="Z998" i="167"/>
  <c r="BR998" i="167"/>
  <c r="CS998" i="167"/>
  <c r="AD1028" i="167"/>
  <c r="AE1028" i="167"/>
  <c r="BS1028" i="167"/>
  <c r="CM571" i="167"/>
  <c r="Z571" i="167"/>
  <c r="BZ571" i="167"/>
  <c r="CA571" i="167"/>
  <c r="CG571" i="167"/>
  <c r="AA571" i="167"/>
  <c r="BR571" i="167"/>
  <c r="CS571" i="167"/>
  <c r="BR1158" i="167"/>
  <c r="AA1158" i="167"/>
  <c r="CA1158" i="167"/>
  <c r="CK1158" i="167"/>
  <c r="Z1158" i="167"/>
  <c r="CM1158" i="167"/>
  <c r="BZ1158" i="167"/>
  <c r="AD595" i="167"/>
  <c r="BS595" i="167"/>
  <c r="AE595" i="167"/>
  <c r="X688" i="167"/>
  <c r="CL688" i="167"/>
  <c r="BR688" i="167"/>
  <c r="W688" i="167"/>
  <c r="BY688" i="167"/>
  <c r="BQ688" i="167"/>
  <c r="BZ688" i="167"/>
  <c r="CK688" i="167"/>
  <c r="AK1088" i="167"/>
  <c r="AJ1088" i="167"/>
  <c r="CL1082" i="167"/>
  <c r="BR1082" i="167"/>
  <c r="BZ1082" i="167"/>
  <c r="BN1031" i="167"/>
  <c r="X1031" i="167"/>
  <c r="CR1031" i="167"/>
  <c r="CL1031" i="167"/>
  <c r="BQ1031" i="167"/>
  <c r="AD1093" i="167"/>
  <c r="BO1093" i="167"/>
  <c r="BB1093" i="167"/>
  <c r="AJ1106" i="167"/>
  <c r="AD1055" i="167"/>
  <c r="X1026" i="167"/>
  <c r="BY1026" i="167"/>
  <c r="BS978" i="167"/>
  <c r="AD964" i="167"/>
  <c r="CK974" i="167"/>
  <c r="CM974" i="167"/>
  <c r="CS974" i="167"/>
  <c r="Z974" i="167"/>
  <c r="BZ974" i="167"/>
  <c r="AA974" i="167"/>
  <c r="CA974" i="167"/>
  <c r="Z1070" i="167"/>
  <c r="F542" i="167"/>
  <c r="CF542" i="167"/>
  <c r="CM542" i="167"/>
  <c r="AA998" i="167"/>
  <c r="BQ571" i="167"/>
  <c r="W571" i="167"/>
  <c r="X571" i="167"/>
  <c r="CL571" i="167"/>
  <c r="CR571" i="167"/>
  <c r="BQ998" i="167"/>
  <c r="W998" i="167"/>
  <c r="X998" i="167"/>
  <c r="CL998" i="167"/>
  <c r="CR998" i="167"/>
  <c r="BN573" i="167"/>
  <c r="CQ573" i="167"/>
  <c r="G991" i="167"/>
  <c r="F991" i="167"/>
  <c r="W1082" i="167"/>
  <c r="X824" i="167"/>
  <c r="CR824" i="167"/>
  <c r="CL824" i="167"/>
  <c r="AE535" i="167"/>
  <c r="BS1093" i="167"/>
  <c r="BS1108" i="167"/>
  <c r="AD1108" i="167"/>
  <c r="AA966" i="167"/>
  <c r="BZ966" i="167"/>
  <c r="CG966" i="167"/>
  <c r="CK966" i="167"/>
  <c r="X1028" i="167"/>
  <c r="BQ1028" i="167"/>
  <c r="CR1028" i="167"/>
  <c r="BR1028" i="167"/>
  <c r="BY1028" i="167"/>
  <c r="CK1028" i="167"/>
  <c r="CL1028" i="167"/>
  <c r="W1028" i="167"/>
  <c r="BQ772" i="167"/>
  <c r="AE758" i="167"/>
  <c r="BR790" i="167"/>
  <c r="CK790" i="167"/>
  <c r="AE806" i="167"/>
  <c r="CK885" i="167"/>
  <c r="AA885" i="167"/>
  <c r="CA885" i="167"/>
  <c r="CF815" i="167"/>
  <c r="F815" i="167"/>
  <c r="G815" i="167"/>
  <c r="CQ776" i="167" s="1"/>
  <c r="AJ809" i="167"/>
  <c r="AK809" i="167"/>
  <c r="W824" i="167"/>
  <c r="AD535" i="167"/>
  <c r="G1032" i="167"/>
  <c r="CL1032" i="167"/>
  <c r="BY1032" i="167"/>
  <c r="CR1093" i="167"/>
  <c r="BY1106" i="167"/>
  <c r="BQ1106" i="167"/>
  <c r="AE1108" i="167"/>
  <c r="CL1055" i="167"/>
  <c r="W1055" i="167"/>
  <c r="X1055" i="167"/>
  <c r="CR1055" i="167"/>
  <c r="CR1026" i="167"/>
  <c r="Z966" i="167"/>
  <c r="BP966" i="167" s="1"/>
  <c r="BN975" i="167"/>
  <c r="X975" i="167"/>
  <c r="BY975" i="167"/>
  <c r="CL975" i="167"/>
  <c r="BQ975" i="167"/>
  <c r="CS1070" i="167"/>
  <c r="CL1023" i="167"/>
  <c r="CK1054" i="167"/>
  <c r="CL1054" i="167"/>
  <c r="BQ1054" i="167"/>
  <c r="CR1054" i="167"/>
  <c r="W1054" i="167"/>
  <c r="X1054" i="167"/>
  <c r="BY1054" i="167"/>
  <c r="AE1053" i="167"/>
  <c r="BN1158" i="167"/>
  <c r="BR1063" i="167"/>
  <c r="W1063" i="167"/>
  <c r="CL1199" i="167"/>
  <c r="BR1199" i="167"/>
  <c r="W1199" i="167"/>
  <c r="BZ1199" i="167"/>
  <c r="CS1261" i="167"/>
  <c r="AJ998" i="167"/>
  <c r="AK998" i="167"/>
  <c r="CK1093" i="167"/>
  <c r="BQ1093" i="167"/>
  <c r="BY1093" i="167"/>
  <c r="BZ1093" i="167"/>
  <c r="CR1063" i="167"/>
  <c r="X1063" i="167"/>
  <c r="AJ978" i="167"/>
  <c r="AK978" i="167"/>
  <c r="CS966" i="167"/>
  <c r="AJ1070" i="167"/>
  <c r="X1199" i="167"/>
  <c r="CA1277" i="167"/>
  <c r="G1277" i="167"/>
  <c r="BZ1023" i="167"/>
  <c r="F998" i="167"/>
  <c r="CF998" i="167"/>
  <c r="G998" i="167"/>
  <c r="BS998" i="167"/>
  <c r="AK1020" i="167"/>
  <c r="AJ1020" i="167"/>
  <c r="G974" i="167"/>
  <c r="BQ974" i="167"/>
  <c r="BS974" i="167"/>
  <c r="BY974" i="167"/>
  <c r="CM1023" i="167"/>
  <c r="BZ542" i="167"/>
  <c r="CF675" i="167"/>
  <c r="F675" i="167"/>
  <c r="CA675" i="167"/>
  <c r="CL675" i="167"/>
  <c r="BQ675" i="167"/>
  <c r="G675" i="167"/>
  <c r="AA991" i="167"/>
  <c r="BZ991" i="167"/>
  <c r="CG991" i="167"/>
  <c r="CM991" i="167"/>
  <c r="AA691" i="167"/>
  <c r="CA691" i="167"/>
  <c r="CG691" i="167"/>
  <c r="Z691" i="167"/>
  <c r="BZ691" i="167"/>
  <c r="CK691" i="167"/>
  <c r="BY681" i="167"/>
  <c r="X681" i="167"/>
  <c r="W681" i="167"/>
  <c r="BQ681" i="167"/>
  <c r="BS679" i="167"/>
  <c r="AD679" i="167"/>
  <c r="BS669" i="167"/>
  <c r="AE668" i="167"/>
  <c r="AD668" i="167"/>
  <c r="BS668" i="167"/>
  <c r="Z608" i="167"/>
  <c r="CK608" i="167"/>
  <c r="CS608" i="167"/>
  <c r="BZ608" i="167"/>
  <c r="CA608" i="167"/>
  <c r="AA608" i="167"/>
  <c r="BN638" i="167"/>
  <c r="CG859" i="167"/>
  <c r="CK815" i="167"/>
  <c r="BY535" i="167"/>
  <c r="BQ781" i="167"/>
  <c r="CG1108" i="167"/>
  <c r="CL966" i="167"/>
  <c r="CM975" i="167"/>
  <c r="CG1023" i="167"/>
  <c r="BS1034" i="167"/>
  <c r="CF1053" i="167"/>
  <c r="CL522" i="167"/>
  <c r="CA542" i="167"/>
  <c r="BS984" i="167"/>
  <c r="AE984" i="167"/>
  <c r="CK600" i="167"/>
  <c r="BS571" i="167"/>
  <c r="G571" i="167"/>
  <c r="Z991" i="167"/>
  <c r="CR1157" i="167"/>
  <c r="BS1157" i="167"/>
  <c r="AD1157" i="167"/>
  <c r="G682" i="167"/>
  <c r="CM664" i="167"/>
  <c r="CL664" i="167"/>
  <c r="X664" i="167"/>
  <c r="BY664" i="167"/>
  <c r="CK687" i="167"/>
  <c r="AJ688" i="167"/>
  <c r="AK688" i="167"/>
  <c r="BN686" i="167"/>
  <c r="CL691" i="167"/>
  <c r="BQ691" i="167"/>
  <c r="X691" i="167"/>
  <c r="CR678" i="167"/>
  <c r="CF678" i="167"/>
  <c r="G678" i="167"/>
  <c r="CQ1158" i="167" s="1"/>
  <c r="CA678" i="167"/>
  <c r="F678" i="167"/>
  <c r="BS678" i="167"/>
  <c r="AE679" i="167"/>
  <c r="CM668" i="167"/>
  <c r="AA668" i="167"/>
  <c r="CK668" i="167"/>
  <c r="BZ668" i="167"/>
  <c r="CG668" i="167"/>
  <c r="CR598" i="167"/>
  <c r="BY598" i="167"/>
  <c r="X598" i="167"/>
  <c r="W598" i="167"/>
  <c r="BQ598" i="167"/>
  <c r="BZ598" i="167"/>
  <c r="CM608" i="167"/>
  <c r="AJ607" i="167"/>
  <c r="AK618" i="167"/>
  <c r="G627" i="167"/>
  <c r="F627" i="167"/>
  <c r="CF627" i="167"/>
  <c r="BQ627" i="167"/>
  <c r="BY627" i="167"/>
  <c r="CL672" i="167"/>
  <c r="BS672" i="167"/>
  <c r="BQ672" i="167"/>
  <c r="F672" i="167"/>
  <c r="G672" i="167"/>
  <c r="CQ296" i="167" s="1"/>
  <c r="BY672" i="167"/>
  <c r="BQ1034" i="167"/>
  <c r="BQ984" i="167"/>
  <c r="CG600" i="167"/>
  <c r="BQ991" i="167"/>
  <c r="BR595" i="167"/>
  <c r="CM595" i="167"/>
  <c r="CS595" i="167"/>
  <c r="AA595" i="167"/>
  <c r="CA595" i="167"/>
  <c r="CK595" i="167"/>
  <c r="AD682" i="167"/>
  <c r="BS682" i="167"/>
  <c r="F689" i="167"/>
  <c r="G689" i="167"/>
  <c r="BY689" i="167"/>
  <c r="G690" i="167"/>
  <c r="F690" i="167"/>
  <c r="CG686" i="167"/>
  <c r="BS686" i="167"/>
  <c r="AE686" i="167"/>
  <c r="CM856" i="167"/>
  <c r="CA859" i="167"/>
  <c r="AA859" i="167"/>
  <c r="G781" i="167"/>
  <c r="BZ1092" i="167"/>
  <c r="AA1092" i="167"/>
  <c r="G966" i="167"/>
  <c r="CR964" i="167"/>
  <c r="X964" i="167"/>
  <c r="CK975" i="167"/>
  <c r="CM1277" i="167"/>
  <c r="CA1023" i="167"/>
  <c r="AA1023" i="167"/>
  <c r="CA1025" i="167"/>
  <c r="BB1025" i="167"/>
  <c r="X1261" i="167"/>
  <c r="BY1053" i="167"/>
  <c r="G1053" i="167"/>
  <c r="CQ1031" i="167" s="1"/>
  <c r="AA1232" i="167"/>
  <c r="CA1232" i="167"/>
  <c r="CK1232" i="167"/>
  <c r="BR1232" i="167"/>
  <c r="AK1028" i="167"/>
  <c r="CQ1028" i="167"/>
  <c r="BB1028" i="167"/>
  <c r="BN1028" i="167"/>
  <c r="CQ984" i="167"/>
  <c r="CK984" i="167"/>
  <c r="BR984" i="167"/>
  <c r="BB550" i="167"/>
  <c r="AJ600" i="167"/>
  <c r="CL991" i="167"/>
  <c r="X991" i="167"/>
  <c r="Z595" i="167"/>
  <c r="AE682" i="167"/>
  <c r="CL689" i="167"/>
  <c r="BB688" i="167"/>
  <c r="AD686" i="167"/>
  <c r="CR681" i="167"/>
  <c r="CM681" i="167"/>
  <c r="G681" i="167"/>
  <c r="CL678" i="167"/>
  <c r="AJ627" i="167"/>
  <c r="F573" i="167"/>
  <c r="CF573" i="167"/>
  <c r="CL596" i="167"/>
  <c r="W596" i="167"/>
  <c r="BQ595" i="167"/>
  <c r="X595" i="167"/>
  <c r="AE689" i="167"/>
  <c r="AA686" i="167"/>
  <c r="CK686" i="167"/>
  <c r="CM686" i="167"/>
  <c r="AE677" i="167"/>
  <c r="AD677" i="167"/>
  <c r="BS677" i="167"/>
  <c r="BN608" i="167"/>
  <c r="AD637" i="167"/>
  <c r="BS637" i="167"/>
  <c r="AE637" i="167"/>
  <c r="F669" i="167"/>
  <c r="CF669" i="167"/>
  <c r="G669" i="167"/>
  <c r="BN641" i="167"/>
  <c r="CA943" i="167"/>
  <c r="G943" i="167"/>
  <c r="F943" i="167"/>
  <c r="CF943" i="167"/>
  <c r="BS943" i="167"/>
  <c r="CL943" i="167"/>
  <c r="CM943" i="167"/>
  <c r="BR1034" i="167"/>
  <c r="BY522" i="167"/>
  <c r="BS542" i="167"/>
  <c r="CL984" i="167"/>
  <c r="X984" i="167"/>
  <c r="CR984" i="167"/>
  <c r="AE600" i="167"/>
  <c r="BS600" i="167"/>
  <c r="BQ573" i="167"/>
  <c r="CA991" i="167"/>
  <c r="BY596" i="167"/>
  <c r="X675" i="167"/>
  <c r="BY675" i="167"/>
  <c r="CG689" i="167"/>
  <c r="AA689" i="167"/>
  <c r="CK689" i="167"/>
  <c r="CA689" i="167"/>
  <c r="AE688" i="167"/>
  <c r="AJ691" i="167"/>
  <c r="BN691" i="167"/>
  <c r="CK681" i="167"/>
  <c r="AK670" i="167"/>
  <c r="Z677" i="167"/>
  <c r="CS677" i="167"/>
  <c r="BZ677" i="167"/>
  <c r="CK677" i="167"/>
  <c r="CM677" i="167"/>
  <c r="AA677" i="167"/>
  <c r="CA677" i="167"/>
  <c r="AK634" i="167"/>
  <c r="AJ634" i="167"/>
  <c r="BB1157" i="167"/>
  <c r="CL595" i="167"/>
  <c r="BB595" i="167"/>
  <c r="BN595" i="167"/>
  <c r="AD664" i="167"/>
  <c r="BS664" i="167"/>
  <c r="BS689" i="167"/>
  <c r="BR686" i="167"/>
  <c r="AE681" i="167"/>
  <c r="BN680" i="167"/>
  <c r="BB680" i="167"/>
  <c r="CL677" i="167"/>
  <c r="X677" i="167"/>
  <c r="W677" i="167"/>
  <c r="BY677" i="167"/>
  <c r="CF636" i="167"/>
  <c r="F636" i="167"/>
  <c r="BS636" i="167"/>
  <c r="G636" i="167"/>
  <c r="AD977" i="167"/>
  <c r="AE977" i="167"/>
  <c r="BS977" i="167"/>
  <c r="W1108" i="167"/>
  <c r="CS975" i="167"/>
  <c r="CA1034" i="167"/>
  <c r="Z1034" i="167"/>
  <c r="F1054" i="167"/>
  <c r="CR1261" i="167"/>
  <c r="CM1053" i="167"/>
  <c r="AA1053" i="167"/>
  <c r="BZ1053" i="167"/>
  <c r="BS522" i="167"/>
  <c r="AD542" i="167"/>
  <c r="CF984" i="167"/>
  <c r="AE550" i="167"/>
  <c r="BR600" i="167"/>
  <c r="Z573" i="167"/>
  <c r="CS573" i="167"/>
  <c r="AK1157" i="167"/>
  <c r="Z594" i="167"/>
  <c r="BZ594" i="167"/>
  <c r="BR594" i="167"/>
  <c r="CS594" i="167"/>
  <c r="CG595" i="167"/>
  <c r="F595" i="167"/>
  <c r="AE664" i="167"/>
  <c r="Z687" i="167"/>
  <c r="BZ687" i="167"/>
  <c r="CG687" i="167"/>
  <c r="CM687" i="167"/>
  <c r="BR687" i="167"/>
  <c r="BQ689" i="167"/>
  <c r="BS688" i="167"/>
  <c r="CK690" i="167"/>
  <c r="BR690" i="167"/>
  <c r="CS690" i="167"/>
  <c r="CA690" i="167"/>
  <c r="AA690" i="167"/>
  <c r="CG690" i="167"/>
  <c r="CM690" i="167"/>
  <c r="CS691" i="167"/>
  <c r="AD681" i="167"/>
  <c r="AK679" i="167"/>
  <c r="AJ679" i="167"/>
  <c r="AE669" i="167"/>
  <c r="BB570" i="167"/>
  <c r="BN570" i="167"/>
  <c r="BN1261" i="167"/>
  <c r="Z542" i="167"/>
  <c r="CS542" i="167"/>
  <c r="CM573" i="167"/>
  <c r="X1158" i="167"/>
  <c r="CR1158" i="167"/>
  <c r="BR596" i="167"/>
  <c r="F596" i="167"/>
  <c r="CF596" i="167"/>
  <c r="BS596" i="167"/>
  <c r="CM594" i="167"/>
  <c r="AA594" i="167"/>
  <c r="CF595" i="167"/>
  <c r="CL682" i="167"/>
  <c r="AK682" i="167"/>
  <c r="BQ664" i="167"/>
  <c r="CS687" i="167"/>
  <c r="AA687" i="167"/>
  <c r="BS690" i="167"/>
  <c r="Z690" i="167"/>
  <c r="BZ681" i="167"/>
  <c r="BQ678" i="167"/>
  <c r="X678" i="167"/>
  <c r="BQ679" i="167"/>
  <c r="G679" i="167"/>
  <c r="BY679" i="167"/>
  <c r="CL679" i="167"/>
  <c r="CM669" i="167"/>
  <c r="AD669" i="167"/>
  <c r="F907" i="167"/>
  <c r="CF907" i="167"/>
  <c r="CL907" i="167"/>
  <c r="BY907" i="167"/>
  <c r="CA907" i="167"/>
  <c r="CM907" i="167"/>
  <c r="G907" i="167"/>
  <c r="CS856" i="167"/>
  <c r="CF535" i="167"/>
  <c r="BZ1063" i="167"/>
  <c r="CS1277" i="167"/>
  <c r="BY1034" i="167"/>
  <c r="CM1025" i="167"/>
  <c r="AE1025" i="167"/>
  <c r="BQ1053" i="167"/>
  <c r="X1053" i="167"/>
  <c r="BQ522" i="167"/>
  <c r="AD522" i="167"/>
  <c r="G522" i="167"/>
  <c r="BQ530" i="167"/>
  <c r="AA542" i="167"/>
  <c r="AA1028" i="167"/>
  <c r="BZ1028" i="167"/>
  <c r="CG1028" i="167"/>
  <c r="BZ984" i="167"/>
  <c r="F984" i="167"/>
  <c r="CO550" i="167"/>
  <c r="AA600" i="167"/>
  <c r="CK573" i="167"/>
  <c r="BY573" i="167"/>
  <c r="CL573" i="167"/>
  <c r="CS991" i="167"/>
  <c r="BS991" i="167"/>
  <c r="AE991" i="167"/>
  <c r="W1158" i="167"/>
  <c r="AE1020" i="167"/>
  <c r="BY1020" i="167"/>
  <c r="CF1020" i="167"/>
  <c r="CR596" i="167"/>
  <c r="BQ596" i="167"/>
  <c r="G596" i="167"/>
  <c r="BZ595" i="167"/>
  <c r="BZ675" i="167"/>
  <c r="W687" i="167"/>
  <c r="X687" i="167"/>
  <c r="BQ690" i="167"/>
  <c r="CS686" i="167"/>
  <c r="BS681" i="167"/>
  <c r="CA681" i="167"/>
  <c r="W678" i="167"/>
  <c r="F679" i="167"/>
  <c r="CA669" i="167"/>
  <c r="AD670" i="167"/>
  <c r="BS670" i="167"/>
  <c r="AE670" i="167"/>
  <c r="BQ677" i="167"/>
  <c r="BN692" i="167"/>
  <c r="BO692" i="167"/>
  <c r="BQ951" i="167"/>
  <c r="BY951" i="167"/>
  <c r="CL951" i="167"/>
  <c r="CR951" i="167"/>
  <c r="W951" i="167"/>
  <c r="X951" i="167"/>
  <c r="BZ951" i="167"/>
  <c r="BN1088" i="167"/>
  <c r="F686" i="167"/>
  <c r="AA679" i="167"/>
  <c r="BZ679" i="167"/>
  <c r="BY669" i="167"/>
  <c r="Z680" i="167"/>
  <c r="AK604" i="167"/>
  <c r="AJ604" i="167"/>
  <c r="AD570" i="167"/>
  <c r="G610" i="167"/>
  <c r="CF610" i="167"/>
  <c r="BR627" i="167"/>
  <c r="AA627" i="167"/>
  <c r="CM627" i="167"/>
  <c r="BN639" i="167"/>
  <c r="CL653" i="167"/>
  <c r="X653" i="167"/>
  <c r="BQ653" i="167"/>
  <c r="CR653" i="167"/>
  <c r="W653" i="167"/>
  <c r="CA939" i="167"/>
  <c r="BS939" i="167"/>
  <c r="AD939" i="167"/>
  <c r="AE939" i="167"/>
  <c r="BN1060" i="167"/>
  <c r="AD1127" i="167"/>
  <c r="CO1127" i="167"/>
  <c r="AE1127" i="167"/>
  <c r="BS1127" i="167"/>
  <c r="BZ942" i="167"/>
  <c r="CK853" i="167"/>
  <c r="BR853" i="167"/>
  <c r="CS853" i="167"/>
  <c r="Z853" i="167"/>
  <c r="AA853" i="167"/>
  <c r="CG853" i="167"/>
  <c r="CM853" i="167"/>
  <c r="BZ853" i="167"/>
  <c r="CA853" i="167"/>
  <c r="F668" i="167"/>
  <c r="CF668" i="167"/>
  <c r="CL608" i="167"/>
  <c r="X608" i="167"/>
  <c r="Z625" i="167"/>
  <c r="CS625" i="167"/>
  <c r="AA625" i="167"/>
  <c r="CK625" i="167"/>
  <c r="BR625" i="167"/>
  <c r="CA625" i="167"/>
  <c r="Z627" i="167"/>
  <c r="BO622" i="167"/>
  <c r="CA635" i="167"/>
  <c r="F635" i="167"/>
  <c r="BQ635" i="167"/>
  <c r="CL634" i="167"/>
  <c r="BN653" i="167"/>
  <c r="CM673" i="167"/>
  <c r="F673" i="167"/>
  <c r="Z1019" i="167"/>
  <c r="CS1019" i="167"/>
  <c r="AA1019" i="167"/>
  <c r="BZ1019" i="167"/>
  <c r="CA1019" i="167"/>
  <c r="BR1019" i="167"/>
  <c r="CK1019" i="167"/>
  <c r="AD903" i="167"/>
  <c r="AE903" i="167"/>
  <c r="X942" i="167"/>
  <c r="CR942" i="167"/>
  <c r="W942" i="167"/>
  <c r="BQ942" i="167"/>
  <c r="CK942" i="167"/>
  <c r="CL942" i="167"/>
  <c r="BY942" i="167"/>
  <c r="BB915" i="167"/>
  <c r="BN915" i="167"/>
  <c r="CM1022" i="167"/>
  <c r="CS1022" i="167"/>
  <c r="BR1022" i="167"/>
  <c r="CA1022" i="167"/>
  <c r="BZ1022" i="167"/>
  <c r="CG1022" i="167"/>
  <c r="Z1022" i="167"/>
  <c r="AA1022" i="167"/>
  <c r="CK1022" i="167"/>
  <c r="AK668" i="167"/>
  <c r="G668" i="167"/>
  <c r="CG692" i="167"/>
  <c r="CM692" i="167"/>
  <c r="AA692" i="167"/>
  <c r="CR608" i="167"/>
  <c r="W608" i="167"/>
  <c r="BY625" i="167"/>
  <c r="X625" i="167"/>
  <c r="CM607" i="167"/>
  <c r="AA607" i="167"/>
  <c r="CG607" i="167"/>
  <c r="BR607" i="167"/>
  <c r="CA607" i="167"/>
  <c r="BS570" i="167"/>
  <c r="Z570" i="167"/>
  <c r="BZ570" i="167"/>
  <c r="CG570" i="167"/>
  <c r="CK570" i="167"/>
  <c r="BR570" i="167"/>
  <c r="CA570" i="167"/>
  <c r="CA610" i="167"/>
  <c r="BQ618" i="167"/>
  <c r="BY618" i="167"/>
  <c r="CL627" i="167"/>
  <c r="X627" i="167"/>
  <c r="CR627" i="167"/>
  <c r="CG638" i="167"/>
  <c r="CL636" i="167"/>
  <c r="CL673" i="167"/>
  <c r="CK939" i="167"/>
  <c r="BZ939" i="167"/>
  <c r="F947" i="167"/>
  <c r="G947" i="167"/>
  <c r="CF947" i="167"/>
  <c r="BZ1030" i="167"/>
  <c r="BQ1030" i="167"/>
  <c r="W1030" i="167"/>
  <c r="BY1030" i="167"/>
  <c r="BR1030" i="167"/>
  <c r="CK1030" i="167"/>
  <c r="CL1030" i="167"/>
  <c r="X1030" i="167"/>
  <c r="CA963" i="167"/>
  <c r="F963" i="167"/>
  <c r="CF963" i="167"/>
  <c r="CL963" i="167"/>
  <c r="BQ963" i="167"/>
  <c r="BS963" i="167"/>
  <c r="G963" i="167"/>
  <c r="BB905" i="167"/>
  <c r="BN905" i="167"/>
  <c r="BN1029" i="167"/>
  <c r="AE604" i="167"/>
  <c r="BN634" i="167"/>
  <c r="CQ638" i="167"/>
  <c r="BO638" i="167"/>
  <c r="G637" i="167"/>
  <c r="F637" i="167"/>
  <c r="BQ637" i="167"/>
  <c r="CG636" i="167"/>
  <c r="AJ653" i="167"/>
  <c r="AK653" i="167"/>
  <c r="CK673" i="167"/>
  <c r="BN986" i="167"/>
  <c r="BR1157" i="167"/>
  <c r="CR689" i="167"/>
  <c r="CF686" i="167"/>
  <c r="CL670" i="167"/>
  <c r="BQ670" i="167"/>
  <c r="BS674" i="167"/>
  <c r="CK598" i="167"/>
  <c r="BR598" i="167"/>
  <c r="Z598" i="167"/>
  <c r="CG598" i="167"/>
  <c r="CA598" i="167"/>
  <c r="AD604" i="167"/>
  <c r="CO608" i="167"/>
  <c r="W618" i="167"/>
  <c r="AD634" i="167"/>
  <c r="BS634" i="167"/>
  <c r="CF673" i="167"/>
  <c r="AK666" i="167"/>
  <c r="G666" i="167"/>
  <c r="CF666" i="167"/>
  <c r="CL666" i="167"/>
  <c r="Z939" i="167"/>
  <c r="X944" i="167"/>
  <c r="CK944" i="167"/>
  <c r="CR944" i="167"/>
  <c r="CS947" i="167"/>
  <c r="CL955" i="167"/>
  <c r="BZ955" i="167"/>
  <c r="X955" i="167"/>
  <c r="BQ955" i="167"/>
  <c r="CA1030" i="167"/>
  <c r="G1030" i="167"/>
  <c r="CM1030" i="167"/>
  <c r="CM963" i="167"/>
  <c r="AJ1030" i="167"/>
  <c r="AK1030" i="167"/>
  <c r="CG954" i="167"/>
  <c r="BR954" i="167"/>
  <c r="BZ954" i="167"/>
  <c r="CA954" i="167"/>
  <c r="Z954" i="167"/>
  <c r="AA954" i="167"/>
  <c r="CS954" i="167"/>
  <c r="CM945" i="167"/>
  <c r="BR945" i="167"/>
  <c r="BZ945" i="167"/>
  <c r="Z945" i="167"/>
  <c r="CG945" i="167"/>
  <c r="AA945" i="167"/>
  <c r="CK945" i="167"/>
  <c r="CS945" i="167"/>
  <c r="CA945" i="167"/>
  <c r="AE691" i="167"/>
  <c r="Z681" i="167"/>
  <c r="CS681" i="167"/>
  <c r="BR681" i="167"/>
  <c r="CL669" i="167"/>
  <c r="X669" i="167"/>
  <c r="BZ669" i="167"/>
  <c r="AE680" i="167"/>
  <c r="BB625" i="167"/>
  <c r="BS622" i="167"/>
  <c r="AE622" i="167"/>
  <c r="CS638" i="167"/>
  <c r="AA638" i="167"/>
  <c r="CK638" i="167"/>
  <c r="BR638" i="167"/>
  <c r="BY637" i="167"/>
  <c r="BR673" i="167"/>
  <c r="CM1230" i="167"/>
  <c r="CS1230" i="167"/>
  <c r="Z1230" i="167"/>
  <c r="CK1230" i="167"/>
  <c r="BR1230" i="167"/>
  <c r="BZ1230" i="167"/>
  <c r="AK929" i="167"/>
  <c r="AJ929" i="167"/>
  <c r="F685" i="167"/>
  <c r="CA685" i="167"/>
  <c r="AJ674" i="167"/>
  <c r="AK674" i="167"/>
  <c r="CG625" i="167"/>
  <c r="AJ731" i="167"/>
  <c r="AK731" i="167"/>
  <c r="CQ622" i="167"/>
  <c r="Z636" i="167"/>
  <c r="AA636" i="167"/>
  <c r="CM636" i="167"/>
  <c r="CA636" i="167"/>
  <c r="CK636" i="167"/>
  <c r="W673" i="167"/>
  <c r="BY673" i="167"/>
  <c r="CR673" i="167"/>
  <c r="AE661" i="167"/>
  <c r="AD661" i="167"/>
  <c r="AE666" i="167"/>
  <c r="AD666" i="167"/>
  <c r="CM954" i="167"/>
  <c r="AE1123" i="167"/>
  <c r="BS1123" i="167"/>
  <c r="AD1123" i="167"/>
  <c r="BQ1129" i="167"/>
  <c r="X1129" i="167"/>
  <c r="BY1129" i="167"/>
  <c r="W1129" i="167"/>
  <c r="CL1129" i="167"/>
  <c r="CR1129" i="167"/>
  <c r="G685" i="167"/>
  <c r="CK692" i="167"/>
  <c r="AJ598" i="167"/>
  <c r="BY608" i="167"/>
  <c r="BZ625" i="167"/>
  <c r="BY610" i="167"/>
  <c r="W610" i="167"/>
  <c r="BQ610" i="167"/>
  <c r="CR610" i="167"/>
  <c r="X610" i="167"/>
  <c r="CL610" i="167"/>
  <c r="BB618" i="167"/>
  <c r="BQ634" i="167"/>
  <c r="W634" i="167"/>
  <c r="W638" i="167"/>
  <c r="BQ638" i="167"/>
  <c r="BY638" i="167"/>
  <c r="X636" i="167"/>
  <c r="CR636" i="167"/>
  <c r="BY636" i="167"/>
  <c r="W636" i="167"/>
  <c r="X673" i="167"/>
  <c r="BS661" i="167"/>
  <c r="CF940" i="167"/>
  <c r="CL940" i="167"/>
  <c r="G940" i="167"/>
  <c r="BY940" i="167"/>
  <c r="CA940" i="167"/>
  <c r="F939" i="167"/>
  <c r="CF939" i="167"/>
  <c r="AK951" i="167"/>
  <c r="CL1230" i="167"/>
  <c r="BQ1230" i="167"/>
  <c r="W1230" i="167"/>
  <c r="BY1230" i="167"/>
  <c r="CR1230" i="167"/>
  <c r="X1230" i="167"/>
  <c r="CK954" i="167"/>
  <c r="F954" i="167"/>
  <c r="CF954" i="167"/>
  <c r="G954" i="167"/>
  <c r="CQ280" i="167" s="1"/>
  <c r="BY954" i="167"/>
  <c r="CL954" i="167"/>
  <c r="W1098" i="167"/>
  <c r="X1098" i="167"/>
  <c r="CR1098" i="167"/>
  <c r="BY1098" i="167"/>
  <c r="CL1098" i="167"/>
  <c r="BQ1098" i="167"/>
  <c r="BN1127" i="167"/>
  <c r="CK669" i="167"/>
  <c r="CM680" i="167"/>
  <c r="BR680" i="167"/>
  <c r="BS685" i="167"/>
  <c r="CA692" i="167"/>
  <c r="F692" i="167"/>
  <c r="BY692" i="167"/>
  <c r="CF692" i="167"/>
  <c r="CL692" i="167"/>
  <c r="CM674" i="167"/>
  <c r="G674" i="167"/>
  <c r="CQ320" i="167" s="1"/>
  <c r="CF674" i="167"/>
  <c r="G598" i="167"/>
  <c r="F598" i="167"/>
  <c r="BS598" i="167"/>
  <c r="BZ607" i="167"/>
  <c r="CF731" i="167"/>
  <c r="G731" i="167"/>
  <c r="CQ311" i="167" s="1"/>
  <c r="CL731" i="167"/>
  <c r="CL618" i="167"/>
  <c r="CA627" i="167"/>
  <c r="CL635" i="167"/>
  <c r="CR634" i="167"/>
  <c r="BB634" i="167"/>
  <c r="X634" i="167"/>
  <c r="X638" i="167"/>
  <c r="CS636" i="167"/>
  <c r="BR653" i="167"/>
  <c r="CS653" i="167"/>
  <c r="Z653" i="167"/>
  <c r="CG653" i="167"/>
  <c r="CA653" i="167"/>
  <c r="BR672" i="167"/>
  <c r="BZ672" i="167"/>
  <c r="AA672" i="167"/>
  <c r="CS672" i="167"/>
  <c r="CA672" i="167"/>
  <c r="CG672" i="167"/>
  <c r="AD940" i="167"/>
  <c r="BS940" i="167"/>
  <c r="F940" i="167"/>
  <c r="CL939" i="167"/>
  <c r="G939" i="167"/>
  <c r="CQ625" i="167" s="1"/>
  <c r="CT625" i="167" s="1"/>
  <c r="CA947" i="167"/>
  <c r="AA947" i="167"/>
  <c r="AJ676" i="167"/>
  <c r="AK676" i="167"/>
  <c r="CM1019" i="167"/>
  <c r="BN973" i="167"/>
  <c r="BQ954" i="167"/>
  <c r="CK1090" i="167"/>
  <c r="BR1090" i="167"/>
  <c r="BZ1090" i="167"/>
  <c r="CA1090" i="167"/>
  <c r="CG1090" i="167"/>
  <c r="CM1090" i="167"/>
  <c r="Z1090" i="167"/>
  <c r="AA1090" i="167"/>
  <c r="CS1090" i="167"/>
  <c r="BZ1129" i="167"/>
  <c r="Z985" i="167"/>
  <c r="CS985" i="167"/>
  <c r="BZ985" i="167"/>
  <c r="CA985" i="167"/>
  <c r="CG985" i="167"/>
  <c r="CK985" i="167"/>
  <c r="CM985" i="167"/>
  <c r="AA985" i="167"/>
  <c r="CK678" i="167"/>
  <c r="Z685" i="167"/>
  <c r="CS685" i="167"/>
  <c r="BQ607" i="167"/>
  <c r="W607" i="167"/>
  <c r="AE606" i="167"/>
  <c r="BS606" i="167"/>
  <c r="BQ731" i="167"/>
  <c r="X731" i="167"/>
  <c r="BY731" i="167"/>
  <c r="AA666" i="167"/>
  <c r="CA666" i="167"/>
  <c r="CG944" i="167"/>
  <c r="BR944" i="167"/>
  <c r="CS944" i="167"/>
  <c r="BZ944" i="167"/>
  <c r="F951" i="167"/>
  <c r="G951" i="167"/>
  <c r="Z986" i="167"/>
  <c r="CS986" i="167"/>
  <c r="BY1019" i="167"/>
  <c r="BQ1019" i="167"/>
  <c r="CS1088" i="167"/>
  <c r="Z1088" i="167"/>
  <c r="AJ1128" i="167"/>
  <c r="AK1128" i="167"/>
  <c r="BN1090" i="167"/>
  <c r="CF1124" i="167"/>
  <c r="CS1129" i="167"/>
  <c r="CK1184" i="167"/>
  <c r="BQ1184" i="167"/>
  <c r="BY1184" i="167"/>
  <c r="CL904" i="167"/>
  <c r="BQ904" i="167"/>
  <c r="F903" i="167"/>
  <c r="CF903" i="167"/>
  <c r="CA911" i="167"/>
  <c r="BB1033" i="167"/>
  <c r="CA693" i="167"/>
  <c r="CF693" i="167"/>
  <c r="BR962" i="167"/>
  <c r="CG977" i="167"/>
  <c r="CM977" i="167"/>
  <c r="BZ977" i="167"/>
  <c r="CS977" i="167"/>
  <c r="BR977" i="167"/>
  <c r="Z977" i="167"/>
  <c r="AA977" i="167"/>
  <c r="BQ1088" i="167"/>
  <c r="CR1088" i="167"/>
  <c r="BY1088" i="167"/>
  <c r="X1088" i="167"/>
  <c r="CM1098" i="167"/>
  <c r="BR1098" i="167"/>
  <c r="CS1098" i="167"/>
  <c r="W985" i="167"/>
  <c r="X985" i="167"/>
  <c r="BY985" i="167"/>
  <c r="BQ985" i="167"/>
  <c r="F938" i="167"/>
  <c r="G938" i="167"/>
  <c r="BS938" i="167"/>
  <c r="BB903" i="167"/>
  <c r="BN903" i="167"/>
  <c r="CQ903" i="167"/>
  <c r="BS911" i="167"/>
  <c r="CQ693" i="167"/>
  <c r="BB693" i="167"/>
  <c r="BN693" i="167"/>
  <c r="BO693" i="167"/>
  <c r="BS928" i="167"/>
  <c r="AD928" i="167"/>
  <c r="AE928" i="167"/>
  <c r="CO965" i="167"/>
  <c r="AD965" i="167"/>
  <c r="CK670" i="167"/>
  <c r="BY685" i="167"/>
  <c r="BQ692" i="167"/>
  <c r="CR606" i="167"/>
  <c r="BQ606" i="167"/>
  <c r="Z610" i="167"/>
  <c r="CS610" i="167"/>
  <c r="BR610" i="167"/>
  <c r="BS635" i="167"/>
  <c r="F634" i="167"/>
  <c r="CF634" i="167"/>
  <c r="CG637" i="167"/>
  <c r="BZ637" i="167"/>
  <c r="BQ666" i="167"/>
  <c r="CR666" i="167"/>
  <c r="AD951" i="167"/>
  <c r="BB676" i="167"/>
  <c r="CK955" i="167"/>
  <c r="AA955" i="167"/>
  <c r="CM955" i="167"/>
  <c r="BR955" i="167"/>
  <c r="CS955" i="167"/>
  <c r="CM1088" i="167"/>
  <c r="W1088" i="167"/>
  <c r="AA1098" i="167"/>
  <c r="CM1128" i="167"/>
  <c r="BY1128" i="167"/>
  <c r="CF1128" i="167"/>
  <c r="CL1128" i="167"/>
  <c r="F1123" i="167"/>
  <c r="CM1123" i="167"/>
  <c r="BB1129" i="167"/>
  <c r="CL992" i="167"/>
  <c r="BZ992" i="167"/>
  <c r="X992" i="167"/>
  <c r="AE907" i="167"/>
  <c r="BS907" i="167"/>
  <c r="AK904" i="167"/>
  <c r="BN929" i="167"/>
  <c r="AK1033" i="167"/>
  <c r="BO701" i="167"/>
  <c r="BN701" i="167"/>
  <c r="AD698" i="167"/>
  <c r="AE698" i="167"/>
  <c r="BS698" i="167"/>
  <c r="AD971" i="167"/>
  <c r="BS971" i="167"/>
  <c r="AE971" i="167"/>
  <c r="AE965" i="167"/>
  <c r="F854" i="167"/>
  <c r="G854" i="167"/>
  <c r="CF854" i="167"/>
  <c r="AD812" i="167"/>
  <c r="BS812" i="167"/>
  <c r="AE812" i="167"/>
  <c r="BS1124" i="167"/>
  <c r="F1124" i="167"/>
  <c r="BN1123" i="167"/>
  <c r="CQ1123" i="167"/>
  <c r="AD906" i="167"/>
  <c r="AE906" i="167"/>
  <c r="AE929" i="167"/>
  <c r="AD1029" i="167"/>
  <c r="AE1029" i="167"/>
  <c r="BS1029" i="167"/>
  <c r="BS849" i="167"/>
  <c r="AE849" i="167"/>
  <c r="AD849" i="167"/>
  <c r="G1132" i="167"/>
  <c r="CF1132" i="167"/>
  <c r="F1132" i="167"/>
  <c r="BN795" i="167"/>
  <c r="BN1124" i="167"/>
  <c r="G990" i="167"/>
  <c r="CQ270" i="167" s="1"/>
  <c r="BQ990" i="167"/>
  <c r="G985" i="167"/>
  <c r="CF985" i="167"/>
  <c r="F911" i="167"/>
  <c r="BY911" i="167"/>
  <c r="CL911" i="167"/>
  <c r="CS1029" i="167"/>
  <c r="AA1029" i="167"/>
  <c r="CA1029" i="167"/>
  <c r="CK1029" i="167"/>
  <c r="Z1029" i="167"/>
  <c r="BR1029" i="167"/>
  <c r="BQ1260" i="167"/>
  <c r="X1260" i="167"/>
  <c r="BY1260" i="167"/>
  <c r="CK1260" i="167"/>
  <c r="CL1260" i="167"/>
  <c r="CR1260" i="167"/>
  <c r="F1006" i="167"/>
  <c r="BP1006" i="167" s="1"/>
  <c r="G1006" i="167"/>
  <c r="BS1006" i="167"/>
  <c r="CF1006" i="167"/>
  <c r="BY1132" i="167"/>
  <c r="BS744" i="167"/>
  <c r="AD744" i="167"/>
  <c r="AE744" i="167"/>
  <c r="AE608" i="167"/>
  <c r="BS608" i="167"/>
  <c r="F625" i="167"/>
  <c r="CF625" i="167"/>
  <c r="AA618" i="167"/>
  <c r="BZ618" i="167"/>
  <c r="Z618" i="167"/>
  <c r="CG618" i="167"/>
  <c r="CM618" i="167"/>
  <c r="CA622" i="167"/>
  <c r="BY622" i="167"/>
  <c r="CK634" i="167"/>
  <c r="Z673" i="167"/>
  <c r="BZ673" i="167"/>
  <c r="AA673" i="167"/>
  <c r="CG673" i="167"/>
  <c r="BQ661" i="167"/>
  <c r="CL661" i="167"/>
  <c r="CR1060" i="167"/>
  <c r="CM1060" i="167"/>
  <c r="BR1060" i="167"/>
  <c r="CS1060" i="167"/>
  <c r="AE1128" i="167"/>
  <c r="CA1184" i="167"/>
  <c r="CF1184" i="167"/>
  <c r="G1184" i="167"/>
  <c r="F1184" i="167"/>
  <c r="CL990" i="167"/>
  <c r="AJ990" i="167"/>
  <c r="F990" i="167"/>
  <c r="F985" i="167"/>
  <c r="CA938" i="167"/>
  <c r="AA907" i="167"/>
  <c r="BZ907" i="167"/>
  <c r="CK907" i="167"/>
  <c r="CG946" i="167"/>
  <c r="Z946" i="167"/>
  <c r="CM946" i="167"/>
  <c r="CS946" i="167"/>
  <c r="G911" i="167"/>
  <c r="AD693" i="167"/>
  <c r="W1260" i="167"/>
  <c r="F1156" i="167"/>
  <c r="CF1156" i="167"/>
  <c r="G1156" i="167"/>
  <c r="CQ962" i="167" s="1"/>
  <c r="BQ1156" i="167"/>
  <c r="CL1156" i="167"/>
  <c r="BS1156" i="167"/>
  <c r="CA1156" i="167"/>
  <c r="CM1156" i="167"/>
  <c r="AE983" i="167"/>
  <c r="BS983" i="167"/>
  <c r="AD983" i="167"/>
  <c r="BN1033" i="167"/>
  <c r="BZ1029" i="167"/>
  <c r="BS965" i="167"/>
  <c r="BB1019" i="167"/>
  <c r="Z1060" i="167"/>
  <c r="BS1088" i="167"/>
  <c r="AE1088" i="167"/>
  <c r="CG1098" i="167"/>
  <c r="BS1128" i="167"/>
  <c r="CM1124" i="167"/>
  <c r="CF990" i="167"/>
  <c r="CG938" i="167"/>
  <c r="CK938" i="167"/>
  <c r="CM938" i="167"/>
  <c r="AA938" i="167"/>
  <c r="CS938" i="167"/>
  <c r="BZ943" i="167"/>
  <c r="BQ943" i="167"/>
  <c r="BY943" i="167"/>
  <c r="W943" i="167"/>
  <c r="BS929" i="167"/>
  <c r="CS952" i="167"/>
  <c r="CA952" i="167"/>
  <c r="CG952" i="167"/>
  <c r="CL946" i="167"/>
  <c r="BQ946" i="167"/>
  <c r="CG1033" i="167"/>
  <c r="CK1033" i="167"/>
  <c r="CM1033" i="167"/>
  <c r="AA1033" i="167"/>
  <c r="CS1033" i="167"/>
  <c r="BZ1033" i="167"/>
  <c r="CM699" i="167"/>
  <c r="BR699" i="167"/>
  <c r="CS699" i="167"/>
  <c r="CA699" i="167"/>
  <c r="Z699" i="167"/>
  <c r="AA699" i="167"/>
  <c r="CG699" i="167"/>
  <c r="BS972" i="167"/>
  <c r="BY1159" i="167"/>
  <c r="CF1159" i="167"/>
  <c r="G1159" i="167"/>
  <c r="CQ237" i="167" s="1"/>
  <c r="BQ1159" i="167"/>
  <c r="CL1159" i="167"/>
  <c r="CM1159" i="167"/>
  <c r="BQ1060" i="167"/>
  <c r="W1060" i="167"/>
  <c r="BY1060" i="167"/>
  <c r="BR973" i="167"/>
  <c r="CS973" i="167"/>
  <c r="BZ973" i="167"/>
  <c r="CS1128" i="167"/>
  <c r="AA1128" i="167"/>
  <c r="CA1128" i="167"/>
  <c r="Z1128" i="167"/>
  <c r="BB1124" i="167"/>
  <c r="CA990" i="167"/>
  <c r="BS990" i="167"/>
  <c r="AE990" i="167"/>
  <c r="BS985" i="167"/>
  <c r="AE985" i="167"/>
  <c r="CL906" i="167"/>
  <c r="BY906" i="167"/>
  <c r="BZ906" i="167"/>
  <c r="BY903" i="167"/>
  <c r="X903" i="167"/>
  <c r="BQ903" i="167"/>
  <c r="BR903" i="167"/>
  <c r="CR903" i="167"/>
  <c r="BS942" i="167"/>
  <c r="AD942" i="167"/>
  <c r="AE942" i="167"/>
  <c r="AD954" i="167"/>
  <c r="W1123" i="167"/>
  <c r="BQ1123" i="167"/>
  <c r="CM1129" i="167"/>
  <c r="BR1129" i="167"/>
  <c r="Z1129" i="167"/>
  <c r="CK1129" i="167"/>
  <c r="AD990" i="167"/>
  <c r="AE992" i="167"/>
  <c r="AD985" i="167"/>
  <c r="BQ938" i="167"/>
  <c r="X938" i="167"/>
  <c r="CL938" i="167"/>
  <c r="X906" i="167"/>
  <c r="W903" i="167"/>
  <c r="AK943" i="167"/>
  <c r="BR942" i="167"/>
  <c r="CG942" i="167"/>
  <c r="AA942" i="167"/>
  <c r="CM942" i="167"/>
  <c r="CS942" i="167"/>
  <c r="BN952" i="167"/>
  <c r="BQ1033" i="167"/>
  <c r="BY1033" i="167"/>
  <c r="CM928" i="167"/>
  <c r="F928" i="167"/>
  <c r="G928" i="167"/>
  <c r="BQ928" i="167"/>
  <c r="BY928" i="167"/>
  <c r="CA928" i="167"/>
  <c r="AD972" i="167"/>
  <c r="BN965" i="167"/>
  <c r="AD851" i="167"/>
  <c r="BQ872" i="167"/>
  <c r="W872" i="167"/>
  <c r="BR872" i="167"/>
  <c r="BZ872" i="167"/>
  <c r="X872" i="167"/>
  <c r="CL872" i="167"/>
  <c r="CR872" i="167"/>
  <c r="BY872" i="167"/>
  <c r="CL685" i="167"/>
  <c r="AA674" i="167"/>
  <c r="BZ674" i="167"/>
  <c r="BY606" i="167"/>
  <c r="CM731" i="167"/>
  <c r="AA731" i="167"/>
  <c r="CF618" i="167"/>
  <c r="AD627" i="167"/>
  <c r="BS627" i="167"/>
  <c r="CM622" i="167"/>
  <c r="BZ634" i="167"/>
  <c r="CS637" i="167"/>
  <c r="CA673" i="167"/>
  <c r="CS666" i="167"/>
  <c r="BR666" i="167"/>
  <c r="W939" i="167"/>
  <c r="BQ939" i="167"/>
  <c r="AA676" i="167"/>
  <c r="CK676" i="167"/>
  <c r="BR676" i="167"/>
  <c r="BR1088" i="167"/>
  <c r="CA1088" i="167"/>
  <c r="Z973" i="167"/>
  <c r="BS954" i="167"/>
  <c r="AE954" i="167"/>
  <c r="BZ1098" i="167"/>
  <c r="CO1090" i="167"/>
  <c r="BY1127" i="167"/>
  <c r="CF1127" i="167"/>
  <c r="F1127" i="167"/>
  <c r="BQ1127" i="167"/>
  <c r="CA1127" i="167"/>
  <c r="CL1124" i="167"/>
  <c r="BQ1124" i="167"/>
  <c r="W1124" i="167"/>
  <c r="BY1124" i="167"/>
  <c r="X1123" i="167"/>
  <c r="AA1129" i="167"/>
  <c r="BY990" i="167"/>
  <c r="BR990" i="167"/>
  <c r="Z990" i="167"/>
  <c r="CK990" i="167"/>
  <c r="CS990" i="167"/>
  <c r="AD992" i="167"/>
  <c r="W938" i="167"/>
  <c r="W906" i="167"/>
  <c r="CM904" i="167"/>
  <c r="Z904" i="167"/>
  <c r="CG904" i="167"/>
  <c r="CS904" i="167"/>
  <c r="Z942" i="167"/>
  <c r="BY1029" i="167"/>
  <c r="BQ1029" i="167"/>
  <c r="F1029" i="167"/>
  <c r="BN699" i="167"/>
  <c r="AK928" i="167"/>
  <c r="AJ928" i="167"/>
  <c r="AK971" i="167"/>
  <c r="AJ971" i="167"/>
  <c r="BZ962" i="167"/>
  <c r="Z962" i="167"/>
  <c r="CK962" i="167"/>
  <c r="AA962" i="167"/>
  <c r="CM962" i="167"/>
  <c r="CA962" i="167"/>
  <c r="CS962" i="167"/>
  <c r="AE853" i="167"/>
  <c r="AD853" i="167"/>
  <c r="BS853" i="167"/>
  <c r="AD1159" i="167"/>
  <c r="BS1159" i="167"/>
  <c r="AE1159" i="167"/>
  <c r="BN962" i="167"/>
  <c r="AA851" i="167"/>
  <c r="CA851" i="167"/>
  <c r="BR851" i="167"/>
  <c r="CG851" i="167"/>
  <c r="Z849" i="167"/>
  <c r="CS849" i="167"/>
  <c r="BZ849" i="167"/>
  <c r="BR849" i="167"/>
  <c r="CA849" i="167"/>
  <c r="CM849" i="167"/>
  <c r="AA849" i="167"/>
  <c r="AE915" i="167"/>
  <c r="BS915" i="167"/>
  <c r="AD915" i="167"/>
  <c r="X866" i="167"/>
  <c r="BY866" i="167"/>
  <c r="W866" i="167"/>
  <c r="CR866" i="167"/>
  <c r="CL866" i="167"/>
  <c r="AJ771" i="167"/>
  <c r="AK771" i="167"/>
  <c r="Z911" i="167"/>
  <c r="BZ911" i="167"/>
  <c r="AE910" i="167"/>
  <c r="CM972" i="167"/>
  <c r="Z972" i="167"/>
  <c r="CS972" i="167"/>
  <c r="Z851" i="167"/>
  <c r="BQ853" i="167"/>
  <c r="X853" i="167"/>
  <c r="Z1283" i="167"/>
  <c r="BZ1283" i="167"/>
  <c r="CG1283" i="167"/>
  <c r="CM1283" i="167"/>
  <c r="AA1283" i="167"/>
  <c r="CG849" i="167"/>
  <c r="W849" i="167"/>
  <c r="BY849" i="167"/>
  <c r="BQ849" i="167"/>
  <c r="X849" i="167"/>
  <c r="CR849" i="167"/>
  <c r="AK890" i="167"/>
  <c r="AJ872" i="167"/>
  <c r="AK872" i="167"/>
  <c r="BN883" i="167"/>
  <c r="CG957" i="167"/>
  <c r="CM957" i="167"/>
  <c r="Z957" i="167"/>
  <c r="CK957" i="167"/>
  <c r="AA957" i="167"/>
  <c r="CS957" i="167"/>
  <c r="CA957" i="167"/>
  <c r="AJ1132" i="167"/>
  <c r="AJ952" i="167"/>
  <c r="F946" i="167"/>
  <c r="CF946" i="167"/>
  <c r="G946" i="167"/>
  <c r="CM911" i="167"/>
  <c r="AA911" i="167"/>
  <c r="CK701" i="167"/>
  <c r="BR701" i="167"/>
  <c r="CL1018" i="167"/>
  <c r="AK1018" i="167"/>
  <c r="X1018" i="167"/>
  <c r="CL972" i="167"/>
  <c r="BQ977" i="167"/>
  <c r="X977" i="167"/>
  <c r="BY977" i="167"/>
  <c r="CS851" i="167"/>
  <c r="X851" i="167"/>
  <c r="CR851" i="167"/>
  <c r="BY851" i="167"/>
  <c r="CL851" i="167"/>
  <c r="W853" i="167"/>
  <c r="BY1283" i="167"/>
  <c r="CR1283" i="167"/>
  <c r="W1283" i="167"/>
  <c r="CL1283" i="167"/>
  <c r="X1283" i="167"/>
  <c r="AD870" i="167"/>
  <c r="BN850" i="167"/>
  <c r="X858" i="167"/>
  <c r="CR858" i="167"/>
  <c r="CL858" i="167"/>
  <c r="BS872" i="167"/>
  <c r="F872" i="167"/>
  <c r="BN880" i="167"/>
  <c r="BQ1022" i="167"/>
  <c r="W1022" i="167"/>
  <c r="X1022" i="167"/>
  <c r="BY1022" i="167"/>
  <c r="CL1022" i="167"/>
  <c r="CR1022" i="167"/>
  <c r="BR866" i="167"/>
  <c r="W947" i="167"/>
  <c r="X947" i="167"/>
  <c r="AD1091" i="167"/>
  <c r="AE1091" i="167"/>
  <c r="AJ907" i="167"/>
  <c r="AK907" i="167"/>
  <c r="Z903" i="167"/>
  <c r="CS903" i="167"/>
  <c r="AA903" i="167"/>
  <c r="BZ903" i="167"/>
  <c r="BQ945" i="167"/>
  <c r="W945" i="167"/>
  <c r="BS946" i="167"/>
  <c r="W911" i="167"/>
  <c r="X911" i="167"/>
  <c r="CR911" i="167"/>
  <c r="CM701" i="167"/>
  <c r="AA701" i="167"/>
  <c r="CL699" i="167"/>
  <c r="BQ699" i="167"/>
  <c r="W699" i="167"/>
  <c r="G698" i="167"/>
  <c r="CM693" i="167"/>
  <c r="BR693" i="167"/>
  <c r="W1018" i="167"/>
  <c r="CR910" i="167"/>
  <c r="BR910" i="167"/>
  <c r="CK972" i="167"/>
  <c r="W972" i="167"/>
  <c r="X972" i="167"/>
  <c r="BY972" i="167"/>
  <c r="BY971" i="167"/>
  <c r="G971" i="167"/>
  <c r="CM971" i="167"/>
  <c r="BB962" i="167"/>
  <c r="W977" i="167"/>
  <c r="W851" i="167"/>
  <c r="AK1260" i="167"/>
  <c r="AE870" i="167"/>
  <c r="AE1081" i="167"/>
  <c r="AD1081" i="167"/>
  <c r="BS1081" i="167"/>
  <c r="CL1006" i="167"/>
  <c r="W858" i="167"/>
  <c r="G872" i="167"/>
  <c r="CQ223" i="167" s="1"/>
  <c r="CT223" i="167" s="1"/>
  <c r="CL871" i="167"/>
  <c r="CR871" i="167"/>
  <c r="X871" i="167"/>
  <c r="BY871" i="167"/>
  <c r="BQ871" i="167"/>
  <c r="X983" i="167"/>
  <c r="CR983" i="167"/>
  <c r="BY983" i="167"/>
  <c r="W983" i="167"/>
  <c r="BQ983" i="167"/>
  <c r="BQ866" i="167"/>
  <c r="CL825" i="167"/>
  <c r="W825" i="167"/>
  <c r="CR825" i="167"/>
  <c r="BY825" i="167"/>
  <c r="X825" i="167"/>
  <c r="BQ825" i="167"/>
  <c r="BR854" i="167"/>
  <c r="BZ854" i="167"/>
  <c r="AE850" i="167"/>
  <c r="BR1024" i="167"/>
  <c r="CA1024" i="167"/>
  <c r="CG1024" i="167"/>
  <c r="CS1024" i="167"/>
  <c r="Z1024" i="167"/>
  <c r="BB1024" i="167"/>
  <c r="BN1024" i="167"/>
  <c r="CK639" i="167"/>
  <c r="BY947" i="167"/>
  <c r="AD676" i="167"/>
  <c r="AD955" i="167"/>
  <c r="AE955" i="167"/>
  <c r="W963" i="167"/>
  <c r="F1098" i="167"/>
  <c r="CG1091" i="167"/>
  <c r="CK1091" i="167"/>
  <c r="CM1091" i="167"/>
  <c r="W1090" i="167"/>
  <c r="Z1123" i="167"/>
  <c r="BZ1123" i="167"/>
  <c r="AA1123" i="167"/>
  <c r="CA1123" i="167"/>
  <c r="CG1123" i="167"/>
  <c r="AD905" i="167"/>
  <c r="F905" i="167"/>
  <c r="CM903" i="167"/>
  <c r="BZ929" i="167"/>
  <c r="W929" i="167"/>
  <c r="CG911" i="167"/>
  <c r="AD1033" i="167"/>
  <c r="AE1033" i="167"/>
  <c r="BY699" i="167"/>
  <c r="CK693" i="167"/>
  <c r="Z693" i="167"/>
  <c r="BY1018" i="167"/>
  <c r="CS928" i="167"/>
  <c r="CF972" i="167"/>
  <c r="F962" i="167"/>
  <c r="CF962" i="167"/>
  <c r="CM851" i="167"/>
  <c r="AA854" i="167"/>
  <c r="CS1283" i="167"/>
  <c r="F1283" i="167"/>
  <c r="G1283" i="167"/>
  <c r="BS1283" i="167"/>
  <c r="BZ850" i="167"/>
  <c r="AD850" i="167"/>
  <c r="F849" i="167"/>
  <c r="G849" i="167"/>
  <c r="CQ230" i="167" s="1"/>
  <c r="CG1006" i="167"/>
  <c r="CM1006" i="167"/>
  <c r="CS1006" i="167"/>
  <c r="BZ1006" i="167"/>
  <c r="CA1006" i="167"/>
  <c r="CK1006" i="167"/>
  <c r="AA1006" i="167"/>
  <c r="AK858" i="167"/>
  <c r="BR983" i="167"/>
  <c r="CF970" i="167"/>
  <c r="F970" i="167"/>
  <c r="BY970" i="167"/>
  <c r="CA970" i="167"/>
  <c r="CL970" i="167"/>
  <c r="G970" i="167"/>
  <c r="BQ970" i="167"/>
  <c r="AA1024" i="167"/>
  <c r="CA709" i="167"/>
  <c r="F709" i="167"/>
  <c r="CF709" i="167"/>
  <c r="CL709" i="167"/>
  <c r="G709" i="167"/>
  <c r="BQ709" i="167"/>
  <c r="AJ715" i="167"/>
  <c r="AK715" i="167"/>
  <c r="X788" i="167"/>
  <c r="CL788" i="167"/>
  <c r="BQ788" i="167"/>
  <c r="BY788" i="167"/>
  <c r="W788" i="167"/>
  <c r="CR788" i="167"/>
  <c r="BS808" i="167"/>
  <c r="AD808" i="167"/>
  <c r="AE808" i="167"/>
  <c r="BQ693" i="167"/>
  <c r="X693" i="167"/>
  <c r="CA1018" i="167"/>
  <c r="CF1018" i="167"/>
  <c r="G1018" i="167"/>
  <c r="G977" i="167"/>
  <c r="F977" i="167"/>
  <c r="CS854" i="167"/>
  <c r="Z854" i="167"/>
  <c r="AE1260" i="167"/>
  <c r="AD1260" i="167"/>
  <c r="BS1260" i="167"/>
  <c r="BQ870" i="167"/>
  <c r="CL870" i="167"/>
  <c r="BR870" i="167"/>
  <c r="G957" i="167"/>
  <c r="F957" i="167"/>
  <c r="BS957" i="167"/>
  <c r="BY957" i="167"/>
  <c r="CF957" i="167"/>
  <c r="BQ989" i="167"/>
  <c r="CR989" i="167"/>
  <c r="BY989" i="167"/>
  <c r="CL989" i="167"/>
  <c r="X989" i="167"/>
  <c r="Z698" i="167"/>
  <c r="BZ698" i="167"/>
  <c r="AA698" i="167"/>
  <c r="CA698" i="167"/>
  <c r="CG698" i="167"/>
  <c r="W693" i="167"/>
  <c r="F1018" i="167"/>
  <c r="X910" i="167"/>
  <c r="G972" i="167"/>
  <c r="AJ977" i="167"/>
  <c r="BN853" i="167"/>
  <c r="CL854" i="167"/>
  <c r="W854" i="167"/>
  <c r="X854" i="167"/>
  <c r="BY854" i="167"/>
  <c r="CR854" i="167"/>
  <c r="BQ854" i="167"/>
  <c r="CM1260" i="167"/>
  <c r="BR1260" i="167"/>
  <c r="BZ1260" i="167"/>
  <c r="BS850" i="167"/>
  <c r="BQ1006" i="167"/>
  <c r="BY1006" i="167"/>
  <c r="X1006" i="167"/>
  <c r="BR957" i="167"/>
  <c r="CR947" i="167"/>
  <c r="BQ947" i="167"/>
  <c r="BS947" i="167"/>
  <c r="CG951" i="167"/>
  <c r="CK951" i="167"/>
  <c r="CK906" i="167"/>
  <c r="BR906" i="167"/>
  <c r="AJ1029" i="167"/>
  <c r="AK1029" i="167"/>
  <c r="BY700" i="167"/>
  <c r="CF700" i="167"/>
  <c r="AK693" i="167"/>
  <c r="BS1018" i="167"/>
  <c r="AE1018" i="167"/>
  <c r="CK910" i="167"/>
  <c r="W910" i="167"/>
  <c r="CF965" i="167"/>
  <c r="CM965" i="167"/>
  <c r="CL977" i="167"/>
  <c r="BZ851" i="167"/>
  <c r="CK1283" i="167"/>
  <c r="AA1260" i="167"/>
  <c r="W870" i="167"/>
  <c r="W1006" i="167"/>
  <c r="AK915" i="167"/>
  <c r="AJ915" i="167"/>
  <c r="CS909" i="167"/>
  <c r="Z909" i="167"/>
  <c r="CK909" i="167"/>
  <c r="CM909" i="167"/>
  <c r="BN871" i="167"/>
  <c r="AK957" i="167"/>
  <c r="AJ957" i="167"/>
  <c r="AK918" i="167"/>
  <c r="AJ918" i="167"/>
  <c r="CL1132" i="167"/>
  <c r="W1132" i="167"/>
  <c r="BQ1132" i="167"/>
  <c r="X1132" i="167"/>
  <c r="CR1132" i="167"/>
  <c r="BZ1132" i="167"/>
  <c r="BR723" i="167"/>
  <c r="CA723" i="167"/>
  <c r="CG723" i="167"/>
  <c r="CS723" i="167"/>
  <c r="CM723" i="167"/>
  <c r="Z723" i="167"/>
  <c r="AA723" i="167"/>
  <c r="BZ723" i="167"/>
  <c r="CK723" i="167"/>
  <c r="BY746" i="167"/>
  <c r="BQ746" i="167"/>
  <c r="G746" i="167"/>
  <c r="CF746" i="167"/>
  <c r="CL746" i="167"/>
  <c r="F746" i="167"/>
  <c r="CL850" i="167"/>
  <c r="CR850" i="167"/>
  <c r="BQ850" i="167"/>
  <c r="W850" i="167"/>
  <c r="X850" i="167"/>
  <c r="CK850" i="167"/>
  <c r="BY850" i="167"/>
  <c r="AE866" i="167"/>
  <c r="BS866" i="167"/>
  <c r="AD866" i="167"/>
  <c r="BS794" i="167"/>
  <c r="AE794" i="167"/>
  <c r="AD794" i="167"/>
  <c r="CK890" i="167"/>
  <c r="BR890" i="167"/>
  <c r="Z890" i="167"/>
  <c r="CG890" i="167"/>
  <c r="CS880" i="167"/>
  <c r="BZ880" i="167"/>
  <c r="CA880" i="167"/>
  <c r="CG880" i="167"/>
  <c r="BR880" i="167"/>
  <c r="CK871" i="167"/>
  <c r="BR871" i="167"/>
  <c r="CS871" i="167"/>
  <c r="BZ871" i="167"/>
  <c r="BY960" i="167"/>
  <c r="G960" i="167"/>
  <c r="CL960" i="167"/>
  <c r="BR1132" i="167"/>
  <c r="Z1132" i="167"/>
  <c r="CG1132" i="167"/>
  <c r="AA1132" i="167"/>
  <c r="CK1132" i="167"/>
  <c r="CS1132" i="167"/>
  <c r="CA1132" i="167"/>
  <c r="F976" i="167"/>
  <c r="G976" i="167"/>
  <c r="CF976" i="167"/>
  <c r="G1005" i="167"/>
  <c r="BQ1005" i="167"/>
  <c r="G818" i="167"/>
  <c r="CQ203" i="167" s="1"/>
  <c r="F818" i="167"/>
  <c r="CA812" i="167"/>
  <c r="CL812" i="167"/>
  <c r="G812" i="167"/>
  <c r="CF812" i="167"/>
  <c r="CQ774" i="167"/>
  <c r="BN782" i="167"/>
  <c r="BS784" i="167"/>
  <c r="AD784" i="167"/>
  <c r="CS788" i="167"/>
  <c r="BN794" i="167"/>
  <c r="BN819" i="167"/>
  <c r="F721" i="167"/>
  <c r="BP721" i="167" s="1"/>
  <c r="CF721" i="167"/>
  <c r="G721" i="167"/>
  <c r="BQ721" i="167"/>
  <c r="BS721" i="167"/>
  <c r="BB771" i="167"/>
  <c r="CF800" i="167"/>
  <c r="BS800" i="167"/>
  <c r="G800" i="167"/>
  <c r="CK823" i="167"/>
  <c r="AA823" i="167"/>
  <c r="CG823" i="167"/>
  <c r="Z823" i="167"/>
  <c r="CA823" i="167"/>
  <c r="BR823" i="167"/>
  <c r="CM823" i="167"/>
  <c r="G828" i="167"/>
  <c r="BS828" i="167"/>
  <c r="BY828" i="167"/>
  <c r="CA828" i="167"/>
  <c r="CF828" i="167"/>
  <c r="F828" i="167"/>
  <c r="CL828" i="167"/>
  <c r="AA870" i="167"/>
  <c r="CA870" i="167"/>
  <c r="CK870" i="167"/>
  <c r="CS870" i="167"/>
  <c r="AD881" i="167"/>
  <c r="AE881" i="167"/>
  <c r="Z880" i="167"/>
  <c r="Z871" i="167"/>
  <c r="CL957" i="167"/>
  <c r="BQ957" i="167"/>
  <c r="X957" i="167"/>
  <c r="Z866" i="167"/>
  <c r="CS866" i="167"/>
  <c r="AA866" i="167"/>
  <c r="BZ866" i="167"/>
  <c r="CA866" i="167"/>
  <c r="CK866" i="167"/>
  <c r="CM866" i="167"/>
  <c r="AE852" i="167"/>
  <c r="BS852" i="167"/>
  <c r="BQ737" i="167"/>
  <c r="BR737" i="167"/>
  <c r="CR737" i="167"/>
  <c r="BY737" i="167"/>
  <c r="CL737" i="167"/>
  <c r="BY770" i="167"/>
  <c r="CA770" i="167"/>
  <c r="CF770" i="167"/>
  <c r="CL770" i="167"/>
  <c r="G770" i="167"/>
  <c r="CQ189" i="167" s="1"/>
  <c r="F800" i="167"/>
  <c r="BP800" i="167" s="1"/>
  <c r="CS823" i="167"/>
  <c r="AE782" i="167"/>
  <c r="BS782" i="167"/>
  <c r="CK788" i="167"/>
  <c r="BR788" i="167"/>
  <c r="BZ788" i="167"/>
  <c r="CA788" i="167"/>
  <c r="CG788" i="167"/>
  <c r="AJ808" i="167"/>
  <c r="AK808" i="167"/>
  <c r="AJ746" i="167"/>
  <c r="AK746" i="167"/>
  <c r="AD782" i="167"/>
  <c r="F789" i="167"/>
  <c r="G789" i="167"/>
  <c r="CF789" i="167"/>
  <c r="F866" i="167"/>
  <c r="G866" i="167"/>
  <c r="CF866" i="167"/>
  <c r="BQ715" i="167"/>
  <c r="W715" i="167"/>
  <c r="BY715" i="167"/>
  <c r="CQ744" i="167"/>
  <c r="BN744" i="167"/>
  <c r="CK771" i="167"/>
  <c r="CM771" i="167"/>
  <c r="BR771" i="167"/>
  <c r="BZ771" i="167"/>
  <c r="CA771" i="167"/>
  <c r="CG771" i="167"/>
  <c r="AA771" i="167"/>
  <c r="BR791" i="167"/>
  <c r="CS791" i="167"/>
  <c r="BZ791" i="167"/>
  <c r="CA791" i="167"/>
  <c r="CG791" i="167"/>
  <c r="CK791" i="167"/>
  <c r="CM791" i="167"/>
  <c r="AA791" i="167"/>
  <c r="BS830" i="167"/>
  <c r="AD830" i="167"/>
  <c r="AE830" i="167"/>
  <c r="BN843" i="167"/>
  <c r="Z965" i="167"/>
  <c r="BZ965" i="167"/>
  <c r="BN1081" i="167"/>
  <c r="G858" i="167"/>
  <c r="CA858" i="167"/>
  <c r="CM858" i="167"/>
  <c r="CM890" i="167"/>
  <c r="G890" i="167"/>
  <c r="F890" i="167"/>
  <c r="BS890" i="167"/>
  <c r="CL909" i="167"/>
  <c r="BQ909" i="167"/>
  <c r="BY909" i="167"/>
  <c r="AA878" i="167"/>
  <c r="BZ878" i="167"/>
  <c r="CG878" i="167"/>
  <c r="CK878" i="167"/>
  <c r="CM878" i="167"/>
  <c r="CS878" i="167"/>
  <c r="CK881" i="167"/>
  <c r="W881" i="167"/>
  <c r="X881" i="167"/>
  <c r="CL881" i="167"/>
  <c r="BQ881" i="167"/>
  <c r="BY881" i="167"/>
  <c r="CG871" i="167"/>
  <c r="CF960" i="167"/>
  <c r="CS960" i="167"/>
  <c r="Z960" i="167"/>
  <c r="BZ960" i="167"/>
  <c r="BR960" i="167"/>
  <c r="AA960" i="167"/>
  <c r="Z983" i="167"/>
  <c r="BZ983" i="167"/>
  <c r="AA983" i="167"/>
  <c r="CA983" i="167"/>
  <c r="CK983" i="167"/>
  <c r="CM983" i="167"/>
  <c r="CL976" i="167"/>
  <c r="AD976" i="167"/>
  <c r="AE976" i="167"/>
  <c r="BS976" i="167"/>
  <c r="Z1005" i="167"/>
  <c r="CS1005" i="167"/>
  <c r="CM1005" i="167"/>
  <c r="AA1005" i="167"/>
  <c r="CK1005" i="167"/>
  <c r="BQ818" i="167"/>
  <c r="CR818" i="167"/>
  <c r="BY818" i="167"/>
  <c r="CL818" i="167"/>
  <c r="BQ812" i="167"/>
  <c r="CA721" i="167"/>
  <c r="BS746" i="167"/>
  <c r="AE746" i="167"/>
  <c r="BY755" i="167"/>
  <c r="BS771" i="167"/>
  <c r="BQ770" i="167"/>
  <c r="BN774" i="167"/>
  <c r="BR774" i="167"/>
  <c r="BZ774" i="167"/>
  <c r="BQ782" i="167"/>
  <c r="X782" i="167"/>
  <c r="CL791" i="167"/>
  <c r="W791" i="167"/>
  <c r="X791" i="167"/>
  <c r="CR791" i="167"/>
  <c r="BQ791" i="167"/>
  <c r="BY791" i="167"/>
  <c r="AA808" i="167"/>
  <c r="CG808" i="167"/>
  <c r="CS808" i="167"/>
  <c r="BR808" i="167"/>
  <c r="BZ808" i="167"/>
  <c r="CK808" i="167"/>
  <c r="CM808" i="167"/>
  <c r="Z808" i="167"/>
  <c r="CA808" i="167"/>
  <c r="BN840" i="167"/>
  <c r="AJ1022" i="167"/>
  <c r="AK1022" i="167"/>
  <c r="AA976" i="167"/>
  <c r="CA976" i="167"/>
  <c r="CG976" i="167"/>
  <c r="CK976" i="167"/>
  <c r="CM976" i="167"/>
  <c r="Z976" i="167"/>
  <c r="CS976" i="167"/>
  <c r="CL852" i="167"/>
  <c r="W852" i="167"/>
  <c r="X852" i="167"/>
  <c r="CR852" i="167"/>
  <c r="CR715" i="167"/>
  <c r="BY721" i="167"/>
  <c r="F723" i="167"/>
  <c r="BS723" i="167"/>
  <c r="G723" i="167"/>
  <c r="CQ197" i="167" s="1"/>
  <c r="CV197" i="167" s="1"/>
  <c r="CF784" i="167"/>
  <c r="CL784" i="167"/>
  <c r="CM789" i="167"/>
  <c r="Z794" i="167"/>
  <c r="CS794" i="167"/>
  <c r="CA794" i="167"/>
  <c r="CG794" i="167"/>
  <c r="CK794" i="167"/>
  <c r="CM794" i="167"/>
  <c r="BR794" i="167"/>
  <c r="CR808" i="167"/>
  <c r="BQ808" i="167"/>
  <c r="BY808" i="167"/>
  <c r="CL808" i="167"/>
  <c r="W808" i="167"/>
  <c r="CG832" i="167"/>
  <c r="AA832" i="167"/>
  <c r="CK832" i="167"/>
  <c r="BZ832" i="167"/>
  <c r="CA832" i="167"/>
  <c r="CM832" i="167"/>
  <c r="CS832" i="167"/>
  <c r="Z832" i="167"/>
  <c r="BR832" i="167"/>
  <c r="BZ1127" i="167"/>
  <c r="Z1127" i="167"/>
  <c r="F992" i="167"/>
  <c r="AD938" i="167"/>
  <c r="CS905" i="167"/>
  <c r="CF929" i="167"/>
  <c r="F929" i="167"/>
  <c r="AD946" i="167"/>
  <c r="BZ700" i="167"/>
  <c r="Z700" i="167"/>
  <c r="F910" i="167"/>
  <c r="CK965" i="167"/>
  <c r="W965" i="167"/>
  <c r="X965" i="167"/>
  <c r="BS854" i="167"/>
  <c r="G870" i="167"/>
  <c r="CQ701" i="167" s="1"/>
  <c r="F870" i="167"/>
  <c r="CF890" i="167"/>
  <c r="W909" i="167"/>
  <c r="CA872" i="167"/>
  <c r="BR878" i="167"/>
  <c r="BY878" i="167"/>
  <c r="X878" i="167"/>
  <c r="BS960" i="167"/>
  <c r="BS1132" i="167"/>
  <c r="BN1022" i="167"/>
  <c r="BY976" i="167"/>
  <c r="W976" i="167"/>
  <c r="X976" i="167"/>
  <c r="BQ976" i="167"/>
  <c r="CK875" i="167"/>
  <c r="CL875" i="167"/>
  <c r="BR875" i="167"/>
  <c r="CR875" i="167"/>
  <c r="BZ875" i="167"/>
  <c r="W818" i="167"/>
  <c r="CL715" i="167"/>
  <c r="BS715" i="167"/>
  <c r="F715" i="167"/>
  <c r="G715" i="167"/>
  <c r="CQ199" i="167" s="1"/>
  <c r="CA715" i="167"/>
  <c r="CS746" i="167"/>
  <c r="Z746" i="167"/>
  <c r="CM746" i="167"/>
  <c r="AA746" i="167"/>
  <c r="CK746" i="167"/>
  <c r="BN771" i="167"/>
  <c r="Z774" i="167"/>
  <c r="G784" i="167"/>
  <c r="CQ186" i="167" s="1"/>
  <c r="CL789" i="167"/>
  <c r="BZ794" i="167"/>
  <c r="AA794" i="167"/>
  <c r="X808" i="167"/>
  <c r="BN823" i="167"/>
  <c r="CG965" i="167"/>
  <c r="BZ870" i="167"/>
  <c r="CF858" i="167"/>
  <c r="AE858" i="167"/>
  <c r="CA890" i="167"/>
  <c r="CR909" i="167"/>
  <c r="CL883" i="167"/>
  <c r="CM883" i="167"/>
  <c r="F883" i="167"/>
  <c r="BS883" i="167"/>
  <c r="CM880" i="167"/>
  <c r="BQ960" i="167"/>
  <c r="CR957" i="167"/>
  <c r="F983" i="167"/>
  <c r="G983" i="167"/>
  <c r="CF983" i="167"/>
  <c r="AE918" i="167"/>
  <c r="BS918" i="167"/>
  <c r="BN918" i="167"/>
  <c r="CM1132" i="167"/>
  <c r="AJ1024" i="167"/>
  <c r="AK1024" i="167"/>
  <c r="CK715" i="167"/>
  <c r="BZ737" i="167"/>
  <c r="CG756" i="167"/>
  <c r="CM756" i="167"/>
  <c r="BZ756" i="167"/>
  <c r="BR756" i="167"/>
  <c r="CL755" i="167"/>
  <c r="BB774" i="167"/>
  <c r="F784" i="167"/>
  <c r="BY789" i="167"/>
  <c r="CM800" i="167"/>
  <c r="AD836" i="167"/>
  <c r="BS836" i="167"/>
  <c r="AE836" i="167"/>
  <c r="BN857" i="167"/>
  <c r="AA858" i="167"/>
  <c r="BZ858" i="167"/>
  <c r="BY1156" i="167"/>
  <c r="AD878" i="167"/>
  <c r="W883" i="167"/>
  <c r="X883" i="167"/>
  <c r="CR883" i="167"/>
  <c r="F880" i="167"/>
  <c r="CA855" i="167"/>
  <c r="CR709" i="167"/>
  <c r="CM715" i="167"/>
  <c r="CK721" i="167"/>
  <c r="BY745" i="167"/>
  <c r="W745" i="167"/>
  <c r="AD770" i="167"/>
  <c r="F774" i="167"/>
  <c r="CL800" i="167"/>
  <c r="BY800" i="167"/>
  <c r="W800" i="167"/>
  <c r="X800" i="167"/>
  <c r="BR799" i="167"/>
  <c r="CA799" i="167"/>
  <c r="Z799" i="167"/>
  <c r="BZ830" i="167"/>
  <c r="CM835" i="167"/>
  <c r="BY840" i="167"/>
  <c r="BB842" i="167"/>
  <c r="BN842" i="167"/>
  <c r="F844" i="167"/>
  <c r="CA844" i="167"/>
  <c r="CM843" i="167"/>
  <c r="CS843" i="167"/>
  <c r="AA843" i="167"/>
  <c r="CG843" i="167"/>
  <c r="CA843" i="167"/>
  <c r="CK847" i="167"/>
  <c r="AE847" i="167"/>
  <c r="BS847" i="167"/>
  <c r="AD847" i="167"/>
  <c r="F848" i="167"/>
  <c r="G848" i="167"/>
  <c r="CF848" i="167"/>
  <c r="CA861" i="167"/>
  <c r="W813" i="167"/>
  <c r="CR813" i="167"/>
  <c r="BR813" i="167"/>
  <c r="AK817" i="167"/>
  <c r="AJ817" i="167"/>
  <c r="CS822" i="167"/>
  <c r="CM822" i="167"/>
  <c r="BZ822" i="167"/>
  <c r="CG822" i="167"/>
  <c r="Z822" i="167"/>
  <c r="BB825" i="167"/>
  <c r="CM831" i="167"/>
  <c r="Z831" i="167"/>
  <c r="BZ831" i="167"/>
  <c r="CG831" i="167"/>
  <c r="AA831" i="167"/>
  <c r="CK831" i="167"/>
  <c r="CA831" i="167"/>
  <c r="CR832" i="167"/>
  <c r="W832" i="167"/>
  <c r="CL832" i="167"/>
  <c r="X832" i="167"/>
  <c r="AD835" i="167"/>
  <c r="AE835" i="167"/>
  <c r="BN844" i="167"/>
  <c r="BO844" i="167"/>
  <c r="CQ844" i="167"/>
  <c r="CQ845" i="167"/>
  <c r="BB845" i="167"/>
  <c r="BO845" i="167"/>
  <c r="BB867" i="167"/>
  <c r="CQ867" i="167"/>
  <c r="BO867" i="167"/>
  <c r="BN867" i="167"/>
  <c r="CF795" i="167"/>
  <c r="X813" i="167"/>
  <c r="G817" i="167"/>
  <c r="CL817" i="167"/>
  <c r="BQ817" i="167"/>
  <c r="CA817" i="167"/>
  <c r="AE823" i="167"/>
  <c r="BS823" i="167"/>
  <c r="AD823" i="167"/>
  <c r="AA822" i="167"/>
  <c r="AJ825" i="167"/>
  <c r="AK825" i="167"/>
  <c r="BR835" i="167"/>
  <c r="CS835" i="167"/>
  <c r="BZ835" i="167"/>
  <c r="AA835" i="167"/>
  <c r="BN846" i="167"/>
  <c r="BR839" i="167"/>
  <c r="CA839" i="167"/>
  <c r="BZ839" i="167"/>
  <c r="AJ867" i="167"/>
  <c r="AK867" i="167"/>
  <c r="BQ892" i="167"/>
  <c r="CR892" i="167"/>
  <c r="W892" i="167"/>
  <c r="CK892" i="167"/>
  <c r="BZ892" i="167"/>
  <c r="CL892" i="167"/>
  <c r="BR892" i="167"/>
  <c r="X892" i="167"/>
  <c r="CK830" i="167"/>
  <c r="CL830" i="167"/>
  <c r="BQ830" i="167"/>
  <c r="X830" i="167"/>
  <c r="F832" i="167"/>
  <c r="G832" i="167"/>
  <c r="X835" i="167"/>
  <c r="W835" i="167"/>
  <c r="BY835" i="167"/>
  <c r="CL835" i="167"/>
  <c r="BQ835" i="167"/>
  <c r="CR835" i="167"/>
  <c r="BR840" i="167"/>
  <c r="Z840" i="167"/>
  <c r="BP840" i="167" s="1"/>
  <c r="CA840" i="167"/>
  <c r="BZ840" i="167"/>
  <c r="CK840" i="167"/>
  <c r="AA840" i="167"/>
  <c r="BQ847" i="167"/>
  <c r="CL847" i="167"/>
  <c r="CR847" i="167"/>
  <c r="BZ847" i="167"/>
  <c r="X847" i="167"/>
  <c r="AK864" i="167"/>
  <c r="AJ864" i="167"/>
  <c r="CQ874" i="167"/>
  <c r="BO874" i="167"/>
  <c r="BN881" i="167"/>
  <c r="CL880" i="167"/>
  <c r="BY918" i="167"/>
  <c r="CA918" i="167"/>
  <c r="CF918" i="167"/>
  <c r="BR852" i="167"/>
  <c r="BY709" i="167"/>
  <c r="AD721" i="167"/>
  <c r="W723" i="167"/>
  <c r="X723" i="167"/>
  <c r="CR723" i="167"/>
  <c r="BQ745" i="167"/>
  <c r="CS744" i="167"/>
  <c r="Z744" i="167"/>
  <c r="BZ744" i="167"/>
  <c r="CL756" i="167"/>
  <c r="BQ756" i="167"/>
  <c r="CF774" i="167"/>
  <c r="CL774" i="167"/>
  <c r="W774" i="167"/>
  <c r="CF782" i="167"/>
  <c r="F782" i="167"/>
  <c r="CK787" i="167"/>
  <c r="BR787" i="167"/>
  <c r="CS787" i="167"/>
  <c r="CK800" i="167"/>
  <c r="BQ805" i="167"/>
  <c r="CM814" i="167"/>
  <c r="CS814" i="167"/>
  <c r="AD817" i="167"/>
  <c r="AE817" i="167"/>
  <c r="CK825" i="167"/>
  <c r="W830" i="167"/>
  <c r="CS831" i="167"/>
  <c r="BS835" i="167"/>
  <c r="Z839" i="167"/>
  <c r="BP839" i="167" s="1"/>
  <c r="BY838" i="167"/>
  <c r="CR838" i="167"/>
  <c r="BQ838" i="167"/>
  <c r="CL840" i="167"/>
  <c r="AJ843" i="167"/>
  <c r="AK843" i="167"/>
  <c r="W847" i="167"/>
  <c r="BS848" i="167"/>
  <c r="AE848" i="167"/>
  <c r="AD848" i="167"/>
  <c r="AK865" i="167"/>
  <c r="AJ865" i="167"/>
  <c r="BS869" i="167"/>
  <c r="AE869" i="167"/>
  <c r="BN889" i="167"/>
  <c r="BN829" i="167"/>
  <c r="CL842" i="167"/>
  <c r="BY842" i="167"/>
  <c r="W842" i="167"/>
  <c r="BR842" i="167"/>
  <c r="CR842" i="167"/>
  <c r="BY892" i="167"/>
  <c r="AE909" i="167"/>
  <c r="BS909" i="167"/>
  <c r="CM872" i="167"/>
  <c r="AJ880" i="167"/>
  <c r="AK880" i="167"/>
  <c r="BS1005" i="167"/>
  <c r="CG855" i="167"/>
  <c r="CM855" i="167"/>
  <c r="BP852" i="167"/>
  <c r="AA721" i="167"/>
  <c r="BZ721" i="167"/>
  <c r="CG721" i="167"/>
  <c r="CM784" i="167"/>
  <c r="AD789" i="167"/>
  <c r="AJ791" i="167"/>
  <c r="AK791" i="167"/>
  <c r="CM795" i="167"/>
  <c r="Z795" i="167"/>
  <c r="CA795" i="167"/>
  <c r="CG795" i="167"/>
  <c r="CF799" i="167"/>
  <c r="CF817" i="167"/>
  <c r="BY822" i="167"/>
  <c r="G822" i="167"/>
  <c r="CF822" i="167"/>
  <c r="CL822" i="167"/>
  <c r="F822" i="167"/>
  <c r="X829" i="167"/>
  <c r="BY829" i="167"/>
  <c r="CL829" i="167"/>
  <c r="F835" i="167"/>
  <c r="BP835" i="167" s="1"/>
  <c r="G835" i="167"/>
  <c r="G834" i="167"/>
  <c r="F834" i="167"/>
  <c r="CL834" i="167"/>
  <c r="BS833" i="167"/>
  <c r="AE833" i="167"/>
  <c r="W838" i="167"/>
  <c r="CS840" i="167"/>
  <c r="X842" i="167"/>
  <c r="BB843" i="167"/>
  <c r="CS848" i="167"/>
  <c r="AA848" i="167"/>
  <c r="CA848" i="167"/>
  <c r="BR848" i="167"/>
  <c r="CK848" i="167"/>
  <c r="BZ848" i="167"/>
  <c r="CM848" i="167"/>
  <c r="F861" i="167"/>
  <c r="CM861" i="167"/>
  <c r="CF861" i="167"/>
  <c r="BY861" i="167"/>
  <c r="G861" i="167"/>
  <c r="CQ144" i="167" s="1"/>
  <c r="BQ861" i="167"/>
  <c r="BS861" i="167"/>
  <c r="AJ863" i="167"/>
  <c r="AK863" i="167"/>
  <c r="BS867" i="167"/>
  <c r="AD867" i="167"/>
  <c r="AE867" i="167"/>
  <c r="BN895" i="167"/>
  <c r="BB895" i="167"/>
  <c r="BQ787" i="167"/>
  <c r="CR787" i="167"/>
  <c r="AJ805" i="167"/>
  <c r="AK805" i="167"/>
  <c r="F808" i="167"/>
  <c r="G808" i="167"/>
  <c r="BZ813" i="167"/>
  <c r="CG825" i="167"/>
  <c r="BR825" i="167"/>
  <c r="CS825" i="167"/>
  <c r="BZ825" i="167"/>
  <c r="CF830" i="167"/>
  <c r="F830" i="167"/>
  <c r="G830" i="167"/>
  <c r="CA830" i="167"/>
  <c r="BB831" i="167"/>
  <c r="BN831" i="167"/>
  <c r="CQ833" i="167"/>
  <c r="BB833" i="167"/>
  <c r="CM839" i="167"/>
  <c r="CL962" i="167"/>
  <c r="BR858" i="167"/>
  <c r="CM915" i="167"/>
  <c r="F915" i="167"/>
  <c r="AD1156" i="167"/>
  <c r="CK872" i="167"/>
  <c r="Z872" i="167"/>
  <c r="F878" i="167"/>
  <c r="BP878" i="167" s="1"/>
  <c r="CF878" i="167"/>
  <c r="G878" i="167"/>
  <c r="BR883" i="167"/>
  <c r="BB881" i="167"/>
  <c r="BS1022" i="167"/>
  <c r="AD875" i="167"/>
  <c r="AE875" i="167"/>
  <c r="AD1005" i="167"/>
  <c r="Z855" i="167"/>
  <c r="CG852" i="167"/>
  <c r="BR715" i="167"/>
  <c r="BY723" i="167"/>
  <c r="AD737" i="167"/>
  <c r="AE737" i="167"/>
  <c r="CG745" i="167"/>
  <c r="BB745" i="167"/>
  <c r="Z745" i="167"/>
  <c r="CF744" i="167"/>
  <c r="Z755" i="167"/>
  <c r="BZ755" i="167"/>
  <c r="AA755" i="167"/>
  <c r="CA755" i="167"/>
  <c r="W771" i="167"/>
  <c r="CG784" i="167"/>
  <c r="Z784" i="167"/>
  <c r="BS789" i="167"/>
  <c r="Z789" i="167"/>
  <c r="BZ789" i="167"/>
  <c r="AA789" i="167"/>
  <c r="CA789" i="167"/>
  <c r="CG789" i="167"/>
  <c r="CK789" i="167"/>
  <c r="CM787" i="167"/>
  <c r="X787" i="167"/>
  <c r="AD800" i="167"/>
  <c r="F799" i="167"/>
  <c r="CG814" i="167"/>
  <c r="BY813" i="167"/>
  <c r="AA825" i="167"/>
  <c r="Z826" i="167"/>
  <c r="BZ826" i="167"/>
  <c r="BR826" i="167"/>
  <c r="CS826" i="167"/>
  <c r="AA826" i="167"/>
  <c r="AA827" i="167"/>
  <c r="CA827" i="167"/>
  <c r="Z827" i="167"/>
  <c r="CG827" i="167"/>
  <c r="BZ827" i="167"/>
  <c r="CK827" i="167"/>
  <c r="BB829" i="167"/>
  <c r="CR830" i="167"/>
  <c r="CF832" i="167"/>
  <c r="CK839" i="167"/>
  <c r="BQ836" i="167"/>
  <c r="CF836" i="167"/>
  <c r="CL844" i="167"/>
  <c r="W844" i="167"/>
  <c r="X844" i="167"/>
  <c r="BQ844" i="167"/>
  <c r="CR844" i="167"/>
  <c r="BS880" i="167"/>
  <c r="CK989" i="167"/>
  <c r="CM989" i="167"/>
  <c r="BR989" i="167"/>
  <c r="CK855" i="167"/>
  <c r="CL855" i="167"/>
  <c r="BQ855" i="167"/>
  <c r="CK818" i="167"/>
  <c r="CM818" i="167"/>
  <c r="BR818" i="167"/>
  <c r="CM721" i="167"/>
  <c r="CA745" i="167"/>
  <c r="BN756" i="167"/>
  <c r="X755" i="167"/>
  <c r="CR755" i="167"/>
  <c r="BQ784" i="167"/>
  <c r="W784" i="167"/>
  <c r="X784" i="167"/>
  <c r="CL787" i="167"/>
  <c r="W787" i="167"/>
  <c r="BQ800" i="167"/>
  <c r="AA800" i="167"/>
  <c r="BZ800" i="167"/>
  <c r="CG800" i="167"/>
  <c r="BS799" i="167"/>
  <c r="CA805" i="167"/>
  <c r="G805" i="167"/>
  <c r="CQ176" i="167" s="1"/>
  <c r="CF805" i="167"/>
  <c r="BQ813" i="167"/>
  <c r="AD822" i="167"/>
  <c r="BN825" i="167"/>
  <c r="Z825" i="167"/>
  <c r="BN826" i="167"/>
  <c r="BY827" i="167"/>
  <c r="W827" i="167"/>
  <c r="X827" i="167"/>
  <c r="CL827" i="167"/>
  <c r="AK829" i="167"/>
  <c r="AJ829" i="167"/>
  <c r="BY832" i="167"/>
  <c r="AJ835" i="167"/>
  <c r="AK835" i="167"/>
  <c r="CG839" i="167"/>
  <c r="F838" i="167"/>
  <c r="G838" i="167"/>
  <c r="BB836" i="167"/>
  <c r="CM840" i="167"/>
  <c r="CF840" i="167"/>
  <c r="BQ828" i="167"/>
  <c r="X828" i="167"/>
  <c r="BS827" i="167"/>
  <c r="BR829" i="167"/>
  <c r="Z838" i="167"/>
  <c r="CS838" i="167"/>
  <c r="CK838" i="167"/>
  <c r="F846" i="167"/>
  <c r="CL846" i="167"/>
  <c r="CS863" i="167"/>
  <c r="CF862" i="167"/>
  <c r="F862" i="167"/>
  <c r="G862" i="167"/>
  <c r="Z877" i="167"/>
  <c r="BZ877" i="167"/>
  <c r="AA877" i="167"/>
  <c r="CA877" i="167"/>
  <c r="CG877" i="167"/>
  <c r="CS877" i="167"/>
  <c r="BN876" i="167"/>
  <c r="AE889" i="167"/>
  <c r="BS889" i="167"/>
  <c r="BS895" i="167"/>
  <c r="AE895" i="167"/>
  <c r="BZ900" i="167"/>
  <c r="BY899" i="167"/>
  <c r="F899" i="167"/>
  <c r="CL899" i="167"/>
  <c r="BS899" i="167"/>
  <c r="G899" i="167"/>
  <c r="CQ118" i="167" s="1"/>
  <c r="CV118" i="167" s="1"/>
  <c r="CF899" i="167"/>
  <c r="AD897" i="167"/>
  <c r="BS897" i="167"/>
  <c r="BB1037" i="167"/>
  <c r="BN1037" i="167"/>
  <c r="CM865" i="167"/>
  <c r="AA865" i="167"/>
  <c r="Z865" i="167"/>
  <c r="CS865" i="167"/>
  <c r="BZ865" i="167"/>
  <c r="CR874" i="167"/>
  <c r="BZ886" i="167"/>
  <c r="AA888" i="167"/>
  <c r="CA888" i="167"/>
  <c r="CK888" i="167"/>
  <c r="CM888" i="167"/>
  <c r="CS888" i="167"/>
  <c r="BZ888" i="167"/>
  <c r="CG888" i="167"/>
  <c r="BR888" i="167"/>
  <c r="F887" i="167"/>
  <c r="G887" i="167"/>
  <c r="CF887" i="167"/>
  <c r="CL900" i="167"/>
  <c r="CR900" i="167"/>
  <c r="W900" i="167"/>
  <c r="BY900" i="167"/>
  <c r="AE897" i="167"/>
  <c r="AD937" i="167"/>
  <c r="BS937" i="167"/>
  <c r="AE937" i="167"/>
  <c r="BQ864" i="167"/>
  <c r="F864" i="167"/>
  <c r="BY864" i="167"/>
  <c r="CM863" i="167"/>
  <c r="BR865" i="167"/>
  <c r="BQ865" i="167"/>
  <c r="CL865" i="167"/>
  <c r="CR865" i="167"/>
  <c r="X865" i="167"/>
  <c r="BS874" i="167"/>
  <c r="AE874" i="167"/>
  <c r="AD876" i="167"/>
  <c r="AD908" i="167"/>
  <c r="BS908" i="167"/>
  <c r="AE908" i="167"/>
  <c r="W848" i="167"/>
  <c r="X848" i="167"/>
  <c r="CK860" i="167"/>
  <c r="CM860" i="167"/>
  <c r="Z860" i="167"/>
  <c r="G864" i="167"/>
  <c r="CQ825" i="167" s="1"/>
  <c r="CK863" i="167"/>
  <c r="AD862" i="167"/>
  <c r="AE862" i="167"/>
  <c r="W865" i="167"/>
  <c r="X869" i="167"/>
  <c r="BY869" i="167"/>
  <c r="CR869" i="167"/>
  <c r="BQ869" i="167"/>
  <c r="CK869" i="167"/>
  <c r="AD874" i="167"/>
  <c r="F877" i="167"/>
  <c r="CF877" i="167"/>
  <c r="AE876" i="167"/>
  <c r="CL888" i="167"/>
  <c r="X888" i="167"/>
  <c r="AJ894" i="167"/>
  <c r="BY894" i="167"/>
  <c r="CF894" i="167"/>
  <c r="F894" i="167"/>
  <c r="BP894" i="167" s="1"/>
  <c r="BQ894" i="167"/>
  <c r="F896" i="167"/>
  <c r="CL896" i="167"/>
  <c r="BQ896" i="167"/>
  <c r="CF896" i="167"/>
  <c r="BY926" i="167"/>
  <c r="G926" i="167"/>
  <c r="BS926" i="167"/>
  <c r="CF926" i="167"/>
  <c r="CO926" i="167"/>
  <c r="BQ926" i="167"/>
  <c r="CL926" i="167"/>
  <c r="F926" i="167"/>
  <c r="BB877" i="167"/>
  <c r="BO877" i="167"/>
  <c r="BN894" i="167"/>
  <c r="AD896" i="167"/>
  <c r="BS896" i="167"/>
  <c r="BN896" i="167"/>
  <c r="BO896" i="167"/>
  <c r="AJ898" i="167"/>
  <c r="AK898" i="167"/>
  <c r="AK913" i="167"/>
  <c r="AJ913" i="167"/>
  <c r="BO925" i="167"/>
  <c r="BN925" i="167"/>
  <c r="BB925" i="167"/>
  <c r="CG970" i="167"/>
  <c r="BY1005" i="167"/>
  <c r="CG782" i="167"/>
  <c r="BY794" i="167"/>
  <c r="CR794" i="167"/>
  <c r="BQ795" i="167"/>
  <c r="CL805" i="167"/>
  <c r="CG817" i="167"/>
  <c r="CM817" i="167"/>
  <c r="F819" i="167"/>
  <c r="BQ819" i="167"/>
  <c r="BQ823" i="167"/>
  <c r="CA829" i="167"/>
  <c r="CK834" i="167"/>
  <c r="CA834" i="167"/>
  <c r="BR834" i="167"/>
  <c r="CF833" i="167"/>
  <c r="BZ838" i="167"/>
  <c r="W843" i="167"/>
  <c r="BS846" i="167"/>
  <c r="BZ845" i="167"/>
  <c r="W845" i="167"/>
  <c r="W860" i="167"/>
  <c r="CL860" i="167"/>
  <c r="Z862" i="167"/>
  <c r="CS862" i="167"/>
  <c r="AA862" i="167"/>
  <c r="CM862" i="167"/>
  <c r="BZ862" i="167"/>
  <c r="CK867" i="167"/>
  <c r="AK877" i="167"/>
  <c r="BS876" i="167"/>
  <c r="W876" i="167"/>
  <c r="CL876" i="167"/>
  <c r="BZ876" i="167"/>
  <c r="BQ876" i="167"/>
  <c r="BR876" i="167"/>
  <c r="X882" i="167"/>
  <c r="CR882" i="167"/>
  <c r="CL882" i="167"/>
  <c r="BQ882" i="167"/>
  <c r="W882" i="167"/>
  <c r="AJ888" i="167"/>
  <c r="AK888" i="167"/>
  <c r="CL887" i="167"/>
  <c r="CQ896" i="167"/>
  <c r="AE896" i="167"/>
  <c r="BS792" i="167"/>
  <c r="BQ799" i="167"/>
  <c r="BZ819" i="167"/>
  <c r="CR828" i="167"/>
  <c r="BR828" i="167"/>
  <c r="BZ829" i="167"/>
  <c r="CA833" i="167"/>
  <c r="AA836" i="167"/>
  <c r="BZ836" i="167"/>
  <c r="CS836" i="167"/>
  <c r="BQ840" i="167"/>
  <c r="BS844" i="167"/>
  <c r="Z844" i="167"/>
  <c r="BZ844" i="167"/>
  <c r="CM844" i="167"/>
  <c r="AA844" i="167"/>
  <c r="AA846" i="167"/>
  <c r="CA846" i="167"/>
  <c r="BZ846" i="167"/>
  <c r="CS846" i="167"/>
  <c r="BY845" i="167"/>
  <c r="CL848" i="167"/>
  <c r="CK864" i="167"/>
  <c r="Z864" i="167"/>
  <c r="CM864" i="167"/>
  <c r="BS862" i="167"/>
  <c r="BY862" i="167"/>
  <c r="CL862" i="167"/>
  <c r="W862" i="167"/>
  <c r="BN882" i="167"/>
  <c r="CR888" i="167"/>
  <c r="CL934" i="167"/>
  <c r="W934" i="167"/>
  <c r="BY934" i="167"/>
  <c r="BR934" i="167"/>
  <c r="CR934" i="167"/>
  <c r="X934" i="167"/>
  <c r="Z863" i="167"/>
  <c r="CA863" i="167"/>
  <c r="AA863" i="167"/>
  <c r="AA867" i="167"/>
  <c r="BZ867" i="167"/>
  <c r="CA867" i="167"/>
  <c r="CM867" i="167"/>
  <c r="CS867" i="167"/>
  <c r="Z867" i="167"/>
  <c r="BR867" i="167"/>
  <c r="BQ874" i="167"/>
  <c r="W874" i="167"/>
  <c r="BY874" i="167"/>
  <c r="CK874" i="167"/>
  <c r="X874" i="167"/>
  <c r="BQ886" i="167"/>
  <c r="CR886" i="167"/>
  <c r="W886" i="167"/>
  <c r="X886" i="167"/>
  <c r="BR886" i="167"/>
  <c r="Z887" i="167"/>
  <c r="BZ887" i="167"/>
  <c r="CM887" i="167"/>
  <c r="AA887" i="167"/>
  <c r="CG887" i="167"/>
  <c r="CS887" i="167"/>
  <c r="CA887" i="167"/>
  <c r="BB897" i="167"/>
  <c r="BN897" i="167"/>
  <c r="CF902" i="167"/>
  <c r="F902" i="167"/>
  <c r="G902" i="167"/>
  <c r="BS902" i="167"/>
  <c r="BS914" i="167"/>
  <c r="AD914" i="167"/>
  <c r="AE914" i="167"/>
  <c r="CG917" i="167"/>
  <c r="Z917" i="167"/>
  <c r="CK917" i="167"/>
  <c r="BR917" i="167"/>
  <c r="BZ917" i="167"/>
  <c r="CA917" i="167"/>
  <c r="CM917" i="167"/>
  <c r="CS917" i="167"/>
  <c r="AA917" i="167"/>
  <c r="BR919" i="167"/>
  <c r="AA919" i="167"/>
  <c r="CG919" i="167"/>
  <c r="BZ919" i="167"/>
  <c r="CA919" i="167"/>
  <c r="CM919" i="167"/>
  <c r="Z919" i="167"/>
  <c r="CK919" i="167"/>
  <c r="CS1156" i="167"/>
  <c r="CF871" i="167"/>
  <c r="BZ970" i="167"/>
  <c r="CS709" i="167"/>
  <c r="CF745" i="167"/>
  <c r="BZ782" i="167"/>
  <c r="BY795" i="167"/>
  <c r="BY799" i="167"/>
  <c r="W799" i="167"/>
  <c r="X817" i="167"/>
  <c r="BY817" i="167"/>
  <c r="AK822" i="167"/>
  <c r="AJ822" i="167"/>
  <c r="CM828" i="167"/>
  <c r="CK828" i="167"/>
  <c r="CS828" i="167"/>
  <c r="BR838" i="167"/>
  <c r="CM836" i="167"/>
  <c r="CL836" i="167"/>
  <c r="W840" i="167"/>
  <c r="BY843" i="167"/>
  <c r="BS845" i="167"/>
  <c r="BR863" i="167"/>
  <c r="CL863" i="167"/>
  <c r="W863" i="167"/>
  <c r="BY863" i="167"/>
  <c r="BQ862" i="167"/>
  <c r="W867" i="167"/>
  <c r="BY867" i="167"/>
  <c r="X867" i="167"/>
  <c r="CL867" i="167"/>
  <c r="G869" i="167"/>
  <c r="CQ829" i="167" s="1"/>
  <c r="BR874" i="167"/>
  <c r="BO882" i="167"/>
  <c r="CQ882" i="167"/>
  <c r="CR887" i="167"/>
  <c r="W887" i="167"/>
  <c r="BB893" i="167"/>
  <c r="BN893" i="167"/>
  <c r="BY896" i="167"/>
  <c r="F825" i="167"/>
  <c r="CS829" i="167"/>
  <c r="CM837" i="167"/>
  <c r="Z837" i="167"/>
  <c r="BP837" i="167" s="1"/>
  <c r="CA837" i="167"/>
  <c r="BR837" i="167"/>
  <c r="CK836" i="167"/>
  <c r="CG860" i="167"/>
  <c r="CK865" i="167"/>
  <c r="CM869" i="167"/>
  <c r="F869" i="167"/>
  <c r="CM877" i="167"/>
  <c r="AE877" i="167"/>
  <c r="CL886" i="167"/>
  <c r="BR887" i="167"/>
  <c r="CM894" i="167"/>
  <c r="BN898" i="167"/>
  <c r="BB921" i="167"/>
  <c r="W877" i="167"/>
  <c r="CR877" i="167"/>
  <c r="BQ877" i="167"/>
  <c r="Z876" i="167"/>
  <c r="CA876" i="167"/>
  <c r="CK876" i="167"/>
  <c r="CS876" i="167"/>
  <c r="CM882" i="167"/>
  <c r="BS892" i="167"/>
  <c r="CA891" i="167"/>
  <c r="CF891" i="167"/>
  <c r="CM908" i="167"/>
  <c r="CM924" i="167"/>
  <c r="BN923" i="167"/>
  <c r="BY922" i="167"/>
  <c r="CL922" i="167"/>
  <c r="F922" i="167"/>
  <c r="W920" i="167"/>
  <c r="BR920" i="167"/>
  <c r="X920" i="167"/>
  <c r="CK920" i="167"/>
  <c r="AJ931" i="167"/>
  <c r="AK931" i="167"/>
  <c r="BN931" i="167"/>
  <c r="BB958" i="167"/>
  <c r="AJ961" i="167"/>
  <c r="AK961" i="167"/>
  <c r="AA842" i="167"/>
  <c r="CA842" i="167"/>
  <c r="F857" i="167"/>
  <c r="CL857" i="167"/>
  <c r="G865" i="167"/>
  <c r="BS865" i="167"/>
  <c r="CF865" i="167"/>
  <c r="X877" i="167"/>
  <c r="AA876" i="167"/>
  <c r="AD887" i="167"/>
  <c r="BS887" i="167"/>
  <c r="CK895" i="167"/>
  <c r="X894" i="167"/>
  <c r="CK894" i="167"/>
  <c r="CL894" i="167"/>
  <c r="CR894" i="167"/>
  <c r="BZ891" i="167"/>
  <c r="BS891" i="167"/>
  <c r="G891" i="167"/>
  <c r="CQ122" i="167" s="1"/>
  <c r="BS901" i="167"/>
  <c r="AD899" i="167"/>
  <c r="CM897" i="167"/>
  <c r="F914" i="167"/>
  <c r="G914" i="167"/>
  <c r="CL913" i="167"/>
  <c r="BQ917" i="167"/>
  <c r="W917" i="167"/>
  <c r="BY917" i="167"/>
  <c r="CS927" i="167"/>
  <c r="BN927" i="167"/>
  <c r="BB927" i="167"/>
  <c r="CS922" i="167"/>
  <c r="G922" i="167"/>
  <c r="CQ877" i="167" s="1"/>
  <c r="W919" i="167"/>
  <c r="CL919" i="167"/>
  <c r="X919" i="167"/>
  <c r="CR919" i="167"/>
  <c r="Z937" i="167"/>
  <c r="CS937" i="167"/>
  <c r="CG937" i="167"/>
  <c r="CM937" i="167"/>
  <c r="CA937" i="167"/>
  <c r="CK937" i="167"/>
  <c r="BB941" i="167"/>
  <c r="AK949" i="167"/>
  <c r="AJ949" i="167"/>
  <c r="AE953" i="167"/>
  <c r="BS953" i="167"/>
  <c r="AD953" i="167"/>
  <c r="CK900" i="167"/>
  <c r="Z900" i="167"/>
  <c r="CM900" i="167"/>
  <c r="BR900" i="167"/>
  <c r="CA900" i="167"/>
  <c r="Z899" i="167"/>
  <c r="CS899" i="167"/>
  <c r="CG899" i="167"/>
  <c r="CM899" i="167"/>
  <c r="BZ899" i="167"/>
  <c r="CA908" i="167"/>
  <c r="F908" i="167"/>
  <c r="BQ908" i="167"/>
  <c r="BY908" i="167"/>
  <c r="F930" i="167"/>
  <c r="G930" i="167"/>
  <c r="CQ97" i="167" s="1"/>
  <c r="BY930" i="167"/>
  <c r="BQ930" i="167"/>
  <c r="CF930" i="167"/>
  <c r="CM936" i="167"/>
  <c r="AA936" i="167"/>
  <c r="CA936" i="167"/>
  <c r="CG936" i="167"/>
  <c r="CK936" i="167"/>
  <c r="CS936" i="167"/>
  <c r="Z936" i="167"/>
  <c r="BR936" i="167"/>
  <c r="BZ936" i="167"/>
  <c r="BS956" i="167"/>
  <c r="AD956" i="167"/>
  <c r="AE956" i="167"/>
  <c r="BS988" i="167"/>
  <c r="AE988" i="167"/>
  <c r="AD988" i="167"/>
  <c r="BN995" i="167"/>
  <c r="AA912" i="167"/>
  <c r="CK912" i="167"/>
  <c r="BR912" i="167"/>
  <c r="CS912" i="167"/>
  <c r="CA912" i="167"/>
  <c r="BN916" i="167"/>
  <c r="CS926" i="167"/>
  <c r="CA926" i="167"/>
  <c r="CG926" i="167"/>
  <c r="CK925" i="167"/>
  <c r="BZ925" i="167"/>
  <c r="CA925" i="167"/>
  <c r="G919" i="167"/>
  <c r="CQ100" i="167" s="1"/>
  <c r="F919" i="167"/>
  <c r="CF919" i="167"/>
  <c r="CR920" i="167"/>
  <c r="W912" i="167"/>
  <c r="BQ912" i="167"/>
  <c r="CR912" i="167"/>
  <c r="X912" i="167"/>
  <c r="AD927" i="167"/>
  <c r="AE927" i="167"/>
  <c r="BS927" i="167"/>
  <c r="Z926" i="167"/>
  <c r="Z925" i="167"/>
  <c r="BB923" i="167"/>
  <c r="BQ921" i="167"/>
  <c r="BY921" i="167"/>
  <c r="W921" i="167"/>
  <c r="BZ921" i="167"/>
  <c r="X921" i="167"/>
  <c r="AE941" i="167"/>
  <c r="BS941" i="167"/>
  <c r="CF982" i="167"/>
  <c r="G982" i="167"/>
  <c r="BS982" i="167"/>
  <c r="F982" i="167"/>
  <c r="BP982" i="167" s="1"/>
  <c r="AD987" i="167"/>
  <c r="BS987" i="167"/>
  <c r="AE987" i="167"/>
  <c r="W1039" i="167"/>
  <c r="BY1039" i="167"/>
  <c r="CL1039" i="167"/>
  <c r="X1039" i="167"/>
  <c r="BQ1039" i="167"/>
  <c r="CR1039" i="167"/>
  <c r="BR1039" i="167"/>
  <c r="BB1065" i="167"/>
  <c r="BN1065" i="167"/>
  <c r="F814" i="167"/>
  <c r="CF814" i="167"/>
  <c r="X819" i="167"/>
  <c r="CR819" i="167"/>
  <c r="CS842" i="167"/>
  <c r="CM857" i="167"/>
  <c r="AD860" i="167"/>
  <c r="BS860" i="167"/>
  <c r="CG876" i="167"/>
  <c r="CS900" i="167"/>
  <c r="CM898" i="167"/>
  <c r="Z898" i="167"/>
  <c r="CG898" i="167"/>
  <c r="BR898" i="167"/>
  <c r="BZ898" i="167"/>
  <c r="Z897" i="167"/>
  <c r="CS897" i="167"/>
  <c r="AA897" i="167"/>
  <c r="BZ897" i="167"/>
  <c r="CK897" i="167"/>
  <c r="CA897" i="167"/>
  <c r="BY914" i="167"/>
  <c r="BR914" i="167"/>
  <c r="Z914" i="167"/>
  <c r="CG914" i="167"/>
  <c r="CM914" i="167"/>
  <c r="BZ914" i="167"/>
  <c r="BR913" i="167"/>
  <c r="AD916" i="167"/>
  <c r="CS925" i="167"/>
  <c r="CL920" i="167"/>
  <c r="AD941" i="167"/>
  <c r="AA949" i="167"/>
  <c r="CA949" i="167"/>
  <c r="CM949" i="167"/>
  <c r="BZ949" i="167"/>
  <c r="Z949" i="167"/>
  <c r="BP949" i="167" s="1"/>
  <c r="CG949" i="167"/>
  <c r="CS949" i="167"/>
  <c r="BR949" i="167"/>
  <c r="CK949" i="167"/>
  <c r="AD981" i="167"/>
  <c r="BS981" i="167"/>
  <c r="AE981" i="167"/>
  <c r="CS889" i="167"/>
  <c r="CA889" i="167"/>
  <c r="Z889" i="167"/>
  <c r="CM895" i="167"/>
  <c r="Z895" i="167"/>
  <c r="BZ895" i="167"/>
  <c r="W891" i="167"/>
  <c r="X891" i="167"/>
  <c r="BQ891" i="167"/>
  <c r="CF901" i="167"/>
  <c r="BY897" i="167"/>
  <c r="X897" i="167"/>
  <c r="BQ897" i="167"/>
  <c r="CM902" i="167"/>
  <c r="BR902" i="167"/>
  <c r="Z902" i="167"/>
  <c r="CG927" i="167"/>
  <c r="CK927" i="167"/>
  <c r="Z927" i="167"/>
  <c r="BP927" i="167" s="1"/>
  <c r="AA927" i="167"/>
  <c r="CM927" i="167"/>
  <c r="Z922" i="167"/>
  <c r="BZ922" i="167"/>
  <c r="AA922" i="167"/>
  <c r="CA922" i="167"/>
  <c r="CG922" i="167"/>
  <c r="CK922" i="167"/>
  <c r="BR922" i="167"/>
  <c r="CR921" i="167"/>
  <c r="CG930" i="167"/>
  <c r="CK930" i="167"/>
  <c r="CS930" i="167"/>
  <c r="AA930" i="167"/>
  <c r="CA930" i="167"/>
  <c r="Z930" i="167"/>
  <c r="BR930" i="167"/>
  <c r="BZ930" i="167"/>
  <c r="AJ936" i="167"/>
  <c r="AK936" i="167"/>
  <c r="CL949" i="167"/>
  <c r="CR949" i="167"/>
  <c r="X949" i="167"/>
  <c r="BQ949" i="167"/>
  <c r="W949" i="167"/>
  <c r="AJ982" i="167"/>
  <c r="AK982" i="167"/>
  <c r="AA981" i="167"/>
  <c r="BZ981" i="167"/>
  <c r="CA981" i="167"/>
  <c r="Z981" i="167"/>
  <c r="CG981" i="167"/>
  <c r="CM981" i="167"/>
  <c r="CS981" i="167"/>
  <c r="BR981" i="167"/>
  <c r="CK981" i="167"/>
  <c r="X995" i="167"/>
  <c r="CR995" i="167"/>
  <c r="BY995" i="167"/>
  <c r="CL995" i="167"/>
  <c r="BQ995" i="167"/>
  <c r="CK995" i="167"/>
  <c r="W995" i="167"/>
  <c r="BZ1039" i="167"/>
  <c r="AE863" i="167"/>
  <c r="BS863" i="167"/>
  <c r="BR882" i="167"/>
  <c r="Z882" i="167"/>
  <c r="BO900" i="167"/>
  <c r="CQ900" i="167"/>
  <c r="CL898" i="167"/>
  <c r="BQ898" i="167"/>
  <c r="W898" i="167"/>
  <c r="BO908" i="167"/>
  <c r="CS924" i="167"/>
  <c r="Z924" i="167"/>
  <c r="BZ924" i="167"/>
  <c r="CA924" i="167"/>
  <c r="CG924" i="167"/>
  <c r="F901" i="167"/>
  <c r="CM901" i="167"/>
  <c r="G901" i="167"/>
  <c r="BQ901" i="167"/>
  <c r="BQ902" i="167"/>
  <c r="CL902" i="167"/>
  <c r="W902" i="167"/>
  <c r="BY902" i="167"/>
  <c r="BN908" i="167"/>
  <c r="CK913" i="167"/>
  <c r="BQ913" i="167"/>
  <c r="X913" i="167"/>
  <c r="BY913" i="167"/>
  <c r="BR927" i="167"/>
  <c r="AA924" i="167"/>
  <c r="CM923" i="167"/>
  <c r="CS923" i="167"/>
  <c r="BZ923" i="167"/>
  <c r="Z923" i="167"/>
  <c r="CA923" i="167"/>
  <c r="AA923" i="167"/>
  <c r="CL921" i="167"/>
  <c r="BN921" i="167"/>
  <c r="BY920" i="167"/>
  <c r="AE967" i="167"/>
  <c r="BS967" i="167"/>
  <c r="AD967" i="167"/>
  <c r="CK980" i="167"/>
  <c r="CL980" i="167"/>
  <c r="X980" i="167"/>
  <c r="BY980" i="167"/>
  <c r="BZ980" i="167"/>
  <c r="CR980" i="167"/>
  <c r="W980" i="167"/>
  <c r="CK886" i="167"/>
  <c r="CS896" i="167"/>
  <c r="CR927" i="167"/>
  <c r="CM921" i="167"/>
  <c r="BR921" i="167"/>
  <c r="AD932" i="167"/>
  <c r="CS933" i="167"/>
  <c r="BN933" i="167"/>
  <c r="Z933" i="167"/>
  <c r="CK934" i="167"/>
  <c r="AD949" i="167"/>
  <c r="CF956" i="167"/>
  <c r="CA956" i="167"/>
  <c r="BY968" i="167"/>
  <c r="F968" i="167"/>
  <c r="BQ968" i="167"/>
  <c r="BS968" i="167"/>
  <c r="BQ982" i="167"/>
  <c r="CR982" i="167"/>
  <c r="W982" i="167"/>
  <c r="X982" i="167"/>
  <c r="BY982" i="167"/>
  <c r="CL982" i="167"/>
  <c r="CL981" i="167"/>
  <c r="F987" i="167"/>
  <c r="CF987" i="167"/>
  <c r="BY987" i="167"/>
  <c r="AE993" i="167"/>
  <c r="AJ1037" i="167"/>
  <c r="AK1037" i="167"/>
  <c r="CS1059" i="167"/>
  <c r="BR1059" i="167"/>
  <c r="BZ1059" i="167"/>
  <c r="CA1059" i="167"/>
  <c r="Z1059" i="167"/>
  <c r="CG1059" i="167"/>
  <c r="AA1059" i="167"/>
  <c r="CK1059" i="167"/>
  <c r="CM1059" i="167"/>
  <c r="BB1077" i="167"/>
  <c r="BN1077" i="167"/>
  <c r="BN953" i="167"/>
  <c r="AD959" i="167"/>
  <c r="AE959" i="167"/>
  <c r="BN968" i="167"/>
  <c r="BN967" i="167"/>
  <c r="BN987" i="167"/>
  <c r="BB987" i="167"/>
  <c r="AJ1046" i="167"/>
  <c r="AK1046" i="167"/>
  <c r="BS1069" i="167"/>
  <c r="AD1069" i="167"/>
  <c r="CO993" i="167"/>
  <c r="CM1004" i="167"/>
  <c r="BR1004" i="167"/>
  <c r="CS1004" i="167"/>
  <c r="AA1004" i="167"/>
  <c r="CA1004" i="167"/>
  <c r="CG1004" i="167"/>
  <c r="CK1004" i="167"/>
  <c r="CG1036" i="167"/>
  <c r="CS1036" i="167"/>
  <c r="Z1036" i="167"/>
  <c r="CM1036" i="167"/>
  <c r="BR1036" i="167"/>
  <c r="CR1041" i="167"/>
  <c r="CK1041" i="167"/>
  <c r="W1041" i="167"/>
  <c r="X1041" i="167"/>
  <c r="BQ1041" i="167"/>
  <c r="BR1041" i="167"/>
  <c r="BY1041" i="167"/>
  <c r="BZ1041" i="167"/>
  <c r="CL1041" i="167"/>
  <c r="Z1061" i="167"/>
  <c r="CS1061" i="167"/>
  <c r="CA1061" i="167"/>
  <c r="BR1061" i="167"/>
  <c r="BZ1061" i="167"/>
  <c r="AA1061" i="167"/>
  <c r="CK1061" i="167"/>
  <c r="CG1061" i="167"/>
  <c r="CM1061" i="167"/>
  <c r="AE1069" i="167"/>
  <c r="BY1087" i="167"/>
  <c r="BZ1087" i="167"/>
  <c r="CK1087" i="167"/>
  <c r="CL1087" i="167"/>
  <c r="CR1087" i="167"/>
  <c r="BQ1087" i="167"/>
  <c r="W1087" i="167"/>
  <c r="X1087" i="167"/>
  <c r="Z1004" i="167"/>
  <c r="BZ1036" i="167"/>
  <c r="AA1036" i="167"/>
  <c r="AJ1097" i="167"/>
  <c r="AK1097" i="167"/>
  <c r="F917" i="167"/>
  <c r="CF917" i="167"/>
  <c r="G917" i="167"/>
  <c r="CQ932" i="167"/>
  <c r="BO932" i="167"/>
  <c r="BR932" i="167"/>
  <c r="X932" i="167"/>
  <c r="CR932" i="167"/>
  <c r="BZ932" i="167"/>
  <c r="BY931" i="167"/>
  <c r="BS931" i="167"/>
  <c r="AE931" i="167"/>
  <c r="CK933" i="167"/>
  <c r="AJ933" i="167"/>
  <c r="AK933" i="167"/>
  <c r="BS949" i="167"/>
  <c r="BY956" i="167"/>
  <c r="BQ959" i="167"/>
  <c r="CA961" i="167"/>
  <c r="CA968" i="167"/>
  <c r="CS968" i="167"/>
  <c r="BZ968" i="167"/>
  <c r="CK968" i="167"/>
  <c r="Z969" i="167"/>
  <c r="CS969" i="167"/>
  <c r="CM969" i="167"/>
  <c r="BR969" i="167"/>
  <c r="AA969" i="167"/>
  <c r="CK969" i="167"/>
  <c r="F980" i="167"/>
  <c r="G980" i="167"/>
  <c r="CA980" i="167"/>
  <c r="CF980" i="167"/>
  <c r="AK995" i="167"/>
  <c r="BS993" i="167"/>
  <c r="CL1004" i="167"/>
  <c r="BQ1004" i="167"/>
  <c r="X1004" i="167"/>
  <c r="W1036" i="167"/>
  <c r="BY1036" i="167"/>
  <c r="BQ1036" i="167"/>
  <c r="CR1036" i="167"/>
  <c r="F1043" i="167"/>
  <c r="CF1043" i="167"/>
  <c r="BQ1043" i="167"/>
  <c r="BY1043" i="167"/>
  <c r="CA1043" i="167"/>
  <c r="CL1043" i="167"/>
  <c r="CM1043" i="167"/>
  <c r="W1042" i="167"/>
  <c r="BQ1042" i="167"/>
  <c r="X1042" i="167"/>
  <c r="BY1042" i="167"/>
  <c r="CR1042" i="167"/>
  <c r="BR1042" i="167"/>
  <c r="BR869" i="167"/>
  <c r="CM896" i="167"/>
  <c r="AD900" i="167"/>
  <c r="AE900" i="167"/>
  <c r="CA913" i="167"/>
  <c r="F913" i="167"/>
  <c r="CF913" i="167"/>
  <c r="AE912" i="167"/>
  <c r="G912" i="167"/>
  <c r="AD917" i="167"/>
  <c r="CL927" i="167"/>
  <c r="AJ926" i="167"/>
  <c r="AK926" i="167"/>
  <c r="AK925" i="167"/>
  <c r="X925" i="167"/>
  <c r="X922" i="167"/>
  <c r="AK921" i="167"/>
  <c r="BS920" i="167"/>
  <c r="G920" i="167"/>
  <c r="CQ101" i="167" s="1"/>
  <c r="W932" i="167"/>
  <c r="AD931" i="167"/>
  <c r="AD930" i="167"/>
  <c r="BS930" i="167"/>
  <c r="CG933" i="167"/>
  <c r="F933" i="167"/>
  <c r="CF933" i="167"/>
  <c r="CL933" i="167"/>
  <c r="CL936" i="167"/>
  <c r="BQ936" i="167"/>
  <c r="X936" i="167"/>
  <c r="CR936" i="167"/>
  <c r="Z941" i="167"/>
  <c r="BP941" i="167" s="1"/>
  <c r="CS941" i="167"/>
  <c r="AA941" i="167"/>
  <c r="BZ941" i="167"/>
  <c r="CK941" i="167"/>
  <c r="BR941" i="167"/>
  <c r="BZ953" i="167"/>
  <c r="BS959" i="167"/>
  <c r="BY969" i="167"/>
  <c r="BQ969" i="167"/>
  <c r="W969" i="167"/>
  <c r="CL969" i="167"/>
  <c r="W997" i="167"/>
  <c r="CL997" i="167"/>
  <c r="BQ997" i="167"/>
  <c r="CK997" i="167"/>
  <c r="BY1049" i="167"/>
  <c r="BQ1049" i="167"/>
  <c r="X1049" i="167"/>
  <c r="CR1049" i="167"/>
  <c r="W1049" i="167"/>
  <c r="CL1049" i="167"/>
  <c r="BO1048" i="167"/>
  <c r="G1043" i="167"/>
  <c r="AA869" i="167"/>
  <c r="BQ879" i="167"/>
  <c r="F879" i="167"/>
  <c r="BQ895" i="167"/>
  <c r="AA894" i="167"/>
  <c r="CA894" i="167"/>
  <c r="AD912" i="167"/>
  <c r="BY925" i="167"/>
  <c r="W925" i="167"/>
  <c r="CL923" i="167"/>
  <c r="BQ923" i="167"/>
  <c r="F920" i="167"/>
  <c r="BR931" i="167"/>
  <c r="CO931" i="167"/>
  <c r="CA933" i="167"/>
  <c r="BY941" i="167"/>
  <c r="X941" i="167"/>
  <c r="BY961" i="167"/>
  <c r="CK961" i="167"/>
  <c r="CS961" i="167"/>
  <c r="Z961" i="167"/>
  <c r="CM961" i="167"/>
  <c r="BR961" i="167"/>
  <c r="AD980" i="167"/>
  <c r="BS980" i="167"/>
  <c r="AK1004" i="167"/>
  <c r="G1038" i="167"/>
  <c r="CL1038" i="167"/>
  <c r="BQ1038" i="167"/>
  <c r="BY1038" i="167"/>
  <c r="BN1048" i="167"/>
  <c r="CF981" i="167"/>
  <c r="F981" i="167"/>
  <c r="BY981" i="167"/>
  <c r="AD1043" i="167"/>
  <c r="AE1043" i="167"/>
  <c r="W953" i="167"/>
  <c r="X953" i="167"/>
  <c r="BY953" i="167"/>
  <c r="CK953" i="167"/>
  <c r="BQ953" i="167"/>
  <c r="CR953" i="167"/>
  <c r="W956" i="167"/>
  <c r="BQ956" i="167"/>
  <c r="X956" i="167"/>
  <c r="BZ956" i="167"/>
  <c r="G981" i="167"/>
  <c r="CQ80" i="167" s="1"/>
  <c r="CT80" i="167" s="1"/>
  <c r="BO987" i="167"/>
  <c r="AJ1036" i="167"/>
  <c r="AK1036" i="167"/>
  <c r="CO1039" i="167"/>
  <c r="CL1050" i="167"/>
  <c r="CK1050" i="167"/>
  <c r="CR1050" i="167"/>
  <c r="BZ1050" i="167"/>
  <c r="X1050" i="167"/>
  <c r="BR1050" i="167"/>
  <c r="BY1050" i="167"/>
  <c r="BR845" i="167"/>
  <c r="CA857" i="167"/>
  <c r="BZ894" i="167"/>
  <c r="BR893" i="167"/>
  <c r="CA896" i="167"/>
  <c r="W916" i="167"/>
  <c r="X916" i="167"/>
  <c r="CR916" i="167"/>
  <c r="CR925" i="167"/>
  <c r="CS921" i="167"/>
  <c r="F921" i="167"/>
  <c r="CF921" i="167"/>
  <c r="CF932" i="167"/>
  <c r="F932" i="167"/>
  <c r="BS933" i="167"/>
  <c r="BY937" i="167"/>
  <c r="G937" i="167"/>
  <c r="CQ94" i="167" s="1"/>
  <c r="BQ937" i="167"/>
  <c r="G949" i="167"/>
  <c r="BN956" i="167"/>
  <c r="X961" i="167"/>
  <c r="BN969" i="167"/>
  <c r="CQ987" i="167"/>
  <c r="CS995" i="167"/>
  <c r="Z995" i="167"/>
  <c r="BR995" i="167"/>
  <c r="BN994" i="167"/>
  <c r="W1050" i="167"/>
  <c r="BN1049" i="167"/>
  <c r="BB1045" i="167"/>
  <c r="BN1045" i="167"/>
  <c r="X1040" i="167"/>
  <c r="CR1040" i="167"/>
  <c r="BY1040" i="167"/>
  <c r="W1040" i="167"/>
  <c r="CL1040" i="167"/>
  <c r="BS919" i="167"/>
  <c r="W931" i="167"/>
  <c r="X931" i="167"/>
  <c r="BQ931" i="167"/>
  <c r="AD934" i="167"/>
  <c r="AE934" i="167"/>
  <c r="CR956" i="167"/>
  <c r="F959" i="167"/>
  <c r="G959" i="167"/>
  <c r="CQ87" i="167" s="1"/>
  <c r="CT87" i="167" s="1"/>
  <c r="CL959" i="167"/>
  <c r="W961" i="167"/>
  <c r="BB968" i="167"/>
  <c r="CM982" i="167"/>
  <c r="CS982" i="167"/>
  <c r="AA982" i="167"/>
  <c r="BR982" i="167"/>
  <c r="BN993" i="167"/>
  <c r="AJ1035" i="167"/>
  <c r="AK1035" i="167"/>
  <c r="AJ1065" i="167"/>
  <c r="AK1065" i="167"/>
  <c r="CR994" i="167"/>
  <c r="CA993" i="167"/>
  <c r="BQ1035" i="167"/>
  <c r="W1035" i="167"/>
  <c r="BY1035" i="167"/>
  <c r="AE1050" i="167"/>
  <c r="BN1050" i="167"/>
  <c r="Z1049" i="167"/>
  <c r="BP1049" i="167" s="1"/>
  <c r="CS1049" i="167"/>
  <c r="BR1049" i="167"/>
  <c r="BZ1049" i="167"/>
  <c r="AA1047" i="167"/>
  <c r="BZ1047" i="167"/>
  <c r="Z1047" i="167"/>
  <c r="BP1047" i="167" s="1"/>
  <c r="CG1047" i="167"/>
  <c r="F1046" i="167"/>
  <c r="G1046" i="167"/>
  <c r="BR1045" i="167"/>
  <c r="BZ1045" i="167"/>
  <c r="BS1044" i="167"/>
  <c r="CA1042" i="167"/>
  <c r="CO1040" i="167"/>
  <c r="BZ1052" i="167"/>
  <c r="BN1059" i="167"/>
  <c r="F1062" i="167"/>
  <c r="CF1062" i="167"/>
  <c r="CL1062" i="167"/>
  <c r="BS1074" i="167"/>
  <c r="AD1074" i="167"/>
  <c r="AE1074" i="167"/>
  <c r="AD1077" i="167"/>
  <c r="AE1077" i="167"/>
  <c r="AJ1087" i="167"/>
  <c r="AK1087" i="167"/>
  <c r="CL948" i="167"/>
  <c r="G948" i="167"/>
  <c r="CK959" i="167"/>
  <c r="AA959" i="167"/>
  <c r="F961" i="167"/>
  <c r="CL979" i="167"/>
  <c r="G979" i="167"/>
  <c r="CR988" i="167"/>
  <c r="CM996" i="167"/>
  <c r="AE996" i="167"/>
  <c r="AE995" i="167"/>
  <c r="BS994" i="167"/>
  <c r="BZ993" i="167"/>
  <c r="AJ993" i="167"/>
  <c r="BS1036" i="167"/>
  <c r="G1036" i="167"/>
  <c r="CM1035" i="167"/>
  <c r="X1035" i="167"/>
  <c r="BR1037" i="167"/>
  <c r="Z1037" i="167"/>
  <c r="CA1037" i="167"/>
  <c r="F1039" i="167"/>
  <c r="BP1039" i="167" s="1"/>
  <c r="AD1050" i="167"/>
  <c r="AA1049" i="167"/>
  <c r="AD1046" i="167"/>
  <c r="CK1045" i="167"/>
  <c r="X1045" i="167"/>
  <c r="AE1044" i="167"/>
  <c r="CK1043" i="167"/>
  <c r="BR1043" i="167"/>
  <c r="BZ1042" i="167"/>
  <c r="BN1041" i="167"/>
  <c r="CQ1041" i="167"/>
  <c r="BB1041" i="167"/>
  <c r="CM1040" i="167"/>
  <c r="G1062" i="167"/>
  <c r="AD1080" i="167"/>
  <c r="BS1080" i="167"/>
  <c r="F1100" i="167"/>
  <c r="CF1100" i="167"/>
  <c r="G1100" i="167"/>
  <c r="BY1100" i="167"/>
  <c r="CM1100" i="167"/>
  <c r="CK1040" i="167"/>
  <c r="AJ1059" i="167"/>
  <c r="AK1059" i="167"/>
  <c r="CL1076" i="167"/>
  <c r="BQ1076" i="167"/>
  <c r="BR1076" i="167"/>
  <c r="CR1076" i="167"/>
  <c r="BY1076" i="167"/>
  <c r="CK1076" i="167"/>
  <c r="W1076" i="167"/>
  <c r="X1076" i="167"/>
  <c r="AD919" i="167"/>
  <c r="BZ934" i="167"/>
  <c r="Z934" i="167"/>
  <c r="BR948" i="167"/>
  <c r="CA959" i="167"/>
  <c r="BN961" i="167"/>
  <c r="W967" i="167"/>
  <c r="BQ988" i="167"/>
  <c r="CA997" i="167"/>
  <c r="BQ994" i="167"/>
  <c r="BB1004" i="167"/>
  <c r="CK1035" i="167"/>
  <c r="X1037" i="167"/>
  <c r="CR1037" i="167"/>
  <c r="CG1049" i="167"/>
  <c r="CM1047" i="167"/>
  <c r="BS1046" i="167"/>
  <c r="BR1046" i="167"/>
  <c r="CK1046" i="167"/>
  <c r="BZ1044" i="167"/>
  <c r="CA1044" i="167"/>
  <c r="W1043" i="167"/>
  <c r="AD1041" i="167"/>
  <c r="BS1041" i="167"/>
  <c r="AE1040" i="167"/>
  <c r="AA1052" i="167"/>
  <c r="BR1052" i="167"/>
  <c r="CS1052" i="167"/>
  <c r="CA1052" i="167"/>
  <c r="Z1052" i="167"/>
  <c r="CK1052" i="167"/>
  <c r="BB1061" i="167"/>
  <c r="AA1065" i="167"/>
  <c r="BZ1065" i="167"/>
  <c r="BR1065" i="167"/>
  <c r="CS1065" i="167"/>
  <c r="CA1065" i="167"/>
  <c r="Z1065" i="167"/>
  <c r="CK1065" i="167"/>
  <c r="CL1074" i="167"/>
  <c r="W1074" i="167"/>
  <c r="X1074" i="167"/>
  <c r="CR1074" i="167"/>
  <c r="BQ1074" i="167"/>
  <c r="BR1074" i="167"/>
  <c r="W1096" i="167"/>
  <c r="X1096" i="167"/>
  <c r="BQ1096" i="167"/>
  <c r="BY1096" i="167"/>
  <c r="CL1096" i="167"/>
  <c r="W1099" i="167"/>
  <c r="BR1099" i="167"/>
  <c r="BY1099" i="167"/>
  <c r="BZ1099" i="167"/>
  <c r="CR1099" i="167"/>
  <c r="X1099" i="167"/>
  <c r="BQ1099" i="167"/>
  <c r="AD1040" i="167"/>
  <c r="X1052" i="167"/>
  <c r="CR1052" i="167"/>
  <c r="W1052" i="167"/>
  <c r="AK1058" i="167"/>
  <c r="AJ1058" i="167"/>
  <c r="CR1065" i="167"/>
  <c r="W1065" i="167"/>
  <c r="X1065" i="167"/>
  <c r="CS1040" i="167"/>
  <c r="BZ1040" i="167"/>
  <c r="AA1040" i="167"/>
  <c r="CG1040" i="167"/>
  <c r="BS1062" i="167"/>
  <c r="CM1062" i="167"/>
  <c r="CK1062" i="167"/>
  <c r="CS1062" i="167"/>
  <c r="CA1062" i="167"/>
  <c r="AA1062" i="167"/>
  <c r="CA1069" i="167"/>
  <c r="CF1069" i="167"/>
  <c r="G1083" i="167"/>
  <c r="CQ32" i="167" s="1"/>
  <c r="CT32" i="167" s="1"/>
  <c r="CL1083" i="167"/>
  <c r="F1083" i="167"/>
  <c r="BQ1083" i="167"/>
  <c r="CF1083" i="167"/>
  <c r="X1085" i="167"/>
  <c r="CK1085" i="167"/>
  <c r="CL1085" i="167"/>
  <c r="BQ1085" i="167"/>
  <c r="CR1085" i="167"/>
  <c r="BY1085" i="167"/>
  <c r="CS959" i="167"/>
  <c r="CF961" i="167"/>
  <c r="BY979" i="167"/>
  <c r="CK988" i="167"/>
  <c r="BZ996" i="167"/>
  <c r="CK994" i="167"/>
  <c r="X1017" i="167"/>
  <c r="BY1017" i="167"/>
  <c r="CK1039" i="167"/>
  <c r="CS1039" i="167"/>
  <c r="AA1039" i="167"/>
  <c r="CG1039" i="167"/>
  <c r="AD1038" i="167"/>
  <c r="CA1047" i="167"/>
  <c r="CF1047" i="167"/>
  <c r="G1047" i="167"/>
  <c r="CQ60" i="167" s="1"/>
  <c r="BQ1047" i="167"/>
  <c r="CL1046" i="167"/>
  <c r="CR1046" i="167"/>
  <c r="AE1045" i="167"/>
  <c r="AA1042" i="167"/>
  <c r="BR1040" i="167"/>
  <c r="Z1040" i="167"/>
  <c r="BR1062" i="167"/>
  <c r="Z1062" i="167"/>
  <c r="CM1069" i="167"/>
  <c r="G1069" i="167"/>
  <c r="CG1035" i="167"/>
  <c r="BR1035" i="167"/>
  <c r="BZ1038" i="167"/>
  <c r="Z1038" i="167"/>
  <c r="CA1038" i="167"/>
  <c r="CR1045" i="167"/>
  <c r="CK1042" i="167"/>
  <c r="CA1066" i="167"/>
  <c r="CF1066" i="167"/>
  <c r="BB1101" i="167"/>
  <c r="BN1101" i="167"/>
  <c r="CK967" i="167"/>
  <c r="BR979" i="167"/>
  <c r="AK988" i="167"/>
  <c r="X988" i="167"/>
  <c r="AE997" i="167"/>
  <c r="G997" i="167"/>
  <c r="BS996" i="167"/>
  <c r="BY994" i="167"/>
  <c r="AK994" i="167"/>
  <c r="X994" i="167"/>
  <c r="CG993" i="167"/>
  <c r="AA993" i="167"/>
  <c r="CS1035" i="167"/>
  <c r="AA1035" i="167"/>
  <c r="BY1037" i="167"/>
  <c r="AE1037" i="167"/>
  <c r="CM1039" i="167"/>
  <c r="AA1038" i="167"/>
  <c r="BQ1048" i="167"/>
  <c r="W1048" i="167"/>
  <c r="X1048" i="167"/>
  <c r="BY1048" i="167"/>
  <c r="BS1047" i="167"/>
  <c r="AD1047" i="167"/>
  <c r="CF1046" i="167"/>
  <c r="CG1044" i="167"/>
  <c r="F1044" i="167"/>
  <c r="CL1044" i="167"/>
  <c r="CG1042" i="167"/>
  <c r="AK1042" i="167"/>
  <c r="CL1052" i="167"/>
  <c r="CM1058" i="167"/>
  <c r="BR1058" i="167"/>
  <c r="BZ1058" i="167"/>
  <c r="BB1058" i="167"/>
  <c r="CL1059" i="167"/>
  <c r="CR1059" i="167"/>
  <c r="W1059" i="167"/>
  <c r="X1059" i="167"/>
  <c r="BN1061" i="167"/>
  <c r="CM1065" i="167"/>
  <c r="BQ1069" i="167"/>
  <c r="BY1066" i="167"/>
  <c r="AE1066" i="167"/>
  <c r="G1066" i="167"/>
  <c r="BZ908" i="167"/>
  <c r="CR926" i="167"/>
  <c r="CA920" i="167"/>
  <c r="CM959" i="167"/>
  <c r="BQ958" i="167"/>
  <c r="AJ968" i="167"/>
  <c r="CG967" i="167"/>
  <c r="BR980" i="167"/>
  <c r="BY988" i="167"/>
  <c r="CA987" i="167"/>
  <c r="BR996" i="167"/>
  <c r="BN996" i="167"/>
  <c r="CS994" i="167"/>
  <c r="CF993" i="167"/>
  <c r="Z993" i="167"/>
  <c r="CR1017" i="167"/>
  <c r="CR1035" i="167"/>
  <c r="Z1035" i="167"/>
  <c r="AD1037" i="167"/>
  <c r="AK1039" i="167"/>
  <c r="AK1048" i="167"/>
  <c r="CS1047" i="167"/>
  <c r="BR1047" i="167"/>
  <c r="CA1046" i="167"/>
  <c r="CM1045" i="167"/>
  <c r="CF1044" i="167"/>
  <c r="G1044" i="167"/>
  <c r="CM1041" i="167"/>
  <c r="AJ1040" i="167"/>
  <c r="AK1040" i="167"/>
  <c r="G1040" i="167"/>
  <c r="CG1052" i="167"/>
  <c r="AA1058" i="167"/>
  <c r="BO1059" i="167"/>
  <c r="CL1065" i="167"/>
  <c r="AD1066" i="167"/>
  <c r="F1066" i="167"/>
  <c r="CM1068" i="167"/>
  <c r="BZ1068" i="167"/>
  <c r="CG1068" i="167"/>
  <c r="BB1080" i="167"/>
  <c r="BN1080" i="167"/>
  <c r="AA1079" i="167"/>
  <c r="CG1079" i="167"/>
  <c r="Z1079" i="167"/>
  <c r="BP1079" i="167" s="1"/>
  <c r="CS1079" i="167"/>
  <c r="BZ1079" i="167"/>
  <c r="CA1079" i="167"/>
  <c r="CR1096" i="167"/>
  <c r="BN1136" i="167"/>
  <c r="CK1069" i="167"/>
  <c r="BR1069" i="167"/>
  <c r="CS1069" i="167"/>
  <c r="CL1066" i="167"/>
  <c r="AA1071" i="167"/>
  <c r="CA1071" i="167"/>
  <c r="BR1071" i="167"/>
  <c r="CS1071" i="167"/>
  <c r="AA1075" i="167"/>
  <c r="CM1075" i="167"/>
  <c r="BR1075" i="167"/>
  <c r="CS1075" i="167"/>
  <c r="CF1078" i="167"/>
  <c r="AE1083" i="167"/>
  <c r="BS1083" i="167"/>
  <c r="Z1089" i="167"/>
  <c r="CK1089" i="167"/>
  <c r="BZ1089" i="167"/>
  <c r="CA1089" i="167"/>
  <c r="CM1089" i="167"/>
  <c r="AE1095" i="167"/>
  <c r="AE1102" i="167"/>
  <c r="AD1100" i="167"/>
  <c r="BS1100" i="167"/>
  <c r="AE1100" i="167"/>
  <c r="F1114" i="167"/>
  <c r="CF1114" i="167"/>
  <c r="G1114" i="167"/>
  <c r="CQ12" i="167" s="1"/>
  <c r="CV12" i="167" s="1"/>
  <c r="CG1121" i="167"/>
  <c r="BZ1121" i="167"/>
  <c r="CA1121" i="167"/>
  <c r="AA1121" i="167"/>
  <c r="BR1121" i="167"/>
  <c r="Z1121" i="167"/>
  <c r="CS1121" i="167"/>
  <c r="CK1121" i="167"/>
  <c r="BN1073" i="167"/>
  <c r="CA1078" i="167"/>
  <c r="BB1086" i="167"/>
  <c r="AK1094" i="167"/>
  <c r="AJ1094" i="167"/>
  <c r="CM1048" i="167"/>
  <c r="CA1041" i="167"/>
  <c r="Z1041" i="167"/>
  <c r="BZ1051" i="167"/>
  <c r="W1051" i="167"/>
  <c r="BQ1062" i="167"/>
  <c r="Z1069" i="167"/>
  <c r="W1068" i="167"/>
  <c r="BQ1067" i="167"/>
  <c r="BS1067" i="167"/>
  <c r="F1067" i="167"/>
  <c r="CF1067" i="167"/>
  <c r="CM1071" i="167"/>
  <c r="W1075" i="167"/>
  <c r="CL1075" i="167"/>
  <c r="BQ1075" i="167"/>
  <c r="CR1075" i="167"/>
  <c r="CG1074" i="167"/>
  <c r="AA1074" i="167"/>
  <c r="BZ1074" i="167"/>
  <c r="CK1074" i="167"/>
  <c r="BY1078" i="167"/>
  <c r="CS1080" i="167"/>
  <c r="AA1080" i="167"/>
  <c r="BZ1080" i="167"/>
  <c r="CG1080" i="167"/>
  <c r="CK1080" i="167"/>
  <c r="W1089" i="167"/>
  <c r="BY1089" i="167"/>
  <c r="BQ1089" i="167"/>
  <c r="X1089" i="167"/>
  <c r="F1094" i="167"/>
  <c r="CF1094" i="167"/>
  <c r="BQ1094" i="167"/>
  <c r="BY1094" i="167"/>
  <c r="CG1096" i="167"/>
  <c r="BR1096" i="167"/>
  <c r="CS1096" i="167"/>
  <c r="AA1096" i="167"/>
  <c r="BZ1096" i="167"/>
  <c r="CK1096" i="167"/>
  <c r="BQ1100" i="167"/>
  <c r="AJ1104" i="167"/>
  <c r="AK1104" i="167"/>
  <c r="BR1105" i="167"/>
  <c r="CS1105" i="167"/>
  <c r="BZ1105" i="167"/>
  <c r="CG1105" i="167"/>
  <c r="CK1105" i="167"/>
  <c r="CM1105" i="167"/>
  <c r="Z1105" i="167"/>
  <c r="AA1105" i="167"/>
  <c r="AK1114" i="167"/>
  <c r="AJ1114" i="167"/>
  <c r="CR1067" i="167"/>
  <c r="BS1078" i="167"/>
  <c r="CK1078" i="167"/>
  <c r="BZ1078" i="167"/>
  <c r="Z1078" i="167"/>
  <c r="BR1078" i="167"/>
  <c r="Z1083" i="167"/>
  <c r="CS1083" i="167"/>
  <c r="CM1083" i="167"/>
  <c r="CA1083" i="167"/>
  <c r="CG1083" i="167"/>
  <c r="CK1083" i="167"/>
  <c r="BB1085" i="167"/>
  <c r="BN1085" i="167"/>
  <c r="BO1094" i="167"/>
  <c r="BN1094" i="167"/>
  <c r="AJ1137" i="167"/>
  <c r="AK1137" i="167"/>
  <c r="BN1051" i="167"/>
  <c r="BY1062" i="167"/>
  <c r="BY1069" i="167"/>
  <c r="W1066" i="167"/>
  <c r="F1068" i="167"/>
  <c r="G1068" i="167"/>
  <c r="CM1067" i="167"/>
  <c r="BN1067" i="167"/>
  <c r="BR1067" i="167"/>
  <c r="CG1071" i="167"/>
  <c r="CK1075" i="167"/>
  <c r="X1078" i="167"/>
  <c r="CL1078" i="167"/>
  <c r="CR1078" i="167"/>
  <c r="CL1079" i="167"/>
  <c r="BQ1079" i="167"/>
  <c r="CR1079" i="167"/>
  <c r="CF1089" i="167"/>
  <c r="G1089" i="167"/>
  <c r="F1089" i="167"/>
  <c r="BS1095" i="167"/>
  <c r="BS1102" i="167"/>
  <c r="CA1105" i="167"/>
  <c r="BS1052" i="167"/>
  <c r="G1052" i="167"/>
  <c r="CR1051" i="167"/>
  <c r="BS1051" i="167"/>
  <c r="F1051" i="167"/>
  <c r="AE1058" i="167"/>
  <c r="BY1068" i="167"/>
  <c r="AD1076" i="167"/>
  <c r="AE1076" i="167"/>
  <c r="CG1075" i="167"/>
  <c r="G1075" i="167"/>
  <c r="X1077" i="167"/>
  <c r="CK1077" i="167"/>
  <c r="BR1077" i="167"/>
  <c r="BY1077" i="167"/>
  <c r="W1077" i="167"/>
  <c r="BZ1077" i="167"/>
  <c r="CS1078" i="167"/>
  <c r="AE1131" i="167"/>
  <c r="AD1131" i="167"/>
  <c r="BS1131" i="167"/>
  <c r="AE1035" i="167"/>
  <c r="G1035" i="167"/>
  <c r="CQ67" i="167" s="1"/>
  <c r="CV67" i="167" s="1"/>
  <c r="CS1048" i="167"/>
  <c r="F1052" i="167"/>
  <c r="BR1051" i="167"/>
  <c r="AE1051" i="167"/>
  <c r="AD1058" i="167"/>
  <c r="CR1069" i="167"/>
  <c r="BS1068" i="167"/>
  <c r="AD1068" i="167"/>
  <c r="CK1067" i="167"/>
  <c r="Z1067" i="167"/>
  <c r="BZ1071" i="167"/>
  <c r="BB1073" i="167"/>
  <c r="W1073" i="167"/>
  <c r="BQ1073" i="167"/>
  <c r="BY1073" i="167"/>
  <c r="CF1075" i="167"/>
  <c r="F1075" i="167"/>
  <c r="F1074" i="167"/>
  <c r="CF1074" i="167"/>
  <c r="CL1077" i="167"/>
  <c r="AJ1077" i="167"/>
  <c r="AK1077" i="167"/>
  <c r="W1079" i="167"/>
  <c r="BN1074" i="167"/>
  <c r="CQ1074" i="167"/>
  <c r="F1084" i="167"/>
  <c r="G1084" i="167"/>
  <c r="CQ31" i="167" s="1"/>
  <c r="CV31" i="167" s="1"/>
  <c r="BY1084" i="167"/>
  <c r="CR1095" i="167"/>
  <c r="CS1102" i="167"/>
  <c r="Z1102" i="167"/>
  <c r="CK1102" i="167"/>
  <c r="AA1102" i="167"/>
  <c r="CK1100" i="167"/>
  <c r="BS1105" i="167"/>
  <c r="BZ1107" i="167"/>
  <c r="BS1119" i="167"/>
  <c r="BB1125" i="167"/>
  <c r="BN1125" i="167"/>
  <c r="CL1104" i="167"/>
  <c r="CR1104" i="167"/>
  <c r="W1104" i="167"/>
  <c r="BY1107" i="167"/>
  <c r="W1110" i="167"/>
  <c r="CL1110" i="167"/>
  <c r="BQ1110" i="167"/>
  <c r="X1110" i="167"/>
  <c r="CR1110" i="167"/>
  <c r="CR1114" i="167"/>
  <c r="BB1122" i="167"/>
  <c r="CL1114" i="167"/>
  <c r="AD1119" i="167"/>
  <c r="BS1097" i="167"/>
  <c r="CM1101" i="167"/>
  <c r="CS1101" i="167"/>
  <c r="BR1101" i="167"/>
  <c r="CA1101" i="167"/>
  <c r="BN1107" i="167"/>
  <c r="F1115" i="167"/>
  <c r="G1115" i="167"/>
  <c r="BY1115" i="167"/>
  <c r="AA1113" i="167"/>
  <c r="CA1113" i="167"/>
  <c r="BZ1113" i="167"/>
  <c r="CK1113" i="167"/>
  <c r="CM1113" i="167"/>
  <c r="CO1118" i="167"/>
  <c r="BQ1134" i="167"/>
  <c r="CK1134" i="167"/>
  <c r="W1134" i="167"/>
  <c r="BZ1134" i="167"/>
  <c r="CL1134" i="167"/>
  <c r="X1134" i="167"/>
  <c r="CK1095" i="167"/>
  <c r="AK1095" i="167"/>
  <c r="AE1097" i="167"/>
  <c r="BB1099" i="167"/>
  <c r="AA1101" i="167"/>
  <c r="CK1104" i="167"/>
  <c r="BR1107" i="167"/>
  <c r="CK1110" i="167"/>
  <c r="CF1110" i="167"/>
  <c r="G1110" i="167"/>
  <c r="CL1115" i="167"/>
  <c r="BR1113" i="167"/>
  <c r="Z1113" i="167"/>
  <c r="BO1119" i="167"/>
  <c r="F1121" i="167"/>
  <c r="G1121" i="167"/>
  <c r="BQ1121" i="167"/>
  <c r="CF1121" i="167"/>
  <c r="CM1125" i="167"/>
  <c r="BZ1125" i="167"/>
  <c r="CG1125" i="167"/>
  <c r="AA1125" i="167"/>
  <c r="BY1134" i="167"/>
  <c r="CK1051" i="167"/>
  <c r="BY1061" i="167"/>
  <c r="CF1076" i="167"/>
  <c r="CA1076" i="167"/>
  <c r="BS1075" i="167"/>
  <c r="AE1075" i="167"/>
  <c r="AD1075" i="167"/>
  <c r="AK1080" i="167"/>
  <c r="AJ1080" i="167"/>
  <c r="CM1085" i="167"/>
  <c r="AJ1085" i="167"/>
  <c r="AD1087" i="167"/>
  <c r="BS1096" i="167"/>
  <c r="AE1096" i="167"/>
  <c r="AD1097" i="167"/>
  <c r="CM1102" i="167"/>
  <c r="Z1101" i="167"/>
  <c r="BR1100" i="167"/>
  <c r="BQ1105" i="167"/>
  <c r="BQ1107" i="167"/>
  <c r="F1110" i="167"/>
  <c r="CF1115" i="167"/>
  <c r="BQ1112" i="167"/>
  <c r="BN1119" i="167"/>
  <c r="W1119" i="167"/>
  <c r="CR1119" i="167"/>
  <c r="X1119" i="167"/>
  <c r="CL1119" i="167"/>
  <c r="AE1122" i="167"/>
  <c r="Z1125" i="167"/>
  <c r="AD1138" i="167"/>
  <c r="AE1138" i="167"/>
  <c r="BS1138" i="167"/>
  <c r="CM1084" i="167"/>
  <c r="BZ1084" i="167"/>
  <c r="CA1084" i="167"/>
  <c r="BS1087" i="167"/>
  <c r="CM1086" i="167"/>
  <c r="BZ1095" i="167"/>
  <c r="W1094" i="167"/>
  <c r="CL1094" i="167"/>
  <c r="X1094" i="167"/>
  <c r="BZ1097" i="167"/>
  <c r="Z1097" i="167"/>
  <c r="CS1097" i="167"/>
  <c r="AE1099" i="167"/>
  <c r="AD1099" i="167"/>
  <c r="BS1099" i="167"/>
  <c r="CG1102" i="167"/>
  <c r="CL1101" i="167"/>
  <c r="X1101" i="167"/>
  <c r="AE1103" i="167"/>
  <c r="AD1103" i="167"/>
  <c r="CM1114" i="167"/>
  <c r="BR1114" i="167"/>
  <c r="CA1114" i="167"/>
  <c r="AA1114" i="167"/>
  <c r="CK1114" i="167"/>
  <c r="Z1114" i="167"/>
  <c r="BZ1114" i="167"/>
  <c r="CS1113" i="167"/>
  <c r="CL1126" i="167"/>
  <c r="BR1126" i="167"/>
  <c r="BY1126" i="167"/>
  <c r="BQ1126" i="167"/>
  <c r="BZ1126" i="167"/>
  <c r="CK1152" i="167"/>
  <c r="BR1152" i="167"/>
  <c r="CG1152" i="167"/>
  <c r="Z1152" i="167"/>
  <c r="CM1152" i="167"/>
  <c r="CS1152" i="167"/>
  <c r="AA1152" i="167"/>
  <c r="BZ1152" i="167"/>
  <c r="CR1100" i="167"/>
  <c r="X1100" i="167"/>
  <c r="CL1100" i="167"/>
  <c r="CM1103" i="167"/>
  <c r="Z1103" i="167"/>
  <c r="BZ1103" i="167"/>
  <c r="CG1103" i="167"/>
  <c r="BR1103" i="167"/>
  <c r="CS1103" i="167"/>
  <c r="BN1104" i="167"/>
  <c r="BS1110" i="167"/>
  <c r="AE1110" i="167"/>
  <c r="Z1115" i="167"/>
  <c r="CG1115" i="167"/>
  <c r="CK1115" i="167"/>
  <c r="CM1115" i="167"/>
  <c r="BR1115" i="167"/>
  <c r="CS1115" i="167"/>
  <c r="BQ1114" i="167"/>
  <c r="X1114" i="167"/>
  <c r="AJ1113" i="167"/>
  <c r="AK1113" i="167"/>
  <c r="X1126" i="167"/>
  <c r="X1141" i="167"/>
  <c r="BQ1141" i="167"/>
  <c r="BY1141" i="167"/>
  <c r="BR1141" i="167"/>
  <c r="BZ1141" i="167"/>
  <c r="CL1141" i="167"/>
  <c r="CR1141" i="167"/>
  <c r="W1141" i="167"/>
  <c r="BY1080" i="167"/>
  <c r="CF1080" i="167"/>
  <c r="Z1084" i="167"/>
  <c r="CF1085" i="167"/>
  <c r="F1085" i="167"/>
  <c r="BQ1086" i="167"/>
  <c r="W1086" i="167"/>
  <c r="CR1086" i="167"/>
  <c r="X1086" i="167"/>
  <c r="CL1086" i="167"/>
  <c r="CK1094" i="167"/>
  <c r="X1097" i="167"/>
  <c r="CR1097" i="167"/>
  <c r="W1097" i="167"/>
  <c r="CL1097" i="167"/>
  <c r="BQ1097" i="167"/>
  <c r="BZ1102" i="167"/>
  <c r="CK1101" i="167"/>
  <c r="AK1101" i="167"/>
  <c r="W1100" i="167"/>
  <c r="AA1103" i="167"/>
  <c r="BY1104" i="167"/>
  <c r="BY1110" i="167"/>
  <c r="AD1110" i="167"/>
  <c r="AA1115" i="167"/>
  <c r="W1114" i="167"/>
  <c r="W1126" i="167"/>
  <c r="CG1101" i="167"/>
  <c r="BQ1103" i="167"/>
  <c r="CL1103" i="167"/>
  <c r="BY1103" i="167"/>
  <c r="G1105" i="167"/>
  <c r="W1107" i="167"/>
  <c r="CK1107" i="167"/>
  <c r="BS1115" i="167"/>
  <c r="CL1137" i="167"/>
  <c r="BQ1137" i="167"/>
  <c r="CR1137" i="167"/>
  <c r="BY1137" i="167"/>
  <c r="BZ1137" i="167"/>
  <c r="CK1137" i="167"/>
  <c r="BO1149" i="167"/>
  <c r="BR1182" i="167"/>
  <c r="Z1182" i="167"/>
  <c r="CA1182" i="167"/>
  <c r="AA1182" i="167"/>
  <c r="CS1182" i="167"/>
  <c r="CK1182" i="167"/>
  <c r="BZ1182" i="167"/>
  <c r="CG1182" i="167"/>
  <c r="CM1182" i="167"/>
  <c r="CA1142" i="167"/>
  <c r="CF1142" i="167"/>
  <c r="F1142" i="167"/>
  <c r="BQ1142" i="167"/>
  <c r="G1142" i="167"/>
  <c r="BS1142" i="167"/>
  <c r="G1134" i="167"/>
  <c r="CQ1094" i="167" s="1"/>
  <c r="BS1134" i="167"/>
  <c r="F1134" i="167"/>
  <c r="AD1133" i="167"/>
  <c r="BS1133" i="167"/>
  <c r="AE1133" i="167"/>
  <c r="AE1149" i="167"/>
  <c r="BS1149" i="167"/>
  <c r="BN1149" i="167"/>
  <c r="AD1149" i="167"/>
  <c r="G1126" i="167"/>
  <c r="CM1126" i="167"/>
  <c r="F1126" i="167"/>
  <c r="CA1126" i="167"/>
  <c r="BR1163" i="167"/>
  <c r="CQ1149" i="167"/>
  <c r="AK1148" i="167"/>
  <c r="AJ1148" i="167"/>
  <c r="W1155" i="167"/>
  <c r="X1155" i="167"/>
  <c r="BQ1155" i="167"/>
  <c r="CR1155" i="167"/>
  <c r="BY1155" i="167"/>
  <c r="W1163" i="167"/>
  <c r="X1163" i="167"/>
  <c r="CR1163" i="167"/>
  <c r="BQ1163" i="167"/>
  <c r="CK1163" i="167"/>
  <c r="CL1163" i="167"/>
  <c r="BR1073" i="167"/>
  <c r="CS1073" i="167"/>
  <c r="AE1079" i="167"/>
  <c r="AD1079" i="167"/>
  <c r="BY1083" i="167"/>
  <c r="F1095" i="167"/>
  <c r="CF1095" i="167"/>
  <c r="G1095" i="167"/>
  <c r="BR1094" i="167"/>
  <c r="Z1100" i="167"/>
  <c r="BZ1100" i="167"/>
  <c r="CA1100" i="167"/>
  <c r="AA1100" i="167"/>
  <c r="CG1100" i="167"/>
  <c r="AA1104" i="167"/>
  <c r="CA1104" i="167"/>
  <c r="BR1104" i="167"/>
  <c r="CF1107" i="167"/>
  <c r="CA1107" i="167"/>
  <c r="AD1115" i="167"/>
  <c r="AE1115" i="167"/>
  <c r="BS1114" i="167"/>
  <c r="AD1126" i="167"/>
  <c r="BN1131" i="167"/>
  <c r="BR1138" i="167"/>
  <c r="W1138" i="167"/>
  <c r="BZ1138" i="167"/>
  <c r="CK1138" i="167"/>
  <c r="CR1138" i="167"/>
  <c r="G1140" i="167"/>
  <c r="CF1140" i="167"/>
  <c r="CL1140" i="167"/>
  <c r="BY1140" i="167"/>
  <c r="CA1140" i="167"/>
  <c r="CL1142" i="167"/>
  <c r="AA1143" i="167"/>
  <c r="BZ1143" i="167"/>
  <c r="CG1143" i="167"/>
  <c r="CK1143" i="167"/>
  <c r="CA1143" i="167"/>
  <c r="CM1143" i="167"/>
  <c r="Z1143" i="167"/>
  <c r="CS1143" i="167"/>
  <c r="BY1163" i="167"/>
  <c r="BN1171" i="167"/>
  <c r="BB1171" i="167"/>
  <c r="BO1172" i="167"/>
  <c r="BB1172" i="167"/>
  <c r="CQ1172" i="167"/>
  <c r="BN1172" i="167"/>
  <c r="CM1139" i="167"/>
  <c r="BR1139" i="167"/>
  <c r="CS1139" i="167"/>
  <c r="BZ1139" i="167"/>
  <c r="Z1139" i="167"/>
  <c r="AA1139" i="167"/>
  <c r="CA1139" i="167"/>
  <c r="CG1139" i="167"/>
  <c r="CK1149" i="167"/>
  <c r="W1149" i="167"/>
  <c r="BY1149" i="167"/>
  <c r="BZ1149" i="167"/>
  <c r="BR1149" i="167"/>
  <c r="CL1149" i="167"/>
  <c r="BS1137" i="167"/>
  <c r="BN1137" i="167"/>
  <c r="AE1137" i="167"/>
  <c r="AD1137" i="167"/>
  <c r="W1139" i="167"/>
  <c r="BQ1139" i="167"/>
  <c r="CL1139" i="167"/>
  <c r="CR1139" i="167"/>
  <c r="Z1145" i="167"/>
  <c r="CS1145" i="167"/>
  <c r="CG1145" i="167"/>
  <c r="AA1145" i="167"/>
  <c r="CK1145" i="167"/>
  <c r="BZ1145" i="167"/>
  <c r="CA1145" i="167"/>
  <c r="X1122" i="167"/>
  <c r="BR1122" i="167"/>
  <c r="BY1122" i="167"/>
  <c r="W1122" i="167"/>
  <c r="CL1122" i="167"/>
  <c r="BB1135" i="167"/>
  <c r="BN1135" i="167"/>
  <c r="CF1134" i="167"/>
  <c r="X1139" i="167"/>
  <c r="F1147" i="167"/>
  <c r="CF1147" i="167"/>
  <c r="BY1147" i="167"/>
  <c r="BQ1147" i="167"/>
  <c r="BS1147" i="167"/>
  <c r="G1147" i="167"/>
  <c r="BN1167" i="167"/>
  <c r="BB1167" i="167"/>
  <c r="BO1167" i="167"/>
  <c r="BS1089" i="167"/>
  <c r="AA1095" i="167"/>
  <c r="CA1095" i="167"/>
  <c r="W1113" i="167"/>
  <c r="BY1113" i="167"/>
  <c r="X1113" i="167"/>
  <c r="Z1130" i="167"/>
  <c r="CS1130" i="167"/>
  <c r="CA1130" i="167"/>
  <c r="AA1130" i="167"/>
  <c r="CK1130" i="167"/>
  <c r="CA1134" i="167"/>
  <c r="BY1139" i="167"/>
  <c r="BY1142" i="167"/>
  <c r="BN1144" i="167"/>
  <c r="BR1143" i="167"/>
  <c r="BQ1149" i="167"/>
  <c r="BY1151" i="167"/>
  <c r="CF1151" i="167"/>
  <c r="CA1151" i="167"/>
  <c r="F1151" i="167"/>
  <c r="BQ1151" i="167"/>
  <c r="G1151" i="167"/>
  <c r="CL1151" i="167"/>
  <c r="BS1160" i="167"/>
  <c r="F1160" i="167"/>
  <c r="BY1160" i="167"/>
  <c r="CF1160" i="167"/>
  <c r="G1160" i="167"/>
  <c r="AD1153" i="167"/>
  <c r="BS1153" i="167"/>
  <c r="BQ1170" i="167"/>
  <c r="W1170" i="167"/>
  <c r="BR1170" i="167"/>
  <c r="CR1170" i="167"/>
  <c r="BY1170" i="167"/>
  <c r="X1170" i="167"/>
  <c r="W1183" i="167"/>
  <c r="BY1183" i="167"/>
  <c r="X1183" i="167"/>
  <c r="CL1183" i="167"/>
  <c r="BQ1183" i="167"/>
  <c r="CR1183" i="167"/>
  <c r="BR1183" i="167"/>
  <c r="BB1130" i="167"/>
  <c r="BN1130" i="167"/>
  <c r="CL1136" i="167"/>
  <c r="BQ1136" i="167"/>
  <c r="CK1136" i="167"/>
  <c r="CF1141" i="167"/>
  <c r="CM1141" i="167"/>
  <c r="F1141" i="167"/>
  <c r="BS1141" i="167"/>
  <c r="BY1148" i="167"/>
  <c r="F1148" i="167"/>
  <c r="BN1148" i="167"/>
  <c r="BQ1148" i="167"/>
  <c r="AE1153" i="167"/>
  <c r="BS1194" i="167"/>
  <c r="G1194" i="167"/>
  <c r="CQ601" i="167" s="1"/>
  <c r="CT601" i="167" s="1"/>
  <c r="F1194" i="167"/>
  <c r="CF1194" i="167"/>
  <c r="BY1194" i="167"/>
  <c r="CA1194" i="167"/>
  <c r="CL1194" i="167"/>
  <c r="CA1133" i="167"/>
  <c r="CM1133" i="167"/>
  <c r="G1133" i="167"/>
  <c r="CQ1096" i="167" s="1"/>
  <c r="BN1141" i="167"/>
  <c r="CQ1141" i="167"/>
  <c r="AD1140" i="167"/>
  <c r="BS1140" i="167"/>
  <c r="CL1150" i="167"/>
  <c r="BQ1150" i="167"/>
  <c r="AJ1149" i="167"/>
  <c r="AK1149" i="167"/>
  <c r="BO1148" i="167"/>
  <c r="CO1147" i="167"/>
  <c r="Z1155" i="167"/>
  <c r="BZ1155" i="167"/>
  <c r="CA1155" i="167"/>
  <c r="CS1155" i="167"/>
  <c r="BR1155" i="167"/>
  <c r="CG1155" i="167"/>
  <c r="CK1155" i="167"/>
  <c r="BQ1162" i="167"/>
  <c r="X1162" i="167"/>
  <c r="CL1162" i="167"/>
  <c r="BY1162" i="167"/>
  <c r="BZ1162" i="167"/>
  <c r="W1162" i="167"/>
  <c r="CR1162" i="167"/>
  <c r="AA1173" i="167"/>
  <c r="BZ1173" i="167"/>
  <c r="CG1173" i="167"/>
  <c r="CK1173" i="167"/>
  <c r="CM1173" i="167"/>
  <c r="CS1173" i="167"/>
  <c r="Z1173" i="167"/>
  <c r="BR1173" i="167"/>
  <c r="CK1099" i="167"/>
  <c r="AD1118" i="167"/>
  <c r="AE1118" i="167"/>
  <c r="BY1133" i="167"/>
  <c r="CA1138" i="167"/>
  <c r="F1138" i="167"/>
  <c r="CF1138" i="167"/>
  <c r="CM1138" i="167"/>
  <c r="G1138" i="167"/>
  <c r="CQ481" i="167" s="1"/>
  <c r="CT481" i="167" s="1"/>
  <c r="CK1140" i="167"/>
  <c r="BR1140" i="167"/>
  <c r="Z1140" i="167"/>
  <c r="BP1140" i="167" s="1"/>
  <c r="CG1140" i="167"/>
  <c r="CM1140" i="167"/>
  <c r="BS1145" i="167"/>
  <c r="AD1145" i="167"/>
  <c r="BS1143" i="167"/>
  <c r="F1150" i="167"/>
  <c r="BP1150" i="167" s="1"/>
  <c r="AA1155" i="167"/>
  <c r="BN1154" i="167"/>
  <c r="BB1154" i="167"/>
  <c r="AJ1178" i="167"/>
  <c r="AK1178" i="167"/>
  <c r="BQ1084" i="167"/>
  <c r="AA1085" i="167"/>
  <c r="BZ1085" i="167"/>
  <c r="CA1099" i="167"/>
  <c r="Z1099" i="167"/>
  <c r="CL1102" i="167"/>
  <c r="F1102" i="167"/>
  <c r="W1105" i="167"/>
  <c r="CR1118" i="167"/>
  <c r="BR1118" i="167"/>
  <c r="CG1119" i="167"/>
  <c r="Z1119" i="167"/>
  <c r="AE1121" i="167"/>
  <c r="BZ1136" i="167"/>
  <c r="BQ1144" i="167"/>
  <c r="W1144" i="167"/>
  <c r="CR1144" i="167"/>
  <c r="BZ1144" i="167"/>
  <c r="W1143" i="167"/>
  <c r="X1143" i="167"/>
  <c r="BY1143" i="167"/>
  <c r="CF1148" i="167"/>
  <c r="CS1148" i="167"/>
  <c r="BZ1148" i="167"/>
  <c r="CA1148" i="167"/>
  <c r="Z1148" i="167"/>
  <c r="AA1148" i="167"/>
  <c r="BO1152" i="167"/>
  <c r="BB1152" i="167"/>
  <c r="BN1152" i="167"/>
  <c r="BN1162" i="167"/>
  <c r="BZ1190" i="167"/>
  <c r="CA1190" i="167"/>
  <c r="CM1190" i="167"/>
  <c r="Z1190" i="167"/>
  <c r="AA1190" i="167"/>
  <c r="BR1190" i="167"/>
  <c r="CK1190" i="167"/>
  <c r="CS1190" i="167"/>
  <c r="CG1190" i="167"/>
  <c r="AD1154" i="167"/>
  <c r="AE1154" i="167"/>
  <c r="AD1151" i="167"/>
  <c r="BS1151" i="167"/>
  <c r="AE1151" i="167"/>
  <c r="AK1167" i="167"/>
  <c r="AJ1167" i="167"/>
  <c r="CA1173" i="167"/>
  <c r="BN1145" i="167"/>
  <c r="CF1150" i="167"/>
  <c r="BN1164" i="167"/>
  <c r="BR1087" i="167"/>
  <c r="CS1099" i="167"/>
  <c r="CF1102" i="167"/>
  <c r="BZ1119" i="167"/>
  <c r="AD1135" i="167"/>
  <c r="BZ1133" i="167"/>
  <c r="CL1133" i="167"/>
  <c r="BQ1133" i="167"/>
  <c r="G1143" i="167"/>
  <c r="CF1143" i="167"/>
  <c r="F1143" i="167"/>
  <c r="CA1150" i="167"/>
  <c r="BR1150" i="167"/>
  <c r="BZ1150" i="167"/>
  <c r="CK1150" i="167"/>
  <c r="AA1150" i="167"/>
  <c r="AJ1160" i="167"/>
  <c r="AK1160" i="167"/>
  <c r="CK1162" i="167"/>
  <c r="AE1162" i="167"/>
  <c r="CL1170" i="167"/>
  <c r="CK1168" i="167"/>
  <c r="BR1168" i="167"/>
  <c r="CM1168" i="167"/>
  <c r="CA1168" i="167"/>
  <c r="CS1168" i="167"/>
  <c r="Z1168" i="167"/>
  <c r="AA1168" i="167"/>
  <c r="BZ1168" i="167"/>
  <c r="CG1168" i="167"/>
  <c r="AD1161" i="167"/>
  <c r="BS1171" i="167"/>
  <c r="BQ1182" i="167"/>
  <c r="CR1182" i="167"/>
  <c r="W1182" i="167"/>
  <c r="CL1182" i="167"/>
  <c r="X1182" i="167"/>
  <c r="F1201" i="167"/>
  <c r="BQ1201" i="167"/>
  <c r="BY1201" i="167"/>
  <c r="CF1201" i="167"/>
  <c r="G1201" i="167"/>
  <c r="CL1201" i="167"/>
  <c r="AE1164" i="167"/>
  <c r="AD1164" i="167"/>
  <c r="BS1164" i="167"/>
  <c r="BB1169" i="167"/>
  <c r="AD1168" i="167"/>
  <c r="CO1168" i="167"/>
  <c r="AE1168" i="167"/>
  <c r="BB1173" i="167"/>
  <c r="CQ1173" i="167"/>
  <c r="BR1177" i="167"/>
  <c r="BZ1177" i="167"/>
  <c r="Z1177" i="167"/>
  <c r="BP1177" i="167" s="1"/>
  <c r="CS1177" i="167"/>
  <c r="CG1177" i="167"/>
  <c r="CK1177" i="167"/>
  <c r="CM1177" i="167"/>
  <c r="BS1175" i="167"/>
  <c r="AD1175" i="167"/>
  <c r="AE1175" i="167"/>
  <c r="BY1172" i="167"/>
  <c r="CL1172" i="167"/>
  <c r="CK1172" i="167"/>
  <c r="W1172" i="167"/>
  <c r="BQ1172" i="167"/>
  <c r="BR1172" i="167"/>
  <c r="CR1172" i="167"/>
  <c r="BZ1176" i="167"/>
  <c r="W1176" i="167"/>
  <c r="BY1176" i="167"/>
  <c r="X1176" i="167"/>
  <c r="CK1176" i="167"/>
  <c r="CL1176" i="167"/>
  <c r="BQ1176" i="167"/>
  <c r="BR1165" i="167"/>
  <c r="CS1165" i="167"/>
  <c r="CG1165" i="167"/>
  <c r="Z1165" i="167"/>
  <c r="CK1165" i="167"/>
  <c r="X1172" i="167"/>
  <c r="BR1175" i="167"/>
  <c r="CA1175" i="167"/>
  <c r="AA1175" i="167"/>
  <c r="CK1175" i="167"/>
  <c r="CS1175" i="167"/>
  <c r="Z1175" i="167"/>
  <c r="CG1175" i="167"/>
  <c r="CK1131" i="167"/>
  <c r="AE1146" i="167"/>
  <c r="BS1146" i="167"/>
  <c r="BS1148" i="167"/>
  <c r="CG1154" i="167"/>
  <c r="CM1154" i="167"/>
  <c r="BZ1154" i="167"/>
  <c r="CS1153" i="167"/>
  <c r="AA1153" i="167"/>
  <c r="CA1153" i="167"/>
  <c r="BR1153" i="167"/>
  <c r="CM1160" i="167"/>
  <c r="BZ1160" i="167"/>
  <c r="CA1160" i="167"/>
  <c r="BZ1161" i="167"/>
  <c r="BQ1161" i="167"/>
  <c r="BR1161" i="167"/>
  <c r="CR1161" i="167"/>
  <c r="AA1165" i="167"/>
  <c r="AK1170" i="167"/>
  <c r="CR1176" i="167"/>
  <c r="CM1175" i="167"/>
  <c r="Z1163" i="167"/>
  <c r="BZ1163" i="167"/>
  <c r="AA1163" i="167"/>
  <c r="CA1163" i="167"/>
  <c r="CG1163" i="167"/>
  <c r="CM1163" i="167"/>
  <c r="BS1161" i="167"/>
  <c r="W1171" i="167"/>
  <c r="X1171" i="167"/>
  <c r="BY1171" i="167"/>
  <c r="CL1171" i="167"/>
  <c r="BZ1171" i="167"/>
  <c r="CM1169" i="167"/>
  <c r="AD1169" i="167"/>
  <c r="AE1169" i="167"/>
  <c r="BS1169" i="167"/>
  <c r="CL1181" i="167"/>
  <c r="BQ1181" i="167"/>
  <c r="BR1181" i="167"/>
  <c r="CR1181" i="167"/>
  <c r="W1181" i="167"/>
  <c r="BZ1181" i="167"/>
  <c r="BY1181" i="167"/>
  <c r="X1181" i="167"/>
  <c r="CG1146" i="167"/>
  <c r="Z1146" i="167"/>
  <c r="CK1146" i="167"/>
  <c r="CM1147" i="167"/>
  <c r="Z1147" i="167"/>
  <c r="BQ1154" i="167"/>
  <c r="BY1154" i="167"/>
  <c r="W1154" i="167"/>
  <c r="CF1169" i="167"/>
  <c r="AA1169" i="167"/>
  <c r="BZ1169" i="167"/>
  <c r="BR1169" i="167"/>
  <c r="CS1169" i="167"/>
  <c r="CK1169" i="167"/>
  <c r="Z1169" i="167"/>
  <c r="BP1169" i="167" s="1"/>
  <c r="BZ1166" i="167"/>
  <c r="Z1166" i="167"/>
  <c r="CS1166" i="167"/>
  <c r="CK1166" i="167"/>
  <c r="CM1166" i="167"/>
  <c r="CF1172" i="167"/>
  <c r="F1172" i="167"/>
  <c r="CA1172" i="167"/>
  <c r="CM1172" i="167"/>
  <c r="CM1174" i="167"/>
  <c r="CS1174" i="167"/>
  <c r="BR1174" i="167"/>
  <c r="CA1174" i="167"/>
  <c r="Z1174" i="167"/>
  <c r="CK1174" i="167"/>
  <c r="CM1178" i="167"/>
  <c r="BR1178" i="167"/>
  <c r="CA1178" i="167"/>
  <c r="AA1178" i="167"/>
  <c r="CK1178" i="167"/>
  <c r="CS1178" i="167"/>
  <c r="CG1178" i="167"/>
  <c r="Z1178" i="167"/>
  <c r="AE1183" i="167"/>
  <c r="BS1183" i="167"/>
  <c r="BR1112" i="167"/>
  <c r="BY1131" i="167"/>
  <c r="W1131" i="167"/>
  <c r="CM1135" i="167"/>
  <c r="Z1135" i="167"/>
  <c r="CS1135" i="167"/>
  <c r="AA1135" i="167"/>
  <c r="BZ1135" i="167"/>
  <c r="CM1134" i="167"/>
  <c r="BR1134" i="167"/>
  <c r="CM1137" i="167"/>
  <c r="AD1139" i="167"/>
  <c r="AD1141" i="167"/>
  <c r="AD1142" i="167"/>
  <c r="X1150" i="167"/>
  <c r="CR1150" i="167"/>
  <c r="BY1150" i="167"/>
  <c r="CG1147" i="167"/>
  <c r="F1155" i="167"/>
  <c r="CL1154" i="167"/>
  <c r="CK1160" i="167"/>
  <c r="CF1161" i="167"/>
  <c r="G1161" i="167"/>
  <c r="CM1165" i="167"/>
  <c r="AJ1164" i="167"/>
  <c r="AK1164" i="167"/>
  <c r="BY1169" i="167"/>
  <c r="BQ1174" i="167"/>
  <c r="CL1174" i="167"/>
  <c r="W1174" i="167"/>
  <c r="X1174" i="167"/>
  <c r="AD1183" i="167"/>
  <c r="AA1112" i="167"/>
  <c r="CM1118" i="167"/>
  <c r="G1118" i="167"/>
  <c r="CK1126" i="167"/>
  <c r="AE1125" i="167"/>
  <c r="BY1130" i="167"/>
  <c r="CG1136" i="167"/>
  <c r="AA1136" i="167"/>
  <c r="BY1135" i="167"/>
  <c r="CG1134" i="167"/>
  <c r="AA1134" i="167"/>
  <c r="BR1137" i="167"/>
  <c r="F1145" i="167"/>
  <c r="CF1145" i="167"/>
  <c r="CM1144" i="167"/>
  <c r="Z1144" i="167"/>
  <c r="AA1144" i="167"/>
  <c r="CG1144" i="167"/>
  <c r="W1150" i="167"/>
  <c r="CA1147" i="167"/>
  <c r="CK1154" i="167"/>
  <c r="AJ1154" i="167"/>
  <c r="AK1154" i="167"/>
  <c r="CM1153" i="167"/>
  <c r="AJ1153" i="167"/>
  <c r="AK1153" i="167"/>
  <c r="BY1153" i="167"/>
  <c r="BQ1153" i="167"/>
  <c r="CG1160" i="167"/>
  <c r="F1163" i="167"/>
  <c r="G1163" i="167"/>
  <c r="F1161" i="167"/>
  <c r="CK1171" i="167"/>
  <c r="BQ1169" i="167"/>
  <c r="AK1168" i="167"/>
  <c r="CA1166" i="167"/>
  <c r="CF1173" i="167"/>
  <c r="BQ1173" i="167"/>
  <c r="BR1176" i="167"/>
  <c r="AK1180" i="167"/>
  <c r="AK1205" i="167"/>
  <c r="AJ1205" i="167"/>
  <c r="F1170" i="167"/>
  <c r="G1170" i="167"/>
  <c r="BQ1167" i="167"/>
  <c r="CL1166" i="167"/>
  <c r="W1166" i="167"/>
  <c r="BY1166" i="167"/>
  <c r="X1166" i="167"/>
  <c r="BS1173" i="167"/>
  <c r="BQ1177" i="167"/>
  <c r="W1177" i="167"/>
  <c r="BY1177" i="167"/>
  <c r="X1177" i="167"/>
  <c r="BY1190" i="167"/>
  <c r="CK1196" i="167"/>
  <c r="F1218" i="167"/>
  <c r="BY1218" i="167"/>
  <c r="G1218" i="167"/>
  <c r="CF1218" i="167"/>
  <c r="CL1218" i="167"/>
  <c r="BQ1218" i="167"/>
  <c r="CM1218" i="167"/>
  <c r="CF1238" i="167"/>
  <c r="G1238" i="167"/>
  <c r="CQ556" i="167" s="1"/>
  <c r="BQ1238" i="167"/>
  <c r="BY1238" i="167"/>
  <c r="CL1238" i="167"/>
  <c r="CA1238" i="167"/>
  <c r="F1238" i="167"/>
  <c r="CM1180" i="167"/>
  <c r="F1180" i="167"/>
  <c r="F1185" i="167"/>
  <c r="CF1185" i="167"/>
  <c r="G1185" i="167"/>
  <c r="BY1185" i="167"/>
  <c r="CL1185" i="167"/>
  <c r="BQ1185" i="167"/>
  <c r="CL1189" i="167"/>
  <c r="Z1195" i="167"/>
  <c r="BZ1195" i="167"/>
  <c r="AA1195" i="167"/>
  <c r="CA1195" i="167"/>
  <c r="CS1195" i="167"/>
  <c r="CG1195" i="167"/>
  <c r="CK1195" i="167"/>
  <c r="CM1195" i="167"/>
  <c r="BR1195" i="167"/>
  <c r="CR1193" i="167"/>
  <c r="BQ1193" i="167"/>
  <c r="BZ1193" i="167"/>
  <c r="W1193" i="167"/>
  <c r="CK1193" i="167"/>
  <c r="X1193" i="167"/>
  <c r="CL1193" i="167"/>
  <c r="W1164" i="167"/>
  <c r="F1167" i="167"/>
  <c r="AD1173" i="167"/>
  <c r="AA1183" i="167"/>
  <c r="BZ1183" i="167"/>
  <c r="CS1183" i="167"/>
  <c r="CA1183" i="167"/>
  <c r="CK1183" i="167"/>
  <c r="G1180" i="167"/>
  <c r="CQ1000" i="167" s="1"/>
  <c r="CT1000" i="167" s="1"/>
  <c r="CA1185" i="167"/>
  <c r="BN1190" i="167"/>
  <c r="CA1196" i="167"/>
  <c r="CR1195" i="167"/>
  <c r="BQ1195" i="167"/>
  <c r="W1195" i="167"/>
  <c r="CL1195" i="167"/>
  <c r="X1195" i="167"/>
  <c r="AJ1200" i="167"/>
  <c r="AK1200" i="167"/>
  <c r="CG1170" i="167"/>
  <c r="CK1170" i="167"/>
  <c r="CM1170" i="167"/>
  <c r="AJ1169" i="167"/>
  <c r="AK1169" i="167"/>
  <c r="CM1167" i="167"/>
  <c r="AJ1166" i="167"/>
  <c r="AK1166" i="167"/>
  <c r="Z1183" i="167"/>
  <c r="AJ1181" i="167"/>
  <c r="BS1180" i="167"/>
  <c r="AD1185" i="167"/>
  <c r="F1190" i="167"/>
  <c r="BY1197" i="167"/>
  <c r="F1197" i="167"/>
  <c r="BQ1197" i="167"/>
  <c r="G1197" i="167"/>
  <c r="CM1197" i="167"/>
  <c r="AJ1193" i="167"/>
  <c r="AK1193" i="167"/>
  <c r="F1226" i="167"/>
  <c r="CF1226" i="167"/>
  <c r="G1226" i="167"/>
  <c r="BS1226" i="167"/>
  <c r="BY1226" i="167"/>
  <c r="CL1226" i="167"/>
  <c r="BY1192" i="167"/>
  <c r="BQ1192" i="167"/>
  <c r="F1192" i="167"/>
  <c r="CM1192" i="167"/>
  <c r="CA1192" i="167"/>
  <c r="CF1192" i="167"/>
  <c r="CM1196" i="167"/>
  <c r="BR1196" i="167"/>
  <c r="CG1196" i="167"/>
  <c r="CR1189" i="167"/>
  <c r="BQ1189" i="167"/>
  <c r="AJ1192" i="167"/>
  <c r="AK1192" i="167"/>
  <c r="CQ1192" i="167"/>
  <c r="BO1192" i="167"/>
  <c r="BR1203" i="167"/>
  <c r="CS1203" i="167"/>
  <c r="CG1203" i="167"/>
  <c r="CK1203" i="167"/>
  <c r="CM1203" i="167"/>
  <c r="Z1203" i="167"/>
  <c r="AA1203" i="167"/>
  <c r="BZ1203" i="167"/>
  <c r="BO1174" i="167"/>
  <c r="CQ1174" i="167"/>
  <c r="CR1173" i="167"/>
  <c r="W1173" i="167"/>
  <c r="BY1173" i="167"/>
  <c r="X1189" i="167"/>
  <c r="Z1196" i="167"/>
  <c r="CF1220" i="167"/>
  <c r="BY1220" i="167"/>
  <c r="CA1220" i="167"/>
  <c r="CL1220" i="167"/>
  <c r="G1220" i="167"/>
  <c r="CM1220" i="167"/>
  <c r="BQ1220" i="167"/>
  <c r="F1220" i="167"/>
  <c r="CL1173" i="167"/>
  <c r="X1173" i="167"/>
  <c r="BO1175" i="167"/>
  <c r="CA1179" i="167"/>
  <c r="F1179" i="167"/>
  <c r="CF1179" i="167"/>
  <c r="CL1179" i="167"/>
  <c r="CR1180" i="167"/>
  <c r="CL1180" i="167"/>
  <c r="BY1180" i="167"/>
  <c r="BS1190" i="167"/>
  <c r="AE1190" i="167"/>
  <c r="W1189" i="167"/>
  <c r="AD1197" i="167"/>
  <c r="AE1197" i="167"/>
  <c r="BS1197" i="167"/>
  <c r="CA1203" i="167"/>
  <c r="BB1209" i="167"/>
  <c r="BN1209" i="167"/>
  <c r="BR1228" i="167"/>
  <c r="Z1228" i="167"/>
  <c r="BP1228" i="167" s="1"/>
  <c r="BZ1228" i="167"/>
  <c r="CA1228" i="167"/>
  <c r="CG1228" i="167"/>
  <c r="CK1228" i="167"/>
  <c r="CS1228" i="167"/>
  <c r="AA1228" i="167"/>
  <c r="CM1228" i="167"/>
  <c r="CL1147" i="167"/>
  <c r="CL1160" i="167"/>
  <c r="BQ1160" i="167"/>
  <c r="W1160" i="167"/>
  <c r="CM1162" i="167"/>
  <c r="BR1162" i="167"/>
  <c r="BS1165" i="167"/>
  <c r="CR1164" i="167"/>
  <c r="CA1170" i="167"/>
  <c r="CA1167" i="167"/>
  <c r="AD1166" i="167"/>
  <c r="AK1173" i="167"/>
  <c r="CA1176" i="167"/>
  <c r="CF1176" i="167"/>
  <c r="BN1175" i="167"/>
  <c r="BS1179" i="167"/>
  <c r="AE1179" i="167"/>
  <c r="G1179" i="167"/>
  <c r="CQ1148" i="167" s="1"/>
  <c r="CT1148" i="167" s="1"/>
  <c r="CM1183" i="167"/>
  <c r="BQ1180" i="167"/>
  <c r="X1180" i="167"/>
  <c r="AD1190" i="167"/>
  <c r="CL1197" i="167"/>
  <c r="AJ1196" i="167"/>
  <c r="BN1208" i="167"/>
  <c r="BY1145" i="167"/>
  <c r="BR1164" i="167"/>
  <c r="Z1171" i="167"/>
  <c r="BP1171" i="167" s="1"/>
  <c r="CS1171" i="167"/>
  <c r="BZ1170" i="167"/>
  <c r="BZ1167" i="167"/>
  <c r="BS1166" i="167"/>
  <c r="BN1174" i="167"/>
  <c r="CR1177" i="167"/>
  <c r="W1180" i="167"/>
  <c r="CL1192" i="167"/>
  <c r="BY1195" i="167"/>
  <c r="BQ1194" i="167"/>
  <c r="CR1194" i="167"/>
  <c r="BS1203" i="167"/>
  <c r="AE1203" i="167"/>
  <c r="AJ1201" i="167"/>
  <c r="AK1201" i="167"/>
  <c r="CS1208" i="167"/>
  <c r="BR1208" i="167"/>
  <c r="BZ1208" i="167"/>
  <c r="CA1208" i="167"/>
  <c r="BQ1217" i="167"/>
  <c r="CL1217" i="167"/>
  <c r="W1217" i="167"/>
  <c r="CR1217" i="167"/>
  <c r="BZ1217" i="167"/>
  <c r="X1217" i="167"/>
  <c r="BO1200" i="167"/>
  <c r="BN1200" i="167"/>
  <c r="CQ1200" i="167"/>
  <c r="BY1211" i="167"/>
  <c r="CL1211" i="167"/>
  <c r="CM1211" i="167"/>
  <c r="F1211" i="167"/>
  <c r="CF1211" i="167"/>
  <c r="G1207" i="167"/>
  <c r="BQ1207" i="167"/>
  <c r="CL1207" i="167"/>
  <c r="CL1206" i="167"/>
  <c r="CL1196" i="167"/>
  <c r="BQ1196" i="167"/>
  <c r="CR1196" i="167"/>
  <c r="W1194" i="167"/>
  <c r="CR1204" i="167"/>
  <c r="BR1204" i="167"/>
  <c r="G1211" i="167"/>
  <c r="BS1210" i="167"/>
  <c r="F1210" i="167"/>
  <c r="CM1210" i="167"/>
  <c r="CA1210" i="167"/>
  <c r="AD1209" i="167"/>
  <c r="Z1208" i="167"/>
  <c r="F1207" i="167"/>
  <c r="CK1206" i="167"/>
  <c r="BB1229" i="167"/>
  <c r="BQ1242" i="167"/>
  <c r="AD1211" i="167"/>
  <c r="BN1210" i="167"/>
  <c r="BR1209" i="167"/>
  <c r="BZ1209" i="167"/>
  <c r="CA1209" i="167"/>
  <c r="CG1209" i="167"/>
  <c r="W1208" i="167"/>
  <c r="X1208" i="167"/>
  <c r="BY1208" i="167"/>
  <c r="AJ1217" i="167"/>
  <c r="AK1217" i="167"/>
  <c r="BY1216" i="167"/>
  <c r="BZ1194" i="167"/>
  <c r="CG1202" i="167"/>
  <c r="CK1202" i="167"/>
  <c r="BR1202" i="167"/>
  <c r="AA1202" i="167"/>
  <c r="AD1201" i="167"/>
  <c r="AE1201" i="167"/>
  <c r="CA1211" i="167"/>
  <c r="AE1211" i="167"/>
  <c r="AD1210" i="167"/>
  <c r="AA1209" i="167"/>
  <c r="CR1208" i="167"/>
  <c r="Z1206" i="167"/>
  <c r="AA1206" i="167"/>
  <c r="CG1206" i="167"/>
  <c r="BZ1206" i="167"/>
  <c r="CA1206" i="167"/>
  <c r="BR1206" i="167"/>
  <c r="CS1206" i="167"/>
  <c r="CK1212" i="167"/>
  <c r="BQ1212" i="167"/>
  <c r="BY1212" i="167"/>
  <c r="X1212" i="167"/>
  <c r="CR1212" i="167"/>
  <c r="F1222" i="167"/>
  <c r="G1222" i="167"/>
  <c r="CM1222" i="167"/>
  <c r="BS1222" i="167"/>
  <c r="BY1222" i="167"/>
  <c r="CA1222" i="167"/>
  <c r="CF1222" i="167"/>
  <c r="CM1201" i="167"/>
  <c r="AA1201" i="167"/>
  <c r="CK1201" i="167"/>
  <c r="AD1200" i="167"/>
  <c r="AE1200" i="167"/>
  <c r="Z1209" i="167"/>
  <c r="X1206" i="167"/>
  <c r="CR1206" i="167"/>
  <c r="BY1206" i="167"/>
  <c r="CF1216" i="167"/>
  <c r="G1216" i="167"/>
  <c r="BQ1216" i="167"/>
  <c r="BS1216" i="167"/>
  <c r="CL1216" i="167"/>
  <c r="F1242" i="167"/>
  <c r="CF1242" i="167"/>
  <c r="G1242" i="167"/>
  <c r="CQ541" i="167" s="1"/>
  <c r="CA1242" i="167"/>
  <c r="CM1242" i="167"/>
  <c r="CK1161" i="167"/>
  <c r="BS1174" i="167"/>
  <c r="CM1185" i="167"/>
  <c r="CL1198" i="167"/>
  <c r="BQ1198" i="167"/>
  <c r="BY1196" i="167"/>
  <c r="BY1205" i="167"/>
  <c r="BS1205" i="167"/>
  <c r="AE1205" i="167"/>
  <c r="CK1204" i="167"/>
  <c r="W1203" i="167"/>
  <c r="X1203" i="167"/>
  <c r="BS1201" i="167"/>
  <c r="Z1201" i="167"/>
  <c r="CM1208" i="167"/>
  <c r="AD1207" i="167"/>
  <c r="W1206" i="167"/>
  <c r="BB1213" i="167"/>
  <c r="F1216" i="167"/>
  <c r="AD1181" i="167"/>
  <c r="AE1181" i="167"/>
  <c r="CG1189" i="167"/>
  <c r="CK1189" i="167"/>
  <c r="CS1189" i="167"/>
  <c r="BR1189" i="167"/>
  <c r="AD1192" i="167"/>
  <c r="AE1192" i="167"/>
  <c r="BS1196" i="167"/>
  <c r="G1196" i="167"/>
  <c r="BQ1205" i="167"/>
  <c r="BR1201" i="167"/>
  <c r="BS1211" i="167"/>
  <c r="CL1208" i="167"/>
  <c r="CF1207" i="167"/>
  <c r="BR1212" i="167"/>
  <c r="CK1217" i="167"/>
  <c r="Z1172" i="167"/>
  <c r="CS1172" i="167"/>
  <c r="CF1178" i="167"/>
  <c r="BQ1178" i="167"/>
  <c r="BS1182" i="167"/>
  <c r="AE1182" i="167"/>
  <c r="AA1180" i="167"/>
  <c r="CK1185" i="167"/>
  <c r="W1190" i="167"/>
  <c r="X1190" i="167"/>
  <c r="CR1190" i="167"/>
  <c r="AA1189" i="167"/>
  <c r="F1196" i="167"/>
  <c r="CF1204" i="167"/>
  <c r="F1204" i="167"/>
  <c r="G1204" i="167"/>
  <c r="CS1202" i="167"/>
  <c r="BS1200" i="167"/>
  <c r="CK1208" i="167"/>
  <c r="BY1207" i="167"/>
  <c r="AK1206" i="167"/>
  <c r="CL1215" i="167"/>
  <c r="BQ1215" i="167"/>
  <c r="BR1215" i="167"/>
  <c r="CR1215" i="167"/>
  <c r="G1212" i="167"/>
  <c r="F1212" i="167"/>
  <c r="CF1212" i="167"/>
  <c r="CO1217" i="167"/>
  <c r="BS1242" i="167"/>
  <c r="CR1153" i="167"/>
  <c r="CA1161" i="167"/>
  <c r="AA1172" i="167"/>
  <c r="X1178" i="167"/>
  <c r="CK1180" i="167"/>
  <c r="Z1180" i="167"/>
  <c r="CG1185" i="167"/>
  <c r="CL1190" i="167"/>
  <c r="AJ1190" i="167"/>
  <c r="AK1190" i="167"/>
  <c r="Z1189" i="167"/>
  <c r="BZ1198" i="167"/>
  <c r="CM1194" i="167"/>
  <c r="BR1194" i="167"/>
  <c r="CS1194" i="167"/>
  <c r="BN1205" i="167"/>
  <c r="BR1205" i="167"/>
  <c r="CS1205" i="167"/>
  <c r="BZ1204" i="167"/>
  <c r="AE1204" i="167"/>
  <c r="AK1203" i="167"/>
  <c r="BQ1211" i="167"/>
  <c r="BQ1210" i="167"/>
  <c r="F1209" i="167"/>
  <c r="CF1209" i="167"/>
  <c r="CG1208" i="167"/>
  <c r="X1215" i="167"/>
  <c r="X1225" i="167"/>
  <c r="BQ1225" i="167"/>
  <c r="W1225" i="167"/>
  <c r="CL1225" i="167"/>
  <c r="CR1225" i="167"/>
  <c r="BR1225" i="167"/>
  <c r="AD1189" i="167"/>
  <c r="AE1189" i="167"/>
  <c r="CK1198" i="167"/>
  <c r="CS1197" i="167"/>
  <c r="Z1197" i="167"/>
  <c r="BZ1197" i="167"/>
  <c r="BY1213" i="167"/>
  <c r="CF1213" i="167"/>
  <c r="AJ1242" i="167"/>
  <c r="AK1242" i="167"/>
  <c r="CM1233" i="167"/>
  <c r="CS1233" i="167"/>
  <c r="Z1233" i="167"/>
  <c r="BZ1233" i="167"/>
  <c r="CA1233" i="167"/>
  <c r="CG1233" i="167"/>
  <c r="CK1233" i="167"/>
  <c r="AA1233" i="167"/>
  <c r="BN1235" i="167"/>
  <c r="F1240" i="167"/>
  <c r="CF1240" i="167"/>
  <c r="G1240" i="167"/>
  <c r="CQ646" i="167" s="1"/>
  <c r="CM1240" i="167"/>
  <c r="CA1240" i="167"/>
  <c r="CG1226" i="167"/>
  <c r="CM1226" i="167"/>
  <c r="Z1226" i="167"/>
  <c r="CA1226" i="167"/>
  <c r="AA1226" i="167"/>
  <c r="BQ1233" i="167"/>
  <c r="W1233" i="167"/>
  <c r="CL1233" i="167"/>
  <c r="X1233" i="167"/>
  <c r="BQ1226" i="167"/>
  <c r="AJ1224" i="167"/>
  <c r="AK1224" i="167"/>
  <c r="G1224" i="167"/>
  <c r="CF1224" i="167"/>
  <c r="AK1223" i="167"/>
  <c r="AJ1223" i="167"/>
  <c r="X1228" i="167"/>
  <c r="BY1228" i="167"/>
  <c r="W1228" i="167"/>
  <c r="BQ1228" i="167"/>
  <c r="G1227" i="167"/>
  <c r="CQ503" i="167" s="1"/>
  <c r="CF1227" i="167"/>
  <c r="BY1227" i="167"/>
  <c r="BS1227" i="167"/>
  <c r="CL1227" i="167"/>
  <c r="CF1229" i="167"/>
  <c r="BY1229" i="167"/>
  <c r="CL1229" i="167"/>
  <c r="F1229" i="167"/>
  <c r="BQ1229" i="167"/>
  <c r="BR1233" i="167"/>
  <c r="AE1238" i="167"/>
  <c r="BS1238" i="167"/>
  <c r="AD1238" i="167"/>
  <c r="BY1243" i="167"/>
  <c r="CL1243" i="167"/>
  <c r="CM1243" i="167"/>
  <c r="F1243" i="167"/>
  <c r="BQ1243" i="167"/>
  <c r="G1243" i="167"/>
  <c r="CQ581" i="167" s="1"/>
  <c r="CA1243" i="167"/>
  <c r="CF1243" i="167"/>
  <c r="BB1248" i="167"/>
  <c r="BN1248" i="167"/>
  <c r="AK1237" i="167"/>
  <c r="AJ1237" i="167"/>
  <c r="AE1240" i="167"/>
  <c r="BS1240" i="167"/>
  <c r="CA1241" i="167"/>
  <c r="AA1241" i="167"/>
  <c r="CK1241" i="167"/>
  <c r="CM1241" i="167"/>
  <c r="BR1241" i="167"/>
  <c r="CS1241" i="167"/>
  <c r="Z1241" i="167"/>
  <c r="CG1241" i="167"/>
  <c r="BQ1209" i="167"/>
  <c r="AD1240" i="167"/>
  <c r="X1242" i="167"/>
  <c r="BY1242" i="167"/>
  <c r="BZ1242" i="167"/>
  <c r="CL1242" i="167"/>
  <c r="CR1242" i="167"/>
  <c r="AJ1243" i="167"/>
  <c r="AK1243" i="167"/>
  <c r="F1202" i="167"/>
  <c r="G1202" i="167"/>
  <c r="X1209" i="167"/>
  <c r="CG1207" i="167"/>
  <c r="BZ1207" i="167"/>
  <c r="Z1207" i="167"/>
  <c r="CA1207" i="167"/>
  <c r="G1206" i="167"/>
  <c r="AD1212" i="167"/>
  <c r="AA1216" i="167"/>
  <c r="CA1216" i="167"/>
  <c r="CS1216" i="167"/>
  <c r="AE1218" i="167"/>
  <c r="CF1219" i="167"/>
  <c r="BY1219" i="167"/>
  <c r="G1225" i="167"/>
  <c r="BS1225" i="167"/>
  <c r="CF1225" i="167"/>
  <c r="W1242" i="167"/>
  <c r="BZ1241" i="167"/>
  <c r="BR1192" i="167"/>
  <c r="BR1198" i="167"/>
  <c r="BR1197" i="167"/>
  <c r="BS1202" i="167"/>
  <c r="AD1202" i="167"/>
  <c r="BQ1200" i="167"/>
  <c r="CK1200" i="167"/>
  <c r="Z1211" i="167"/>
  <c r="CS1211" i="167"/>
  <c r="CK1210" i="167"/>
  <c r="CL1210" i="167"/>
  <c r="AK1209" i="167"/>
  <c r="W1209" i="167"/>
  <c r="AA1207" i="167"/>
  <c r="F1206" i="167"/>
  <c r="AE1215" i="167"/>
  <c r="BN1215" i="167"/>
  <c r="CS1214" i="167"/>
  <c r="BR1214" i="167"/>
  <c r="AJ1213" i="167"/>
  <c r="AK1213" i="167"/>
  <c r="Z1216" i="167"/>
  <c r="AD1218" i="167"/>
  <c r="G1219" i="167"/>
  <c r="CS1226" i="167"/>
  <c r="F1225" i="167"/>
  <c r="CL1224" i="167"/>
  <c r="CL1222" i="167"/>
  <c r="W1222" i="167"/>
  <c r="BQ1222" i="167"/>
  <c r="BR1222" i="167"/>
  <c r="CR1222" i="167"/>
  <c r="CA1227" i="167"/>
  <c r="BZ1229" i="167"/>
  <c r="CS1229" i="167"/>
  <c r="CA1229" i="167"/>
  <c r="CK1229" i="167"/>
  <c r="CL1231" i="167"/>
  <c r="CK1231" i="167"/>
  <c r="W1231" i="167"/>
  <c r="BZ1231" i="167"/>
  <c r="BY1231" i="167"/>
  <c r="BY1234" i="167"/>
  <c r="BQ1234" i="167"/>
  <c r="CK1234" i="167"/>
  <c r="X1234" i="167"/>
  <c r="CL1234" i="167"/>
  <c r="BR1234" i="167"/>
  <c r="CR1234" i="167"/>
  <c r="BN1233" i="167"/>
  <c r="BO1233" i="167"/>
  <c r="CQ1233" i="167"/>
  <c r="BZ1235" i="167"/>
  <c r="BR1235" i="167"/>
  <c r="CG1235" i="167"/>
  <c r="CM1235" i="167"/>
  <c r="CS1235" i="167"/>
  <c r="Z1235" i="167"/>
  <c r="AA1235" i="167"/>
  <c r="CA1235" i="167"/>
  <c r="BN1189" i="167"/>
  <c r="BY1209" i="167"/>
  <c r="BS1212" i="167"/>
  <c r="BS1218" i="167"/>
  <c r="BR1218" i="167"/>
  <c r="BZ1218" i="167"/>
  <c r="Z1218" i="167"/>
  <c r="CA1218" i="167"/>
  <c r="CK1218" i="167"/>
  <c r="CA1219" i="167"/>
  <c r="F1219" i="167"/>
  <c r="AK1220" i="167"/>
  <c r="AJ1220" i="167"/>
  <c r="CR1226" i="167"/>
  <c r="CK1224" i="167"/>
  <c r="CA1224" i="167"/>
  <c r="CM1224" i="167"/>
  <c r="X1222" i="167"/>
  <c r="CR1228" i="167"/>
  <c r="AA1229" i="167"/>
  <c r="BR1231" i="167"/>
  <c r="X1231" i="167"/>
  <c r="W1234" i="167"/>
  <c r="W1239" i="167"/>
  <c r="BQ1239" i="167"/>
  <c r="X1239" i="167"/>
  <c r="CL1239" i="167"/>
  <c r="CR1239" i="167"/>
  <c r="BY1239" i="167"/>
  <c r="AD1243" i="167"/>
  <c r="AE1243" i="167"/>
  <c r="BS1243" i="167"/>
  <c r="CM1249" i="167"/>
  <c r="BR1249" i="167"/>
  <c r="AA1249" i="167"/>
  <c r="BZ1249" i="167"/>
  <c r="CA1249" i="167"/>
  <c r="Z1249" i="167"/>
  <c r="CG1249" i="167"/>
  <c r="Z1268" i="167"/>
  <c r="CS1268" i="167"/>
  <c r="CA1268" i="167"/>
  <c r="AA1268" i="167"/>
  <c r="CG1268" i="167"/>
  <c r="CK1268" i="167"/>
  <c r="BR1268" i="167"/>
  <c r="BZ1268" i="167"/>
  <c r="CM1268" i="167"/>
  <c r="BS1220" i="167"/>
  <c r="AD1224" i="167"/>
  <c r="AE1224" i="167"/>
  <c r="CS1223" i="167"/>
  <c r="BR1223" i="167"/>
  <c r="AE1247" i="167"/>
  <c r="AD1247" i="167"/>
  <c r="BS1247" i="167"/>
  <c r="CM1256" i="167"/>
  <c r="AA1256" i="167"/>
  <c r="CA1256" i="167"/>
  <c r="BR1256" i="167"/>
  <c r="BZ1256" i="167"/>
  <c r="CK1256" i="167"/>
  <c r="CS1256" i="167"/>
  <c r="Z1257" i="167"/>
  <c r="BZ1257" i="167"/>
  <c r="CS1257" i="167"/>
  <c r="CM1257" i="167"/>
  <c r="BR1257" i="167"/>
  <c r="CK1257" i="167"/>
  <c r="BN1239" i="167"/>
  <c r="W1241" i="167"/>
  <c r="X1241" i="167"/>
  <c r="CR1241" i="167"/>
  <c r="BQ1241" i="167"/>
  <c r="CL1241" i="167"/>
  <c r="CA1257" i="167"/>
  <c r="AK1259" i="167"/>
  <c r="AJ1259" i="167"/>
  <c r="BS1246" i="167"/>
  <c r="F1246" i="167"/>
  <c r="CF1246" i="167"/>
  <c r="CR1224" i="167"/>
  <c r="BQ1224" i="167"/>
  <c r="CA1223" i="167"/>
  <c r="F1237" i="167"/>
  <c r="G1237" i="167"/>
  <c r="X1235" i="167"/>
  <c r="CL1235" i="167"/>
  <c r="BY1235" i="167"/>
  <c r="AK1239" i="167"/>
  <c r="G1246" i="167"/>
  <c r="Z1245" i="167"/>
  <c r="BZ1245" i="167"/>
  <c r="AA1245" i="167"/>
  <c r="CA1245" i="167"/>
  <c r="CM1245" i="167"/>
  <c r="BR1245" i="167"/>
  <c r="CG1245" i="167"/>
  <c r="AE1222" i="167"/>
  <c r="AE1237" i="167"/>
  <c r="BR1240" i="167"/>
  <c r="W1240" i="167"/>
  <c r="CR1240" i="167"/>
  <c r="X1240" i="167"/>
  <c r="CL1240" i="167"/>
  <c r="BQ1245" i="167"/>
  <c r="CR1245" i="167"/>
  <c r="X1245" i="167"/>
  <c r="CL1245" i="167"/>
  <c r="BY1245" i="167"/>
  <c r="W1245" i="167"/>
  <c r="CS1249" i="167"/>
  <c r="AA1238" i="167"/>
  <c r="BZ1238" i="167"/>
  <c r="Z1238" i="167"/>
  <c r="CM1238" i="167"/>
  <c r="CG1238" i="167"/>
  <c r="AD1242" i="167"/>
  <c r="AE1242" i="167"/>
  <c r="AJ1241" i="167"/>
  <c r="AK1241" i="167"/>
  <c r="CM1250" i="167"/>
  <c r="CK1250" i="167"/>
  <c r="CS1250" i="167"/>
  <c r="BZ1250" i="167"/>
  <c r="CG1250" i="167"/>
  <c r="Z1250" i="167"/>
  <c r="AD1252" i="167"/>
  <c r="AE1252" i="167"/>
  <c r="BS1252" i="167"/>
  <c r="CL1213" i="167"/>
  <c r="Z1212" i="167"/>
  <c r="BZ1212" i="167"/>
  <c r="CK1225" i="167"/>
  <c r="Z1222" i="167"/>
  <c r="CG1222" i="167"/>
  <c r="BZ1222" i="167"/>
  <c r="CK1227" i="167"/>
  <c r="CS1227" i="167"/>
  <c r="AD1231" i="167"/>
  <c r="BS1237" i="167"/>
  <c r="BR1237" i="167"/>
  <c r="CK1237" i="167"/>
  <c r="CA1237" i="167"/>
  <c r="CA1236" i="167"/>
  <c r="F1236" i="167"/>
  <c r="CM1236" i="167"/>
  <c r="AK1235" i="167"/>
  <c r="AJ1235" i="167"/>
  <c r="BN1247" i="167"/>
  <c r="BO1247" i="167"/>
  <c r="AA1250" i="167"/>
  <c r="AA1253" i="167"/>
  <c r="CA1253" i="167"/>
  <c r="Z1253" i="167"/>
  <c r="CG1253" i="167"/>
  <c r="CK1253" i="167"/>
  <c r="CS1253" i="167"/>
  <c r="BZ1253" i="167"/>
  <c r="CM1253" i="167"/>
  <c r="AD1255" i="167"/>
  <c r="AE1255" i="167"/>
  <c r="BS1255" i="167"/>
  <c r="AJ1267" i="167"/>
  <c r="CR1192" i="167"/>
  <c r="CA1193" i="167"/>
  <c r="CK1215" i="167"/>
  <c r="X1213" i="167"/>
  <c r="CG1212" i="167"/>
  <c r="AA1212" i="167"/>
  <c r="W1219" i="167"/>
  <c r="BR1219" i="167"/>
  <c r="AD1226" i="167"/>
  <c r="CM1225" i="167"/>
  <c r="AA1225" i="167"/>
  <c r="BQ1223" i="167"/>
  <c r="AE1223" i="167"/>
  <c r="G1223" i="167"/>
  <c r="AA1222" i="167"/>
  <c r="BB1228" i="167"/>
  <c r="AA1227" i="167"/>
  <c r="BS1231" i="167"/>
  <c r="CF1233" i="167"/>
  <c r="BQ1237" i="167"/>
  <c r="AA1237" i="167"/>
  <c r="AE1236" i="167"/>
  <c r="G1236" i="167"/>
  <c r="AK1240" i="167"/>
  <c r="CK1249" i="167"/>
  <c r="BR1236" i="167"/>
  <c r="BZ1236" i="167"/>
  <c r="CK1236" i="167"/>
  <c r="BQ1250" i="167"/>
  <c r="CL1250" i="167"/>
  <c r="X1250" i="167"/>
  <c r="W1250" i="167"/>
  <c r="AK1254" i="167"/>
  <c r="AJ1254" i="167"/>
  <c r="F1258" i="167"/>
  <c r="G1258" i="167"/>
  <c r="CM1258" i="167"/>
  <c r="CA1258" i="167"/>
  <c r="X1262" i="167"/>
  <c r="BY1262" i="167"/>
  <c r="BQ1262" i="167"/>
  <c r="W1262" i="167"/>
  <c r="F1266" i="167"/>
  <c r="G1266" i="167"/>
  <c r="CA1266" i="167"/>
  <c r="CM1266" i="167"/>
  <c r="BS1266" i="167"/>
  <c r="AD1272" i="167"/>
  <c r="AE1272" i="167"/>
  <c r="BS1272" i="167"/>
  <c r="BY1281" i="167"/>
  <c r="CF1281" i="167"/>
  <c r="F1281" i="167"/>
  <c r="CL1281" i="167"/>
  <c r="CM1281" i="167"/>
  <c r="BQ1281" i="167"/>
  <c r="BS1281" i="167"/>
  <c r="CA1281" i="167"/>
  <c r="G1281" i="167"/>
  <c r="BQ1256" i="167"/>
  <c r="BY1256" i="167"/>
  <c r="CR1256" i="167"/>
  <c r="X1256" i="167"/>
  <c r="AD1264" i="167"/>
  <c r="BS1264" i="167"/>
  <c r="AE1264" i="167"/>
  <c r="AK1269" i="167"/>
  <c r="AJ1269" i="167"/>
  <c r="BQ1255" i="167"/>
  <c r="BR1255" i="167"/>
  <c r="BY1255" i="167"/>
  <c r="CL1255" i="167"/>
  <c r="CR1255" i="167"/>
  <c r="W1255" i="167"/>
  <c r="AJ1262" i="167"/>
  <c r="AK1262" i="167"/>
  <c r="CF1262" i="167"/>
  <c r="CM1262" i="167"/>
  <c r="F1262" i="167"/>
  <c r="BP1262" i="167" s="1"/>
  <c r="BS1262" i="167"/>
  <c r="BS1259" i="167"/>
  <c r="AD1259" i="167"/>
  <c r="BN1262" i="167"/>
  <c r="BB1265" i="167"/>
  <c r="BN1265" i="167"/>
  <c r="CK1264" i="167"/>
  <c r="CS1264" i="167"/>
  <c r="BZ1264" i="167"/>
  <c r="CG1264" i="167"/>
  <c r="Z1264" i="167"/>
  <c r="AA1264" i="167"/>
  <c r="F1257" i="167"/>
  <c r="G1257" i="167"/>
  <c r="CF1257" i="167"/>
  <c r="CL1257" i="167"/>
  <c r="BZ1255" i="167"/>
  <c r="AE1259" i="167"/>
  <c r="BR1264" i="167"/>
  <c r="CF1268" i="167"/>
  <c r="CL1268" i="167"/>
  <c r="F1268" i="167"/>
  <c r="AD1269" i="167"/>
  <c r="AE1269" i="167"/>
  <c r="BS1269" i="167"/>
  <c r="BB1268" i="167"/>
  <c r="BO1268" i="167"/>
  <c r="CQ1268" i="167"/>
  <c r="W1275" i="167"/>
  <c r="CL1275" i="167"/>
  <c r="BQ1275" i="167"/>
  <c r="BR1275" i="167"/>
  <c r="BZ1275" i="167"/>
  <c r="X1275" i="167"/>
  <c r="BY1275" i="167"/>
  <c r="CK1275" i="167"/>
  <c r="CQ1253" i="167"/>
  <c r="BN1253" i="167"/>
  <c r="CL1258" i="167"/>
  <c r="BQ1258" i="167"/>
  <c r="W1258" i="167"/>
  <c r="X1258" i="167"/>
  <c r="CR1258" i="167"/>
  <c r="CL1266" i="167"/>
  <c r="BQ1266" i="167"/>
  <c r="BR1266" i="167"/>
  <c r="CR1266" i="167"/>
  <c r="BY1266" i="167"/>
  <c r="W1266" i="167"/>
  <c r="X1266" i="167"/>
  <c r="CR1275" i="167"/>
  <c r="Z1234" i="167"/>
  <c r="BP1234" i="167" s="1"/>
  <c r="CS1234" i="167"/>
  <c r="CR1236" i="167"/>
  <c r="AA1239" i="167"/>
  <c r="CK1239" i="167"/>
  <c r="BR1239" i="167"/>
  <c r="CS1239" i="167"/>
  <c r="BZ1239" i="167"/>
  <c r="CG1242" i="167"/>
  <c r="Z1242" i="167"/>
  <c r="CK1242" i="167"/>
  <c r="BR1242" i="167"/>
  <c r="CM1246" i="167"/>
  <c r="Z1246" i="167"/>
  <c r="CS1246" i="167"/>
  <c r="CA1246" i="167"/>
  <c r="CG1246" i="167"/>
  <c r="AA1246" i="167"/>
  <c r="CK1246" i="167"/>
  <c r="F1253" i="167"/>
  <c r="BR1252" i="167"/>
  <c r="BZ1252" i="167"/>
  <c r="CA1252" i="167"/>
  <c r="CG1252" i="167"/>
  <c r="CK1252" i="167"/>
  <c r="Z1252" i="167"/>
  <c r="AD1257" i="167"/>
  <c r="AE1257" i="167"/>
  <c r="AJ1255" i="167"/>
  <c r="AK1255" i="167"/>
  <c r="F1255" i="167"/>
  <c r="BP1255" i="167" s="1"/>
  <c r="G1255" i="167"/>
  <c r="CQ773" i="167" s="1"/>
  <c r="CR1262" i="167"/>
  <c r="BQ1274" i="167"/>
  <c r="BZ1274" i="167"/>
  <c r="BS1235" i="167"/>
  <c r="BQ1244" i="167"/>
  <c r="AD1244" i="167"/>
  <c r="AE1244" i="167"/>
  <c r="BS1253" i="167"/>
  <c r="BN1254" i="167"/>
  <c r="BQ1257" i="167"/>
  <c r="BY1257" i="167"/>
  <c r="BZ1263" i="167"/>
  <c r="BR1263" i="167"/>
  <c r="CS1263" i="167"/>
  <c r="CG1263" i="167"/>
  <c r="CA1273" i="167"/>
  <c r="CM1273" i="167"/>
  <c r="CL1273" i="167"/>
  <c r="CL1274" i="167"/>
  <c r="X1274" i="167"/>
  <c r="AJ1275" i="167"/>
  <c r="AK1275" i="167"/>
  <c r="BY1272" i="167"/>
  <c r="X1272" i="167"/>
  <c r="CK1272" i="167"/>
  <c r="BQ1272" i="167"/>
  <c r="CR1272" i="167"/>
  <c r="BR1272" i="167"/>
  <c r="BB1273" i="167"/>
  <c r="BN1273" i="167"/>
  <c r="W1274" i="167"/>
  <c r="AE1276" i="167"/>
  <c r="AD1276" i="167"/>
  <c r="BN1275" i="167"/>
  <c r="CG1244" i="167"/>
  <c r="CK1244" i="167"/>
  <c r="CS1247" i="167"/>
  <c r="Z1247" i="167"/>
  <c r="BZ1247" i="167"/>
  <c r="BQ1253" i="167"/>
  <c r="CK1259" i="167"/>
  <c r="CL1259" i="167"/>
  <c r="CG1267" i="167"/>
  <c r="CM1267" i="167"/>
  <c r="AD1268" i="167"/>
  <c r="W1272" i="167"/>
  <c r="CF1271" i="167"/>
  <c r="CA1271" i="167"/>
  <c r="CL1271" i="167"/>
  <c r="F1271" i="167"/>
  <c r="G1271" i="167"/>
  <c r="CQ491" i="167" s="1"/>
  <c r="BS1271" i="167"/>
  <c r="CO1273" i="167"/>
  <c r="BY1274" i="167"/>
  <c r="AA1244" i="167"/>
  <c r="AA1243" i="167"/>
  <c r="CM1248" i="167"/>
  <c r="AA1248" i="167"/>
  <c r="AA1247" i="167"/>
  <c r="CL1246" i="167"/>
  <c r="BQ1246" i="167"/>
  <c r="BY1246" i="167"/>
  <c r="G1249" i="167"/>
  <c r="Z1251" i="167"/>
  <c r="CA1251" i="167"/>
  <c r="AA1251" i="167"/>
  <c r="BR1251" i="167"/>
  <c r="CR1259" i="167"/>
  <c r="X1259" i="167"/>
  <c r="AA1267" i="167"/>
  <c r="AE1268" i="167"/>
  <c r="BS1275" i="167"/>
  <c r="AD1275" i="167"/>
  <c r="AE1275" i="167"/>
  <c r="CA1244" i="167"/>
  <c r="CG1243" i="167"/>
  <c r="CG1247" i="167"/>
  <c r="BY1252" i="167"/>
  <c r="G1252" i="167"/>
  <c r="CL1252" i="167"/>
  <c r="F1256" i="167"/>
  <c r="G1256" i="167"/>
  <c r="W1267" i="167"/>
  <c r="BQ1267" i="167"/>
  <c r="X1267" i="167"/>
  <c r="BY1267" i="167"/>
  <c r="BY1268" i="167"/>
  <c r="AJ1274" i="167"/>
  <c r="AK1274" i="167"/>
  <c r="CL1276" i="167"/>
  <c r="BZ1276" i="167"/>
  <c r="W1276" i="167"/>
  <c r="X1276" i="167"/>
  <c r="CK1276" i="167"/>
  <c r="BQ1276" i="167"/>
  <c r="CR1276" i="167"/>
  <c r="BR1276" i="167"/>
  <c r="BZ1243" i="167"/>
  <c r="BQ1249" i="167"/>
  <c r="BZ1251" i="167"/>
  <c r="AD1250" i="167"/>
  <c r="AE1250" i="167"/>
  <c r="AD1256" i="167"/>
  <c r="AE1256" i="167"/>
  <c r="BZ1259" i="167"/>
  <c r="F1259" i="167"/>
  <c r="G1259" i="167"/>
  <c r="CM1259" i="167"/>
  <c r="AD1262" i="167"/>
  <c r="AE1266" i="167"/>
  <c r="AE1265" i="167"/>
  <c r="BY1271" i="167"/>
  <c r="BS1274" i="167"/>
  <c r="AD1274" i="167"/>
  <c r="AE1274" i="167"/>
  <c r="BS1276" i="167"/>
  <c r="CA1276" i="167"/>
  <c r="F1276" i="167"/>
  <c r="CF1276" i="167"/>
  <c r="G1276" i="167"/>
  <c r="AD1278" i="167"/>
  <c r="AE1278" i="167"/>
  <c r="CR1265" i="167"/>
  <c r="CL1264" i="167"/>
  <c r="CF1274" i="167"/>
  <c r="CF1275" i="167"/>
  <c r="CG1278" i="167"/>
  <c r="AA1278" i="167"/>
  <c r="CM1265" i="167"/>
  <c r="BR1265" i="167"/>
  <c r="CL1270" i="167"/>
  <c r="BQ1270" i="167"/>
  <c r="CK1270" i="167"/>
  <c r="BB1272" i="167"/>
  <c r="BZ1273" i="167"/>
  <c r="CK1273" i="167"/>
  <c r="CA1274" i="167"/>
  <c r="CA1275" i="167"/>
  <c r="CG1280" i="167"/>
  <c r="CK1280" i="167"/>
  <c r="CA1280" i="167"/>
  <c r="Z1280" i="167"/>
  <c r="BY1279" i="167"/>
  <c r="F1279" i="167"/>
  <c r="BQ1279" i="167"/>
  <c r="G1279" i="167"/>
  <c r="CF1279" i="167"/>
  <c r="CG1265" i="167"/>
  <c r="BZ1270" i="167"/>
  <c r="BQ1271" i="167"/>
  <c r="CK1271" i="167"/>
  <c r="BY1273" i="167"/>
  <c r="CK1254" i="167"/>
  <c r="Z1254" i="167"/>
  <c r="BS1267" i="167"/>
  <c r="G1267" i="167"/>
  <c r="W1265" i="167"/>
  <c r="CK1269" i="167"/>
  <c r="BZ1269" i="167"/>
  <c r="BY1270" i="167"/>
  <c r="X1271" i="167"/>
  <c r="AK1276" i="167"/>
  <c r="CK1278" i="167"/>
  <c r="CS1280" i="167"/>
  <c r="CM1279" i="167"/>
  <c r="AD1279" i="167"/>
  <c r="BS1279" i="167"/>
  <c r="AE1279" i="167"/>
  <c r="CG1254" i="167"/>
  <c r="AA1255" i="167"/>
  <c r="CA1255" i="167"/>
  <c r="CM1255" i="167"/>
  <c r="BR1259" i="167"/>
  <c r="CA1265" i="167"/>
  <c r="W1271" i="167"/>
  <c r="BR1274" i="167"/>
  <c r="AA1274" i="167"/>
  <c r="CK1274" i="167"/>
  <c r="CM1274" i="167"/>
  <c r="CA1278" i="167"/>
  <c r="AJ1281" i="167"/>
  <c r="AK1281" i="167"/>
  <c r="CL1279" i="167"/>
  <c r="Z1272" i="167"/>
  <c r="CS1272" i="167"/>
  <c r="AA1272" i="167"/>
  <c r="BZ1272" i="167"/>
  <c r="CM1271" i="167"/>
  <c r="BR1271" i="167"/>
  <c r="CL1280" i="167"/>
  <c r="W1280" i="167"/>
  <c r="X1280" i="167"/>
  <c r="CS1279" i="167"/>
  <c r="Z1279" i="167"/>
  <c r="BZ1279" i="167"/>
  <c r="CG1279" i="167"/>
  <c r="BS1280" i="167"/>
  <c r="G1278" i="167"/>
  <c r="CR1281" i="167"/>
  <c r="X1281" i="167"/>
  <c r="AE1280" i="167"/>
  <c r="AK1279" i="167"/>
  <c r="CF1278" i="167"/>
  <c r="BP368" i="167" l="1"/>
  <c r="BH894" i="167"/>
  <c r="AN1224" i="167"/>
  <c r="BH878" i="167"/>
  <c r="CO594" i="167"/>
  <c r="BH793" i="167"/>
  <c r="AX1041" i="167"/>
  <c r="AX699" i="167"/>
  <c r="BH1078" i="167"/>
  <c r="BH853" i="167"/>
  <c r="CO1171" i="167"/>
  <c r="CT645" i="167"/>
  <c r="BP359" i="167"/>
  <c r="CO924" i="167"/>
  <c r="CU217" i="167"/>
  <c r="CP217" i="167" s="1"/>
  <c r="AN750" i="167"/>
  <c r="AM750" i="167" s="1" a="1"/>
  <c r="AM750" i="167" s="1"/>
  <c r="AX967" i="167"/>
  <c r="AX770" i="167"/>
  <c r="CU242" i="167"/>
  <c r="AN1023" i="167"/>
  <c r="BH989" i="167"/>
  <c r="CU1245" i="167"/>
  <c r="CV122" i="167"/>
  <c r="CO937" i="167"/>
  <c r="CO679" i="167"/>
  <c r="BH907" i="167"/>
  <c r="CU144" i="167"/>
  <c r="BH637" i="167"/>
  <c r="AN874" i="167"/>
  <c r="CO861" i="167"/>
  <c r="AX673" i="167"/>
  <c r="CO685" i="167"/>
  <c r="BP975" i="167"/>
  <c r="BP348" i="167"/>
  <c r="CO833" i="167"/>
  <c r="CO925" i="167"/>
  <c r="BH1051" i="167"/>
  <c r="BH911" i="167"/>
  <c r="AN827" i="167"/>
  <c r="CQ918" i="167"/>
  <c r="CT918" i="167" s="1"/>
  <c r="CT1280" i="167"/>
  <c r="CO374" i="167"/>
  <c r="CO371" i="167"/>
  <c r="CO1032" i="167"/>
  <c r="CV144" i="167"/>
  <c r="CO991" i="167"/>
  <c r="AX679" i="167"/>
  <c r="CO699" i="167"/>
  <c r="BH965" i="167"/>
  <c r="AN673" i="167"/>
  <c r="AM673" i="167" s="1" a="1"/>
  <c r="AM673" i="167" s="1"/>
  <c r="CO313" i="167"/>
  <c r="BH759" i="167"/>
  <c r="BH861" i="167"/>
  <c r="BH690" i="167"/>
  <c r="BH1251" i="167"/>
  <c r="AX978" i="167"/>
  <c r="BH1216" i="167"/>
  <c r="BH1076" i="167"/>
  <c r="BH1150" i="167"/>
  <c r="BH1026" i="167"/>
  <c r="AX1159" i="167"/>
  <c r="BH1144" i="167"/>
  <c r="BH758" i="167"/>
  <c r="BH1208" i="167"/>
  <c r="BH775" i="167"/>
  <c r="BH1040" i="167"/>
  <c r="BH780" i="167"/>
  <c r="BH934" i="167"/>
  <c r="BO1077" i="167"/>
  <c r="BH1255" i="167"/>
  <c r="AN910" i="167"/>
  <c r="AM910" i="167" s="1" a="1"/>
  <c r="AM910" i="167" s="1"/>
  <c r="BH1025" i="167"/>
  <c r="BH784" i="167"/>
  <c r="BH677" i="167"/>
  <c r="BH1020" i="167"/>
  <c r="AN1181" i="167"/>
  <c r="BH1181" i="167" s="1"/>
  <c r="BH680" i="167"/>
  <c r="BH990" i="167"/>
  <c r="BP1041" i="167"/>
  <c r="CT1048" i="167"/>
  <c r="CT471" i="167"/>
  <c r="CU286" i="167"/>
  <c r="CP286" i="167" s="1"/>
  <c r="AN1159" i="167"/>
  <c r="BH1159" i="167" s="1"/>
  <c r="BH733" i="167"/>
  <c r="BH1070" i="167"/>
  <c r="AN764" i="167"/>
  <c r="BH764" i="167" s="1"/>
  <c r="AN833" i="167"/>
  <c r="BH833" i="167" s="1"/>
  <c r="CQ837" i="167"/>
  <c r="CT837" i="167" s="1"/>
  <c r="CO1081" i="167"/>
  <c r="AN1039" i="167"/>
  <c r="BH1039" i="167" s="1"/>
  <c r="BH814" i="167"/>
  <c r="BH964" i="167"/>
  <c r="BH1219" i="167"/>
  <c r="BH1211" i="167"/>
  <c r="BH699" i="167"/>
  <c r="CO235" i="167"/>
  <c r="BH1036" i="167"/>
  <c r="BH1209" i="167"/>
  <c r="BH596" i="167"/>
  <c r="BH960" i="167"/>
  <c r="BH835" i="167"/>
  <c r="BH1090" i="167"/>
  <c r="BH1093" i="167"/>
  <c r="BH797" i="167"/>
  <c r="AX1073" i="167"/>
  <c r="BH897" i="167"/>
  <c r="BH905" i="167"/>
  <c r="BP357" i="167"/>
  <c r="CO996" i="167"/>
  <c r="BH1259" i="167"/>
  <c r="AN808" i="167"/>
  <c r="AM808" i="167" s="1" a="1"/>
  <c r="AM808" i="167" s="1"/>
  <c r="BH1182" i="167"/>
  <c r="BH959" i="167"/>
  <c r="BH770" i="167"/>
  <c r="BH1179" i="167"/>
  <c r="BH1145" i="167"/>
  <c r="BH1154" i="167"/>
  <c r="BH685" i="167"/>
  <c r="BH994" i="167"/>
  <c r="BH570" i="167"/>
  <c r="AN571" i="167"/>
  <c r="BH571" i="167" s="1"/>
  <c r="BH987" i="167"/>
  <c r="BH1245" i="167"/>
  <c r="BH1215" i="167"/>
  <c r="BH638" i="167"/>
  <c r="CU708" i="167"/>
  <c r="AM231" i="167" a="1"/>
  <c r="AM231" i="167" s="1"/>
  <c r="BH1192" i="167"/>
  <c r="BH1035" i="167"/>
  <c r="BH756" i="167"/>
  <c r="BH942" i="167"/>
  <c r="CQ1104" i="167"/>
  <c r="CT1104" i="167" s="1"/>
  <c r="CT286" i="167"/>
  <c r="CO1065" i="167"/>
  <c r="CO1152" i="167"/>
  <c r="CT905" i="167"/>
  <c r="AN1263" i="167"/>
  <c r="BH933" i="167"/>
  <c r="AM278" i="167" a="1"/>
  <c r="AM278" i="167" s="1"/>
  <c r="AN776" i="167"/>
  <c r="BH1239" i="167"/>
  <c r="BH1141" i="167"/>
  <c r="BH1128" i="167"/>
  <c r="BH1149" i="167"/>
  <c r="BH701" i="167"/>
  <c r="BH864" i="167"/>
  <c r="BH1038" i="167"/>
  <c r="BH672" i="167"/>
  <c r="BH917" i="167"/>
  <c r="CO848" i="167"/>
  <c r="BP294" i="167"/>
  <c r="CU123" i="167"/>
  <c r="CO1059" i="167"/>
  <c r="BH1222" i="167"/>
  <c r="AN881" i="167"/>
  <c r="BH881" i="167" s="1"/>
  <c r="BH1243" i="167"/>
  <c r="BH927" i="167"/>
  <c r="CO1185" i="167"/>
  <c r="BH815" i="167"/>
  <c r="CQ172" i="167"/>
  <c r="CT172" i="167" s="1"/>
  <c r="CV749" i="167"/>
  <c r="CO883" i="167"/>
  <c r="CO845" i="167"/>
  <c r="BP700" i="167"/>
  <c r="CU1238" i="167"/>
  <c r="BH790" i="167"/>
  <c r="BH1118" i="167"/>
  <c r="AN1104" i="167"/>
  <c r="BH1104" i="167" s="1"/>
  <c r="BH1133" i="167"/>
  <c r="BH606" i="167"/>
  <c r="AX934" i="167"/>
  <c r="BH1033" i="167"/>
  <c r="CV882" i="167"/>
  <c r="BP1195" i="167"/>
  <c r="CU1118" i="167"/>
  <c r="CU607" i="167"/>
  <c r="BH1235" i="167"/>
  <c r="BH1193" i="167"/>
  <c r="BH1055" i="167"/>
  <c r="BH791" i="167"/>
  <c r="BH997" i="167"/>
  <c r="AX573" i="167"/>
  <c r="BH1041" i="167"/>
  <c r="BP1280" i="167"/>
  <c r="CO1231" i="167"/>
  <c r="CO876" i="167"/>
  <c r="CO985" i="167"/>
  <c r="CO1098" i="167"/>
  <c r="CO810" i="167"/>
  <c r="CO732" i="167"/>
  <c r="CO881" i="167"/>
  <c r="CU366" i="167"/>
  <c r="BH1249" i="167"/>
  <c r="AN753" i="167"/>
  <c r="BH753" i="167" s="1"/>
  <c r="BH1226" i="167"/>
  <c r="BH863" i="167"/>
  <c r="BH1063" i="167"/>
  <c r="CU280" i="167"/>
  <c r="AN1037" i="167"/>
  <c r="BH1037" i="167" s="1"/>
  <c r="AN1158" i="167"/>
  <c r="BH1158" i="167" s="1"/>
  <c r="AX695" i="167"/>
  <c r="BH932" i="167"/>
  <c r="BH627" i="167"/>
  <c r="AN1123" i="167"/>
  <c r="BH1123" i="167" s="1"/>
  <c r="BH996" i="167"/>
  <c r="BH1120" i="167"/>
  <c r="BH698" i="167"/>
  <c r="CU1222" i="167"/>
  <c r="CO1181" i="167"/>
  <c r="CO1175" i="167"/>
  <c r="AM1069" i="167" a="1"/>
  <c r="AM1069" i="167" s="1"/>
  <c r="CO344" i="167"/>
  <c r="BO211" i="167"/>
  <c r="CO958" i="167"/>
  <c r="AN542" i="167"/>
  <c r="BH542" i="167" s="1"/>
  <c r="BH805" i="167"/>
  <c r="AX714" i="167"/>
  <c r="AX835" i="167"/>
  <c r="BH914" i="167"/>
  <c r="AN1136" i="167"/>
  <c r="BH1136" i="167" s="1"/>
  <c r="BH923" i="167"/>
  <c r="BH906" i="167"/>
  <c r="CV526" i="167"/>
  <c r="BO873" i="167"/>
  <c r="CO230" i="167"/>
  <c r="CO772" i="167"/>
  <c r="AX1184" i="167"/>
  <c r="AX1138" i="167"/>
  <c r="AN747" i="167"/>
  <c r="CT955" i="167"/>
  <c r="BP362" i="167"/>
  <c r="CU403" i="167"/>
  <c r="CP403" i="167" s="1"/>
  <c r="BH851" i="167"/>
  <c r="AN1270" i="167"/>
  <c r="BH1270" i="167" s="1"/>
  <c r="AX1127" i="167"/>
  <c r="AX732" i="167"/>
  <c r="BH981" i="167"/>
  <c r="BH808" i="167"/>
  <c r="BH827" i="167"/>
  <c r="BH887" i="167"/>
  <c r="BH873" i="167"/>
  <c r="BP968" i="167"/>
  <c r="CO1124" i="167"/>
  <c r="CO482" i="167"/>
  <c r="CU724" i="167"/>
  <c r="CO1270" i="167"/>
  <c r="AN1152" i="167"/>
  <c r="BH1152" i="167" s="1"/>
  <c r="BH961" i="167"/>
  <c r="BH1086" i="167"/>
  <c r="BH893" i="167"/>
  <c r="BH594" i="167"/>
  <c r="CO972" i="167"/>
  <c r="CO934" i="167"/>
  <c r="CU795" i="167"/>
  <c r="CO911" i="167"/>
  <c r="BH1030" i="167"/>
  <c r="AN1184" i="167"/>
  <c r="BH1184" i="167" s="1"/>
  <c r="BH817" i="167"/>
  <c r="BH946" i="167"/>
  <c r="AN986" i="167"/>
  <c r="BH150" i="167" s="1"/>
  <c r="AN499" i="167"/>
  <c r="BH900" i="167"/>
  <c r="BH1005" i="167"/>
  <c r="BH723" i="167"/>
  <c r="AX1083" i="167"/>
  <c r="BH915" i="167"/>
  <c r="BH676" i="167"/>
  <c r="BH831" i="167"/>
  <c r="CO1004" i="167"/>
  <c r="CU1066" i="167"/>
  <c r="CO863" i="167"/>
  <c r="BH1097" i="167"/>
  <c r="CV17" i="167"/>
  <c r="BP226" i="167"/>
  <c r="CT962" i="167"/>
  <c r="CO542" i="167"/>
  <c r="CO799" i="167"/>
  <c r="BH1098" i="167"/>
  <c r="AN1217" i="167"/>
  <c r="BH1217" i="167" s="1"/>
  <c r="BH968" i="167"/>
  <c r="BH847" i="167"/>
  <c r="AN971" i="167"/>
  <c r="AM971" i="167" s="1" a="1"/>
  <c r="AM971" i="167" s="1"/>
  <c r="BH967" i="167"/>
  <c r="CO736" i="167"/>
  <c r="CO975" i="167"/>
  <c r="CU833" i="167"/>
  <c r="BH857" i="167"/>
  <c r="BH830" i="167"/>
  <c r="BH843" i="167"/>
  <c r="AN1277" i="167"/>
  <c r="BH1017" i="167"/>
  <c r="CO1105" i="167"/>
  <c r="CO641" i="167"/>
  <c r="BP416" i="167"/>
  <c r="CU1262" i="167"/>
  <c r="CP1262" i="167" s="1"/>
  <c r="BP1281" i="167"/>
  <c r="CO1144" i="167"/>
  <c r="BO889" i="167"/>
  <c r="CO690" i="167"/>
  <c r="CO728" i="167"/>
  <c r="BP264" i="167"/>
  <c r="BP399" i="167"/>
  <c r="CO388" i="167"/>
  <c r="CU213" i="167"/>
  <c r="CP213" i="167" s="1"/>
  <c r="AN1264" i="167"/>
  <c r="BH1264" i="167" s="1"/>
  <c r="AX1158" i="167"/>
  <c r="BH977" i="167"/>
  <c r="BH1069" i="167"/>
  <c r="CQ1071" i="167"/>
  <c r="CO1142" i="167"/>
  <c r="AN1103" i="167"/>
  <c r="BH1103" i="167" s="1"/>
  <c r="AX975" i="167"/>
  <c r="BH1083" i="167"/>
  <c r="BP1095" i="167"/>
  <c r="BO1088" i="167"/>
  <c r="CQ444" i="167"/>
  <c r="CV444" i="167" s="1"/>
  <c r="CQ729" i="167"/>
  <c r="CO1214" i="167"/>
  <c r="CO1195" i="167"/>
  <c r="CO1107" i="167"/>
  <c r="CO610" i="167"/>
  <c r="AM1265" i="167" a="1"/>
  <c r="AM1265" i="167" s="1"/>
  <c r="CO986" i="167"/>
  <c r="CO1277" i="167"/>
  <c r="AN763" i="167"/>
  <c r="BH763" i="167" s="1"/>
  <c r="BH874" i="167"/>
  <c r="BH880" i="167"/>
  <c r="BH673" i="167"/>
  <c r="AN875" i="167"/>
  <c r="BH1091" i="167" s="1"/>
  <c r="BH1065" i="167"/>
  <c r="AN937" i="167"/>
  <c r="AN666" i="167"/>
  <c r="BH882" i="167"/>
  <c r="BH622" i="167"/>
  <c r="BP1059" i="167"/>
  <c r="CV254" i="167"/>
  <c r="CO1244" i="167"/>
  <c r="BH903" i="167"/>
  <c r="CO860" i="167"/>
  <c r="BP792" i="167"/>
  <c r="CO700" i="167"/>
  <c r="CO875" i="167"/>
  <c r="AN661" i="167"/>
  <c r="BH943" i="167"/>
  <c r="BH956" i="167"/>
  <c r="CO1136" i="167"/>
  <c r="BP867" i="167"/>
  <c r="CO1203" i="167"/>
  <c r="CT199" i="167"/>
  <c r="CO917" i="167"/>
  <c r="CO1007" i="167"/>
  <c r="BP871" i="167"/>
  <c r="CT594" i="167"/>
  <c r="CO898" i="167"/>
  <c r="BH829" i="167"/>
  <c r="AM304" i="167" a="1"/>
  <c r="AM304" i="167" s="1"/>
  <c r="BH634" i="167"/>
  <c r="AN925" i="167"/>
  <c r="BH925" i="167" s="1"/>
  <c r="BH941" i="167"/>
  <c r="CO1024" i="167"/>
  <c r="CO775" i="167"/>
  <c r="CO397" i="167"/>
  <c r="AN1082" i="167"/>
  <c r="BH1082" i="167" s="1"/>
  <c r="AN973" i="167"/>
  <c r="BH973" i="167" s="1"/>
  <c r="AN988" i="167"/>
  <c r="BH152" i="167" s="1"/>
  <c r="AX698" i="167"/>
  <c r="AN902" i="167"/>
  <c r="CO1233" i="167"/>
  <c r="BP937" i="167"/>
  <c r="CO674" i="167"/>
  <c r="CO373" i="167"/>
  <c r="CV511" i="167"/>
  <c r="CO819" i="167"/>
  <c r="CO1157" i="167"/>
  <c r="AX1263" i="167"/>
  <c r="AN1163" i="167"/>
  <c r="BH1163" i="167" s="1"/>
  <c r="AN877" i="167"/>
  <c r="AN774" i="167"/>
  <c r="BH774" i="167" s="1"/>
  <c r="AN1010" i="167"/>
  <c r="AM1010" i="167" s="1" a="1"/>
  <c r="AM1010" i="167" s="1"/>
  <c r="CV581" i="167"/>
  <c r="CQ794" i="167"/>
  <c r="CV794" i="167" s="1"/>
  <c r="CT908" i="167"/>
  <c r="AN1060" i="167"/>
  <c r="BH1060" i="167" s="1"/>
  <c r="AN1075" i="167"/>
  <c r="BH1075" i="167" s="1"/>
  <c r="AN1160" i="167"/>
  <c r="CO1165" i="167"/>
  <c r="CO902" i="167"/>
  <c r="BP1034" i="167"/>
  <c r="CO792" i="167"/>
  <c r="AN939" i="167"/>
  <c r="AM939" i="167" s="1" a="1"/>
  <c r="AM939" i="167" s="1"/>
  <c r="AN1045" i="167"/>
  <c r="AX914" i="167"/>
  <c r="AX780" i="167"/>
  <c r="AX981" i="167"/>
  <c r="CV1192" i="167"/>
  <c r="BP240" i="167"/>
  <c r="CO777" i="167"/>
  <c r="CU702" i="167"/>
  <c r="AX1262" i="167"/>
  <c r="AN963" i="167"/>
  <c r="AN1132" i="167"/>
  <c r="BH1132" i="167" s="1"/>
  <c r="CO1207" i="167"/>
  <c r="CO980" i="167"/>
  <c r="BO941" i="167"/>
  <c r="BP1031" i="167"/>
  <c r="BP337" i="167"/>
  <c r="CO1155" i="167"/>
  <c r="CO1193" i="167"/>
  <c r="AN1115" i="167"/>
  <c r="BH1115" i="167" s="1"/>
  <c r="AN1199" i="167"/>
  <c r="BH1199" i="167" s="1"/>
  <c r="CU320" i="167"/>
  <c r="AN819" i="167"/>
  <c r="AM819" i="167" s="1" a="1"/>
  <c r="AM819" i="167" s="1"/>
  <c r="AX775" i="167"/>
  <c r="CV320" i="167"/>
  <c r="CV734" i="167"/>
  <c r="AX1101" i="167"/>
  <c r="CV701" i="167"/>
  <c r="CU911" i="167"/>
  <c r="BO989" i="167"/>
  <c r="AM618" i="167" a="1"/>
  <c r="AM618" i="167" s="1"/>
  <c r="CT1168" i="167"/>
  <c r="CU1084" i="167"/>
  <c r="CU1198" i="167"/>
  <c r="CP1198" i="167" s="1"/>
  <c r="CO1178" i="167"/>
  <c r="CO1045" i="167"/>
  <c r="AN919" i="167"/>
  <c r="BH919" i="167" s="1"/>
  <c r="AN1155" i="167"/>
  <c r="BH1155" i="167" s="1"/>
  <c r="CO1208" i="167"/>
  <c r="CO1251" i="167"/>
  <c r="AX831" i="167"/>
  <c r="AX1208" i="167"/>
  <c r="CO1241" i="167"/>
  <c r="CO290" i="167"/>
  <c r="CO1086" i="167"/>
  <c r="CO831" i="167"/>
  <c r="CU979" i="167"/>
  <c r="AN668" i="167"/>
  <c r="BH668" i="167" s="1"/>
  <c r="BO796" i="167"/>
  <c r="CO676" i="167"/>
  <c r="CO796" i="167"/>
  <c r="AX1169" i="167"/>
  <c r="AN985" i="167"/>
  <c r="BH985" i="167" s="1"/>
  <c r="AN1008" i="167"/>
  <c r="BH1008" i="167" s="1"/>
  <c r="CU163" i="167"/>
  <c r="BP441" i="167"/>
  <c r="CV176" i="167"/>
  <c r="CO682" i="167"/>
  <c r="BP728" i="167"/>
  <c r="CO781" i="167"/>
  <c r="CO871" i="167"/>
  <c r="CU1274" i="167"/>
  <c r="AN489" i="167"/>
  <c r="BH489" i="167" s="1"/>
  <c r="CT556" i="167"/>
  <c r="CT987" i="167"/>
  <c r="CU1043" i="167"/>
  <c r="AX669" i="167"/>
  <c r="BO753" i="167"/>
  <c r="CO812" i="167"/>
  <c r="CO1099" i="167"/>
  <c r="AX674" i="167"/>
  <c r="AX1201" i="167"/>
  <c r="AN1099" i="167"/>
  <c r="BH263" i="167" s="1"/>
  <c r="CV984" i="167"/>
  <c r="AN828" i="167"/>
  <c r="BH828" i="167" s="1"/>
  <c r="AN1108" i="167"/>
  <c r="BP286" i="167"/>
  <c r="AX1251" i="167"/>
  <c r="AN812" i="167"/>
  <c r="BH812" i="167" s="1"/>
  <c r="CU869" i="167"/>
  <c r="CO1219" i="167"/>
  <c r="BP251" i="167"/>
  <c r="CO1125" i="167"/>
  <c r="AN1247" i="167"/>
  <c r="BH1242" i="167" s="1"/>
  <c r="BP1271" i="167"/>
  <c r="CO1247" i="167"/>
  <c r="BP1249" i="167"/>
  <c r="CO782" i="167"/>
  <c r="CO169" i="167"/>
  <c r="CO522" i="167"/>
  <c r="AN1125" i="167"/>
  <c r="BH1125" i="167" s="1"/>
  <c r="AN879" i="167"/>
  <c r="BH879" i="167" s="1"/>
  <c r="CO696" i="167"/>
  <c r="CO826" i="167"/>
  <c r="CO734" i="167"/>
  <c r="CO740" i="167"/>
  <c r="AX1063" i="167"/>
  <c r="CO887" i="167"/>
  <c r="CO1236" i="167"/>
  <c r="CO969" i="167"/>
  <c r="CU259" i="167"/>
  <c r="CP259" i="167" s="1"/>
  <c r="CO1063" i="167"/>
  <c r="CQ936" i="167"/>
  <c r="CT936" i="167" s="1"/>
  <c r="CU141" i="167"/>
  <c r="CO805" i="167"/>
  <c r="AX1177" i="167"/>
  <c r="AX1034" i="167"/>
  <c r="CQ1122" i="167"/>
  <c r="CV1122" i="167" s="1"/>
  <c r="CO1049" i="167"/>
  <c r="CU514" i="167"/>
  <c r="CP514" i="167" s="1"/>
  <c r="AN501" i="167"/>
  <c r="AX936" i="167"/>
  <c r="CO229" i="167"/>
  <c r="BP1073" i="167"/>
  <c r="CU378" i="167"/>
  <c r="CP378" i="167" s="1"/>
  <c r="AN940" i="167"/>
  <c r="BH940" i="167" s="1"/>
  <c r="AX931" i="167"/>
  <c r="AX960" i="167"/>
  <c r="AN796" i="167"/>
  <c r="BH796" i="167" s="1"/>
  <c r="CO1031" i="167"/>
  <c r="CU845" i="167"/>
  <c r="AN1044" i="167"/>
  <c r="BH1044" i="167" s="1"/>
  <c r="CO426" i="167"/>
  <c r="CU267" i="167"/>
  <c r="CP267" i="167" s="1"/>
  <c r="AN845" i="167"/>
  <c r="BH845" i="167" s="1"/>
  <c r="CO213" i="167"/>
  <c r="BP303" i="167"/>
  <c r="AN772" i="167"/>
  <c r="BH772" i="167" s="1"/>
  <c r="CU507" i="167"/>
  <c r="BP870" i="167"/>
  <c r="AM184" i="167" a="1"/>
  <c r="AM184" i="167" s="1"/>
  <c r="AN1084" i="167"/>
  <c r="BH1084" i="167" s="1"/>
  <c r="BP1219" i="167"/>
  <c r="BP205" i="167"/>
  <c r="CU703" i="167"/>
  <c r="CP703" i="167" s="1"/>
  <c r="AM266" i="167" a="1"/>
  <c r="AM266" i="167" s="1"/>
  <c r="AM182" i="167" a="1"/>
  <c r="AM182" i="167" s="1"/>
  <c r="AN484" i="167"/>
  <c r="BH484" i="167" s="1"/>
  <c r="BP400" i="167"/>
  <c r="CU698" i="167"/>
  <c r="CU721" i="167"/>
  <c r="AX946" i="167"/>
  <c r="AN1207" i="167"/>
  <c r="BH1207" i="167" s="1"/>
  <c r="AX1074" i="167"/>
  <c r="AN870" i="167"/>
  <c r="BH870" i="167" s="1"/>
  <c r="AX991" i="167"/>
  <c r="AX853" i="167"/>
  <c r="AM262" i="167" a="1"/>
  <c r="AM262" i="167" s="1"/>
  <c r="CO1100" i="167"/>
  <c r="CO834" i="167"/>
  <c r="CO333" i="167"/>
  <c r="AN1048" i="167"/>
  <c r="BH1048" i="167" s="1"/>
  <c r="AX754" i="167"/>
  <c r="CV1158" i="167"/>
  <c r="CQ1037" i="167"/>
  <c r="CV1037" i="167" s="1"/>
  <c r="CV845" i="167"/>
  <c r="CQ695" i="167"/>
  <c r="CV695" i="167" s="1"/>
  <c r="BP311" i="167"/>
  <c r="CO952" i="167"/>
  <c r="AN653" i="167"/>
  <c r="BH653" i="167" s="1"/>
  <c r="AX1179" i="167"/>
  <c r="AN846" i="167"/>
  <c r="BH846" i="167" s="1"/>
  <c r="AN696" i="167"/>
  <c r="BH696" i="167" s="1"/>
  <c r="CO994" i="167"/>
  <c r="BP199" i="167"/>
  <c r="CO323" i="167"/>
  <c r="CT440" i="167"/>
  <c r="CO1223" i="167"/>
  <c r="BP417" i="167"/>
  <c r="AN1213" i="167"/>
  <c r="BH1213" i="167" s="1"/>
  <c r="AM267" i="167" a="1"/>
  <c r="AM267" i="167" s="1"/>
  <c r="AX1128" i="167"/>
  <c r="CU1023" i="167"/>
  <c r="CP1023" i="167" s="1"/>
  <c r="BP793" i="167"/>
  <c r="CO1213" i="167"/>
  <c r="CQ304" i="167"/>
  <c r="CT304" i="167" s="1"/>
  <c r="AX890" i="167"/>
  <c r="AX797" i="167"/>
  <c r="AN734" i="167"/>
  <c r="BH734" i="167" s="1"/>
  <c r="AX793" i="167"/>
  <c r="AM695" i="167" a="1"/>
  <c r="AM695" i="167" s="1"/>
  <c r="BP932" i="167"/>
  <c r="CO744" i="167"/>
  <c r="CO793" i="167"/>
  <c r="CV283" i="167"/>
  <c r="AX1120" i="167"/>
  <c r="CO787" i="167"/>
  <c r="BP382" i="167"/>
  <c r="BP223" i="167"/>
  <c r="AN976" i="167"/>
  <c r="AM976" i="167" s="1" a="1"/>
  <c r="AM976" i="167" s="1"/>
  <c r="CT615" i="167"/>
  <c r="BP244" i="167"/>
  <c r="CO301" i="167"/>
  <c r="CT348" i="167"/>
  <c r="CO1179" i="167"/>
  <c r="CT241" i="167"/>
  <c r="CU609" i="167"/>
  <c r="CU273" i="167"/>
  <c r="CP273" i="167" s="1"/>
  <c r="AX1185" i="167"/>
  <c r="BO895" i="167"/>
  <c r="CU1117" i="167"/>
  <c r="CP1117" i="167" s="1"/>
  <c r="BO183" i="167"/>
  <c r="CU929" i="167"/>
  <c r="CO231" i="167"/>
  <c r="AN974" i="167"/>
  <c r="BH138" i="167" s="1"/>
  <c r="AN689" i="167"/>
  <c r="AN969" i="167"/>
  <c r="BH969" i="167" s="1"/>
  <c r="AM388" i="167" a="1"/>
  <c r="AM388" i="167" s="1"/>
  <c r="AM280" i="167" a="1"/>
  <c r="AM280" i="167" s="1"/>
  <c r="AM393" i="167" a="1"/>
  <c r="AM393" i="167" s="1"/>
  <c r="AX834" i="167"/>
  <c r="AN938" i="167"/>
  <c r="BH938" i="167" s="1"/>
  <c r="AN1260" i="167"/>
  <c r="BH1260" i="167" s="1"/>
  <c r="AN1267" i="167"/>
  <c r="BH1267" i="167" s="1"/>
  <c r="CU650" i="167"/>
  <c r="CU1015" i="167"/>
  <c r="AX984" i="167"/>
  <c r="AM607" i="167" a="1"/>
  <c r="AM607" i="167" s="1"/>
  <c r="CU411" i="167"/>
  <c r="AX782" i="167"/>
  <c r="AN898" i="167"/>
  <c r="BH898" i="167" s="1"/>
  <c r="AM827" i="167" a="1"/>
  <c r="AM827" i="167" s="1"/>
  <c r="AX784" i="167"/>
  <c r="AN268" i="167"/>
  <c r="AM268" i="167" s="1" a="1"/>
  <c r="AM268" i="167" s="1"/>
  <c r="BP850" i="167"/>
  <c r="AX1087" i="167"/>
  <c r="CU765" i="167"/>
  <c r="CU417" i="167"/>
  <c r="CU130" i="167"/>
  <c r="CP130" i="167" s="1"/>
  <c r="AX482" i="167"/>
  <c r="CU669" i="167"/>
  <c r="AX844" i="167"/>
  <c r="AN309" i="167"/>
  <c r="AM309" i="167" s="1" a="1"/>
  <c r="AM309" i="167" s="1"/>
  <c r="CO742" i="167"/>
  <c r="CO862" i="167"/>
  <c r="CO858" i="167"/>
  <c r="AN741" i="167"/>
  <c r="BH741" i="167" s="1"/>
  <c r="CO368" i="167"/>
  <c r="AN862" i="167"/>
  <c r="CO622" i="167"/>
  <c r="CO408" i="167"/>
  <c r="CO1061" i="167"/>
  <c r="CU310" i="167"/>
  <c r="CU479" i="167"/>
  <c r="CP479" i="167" s="1"/>
  <c r="AN1153" i="167"/>
  <c r="BH1153" i="167" s="1"/>
  <c r="AN951" i="167"/>
  <c r="BH951" i="167" s="1"/>
  <c r="AN1009" i="167"/>
  <c r="BH1009" i="167" s="1"/>
  <c r="AX864" i="167"/>
  <c r="AX1088" i="167"/>
  <c r="AN694" i="167"/>
  <c r="BH694" i="167" s="1"/>
  <c r="AX675" i="167"/>
  <c r="AX1059" i="167"/>
  <c r="CQ1182" i="167"/>
  <c r="CT1182" i="167" s="1"/>
  <c r="CO1151" i="167"/>
  <c r="CO1129" i="167"/>
  <c r="CQ267" i="167"/>
  <c r="CT267" i="167" s="1"/>
  <c r="CO748" i="167"/>
  <c r="BP222" i="167"/>
  <c r="BP390" i="167"/>
  <c r="CT514" i="167"/>
  <c r="CQ232" i="167"/>
  <c r="CT232" i="167" s="1"/>
  <c r="CU1077" i="167"/>
  <c r="CO209" i="167"/>
  <c r="CU530" i="167"/>
  <c r="AN1006" i="167"/>
  <c r="BH170" i="167" s="1"/>
  <c r="AN795" i="167"/>
  <c r="BH795" i="167" s="1"/>
  <c r="CO905" i="167"/>
  <c r="AX1245" i="167"/>
  <c r="AN1004" i="167"/>
  <c r="BH1004" i="167" s="1"/>
  <c r="AN1061" i="167"/>
  <c r="BH1061" i="167" s="1"/>
  <c r="AM222" i="167" a="1"/>
  <c r="AM222" i="167" s="1"/>
  <c r="AX1205" i="167"/>
  <c r="AX942" i="167"/>
  <c r="CT510" i="167"/>
  <c r="CQ752" i="167"/>
  <c r="CT752" i="167" s="1"/>
  <c r="CV562" i="167"/>
  <c r="CO1130" i="167"/>
  <c r="CO822" i="167"/>
  <c r="AX760" i="167"/>
  <c r="AX1211" i="167"/>
  <c r="CQ1262" i="167"/>
  <c r="CV1262" i="167" s="1"/>
  <c r="CV541" i="167"/>
  <c r="CO730" i="167"/>
  <c r="BP268" i="167"/>
  <c r="CQ415" i="167"/>
  <c r="CV415" i="167" s="1"/>
  <c r="CT219" i="167"/>
  <c r="AN980" i="167"/>
  <c r="AM980" i="167" s="1" a="1"/>
  <c r="AM980" i="167" s="1"/>
  <c r="AN883" i="167"/>
  <c r="BH883" i="167" s="1"/>
  <c r="AN1092" i="167"/>
  <c r="BH1092" i="167" s="1"/>
  <c r="AX737" i="167"/>
  <c r="AN1129" i="167"/>
  <c r="BH293" i="167" s="1"/>
  <c r="AX1113" i="167"/>
  <c r="AN957" i="167"/>
  <c r="BH957" i="167" s="1"/>
  <c r="AX1009" i="167"/>
  <c r="CO1112" i="167"/>
  <c r="BP272" i="167"/>
  <c r="CQ341" i="167"/>
  <c r="CT341" i="167" s="1"/>
  <c r="BO415" i="167"/>
  <c r="CT876" i="167"/>
  <c r="CO731" i="167"/>
  <c r="CU1030" i="167"/>
  <c r="CU218" i="167"/>
  <c r="CU247" i="167"/>
  <c r="AN1274" i="167"/>
  <c r="AX1243" i="167"/>
  <c r="AN1077" i="167"/>
  <c r="BH1077" i="167" s="1"/>
  <c r="AN691" i="167"/>
  <c r="BH691" i="167" s="1"/>
  <c r="AX717" i="167"/>
  <c r="AX905" i="167"/>
  <c r="AN1232" i="167"/>
  <c r="BH1224" i="167" s="1"/>
  <c r="AM277" i="167" a="1"/>
  <c r="AM277" i="167" s="1"/>
  <c r="AX1017" i="167"/>
  <c r="CO1088" i="167"/>
  <c r="BP366" i="167"/>
  <c r="CU809" i="167"/>
  <c r="CP809" i="167" s="1"/>
  <c r="BP282" i="167"/>
  <c r="CU142" i="167"/>
  <c r="CT357" i="167"/>
  <c r="AN909" i="167"/>
  <c r="BH909" i="167" s="1"/>
  <c r="AM308" i="167" a="1"/>
  <c r="AM308" i="167" s="1"/>
  <c r="AN1203" i="167"/>
  <c r="BH1203" i="167" s="1"/>
  <c r="AN1166" i="167"/>
  <c r="BH1166" i="167" s="1"/>
  <c r="AX1107" i="167"/>
  <c r="AN788" i="167"/>
  <c r="BH788" i="167" s="1"/>
  <c r="AN983" i="167"/>
  <c r="BH983" i="167" s="1"/>
  <c r="AN687" i="167"/>
  <c r="BH687" i="167" s="1"/>
  <c r="CO1226" i="167"/>
  <c r="BP1235" i="167"/>
  <c r="CO844" i="167"/>
  <c r="BP345" i="167"/>
  <c r="CT1130" i="167"/>
  <c r="CT792" i="167"/>
  <c r="CO913" i="167"/>
  <c r="CU1199" i="167"/>
  <c r="AX1065" i="167"/>
  <c r="AM364" i="167" a="1"/>
  <c r="AM364" i="167" s="1"/>
  <c r="AX771" i="167"/>
  <c r="AM307" i="167" a="1"/>
  <c r="AM307" i="167" s="1"/>
  <c r="AN1227" i="167"/>
  <c r="BH1227" i="167" s="1"/>
  <c r="AN1140" i="167"/>
  <c r="BH1140" i="167" s="1"/>
  <c r="AN1032" i="167"/>
  <c r="BH1032" i="167" s="1"/>
  <c r="CQ823" i="167"/>
  <c r="CV823" i="167" s="1"/>
  <c r="CO724" i="167"/>
  <c r="CT575" i="167"/>
  <c r="CO840" i="167"/>
  <c r="CU120" i="167"/>
  <c r="AX961" i="167"/>
  <c r="AX964" i="167"/>
  <c r="AM226" i="167" a="1"/>
  <c r="AM226" i="167" s="1"/>
  <c r="AN1252" i="167"/>
  <c r="BH1252" i="167" s="1"/>
  <c r="AN832" i="167"/>
  <c r="BH832" i="167" s="1"/>
  <c r="BP1240" i="167"/>
  <c r="CQ1137" i="167"/>
  <c r="CV1137" i="167" s="1"/>
  <c r="BO995" i="167"/>
  <c r="BP436" i="167"/>
  <c r="CO1052" i="167"/>
  <c r="BO439" i="167"/>
  <c r="CU272" i="167"/>
  <c r="CU359" i="167"/>
  <c r="CP359" i="167" s="1"/>
  <c r="AN1019" i="167"/>
  <c r="AN840" i="167"/>
  <c r="BH840" i="167" s="1"/>
  <c r="AM331" i="167" a="1"/>
  <c r="AM331" i="167" s="1"/>
  <c r="AX941" i="167"/>
  <c r="BP915" i="167"/>
  <c r="CQ910" i="167"/>
  <c r="CV910" i="167" s="1"/>
  <c r="CQ395" i="167"/>
  <c r="CV395" i="167" s="1"/>
  <c r="CT648" i="167"/>
  <c r="CU668" i="167"/>
  <c r="CO701" i="167"/>
  <c r="BP790" i="167"/>
  <c r="CU256" i="167"/>
  <c r="CO598" i="167"/>
  <c r="AX798" i="167"/>
  <c r="AN715" i="167"/>
  <c r="AN809" i="167"/>
  <c r="AM365" i="167" a="1"/>
  <c r="AM365" i="167" s="1"/>
  <c r="CT995" i="167"/>
  <c r="CQ915" i="167"/>
  <c r="CT915" i="167" s="1"/>
  <c r="CT536" i="167"/>
  <c r="CT62" i="167"/>
  <c r="CU357" i="167"/>
  <c r="CP357" i="167" s="1"/>
  <c r="BO700" i="167"/>
  <c r="CU1034" i="167"/>
  <c r="BP261" i="167"/>
  <c r="AM886" i="167" a="1"/>
  <c r="AM886" i="167" s="1"/>
  <c r="AN818" i="167"/>
  <c r="BH818" i="167" s="1"/>
  <c r="AN1052" i="167"/>
  <c r="CU139" i="167"/>
  <c r="CP139" i="167" s="1"/>
  <c r="CO829" i="167"/>
  <c r="CU420" i="167"/>
  <c r="CP420" i="167" s="1"/>
  <c r="CU137" i="167"/>
  <c r="AN929" i="167"/>
  <c r="BH929" i="167" s="1"/>
  <c r="AX1133" i="167"/>
  <c r="AX863" i="167"/>
  <c r="BO1272" i="167"/>
  <c r="CT1272" i="167"/>
  <c r="BO936" i="167"/>
  <c r="BO664" i="167"/>
  <c r="CV296" i="167"/>
  <c r="CQ158" i="167"/>
  <c r="CT158" i="167" s="1"/>
  <c r="CU575" i="167"/>
  <c r="AM408" i="167" a="1"/>
  <c r="AM408" i="167" s="1"/>
  <c r="BO158" i="167"/>
  <c r="CQ439" i="167"/>
  <c r="CV439" i="167" s="1"/>
  <c r="BP1260" i="167"/>
  <c r="CO493" i="167"/>
  <c r="CQ279" i="167"/>
  <c r="CT279" i="167" s="1"/>
  <c r="AX1098" i="167"/>
  <c r="AX634" i="167"/>
  <c r="AM412" i="167" a="1"/>
  <c r="AM412" i="167" s="1"/>
  <c r="AM293" i="167" a="1"/>
  <c r="AM293" i="167" s="1"/>
  <c r="AN1007" i="167"/>
  <c r="BH1007" i="167" s="1"/>
  <c r="CQ700" i="167"/>
  <c r="CV700" i="167" s="1"/>
  <c r="CV494" i="167"/>
  <c r="CT586" i="167"/>
  <c r="AX777" i="167"/>
  <c r="CO948" i="167"/>
  <c r="BP364" i="167"/>
  <c r="CQ323" i="167"/>
  <c r="CV323" i="167" s="1"/>
  <c r="CU978" i="167"/>
  <c r="CO386" i="167"/>
  <c r="AX779" i="167"/>
  <c r="AM301" i="167" a="1"/>
  <c r="AM301" i="167" s="1"/>
  <c r="AX989" i="167"/>
  <c r="AX1018" i="167"/>
  <c r="AM889" i="167" a="1"/>
  <c r="AM889" i="167" s="1"/>
  <c r="AN806" i="167"/>
  <c r="BH806" i="167" s="1"/>
  <c r="AX1197" i="167"/>
  <c r="AX1168" i="167"/>
  <c r="AM1066" i="167" a="1"/>
  <c r="AM1066" i="167" s="1"/>
  <c r="AM814" i="167" a="1"/>
  <c r="AM814" i="167" s="1"/>
  <c r="AM1063" i="167" a="1"/>
  <c r="AM1063" i="167" s="1"/>
  <c r="AM756" i="167" a="1"/>
  <c r="AM756" i="167" s="1"/>
  <c r="BP973" i="167"/>
  <c r="CU46" i="167"/>
  <c r="CP46" i="167" s="1"/>
  <c r="AX641" i="167"/>
  <c r="AM372" i="167" a="1"/>
  <c r="AM372" i="167" s="1"/>
  <c r="BP210" i="167"/>
  <c r="CU1184" i="167"/>
  <c r="CU250" i="167"/>
  <c r="AM161" i="167" a="1"/>
  <c r="AM161" i="167" s="1"/>
  <c r="AM1239" i="167" a="1"/>
  <c r="AM1239" i="167" s="1"/>
  <c r="CU184" i="167"/>
  <c r="CP184" i="167" s="1"/>
  <c r="AM340" i="167" a="1"/>
  <c r="AM340" i="167" s="1"/>
  <c r="CQ1176" i="167"/>
  <c r="CV1176" i="167" s="1"/>
  <c r="CU951" i="167"/>
  <c r="CP951" i="167" s="1"/>
  <c r="AX672" i="167"/>
  <c r="AM1138" i="167" a="1"/>
  <c r="AM1138" i="167" s="1"/>
  <c r="CU694" i="167"/>
  <c r="CP694" i="167" s="1"/>
  <c r="CV237" i="167"/>
  <c r="BP594" i="167"/>
  <c r="BO179" i="167"/>
  <c r="AX817" i="167"/>
  <c r="AM933" i="167" a="1"/>
  <c r="AM933" i="167" s="1"/>
  <c r="AX878" i="167"/>
  <c r="AX805" i="167"/>
  <c r="AM881" i="167" a="1"/>
  <c r="AM881" i="167" s="1"/>
  <c r="AM987" i="167" a="1"/>
  <c r="AM987" i="167" s="1"/>
  <c r="BP281" i="167"/>
  <c r="CQ239" i="167"/>
  <c r="CT239" i="167" s="1"/>
  <c r="CU918" i="167"/>
  <c r="BP387" i="167"/>
  <c r="CU413" i="167"/>
  <c r="AX535" i="167"/>
  <c r="AM606" i="167" a="1"/>
  <c r="AM606" i="167" s="1"/>
  <c r="AX1100" i="167"/>
  <c r="AM381" i="167" a="1"/>
  <c r="AM381" i="167" s="1"/>
  <c r="CV1074" i="167"/>
  <c r="BP900" i="167"/>
  <c r="CU517" i="167"/>
  <c r="AM385" i="167" a="1"/>
  <c r="AM385" i="167" s="1"/>
  <c r="AM714" i="167" a="1"/>
  <c r="AM714" i="167" s="1"/>
  <c r="AN1164" i="167"/>
  <c r="BH1164" i="167" s="1"/>
  <c r="AM1264" i="167" a="1"/>
  <c r="AM1264" i="167" s="1"/>
  <c r="BO905" i="167"/>
  <c r="AM333" i="167" a="1"/>
  <c r="AM333" i="167" s="1"/>
  <c r="CU1046" i="167"/>
  <c r="CQ904" i="167"/>
  <c r="CT904" i="167" s="1"/>
  <c r="CT705" i="167"/>
  <c r="AX522" i="167"/>
  <c r="AN1212" i="167"/>
  <c r="BH1212" i="167" s="1"/>
  <c r="AM249" i="167" a="1"/>
  <c r="AM249" i="167" s="1"/>
  <c r="AM430" i="167" a="1"/>
  <c r="AM430" i="167" s="1"/>
  <c r="CU1224" i="167"/>
  <c r="BP1243" i="167"/>
  <c r="BP1130" i="167"/>
  <c r="CQ386" i="167"/>
  <c r="CT386" i="167" s="1"/>
  <c r="BP780" i="167"/>
  <c r="BO386" i="167"/>
  <c r="AX1209" i="167"/>
  <c r="BP827" i="167"/>
  <c r="CQ606" i="167"/>
  <c r="CV606" i="167" s="1"/>
  <c r="CQ570" i="167"/>
  <c r="CV570" i="167" s="1"/>
  <c r="CV827" i="167"/>
  <c r="CV772" i="167"/>
  <c r="CU754" i="167"/>
  <c r="CP754" i="167" s="1"/>
  <c r="CU963" i="167"/>
  <c r="CU879" i="167"/>
  <c r="AX867" i="167"/>
  <c r="AX1022" i="167"/>
  <c r="AM1171" i="167" a="1"/>
  <c r="AM1171" i="167" s="1"/>
  <c r="AM965" i="167" a="1"/>
  <c r="AM965" i="167" s="1"/>
  <c r="CU775" i="167"/>
  <c r="CP775" i="167" s="1"/>
  <c r="BP317" i="167"/>
  <c r="AN730" i="167"/>
  <c r="AM730" i="167" s="1" a="1"/>
  <c r="AM730" i="167" s="1"/>
  <c r="AX922" i="167"/>
  <c r="AN728" i="167"/>
  <c r="BH728" i="167" s="1"/>
  <c r="BO827" i="167"/>
  <c r="CT694" i="167"/>
  <c r="AM759" i="167" a="1"/>
  <c r="AM759" i="167" s="1"/>
  <c r="AM959" i="167" a="1"/>
  <c r="AM959" i="167" s="1"/>
  <c r="AM608" i="167" a="1"/>
  <c r="AM608" i="167" s="1"/>
  <c r="AX869" i="167"/>
  <c r="AM215" i="167" a="1"/>
  <c r="AM215" i="167" s="1"/>
  <c r="AM732" i="167" a="1"/>
  <c r="AM732" i="167" s="1"/>
  <c r="CQ429" i="167"/>
  <c r="CQ231" i="167"/>
  <c r="CT231" i="167" s="1"/>
  <c r="CO1093" i="167"/>
  <c r="BP787" i="167"/>
  <c r="CU1213" i="167"/>
  <c r="CU635" i="167"/>
  <c r="BP227" i="167"/>
  <c r="AN1148" i="167"/>
  <c r="BH1148" i="167" s="1"/>
  <c r="AN600" i="167"/>
  <c r="BH600" i="167" s="1"/>
  <c r="AX962" i="167"/>
  <c r="AN735" i="167"/>
  <c r="BH735" i="167" s="1"/>
  <c r="CT744" i="167"/>
  <c r="AM573" i="167" a="1"/>
  <c r="AM573" i="167" s="1"/>
  <c r="BP273" i="167"/>
  <c r="CT473" i="167"/>
  <c r="CU898" i="167"/>
  <c r="CU1020" i="167"/>
  <c r="CU958" i="167"/>
  <c r="AX1240" i="167"/>
  <c r="AN924" i="167"/>
  <c r="AM637" i="167" a="1"/>
  <c r="AM637" i="167" s="1"/>
  <c r="AM359" i="167" a="1"/>
  <c r="AM359" i="167" s="1"/>
  <c r="AN1221" i="167"/>
  <c r="AX996" i="167"/>
  <c r="CV704" i="167"/>
  <c r="CU444" i="167"/>
  <c r="CP444" i="167" s="1"/>
  <c r="CV183" i="167"/>
  <c r="CW183" i="167" s="1"/>
  <c r="CT660" i="167"/>
  <c r="AM275" i="167" a="1"/>
  <c r="AM275" i="167" s="1"/>
  <c r="AN1195" i="167"/>
  <c r="AM286" i="167" a="1"/>
  <c r="AM286" i="167" s="1"/>
  <c r="AM332" i="167" a="1"/>
  <c r="AM332" i="167" s="1"/>
  <c r="AX956" i="167"/>
  <c r="AM243" i="167" a="1"/>
  <c r="AM243" i="167" s="1"/>
  <c r="AM443" i="167" a="1"/>
  <c r="AM443" i="167" s="1"/>
  <c r="AM254" i="167" a="1"/>
  <c r="AM254" i="167" s="1"/>
  <c r="CU400" i="167"/>
  <c r="AN598" i="167"/>
  <c r="BH598" i="167" s="1"/>
  <c r="AX994" i="167"/>
  <c r="AN1024" i="167"/>
  <c r="BH1024" i="167" s="1"/>
  <c r="AN1147" i="167"/>
  <c r="BH1147" i="167" s="1"/>
  <c r="AX917" i="167"/>
  <c r="CU1053" i="167"/>
  <c r="CU1011" i="167"/>
  <c r="CP1011" i="167" s="1"/>
  <c r="BP233" i="167"/>
  <c r="CU603" i="167"/>
  <c r="CU288" i="167"/>
  <c r="BP431" i="167"/>
  <c r="CU800" i="167"/>
  <c r="CU915" i="167"/>
  <c r="CU252" i="167"/>
  <c r="CP252" i="167" s="1"/>
  <c r="AM218" i="167" a="1"/>
  <c r="AM218" i="167" s="1"/>
  <c r="AM677" i="167" a="1"/>
  <c r="AM677" i="167" s="1"/>
  <c r="AN1157" i="167"/>
  <c r="BH1157" i="167" s="1"/>
  <c r="AM903" i="167" a="1"/>
  <c r="AM903" i="167" s="1"/>
  <c r="AM227" i="167" a="1"/>
  <c r="AM227" i="167" s="1"/>
  <c r="AM374" i="167" a="1"/>
  <c r="AM374" i="167" s="1"/>
  <c r="AM775" i="167" a="1"/>
  <c r="AM775" i="167" s="1"/>
  <c r="AM387" i="167" a="1"/>
  <c r="AM387" i="167" s="1"/>
  <c r="CU484" i="167"/>
  <c r="CP484" i="167" s="1"/>
  <c r="CU345" i="167"/>
  <c r="CU646" i="167"/>
  <c r="CP646" i="167" s="1"/>
  <c r="AN1275" i="167"/>
  <c r="AX848" i="167"/>
  <c r="CU445" i="167"/>
  <c r="BP608" i="167"/>
  <c r="CU901" i="167"/>
  <c r="CP901" i="167" s="1"/>
  <c r="CU676" i="167"/>
  <c r="BP309" i="167"/>
  <c r="BP405" i="167"/>
  <c r="CU649" i="167"/>
  <c r="CP649" i="167" s="1"/>
  <c r="BP874" i="167"/>
  <c r="CU73" i="167"/>
  <c r="CU434" i="167"/>
  <c r="CU426" i="167"/>
  <c r="AN1204" i="167"/>
  <c r="BH1204" i="167" s="1"/>
  <c r="AX1145" i="167"/>
  <c r="AM404" i="167" a="1"/>
  <c r="AM404" i="167" s="1"/>
  <c r="AX748" i="167"/>
  <c r="BP1229" i="167"/>
  <c r="BP1061" i="167"/>
  <c r="BP1036" i="167"/>
  <c r="CQ442" i="167"/>
  <c r="CT442" i="167" s="1"/>
  <c r="CU1018" i="167"/>
  <c r="CP1018" i="167" s="1"/>
  <c r="CU805" i="167"/>
  <c r="CU538" i="167"/>
  <c r="CP538" i="167" s="1"/>
  <c r="CU621" i="167"/>
  <c r="AX888" i="167"/>
  <c r="AX1193" i="167"/>
  <c r="AM748" i="167" a="1"/>
  <c r="AM748" i="167" s="1"/>
  <c r="AM179" i="167" a="1"/>
  <c r="AM179" i="167" s="1"/>
  <c r="AN998" i="167"/>
  <c r="BH998" i="167" s="1"/>
  <c r="AN993" i="167"/>
  <c r="BH993" i="167" s="1"/>
  <c r="AM833" i="167" a="1"/>
  <c r="AM833" i="167" s="1"/>
  <c r="AM247" i="167" a="1"/>
  <c r="AM247" i="167" s="1"/>
  <c r="CU857" i="167"/>
  <c r="AX871" i="167"/>
  <c r="AM371" i="167" a="1"/>
  <c r="AM371" i="167" s="1"/>
  <c r="AM668" i="167" a="1"/>
  <c r="AM668" i="167" s="1"/>
  <c r="AM918" i="167" a="1"/>
  <c r="AM918" i="167" s="1"/>
  <c r="AM927" i="167" a="1"/>
  <c r="AM927" i="167" s="1"/>
  <c r="AM396" i="167" a="1"/>
  <c r="AM396" i="167" s="1"/>
  <c r="AM347" i="167" a="1"/>
  <c r="AM347" i="167" s="1"/>
  <c r="CQ292" i="167"/>
  <c r="CT292" i="167" s="1"/>
  <c r="BP426" i="167"/>
  <c r="CU885" i="167"/>
  <c r="BP411" i="167"/>
  <c r="CV1028" i="167"/>
  <c r="AM815" i="167" a="1"/>
  <c r="AM815" i="167" s="1"/>
  <c r="AM383" i="167" a="1"/>
  <c r="AM383" i="167" s="1"/>
  <c r="AM1182" i="167" a="1"/>
  <c r="AM1182" i="167" s="1"/>
  <c r="AM289" i="167" a="1"/>
  <c r="AM289" i="167" s="1"/>
  <c r="AM346" i="167" a="1"/>
  <c r="AM346" i="167" s="1"/>
  <c r="AN1126" i="167"/>
  <c r="BH1126" i="167" s="1"/>
  <c r="AX901" i="167"/>
  <c r="AN904" i="167"/>
  <c r="BH904" i="167" s="1"/>
  <c r="AN745" i="167"/>
  <c r="BH745" i="167" s="1"/>
  <c r="AX1106" i="167"/>
  <c r="AM420" i="167" a="1"/>
  <c r="AM420" i="167" s="1"/>
  <c r="AM445" i="167" a="1"/>
  <c r="AM445" i="167" s="1"/>
  <c r="AM234" i="167" a="1"/>
  <c r="AM234" i="167" s="1"/>
  <c r="AM435" i="167" a="1"/>
  <c r="AM435" i="167" s="1"/>
  <c r="AN1253" i="167"/>
  <c r="BH1253" i="167" s="1"/>
  <c r="AM175" i="167" a="1"/>
  <c r="AM175" i="167" s="1"/>
  <c r="AX1242" i="167"/>
  <c r="AX1079" i="167"/>
  <c r="AM159" i="167" a="1"/>
  <c r="AM159" i="167" s="1"/>
  <c r="AM373" i="167" a="1"/>
  <c r="AM373" i="167" s="1"/>
  <c r="AM223" i="167" a="1"/>
  <c r="AM223" i="167" s="1"/>
  <c r="CU999" i="167"/>
  <c r="BP310" i="167"/>
  <c r="BP393" i="167"/>
  <c r="BP377" i="167"/>
  <c r="CV913" i="167"/>
  <c r="CO1035" i="167"/>
  <c r="CO880" i="167"/>
  <c r="CU812" i="167"/>
  <c r="CP812" i="167" s="1"/>
  <c r="CU770" i="167"/>
  <c r="CP770" i="167" s="1"/>
  <c r="CO955" i="167"/>
  <c r="CU774" i="167"/>
  <c r="CU183" i="167"/>
  <c r="CU1248" i="167"/>
  <c r="CO244" i="167"/>
  <c r="CU868" i="167"/>
  <c r="CU254" i="167"/>
  <c r="CU150" i="167"/>
  <c r="CP150" i="167" s="1"/>
  <c r="CU336" i="167"/>
  <c r="CP336" i="167" s="1"/>
  <c r="AN1190" i="167"/>
  <c r="BH1190" i="167" s="1"/>
  <c r="AX1046" i="167"/>
  <c r="AX1091" i="167"/>
  <c r="AX884" i="167"/>
  <c r="AM337" i="167" a="1"/>
  <c r="AM337" i="167" s="1"/>
  <c r="AM394" i="167" a="1"/>
  <c r="AM394" i="167" s="1"/>
  <c r="AM446" i="167" a="1"/>
  <c r="AM446" i="167" s="1"/>
  <c r="AM595" i="167" a="1"/>
  <c r="AM595" i="167" s="1"/>
  <c r="AX761" i="167"/>
  <c r="AN1278" i="167"/>
  <c r="BH1276" i="167" s="1"/>
  <c r="AN1142" i="167"/>
  <c r="BH1142" i="167" s="1"/>
  <c r="AX1026" i="167"/>
  <c r="AM896" i="167" a="1"/>
  <c r="AM896" i="167" s="1"/>
  <c r="AM252" i="167" a="1"/>
  <c r="AM252" i="167" s="1"/>
  <c r="AM406" i="167" a="1"/>
  <c r="AM406" i="167" s="1"/>
  <c r="AX806" i="167"/>
  <c r="AM835" i="167" a="1"/>
  <c r="AM835" i="167" s="1"/>
  <c r="AM178" i="167" a="1"/>
  <c r="AM178" i="167" s="1"/>
  <c r="AM261" i="167" a="1"/>
  <c r="AM261" i="167" s="1"/>
  <c r="AM311" i="167" a="1"/>
  <c r="AM311" i="167" s="1"/>
  <c r="BP995" i="167"/>
  <c r="CO866" i="167"/>
  <c r="BO986" i="167"/>
  <c r="CT776" i="167"/>
  <c r="BP434" i="167"/>
  <c r="CO1025" i="167"/>
  <c r="CU680" i="167"/>
  <c r="CU622" i="167"/>
  <c r="BO1171" i="167"/>
  <c r="BP920" i="167"/>
  <c r="CT787" i="167"/>
  <c r="CQ942" i="167"/>
  <c r="CT942" i="167" s="1"/>
  <c r="CT1175" i="167"/>
  <c r="CT24" i="167"/>
  <c r="BO408" i="167"/>
  <c r="BO855" i="167"/>
  <c r="CU688" i="167"/>
  <c r="CP688" i="167" s="1"/>
  <c r="CU718" i="167"/>
  <c r="CP718" i="167" s="1"/>
  <c r="CU51" i="167"/>
  <c r="BP197" i="167"/>
  <c r="CT671" i="167"/>
  <c r="CU458" i="167"/>
  <c r="CU304" i="167"/>
  <c r="CP304" i="167" s="1"/>
  <c r="AN920" i="167"/>
  <c r="BH920" i="167" s="1"/>
  <c r="AX723" i="167"/>
  <c r="AN1073" i="167"/>
  <c r="BH1073" i="167" s="1"/>
  <c r="AX830" i="167"/>
  <c r="AN1229" i="167"/>
  <c r="AN425" i="167"/>
  <c r="AM425" i="167" s="1" a="1"/>
  <c r="AM425" i="167" s="1"/>
  <c r="AX1069" i="167"/>
  <c r="AX1048" i="167"/>
  <c r="AX685" i="167"/>
  <c r="AN794" i="167"/>
  <c r="CT230" i="167"/>
  <c r="AN1257" i="167"/>
  <c r="AM336" i="167" a="1"/>
  <c r="AM336" i="167" s="1"/>
  <c r="AM162" i="167" a="1"/>
  <c r="AM162" i="167" s="1"/>
  <c r="BP174" i="167"/>
  <c r="AM653" i="167" a="1"/>
  <c r="AM653" i="167" s="1"/>
  <c r="CO723" i="167"/>
  <c r="CO920" i="167"/>
  <c r="BO772" i="167"/>
  <c r="CV1008" i="167"/>
  <c r="CU178" i="167"/>
  <c r="CQ1113" i="167"/>
  <c r="CT1113" i="167" s="1"/>
  <c r="BP855" i="167"/>
  <c r="BP928" i="167"/>
  <c r="CO1257" i="167"/>
  <c r="BO1086" i="167"/>
  <c r="CO1083" i="167"/>
  <c r="CO1071" i="167"/>
  <c r="BP921" i="167"/>
  <c r="BO837" i="167"/>
  <c r="CV989" i="167"/>
  <c r="CQ639" i="167"/>
  <c r="CV639" i="167" s="1"/>
  <c r="CO947" i="167"/>
  <c r="CQ1029" i="167"/>
  <c r="CT1029" i="167" s="1"/>
  <c r="BP1012" i="167"/>
  <c r="BP206" i="167"/>
  <c r="CU1218" i="167"/>
  <c r="CU914" i="167"/>
  <c r="AN1110" i="167"/>
  <c r="BH1110" i="167" s="1"/>
  <c r="AX664" i="167"/>
  <c r="AN716" i="167"/>
  <c r="AN604" i="167"/>
  <c r="BH604" i="167" s="1"/>
  <c r="AM163" i="167" a="1"/>
  <c r="AM163" i="167" s="1"/>
  <c r="AM397" i="167" a="1"/>
  <c r="AM397" i="167" s="1"/>
  <c r="AX1035" i="167"/>
  <c r="AN949" i="167"/>
  <c r="BH949" i="167" s="1"/>
  <c r="AN789" i="167"/>
  <c r="BH789" i="167" s="1"/>
  <c r="AM264" i="167" a="1"/>
  <c r="AM264" i="167" s="1"/>
  <c r="AN979" i="167"/>
  <c r="BH143" i="167" s="1"/>
  <c r="AN822" i="167"/>
  <c r="AM698" i="167" a="1"/>
  <c r="AM698" i="167" s="1"/>
  <c r="AN778" i="167"/>
  <c r="BH778" i="167" s="1"/>
  <c r="AM167" i="167" a="1"/>
  <c r="AM167" i="167" s="1"/>
  <c r="AM670" i="167" a="1"/>
  <c r="AM670" i="167" s="1"/>
  <c r="AM235" i="167" a="1"/>
  <c r="AM235" i="167" s="1"/>
  <c r="AM421" i="167" a="1"/>
  <c r="AM421" i="167" s="1"/>
  <c r="AM932" i="167" a="1"/>
  <c r="AM932" i="167" s="1"/>
  <c r="AM423" i="167" a="1"/>
  <c r="AM423" i="167" s="1"/>
  <c r="AM411" i="167" a="1"/>
  <c r="AM411" i="167" s="1"/>
  <c r="AX1162" i="167"/>
  <c r="BP1151" i="167"/>
  <c r="CU1266" i="167"/>
  <c r="CO1264" i="167"/>
  <c r="CT774" i="167"/>
  <c r="CT879" i="167"/>
  <c r="BP1022" i="167"/>
  <c r="BO1065" i="167"/>
  <c r="BP863" i="167"/>
  <c r="CQ863" i="167"/>
  <c r="CT863" i="167" s="1"/>
  <c r="AM244" i="167" a="1"/>
  <c r="AM244" i="167" s="1"/>
  <c r="AX680" i="167"/>
  <c r="AM610" i="167" a="1"/>
  <c r="AM610" i="167" s="1"/>
  <c r="AX781" i="167"/>
  <c r="AX749" i="167"/>
  <c r="BP371" i="167"/>
  <c r="BO952" i="167"/>
  <c r="BP159" i="167"/>
  <c r="BO419" i="167"/>
  <c r="CU992" i="167"/>
  <c r="CO1174" i="167"/>
  <c r="CO1280" i="167"/>
  <c r="CO817" i="167"/>
  <c r="AM306" i="167" a="1"/>
  <c r="AM306" i="167" s="1"/>
  <c r="AM967" i="167" a="1"/>
  <c r="AM967" i="167" s="1"/>
  <c r="AX1130" i="167"/>
  <c r="CO1122" i="167"/>
  <c r="AM239" i="167" a="1"/>
  <c r="AM239" i="167" s="1"/>
  <c r="AN866" i="167"/>
  <c r="BH866" i="167" s="1"/>
  <c r="CQ855" i="167"/>
  <c r="CT855" i="167" s="1"/>
  <c r="CO830" i="167"/>
  <c r="CV895" i="167"/>
  <c r="CO940" i="167"/>
  <c r="CQ312" i="167"/>
  <c r="CT312" i="167" s="1"/>
  <c r="BP943" i="167"/>
  <c r="BP493" i="167"/>
  <c r="BP748" i="167"/>
  <c r="BP334" i="167"/>
  <c r="CT588" i="167"/>
  <c r="CU360" i="167"/>
  <c r="CP360" i="167" s="1"/>
  <c r="BO409" i="167"/>
  <c r="CQ352" i="167"/>
  <c r="CV352" i="167" s="1"/>
  <c r="CO376" i="167"/>
  <c r="CT334" i="167"/>
  <c r="AM1223" i="167" a="1"/>
  <c r="AM1223" i="167" s="1"/>
  <c r="CO842" i="167"/>
  <c r="BP771" i="167"/>
  <c r="CT493" i="167"/>
  <c r="BP994" i="167"/>
  <c r="CU192" i="167"/>
  <c r="CP192" i="167" s="1"/>
  <c r="AN1280" i="167"/>
  <c r="AX1025" i="167"/>
  <c r="AN762" i="167"/>
  <c r="BH762" i="167" s="1"/>
  <c r="AX1011" i="167"/>
  <c r="AM206" i="167" a="1"/>
  <c r="AM206" i="167" s="1"/>
  <c r="AM313" i="167" a="1"/>
  <c r="AM313" i="167" s="1"/>
  <c r="AX1030" i="167"/>
  <c r="AM171" i="167" a="1"/>
  <c r="AM171" i="167" s="1"/>
  <c r="AX791" i="167"/>
  <c r="AX1230" i="167"/>
  <c r="AX751" i="167"/>
  <c r="AX1225" i="167"/>
  <c r="AX1071" i="167"/>
  <c r="AX968" i="167"/>
  <c r="AM186" i="167" a="1"/>
  <c r="AM186" i="167" s="1"/>
  <c r="AM216" i="167" a="1"/>
  <c r="AM216" i="167" s="1"/>
  <c r="AM352" i="167" a="1"/>
  <c r="AM352" i="167" s="1"/>
  <c r="BP1272" i="167"/>
  <c r="CO678" i="167"/>
  <c r="BP1040" i="167"/>
  <c r="CO1248" i="167"/>
  <c r="CU1138" i="167"/>
  <c r="CV1077" i="167"/>
  <c r="CT1039" i="167"/>
  <c r="CQ1022" i="167"/>
  <c r="CV1022" i="167" s="1"/>
  <c r="BP1060" i="167"/>
  <c r="CV1034" i="167"/>
  <c r="CT728" i="167"/>
  <c r="CO1221" i="167"/>
  <c r="CT718" i="167"/>
  <c r="BO378" i="167"/>
  <c r="CU384" i="167"/>
  <c r="BP305" i="167"/>
  <c r="CT566" i="167"/>
  <c r="CO1042" i="167"/>
  <c r="CU913" i="167"/>
  <c r="CP913" i="167" s="1"/>
  <c r="BP408" i="167"/>
  <c r="CU1167" i="167"/>
  <c r="AM1023" i="167" a="1"/>
  <c r="AM1023" i="167" s="1"/>
  <c r="AN1162" i="167"/>
  <c r="BH1162" i="167" s="1"/>
  <c r="AX1122" i="167"/>
  <c r="AX843" i="167"/>
  <c r="AX1233" i="167"/>
  <c r="AM213" i="167" a="1"/>
  <c r="AM213" i="167" s="1"/>
  <c r="AM281" i="167" a="1"/>
  <c r="AM281" i="167" s="1"/>
  <c r="AN1279" i="167"/>
  <c r="AN1112" i="167"/>
  <c r="BH1074" i="167" s="1"/>
  <c r="AX837" i="167"/>
  <c r="AM370" i="167" a="1"/>
  <c r="AM370" i="167" s="1"/>
  <c r="CQ968" i="167"/>
  <c r="CT968" i="167" s="1"/>
  <c r="CU1267" i="167"/>
  <c r="CP1267" i="167" s="1"/>
  <c r="BP1174" i="167"/>
  <c r="CO850" i="167"/>
  <c r="BO942" i="167"/>
  <c r="CT1097" i="167"/>
  <c r="BP1005" i="167"/>
  <c r="BP823" i="167"/>
  <c r="CQ179" i="167"/>
  <c r="CV179" i="167" s="1"/>
  <c r="BP296" i="167"/>
  <c r="CO791" i="167"/>
  <c r="AM887" i="167" a="1"/>
  <c r="AM887" i="167" s="1"/>
  <c r="CO945" i="167"/>
  <c r="CV371" i="167"/>
  <c r="CQ600" i="167"/>
  <c r="CT600" i="167" s="1"/>
  <c r="CO761" i="167"/>
  <c r="BP254" i="167"/>
  <c r="CT372" i="167"/>
  <c r="BP241" i="167"/>
  <c r="CU861" i="167"/>
  <c r="BP952" i="167"/>
  <c r="CU1081" i="167"/>
  <c r="CO1106" i="167"/>
  <c r="CV1117" i="167"/>
  <c r="CO190" i="167"/>
  <c r="AX1216" i="167"/>
  <c r="AM823" i="167" a="1"/>
  <c r="AM823" i="167" s="1"/>
  <c r="AM283" i="167" a="1"/>
  <c r="AM283" i="167" s="1"/>
  <c r="AX943" i="167"/>
  <c r="AX1228" i="167"/>
  <c r="AX947" i="167"/>
  <c r="AM1034" i="167" a="1"/>
  <c r="AM1034" i="167" s="1"/>
  <c r="AM805" i="167" a="1"/>
  <c r="AM805" i="167" s="1"/>
  <c r="AM934" i="167" a="1"/>
  <c r="AM934" i="167" s="1"/>
  <c r="AM1120" i="167" a="1"/>
  <c r="AM1120" i="167" s="1"/>
  <c r="AM360" i="167" a="1"/>
  <c r="AM360" i="167" s="1"/>
  <c r="AM263" i="167" a="1"/>
  <c r="AM263" i="167" s="1"/>
  <c r="AM1266" i="167" a="1"/>
  <c r="AM1266" i="167" s="1"/>
  <c r="AX1165" i="167"/>
  <c r="AM997" i="167" a="1"/>
  <c r="AM997" i="167" s="1"/>
  <c r="AX926" i="167"/>
  <c r="AM857" i="167" a="1"/>
  <c r="AM857" i="167" s="1"/>
  <c r="AX852" i="167"/>
  <c r="AM699" i="167" a="1"/>
  <c r="AM699" i="167" s="1"/>
  <c r="AM180" i="167" a="1"/>
  <c r="AM180" i="167" s="1"/>
  <c r="AM269" i="167" a="1"/>
  <c r="AM269" i="167" s="1"/>
  <c r="AN746" i="167"/>
  <c r="BH746" i="167" s="1"/>
  <c r="AM214" i="167" a="1"/>
  <c r="AM214" i="167" s="1"/>
  <c r="AM287" i="167" a="1"/>
  <c r="AM287" i="167" s="1"/>
  <c r="AM196" i="167" a="1"/>
  <c r="AM196" i="167" s="1"/>
  <c r="AM550" i="167" a="1"/>
  <c r="AM550" i="167" s="1"/>
  <c r="BP291" i="167"/>
  <c r="AM604" i="167" a="1"/>
  <c r="AM604" i="167" s="1"/>
  <c r="AM894" i="167" a="1"/>
  <c r="AM894" i="167" s="1"/>
  <c r="AM1175" i="167" a="1"/>
  <c r="AM1175" i="167" s="1"/>
  <c r="CU408" i="167"/>
  <c r="BP1082" i="167"/>
  <c r="BP298" i="167"/>
  <c r="CU263" i="167"/>
  <c r="AM883" i="167" a="1"/>
  <c r="AM883" i="167" s="1"/>
  <c r="AM1238" i="167" a="1"/>
  <c r="AM1238" i="167" s="1"/>
  <c r="AM434" i="167" a="1"/>
  <c r="AM434" i="167" s="1"/>
  <c r="AM284" i="167" a="1"/>
  <c r="AM284" i="167" s="1"/>
  <c r="CQ206" i="167"/>
  <c r="CT206" i="167" s="1"/>
  <c r="CT489" i="167"/>
  <c r="BP307" i="167"/>
  <c r="BP401" i="167"/>
  <c r="CU674" i="167"/>
  <c r="CP674" i="167" s="1"/>
  <c r="CU759" i="167"/>
  <c r="CU799" i="167"/>
  <c r="AM960" i="167" a="1"/>
  <c r="AM960" i="167" s="1"/>
  <c r="BO1169" i="167"/>
  <c r="CU858" i="167"/>
  <c r="BP714" i="167"/>
  <c r="CU902" i="167"/>
  <c r="CU1278" i="167"/>
  <c r="CU1010" i="167"/>
  <c r="AM1040" i="167" a="1"/>
  <c r="AM1040" i="167" s="1"/>
  <c r="AM754" i="167" a="1"/>
  <c r="AM754" i="167" s="1"/>
  <c r="AM351" i="167" a="1"/>
  <c r="AM351" i="167" s="1"/>
  <c r="AX992" i="167"/>
  <c r="AX1276" i="167"/>
  <c r="AN1013" i="167"/>
  <c r="AM248" i="167" a="1"/>
  <c r="AM248" i="167" s="1"/>
  <c r="AX1086" i="167"/>
  <c r="AM382" i="167" a="1"/>
  <c r="AM382" i="167" s="1"/>
  <c r="AM836" i="167" a="1"/>
  <c r="AM836" i="167" s="1"/>
  <c r="AM977" i="167" a="1"/>
  <c r="AM977" i="167" s="1"/>
  <c r="AM172" i="167" a="1"/>
  <c r="AM172" i="167" s="1"/>
  <c r="CU1196" i="167"/>
  <c r="BP882" i="167"/>
  <c r="BP1024" i="167"/>
  <c r="BP742" i="167"/>
  <c r="BO387" i="167"/>
  <c r="CQ1125" i="167"/>
  <c r="CT1125" i="167" s="1"/>
  <c r="CU1108" i="167"/>
  <c r="BP703" i="167"/>
  <c r="AM1227" i="167" a="1"/>
  <c r="AM1227" i="167" s="1"/>
  <c r="CU864" i="167"/>
  <c r="AM1249" i="167" a="1"/>
  <c r="AM1249" i="167" s="1"/>
  <c r="AM1183" i="167" a="1"/>
  <c r="AM1183" i="167" s="1"/>
  <c r="AM760" i="167" a="1"/>
  <c r="AM760" i="167" s="1"/>
  <c r="AM914" i="167" a="1"/>
  <c r="AM914" i="167" s="1"/>
  <c r="AM681" i="167" a="1"/>
  <c r="AM681" i="167" s="1"/>
  <c r="AM758" i="167" a="1"/>
  <c r="AM758" i="167" s="1"/>
  <c r="AM417" i="167" a="1"/>
  <c r="AM417" i="167" s="1"/>
  <c r="AM853" i="167" a="1"/>
  <c r="AM853" i="167" s="1"/>
  <c r="AM666" i="167" a="1"/>
  <c r="AM666" i="167" s="1"/>
  <c r="AM419" i="167" a="1"/>
  <c r="AM419" i="167" s="1"/>
  <c r="BO1146" i="167"/>
  <c r="CQ691" i="167"/>
  <c r="CT691" i="167" s="1"/>
  <c r="CQ814" i="167"/>
  <c r="CT814" i="167" s="1"/>
  <c r="CQ956" i="167"/>
  <c r="CV956" i="167" s="1"/>
  <c r="AM1042" i="167" a="1"/>
  <c r="AM1042" i="167" s="1"/>
  <c r="CT889" i="167"/>
  <c r="AM160" i="167" a="1"/>
  <c r="AM160" i="167" s="1"/>
  <c r="CQ229" i="167"/>
  <c r="CV229" i="167" s="1"/>
  <c r="BP1204" i="167"/>
  <c r="BP1165" i="167"/>
  <c r="CV646" i="167"/>
  <c r="AM1102" i="167" a="1"/>
  <c r="AM1102" i="167" s="1"/>
  <c r="BP635" i="167"/>
  <c r="BO714" i="167"/>
  <c r="CT941" i="167"/>
  <c r="BP204" i="167"/>
  <c r="AM1177" i="167" a="1"/>
  <c r="AM1177" i="167" s="1"/>
  <c r="AM968" i="167" a="1"/>
  <c r="AM968" i="167" s="1"/>
  <c r="AM327" i="167" a="1"/>
  <c r="AM327" i="167" s="1"/>
  <c r="AM747" i="167" a="1"/>
  <c r="AM747" i="167" s="1"/>
  <c r="AM168" i="167" a="1"/>
  <c r="AM168" i="167" s="1"/>
  <c r="CQ387" i="167"/>
  <c r="CV387" i="167" s="1"/>
  <c r="CQ409" i="167"/>
  <c r="CT409" i="167" s="1"/>
  <c r="CQ1146" i="167"/>
  <c r="CT1146" i="167" s="1"/>
  <c r="BO1205" i="167"/>
  <c r="AM1139" i="167" a="1"/>
  <c r="AM1139" i="167" s="1"/>
  <c r="BP1113" i="167"/>
  <c r="CV189" i="167"/>
  <c r="CQ788" i="167"/>
  <c r="CT788" i="167" s="1"/>
  <c r="CQ853" i="167"/>
  <c r="CV853" i="167" s="1"/>
  <c r="CQ680" i="167"/>
  <c r="CT680" i="167" s="1"/>
  <c r="BP885" i="167"/>
  <c r="BP373" i="167"/>
  <c r="BP1231" i="167"/>
  <c r="CT1152" i="167"/>
  <c r="CU873" i="167"/>
  <c r="CU1251" i="167"/>
  <c r="CU1252" i="167"/>
  <c r="BP1159" i="167"/>
  <c r="AX953" i="167"/>
  <c r="AM207" i="167" a="1"/>
  <c r="AM207" i="167" s="1"/>
  <c r="AX1214" i="167"/>
  <c r="AX911" i="167"/>
  <c r="AM1180" i="167" a="1"/>
  <c r="AM1180" i="167" s="1"/>
  <c r="AM898" i="167" a="1"/>
  <c r="AM898" i="167" s="1"/>
  <c r="BP814" i="167"/>
  <c r="CU920" i="167"/>
  <c r="AM571" i="167" a="1"/>
  <c r="AM571" i="167" s="1"/>
  <c r="CV612" i="167"/>
  <c r="BP169" i="167"/>
  <c r="BP1025" i="167"/>
  <c r="BP1278" i="167"/>
  <c r="CU1122" i="167"/>
  <c r="BP550" i="167"/>
  <c r="CU441" i="167"/>
  <c r="AN1281" i="167"/>
  <c r="BH1281" i="167" s="1"/>
  <c r="AX1226" i="167"/>
  <c r="AM962" i="167" a="1"/>
  <c r="AM962" i="167" s="1"/>
  <c r="AM1090" i="167" a="1"/>
  <c r="AM1090" i="167" s="1"/>
  <c r="AX1174" i="167"/>
  <c r="AM253" i="167" a="1"/>
  <c r="AM253" i="167" s="1"/>
  <c r="AM329" i="167" a="1"/>
  <c r="AM329" i="167" s="1"/>
  <c r="AM379" i="167" a="1"/>
  <c r="AM379" i="167" s="1"/>
  <c r="AM1104" i="167" a="1"/>
  <c r="AM1104" i="167" s="1"/>
  <c r="AX1049" i="167"/>
  <c r="AX915" i="167"/>
  <c r="AM290" i="167" a="1"/>
  <c r="AM290" i="167" s="1"/>
  <c r="AM198" i="167" a="1"/>
  <c r="AM198" i="167" s="1"/>
  <c r="AM315" i="167" a="1"/>
  <c r="AM315" i="167" s="1"/>
  <c r="AM771" i="167" a="1"/>
  <c r="AM771" i="167" s="1"/>
  <c r="AM847" i="167" a="1"/>
  <c r="AM847" i="167" s="1"/>
  <c r="CO204" i="167"/>
  <c r="AM353" i="167" a="1"/>
  <c r="AM353" i="167" s="1"/>
  <c r="AM428" i="167" a="1"/>
  <c r="AM428" i="167" s="1"/>
  <c r="AM906" i="167" a="1"/>
  <c r="AM906" i="167" s="1"/>
  <c r="AM755" i="167" a="1"/>
  <c r="AM755" i="167" s="1"/>
  <c r="BP1110" i="167"/>
  <c r="BO956" i="167"/>
  <c r="CT104" i="167"/>
  <c r="BP198" i="167"/>
  <c r="CQ1228" i="167"/>
  <c r="CT1228" i="167" s="1"/>
  <c r="CQ883" i="167"/>
  <c r="CV883" i="167" s="1"/>
  <c r="CT270" i="167"/>
  <c r="CV519" i="167"/>
  <c r="BP321" i="167"/>
  <c r="CU756" i="167"/>
  <c r="CU993" i="167"/>
  <c r="CV258" i="167"/>
  <c r="AX1141" i="167"/>
  <c r="AX810" i="167"/>
  <c r="AM994" i="167" a="1"/>
  <c r="AM994" i="167" s="1"/>
  <c r="AN1272" i="167"/>
  <c r="BH1272" i="167" s="1"/>
  <c r="BP1254" i="167"/>
  <c r="BP883" i="167"/>
  <c r="CV693" i="167"/>
  <c r="BO1128" i="167"/>
  <c r="BO1025" i="167"/>
  <c r="CU996" i="167"/>
  <c r="BP247" i="167"/>
  <c r="AM978" i="167" a="1"/>
  <c r="AM978" i="167" s="1"/>
  <c r="AX1096" i="167"/>
  <c r="AM296" i="167" a="1"/>
  <c r="AM296" i="167" s="1"/>
  <c r="AM376" i="167" a="1"/>
  <c r="AM376" i="167" s="1"/>
  <c r="AM368" i="167" a="1"/>
  <c r="AM368" i="167" s="1"/>
  <c r="AM265" i="167" a="1"/>
  <c r="AM265" i="167" s="1"/>
  <c r="AN1244" i="167"/>
  <c r="BH1244" i="167" s="1"/>
  <c r="AM201" i="167" a="1"/>
  <c r="AM201" i="167" s="1"/>
  <c r="AN1218" i="167"/>
  <c r="BH1218" i="167" s="1"/>
  <c r="AN755" i="167"/>
  <c r="BH755" i="167" s="1"/>
  <c r="AX755" i="167"/>
  <c r="CO755" i="167"/>
  <c r="BO181" i="167"/>
  <c r="CQ181" i="167"/>
  <c r="CV181" i="167" s="1"/>
  <c r="BO205" i="167"/>
  <c r="CQ205" i="167"/>
  <c r="CT205" i="167" s="1"/>
  <c r="BP422" i="167"/>
  <c r="AM1076" i="167" a="1"/>
  <c r="AM1076" i="167" s="1"/>
  <c r="BP1076" i="167"/>
  <c r="AN1094" i="167"/>
  <c r="AX1094" i="167"/>
  <c r="AN1058" i="167"/>
  <c r="BH1058" i="167" s="1"/>
  <c r="AX1058" i="167"/>
  <c r="AM1206" i="167" a="1"/>
  <c r="AM1206" i="167" s="1"/>
  <c r="AX1143" i="167"/>
  <c r="AN1143" i="167"/>
  <c r="BH1143" i="167" s="1"/>
  <c r="BO1127" i="167"/>
  <c r="CQ1127" i="167"/>
  <c r="CT1127" i="167" s="1"/>
  <c r="BO994" i="167"/>
  <c r="CQ994" i="167"/>
  <c r="CT994" i="167" s="1"/>
  <c r="CQ1273" i="167"/>
  <c r="CT1273" i="167" s="1"/>
  <c r="BP1273" i="167"/>
  <c r="BO1273" i="167"/>
  <c r="BP736" i="167"/>
  <c r="AN1198" i="167"/>
  <c r="BH1183" i="167" s="1"/>
  <c r="AX1198" i="167"/>
  <c r="AN259" i="167"/>
  <c r="AM259" i="167" s="1" a="1"/>
  <c r="AM259" i="167" s="1"/>
  <c r="CO259" i="167"/>
  <c r="AN912" i="167"/>
  <c r="BH912" i="167" s="1"/>
  <c r="CO912" i="167"/>
  <c r="AX709" i="167"/>
  <c r="AN709" i="167"/>
  <c r="BH725" i="167" s="1"/>
  <c r="CO709" i="167"/>
  <c r="CO856" i="167"/>
  <c r="AN856" i="167"/>
  <c r="BH856" i="167" s="1"/>
  <c r="AX856" i="167"/>
  <c r="AX1012" i="167"/>
  <c r="AN1012" i="167"/>
  <c r="AN713" i="167"/>
  <c r="BH713" i="167" s="1"/>
  <c r="AX713" i="167"/>
  <c r="AN1234" i="167"/>
  <c r="BH1234" i="167" s="1"/>
  <c r="AX1234" i="167"/>
  <c r="CO1234" i="167"/>
  <c r="AM1085" i="167" a="1"/>
  <c r="AM1085" i="167" s="1"/>
  <c r="AX1271" i="167"/>
  <c r="AN1271" i="167"/>
  <c r="BH1271" i="167" s="1"/>
  <c r="CO1271" i="167"/>
  <c r="AX1053" i="167"/>
  <c r="AN1053" i="167"/>
  <c r="BH930" i="167" s="1"/>
  <c r="CO1053" i="167"/>
  <c r="AX1266" i="167"/>
  <c r="AN1266" i="167"/>
  <c r="BH1266" i="167" s="1"/>
  <c r="AN1121" i="167"/>
  <c r="BH1121" i="167" s="1"/>
  <c r="CO1121" i="167"/>
  <c r="AX921" i="167"/>
  <c r="AN921" i="167"/>
  <c r="BH921" i="167" s="1"/>
  <c r="AN1269" i="167"/>
  <c r="AX1269" i="167"/>
  <c r="AN855" i="167"/>
  <c r="BH855" i="167" s="1"/>
  <c r="CO855" i="167"/>
  <c r="AN1261" i="167"/>
  <c r="BH1261" i="167" s="1"/>
  <c r="CO1261" i="167"/>
  <c r="AN1176" i="167"/>
  <c r="CO1176" i="167"/>
  <c r="AX1176" i="167"/>
  <c r="AX1089" i="167"/>
  <c r="AN1089" i="167"/>
  <c r="BH1089" i="167" s="1"/>
  <c r="AM1062" i="167" a="1"/>
  <c r="AM1062" i="167" s="1"/>
  <c r="BH1059" i="167"/>
  <c r="AM1059" i="167" a="1"/>
  <c r="AM1059" i="167" s="1"/>
  <c r="AM911" i="167" a="1"/>
  <c r="AM911" i="167" s="1"/>
  <c r="BO418" i="167"/>
  <c r="CQ418" i="167"/>
  <c r="CT418" i="167" s="1"/>
  <c r="AX1167" i="167"/>
  <c r="AN1167" i="167"/>
  <c r="CO899" i="167"/>
  <c r="AN899" i="167"/>
  <c r="BH1029" i="167" s="1"/>
  <c r="AN928" i="167"/>
  <c r="BH928" i="167" s="1"/>
  <c r="AX928" i="167"/>
  <c r="AX1196" i="167"/>
  <c r="AN1196" i="167"/>
  <c r="BH1196" i="167" s="1"/>
  <c r="AN1137" i="167"/>
  <c r="BH1137" i="167" s="1"/>
  <c r="AX1137" i="167"/>
  <c r="CO839" i="167"/>
  <c r="AX839" i="167"/>
  <c r="AN839" i="167"/>
  <c r="BH839" i="167" s="1"/>
  <c r="AX1256" i="167"/>
  <c r="AN1256" i="167"/>
  <c r="BH1256" i="167" s="1"/>
  <c r="AN1173" i="167"/>
  <c r="BH1173" i="167" s="1"/>
  <c r="AX1173" i="167"/>
  <c r="AN1200" i="167"/>
  <c r="BH1200" i="167" s="1"/>
  <c r="AX1200" i="167"/>
  <c r="AM1217" i="167" a="1"/>
  <c r="AM1217" i="167" s="1"/>
  <c r="CU1244" i="167"/>
  <c r="CP1244" i="167" s="1"/>
  <c r="AM279" i="167" a="1"/>
  <c r="AM279" i="167" s="1"/>
  <c r="AM390" i="167" a="1"/>
  <c r="AM390" i="167" s="1"/>
  <c r="AM500" i="167" a="1"/>
  <c r="AM500" i="167" s="1"/>
  <c r="AM1043" i="167" a="1"/>
  <c r="AM1043" i="167" s="1"/>
  <c r="AM187" i="167" a="1"/>
  <c r="AM187" i="167" s="1"/>
  <c r="AM292" i="167" a="1"/>
  <c r="AM292" i="167" s="1"/>
  <c r="AM1045" i="167" a="1"/>
  <c r="AM1045" i="167" s="1"/>
  <c r="AM310" i="167" a="1"/>
  <c r="AM310" i="167" s="1"/>
  <c r="AM1046" i="167" a="1"/>
  <c r="AM1046" i="167" s="1"/>
  <c r="AM221" i="167" a="1"/>
  <c r="AM221" i="167" s="1"/>
  <c r="AM1234" i="167" a="1"/>
  <c r="AM1234" i="167" s="1"/>
  <c r="AM295" i="167" a="1"/>
  <c r="AM295" i="167" s="1"/>
  <c r="AM1226" i="167" a="1"/>
  <c r="AM1226" i="167" s="1"/>
  <c r="AM1052" i="167" a="1"/>
  <c r="AM1052" i="167" s="1"/>
  <c r="CV1144" i="167"/>
  <c r="AM921" i="167" a="1"/>
  <c r="AM921" i="167" s="1"/>
  <c r="AM1276" i="167" a="1"/>
  <c r="AM1276" i="167" s="1"/>
  <c r="BP178" i="167"/>
  <c r="CU131" i="167"/>
  <c r="AM1257" i="167" a="1"/>
  <c r="AM1257" i="167" s="1"/>
  <c r="AM1144" i="167" a="1"/>
  <c r="AM1144" i="167" s="1"/>
  <c r="AM157" i="167" a="1"/>
  <c r="AM157" i="167" s="1"/>
  <c r="AM594" i="167" a="1"/>
  <c r="AM594" i="167" s="1"/>
  <c r="AM1048" i="167" a="1"/>
  <c r="AM1048" i="167" s="1"/>
  <c r="AM294" i="167" a="1"/>
  <c r="AM294" i="167" s="1"/>
  <c r="AM386" i="167" a="1"/>
  <c r="AM386" i="167" s="1"/>
  <c r="AM355" i="167" a="1"/>
  <c r="AM355" i="167" s="1"/>
  <c r="AM1181" i="167" a="1"/>
  <c r="AM1181" i="167" s="1"/>
  <c r="AM1070" i="167" a="1"/>
  <c r="AM1070" i="167" s="1"/>
  <c r="AN500" i="167"/>
  <c r="BH500" i="167" s="1"/>
  <c r="AM237" i="167" a="1"/>
  <c r="AM237" i="167" s="1"/>
  <c r="AM358" i="167" a="1"/>
  <c r="AM358" i="167" s="1"/>
  <c r="AM429" i="167" a="1"/>
  <c r="AM429" i="167" s="1"/>
  <c r="AM1220" i="167" a="1"/>
  <c r="AM1220" i="167" s="1"/>
  <c r="AM923" i="167" a="1"/>
  <c r="AM923" i="167" s="1"/>
  <c r="AM859" i="167" a="1"/>
  <c r="AM859" i="167" s="1"/>
  <c r="AM156" i="167" a="1"/>
  <c r="AM156" i="167" s="1"/>
  <c r="AM342" i="167" a="1"/>
  <c r="AM342" i="167" s="1"/>
  <c r="AM1038" i="167" a="1"/>
  <c r="AM1038" i="167" s="1"/>
  <c r="AM1030" i="167" a="1"/>
  <c r="AM1030" i="167" s="1"/>
  <c r="AM193" i="167" a="1"/>
  <c r="AM193" i="167" s="1"/>
  <c r="AM1051" i="167" a="1"/>
  <c r="AM1051" i="167" s="1"/>
  <c r="AM829" i="167" a="1"/>
  <c r="AM829" i="167" s="1"/>
  <c r="AM1005" i="167" a="1"/>
  <c r="AM1005" i="167" s="1"/>
  <c r="AM415" i="167" a="1"/>
  <c r="AM415" i="167" s="1"/>
  <c r="AM946" i="167" a="1"/>
  <c r="AM946" i="167" s="1"/>
  <c r="AM690" i="167" a="1"/>
  <c r="AM690" i="167" s="1"/>
  <c r="AM535" i="167" a="1"/>
  <c r="AM535" i="167" s="1"/>
  <c r="AM174" i="167" a="1"/>
  <c r="AM174" i="167" s="1"/>
  <c r="AM377" i="167" a="1"/>
  <c r="AM377" i="167" s="1"/>
  <c r="AM177" i="167" a="1"/>
  <c r="AM177" i="167" s="1"/>
  <c r="AM876" i="167" a="1"/>
  <c r="AM876" i="167" s="1"/>
  <c r="AM391" i="167" a="1"/>
  <c r="AM391" i="167" s="1"/>
  <c r="AM1113" i="167" a="1"/>
  <c r="AM1113" i="167" s="1"/>
  <c r="AM830" i="167" a="1"/>
  <c r="AM830" i="167" s="1"/>
  <c r="AM749" i="167" a="1"/>
  <c r="AM749" i="167" s="1"/>
  <c r="AM363" i="167" a="1"/>
  <c r="AM363" i="167" s="1"/>
  <c r="AM338" i="167" a="1"/>
  <c r="AM338" i="167" s="1"/>
  <c r="BP924" i="167"/>
  <c r="BP796" i="167"/>
  <c r="CT696" i="167"/>
  <c r="BP262" i="167"/>
  <c r="BP430" i="167"/>
  <c r="CQ751" i="167"/>
  <c r="CT751" i="167" s="1"/>
  <c r="CT1007" i="167"/>
  <c r="CT1178" i="167"/>
  <c r="AM1044" i="167" a="1"/>
  <c r="AM1044" i="167" s="1"/>
  <c r="AM1236" i="167" a="1"/>
  <c r="AM1236" i="167" s="1"/>
  <c r="AM996" i="167" a="1"/>
  <c r="AM996" i="167" s="1"/>
  <c r="AM1213" i="167" a="1"/>
  <c r="AM1213" i="167" s="1"/>
  <c r="AM920" i="167" a="1"/>
  <c r="AM920" i="167" s="1"/>
  <c r="AM895" i="167" a="1"/>
  <c r="AM895" i="167" s="1"/>
  <c r="AM1256" i="167" a="1"/>
  <c r="AM1256" i="167" s="1"/>
  <c r="AN1220" i="167"/>
  <c r="AM403" i="167" a="1"/>
  <c r="AM403" i="167" s="1"/>
  <c r="AN1151" i="167"/>
  <c r="BH1151" i="167" s="1"/>
  <c r="AM1259" i="167" a="1"/>
  <c r="AM1259" i="167" s="1"/>
  <c r="BP1192" i="167"/>
  <c r="AM961" i="167" a="1"/>
  <c r="AM961" i="167" s="1"/>
  <c r="BP190" i="167"/>
  <c r="BP427" i="167"/>
  <c r="AM1258" i="167" a="1"/>
  <c r="AM1258" i="167" s="1"/>
  <c r="AM1141" i="167" a="1"/>
  <c r="AM1141" i="167" s="1"/>
  <c r="CU1146" i="167"/>
  <c r="BP989" i="167"/>
  <c r="CU1231" i="167"/>
  <c r="CU1207" i="167"/>
  <c r="AM1086" i="167" a="1"/>
  <c r="AM1086" i="167" s="1"/>
  <c r="CU1112" i="167"/>
  <c r="CU948" i="167"/>
  <c r="BP237" i="167"/>
  <c r="AM1254" i="167" a="1"/>
  <c r="AM1254" i="167" s="1"/>
  <c r="AM298" i="167" a="1"/>
  <c r="AM298" i="167" s="1"/>
  <c r="AM398" i="167" a="1"/>
  <c r="AM398" i="167" s="1"/>
  <c r="AX1139" i="167"/>
  <c r="AM1245" i="167" a="1"/>
  <c r="AM1245" i="167" s="1"/>
  <c r="AM1211" i="167" a="1"/>
  <c r="AM1211" i="167" s="1"/>
  <c r="AM1084" i="167" a="1"/>
  <c r="AM1084" i="167" s="1"/>
  <c r="AM297" i="167" a="1"/>
  <c r="AM297" i="167" s="1"/>
  <c r="AM1049" i="167" a="1"/>
  <c r="AM1049" i="167" s="1"/>
  <c r="AM380" i="167" a="1"/>
  <c r="AM380" i="167" s="1"/>
  <c r="AX1131" i="167"/>
  <c r="AM271" i="167" a="1"/>
  <c r="AM271" i="167" s="1"/>
  <c r="AM440" i="167" a="1"/>
  <c r="AM440" i="167" s="1"/>
  <c r="AM392" i="167" a="1"/>
  <c r="AM392" i="167" s="1"/>
  <c r="AM1155" i="167" a="1"/>
  <c r="AM1155" i="167" s="1"/>
  <c r="AN1105" i="167"/>
  <c r="BH1105" i="167" s="1"/>
  <c r="AM312" i="167" a="1"/>
  <c r="AM312" i="167" s="1"/>
  <c r="AM638" i="167" a="1"/>
  <c r="AM638" i="167" s="1"/>
  <c r="AM197" i="167" a="1"/>
  <c r="AM197" i="167" s="1"/>
  <c r="AM1154" i="167" a="1"/>
  <c r="AM1154" i="167" s="1"/>
  <c r="AM1277" i="167" a="1"/>
  <c r="AM1277" i="167" s="1"/>
  <c r="AM499" i="167" a="1"/>
  <c r="AM499" i="167" s="1"/>
  <c r="BP1134" i="167"/>
  <c r="AM1247" i="167" a="1"/>
  <c r="AM1247" i="167" s="1"/>
  <c r="BP1138" i="167"/>
  <c r="BP923" i="167"/>
  <c r="AM919" i="167" a="1"/>
  <c r="AM919" i="167" s="1"/>
  <c r="AM693" i="167" a="1"/>
  <c r="AM693" i="167" s="1"/>
  <c r="AM1214" i="167" a="1"/>
  <c r="AM1214" i="167" s="1"/>
  <c r="AM1151" i="167" a="1"/>
  <c r="AM1151" i="167" s="1"/>
  <c r="AM1237" i="167" a="1"/>
  <c r="AM1237" i="167" s="1"/>
  <c r="BP212" i="167"/>
  <c r="BP293" i="167"/>
  <c r="AM1103" i="167" a="1"/>
  <c r="AM1103" i="167" s="1"/>
  <c r="AX799" i="167"/>
  <c r="AM410" i="167" a="1"/>
  <c r="AM410" i="167" s="1"/>
  <c r="AM1224" i="167" a="1"/>
  <c r="AM1224" i="167" s="1"/>
  <c r="AM1033" i="167" a="1"/>
  <c r="AM1033" i="167" s="1"/>
  <c r="AM763" i="167" a="1"/>
  <c r="AM763" i="167" s="1"/>
  <c r="AM188" i="167" a="1"/>
  <c r="AM188" i="167" s="1"/>
  <c r="AM219" i="167" a="1"/>
  <c r="AM219" i="167" s="1"/>
  <c r="AM272" i="167" a="1"/>
  <c r="AM272" i="167" s="1"/>
  <c r="AM1083" i="167" a="1"/>
  <c r="AM1083" i="167" s="1"/>
  <c r="AM1243" i="167" a="1"/>
  <c r="AM1243" i="167" s="1"/>
  <c r="AX826" i="167"/>
  <c r="AM993" i="167" a="1"/>
  <c r="AM993" i="167" s="1"/>
  <c r="AM242" i="167" a="1"/>
  <c r="AM242" i="167" s="1"/>
  <c r="AM316" i="167" a="1"/>
  <c r="AM316" i="167" s="1"/>
  <c r="AM378" i="167" a="1"/>
  <c r="AM378" i="167" s="1"/>
  <c r="AX1036" i="167"/>
  <c r="AM407" i="167" a="1"/>
  <c r="AM407" i="167" s="1"/>
  <c r="AM447" i="167" a="1"/>
  <c r="AM447" i="167" s="1"/>
  <c r="AM956" i="167" a="1"/>
  <c r="AM956" i="167" s="1"/>
  <c r="AM165" i="167" a="1"/>
  <c r="AM165" i="167" s="1"/>
  <c r="AM897" i="167" a="1"/>
  <c r="AM897" i="167" s="1"/>
  <c r="AN1124" i="167"/>
  <c r="BH1085" i="167" s="1"/>
  <c r="AM205" i="167" a="1"/>
  <c r="AM205" i="167" s="1"/>
  <c r="AM1208" i="167" a="1"/>
  <c r="AM1208" i="167" s="1"/>
  <c r="CT1174" i="167"/>
  <c r="BO1155" i="167"/>
  <c r="CQ159" i="167"/>
  <c r="CV159" i="167" s="1"/>
  <c r="AM627" i="167" a="1"/>
  <c r="AM627" i="167" s="1"/>
  <c r="BP213" i="167"/>
  <c r="BP369" i="167"/>
  <c r="CT263" i="167"/>
  <c r="AM1271" i="167" a="1"/>
  <c r="AM1271" i="167" s="1"/>
  <c r="AM485" i="167" a="1"/>
  <c r="AM485" i="167" s="1"/>
  <c r="CU817" i="167"/>
  <c r="CV603" i="167"/>
  <c r="CT628" i="167"/>
  <c r="BP322" i="167"/>
  <c r="AX907" i="167"/>
  <c r="AX825" i="167"/>
  <c r="AM860" i="167" a="1"/>
  <c r="AM860" i="167" s="1"/>
  <c r="AM522" i="167" a="1"/>
  <c r="AM522" i="167" s="1"/>
  <c r="AM1222" i="167" a="1"/>
  <c r="AM1222" i="167" s="1"/>
  <c r="AM893" i="167" a="1"/>
  <c r="AM893" i="167" s="1"/>
  <c r="AM1246" i="167" a="1"/>
  <c r="AM1246" i="167" s="1"/>
  <c r="AM941" i="167" a="1"/>
  <c r="AM941" i="167" s="1"/>
  <c r="CQ1155" i="167"/>
  <c r="CV1155" i="167" s="1"/>
  <c r="BP412" i="167"/>
  <c r="CT408" i="167"/>
  <c r="CT1107" i="167"/>
  <c r="BP1058" i="167"/>
  <c r="AM1281" i="167" a="1"/>
  <c r="AM1281" i="167" s="1"/>
  <c r="AM1097" i="167" a="1"/>
  <c r="AM1097" i="167" s="1"/>
  <c r="AM831" i="167" a="1"/>
  <c r="AM831" i="167" s="1"/>
  <c r="AM669" i="167" a="1"/>
  <c r="AM669" i="167" s="1"/>
  <c r="AM238" i="167" a="1"/>
  <c r="AM238" i="167" s="1"/>
  <c r="AM418" i="167" a="1"/>
  <c r="AM418" i="167" s="1"/>
  <c r="AM1219" i="167" a="1"/>
  <c r="AM1219" i="167" s="1"/>
  <c r="AM924" i="167" a="1"/>
  <c r="AM924" i="167" s="1"/>
  <c r="AM882" i="167" a="1"/>
  <c r="AM882" i="167" s="1"/>
  <c r="AM192" i="167" a="1"/>
  <c r="AM192" i="167" s="1"/>
  <c r="AM224" i="167" a="1"/>
  <c r="AM224" i="167" s="1"/>
  <c r="AM1240" i="167" a="1"/>
  <c r="AM1240" i="167" s="1"/>
  <c r="AM230" i="167" a="1"/>
  <c r="AM230" i="167" s="1"/>
  <c r="AM413" i="167" a="1"/>
  <c r="AM413" i="167" s="1"/>
  <c r="AM1078" i="167" a="1"/>
  <c r="AM1078" i="167" s="1"/>
  <c r="AM788" i="167" a="1"/>
  <c r="AM788" i="167" s="1"/>
  <c r="AM409" i="167" a="1"/>
  <c r="AM409" i="167" s="1"/>
  <c r="AN1161" i="167"/>
  <c r="BH1161" i="167" s="1"/>
  <c r="AN860" i="167"/>
  <c r="BH24" i="167" s="1"/>
  <c r="AM937" i="167" a="1"/>
  <c r="AM937" i="167" s="1"/>
  <c r="AM324" i="167" a="1"/>
  <c r="AM324" i="167" s="1"/>
  <c r="AM369" i="167" a="1"/>
  <c r="AM369" i="167" s="1"/>
  <c r="AM448" i="167" a="1"/>
  <c r="AM448" i="167" s="1"/>
  <c r="AM1200" i="167" a="1"/>
  <c r="AM1200" i="167" s="1"/>
  <c r="AM250" i="167" a="1"/>
  <c r="AM250" i="167" s="1"/>
  <c r="AM1279" i="167" a="1"/>
  <c r="AM1279" i="167" s="1"/>
  <c r="BP1142" i="167"/>
  <c r="CQ923" i="167"/>
  <c r="CT923" i="167" s="1"/>
  <c r="AM930" i="167" a="1"/>
  <c r="AM930" i="167" s="1"/>
  <c r="CT986" i="167"/>
  <c r="BP694" i="167"/>
  <c r="CU454" i="167"/>
  <c r="BP229" i="167"/>
  <c r="BP360" i="167"/>
  <c r="AM908" i="167" a="1"/>
  <c r="AM908" i="167" s="1"/>
  <c r="AM1118" i="167" a="1"/>
  <c r="AM1118" i="167" s="1"/>
  <c r="AM321" i="167" a="1"/>
  <c r="AM321" i="167" s="1"/>
  <c r="AM770" i="167" a="1"/>
  <c r="AM770" i="167" s="1"/>
  <c r="AN952" i="167"/>
  <c r="BH952" i="167" s="1"/>
  <c r="AM229" i="167" a="1"/>
  <c r="AM229" i="167" s="1"/>
  <c r="AN1054" i="167"/>
  <c r="BH931" i="167" s="1"/>
  <c r="AM1244" i="167" a="1"/>
  <c r="AM1244" i="167" s="1"/>
  <c r="AM1216" i="167" a="1"/>
  <c r="AM1216" i="167" s="1"/>
  <c r="AM273" i="167" a="1"/>
  <c r="AM273" i="167" s="1"/>
  <c r="AM873" i="167" a="1"/>
  <c r="AM873" i="167" s="1"/>
  <c r="BP1019" i="167"/>
  <c r="BP279" i="167"/>
  <c r="BP365" i="167"/>
  <c r="CQ595" i="167"/>
  <c r="CV595" i="167" s="1"/>
  <c r="AM916" i="167" a="1"/>
  <c r="AM916" i="167" s="1"/>
  <c r="AM622" i="167" a="1"/>
  <c r="AM622" i="167" s="1"/>
  <c r="AM891" i="167" a="1"/>
  <c r="AM891" i="167" s="1"/>
  <c r="AM501" i="167" a="1"/>
  <c r="AM501" i="167" s="1"/>
  <c r="AM345" i="167" a="1"/>
  <c r="AM345" i="167" s="1"/>
  <c r="AM874" i="167" a="1"/>
  <c r="AM874" i="167" s="1"/>
  <c r="AM422" i="167" a="1"/>
  <c r="AM422" i="167" s="1"/>
  <c r="AM1135" i="167" a="1"/>
  <c r="AM1135" i="167" s="1"/>
  <c r="AM958" i="167" a="1"/>
  <c r="AM958" i="167" s="1"/>
  <c r="AM202" i="167" a="1"/>
  <c r="AM202" i="167" s="1"/>
  <c r="AM328" i="167" a="1"/>
  <c r="AM328" i="167" s="1"/>
  <c r="AN854" i="167"/>
  <c r="BH854" i="167" s="1"/>
  <c r="AM1036" i="167" a="1"/>
  <c r="AM1036" i="167" s="1"/>
  <c r="AN757" i="167"/>
  <c r="AM334" i="167" a="1"/>
  <c r="AM334" i="167" s="1"/>
  <c r="AM888" i="167" a="1"/>
  <c r="AM888" i="167" s="1"/>
  <c r="AM482" i="167" a="1"/>
  <c r="AM482" i="167" s="1"/>
  <c r="AM1225" i="167" a="1"/>
  <c r="AM1225" i="167" s="1"/>
  <c r="BP1170" i="167"/>
  <c r="CT573" i="167"/>
  <c r="CT476" i="167"/>
  <c r="AM1275" i="167" a="1"/>
  <c r="AM1275" i="167" s="1"/>
  <c r="BP256" i="167"/>
  <c r="AM437" i="167" a="1"/>
  <c r="AM437" i="167" s="1"/>
  <c r="AM233" i="167" a="1"/>
  <c r="AM233" i="167" s="1"/>
  <c r="AM1125" i="167" a="1"/>
  <c r="AM1125" i="167" s="1"/>
  <c r="AM319" i="167" a="1"/>
  <c r="AM319" i="167" s="1"/>
  <c r="AM709" i="167" a="1"/>
  <c r="AM709" i="167" s="1"/>
  <c r="AM1165" i="167" a="1"/>
  <c r="AM1165" i="167" s="1"/>
  <c r="AM843" i="167" a="1"/>
  <c r="AM843" i="167" s="1"/>
  <c r="AM1218" i="167" a="1"/>
  <c r="AM1218" i="167" s="1"/>
  <c r="BP993" i="167"/>
  <c r="BP901" i="167"/>
  <c r="AM862" i="167" a="1"/>
  <c r="AM862" i="167" s="1"/>
  <c r="BP445" i="167"/>
  <c r="CU1271" i="167"/>
  <c r="CU792" i="167"/>
  <c r="CT512" i="167"/>
  <c r="BP328" i="167"/>
  <c r="AM330" i="167" a="1"/>
  <c r="AM330" i="167" s="1"/>
  <c r="AM195" i="167" a="1"/>
  <c r="AM195" i="167" s="1"/>
  <c r="AX1265" i="167"/>
  <c r="AM676" i="167" a="1"/>
  <c r="AM676" i="167" s="1"/>
  <c r="AM793" i="167" a="1"/>
  <c r="AM793" i="167" s="1"/>
  <c r="AM892" i="167" a="1"/>
  <c r="AM892" i="167" s="1"/>
  <c r="AM241" i="167" a="1"/>
  <c r="AM241" i="167" s="1"/>
  <c r="AM861" i="167" a="1"/>
  <c r="AM861" i="167" s="1"/>
  <c r="AM1127" i="167" a="1"/>
  <c r="AM1127" i="167" s="1"/>
  <c r="AM780" i="167" a="1"/>
  <c r="AM780" i="167" s="1"/>
  <c r="AM189" i="167" a="1"/>
  <c r="AM189" i="167" s="1"/>
  <c r="AM636" i="167" a="1"/>
  <c r="AM636" i="167" s="1"/>
  <c r="AM479" i="167" a="1"/>
  <c r="AM479" i="167" s="1"/>
  <c r="AM389" i="167" a="1"/>
  <c r="AM389" i="167" s="1"/>
  <c r="AM395" i="167" a="1"/>
  <c r="AM395" i="167" s="1"/>
  <c r="AM299" i="167" a="1"/>
  <c r="AM299" i="167" s="1"/>
  <c r="AM427" i="167" a="1"/>
  <c r="AM427" i="167" s="1"/>
  <c r="AM335" i="167" a="1"/>
  <c r="AM335" i="167" s="1"/>
  <c r="AM723" i="167" a="1"/>
  <c r="AM723" i="167" s="1"/>
  <c r="AM300" i="167" a="1"/>
  <c r="AM300" i="167" s="1"/>
  <c r="AM400" i="167" a="1"/>
  <c r="AM400" i="167" s="1"/>
  <c r="AM942" i="167" a="1"/>
  <c r="AM942" i="167" s="1"/>
  <c r="AM442" i="167" a="1"/>
  <c r="AM442" i="167" s="1"/>
  <c r="AM1174" i="167" a="1"/>
  <c r="AM1174" i="167" s="1"/>
  <c r="AM1235" i="167" a="1"/>
  <c r="AM1235" i="167" s="1"/>
  <c r="AM258" i="167" a="1"/>
  <c r="AM258" i="167" s="1"/>
  <c r="AM635" i="167" a="1"/>
  <c r="AM635" i="167" s="1"/>
  <c r="BH731" i="167"/>
  <c r="AM731" i="167" a="1"/>
  <c r="AM731" i="167" s="1"/>
  <c r="BH1131" i="167"/>
  <c r="AM1131" i="167" a="1"/>
  <c r="AM1131" i="167" s="1"/>
  <c r="BH729" i="167"/>
  <c r="AM729" i="167" a="1"/>
  <c r="AM729" i="167" s="1"/>
  <c r="AM799" i="167" a="1"/>
  <c r="AM799" i="167" s="1"/>
  <c r="AM191" i="167" a="1"/>
  <c r="AM191" i="167" s="1"/>
  <c r="AM433" i="167" a="1"/>
  <c r="AM433" i="167" s="1"/>
  <c r="AM1210" i="167" a="1"/>
  <c r="AM1210" i="167" s="1"/>
  <c r="BH826" i="167"/>
  <c r="AM826" i="167" a="1"/>
  <c r="AM826" i="167" s="1"/>
  <c r="AM991" i="167" a="1"/>
  <c r="AM991" i="167" s="1"/>
  <c r="AM982" i="167" a="1"/>
  <c r="AM982" i="167" s="1"/>
  <c r="AM664" i="167" a="1"/>
  <c r="AM664" i="167" s="1"/>
  <c r="AM779" i="167" a="1"/>
  <c r="AM779" i="167" s="1"/>
  <c r="AM322" i="167" a="1"/>
  <c r="AM322" i="167" s="1"/>
  <c r="AM1087" i="167" a="1"/>
  <c r="AM1087" i="167" s="1"/>
  <c r="AM864" i="167" a="1"/>
  <c r="AM864" i="167" s="1"/>
  <c r="AM989" i="167" a="1"/>
  <c r="AM989" i="167" s="1"/>
  <c r="AM680" i="167" a="1"/>
  <c r="AM680" i="167" s="1"/>
  <c r="AM181" i="167" a="1"/>
  <c r="AM181" i="167" s="1"/>
  <c r="AM1233" i="167" a="1"/>
  <c r="AM1233" i="167" s="1"/>
  <c r="BH1106" i="167"/>
  <c r="AM1106" i="167" a="1"/>
  <c r="AM1106" i="167" s="1"/>
  <c r="BH625" i="167"/>
  <c r="AM625" i="167" a="1"/>
  <c r="AM625" i="167" s="1"/>
  <c r="BH1011" i="167"/>
  <c r="AM1011" i="167" a="1"/>
  <c r="AM1011" i="167" s="1"/>
  <c r="BH737" i="167"/>
  <c r="AM737" i="167" a="1"/>
  <c r="AM737" i="167" s="1"/>
  <c r="BH884" i="167"/>
  <c r="AM884" i="167" a="1"/>
  <c r="AM884" i="167" s="1"/>
  <c r="AM436" i="167" a="1"/>
  <c r="AM436" i="167" s="1"/>
  <c r="AM1168" i="167" a="1"/>
  <c r="AM1168" i="167" s="1"/>
  <c r="AM194" i="167" a="1"/>
  <c r="AM194" i="167" s="1"/>
  <c r="AM357" i="167" a="1"/>
  <c r="AM357" i="167" s="1"/>
  <c r="AM1091" i="167" a="1"/>
  <c r="AM1091" i="167" s="1"/>
  <c r="AM751" i="167" a="1"/>
  <c r="AM751" i="167" s="1"/>
  <c r="AM251" i="167" a="1"/>
  <c r="AM251" i="167" s="1"/>
  <c r="AM905" i="167" a="1"/>
  <c r="AM905" i="167" s="1"/>
  <c r="AM1018" i="167" a="1"/>
  <c r="AM1018" i="167" s="1"/>
  <c r="AM570" i="167" a="1"/>
  <c r="AM570" i="167" s="1"/>
  <c r="AM1071" i="167" a="1"/>
  <c r="AM1071" i="167" s="1"/>
  <c r="BH1169" i="167"/>
  <c r="AM1169" i="167" a="1"/>
  <c r="AM1169" i="167" s="1"/>
  <c r="BH901" i="167"/>
  <c r="AM901" i="167" a="1"/>
  <c r="AM901" i="167" s="1"/>
  <c r="AM405" i="167" a="1"/>
  <c r="AM405" i="167" s="1"/>
  <c r="AM721" i="167" a="1"/>
  <c r="AM721" i="167" s="1"/>
  <c r="BH1088" i="167"/>
  <c r="AM1088" i="167" a="1"/>
  <c r="AM1088" i="167" s="1"/>
  <c r="BH530" i="167"/>
  <c r="AM530" i="167" a="1"/>
  <c r="AM530" i="167" s="1"/>
  <c r="BH700" i="167"/>
  <c r="AM700" i="167" a="1"/>
  <c r="AM700" i="167" s="1"/>
  <c r="BH947" i="167"/>
  <c r="AM947" i="167" a="1"/>
  <c r="AM947" i="167" s="1"/>
  <c r="AM274" i="167" a="1"/>
  <c r="AM274" i="167" s="1"/>
  <c r="BH1205" i="167"/>
  <c r="AM1205" i="167" a="1"/>
  <c r="AM1205" i="167" s="1"/>
  <c r="AM880" i="167" a="1"/>
  <c r="AM880" i="167" s="1"/>
  <c r="AM917" i="167" a="1"/>
  <c r="AM917" i="167" s="1"/>
  <c r="AM702" i="167" a="1"/>
  <c r="AM702" i="167" s="1"/>
  <c r="AM975" i="167" a="1"/>
  <c r="AM975" i="167" s="1"/>
  <c r="BH1194" i="167"/>
  <c r="AM1194" i="167" a="1"/>
  <c r="AM1194" i="167" s="1"/>
  <c r="BH1114" i="167"/>
  <c r="AM1114" i="167" a="1"/>
  <c r="AM1114" i="167" s="1"/>
  <c r="BH825" i="167"/>
  <c r="AM825" i="167" a="1"/>
  <c r="AM825" i="167" s="1"/>
  <c r="AM325" i="167" a="1"/>
  <c r="AM325" i="167" s="1"/>
  <c r="BH1079" i="167"/>
  <c r="AM1079" i="167" a="1"/>
  <c r="AM1079" i="167" s="1"/>
  <c r="AM1029" i="167" a="1"/>
  <c r="AM1029" i="167" s="1"/>
  <c r="AM790" i="167" a="1"/>
  <c r="AM790" i="167" s="1"/>
  <c r="AM1096" i="167" a="1"/>
  <c r="AM1096" i="167" s="1"/>
  <c r="AM431" i="167" a="1"/>
  <c r="AM431" i="167" s="1"/>
  <c r="AM225" i="167" a="1"/>
  <c r="AM225" i="167" s="1"/>
  <c r="AM634" i="167" a="1"/>
  <c r="AM634" i="167" s="1"/>
  <c r="AM797" i="167" a="1"/>
  <c r="AM797" i="167" s="1"/>
  <c r="AM1209" i="167" a="1"/>
  <c r="AM1209" i="167" s="1"/>
  <c r="AM1230" i="167" a="1"/>
  <c r="AM1230" i="167" s="1"/>
  <c r="AM1055" i="167" a="1"/>
  <c r="AM1055" i="167" s="1"/>
  <c r="BH761" i="167"/>
  <c r="AM761" i="167" a="1"/>
  <c r="AM761" i="167" s="1"/>
  <c r="BH1068" i="167"/>
  <c r="AM1068" i="167" a="1"/>
  <c r="AM1068" i="167" s="1"/>
  <c r="BH890" i="167"/>
  <c r="AM890" i="167" a="1"/>
  <c r="AM890" i="167" s="1"/>
  <c r="AM725" i="167" a="1"/>
  <c r="AM725" i="167" s="1"/>
  <c r="AM692" i="167" a="1"/>
  <c r="AM692" i="167" s="1"/>
  <c r="BH679" i="167"/>
  <c r="AM679" i="167" a="1"/>
  <c r="AM679" i="167" s="1"/>
  <c r="AM783" i="167" a="1"/>
  <c r="AM783" i="167" s="1"/>
  <c r="AM1065" i="167" a="1"/>
  <c r="AM1065" i="167" s="1"/>
  <c r="AM209" i="167" a="1"/>
  <c r="AM209" i="167" s="1"/>
  <c r="AM869" i="167" a="1"/>
  <c r="AM869" i="167" s="1"/>
  <c r="AM784" i="167" a="1"/>
  <c r="AM784" i="167" s="1"/>
  <c r="AM1100" i="167" a="1"/>
  <c r="AM1100" i="167" s="1"/>
  <c r="BH1273" i="167"/>
  <c r="AM1273" i="167" a="1"/>
  <c r="AM1273" i="167" s="1"/>
  <c r="BH922" i="167"/>
  <c r="AM922" i="167" a="1"/>
  <c r="AM922" i="167" s="1"/>
  <c r="AM863" i="167" a="1"/>
  <c r="AM863" i="167" s="1"/>
  <c r="AM1119" i="167" a="1"/>
  <c r="AM1119" i="167" s="1"/>
  <c r="AM966" i="167" a="1"/>
  <c r="AM966" i="167" s="1"/>
  <c r="AM1192" i="167" a="1"/>
  <c r="AM1192" i="167" s="1"/>
  <c r="BH717" i="167"/>
  <c r="AM717" i="167" a="1"/>
  <c r="AM717" i="167" s="1"/>
  <c r="AM1146" i="167" a="1"/>
  <c r="AM1146" i="167" s="1"/>
  <c r="AM323" i="167" a="1"/>
  <c r="AM323" i="167" s="1"/>
  <c r="AM837" i="167" a="1"/>
  <c r="AM837" i="167" s="1"/>
  <c r="BH742" i="167"/>
  <c r="AM742" i="167" a="1"/>
  <c r="AM742" i="167" s="1"/>
  <c r="AM1251" i="167" a="1"/>
  <c r="AM1251" i="167" s="1"/>
  <c r="AM1193" i="167" a="1"/>
  <c r="AM1193" i="167" s="1"/>
  <c r="AM931" i="167" a="1"/>
  <c r="AM931" i="167" s="1"/>
  <c r="AM596" i="167" a="1"/>
  <c r="AM596" i="167" s="1"/>
  <c r="AM384" i="167" a="1"/>
  <c r="AM384" i="167" s="1"/>
  <c r="AM1145" i="167" a="1"/>
  <c r="AM1145" i="167" s="1"/>
  <c r="AM936" i="167" a="1"/>
  <c r="AM936" i="167" s="1"/>
  <c r="BH724" i="167"/>
  <c r="AM724" i="167" a="1"/>
  <c r="AM724" i="167" s="1"/>
  <c r="AM913" i="167" a="1"/>
  <c r="AM913" i="167" s="1"/>
  <c r="BH926" i="167"/>
  <c r="AM926" i="167" a="1"/>
  <c r="AM926" i="167" s="1"/>
  <c r="BH867" i="167"/>
  <c r="AM867" i="167" a="1"/>
  <c r="AM867" i="167" s="1"/>
  <c r="BH1201" i="167"/>
  <c r="AM1201" i="167" a="1"/>
  <c r="AM1201" i="167" s="1"/>
  <c r="BH848" i="167"/>
  <c r="AM848" i="167" a="1"/>
  <c r="AM848" i="167" s="1"/>
  <c r="AM907" i="167" a="1"/>
  <c r="AM907" i="167" s="1"/>
  <c r="BH641" i="167"/>
  <c r="AM641" i="167" a="1"/>
  <c r="AM641" i="167" s="1"/>
  <c r="AM701" i="167" a="1"/>
  <c r="AM701" i="167" s="1"/>
  <c r="AM285" i="167" a="1"/>
  <c r="AM285" i="167" s="1"/>
  <c r="AM1215" i="167" a="1"/>
  <c r="AM1215" i="167" s="1"/>
  <c r="AM1098" i="167" a="1"/>
  <c r="AM1098" i="167" s="1"/>
  <c r="AM1025" i="167" a="1"/>
  <c r="AM1025" i="167" s="1"/>
  <c r="AM217" i="167" a="1"/>
  <c r="AM217" i="167" s="1"/>
  <c r="AM675" i="167" a="1"/>
  <c r="AM675" i="167" s="1"/>
  <c r="AM204" i="167" a="1"/>
  <c r="AM204" i="167" s="1"/>
  <c r="BH781" i="167"/>
  <c r="AM781" i="167" a="1"/>
  <c r="AM781" i="167" s="1"/>
  <c r="AM441" i="167" a="1"/>
  <c r="AM441" i="167" s="1"/>
  <c r="AM852" i="167" a="1"/>
  <c r="AM852" i="167" s="1"/>
  <c r="BH674" i="167"/>
  <c r="AM674" i="167" a="1"/>
  <c r="AM674" i="167" s="1"/>
  <c r="BH782" i="167"/>
  <c r="AM782" i="167" a="1"/>
  <c r="AM782" i="167" s="1"/>
  <c r="BH1228" i="167"/>
  <c r="AM1228" i="167" a="1"/>
  <c r="AM1228" i="167" s="1"/>
  <c r="BH1185" i="167"/>
  <c r="AM1185" i="167" a="1"/>
  <c r="AM1185" i="167" s="1"/>
  <c r="AM1074" i="167" a="1"/>
  <c r="AM1074" i="167" s="1"/>
  <c r="BH834" i="167"/>
  <c r="AM834" i="167" a="1"/>
  <c r="AM834" i="167" s="1"/>
  <c r="AM817" i="167" a="1"/>
  <c r="AM817" i="167" s="1"/>
  <c r="AM798" i="167" a="1"/>
  <c r="AM798" i="167" s="1"/>
  <c r="AM166" i="167" a="1"/>
  <c r="AM166" i="167" s="1"/>
  <c r="AM1179" i="167" a="1"/>
  <c r="AM1179" i="167" s="1"/>
  <c r="AM791" i="167" a="1"/>
  <c r="AM791" i="167" s="1"/>
  <c r="AM984" i="167" a="1"/>
  <c r="AM984" i="167" s="1"/>
  <c r="AM1197" i="167" a="1"/>
  <c r="AM1197" i="167" s="1"/>
  <c r="AM1133" i="167" a="1"/>
  <c r="AM1133" i="167" s="1"/>
  <c r="BH800" i="167"/>
  <c r="AM800" i="167" a="1"/>
  <c r="AM800" i="167" s="1"/>
  <c r="BH1101" i="167"/>
  <c r="AM1101" i="167" a="1"/>
  <c r="AM1101" i="167" s="1"/>
  <c r="BH953" i="167"/>
  <c r="AM953" i="167" a="1"/>
  <c r="AM953" i="167" s="1"/>
  <c r="BH871" i="167"/>
  <c r="AM871" i="167" a="1"/>
  <c r="AM871" i="167" s="1"/>
  <c r="AM682" i="167" a="1"/>
  <c r="AM682" i="167" s="1"/>
  <c r="AM777" i="167" a="1"/>
  <c r="AM777" i="167" s="1"/>
  <c r="BH810" i="167"/>
  <c r="AM810" i="167" a="1"/>
  <c r="AM810" i="167" s="1"/>
  <c r="AM1231" i="167" a="1"/>
  <c r="AM1231" i="167" s="1"/>
  <c r="AM1134" i="167" a="1"/>
  <c r="AM1134" i="167" s="1"/>
  <c r="AM964" i="167" a="1"/>
  <c r="AM964" i="167" s="1"/>
  <c r="AM1242" i="167" a="1"/>
  <c r="AM1242" i="167" s="1"/>
  <c r="AM493" i="167" a="1"/>
  <c r="AM493" i="167" s="1"/>
  <c r="AM1178" i="167" a="1"/>
  <c r="AM1178" i="167" s="1"/>
  <c r="BH1172" i="167"/>
  <c r="AM1172" i="167" a="1"/>
  <c r="AM1172" i="167" s="1"/>
  <c r="AM736" i="167" a="1"/>
  <c r="AM736" i="167" s="1"/>
  <c r="AM240" i="167" a="1"/>
  <c r="AM240" i="167" s="1"/>
  <c r="AM1093" i="167" a="1"/>
  <c r="AM1093" i="167" s="1"/>
  <c r="AM943" i="167" a="1"/>
  <c r="AM943" i="167" s="1"/>
  <c r="AM878" i="167" a="1"/>
  <c r="AM878" i="167" s="1"/>
  <c r="AM672" i="167" a="1"/>
  <c r="AM672" i="167" s="1"/>
  <c r="BH948" i="167"/>
  <c r="AM948" i="167" a="1"/>
  <c r="AM948" i="167" s="1"/>
  <c r="BH1022" i="167"/>
  <c r="AM1022" i="167" a="1"/>
  <c r="AM1022" i="167" s="1"/>
  <c r="AM1081" i="167" a="1"/>
  <c r="AM1081" i="167" s="1"/>
  <c r="BH992" i="167"/>
  <c r="AM992" i="167" a="1"/>
  <c r="AM992" i="167" s="1"/>
  <c r="AM1107" i="167" a="1"/>
  <c r="AM1107" i="167" s="1"/>
  <c r="AM1020" i="167" a="1"/>
  <c r="AM1020" i="167" s="1"/>
  <c r="AM190" i="167" a="1"/>
  <c r="AM190" i="167" s="1"/>
  <c r="AM339" i="167" a="1"/>
  <c r="AM339" i="167" s="1"/>
  <c r="AM1128" i="167" a="1"/>
  <c r="AM1128" i="167" s="1"/>
  <c r="AM169" i="167" a="1"/>
  <c r="AM169" i="167" s="1"/>
  <c r="AM1122" i="167" a="1"/>
  <c r="AM1122" i="167" s="1"/>
  <c r="AM1035" i="167" a="1"/>
  <c r="AM1035" i="167" s="1"/>
  <c r="AM851" i="167" a="1"/>
  <c r="AM851" i="167" s="1"/>
  <c r="AM1026" i="167" a="1"/>
  <c r="AM1026" i="167" s="1"/>
  <c r="AM1268" i="167" a="1"/>
  <c r="AM1268" i="167" s="1"/>
  <c r="AX1121" i="167"/>
  <c r="AX690" i="167"/>
  <c r="AX1093" i="167"/>
  <c r="AX702" i="167"/>
  <c r="AX1178" i="167"/>
  <c r="AN1156" i="167"/>
  <c r="BH1134" i="167" s="1"/>
  <c r="AX1235" i="167"/>
  <c r="AN744" i="167"/>
  <c r="AN824" i="167"/>
  <c r="BH466" i="167" s="1"/>
  <c r="AX742" i="167"/>
  <c r="AN1237" i="167"/>
  <c r="BH1237" i="167" s="1"/>
  <c r="AN1180" i="167"/>
  <c r="AN639" i="167"/>
  <c r="AN678" i="167"/>
  <c r="AX1231" i="167"/>
  <c r="AN785" i="167"/>
  <c r="BH950" i="167" s="1"/>
  <c r="AX1020" i="167"/>
  <c r="AN1236" i="167"/>
  <c r="BH1231" i="167" s="1"/>
  <c r="AX1119" i="167"/>
  <c r="AX948" i="167"/>
  <c r="AN1241" i="167"/>
  <c r="BH405" i="167" s="1"/>
  <c r="BP936" i="167"/>
  <c r="CU1126" i="167"/>
  <c r="AM840" i="167" a="1"/>
  <c r="AM840" i="167" s="1"/>
  <c r="AM600" i="167" a="1"/>
  <c r="AM600" i="167" s="1"/>
  <c r="AN813" i="167"/>
  <c r="BH453" i="167" s="1"/>
  <c r="AN858" i="167"/>
  <c r="BH22" i="167" s="1"/>
  <c r="AN1102" i="167"/>
  <c r="BH1102" i="167" s="1"/>
  <c r="AN995" i="167"/>
  <c r="BH995" i="167" s="1"/>
  <c r="AM990" i="167" a="1"/>
  <c r="AM990" i="167" s="1"/>
  <c r="AN885" i="167"/>
  <c r="BH49" i="167" s="1"/>
  <c r="AN972" i="167"/>
  <c r="AM915" i="167" a="1"/>
  <c r="AM915" i="167" s="1"/>
  <c r="AX982" i="167"/>
  <c r="AX1005" i="167"/>
  <c r="AN1258" i="167"/>
  <c r="AM1041" i="167" a="1"/>
  <c r="AM1041" i="167" s="1"/>
  <c r="AX923" i="167"/>
  <c r="AX625" i="167"/>
  <c r="AX966" i="167"/>
  <c r="AX724" i="167"/>
  <c r="AX1051" i="167"/>
  <c r="BP330" i="167"/>
  <c r="AM1280" i="167" a="1"/>
  <c r="AM1280" i="167" s="1"/>
  <c r="AM1039" i="167" a="1"/>
  <c r="AM1039" i="167" s="1"/>
  <c r="AN1043" i="167"/>
  <c r="BH1043" i="167" s="1"/>
  <c r="AN958" i="167"/>
  <c r="BH958" i="167" s="1"/>
  <c r="AN1202" i="167"/>
  <c r="BH1202" i="167" s="1"/>
  <c r="AM995" i="167" a="1"/>
  <c r="AM995" i="167" s="1"/>
  <c r="AN889" i="167"/>
  <c r="BH889" i="167" s="1"/>
  <c r="AM1150" i="167" a="1"/>
  <c r="AM1150" i="167" s="1"/>
  <c r="AN1080" i="167"/>
  <c r="BH1080" i="167" s="1"/>
  <c r="AN1072" i="167"/>
  <c r="BH982" i="167" s="1"/>
  <c r="AN743" i="167"/>
  <c r="BH743" i="167" s="1"/>
  <c r="AX701" i="167"/>
  <c r="AX1273" i="167"/>
  <c r="AX721" i="167"/>
  <c r="AX1081" i="167"/>
  <c r="AX692" i="167"/>
  <c r="AX859" i="167"/>
  <c r="AM1272" i="167" a="1"/>
  <c r="AM1272" i="167" s="1"/>
  <c r="AX1194" i="167"/>
  <c r="BO876" i="167"/>
  <c r="BO1097" i="167"/>
  <c r="CQ839" i="167"/>
  <c r="CV839" i="167" s="1"/>
  <c r="CU837" i="167"/>
  <c r="AM173" i="167" a="1"/>
  <c r="AM173" i="167" s="1"/>
  <c r="AX1146" i="167"/>
  <c r="AM367" i="167" a="1"/>
  <c r="AM367" i="167" s="1"/>
  <c r="AM199" i="167" a="1"/>
  <c r="AM199" i="167" s="1"/>
  <c r="AM366" i="167" a="1"/>
  <c r="AM366" i="167" s="1"/>
  <c r="AN1170" i="167"/>
  <c r="BH1170" i="167" s="1"/>
  <c r="AN688" i="167"/>
  <c r="BH688" i="167" s="1"/>
  <c r="AN740" i="167"/>
  <c r="BH740" i="167" s="1"/>
  <c r="AN1062" i="167"/>
  <c r="AN703" i="167"/>
  <c r="BH703" i="167" s="1"/>
  <c r="AN1042" i="167"/>
  <c r="BH1042" i="167" s="1"/>
  <c r="AN872" i="167"/>
  <c r="AM200" i="167" a="1"/>
  <c r="AM200" i="167" s="1"/>
  <c r="AM183" i="167" a="1"/>
  <c r="AM183" i="167" s="1"/>
  <c r="AM424" i="167" a="1"/>
  <c r="AM424" i="167" s="1"/>
  <c r="AN1250" i="167"/>
  <c r="BH1250" i="167" s="1"/>
  <c r="AX1029" i="167"/>
  <c r="AM356" i="167" a="1"/>
  <c r="AM356" i="167" s="1"/>
  <c r="AM318" i="167" a="1"/>
  <c r="AM318" i="167" s="1"/>
  <c r="AX729" i="167"/>
  <c r="BO1265" i="167"/>
  <c r="CU1147" i="167"/>
  <c r="CP1147" i="167" s="1"/>
  <c r="CU522" i="167"/>
  <c r="CU632" i="167"/>
  <c r="CP632" i="167" s="1"/>
  <c r="CU592" i="167"/>
  <c r="CU628" i="167"/>
  <c r="BP194" i="167"/>
  <c r="CV357" i="167"/>
  <c r="AN1248" i="167"/>
  <c r="BH1248" i="167" s="1"/>
  <c r="AM228" i="167" a="1"/>
  <c r="AM228" i="167" s="1"/>
  <c r="AX1134" i="167"/>
  <c r="AM232" i="167" a="1"/>
  <c r="AM232" i="167" s="1"/>
  <c r="AX851" i="167"/>
  <c r="AX1055" i="167"/>
  <c r="AM164" i="167" a="1"/>
  <c r="AM164" i="167" s="1"/>
  <c r="AM350" i="167" a="1"/>
  <c r="AM350" i="167" s="1"/>
  <c r="AM245" i="167" a="1"/>
  <c r="AM245" i="167" s="1"/>
  <c r="AN865" i="167"/>
  <c r="BH865" i="167" s="1"/>
  <c r="AN697" i="167"/>
  <c r="BH697" i="167" s="1"/>
  <c r="AM399" i="167" a="1"/>
  <c r="AM399" i="167" s="1"/>
  <c r="AN1175" i="167"/>
  <c r="BH1175" i="167" s="1"/>
  <c r="AN1095" i="167"/>
  <c r="BH1095" i="167" s="1"/>
  <c r="AM320" i="167" a="1"/>
  <c r="AM320" i="167" s="1"/>
  <c r="AM439" i="167" a="1"/>
  <c r="AM439" i="167" s="1"/>
  <c r="AN944" i="167"/>
  <c r="BH944" i="167" s="1"/>
  <c r="AM444" i="167" a="1"/>
  <c r="AM444" i="167" s="1"/>
  <c r="AN849" i="167"/>
  <c r="AN1246" i="167"/>
  <c r="AN1050" i="167"/>
  <c r="BH1050" i="167" s="1"/>
  <c r="AX725" i="167"/>
  <c r="AM270" i="167" a="1"/>
  <c r="AM270" i="167" s="1"/>
  <c r="AM343" i="167" a="1"/>
  <c r="AM343" i="167" s="1"/>
  <c r="AX1192" i="167"/>
  <c r="AX1172" i="167"/>
  <c r="BP622" i="167"/>
  <c r="BP187" i="167"/>
  <c r="CT117" i="167"/>
  <c r="AX1215" i="167"/>
  <c r="AX912" i="167"/>
  <c r="AM314" i="167" a="1"/>
  <c r="AM314" i="167" s="1"/>
  <c r="AM375" i="167" a="1"/>
  <c r="AM375" i="167" s="1"/>
  <c r="AM426" i="167" a="1"/>
  <c r="AM426" i="167" s="1"/>
  <c r="AM276" i="167" a="1"/>
  <c r="AM276" i="167" s="1"/>
  <c r="AN719" i="167"/>
  <c r="AN954" i="167"/>
  <c r="BH721" i="167" s="1"/>
  <c r="AN850" i="167"/>
  <c r="BH14" i="167" s="1"/>
  <c r="AM902" i="167" a="1"/>
  <c r="AM902" i="167" s="1"/>
  <c r="AX736" i="167"/>
  <c r="AX682" i="167"/>
  <c r="AX880" i="167"/>
  <c r="CU695" i="167"/>
  <c r="CP695" i="167" s="1"/>
  <c r="CU1200" i="167"/>
  <c r="CP1200" i="167" s="1"/>
  <c r="BP219" i="167"/>
  <c r="BP263" i="167"/>
  <c r="AM1255" i="167" a="1"/>
  <c r="AM1255" i="167" s="1"/>
  <c r="AX829" i="167"/>
  <c r="AM776" i="167" a="1"/>
  <c r="AM776" i="167" s="1"/>
  <c r="AN1223" i="167"/>
  <c r="BH1223" i="167" s="1"/>
  <c r="AN1047" i="167"/>
  <c r="BH1047" i="167" s="1"/>
  <c r="AN955" i="167"/>
  <c r="AN945" i="167"/>
  <c r="AN792" i="167"/>
  <c r="AX1210" i="167"/>
  <c r="CU1275" i="167"/>
  <c r="CT1076" i="167"/>
  <c r="BP892" i="167"/>
  <c r="AM291" i="167" a="1"/>
  <c r="AM291" i="167" s="1"/>
  <c r="AM685" i="167" a="1"/>
  <c r="AM685" i="167" s="1"/>
  <c r="AM1189" i="167" a="1"/>
  <c r="AM1189" i="167" s="1"/>
  <c r="AM733" i="167" a="1"/>
  <c r="AM733" i="167" s="1"/>
  <c r="AM260" i="167" a="1"/>
  <c r="AM260" i="167" s="1"/>
  <c r="AM1047" i="167" a="1"/>
  <c r="AM1047" i="167" s="1"/>
  <c r="AN842" i="167"/>
  <c r="BH842" i="167" s="1"/>
  <c r="AN1028" i="167"/>
  <c r="BH192" i="167" s="1"/>
  <c r="AM844" i="167" a="1"/>
  <c r="AM844" i="167" s="1"/>
  <c r="AN1067" i="167"/>
  <c r="AN876" i="167"/>
  <c r="BH876" i="167" s="1"/>
  <c r="AM1149" i="167" a="1"/>
  <c r="AM1149" i="167" s="1"/>
  <c r="AM1130" i="167" a="1"/>
  <c r="AM1130" i="167" s="1"/>
  <c r="AM981" i="167" a="1"/>
  <c r="AM981" i="167" s="1"/>
  <c r="AM220" i="167" a="1"/>
  <c r="AM220" i="167" s="1"/>
  <c r="AX783" i="167"/>
  <c r="CT192" i="167"/>
  <c r="BP378" i="167"/>
  <c r="AM208" i="167" a="1"/>
  <c r="AM208" i="167" s="1"/>
  <c r="AM203" i="167" a="1"/>
  <c r="AM203" i="167" s="1"/>
  <c r="AM402" i="167" a="1"/>
  <c r="AM402" i="167" s="1"/>
  <c r="AM176" i="167" a="1"/>
  <c r="AM176" i="167" s="1"/>
  <c r="AM256" i="167" a="1"/>
  <c r="AM256" i="167" s="1"/>
  <c r="AN1031" i="167"/>
  <c r="BH891" i="167" s="1"/>
  <c r="AM282" i="167" a="1"/>
  <c r="AM282" i="167" s="1"/>
  <c r="AM344" i="167" a="1"/>
  <c r="AM344" i="167" s="1"/>
  <c r="AM158" i="167" a="1"/>
  <c r="AM158" i="167" s="1"/>
  <c r="AN752" i="167"/>
  <c r="BH752" i="167" s="1"/>
  <c r="AM746" i="167" a="1"/>
  <c r="AM746" i="167" s="1"/>
  <c r="CO788" i="167"/>
  <c r="AM210" i="167" a="1"/>
  <c r="AM210" i="167" s="1"/>
  <c r="AM255" i="167" a="1"/>
  <c r="AM255" i="167" s="1"/>
  <c r="AX790" i="167"/>
  <c r="CQ1214" i="167"/>
  <c r="CT1214" i="167" s="1"/>
  <c r="BP750" i="167"/>
  <c r="CU827" i="167"/>
  <c r="CP827" i="167" s="1"/>
  <c r="CV671" i="167"/>
  <c r="CU105" i="167"/>
  <c r="AM1262" i="167" a="1"/>
  <c r="AM1262" i="167" s="1"/>
  <c r="AX1259" i="167"/>
  <c r="AN970" i="167"/>
  <c r="BH970" i="167" s="1"/>
  <c r="AM349" i="167" a="1"/>
  <c r="AM349" i="167" s="1"/>
  <c r="AM348" i="167" a="1"/>
  <c r="AM348" i="167" s="1"/>
  <c r="AN1283" i="167"/>
  <c r="BH1283" i="167" s="1"/>
  <c r="AM900" i="167" a="1"/>
  <c r="AM900" i="167" s="1"/>
  <c r="AN686" i="167"/>
  <c r="BH686" i="167" s="1"/>
  <c r="AM414" i="167" a="1"/>
  <c r="AM414" i="167" s="1"/>
  <c r="AM246" i="167" a="1"/>
  <c r="AM246" i="167" s="1"/>
  <c r="BP638" i="167"/>
  <c r="CU987" i="167"/>
  <c r="CU1273" i="167"/>
  <c r="CU560" i="167"/>
  <c r="CU525" i="167"/>
  <c r="CP525" i="167" s="1"/>
  <c r="BP363" i="167"/>
  <c r="CU125" i="167"/>
  <c r="CU562" i="167"/>
  <c r="AM185" i="167" a="1"/>
  <c r="AM185" i="167" s="1"/>
  <c r="AM341" i="167" a="1"/>
  <c r="AM341" i="167" s="1"/>
  <c r="AM212" i="167" a="1"/>
  <c r="AM212" i="167" s="1"/>
  <c r="AM317" i="167" a="1"/>
  <c r="AM317" i="167" s="1"/>
  <c r="AM362" i="167" a="1"/>
  <c r="AM362" i="167" s="1"/>
  <c r="AN838" i="167"/>
  <c r="BH838" i="167" s="1"/>
  <c r="AM305" i="167" a="1"/>
  <c r="AM305" i="167" s="1"/>
  <c r="AM354" i="167" a="1"/>
  <c r="AM354" i="167" s="1"/>
  <c r="AN787" i="167"/>
  <c r="BH787" i="167" s="1"/>
  <c r="AM236" i="167" a="1"/>
  <c r="AM236" i="167" s="1"/>
  <c r="AM288" i="167" a="1"/>
  <c r="AM288" i="167" s="1"/>
  <c r="BO1214" i="167"/>
  <c r="BO894" i="167"/>
  <c r="CQ664" i="167"/>
  <c r="CV664" i="167" s="1"/>
  <c r="CT306" i="167"/>
  <c r="CU382" i="167"/>
  <c r="AM302" i="167" a="1"/>
  <c r="AM302" i="167" s="1"/>
  <c r="AM438" i="167" a="1"/>
  <c r="AM438" i="167" s="1"/>
  <c r="AM257" i="167" a="1"/>
  <c r="AM257" i="167" s="1"/>
  <c r="AM211" i="167" a="1"/>
  <c r="AM211" i="167" s="1"/>
  <c r="AM401" i="167" a="1"/>
  <c r="AM401" i="167" s="1"/>
  <c r="AM170" i="167" a="1"/>
  <c r="AM170" i="167" s="1"/>
  <c r="AM361" i="167" a="1"/>
  <c r="AM361" i="167" s="1"/>
  <c r="AM432" i="167" a="1"/>
  <c r="AM432" i="167" s="1"/>
  <c r="AM416" i="167" a="1"/>
  <c r="AM416" i="167" s="1"/>
  <c r="AM303" i="167" a="1"/>
  <c r="AM303" i="167" s="1"/>
  <c r="AM326" i="167" a="1"/>
  <c r="AM326" i="167" s="1"/>
  <c r="CT565" i="167"/>
  <c r="CT503" i="167"/>
  <c r="CV602" i="167"/>
  <c r="CU521" i="167"/>
  <c r="CP521" i="167" s="1"/>
  <c r="CU671" i="167"/>
  <c r="CP671" i="167" s="1"/>
  <c r="CT497" i="167"/>
  <c r="CT704" i="167"/>
  <c r="CW704" i="167" s="1"/>
  <c r="CT538" i="167"/>
  <c r="CU617" i="167"/>
  <c r="CV660" i="167"/>
  <c r="CU553" i="167"/>
  <c r="CP553" i="167" s="1"/>
  <c r="CU492" i="167"/>
  <c r="CP492" i="167" s="1"/>
  <c r="CU1016" i="167"/>
  <c r="CP1016" i="167" s="1"/>
  <c r="CV524" i="167"/>
  <c r="CT513" i="167"/>
  <c r="CT1116" i="167"/>
  <c r="CV49" i="167"/>
  <c r="CT148" i="167"/>
  <c r="CV592" i="167"/>
  <c r="CU643" i="167"/>
  <c r="CV609" i="167"/>
  <c r="CT786" i="167"/>
  <c r="BO1117" i="167"/>
  <c r="CV497" i="167"/>
  <c r="BP375" i="167"/>
  <c r="BP280" i="167"/>
  <c r="BP593" i="167"/>
  <c r="BO112" i="167"/>
  <c r="BO169" i="167"/>
  <c r="CQ531" i="167"/>
  <c r="CV531" i="167" s="1"/>
  <c r="BO603" i="167"/>
  <c r="BP66" i="167"/>
  <c r="CQ138" i="167"/>
  <c r="CT138" i="167" s="1"/>
  <c r="BO357" i="167"/>
  <c r="BO49" i="167"/>
  <c r="BO159" i="167"/>
  <c r="CQ1188" i="167"/>
  <c r="CV1188" i="167" s="1"/>
  <c r="CQ452" i="167"/>
  <c r="CT452" i="167" s="1"/>
  <c r="CQ127" i="167"/>
  <c r="CT127" i="167" s="1"/>
  <c r="CQ202" i="167"/>
  <c r="CT202" i="167" s="1"/>
  <c r="CQ353" i="167"/>
  <c r="CT353" i="167" s="1"/>
  <c r="BP786" i="167"/>
  <c r="CQ528" i="167"/>
  <c r="CT528" i="167" s="1"/>
  <c r="BP520" i="167"/>
  <c r="BP103" i="167"/>
  <c r="CQ656" i="167"/>
  <c r="CT656" i="167" s="1"/>
  <c r="CQ194" i="167"/>
  <c r="CV194" i="167" s="1"/>
  <c r="BO425" i="167"/>
  <c r="CQ290" i="167"/>
  <c r="CT290" i="167" s="1"/>
  <c r="BP7" i="167"/>
  <c r="BP656" i="167"/>
  <c r="CQ477" i="167"/>
  <c r="CT477" i="167" s="1"/>
  <c r="CQ517" i="167"/>
  <c r="CV517" i="167" s="1"/>
  <c r="CQ766" i="167"/>
  <c r="CT766" i="167" s="1"/>
  <c r="CQ769" i="167"/>
  <c r="CV769" i="167" s="1"/>
  <c r="CQ90" i="167"/>
  <c r="CV90" i="167" s="1"/>
  <c r="CQ256" i="167"/>
  <c r="CT256" i="167" s="1"/>
  <c r="BP767" i="167"/>
  <c r="BO592" i="167"/>
  <c r="CQ112" i="167"/>
  <c r="CV112" i="167" s="1"/>
  <c r="BP234" i="167"/>
  <c r="BP429" i="167"/>
  <c r="BO429" i="167"/>
  <c r="BP70" i="167"/>
  <c r="BP287" i="167"/>
  <c r="BP565" i="167"/>
  <c r="CQ458" i="167"/>
  <c r="CV458" i="167" s="1"/>
  <c r="CQ13" i="167"/>
  <c r="CV13" i="167" s="1"/>
  <c r="CQ346" i="167"/>
  <c r="CT346" i="167" s="1"/>
  <c r="BP527" i="167"/>
  <c r="BP766" i="167"/>
  <c r="CQ611" i="167"/>
  <c r="CT611" i="167" s="1"/>
  <c r="BO267" i="167"/>
  <c r="CQ378" i="167"/>
  <c r="CV378" i="167" s="1"/>
  <c r="BO90" i="167"/>
  <c r="BH429" i="167"/>
  <c r="BH329" i="167"/>
  <c r="CQ207" i="167"/>
  <c r="CV207" i="167" s="1"/>
  <c r="CQ525" i="167"/>
  <c r="CT525" i="167" s="1"/>
  <c r="BH33" i="167"/>
  <c r="BH378" i="167"/>
  <c r="CQ382" i="167"/>
  <c r="CT382" i="167" s="1"/>
  <c r="BH718" i="167"/>
  <c r="BH492" i="167"/>
  <c r="BH83" i="167"/>
  <c r="BH314" i="167"/>
  <c r="BH538" i="167"/>
  <c r="BH335" i="167"/>
  <c r="CQ767" i="167"/>
  <c r="CV767" i="167" s="1"/>
  <c r="BH8" i="167"/>
  <c r="BH665" i="167"/>
  <c r="BH999" i="167"/>
  <c r="BH120" i="167"/>
  <c r="BH166" i="167"/>
  <c r="BH310" i="167"/>
  <c r="BH360" i="167"/>
  <c r="BH1191" i="167"/>
  <c r="BH935" i="167"/>
  <c r="CQ488" i="167"/>
  <c r="CT488" i="167" s="1"/>
  <c r="BH580" i="167"/>
  <c r="BH816" i="167"/>
  <c r="BO563" i="167"/>
  <c r="BH575" i="167"/>
  <c r="BH585" i="167"/>
  <c r="CQ30" i="167"/>
  <c r="CT30" i="167" s="1"/>
  <c r="BP28" i="167"/>
  <c r="BH45" i="167"/>
  <c r="BH194" i="167"/>
  <c r="BO116" i="167"/>
  <c r="BH389" i="167"/>
  <c r="BH443" i="167"/>
  <c r="BH399" i="167"/>
  <c r="BO801" i="167"/>
  <c r="BO45" i="167"/>
  <c r="BO99" i="167"/>
  <c r="CQ63" i="167"/>
  <c r="CT63" i="167" s="1"/>
  <c r="CQ132" i="167"/>
  <c r="CV132" i="167" s="1"/>
  <c r="BP59" i="167"/>
  <c r="BH220" i="167"/>
  <c r="BH213" i="167"/>
  <c r="BH182" i="167"/>
  <c r="BH512" i="167"/>
  <c r="BH174" i="167"/>
  <c r="BH204" i="167"/>
  <c r="BH303" i="167"/>
  <c r="BO354" i="167"/>
  <c r="BH383" i="167"/>
  <c r="CQ228" i="167"/>
  <c r="CT228" i="167" s="1"/>
  <c r="BH711" i="167"/>
  <c r="BH25" i="167"/>
  <c r="BH19" i="167"/>
  <c r="BH450" i="167"/>
  <c r="BP80" i="167"/>
  <c r="BP129" i="167"/>
  <c r="BP404" i="167"/>
  <c r="CQ619" i="167"/>
  <c r="CT619" i="167" s="1"/>
  <c r="BH552" i="167"/>
  <c r="BH667" i="167"/>
  <c r="BH504" i="167"/>
  <c r="BH488" i="167"/>
  <c r="BH1027" i="167"/>
  <c r="BH811" i="167"/>
  <c r="BH67" i="167"/>
  <c r="BH151" i="167"/>
  <c r="BP231" i="167"/>
  <c r="BH163" i="167"/>
  <c r="BH257" i="167"/>
  <c r="BH308" i="167"/>
  <c r="BH234" i="167"/>
  <c r="BO373" i="167"/>
  <c r="CQ509" i="167"/>
  <c r="CV509" i="167" s="1"/>
  <c r="BO63" i="167"/>
  <c r="BO1014" i="167"/>
  <c r="BO339" i="167"/>
  <c r="CQ443" i="167"/>
  <c r="CT443" i="167" s="1"/>
  <c r="BO443" i="167"/>
  <c r="BP588" i="167"/>
  <c r="BH518" i="167"/>
  <c r="BH619" i="167"/>
  <c r="BH58" i="167"/>
  <c r="BH409" i="167"/>
  <c r="BH426" i="167"/>
  <c r="BH546" i="167"/>
  <c r="BH473" i="167"/>
  <c r="BH301" i="167"/>
  <c r="BH107" i="167"/>
  <c r="BH554" i="167"/>
  <c r="BH574" i="167"/>
  <c r="BH561" i="167"/>
  <c r="BH221" i="167"/>
  <c r="BO283" i="167"/>
  <c r="BO306" i="167"/>
  <c r="BH590" i="167"/>
  <c r="CQ339" i="167"/>
  <c r="CV339" i="167" s="1"/>
  <c r="BH623" i="167"/>
  <c r="BH650" i="167"/>
  <c r="BP803" i="167"/>
  <c r="BH521" i="167"/>
  <c r="BH593" i="167"/>
  <c r="BH553" i="167"/>
  <c r="BH684" i="167"/>
  <c r="BH86" i="167"/>
  <c r="BH459" i="167"/>
  <c r="BH36" i="167"/>
  <c r="BP43" i="167"/>
  <c r="BH51" i="167"/>
  <c r="BH95" i="167"/>
  <c r="BH185" i="167"/>
  <c r="BH129" i="167"/>
  <c r="BH238" i="167"/>
  <c r="BP230" i="167"/>
  <c r="BH249" i="167"/>
  <c r="BH251" i="167"/>
  <c r="BO258" i="167"/>
  <c r="BH281" i="167"/>
  <c r="BP314" i="167"/>
  <c r="BO382" i="167"/>
  <c r="CT603" i="167"/>
  <c r="CQ616" i="167"/>
  <c r="CV616" i="167" s="1"/>
  <c r="BO469" i="167"/>
  <c r="BH557" i="167"/>
  <c r="BP164" i="167"/>
  <c r="BH97" i="167"/>
  <c r="BH1109" i="167"/>
  <c r="BO307" i="167"/>
  <c r="CQ436" i="167"/>
  <c r="CT436" i="167" s="1"/>
  <c r="BH318" i="167"/>
  <c r="CQ414" i="167"/>
  <c r="CT414" i="167" s="1"/>
  <c r="BH432" i="167"/>
  <c r="BO767" i="167"/>
  <c r="BO7" i="167"/>
  <c r="CQ25" i="167"/>
  <c r="CV25" i="167" s="1"/>
  <c r="BO177" i="167"/>
  <c r="BH186" i="167"/>
  <c r="BH146" i="167"/>
  <c r="BH230" i="167"/>
  <c r="BH288" i="167"/>
  <c r="BH50" i="167"/>
  <c r="BH121" i="167"/>
  <c r="BH821" i="167"/>
  <c r="BH579" i="167"/>
  <c r="BH102" i="167"/>
  <c r="BH167" i="167"/>
  <c r="BH229" i="167"/>
  <c r="BP494" i="167"/>
  <c r="BH155" i="167"/>
  <c r="BH74" i="167"/>
  <c r="BH1021" i="167"/>
  <c r="BH657" i="167"/>
  <c r="BP558" i="167"/>
  <c r="BH705" i="167"/>
  <c r="BH38" i="167"/>
  <c r="BH60" i="167"/>
  <c r="CQ38" i="167"/>
  <c r="CT38" i="167" s="1"/>
  <c r="CQ59" i="167"/>
  <c r="CV59" i="167" s="1"/>
  <c r="CQ309" i="167"/>
  <c r="CT309" i="167" s="1"/>
  <c r="BH1117" i="167"/>
  <c r="CQ801" i="167"/>
  <c r="CV801" i="167" s="1"/>
  <c r="BH551" i="167"/>
  <c r="BH523" i="167"/>
  <c r="BH841" i="167"/>
  <c r="BO458" i="167"/>
  <c r="BH556" i="167"/>
  <c r="BP460" i="167"/>
  <c r="BH477" i="167"/>
  <c r="BH37" i="167"/>
  <c r="BH77" i="167"/>
  <c r="BP76" i="167"/>
  <c r="BP220" i="167"/>
  <c r="BP196" i="167"/>
  <c r="BH105" i="167"/>
  <c r="BO201" i="167"/>
  <c r="CQ162" i="167"/>
  <c r="CT162" i="167" s="1"/>
  <c r="CQ245" i="167"/>
  <c r="CT245" i="167" s="1"/>
  <c r="BH442" i="167"/>
  <c r="BH224" i="167"/>
  <c r="CQ406" i="167"/>
  <c r="CT406" i="167" s="1"/>
  <c r="BH419" i="167"/>
  <c r="BH403" i="167"/>
  <c r="BO615" i="167"/>
  <c r="BO633" i="167"/>
  <c r="BO497" i="167"/>
  <c r="CQ168" i="167"/>
  <c r="CV168" i="167" s="1"/>
  <c r="BO25" i="167"/>
  <c r="BH537" i="167"/>
  <c r="BH1000" i="167"/>
  <c r="BH582" i="167"/>
  <c r="BH169" i="167"/>
  <c r="BP428" i="167"/>
  <c r="BH1187" i="167"/>
  <c r="BH587" i="167"/>
  <c r="BH773" i="167"/>
  <c r="BH140" i="167"/>
  <c r="BH768" i="167"/>
  <c r="BH128" i="167"/>
  <c r="BH12" i="167"/>
  <c r="BH275" i="167"/>
  <c r="BH584" i="167"/>
  <c r="BH148" i="167"/>
  <c r="BH663" i="167"/>
  <c r="BH1016" i="167"/>
  <c r="BH519" i="167"/>
  <c r="BH621" i="167"/>
  <c r="BH475" i="167"/>
  <c r="BH124" i="167"/>
  <c r="CQ171" i="167"/>
  <c r="CT171" i="167" s="1"/>
  <c r="BH803" i="167"/>
  <c r="CQ45" i="167"/>
  <c r="CV45" i="167" s="1"/>
  <c r="CT587" i="167"/>
  <c r="CQ520" i="167"/>
  <c r="CV520" i="167" s="1"/>
  <c r="BH458" i="167"/>
  <c r="BH457" i="167"/>
  <c r="BH46" i="167"/>
  <c r="BH153" i="167"/>
  <c r="BH820" i="167"/>
  <c r="BH472" i="167"/>
  <c r="BO477" i="167"/>
  <c r="BH44" i="167"/>
  <c r="BH47" i="167"/>
  <c r="CQ99" i="167"/>
  <c r="CT99" i="167" s="1"/>
  <c r="BH65" i="167"/>
  <c r="BH85" i="167"/>
  <c r="BP117" i="167"/>
  <c r="BH142" i="167"/>
  <c r="BH123" i="167"/>
  <c r="CQ201" i="167"/>
  <c r="CV201" i="167" s="1"/>
  <c r="BP180" i="167"/>
  <c r="BH262" i="167"/>
  <c r="BH307" i="167"/>
  <c r="BH418" i="167"/>
  <c r="BH394" i="167"/>
  <c r="BH345" i="167"/>
  <c r="CQ591" i="167"/>
  <c r="CT591" i="167" s="1"/>
  <c r="BO584" i="167"/>
  <c r="BH100" i="167"/>
  <c r="BH277" i="167"/>
  <c r="BH299" i="167"/>
  <c r="BH437" i="167"/>
  <c r="BH32" i="167"/>
  <c r="BH69" i="167"/>
  <c r="BH578" i="167"/>
  <c r="BH452" i="167"/>
  <c r="BH722" i="167"/>
  <c r="BH651" i="167"/>
  <c r="BH601" i="167"/>
  <c r="BH15" i="167"/>
  <c r="BH68" i="167"/>
  <c r="BH191" i="167"/>
  <c r="BH297" i="167"/>
  <c r="BH294" i="167"/>
  <c r="BH106" i="167"/>
  <c r="BH323" i="167"/>
  <c r="BP549" i="167"/>
  <c r="BH632" i="167"/>
  <c r="BH455" i="167"/>
  <c r="BH563" i="167"/>
  <c r="BH464" i="167"/>
  <c r="BH628" i="167"/>
  <c r="BH82" i="167"/>
  <c r="BH110" i="167"/>
  <c r="BH201" i="167"/>
  <c r="CQ220" i="167"/>
  <c r="CT220" i="167" s="1"/>
  <c r="BH286" i="167"/>
  <c r="BH305" i="167"/>
  <c r="BH555" i="167"/>
  <c r="BH592" i="167"/>
  <c r="BH219" i="167"/>
  <c r="BH654" i="167"/>
  <c r="BH566" i="167"/>
  <c r="BH72" i="167"/>
  <c r="BH406" i="167"/>
  <c r="CQ1187" i="167"/>
  <c r="CT1187" i="167" s="1"/>
  <c r="BH1116" i="167"/>
  <c r="BH34" i="167"/>
  <c r="CQ529" i="167"/>
  <c r="CT529" i="167" s="1"/>
  <c r="BH658" i="167"/>
  <c r="BH469" i="167"/>
  <c r="BH569" i="167"/>
  <c r="BH460" i="167"/>
  <c r="BH126" i="167"/>
  <c r="CQ533" i="167"/>
  <c r="CV533" i="167" s="1"/>
  <c r="CQ584" i="167"/>
  <c r="CT584" i="167" s="1"/>
  <c r="CQ291" i="167"/>
  <c r="CT291" i="167" s="1"/>
  <c r="CQ1014" i="167"/>
  <c r="CT1014" i="167" s="1"/>
  <c r="BH649" i="167"/>
  <c r="BH599" i="167"/>
  <c r="BP578" i="167"/>
  <c r="BO642" i="167"/>
  <c r="BH506" i="167"/>
  <c r="CT614" i="167"/>
  <c r="CQ455" i="167"/>
  <c r="CT455" i="167" s="1"/>
  <c r="CT722" i="167"/>
  <c r="CQ11" i="167"/>
  <c r="CV11" i="167" s="1"/>
  <c r="CQ50" i="167"/>
  <c r="CV50" i="167" s="1"/>
  <c r="BH39" i="167"/>
  <c r="BH156" i="167"/>
  <c r="BH89" i="167"/>
  <c r="BH114" i="167"/>
  <c r="BP134" i="167"/>
  <c r="BP133" i="167"/>
  <c r="BH254" i="167"/>
  <c r="BP270" i="167"/>
  <c r="BH273" i="167"/>
  <c r="BH187" i="167"/>
  <c r="BH396" i="167"/>
  <c r="BH359" i="167"/>
  <c r="BH337" i="167"/>
  <c r="BO291" i="167"/>
  <c r="CQ712" i="167"/>
  <c r="CT712" i="167" s="1"/>
  <c r="CQ221" i="167"/>
  <c r="CT221" i="167" s="1"/>
  <c r="BO202" i="167"/>
  <c r="BH6" i="167"/>
  <c r="BP137" i="167"/>
  <c r="BH52" i="167"/>
  <c r="BH232" i="167"/>
  <c r="BH355" i="167"/>
  <c r="BH413" i="167"/>
  <c r="BP323" i="167"/>
  <c r="BH132" i="167"/>
  <c r="BH631" i="167"/>
  <c r="BH27" i="167"/>
  <c r="BH61" i="167"/>
  <c r="BH180" i="167"/>
  <c r="BH270" i="167"/>
  <c r="BH354" i="167"/>
  <c r="BH296" i="167"/>
  <c r="BH215" i="167"/>
  <c r="BH54" i="167"/>
  <c r="BH373" i="167"/>
  <c r="BH1111" i="167"/>
  <c r="BH1056" i="167"/>
  <c r="BH29" i="167"/>
  <c r="BH198" i="167"/>
  <c r="BH260" i="167"/>
  <c r="BO712" i="167"/>
  <c r="BH558" i="167"/>
  <c r="BH534" i="167"/>
  <c r="BP707" i="167"/>
  <c r="BH533" i="167"/>
  <c r="CT7" i="167"/>
  <c r="BH655" i="167"/>
  <c r="BH656" i="167"/>
  <c r="BH1015" i="167"/>
  <c r="BH802" i="167"/>
  <c r="BH474" i="167"/>
  <c r="BP56" i="167"/>
  <c r="CQ39" i="167"/>
  <c r="CV39" i="167" s="1"/>
  <c r="BH62" i="167"/>
  <c r="BH57" i="167"/>
  <c r="BH64" i="167"/>
  <c r="BP68" i="167"/>
  <c r="CQ149" i="167"/>
  <c r="CV149" i="167" s="1"/>
  <c r="BH91" i="167"/>
  <c r="BH112" i="167"/>
  <c r="BH139" i="167"/>
  <c r="BH175" i="167"/>
  <c r="CT257" i="167"/>
  <c r="BH282" i="167"/>
  <c r="BH199" i="167"/>
  <c r="BP327" i="167"/>
  <c r="BO297" i="167"/>
  <c r="BO245" i="167"/>
  <c r="BH242" i="167"/>
  <c r="BH407" i="167"/>
  <c r="BP318" i="167"/>
  <c r="BH377" i="167"/>
  <c r="BH370" i="167"/>
  <c r="BH392" i="167"/>
  <c r="BH320" i="167"/>
  <c r="BH441" i="167"/>
  <c r="BP300" i="167"/>
  <c r="CQ316" i="167"/>
  <c r="CT316" i="167" s="1"/>
  <c r="CQ462" i="167"/>
  <c r="CT462" i="167" s="1"/>
  <c r="CQ354" i="167"/>
  <c r="CV354" i="167" s="1"/>
  <c r="CQ275" i="167"/>
  <c r="CV275" i="167" s="1"/>
  <c r="BP477" i="167"/>
  <c r="BH586" i="167"/>
  <c r="BH439" i="167"/>
  <c r="CO597" i="167"/>
  <c r="CO365" i="167"/>
  <c r="CO189" i="167"/>
  <c r="CO361" i="167"/>
  <c r="CO427" i="167"/>
  <c r="CO223" i="167"/>
  <c r="CO375" i="167"/>
  <c r="CO507" i="167"/>
  <c r="BP524" i="167"/>
  <c r="CO539" i="167"/>
  <c r="CQ708" i="167"/>
  <c r="CV708" i="167" s="1"/>
  <c r="CO226" i="167"/>
  <c r="CO157" i="167"/>
  <c r="CO66" i="167"/>
  <c r="CO387" i="167"/>
  <c r="CO357" i="167"/>
  <c r="CO448" i="167"/>
  <c r="CO671" i="167"/>
  <c r="CO616" i="167"/>
  <c r="CO285" i="167"/>
  <c r="CT1200" i="167"/>
  <c r="BO965" i="167"/>
  <c r="CO73" i="167"/>
  <c r="CO203" i="167"/>
  <c r="CO356" i="167"/>
  <c r="BP403" i="167"/>
  <c r="CQ359" i="167"/>
  <c r="CT359" i="167" s="1"/>
  <c r="CQ763" i="167"/>
  <c r="CV763" i="167" s="1"/>
  <c r="CO613" i="167"/>
  <c r="CO609" i="167"/>
  <c r="CO1064" i="167"/>
  <c r="CO502" i="167"/>
  <c r="CO222" i="167"/>
  <c r="CO300" i="167"/>
  <c r="CO178" i="167"/>
  <c r="CO117" i="167"/>
  <c r="CO422" i="167"/>
  <c r="CO433" i="167"/>
  <c r="CO424" i="167"/>
  <c r="CO444" i="167"/>
  <c r="CU811" i="167"/>
  <c r="BP1135" i="167"/>
  <c r="BP965" i="167"/>
  <c r="CQ608" i="167"/>
  <c r="CT608" i="167" s="1"/>
  <c r="CQ330" i="167"/>
  <c r="CV330" i="167" s="1"/>
  <c r="CO591" i="167"/>
  <c r="BP55" i="167"/>
  <c r="CO30" i="167"/>
  <c r="CO382" i="167"/>
  <c r="CO421" i="167"/>
  <c r="BO204" i="167"/>
  <c r="BP759" i="167"/>
  <c r="CU661" i="167"/>
  <c r="CP661" i="167" s="1"/>
  <c r="CO549" i="167"/>
  <c r="CO531" i="167"/>
  <c r="CO101" i="167"/>
  <c r="CO250" i="167"/>
  <c r="CO267" i="167"/>
  <c r="CO440" i="167"/>
  <c r="CO486" i="167"/>
  <c r="CO338" i="167"/>
  <c r="CO786" i="167"/>
  <c r="CO111" i="167"/>
  <c r="CO88" i="167"/>
  <c r="CO217" i="167"/>
  <c r="CO435" i="167"/>
  <c r="CQ1213" i="167"/>
  <c r="CV1213" i="167" s="1"/>
  <c r="BP1185" i="167"/>
  <c r="CO1169" i="167"/>
  <c r="CQ965" i="167"/>
  <c r="CV965" i="167" s="1"/>
  <c r="CO496" i="167"/>
  <c r="CO568" i="167"/>
  <c r="CO463" i="167"/>
  <c r="CO614" i="167"/>
  <c r="CO707" i="167"/>
  <c r="CO581" i="167"/>
  <c r="CO20" i="167"/>
  <c r="CO92" i="167"/>
  <c r="CO315" i="167"/>
  <c r="CO416" i="167"/>
  <c r="CO487" i="167"/>
  <c r="CO118" i="167"/>
  <c r="CO70" i="167"/>
  <c r="CO280" i="167"/>
  <c r="CO588" i="167"/>
  <c r="CU99" i="167"/>
  <c r="CQ1235" i="167"/>
  <c r="CT1235" i="167" s="1"/>
  <c r="BO1213" i="167"/>
  <c r="CU1212" i="167"/>
  <c r="CP1212" i="167" s="1"/>
  <c r="CV617" i="167"/>
  <c r="BP536" i="167"/>
  <c r="CO706" i="167"/>
  <c r="CO358" i="167"/>
  <c r="CT827" i="167"/>
  <c r="CW827" i="167" s="1"/>
  <c r="CO708" i="167"/>
  <c r="CO602" i="167"/>
  <c r="CO21" i="167"/>
  <c r="CO509" i="167"/>
  <c r="CO1188" i="167"/>
  <c r="CO240" i="167"/>
  <c r="CO181" i="167"/>
  <c r="CO543" i="167"/>
  <c r="CO615" i="167"/>
  <c r="CO291" i="167"/>
  <c r="CU155" i="167"/>
  <c r="CO390" i="167"/>
  <c r="CO346" i="167"/>
  <c r="CO184" i="167"/>
  <c r="CO879" i="167"/>
  <c r="BP744" i="167"/>
  <c r="BP1210" i="167"/>
  <c r="BP1203" i="167"/>
  <c r="BP751" i="167"/>
  <c r="CO79" i="167"/>
  <c r="BP450" i="167"/>
  <c r="CO516" i="167"/>
  <c r="BP165" i="167"/>
  <c r="CO391" i="167"/>
  <c r="CO445" i="167"/>
  <c r="CO536" i="167"/>
  <c r="CO652" i="167"/>
  <c r="CO109" i="167"/>
  <c r="CO90" i="167"/>
  <c r="CO545" i="167"/>
  <c r="CO103" i="167"/>
  <c r="CO420" i="167"/>
  <c r="CO765" i="167"/>
  <c r="CO372" i="167"/>
  <c r="CO517" i="167"/>
  <c r="CO576" i="167"/>
  <c r="CQ1274" i="167"/>
  <c r="CT1274" i="167" s="1"/>
  <c r="CO1079" i="167"/>
  <c r="CQ897" i="167"/>
  <c r="CT897" i="167" s="1"/>
  <c r="CO837" i="167"/>
  <c r="CQ282" i="167"/>
  <c r="CV282" i="167" s="1"/>
  <c r="CQ347" i="167"/>
  <c r="CV347" i="167" s="1"/>
  <c r="CO514" i="167"/>
  <c r="CO643" i="167"/>
  <c r="CO451" i="167"/>
  <c r="CV652" i="167"/>
  <c r="CO481" i="167"/>
  <c r="CO577" i="167"/>
  <c r="CO31" i="167"/>
  <c r="CO160" i="167"/>
  <c r="CO336" i="167"/>
  <c r="CO795" i="167"/>
  <c r="CU906" i="167"/>
  <c r="CU600" i="167"/>
  <c r="CO617" i="167"/>
  <c r="CO468" i="167"/>
  <c r="CO96" i="167"/>
  <c r="CO245" i="167"/>
  <c r="CO304" i="167"/>
  <c r="CO84" i="167"/>
  <c r="CO202" i="167"/>
  <c r="CO322" i="167"/>
  <c r="CU555" i="167"/>
  <c r="CP555" i="167" s="1"/>
  <c r="CO400" i="167"/>
  <c r="CO624" i="167"/>
  <c r="CO40" i="167"/>
  <c r="CO144" i="167"/>
  <c r="CV932" i="167"/>
  <c r="BP642" i="167"/>
  <c r="CO456" i="167"/>
  <c r="BO330" i="167"/>
  <c r="BP740" i="167"/>
  <c r="CV873" i="167"/>
  <c r="CO645" i="167"/>
  <c r="CO511" i="167"/>
  <c r="CU1089" i="167"/>
  <c r="CP1089" i="167" s="1"/>
  <c r="CO350" i="167"/>
  <c r="CO395" i="167"/>
  <c r="CO515" i="167"/>
  <c r="CO739" i="167"/>
  <c r="CO98" i="167"/>
  <c r="CO379" i="167"/>
  <c r="CO164" i="167"/>
  <c r="CO80" i="167"/>
  <c r="CO1014" i="167"/>
  <c r="CU1137" i="167"/>
  <c r="CQ43" i="167"/>
  <c r="CT43" i="167" s="1"/>
  <c r="BP879" i="167"/>
  <c r="CO726" i="167"/>
  <c r="CO154" i="167"/>
  <c r="CO334" i="167"/>
  <c r="CO367" i="167"/>
  <c r="BP1077" i="167"/>
  <c r="BP967" i="167"/>
  <c r="CV1025" i="167"/>
  <c r="CO525" i="167"/>
  <c r="CO470" i="167"/>
  <c r="CO255" i="167"/>
  <c r="CO228" i="167"/>
  <c r="CO298" i="167"/>
  <c r="CU597" i="167"/>
  <c r="CO339" i="167"/>
  <c r="CO541" i="167"/>
  <c r="CO513" i="167"/>
  <c r="CO256" i="167"/>
  <c r="CO243" i="167"/>
  <c r="CO274" i="167"/>
  <c r="CO247" i="167"/>
  <c r="CU477" i="167"/>
  <c r="CO648" i="167"/>
  <c r="CO1186" i="167"/>
  <c r="CO727" i="167"/>
  <c r="BP1094" i="167"/>
  <c r="CQ842" i="167"/>
  <c r="CV842" i="167" s="1"/>
  <c r="CO966" i="167"/>
  <c r="CQ736" i="167"/>
  <c r="CV736" i="167" s="1"/>
  <c r="CV614" i="167"/>
  <c r="BP1020" i="167"/>
  <c r="CO612" i="167"/>
  <c r="BP644" i="167"/>
  <c r="CO159" i="167"/>
  <c r="CO177" i="167"/>
  <c r="CO431" i="167"/>
  <c r="BP1178" i="167"/>
  <c r="CV1141" i="167"/>
  <c r="CO26" i="167"/>
  <c r="CO227" i="167"/>
  <c r="CO183" i="167"/>
  <c r="BP833" i="167"/>
  <c r="CO179" i="167"/>
  <c r="CO532" i="167"/>
  <c r="CO385" i="167"/>
  <c r="CO446" i="167"/>
  <c r="CO216" i="167"/>
  <c r="CU402" i="167"/>
  <c r="CU789" i="167"/>
  <c r="CP789" i="167" s="1"/>
  <c r="CO750" i="167"/>
  <c r="CO618" i="167"/>
  <c r="CO687" i="167"/>
  <c r="CO1230" i="167"/>
  <c r="CV1051" i="167"/>
  <c r="BP758" i="167"/>
  <c r="CU1068" i="167"/>
  <c r="BP633" i="167"/>
  <c r="CU328" i="167"/>
  <c r="CU549" i="167"/>
  <c r="CV1086" i="167"/>
  <c r="CU291" i="167"/>
  <c r="BP98" i="167"/>
  <c r="CT546" i="167"/>
  <c r="CU264" i="167"/>
  <c r="CP264" i="167" s="1"/>
  <c r="CQ655" i="167"/>
  <c r="CT655" i="167" s="1"/>
  <c r="BO1176" i="167"/>
  <c r="CU1058" i="167"/>
  <c r="BP526" i="167"/>
  <c r="CU166" i="167"/>
  <c r="BP144" i="167"/>
  <c r="CU112" i="167"/>
  <c r="BP339" i="167"/>
  <c r="CU670" i="167"/>
  <c r="CU25" i="167"/>
  <c r="BP473" i="167"/>
  <c r="CU319" i="167"/>
  <c r="CP319" i="167" s="1"/>
  <c r="CU369" i="167"/>
  <c r="BP498" i="167"/>
  <c r="BP958" i="167"/>
  <c r="CU1091" i="167"/>
  <c r="CU943" i="167"/>
  <c r="CV1063" i="167"/>
  <c r="CU1185" i="167"/>
  <c r="CP1185" i="167" s="1"/>
  <c r="CU931" i="167"/>
  <c r="CU797" i="167"/>
  <c r="BP491" i="167"/>
  <c r="BP269" i="167"/>
  <c r="CU716" i="167"/>
  <c r="CT1199" i="167"/>
  <c r="CU1133" i="167"/>
  <c r="BP944" i="167"/>
  <c r="BP1118" i="167"/>
  <c r="CU700" i="167"/>
  <c r="BP1122" i="167"/>
  <c r="CU784" i="167"/>
  <c r="CU1092" i="167"/>
  <c r="CT1268" i="167"/>
  <c r="CU1161" i="167"/>
  <c r="CP1161" i="167" s="1"/>
  <c r="BP1173" i="167"/>
  <c r="CO1041" i="167"/>
  <c r="BP897" i="167"/>
  <c r="BO916" i="167"/>
  <c r="BO892" i="167"/>
  <c r="CT737" i="167"/>
  <c r="BP610" i="167"/>
  <c r="BO1199" i="167"/>
  <c r="BP856" i="167"/>
  <c r="BP741" i="167"/>
  <c r="BP1265" i="167"/>
  <c r="CO269" i="167"/>
  <c r="CV559" i="167"/>
  <c r="BP1245" i="167"/>
  <c r="BP1241" i="167"/>
  <c r="BP1099" i="167"/>
  <c r="BP1182" i="167"/>
  <c r="BP889" i="167"/>
  <c r="CQ730" i="167"/>
  <c r="CV730" i="167" s="1"/>
  <c r="CV575" i="167"/>
  <c r="BP19" i="167"/>
  <c r="BP89" i="167"/>
  <c r="CO264" i="167"/>
  <c r="BP203" i="167"/>
  <c r="CQ605" i="167"/>
  <c r="CT605" i="167" s="1"/>
  <c r="CQ1012" i="167"/>
  <c r="CT1012" i="167" s="1"/>
  <c r="CU693" i="167"/>
  <c r="CP693" i="167" s="1"/>
  <c r="BO1245" i="167"/>
  <c r="CT856" i="167"/>
  <c r="CQ363" i="167"/>
  <c r="CT363" i="167" s="1"/>
  <c r="BO662" i="167"/>
  <c r="BP671" i="167"/>
  <c r="BP541" i="167"/>
  <c r="CT898" i="167"/>
  <c r="BO765" i="167"/>
  <c r="CT1233" i="167"/>
  <c r="BP1141" i="167"/>
  <c r="CQ927" i="167"/>
  <c r="CT927" i="167" s="1"/>
  <c r="CO893" i="167"/>
  <c r="BP1098" i="167"/>
  <c r="BO992" i="167"/>
  <c r="BO944" i="167"/>
  <c r="BO653" i="167"/>
  <c r="CT1093" i="167"/>
  <c r="BP747" i="167"/>
  <c r="BO535" i="167"/>
  <c r="CO10" i="167"/>
  <c r="CQ21" i="167"/>
  <c r="CV21" i="167" s="1"/>
  <c r="CT54" i="167"/>
  <c r="BO50" i="167"/>
  <c r="CQ720" i="167"/>
  <c r="CT720" i="167" s="1"/>
  <c r="CV1107" i="167"/>
  <c r="CV1093" i="167"/>
  <c r="CV397" i="167"/>
  <c r="CU140" i="167"/>
  <c r="CU179" i="167"/>
  <c r="CV1123" i="167"/>
  <c r="CV893" i="167"/>
  <c r="BP934" i="167"/>
  <c r="BP1004" i="167"/>
  <c r="CQ953" i="167"/>
  <c r="CV953" i="167" s="1"/>
  <c r="BO958" i="167"/>
  <c r="CQ1260" i="167"/>
  <c r="CV1260" i="167" s="1"/>
  <c r="CT186" i="167"/>
  <c r="BP692" i="167"/>
  <c r="CQ653" i="167"/>
  <c r="CV653" i="167" s="1"/>
  <c r="BP535" i="167"/>
  <c r="BO1063" i="167"/>
  <c r="CT1229" i="167"/>
  <c r="BP1072" i="167"/>
  <c r="BP73" i="167"/>
  <c r="BP239" i="167"/>
  <c r="CQ5" i="167"/>
  <c r="CT5" i="167" s="1"/>
  <c r="CO402" i="167"/>
  <c r="CT1021" i="167"/>
  <c r="BO824" i="167"/>
  <c r="CT609" i="167"/>
  <c r="CU735" i="167"/>
  <c r="CU1086" i="167"/>
  <c r="CQ1061" i="167"/>
  <c r="CT1061" i="167" s="1"/>
  <c r="CV1041" i="167"/>
  <c r="CQ934" i="167"/>
  <c r="CV934" i="167" s="1"/>
  <c r="CQ958" i="167"/>
  <c r="CV958" i="167" s="1"/>
  <c r="BP992" i="167"/>
  <c r="BO1055" i="167"/>
  <c r="CQ662" i="167"/>
  <c r="CV662" i="167" s="1"/>
  <c r="BP497" i="167"/>
  <c r="BP519" i="167"/>
  <c r="BP529" i="167"/>
  <c r="CT578" i="167"/>
  <c r="BP32" i="167"/>
  <c r="BP1167" i="167"/>
  <c r="CU1163" i="167"/>
  <c r="CP1163" i="167" s="1"/>
  <c r="BP1103" i="167"/>
  <c r="BP1097" i="167"/>
  <c r="BO1099" i="167"/>
  <c r="CT1099" i="167"/>
  <c r="CU1074" i="167"/>
  <c r="CP1074" i="167" s="1"/>
  <c r="CO888" i="167"/>
  <c r="BP798" i="167"/>
  <c r="CU760" i="167"/>
  <c r="BP783" i="167"/>
  <c r="CT549" i="167"/>
  <c r="CT269" i="167"/>
  <c r="CW269" i="167" s="1"/>
  <c r="BP186" i="167"/>
  <c r="BO473" i="167"/>
  <c r="CQ807" i="167"/>
  <c r="CV807" i="167" s="1"/>
  <c r="CT840" i="167"/>
  <c r="CU1276" i="167"/>
  <c r="CQ539" i="167"/>
  <c r="CT539" i="167" s="1"/>
  <c r="BO1210" i="167"/>
  <c r="BP1037" i="167"/>
  <c r="CU1041" i="167"/>
  <c r="CT921" i="167"/>
  <c r="CV203" i="167"/>
  <c r="CQ322" i="167"/>
  <c r="CV322" i="167" s="1"/>
  <c r="BP1055" i="167"/>
  <c r="BO747" i="167"/>
  <c r="BP6" i="167"/>
  <c r="CO560" i="167"/>
  <c r="BP17" i="167"/>
  <c r="CQ1103" i="167"/>
  <c r="CT1103" i="167" s="1"/>
  <c r="CO56" i="167"/>
  <c r="CQ852" i="167"/>
  <c r="CV852" i="167" s="1"/>
  <c r="CQ558" i="167"/>
  <c r="CT558" i="167" s="1"/>
  <c r="CQ892" i="167"/>
  <c r="CV892" i="167" s="1"/>
  <c r="CO537" i="167"/>
  <c r="CU1170" i="167"/>
  <c r="CP1170" i="167" s="1"/>
  <c r="BP634" i="167"/>
  <c r="CV622" i="167"/>
  <c r="BP945" i="167"/>
  <c r="BP686" i="167"/>
  <c r="BO688" i="167"/>
  <c r="CQ747" i="167"/>
  <c r="CT747" i="167" s="1"/>
  <c r="BO856" i="167"/>
  <c r="BP30" i="167"/>
  <c r="BP85" i="167"/>
  <c r="BP128" i="167"/>
  <c r="BO512" i="167"/>
  <c r="BO21" i="167"/>
  <c r="CQ1245" i="167"/>
  <c r="CV1245" i="167" s="1"/>
  <c r="BP1225" i="167"/>
  <c r="CQ1210" i="167"/>
  <c r="CT1210" i="167" s="1"/>
  <c r="CQ771" i="167"/>
  <c r="CT771" i="167" s="1"/>
  <c r="CV796" i="167"/>
  <c r="BP651" i="167"/>
  <c r="BP480" i="167"/>
  <c r="CU282" i="167"/>
  <c r="CU570" i="167"/>
  <c r="CV1054" i="167"/>
  <c r="CU939" i="167"/>
  <c r="CO1020" i="167"/>
  <c r="BO525" i="167"/>
  <c r="CO1228" i="167"/>
  <c r="BO529" i="167"/>
  <c r="CT1247" i="167"/>
  <c r="CO619" i="167"/>
  <c r="BP31" i="167"/>
  <c r="CV331" i="167"/>
  <c r="CT602" i="167"/>
  <c r="CU717" i="167"/>
  <c r="BP1071" i="167"/>
  <c r="CU713" i="167"/>
  <c r="CP713" i="167" s="1"/>
  <c r="BP533" i="167"/>
  <c r="BO1188" i="167"/>
  <c r="CU419" i="167"/>
  <c r="CP419" i="167" s="1"/>
  <c r="CT299" i="167"/>
  <c r="CW299" i="167" s="1"/>
  <c r="BP604" i="167"/>
  <c r="CT6" i="167"/>
  <c r="BP664" i="167"/>
  <c r="CU1072" i="167"/>
  <c r="CQ714" i="167"/>
  <c r="CT714" i="167" s="1"/>
  <c r="CQ1263" i="167"/>
  <c r="CT1263" i="167" s="1"/>
  <c r="CU855" i="167"/>
  <c r="BP1136" i="167"/>
  <c r="BP1199" i="167"/>
  <c r="CT1025" i="167"/>
  <c r="BP1274" i="167"/>
  <c r="BO1049" i="167"/>
  <c r="BP501" i="167"/>
  <c r="BP605" i="167"/>
  <c r="CU997" i="167"/>
  <c r="BP697" i="167"/>
  <c r="BP836" i="167"/>
  <c r="CU771" i="167"/>
  <c r="CP771" i="167" s="1"/>
  <c r="BP1116" i="167"/>
  <c r="CU970" i="167"/>
  <c r="BP232" i="167"/>
  <c r="BP335" i="167"/>
  <c r="CU652" i="167"/>
  <c r="BP435" i="167"/>
  <c r="CV345" i="167"/>
  <c r="BP192" i="167"/>
  <c r="BP336" i="167"/>
  <c r="BP285" i="167"/>
  <c r="CU399" i="167"/>
  <c r="CU421" i="167"/>
  <c r="CP421" i="167" s="1"/>
  <c r="BP267" i="167"/>
  <c r="CO1091" i="167"/>
  <c r="CU675" i="167"/>
  <c r="CQ555" i="167"/>
  <c r="CT555" i="167" s="1"/>
  <c r="CQ1124" i="167"/>
  <c r="CT1124" i="167" s="1"/>
  <c r="CQ661" i="167"/>
  <c r="CV661" i="167" s="1"/>
  <c r="CT896" i="167"/>
  <c r="CQ1049" i="167"/>
  <c r="CT1049" i="167" s="1"/>
  <c r="BP913" i="167"/>
  <c r="BP782" i="167"/>
  <c r="CO662" i="167"/>
  <c r="CO843" i="167"/>
  <c r="BO1054" i="167"/>
  <c r="BP433" i="167"/>
  <c r="CO695" i="167"/>
  <c r="BP929" i="167"/>
  <c r="CV1082" i="167"/>
  <c r="CT345" i="167"/>
  <c r="CV508" i="167"/>
  <c r="BP50" i="167"/>
  <c r="BP1269" i="167"/>
  <c r="BO397" i="167"/>
  <c r="CO1034" i="167"/>
  <c r="BP734" i="167"/>
  <c r="CT729" i="167"/>
  <c r="BP105" i="167"/>
  <c r="BP257" i="167"/>
  <c r="CQ568" i="167"/>
  <c r="CT568" i="167" s="1"/>
  <c r="BP1144" i="167"/>
  <c r="CQ826" i="167"/>
  <c r="CT826" i="167" s="1"/>
  <c r="BP851" i="167"/>
  <c r="BP739" i="167"/>
  <c r="BP523" i="167"/>
  <c r="BP459" i="167"/>
  <c r="CQ483" i="167"/>
  <c r="CV483" i="167" s="1"/>
  <c r="BP1160" i="167"/>
  <c r="CQ56" i="167"/>
  <c r="CV56" i="167" s="1"/>
  <c r="BO840" i="167"/>
  <c r="BP1108" i="167"/>
  <c r="CO718" i="167"/>
  <c r="CT961" i="167"/>
  <c r="CV819" i="167"/>
  <c r="CQ851" i="167"/>
  <c r="CT851" i="167" s="1"/>
  <c r="BP331" i="167"/>
  <c r="CQ84" i="167"/>
  <c r="CT84" i="167" s="1"/>
  <c r="CU731" i="167"/>
  <c r="CO186" i="167"/>
  <c r="BP1258" i="167"/>
  <c r="BO740" i="167"/>
  <c r="BP41" i="167"/>
  <c r="BP167" i="167"/>
  <c r="BP218" i="167"/>
  <c r="CQ287" i="167"/>
  <c r="CV287" i="167" s="1"/>
  <c r="CQ1241" i="167"/>
  <c r="CT1241" i="167" s="1"/>
  <c r="BO1209" i="167"/>
  <c r="BO1144" i="167"/>
  <c r="CV894" i="167"/>
  <c r="BP826" i="167"/>
  <c r="CU839" i="167"/>
  <c r="BP909" i="167"/>
  <c r="BP1027" i="167"/>
  <c r="BP49" i="167"/>
  <c r="BP23" i="167"/>
  <c r="CT155" i="167"/>
  <c r="BP394" i="167"/>
  <c r="CQ1091" i="167"/>
  <c r="CV1091" i="167" s="1"/>
  <c r="CT811" i="167"/>
  <c r="CT1253" i="167"/>
  <c r="CQ710" i="167"/>
  <c r="CV710" i="167" s="1"/>
  <c r="CO891" i="167"/>
  <c r="CT867" i="167"/>
  <c r="CU598" i="167"/>
  <c r="BP675" i="167"/>
  <c r="CQ740" i="167"/>
  <c r="CV740" i="167" s="1"/>
  <c r="BP437" i="167"/>
  <c r="CT397" i="167"/>
  <c r="CQ324" i="167"/>
  <c r="CV324" i="167" s="1"/>
  <c r="BP440" i="167"/>
  <c r="CO355" i="167"/>
  <c r="CQ274" i="167"/>
  <c r="CT274" i="167" s="1"/>
  <c r="CQ816" i="167"/>
  <c r="CT816" i="167" s="1"/>
  <c r="BP1126" i="167"/>
  <c r="BO988" i="167"/>
  <c r="CV855" i="167"/>
  <c r="CW855" i="167" s="1"/>
  <c r="BP637" i="167"/>
  <c r="BP564" i="167"/>
  <c r="BP292" i="167"/>
  <c r="BO331" i="167"/>
  <c r="CU1131" i="167"/>
  <c r="CP1131" i="167" s="1"/>
  <c r="CQ1209" i="167"/>
  <c r="CT1209" i="167" s="1"/>
  <c r="BP1088" i="167"/>
  <c r="BP1208" i="167"/>
  <c r="CU894" i="167"/>
  <c r="CP894" i="167" s="1"/>
  <c r="CT829" i="167"/>
  <c r="BP797" i="167"/>
  <c r="BP567" i="167"/>
  <c r="BP479" i="167"/>
  <c r="BP145" i="167"/>
  <c r="CQ157" i="167"/>
  <c r="CT157" i="167" s="1"/>
  <c r="BP216" i="167"/>
  <c r="BO84" i="167"/>
  <c r="BP1131" i="167"/>
  <c r="CU618" i="167"/>
  <c r="CP618" i="167" s="1"/>
  <c r="BO508" i="167"/>
  <c r="CQ1270" i="167"/>
  <c r="CT1270" i="167" s="1"/>
  <c r="CQ1254" i="167"/>
  <c r="CT1254" i="167" s="1"/>
  <c r="BP1128" i="167"/>
  <c r="BP561" i="167"/>
  <c r="BP476" i="167"/>
  <c r="BP108" i="167"/>
  <c r="CT262" i="167"/>
  <c r="BO345" i="167"/>
  <c r="CQ196" i="167"/>
  <c r="CT196" i="167" s="1"/>
  <c r="CO83" i="167"/>
  <c r="CU1255" i="167"/>
  <c r="BP1189" i="167"/>
  <c r="CQ1080" i="167"/>
  <c r="CT1080" i="167" s="1"/>
  <c r="BP1120" i="167"/>
  <c r="CU769" i="167"/>
  <c r="CQ83" i="167"/>
  <c r="CV83" i="167" s="1"/>
  <c r="BP185" i="167"/>
  <c r="CT554" i="167"/>
  <c r="BO432" i="167"/>
  <c r="CV798" i="167"/>
  <c r="CO764" i="167"/>
  <c r="BO555" i="167"/>
  <c r="CV1136" i="167"/>
  <c r="CW1136" i="167" s="1"/>
  <c r="CU1219" i="167"/>
  <c r="BP1263" i="167"/>
  <c r="CQ780" i="167"/>
  <c r="CT780" i="167" s="1"/>
  <c r="CU1159" i="167"/>
  <c r="BP891" i="167"/>
  <c r="BP44" i="167"/>
  <c r="CO944" i="167"/>
  <c r="CU1201" i="167"/>
  <c r="CU725" i="167"/>
  <c r="BP649" i="167"/>
  <c r="BP1215" i="167"/>
  <c r="CU1210" i="167"/>
  <c r="CP1210" i="167" s="1"/>
  <c r="BP299" i="167"/>
  <c r="BP255" i="167"/>
  <c r="CO653" i="167"/>
  <c r="CU1125" i="167"/>
  <c r="CO1245" i="167"/>
  <c r="CO1012" i="167"/>
  <c r="BP772" i="167"/>
  <c r="BP702" i="167"/>
  <c r="CT765" i="167"/>
  <c r="CT1101" i="167"/>
  <c r="CU908" i="167"/>
  <c r="BP276" i="167"/>
  <c r="BP274" i="167"/>
  <c r="BP352" i="167"/>
  <c r="CU358" i="167"/>
  <c r="CU1134" i="167"/>
  <c r="CU657" i="167"/>
  <c r="CP657" i="167" s="1"/>
  <c r="CU631" i="167"/>
  <c r="CU502" i="167"/>
  <c r="BP807" i="167"/>
  <c r="BO363" i="167"/>
  <c r="CQ1248" i="167"/>
  <c r="CT1248" i="167" s="1"/>
  <c r="CQ58" i="167"/>
  <c r="CT58" i="167" s="1"/>
  <c r="CV737" i="167"/>
  <c r="CU1124" i="167"/>
  <c r="CP1124" i="167" s="1"/>
  <c r="CU1160" i="167"/>
  <c r="CP1160" i="167" s="1"/>
  <c r="BP1270" i="167"/>
  <c r="BP1133" i="167"/>
  <c r="CU890" i="167"/>
  <c r="CV473" i="167"/>
  <c r="BO1231" i="167"/>
  <c r="CT913" i="167"/>
  <c r="CW913" i="167" s="1"/>
  <c r="CO1239" i="167"/>
  <c r="BP1074" i="167"/>
  <c r="BP1087" i="167"/>
  <c r="CQ952" i="167"/>
  <c r="CT952" i="167" s="1"/>
  <c r="CU859" i="167"/>
  <c r="CP859" i="167" s="1"/>
  <c r="BP1264" i="167"/>
  <c r="CO1101" i="167"/>
  <c r="BO1130" i="167"/>
  <c r="BP1107" i="167"/>
  <c r="CU1107" i="167"/>
  <c r="BP1078" i="167"/>
  <c r="BO1107" i="167"/>
  <c r="CV588" i="167"/>
  <c r="CQ1177" i="167"/>
  <c r="CT1177" i="167" s="1"/>
  <c r="BP639" i="167"/>
  <c r="BO235" i="167"/>
  <c r="CQ180" i="167"/>
  <c r="CV180" i="167" s="1"/>
  <c r="BP173" i="167"/>
  <c r="BP392" i="167"/>
  <c r="BP1217" i="167"/>
  <c r="BP676" i="167"/>
  <c r="CU1270" i="167"/>
  <c r="CP1270" i="167" s="1"/>
  <c r="BP1213" i="167"/>
  <c r="BP1149" i="167"/>
  <c r="BP756" i="167"/>
  <c r="BP729" i="167"/>
  <c r="BP1227" i="167"/>
  <c r="CU1154" i="167"/>
  <c r="CU745" i="167"/>
  <c r="CU1123" i="167"/>
  <c r="CP1123" i="167" s="1"/>
  <c r="CU940" i="167"/>
  <c r="CU561" i="167"/>
  <c r="CU523" i="167"/>
  <c r="CU1209" i="167"/>
  <c r="BP157" i="167"/>
  <c r="BP166" i="167"/>
  <c r="CQ402" i="167"/>
  <c r="CV402" i="167" s="1"/>
  <c r="CO182" i="167"/>
  <c r="CQ552" i="167"/>
  <c r="CT552" i="167" s="1"/>
  <c r="BP875" i="167"/>
  <c r="CQ431" i="167"/>
  <c r="CT431" i="167" s="1"/>
  <c r="BP1013" i="167"/>
  <c r="CO478" i="167"/>
  <c r="CO272" i="167"/>
  <c r="BO402" i="167"/>
  <c r="CO206" i="167"/>
  <c r="BO663" i="167"/>
  <c r="BP802" i="167"/>
  <c r="BP495" i="167"/>
  <c r="CQ1013" i="167"/>
  <c r="CT1013" i="167" s="1"/>
  <c r="BO649" i="167"/>
  <c r="BP297" i="167"/>
  <c r="BP350" i="167"/>
  <c r="CV916" i="167"/>
  <c r="CT562" i="167"/>
  <c r="BP454" i="167"/>
  <c r="CQ438" i="167"/>
  <c r="CT438" i="167" s="1"/>
  <c r="CO417" i="167"/>
  <c r="BP773" i="167"/>
  <c r="CQ210" i="167"/>
  <c r="CV210" i="167" s="1"/>
  <c r="CT389" i="167"/>
  <c r="CT532" i="167"/>
  <c r="BO389" i="167"/>
  <c r="BP688" i="167"/>
  <c r="BP470" i="167"/>
  <c r="BO210" i="167"/>
  <c r="BP468" i="167"/>
  <c r="CT70" i="167"/>
  <c r="BP110" i="167"/>
  <c r="BP384" i="167"/>
  <c r="BP77" i="167"/>
  <c r="BP124" i="167"/>
  <c r="CO200" i="167"/>
  <c r="CO1111" i="167"/>
  <c r="CT649" i="167"/>
  <c r="CV649" i="167"/>
  <c r="BP1158" i="167"/>
  <c r="CT633" i="167"/>
  <c r="BO1106" i="167"/>
  <c r="BO810" i="167"/>
  <c r="BP847" i="167"/>
  <c r="CU639" i="167"/>
  <c r="BP1124" i="167"/>
  <c r="CQ1020" i="167"/>
  <c r="CV1020" i="167" s="1"/>
  <c r="BO1139" i="167"/>
  <c r="BP1152" i="167"/>
  <c r="BO1101" i="167"/>
  <c r="CT638" i="167"/>
  <c r="CQ673" i="167"/>
  <c r="CV673" i="167" s="1"/>
  <c r="CQ1106" i="167"/>
  <c r="CT1106" i="167" s="1"/>
  <c r="BP1093" i="167"/>
  <c r="CO1066" i="167"/>
  <c r="BP910" i="167"/>
  <c r="CQ964" i="167"/>
  <c r="CV964" i="167" s="1"/>
  <c r="CO1058" i="167"/>
  <c r="CQ663" i="167"/>
  <c r="CV663" i="167" s="1"/>
  <c r="CV1150" i="167"/>
  <c r="CU604" i="167"/>
  <c r="CP604" i="167" s="1"/>
  <c r="BP1101" i="167"/>
  <c r="BP942" i="167"/>
  <c r="BO641" i="167"/>
  <c r="BP672" i="167"/>
  <c r="BP810" i="167"/>
  <c r="BP873" i="167"/>
  <c r="CU1127" i="167"/>
  <c r="BO1051" i="167"/>
  <c r="BP947" i="167"/>
  <c r="BO543" i="167"/>
  <c r="CQ1190" i="167"/>
  <c r="CV1190" i="167" s="1"/>
  <c r="BP1223" i="167"/>
  <c r="CO1209" i="167"/>
  <c r="BP1065" i="167"/>
  <c r="BP896" i="167"/>
  <c r="BP755" i="167"/>
  <c r="CO713" i="167"/>
  <c r="BP824" i="167"/>
  <c r="CV1265" i="167"/>
  <c r="CO1135" i="167"/>
  <c r="BP987" i="167"/>
  <c r="CV874" i="167"/>
  <c r="BO964" i="167"/>
  <c r="BP1244" i="167"/>
  <c r="CU1151" i="167"/>
  <c r="CP1151" i="167" s="1"/>
  <c r="BP607" i="167"/>
  <c r="CV783" i="167"/>
  <c r="CQ1217" i="167"/>
  <c r="CT1217" i="167" s="1"/>
  <c r="BP1183" i="167"/>
  <c r="BP1166" i="167"/>
  <c r="CQ1078" i="167"/>
  <c r="CV1078" i="167" s="1"/>
  <c r="CQ755" i="167"/>
  <c r="CV755" i="167" s="1"/>
  <c r="BP1009" i="167"/>
  <c r="CO582" i="167"/>
  <c r="BP1051" i="167"/>
  <c r="CT975" i="167"/>
  <c r="BP996" i="167"/>
  <c r="CU844" i="167"/>
  <c r="CU1044" i="167"/>
  <c r="CU860" i="167"/>
  <c r="CU1094" i="167"/>
  <c r="BP857" i="167"/>
  <c r="CT545" i="167"/>
  <c r="CV472" i="167"/>
  <c r="CW472" i="167" s="1"/>
  <c r="CT749" i="167"/>
  <c r="CV908" i="167"/>
  <c r="BP1119" i="167"/>
  <c r="BP764" i="167"/>
  <c r="BP620" i="167"/>
  <c r="BP1161" i="167"/>
  <c r="BP969" i="167"/>
  <c r="CU983" i="167"/>
  <c r="CQ1261" i="167"/>
  <c r="CT1261" i="167" s="1"/>
  <c r="BP457" i="167"/>
  <c r="BO1045" i="167"/>
  <c r="CQ244" i="167"/>
  <c r="CT244" i="167" s="1"/>
  <c r="CT582" i="167"/>
  <c r="CW310" i="167"/>
  <c r="CV1076" i="167"/>
  <c r="BP719" i="167"/>
  <c r="BP1233" i="167"/>
  <c r="BP1200" i="167"/>
  <c r="CQ782" i="167"/>
  <c r="CT782" i="167" s="1"/>
  <c r="CU1162" i="167"/>
  <c r="BP699" i="167"/>
  <c r="BP1090" i="167"/>
  <c r="CU1149" i="167"/>
  <c r="CT873" i="167"/>
  <c r="BP552" i="167"/>
  <c r="CU692" i="167"/>
  <c r="CT535" i="167"/>
  <c r="BP1063" i="167"/>
  <c r="BP842" i="167"/>
  <c r="BP829" i="167"/>
  <c r="CU1008" i="167"/>
  <c r="BP1251" i="167"/>
  <c r="CQ1275" i="167"/>
  <c r="CV1275" i="167" s="1"/>
  <c r="CT1150" i="167"/>
  <c r="BO1153" i="167"/>
  <c r="CO923" i="167"/>
  <c r="BP846" i="167"/>
  <c r="BO857" i="167"/>
  <c r="BO699" i="167"/>
  <c r="CQ618" i="167"/>
  <c r="CT618" i="167" s="1"/>
  <c r="CQ1230" i="167"/>
  <c r="CT1230" i="167" s="1"/>
  <c r="BP252" i="167"/>
  <c r="CQ886" i="167"/>
  <c r="CV886" i="167" s="1"/>
  <c r="CQ1251" i="167"/>
  <c r="CT1251" i="167" s="1"/>
  <c r="BP925" i="167"/>
  <c r="CV879" i="167"/>
  <c r="CQ1090" i="167"/>
  <c r="CT1090" i="167" s="1"/>
  <c r="CT1111" i="167"/>
  <c r="BP487" i="167"/>
  <c r="CQ1234" i="167"/>
  <c r="CV1234" i="167" s="1"/>
  <c r="BO1251" i="167"/>
  <c r="CQ644" i="167"/>
  <c r="CT644" i="167" s="1"/>
  <c r="CQ1162" i="167"/>
  <c r="CV1162" i="167" s="1"/>
  <c r="BP898" i="167"/>
  <c r="CQ243" i="167"/>
  <c r="CT243" i="167" s="1"/>
  <c r="CQ699" i="167"/>
  <c r="CT699" i="167" s="1"/>
  <c r="BP584" i="167"/>
  <c r="BP27" i="167"/>
  <c r="BP156" i="167"/>
  <c r="BP235" i="167"/>
  <c r="CT543" i="167"/>
  <c r="CU559" i="167"/>
  <c r="BP628" i="167"/>
  <c r="BP5" i="167"/>
  <c r="BP478" i="167"/>
  <c r="CU174" i="167"/>
  <c r="CU167" i="167"/>
  <c r="CP167" i="167" s="1"/>
  <c r="BP425" i="167"/>
  <c r="CU1242" i="167"/>
  <c r="BP745" i="167"/>
  <c r="BP834" i="167"/>
  <c r="BP1129" i="167"/>
  <c r="BO842" i="167"/>
  <c r="BP1081" i="167"/>
  <c r="CU907" i="167"/>
  <c r="CU701" i="167"/>
  <c r="BP831" i="167"/>
  <c r="CO852" i="167"/>
  <c r="BP986" i="167"/>
  <c r="CT1026" i="167"/>
  <c r="CQ764" i="167"/>
  <c r="CV764" i="167" s="1"/>
  <c r="CU893" i="167"/>
  <c r="BP1139" i="167"/>
  <c r="BP819" i="167"/>
  <c r="CQ795" i="167"/>
  <c r="CV795" i="167" s="1"/>
  <c r="CT791" i="167"/>
  <c r="BP1106" i="167"/>
  <c r="BP776" i="167"/>
  <c r="CT677" i="167"/>
  <c r="CV334" i="167"/>
  <c r="CQ604" i="167"/>
  <c r="BP1146" i="167"/>
  <c r="CO865" i="167"/>
  <c r="BP905" i="167"/>
  <c r="CT1128" i="167"/>
  <c r="BP1026" i="167"/>
  <c r="BP730" i="167"/>
  <c r="CT753" i="167"/>
  <c r="CQ743" i="167"/>
  <c r="CV743" i="167" s="1"/>
  <c r="CQ501" i="167"/>
  <c r="CV501" i="167" s="1"/>
  <c r="CT1205" i="167"/>
  <c r="BP743" i="167"/>
  <c r="CO886" i="167"/>
  <c r="BP795" i="167"/>
  <c r="CV793" i="167"/>
  <c r="CT783" i="167"/>
  <c r="BO501" i="167"/>
  <c r="CQ1269" i="167"/>
  <c r="CT1269" i="167" s="1"/>
  <c r="CT511" i="167"/>
  <c r="BP1168" i="167"/>
  <c r="CQ1153" i="167"/>
  <c r="CV1153" i="167" s="1"/>
  <c r="BP861" i="167"/>
  <c r="BO1098" i="167"/>
  <c r="BP1023" i="167"/>
  <c r="BO6" i="167"/>
  <c r="CT145" i="167"/>
  <c r="BP308" i="167"/>
  <c r="CT331" i="167"/>
  <c r="BO536" i="167"/>
  <c r="CV765" i="167"/>
  <c r="BP1137" i="167"/>
  <c r="CV1149" i="167"/>
  <c r="CQ1098" i="167"/>
  <c r="CV1098" i="167" s="1"/>
  <c r="BP964" i="167"/>
  <c r="CQ702" i="167"/>
  <c r="CV702" i="167" s="1"/>
  <c r="CQ745" i="167"/>
  <c r="CT745" i="167" s="1"/>
  <c r="CQ1045" i="167"/>
  <c r="CV1045" i="167" s="1"/>
  <c r="CT559" i="167"/>
  <c r="BP1250" i="167"/>
  <c r="BO1165" i="167"/>
  <c r="BP860" i="167"/>
  <c r="CV844" i="167"/>
  <c r="CQ857" i="167"/>
  <c r="CV857" i="167" s="1"/>
  <c r="BP1230" i="167"/>
  <c r="BP1030" i="167"/>
  <c r="BP677" i="167"/>
  <c r="CV1193" i="167"/>
  <c r="CV811" i="167"/>
  <c r="CQ635" i="167"/>
  <c r="CT635" i="167" s="1"/>
  <c r="BO791" i="167"/>
  <c r="CU679" i="167"/>
  <c r="CP679" i="167" s="1"/>
  <c r="CU763" i="167"/>
  <c r="CU1142" i="167"/>
  <c r="BP906" i="167"/>
  <c r="CU790" i="167"/>
  <c r="BP724" i="167"/>
  <c r="CU664" i="167"/>
  <c r="BP843" i="167"/>
  <c r="CQ831" i="167"/>
  <c r="CT831" i="167" s="1"/>
  <c r="CQ973" i="167"/>
  <c r="CT973" i="167" s="1"/>
  <c r="CQ1157" i="167"/>
  <c r="CV1157" i="167" s="1"/>
  <c r="BP482" i="167"/>
  <c r="BP1085" i="167"/>
  <c r="BP1046" i="167"/>
  <c r="BP893" i="167"/>
  <c r="BP794" i="167"/>
  <c r="BP904" i="167"/>
  <c r="CT742" i="167"/>
  <c r="BP762" i="167"/>
  <c r="CQ847" i="167"/>
  <c r="CV847" i="167" s="1"/>
  <c r="CO743" i="167"/>
  <c r="BP1184" i="167"/>
  <c r="BO1026" i="167"/>
  <c r="BP853" i="167"/>
  <c r="BP485" i="167"/>
  <c r="CO714" i="167"/>
  <c r="BP1214" i="167"/>
  <c r="BP753" i="167"/>
  <c r="BP713" i="167"/>
  <c r="BP1157" i="167"/>
  <c r="BP484" i="167"/>
  <c r="BP46" i="167"/>
  <c r="CT416" i="167"/>
  <c r="CQ1250" i="167"/>
  <c r="CT1250" i="167" s="1"/>
  <c r="CQ82" i="167"/>
  <c r="CT82" i="167" s="1"/>
  <c r="CQ135" i="167"/>
  <c r="CT135" i="167" s="1"/>
  <c r="CO756" i="167"/>
  <c r="BP687" i="167"/>
  <c r="BP691" i="167"/>
  <c r="CQ1165" i="167"/>
  <c r="CT1165" i="167" s="1"/>
  <c r="CQ707" i="167"/>
  <c r="CV707" i="167" s="1"/>
  <c r="CO415" i="167"/>
  <c r="CO325" i="167"/>
  <c r="CO1113" i="167"/>
  <c r="CU1243" i="167"/>
  <c r="CT1193" i="167"/>
  <c r="BO582" i="167"/>
  <c r="CO54" i="167"/>
  <c r="BP188" i="167"/>
  <c r="CQ69" i="167"/>
  <c r="CT69" i="167" s="1"/>
  <c r="BP984" i="167"/>
  <c r="CQ725" i="167"/>
  <c r="CT725" i="167" s="1"/>
  <c r="BP152" i="167"/>
  <c r="CT404" i="167"/>
  <c r="CO146" i="167"/>
  <c r="CU550" i="167"/>
  <c r="CP550" i="167" s="1"/>
  <c r="BP570" i="167"/>
  <c r="BP680" i="167"/>
  <c r="BP509" i="167"/>
  <c r="BP471" i="167"/>
  <c r="BP176" i="167"/>
  <c r="BP413" i="167"/>
  <c r="CQ713" i="167"/>
  <c r="CO607" i="167"/>
  <c r="BP907" i="167"/>
  <c r="CQ261" i="167"/>
  <c r="CT261" i="167" s="1"/>
  <c r="CQ1244" i="167"/>
  <c r="CT1244" i="167" s="1"/>
  <c r="BP316" i="167"/>
  <c r="BP208" i="167"/>
  <c r="CQ875" i="167"/>
  <c r="CT875" i="167" s="1"/>
  <c r="BP163" i="167"/>
  <c r="BP201" i="167"/>
  <c r="BP301" i="167"/>
  <c r="BO1234" i="167"/>
  <c r="BP725" i="167"/>
  <c r="BO743" i="167"/>
  <c r="BP74" i="167"/>
  <c r="CU39" i="167"/>
  <c r="CP39" i="167" s="1"/>
  <c r="CQ187" i="167"/>
  <c r="CV187" i="167" s="1"/>
  <c r="CV382" i="167"/>
  <c r="CW382" i="167" s="1"/>
  <c r="CT1145" i="167"/>
  <c r="BO135" i="167"/>
  <c r="BP1104" i="167"/>
  <c r="BP788" i="167"/>
  <c r="BP1176" i="167"/>
  <c r="BP841" i="167"/>
  <c r="CU641" i="167"/>
  <c r="BP701" i="167"/>
  <c r="CU834" i="167"/>
  <c r="CT595" i="167"/>
  <c r="CQ860" i="167"/>
  <c r="CO747" i="167"/>
  <c r="BP763" i="167"/>
  <c r="CU1254" i="167"/>
  <c r="BP1153" i="167"/>
  <c r="CU891" i="167"/>
  <c r="BO1113" i="167"/>
  <c r="BP1054" i="167"/>
  <c r="CT550" i="167"/>
  <c r="CQ1060" i="167"/>
  <c r="CT1060" i="167" s="1"/>
  <c r="BP1205" i="167"/>
  <c r="BP948" i="167"/>
  <c r="CQ1215" i="167"/>
  <c r="CV1215" i="167" s="1"/>
  <c r="CT612" i="167"/>
  <c r="BP1042" i="167"/>
  <c r="BP1207" i="167"/>
  <c r="CV263" i="167"/>
  <c r="CT325" i="167"/>
  <c r="BP918" i="167"/>
  <c r="CQ724" i="167"/>
  <c r="CV724" i="167" s="1"/>
  <c r="CV306" i="167"/>
  <c r="CW306" i="167" s="1"/>
  <c r="BO544" i="167"/>
  <c r="CQ544" i="167"/>
  <c r="CT544" i="167" s="1"/>
  <c r="BN453" i="167"/>
  <c r="BO453" i="167"/>
  <c r="CQ1198" i="167"/>
  <c r="CV1198" i="167" s="1"/>
  <c r="CQ1169" i="167"/>
  <c r="CT1169" i="167" s="1"/>
  <c r="CQ1073" i="167"/>
  <c r="CT1073" i="167" s="1"/>
  <c r="CQ686" i="167"/>
  <c r="CT686" i="167" s="1"/>
  <c r="CQ1055" i="167"/>
  <c r="CV1055" i="167" s="1"/>
  <c r="CQ1167" i="167"/>
  <c r="CT1167" i="167" s="1"/>
  <c r="CQ647" i="167"/>
  <c r="CQ1112" i="167"/>
  <c r="CV1112" i="167" s="1"/>
  <c r="CQ465" i="167"/>
  <c r="CT465" i="167" s="1"/>
  <c r="CQ1131" i="167"/>
  <c r="CT1131" i="167" s="1"/>
  <c r="CQ453" i="167"/>
  <c r="CT453" i="167" s="1"/>
  <c r="CQ931" i="167"/>
  <c r="CT931" i="167" s="1"/>
  <c r="CQ68" i="167"/>
  <c r="CT68" i="167" s="1"/>
  <c r="CQ1164" i="167"/>
  <c r="CV1164" i="167" s="1"/>
  <c r="CQ950" i="167"/>
  <c r="CT950" i="167" s="1"/>
  <c r="CQ1067" i="167"/>
  <c r="CV1067" i="167" s="1"/>
  <c r="CQ14" i="167"/>
  <c r="CQ1085" i="167"/>
  <c r="CV1085" i="167" s="1"/>
  <c r="CQ469" i="167"/>
  <c r="CV469" i="167" s="1"/>
  <c r="CQ1059" i="167"/>
  <c r="CT1059" i="167" s="1"/>
  <c r="CQ19" i="167"/>
  <c r="CT19" i="167" s="1"/>
  <c r="CQ1239" i="167"/>
  <c r="CT1239" i="167" s="1"/>
  <c r="CQ803" i="167"/>
  <c r="CT803" i="167" s="1"/>
  <c r="CQ1208" i="167"/>
  <c r="CT1208" i="167" s="1"/>
  <c r="CQ579" i="167"/>
  <c r="CV579" i="167" s="1"/>
  <c r="CQ1079" i="167"/>
  <c r="CT1079" i="167" s="1"/>
  <c r="CQ463" i="167"/>
  <c r="CV463" i="167" s="1"/>
  <c r="CQ967" i="167"/>
  <c r="CV967" i="167" s="1"/>
  <c r="CQ44" i="167"/>
  <c r="CT44" i="167" s="1"/>
  <c r="CQ1050" i="167"/>
  <c r="CV1050" i="167" s="1"/>
  <c r="CQ26" i="167"/>
  <c r="CT26" i="167" s="1"/>
  <c r="CQ824" i="167"/>
  <c r="CT824" i="167" s="1"/>
  <c r="CQ364" i="167"/>
  <c r="CT364" i="167" s="1"/>
  <c r="CQ762" i="167"/>
  <c r="CT762" i="167" s="1"/>
  <c r="CQ400" i="167"/>
  <c r="CT400" i="167" s="1"/>
  <c r="CQ850" i="167"/>
  <c r="CV850" i="167" s="1"/>
  <c r="CQ211" i="167"/>
  <c r="CV211" i="167" s="1"/>
  <c r="CQ542" i="167"/>
  <c r="CV542" i="167" s="1"/>
  <c r="CQ333" i="167"/>
  <c r="CT333" i="167" s="1"/>
  <c r="CQ756" i="167"/>
  <c r="CV756" i="167" s="1"/>
  <c r="CQ169" i="167"/>
  <c r="CV169" i="167" s="1"/>
  <c r="CQ1033" i="167"/>
  <c r="CT1033" i="167" s="1"/>
  <c r="CQ235" i="167"/>
  <c r="CT235" i="167" s="1"/>
  <c r="CQ885" i="167"/>
  <c r="CV885" i="167" s="1"/>
  <c r="CQ370" i="167"/>
  <c r="CV370" i="167" s="1"/>
  <c r="CQ1232" i="167"/>
  <c r="CV1232" i="167" s="1"/>
  <c r="CQ335" i="167"/>
  <c r="CV335" i="167" s="1"/>
  <c r="CQ697" i="167"/>
  <c r="CV697" i="167" s="1"/>
  <c r="CQ433" i="167"/>
  <c r="CV433" i="167" s="1"/>
  <c r="CV94" i="167"/>
  <c r="CT94" i="167"/>
  <c r="CQ925" i="167"/>
  <c r="CT925" i="167" s="1"/>
  <c r="CQ79" i="167"/>
  <c r="CV79" i="167" s="1"/>
  <c r="CV405" i="167"/>
  <c r="CT405" i="167"/>
  <c r="CP603" i="167"/>
  <c r="CQ846" i="167"/>
  <c r="CT846" i="167" s="1"/>
  <c r="CQ111" i="167"/>
  <c r="CT111" i="167" s="1"/>
  <c r="CQ1081" i="167"/>
  <c r="CT1081" i="167" s="1"/>
  <c r="CQ212" i="167"/>
  <c r="CT212" i="167" s="1"/>
  <c r="CP576" i="167"/>
  <c r="CQ944" i="167"/>
  <c r="CT944" i="167" s="1"/>
  <c r="CQ268" i="167"/>
  <c r="CT268" i="167" s="1"/>
  <c r="CT280" i="167"/>
  <c r="CV280" i="167"/>
  <c r="BP666" i="167"/>
  <c r="CQ297" i="167"/>
  <c r="CV297" i="167" s="1"/>
  <c r="CV366" i="167"/>
  <c r="CT366" i="167"/>
  <c r="CQ703" i="167"/>
  <c r="CT703" i="167" s="1"/>
  <c r="CQ432" i="167"/>
  <c r="CT432" i="167" s="1"/>
  <c r="CQ836" i="167"/>
  <c r="CT836" i="167" s="1"/>
  <c r="CQ115" i="167"/>
  <c r="CV115" i="167" s="1"/>
  <c r="CQ909" i="167"/>
  <c r="CT909" i="167" s="1"/>
  <c r="CQ204" i="167"/>
  <c r="CT204" i="167" s="1"/>
  <c r="CQ759" i="167"/>
  <c r="CT759" i="167" s="1"/>
  <c r="CQ381" i="167"/>
  <c r="CV381" i="167" s="1"/>
  <c r="CT773" i="167"/>
  <c r="CP297" i="167"/>
  <c r="CQ810" i="167"/>
  <c r="CT810" i="167" s="1"/>
  <c r="CQ420" i="167"/>
  <c r="CT420" i="167" s="1"/>
  <c r="CT60" i="167"/>
  <c r="CV60" i="167"/>
  <c r="CP1186" i="167"/>
  <c r="CQ741" i="167"/>
  <c r="CT741" i="167" s="1"/>
  <c r="CQ393" i="167"/>
  <c r="CP567" i="167"/>
  <c r="CP486" i="167"/>
  <c r="CT144" i="167"/>
  <c r="CW144" i="167" s="1"/>
  <c r="CP16" i="167"/>
  <c r="CP14" i="167"/>
  <c r="CT491" i="167"/>
  <c r="CP27" i="167"/>
  <c r="CT97" i="167"/>
  <c r="CP711" i="167"/>
  <c r="CV410" i="167"/>
  <c r="CT410" i="167"/>
  <c r="CP240" i="167"/>
  <c r="CP53" i="167"/>
  <c r="CP216" i="167"/>
  <c r="CT31" i="167"/>
  <c r="CW31" i="167" s="1"/>
  <c r="CQ1058" i="167"/>
  <c r="CO467" i="167"/>
  <c r="CQ739" i="167"/>
  <c r="CT739" i="167" s="1"/>
  <c r="CQ419" i="167"/>
  <c r="CP527" i="167"/>
  <c r="CP494" i="167"/>
  <c r="CQ750" i="167"/>
  <c r="CT750" i="167" s="1"/>
  <c r="CQ945" i="167"/>
  <c r="CT945" i="167" s="1"/>
  <c r="CQ300" i="167"/>
  <c r="CT300" i="167" s="1"/>
  <c r="CQ447" i="167"/>
  <c r="CT447" i="167" s="1"/>
  <c r="CO973" i="167"/>
  <c r="CQ929" i="167"/>
  <c r="CQ607" i="167"/>
  <c r="CV607" i="167" s="1"/>
  <c r="CQ502" i="167"/>
  <c r="CO58" i="167"/>
  <c r="CQ403" i="167"/>
  <c r="CQ317" i="167"/>
  <c r="CV317" i="167" s="1"/>
  <c r="CQ390" i="167"/>
  <c r="CT390" i="167" s="1"/>
  <c r="CP496" i="167"/>
  <c r="BP956" i="167"/>
  <c r="CP335" i="167"/>
  <c r="CQ1042" i="167"/>
  <c r="CV1042" i="167" s="1"/>
  <c r="CQ52" i="167"/>
  <c r="CQ277" i="167"/>
  <c r="CT277" i="167" s="1"/>
  <c r="CQ428" i="167"/>
  <c r="CP584" i="167"/>
  <c r="CP572" i="167"/>
  <c r="CQ1129" i="167"/>
  <c r="CT1129" i="167" s="1"/>
  <c r="CQ293" i="167"/>
  <c r="CV293" i="167" s="1"/>
  <c r="CQ315" i="167"/>
  <c r="CQ376" i="167"/>
  <c r="CV376" i="167" s="1"/>
  <c r="CT311" i="167"/>
  <c r="CT1071" i="167"/>
  <c r="CQ683" i="167"/>
  <c r="CT683" i="167" s="1"/>
  <c r="CP222" i="167"/>
  <c r="CP78" i="167"/>
  <c r="CP1187" i="167"/>
  <c r="CQ813" i="167"/>
  <c r="CV813" i="167" s="1"/>
  <c r="CQ467" i="167"/>
  <c r="CQ276" i="167"/>
  <c r="CV276" i="167" s="1"/>
  <c r="CO1254" i="167"/>
  <c r="CP861" i="167"/>
  <c r="CQ574" i="167"/>
  <c r="CQ540" i="167"/>
  <c r="CT540" i="167" s="1"/>
  <c r="CQ399" i="167"/>
  <c r="CQ394" i="167"/>
  <c r="CT394" i="167" s="1"/>
  <c r="CT371" i="167"/>
  <c r="CT407" i="167"/>
  <c r="BO780" i="167"/>
  <c r="CP452" i="167"/>
  <c r="CP333" i="167"/>
  <c r="CQ66" i="167"/>
  <c r="CT66" i="167" s="1"/>
  <c r="CP363" i="167"/>
  <c r="CO571" i="167"/>
  <c r="CP210" i="167"/>
  <c r="CP405" i="167"/>
  <c r="CP431" i="167"/>
  <c r="BN1193" i="167"/>
  <c r="BO1193" i="167"/>
  <c r="CQ8" i="167"/>
  <c r="CT8" i="167" s="1"/>
  <c r="CQ41" i="167"/>
  <c r="CQ250" i="167"/>
  <c r="CQ327" i="167"/>
  <c r="CT327" i="167" s="1"/>
  <c r="CP412" i="167"/>
  <c r="CP453" i="167"/>
  <c r="CQ177" i="167"/>
  <c r="CT177" i="167" s="1"/>
  <c r="CQ768" i="167"/>
  <c r="CT768" i="167" s="1"/>
  <c r="CQ128" i="167"/>
  <c r="CV128" i="167" s="1"/>
  <c r="CQ253" i="167"/>
  <c r="CQ285" i="167"/>
  <c r="CP368" i="167"/>
  <c r="CP398" i="167"/>
  <c r="CQ687" i="167"/>
  <c r="CT687" i="167" s="1"/>
  <c r="CQ996" i="167"/>
  <c r="CV996" i="167" s="1"/>
  <c r="CQ534" i="167"/>
  <c r="CV534" i="167" s="1"/>
  <c r="CQ57" i="167"/>
  <c r="CT57" i="167" s="1"/>
  <c r="CQ303" i="167"/>
  <c r="CT303" i="167" s="1"/>
  <c r="CP435" i="167"/>
  <c r="CQ1135" i="167"/>
  <c r="CT1135" i="167" s="1"/>
  <c r="CQ1189" i="167"/>
  <c r="CT1189" i="167" s="1"/>
  <c r="CQ632" i="167"/>
  <c r="BO632" i="167"/>
  <c r="CQ551" i="167"/>
  <c r="CT551" i="167" s="1"/>
  <c r="CQ583" i="167"/>
  <c r="CQ71" i="167"/>
  <c r="CV71" i="167" s="1"/>
  <c r="CQ527" i="167"/>
  <c r="CQ178" i="167"/>
  <c r="CV178" i="167" s="1"/>
  <c r="CQ255" i="167"/>
  <c r="CV255" i="167" s="1"/>
  <c r="CQ182" i="167"/>
  <c r="CT182" i="167" s="1"/>
  <c r="CQ110" i="167"/>
  <c r="CQ328" i="167"/>
  <c r="CP446" i="167"/>
  <c r="CP428" i="167"/>
  <c r="CO1196" i="167"/>
  <c r="CP449" i="167"/>
  <c r="BN117" i="167"/>
  <c r="BO117" i="167"/>
  <c r="CQ423" i="167"/>
  <c r="CT423" i="167" s="1"/>
  <c r="CQ377" i="167"/>
  <c r="CT377" i="167" s="1"/>
  <c r="CT893" i="167"/>
  <c r="BP407" i="167"/>
  <c r="CV532" i="167"/>
  <c r="CO680" i="167"/>
  <c r="CO857" i="167"/>
  <c r="BP259" i="167"/>
  <c r="BP238" i="167"/>
  <c r="BO1183" i="167"/>
  <c r="CO1198" i="167"/>
  <c r="CV262" i="167"/>
  <c r="BP988" i="167"/>
  <c r="CO1146" i="167"/>
  <c r="CT1102" i="167"/>
  <c r="CT726" i="167"/>
  <c r="CT563" i="167"/>
  <c r="CV408" i="167"/>
  <c r="BP953" i="167"/>
  <c r="CQ1004" i="167"/>
  <c r="CT1004" i="167" s="1"/>
  <c r="BO847" i="167"/>
  <c r="BP881" i="167"/>
  <c r="CQ1231" i="167"/>
  <c r="BP916" i="167"/>
  <c r="CV422" i="167"/>
  <c r="CW422" i="167" s="1"/>
  <c r="BP737" i="167"/>
  <c r="BP1033" i="167"/>
  <c r="CQ881" i="167"/>
  <c r="BP640" i="167"/>
  <c r="CQ993" i="167"/>
  <c r="CO946" i="167"/>
  <c r="CV1119" i="167"/>
  <c r="BP1048" i="167"/>
  <c r="CQ888" i="167"/>
  <c r="CT888" i="167" s="1"/>
  <c r="BO1042" i="167"/>
  <c r="CQ485" i="167"/>
  <c r="CV485" i="167" s="1"/>
  <c r="BO485" i="167"/>
  <c r="BP1010" i="167"/>
  <c r="BN1076" i="167"/>
  <c r="BO1076" i="167"/>
  <c r="CQ1264" i="167"/>
  <c r="CT1264" i="167" s="1"/>
  <c r="BP1275" i="167"/>
  <c r="BP1028" i="167"/>
  <c r="BO888" i="167"/>
  <c r="BP1181" i="167"/>
  <c r="BP681" i="167"/>
  <c r="BP1092" i="167"/>
  <c r="BP670" i="167"/>
  <c r="BP888" i="167"/>
  <c r="CQ670" i="167"/>
  <c r="CT670" i="167" s="1"/>
  <c r="BO1270" i="167"/>
  <c r="BP979" i="167"/>
  <c r="BP813" i="167"/>
  <c r="CO780" i="167"/>
  <c r="BO750" i="167"/>
  <c r="CQ799" i="167"/>
  <c r="BP661" i="167"/>
  <c r="BO792" i="167"/>
  <c r="CV792" i="167"/>
  <c r="CO936" i="167"/>
  <c r="CQ1183" i="167"/>
  <c r="CT1183" i="167" s="1"/>
  <c r="BP1193" i="167"/>
  <c r="CU1025" i="167"/>
  <c r="CP1025" i="167" s="1"/>
  <c r="CV790" i="167"/>
  <c r="CT790" i="167"/>
  <c r="CQ1019" i="167"/>
  <c r="CT1019" i="167" s="1"/>
  <c r="CO904" i="167"/>
  <c r="CQ1195" i="167"/>
  <c r="CT1195" i="167" s="1"/>
  <c r="CQ1166" i="167"/>
  <c r="CT1166" i="167" s="1"/>
  <c r="CQ758" i="167"/>
  <c r="CT758" i="167" s="1"/>
  <c r="BP1086" i="167"/>
  <c r="BO945" i="167"/>
  <c r="CQ1181" i="167"/>
  <c r="CV1181" i="167" s="1"/>
  <c r="BO1181" i="167"/>
  <c r="CQ843" i="167"/>
  <c r="CT843" i="167" s="1"/>
  <c r="BO843" i="167"/>
  <c r="CQ969" i="167"/>
  <c r="CT969" i="167" s="1"/>
  <c r="CQ933" i="167"/>
  <c r="CT933" i="167" s="1"/>
  <c r="CT794" i="167"/>
  <c r="CQ1017" i="167"/>
  <c r="CV1017" i="167" s="1"/>
  <c r="BP886" i="167"/>
  <c r="CO1170" i="167"/>
  <c r="CQ906" i="167"/>
  <c r="BO906" i="167"/>
  <c r="CO882" i="167"/>
  <c r="BO924" i="167"/>
  <c r="CQ924" i="167"/>
  <c r="CT924" i="167" s="1"/>
  <c r="BO813" i="167"/>
  <c r="BO758" i="167"/>
  <c r="CO921" i="167"/>
  <c r="CQ992" i="167"/>
  <c r="CT1031" i="167"/>
  <c r="BO794" i="167"/>
  <c r="CQ1024" i="167"/>
  <c r="CT1024" i="167" s="1"/>
  <c r="BP884" i="167"/>
  <c r="BO745" i="167"/>
  <c r="CQ871" i="167"/>
  <c r="CT871" i="167" s="1"/>
  <c r="CQ692" i="167"/>
  <c r="CV692" i="167" s="1"/>
  <c r="CQ530" i="167"/>
  <c r="BO530" i="167"/>
  <c r="CO1250" i="167"/>
  <c r="CO1051" i="167"/>
  <c r="CQ1203" i="167"/>
  <c r="CT1203" i="167" s="1"/>
  <c r="CQ880" i="167"/>
  <c r="CT880" i="167" s="1"/>
  <c r="CQ634" i="167"/>
  <c r="CV634" i="167" s="1"/>
  <c r="CT1096" i="167"/>
  <c r="BP859" i="167"/>
  <c r="CQ988" i="167"/>
  <c r="CV988" i="167" s="1"/>
  <c r="CQ1087" i="167"/>
  <c r="CV1087" i="167" s="1"/>
  <c r="BO1154" i="167"/>
  <c r="CQ1154" i="167"/>
  <c r="CQ676" i="167"/>
  <c r="BP560" i="167"/>
  <c r="BP506" i="167"/>
  <c r="BP542" i="167"/>
  <c r="BP935" i="167"/>
  <c r="CT1063" i="167"/>
  <c r="BP81" i="167"/>
  <c r="BP284" i="167"/>
  <c r="BP1218" i="167"/>
  <c r="BP938" i="167"/>
  <c r="BP636" i="167"/>
  <c r="BP784" i="167"/>
  <c r="CV538" i="167"/>
  <c r="CT494" i="167"/>
  <c r="CT1037" i="167"/>
  <c r="CW1037" i="167" s="1"/>
  <c r="CT738" i="167"/>
  <c r="BP1114" i="167"/>
  <c r="CU1232" i="167"/>
  <c r="BP388" i="167"/>
  <c r="BP391" i="167"/>
  <c r="CT916" i="167"/>
  <c r="BP1283" i="167"/>
  <c r="BP991" i="167"/>
  <c r="CU168" i="167"/>
  <c r="CP168" i="167" s="1"/>
  <c r="BP1194" i="167"/>
  <c r="BP919" i="167"/>
  <c r="CU1076" i="167"/>
  <c r="CP1076" i="167" s="1"/>
  <c r="BP890" i="167"/>
  <c r="BP1018" i="167"/>
  <c r="BP689" i="167"/>
  <c r="BP665" i="167"/>
  <c r="BP91" i="167"/>
  <c r="CU128" i="167"/>
  <c r="CP128" i="167" s="1"/>
  <c r="BP1179" i="167"/>
  <c r="BP1147" i="167"/>
  <c r="BP669" i="167"/>
  <c r="CT903" i="167"/>
  <c r="CT592" i="167"/>
  <c r="BP577" i="167"/>
  <c r="BP191" i="167"/>
  <c r="BP1202" i="167"/>
  <c r="BP902" i="167"/>
  <c r="BP940" i="167"/>
  <c r="CU673" i="167"/>
  <c r="BP1056" i="167"/>
  <c r="BP828" i="167"/>
  <c r="CU1093" i="167"/>
  <c r="CP1093" i="167" s="1"/>
  <c r="BP589" i="167"/>
  <c r="BP1252" i="167"/>
  <c r="CU309" i="167"/>
  <c r="CV694" i="167"/>
  <c r="BP1109" i="167"/>
  <c r="CV155" i="167"/>
  <c r="BP271" i="167"/>
  <c r="BP709" i="167"/>
  <c r="BP1070" i="167"/>
  <c r="BP289" i="167"/>
  <c r="CT1173" i="167"/>
  <c r="CU1181" i="167"/>
  <c r="CP1181" i="167" s="1"/>
  <c r="BP1100" i="167"/>
  <c r="CT844" i="167"/>
  <c r="CV774" i="167"/>
  <c r="BP818" i="167"/>
  <c r="CV615" i="167"/>
  <c r="CU469" i="167"/>
  <c r="BP1132" i="167"/>
  <c r="BP1156" i="167"/>
  <c r="BP717" i="167"/>
  <c r="BP708" i="167"/>
  <c r="BP214" i="167"/>
  <c r="BP195" i="167"/>
  <c r="BP1115" i="167"/>
  <c r="CU1085" i="167"/>
  <c r="BP974" i="167"/>
  <c r="BP489" i="167"/>
  <c r="CT173" i="167"/>
  <c r="BP1256" i="167"/>
  <c r="CT932" i="167"/>
  <c r="BP854" i="167"/>
  <c r="CU1260" i="167"/>
  <c r="BP749" i="167"/>
  <c r="CT298" i="167"/>
  <c r="CW298" i="167" s="1"/>
  <c r="CV350" i="167"/>
  <c r="CW350" i="167" s="1"/>
  <c r="BP1259" i="167"/>
  <c r="BP1266" i="167"/>
  <c r="CU1217" i="167"/>
  <c r="CP1217" i="167" s="1"/>
  <c r="BP1075" i="167"/>
  <c r="BP1068" i="167"/>
  <c r="BP951" i="167"/>
  <c r="CV1199" i="167"/>
  <c r="CT1028" i="167"/>
  <c r="CU749" i="167"/>
  <c r="CP749" i="167" s="1"/>
  <c r="CV270" i="167"/>
  <c r="CU1193" i="167"/>
  <c r="BP1066" i="167"/>
  <c r="BP930" i="167"/>
  <c r="BP760" i="167"/>
  <c r="CT796" i="167"/>
  <c r="CT589" i="167"/>
  <c r="BP516" i="167"/>
  <c r="CU45" i="167"/>
  <c r="CP45" i="167" s="1"/>
  <c r="CV898" i="167"/>
  <c r="BP822" i="167"/>
  <c r="BP806" i="167"/>
  <c r="CU743" i="167"/>
  <c r="CV286" i="167"/>
  <c r="CW286" i="167" s="1"/>
  <c r="CT258" i="167"/>
  <c r="BP864" i="167"/>
  <c r="BP789" i="167"/>
  <c r="BP872" i="167"/>
  <c r="CU883" i="167"/>
  <c r="CT49" i="167"/>
  <c r="CU988" i="167"/>
  <c r="CP988" i="167" s="1"/>
  <c r="CT793" i="167"/>
  <c r="BP761" i="167"/>
  <c r="BP733" i="167"/>
  <c r="CT646" i="167"/>
  <c r="CT352" i="167"/>
  <c r="CW352" i="167" s="1"/>
  <c r="BP419" i="167"/>
  <c r="BP1246" i="167"/>
  <c r="BP668" i="167"/>
  <c r="CU1157" i="167"/>
  <c r="CP246" i="167" s="1"/>
  <c r="BP716" i="167"/>
  <c r="BP356" i="167"/>
  <c r="BP351" i="167"/>
  <c r="CT373" i="167"/>
  <c r="CW373" i="167" s="1"/>
  <c r="BP678" i="167"/>
  <c r="BP645" i="167"/>
  <c r="BP976" i="167"/>
  <c r="BP598" i="167"/>
  <c r="BP735" i="167"/>
  <c r="CU793" i="167"/>
  <c r="BP718" i="167"/>
  <c r="BP626" i="167"/>
  <c r="BP1180" i="167"/>
  <c r="BP1220" i="167"/>
  <c r="BP1067" i="167"/>
  <c r="BP844" i="167"/>
  <c r="CT882" i="167"/>
  <c r="CW882" i="167" s="1"/>
  <c r="CU737" i="167"/>
  <c r="BP754" i="167"/>
  <c r="CT1057" i="167"/>
  <c r="BP586" i="167"/>
  <c r="BP466" i="167"/>
  <c r="BP15" i="167"/>
  <c r="CV165" i="167"/>
  <c r="CW165" i="167" s="1"/>
  <c r="CT254" i="167"/>
  <c r="CW254" i="167" s="1"/>
  <c r="BP367" i="167"/>
  <c r="CT338" i="167"/>
  <c r="BP447" i="167"/>
  <c r="CT446" i="167"/>
  <c r="CW446" i="167" s="1"/>
  <c r="CT1034" i="167"/>
  <c r="BP1196" i="167"/>
  <c r="CT1172" i="167"/>
  <c r="CT1077" i="167"/>
  <c r="BP959" i="167"/>
  <c r="CU1050" i="167"/>
  <c r="BP887" i="167"/>
  <c r="BP1123" i="167"/>
  <c r="BP903" i="167"/>
  <c r="CU56" i="167"/>
  <c r="BP278" i="167"/>
  <c r="BP443" i="167"/>
  <c r="CT296" i="167"/>
  <c r="BP500" i="167"/>
  <c r="BP1163" i="167"/>
  <c r="CT1139" i="167"/>
  <c r="CT1065" i="167"/>
  <c r="BP825" i="167"/>
  <c r="BP830" i="167"/>
  <c r="BP1127" i="167"/>
  <c r="BP673" i="167"/>
  <c r="CT1123" i="167"/>
  <c r="BP596" i="167"/>
  <c r="BP815" i="167"/>
  <c r="CU796" i="167"/>
  <c r="CT659" i="167"/>
  <c r="CW659" i="167" s="1"/>
  <c r="BP461" i="167"/>
  <c r="CT203" i="167"/>
  <c r="BP1212" i="167"/>
  <c r="CT1265" i="167"/>
  <c r="BP1257" i="167"/>
  <c r="BP1201" i="167"/>
  <c r="BP972" i="167"/>
  <c r="BP1029" i="167"/>
  <c r="CT701" i="167"/>
  <c r="BP625" i="167"/>
  <c r="CU1063" i="167"/>
  <c r="BP1186" i="167"/>
  <c r="CU1188" i="167"/>
  <c r="CV62" i="167"/>
  <c r="BP248" i="167"/>
  <c r="BP342" i="167"/>
  <c r="BP573" i="167"/>
  <c r="CU1176" i="167"/>
  <c r="CU932" i="167"/>
  <c r="CP932" i="167" s="1"/>
  <c r="BP960" i="167"/>
  <c r="BP939" i="167"/>
  <c r="CT504" i="167"/>
  <c r="BP518" i="167"/>
  <c r="BP490" i="167"/>
  <c r="BP29" i="167"/>
  <c r="CT17" i="167"/>
  <c r="CW17" i="167" s="1"/>
  <c r="BP92" i="167"/>
  <c r="CU376" i="167"/>
  <c r="CP376" i="167" s="1"/>
  <c r="BP961" i="167"/>
  <c r="BP1083" i="167"/>
  <c r="CV628" i="167"/>
  <c r="BP119" i="167"/>
  <c r="CV192" i="167"/>
  <c r="BP432" i="167"/>
  <c r="CV550" i="167"/>
  <c r="BP1084" i="167"/>
  <c r="CT877" i="167"/>
  <c r="CT798" i="167"/>
  <c r="BP553" i="167"/>
  <c r="CV718" i="167"/>
  <c r="CU322" i="167"/>
  <c r="CP322" i="167" s="1"/>
  <c r="CV514" i="167"/>
  <c r="BP1206" i="167"/>
  <c r="BP1038" i="167"/>
  <c r="CV987" i="167"/>
  <c r="BP980" i="167"/>
  <c r="BP908" i="167"/>
  <c r="CU916" i="167"/>
  <c r="CP916" i="167" s="1"/>
  <c r="BP715" i="167"/>
  <c r="BP1032" i="167"/>
  <c r="BP775" i="167"/>
  <c r="BP778" i="167"/>
  <c r="BP590" i="167"/>
  <c r="BP646" i="167"/>
  <c r="BP1221" i="167"/>
  <c r="CT642" i="167"/>
  <c r="CT20" i="167"/>
  <c r="BP153" i="167"/>
  <c r="BP423" i="167"/>
  <c r="BN1258" i="167"/>
  <c r="BB1258" i="167"/>
  <c r="BO1258" i="167"/>
  <c r="CQ1258" i="167"/>
  <c r="CV1258" i="167" s="1"/>
  <c r="CU1225" i="167"/>
  <c r="CO1177" i="167"/>
  <c r="CO1180" i="167"/>
  <c r="BO1118" i="167"/>
  <c r="BN1118" i="167"/>
  <c r="CQ1118" i="167"/>
  <c r="CV1118" i="167" s="1"/>
  <c r="CU1102" i="167"/>
  <c r="CP710" i="167" s="1"/>
  <c r="CV1102" i="167"/>
  <c r="CU968" i="167"/>
  <c r="CV896" i="167"/>
  <c r="CU896" i="167"/>
  <c r="CP896" i="167" s="1"/>
  <c r="CU1283" i="167"/>
  <c r="BP693" i="167"/>
  <c r="BP653" i="167"/>
  <c r="BP1276" i="167"/>
  <c r="BB1256" i="167"/>
  <c r="BO1256" i="167"/>
  <c r="CQ1256" i="167"/>
  <c r="CV1256" i="167" s="1"/>
  <c r="BN1256" i="167"/>
  <c r="CO1258" i="167"/>
  <c r="CO1242" i="167"/>
  <c r="CU1240" i="167"/>
  <c r="BN1202" i="167"/>
  <c r="BO1202" i="167"/>
  <c r="CQ1202" i="167"/>
  <c r="CT1202" i="167" s="1"/>
  <c r="CO1238" i="167"/>
  <c r="CU1233" i="167"/>
  <c r="CP1233" i="167" s="1"/>
  <c r="CV1233" i="167"/>
  <c r="BP1197" i="167"/>
  <c r="CU1194" i="167"/>
  <c r="CO1216" i="167"/>
  <c r="CU1204" i="167"/>
  <c r="CP1204" i="167" s="1"/>
  <c r="CO1220" i="167"/>
  <c r="CU1175" i="167"/>
  <c r="CP1175" i="167" s="1"/>
  <c r="CV1175" i="167"/>
  <c r="CO1164" i="167"/>
  <c r="CU1155" i="167"/>
  <c r="CP1155" i="167" s="1"/>
  <c r="CO1140" i="167"/>
  <c r="BN1160" i="167"/>
  <c r="CQ1160" i="167"/>
  <c r="BB1160" i="167"/>
  <c r="BO1160" i="167"/>
  <c r="BN1147" i="167"/>
  <c r="BO1147" i="167"/>
  <c r="CQ1147" i="167"/>
  <c r="BB1147" i="167"/>
  <c r="BO1095" i="167"/>
  <c r="BB1095" i="167"/>
  <c r="CQ1095" i="167"/>
  <c r="CV1095" i="167" s="1"/>
  <c r="BN1095" i="167"/>
  <c r="CT1086" i="167"/>
  <c r="BO1110" i="167"/>
  <c r="BN1110" i="167"/>
  <c r="BB1110" i="167"/>
  <c r="CQ1110" i="167"/>
  <c r="CV1110" i="167" s="1"/>
  <c r="BN1115" i="167"/>
  <c r="BO1115" i="167"/>
  <c r="CQ1115" i="167"/>
  <c r="CT1115" i="167" s="1"/>
  <c r="CU1110" i="167"/>
  <c r="CO1131" i="167"/>
  <c r="CU1121" i="167"/>
  <c r="CQ1069" i="167"/>
  <c r="CV1069" i="167" s="1"/>
  <c r="BN1069" i="167"/>
  <c r="BO1069" i="167"/>
  <c r="BP1052" i="167"/>
  <c r="CO1080" i="167"/>
  <c r="CO1044" i="167"/>
  <c r="BP1043" i="167"/>
  <c r="CQ912" i="167"/>
  <c r="CT912" i="167" s="1"/>
  <c r="BN912" i="167"/>
  <c r="BO912" i="167"/>
  <c r="BN980" i="167"/>
  <c r="BO980" i="167"/>
  <c r="CQ980" i="167"/>
  <c r="CV980" i="167" s="1"/>
  <c r="CO949" i="167"/>
  <c r="BP981" i="167"/>
  <c r="BP914" i="167"/>
  <c r="CO941" i="167"/>
  <c r="BP926" i="167"/>
  <c r="CO956" i="167"/>
  <c r="BP917" i="167"/>
  <c r="CU862" i="167"/>
  <c r="CP862" i="167" s="1"/>
  <c r="CQ926" i="167"/>
  <c r="CT926" i="167" s="1"/>
  <c r="BN926" i="167"/>
  <c r="BO926" i="167"/>
  <c r="BN864" i="167"/>
  <c r="CQ864" i="167"/>
  <c r="BO864" i="167"/>
  <c r="BB864" i="167"/>
  <c r="CU794" i="167"/>
  <c r="BP880" i="167"/>
  <c r="BB721" i="167"/>
  <c r="BN721" i="167"/>
  <c r="BO721" i="167"/>
  <c r="CQ721" i="167"/>
  <c r="CO1260" i="167"/>
  <c r="BN1260" i="167"/>
  <c r="BB1260" i="167"/>
  <c r="CU851" i="167"/>
  <c r="CU850" i="167"/>
  <c r="BN951" i="167"/>
  <c r="BO951" i="167"/>
  <c r="CQ951" i="167"/>
  <c r="CV951" i="167" s="1"/>
  <c r="CU653" i="167"/>
  <c r="CO625" i="167"/>
  <c r="BN1163" i="167"/>
  <c r="BO1163" i="167"/>
  <c r="CQ1163" i="167"/>
  <c r="CV1163" i="167" s="1"/>
  <c r="CO1139" i="167"/>
  <c r="BN1139" i="167"/>
  <c r="CU1035" i="167"/>
  <c r="CO1074" i="167"/>
  <c r="CO846" i="167"/>
  <c r="CQ858" i="167"/>
  <c r="CV858" i="167" s="1"/>
  <c r="BB858" i="167"/>
  <c r="BO858" i="167"/>
  <c r="BN858" i="167"/>
  <c r="CU1197" i="167"/>
  <c r="BN1212" i="167"/>
  <c r="BO1212" i="167"/>
  <c r="CQ1212" i="167"/>
  <c r="CV1212" i="167" s="1"/>
  <c r="CU1202" i="167"/>
  <c r="CU1208" i="167"/>
  <c r="CQ1197" i="167"/>
  <c r="CT1197" i="167" s="1"/>
  <c r="BO1197" i="167"/>
  <c r="BN1197" i="167"/>
  <c r="CO1154" i="167"/>
  <c r="BP1190" i="167"/>
  <c r="BO1138" i="167"/>
  <c r="CQ1138" i="167"/>
  <c r="CV1138" i="167" s="1"/>
  <c r="BB1138" i="167"/>
  <c r="BN1138" i="167"/>
  <c r="BO1126" i="167"/>
  <c r="BN1126" i="167"/>
  <c r="CQ1126" i="167"/>
  <c r="CT1141" i="167"/>
  <c r="CU1141" i="167"/>
  <c r="CP1141" i="167" s="1"/>
  <c r="CU1100" i="167"/>
  <c r="CO1119" i="167"/>
  <c r="CO1068" i="167"/>
  <c r="CU1080" i="167"/>
  <c r="BP1121" i="167"/>
  <c r="CU1079" i="167"/>
  <c r="CU1049" i="167"/>
  <c r="CP1049" i="167" s="1"/>
  <c r="CQ920" i="167"/>
  <c r="CV920" i="167" s="1"/>
  <c r="BO920" i="167"/>
  <c r="BN920" i="167"/>
  <c r="CU923" i="167"/>
  <c r="CT895" i="167"/>
  <c r="CU842" i="167"/>
  <c r="CP842" i="167" s="1"/>
  <c r="CO987" i="167"/>
  <c r="BB919" i="167"/>
  <c r="BN919" i="167"/>
  <c r="CQ919" i="167"/>
  <c r="CV919" i="167" s="1"/>
  <c r="BO919" i="167"/>
  <c r="CO988" i="167"/>
  <c r="BP869" i="167"/>
  <c r="CU829" i="167"/>
  <c r="CV829" i="167"/>
  <c r="CO745" i="167"/>
  <c r="CU934" i="167"/>
  <c r="BP862" i="167"/>
  <c r="CU863" i="167"/>
  <c r="CO800" i="167"/>
  <c r="BP746" i="167"/>
  <c r="BB800" i="167"/>
  <c r="BO800" i="167"/>
  <c r="BN800" i="167"/>
  <c r="CQ800" i="167"/>
  <c r="CU871" i="167"/>
  <c r="CP871" i="167" s="1"/>
  <c r="CO808" i="167"/>
  <c r="CQ872" i="167"/>
  <c r="CV872" i="167" s="1"/>
  <c r="BN872" i="167"/>
  <c r="BO872" i="167"/>
  <c r="CU849" i="167"/>
  <c r="CO853" i="167"/>
  <c r="CU872" i="167"/>
  <c r="CO928" i="167"/>
  <c r="CU1098" i="167"/>
  <c r="CP1098" i="167" s="1"/>
  <c r="CU1090" i="167"/>
  <c r="CU672" i="167"/>
  <c r="CP672" i="167" s="1"/>
  <c r="CO1008" i="167"/>
  <c r="BB1008" i="167"/>
  <c r="BN1008" i="167"/>
  <c r="CU1014" i="167"/>
  <c r="BN1266" i="167"/>
  <c r="BO1266" i="167"/>
  <c r="CQ1266" i="167"/>
  <c r="CV1266" i="167" s="1"/>
  <c r="CU1227" i="167"/>
  <c r="CV1268" i="167"/>
  <c r="CU1268" i="167"/>
  <c r="CO1243" i="167"/>
  <c r="BN1278" i="167"/>
  <c r="BB1278" i="167"/>
  <c r="BO1278" i="167"/>
  <c r="CQ1278" i="167"/>
  <c r="CO1278" i="167"/>
  <c r="CQ1259" i="167"/>
  <c r="CV1259" i="167" s="1"/>
  <c r="BN1259" i="167"/>
  <c r="BO1259" i="167"/>
  <c r="BB1259" i="167"/>
  <c r="CO1253" i="167"/>
  <c r="CU1223" i="167"/>
  <c r="CP1223" i="167" s="1"/>
  <c r="BP1268" i="167"/>
  <c r="CO1224" i="167"/>
  <c r="CO1225" i="167"/>
  <c r="BP1226" i="167"/>
  <c r="BN1204" i="167"/>
  <c r="BO1204" i="167"/>
  <c r="CQ1204" i="167"/>
  <c r="CV1204" i="167" s="1"/>
  <c r="CU1172" i="167"/>
  <c r="CV1172" i="167"/>
  <c r="BN1216" i="167"/>
  <c r="CQ1216" i="167"/>
  <c r="CT1216" i="167" s="1"/>
  <c r="BO1216" i="167"/>
  <c r="CO1166" i="167"/>
  <c r="BN1220" i="167"/>
  <c r="CQ1220" i="167"/>
  <c r="BO1220" i="167"/>
  <c r="BB1220" i="167"/>
  <c r="CU1203" i="167"/>
  <c r="BN1226" i="167"/>
  <c r="CQ1226" i="167"/>
  <c r="CT1226" i="167" s="1"/>
  <c r="BO1226" i="167"/>
  <c r="CO1172" i="167"/>
  <c r="CO1160" i="167"/>
  <c r="CU1143" i="167"/>
  <c r="CO1126" i="167"/>
  <c r="BB1142" i="167"/>
  <c r="CQ1142" i="167"/>
  <c r="BN1142" i="167"/>
  <c r="BO1142" i="167"/>
  <c r="BB1149" i="167"/>
  <c r="BB1119" i="167"/>
  <c r="CU1095" i="167"/>
  <c r="CP1095" i="167" s="1"/>
  <c r="BO1084" i="167"/>
  <c r="CQ1084" i="167"/>
  <c r="BN1084" i="167"/>
  <c r="CO1094" i="167"/>
  <c r="CU1096" i="167"/>
  <c r="CP1096" i="167" s="1"/>
  <c r="CV1096" i="167"/>
  <c r="CO1095" i="167"/>
  <c r="CU1069" i="167"/>
  <c r="CP1069" i="167" s="1"/>
  <c r="BP1062" i="167"/>
  <c r="BB1047" i="167"/>
  <c r="BO1047" i="167"/>
  <c r="CQ1047" i="167"/>
  <c r="CT1047" i="167" s="1"/>
  <c r="BN1047" i="167"/>
  <c r="CQ1083" i="167"/>
  <c r="CT1083" i="167" s="1"/>
  <c r="BB1083" i="167"/>
  <c r="BN1083" i="167"/>
  <c r="BO1083" i="167"/>
  <c r="CU1065" i="167"/>
  <c r="CP1065" i="167" s="1"/>
  <c r="CV1065" i="167"/>
  <c r="CU1052" i="167"/>
  <c r="CP1052" i="167" s="1"/>
  <c r="CU1045" i="167"/>
  <c r="CU953" i="167"/>
  <c r="CU1059" i="167"/>
  <c r="CO922" i="167"/>
  <c r="CV876" i="167"/>
  <c r="CU876" i="167"/>
  <c r="CO897" i="167"/>
  <c r="CU755" i="167"/>
  <c r="CO1156" i="167"/>
  <c r="CO918" i="167"/>
  <c r="CU746" i="167"/>
  <c r="CU715" i="167"/>
  <c r="CU1005" i="167"/>
  <c r="BP983" i="167"/>
  <c r="BN849" i="167"/>
  <c r="BB849" i="167"/>
  <c r="BO849" i="167"/>
  <c r="CQ849" i="167"/>
  <c r="CV849" i="167" s="1"/>
  <c r="CU957" i="167"/>
  <c r="CP957" i="167" s="1"/>
  <c r="BP849" i="167"/>
  <c r="BN938" i="167"/>
  <c r="BO938" i="167"/>
  <c r="CQ938" i="167"/>
  <c r="CT938" i="167" s="1"/>
  <c r="BP977" i="167"/>
  <c r="CO1115" i="167"/>
  <c r="CU1182" i="167"/>
  <c r="CO1262" i="167"/>
  <c r="CU1281" i="167"/>
  <c r="CP1281" i="167" s="1"/>
  <c r="BP1242" i="167"/>
  <c r="CU1264" i="167"/>
  <c r="CP1264" i="167" s="1"/>
  <c r="BO1227" i="167"/>
  <c r="BN1227" i="167"/>
  <c r="CQ1227" i="167"/>
  <c r="CT1227" i="167" s="1"/>
  <c r="BN1279" i="167"/>
  <c r="CQ1279" i="167"/>
  <c r="CT1279" i="167" s="1"/>
  <c r="BO1279" i="167"/>
  <c r="BO1252" i="167"/>
  <c r="BB1252" i="167"/>
  <c r="CQ1252" i="167"/>
  <c r="BN1252" i="167"/>
  <c r="CO1276" i="167"/>
  <c r="CU1258" i="167"/>
  <c r="CP1258" i="167" s="1"/>
  <c r="CO1269" i="167"/>
  <c r="CO1281" i="167"/>
  <c r="CO1272" i="167"/>
  <c r="BN1223" i="167"/>
  <c r="BB1223" i="167"/>
  <c r="CQ1223" i="167"/>
  <c r="CT1223" i="167" s="1"/>
  <c r="BO1223" i="167"/>
  <c r="CU1253" i="167"/>
  <c r="CP1253" i="167" s="1"/>
  <c r="CV1253" i="167"/>
  <c r="BP1238" i="167"/>
  <c r="CU1214" i="167"/>
  <c r="CP1214" i="167" s="1"/>
  <c r="CQ1225" i="167"/>
  <c r="CV1225" i="167" s="1"/>
  <c r="BN1225" i="167"/>
  <c r="BO1225" i="167"/>
  <c r="BB1225" i="167"/>
  <c r="BN1243" i="167"/>
  <c r="BO1243" i="167"/>
  <c r="CQ1243" i="167"/>
  <c r="CU1215" i="167"/>
  <c r="BP1172" i="167"/>
  <c r="CU1189" i="167"/>
  <c r="CP1189" i="167" s="1"/>
  <c r="CU1206" i="167"/>
  <c r="CP1206" i="167" s="1"/>
  <c r="CO1211" i="167"/>
  <c r="BN1207" i="167"/>
  <c r="BB1207" i="167"/>
  <c r="BO1207" i="167"/>
  <c r="CQ1207" i="167"/>
  <c r="BB1179" i="167"/>
  <c r="BN1179" i="167"/>
  <c r="CQ1179" i="167"/>
  <c r="BO1179" i="167"/>
  <c r="CU1228" i="167"/>
  <c r="CP1228" i="167" s="1"/>
  <c r="CO1173" i="167"/>
  <c r="BO1161" i="167"/>
  <c r="CQ1161" i="167"/>
  <c r="CV1161" i="167" s="1"/>
  <c r="BN1161" i="167"/>
  <c r="CU1168" i="167"/>
  <c r="CV1168" i="167"/>
  <c r="CW1168" i="167" s="1"/>
  <c r="BB1143" i="167"/>
  <c r="BN1143" i="167"/>
  <c r="CQ1143" i="167"/>
  <c r="CT1143" i="167" s="1"/>
  <c r="BO1143" i="167"/>
  <c r="CV1099" i="167"/>
  <c r="CU1099" i="167"/>
  <c r="BP1155" i="167"/>
  <c r="BP1143" i="167"/>
  <c r="CU1097" i="167"/>
  <c r="CP1097" i="167" s="1"/>
  <c r="CV1097" i="167"/>
  <c r="CO1138" i="167"/>
  <c r="BN1086" i="167"/>
  <c r="CO1084" i="167"/>
  <c r="CO1076" i="167"/>
  <c r="CO1075" i="167"/>
  <c r="CO1089" i="167"/>
  <c r="CU1105" i="167"/>
  <c r="CP1105" i="167" s="1"/>
  <c r="BB1067" i="167"/>
  <c r="CO1067" i="167"/>
  <c r="BO1044" i="167"/>
  <c r="BN1044" i="167"/>
  <c r="CQ1044" i="167"/>
  <c r="BP1035" i="167"/>
  <c r="CO995" i="167"/>
  <c r="CQ979" i="167"/>
  <c r="BO979" i="167"/>
  <c r="BN979" i="167"/>
  <c r="BB979" i="167"/>
  <c r="CU1036" i="167"/>
  <c r="CP472" i="167" s="1"/>
  <c r="BP933" i="167"/>
  <c r="CU980" i="167"/>
  <c r="CP455" i="167" s="1"/>
  <c r="CO825" i="167"/>
  <c r="CU709" i="167"/>
  <c r="CU886" i="167"/>
  <c r="CP886" i="167" s="1"/>
  <c r="CU867" i="167"/>
  <c r="CP40" i="167" s="1"/>
  <c r="CV867" i="167"/>
  <c r="CV877" i="167"/>
  <c r="CU877" i="167"/>
  <c r="BO805" i="167"/>
  <c r="BB805" i="167"/>
  <c r="BN805" i="167"/>
  <c r="CQ805" i="167"/>
  <c r="CU882" i="167"/>
  <c r="CO878" i="167"/>
  <c r="CQ784" i="167"/>
  <c r="BB784" i="167"/>
  <c r="BO784" i="167"/>
  <c r="BN784" i="167"/>
  <c r="CU870" i="167"/>
  <c r="BN828" i="167"/>
  <c r="BO828" i="167"/>
  <c r="BB828" i="167"/>
  <c r="CQ828" i="167"/>
  <c r="CT828" i="167" s="1"/>
  <c r="CU854" i="167"/>
  <c r="CP138" i="167" s="1"/>
  <c r="BN946" i="167"/>
  <c r="CQ946" i="167"/>
  <c r="CT946" i="167" s="1"/>
  <c r="BB946" i="167"/>
  <c r="BO946" i="167"/>
  <c r="BN851" i="167"/>
  <c r="CO851" i="167"/>
  <c r="CQ911" i="167"/>
  <c r="CV911" i="167" s="1"/>
  <c r="BN911" i="167"/>
  <c r="BO911" i="167"/>
  <c r="CO963" i="167"/>
  <c r="CV688" i="167"/>
  <c r="CT688" i="167"/>
  <c r="CO1078" i="167"/>
  <c r="CU927" i="167"/>
  <c r="BO865" i="167"/>
  <c r="CQ865" i="167"/>
  <c r="CV865" i="167" s="1"/>
  <c r="BN865" i="167"/>
  <c r="CO828" i="167"/>
  <c r="CU1272" i="167"/>
  <c r="CP1272" i="167" s="1"/>
  <c r="CV1272" i="167"/>
  <c r="CO1279" i="167"/>
  <c r="CO1274" i="167"/>
  <c r="CU1239" i="167"/>
  <c r="CP1239" i="167" s="1"/>
  <c r="BO1257" i="167"/>
  <c r="CQ1257" i="167"/>
  <c r="CT1257" i="167" s="1"/>
  <c r="BN1257" i="167"/>
  <c r="BP1236" i="167"/>
  <c r="CQ1206" i="167"/>
  <c r="CV1206" i="167" s="1"/>
  <c r="BN1206" i="167"/>
  <c r="BO1206" i="167"/>
  <c r="CU1241" i="167"/>
  <c r="CP1241" i="167" s="1"/>
  <c r="CO1240" i="167"/>
  <c r="CO1229" i="167"/>
  <c r="CO1204" i="167"/>
  <c r="CU1164" i="167"/>
  <c r="CP1164" i="167" s="1"/>
  <c r="BN1180" i="167"/>
  <c r="BO1180" i="167"/>
  <c r="CQ1180" i="167"/>
  <c r="CV1180" i="167" s="1"/>
  <c r="CO1167" i="167"/>
  <c r="BB1238" i="167"/>
  <c r="BN1238" i="167"/>
  <c r="BO1238" i="167"/>
  <c r="CQ1238" i="167"/>
  <c r="CU1165" i="167"/>
  <c r="CO1150" i="167"/>
  <c r="CU1144" i="167"/>
  <c r="CT1144" i="167"/>
  <c r="BN1150" i="167"/>
  <c r="BB1133" i="167"/>
  <c r="BN1133" i="167"/>
  <c r="BO1133" i="167"/>
  <c r="CQ1133" i="167"/>
  <c r="CO1194" i="167"/>
  <c r="BO1140" i="167"/>
  <c r="BN1140" i="167"/>
  <c r="CQ1140" i="167"/>
  <c r="CO1110" i="167"/>
  <c r="CO1087" i="167"/>
  <c r="BN1087" i="167"/>
  <c r="BP1125" i="167"/>
  <c r="CO1085" i="167"/>
  <c r="BO1075" i="167"/>
  <c r="BN1075" i="167"/>
  <c r="CQ1075" i="167"/>
  <c r="CT1075" i="167" s="1"/>
  <c r="BB1075" i="167"/>
  <c r="BO1089" i="167"/>
  <c r="CQ1089" i="167"/>
  <c r="BN1089" i="167"/>
  <c r="CU1062" i="167"/>
  <c r="CO1062" i="167"/>
  <c r="BN1046" i="167"/>
  <c r="BO1046" i="167"/>
  <c r="CQ1046" i="167"/>
  <c r="CV1046" i="167" s="1"/>
  <c r="CV921" i="167"/>
  <c r="CU921" i="167"/>
  <c r="CP921" i="167" s="1"/>
  <c r="CU949" i="167"/>
  <c r="CU925" i="167"/>
  <c r="CP473" i="167" s="1"/>
  <c r="CU900" i="167"/>
  <c r="CV900" i="167"/>
  <c r="CT819" i="167"/>
  <c r="CU819" i="167"/>
  <c r="CO982" i="167"/>
  <c r="CU912" i="167"/>
  <c r="CP13" i="167" s="1"/>
  <c r="BN930" i="167"/>
  <c r="BO930" i="167"/>
  <c r="CQ930" i="167"/>
  <c r="CT930" i="167" s="1"/>
  <c r="CO901" i="167"/>
  <c r="CO813" i="167"/>
  <c r="CO914" i="167"/>
  <c r="CO895" i="167"/>
  <c r="BN838" i="167"/>
  <c r="CQ838" i="167"/>
  <c r="CT838" i="167" s="1"/>
  <c r="BO838" i="167"/>
  <c r="BB838" i="167"/>
  <c r="CU826" i="167"/>
  <c r="CP826" i="167" s="1"/>
  <c r="CU813" i="167"/>
  <c r="CO847" i="167"/>
  <c r="CO836" i="167"/>
  <c r="BN836" i="167"/>
  <c r="BN983" i="167"/>
  <c r="CQ983" i="167"/>
  <c r="CV983" i="167" s="1"/>
  <c r="BO983" i="167"/>
  <c r="BP832" i="167"/>
  <c r="CU852" i="167"/>
  <c r="BP808" i="167"/>
  <c r="CU823" i="167"/>
  <c r="CP823" i="167" s="1"/>
  <c r="CU866" i="167"/>
  <c r="BP723" i="167"/>
  <c r="BP858" i="167"/>
  <c r="CO957" i="167"/>
  <c r="BN970" i="167"/>
  <c r="BO970" i="167"/>
  <c r="CQ970" i="167"/>
  <c r="BP970" i="167"/>
  <c r="CO962" i="167"/>
  <c r="CV962" i="167"/>
  <c r="CU962" i="167"/>
  <c r="CP144" i="167" s="1"/>
  <c r="CU666" i="167"/>
  <c r="CP666" i="167" s="1"/>
  <c r="CQ1156" i="167"/>
  <c r="CT1156" i="167" s="1"/>
  <c r="BN1156" i="167"/>
  <c r="BO1156" i="167"/>
  <c r="BB1156" i="167"/>
  <c r="CU946" i="167"/>
  <c r="CP946" i="167" s="1"/>
  <c r="CU977" i="167"/>
  <c r="CP977" i="167" s="1"/>
  <c r="CO634" i="167"/>
  <c r="CO635" i="167"/>
  <c r="BP777" i="167"/>
  <c r="BB757" i="167"/>
  <c r="BO757" i="167"/>
  <c r="CQ757" i="167"/>
  <c r="CT757" i="167" s="1"/>
  <c r="BN757" i="167"/>
  <c r="BP757" i="167"/>
  <c r="BO1240" i="167"/>
  <c r="BB1240" i="167"/>
  <c r="CQ1240" i="167"/>
  <c r="CV1240" i="167" s="1"/>
  <c r="BN1240" i="167"/>
  <c r="CU1042" i="167"/>
  <c r="CO827" i="167"/>
  <c r="CO789" i="167"/>
  <c r="CU831" i="167"/>
  <c r="CP831" i="167" s="1"/>
  <c r="BB848" i="167"/>
  <c r="BN848" i="167"/>
  <c r="CQ848" i="167"/>
  <c r="CT848" i="167" s="1"/>
  <c r="BO848" i="167"/>
  <c r="CU843" i="167"/>
  <c r="CP843" i="167" s="1"/>
  <c r="BB812" i="167"/>
  <c r="BN812" i="167"/>
  <c r="CQ812" i="167"/>
  <c r="BO812" i="167"/>
  <c r="CU952" i="167"/>
  <c r="CP952" i="167" s="1"/>
  <c r="CO1235" i="167"/>
  <c r="CO1237" i="167"/>
  <c r="BN1237" i="167"/>
  <c r="CQ1237" i="167"/>
  <c r="BO1237" i="167"/>
  <c r="CU1257" i="167"/>
  <c r="CU1226" i="167"/>
  <c r="CP1226" i="167" s="1"/>
  <c r="CU1211" i="167"/>
  <c r="CP1211" i="167" s="1"/>
  <c r="CO1205" i="167"/>
  <c r="BN1242" i="167"/>
  <c r="CQ1242" i="167"/>
  <c r="CV1242" i="167" s="1"/>
  <c r="BO1242" i="167"/>
  <c r="BB1242" i="167"/>
  <c r="CO1190" i="167"/>
  <c r="BB1185" i="167"/>
  <c r="BN1185" i="167"/>
  <c r="BO1185" i="167"/>
  <c r="CQ1185" i="167"/>
  <c r="BN1170" i="167"/>
  <c r="BO1170" i="167"/>
  <c r="CQ1170" i="167"/>
  <c r="CV1170" i="167" s="1"/>
  <c r="CU1166" i="167"/>
  <c r="CQ1201" i="167"/>
  <c r="BO1201" i="167"/>
  <c r="BN1201" i="167"/>
  <c r="BB1201" i="167"/>
  <c r="BO1194" i="167"/>
  <c r="BN1194" i="167"/>
  <c r="BB1194" i="167"/>
  <c r="CQ1194" i="167"/>
  <c r="CV1194" i="167" s="1"/>
  <c r="CO1137" i="167"/>
  <c r="CU1103" i="167"/>
  <c r="CV1152" i="167"/>
  <c r="CU1152" i="167"/>
  <c r="CP1152" i="167" s="1"/>
  <c r="BN1121" i="167"/>
  <c r="CQ1121" i="167"/>
  <c r="CT1121" i="167" s="1"/>
  <c r="BO1121" i="167"/>
  <c r="CU1067" i="167"/>
  <c r="BN1102" i="167"/>
  <c r="CU1075" i="167"/>
  <c r="CU1017" i="167"/>
  <c r="BO1036" i="167"/>
  <c r="CQ1036" i="167"/>
  <c r="CT1036" i="167" s="1"/>
  <c r="BB1036" i="167"/>
  <c r="BN1036" i="167"/>
  <c r="CO1050" i="167"/>
  <c r="BN959" i="167"/>
  <c r="BO959" i="167"/>
  <c r="CQ959" i="167"/>
  <c r="CT959" i="167" s="1"/>
  <c r="CO1043" i="167"/>
  <c r="CO933" i="167"/>
  <c r="CU933" i="167"/>
  <c r="CV889" i="167"/>
  <c r="CU889" i="167"/>
  <c r="CO927" i="167"/>
  <c r="CU936" i="167"/>
  <c r="CV936" i="167"/>
  <c r="BB891" i="167"/>
  <c r="CQ891" i="167"/>
  <c r="BN891" i="167"/>
  <c r="BO891" i="167"/>
  <c r="BP876" i="167"/>
  <c r="CT900" i="167"/>
  <c r="BN827" i="167"/>
  <c r="CU830" i="167"/>
  <c r="CP830" i="167" s="1"/>
  <c r="CV787" i="167"/>
  <c r="CU787" i="167"/>
  <c r="CU892" i="167"/>
  <c r="CP892" i="167" s="1"/>
  <c r="CT892" i="167"/>
  <c r="CW892" i="167" s="1"/>
  <c r="CU835" i="167"/>
  <c r="BP774" i="167"/>
  <c r="CQ715" i="167"/>
  <c r="CV715" i="167" s="1"/>
  <c r="BN715" i="167"/>
  <c r="BO715" i="167"/>
  <c r="CU875" i="167"/>
  <c r="CP109" i="167" s="1"/>
  <c r="CU832" i="167"/>
  <c r="CP832" i="167" s="1"/>
  <c r="CV791" i="167"/>
  <c r="CU791" i="167"/>
  <c r="CP791" i="167" s="1"/>
  <c r="BN957" i="167"/>
  <c r="BB957" i="167"/>
  <c r="BO957" i="167"/>
  <c r="CQ957" i="167"/>
  <c r="CV957" i="167" s="1"/>
  <c r="BN977" i="167"/>
  <c r="BB977" i="167"/>
  <c r="CQ977" i="167"/>
  <c r="CT977" i="167" s="1"/>
  <c r="BO977" i="167"/>
  <c r="BP957" i="167"/>
  <c r="CU972" i="167"/>
  <c r="CO915" i="167"/>
  <c r="CU1019" i="167"/>
  <c r="CP1019" i="167" s="1"/>
  <c r="CO669" i="167"/>
  <c r="BN636" i="167"/>
  <c r="BO636" i="167"/>
  <c r="CQ636" i="167"/>
  <c r="CV636" i="167" s="1"/>
  <c r="BN797" i="167"/>
  <c r="CQ797" i="167"/>
  <c r="BO797" i="167"/>
  <c r="CO702" i="167"/>
  <c r="CO1275" i="167"/>
  <c r="CU1246" i="167"/>
  <c r="CU1265" i="167"/>
  <c r="CP1265" i="167" s="1"/>
  <c r="BP1222" i="167"/>
  <c r="CU1250" i="167"/>
  <c r="CP1250" i="167" s="1"/>
  <c r="BP1279" i="167"/>
  <c r="CT1192" i="167"/>
  <c r="CU1192" i="167"/>
  <c r="CP1192" i="167" s="1"/>
  <c r="BP1253" i="167"/>
  <c r="BP1237" i="167"/>
  <c r="CO1246" i="167"/>
  <c r="CV1229" i="167"/>
  <c r="CU1229" i="167"/>
  <c r="CP1229" i="167" s="1"/>
  <c r="BO1219" i="167"/>
  <c r="CQ1219" i="167"/>
  <c r="BN1219" i="167"/>
  <c r="BP1211" i="167"/>
  <c r="CO1201" i="167"/>
  <c r="BN1229" i="167"/>
  <c r="CV1171" i="167"/>
  <c r="CW1171" i="167" s="1"/>
  <c r="CU1171" i="167"/>
  <c r="CP1171" i="167" s="1"/>
  <c r="CV1200" i="167"/>
  <c r="CU1177" i="167"/>
  <c r="CP1177" i="167" s="1"/>
  <c r="CU1150" i="167"/>
  <c r="CP1150" i="167" s="1"/>
  <c r="CU1173" i="167"/>
  <c r="CP1173" i="167" s="1"/>
  <c r="CV1173" i="167"/>
  <c r="CT1149" i="167"/>
  <c r="CO1149" i="167"/>
  <c r="CU1115" i="167"/>
  <c r="CO1103" i="167"/>
  <c r="CU1101" i="167"/>
  <c r="CV1101" i="167"/>
  <c r="CT1051" i="167"/>
  <c r="CU1051" i="167"/>
  <c r="CT1074" i="167"/>
  <c r="BN1062" i="167"/>
  <c r="CQ1062" i="167"/>
  <c r="CT1062" i="167" s="1"/>
  <c r="BO1062" i="167"/>
  <c r="CO1036" i="167"/>
  <c r="CO1077" i="167"/>
  <c r="CO997" i="167"/>
  <c r="BO949" i="167"/>
  <c r="CQ949" i="167"/>
  <c r="CT949" i="167" s="1"/>
  <c r="BN949" i="167"/>
  <c r="BN1043" i="167"/>
  <c r="BO1043" i="167"/>
  <c r="CQ1043" i="167"/>
  <c r="BB1043" i="167"/>
  <c r="CU1087" i="167"/>
  <c r="CP1087" i="167" s="1"/>
  <c r="CT1041" i="167"/>
  <c r="BO982" i="167"/>
  <c r="CQ982" i="167"/>
  <c r="CT982" i="167" s="1"/>
  <c r="BN982" i="167"/>
  <c r="BN922" i="167"/>
  <c r="CQ922" i="167"/>
  <c r="CT922" i="167" s="1"/>
  <c r="BO922" i="167"/>
  <c r="CU1156" i="167"/>
  <c r="CU917" i="167"/>
  <c r="CU887" i="167"/>
  <c r="CP29" i="167" s="1"/>
  <c r="CU836" i="167"/>
  <c r="CT845" i="167"/>
  <c r="CW845" i="167" s="1"/>
  <c r="CO1005" i="167"/>
  <c r="CV744" i="167"/>
  <c r="CU744" i="167"/>
  <c r="BN817" i="167"/>
  <c r="BB817" i="167"/>
  <c r="BO817" i="167"/>
  <c r="CQ817" i="167"/>
  <c r="BP817" i="167"/>
  <c r="CO835" i="167"/>
  <c r="CU878" i="167"/>
  <c r="CP878" i="167" s="1"/>
  <c r="BN1005" i="167"/>
  <c r="BO1005" i="167"/>
  <c r="CQ1005" i="167"/>
  <c r="CT1005" i="167" s="1"/>
  <c r="BB1005" i="167"/>
  <c r="CO794" i="167"/>
  <c r="BP946" i="167"/>
  <c r="BP618" i="167"/>
  <c r="CU1277" i="167"/>
  <c r="CO1055" i="167"/>
  <c r="CU1279" i="167"/>
  <c r="CV1280" i="167"/>
  <c r="CW1280" i="167" s="1"/>
  <c r="CU1280" i="167"/>
  <c r="CP1280" i="167" s="1"/>
  <c r="CO1265" i="167"/>
  <c r="CO1256" i="167"/>
  <c r="BB1249" i="167"/>
  <c r="CQ1249" i="167"/>
  <c r="CT1249" i="167" s="1"/>
  <c r="BO1249" i="167"/>
  <c r="BN1249" i="167"/>
  <c r="CO1268" i="167"/>
  <c r="BP1247" i="167"/>
  <c r="CU1235" i="167"/>
  <c r="BP1209" i="167"/>
  <c r="CO1210" i="167"/>
  <c r="CU1195" i="167"/>
  <c r="CO1183" i="167"/>
  <c r="BP1148" i="167"/>
  <c r="CO1143" i="167"/>
  <c r="CV1130" i="167"/>
  <c r="CU1130" i="167"/>
  <c r="CP1130" i="167" s="1"/>
  <c r="CO1114" i="167"/>
  <c r="CU1073" i="167"/>
  <c r="CT1155" i="167"/>
  <c r="CO1133" i="167"/>
  <c r="CO1134" i="167"/>
  <c r="CU1113" i="167"/>
  <c r="BN1078" i="167"/>
  <c r="CQ1052" i="167"/>
  <c r="CV1052" i="167" s="1"/>
  <c r="BB1052" i="167"/>
  <c r="BN1052" i="167"/>
  <c r="BO1052" i="167"/>
  <c r="BO1068" i="167"/>
  <c r="BN1068" i="167"/>
  <c r="CQ1068" i="167"/>
  <c r="CU1083" i="167"/>
  <c r="CP1083" i="167" s="1"/>
  <c r="BP1044" i="167"/>
  <c r="CQ997" i="167"/>
  <c r="BO997" i="167"/>
  <c r="BN997" i="167"/>
  <c r="CO968" i="167"/>
  <c r="CQ1100" i="167"/>
  <c r="CV1100" i="167" s="1"/>
  <c r="BN1100" i="167"/>
  <c r="BO1100" i="167"/>
  <c r="CO1046" i="167"/>
  <c r="CU956" i="167"/>
  <c r="CP956" i="167" s="1"/>
  <c r="BB981" i="167"/>
  <c r="CQ981" i="167"/>
  <c r="CT981" i="167" s="1"/>
  <c r="BN981" i="167"/>
  <c r="BO981" i="167"/>
  <c r="CU969" i="167"/>
  <c r="CU1037" i="167"/>
  <c r="CQ901" i="167"/>
  <c r="BB901" i="167"/>
  <c r="BO901" i="167"/>
  <c r="BN901" i="167"/>
  <c r="CO894" i="167"/>
  <c r="CO916" i="167"/>
  <c r="CU897" i="167"/>
  <c r="CP897" i="167" s="1"/>
  <c r="CU922" i="167"/>
  <c r="CO838" i="167"/>
  <c r="CU846" i="167"/>
  <c r="CO896" i="167"/>
  <c r="CO1022" i="167"/>
  <c r="CU818" i="167"/>
  <c r="CO976" i="167"/>
  <c r="BN770" i="167"/>
  <c r="CQ770" i="167"/>
  <c r="BO770" i="167"/>
  <c r="BN698" i="167"/>
  <c r="CQ698" i="167"/>
  <c r="BO698" i="167"/>
  <c r="CO983" i="167"/>
  <c r="CU595" i="167"/>
  <c r="CO1028" i="167"/>
  <c r="CU747" i="167"/>
  <c r="CP747" i="167" s="1"/>
  <c r="CO733" i="167"/>
  <c r="CU753" i="167"/>
  <c r="CV753" i="167"/>
  <c r="CO801" i="167"/>
  <c r="CU1056" i="167"/>
  <c r="CP1056" i="167" s="1"/>
  <c r="BP1175" i="167"/>
  <c r="CU1040" i="167"/>
  <c r="CP1040" i="167" s="1"/>
  <c r="CU926" i="167"/>
  <c r="BO1267" i="167"/>
  <c r="CQ1267" i="167"/>
  <c r="BB1267" i="167"/>
  <c r="BN1267" i="167"/>
  <c r="CV1247" i="167"/>
  <c r="CW1247" i="167" s="1"/>
  <c r="CU1247" i="167"/>
  <c r="CP1247" i="167" s="1"/>
  <c r="CQ1281" i="167"/>
  <c r="CV1281" i="167" s="1"/>
  <c r="BN1281" i="167"/>
  <c r="BO1281" i="167"/>
  <c r="CO1215" i="167"/>
  <c r="CU1205" i="167"/>
  <c r="CV1205" i="167"/>
  <c r="CO1200" i="167"/>
  <c r="CQ1222" i="167"/>
  <c r="CV1222" i="167" s="1"/>
  <c r="BN1222" i="167"/>
  <c r="BO1222" i="167"/>
  <c r="CO1197" i="167"/>
  <c r="CU1174" i="167"/>
  <c r="CV1174" i="167"/>
  <c r="CU1153" i="167"/>
  <c r="CP620" i="167" s="1"/>
  <c r="CO1161" i="167"/>
  <c r="CO1141" i="167"/>
  <c r="BO1134" i="167"/>
  <c r="CQ1134" i="167"/>
  <c r="BN1134" i="167"/>
  <c r="CO1097" i="167"/>
  <c r="CU1078" i="167"/>
  <c r="CT1094" i="167"/>
  <c r="CV1094" i="167"/>
  <c r="BP1069" i="167"/>
  <c r="CQ1114" i="167"/>
  <c r="CV1114" i="167" s="1"/>
  <c r="BN1114" i="167"/>
  <c r="BO1114" i="167"/>
  <c r="BB1114" i="167"/>
  <c r="BP1089" i="167"/>
  <c r="CO1047" i="167"/>
  <c r="CU994" i="167"/>
  <c r="BB1066" i="167"/>
  <c r="BN1066" i="167"/>
  <c r="CQ1066" i="167"/>
  <c r="BO1066" i="167"/>
  <c r="CQ948" i="167"/>
  <c r="BO948" i="167"/>
  <c r="BB948" i="167"/>
  <c r="BN948" i="167"/>
  <c r="BN937" i="167"/>
  <c r="BB937" i="167"/>
  <c r="CQ937" i="167"/>
  <c r="CT937" i="167" s="1"/>
  <c r="BO937" i="167"/>
  <c r="BB1038" i="167"/>
  <c r="BO1038" i="167"/>
  <c r="CQ1038" i="167"/>
  <c r="BN1038" i="167"/>
  <c r="CV941" i="167"/>
  <c r="CU941" i="167"/>
  <c r="CU1061" i="167"/>
  <c r="CP1116" i="167" s="1"/>
  <c r="CO1069" i="167"/>
  <c r="CO953" i="167"/>
  <c r="BO914" i="167"/>
  <c r="CQ914" i="167"/>
  <c r="BN914" i="167"/>
  <c r="BN902" i="167"/>
  <c r="BO902" i="167"/>
  <c r="CQ902" i="167"/>
  <c r="CQ887" i="167"/>
  <c r="CT887" i="167" s="1"/>
  <c r="BN887" i="167"/>
  <c r="BO887" i="167"/>
  <c r="BO899" i="167"/>
  <c r="BB899" i="167"/>
  <c r="CQ899" i="167"/>
  <c r="CT899" i="167" s="1"/>
  <c r="BN899" i="167"/>
  <c r="CO889" i="167"/>
  <c r="BP877" i="167"/>
  <c r="CU838" i="167"/>
  <c r="CP838" i="167" s="1"/>
  <c r="BO834" i="167"/>
  <c r="BN834" i="167"/>
  <c r="CQ834" i="167"/>
  <c r="CU847" i="167"/>
  <c r="CU919" i="167"/>
  <c r="CO970" i="167"/>
  <c r="CO1283" i="167"/>
  <c r="BN976" i="167"/>
  <c r="BO976" i="167"/>
  <c r="CQ976" i="167"/>
  <c r="CT976" i="167" s="1"/>
  <c r="CQ960" i="167"/>
  <c r="CT960" i="167" s="1"/>
  <c r="BO960" i="167"/>
  <c r="BN960" i="167"/>
  <c r="CU909" i="167"/>
  <c r="BP805" i="167"/>
  <c r="BN971" i="167"/>
  <c r="CQ971" i="167"/>
  <c r="BO971" i="167"/>
  <c r="CO938" i="167"/>
  <c r="CO942" i="167"/>
  <c r="BO1184" i="167"/>
  <c r="CQ1184" i="167"/>
  <c r="BN1184" i="167"/>
  <c r="CO951" i="167"/>
  <c r="CO903" i="167"/>
  <c r="CO664" i="167"/>
  <c r="CQ675" i="167"/>
  <c r="BO675" i="167"/>
  <c r="BN675" i="167"/>
  <c r="CO735" i="167"/>
  <c r="CO1259" i="167"/>
  <c r="CO1102" i="167"/>
  <c r="BP1216" i="167"/>
  <c r="CU1180" i="167"/>
  <c r="CU1183" i="167"/>
  <c r="CU1190" i="167"/>
  <c r="CP1190" i="167" s="1"/>
  <c r="CQ1151" i="167"/>
  <c r="BN1151" i="167"/>
  <c r="BO1151" i="167"/>
  <c r="CV1145" i="167"/>
  <c r="CU1145" i="167"/>
  <c r="CP1145" i="167" s="1"/>
  <c r="BB1105" i="167"/>
  <c r="CQ1105" i="167"/>
  <c r="CT1105" i="167" s="1"/>
  <c r="BN1105" i="167"/>
  <c r="BO1105" i="167"/>
  <c r="CO1096" i="167"/>
  <c r="CT1119" i="167"/>
  <c r="CU1119" i="167"/>
  <c r="CU1104" i="167"/>
  <c r="CV1048" i="167"/>
  <c r="CW1048" i="167" s="1"/>
  <c r="CU1048" i="167"/>
  <c r="CU1071" i="167"/>
  <c r="CP1071" i="167" s="1"/>
  <c r="CV1071" i="167"/>
  <c r="CU959" i="167"/>
  <c r="CO1037" i="167"/>
  <c r="BP997" i="167"/>
  <c r="CO959" i="167"/>
  <c r="CU924" i="167"/>
  <c r="CP924" i="167" s="1"/>
  <c r="CU981" i="167"/>
  <c r="BP895" i="167"/>
  <c r="CO981" i="167"/>
  <c r="CU899" i="167"/>
  <c r="CP899" i="167" s="1"/>
  <c r="CU937" i="167"/>
  <c r="CU828" i="167"/>
  <c r="CO890" i="167"/>
  <c r="CT833" i="167"/>
  <c r="CV833" i="167"/>
  <c r="BN808" i="167"/>
  <c r="BO808" i="167"/>
  <c r="CQ808" i="167"/>
  <c r="CV808" i="167" s="1"/>
  <c r="CQ835" i="167"/>
  <c r="CV835" i="167" s="1"/>
  <c r="BO835" i="167"/>
  <c r="BN835" i="167"/>
  <c r="BB835" i="167"/>
  <c r="CO960" i="167"/>
  <c r="CT825" i="167"/>
  <c r="CO910" i="167"/>
  <c r="CO954" i="167"/>
  <c r="CU699" i="167"/>
  <c r="CP152" i="167" s="1"/>
  <c r="CO1128" i="167"/>
  <c r="CO971" i="167"/>
  <c r="CT1158" i="167"/>
  <c r="CW1158" i="167" s="1"/>
  <c r="CU1158" i="167"/>
  <c r="CO1120" i="167"/>
  <c r="CU633" i="167"/>
  <c r="CV633" i="167"/>
  <c r="CU1259" i="167"/>
  <c r="CO1227" i="167"/>
  <c r="BO1040" i="167"/>
  <c r="CQ1040" i="167"/>
  <c r="CT1040" i="167" s="1"/>
  <c r="BN1040" i="167"/>
  <c r="CO1267" i="167"/>
  <c r="BN1276" i="167"/>
  <c r="BB1276" i="167"/>
  <c r="BO1276" i="167"/>
  <c r="CQ1276" i="167"/>
  <c r="CV1276" i="167" s="1"/>
  <c r="BO1255" i="167"/>
  <c r="CQ1255" i="167"/>
  <c r="CV1255" i="167" s="1"/>
  <c r="BN1255" i="167"/>
  <c r="CU1234" i="167"/>
  <c r="CP1234" i="167" s="1"/>
  <c r="CO1252" i="167"/>
  <c r="CO1222" i="167"/>
  <c r="BB1246" i="167"/>
  <c r="BN1246" i="167"/>
  <c r="CQ1246" i="167"/>
  <c r="CT1246" i="167" s="1"/>
  <c r="BO1246" i="167"/>
  <c r="CU1216" i="167"/>
  <c r="CP1216" i="167" s="1"/>
  <c r="BN1211" i="167"/>
  <c r="BO1211" i="167"/>
  <c r="BB1211" i="167"/>
  <c r="CQ1211" i="167"/>
  <c r="CT1211" i="167" s="1"/>
  <c r="CO1266" i="167"/>
  <c r="BN1271" i="167"/>
  <c r="CQ1271" i="167"/>
  <c r="BO1271" i="167"/>
  <c r="CU1263" i="167"/>
  <c r="BB1236" i="167"/>
  <c r="BN1236" i="167"/>
  <c r="BO1236" i="167"/>
  <c r="CQ1236" i="167"/>
  <c r="CV1236" i="167" s="1"/>
  <c r="CO1255" i="167"/>
  <c r="CU1249" i="167"/>
  <c r="CU1256" i="167"/>
  <c r="CO1212" i="167"/>
  <c r="CO1202" i="167"/>
  <c r="CO1218" i="167"/>
  <c r="BO1224" i="167"/>
  <c r="CQ1224" i="167"/>
  <c r="CV1224" i="167" s="1"/>
  <c r="BN1224" i="167"/>
  <c r="CU1236" i="167"/>
  <c r="CO1192" i="167"/>
  <c r="CQ1196" i="167"/>
  <c r="CV1196" i="167" s="1"/>
  <c r="BN1196" i="167"/>
  <c r="BO1196" i="167"/>
  <c r="BB1196" i="167"/>
  <c r="CO1163" i="167"/>
  <c r="BB1218" i="167"/>
  <c r="BN1218" i="167"/>
  <c r="BO1218" i="167"/>
  <c r="CQ1218" i="167"/>
  <c r="CU1135" i="167"/>
  <c r="CP1135" i="167" s="1"/>
  <c r="CV1178" i="167"/>
  <c r="CU1178" i="167"/>
  <c r="CU1169" i="167"/>
  <c r="CP1169" i="167" s="1"/>
  <c r="CV1148" i="167"/>
  <c r="CW1148" i="167" s="1"/>
  <c r="CU1148" i="167"/>
  <c r="CO1145" i="167"/>
  <c r="BB1145" i="167"/>
  <c r="CO1148" i="167"/>
  <c r="CO1153" i="167"/>
  <c r="BN1153" i="167"/>
  <c r="BP1145" i="167"/>
  <c r="CV1139" i="167"/>
  <c r="CU1139" i="167"/>
  <c r="CU1114" i="167"/>
  <c r="BP1102" i="167"/>
  <c r="BN1035" i="167"/>
  <c r="BO1035" i="167"/>
  <c r="CQ1035" i="167"/>
  <c r="CV1035" i="167" s="1"/>
  <c r="BP1105" i="167"/>
  <c r="CU1047" i="167"/>
  <c r="CP1047" i="167" s="1"/>
  <c r="CU1039" i="167"/>
  <c r="CV1039" i="167"/>
  <c r="CO961" i="167"/>
  <c r="CU982" i="167"/>
  <c r="CP462" i="167" s="1"/>
  <c r="CU995" i="167"/>
  <c r="CP995" i="167" s="1"/>
  <c r="CV995" i="167"/>
  <c r="CU961" i="167"/>
  <c r="CP961" i="167" s="1"/>
  <c r="CV961" i="167"/>
  <c r="CO930" i="167"/>
  <c r="BN917" i="167"/>
  <c r="CQ917" i="167"/>
  <c r="CT917" i="167" s="1"/>
  <c r="BB917" i="167"/>
  <c r="BO917" i="167"/>
  <c r="CU1004" i="167"/>
  <c r="CP471" i="167" s="1"/>
  <c r="CO967" i="167"/>
  <c r="CU930" i="167"/>
  <c r="CP930" i="167" s="1"/>
  <c r="BP922" i="167"/>
  <c r="CO919" i="167"/>
  <c r="BP899" i="167"/>
  <c r="CT894" i="167"/>
  <c r="CO892" i="167"/>
  <c r="CO877" i="167"/>
  <c r="CQ869" i="167"/>
  <c r="CV869" i="167" s="1"/>
  <c r="BO869" i="167"/>
  <c r="BN869" i="167"/>
  <c r="CO874" i="167"/>
  <c r="BN874" i="167"/>
  <c r="BB878" i="167"/>
  <c r="BN878" i="167"/>
  <c r="BO878" i="167"/>
  <c r="CQ878" i="167"/>
  <c r="CT878" i="167" s="1"/>
  <c r="CO867" i="167"/>
  <c r="CV840" i="167"/>
  <c r="CU840" i="167"/>
  <c r="CU814" i="167"/>
  <c r="CP814" i="167" s="1"/>
  <c r="CQ866" i="167"/>
  <c r="CT866" i="167" s="1"/>
  <c r="BB866" i="167"/>
  <c r="BN866" i="167"/>
  <c r="BO866" i="167"/>
  <c r="CU788" i="167"/>
  <c r="CP788" i="167" s="1"/>
  <c r="CU880" i="167"/>
  <c r="BN746" i="167"/>
  <c r="BO746" i="167"/>
  <c r="CQ746" i="167"/>
  <c r="CT746" i="167" s="1"/>
  <c r="BP812" i="167"/>
  <c r="CO870" i="167"/>
  <c r="CO992" i="167"/>
  <c r="BN992" i="167"/>
  <c r="CU938" i="167"/>
  <c r="CP938" i="167" s="1"/>
  <c r="BP971" i="167"/>
  <c r="CO929" i="167"/>
  <c r="CU778" i="167"/>
  <c r="CT874" i="167"/>
  <c r="CU874" i="167"/>
  <c r="CP874" i="167" s="1"/>
  <c r="BO862" i="167"/>
  <c r="BB862" i="167"/>
  <c r="BN862" i="167"/>
  <c r="CQ862" i="167"/>
  <c r="CT862" i="167" s="1"/>
  <c r="BP838" i="167"/>
  <c r="CO989" i="167"/>
  <c r="BB989" i="167"/>
  <c r="CO721" i="167"/>
  <c r="CU1132" i="167"/>
  <c r="CP1132" i="167" s="1"/>
  <c r="BP698" i="167"/>
  <c r="BO1018" i="167"/>
  <c r="CQ1018" i="167"/>
  <c r="BN1018" i="167"/>
  <c r="CV903" i="167"/>
  <c r="CU903" i="167"/>
  <c r="CP164" i="167" s="1"/>
  <c r="CU990" i="167"/>
  <c r="CP990" i="167" s="1"/>
  <c r="CU942" i="167"/>
  <c r="CP942" i="167" s="1"/>
  <c r="CU1033" i="167"/>
  <c r="CP156" i="167" s="1"/>
  <c r="CQ985" i="167"/>
  <c r="CT985" i="167" s="1"/>
  <c r="BB985" i="167"/>
  <c r="BN985" i="167"/>
  <c r="BO985" i="167"/>
  <c r="CU944" i="167"/>
  <c r="CO692" i="167"/>
  <c r="BO685" i="167"/>
  <c r="BB685" i="167"/>
  <c r="BN685" i="167"/>
  <c r="CQ685" i="167"/>
  <c r="CT685" i="167" s="1"/>
  <c r="BN622" i="167"/>
  <c r="CU1230" i="167"/>
  <c r="CP1230" i="167" s="1"/>
  <c r="CV638" i="167"/>
  <c r="CU638" i="167"/>
  <c r="CU681" i="167"/>
  <c r="CP681" i="167" s="1"/>
  <c r="BB1030" i="167"/>
  <c r="BN1030" i="167"/>
  <c r="CQ1030" i="167"/>
  <c r="BO1030" i="167"/>
  <c r="CV625" i="167"/>
  <c r="CW625" i="167" s="1"/>
  <c r="CU625" i="167"/>
  <c r="CP625" i="167" s="1"/>
  <c r="CU853" i="167"/>
  <c r="CP853" i="167" s="1"/>
  <c r="CU991" i="167"/>
  <c r="CP248" i="167" s="1"/>
  <c r="CO681" i="167"/>
  <c r="CO636" i="167"/>
  <c r="CQ781" i="167"/>
  <c r="CT781" i="167" s="1"/>
  <c r="BO781" i="167"/>
  <c r="BN781" i="167"/>
  <c r="BO690" i="167"/>
  <c r="CQ690" i="167"/>
  <c r="CT690" i="167" s="1"/>
  <c r="BN690" i="167"/>
  <c r="CU571" i="167"/>
  <c r="CU998" i="167"/>
  <c r="BP978" i="167"/>
  <c r="BP781" i="167"/>
  <c r="CO885" i="167"/>
  <c r="CO1070" i="167"/>
  <c r="CU752" i="167"/>
  <c r="CO790" i="167"/>
  <c r="CU1055" i="167"/>
  <c r="CP1055" i="167" s="1"/>
  <c r="BO777" i="167"/>
  <c r="BN777" i="167"/>
  <c r="CQ777" i="167"/>
  <c r="CV777" i="167" s="1"/>
  <c r="CU499" i="167"/>
  <c r="CP499" i="167" s="1"/>
  <c r="CU741" i="167"/>
  <c r="CP741" i="167" s="1"/>
  <c r="BO775" i="167"/>
  <c r="CQ775" i="167"/>
  <c r="CV775" i="167" s="1"/>
  <c r="BN775" i="167"/>
  <c r="BP499" i="167"/>
  <c r="CO8" i="167"/>
  <c r="BN719" i="167"/>
  <c r="CQ719" i="167"/>
  <c r="CT719" i="167" s="1"/>
  <c r="BB719" i="167"/>
  <c r="BO719" i="167"/>
  <c r="CU512" i="167"/>
  <c r="CP512" i="167" s="1"/>
  <c r="CV512" i="167"/>
  <c r="CO499" i="167"/>
  <c r="CO716" i="167"/>
  <c r="CU1009" i="167"/>
  <c r="CP1009" i="167" s="1"/>
  <c r="CV1009" i="167"/>
  <c r="CO1016" i="167"/>
  <c r="CV7" i="167"/>
  <c r="CU7" i="167"/>
  <c r="CP7" i="167" s="1"/>
  <c r="CU841" i="167"/>
  <c r="CV549" i="167"/>
  <c r="CV491" i="167"/>
  <c r="CU491" i="167"/>
  <c r="CP491" i="167" s="1"/>
  <c r="CT590" i="167"/>
  <c r="CW590" i="167" s="1"/>
  <c r="CU590" i="167"/>
  <c r="CP590" i="167" s="1"/>
  <c r="CU802" i="167"/>
  <c r="CP802" i="167" s="1"/>
  <c r="CO559" i="167"/>
  <c r="BN620" i="167"/>
  <c r="BO620" i="167"/>
  <c r="CQ620" i="167"/>
  <c r="CU563" i="167"/>
  <c r="CP563" i="167" s="1"/>
  <c r="CV563" i="167"/>
  <c r="CO752" i="167"/>
  <c r="CU539" i="167"/>
  <c r="CP539" i="167" s="1"/>
  <c r="CV539" i="167"/>
  <c r="CU546" i="167"/>
  <c r="CP546" i="167" s="1"/>
  <c r="CV546" i="167"/>
  <c r="CO561" i="167"/>
  <c r="CU20" i="167"/>
  <c r="CV20" i="167"/>
  <c r="CT519" i="167"/>
  <c r="CU519" i="167"/>
  <c r="CP519" i="167" s="1"/>
  <c r="CT541" i="167"/>
  <c r="CU541" i="167"/>
  <c r="CP541" i="167" s="1"/>
  <c r="CO1116" i="167"/>
  <c r="BP654" i="167"/>
  <c r="CO563" i="167"/>
  <c r="CO567" i="167"/>
  <c r="CO503" i="167"/>
  <c r="CO534" i="167"/>
  <c r="CU656" i="167"/>
  <c r="CP656" i="167" s="1"/>
  <c r="CV656" i="167"/>
  <c r="CW656" i="167" s="1"/>
  <c r="BP705" i="167"/>
  <c r="BN466" i="167"/>
  <c r="CQ466" i="167"/>
  <c r="CT466" i="167" s="1"/>
  <c r="BO466" i="167"/>
  <c r="CO480" i="167"/>
  <c r="CO569" i="167"/>
  <c r="CV593" i="167"/>
  <c r="CW593" i="167" s="1"/>
  <c r="CU593" i="167"/>
  <c r="CP593" i="167" s="1"/>
  <c r="CU459" i="167"/>
  <c r="CV459" i="167"/>
  <c r="CW459" i="167" s="1"/>
  <c r="BO1001" i="167"/>
  <c r="BN1001" i="167"/>
  <c r="CQ1001" i="167"/>
  <c r="CT1001" i="167" s="1"/>
  <c r="CQ711" i="167"/>
  <c r="BN711" i="167"/>
  <c r="BO711" i="167"/>
  <c r="CO453" i="167"/>
  <c r="CO11" i="167"/>
  <c r="CT67" i="167"/>
  <c r="CW67" i="167" s="1"/>
  <c r="CU67" i="167"/>
  <c r="CP67" i="167" s="1"/>
  <c r="CO38" i="167"/>
  <c r="CT460" i="167"/>
  <c r="CW460" i="167" s="1"/>
  <c r="CU82" i="167"/>
  <c r="CP82" i="167" s="1"/>
  <c r="CO459" i="167"/>
  <c r="CU17" i="167"/>
  <c r="CP17" i="167" s="1"/>
  <c r="CO57" i="167"/>
  <c r="CO45" i="167"/>
  <c r="CQ81" i="167"/>
  <c r="CT81" i="167" s="1"/>
  <c r="BO81" i="167"/>
  <c r="BN81" i="167"/>
  <c r="CU31" i="167"/>
  <c r="CP31" i="167" s="1"/>
  <c r="CU103" i="167"/>
  <c r="CP103" i="167" s="1"/>
  <c r="CU904" i="167"/>
  <c r="CP904" i="167" s="1"/>
  <c r="CU637" i="167"/>
  <c r="CP637" i="167" s="1"/>
  <c r="CO990" i="167"/>
  <c r="CO693" i="167"/>
  <c r="CU1029" i="167"/>
  <c r="CP1029" i="167" s="1"/>
  <c r="CO854" i="167"/>
  <c r="CU1088" i="167"/>
  <c r="CV1088" i="167"/>
  <c r="CO606" i="167"/>
  <c r="BN637" i="167"/>
  <c r="BB637" i="167"/>
  <c r="BO637" i="167"/>
  <c r="CQ637" i="167"/>
  <c r="CT637" i="167" s="1"/>
  <c r="BP963" i="167"/>
  <c r="CT622" i="167"/>
  <c r="CO939" i="167"/>
  <c r="BB596" i="167"/>
  <c r="BN596" i="167"/>
  <c r="CQ596" i="167"/>
  <c r="CV596" i="167" s="1"/>
  <c r="BO596" i="167"/>
  <c r="CQ522" i="167"/>
  <c r="BN522" i="167"/>
  <c r="BB522" i="167"/>
  <c r="BO522" i="167"/>
  <c r="CV594" i="167"/>
  <c r="CU594" i="167"/>
  <c r="CP594" i="167" s="1"/>
  <c r="CU677" i="167"/>
  <c r="CV677" i="167"/>
  <c r="BB1277" i="167"/>
  <c r="BN1277" i="167"/>
  <c r="BO1277" i="167"/>
  <c r="CQ1277" i="167"/>
  <c r="CT1277" i="167" s="1"/>
  <c r="CO535" i="167"/>
  <c r="BB535" i="167"/>
  <c r="BN535" i="167"/>
  <c r="CQ748" i="167"/>
  <c r="CT748" i="167" s="1"/>
  <c r="BN748" i="167"/>
  <c r="BO748" i="167"/>
  <c r="CU781" i="167"/>
  <c r="CP781" i="167" s="1"/>
  <c r="CU783" i="167"/>
  <c r="CU697" i="167"/>
  <c r="BP732" i="167"/>
  <c r="CU824" i="167"/>
  <c r="CU1111" i="167"/>
  <c r="CP1111" i="167" s="1"/>
  <c r="CV1111" i="167"/>
  <c r="CU1221" i="167"/>
  <c r="CP1221" i="167" s="1"/>
  <c r="CQ515" i="167"/>
  <c r="CT515" i="167" s="1"/>
  <c r="BO515" i="167"/>
  <c r="BN515" i="167"/>
  <c r="CT1117" i="167"/>
  <c r="CU1012" i="167"/>
  <c r="CP1012" i="167" s="1"/>
  <c r="BP1117" i="167"/>
  <c r="CT662" i="167"/>
  <c r="CW662" i="167" s="1"/>
  <c r="CU662" i="167"/>
  <c r="CP662" i="167" s="1"/>
  <c r="CO1056" i="167"/>
  <c r="CO632" i="167"/>
  <c r="BO657" i="167"/>
  <c r="CQ657" i="167"/>
  <c r="BN657" i="167"/>
  <c r="CO519" i="167"/>
  <c r="CT526" i="167"/>
  <c r="CW526" i="167" s="1"/>
  <c r="CU526" i="167"/>
  <c r="CP526" i="167" s="1"/>
  <c r="CU1120" i="167"/>
  <c r="CP294" i="167" s="1"/>
  <c r="CU1021" i="167"/>
  <c r="CP1021" i="167" s="1"/>
  <c r="CV1021" i="167"/>
  <c r="CO642" i="167"/>
  <c r="CU544" i="167"/>
  <c r="CP544" i="167" s="1"/>
  <c r="CV513" i="167"/>
  <c r="CU513" i="167"/>
  <c r="CP513" i="167" s="1"/>
  <c r="CU738" i="167"/>
  <c r="CP738" i="167" s="1"/>
  <c r="CV738" i="167"/>
  <c r="BN1003" i="167"/>
  <c r="BO1003" i="167"/>
  <c r="CQ1003" i="167"/>
  <c r="CT547" i="167"/>
  <c r="CW547" i="167" s="1"/>
  <c r="CU547" i="167"/>
  <c r="CP547" i="167" s="1"/>
  <c r="CV1116" i="167"/>
  <c r="BN490" i="167"/>
  <c r="BO490" i="167"/>
  <c r="CQ490" i="167"/>
  <c r="CT490" i="167" s="1"/>
  <c r="CO497" i="167"/>
  <c r="CO547" i="167"/>
  <c r="BP950" i="167"/>
  <c r="CU558" i="167"/>
  <c r="CP558" i="167" s="1"/>
  <c r="BP658" i="167"/>
  <c r="CT498" i="167"/>
  <c r="CV498" i="167"/>
  <c r="CU624" i="167"/>
  <c r="CP624" i="167" s="1"/>
  <c r="CU950" i="167"/>
  <c r="CP950" i="167" s="1"/>
  <c r="BO523" i="167"/>
  <c r="CQ523" i="167"/>
  <c r="BN523" i="167"/>
  <c r="CU616" i="167"/>
  <c r="CP616" i="167" s="1"/>
  <c r="CO804" i="167"/>
  <c r="CO458" i="167"/>
  <c r="CQ1109" i="167"/>
  <c r="CT1109" i="167" s="1"/>
  <c r="BO1109" i="167"/>
  <c r="BN1109" i="167"/>
  <c r="CQ468" i="167"/>
  <c r="CV468" i="167" s="1"/>
  <c r="BN468" i="167"/>
  <c r="BO468" i="167"/>
  <c r="CU528" i="167"/>
  <c r="CP528" i="167" s="1"/>
  <c r="CO464" i="167"/>
  <c r="CO950" i="167"/>
  <c r="CO640" i="167"/>
  <c r="CU707" i="167"/>
  <c r="CP707" i="167" s="1"/>
  <c r="BN22" i="167"/>
  <c r="BO22" i="167"/>
  <c r="CQ22" i="167"/>
  <c r="CT22" i="167" s="1"/>
  <c r="CO53" i="167"/>
  <c r="BN51" i="167"/>
  <c r="CQ51" i="167"/>
  <c r="BO51" i="167"/>
  <c r="CO62" i="167"/>
  <c r="CU483" i="167"/>
  <c r="CP483" i="167" s="1"/>
  <c r="CO27" i="167"/>
  <c r="CT74" i="167"/>
  <c r="CW74" i="167" s="1"/>
  <c r="CU74" i="167"/>
  <c r="CP74" i="167" s="1"/>
  <c r="CO95" i="167"/>
  <c r="CO39" i="167"/>
  <c r="CO65" i="167"/>
  <c r="CO18" i="167"/>
  <c r="BN40" i="167"/>
  <c r="CQ40" i="167"/>
  <c r="CV40" i="167" s="1"/>
  <c r="BO40" i="167"/>
  <c r="CU108" i="167"/>
  <c r="CP108" i="167" s="1"/>
  <c r="CU154" i="167"/>
  <c r="CP154" i="167" s="1"/>
  <c r="CU114" i="167"/>
  <c r="CO908" i="167"/>
  <c r="CO864" i="167"/>
  <c r="CU888" i="167"/>
  <c r="CP888" i="167" s="1"/>
  <c r="CU865" i="167"/>
  <c r="CP865" i="167" s="1"/>
  <c r="CO832" i="167"/>
  <c r="CO909" i="167"/>
  <c r="CU848" i="167"/>
  <c r="CO869" i="167"/>
  <c r="CO823" i="167"/>
  <c r="CU822" i="167"/>
  <c r="BP848" i="167"/>
  <c r="BP799" i="167"/>
  <c r="CO1006" i="167"/>
  <c r="CU905" i="167"/>
  <c r="CP905" i="167" s="1"/>
  <c r="CV905" i="167"/>
  <c r="CW905" i="167" s="1"/>
  <c r="CU960" i="167"/>
  <c r="CP960" i="167" s="1"/>
  <c r="BO890" i="167"/>
  <c r="CQ890" i="167"/>
  <c r="BN890" i="167"/>
  <c r="BN789" i="167"/>
  <c r="BO789" i="167"/>
  <c r="CQ789" i="167"/>
  <c r="BP866" i="167"/>
  <c r="CU1024" i="167"/>
  <c r="BP990" i="167"/>
  <c r="CU1128" i="167"/>
  <c r="CV1128" i="167"/>
  <c r="BO990" i="167"/>
  <c r="CQ990" i="167"/>
  <c r="CT990" i="167" s="1"/>
  <c r="BB990" i="167"/>
  <c r="BN990" i="167"/>
  <c r="BB854" i="167"/>
  <c r="CQ854" i="167"/>
  <c r="CV854" i="167" s="1"/>
  <c r="BN854" i="167"/>
  <c r="BO854" i="167"/>
  <c r="CU610" i="167"/>
  <c r="CT1088" i="167"/>
  <c r="CO691" i="167"/>
  <c r="BO666" i="167"/>
  <c r="BN666" i="167"/>
  <c r="CQ666" i="167"/>
  <c r="CT666" i="167" s="1"/>
  <c r="CU627" i="167"/>
  <c r="CP627" i="167" s="1"/>
  <c r="CU856" i="167"/>
  <c r="CV856" i="167"/>
  <c r="BP595" i="167"/>
  <c r="BN689" i="167"/>
  <c r="BO689" i="167"/>
  <c r="CQ689" i="167"/>
  <c r="CV689" i="167" s="1"/>
  <c r="CQ682" i="167"/>
  <c r="CT682" i="167" s="1"/>
  <c r="BN682" i="167"/>
  <c r="BO682" i="167"/>
  <c r="BO974" i="167"/>
  <c r="CQ974" i="167"/>
  <c r="CT974" i="167" s="1"/>
  <c r="BN974" i="167"/>
  <c r="CU1070" i="167"/>
  <c r="BP998" i="167"/>
  <c r="CO974" i="167"/>
  <c r="CT772" i="167"/>
  <c r="CW772" i="167" s="1"/>
  <c r="CU772" i="167"/>
  <c r="CU489" i="167"/>
  <c r="CV489" i="167"/>
  <c r="CO751" i="167"/>
  <c r="CU1106" i="167"/>
  <c r="BB1092" i="167"/>
  <c r="CQ1092" i="167"/>
  <c r="BO1092" i="167"/>
  <c r="BN1092" i="167"/>
  <c r="CU884" i="167"/>
  <c r="CU501" i="167"/>
  <c r="CU485" i="167"/>
  <c r="CP485" i="167" s="1"/>
  <c r="CU751" i="167"/>
  <c r="CP751" i="167" s="1"/>
  <c r="CU776" i="167"/>
  <c r="CV776" i="167"/>
  <c r="CO757" i="167"/>
  <c r="CU742" i="167"/>
  <c r="CV742" i="167"/>
  <c r="CO749" i="167"/>
  <c r="BN735" i="167"/>
  <c r="BO735" i="167"/>
  <c r="BB735" i="167"/>
  <c r="CQ735" i="167"/>
  <c r="CU1057" i="167"/>
  <c r="CP1057" i="167" s="1"/>
  <c r="CV1057" i="167"/>
  <c r="BO624" i="167"/>
  <c r="CQ624" i="167"/>
  <c r="CT624" i="167" s="1"/>
  <c r="BN624" i="167"/>
  <c r="CU482" i="167"/>
  <c r="CP482" i="167" s="1"/>
  <c r="BN499" i="167"/>
  <c r="BO499" i="167"/>
  <c r="BB499" i="167"/>
  <c r="CQ499" i="167"/>
  <c r="CT499" i="167" s="1"/>
  <c r="CU764" i="167"/>
  <c r="BO1011" i="167"/>
  <c r="CQ1011" i="167"/>
  <c r="CV1011" i="167" s="1"/>
  <c r="BN1011" i="167"/>
  <c r="CO655" i="167"/>
  <c r="CQ1191" i="167"/>
  <c r="CT1191" i="167" s="1"/>
  <c r="BN1191" i="167"/>
  <c r="BO1191" i="167"/>
  <c r="CU487" i="167"/>
  <c r="CP487" i="167" s="1"/>
  <c r="CU5" i="167"/>
  <c r="CU569" i="167"/>
  <c r="CP569" i="167" s="1"/>
  <c r="BN841" i="167"/>
  <c r="BO841" i="167"/>
  <c r="CQ841" i="167"/>
  <c r="CV841" i="167" s="1"/>
  <c r="CQ658" i="167"/>
  <c r="CT658" i="167" s="1"/>
  <c r="BN658" i="167"/>
  <c r="BO658" i="167"/>
  <c r="CO720" i="167"/>
  <c r="BN643" i="167"/>
  <c r="BO643" i="167"/>
  <c r="CQ643" i="167"/>
  <c r="BP513" i="167"/>
  <c r="CU665" i="167"/>
  <c r="CP665" i="167" s="1"/>
  <c r="CU601" i="167"/>
  <c r="CP601" i="167" s="1"/>
  <c r="CV601" i="167"/>
  <c r="CW601" i="167" s="1"/>
  <c r="CQ684" i="167"/>
  <c r="CT684" i="167" s="1"/>
  <c r="BN684" i="167"/>
  <c r="BO684" i="167"/>
  <c r="CO593" i="167"/>
  <c r="CU537" i="167"/>
  <c r="CP537" i="167" s="1"/>
  <c r="CO802" i="167"/>
  <c r="CU568" i="167"/>
  <c r="CP568" i="167" s="1"/>
  <c r="CO868" i="167"/>
  <c r="CU579" i="167"/>
  <c r="CP579" i="167" s="1"/>
  <c r="BN1027" i="167"/>
  <c r="CQ1027" i="167"/>
  <c r="BO1027" i="167"/>
  <c r="CQ451" i="167"/>
  <c r="CT451" i="167" s="1"/>
  <c r="BN451" i="167"/>
  <c r="BO451" i="167"/>
  <c r="CU705" i="167"/>
  <c r="CP705" i="167" s="1"/>
  <c r="CV705" i="167"/>
  <c r="CO466" i="167"/>
  <c r="CU474" i="167"/>
  <c r="CP474" i="167" s="1"/>
  <c r="CU47" i="167"/>
  <c r="CP47" i="167" s="1"/>
  <c r="CT12" i="167"/>
  <c r="CW12" i="167" s="1"/>
  <c r="CU12" i="167"/>
  <c r="CP12" i="167" s="1"/>
  <c r="CT480" i="167"/>
  <c r="CO36" i="167"/>
  <c r="CO59" i="167"/>
  <c r="BO78" i="167"/>
  <c r="CQ78" i="167"/>
  <c r="BN78" i="167"/>
  <c r="CU450" i="167"/>
  <c r="CP450" i="167" s="1"/>
  <c r="BO47" i="167"/>
  <c r="BN47" i="167"/>
  <c r="CQ47" i="167"/>
  <c r="CV47" i="167" s="1"/>
  <c r="BN29" i="167"/>
  <c r="BO29" i="167"/>
  <c r="CQ29" i="167"/>
  <c r="CV29" i="167" s="1"/>
  <c r="CU97" i="167"/>
  <c r="CP97" i="167" s="1"/>
  <c r="CV97" i="167"/>
  <c r="CQ152" i="167"/>
  <c r="CV152" i="167" s="1"/>
  <c r="BN152" i="167"/>
  <c r="BO152" i="167"/>
  <c r="CO89" i="167"/>
  <c r="CQ125" i="167"/>
  <c r="BN125" i="167"/>
  <c r="BO125" i="167"/>
  <c r="BP865" i="167"/>
  <c r="CQ830" i="167"/>
  <c r="CV830" i="167" s="1"/>
  <c r="BN830" i="167"/>
  <c r="BO830" i="167"/>
  <c r="CV825" i="167"/>
  <c r="CU825" i="167"/>
  <c r="CP825" i="167" s="1"/>
  <c r="CQ861" i="167"/>
  <c r="BB861" i="167"/>
  <c r="BN861" i="167"/>
  <c r="BO861" i="167"/>
  <c r="BN822" i="167"/>
  <c r="CQ822" i="167"/>
  <c r="CT822" i="167" s="1"/>
  <c r="BO822" i="167"/>
  <c r="BN832" i="167"/>
  <c r="CQ832" i="167"/>
  <c r="CT832" i="167" s="1"/>
  <c r="BO832" i="167"/>
  <c r="BO870" i="167"/>
  <c r="BN870" i="167"/>
  <c r="CQ870" i="167"/>
  <c r="CT870" i="167" s="1"/>
  <c r="CQ723" i="167"/>
  <c r="CV723" i="167" s="1"/>
  <c r="BN723" i="167"/>
  <c r="BO723" i="167"/>
  <c r="CU976" i="167"/>
  <c r="CU808" i="167"/>
  <c r="CP77" i="167" s="1"/>
  <c r="CO746" i="167"/>
  <c r="CO784" i="167"/>
  <c r="CO818" i="167"/>
  <c r="CU723" i="167"/>
  <c r="CP723" i="167" s="1"/>
  <c r="CO872" i="167"/>
  <c r="CT989" i="167"/>
  <c r="CU989" i="167"/>
  <c r="CP989" i="167" s="1"/>
  <c r="BB709" i="167"/>
  <c r="CQ709" i="167"/>
  <c r="CT709" i="167" s="1"/>
  <c r="BN709" i="167"/>
  <c r="BO709" i="167"/>
  <c r="BN1283" i="167"/>
  <c r="BO1283" i="167"/>
  <c r="CQ1283" i="167"/>
  <c r="CV1283" i="167" s="1"/>
  <c r="CU910" i="167"/>
  <c r="BP911" i="167"/>
  <c r="BN989" i="167"/>
  <c r="CO1019" i="167"/>
  <c r="BN1019" i="167"/>
  <c r="BN928" i="167"/>
  <c r="BO928" i="167"/>
  <c r="CQ928" i="167"/>
  <c r="CT928" i="167" s="1"/>
  <c r="BB928" i="167"/>
  <c r="BN1006" i="167"/>
  <c r="BO1006" i="167"/>
  <c r="CQ1006" i="167"/>
  <c r="CT1006" i="167" s="1"/>
  <c r="BB1132" i="167"/>
  <c r="BN1132" i="167"/>
  <c r="CQ1132" i="167"/>
  <c r="CV1132" i="167" s="1"/>
  <c r="BO1132" i="167"/>
  <c r="CO698" i="167"/>
  <c r="CT693" i="167"/>
  <c r="CO1123" i="167"/>
  <c r="CU954" i="167"/>
  <c r="CP954" i="167" s="1"/>
  <c r="CQ947" i="167"/>
  <c r="CV947" i="167" s="1"/>
  <c r="BB947" i="167"/>
  <c r="BN947" i="167"/>
  <c r="BO947" i="167"/>
  <c r="CU596" i="167"/>
  <c r="CQ907" i="167"/>
  <c r="BB907" i="167"/>
  <c r="BN907" i="167"/>
  <c r="BO907" i="167"/>
  <c r="CU542" i="167"/>
  <c r="CP542" i="167" s="1"/>
  <c r="CU691" i="167"/>
  <c r="CP691" i="167" s="1"/>
  <c r="CU975" i="167"/>
  <c r="CP270" i="167" s="1"/>
  <c r="CV975" i="167"/>
  <c r="CO943" i="167"/>
  <c r="CT1054" i="167"/>
  <c r="CU1054" i="167"/>
  <c r="BN1032" i="167"/>
  <c r="BB1032" i="167"/>
  <c r="BO1032" i="167"/>
  <c r="CQ1032" i="167"/>
  <c r="CT1032" i="167" s="1"/>
  <c r="CU1028" i="167"/>
  <c r="CO595" i="167"/>
  <c r="CO1026" i="167"/>
  <c r="CV535" i="167"/>
  <c r="CU535" i="167"/>
  <c r="CP535" i="167" s="1"/>
  <c r="CU964" i="167"/>
  <c r="CP964" i="167" s="1"/>
  <c r="CU757" i="167"/>
  <c r="BP785" i="167"/>
  <c r="CO1117" i="167"/>
  <c r="BO884" i="167"/>
  <c r="BB884" i="167"/>
  <c r="CQ884" i="167"/>
  <c r="CT884" i="167" s="1"/>
  <c r="BN884" i="167"/>
  <c r="CU732" i="167"/>
  <c r="CP732" i="167" s="1"/>
  <c r="CV732" i="167"/>
  <c r="CW732" i="167" s="1"/>
  <c r="CU493" i="167"/>
  <c r="CV493" i="167"/>
  <c r="BN760" i="167"/>
  <c r="BO760" i="167"/>
  <c r="BB760" i="167"/>
  <c r="CQ760" i="167"/>
  <c r="CV760" i="167" s="1"/>
  <c r="CO697" i="167"/>
  <c r="CO1011" i="167"/>
  <c r="CV504" i="167"/>
  <c r="CU504" i="167"/>
  <c r="CP504" i="167" s="1"/>
  <c r="CU748" i="167"/>
  <c r="BN802" i="167"/>
  <c r="CQ802" i="167"/>
  <c r="CV802" i="167" s="1"/>
  <c r="BO802" i="167"/>
  <c r="CU605" i="167"/>
  <c r="CP605" i="167" s="1"/>
  <c r="CO779" i="167"/>
  <c r="BN1015" i="167"/>
  <c r="BO1015" i="167"/>
  <c r="CQ1015" i="167"/>
  <c r="CO523" i="167"/>
  <c r="CU591" i="167"/>
  <c r="CP591" i="167" s="1"/>
  <c r="CQ500" i="167"/>
  <c r="CT500" i="167" s="1"/>
  <c r="BN500" i="167"/>
  <c r="BO500" i="167"/>
  <c r="CU548" i="167"/>
  <c r="CP548" i="167" s="1"/>
  <c r="CO656" i="167"/>
  <c r="BN561" i="167"/>
  <c r="CQ561" i="167"/>
  <c r="BO561" i="167"/>
  <c r="CO841" i="167"/>
  <c r="CU524" i="167"/>
  <c r="CP524" i="167" s="1"/>
  <c r="CT524" i="167"/>
  <c r="CU816" i="167"/>
  <c r="CP816" i="167" s="1"/>
  <c r="CU44" i="167"/>
  <c r="CP44" i="167" s="1"/>
  <c r="CU935" i="167"/>
  <c r="CP935" i="167" s="1"/>
  <c r="BN495" i="167"/>
  <c r="BO495" i="167"/>
  <c r="CQ495" i="167"/>
  <c r="CO504" i="167"/>
  <c r="CU773" i="167"/>
  <c r="CV773" i="167"/>
  <c r="CU540" i="167"/>
  <c r="CP540" i="167" s="1"/>
  <c r="CO495" i="167"/>
  <c r="BN486" i="167"/>
  <c r="CQ486" i="167"/>
  <c r="BO486" i="167"/>
  <c r="CO474" i="167"/>
  <c r="BP712" i="167"/>
  <c r="CU466" i="167"/>
  <c r="CP466" i="167" s="1"/>
  <c r="CO471" i="167"/>
  <c r="BN464" i="167"/>
  <c r="BO464" i="167"/>
  <c r="CQ464" i="167"/>
  <c r="CT464" i="167" s="1"/>
  <c r="CU30" i="167"/>
  <c r="CP30" i="167" s="1"/>
  <c r="CU92" i="167"/>
  <c r="CP92" i="167" s="1"/>
  <c r="CU58" i="167"/>
  <c r="CP58" i="167" s="1"/>
  <c r="CO46" i="167"/>
  <c r="BN73" i="167"/>
  <c r="BO73" i="167"/>
  <c r="CQ73" i="167"/>
  <c r="BP72" i="167"/>
  <c r="CO185" i="167"/>
  <c r="CU126" i="167"/>
  <c r="CO150" i="167"/>
  <c r="BO818" i="167"/>
  <c r="BN818" i="167"/>
  <c r="CQ818" i="167"/>
  <c r="CV818" i="167" s="1"/>
  <c r="CQ972" i="167"/>
  <c r="CT972" i="167" s="1"/>
  <c r="BN972" i="167"/>
  <c r="BO972" i="167"/>
  <c r="BB972" i="167"/>
  <c r="CU1006" i="167"/>
  <c r="CU928" i="167"/>
  <c r="CP928" i="167" s="1"/>
  <c r="BP962" i="167"/>
  <c r="CU973" i="167"/>
  <c r="BN1159" i="167"/>
  <c r="CQ1159" i="167"/>
  <c r="BO1159" i="167"/>
  <c r="CO1030" i="167"/>
  <c r="CU1060" i="167"/>
  <c r="CP1060" i="167" s="1"/>
  <c r="CO1132" i="167"/>
  <c r="CO1029" i="167"/>
  <c r="CV955" i="167"/>
  <c r="CU955" i="167"/>
  <c r="BN939" i="167"/>
  <c r="CQ939" i="167"/>
  <c r="BB939" i="167"/>
  <c r="BO939" i="167"/>
  <c r="CU636" i="167"/>
  <c r="BO731" i="167"/>
  <c r="CQ731" i="167"/>
  <c r="BN731" i="167"/>
  <c r="BO598" i="167"/>
  <c r="CQ598" i="167"/>
  <c r="CV598" i="167" s="1"/>
  <c r="BN598" i="167"/>
  <c r="BN940" i="167"/>
  <c r="BO940" i="167"/>
  <c r="CQ940" i="167"/>
  <c r="CU1022" i="167"/>
  <c r="CP1022" i="167" s="1"/>
  <c r="BP627" i="167"/>
  <c r="BO610" i="167"/>
  <c r="BB610" i="167"/>
  <c r="CQ610" i="167"/>
  <c r="CV610" i="167" s="1"/>
  <c r="BN610" i="167"/>
  <c r="BP690" i="167"/>
  <c r="CO688" i="167"/>
  <c r="CV641" i="167"/>
  <c r="CT641" i="167"/>
  <c r="CO637" i="167"/>
  <c r="CQ681" i="167"/>
  <c r="CV681" i="167" s="1"/>
  <c r="BB681" i="167"/>
  <c r="BN681" i="167"/>
  <c r="BO681" i="167"/>
  <c r="BB672" i="167"/>
  <c r="CQ672" i="167"/>
  <c r="CT672" i="167" s="1"/>
  <c r="BN672" i="167"/>
  <c r="BO672" i="167"/>
  <c r="BN998" i="167"/>
  <c r="CQ998" i="167"/>
  <c r="CV998" i="167" s="1"/>
  <c r="BO998" i="167"/>
  <c r="BB991" i="167"/>
  <c r="BN991" i="167"/>
  <c r="BO991" i="167"/>
  <c r="CQ991" i="167"/>
  <c r="CT991" i="167" s="1"/>
  <c r="CO530" i="167"/>
  <c r="BO978" i="167"/>
  <c r="CQ978" i="167"/>
  <c r="BN978" i="167"/>
  <c r="BN1023" i="167"/>
  <c r="CQ1023" i="167"/>
  <c r="CV1023" i="167" s="1"/>
  <c r="BO1023" i="167"/>
  <c r="BP522" i="167"/>
  <c r="CU500" i="167"/>
  <c r="CO763" i="167"/>
  <c r="CO729" i="167"/>
  <c r="CU762" i="167"/>
  <c r="CP318" i="167" s="1"/>
  <c r="CV589" i="167"/>
  <c r="CU589" i="167"/>
  <c r="CP589" i="167" s="1"/>
  <c r="CO1013" i="167"/>
  <c r="CO5" i="167"/>
  <c r="BP525" i="167"/>
  <c r="BO487" i="167"/>
  <c r="BN487" i="167"/>
  <c r="CQ487" i="167"/>
  <c r="CT487" i="167" s="1"/>
  <c r="CV696" i="167"/>
  <c r="CU696" i="167"/>
  <c r="CP696" i="167" s="1"/>
  <c r="CQ521" i="167"/>
  <c r="CV521" i="167" s="1"/>
  <c r="BN521" i="167"/>
  <c r="BO521" i="167"/>
  <c r="CO1191" i="167"/>
  <c r="CO935" i="167"/>
  <c r="CU503" i="167"/>
  <c r="CP503" i="167" s="1"/>
  <c r="CV503" i="167"/>
  <c r="BP1007" i="167"/>
  <c r="CO650" i="167"/>
  <c r="CU726" i="167"/>
  <c r="CP726" i="167" s="1"/>
  <c r="CV726" i="167"/>
  <c r="BO733" i="167"/>
  <c r="CQ733" i="167"/>
  <c r="CT733" i="167" s="1"/>
  <c r="BN733" i="167"/>
  <c r="CO603" i="167"/>
  <c r="BP8" i="167"/>
  <c r="CU509" i="167"/>
  <c r="CP509" i="167" s="1"/>
  <c r="CU577" i="167"/>
  <c r="CP577" i="167" s="1"/>
  <c r="CU476" i="167"/>
  <c r="CP476" i="167" s="1"/>
  <c r="CV476" i="167"/>
  <c r="BN820" i="167"/>
  <c r="BO820" i="167"/>
  <c r="CQ820" i="167"/>
  <c r="CV820" i="167" s="1"/>
  <c r="CU614" i="167"/>
  <c r="CP614" i="167" s="1"/>
  <c r="CU684" i="167"/>
  <c r="CP684" i="167" s="1"/>
  <c r="CQ935" i="167"/>
  <c r="CT935" i="167" s="1"/>
  <c r="BN935" i="167"/>
  <c r="BO935" i="167"/>
  <c r="CO1027" i="167"/>
  <c r="CO575" i="167"/>
  <c r="BN454" i="167"/>
  <c r="BO454" i="167"/>
  <c r="CQ454" i="167"/>
  <c r="CV454" i="167" s="1"/>
  <c r="BP630" i="167"/>
  <c r="CO605" i="167"/>
  <c r="BP475" i="167"/>
  <c r="CU15" i="167"/>
  <c r="CP15" i="167" s="1"/>
  <c r="CU71" i="167"/>
  <c r="CU480" i="167"/>
  <c r="CP480" i="167" s="1"/>
  <c r="CV480" i="167"/>
  <c r="CO1002" i="167"/>
  <c r="CO35" i="167"/>
  <c r="CU456" i="167"/>
  <c r="CP456" i="167" s="1"/>
  <c r="CQ516" i="167"/>
  <c r="CT516" i="167" s="1"/>
  <c r="BN516" i="167"/>
  <c r="BO516" i="167"/>
  <c r="CU21" i="167"/>
  <c r="CP21" i="167" s="1"/>
  <c r="CO127" i="167"/>
  <c r="CQ161" i="167"/>
  <c r="BN161" i="167"/>
  <c r="BO161" i="167"/>
  <c r="CQ42" i="167"/>
  <c r="BN42" i="167"/>
  <c r="BO42" i="167"/>
  <c r="CT101" i="167"/>
  <c r="CU606" i="167"/>
  <c r="BP954" i="167"/>
  <c r="CU686" i="167"/>
  <c r="CP686" i="167" s="1"/>
  <c r="CT984" i="167"/>
  <c r="CU984" i="167"/>
  <c r="CO627" i="167"/>
  <c r="CO1108" i="167"/>
  <c r="CO859" i="167"/>
  <c r="CO485" i="167"/>
  <c r="CO785" i="167"/>
  <c r="CO1092" i="167"/>
  <c r="CO753" i="167"/>
  <c r="CU740" i="167"/>
  <c r="CP740" i="167" s="1"/>
  <c r="CU1191" i="167"/>
  <c r="CP1191" i="167" s="1"/>
  <c r="CQ717" i="167"/>
  <c r="BN717" i="167"/>
  <c r="BO717" i="167"/>
  <c r="BB717" i="167"/>
  <c r="CT734" i="167"/>
  <c r="CU734" i="167"/>
  <c r="CO558" i="167"/>
  <c r="BN716" i="167"/>
  <c r="CQ716" i="167"/>
  <c r="BO716" i="167"/>
  <c r="CU642" i="167"/>
  <c r="CP642" i="167" s="1"/>
  <c r="CV642" i="167"/>
  <c r="BN761" i="167"/>
  <c r="CQ761" i="167"/>
  <c r="BO761" i="167"/>
  <c r="CO649" i="167"/>
  <c r="BP696" i="167"/>
  <c r="CO623" i="167"/>
  <c r="CU552" i="167"/>
  <c r="CO566" i="167"/>
  <c r="CO508" i="167"/>
  <c r="CO521" i="167"/>
  <c r="CO657" i="167"/>
  <c r="BN505" i="167"/>
  <c r="BO505" i="167"/>
  <c r="CQ505" i="167"/>
  <c r="CV505" i="167" s="1"/>
  <c r="BN572" i="167"/>
  <c r="BO572" i="167"/>
  <c r="CQ572" i="167"/>
  <c r="CU807" i="167"/>
  <c r="CO469" i="167"/>
  <c r="CQ651" i="167"/>
  <c r="CV651" i="167" s="1"/>
  <c r="BO651" i="167"/>
  <c r="BN651" i="167"/>
  <c r="CV1000" i="167"/>
  <c r="CW1000" i="167" s="1"/>
  <c r="CU1000" i="167"/>
  <c r="CP1000" i="167" s="1"/>
  <c r="CT617" i="167"/>
  <c r="CO684" i="167"/>
  <c r="CO651" i="167"/>
  <c r="BO470" i="167"/>
  <c r="BN470" i="167"/>
  <c r="CQ470" i="167"/>
  <c r="BN16" i="167"/>
  <c r="BO16" i="167"/>
  <c r="CQ16" i="167"/>
  <c r="CO585" i="167"/>
  <c r="CU683" i="167"/>
  <c r="CP683" i="167" s="1"/>
  <c r="CO601" i="167"/>
  <c r="CQ631" i="167"/>
  <c r="BO631" i="167"/>
  <c r="BN631" i="167"/>
  <c r="CO705" i="167"/>
  <c r="CT478" i="167"/>
  <c r="CV478" i="167"/>
  <c r="CO42" i="167"/>
  <c r="BN75" i="167"/>
  <c r="BO75" i="167"/>
  <c r="CQ75" i="167"/>
  <c r="CV75" i="167" s="1"/>
  <c r="CU533" i="167"/>
  <c r="CP533" i="167" s="1"/>
  <c r="BN36" i="167"/>
  <c r="BO36" i="167"/>
  <c r="CQ36" i="167"/>
  <c r="CV36" i="167" s="1"/>
  <c r="BP456" i="167"/>
  <c r="BO53" i="167"/>
  <c r="CQ53" i="167"/>
  <c r="BN53" i="167"/>
  <c r="CO67" i="167"/>
  <c r="CO15" i="167"/>
  <c r="BN46" i="167"/>
  <c r="BO46" i="167"/>
  <c r="CQ46" i="167"/>
  <c r="CO68" i="167"/>
  <c r="BO77" i="167"/>
  <c r="BN77" i="167"/>
  <c r="CQ77" i="167"/>
  <c r="BP86" i="167"/>
  <c r="CU50" i="167"/>
  <c r="CP50" i="167" s="1"/>
  <c r="CU35" i="167"/>
  <c r="CP35" i="167" s="1"/>
  <c r="BN113" i="167"/>
  <c r="CQ113" i="167"/>
  <c r="CT113" i="167" s="1"/>
  <c r="BO113" i="167"/>
  <c r="CU132" i="167"/>
  <c r="CP132" i="167" s="1"/>
  <c r="CU83" i="167"/>
  <c r="CP83" i="167" s="1"/>
  <c r="CT118" i="167"/>
  <c r="CW118" i="167" s="1"/>
  <c r="CU118" i="167"/>
  <c r="CP118" i="167" s="1"/>
  <c r="CO849" i="167"/>
  <c r="CU1129" i="167"/>
  <c r="CP1129" i="167" s="1"/>
  <c r="CV986" i="167"/>
  <c r="CW986" i="167" s="1"/>
  <c r="CU986" i="167"/>
  <c r="CP986" i="167" s="1"/>
  <c r="CU685" i="167"/>
  <c r="CP685" i="167" s="1"/>
  <c r="CQ674" i="167"/>
  <c r="BB674" i="167"/>
  <c r="BO674" i="167"/>
  <c r="BN674" i="167"/>
  <c r="CU945" i="167"/>
  <c r="CP945" i="167" s="1"/>
  <c r="CU947" i="167"/>
  <c r="CO670" i="167"/>
  <c r="BB622" i="167"/>
  <c r="CO686" i="167"/>
  <c r="BO678" i="167"/>
  <c r="CQ678" i="167"/>
  <c r="CV678" i="167" s="1"/>
  <c r="BN678" i="167"/>
  <c r="CU608" i="167"/>
  <c r="CO998" i="167"/>
  <c r="CU1261" i="167"/>
  <c r="CP1261" i="167" s="1"/>
  <c r="CU974" i="167"/>
  <c r="BP571" i="167"/>
  <c r="CU689" i="167"/>
  <c r="CP689" i="167" s="1"/>
  <c r="CU806" i="167"/>
  <c r="CP806" i="167" s="1"/>
  <c r="CU1031" i="167"/>
  <c r="CV1031" i="167"/>
  <c r="BB1070" i="167"/>
  <c r="CQ1070" i="167"/>
  <c r="CT1070" i="167" s="1"/>
  <c r="BN1070" i="167"/>
  <c r="BO1070" i="167"/>
  <c r="BN806" i="167"/>
  <c r="CQ806" i="167"/>
  <c r="CV806" i="167" s="1"/>
  <c r="BO806" i="167"/>
  <c r="CO798" i="167"/>
  <c r="CO884" i="167"/>
  <c r="CU815" i="167"/>
  <c r="CP287" i="167" s="1"/>
  <c r="CU798" i="167"/>
  <c r="CP798" i="167" s="1"/>
  <c r="CO703" i="167"/>
  <c r="BO548" i="167"/>
  <c r="BN548" i="167"/>
  <c r="CQ548" i="167"/>
  <c r="CT548" i="167" s="1"/>
  <c r="CO760" i="167"/>
  <c r="CQ537" i="167"/>
  <c r="CV537" i="167" s="1"/>
  <c r="BN537" i="167"/>
  <c r="BO537" i="167"/>
  <c r="CU803" i="167"/>
  <c r="CP803" i="167" s="1"/>
  <c r="CO505" i="167"/>
  <c r="BN599" i="167"/>
  <c r="BO599" i="167"/>
  <c r="CQ599" i="167"/>
  <c r="CT599" i="167" s="1"/>
  <c r="CU820" i="167"/>
  <c r="CP820" i="167" s="1"/>
  <c r="CU1007" i="167"/>
  <c r="CP1007" i="167" s="1"/>
  <c r="CV1007" i="167"/>
  <c r="CO667" i="167"/>
  <c r="BN567" i="167"/>
  <c r="BO567" i="167"/>
  <c r="CQ567" i="167"/>
  <c r="CV567" i="167" s="1"/>
  <c r="BN667" i="167"/>
  <c r="BO667" i="167"/>
  <c r="CQ667" i="167"/>
  <c r="CV667" i="167" s="1"/>
  <c r="CQ479" i="167"/>
  <c r="BB479" i="167"/>
  <c r="BO479" i="167"/>
  <c r="BN479" i="167"/>
  <c r="CO1015" i="167"/>
  <c r="CU529" i="167"/>
  <c r="CP529" i="167" s="1"/>
  <c r="CV529" i="167"/>
  <c r="CW529" i="167" s="1"/>
  <c r="BO560" i="167"/>
  <c r="CQ560" i="167"/>
  <c r="BN560" i="167"/>
  <c r="CV543" i="167"/>
  <c r="CU543" i="167"/>
  <c r="CO506" i="167"/>
  <c r="BN621" i="167"/>
  <c r="BO621" i="167"/>
  <c r="CQ621" i="167"/>
  <c r="BN553" i="167"/>
  <c r="CQ553" i="167"/>
  <c r="BO553" i="167"/>
  <c r="CU515" i="167"/>
  <c r="CU739" i="167"/>
  <c r="CO704" i="167"/>
  <c r="CU712" i="167"/>
  <c r="CP712" i="167" s="1"/>
  <c r="CU704" i="167"/>
  <c r="CU766" i="167"/>
  <c r="CP766" i="167" s="1"/>
  <c r="CU1002" i="167"/>
  <c r="CP1002" i="167" s="1"/>
  <c r="CO86" i="167"/>
  <c r="CU463" i="167"/>
  <c r="CP463" i="167" s="1"/>
  <c r="CO450" i="167"/>
  <c r="CU11" i="167"/>
  <c r="CP11" i="167" s="1"/>
  <c r="CO628" i="167"/>
  <c r="BO33" i="167"/>
  <c r="BN33" i="167"/>
  <c r="CQ33" i="167"/>
  <c r="CT33" i="167" s="1"/>
  <c r="CU36" i="167"/>
  <c r="CP36" i="167" s="1"/>
  <c r="CT55" i="167"/>
  <c r="CW55" i="167" s="1"/>
  <c r="CU55" i="167"/>
  <c r="CP55" i="167" s="1"/>
  <c r="CO72" i="167"/>
  <c r="CQ86" i="167"/>
  <c r="CV86" i="167" s="1"/>
  <c r="BN86" i="167"/>
  <c r="BO86" i="167"/>
  <c r="BP33" i="167"/>
  <c r="CU81" i="167"/>
  <c r="CP81" i="167" s="1"/>
  <c r="BN35" i="167"/>
  <c r="CQ35" i="167"/>
  <c r="CV35" i="167" s="1"/>
  <c r="BO35" i="167"/>
  <c r="BN131" i="167"/>
  <c r="BO131" i="167"/>
  <c r="CQ131" i="167"/>
  <c r="CQ96" i="167"/>
  <c r="CV96" i="167" s="1"/>
  <c r="BO96" i="167"/>
  <c r="BN96" i="167"/>
  <c r="CU66" i="167"/>
  <c r="CP66" i="167" s="1"/>
  <c r="CO85" i="167"/>
  <c r="CQ107" i="167"/>
  <c r="CV107" i="167" s="1"/>
  <c r="BN107" i="167"/>
  <c r="BO107" i="167"/>
  <c r="BP685" i="167"/>
  <c r="CU985" i="167"/>
  <c r="CO666" i="167"/>
  <c r="CQ668" i="167"/>
  <c r="BN668" i="167"/>
  <c r="BO668" i="167"/>
  <c r="BB668" i="167"/>
  <c r="CO570" i="167"/>
  <c r="CO907" i="167"/>
  <c r="BB679" i="167"/>
  <c r="BO679" i="167"/>
  <c r="BN679" i="167"/>
  <c r="CQ679" i="167"/>
  <c r="CU687" i="167"/>
  <c r="CP687" i="167" s="1"/>
  <c r="CO596" i="167"/>
  <c r="BP731" i="167"/>
  <c r="BB966" i="167"/>
  <c r="BN966" i="167"/>
  <c r="BO966" i="167"/>
  <c r="CQ966" i="167"/>
  <c r="CT966" i="167" s="1"/>
  <c r="CU634" i="167"/>
  <c r="CP634" i="167" s="1"/>
  <c r="CO1023" i="167"/>
  <c r="CU758" i="167"/>
  <c r="CP758" i="167" s="1"/>
  <c r="CO815" i="167"/>
  <c r="CQ1120" i="167"/>
  <c r="CT1120" i="167" s="1"/>
  <c r="BO1120" i="167"/>
  <c r="BN1120" i="167"/>
  <c r="BB1120" i="167"/>
  <c r="CO824" i="167"/>
  <c r="CU729" i="167"/>
  <c r="CP341" i="167" s="1"/>
  <c r="CV729" i="167"/>
  <c r="CU714" i="167"/>
  <c r="CO741" i="167"/>
  <c r="BN654" i="167"/>
  <c r="BO654" i="167"/>
  <c r="CQ654" i="167"/>
  <c r="CT654" i="167" s="1"/>
  <c r="CU733" i="167"/>
  <c r="CP733" i="167" s="1"/>
  <c r="BN778" i="167"/>
  <c r="BO778" i="167"/>
  <c r="CQ778" i="167"/>
  <c r="CV778" i="167" s="1"/>
  <c r="BB778" i="167"/>
  <c r="CO694" i="167"/>
  <c r="CU6" i="167"/>
  <c r="CP6" i="167" s="1"/>
  <c r="CV6" i="167"/>
  <c r="CU736" i="167"/>
  <c r="CP350" i="167" s="1"/>
  <c r="CO599" i="167"/>
  <c r="CU556" i="167"/>
  <c r="CP556" i="167" s="1"/>
  <c r="CV556" i="167"/>
  <c r="CU667" i="167"/>
  <c r="CP667" i="167" s="1"/>
  <c r="CQ518" i="167"/>
  <c r="CT518" i="167" s="1"/>
  <c r="BN518" i="167"/>
  <c r="BO518" i="167"/>
  <c r="CT1008" i="167"/>
  <c r="BP779" i="167"/>
  <c r="CU587" i="167"/>
  <c r="CP587" i="167" s="1"/>
  <c r="CV587" i="167"/>
  <c r="CU518" i="167"/>
  <c r="CP518" i="167" s="1"/>
  <c r="CO1021" i="167"/>
  <c r="CO820" i="167"/>
  <c r="CV536" i="167"/>
  <c r="CU536" i="167"/>
  <c r="CP536" i="167" s="1"/>
  <c r="BP545" i="167"/>
  <c r="CU768" i="167"/>
  <c r="CP768" i="167" s="1"/>
  <c r="CO999" i="167"/>
  <c r="CO510" i="167"/>
  <c r="CU602" i="167"/>
  <c r="CO1010" i="167"/>
  <c r="CO9" i="167"/>
  <c r="CO488" i="167"/>
  <c r="CO1072" i="167"/>
  <c r="CU564" i="167"/>
  <c r="CP564" i="167" s="1"/>
  <c r="BN475" i="167"/>
  <c r="BO475" i="167"/>
  <c r="CQ475" i="167"/>
  <c r="CT475" i="167" s="1"/>
  <c r="CO811" i="167"/>
  <c r="CQ577" i="167"/>
  <c r="CT577" i="167" s="1"/>
  <c r="BN577" i="167"/>
  <c r="BO577" i="167"/>
  <c r="CQ1002" i="167"/>
  <c r="CT1002" i="167" s="1"/>
  <c r="BN1002" i="167"/>
  <c r="BO1002" i="167"/>
  <c r="BO449" i="167"/>
  <c r="BN449" i="167"/>
  <c r="CQ449" i="167"/>
  <c r="CO24" i="167"/>
  <c r="BO585" i="167"/>
  <c r="CQ585" i="167"/>
  <c r="CV585" i="167" s="1"/>
  <c r="BN585" i="167"/>
  <c r="BO450" i="167"/>
  <c r="CQ450" i="167"/>
  <c r="CT450" i="167" s="1"/>
  <c r="BN450" i="167"/>
  <c r="CO47" i="167"/>
  <c r="CU63" i="167"/>
  <c r="CP63" i="167" s="1"/>
  <c r="CU93" i="167"/>
  <c r="CP93" i="167" s="1"/>
  <c r="CV93" i="167"/>
  <c r="CW93" i="167" s="1"/>
  <c r="CU10" i="167"/>
  <c r="CP10" i="167" s="1"/>
  <c r="CV10" i="167"/>
  <c r="CU70" i="167"/>
  <c r="CP70" i="167" s="1"/>
  <c r="CV70" i="167"/>
  <c r="CU54" i="167"/>
  <c r="CP54" i="167" s="1"/>
  <c r="CV54" i="167"/>
  <c r="CQ103" i="167"/>
  <c r="CV103" i="167" s="1"/>
  <c r="BN103" i="167"/>
  <c r="BO103" i="167"/>
  <c r="BP985" i="167"/>
  <c r="BN954" i="167"/>
  <c r="CQ954" i="167"/>
  <c r="CT954" i="167" s="1"/>
  <c r="BO954" i="167"/>
  <c r="BB954" i="167"/>
  <c r="CO661" i="167"/>
  <c r="CQ963" i="167"/>
  <c r="BB963" i="167"/>
  <c r="BN963" i="167"/>
  <c r="BO963" i="167"/>
  <c r="CU690" i="167"/>
  <c r="CV573" i="167"/>
  <c r="CU573" i="167"/>
  <c r="CO977" i="167"/>
  <c r="BB943" i="167"/>
  <c r="BN943" i="167"/>
  <c r="CQ943" i="167"/>
  <c r="BO943" i="167"/>
  <c r="BN669" i="167"/>
  <c r="BO669" i="167"/>
  <c r="CQ669" i="167"/>
  <c r="CO689" i="167"/>
  <c r="CQ1053" i="167"/>
  <c r="BB1053" i="167"/>
  <c r="BN1053" i="167"/>
  <c r="BO1053" i="167"/>
  <c r="BP1053" i="167"/>
  <c r="CO984" i="167"/>
  <c r="BN984" i="167"/>
  <c r="CO672" i="167"/>
  <c r="BO627" i="167"/>
  <c r="CQ627" i="167"/>
  <c r="CV627" i="167" s="1"/>
  <c r="BN627" i="167"/>
  <c r="CU678" i="167"/>
  <c r="CQ571" i="167"/>
  <c r="CT571" i="167" s="1"/>
  <c r="BO571" i="167"/>
  <c r="BN571" i="167"/>
  <c r="BP679" i="167"/>
  <c r="CO675" i="167"/>
  <c r="CU1032" i="167"/>
  <c r="BB785" i="167"/>
  <c r="CQ785" i="167"/>
  <c r="CT785" i="167" s="1"/>
  <c r="BO785" i="167"/>
  <c r="BN785" i="167"/>
  <c r="CU730" i="167"/>
  <c r="CP730" i="167" s="1"/>
  <c r="CO1232" i="167"/>
  <c r="BN1082" i="167"/>
  <c r="CO725" i="167"/>
  <c r="CO797" i="167"/>
  <c r="BO754" i="167"/>
  <c r="BN754" i="167"/>
  <c r="CQ754" i="167"/>
  <c r="CO776" i="167"/>
  <c r="CU719" i="167"/>
  <c r="CP719" i="167" s="1"/>
  <c r="CO479" i="167"/>
  <c r="BO564" i="167"/>
  <c r="CQ564" i="167"/>
  <c r="CT564" i="167" s="1"/>
  <c r="BN564" i="167"/>
  <c r="CU720" i="167"/>
  <c r="CO778" i="167"/>
  <c r="CO590" i="167"/>
  <c r="CO491" i="167"/>
  <c r="CU545" i="167"/>
  <c r="CP545" i="167" s="1"/>
  <c r="CV545" i="167"/>
  <c r="CU578" i="167"/>
  <c r="CP578" i="167" s="1"/>
  <c r="CV578" i="167"/>
  <c r="BB1221" i="167"/>
  <c r="BN1221" i="167"/>
  <c r="BO1221" i="167"/>
  <c r="CQ1221" i="167"/>
  <c r="CT1221" i="167" s="1"/>
  <c r="CU505" i="167"/>
  <c r="CP505" i="167" s="1"/>
  <c r="CU8" i="167"/>
  <c r="CP8" i="167" s="1"/>
  <c r="CO529" i="167"/>
  <c r="CO816" i="167"/>
  <c r="CO572" i="167"/>
  <c r="BN623" i="167"/>
  <c r="BO623" i="167"/>
  <c r="CU451" i="167"/>
  <c r="CP451" i="167" s="1"/>
  <c r="CO626" i="167"/>
  <c r="CQ630" i="167"/>
  <c r="CT630" i="167" s="1"/>
  <c r="BN630" i="167"/>
  <c r="BO630" i="167"/>
  <c r="CU611" i="167"/>
  <c r="CP611" i="167" s="1"/>
  <c r="CO475" i="167"/>
  <c r="BN999" i="167"/>
  <c r="BO999" i="167"/>
  <c r="CQ999" i="167"/>
  <c r="CV999" i="167" s="1"/>
  <c r="CU651" i="167"/>
  <c r="CP651" i="167" s="1"/>
  <c r="CU461" i="167"/>
  <c r="CP461" i="167" s="1"/>
  <c r="CU511" i="167"/>
  <c r="CP511" i="167" s="1"/>
  <c r="CO25" i="167"/>
  <c r="CU599" i="167"/>
  <c r="CP599" i="167" s="1"/>
  <c r="CO460" i="167"/>
  <c r="CT10" i="167"/>
  <c r="CO533" i="167"/>
  <c r="CU80" i="167"/>
  <c r="CP80" i="167" s="1"/>
  <c r="CV80" i="167"/>
  <c r="CW80" i="167" s="1"/>
  <c r="CV471" i="167"/>
  <c r="CW471" i="167" s="1"/>
  <c r="CQ37" i="167"/>
  <c r="BN37" i="167"/>
  <c r="BO37" i="167"/>
  <c r="CO81" i="167"/>
  <c r="CO151" i="167"/>
  <c r="CO114" i="167"/>
  <c r="CU966" i="167"/>
  <c r="CP966" i="167" s="1"/>
  <c r="CQ815" i="167"/>
  <c r="CV815" i="167" s="1"/>
  <c r="BN815" i="167"/>
  <c r="BO815" i="167"/>
  <c r="CU785" i="167"/>
  <c r="CO1054" i="167"/>
  <c r="BN859" i="167"/>
  <c r="CQ859" i="167"/>
  <c r="BO859" i="167"/>
  <c r="CV728" i="167"/>
  <c r="CW728" i="167" s="1"/>
  <c r="CU728" i="167"/>
  <c r="CO762" i="167"/>
  <c r="CO717" i="167"/>
  <c r="CU780" i="167"/>
  <c r="CP780" i="167" s="1"/>
  <c r="CU682" i="167"/>
  <c r="CO783" i="167"/>
  <c r="BB783" i="167"/>
  <c r="CQ492" i="167"/>
  <c r="CV492" i="167" s="1"/>
  <c r="BN492" i="167"/>
  <c r="BO492" i="167"/>
  <c r="BN783" i="167"/>
  <c r="CO658" i="167"/>
  <c r="CO551" i="167"/>
  <c r="CU644" i="167"/>
  <c r="CP644" i="167" s="1"/>
  <c r="CU810" i="167"/>
  <c r="CU804" i="167"/>
  <c r="CP804" i="167" s="1"/>
  <c r="CU1013" i="167"/>
  <c r="CP1013" i="167" s="1"/>
  <c r="CO500" i="167"/>
  <c r="CU786" i="167"/>
  <c r="CP369" i="167" s="1"/>
  <c r="CV786" i="167"/>
  <c r="CU779" i="167"/>
  <c r="BO1056" i="167"/>
  <c r="CQ1056" i="167"/>
  <c r="CV1056" i="167" s="1"/>
  <c r="BN1056" i="167"/>
  <c r="CU648" i="167"/>
  <c r="CP648" i="167" s="1"/>
  <c r="CV648" i="167"/>
  <c r="CO580" i="167"/>
  <c r="CO629" i="167"/>
  <c r="CO665" i="167"/>
  <c r="CU481" i="167"/>
  <c r="CP481" i="167" s="1"/>
  <c r="CV481" i="167"/>
  <c r="CW481" i="167" s="1"/>
  <c r="CU1001" i="167"/>
  <c r="CP1001" i="167" s="1"/>
  <c r="CO455" i="167"/>
  <c r="BP537" i="167"/>
  <c r="CO631" i="167"/>
  <c r="BO576" i="167"/>
  <c r="CQ576" i="167"/>
  <c r="BN576" i="167"/>
  <c r="BO1016" i="167"/>
  <c r="BN1016" i="167"/>
  <c r="CQ1016" i="167"/>
  <c r="CV1016" i="167" s="1"/>
  <c r="CU767" i="167"/>
  <c r="CP767" i="167" s="1"/>
  <c r="CU658" i="167"/>
  <c r="CP658" i="167" s="1"/>
  <c r="CO553" i="167"/>
  <c r="CO710" i="167"/>
  <c r="CU19" i="167"/>
  <c r="CP19" i="167" s="1"/>
  <c r="CU640" i="167"/>
  <c r="CP640" i="167" s="1"/>
  <c r="BN569" i="167"/>
  <c r="CQ569" i="167"/>
  <c r="CT569" i="167" s="1"/>
  <c r="BO569" i="167"/>
  <c r="CV34" i="167"/>
  <c r="CT34" i="167"/>
  <c r="BP1002" i="167"/>
  <c r="CO461" i="167"/>
  <c r="BO27" i="167"/>
  <c r="BN27" i="167"/>
  <c r="CQ27" i="167"/>
  <c r="CV27" i="167" s="1"/>
  <c r="CU32" i="167"/>
  <c r="CP32" i="167" s="1"/>
  <c r="CV32" i="167"/>
  <c r="CW32" i="167" s="1"/>
  <c r="BP599" i="167"/>
  <c r="CU468" i="167"/>
  <c r="CP468" i="167" s="1"/>
  <c r="CO457" i="167"/>
  <c r="CU79" i="167"/>
  <c r="CP79" i="167" s="1"/>
  <c r="CQ72" i="167"/>
  <c r="CT72" i="167" s="1"/>
  <c r="BO72" i="167"/>
  <c r="BN72" i="167"/>
  <c r="BO102" i="167"/>
  <c r="CQ102" i="167"/>
  <c r="BN102" i="167"/>
  <c r="CV24" i="167"/>
  <c r="CU24" i="167"/>
  <c r="CP24" i="167" s="1"/>
  <c r="CO60" i="167"/>
  <c r="CO37" i="167"/>
  <c r="BP61" i="167"/>
  <c r="CU48" i="167"/>
  <c r="CP48" i="167" s="1"/>
  <c r="CU59" i="167"/>
  <c r="CP59" i="167" s="1"/>
  <c r="CU115" i="167"/>
  <c r="CP115" i="167" s="1"/>
  <c r="CU101" i="167"/>
  <c r="CP101" i="167" s="1"/>
  <c r="CV101" i="167"/>
  <c r="CU113" i="167"/>
  <c r="CP113" i="167" s="1"/>
  <c r="CU90" i="167"/>
  <c r="CP90" i="167" s="1"/>
  <c r="CU95" i="167"/>
  <c r="CP95" i="167" s="1"/>
  <c r="CO552" i="167"/>
  <c r="CO7" i="167"/>
  <c r="BN779" i="167"/>
  <c r="BO779" i="167"/>
  <c r="CQ779" i="167"/>
  <c r="CT779" i="167" s="1"/>
  <c r="CO589" i="167"/>
  <c r="BN484" i="167"/>
  <c r="BO484" i="167"/>
  <c r="CQ484" i="167"/>
  <c r="CO621" i="167"/>
  <c r="CV645" i="167"/>
  <c r="CU645" i="167"/>
  <c r="CP645" i="167" s="1"/>
  <c r="BP551" i="167"/>
  <c r="BO650" i="167"/>
  <c r="CQ650" i="167"/>
  <c r="BN650" i="167"/>
  <c r="CV510" i="167"/>
  <c r="CQ629" i="167"/>
  <c r="CT629" i="167" s="1"/>
  <c r="BN629" i="167"/>
  <c r="BO629" i="167"/>
  <c r="CO562" i="167"/>
  <c r="BO482" i="167"/>
  <c r="CQ482" i="167"/>
  <c r="CT482" i="167" s="1"/>
  <c r="BN482" i="167"/>
  <c r="CU629" i="167"/>
  <c r="CP629" i="167" s="1"/>
  <c r="BB1010" i="167"/>
  <c r="CQ1010" i="167"/>
  <c r="BN1010" i="167"/>
  <c r="BO1010" i="167"/>
  <c r="CQ665" i="167"/>
  <c r="CT665" i="167" s="1"/>
  <c r="BN665" i="167"/>
  <c r="BO665" i="167"/>
  <c r="BN580" i="167"/>
  <c r="BO580" i="167"/>
  <c r="CQ580" i="167"/>
  <c r="CV580" i="167" s="1"/>
  <c r="CO556" i="167"/>
  <c r="CU565" i="167"/>
  <c r="CP565" i="167" s="1"/>
  <c r="CV565" i="167"/>
  <c r="BN626" i="167"/>
  <c r="CQ626" i="167"/>
  <c r="BO626" i="167"/>
  <c r="BN1072" i="167"/>
  <c r="BO1072" i="167"/>
  <c r="CQ1072" i="167"/>
  <c r="CU586" i="167"/>
  <c r="CP586" i="167" s="1"/>
  <c r="CV586" i="167"/>
  <c r="CW586" i="167" s="1"/>
  <c r="CO472" i="167"/>
  <c r="BN868" i="167"/>
  <c r="BO868" i="167"/>
  <c r="CQ868" i="167"/>
  <c r="CU475" i="167"/>
  <c r="CP475" i="167" s="1"/>
  <c r="CO620" i="167"/>
  <c r="CT581" i="167"/>
  <c r="CU581" i="167"/>
  <c r="CP581" i="167" s="1"/>
  <c r="CU1109" i="167"/>
  <c r="CP1109" i="167" s="1"/>
  <c r="CO477" i="167"/>
  <c r="CQ640" i="167"/>
  <c r="CT640" i="167" s="1"/>
  <c r="BN640" i="167"/>
  <c r="BO640" i="167"/>
  <c r="CO19" i="167"/>
  <c r="CO29" i="167"/>
  <c r="CO49" i="167"/>
  <c r="CQ48" i="167"/>
  <c r="CT48" i="167" s="1"/>
  <c r="BN48" i="167"/>
  <c r="BO48" i="167"/>
  <c r="CU57" i="167"/>
  <c r="CP57" i="167" s="1"/>
  <c r="BO133" i="167"/>
  <c r="CQ133" i="167"/>
  <c r="CT133" i="167" s="1"/>
  <c r="BN133" i="167"/>
  <c r="BP24" i="167"/>
  <c r="CU33" i="167"/>
  <c r="CP33" i="167" s="1"/>
  <c r="BN150" i="167"/>
  <c r="BO150" i="167"/>
  <c r="CQ150" i="167"/>
  <c r="CU28" i="167"/>
  <c r="CP28" i="167" s="1"/>
  <c r="CV28" i="167"/>
  <c r="CW28" i="167" s="1"/>
  <c r="BP48" i="167"/>
  <c r="BP62" i="167"/>
  <c r="CU69" i="167"/>
  <c r="CP69" i="167" s="1"/>
  <c r="CU84" i="167"/>
  <c r="CP84" i="167" s="1"/>
  <c r="CO668" i="167"/>
  <c r="BP674" i="167"/>
  <c r="BN1108" i="167"/>
  <c r="BO1108" i="167"/>
  <c r="BB1108" i="167"/>
  <c r="CQ1108" i="167"/>
  <c r="CT1082" i="167"/>
  <c r="CU1082" i="167"/>
  <c r="CP1082" i="167" s="1"/>
  <c r="CV1026" i="167"/>
  <c r="CU1026" i="167"/>
  <c r="CP274" i="167" s="1"/>
  <c r="CU750" i="167"/>
  <c r="CO809" i="167"/>
  <c r="BN809" i="167"/>
  <c r="CQ809" i="167"/>
  <c r="BB809" i="167"/>
  <c r="BO809" i="167"/>
  <c r="BP809" i="167"/>
  <c r="CO719" i="167"/>
  <c r="CO574" i="167"/>
  <c r="CQ1064" i="167"/>
  <c r="CV1064" i="167" s="1"/>
  <c r="BN1064" i="167"/>
  <c r="BO1064" i="167"/>
  <c r="BN597" i="167"/>
  <c r="CQ597" i="167"/>
  <c r="BO597" i="167"/>
  <c r="CU551" i="167"/>
  <c r="CP551" i="167" s="1"/>
  <c r="CU508" i="167"/>
  <c r="CT508" i="167"/>
  <c r="CU554" i="167"/>
  <c r="CP554" i="167" s="1"/>
  <c r="CV554" i="167"/>
  <c r="BN821" i="167"/>
  <c r="CQ821" i="167"/>
  <c r="BO821" i="167"/>
  <c r="BN507" i="167"/>
  <c r="BO507" i="167"/>
  <c r="CQ507" i="167"/>
  <c r="CV507" i="167" s="1"/>
  <c r="BN496" i="167"/>
  <c r="CQ496" i="167"/>
  <c r="BO496" i="167"/>
  <c r="CU490" i="167"/>
  <c r="CP490" i="167" s="1"/>
  <c r="BN9" i="167"/>
  <c r="BO9" i="167"/>
  <c r="CQ9" i="167"/>
  <c r="CV9" i="167" s="1"/>
  <c r="CO769" i="167"/>
  <c r="CV582" i="167"/>
  <c r="CU582" i="167"/>
  <c r="CP582" i="167" s="1"/>
  <c r="BO1186" i="167"/>
  <c r="CQ1186" i="167"/>
  <c r="BN1186" i="167"/>
  <c r="BN557" i="167"/>
  <c r="BO557" i="167"/>
  <c r="CQ557" i="167"/>
  <c r="CU654" i="167"/>
  <c r="CP654" i="167" s="1"/>
  <c r="BN727" i="167"/>
  <c r="BO727" i="167"/>
  <c r="CQ727" i="167"/>
  <c r="CU1064" i="167"/>
  <c r="CP1064" i="167" s="1"/>
  <c r="CQ804" i="167"/>
  <c r="CT804" i="167" s="1"/>
  <c r="BN804" i="167"/>
  <c r="BO804" i="167"/>
  <c r="CU520" i="167"/>
  <c r="CP520" i="167" s="1"/>
  <c r="CT652" i="167"/>
  <c r="CU566" i="167"/>
  <c r="CP566" i="167" s="1"/>
  <c r="CV566" i="167"/>
  <c r="CW566" i="167" s="1"/>
  <c r="CT23" i="167"/>
  <c r="CV23" i="167"/>
  <c r="CU65" i="167"/>
  <c r="CP65" i="167" s="1"/>
  <c r="CV65" i="167"/>
  <c r="CW65" i="167" s="1"/>
  <c r="CU630" i="167"/>
  <c r="CO711" i="167"/>
  <c r="CQ474" i="167"/>
  <c r="CT474" i="167" s="1"/>
  <c r="BN474" i="167"/>
  <c r="BO474" i="167"/>
  <c r="CT1009" i="167"/>
  <c r="CU464" i="167"/>
  <c r="CP464" i="167" s="1"/>
  <c r="CQ506" i="167"/>
  <c r="BN506" i="167"/>
  <c r="BO506" i="167"/>
  <c r="BN456" i="167"/>
  <c r="CQ456" i="167"/>
  <c r="CT456" i="167" s="1"/>
  <c r="BO456" i="167"/>
  <c r="CU516" i="167"/>
  <c r="CU531" i="167"/>
  <c r="CP531" i="167" s="1"/>
  <c r="CO44" i="167"/>
  <c r="CU706" i="167"/>
  <c r="CP706" i="167" s="1"/>
  <c r="CV706" i="167"/>
  <c r="CW706" i="167" s="1"/>
  <c r="BO461" i="167"/>
  <c r="CQ461" i="167"/>
  <c r="CT461" i="167" s="1"/>
  <c r="BN461" i="167"/>
  <c r="CV457" i="167"/>
  <c r="CW457" i="167" s="1"/>
  <c r="CU457" i="167"/>
  <c r="CP457" i="167" s="1"/>
  <c r="BN76" i="167"/>
  <c r="CQ76" i="167"/>
  <c r="BO76" i="167"/>
  <c r="CO82" i="167"/>
  <c r="CO483" i="167"/>
  <c r="CO34" i="167"/>
  <c r="BO64" i="167"/>
  <c r="CQ64" i="167"/>
  <c r="BN64" i="167"/>
  <c r="CU107" i="167"/>
  <c r="CP107" i="167" s="1"/>
  <c r="BO15" i="167"/>
  <c r="BN15" i="167"/>
  <c r="CQ15" i="167"/>
  <c r="CV15" i="167" s="1"/>
  <c r="CQ18" i="167"/>
  <c r="CT18" i="167" s="1"/>
  <c r="BN18" i="167"/>
  <c r="BO18" i="167"/>
  <c r="BP22" i="167"/>
  <c r="CU159" i="167"/>
  <c r="CO149" i="167"/>
  <c r="CU119" i="167"/>
  <c r="CP119" i="167" s="1"/>
  <c r="BP36" i="167"/>
  <c r="CU143" i="167"/>
  <c r="CP143" i="167" s="1"/>
  <c r="CO64" i="167"/>
  <c r="CO14" i="167"/>
  <c r="CU72" i="167"/>
  <c r="CP72" i="167" s="1"/>
  <c r="CO156" i="167"/>
  <c r="CU149" i="167"/>
  <c r="CP149" i="167" s="1"/>
  <c r="CT122" i="167"/>
  <c r="CW122" i="167" s="1"/>
  <c r="CU122" i="167"/>
  <c r="CP122" i="167" s="1"/>
  <c r="CU135" i="167"/>
  <c r="CO129" i="167"/>
  <c r="BP170" i="167"/>
  <c r="CU177" i="167"/>
  <c r="CP177" i="167" s="1"/>
  <c r="CU187" i="167"/>
  <c r="CP187" i="167" s="1"/>
  <c r="CU243" i="167"/>
  <c r="CP243" i="167" s="1"/>
  <c r="CU195" i="167"/>
  <c r="CP195" i="167" s="1"/>
  <c r="CU234" i="167"/>
  <c r="CV234" i="167"/>
  <c r="BN164" i="167"/>
  <c r="CQ164" i="167"/>
  <c r="BB164" i="167"/>
  <c r="BO164" i="167"/>
  <c r="CO188" i="167"/>
  <c r="CO198" i="167"/>
  <c r="BO247" i="167"/>
  <c r="CQ247" i="167"/>
  <c r="BN247" i="167"/>
  <c r="CO260" i="167"/>
  <c r="CO249" i="167"/>
  <c r="CU228" i="167"/>
  <c r="CP228" i="167" s="1"/>
  <c r="BN249" i="167"/>
  <c r="BO249" i="167"/>
  <c r="CQ249" i="167"/>
  <c r="CV249" i="167" s="1"/>
  <c r="CU257" i="167"/>
  <c r="CP257" i="167" s="1"/>
  <c r="CV257" i="167"/>
  <c r="CQ266" i="167"/>
  <c r="CT266" i="167" s="1"/>
  <c r="BB266" i="167"/>
  <c r="BN266" i="167"/>
  <c r="BO266" i="167"/>
  <c r="CU316" i="167"/>
  <c r="CP316" i="167" s="1"/>
  <c r="CU239" i="167"/>
  <c r="CP239" i="167" s="1"/>
  <c r="CO158" i="167"/>
  <c r="CU339" i="167"/>
  <c r="CP339" i="167" s="1"/>
  <c r="CO389" i="167"/>
  <c r="BP319" i="167"/>
  <c r="CU365" i="167"/>
  <c r="CV365" i="167"/>
  <c r="CW365" i="167" s="1"/>
  <c r="CO224" i="167"/>
  <c r="CO396" i="167"/>
  <c r="CO359" i="167"/>
  <c r="CU380" i="167"/>
  <c r="CP380" i="167" s="1"/>
  <c r="CU396" i="167"/>
  <c r="CP396" i="167" s="1"/>
  <c r="CV396" i="167"/>
  <c r="CW396" i="167" s="1"/>
  <c r="CT283" i="167"/>
  <c r="CO370" i="167"/>
  <c r="BP277" i="167"/>
  <c r="CO380" i="167"/>
  <c r="CO430" i="167"/>
  <c r="BO383" i="167"/>
  <c r="BN383" i="167"/>
  <c r="CQ383" i="167"/>
  <c r="CO399" i="167"/>
  <c r="BP326" i="167"/>
  <c r="CO404" i="167"/>
  <c r="CT109" i="167"/>
  <c r="CV109" i="167"/>
  <c r="BN163" i="167"/>
  <c r="BO163" i="167"/>
  <c r="CQ163" i="167"/>
  <c r="CV163" i="167" s="1"/>
  <c r="CO207" i="167"/>
  <c r="CQ215" i="167"/>
  <c r="CT215" i="167" s="1"/>
  <c r="BN215" i="167"/>
  <c r="BO215" i="167"/>
  <c r="CU221" i="167"/>
  <c r="CP221" i="167" s="1"/>
  <c r="CV221" i="167"/>
  <c r="CU231" i="167"/>
  <c r="CP231" i="167" s="1"/>
  <c r="CQ200" i="167"/>
  <c r="CV200" i="167" s="1"/>
  <c r="BB200" i="167"/>
  <c r="BN200" i="167"/>
  <c r="BO200" i="167"/>
  <c r="CO116" i="167"/>
  <c r="CU121" i="167"/>
  <c r="CP121" i="167" s="1"/>
  <c r="CV121" i="167"/>
  <c r="CW121" i="167" s="1"/>
  <c r="CO172" i="167"/>
  <c r="BN136" i="167"/>
  <c r="CQ136" i="167"/>
  <c r="CT136" i="167" s="1"/>
  <c r="BO136" i="167"/>
  <c r="BO209" i="167"/>
  <c r="BN209" i="167"/>
  <c r="CQ209" i="167"/>
  <c r="CT209" i="167" s="1"/>
  <c r="BN108" i="167"/>
  <c r="BO108" i="167"/>
  <c r="CQ108" i="167"/>
  <c r="CV108" i="167" s="1"/>
  <c r="CQ154" i="167"/>
  <c r="CV154" i="167" s="1"/>
  <c r="BN154" i="167"/>
  <c r="BO154" i="167"/>
  <c r="CO262" i="167"/>
  <c r="CU278" i="167"/>
  <c r="CP278" i="167" s="1"/>
  <c r="BO251" i="167"/>
  <c r="CQ251" i="167"/>
  <c r="CV251" i="167" s="1"/>
  <c r="BN251" i="167"/>
  <c r="CO192" i="167"/>
  <c r="CO287" i="167"/>
  <c r="CQ319" i="167"/>
  <c r="BN319" i="167"/>
  <c r="BO319" i="167"/>
  <c r="BN343" i="167"/>
  <c r="BO343" i="167"/>
  <c r="CQ343" i="167"/>
  <c r="CT343" i="167" s="1"/>
  <c r="BN226" i="167"/>
  <c r="BO226" i="167"/>
  <c r="CQ226" i="167"/>
  <c r="BB226" i="167"/>
  <c r="CU245" i="167"/>
  <c r="CP245" i="167" s="1"/>
  <c r="CU232" i="167"/>
  <c r="CP232" i="167" s="1"/>
  <c r="BB284" i="167"/>
  <c r="BN284" i="167"/>
  <c r="BO284" i="167"/>
  <c r="CQ284" i="167"/>
  <c r="CT284" i="167" s="1"/>
  <c r="CO307" i="167"/>
  <c r="CU186" i="167"/>
  <c r="CP186" i="167" s="1"/>
  <c r="CV186" i="167"/>
  <c r="BO233" i="167"/>
  <c r="CQ233" i="167"/>
  <c r="CT233" i="167" s="1"/>
  <c r="BN233" i="167"/>
  <c r="CO187" i="167"/>
  <c r="CQ248" i="167"/>
  <c r="BO248" i="167"/>
  <c r="BB248" i="167"/>
  <c r="BN248" i="167"/>
  <c r="CU375" i="167"/>
  <c r="CP375" i="167" s="1"/>
  <c r="CQ314" i="167"/>
  <c r="CV314" i="167" s="1"/>
  <c r="BB314" i="167"/>
  <c r="BN314" i="167"/>
  <c r="BO314" i="167"/>
  <c r="CO349" i="167"/>
  <c r="BO281" i="167"/>
  <c r="BN281" i="167"/>
  <c r="CQ281" i="167"/>
  <c r="CT281" i="167" s="1"/>
  <c r="CO293" i="167"/>
  <c r="CU343" i="167"/>
  <c r="CP343" i="167" s="1"/>
  <c r="CT307" i="167"/>
  <c r="CW307" i="167" s="1"/>
  <c r="CQ342" i="167"/>
  <c r="BO342" i="167"/>
  <c r="BB342" i="167"/>
  <c r="BN342" i="167"/>
  <c r="CU362" i="167"/>
  <c r="CP362" i="167" s="1"/>
  <c r="CV362" i="167"/>
  <c r="CW362" i="167" s="1"/>
  <c r="CO394" i="167"/>
  <c r="BP265" i="167"/>
  <c r="CO305" i="167"/>
  <c r="CO377" i="167"/>
  <c r="BP380" i="167"/>
  <c r="BN388" i="167"/>
  <c r="BO388" i="167"/>
  <c r="BB388" i="167"/>
  <c r="CQ388" i="167"/>
  <c r="CT388" i="167" s="1"/>
  <c r="BB424" i="167"/>
  <c r="BN424" i="167"/>
  <c r="BO424" i="167"/>
  <c r="CQ424" i="167"/>
  <c r="CT424" i="167" s="1"/>
  <c r="CO318" i="167"/>
  <c r="CT355" i="167"/>
  <c r="CO381" i="167"/>
  <c r="CO441" i="167"/>
  <c r="CU372" i="167"/>
  <c r="CP372" i="167" s="1"/>
  <c r="CV372" i="167"/>
  <c r="CU241" i="167"/>
  <c r="CP241" i="167" s="1"/>
  <c r="CV241" i="167"/>
  <c r="CU355" i="167"/>
  <c r="CP355" i="167" s="1"/>
  <c r="CV355" i="167"/>
  <c r="BP374" i="167"/>
  <c r="CO405" i="167"/>
  <c r="CU433" i="167"/>
  <c r="CP433" i="167" s="1"/>
  <c r="CU43" i="167"/>
  <c r="CP43" i="167" s="1"/>
  <c r="BN130" i="167"/>
  <c r="CQ130" i="167"/>
  <c r="BO130" i="167"/>
  <c r="CO51" i="167"/>
  <c r="BN92" i="167"/>
  <c r="BO92" i="167"/>
  <c r="CQ92" i="167"/>
  <c r="CT92" i="167" s="1"/>
  <c r="CU61" i="167"/>
  <c r="CP61" i="167" s="1"/>
  <c r="CV61" i="167"/>
  <c r="CW61" i="167" s="1"/>
  <c r="CU89" i="167"/>
  <c r="CP89" i="167" s="1"/>
  <c r="CO71" i="167"/>
  <c r="CU220" i="167"/>
  <c r="CP220" i="167" s="1"/>
  <c r="CQ85" i="167"/>
  <c r="BO85" i="167"/>
  <c r="BN85" i="167"/>
  <c r="CU104" i="167"/>
  <c r="CP104" i="167" s="1"/>
  <c r="CV104" i="167"/>
  <c r="BN139" i="167"/>
  <c r="BO139" i="167"/>
  <c r="CQ139" i="167"/>
  <c r="CV139" i="167" s="1"/>
  <c r="CU91" i="167"/>
  <c r="CP91" i="167" s="1"/>
  <c r="BO147" i="167"/>
  <c r="CQ147" i="167"/>
  <c r="CT147" i="167" s="1"/>
  <c r="BN147" i="167"/>
  <c r="BO151" i="167"/>
  <c r="CQ151" i="167"/>
  <c r="CV151" i="167" s="1"/>
  <c r="BN151" i="167"/>
  <c r="BO217" i="167"/>
  <c r="BN217" i="167"/>
  <c r="CQ217" i="167"/>
  <c r="CU244" i="167"/>
  <c r="CP244" i="167" s="1"/>
  <c r="CO180" i="167"/>
  <c r="CU162" i="167"/>
  <c r="CP162" i="167" s="1"/>
  <c r="CU173" i="167"/>
  <c r="CP173" i="167" s="1"/>
  <c r="CV173" i="167"/>
  <c r="CU188" i="167"/>
  <c r="CP188" i="167" s="1"/>
  <c r="CO191" i="167"/>
  <c r="CO120" i="167"/>
  <c r="BB170" i="167"/>
  <c r="BN170" i="167"/>
  <c r="CQ170" i="167"/>
  <c r="CV170" i="167" s="1"/>
  <c r="BO170" i="167"/>
  <c r="CT189" i="167"/>
  <c r="CO145" i="167"/>
  <c r="CU199" i="167"/>
  <c r="CP199" i="167" s="1"/>
  <c r="CV199" i="167"/>
  <c r="CT112" i="167"/>
  <c r="CW112" i="167" s="1"/>
  <c r="BO184" i="167"/>
  <c r="CQ184" i="167"/>
  <c r="BB184" i="167"/>
  <c r="BN184" i="167"/>
  <c r="CO241" i="167"/>
  <c r="CO251" i="167"/>
  <c r="CU269" i="167"/>
  <c r="CO308" i="167"/>
  <c r="BN318" i="167"/>
  <c r="CQ318" i="167"/>
  <c r="BO318" i="167"/>
  <c r="BB318" i="167"/>
  <c r="CU305" i="167"/>
  <c r="CP305" i="167" s="1"/>
  <c r="BN153" i="167"/>
  <c r="CQ153" i="167"/>
  <c r="CT153" i="167" s="1"/>
  <c r="BO153" i="167"/>
  <c r="CO281" i="167"/>
  <c r="CU236" i="167"/>
  <c r="CP236" i="167" s="1"/>
  <c r="CU260" i="167"/>
  <c r="CP260" i="167" s="1"/>
  <c r="CQ271" i="167"/>
  <c r="CT271" i="167" s="1"/>
  <c r="BN271" i="167"/>
  <c r="BO271" i="167"/>
  <c r="CU323" i="167"/>
  <c r="CP323" i="167" s="1"/>
  <c r="CU332" i="167"/>
  <c r="CP332" i="167" s="1"/>
  <c r="CU225" i="167"/>
  <c r="CP225" i="167" s="1"/>
  <c r="BN259" i="167"/>
  <c r="BO259" i="167"/>
  <c r="CQ259" i="167"/>
  <c r="CV259" i="167" s="1"/>
  <c r="CU409" i="167"/>
  <c r="CP409" i="167" s="1"/>
  <c r="BP313" i="167"/>
  <c r="CU325" i="167"/>
  <c r="CP325" i="167" s="1"/>
  <c r="CV325" i="167"/>
  <c r="CO310" i="167"/>
  <c r="CO306" i="167"/>
  <c r="BN340" i="167"/>
  <c r="CQ340" i="167"/>
  <c r="CT340" i="167" s="1"/>
  <c r="BO340" i="167"/>
  <c r="BB340" i="167"/>
  <c r="BN411" i="167"/>
  <c r="BO411" i="167"/>
  <c r="CQ411" i="167"/>
  <c r="CU432" i="167"/>
  <c r="CP432" i="167" s="1"/>
  <c r="CO354" i="167"/>
  <c r="CO398" i="167"/>
  <c r="CO423" i="167"/>
  <c r="CO436" i="167"/>
  <c r="CU442" i="167"/>
  <c r="CP442" i="167" s="1"/>
  <c r="CO63" i="167"/>
  <c r="BN146" i="167"/>
  <c r="BO146" i="167"/>
  <c r="CQ146" i="167"/>
  <c r="CT146" i="167" s="1"/>
  <c r="CU722" i="167"/>
  <c r="CP722" i="167" s="1"/>
  <c r="CV722" i="167"/>
  <c r="CO33" i="167"/>
  <c r="CU86" i="167"/>
  <c r="CQ137" i="167"/>
  <c r="BN137" i="167"/>
  <c r="BO137" i="167"/>
  <c r="CU22" i="167"/>
  <c r="CP22" i="167" s="1"/>
  <c r="BN123" i="167"/>
  <c r="BO123" i="167"/>
  <c r="CQ123" i="167"/>
  <c r="CV123" i="167" s="1"/>
  <c r="CU111" i="167"/>
  <c r="CP111" i="167" s="1"/>
  <c r="BN174" i="167"/>
  <c r="BO174" i="167"/>
  <c r="BB174" i="167"/>
  <c r="CQ174" i="167"/>
  <c r="CO112" i="167"/>
  <c r="CU151" i="167"/>
  <c r="CP151" i="167" s="1"/>
  <c r="CO175" i="167"/>
  <c r="BO126" i="167"/>
  <c r="CQ126" i="167"/>
  <c r="CV126" i="167" s="1"/>
  <c r="BN126" i="167"/>
  <c r="BN105" i="167"/>
  <c r="BO105" i="167"/>
  <c r="CQ105" i="167"/>
  <c r="BN190" i="167"/>
  <c r="BB190" i="167"/>
  <c r="CQ190" i="167"/>
  <c r="BO190" i="167"/>
  <c r="CU223" i="167"/>
  <c r="CP223" i="167" s="1"/>
  <c r="CV223" i="167"/>
  <c r="CW223" i="167" s="1"/>
  <c r="CO162" i="167"/>
  <c r="CV172" i="167"/>
  <c r="CU172" i="167"/>
  <c r="CP172" i="167" s="1"/>
  <c r="CT116" i="167"/>
  <c r="CW116" i="167" s="1"/>
  <c r="CU133" i="167"/>
  <c r="BN160" i="167"/>
  <c r="CQ160" i="167"/>
  <c r="CT160" i="167" s="1"/>
  <c r="BB160" i="167"/>
  <c r="BO160" i="167"/>
  <c r="CO201" i="167"/>
  <c r="CU98" i="167"/>
  <c r="CP98" i="167" s="1"/>
  <c r="CU200" i="167"/>
  <c r="CP200" i="167" s="1"/>
  <c r="CU157" i="167"/>
  <c r="CP157" i="167" s="1"/>
  <c r="CO297" i="167"/>
  <c r="CQ260" i="167"/>
  <c r="CV260" i="167" s="1"/>
  <c r="BB260" i="167"/>
  <c r="BN260" i="167"/>
  <c r="BO260" i="167"/>
  <c r="CO282" i="167"/>
  <c r="CO199" i="167"/>
  <c r="CU279" i="167"/>
  <c r="CP279" i="167" s="1"/>
  <c r="CO166" i="167"/>
  <c r="BP260" i="167"/>
  <c r="BP332" i="167"/>
  <c r="CO317" i="167"/>
  <c r="CO330" i="167"/>
  <c r="CV148" i="167"/>
  <c r="CU148" i="167"/>
  <c r="CP148" i="167" s="1"/>
  <c r="CQ336" i="167"/>
  <c r="BB336" i="167"/>
  <c r="BN336" i="167"/>
  <c r="BO336" i="167"/>
  <c r="CU351" i="167"/>
  <c r="CP351" i="167" s="1"/>
  <c r="CU379" i="167"/>
  <c r="CP379" i="167" s="1"/>
  <c r="CV379" i="167"/>
  <c r="CW379" i="167" s="1"/>
  <c r="CO345" i="167"/>
  <c r="CU307" i="167"/>
  <c r="CP307" i="167" s="1"/>
  <c r="CU406" i="167"/>
  <c r="CP406" i="167" s="1"/>
  <c r="CO419" i="167"/>
  <c r="CO443" i="167"/>
  <c r="CU283" i="167"/>
  <c r="CP283" i="167" s="1"/>
  <c r="CQ384" i="167"/>
  <c r="CV384" i="167" s="1"/>
  <c r="BB384" i="167"/>
  <c r="BN384" i="167"/>
  <c r="BO384" i="167"/>
  <c r="CV440" i="167"/>
  <c r="CW440" i="167" s="1"/>
  <c r="CU440" i="167"/>
  <c r="CP440" i="167" s="1"/>
  <c r="CO61" i="167"/>
  <c r="CU134" i="167"/>
  <c r="CP134" i="167" s="1"/>
  <c r="CV134" i="167"/>
  <c r="CW134" i="167" s="1"/>
  <c r="BN89" i="167"/>
  <c r="BO89" i="167"/>
  <c r="CQ89" i="167"/>
  <c r="CV89" i="167" s="1"/>
  <c r="CQ143" i="167"/>
  <c r="CT143" i="167" s="1"/>
  <c r="BN143" i="167"/>
  <c r="BO143" i="167"/>
  <c r="CO193" i="167"/>
  <c r="BN236" i="167"/>
  <c r="BB236" i="167"/>
  <c r="BO236" i="167"/>
  <c r="CQ236" i="167"/>
  <c r="CT236" i="167" s="1"/>
  <c r="CO123" i="167"/>
  <c r="CU235" i="167"/>
  <c r="CU147" i="167"/>
  <c r="CP147" i="167" s="1"/>
  <c r="CO221" i="167"/>
  <c r="CU205" i="167"/>
  <c r="CU193" i="167"/>
  <c r="CP193" i="167" s="1"/>
  <c r="CO271" i="167"/>
  <c r="BB218" i="167"/>
  <c r="BO218" i="167"/>
  <c r="BN218" i="167"/>
  <c r="CQ218" i="167"/>
  <c r="CO273" i="167"/>
  <c r="CO248" i="167"/>
  <c r="CU290" i="167"/>
  <c r="CP290" i="167" s="1"/>
  <c r="CU327" i="167"/>
  <c r="CP327" i="167" s="1"/>
  <c r="CO246" i="167"/>
  <c r="BB308" i="167"/>
  <c r="BN308" i="167"/>
  <c r="CQ308" i="167"/>
  <c r="CT308" i="167" s="1"/>
  <c r="BO308" i="167"/>
  <c r="CO266" i="167"/>
  <c r="BN337" i="167"/>
  <c r="BO337" i="167"/>
  <c r="CQ337" i="167"/>
  <c r="CV337" i="167" s="1"/>
  <c r="BN380" i="167"/>
  <c r="BB380" i="167"/>
  <c r="CQ380" i="167"/>
  <c r="CV380" i="167" s="1"/>
  <c r="BO380" i="167"/>
  <c r="BB242" i="167"/>
  <c r="BN242" i="167"/>
  <c r="CQ242" i="167"/>
  <c r="BO242" i="167"/>
  <c r="CO393" i="167"/>
  <c r="BP295" i="167"/>
  <c r="CT425" i="167"/>
  <c r="CW425" i="167" s="1"/>
  <c r="CU425" i="167"/>
  <c r="CP425" i="167" s="1"/>
  <c r="CU354" i="167"/>
  <c r="CP354" i="167" s="1"/>
  <c r="CV427" i="167"/>
  <c r="CW427" i="167" s="1"/>
  <c r="CU427" i="167"/>
  <c r="CP427" i="167" s="1"/>
  <c r="CO432" i="167"/>
  <c r="CU331" i="167"/>
  <c r="CP331" i="167" s="1"/>
  <c r="CQ358" i="167"/>
  <c r="BN358" i="167"/>
  <c r="BO358" i="167"/>
  <c r="BB358" i="167"/>
  <c r="BN367" i="167"/>
  <c r="BO367" i="167"/>
  <c r="CQ367" i="167"/>
  <c r="CT367" i="167" s="1"/>
  <c r="CU386" i="167"/>
  <c r="CP386" i="167" s="1"/>
  <c r="CO126" i="167"/>
  <c r="CU96" i="167"/>
  <c r="CP96" i="167" s="1"/>
  <c r="CO137" i="167"/>
  <c r="CO124" i="167"/>
  <c r="BO167" i="167"/>
  <c r="CQ167" i="167"/>
  <c r="BN167" i="167"/>
  <c r="BP87" i="167"/>
  <c r="CO212" i="167"/>
  <c r="CO171" i="167"/>
  <c r="BN191" i="167"/>
  <c r="CQ191" i="167"/>
  <c r="CT191" i="167" s="1"/>
  <c r="BO191" i="167"/>
  <c r="CO134" i="167"/>
  <c r="CO125" i="167"/>
  <c r="CU229" i="167"/>
  <c r="CP229" i="167" s="1"/>
  <c r="CQ272" i="167"/>
  <c r="BB272" i="167"/>
  <c r="BN272" i="167"/>
  <c r="BO272" i="167"/>
  <c r="CO257" i="167"/>
  <c r="CU289" i="167"/>
  <c r="CP289" i="167" s="1"/>
  <c r="BN273" i="167"/>
  <c r="CQ273" i="167"/>
  <c r="BO273" i="167"/>
  <c r="CO284" i="167"/>
  <c r="CU352" i="167"/>
  <c r="CP352" i="167" s="1"/>
  <c r="CO234" i="167"/>
  <c r="CU329" i="167"/>
  <c r="CP329" i="167" s="1"/>
  <c r="CU275" i="167"/>
  <c r="CP275" i="167" s="1"/>
  <c r="CO236" i="167"/>
  <c r="CU371" i="167"/>
  <c r="CP371" i="167" s="1"/>
  <c r="CU388" i="167"/>
  <c r="CU224" i="167"/>
  <c r="CP224" i="167" s="1"/>
  <c r="CU346" i="167"/>
  <c r="CP346" i="167" s="1"/>
  <c r="CU349" i="167"/>
  <c r="CP349" i="167" s="1"/>
  <c r="BN198" i="167"/>
  <c r="BB198" i="167"/>
  <c r="CQ198" i="167"/>
  <c r="BO198" i="167"/>
  <c r="CU300" i="167"/>
  <c r="CP300" i="167" s="1"/>
  <c r="CU324" i="167"/>
  <c r="CO442" i="167"/>
  <c r="CO242" i="167"/>
  <c r="CO407" i="167"/>
  <c r="CU265" i="167"/>
  <c r="CP265" i="167" s="1"/>
  <c r="CO343" i="167"/>
  <c r="CO383" i="167"/>
  <c r="CQ426" i="167"/>
  <c r="BB426" i="167"/>
  <c r="BN426" i="167"/>
  <c r="BO426" i="167"/>
  <c r="CO329" i="167"/>
  <c r="CU385" i="167"/>
  <c r="CP385" i="167" s="1"/>
  <c r="CU438" i="167"/>
  <c r="CP438" i="167" s="1"/>
  <c r="CV407" i="167"/>
  <c r="CU407" i="167"/>
  <c r="CP407" i="167" s="1"/>
  <c r="CV416" i="167"/>
  <c r="CU416" i="167"/>
  <c r="CP416" i="167" s="1"/>
  <c r="CO296" i="167"/>
  <c r="CU338" i="167"/>
  <c r="CP338" i="167" s="1"/>
  <c r="CV338" i="167"/>
  <c r="CO321" i="167"/>
  <c r="CO401" i="167"/>
  <c r="CO412" i="167"/>
  <c r="CO119" i="167"/>
  <c r="CO142" i="167"/>
  <c r="CT100" i="167"/>
  <c r="BP113" i="167"/>
  <c r="CU75" i="167"/>
  <c r="CP75" i="167" s="1"/>
  <c r="CO113" i="167"/>
  <c r="BO216" i="167"/>
  <c r="BN216" i="167"/>
  <c r="CQ216" i="167"/>
  <c r="CV216" i="167" s="1"/>
  <c r="BB216" i="167"/>
  <c r="CT176" i="167"/>
  <c r="CU176" i="167"/>
  <c r="CP176" i="167" s="1"/>
  <c r="BN227" i="167"/>
  <c r="BO227" i="167"/>
  <c r="CQ227" i="167"/>
  <c r="CV227" i="167" s="1"/>
  <c r="CU308" i="167"/>
  <c r="CP308" i="167" s="1"/>
  <c r="CU182" i="167"/>
  <c r="BP193" i="167"/>
  <c r="CO254" i="167"/>
  <c r="CO195" i="167"/>
  <c r="BN188" i="167"/>
  <c r="BB188" i="167"/>
  <c r="CQ188" i="167"/>
  <c r="CT188" i="167" s="1"/>
  <c r="BO188" i="167"/>
  <c r="CO270" i="167"/>
  <c r="CU201" i="167"/>
  <c r="CP201" i="167" s="1"/>
  <c r="CU276" i="167"/>
  <c r="CP276" i="167" s="1"/>
  <c r="CQ288" i="167"/>
  <c r="BB288" i="167"/>
  <c r="BN288" i="167"/>
  <c r="BO288" i="167"/>
  <c r="BN385" i="167"/>
  <c r="CQ385" i="167"/>
  <c r="CT385" i="167" s="1"/>
  <c r="BO385" i="167"/>
  <c r="CU401" i="167"/>
  <c r="CV401" i="167"/>
  <c r="CW401" i="167" s="1"/>
  <c r="CO418" i="167"/>
  <c r="BN326" i="167"/>
  <c r="CQ326" i="167"/>
  <c r="CV326" i="167" s="1"/>
  <c r="BB326" i="167"/>
  <c r="BO326" i="167"/>
  <c r="CU377" i="167"/>
  <c r="CO362" i="167"/>
  <c r="BB448" i="167"/>
  <c r="BN448" i="167"/>
  <c r="BO448" i="167"/>
  <c r="CQ448" i="167"/>
  <c r="CT448" i="167" s="1"/>
  <c r="CU344" i="167"/>
  <c r="CP344" i="167" s="1"/>
  <c r="CU277" i="167"/>
  <c r="CP277" i="167" s="1"/>
  <c r="CU414" i="167"/>
  <c r="CP414" i="167" s="1"/>
  <c r="CO337" i="167"/>
  <c r="CO410" i="167"/>
  <c r="BO329" i="167"/>
  <c r="BN329" i="167"/>
  <c r="CQ329" i="167"/>
  <c r="CT329" i="167" s="1"/>
  <c r="BP338" i="167"/>
  <c r="CO319" i="167"/>
  <c r="CU347" i="167"/>
  <c r="CP347" i="167" s="1"/>
  <c r="CU367" i="167"/>
  <c r="CP367" i="167" s="1"/>
  <c r="CU418" i="167"/>
  <c r="CP418" i="167" s="1"/>
  <c r="CQ445" i="167"/>
  <c r="BN445" i="167"/>
  <c r="BO445" i="167"/>
  <c r="BO95" i="167"/>
  <c r="BN95" i="167"/>
  <c r="CQ95" i="167"/>
  <c r="CV95" i="167" s="1"/>
  <c r="BP79" i="167"/>
  <c r="CQ141" i="167"/>
  <c r="BN141" i="167"/>
  <c r="BO141" i="167"/>
  <c r="CU106" i="167"/>
  <c r="CP106" i="167" s="1"/>
  <c r="CV106" i="167"/>
  <c r="CW106" i="167" s="1"/>
  <c r="CO153" i="167"/>
  <c r="CO239" i="167"/>
  <c r="CO110" i="167"/>
  <c r="CU206" i="167"/>
  <c r="CP206" i="167" s="1"/>
  <c r="BO175" i="167"/>
  <c r="CQ175" i="167"/>
  <c r="CT175" i="167" s="1"/>
  <c r="BN175" i="167"/>
  <c r="CO194" i="167"/>
  <c r="CO238" i="167"/>
  <c r="BP121" i="167"/>
  <c r="CO152" i="167"/>
  <c r="BN214" i="167"/>
  <c r="CQ214" i="167"/>
  <c r="BO214" i="167"/>
  <c r="BB214" i="167"/>
  <c r="CU124" i="167"/>
  <c r="CP124" i="167" s="1"/>
  <c r="CU127" i="167"/>
  <c r="CP127" i="167" s="1"/>
  <c r="CU146" i="167"/>
  <c r="CP146" i="167" s="1"/>
  <c r="CU203" i="167"/>
  <c r="CP203" i="167" s="1"/>
  <c r="CO286" i="167"/>
  <c r="BP182" i="167"/>
  <c r="CU340" i="167"/>
  <c r="CP340" i="167" s="1"/>
  <c r="BN265" i="167"/>
  <c r="BO265" i="167"/>
  <c r="CQ265" i="167"/>
  <c r="CV265" i="167" s="1"/>
  <c r="BN238" i="167"/>
  <c r="BO238" i="167"/>
  <c r="BB238" i="167"/>
  <c r="CQ238" i="167"/>
  <c r="CV238" i="167" s="1"/>
  <c r="BP246" i="167"/>
  <c r="CO138" i="167"/>
  <c r="CQ368" i="167"/>
  <c r="BN368" i="167"/>
  <c r="BO368" i="167"/>
  <c r="BB368" i="167"/>
  <c r="CQ208" i="167"/>
  <c r="BB208" i="167"/>
  <c r="BN208" i="167"/>
  <c r="BO208" i="167"/>
  <c r="BP325" i="167"/>
  <c r="CO340" i="167"/>
  <c r="CQ344" i="167"/>
  <c r="CT344" i="167" s="1"/>
  <c r="BO344" i="167"/>
  <c r="BB344" i="167"/>
  <c r="BN344" i="167"/>
  <c r="CU392" i="167"/>
  <c r="CP392" i="167" s="1"/>
  <c r="CV392" i="167"/>
  <c r="CW392" i="167" s="1"/>
  <c r="BN435" i="167"/>
  <c r="BO435" i="167"/>
  <c r="CQ435" i="167"/>
  <c r="CO378" i="167"/>
  <c r="BN437" i="167"/>
  <c r="BO437" i="167"/>
  <c r="CQ437" i="167"/>
  <c r="BO305" i="167"/>
  <c r="BN305" i="167"/>
  <c r="CQ305" i="167"/>
  <c r="CT305" i="167" s="1"/>
  <c r="CQ301" i="167"/>
  <c r="CT301" i="167" s="1"/>
  <c r="BN301" i="167"/>
  <c r="BO301" i="167"/>
  <c r="CU436" i="167"/>
  <c r="CP436" i="167" s="1"/>
  <c r="CV436" i="167"/>
  <c r="CW436" i="167" s="1"/>
  <c r="CU337" i="167"/>
  <c r="CP337" i="167" s="1"/>
  <c r="CU353" i="167"/>
  <c r="CP353" i="167" s="1"/>
  <c r="BN391" i="167"/>
  <c r="BO391" i="167"/>
  <c r="CQ391" i="167"/>
  <c r="CV391" i="167" s="1"/>
  <c r="CU348" i="167"/>
  <c r="CP348" i="167" s="1"/>
  <c r="CV348" i="167"/>
  <c r="CV412" i="167"/>
  <c r="CW412" i="167" s="1"/>
  <c r="CU391" i="167"/>
  <c r="CP391" i="167" s="1"/>
  <c r="CU395" i="167"/>
  <c r="CP395" i="167" s="1"/>
  <c r="CU117" i="167"/>
  <c r="CP117" i="167" s="1"/>
  <c r="CV117" i="167"/>
  <c r="CW117" i="167" s="1"/>
  <c r="CU136" i="167"/>
  <c r="CP136" i="167" s="1"/>
  <c r="BO114" i="167"/>
  <c r="CQ114" i="167"/>
  <c r="CT114" i="167" s="1"/>
  <c r="BN114" i="167"/>
  <c r="CO143" i="167"/>
  <c r="CU196" i="167"/>
  <c r="CP196" i="167" s="1"/>
  <c r="BN222" i="167"/>
  <c r="CQ222" i="167"/>
  <c r="BO222" i="167"/>
  <c r="BB222" i="167"/>
  <c r="BO185" i="167"/>
  <c r="BN185" i="167"/>
  <c r="CQ185" i="167"/>
  <c r="CO214" i="167"/>
  <c r="BO193" i="167"/>
  <c r="BN193" i="167"/>
  <c r="CQ193" i="167"/>
  <c r="CV193" i="167" s="1"/>
  <c r="CU255" i="167"/>
  <c r="CP255" i="167" s="1"/>
  <c r="CO136" i="167"/>
  <c r="CO163" i="167"/>
  <c r="CV100" i="167"/>
  <c r="CU100" i="167"/>
  <c r="CP100" i="167" s="1"/>
  <c r="BN246" i="167"/>
  <c r="BB246" i="167"/>
  <c r="BO246" i="167"/>
  <c r="CQ246" i="167"/>
  <c r="BN294" i="167"/>
  <c r="CQ294" i="167"/>
  <c r="BB294" i="167"/>
  <c r="BO294" i="167"/>
  <c r="CQ195" i="167"/>
  <c r="CT195" i="167" s="1"/>
  <c r="BN195" i="167"/>
  <c r="BO195" i="167"/>
  <c r="CO331" i="167"/>
  <c r="CO265" i="167"/>
  <c r="CU317" i="167"/>
  <c r="CP317" i="167" s="1"/>
  <c r="CQ240" i="167"/>
  <c r="BB240" i="167"/>
  <c r="BO240" i="167"/>
  <c r="BN240" i="167"/>
  <c r="CU266" i="167"/>
  <c r="CP266" i="167" s="1"/>
  <c r="CU301" i="167"/>
  <c r="CP301" i="167" s="1"/>
  <c r="CU311" i="167"/>
  <c r="CP311" i="167" s="1"/>
  <c r="CV311" i="167"/>
  <c r="CO208" i="167"/>
  <c r="BN289" i="167"/>
  <c r="BO289" i="167"/>
  <c r="CQ289" i="167"/>
  <c r="CV289" i="167" s="1"/>
  <c r="BN356" i="167"/>
  <c r="BO356" i="167"/>
  <c r="CQ356" i="167"/>
  <c r="CT356" i="167" s="1"/>
  <c r="BB356" i="167"/>
  <c r="CU364" i="167"/>
  <c r="CP364" i="167" s="1"/>
  <c r="CU394" i="167"/>
  <c r="CP394" i="167" s="1"/>
  <c r="CU448" i="167"/>
  <c r="CP448" i="167" s="1"/>
  <c r="CU313" i="167"/>
  <c r="CP313" i="167" s="1"/>
  <c r="CU381" i="167"/>
  <c r="CP381" i="167" s="1"/>
  <c r="CO364" i="167"/>
  <c r="BP379" i="167"/>
  <c r="CO384" i="167"/>
  <c r="CO320" i="167"/>
  <c r="CO332" i="167"/>
  <c r="CO360" i="167"/>
  <c r="CT320" i="167"/>
  <c r="CQ360" i="167"/>
  <c r="CV360" i="167" s="1"/>
  <c r="BB360" i="167"/>
  <c r="BN360" i="167"/>
  <c r="BO360" i="167"/>
  <c r="CU439" i="167"/>
  <c r="CP439" i="167" s="1"/>
  <c r="BN142" i="167"/>
  <c r="BO142" i="167"/>
  <c r="CQ142" i="167"/>
  <c r="CO108" i="167"/>
  <c r="BN124" i="167"/>
  <c r="CQ124" i="167"/>
  <c r="CV124" i="167" s="1"/>
  <c r="BO124" i="167"/>
  <c r="BN88" i="167"/>
  <c r="BO88" i="167"/>
  <c r="CQ88" i="167"/>
  <c r="CO74" i="167"/>
  <c r="BN91" i="167"/>
  <c r="BO91" i="167"/>
  <c r="CQ91" i="167"/>
  <c r="CT91" i="167" s="1"/>
  <c r="CO139" i="167"/>
  <c r="CQ224" i="167"/>
  <c r="CV224" i="167" s="1"/>
  <c r="BB224" i="167"/>
  <c r="BN224" i="167"/>
  <c r="BO224" i="167"/>
  <c r="CO170" i="167"/>
  <c r="BN225" i="167"/>
  <c r="BO225" i="167"/>
  <c r="CQ225" i="167"/>
  <c r="CV225" i="167" s="1"/>
  <c r="CU230" i="167"/>
  <c r="CP230" i="167" s="1"/>
  <c r="CV230" i="167"/>
  <c r="CU158" i="167"/>
  <c r="CP158" i="167" s="1"/>
  <c r="CT210" i="167"/>
  <c r="CW210" i="167" s="1"/>
  <c r="CQ252" i="167"/>
  <c r="BB252" i="167"/>
  <c r="BN252" i="167"/>
  <c r="BO252" i="167"/>
  <c r="CU284" i="167"/>
  <c r="CP284" i="167" s="1"/>
  <c r="CO218" i="167"/>
  <c r="BN278" i="167"/>
  <c r="BO278" i="167"/>
  <c r="CQ278" i="167"/>
  <c r="CT278" i="167" s="1"/>
  <c r="BB278" i="167"/>
  <c r="BP249" i="167"/>
  <c r="BP175" i="167"/>
  <c r="BP266" i="167"/>
  <c r="CQ166" i="167"/>
  <c r="BB166" i="167"/>
  <c r="BN166" i="167"/>
  <c r="BO166" i="167"/>
  <c r="CU215" i="167"/>
  <c r="CP215" i="167" s="1"/>
  <c r="CU237" i="167"/>
  <c r="CP237" i="167" s="1"/>
  <c r="CT237" i="167"/>
  <c r="CU356" i="167"/>
  <c r="CP356" i="167" s="1"/>
  <c r="CO289" i="167"/>
  <c r="BN398" i="167"/>
  <c r="CQ398" i="167"/>
  <c r="BB398" i="167"/>
  <c r="BO398" i="167"/>
  <c r="CU424" i="167"/>
  <c r="CP424" i="167" s="1"/>
  <c r="CU292" i="167"/>
  <c r="CP292" i="167" s="1"/>
  <c r="BP343" i="167"/>
  <c r="CU390" i="167"/>
  <c r="CP390" i="167" s="1"/>
  <c r="CO351" i="167"/>
  <c r="CQ349" i="167"/>
  <c r="CV349" i="167" s="1"/>
  <c r="BN349" i="167"/>
  <c r="BO349" i="167"/>
  <c r="CO392" i="167"/>
  <c r="CQ413" i="167"/>
  <c r="BN413" i="167"/>
  <c r="BO413" i="167"/>
  <c r="CU447" i="167"/>
  <c r="CP447" i="167" s="1"/>
  <c r="CO258" i="167"/>
  <c r="BN369" i="167"/>
  <c r="BO369" i="167"/>
  <c r="CQ369" i="167"/>
  <c r="CU374" i="167"/>
  <c r="CP374" i="167" s="1"/>
  <c r="CU299" i="167"/>
  <c r="CP299" i="167" s="1"/>
  <c r="BN361" i="167"/>
  <c r="BO361" i="167"/>
  <c r="CQ361" i="167"/>
  <c r="CO215" i="167"/>
  <c r="CO403" i="167"/>
  <c r="BP101" i="167"/>
  <c r="BB156" i="167"/>
  <c r="CQ156" i="167"/>
  <c r="BN156" i="167"/>
  <c r="BO156" i="167"/>
  <c r="CU145" i="167"/>
  <c r="CP145" i="167" s="1"/>
  <c r="CV145" i="167"/>
  <c r="CO91" i="167"/>
  <c r="CU160" i="167"/>
  <c r="CP160" i="167" s="1"/>
  <c r="CT197" i="167"/>
  <c r="CW197" i="167" s="1"/>
  <c r="CU197" i="167"/>
  <c r="CP197" i="167" s="1"/>
  <c r="CQ213" i="167"/>
  <c r="BN213" i="167"/>
  <c r="BO213" i="167"/>
  <c r="CO176" i="167"/>
  <c r="CO196" i="167"/>
  <c r="CV87" i="167"/>
  <c r="CW87" i="167" s="1"/>
  <c r="CU87" i="167"/>
  <c r="CP87" i="167" s="1"/>
  <c r="CU191" i="167"/>
  <c r="CP191" i="167" s="1"/>
  <c r="CU209" i="167"/>
  <c r="CP209" i="167" s="1"/>
  <c r="CU169" i="167"/>
  <c r="CP169" i="167" s="1"/>
  <c r="CU180" i="167"/>
  <c r="CP180" i="167" s="1"/>
  <c r="CO276" i="167"/>
  <c r="BP200" i="167"/>
  <c r="CU233" i="167"/>
  <c r="CQ264" i="167"/>
  <c r="BB264" i="167"/>
  <c r="BN264" i="167"/>
  <c r="BO264" i="167"/>
  <c r="BN302" i="167"/>
  <c r="BB302" i="167"/>
  <c r="BO302" i="167"/>
  <c r="CQ302" i="167"/>
  <c r="CT302" i="167" s="1"/>
  <c r="CU268" i="167"/>
  <c r="CP268" i="167" s="1"/>
  <c r="CO173" i="167"/>
  <c r="CU271" i="167"/>
  <c r="CU175" i="167"/>
  <c r="CP175" i="167" s="1"/>
  <c r="CO283" i="167"/>
  <c r="BB374" i="167"/>
  <c r="BO374" i="167"/>
  <c r="CQ374" i="167"/>
  <c r="CV374" i="167" s="1"/>
  <c r="BN374" i="167"/>
  <c r="CO295" i="167"/>
  <c r="BN313" i="167"/>
  <c r="BO313" i="167"/>
  <c r="CQ313" i="167"/>
  <c r="CT313" i="167" s="1"/>
  <c r="BN321" i="167"/>
  <c r="CQ321" i="167"/>
  <c r="BO321" i="167"/>
  <c r="CO348" i="167"/>
  <c r="CO406" i="167"/>
  <c r="CU302" i="167"/>
  <c r="CP302" i="167" s="1"/>
  <c r="CU295" i="167"/>
  <c r="CP295" i="167" s="1"/>
  <c r="CO366" i="167"/>
  <c r="CU211" i="167"/>
  <c r="CP211" i="167" s="1"/>
  <c r="CQ351" i="167"/>
  <c r="CT351" i="167" s="1"/>
  <c r="BN351" i="167"/>
  <c r="BO351" i="167"/>
  <c r="CO294" i="167"/>
  <c r="CQ417" i="167"/>
  <c r="BN417" i="167"/>
  <c r="BO417" i="167"/>
  <c r="CT429" i="167"/>
  <c r="CQ441" i="167"/>
  <c r="BN441" i="167"/>
  <c r="BO441" i="167"/>
  <c r="CQ421" i="167"/>
  <c r="BN421" i="167"/>
  <c r="BO421" i="167"/>
  <c r="CQ434" i="167"/>
  <c r="BB434" i="167"/>
  <c r="BO434" i="167"/>
  <c r="BN434" i="167"/>
  <c r="CO447" i="167"/>
  <c r="CU18" i="167"/>
  <c r="CP18" i="167" s="1"/>
  <c r="BN98" i="167"/>
  <c r="CQ98" i="167"/>
  <c r="CV98" i="167" s="1"/>
  <c r="BO98" i="167"/>
  <c r="CU68" i="167"/>
  <c r="CP68" i="167" s="1"/>
  <c r="CO77" i="167"/>
  <c r="CU219" i="167"/>
  <c r="CP219" i="167" s="1"/>
  <c r="CV219" i="167"/>
  <c r="CW219" i="167" s="1"/>
  <c r="CO93" i="167"/>
  <c r="CU153" i="167"/>
  <c r="CP153" i="167" s="1"/>
  <c r="CU129" i="167"/>
  <c r="CP129" i="167" s="1"/>
  <c r="CV129" i="167"/>
  <c r="CW129" i="167" s="1"/>
  <c r="BN119" i="167"/>
  <c r="BO119" i="167"/>
  <c r="CQ119" i="167"/>
  <c r="CV119" i="167" s="1"/>
  <c r="BN140" i="167"/>
  <c r="CQ140" i="167"/>
  <c r="BO140" i="167"/>
  <c r="CO105" i="167"/>
  <c r="BP171" i="167"/>
  <c r="CU171" i="167"/>
  <c r="CP171" i="167" s="1"/>
  <c r="CU204" i="167"/>
  <c r="CP204" i="167" s="1"/>
  <c r="CO225" i="167"/>
  <c r="CQ120" i="167"/>
  <c r="BO120" i="167"/>
  <c r="BN120" i="167"/>
  <c r="CO252" i="167"/>
  <c r="CQ295" i="167"/>
  <c r="CT295" i="167" s="1"/>
  <c r="BN295" i="167"/>
  <c r="BO295" i="167"/>
  <c r="CT234" i="167"/>
  <c r="BB332" i="167"/>
  <c r="BN332" i="167"/>
  <c r="CQ332" i="167"/>
  <c r="CT332" i="167" s="1"/>
  <c r="BO332" i="167"/>
  <c r="CU281" i="167"/>
  <c r="CP281" i="167" s="1"/>
  <c r="CU207" i="167"/>
  <c r="CP207" i="167" s="1"/>
  <c r="CO278" i="167"/>
  <c r="CU293" i="167"/>
  <c r="CP293" i="167" s="1"/>
  <c r="CU251" i="167"/>
  <c r="CP251" i="167" s="1"/>
  <c r="BN375" i="167"/>
  <c r="CQ375" i="167"/>
  <c r="CT375" i="167" s="1"/>
  <c r="BO375" i="167"/>
  <c r="CO429" i="167"/>
  <c r="BP302" i="167"/>
  <c r="CU430" i="167"/>
  <c r="CP430" i="167" s="1"/>
  <c r="CU314" i="167"/>
  <c r="CP314" i="167" s="1"/>
  <c r="CU423" i="167"/>
  <c r="CP423" i="167" s="1"/>
  <c r="CU389" i="167"/>
  <c r="CP389" i="167" s="1"/>
  <c r="CV389" i="167"/>
  <c r="CO312" i="167"/>
  <c r="CQ430" i="167"/>
  <c r="CT430" i="167" s="1"/>
  <c r="BB430" i="167"/>
  <c r="BN430" i="167"/>
  <c r="BO430" i="167"/>
  <c r="CU303" i="167"/>
  <c r="CP303" i="167" s="1"/>
  <c r="CU404" i="167"/>
  <c r="CP404" i="167" s="1"/>
  <c r="CV404" i="167"/>
  <c r="CV429" i="167"/>
  <c r="CU429" i="167"/>
  <c r="CP429" i="167" s="1"/>
  <c r="CU326" i="167"/>
  <c r="CP326" i="167" s="1"/>
  <c r="CU397" i="167"/>
  <c r="CP397" i="167" s="1"/>
  <c r="CU415" i="167"/>
  <c r="CP415" i="167" s="1"/>
  <c r="AP5" i="186"/>
  <c r="CT695" i="167" l="1"/>
  <c r="CW104" i="167"/>
  <c r="CW645" i="167"/>
  <c r="CV918" i="167"/>
  <c r="CP263" i="167"/>
  <c r="BH428" i="167"/>
  <c r="BH716" i="167"/>
  <c r="AM764" i="167" a="1"/>
  <c r="AM764" i="167" s="1"/>
  <c r="CT201" i="167"/>
  <c r="CW201" i="167" s="1"/>
  <c r="BH248" i="167"/>
  <c r="AM974" i="167" a="1"/>
  <c r="AM974" i="167" s="1"/>
  <c r="CW1107" i="167"/>
  <c r="BH564" i="167"/>
  <c r="BH279" i="167"/>
  <c r="CT1122" i="167"/>
  <c r="CW1122" i="167" s="1"/>
  <c r="BH63" i="167"/>
  <c r="BH269" i="167"/>
  <c r="AM986" i="167" a="1"/>
  <c r="AM986" i="167" s="1"/>
  <c r="CW1077" i="167"/>
  <c r="BH195" i="167"/>
  <c r="AM753" i="167" a="1"/>
  <c r="AM753" i="167" s="1"/>
  <c r="CV1104" i="167"/>
  <c r="CW1104" i="167" s="1"/>
  <c r="AM1232" i="167" a="1"/>
  <c r="AM1232" i="167" s="1"/>
  <c r="CW199" i="167"/>
  <c r="CP320" i="167"/>
  <c r="CW511" i="167"/>
  <c r="BH212" i="167"/>
  <c r="BH321" i="167"/>
  <c r="BH366" i="167"/>
  <c r="CV19" i="167"/>
  <c r="CW19" i="167" s="1"/>
  <c r="CP242" i="167"/>
  <c r="BH430" i="167"/>
  <c r="BH317" i="167"/>
  <c r="BH330" i="167"/>
  <c r="BH704" i="167"/>
  <c r="BH214" i="167"/>
  <c r="BH1002" i="167"/>
  <c r="CV837" i="167"/>
  <c r="CW837" i="167" s="1"/>
  <c r="BH503" i="167"/>
  <c r="AM542" i="167" a="1"/>
  <c r="AM542" i="167" s="1"/>
  <c r="CW320" i="167"/>
  <c r="CT179" i="167"/>
  <c r="CW179" i="167" s="1"/>
  <c r="CT159" i="167"/>
  <c r="CW159" i="167" s="1"/>
  <c r="CW693" i="167"/>
  <c r="BH368" i="167"/>
  <c r="BH799" i="167"/>
  <c r="BH1280" i="167"/>
  <c r="AM870" i="167" a="1"/>
  <c r="AM870" i="167" s="1"/>
  <c r="CV752" i="167"/>
  <c r="CW752" i="167" s="1"/>
  <c r="BH1246" i="167"/>
  <c r="AM1132" i="167" a="1"/>
  <c r="AM1132" i="167" s="1"/>
  <c r="AM694" i="167" a="1"/>
  <c r="AM694" i="167" s="1"/>
  <c r="AM1270" i="167" a="1"/>
  <c r="AM1270" i="167" s="1"/>
  <c r="BH1052" i="167"/>
  <c r="BH976" i="167"/>
  <c r="BH1071" i="167"/>
  <c r="AM875" i="167" a="1"/>
  <c r="AM875" i="167" s="1"/>
  <c r="AM1136" i="167" a="1"/>
  <c r="AM1136" i="167" s="1"/>
  <c r="BH1108" i="167"/>
  <c r="BH877" i="167"/>
  <c r="BH852" i="167"/>
  <c r="BH1019" i="167"/>
  <c r="BH689" i="167"/>
  <c r="BH635" i="167"/>
  <c r="AM1075" i="167" a="1"/>
  <c r="AM1075" i="167" s="1"/>
  <c r="AM1163" i="167" a="1"/>
  <c r="AM1163" i="167" s="1"/>
  <c r="BH730" i="167"/>
  <c r="BH974" i="167"/>
  <c r="BH1099" i="167"/>
  <c r="BH666" i="167"/>
  <c r="BH1277" i="167"/>
  <c r="BH670" i="167"/>
  <c r="BH1135" i="167"/>
  <c r="BH1081" i="167"/>
  <c r="BH1113" i="167"/>
  <c r="CW876" i="167"/>
  <c r="CP123" i="167"/>
  <c r="CW1199" i="167"/>
  <c r="BH1236" i="167"/>
  <c r="BH913" i="167"/>
  <c r="BH1176" i="167"/>
  <c r="AM812" i="167" a="1"/>
  <c r="AM812" i="167" s="1"/>
  <c r="AM1123" i="167" a="1"/>
  <c r="AM1123" i="167" s="1"/>
  <c r="BH937" i="167"/>
  <c r="BH1049" i="167"/>
  <c r="BH1130" i="167"/>
  <c r="BH695" i="167"/>
  <c r="BH607" i="167"/>
  <c r="BH836" i="167"/>
  <c r="BH664" i="167"/>
  <c r="CW749" i="167"/>
  <c r="CW562" i="167"/>
  <c r="AM1037" i="167" a="1"/>
  <c r="AM1037" i="167" s="1"/>
  <c r="BH1129" i="167"/>
  <c r="BH750" i="167"/>
  <c r="BH1018" i="167"/>
  <c r="BH681" i="167"/>
  <c r="BH1087" i="167"/>
  <c r="AM1019" i="167" a="1"/>
  <c r="AM1019" i="167" s="1"/>
  <c r="BH1257" i="167"/>
  <c r="BH1268" i="167"/>
  <c r="BH1046" i="167"/>
  <c r="BH1139" i="167"/>
  <c r="CW615" i="167"/>
  <c r="BH1258" i="167"/>
  <c r="BH1100" i="167"/>
  <c r="BH1278" i="167"/>
  <c r="BH809" i="167"/>
  <c r="BH1232" i="167"/>
  <c r="BH1045" i="167"/>
  <c r="BH747" i="167"/>
  <c r="BH1146" i="167"/>
  <c r="BH776" i="167"/>
  <c r="BH608" i="167"/>
  <c r="BH1168" i="167"/>
  <c r="AM1158" i="167" a="1"/>
  <c r="AM1158" i="167" s="1"/>
  <c r="BH794" i="167"/>
  <c r="BH715" i="167"/>
  <c r="BH980" i="167"/>
  <c r="BH1006" i="167"/>
  <c r="BH501" i="167"/>
  <c r="BH939" i="167"/>
  <c r="BH636" i="167"/>
  <c r="BH1210" i="167"/>
  <c r="BH1122" i="167"/>
  <c r="CT956" i="167"/>
  <c r="BH482" i="167"/>
  <c r="BH5" i="167"/>
  <c r="BH618" i="167"/>
  <c r="BH971" i="167"/>
  <c r="BH892" i="167"/>
  <c r="BH1263" i="167"/>
  <c r="BH1195" i="167"/>
  <c r="BH875" i="167"/>
  <c r="BH629" i="167"/>
  <c r="BH991" i="167"/>
  <c r="BH1269" i="167"/>
  <c r="BH902" i="167"/>
  <c r="BH1066" i="167"/>
  <c r="BH844" i="167"/>
  <c r="CV206" i="167"/>
  <c r="CW206" i="167" s="1"/>
  <c r="CW594" i="167"/>
  <c r="CV1146" i="167"/>
  <c r="CW1051" i="167"/>
  <c r="BH1107" i="167"/>
  <c r="BH757" i="167"/>
  <c r="AM1207" i="167" a="1"/>
  <c r="AM1207" i="167" s="1"/>
  <c r="BH1013" i="167"/>
  <c r="AM735" i="167" a="1"/>
  <c r="AM735" i="167" s="1"/>
  <c r="AM1099" i="167" a="1"/>
  <c r="AM1099" i="167" s="1"/>
  <c r="AM1159" i="167" a="1"/>
  <c r="AM1159" i="167" s="1"/>
  <c r="BH988" i="167"/>
  <c r="BH499" i="167"/>
  <c r="BH936" i="167"/>
  <c r="BH869" i="167"/>
  <c r="BH918" i="167"/>
  <c r="BH1265" i="167"/>
  <c r="BH1197" i="167"/>
  <c r="BH748" i="167"/>
  <c r="CP254" i="167"/>
  <c r="CV279" i="167"/>
  <c r="CW734" i="167"/>
  <c r="BH1180" i="167"/>
  <c r="BH1096" i="167"/>
  <c r="CV771" i="167"/>
  <c r="CW771" i="167" s="1"/>
  <c r="BH1062" i="167"/>
  <c r="BH1072" i="167"/>
  <c r="BH709" i="167"/>
  <c r="BH1094" i="167"/>
  <c r="BH822" i="167"/>
  <c r="AM1263" i="167" a="1"/>
  <c r="AM1263" i="167" s="1"/>
  <c r="BH1221" i="167"/>
  <c r="BH862" i="167"/>
  <c r="BH661" i="167"/>
  <c r="BH986" i="167"/>
  <c r="BH962" i="167"/>
  <c r="BH823" i="167"/>
  <c r="BH1138" i="167"/>
  <c r="BH732" i="167"/>
  <c r="BH783" i="167"/>
  <c r="CW581" i="167"/>
  <c r="CV814" i="167"/>
  <c r="CW814" i="167" s="1"/>
  <c r="CV1012" i="167"/>
  <c r="BH1220" i="167"/>
  <c r="CW176" i="167"/>
  <c r="CW296" i="167"/>
  <c r="BH744" i="167"/>
  <c r="BH860" i="167"/>
  <c r="BH1167" i="167"/>
  <c r="BH1229" i="167"/>
  <c r="BH1274" i="167"/>
  <c r="BH1247" i="167"/>
  <c r="BH1160" i="167"/>
  <c r="BH916" i="167"/>
  <c r="BH888" i="167"/>
  <c r="CT181" i="167"/>
  <c r="CW181" i="167" s="1"/>
  <c r="CT439" i="167"/>
  <c r="CW439" i="167" s="1"/>
  <c r="BH595" i="167"/>
  <c r="BH777" i="167"/>
  <c r="BH1112" i="167"/>
  <c r="BH1214" i="167"/>
  <c r="BH908" i="167"/>
  <c r="BH1198" i="167"/>
  <c r="AM925" i="167" a="1"/>
  <c r="AM925" i="167" s="1"/>
  <c r="BH963" i="167"/>
  <c r="CP131" i="167"/>
  <c r="BH771" i="167"/>
  <c r="CW932" i="167"/>
  <c r="AM879" i="167" a="1"/>
  <c r="AM879" i="167" s="1"/>
  <c r="BH1275" i="167"/>
  <c r="BH924" i="167"/>
  <c r="BH910" i="167"/>
  <c r="BH1178" i="167"/>
  <c r="BH522" i="167"/>
  <c r="BH1127" i="167"/>
  <c r="BH1171" i="167"/>
  <c r="BH479" i="167"/>
  <c r="CW279" i="167"/>
  <c r="CV239" i="167"/>
  <c r="CW239" i="167" s="1"/>
  <c r="CV720" i="167"/>
  <c r="CW720" i="167" s="1"/>
  <c r="CV608" i="167"/>
  <c r="CW1178" i="167"/>
  <c r="CW1174" i="167"/>
  <c r="CW1192" i="167"/>
  <c r="CW192" i="167"/>
  <c r="BH116" i="167"/>
  <c r="BH819" i="167"/>
  <c r="CT330" i="167"/>
  <c r="CW330" i="167" s="1"/>
  <c r="BH491" i="167"/>
  <c r="CT415" i="167"/>
  <c r="CW415" i="167" s="1"/>
  <c r="CW856" i="167"/>
  <c r="CT1262" i="167"/>
  <c r="CW1262" i="167" s="1"/>
  <c r="CW614" i="167"/>
  <c r="BH276" i="167"/>
  <c r="BH18" i="167"/>
  <c r="BH258" i="167"/>
  <c r="BH560" i="167"/>
  <c r="BH173" i="167"/>
  <c r="CW987" i="167"/>
  <c r="BH401" i="167"/>
  <c r="BH1012" i="167"/>
  <c r="AM1160" i="167" a="1"/>
  <c r="AM1160" i="167" s="1"/>
  <c r="BH417" i="167"/>
  <c r="CW1200" i="167"/>
  <c r="BH567" i="167"/>
  <c r="BH644" i="167"/>
  <c r="CW493" i="167"/>
  <c r="CW989" i="167"/>
  <c r="CW941" i="167"/>
  <c r="BH287" i="167"/>
  <c r="BH172" i="167"/>
  <c r="BH108" i="167"/>
  <c r="BH1054" i="167"/>
  <c r="BH896" i="167"/>
  <c r="BH381" i="167"/>
  <c r="BH41" i="167"/>
  <c r="BH393" i="167"/>
  <c r="AM1166" i="167" a="1"/>
  <c r="AM1166" i="167" s="1"/>
  <c r="BH849" i="167"/>
  <c r="BH13" i="167"/>
  <c r="AM822" i="167" a="1"/>
  <c r="AM822" i="167" s="1"/>
  <c r="BH1034" i="167"/>
  <c r="CT839" i="167"/>
  <c r="CW839" i="167" s="1"/>
  <c r="BH239" i="167"/>
  <c r="BH206" i="167"/>
  <c r="AM1082" i="167" a="1"/>
  <c r="AM1082" i="167" s="1"/>
  <c r="CW348" i="167"/>
  <c r="CW962" i="167"/>
  <c r="CW786" i="167"/>
  <c r="CW503" i="167"/>
  <c r="BH162" i="167"/>
  <c r="BH137" i="167"/>
  <c r="BH384" i="167"/>
  <c r="AM1184" i="167" a="1"/>
  <c r="AM1184" i="167" s="1"/>
  <c r="AM877" i="167" a="1"/>
  <c r="AM877" i="167" s="1"/>
  <c r="AM973" i="167" a="1"/>
  <c r="AM973" i="167" s="1"/>
  <c r="BH1010" i="167"/>
  <c r="BH984" i="167"/>
  <c r="BH807" i="167"/>
  <c r="CW955" i="167"/>
  <c r="CV1182" i="167"/>
  <c r="CW1182" i="167" s="1"/>
  <c r="BH348" i="167"/>
  <c r="BH290" i="167"/>
  <c r="BH149" i="167"/>
  <c r="BH331" i="167"/>
  <c r="BH528" i="167"/>
  <c r="CV725" i="167"/>
  <c r="CW725" i="167" s="1"/>
  <c r="BH325" i="167"/>
  <c r="BH53" i="167"/>
  <c r="BH171" i="167"/>
  <c r="AM1195" i="167" a="1"/>
  <c r="AM1195" i="167" s="1"/>
  <c r="AM806" i="167" a="1"/>
  <c r="AM806" i="167" s="1"/>
  <c r="AM988" i="167" a="1"/>
  <c r="AM988" i="167" s="1"/>
  <c r="BH1230" i="167"/>
  <c r="BH497" i="167"/>
  <c r="BH408" i="167"/>
  <c r="CV5" i="167"/>
  <c r="AM1199" i="167" a="1"/>
  <c r="AM1199" i="167" s="1"/>
  <c r="AM1261" i="167" a="1"/>
  <c r="AM1261" i="167" s="1"/>
  <c r="CW510" i="167"/>
  <c r="CW54" i="167"/>
  <c r="CV904" i="167"/>
  <c r="CW904" i="167" s="1"/>
  <c r="CW62" i="167"/>
  <c r="BH127" i="167"/>
  <c r="BH508" i="167"/>
  <c r="BH236" i="167"/>
  <c r="AM983" i="167" a="1"/>
  <c r="AM983" i="167" s="1"/>
  <c r="AM1115" i="167" a="1"/>
  <c r="AM1115" i="167" s="1"/>
  <c r="AM774" i="167" a="1"/>
  <c r="AM774" i="167" s="1"/>
  <c r="CW494" i="167"/>
  <c r="CW371" i="167"/>
  <c r="BH311" i="167"/>
  <c r="BH225" i="167"/>
  <c r="BH572" i="167"/>
  <c r="CV205" i="167"/>
  <c r="CW205" i="167" s="1"/>
  <c r="CW519" i="167"/>
  <c r="CT664" i="167"/>
  <c r="CW1175" i="167"/>
  <c r="BH804" i="167"/>
  <c r="BH683" i="167"/>
  <c r="BH246" i="167"/>
  <c r="AM796" i="167" a="1"/>
  <c r="AM796" i="167" s="1"/>
  <c r="AM661" i="167" a="1"/>
  <c r="AM661" i="167" s="1"/>
  <c r="AM489" i="167" a="1"/>
  <c r="AM489" i="167" s="1"/>
  <c r="BH135" i="167"/>
  <c r="BH188" i="167"/>
  <c r="AM929" i="167" a="1"/>
  <c r="AM929" i="167" s="1"/>
  <c r="AM963" i="167" a="1"/>
  <c r="AM963" i="167" s="1"/>
  <c r="CT444" i="167"/>
  <c r="CW444" i="167" s="1"/>
  <c r="AM1152" i="167" a="1"/>
  <c r="AM1152" i="167" s="1"/>
  <c r="CW705" i="167"/>
  <c r="CW1099" i="167"/>
  <c r="BH324" i="167"/>
  <c r="BH720" i="167"/>
  <c r="BH218" i="167"/>
  <c r="BH540" i="167"/>
  <c r="AM1092" i="167" a="1"/>
  <c r="AM1092" i="167" s="1"/>
  <c r="BH1023" i="167"/>
  <c r="BH798" i="167"/>
  <c r="BH886" i="167"/>
  <c r="CW587" i="167"/>
  <c r="CW565" i="167"/>
  <c r="CW701" i="167"/>
  <c r="CW646" i="167"/>
  <c r="CW602" i="167"/>
  <c r="CV290" i="167"/>
  <c r="CW290" i="167" s="1"/>
  <c r="CV30" i="167"/>
  <c r="CW30" i="167" s="1"/>
  <c r="CW921" i="167"/>
  <c r="CW334" i="167"/>
  <c r="CV309" i="167"/>
  <c r="CW309" i="167" s="1"/>
  <c r="AM949" i="167" a="1"/>
  <c r="AM949" i="167" s="1"/>
  <c r="AM1153" i="167" a="1"/>
  <c r="AM1153" i="167" s="1"/>
  <c r="CP609" i="167"/>
  <c r="CV452" i="167"/>
  <c r="AM912" i="167" a="1"/>
  <c r="AM912" i="167" s="1"/>
  <c r="AM1108" i="167" a="1"/>
  <c r="AM1108" i="167" s="1"/>
  <c r="CW257" i="167"/>
  <c r="CT39" i="167"/>
  <c r="CW39" i="167" s="1"/>
  <c r="CV1029" i="167"/>
  <c r="CW1029" i="167" s="1"/>
  <c r="CT801" i="167"/>
  <c r="CW801" i="167" s="1"/>
  <c r="AM1024" i="167" a="1"/>
  <c r="AM1024" i="167" s="1"/>
  <c r="CV1127" i="167"/>
  <c r="CW1127" i="167" s="1"/>
  <c r="CW1028" i="167"/>
  <c r="CV406" i="167"/>
  <c r="CW406" i="167" s="1"/>
  <c r="CV1113" i="167"/>
  <c r="CW1113" i="167" s="1"/>
  <c r="AM957" i="167" a="1"/>
  <c r="AM957" i="167" s="1"/>
  <c r="AM1252" i="167" a="1"/>
  <c r="AM1252" i="167" s="1"/>
  <c r="CW524" i="167"/>
  <c r="CT653" i="167"/>
  <c r="CW653" i="167" s="1"/>
  <c r="CV863" i="167"/>
  <c r="CW863" i="167" s="1"/>
  <c r="CW908" i="167"/>
  <c r="AM1060" i="167" a="1"/>
  <c r="AM1060" i="167" s="1"/>
  <c r="AM1008" i="167" a="1"/>
  <c r="AM1008" i="167" s="1"/>
  <c r="CW556" i="167"/>
  <c r="CV897" i="167"/>
  <c r="CW897" i="167" s="1"/>
  <c r="CV751" i="167"/>
  <c r="CW751" i="167" s="1"/>
  <c r="CW513" i="167"/>
  <c r="CW895" i="167"/>
  <c r="CW840" i="167"/>
  <c r="CV26" i="167"/>
  <c r="CW26" i="167" s="1"/>
  <c r="CV455" i="167"/>
  <c r="CW455" i="167" s="1"/>
  <c r="CV1125" i="167"/>
  <c r="CW1125" i="167" s="1"/>
  <c r="CV687" i="167"/>
  <c r="CW687" i="167" s="1"/>
  <c r="CW984" i="167"/>
  <c r="CW1116" i="167"/>
  <c r="CV202" i="167"/>
  <c r="CW202" i="167" s="1"/>
  <c r="CW612" i="167"/>
  <c r="AM1129" i="167" a="1"/>
  <c r="AM1129" i="167" s="1"/>
  <c r="CP288" i="167"/>
  <c r="CV758" i="167"/>
  <c r="CW758" i="167" s="1"/>
  <c r="CT570" i="167"/>
  <c r="CW570" i="167" s="1"/>
  <c r="CV747" i="167"/>
  <c r="CW747" i="167" s="1"/>
  <c r="CW744" i="167"/>
  <c r="CV927" i="167"/>
  <c r="CW927" i="167" s="1"/>
  <c r="AM828" i="167" a="1"/>
  <c r="AM828" i="167" s="1"/>
  <c r="AM985" i="167" a="1"/>
  <c r="AM985" i="167" s="1"/>
  <c r="CV63" i="167"/>
  <c r="CW63" i="167" s="1"/>
  <c r="CV477" i="167"/>
  <c r="CW477" i="167" s="1"/>
  <c r="CT323" i="167"/>
  <c r="CW323" i="167" s="1"/>
  <c r="AM855" i="167" a="1"/>
  <c r="AM855" i="167" s="1"/>
  <c r="AM687" i="167" a="1"/>
  <c r="AM687" i="167" s="1"/>
  <c r="CW1272" i="167"/>
  <c r="AM598" i="167" a="1"/>
  <c r="AM598" i="167" s="1"/>
  <c r="CW1144" i="167"/>
  <c r="AM1061" i="167" a="1"/>
  <c r="AM1061" i="167" s="1"/>
  <c r="AM845" i="167" a="1"/>
  <c r="AM845" i="167" s="1"/>
  <c r="AM1006" i="167" a="1"/>
  <c r="AM1006" i="167" s="1"/>
  <c r="CV1228" i="167"/>
  <c r="CW1228" i="167" s="1"/>
  <c r="CW1034" i="167"/>
  <c r="CW262" i="167"/>
  <c r="AM951" i="167" a="1"/>
  <c r="AM951" i="167" s="1"/>
  <c r="AM998" i="167" a="1"/>
  <c r="AM998" i="167" s="1"/>
  <c r="CV158" i="167"/>
  <c r="CW158" i="167" s="1"/>
  <c r="CT1137" i="167"/>
  <c r="CW1137" i="167" s="1"/>
  <c r="AM1173" i="167" a="1"/>
  <c r="AM1173" i="167" s="1"/>
  <c r="AM846" i="167" a="1"/>
  <c r="AM846" i="167" s="1"/>
  <c r="AM1260" i="167" a="1"/>
  <c r="AM1260" i="167" s="1"/>
  <c r="AM1121" i="167" a="1"/>
  <c r="AM1121" i="167" s="1"/>
  <c r="CT387" i="167"/>
  <c r="CW387" i="167" s="1"/>
  <c r="CV968" i="167"/>
  <c r="CW968" i="167" s="1"/>
  <c r="CW357" i="167"/>
  <c r="AM484" i="167" a="1"/>
  <c r="AM484" i="167" s="1"/>
  <c r="CW541" i="167"/>
  <c r="CV1251" i="167"/>
  <c r="CW1251" i="167" s="1"/>
  <c r="CV231" i="167"/>
  <c r="CW231" i="167" s="1"/>
  <c r="AM1077" i="167" a="1"/>
  <c r="AM1077" i="167" s="1"/>
  <c r="CW660" i="167"/>
  <c r="AM1032" i="167" a="1"/>
  <c r="AM1032" i="167" s="1"/>
  <c r="CW512" i="167"/>
  <c r="CV1273" i="167"/>
  <c r="CW1273" i="167" s="1"/>
  <c r="CW694" i="167"/>
  <c r="CT639" i="167"/>
  <c r="CW639" i="167" s="1"/>
  <c r="CT21" i="167"/>
  <c r="CW21" i="167" s="1"/>
  <c r="CW270" i="167"/>
  <c r="CP345" i="167"/>
  <c r="CV600" i="167"/>
  <c r="CW600" i="167" s="1"/>
  <c r="CW1008" i="167"/>
  <c r="CP51" i="167"/>
  <c r="AM904" i="167" a="1"/>
  <c r="AM904" i="167" s="1"/>
  <c r="CV304" i="167"/>
  <c r="CW304" i="167" s="1"/>
  <c r="CT823" i="167"/>
  <c r="AM940" i="167" a="1"/>
  <c r="AM940" i="167" s="1"/>
  <c r="AM772" i="167" a="1"/>
  <c r="AM772" i="167" s="1"/>
  <c r="CT910" i="167"/>
  <c r="CW910" i="167" s="1"/>
  <c r="AM909" i="167" a="1"/>
  <c r="AM909" i="167" s="1"/>
  <c r="AM1126" i="167" a="1"/>
  <c r="AM1126" i="167" s="1"/>
  <c r="CW258" i="167"/>
  <c r="AM691" i="167" a="1"/>
  <c r="AM691" i="167" s="1"/>
  <c r="CT700" i="167"/>
  <c r="CW700" i="167" s="1"/>
  <c r="AM795" i="167" a="1"/>
  <c r="AM795" i="167" s="1"/>
  <c r="CW792" i="167"/>
  <c r="AM1009" i="167" a="1"/>
  <c r="AM1009" i="167" s="1"/>
  <c r="AM689" i="167" a="1"/>
  <c r="AM689" i="167" s="1"/>
  <c r="CW1117" i="167"/>
  <c r="CV788" i="167"/>
  <c r="CW788" i="167" s="1"/>
  <c r="CW995" i="167"/>
  <c r="CW1130" i="167"/>
  <c r="CW263" i="167"/>
  <c r="AM938" i="167" a="1"/>
  <c r="AM938" i="167" s="1"/>
  <c r="CV418" i="167"/>
  <c r="CW418" i="167" s="1"/>
  <c r="CT853" i="167"/>
  <c r="CW853" i="167" s="1"/>
  <c r="CW237" i="167"/>
  <c r="CV768" i="167"/>
  <c r="CT395" i="167"/>
  <c r="CW395" i="167" s="1"/>
  <c r="CT229" i="167"/>
  <c r="CW229" i="167" s="1"/>
  <c r="AM696" i="167" a="1"/>
  <c r="AM696" i="167" s="1"/>
  <c r="CV292" i="167"/>
  <c r="CW292" i="167" s="1"/>
  <c r="CT883" i="167"/>
  <c r="CW883" i="167" s="1"/>
  <c r="AM832" i="167" a="1"/>
  <c r="AM832" i="167" s="1"/>
  <c r="AM789" i="167" a="1"/>
  <c r="AM789" i="167" s="1"/>
  <c r="CT90" i="167"/>
  <c r="CW90" i="167" s="1"/>
  <c r="CW283" i="167"/>
  <c r="AM969" i="167" a="1"/>
  <c r="AM969" i="167" s="1"/>
  <c r="CV691" i="167"/>
  <c r="CW691" i="167" s="1"/>
  <c r="CW1152" i="167"/>
  <c r="CW628" i="167"/>
  <c r="CT168" i="167"/>
  <c r="CW168" i="167" s="1"/>
  <c r="AM715" i="167" a="1"/>
  <c r="AM715" i="167" s="1"/>
  <c r="CP1184" i="167"/>
  <c r="CV228" i="167"/>
  <c r="CW228" i="167" s="1"/>
  <c r="CW241" i="167"/>
  <c r="CW718" i="167"/>
  <c r="CV409" i="167"/>
  <c r="CW409" i="167" s="1"/>
  <c r="CW573" i="167"/>
  <c r="CV942" i="167"/>
  <c r="CW942" i="167" s="1"/>
  <c r="CV994" i="167"/>
  <c r="CW994" i="167" s="1"/>
  <c r="CW787" i="167"/>
  <c r="CV267" i="167"/>
  <c r="CW267" i="167" s="1"/>
  <c r="AM1157" i="167" a="1"/>
  <c r="AM1157" i="167" s="1"/>
  <c r="CW489" i="167"/>
  <c r="CW1097" i="167"/>
  <c r="AM1274" i="167" a="1"/>
  <c r="AM1274" i="167" s="1"/>
  <c r="AM734" i="167" a="1"/>
  <c r="AM734" i="167" s="1"/>
  <c r="CW372" i="167"/>
  <c r="CW696" i="167"/>
  <c r="CW1233" i="167"/>
  <c r="CW538" i="167"/>
  <c r="CV312" i="167"/>
  <c r="CW312" i="167" s="1"/>
  <c r="CW603" i="167"/>
  <c r="CW230" i="167"/>
  <c r="CT606" i="167"/>
  <c r="CW606" i="167" s="1"/>
  <c r="CW1074" i="167"/>
  <c r="AM818" i="167" a="1"/>
  <c r="AM818" i="167" s="1"/>
  <c r="CW189" i="167"/>
  <c r="CP1207" i="167"/>
  <c r="CV915" i="167"/>
  <c r="CW915" i="167" s="1"/>
  <c r="AM741" i="167" a="1"/>
  <c r="AM741" i="167" s="1"/>
  <c r="CP963" i="167"/>
  <c r="CW879" i="167"/>
  <c r="AM1058" i="167" a="1"/>
  <c r="AM1058" i="167" s="1"/>
  <c r="CW536" i="167"/>
  <c r="CW514" i="167"/>
  <c r="CW588" i="167"/>
  <c r="CW575" i="167"/>
  <c r="AM1164" i="167" a="1"/>
  <c r="AM1164" i="167" s="1"/>
  <c r="CP137" i="167"/>
  <c r="CW648" i="167"/>
  <c r="CW776" i="167"/>
  <c r="CT934" i="167"/>
  <c r="CW934" i="167" s="1"/>
  <c r="CT1022" i="167"/>
  <c r="CW1022" i="167" s="1"/>
  <c r="CV341" i="167"/>
  <c r="CW341" i="167" s="1"/>
  <c r="CW889" i="167"/>
  <c r="CW473" i="167"/>
  <c r="CV923" i="167"/>
  <c r="CW923" i="167" s="1"/>
  <c r="CV442" i="167"/>
  <c r="CW442" i="167" s="1"/>
  <c r="CV232" i="167"/>
  <c r="CW232" i="167" s="1"/>
  <c r="CW774" i="167"/>
  <c r="CW893" i="167"/>
  <c r="CW1007" i="167"/>
  <c r="CW918" i="167"/>
  <c r="AM1137" i="167" a="1"/>
  <c r="AM1137" i="167" s="1"/>
  <c r="CW476" i="167"/>
  <c r="AM1190" i="167" a="1"/>
  <c r="AM1190" i="167" s="1"/>
  <c r="CT707" i="167"/>
  <c r="CW707" i="167" s="1"/>
  <c r="CT1260" i="167"/>
  <c r="CW1260" i="167" s="1"/>
  <c r="CT194" i="167"/>
  <c r="CW194" i="167" s="1"/>
  <c r="AM1007" i="167" a="1"/>
  <c r="AM1007" i="167" s="1"/>
  <c r="AM1203" i="167" a="1"/>
  <c r="AM1203" i="167" s="1"/>
  <c r="AM1221" i="167" a="1"/>
  <c r="AM1221" i="167" s="1"/>
  <c r="AM1004" i="167" a="1"/>
  <c r="AM1004" i="167" s="1"/>
  <c r="CV243" i="167"/>
  <c r="CW243" i="167" s="1"/>
  <c r="AM809" i="167" a="1"/>
  <c r="AM809" i="167" s="1"/>
  <c r="AM1148" i="167" a="1"/>
  <c r="AM1148" i="167" s="1"/>
  <c r="AM1140" i="167" a="1"/>
  <c r="AM1140" i="167" s="1"/>
  <c r="AM728" i="167" a="1"/>
  <c r="AM728" i="167" s="1"/>
  <c r="AM1204" i="167" a="1"/>
  <c r="AM1204" i="167" s="1"/>
  <c r="CW24" i="167"/>
  <c r="CT1176" i="167"/>
  <c r="CW1176" i="167" s="1"/>
  <c r="CT11" i="167"/>
  <c r="CW11" i="167" s="1"/>
  <c r="CW867" i="167"/>
  <c r="AM713" i="167" a="1"/>
  <c r="AM713" i="167" s="1"/>
  <c r="AM1176" i="167" a="1"/>
  <c r="AM1176" i="167" s="1"/>
  <c r="CT282" i="167"/>
  <c r="CW282" i="167" s="1"/>
  <c r="AM839" i="167" a="1"/>
  <c r="AM839" i="167" s="1"/>
  <c r="CV386" i="167"/>
  <c r="CW386" i="167" s="1"/>
  <c r="AM1142" i="167" a="1"/>
  <c r="AM1142" i="167" s="1"/>
  <c r="CT531" i="167"/>
  <c r="CW531" i="167" s="1"/>
  <c r="CW148" i="167"/>
  <c r="CV766" i="167"/>
  <c r="CW766" i="167" s="1"/>
  <c r="CV488" i="167"/>
  <c r="CW488" i="167" s="1"/>
  <c r="CV952" i="167"/>
  <c r="CW952" i="167" s="1"/>
  <c r="CT958" i="167"/>
  <c r="CW958" i="167" s="1"/>
  <c r="CV1210" i="167"/>
  <c r="CW1210" i="167" s="1"/>
  <c r="AM1147" i="167" a="1"/>
  <c r="AM1147" i="167" s="1"/>
  <c r="AM762" i="167" a="1"/>
  <c r="AM762" i="167" s="1"/>
  <c r="CW1012" i="167"/>
  <c r="AM1143" i="167" a="1"/>
  <c r="AM1143" i="167" s="1"/>
  <c r="AM1212" i="167" a="1"/>
  <c r="AM1212" i="167" s="1"/>
  <c r="CW783" i="167"/>
  <c r="CW559" i="167"/>
  <c r="CW497" i="167"/>
  <c r="AM1162" i="167" a="1"/>
  <c r="AM1162" i="167" s="1"/>
  <c r="AM1105" i="167" a="1"/>
  <c r="AM1105" i="167" s="1"/>
  <c r="AM1112" i="167" a="1"/>
  <c r="AM1112" i="167" s="1"/>
  <c r="AM1278" i="167" a="1"/>
  <c r="AM1278" i="167" s="1"/>
  <c r="CT378" i="167"/>
  <c r="CW378" i="167" s="1"/>
  <c r="CV831" i="167"/>
  <c r="CW831" i="167" s="1"/>
  <c r="CW1268" i="167"/>
  <c r="AM928" i="167" a="1"/>
  <c r="AM928" i="167" s="1"/>
  <c r="CW671" i="167"/>
  <c r="CV261" i="167"/>
  <c r="CW261" i="167" s="1"/>
  <c r="CV1263" i="167"/>
  <c r="CW1263" i="167" s="1"/>
  <c r="CV644" i="167"/>
  <c r="CW644" i="167" s="1"/>
  <c r="AM1198" i="167" a="1"/>
  <c r="AM1198" i="167" s="1"/>
  <c r="AM866" i="167" a="1"/>
  <c r="AM866" i="167" s="1"/>
  <c r="AM778" i="167" a="1"/>
  <c r="AM778" i="167" s="1"/>
  <c r="CT769" i="167"/>
  <c r="CW769" i="167" s="1"/>
  <c r="CW1229" i="167"/>
  <c r="CW1063" i="167"/>
  <c r="CW1076" i="167"/>
  <c r="AM854" i="167" a="1"/>
  <c r="AM854" i="167" s="1"/>
  <c r="CT964" i="167"/>
  <c r="CW964" i="167" s="1"/>
  <c r="CW592" i="167"/>
  <c r="CV291" i="167"/>
  <c r="CW291" i="167" s="1"/>
  <c r="BH979" i="167"/>
  <c r="AM979" i="167" a="1"/>
  <c r="AM979" i="167" s="1"/>
  <c r="CT458" i="167"/>
  <c r="CW458" i="167" s="1"/>
  <c r="CV584" i="167"/>
  <c r="CW584" i="167" s="1"/>
  <c r="CV443" i="167"/>
  <c r="CW443" i="167" s="1"/>
  <c r="CT207" i="167"/>
  <c r="CW207" i="167" s="1"/>
  <c r="AM1012" i="167" a="1"/>
  <c r="AM1012" i="167" s="1"/>
  <c r="AM1013" i="167" a="1"/>
  <c r="AM1013" i="167" s="1"/>
  <c r="AM1253" i="167" a="1"/>
  <c r="AM1253" i="167" s="1"/>
  <c r="AM745" i="167" a="1"/>
  <c r="AM745" i="167" s="1"/>
  <c r="CW1039" i="167"/>
  <c r="CV432" i="167"/>
  <c r="CW432" i="167" s="1"/>
  <c r="CV762" i="167"/>
  <c r="CW762" i="167" s="1"/>
  <c r="AM716" i="167" a="1"/>
  <c r="AM716" i="167" s="1"/>
  <c r="CW796" i="167"/>
  <c r="AM1110" i="167" a="1"/>
  <c r="AM1110" i="167" s="1"/>
  <c r="CV220" i="167"/>
  <c r="CW220" i="167" s="1"/>
  <c r="CV316" i="167"/>
  <c r="CW316" i="167" s="1"/>
  <c r="CV888" i="167"/>
  <c r="CW888" i="167" s="1"/>
  <c r="CV680" i="167"/>
  <c r="CW680" i="167" s="1"/>
  <c r="CW1123" i="167"/>
  <c r="AM1073" i="167" a="1"/>
  <c r="AM1073" i="167" s="1"/>
  <c r="AM1229" i="167" a="1"/>
  <c r="AM1229" i="167" s="1"/>
  <c r="CT402" i="167"/>
  <c r="CW402" i="167" s="1"/>
  <c r="CP1126" i="167"/>
  <c r="CT45" i="167"/>
  <c r="CW45" i="167" s="1"/>
  <c r="AM794" i="167" a="1"/>
  <c r="AM794" i="167" s="1"/>
  <c r="CT852" i="167"/>
  <c r="CW852" i="167" s="1"/>
  <c r="CT1188" i="167"/>
  <c r="CW1188" i="167" s="1"/>
  <c r="AM1269" i="167" a="1"/>
  <c r="AM1269" i="167" s="1"/>
  <c r="AM1080" i="167" a="1"/>
  <c r="AM1080" i="167" s="1"/>
  <c r="AM703" i="167" a="1"/>
  <c r="AM703" i="167" s="1"/>
  <c r="AM849" i="167" a="1"/>
  <c r="AM849" i="167" s="1"/>
  <c r="CW508" i="167"/>
  <c r="CW1146" i="167"/>
  <c r="AM1050" i="167" a="1"/>
  <c r="AM1050" i="167" s="1"/>
  <c r="CW416" i="167"/>
  <c r="CW203" i="167"/>
  <c r="CW1093" i="167"/>
  <c r="AM970" i="167" a="1"/>
  <c r="AM970" i="167" s="1"/>
  <c r="AM757" i="167" a="1"/>
  <c r="AM757" i="167" s="1"/>
  <c r="AM838" i="167" a="1"/>
  <c r="AM838" i="167" s="1"/>
  <c r="CW221" i="167"/>
  <c r="CW408" i="167"/>
  <c r="CP1255" i="167"/>
  <c r="AM743" i="167" a="1"/>
  <c r="AM743" i="167" s="1"/>
  <c r="CV162" i="167"/>
  <c r="CW162" i="167" s="1"/>
  <c r="CV256" i="167"/>
  <c r="CW256" i="167" s="1"/>
  <c r="AM1054" i="167" a="1"/>
  <c r="AM1054" i="167" s="1"/>
  <c r="BH899" i="167"/>
  <c r="AM899" i="167" a="1"/>
  <c r="AM899" i="167" s="1"/>
  <c r="CT736" i="167"/>
  <c r="CW736" i="167" s="1"/>
  <c r="BH1124" i="167"/>
  <c r="AM1124" i="167" a="1"/>
  <c r="AM1124" i="167" s="1"/>
  <c r="CW407" i="167"/>
  <c r="CT1213" i="167"/>
  <c r="CW1213" i="167" s="1"/>
  <c r="CW535" i="167"/>
  <c r="AM752" i="167" a="1"/>
  <c r="AM752" i="167" s="1"/>
  <c r="AM952" i="167" a="1"/>
  <c r="AM952" i="167" s="1"/>
  <c r="AM856" i="167" a="1"/>
  <c r="AM856" i="167" s="1"/>
  <c r="AM1094" i="167" a="1"/>
  <c r="AM1094" i="167" s="1"/>
  <c r="AM1196" i="167" a="1"/>
  <c r="AM1196" i="167" s="1"/>
  <c r="CV346" i="167"/>
  <c r="CW346" i="167" s="1"/>
  <c r="CW894" i="167"/>
  <c r="AM1161" i="167" a="1"/>
  <c r="AM1161" i="167" s="1"/>
  <c r="AM1089" i="167" a="1"/>
  <c r="AM1089" i="167" s="1"/>
  <c r="CV1214" i="167"/>
  <c r="CW1214" i="167" s="1"/>
  <c r="CW898" i="167"/>
  <c r="BH1053" i="167"/>
  <c r="AM1053" i="167" a="1"/>
  <c r="AM1053" i="167" s="1"/>
  <c r="AM1167" i="167" a="1"/>
  <c r="AM1167" i="167" s="1"/>
  <c r="AM842" i="167" a="1"/>
  <c r="AM842" i="167" s="1"/>
  <c r="CV353" i="167"/>
  <c r="CW353" i="167" s="1"/>
  <c r="CT730" i="167"/>
  <c r="CW730" i="167" s="1"/>
  <c r="CT710" i="167"/>
  <c r="CW710" i="167" s="1"/>
  <c r="BH792" i="167"/>
  <c r="AM792" i="167" a="1"/>
  <c r="AM792" i="167" s="1"/>
  <c r="BH885" i="167"/>
  <c r="AM885" i="167" a="1"/>
  <c r="AM885" i="167" s="1"/>
  <c r="AM1072" i="167" a="1"/>
  <c r="AM1072" i="167" s="1"/>
  <c r="BH1241" i="167"/>
  <c r="AM1241" i="167" a="1"/>
  <c r="AM1241" i="167" s="1"/>
  <c r="CV359" i="167"/>
  <c r="CW359" i="167" s="1"/>
  <c r="BH945" i="167"/>
  <c r="AM945" i="167" a="1"/>
  <c r="AM945" i="167" s="1"/>
  <c r="BH872" i="167"/>
  <c r="AM872" i="167" a="1"/>
  <c r="AM872" i="167" s="1"/>
  <c r="AM944" i="167" a="1"/>
  <c r="AM944" i="167" s="1"/>
  <c r="AM787" i="167" a="1"/>
  <c r="AM787" i="167" s="1"/>
  <c r="CW1086" i="167"/>
  <c r="CW1025" i="167"/>
  <c r="BH1156" i="167"/>
  <c r="AM1156" i="167" a="1"/>
  <c r="AM1156" i="167" s="1"/>
  <c r="AM1283" i="167" a="1"/>
  <c r="AM1283" i="167" s="1"/>
  <c r="AM1248" i="167" a="1"/>
  <c r="AM1248" i="167" s="1"/>
  <c r="CW145" i="167"/>
  <c r="CT322" i="167"/>
  <c r="CW322" i="167" s="1"/>
  <c r="BH955" i="167"/>
  <c r="AM955" i="167" a="1"/>
  <c r="AM955" i="167" s="1"/>
  <c r="AM740" i="167" a="1"/>
  <c r="AM740" i="167" s="1"/>
  <c r="AM1095" i="167" a="1"/>
  <c r="AM1095" i="167" s="1"/>
  <c r="AM744" i="167" a="1"/>
  <c r="AM744" i="167" s="1"/>
  <c r="CT287" i="167"/>
  <c r="CW287" i="167" s="1"/>
  <c r="BH858" i="167"/>
  <c r="AM858" i="167" a="1"/>
  <c r="AM858" i="167" s="1"/>
  <c r="BH785" i="167"/>
  <c r="AM785" i="167" a="1"/>
  <c r="AM785" i="167" s="1"/>
  <c r="AM1250" i="167" a="1"/>
  <c r="AM1250" i="167" s="1"/>
  <c r="CV1235" i="167"/>
  <c r="CW1235" i="167" s="1"/>
  <c r="CW550" i="167"/>
  <c r="BH1031" i="167"/>
  <c r="AM1031" i="167" a="1"/>
  <c r="AM1031" i="167" s="1"/>
  <c r="BH850" i="167"/>
  <c r="AM850" i="167" a="1"/>
  <c r="AM850" i="167" s="1"/>
  <c r="BH813" i="167"/>
  <c r="AM813" i="167" a="1"/>
  <c r="AM813" i="167" s="1"/>
  <c r="AM1202" i="167" a="1"/>
  <c r="AM1202" i="167" s="1"/>
  <c r="CT25" i="167"/>
  <c r="CW25" i="167" s="1"/>
  <c r="BH954" i="167"/>
  <c r="AM954" i="167" a="1"/>
  <c r="AM954" i="167" s="1"/>
  <c r="BH678" i="167"/>
  <c r="AM678" i="167" a="1"/>
  <c r="AM678" i="167" s="1"/>
  <c r="AM865" i="167" a="1"/>
  <c r="AM865" i="167" s="1"/>
  <c r="AM1170" i="167" a="1"/>
  <c r="AM1170" i="167" s="1"/>
  <c r="BH972" i="167"/>
  <c r="AM972" i="167" a="1"/>
  <c r="AM972" i="167" s="1"/>
  <c r="CW722" i="167"/>
  <c r="CV973" i="167"/>
  <c r="CW973" i="167" s="1"/>
  <c r="CW638" i="167"/>
  <c r="BH719" i="167"/>
  <c r="AM719" i="167" a="1"/>
  <c r="AM719" i="167" s="1"/>
  <c r="BH639" i="167"/>
  <c r="AM639" i="167" a="1"/>
  <c r="AM639" i="167" s="1"/>
  <c r="BH1067" i="167"/>
  <c r="AM1067" i="167" a="1"/>
  <c r="AM1067" i="167" s="1"/>
  <c r="BH824" i="167"/>
  <c r="AM824" i="167" a="1"/>
  <c r="AM824" i="167" s="1"/>
  <c r="CT517" i="167"/>
  <c r="CW517" i="167" s="1"/>
  <c r="AM688" i="167" a="1"/>
  <c r="AM688" i="167" s="1"/>
  <c r="AM686" i="167" a="1"/>
  <c r="AM686" i="167" s="1"/>
  <c r="CW311" i="167"/>
  <c r="CW186" i="167"/>
  <c r="CT520" i="167"/>
  <c r="CW520" i="167" s="1"/>
  <c r="CV99" i="167"/>
  <c r="CW99" i="167" s="1"/>
  <c r="CW896" i="167"/>
  <c r="BH1028" i="167"/>
  <c r="AM1028" i="167" a="1"/>
  <c r="AM1028" i="167" s="1"/>
  <c r="AM697" i="167" a="1"/>
  <c r="AM697" i="167" s="1"/>
  <c r="CV1014" i="167"/>
  <c r="CW1014" i="167" s="1"/>
  <c r="CT149" i="167"/>
  <c r="CW149" i="167" s="1"/>
  <c r="CV138" i="167"/>
  <c r="CW138" i="167" s="1"/>
  <c r="CW633" i="167"/>
  <c r="CT13" i="167"/>
  <c r="CW13" i="167" s="1"/>
  <c r="CV528" i="167"/>
  <c r="CW528" i="167" s="1"/>
  <c r="CW546" i="167"/>
  <c r="CP502" i="167"/>
  <c r="CW609" i="167"/>
  <c r="CV611" i="167"/>
  <c r="CW611" i="167" s="1"/>
  <c r="CW49" i="167"/>
  <c r="CV525" i="167"/>
  <c r="CW525" i="167" s="1"/>
  <c r="CV558" i="167"/>
  <c r="CW558" i="167" s="1"/>
  <c r="CV619" i="167"/>
  <c r="CW619" i="167" s="1"/>
  <c r="CW549" i="167"/>
  <c r="CT533" i="167"/>
  <c r="CW533" i="167" s="1"/>
  <c r="CT767" i="167"/>
  <c r="CW767" i="167" s="1"/>
  <c r="CV551" i="167"/>
  <c r="CW551" i="167" s="1"/>
  <c r="CT50" i="167"/>
  <c r="CW50" i="167" s="1"/>
  <c r="CT132" i="167"/>
  <c r="CW132" i="167" s="1"/>
  <c r="CV8" i="167"/>
  <c r="CW8" i="167" s="1"/>
  <c r="CP561" i="167"/>
  <c r="CV244" i="167"/>
  <c r="CW244" i="167" s="1"/>
  <c r="CT79" i="167"/>
  <c r="CW79" i="167" s="1"/>
  <c r="CV171" i="167"/>
  <c r="CW171" i="167" s="1"/>
  <c r="CV127" i="167"/>
  <c r="CW127" i="167" s="1"/>
  <c r="CT255" i="167"/>
  <c r="CW255" i="167" s="1"/>
  <c r="CV423" i="167"/>
  <c r="CW423" i="167" s="1"/>
  <c r="CV462" i="167"/>
  <c r="CW462" i="167" s="1"/>
  <c r="CV1187" i="167"/>
  <c r="CW1187" i="167" s="1"/>
  <c r="BH243" i="167"/>
  <c r="BH514" i="167"/>
  <c r="BH217" i="167"/>
  <c r="CT463" i="167"/>
  <c r="CW463" i="167" s="1"/>
  <c r="BH115" i="167"/>
  <c r="BH765" i="167"/>
  <c r="CW617" i="167"/>
  <c r="BH266" i="167"/>
  <c r="BH84" i="167"/>
  <c r="BH181" i="167"/>
  <c r="BH20" i="167"/>
  <c r="BH250" i="167"/>
  <c r="BH365" i="167"/>
  <c r="CT59" i="167"/>
  <c r="CW59" i="167" s="1"/>
  <c r="BH461" i="167"/>
  <c r="BH532" i="167"/>
  <c r="BH710" i="167"/>
  <c r="BH208" i="167"/>
  <c r="BH319" i="167"/>
  <c r="BH465" i="167"/>
  <c r="BH255" i="167"/>
  <c r="BH334" i="167"/>
  <c r="BH349" i="167"/>
  <c r="BH515" i="167"/>
  <c r="BH271" i="167"/>
  <c r="BH577" i="167"/>
  <c r="BH738" i="167"/>
  <c r="BH420" i="167"/>
  <c r="BH536" i="167"/>
  <c r="BH35" i="167"/>
  <c r="BH184" i="167"/>
  <c r="BH346" i="167"/>
  <c r="BH708" i="167"/>
  <c r="BH380" i="167"/>
  <c r="BH769" i="167"/>
  <c r="BH449" i="167"/>
  <c r="BH444" i="167"/>
  <c r="BH178" i="167"/>
  <c r="BH609" i="167"/>
  <c r="BH134" i="167"/>
  <c r="BH671" i="167"/>
  <c r="BH357" i="167"/>
  <c r="BH10" i="167"/>
  <c r="BH9" i="167"/>
  <c r="BH144" i="167"/>
  <c r="BH467" i="167"/>
  <c r="BH211" i="167"/>
  <c r="BH341" i="167"/>
  <c r="BH411" i="167"/>
  <c r="BH40" i="167"/>
  <c r="BH1003" i="167"/>
  <c r="BH233" i="167"/>
  <c r="BH386" i="167"/>
  <c r="BH476" i="167"/>
  <c r="BH498" i="167"/>
  <c r="BH495" i="167"/>
  <c r="BH259" i="167"/>
  <c r="BH727" i="167"/>
  <c r="BH548" i="167"/>
  <c r="BH513" i="167"/>
  <c r="BH309" i="167"/>
  <c r="BH1001" i="167"/>
  <c r="BH252" i="167"/>
  <c r="BH133" i="167"/>
  <c r="BH624" i="167"/>
  <c r="BH304" i="167"/>
  <c r="BH363" i="167"/>
  <c r="BH240" i="167"/>
  <c r="BH333" i="167"/>
  <c r="BH118" i="167"/>
  <c r="BH581" i="167"/>
  <c r="BH496" i="167"/>
  <c r="BH544" i="167"/>
  <c r="BH338" i="167"/>
  <c r="BH101" i="167"/>
  <c r="BH362" i="167"/>
  <c r="BH480" i="167"/>
  <c r="BH352" i="167"/>
  <c r="BH113" i="167"/>
  <c r="BH436" i="167"/>
  <c r="BH375" i="167"/>
  <c r="BH597" i="167"/>
  <c r="BH280" i="167"/>
  <c r="BH801" i="167"/>
  <c r="BH256" i="167"/>
  <c r="BH494" i="167"/>
  <c r="BH70" i="167"/>
  <c r="BH786" i="167"/>
  <c r="BH421" i="167"/>
  <c r="CV212" i="167"/>
  <c r="CW212" i="167" s="1"/>
  <c r="CW642" i="167"/>
  <c r="CV591" i="167"/>
  <c r="CW591" i="167" s="1"/>
  <c r="CV245" i="167"/>
  <c r="CW245" i="167" s="1"/>
  <c r="BH145" i="167"/>
  <c r="BH179" i="167"/>
  <c r="BH529" i="167"/>
  <c r="BH59" i="167"/>
  <c r="BH412" i="167"/>
  <c r="BH648" i="167"/>
  <c r="BH470" i="167"/>
  <c r="BH154" i="167"/>
  <c r="BH147" i="167"/>
  <c r="BH80" i="167"/>
  <c r="BH395" i="167"/>
  <c r="BH369" i="167"/>
  <c r="BH447" i="167"/>
  <c r="BH481" i="167"/>
  <c r="BH235" i="167"/>
  <c r="BH103" i="167"/>
  <c r="BH404" i="167"/>
  <c r="BH79" i="167"/>
  <c r="BH7" i="167"/>
  <c r="BH390" i="167"/>
  <c r="BH23" i="167"/>
  <c r="BH289" i="167"/>
  <c r="BH351" i="167"/>
  <c r="BH603" i="167"/>
  <c r="BH547" i="167"/>
  <c r="BH424" i="167"/>
  <c r="BH300" i="167"/>
  <c r="BH613" i="167"/>
  <c r="BH73" i="167"/>
  <c r="BH295" i="167"/>
  <c r="BH43" i="167"/>
  <c r="BH226" i="167"/>
  <c r="BH398" i="167"/>
  <c r="BH31" i="167"/>
  <c r="BH237" i="167"/>
  <c r="BH385" i="167"/>
  <c r="BH157" i="167"/>
  <c r="BH104" i="167"/>
  <c r="BH583" i="167"/>
  <c r="BH1014" i="167"/>
  <c r="BH605" i="167"/>
  <c r="BH306" i="167"/>
  <c r="BH88" i="167"/>
  <c r="BH81" i="167"/>
  <c r="CV447" i="167"/>
  <c r="CW447" i="167" s="1"/>
  <c r="BH264" i="167"/>
  <c r="BH642" i="167"/>
  <c r="BH431" i="167"/>
  <c r="BH265" i="167"/>
  <c r="BH1186" i="167"/>
  <c r="BH541" i="167"/>
  <c r="BH344" i="167"/>
  <c r="BH11" i="167"/>
  <c r="BH168" i="167"/>
  <c r="BH400" i="167"/>
  <c r="BH245" i="167"/>
  <c r="BH312" i="167"/>
  <c r="BH510" i="167"/>
  <c r="BH445" i="167"/>
  <c r="BH371" i="167"/>
  <c r="BH1188" i="167"/>
  <c r="BH358" i="167"/>
  <c r="BH527" i="167"/>
  <c r="BH487" i="167"/>
  <c r="BH707" i="167"/>
  <c r="BH327" i="167"/>
  <c r="BH197" i="167"/>
  <c r="BH531" i="167"/>
  <c r="BH340" i="167"/>
  <c r="BH591" i="167"/>
  <c r="BH342" i="167"/>
  <c r="BH326" i="167"/>
  <c r="BH712" i="167"/>
  <c r="BH223" i="167"/>
  <c r="BH612" i="167"/>
  <c r="BH367" i="167"/>
  <c r="BH739" i="167"/>
  <c r="BH516" i="167"/>
  <c r="BH568" i="167"/>
  <c r="BH75" i="167"/>
  <c r="BH616" i="167"/>
  <c r="CT169" i="167"/>
  <c r="CW169" i="167" s="1"/>
  <c r="CV712" i="167"/>
  <c r="CW712" i="167" s="1"/>
  <c r="BH205" i="167"/>
  <c r="BH164" i="167"/>
  <c r="BH486" i="167"/>
  <c r="BH565" i="167"/>
  <c r="BH196" i="167"/>
  <c r="BH415" i="167"/>
  <c r="BH562" i="167"/>
  <c r="BH267" i="167"/>
  <c r="BH283" i="167"/>
  <c r="BH602" i="167"/>
  <c r="BH203" i="167"/>
  <c r="BH525" i="167"/>
  <c r="BH350" i="167"/>
  <c r="BH336" i="167"/>
  <c r="BH545" i="167"/>
  <c r="BH425" i="167"/>
  <c r="BH278" i="167"/>
  <c r="BH647" i="167"/>
  <c r="BH640" i="167"/>
  <c r="CW404" i="167"/>
  <c r="CV84" i="167"/>
  <c r="CW84" i="167" s="1"/>
  <c r="CW70" i="167"/>
  <c r="CT509" i="167"/>
  <c r="CW509" i="167" s="1"/>
  <c r="BH55" i="167"/>
  <c r="BH131" i="167"/>
  <c r="BH183" i="167"/>
  <c r="BH505" i="167"/>
  <c r="BH177" i="167"/>
  <c r="BH868" i="167"/>
  <c r="BH402" i="167"/>
  <c r="BH247" i="167"/>
  <c r="BH339" i="167"/>
  <c r="BH626" i="167"/>
  <c r="BH766" i="167"/>
  <c r="BH125" i="167"/>
  <c r="BH376" i="167"/>
  <c r="BH96" i="167"/>
  <c r="BH451" i="167"/>
  <c r="BH410" i="167"/>
  <c r="BH332" i="167"/>
  <c r="BH244" i="167"/>
  <c r="BH291" i="167"/>
  <c r="BH509" i="167"/>
  <c r="BH93" i="167"/>
  <c r="BH122" i="167"/>
  <c r="BH56" i="167"/>
  <c r="BH416" i="167"/>
  <c r="BH614" i="167"/>
  <c r="BH414" i="167"/>
  <c r="BH662" i="167"/>
  <c r="BH633" i="167"/>
  <c r="BH200" i="167"/>
  <c r="BH165" i="167"/>
  <c r="BH387" i="167"/>
  <c r="BH539" i="167"/>
  <c r="BH427" i="167"/>
  <c r="BH617" i="167"/>
  <c r="BH141" i="167"/>
  <c r="BH92" i="167"/>
  <c r="BH660" i="167"/>
  <c r="BH189" i="167"/>
  <c r="BH343" i="167"/>
  <c r="BH228" i="167"/>
  <c r="BH313" i="167"/>
  <c r="BH1057" i="167"/>
  <c r="BH161" i="167"/>
  <c r="BH659" i="167"/>
  <c r="BH117" i="167"/>
  <c r="BH71" i="167"/>
  <c r="BH471" i="167"/>
  <c r="BH456" i="167"/>
  <c r="BH620" i="167"/>
  <c r="BH222" i="167"/>
  <c r="CV655" i="167"/>
  <c r="CW655" i="167" s="1"/>
  <c r="BH646" i="167"/>
  <c r="BH216" i="167"/>
  <c r="BH490" i="167"/>
  <c r="BH726" i="167"/>
  <c r="BH292" i="167"/>
  <c r="BH379" i="167"/>
  <c r="BH559" i="167"/>
  <c r="BH130" i="167"/>
  <c r="BH160" i="167"/>
  <c r="BH158" i="167"/>
  <c r="BH517" i="167"/>
  <c r="BH90" i="167"/>
  <c r="BH391" i="167"/>
  <c r="BH94" i="167"/>
  <c r="BH42" i="167"/>
  <c r="BH261" i="167"/>
  <c r="BH526" i="167"/>
  <c r="BH231" i="167"/>
  <c r="BH524" i="167"/>
  <c r="BH549" i="167"/>
  <c r="BH176" i="167"/>
  <c r="BH209" i="167"/>
  <c r="BH433" i="167"/>
  <c r="BH478" i="167"/>
  <c r="BH434" i="167"/>
  <c r="BH767" i="167"/>
  <c r="BH284" i="167"/>
  <c r="BH30" i="167"/>
  <c r="BH268" i="167"/>
  <c r="CT339" i="167"/>
  <c r="CW339" i="167" s="1"/>
  <c r="CW652" i="167"/>
  <c r="CT83" i="167"/>
  <c r="CW83" i="167" s="1"/>
  <c r="CW7" i="167"/>
  <c r="CV38" i="167"/>
  <c r="CW38" i="167" s="1"/>
  <c r="CT616" i="167"/>
  <c r="CW616" i="167" s="1"/>
  <c r="CT275" i="167"/>
  <c r="CW275" i="167" s="1"/>
  <c r="BH347" i="167"/>
  <c r="BH227" i="167"/>
  <c r="BH159" i="167"/>
  <c r="BH462" i="167"/>
  <c r="BH274" i="167"/>
  <c r="BH302" i="167"/>
  <c r="BH511" i="167"/>
  <c r="BH253" i="167"/>
  <c r="BH322" i="167"/>
  <c r="BH468" i="167"/>
  <c r="BH643" i="167"/>
  <c r="BH576" i="167"/>
  <c r="BH438" i="167"/>
  <c r="BH615" i="167"/>
  <c r="BH21" i="167"/>
  <c r="BH706" i="167"/>
  <c r="BH316" i="167"/>
  <c r="BH588" i="167"/>
  <c r="BH315" i="167"/>
  <c r="BH483" i="167"/>
  <c r="BH435" i="167"/>
  <c r="BH78" i="167"/>
  <c r="BH440" i="167"/>
  <c r="BH193" i="167"/>
  <c r="BH136" i="167"/>
  <c r="BH76" i="167"/>
  <c r="BH356" i="167"/>
  <c r="BH364" i="167"/>
  <c r="BH66" i="167"/>
  <c r="BH361" i="167"/>
  <c r="BH388" i="167"/>
  <c r="BH454" i="167"/>
  <c r="BH645" i="167"/>
  <c r="BH202" i="167"/>
  <c r="BH543" i="167"/>
  <c r="BH26" i="167"/>
  <c r="BH652" i="167"/>
  <c r="BH87" i="167"/>
  <c r="BH28" i="167"/>
  <c r="BH1064" i="167"/>
  <c r="CV43" i="167"/>
  <c r="CW43" i="167" s="1"/>
  <c r="CT347" i="167"/>
  <c r="CW347" i="167" s="1"/>
  <c r="BH589" i="167"/>
  <c r="BH630" i="167"/>
  <c r="BH397" i="167"/>
  <c r="BH423" i="167"/>
  <c r="BH48" i="167"/>
  <c r="BH382" i="167"/>
  <c r="BH272" i="167"/>
  <c r="BH374" i="167"/>
  <c r="CV414" i="167"/>
  <c r="CW414" i="167" s="1"/>
  <c r="CV327" i="167"/>
  <c r="CW327" i="167" s="1"/>
  <c r="CT354" i="167"/>
  <c r="CW354" i="167" s="1"/>
  <c r="CW578" i="167"/>
  <c r="BH210" i="167"/>
  <c r="BH99" i="167"/>
  <c r="BH298" i="167"/>
  <c r="BH520" i="167"/>
  <c r="BH98" i="167"/>
  <c r="BH16" i="167"/>
  <c r="BH207" i="167"/>
  <c r="BH372" i="167"/>
  <c r="BH109" i="167"/>
  <c r="BH241" i="167"/>
  <c r="BH190" i="167"/>
  <c r="BH353" i="167"/>
  <c r="BH463" i="167"/>
  <c r="BH111" i="167"/>
  <c r="BH119" i="167"/>
  <c r="BH17" i="167"/>
  <c r="BH422" i="167"/>
  <c r="BH502" i="167"/>
  <c r="BH285" i="167"/>
  <c r="BH328" i="167"/>
  <c r="BH507" i="167"/>
  <c r="CV431" i="167"/>
  <c r="CW431" i="167" s="1"/>
  <c r="CV810" i="167"/>
  <c r="CW810" i="167" s="1"/>
  <c r="CW1054" i="167"/>
  <c r="CW1041" i="167"/>
  <c r="CT953" i="167"/>
  <c r="CW953" i="167" s="1"/>
  <c r="CT485" i="167"/>
  <c r="CW485" i="167" s="1"/>
  <c r="CV66" i="167"/>
  <c r="CW66" i="167" s="1"/>
  <c r="CT842" i="167"/>
  <c r="CW842" i="167" s="1"/>
  <c r="CW331" i="167"/>
  <c r="CV1061" i="167"/>
  <c r="CW1061" i="167" s="1"/>
  <c r="CW452" i="167"/>
  <c r="CV945" i="167"/>
  <c r="CW945" i="167" s="1"/>
  <c r="CV1274" i="167"/>
  <c r="CW1274" i="167" s="1"/>
  <c r="CW1082" i="167"/>
  <c r="CW622" i="167"/>
  <c r="CT965" i="167"/>
  <c r="CW965" i="167" s="1"/>
  <c r="CW873" i="167"/>
  <c r="CV1049" i="167"/>
  <c r="CW1049" i="167" s="1"/>
  <c r="CW1141" i="167"/>
  <c r="CT763" i="167"/>
  <c r="CW763" i="167" s="1"/>
  <c r="CW397" i="167"/>
  <c r="CV714" i="167"/>
  <c r="CW714" i="167" s="1"/>
  <c r="CT1245" i="167"/>
  <c r="CW1245" i="167" s="1"/>
  <c r="CT708" i="167"/>
  <c r="CW708" i="167" s="1"/>
  <c r="CT276" i="167"/>
  <c r="CW276" i="167" s="1"/>
  <c r="CW389" i="167"/>
  <c r="CW737" i="167"/>
  <c r="CV1209" i="167"/>
  <c r="CW1209" i="167" s="1"/>
  <c r="CV851" i="167"/>
  <c r="CW851" i="167" s="1"/>
  <c r="CV552" i="167"/>
  <c r="CW552" i="167" s="1"/>
  <c r="CV568" i="167"/>
  <c r="CW568" i="167" s="1"/>
  <c r="CW6" i="167"/>
  <c r="CP328" i="167"/>
  <c r="CT1190" i="167"/>
  <c r="CW1190" i="167" s="1"/>
  <c r="CW345" i="167"/>
  <c r="CW916" i="167"/>
  <c r="CV1183" i="167"/>
  <c r="CW1183" i="167" s="1"/>
  <c r="CT381" i="167"/>
  <c r="CW381" i="167" s="1"/>
  <c r="CW1265" i="167"/>
  <c r="CV377" i="167"/>
  <c r="CW377" i="167" s="1"/>
  <c r="CV157" i="167"/>
  <c r="CW157" i="167" s="1"/>
  <c r="CT807" i="167"/>
  <c r="CW807" i="167" s="1"/>
  <c r="CT324" i="167"/>
  <c r="CW324" i="167" s="1"/>
  <c r="CP282" i="167"/>
  <c r="CW1021" i="167"/>
  <c r="CW956" i="167"/>
  <c r="CV68" i="167"/>
  <c r="CW68" i="167" s="1"/>
  <c r="CW1031" i="167"/>
  <c r="CW1128" i="167"/>
  <c r="CT1153" i="167"/>
  <c r="CW1153" i="167" s="1"/>
  <c r="CV1080" i="167"/>
  <c r="CW1080" i="167" s="1"/>
  <c r="CV363" i="167"/>
  <c r="CW363" i="167" s="1"/>
  <c r="CV182" i="167"/>
  <c r="CW182" i="167" s="1"/>
  <c r="CV969" i="167"/>
  <c r="CW969" i="167" s="1"/>
  <c r="CT56" i="167"/>
  <c r="CW56" i="167" s="1"/>
  <c r="CT661" i="167"/>
  <c r="CW661" i="167" s="1"/>
  <c r="CT702" i="167"/>
  <c r="CW702" i="167" s="1"/>
  <c r="CP1094" i="167"/>
  <c r="CV1103" i="167"/>
  <c r="CW1103" i="167" s="1"/>
  <c r="CV605" i="167"/>
  <c r="CW605" i="167" s="1"/>
  <c r="CT813" i="167"/>
  <c r="CW813" i="167" s="1"/>
  <c r="CW582" i="167"/>
  <c r="CV465" i="167"/>
  <c r="CW465" i="167" s="1"/>
  <c r="CT1198" i="167"/>
  <c r="CW1198" i="167" s="1"/>
  <c r="CW1253" i="167"/>
  <c r="CP970" i="167"/>
  <c r="CP908" i="167"/>
  <c r="CV944" i="167"/>
  <c r="CW944" i="167" s="1"/>
  <c r="CV1177" i="167"/>
  <c r="CW1177" i="167" s="1"/>
  <c r="CT1162" i="167"/>
  <c r="CW1162" i="167" s="1"/>
  <c r="CV782" i="167"/>
  <c r="CW782" i="167" s="1"/>
  <c r="CW798" i="167"/>
  <c r="CV780" i="167"/>
  <c r="CW780" i="167" s="1"/>
  <c r="CV816" i="167"/>
  <c r="CW816" i="167" s="1"/>
  <c r="CV1024" i="167"/>
  <c r="CW1024" i="167" s="1"/>
  <c r="CW1101" i="167"/>
  <c r="CV268" i="167"/>
  <c r="CW268" i="167" s="1"/>
  <c r="CT115" i="167"/>
  <c r="CW115" i="167" s="1"/>
  <c r="CW545" i="167"/>
  <c r="CV44" i="167"/>
  <c r="CW44" i="167" s="1"/>
  <c r="CT1098" i="167"/>
  <c r="CW1098" i="167" s="1"/>
  <c r="CW1149" i="167"/>
  <c r="CV933" i="167"/>
  <c r="CW933" i="167" s="1"/>
  <c r="CV364" i="167"/>
  <c r="CW364" i="167" s="1"/>
  <c r="CV300" i="167"/>
  <c r="CW300" i="167" s="1"/>
  <c r="CV235" i="167"/>
  <c r="CW235" i="167" s="1"/>
  <c r="CW172" i="167"/>
  <c r="CV1013" i="167"/>
  <c r="CW1013" i="167" s="1"/>
  <c r="CV699" i="167"/>
  <c r="CW699" i="167" s="1"/>
  <c r="CV1241" i="167"/>
  <c r="CW1241" i="167" s="1"/>
  <c r="CT886" i="167"/>
  <c r="CW886" i="167" s="1"/>
  <c r="CW811" i="167"/>
  <c r="CT1091" i="167"/>
  <c r="CW1091" i="167" s="1"/>
  <c r="CW765" i="167"/>
  <c r="CV1261" i="167"/>
  <c r="CW1261" i="167" s="1"/>
  <c r="CW5" i="167"/>
  <c r="CW1205" i="167"/>
  <c r="CV836" i="167"/>
  <c r="CW836" i="167" s="1"/>
  <c r="CW823" i="167"/>
  <c r="CV686" i="167"/>
  <c r="CW686" i="167" s="1"/>
  <c r="CW742" i="167"/>
  <c r="CW791" i="167"/>
  <c r="CV826" i="167"/>
  <c r="CW826" i="167" s="1"/>
  <c r="CW819" i="167"/>
  <c r="CV1254" i="167"/>
  <c r="CW1254" i="167" s="1"/>
  <c r="CW1102" i="167"/>
  <c r="CV1270" i="167"/>
  <c r="CW1270" i="167" s="1"/>
  <c r="CT335" i="167"/>
  <c r="CW335" i="167" s="1"/>
  <c r="CT743" i="167"/>
  <c r="CW743" i="167" s="1"/>
  <c r="CT740" i="167"/>
  <c r="CW740" i="167" s="1"/>
  <c r="CW97" i="167"/>
  <c r="CV1250" i="167"/>
  <c r="CW1250" i="167" s="1"/>
  <c r="CT1042" i="167"/>
  <c r="CW1042" i="167" s="1"/>
  <c r="CV683" i="167"/>
  <c r="CW683" i="167" s="1"/>
  <c r="CV635" i="167"/>
  <c r="CW635" i="167" s="1"/>
  <c r="CW155" i="167"/>
  <c r="CV759" i="167"/>
  <c r="CW759" i="167" s="1"/>
  <c r="CV741" i="167"/>
  <c r="CW741" i="167" s="1"/>
  <c r="CV1004" i="167"/>
  <c r="CW1004" i="167" s="1"/>
  <c r="CT542" i="167"/>
  <c r="CW542" i="167" s="1"/>
  <c r="CW874" i="167"/>
  <c r="CV1090" i="167"/>
  <c r="CW1090" i="167" s="1"/>
  <c r="CV1124" i="167"/>
  <c r="CW1124" i="167" s="1"/>
  <c r="CV555" i="167"/>
  <c r="CW555" i="167" s="1"/>
  <c r="CV1189" i="167"/>
  <c r="CW1189" i="167" s="1"/>
  <c r="CW829" i="167"/>
  <c r="CW491" i="167"/>
  <c r="CV1208" i="167"/>
  <c r="CW1208" i="167" s="1"/>
  <c r="CW1145" i="167"/>
  <c r="CV111" i="167"/>
  <c r="CW111" i="167" s="1"/>
  <c r="CW677" i="167"/>
  <c r="CW595" i="167"/>
  <c r="CV1129" i="167"/>
  <c r="CW1129" i="167" s="1"/>
  <c r="CT1234" i="167"/>
  <c r="CW1234" i="167" s="1"/>
  <c r="CV58" i="167"/>
  <c r="CW58" i="167" s="1"/>
  <c r="CT501" i="167"/>
  <c r="CW501" i="167" s="1"/>
  <c r="CW793" i="167"/>
  <c r="CW961" i="167"/>
  <c r="CV1135" i="167"/>
  <c r="CW1135" i="167" s="1"/>
  <c r="CW773" i="167"/>
  <c r="CV1060" i="167"/>
  <c r="CW1060" i="167" s="1"/>
  <c r="CW543" i="167"/>
  <c r="CW936" i="167"/>
  <c r="CT755" i="167"/>
  <c r="CW755" i="167" s="1"/>
  <c r="CV1244" i="167"/>
  <c r="CW1244" i="167" s="1"/>
  <c r="CV1217" i="167"/>
  <c r="CW1217" i="167" s="1"/>
  <c r="CT1020" i="167"/>
  <c r="CW1020" i="167" s="1"/>
  <c r="CT857" i="167"/>
  <c r="CW857" i="167" s="1"/>
  <c r="CW532" i="167"/>
  <c r="CV745" i="167"/>
  <c r="CW745" i="167" s="1"/>
  <c r="CV274" i="167"/>
  <c r="CW274" i="167" s="1"/>
  <c r="CV1106" i="167"/>
  <c r="CW1106" i="167" s="1"/>
  <c r="CW554" i="167"/>
  <c r="CV1248" i="167"/>
  <c r="CW1248" i="167" s="1"/>
  <c r="CV196" i="167"/>
  <c r="CW196" i="167" s="1"/>
  <c r="CV438" i="167"/>
  <c r="CW438" i="167" s="1"/>
  <c r="CV22" i="167"/>
  <c r="CW22" i="167" s="1"/>
  <c r="CW325" i="167"/>
  <c r="CW729" i="167"/>
  <c r="CT483" i="167"/>
  <c r="CW483" i="167" s="1"/>
  <c r="CV57" i="167"/>
  <c r="CW57" i="167" s="1"/>
  <c r="CW975" i="167"/>
  <c r="CW1111" i="167"/>
  <c r="CV1131" i="167"/>
  <c r="CW1131" i="167" s="1"/>
  <c r="CW649" i="167"/>
  <c r="CV1033" i="167"/>
  <c r="CW1033" i="167" s="1"/>
  <c r="CV1019" i="167"/>
  <c r="CW1019" i="167" s="1"/>
  <c r="CV924" i="167"/>
  <c r="CW924" i="167" s="1"/>
  <c r="CW794" i="167"/>
  <c r="CW1026" i="167"/>
  <c r="CV135" i="167"/>
  <c r="CW135" i="167" s="1"/>
  <c r="CV803" i="167"/>
  <c r="CW803" i="167" s="1"/>
  <c r="CT370" i="167"/>
  <c r="CW370" i="167" s="1"/>
  <c r="CV950" i="167"/>
  <c r="CW950" i="167" s="1"/>
  <c r="CW563" i="167"/>
  <c r="CT180" i="167"/>
  <c r="CW180" i="167" s="1"/>
  <c r="CV739" i="167"/>
  <c r="CW739" i="167" s="1"/>
  <c r="CV303" i="167"/>
  <c r="CW303" i="167" s="1"/>
  <c r="CV204" i="167"/>
  <c r="CW204" i="167" s="1"/>
  <c r="CT1055" i="167"/>
  <c r="CW1055" i="167" s="1"/>
  <c r="CT211" i="167"/>
  <c r="CW211" i="167" s="1"/>
  <c r="CV390" i="167"/>
  <c r="CW390" i="167" s="1"/>
  <c r="CW1119" i="167"/>
  <c r="CW753" i="167"/>
  <c r="CT1078" i="167"/>
  <c r="CW1078" i="167" s="1"/>
  <c r="CT297" i="167"/>
  <c r="CW297" i="167" s="1"/>
  <c r="CW726" i="167"/>
  <c r="CW1096" i="167"/>
  <c r="CW410" i="167"/>
  <c r="CV1230" i="167"/>
  <c r="CW1230" i="167" s="1"/>
  <c r="CV909" i="167"/>
  <c r="CW909" i="167" s="1"/>
  <c r="CT885" i="167"/>
  <c r="CW885" i="167" s="1"/>
  <c r="CT1164" i="167"/>
  <c r="CW1164" i="167" s="1"/>
  <c r="CT71" i="167"/>
  <c r="CW71" i="167" s="1"/>
  <c r="CV540" i="167"/>
  <c r="CW540" i="167" s="1"/>
  <c r="CT36" i="167"/>
  <c r="CW36" i="167" s="1"/>
  <c r="CV400" i="167"/>
  <c r="CW400" i="167" s="1"/>
  <c r="CW1150" i="167"/>
  <c r="CT673" i="167"/>
  <c r="CW673" i="167" s="1"/>
  <c r="CV420" i="167"/>
  <c r="CW420" i="167" s="1"/>
  <c r="CV1269" i="167"/>
  <c r="CW1269" i="167" s="1"/>
  <c r="CT469" i="167"/>
  <c r="CW469" i="167" s="1"/>
  <c r="CT433" i="167"/>
  <c r="CW433" i="167" s="1"/>
  <c r="CV453" i="167"/>
  <c r="CW453" i="167" s="1"/>
  <c r="CT663" i="167"/>
  <c r="CW663" i="167" s="1"/>
  <c r="CV1073" i="167"/>
  <c r="CW1073" i="167" s="1"/>
  <c r="CW1071" i="167"/>
  <c r="CT1215" i="167"/>
  <c r="CW1215" i="167" s="1"/>
  <c r="CT1275" i="167"/>
  <c r="CW1275" i="167" s="1"/>
  <c r="CV544" i="167"/>
  <c r="CW544" i="167" s="1"/>
  <c r="CV925" i="167"/>
  <c r="CW925" i="167" s="1"/>
  <c r="CW1193" i="167"/>
  <c r="CV824" i="167"/>
  <c r="CW824" i="167" s="1"/>
  <c r="CV1059" i="167"/>
  <c r="CW1059" i="167" s="1"/>
  <c r="CV618" i="167"/>
  <c r="CW618" i="167" s="1"/>
  <c r="CV875" i="167"/>
  <c r="CW875" i="167" s="1"/>
  <c r="CV1165" i="167"/>
  <c r="CW1165" i="167" s="1"/>
  <c r="CT1045" i="167"/>
  <c r="CW1045" i="167" s="1"/>
  <c r="CV931" i="167"/>
  <c r="CW931" i="167" s="1"/>
  <c r="CV750" i="167"/>
  <c r="CW750" i="167" s="1"/>
  <c r="CV1169" i="167"/>
  <c r="CW1169" i="167" s="1"/>
  <c r="CV1081" i="167"/>
  <c r="CW1081" i="167" s="1"/>
  <c r="CV82" i="167"/>
  <c r="CW82" i="167" s="1"/>
  <c r="CT187" i="167"/>
  <c r="CW187" i="167" s="1"/>
  <c r="CV277" i="167"/>
  <c r="CW277" i="167" s="1"/>
  <c r="CT1157" i="167"/>
  <c r="CW1157" i="167" s="1"/>
  <c r="CT967" i="167"/>
  <c r="CW967" i="167" s="1"/>
  <c r="CT764" i="167"/>
  <c r="CW764" i="167" s="1"/>
  <c r="CV1166" i="167"/>
  <c r="CW1166" i="167" s="1"/>
  <c r="CT795" i="167"/>
  <c r="CW795" i="167" s="1"/>
  <c r="CV846" i="167"/>
  <c r="CW846" i="167" s="1"/>
  <c r="CV1167" i="167"/>
  <c r="CW1167" i="167" s="1"/>
  <c r="CT1112" i="167"/>
  <c r="CW1112" i="167" s="1"/>
  <c r="CT604" i="167"/>
  <c r="CV604" i="167"/>
  <c r="CT847" i="167"/>
  <c r="CW847" i="167" s="1"/>
  <c r="CT314" i="167"/>
  <c r="CW314" i="167" s="1"/>
  <c r="CT170" i="167"/>
  <c r="CW170" i="167" s="1"/>
  <c r="CV394" i="167"/>
  <c r="CW394" i="167" s="1"/>
  <c r="CV69" i="167"/>
  <c r="CW69" i="167" s="1"/>
  <c r="CV1079" i="167"/>
  <c r="CW1079" i="167" s="1"/>
  <c r="CT1067" i="167"/>
  <c r="CW1067" i="167" s="1"/>
  <c r="CV177" i="167"/>
  <c r="CW177" i="167" s="1"/>
  <c r="CT697" i="167"/>
  <c r="CW697" i="167" s="1"/>
  <c r="CW844" i="167"/>
  <c r="CT692" i="167"/>
  <c r="CW692" i="167" s="1"/>
  <c r="CV1239" i="167"/>
  <c r="CW1239" i="167" s="1"/>
  <c r="CV733" i="167"/>
  <c r="CW733" i="167" s="1"/>
  <c r="CT850" i="167"/>
  <c r="CW850" i="167" s="1"/>
  <c r="CV1203" i="167"/>
  <c r="CW1203" i="167" s="1"/>
  <c r="CV516" i="167"/>
  <c r="CW516" i="167" s="1"/>
  <c r="CW1009" i="167"/>
  <c r="CT756" i="167"/>
  <c r="CW756" i="167" s="1"/>
  <c r="CT75" i="167"/>
  <c r="CW75" i="167" s="1"/>
  <c r="CV713" i="167"/>
  <c r="CT713" i="167"/>
  <c r="CV871" i="167"/>
  <c r="CW871" i="167" s="1"/>
  <c r="CW366" i="167"/>
  <c r="CW280" i="167"/>
  <c r="CV333" i="167"/>
  <c r="CW333" i="167" s="1"/>
  <c r="CV703" i="167"/>
  <c r="CW703" i="167" s="1"/>
  <c r="CT860" i="167"/>
  <c r="CV860" i="167"/>
  <c r="CT724" i="167"/>
  <c r="CW724" i="167" s="1"/>
  <c r="CT1232" i="167"/>
  <c r="CW1232" i="167" s="1"/>
  <c r="CP828" i="167"/>
  <c r="CP1119" i="167"/>
  <c r="CP882" i="167"/>
  <c r="CP690" i="167"/>
  <c r="CP1059" i="167"/>
  <c r="CP1080" i="167"/>
  <c r="CP1158" i="167"/>
  <c r="CP787" i="167"/>
  <c r="CW405" i="167"/>
  <c r="CP610" i="167"/>
  <c r="CP824" i="167"/>
  <c r="CP1073" i="167"/>
  <c r="CP1075" i="167"/>
  <c r="CP1110" i="167"/>
  <c r="CP1240" i="167"/>
  <c r="CW94" i="167"/>
  <c r="CP1144" i="167"/>
  <c r="CP697" i="167"/>
  <c r="CW768" i="167"/>
  <c r="CP234" i="167"/>
  <c r="CP159" i="167"/>
  <c r="CP779" i="167"/>
  <c r="CP947" i="167"/>
  <c r="CP807" i="167"/>
  <c r="CP606" i="167"/>
  <c r="CP500" i="167"/>
  <c r="CP973" i="167"/>
  <c r="CP459" i="167"/>
  <c r="CP1263" i="167"/>
  <c r="CP959" i="167"/>
  <c r="CP1183" i="167"/>
  <c r="CP919" i="167"/>
  <c r="CP818" i="167"/>
  <c r="CP1037" i="167"/>
  <c r="CP1279" i="167"/>
  <c r="CP744" i="167"/>
  <c r="CP1101" i="167"/>
  <c r="CP794" i="167"/>
  <c r="CP968" i="167"/>
  <c r="CP796" i="167"/>
  <c r="CP1108" i="167"/>
  <c r="CP673" i="167"/>
  <c r="CP725" i="167"/>
  <c r="CP659" i="167"/>
  <c r="CP845" i="167"/>
  <c r="CT583" i="167"/>
  <c r="CV583" i="167"/>
  <c r="CP76" i="167"/>
  <c r="CP978" i="167"/>
  <c r="CP532" i="167"/>
  <c r="CP183" i="167"/>
  <c r="CP559" i="167"/>
  <c r="CP445" i="167"/>
  <c r="CT403" i="167"/>
  <c r="CV403" i="167"/>
  <c r="CP411" i="167"/>
  <c r="CP834" i="167"/>
  <c r="CP25" i="167"/>
  <c r="CP382" i="167"/>
  <c r="CP507" i="167"/>
  <c r="CP621" i="167"/>
  <c r="CT200" i="167"/>
  <c r="CW200" i="167" s="1"/>
  <c r="CP401" i="167"/>
  <c r="CP182" i="167"/>
  <c r="CP388" i="167"/>
  <c r="CP205" i="167"/>
  <c r="CP269" i="167"/>
  <c r="CP135" i="167"/>
  <c r="CP630" i="167"/>
  <c r="CP810" i="167"/>
  <c r="CP720" i="167"/>
  <c r="CP678" i="167"/>
  <c r="CP739" i="167"/>
  <c r="CP543" i="167"/>
  <c r="CP1128" i="167"/>
  <c r="CP677" i="167"/>
  <c r="CP1088" i="167"/>
  <c r="CW20" i="167"/>
  <c r="CP1180" i="167"/>
  <c r="CP847" i="167"/>
  <c r="CP922" i="167"/>
  <c r="CP1017" i="167"/>
  <c r="CP1103" i="167"/>
  <c r="CP1257" i="167"/>
  <c r="CP1045" i="167"/>
  <c r="CP923" i="167"/>
  <c r="CP851" i="167"/>
  <c r="CP469" i="167"/>
  <c r="CP1081" i="167"/>
  <c r="CP443" i="167"/>
  <c r="CP262" i="167"/>
  <c r="CP400" i="167"/>
  <c r="CP600" i="167"/>
  <c r="CP510" i="167"/>
  <c r="CP1084" i="167"/>
  <c r="CP1219" i="167"/>
  <c r="CP99" i="167"/>
  <c r="CP41" i="167"/>
  <c r="CP181" i="167"/>
  <c r="CP534" i="167"/>
  <c r="CP669" i="167"/>
  <c r="CP1078" i="167"/>
  <c r="CV136" i="167"/>
  <c r="CW136" i="167" s="1"/>
  <c r="CP324" i="167"/>
  <c r="CP1031" i="167"/>
  <c r="CP71" i="167"/>
  <c r="CP1106" i="167"/>
  <c r="CP856" i="167"/>
  <c r="CP20" i="167"/>
  <c r="CP1139" i="167"/>
  <c r="CP1148" i="167"/>
  <c r="CP1236" i="167"/>
  <c r="CP1174" i="167"/>
  <c r="CP1205" i="167"/>
  <c r="CP753" i="167"/>
  <c r="CP969" i="167"/>
  <c r="CP852" i="167"/>
  <c r="CP813" i="167"/>
  <c r="CP1102" i="167"/>
  <c r="CP844" i="167"/>
  <c r="CP194" i="167"/>
  <c r="CP358" i="167"/>
  <c r="CP1213" i="167"/>
  <c r="CP393" i="167"/>
  <c r="CP1220" i="167"/>
  <c r="CP1015" i="167"/>
  <c r="CP1271" i="167"/>
  <c r="CP383" i="167"/>
  <c r="CP434" i="167"/>
  <c r="CP238" i="167"/>
  <c r="CP163" i="167"/>
  <c r="CP161" i="167"/>
  <c r="CP112" i="167"/>
  <c r="CP797" i="167"/>
  <c r="CP1046" i="167"/>
  <c r="CP639" i="167"/>
  <c r="CP650" i="167"/>
  <c r="CP622" i="167"/>
  <c r="CV14" i="167"/>
  <c r="CT14" i="167"/>
  <c r="CP1154" i="167"/>
  <c r="CW173" i="167"/>
  <c r="CV464" i="167"/>
  <c r="CW464" i="167" s="1"/>
  <c r="CP508" i="167"/>
  <c r="CP602" i="167"/>
  <c r="CP985" i="167"/>
  <c r="CP515" i="167"/>
  <c r="CP126" i="167"/>
  <c r="CP114" i="167"/>
  <c r="CP1256" i="167"/>
  <c r="CP1259" i="167"/>
  <c r="CP1195" i="167"/>
  <c r="CP972" i="167"/>
  <c r="CP819" i="167"/>
  <c r="CP1168" i="167"/>
  <c r="CP1005" i="167"/>
  <c r="CP876" i="167"/>
  <c r="CP872" i="167"/>
  <c r="CP285" i="167"/>
  <c r="CT632" i="167"/>
  <c r="CV632" i="167"/>
  <c r="CP247" i="167"/>
  <c r="CP218" i="167"/>
  <c r="CP208" i="167"/>
  <c r="CP321" i="167"/>
  <c r="CP366" i="167"/>
  <c r="CT502" i="167"/>
  <c r="CV502" i="167"/>
  <c r="CP49" i="167"/>
  <c r="CP993" i="167"/>
  <c r="CP1254" i="167"/>
  <c r="CP643" i="167"/>
  <c r="CP361" i="167"/>
  <c r="CP140" i="167"/>
  <c r="CP700" i="167"/>
  <c r="CP1092" i="167"/>
  <c r="CP997" i="167"/>
  <c r="CP377" i="167"/>
  <c r="CP133" i="167"/>
  <c r="CP516" i="167"/>
  <c r="CP1026" i="167"/>
  <c r="CP728" i="167"/>
  <c r="CP573" i="167"/>
  <c r="CP1006" i="167"/>
  <c r="CP748" i="167"/>
  <c r="CP501" i="167"/>
  <c r="CP1024" i="167"/>
  <c r="CP110" i="167"/>
  <c r="CP1039" i="167"/>
  <c r="CP1048" i="167"/>
  <c r="CP1042" i="167"/>
  <c r="CP854" i="167"/>
  <c r="CP1143" i="167"/>
  <c r="CP653" i="167"/>
  <c r="CP860" i="167"/>
  <c r="CP413" i="167"/>
  <c r="CP185" i="167"/>
  <c r="CT285" i="167"/>
  <c r="CV285" i="167"/>
  <c r="CP557" i="167"/>
  <c r="CV399" i="167"/>
  <c r="CT399" i="167"/>
  <c r="CP477" i="167"/>
  <c r="CP868" i="167"/>
  <c r="CP626" i="167"/>
  <c r="CP384" i="167"/>
  <c r="CP408" i="167"/>
  <c r="CP522" i="167"/>
  <c r="CP1134" i="167"/>
  <c r="CT534" i="167"/>
  <c r="CW534" i="167" s="1"/>
  <c r="CP125" i="167"/>
  <c r="CP402" i="167"/>
  <c r="CP85" i="167"/>
  <c r="CP769" i="167"/>
  <c r="CP460" i="167"/>
  <c r="CP858" i="167"/>
  <c r="CP523" i="167"/>
  <c r="CP920" i="167"/>
  <c r="CP898" i="167"/>
  <c r="CP271" i="167"/>
  <c r="CP235" i="167"/>
  <c r="CP714" i="167"/>
  <c r="CP704" i="167"/>
  <c r="CP984" i="167"/>
  <c r="CP944" i="167"/>
  <c r="CP1249" i="167"/>
  <c r="CP633" i="167"/>
  <c r="CP926" i="167"/>
  <c r="CP889" i="167"/>
  <c r="CP1172" i="167"/>
  <c r="CP883" i="167"/>
  <c r="CP965" i="167"/>
  <c r="CT1085" i="167"/>
  <c r="CW1085" i="167" s="1"/>
  <c r="CV328" i="167"/>
  <c r="CT328" i="167"/>
  <c r="CP470" i="167"/>
  <c r="CV253" i="167"/>
  <c r="CT253" i="167"/>
  <c r="CP801" i="167"/>
  <c r="CP256" i="167"/>
  <c r="CP387" i="167"/>
  <c r="CP174" i="167"/>
  <c r="CT929" i="167"/>
  <c r="CV929" i="167"/>
  <c r="CP971" i="167"/>
  <c r="CT607" i="167"/>
  <c r="CW607" i="167" s="1"/>
  <c r="CP120" i="167"/>
  <c r="CP465" i="167"/>
  <c r="CP64" i="167"/>
  <c r="CP458" i="167"/>
  <c r="CP23" i="167"/>
  <c r="CW60" i="167"/>
  <c r="CP549" i="167"/>
  <c r="CP948" i="167"/>
  <c r="CP1041" i="167"/>
  <c r="CP1091" i="167"/>
  <c r="CP1137" i="167"/>
  <c r="CP1112" i="167"/>
  <c r="CP1201" i="167"/>
  <c r="CP365" i="167"/>
  <c r="CP974" i="167"/>
  <c r="CP636" i="167"/>
  <c r="CP493" i="167"/>
  <c r="CP1120" i="167"/>
  <c r="CP752" i="167"/>
  <c r="CP998" i="167"/>
  <c r="CP840" i="167"/>
  <c r="CP1178" i="167"/>
  <c r="CP1104" i="167"/>
  <c r="CP1246" i="167"/>
  <c r="CP900" i="167"/>
  <c r="CP1062" i="167"/>
  <c r="CP1036" i="167"/>
  <c r="CP1227" i="167"/>
  <c r="CP934" i="167"/>
  <c r="CP1035" i="167"/>
  <c r="CP56" i="167"/>
  <c r="CP833" i="167"/>
  <c r="CP1077" i="167"/>
  <c r="CP1238" i="167"/>
  <c r="CP399" i="167"/>
  <c r="CT110" i="167"/>
  <c r="CV110" i="167"/>
  <c r="CV250" i="167"/>
  <c r="CT250" i="167"/>
  <c r="CP272" i="167"/>
  <c r="CT574" i="167"/>
  <c r="CV574" i="167"/>
  <c r="CP179" i="167"/>
  <c r="CP291" i="167"/>
  <c r="CP488" i="167"/>
  <c r="CP478" i="167"/>
  <c r="CP992" i="167"/>
  <c r="CT293" i="167"/>
  <c r="CW293" i="167" s="1"/>
  <c r="CP647" i="167"/>
  <c r="CP506" i="167"/>
  <c r="CT178" i="167"/>
  <c r="CW178" i="167" s="1"/>
  <c r="CP619" i="167"/>
  <c r="CP37" i="167"/>
  <c r="CP585" i="167"/>
  <c r="CP708" i="167"/>
  <c r="CP588" i="167"/>
  <c r="CP497" i="167"/>
  <c r="CP799" i="167"/>
  <c r="CP560" i="167"/>
  <c r="CP1218" i="167"/>
  <c r="CP682" i="167"/>
  <c r="CP552" i="167"/>
  <c r="CP808" i="167"/>
  <c r="CP571" i="167"/>
  <c r="CP1113" i="167"/>
  <c r="CP887" i="167"/>
  <c r="CP927" i="167"/>
  <c r="CP709" i="167"/>
  <c r="CP1090" i="167"/>
  <c r="CP849" i="167"/>
  <c r="CP1243" i="167"/>
  <c r="CP1146" i="167"/>
  <c r="CP142" i="167"/>
  <c r="CT41" i="167"/>
  <c r="CV41" i="167"/>
  <c r="CP310" i="167"/>
  <c r="CT428" i="167"/>
  <c r="CV428" i="167"/>
  <c r="CP893" i="167"/>
  <c r="CP306" i="167"/>
  <c r="CP296" i="167"/>
  <c r="CP190" i="167"/>
  <c r="CP42" i="167"/>
  <c r="CP1027" i="167"/>
  <c r="CP1066" i="167"/>
  <c r="CP1199" i="167"/>
  <c r="CP895" i="167"/>
  <c r="CP1162" i="167"/>
  <c r="CP857" i="167"/>
  <c r="CP233" i="167"/>
  <c r="CP729" i="167"/>
  <c r="CP773" i="167"/>
  <c r="CP910" i="167"/>
  <c r="CP976" i="167"/>
  <c r="CP5" i="167"/>
  <c r="CP884" i="167"/>
  <c r="CP822" i="167"/>
  <c r="CP994" i="167"/>
  <c r="CP1235" i="167"/>
  <c r="CP933" i="167"/>
  <c r="CP1165" i="167"/>
  <c r="CP1099" i="167"/>
  <c r="CP1100" i="167"/>
  <c r="CP983" i="167"/>
  <c r="CP309" i="167"/>
  <c r="CP855" i="167"/>
  <c r="CP52" i="167"/>
  <c r="CP73" i="167"/>
  <c r="CP417" i="167"/>
  <c r="CP165" i="167"/>
  <c r="CT376" i="167"/>
  <c r="CW376" i="167" s="1"/>
  <c r="CP628" i="167"/>
  <c r="CP891" i="167"/>
  <c r="CP441" i="167"/>
  <c r="CP105" i="167"/>
  <c r="CP280" i="167"/>
  <c r="CP454" i="167"/>
  <c r="CP562" i="167"/>
  <c r="CP370" i="167"/>
  <c r="CP592" i="167"/>
  <c r="CP821" i="167"/>
  <c r="CT393" i="167"/>
  <c r="CV393" i="167"/>
  <c r="CT579" i="167"/>
  <c r="CW579" i="167" s="1"/>
  <c r="CP617" i="167"/>
  <c r="CP765" i="167"/>
  <c r="CP1273" i="167"/>
  <c r="CP1224" i="167"/>
  <c r="CP835" i="167"/>
  <c r="CP949" i="167"/>
  <c r="CP668" i="167"/>
  <c r="CP655" i="167"/>
  <c r="CP774" i="167"/>
  <c r="CP189" i="167"/>
  <c r="CP214" i="167"/>
  <c r="CP166" i="167"/>
  <c r="CP312" i="167"/>
  <c r="CT52" i="167"/>
  <c r="CV52" i="167"/>
  <c r="CP253" i="167"/>
  <c r="CP1125" i="167"/>
  <c r="CT128" i="167"/>
  <c r="CW128" i="167" s="1"/>
  <c r="CP811" i="167"/>
  <c r="CP1003" i="167"/>
  <c r="CP437" i="167"/>
  <c r="CP155" i="167"/>
  <c r="CP9" i="167"/>
  <c r="CP498" i="167"/>
  <c r="CP652" i="167"/>
  <c r="CP724" i="167"/>
  <c r="CP1275" i="167"/>
  <c r="CP1118" i="167"/>
  <c r="CP870" i="167"/>
  <c r="CP737" i="167"/>
  <c r="CP676" i="167"/>
  <c r="CV527" i="167"/>
  <c r="CT527" i="167"/>
  <c r="CP1122" i="167"/>
  <c r="CP575" i="167"/>
  <c r="CP170" i="167"/>
  <c r="CP315" i="167"/>
  <c r="CV315" i="167"/>
  <c r="CT315" i="167"/>
  <c r="CP873" i="167"/>
  <c r="CP907" i="167"/>
  <c r="CT419" i="167"/>
  <c r="CV419" i="167"/>
  <c r="CT1058" i="167"/>
  <c r="CV1058" i="167"/>
  <c r="CP426" i="167"/>
  <c r="CP597" i="167"/>
  <c r="CP141" i="167"/>
  <c r="CP999" i="167"/>
  <c r="CT317" i="167"/>
  <c r="CW317" i="167" s="1"/>
  <c r="CP116" i="167"/>
  <c r="CP839" i="167"/>
  <c r="CP663" i="167"/>
  <c r="CP1043" i="167"/>
  <c r="CP1044" i="167"/>
  <c r="CP1222" i="167"/>
  <c r="CP1276" i="167"/>
  <c r="CT647" i="167"/>
  <c r="CV647" i="167"/>
  <c r="CP86" i="167"/>
  <c r="CP785" i="167"/>
  <c r="CP736" i="167"/>
  <c r="CP608" i="167"/>
  <c r="CP906" i="167"/>
  <c r="CP776" i="167"/>
  <c r="CP982" i="167"/>
  <c r="CP1114" i="167"/>
  <c r="CP909" i="167"/>
  <c r="CP595" i="167"/>
  <c r="CP967" i="167"/>
  <c r="CP755" i="167"/>
  <c r="CP953" i="167"/>
  <c r="CP1014" i="167"/>
  <c r="CP1225" i="167"/>
  <c r="CP1176" i="167"/>
  <c r="CP1188" i="167"/>
  <c r="CP1107" i="167"/>
  <c r="CP792" i="167"/>
  <c r="CT1050" i="167"/>
  <c r="CW1050" i="167" s="1"/>
  <c r="CT996" i="167"/>
  <c r="CW996" i="167" s="1"/>
  <c r="CP784" i="167"/>
  <c r="CP410" i="167"/>
  <c r="CP334" i="167"/>
  <c r="CP517" i="167"/>
  <c r="CP249" i="167"/>
  <c r="CP102" i="167"/>
  <c r="CV467" i="167"/>
  <c r="CT467" i="167"/>
  <c r="CP198" i="167"/>
  <c r="CP631" i="167"/>
  <c r="CP996" i="167"/>
  <c r="CP261" i="167"/>
  <c r="CP641" i="167"/>
  <c r="CP178" i="167"/>
  <c r="CP62" i="167"/>
  <c r="CP250" i="167"/>
  <c r="CP202" i="167"/>
  <c r="CP1086" i="167"/>
  <c r="CP958" i="167"/>
  <c r="CP1266" i="167"/>
  <c r="CT1069" i="167"/>
  <c r="CW1069" i="167" s="1"/>
  <c r="CV1001" i="167"/>
  <c r="CW1001" i="167" s="1"/>
  <c r="CW1173" i="167"/>
  <c r="CV682" i="167"/>
  <c r="CW682" i="167" s="1"/>
  <c r="CV1226" i="167"/>
  <c r="CW1226" i="167" s="1"/>
  <c r="CV938" i="167"/>
  <c r="CW938" i="167" s="1"/>
  <c r="CV191" i="167"/>
  <c r="CW191" i="167" s="1"/>
  <c r="CV599" i="167"/>
  <c r="CW599" i="167" s="1"/>
  <c r="CV881" i="167"/>
  <c r="CT881" i="167"/>
  <c r="CV966" i="167"/>
  <c r="CW966" i="167" s="1"/>
  <c r="CT1087" i="167"/>
  <c r="CW1087" i="167" s="1"/>
  <c r="CV843" i="167"/>
  <c r="CW843" i="167" s="1"/>
  <c r="CV757" i="167"/>
  <c r="CW757" i="167" s="1"/>
  <c r="CT993" i="167"/>
  <c r="CV993" i="167"/>
  <c r="CW738" i="167"/>
  <c r="CW539" i="167"/>
  <c r="CV1195" i="167"/>
  <c r="CW1195" i="167" s="1"/>
  <c r="CT667" i="167"/>
  <c r="CW667" i="167" s="1"/>
  <c r="CV880" i="167"/>
  <c r="CW880" i="167" s="1"/>
  <c r="CV271" i="167"/>
  <c r="CW271" i="167" s="1"/>
  <c r="CT249" i="167"/>
  <c r="CW249" i="167" s="1"/>
  <c r="CT1017" i="167"/>
  <c r="CW1017" i="167" s="1"/>
  <c r="CV1264" i="167"/>
  <c r="CW1264" i="167" s="1"/>
  <c r="CT1231" i="167"/>
  <c r="CV1231" i="167"/>
  <c r="CT980" i="167"/>
  <c r="CW980" i="167" s="1"/>
  <c r="CV670" i="167"/>
  <c r="CW670" i="167" s="1"/>
  <c r="CT1181" i="167"/>
  <c r="CW1181" i="167" s="1"/>
  <c r="CW790" i="167"/>
  <c r="CV976" i="167"/>
  <c r="CW976" i="167" s="1"/>
  <c r="CT1266" i="167"/>
  <c r="CW1266" i="167" s="1"/>
  <c r="CV926" i="167"/>
  <c r="CW926" i="167" s="1"/>
  <c r="CT1046" i="167"/>
  <c r="CW1046" i="167" s="1"/>
  <c r="CW1065" i="167"/>
  <c r="CW1172" i="167"/>
  <c r="CW1139" i="167"/>
  <c r="CT799" i="167"/>
  <c r="CV799" i="167"/>
  <c r="CT636" i="167"/>
  <c r="CW636" i="167" s="1"/>
  <c r="CT849" i="167"/>
  <c r="CW849" i="167" s="1"/>
  <c r="CT983" i="167"/>
  <c r="CW983" i="167" s="1"/>
  <c r="CT1259" i="167"/>
  <c r="CW1259" i="167" s="1"/>
  <c r="CP867" i="167"/>
  <c r="CP1193" i="167"/>
  <c r="CP885" i="167"/>
  <c r="CP881" i="167"/>
  <c r="CP1245" i="167"/>
  <c r="CP987" i="167"/>
  <c r="CP1020" i="167"/>
  <c r="CP1054" i="167"/>
  <c r="CP764" i="167"/>
  <c r="CP783" i="167"/>
  <c r="CP991" i="167"/>
  <c r="CP937" i="167"/>
  <c r="CP1038" i="167"/>
  <c r="CP962" i="167"/>
  <c r="CP925" i="167"/>
  <c r="CP1215" i="167"/>
  <c r="CP829" i="167"/>
  <c r="CP1079" i="167"/>
  <c r="CP743" i="167"/>
  <c r="CP1242" i="167"/>
  <c r="CP918" i="167"/>
  <c r="CP763" i="167"/>
  <c r="CV992" i="167"/>
  <c r="CT992" i="167"/>
  <c r="CP721" i="167"/>
  <c r="CP1209" i="167"/>
  <c r="CP1167" i="167"/>
  <c r="CP914" i="167"/>
  <c r="CP1269" i="167"/>
  <c r="CP1274" i="167"/>
  <c r="CP864" i="167"/>
  <c r="CP931" i="167"/>
  <c r="CP1196" i="167"/>
  <c r="CP692" i="167"/>
  <c r="CP1278" i="167"/>
  <c r="CP1142" i="167"/>
  <c r="CP1231" i="167"/>
  <c r="CP762" i="167"/>
  <c r="CP1070" i="167"/>
  <c r="CP866" i="167"/>
  <c r="CP939" i="167"/>
  <c r="CP943" i="167"/>
  <c r="CP1127" i="167"/>
  <c r="CT530" i="167"/>
  <c r="CV530" i="167"/>
  <c r="CP1248" i="167"/>
  <c r="CP1072" i="167"/>
  <c r="CP731" i="167"/>
  <c r="CP1053" i="167"/>
  <c r="CP1138" i="167"/>
  <c r="CP1061" i="167"/>
  <c r="CP1277" i="167"/>
  <c r="CP1115" i="167"/>
  <c r="CP936" i="167"/>
  <c r="CP912" i="167"/>
  <c r="CP715" i="167"/>
  <c r="CP1268" i="167"/>
  <c r="CP1121" i="167"/>
  <c r="CP745" i="167"/>
  <c r="CP756" i="167"/>
  <c r="CP701" i="167"/>
  <c r="CP702" i="167"/>
  <c r="CP1133" i="167"/>
  <c r="CP1034" i="167"/>
  <c r="CP940" i="167"/>
  <c r="CP761" i="167"/>
  <c r="CP815" i="167"/>
  <c r="CP596" i="167"/>
  <c r="CP880" i="167"/>
  <c r="CP746" i="167"/>
  <c r="CP863" i="167"/>
  <c r="CP1050" i="167"/>
  <c r="CP1008" i="167"/>
  <c r="CP817" i="167"/>
  <c r="CP1179" i="167"/>
  <c r="CP717" i="167"/>
  <c r="CT906" i="167"/>
  <c r="CV906" i="167"/>
  <c r="CP760" i="167"/>
  <c r="CP777" i="167"/>
  <c r="CT596" i="167"/>
  <c r="CW596" i="167" s="1"/>
  <c r="CP848" i="167"/>
  <c r="CP1033" i="167"/>
  <c r="CP941" i="167"/>
  <c r="CP836" i="167"/>
  <c r="CP875" i="167"/>
  <c r="CP1203" i="167"/>
  <c r="CP1208" i="167"/>
  <c r="CP1085" i="167"/>
  <c r="CP979" i="167"/>
  <c r="CP1010" i="167"/>
  <c r="CP837" i="167"/>
  <c r="CP805" i="167"/>
  <c r="CP664" i="167"/>
  <c r="CP716" i="167"/>
  <c r="CP1159" i="167"/>
  <c r="CP1028" i="167"/>
  <c r="CP778" i="167"/>
  <c r="CP981" i="167"/>
  <c r="CP1153" i="167"/>
  <c r="CP1051" i="167"/>
  <c r="CP1166" i="167"/>
  <c r="CP1182" i="167"/>
  <c r="CP1202" i="167"/>
  <c r="CP793" i="167"/>
  <c r="CP800" i="167"/>
  <c r="CP929" i="167"/>
  <c r="CP680" i="167"/>
  <c r="CP598" i="167"/>
  <c r="CP759" i="167"/>
  <c r="CP750" i="167"/>
  <c r="CP1032" i="167"/>
  <c r="CP757" i="167"/>
  <c r="CP975" i="167"/>
  <c r="CP1004" i="167"/>
  <c r="CP846" i="167"/>
  <c r="CP917" i="167"/>
  <c r="CP877" i="167"/>
  <c r="CP1063" i="167"/>
  <c r="CP1260" i="167"/>
  <c r="CP1232" i="167"/>
  <c r="CV676" i="167"/>
  <c r="CT676" i="167"/>
  <c r="CP879" i="167"/>
  <c r="CP675" i="167"/>
  <c r="CP530" i="167"/>
  <c r="CP911" i="167"/>
  <c r="CT634" i="167"/>
  <c r="CW634" i="167" s="1"/>
  <c r="CP570" i="167"/>
  <c r="CP1140" i="167"/>
  <c r="CP869" i="167"/>
  <c r="CP902" i="167"/>
  <c r="CP1058" i="167"/>
  <c r="CV690" i="167"/>
  <c r="CW690" i="167" s="1"/>
  <c r="CP742" i="167"/>
  <c r="CP489" i="167"/>
  <c r="CT1118" i="167"/>
  <c r="CW1118" i="167" s="1"/>
  <c r="CP1156" i="167"/>
  <c r="CP1067" i="167"/>
  <c r="CP1194" i="167"/>
  <c r="CP1157" i="167"/>
  <c r="CV1154" i="167"/>
  <c r="CT1154" i="167"/>
  <c r="CP607" i="167"/>
  <c r="CP1252" i="167"/>
  <c r="CP890" i="167"/>
  <c r="CP915" i="167"/>
  <c r="CP782" i="167"/>
  <c r="CP635" i="167"/>
  <c r="CP772" i="167"/>
  <c r="CP903" i="167"/>
  <c r="CP1283" i="167"/>
  <c r="CP735" i="167"/>
  <c r="CP795" i="167"/>
  <c r="CP698" i="167"/>
  <c r="CP790" i="167"/>
  <c r="CP1136" i="167"/>
  <c r="CV719" i="167"/>
  <c r="CW719" i="167" s="1"/>
  <c r="CP734" i="167"/>
  <c r="CP955" i="167"/>
  <c r="CP638" i="167"/>
  <c r="CP699" i="167"/>
  <c r="CP980" i="167"/>
  <c r="CP1197" i="167"/>
  <c r="CP850" i="167"/>
  <c r="CP1149" i="167"/>
  <c r="CP1251" i="167"/>
  <c r="CT988" i="167"/>
  <c r="CW988" i="167" s="1"/>
  <c r="CP1068" i="167"/>
  <c r="CP1030" i="167"/>
  <c r="CP670" i="167"/>
  <c r="CV284" i="167"/>
  <c r="CW284" i="167" s="1"/>
  <c r="CT468" i="167"/>
  <c r="CW468" i="167" s="1"/>
  <c r="CV960" i="167"/>
  <c r="CW960" i="167" s="1"/>
  <c r="CT858" i="167"/>
  <c r="CW858" i="167" s="1"/>
  <c r="CV301" i="167"/>
  <c r="CW301" i="167" s="1"/>
  <c r="CV146" i="167"/>
  <c r="CW146" i="167" s="1"/>
  <c r="CV1279" i="167"/>
  <c r="CW1279" i="167" s="1"/>
  <c r="CV233" i="167"/>
  <c r="CW233" i="167" s="1"/>
  <c r="CV209" i="167"/>
  <c r="CW209" i="167" s="1"/>
  <c r="CV215" i="167"/>
  <c r="CW215" i="167" s="1"/>
  <c r="CV266" i="167"/>
  <c r="CW266" i="167" s="1"/>
  <c r="CV113" i="167"/>
  <c r="CW113" i="167" s="1"/>
  <c r="CV518" i="167"/>
  <c r="CW518" i="167" s="1"/>
  <c r="CT1283" i="167"/>
  <c r="CW1283" i="167" s="1"/>
  <c r="CT505" i="167"/>
  <c r="CW505" i="167" s="1"/>
  <c r="CV654" i="167"/>
  <c r="CW654" i="167" s="1"/>
  <c r="CT775" i="167"/>
  <c r="CW775" i="167" s="1"/>
  <c r="CV1216" i="167"/>
  <c r="CW1216" i="167" s="1"/>
  <c r="CT384" i="167"/>
  <c r="CW384" i="167" s="1"/>
  <c r="CV153" i="167"/>
  <c r="CW153" i="167" s="1"/>
  <c r="CT86" i="167"/>
  <c r="CW86" i="167" s="1"/>
  <c r="CV81" i="167"/>
  <c r="CW81" i="167" s="1"/>
  <c r="CT96" i="167"/>
  <c r="CW96" i="167" s="1"/>
  <c r="CT1163" i="167"/>
  <c r="CW1163" i="167" s="1"/>
  <c r="CV308" i="167"/>
  <c r="CW308" i="167" s="1"/>
  <c r="CV658" i="167"/>
  <c r="CW658" i="167" s="1"/>
  <c r="CW1155" i="167"/>
  <c r="CT865" i="167"/>
  <c r="CW865" i="167" s="1"/>
  <c r="CT151" i="167"/>
  <c r="CW151" i="167" s="1"/>
  <c r="CV475" i="167"/>
  <c r="CW475" i="167" s="1"/>
  <c r="CV748" i="167"/>
  <c r="CW748" i="167" s="1"/>
  <c r="CV981" i="167"/>
  <c r="CW981" i="167" s="1"/>
  <c r="CW1057" i="167"/>
  <c r="CW589" i="167"/>
  <c r="CV974" i="167"/>
  <c r="CW974" i="167" s="1"/>
  <c r="CV1083" i="167"/>
  <c r="CW1083" i="167" s="1"/>
  <c r="CV832" i="167"/>
  <c r="CW832" i="167" s="1"/>
  <c r="CT957" i="167"/>
  <c r="CW957" i="167" s="1"/>
  <c r="CT260" i="167"/>
  <c r="CW260" i="167" s="1"/>
  <c r="CW903" i="167"/>
  <c r="CV448" i="167"/>
  <c r="CW448" i="167" s="1"/>
  <c r="CV629" i="167"/>
  <c r="CW629" i="167" s="1"/>
  <c r="CW338" i="167"/>
  <c r="CT911" i="167"/>
  <c r="CW911" i="167" s="1"/>
  <c r="CV147" i="167"/>
  <c r="CW147" i="167" s="1"/>
  <c r="CW478" i="167"/>
  <c r="CV928" i="167"/>
  <c r="CW928" i="167" s="1"/>
  <c r="CV828" i="167"/>
  <c r="CW828" i="167" s="1"/>
  <c r="CV367" i="167"/>
  <c r="CW367" i="167" s="1"/>
  <c r="CV959" i="167"/>
  <c r="CW959" i="167" s="1"/>
  <c r="CV1156" i="167"/>
  <c r="CW1156" i="167" s="1"/>
  <c r="CV340" i="167"/>
  <c r="CW340" i="167" s="1"/>
  <c r="CV1047" i="167"/>
  <c r="CW1047" i="167" s="1"/>
  <c r="CT123" i="167"/>
  <c r="CW123" i="167" s="1"/>
  <c r="CV160" i="167"/>
  <c r="CW160" i="167" s="1"/>
  <c r="CT259" i="167"/>
  <c r="CW259" i="167" s="1"/>
  <c r="CT678" i="167"/>
  <c r="CW678" i="167" s="1"/>
  <c r="CT760" i="167"/>
  <c r="CW760" i="167" s="1"/>
  <c r="CV630" i="167"/>
  <c r="CW630" i="167" s="1"/>
  <c r="CT1222" i="167"/>
  <c r="CW1222" i="167" s="1"/>
  <c r="CT919" i="167"/>
  <c r="CW919" i="167" s="1"/>
  <c r="CT1064" i="167"/>
  <c r="CW1064" i="167" s="1"/>
  <c r="CT951" i="167"/>
  <c r="CW951" i="167" s="1"/>
  <c r="CT1212" i="167"/>
  <c r="CW1212" i="167" s="1"/>
  <c r="CT998" i="167"/>
  <c r="CW998" i="167" s="1"/>
  <c r="CW608" i="167"/>
  <c r="CV1115" i="167"/>
  <c r="CW1115" i="167" s="1"/>
  <c r="CV72" i="167"/>
  <c r="CW72" i="167" s="1"/>
  <c r="CV624" i="167"/>
  <c r="CW624" i="167" s="1"/>
  <c r="CT507" i="167"/>
  <c r="CW507" i="167" s="1"/>
  <c r="CT40" i="167"/>
  <c r="CW40" i="167" s="1"/>
  <c r="CW504" i="167"/>
  <c r="CW877" i="167"/>
  <c r="CT95" i="167"/>
  <c r="CW95" i="167" s="1"/>
  <c r="CV779" i="167"/>
  <c r="CW779" i="167" s="1"/>
  <c r="CV451" i="167"/>
  <c r="CW451" i="167" s="1"/>
  <c r="CT454" i="167"/>
  <c r="CW454" i="167" s="1"/>
  <c r="CV848" i="167"/>
  <c r="CW848" i="167" s="1"/>
  <c r="CV982" i="167"/>
  <c r="CW982" i="167" s="1"/>
  <c r="CT1206" i="167"/>
  <c r="CW1206" i="167" s="1"/>
  <c r="CV548" i="167"/>
  <c r="CW548" i="167" s="1"/>
  <c r="CT610" i="167"/>
  <c r="CW610" i="167" s="1"/>
  <c r="CV1062" i="167"/>
  <c r="CW1062" i="167" s="1"/>
  <c r="CT1095" i="167"/>
  <c r="CW1095" i="167" s="1"/>
  <c r="CV949" i="167"/>
  <c r="CW949" i="167" s="1"/>
  <c r="CT29" i="167"/>
  <c r="CW29" i="167" s="1"/>
  <c r="CV866" i="167"/>
  <c r="CW866" i="167" s="1"/>
  <c r="CT163" i="167"/>
  <c r="CW163" i="167" s="1"/>
  <c r="CT107" i="167"/>
  <c r="CW107" i="167" s="1"/>
  <c r="CW695" i="167"/>
  <c r="CT1114" i="167"/>
  <c r="CW1114" i="167" s="1"/>
  <c r="CV977" i="167"/>
  <c r="CW977" i="167" s="1"/>
  <c r="CV92" i="167"/>
  <c r="CW92" i="167" s="1"/>
  <c r="CV1202" i="167"/>
  <c r="CW1202" i="167" s="1"/>
  <c r="CV1002" i="167"/>
  <c r="CW1002" i="167" s="1"/>
  <c r="CT841" i="167"/>
  <c r="CW841" i="167" s="1"/>
  <c r="CV935" i="167"/>
  <c r="CW935" i="167" s="1"/>
  <c r="CT216" i="167"/>
  <c r="CW216" i="167" s="1"/>
  <c r="CW1088" i="167"/>
  <c r="CW664" i="167"/>
  <c r="CV388" i="167"/>
  <c r="CW388" i="167" s="1"/>
  <c r="CW498" i="167"/>
  <c r="CT1224" i="167"/>
  <c r="CW1224" i="167" s="1"/>
  <c r="CV946" i="167"/>
  <c r="CW946" i="167" s="1"/>
  <c r="CV912" i="167"/>
  <c r="CW912" i="167" s="1"/>
  <c r="CT225" i="167"/>
  <c r="CW225" i="167" s="1"/>
  <c r="CW23" i="167"/>
  <c r="CV33" i="167"/>
  <c r="CW33" i="167" s="1"/>
  <c r="CV930" i="167"/>
  <c r="CW930" i="167" s="1"/>
  <c r="CT1180" i="167"/>
  <c r="CW1180" i="167" s="1"/>
  <c r="CV1277" i="167"/>
  <c r="CW1277" i="167" s="1"/>
  <c r="CV1143" i="167"/>
  <c r="CW1143" i="167" s="1"/>
  <c r="CV329" i="167"/>
  <c r="CW329" i="167" s="1"/>
  <c r="CV1121" i="167"/>
  <c r="CW1121" i="167" s="1"/>
  <c r="CV781" i="167"/>
  <c r="CW781" i="167" s="1"/>
  <c r="CT326" i="167"/>
  <c r="CW326" i="167" s="1"/>
  <c r="CW10" i="167"/>
  <c r="CT47" i="167"/>
  <c r="CW47" i="167" s="1"/>
  <c r="CT1052" i="167"/>
  <c r="CW1052" i="167" s="1"/>
  <c r="CV1249" i="167"/>
  <c r="CW1249" i="167" s="1"/>
  <c r="CT1242" i="167"/>
  <c r="CW1242" i="167" s="1"/>
  <c r="CV515" i="167"/>
  <c r="CW515" i="167" s="1"/>
  <c r="CT777" i="167"/>
  <c r="CW777" i="167" s="1"/>
  <c r="CT1236" i="167"/>
  <c r="CW1236" i="167" s="1"/>
  <c r="CV1040" i="167"/>
  <c r="CW1040" i="167" s="1"/>
  <c r="CV295" i="167"/>
  <c r="CW295" i="167" s="1"/>
  <c r="CT193" i="167"/>
  <c r="CW193" i="167" s="1"/>
  <c r="CT265" i="167"/>
  <c r="CW265" i="167" s="1"/>
  <c r="CT1138" i="167"/>
  <c r="CW1138" i="167" s="1"/>
  <c r="CV490" i="167"/>
  <c r="CW490" i="167" s="1"/>
  <c r="CV18" i="167"/>
  <c r="CW18" i="167" s="1"/>
  <c r="CV424" i="167"/>
  <c r="CW424" i="167" s="1"/>
  <c r="CV91" i="167"/>
  <c r="CW91" i="167" s="1"/>
  <c r="CT521" i="167"/>
  <c r="CW521" i="167" s="1"/>
  <c r="CT567" i="167"/>
  <c r="CW567" i="167" s="1"/>
  <c r="CV1109" i="167"/>
  <c r="CW1109" i="167" s="1"/>
  <c r="CV1070" i="167"/>
  <c r="CW1070" i="167" s="1"/>
  <c r="CT108" i="167"/>
  <c r="CW108" i="167" s="1"/>
  <c r="CV887" i="167"/>
  <c r="CW887" i="167" s="1"/>
  <c r="CT124" i="167"/>
  <c r="CW124" i="167" s="1"/>
  <c r="CW688" i="167"/>
  <c r="CV1223" i="167"/>
  <c r="CW1223" i="167" s="1"/>
  <c r="CV1227" i="167"/>
  <c r="CW1227" i="167" s="1"/>
  <c r="CT224" i="167"/>
  <c r="CW224" i="167" s="1"/>
  <c r="CT1011" i="167"/>
  <c r="CW1011" i="167" s="1"/>
  <c r="CW825" i="167"/>
  <c r="CT1276" i="167"/>
  <c r="CW1276" i="167" s="1"/>
  <c r="CT380" i="167"/>
  <c r="CW380" i="167" s="1"/>
  <c r="CT139" i="167"/>
  <c r="CW139" i="167" s="1"/>
  <c r="CV302" i="167"/>
  <c r="CW302" i="167" s="1"/>
  <c r="CV175" i="167"/>
  <c r="CW175" i="167" s="1"/>
  <c r="CW34" i="167"/>
  <c r="CV1032" i="167"/>
  <c r="CW1032" i="167" s="1"/>
  <c r="CV564" i="167"/>
  <c r="CW564" i="167" s="1"/>
  <c r="CV684" i="167"/>
  <c r="CW684" i="167" s="1"/>
  <c r="CT103" i="167"/>
  <c r="CW103" i="167" s="1"/>
  <c r="CT349" i="167"/>
  <c r="CW349" i="167" s="1"/>
  <c r="CV133" i="167"/>
  <c r="CW133" i="167" s="1"/>
  <c r="CV305" i="167"/>
  <c r="CW305" i="167" s="1"/>
  <c r="CV506" i="167"/>
  <c r="CT506" i="167"/>
  <c r="CV1010" i="167"/>
  <c r="CT1010" i="167"/>
  <c r="CV461" i="167"/>
  <c r="CW461" i="167" s="1"/>
  <c r="CT580" i="167"/>
  <c r="CW580" i="167" s="1"/>
  <c r="CV717" i="167"/>
  <c r="CT717" i="167"/>
  <c r="CT689" i="167"/>
  <c r="CW689" i="167" s="1"/>
  <c r="CT78" i="167"/>
  <c r="CV78" i="167"/>
  <c r="CT789" i="167"/>
  <c r="CV789" i="167"/>
  <c r="CT657" i="167"/>
  <c r="CV657" i="167"/>
  <c r="CT1023" i="167"/>
  <c r="CW1023" i="167" s="1"/>
  <c r="CT1132" i="167"/>
  <c r="CW1132" i="167" s="1"/>
  <c r="CT1218" i="167"/>
  <c r="CV1218" i="167"/>
  <c r="CW833" i="167"/>
  <c r="CV675" i="167"/>
  <c r="CT675" i="167"/>
  <c r="CT1184" i="167"/>
  <c r="CV1184" i="167"/>
  <c r="CV838" i="167"/>
  <c r="CW838" i="167" s="1"/>
  <c r="CV997" i="167"/>
  <c r="CT997" i="167"/>
  <c r="CV1185" i="167"/>
  <c r="CT1185" i="167"/>
  <c r="CT1237" i="167"/>
  <c r="CV1237" i="167"/>
  <c r="CT1140" i="167"/>
  <c r="CV1140" i="167"/>
  <c r="CT1256" i="167"/>
  <c r="CW1256" i="167" s="1"/>
  <c r="CT854" i="167"/>
  <c r="CW854" i="167" s="1"/>
  <c r="CT1196" i="167"/>
  <c r="CW1196" i="167" s="1"/>
  <c r="CT1160" i="167"/>
  <c r="CV1160" i="167"/>
  <c r="CT1240" i="167"/>
  <c r="CW1240" i="167" s="1"/>
  <c r="CV247" i="167"/>
  <c r="CT247" i="167"/>
  <c r="CV868" i="167"/>
  <c r="CT868" i="167"/>
  <c r="CT391" i="167"/>
  <c r="CW391" i="167" s="1"/>
  <c r="CV343" i="167"/>
  <c r="CW343" i="167" s="1"/>
  <c r="CT119" i="167"/>
  <c r="CW119" i="167" s="1"/>
  <c r="CV1053" i="167"/>
  <c r="CT1053" i="167"/>
  <c r="CT449" i="167"/>
  <c r="CV449" i="167"/>
  <c r="CT560" i="167"/>
  <c r="CV560" i="167"/>
  <c r="CV53" i="167"/>
  <c r="CT53" i="167"/>
  <c r="CV1191" i="167"/>
  <c r="CW1191" i="167" s="1"/>
  <c r="CW101" i="167"/>
  <c r="CV500" i="167"/>
  <c r="CW500" i="167" s="1"/>
  <c r="CV1006" i="167"/>
  <c r="CW1006" i="167" s="1"/>
  <c r="CV125" i="167"/>
  <c r="CT125" i="167"/>
  <c r="CV1030" i="167"/>
  <c r="CT1030" i="167"/>
  <c r="CT1271" i="167"/>
  <c r="CV1271" i="167"/>
  <c r="CT818" i="167"/>
  <c r="CW818" i="167" s="1"/>
  <c r="CT797" i="167"/>
  <c r="CV797" i="167"/>
  <c r="CV666" i="167"/>
  <c r="CW666" i="167" s="1"/>
  <c r="CT784" i="167"/>
  <c r="CV784" i="167"/>
  <c r="CT1255" i="167"/>
  <c r="CW1255" i="167" s="1"/>
  <c r="CV1005" i="167"/>
  <c r="CW1005" i="167" s="1"/>
  <c r="CT445" i="167"/>
  <c r="CV445" i="167"/>
  <c r="CT383" i="167"/>
  <c r="CV383" i="167"/>
  <c r="CV131" i="167"/>
  <c r="CT131" i="167"/>
  <c r="CT137" i="167"/>
  <c r="CV137" i="167"/>
  <c r="CT98" i="167"/>
  <c r="CW98" i="167" s="1"/>
  <c r="CT421" i="167"/>
  <c r="CV421" i="167"/>
  <c r="CV321" i="167"/>
  <c r="CT321" i="167"/>
  <c r="CT413" i="167"/>
  <c r="CV413" i="167"/>
  <c r="CT374" i="167"/>
  <c r="CW374" i="167" s="1"/>
  <c r="CV356" i="167"/>
  <c r="CW356" i="167" s="1"/>
  <c r="CV313" i="167"/>
  <c r="CW313" i="167" s="1"/>
  <c r="CT222" i="167"/>
  <c r="CV222" i="167"/>
  <c r="CW100" i="167"/>
  <c r="CT289" i="167"/>
  <c r="CW289" i="167" s="1"/>
  <c r="CV336" i="167"/>
  <c r="CT336" i="167"/>
  <c r="CT238" i="167"/>
  <c r="CW238" i="167" s="1"/>
  <c r="CT105" i="167"/>
  <c r="CV105" i="167"/>
  <c r="CV278" i="167"/>
  <c r="CW278" i="167" s="1"/>
  <c r="CT821" i="167"/>
  <c r="CV821" i="167"/>
  <c r="CT597" i="167"/>
  <c r="CV597" i="167"/>
  <c r="CV484" i="167"/>
  <c r="CT484" i="167"/>
  <c r="CV985" i="167"/>
  <c r="CW985" i="167" s="1"/>
  <c r="CT820" i="167"/>
  <c r="CW820" i="167" s="1"/>
  <c r="CT815" i="167"/>
  <c r="CW815" i="167" s="1"/>
  <c r="CT681" i="167"/>
  <c r="CW681" i="167" s="1"/>
  <c r="CT46" i="167"/>
  <c r="CV46" i="167"/>
  <c r="CV631" i="167"/>
  <c r="CT631" i="167"/>
  <c r="CT572" i="167"/>
  <c r="CV572" i="167"/>
  <c r="CT716" i="167"/>
  <c r="CV716" i="167"/>
  <c r="CT940" i="167"/>
  <c r="CV940" i="167"/>
  <c r="CV561" i="167"/>
  <c r="CT561" i="167"/>
  <c r="CV822" i="167"/>
  <c r="CW822" i="167" s="1"/>
  <c r="CT1151" i="167"/>
  <c r="CV1151" i="167"/>
  <c r="CV698" i="167"/>
  <c r="CT698" i="167"/>
  <c r="CW900" i="167"/>
  <c r="CT808" i="167"/>
  <c r="CW808" i="167" s="1"/>
  <c r="CV1243" i="167"/>
  <c r="CT1243" i="167"/>
  <c r="CV1126" i="167"/>
  <c r="CT1126" i="167"/>
  <c r="CT190" i="167"/>
  <c r="CV190" i="167"/>
  <c r="CT557" i="167"/>
  <c r="CV557" i="167"/>
  <c r="CT152" i="167"/>
  <c r="CW152" i="167" s="1"/>
  <c r="CT251" i="167"/>
  <c r="CW251" i="167" s="1"/>
  <c r="CT214" i="167"/>
  <c r="CV214" i="167"/>
  <c r="CT358" i="167"/>
  <c r="CV358" i="167"/>
  <c r="CT184" i="167"/>
  <c r="CV184" i="167"/>
  <c r="CT150" i="167"/>
  <c r="CV150" i="167"/>
  <c r="CT492" i="167"/>
  <c r="CW492" i="167" s="1"/>
  <c r="CV804" i="167"/>
  <c r="CW804" i="167" s="1"/>
  <c r="CT859" i="167"/>
  <c r="CV859" i="167"/>
  <c r="CV553" i="167"/>
  <c r="CT553" i="167"/>
  <c r="CT35" i="167"/>
  <c r="CW35" i="167" s="1"/>
  <c r="CV470" i="167"/>
  <c r="CT470" i="167"/>
  <c r="CV487" i="167"/>
  <c r="CW487" i="167" s="1"/>
  <c r="CV114" i="167"/>
  <c r="CW114" i="167" s="1"/>
  <c r="CV620" i="167"/>
  <c r="CT620" i="167"/>
  <c r="CV499" i="167"/>
  <c r="CW499" i="167" s="1"/>
  <c r="CT835" i="167"/>
  <c r="CW835" i="167" s="1"/>
  <c r="CV902" i="167"/>
  <c r="CT902" i="167"/>
  <c r="CW1094" i="167"/>
  <c r="CV817" i="167"/>
  <c r="CT817" i="167"/>
  <c r="CV1246" i="167"/>
  <c r="CW1246" i="167" s="1"/>
  <c r="CV1075" i="167"/>
  <c r="CW1075" i="167" s="1"/>
  <c r="CT1035" i="167"/>
  <c r="CW1035" i="167" s="1"/>
  <c r="CV979" i="167"/>
  <c r="CT979" i="167"/>
  <c r="CT1281" i="167"/>
  <c r="CW1281" i="167" s="1"/>
  <c r="CT800" i="167"/>
  <c r="CV800" i="167"/>
  <c r="CV862" i="167"/>
  <c r="CW862" i="167" s="1"/>
  <c r="CT1194" i="167"/>
  <c r="CW1194" i="167" s="1"/>
  <c r="CV264" i="167"/>
  <c r="CT264" i="167"/>
  <c r="CV430" i="167"/>
  <c r="CW430" i="167" s="1"/>
  <c r="CT252" i="167"/>
  <c r="CV252" i="167"/>
  <c r="CT167" i="167"/>
  <c r="CV167" i="167"/>
  <c r="CV236" i="167"/>
  <c r="CW236" i="167" s="1"/>
  <c r="CT318" i="167"/>
  <c r="CV318" i="167"/>
  <c r="CV85" i="167"/>
  <c r="CT85" i="167"/>
  <c r="CV375" i="167"/>
  <c r="CW375" i="167" s="1"/>
  <c r="CV319" i="167"/>
  <c r="CT319" i="167"/>
  <c r="CT1186" i="167"/>
  <c r="CV1186" i="167"/>
  <c r="CT1072" i="167"/>
  <c r="CV1072" i="167"/>
  <c r="CV640" i="167"/>
  <c r="CW640" i="167" s="1"/>
  <c r="CT37" i="167"/>
  <c r="CV37" i="167"/>
  <c r="CV669" i="167"/>
  <c r="CT669" i="167"/>
  <c r="CT537" i="167"/>
  <c r="CW537" i="167" s="1"/>
  <c r="CT1016" i="167"/>
  <c r="CW1016" i="167" s="1"/>
  <c r="CV674" i="167"/>
  <c r="CT674" i="167"/>
  <c r="CT42" i="167"/>
  <c r="CV42" i="167"/>
  <c r="CV577" i="167"/>
  <c r="CW577" i="167" s="1"/>
  <c r="CT939" i="167"/>
  <c r="CV939" i="167"/>
  <c r="CT126" i="167"/>
  <c r="CW126" i="167" s="1"/>
  <c r="CT486" i="167"/>
  <c r="CV486" i="167"/>
  <c r="CT1015" i="167"/>
  <c r="CV1015" i="167"/>
  <c r="CT861" i="167"/>
  <c r="CV861" i="167"/>
  <c r="CV665" i="167"/>
  <c r="CW665" i="167" s="1"/>
  <c r="CV890" i="167"/>
  <c r="CT890" i="167"/>
  <c r="CV1120" i="167"/>
  <c r="CW1120" i="167" s="1"/>
  <c r="CV571" i="167"/>
  <c r="CW571" i="167" s="1"/>
  <c r="CV990" i="167"/>
  <c r="CW990" i="167" s="1"/>
  <c r="CT1267" i="167"/>
  <c r="CV1267" i="167"/>
  <c r="CT1056" i="167"/>
  <c r="CW1056" i="167" s="1"/>
  <c r="CV922" i="167"/>
  <c r="CW922" i="167" s="1"/>
  <c r="CT901" i="167"/>
  <c r="CV901" i="167"/>
  <c r="CT1201" i="167"/>
  <c r="CV1201" i="167"/>
  <c r="CV1211" i="167"/>
  <c r="CW1211" i="167" s="1"/>
  <c r="CV1105" i="167"/>
  <c r="CW1105" i="167" s="1"/>
  <c r="CT715" i="167"/>
  <c r="CW715" i="167" s="1"/>
  <c r="CT869" i="167"/>
  <c r="CW869" i="167" s="1"/>
  <c r="CT198" i="167"/>
  <c r="CV198" i="167"/>
  <c r="CV226" i="167"/>
  <c r="CT226" i="167"/>
  <c r="CV369" i="167"/>
  <c r="CT369" i="167"/>
  <c r="CT342" i="167"/>
  <c r="CV342" i="167"/>
  <c r="CV435" i="167"/>
  <c r="CT435" i="167"/>
  <c r="CT120" i="167"/>
  <c r="CV120" i="167"/>
  <c r="CV441" i="167"/>
  <c r="CT441" i="167"/>
  <c r="CV213" i="167"/>
  <c r="CT213" i="167"/>
  <c r="CV361" i="167"/>
  <c r="CT361" i="167"/>
  <c r="CV344" i="167"/>
  <c r="CW344" i="167" s="1"/>
  <c r="CT360" i="167"/>
  <c r="CW360" i="167" s="1"/>
  <c r="CT426" i="167"/>
  <c r="CV426" i="167"/>
  <c r="CT164" i="167"/>
  <c r="CV164" i="167"/>
  <c r="CT727" i="167"/>
  <c r="CV727" i="167"/>
  <c r="CT9" i="167"/>
  <c r="CW9" i="167" s="1"/>
  <c r="CT651" i="167"/>
  <c r="CW651" i="167" s="1"/>
  <c r="CV621" i="167"/>
  <c r="CT621" i="167"/>
  <c r="CT1159" i="167"/>
  <c r="CV1159" i="167"/>
  <c r="CV884" i="167"/>
  <c r="CW884" i="167" s="1"/>
  <c r="CT627" i="167"/>
  <c r="CW627" i="167" s="1"/>
  <c r="CT154" i="167"/>
  <c r="CW154" i="167" s="1"/>
  <c r="CV637" i="167"/>
  <c r="CW637" i="167" s="1"/>
  <c r="CV711" i="167"/>
  <c r="CT711" i="167"/>
  <c r="CT999" i="167"/>
  <c r="CW999" i="167" s="1"/>
  <c r="CT947" i="167"/>
  <c r="CW947" i="167" s="1"/>
  <c r="CV917" i="167"/>
  <c r="CW917" i="167" s="1"/>
  <c r="CV1089" i="167"/>
  <c r="CT1089" i="167"/>
  <c r="CV746" i="167"/>
  <c r="CW746" i="167" s="1"/>
  <c r="CV1197" i="167"/>
  <c r="CW1197" i="167" s="1"/>
  <c r="CT1110" i="167"/>
  <c r="CW1110" i="167" s="1"/>
  <c r="CW234" i="167"/>
  <c r="CW429" i="167"/>
  <c r="CV156" i="167"/>
  <c r="CT156" i="167"/>
  <c r="CV437" i="167"/>
  <c r="CT437" i="167"/>
  <c r="CT208" i="167"/>
  <c r="CV208" i="167"/>
  <c r="CT496" i="167"/>
  <c r="CV496" i="167"/>
  <c r="CT650" i="167"/>
  <c r="CV650" i="167"/>
  <c r="CT754" i="167"/>
  <c r="CV754" i="167"/>
  <c r="CV685" i="167"/>
  <c r="CW685" i="167" s="1"/>
  <c r="CT585" i="167"/>
  <c r="CW585" i="167" s="1"/>
  <c r="CW480" i="167"/>
  <c r="CV474" i="167"/>
  <c r="CW474" i="167" s="1"/>
  <c r="CT1027" i="167"/>
  <c r="CV1027" i="167"/>
  <c r="CV991" i="167"/>
  <c r="CW991" i="167" s="1"/>
  <c r="CT723" i="167"/>
  <c r="CW723" i="167" s="1"/>
  <c r="CV972" i="167"/>
  <c r="CW972" i="167" s="1"/>
  <c r="CV1133" i="167"/>
  <c r="CT1133" i="167"/>
  <c r="CV870" i="167"/>
  <c r="CW870" i="167" s="1"/>
  <c r="CV709" i="167"/>
  <c r="CW709" i="167" s="1"/>
  <c r="CT1258" i="167"/>
  <c r="CW1258" i="167" s="1"/>
  <c r="CT1170" i="167"/>
  <c r="CW1170" i="167" s="1"/>
  <c r="CT1204" i="167"/>
  <c r="CW1204" i="167" s="1"/>
  <c r="CV971" i="167"/>
  <c r="CT971" i="167"/>
  <c r="CT834" i="167"/>
  <c r="CV834" i="167"/>
  <c r="CV914" i="167"/>
  <c r="CT914" i="167"/>
  <c r="CV948" i="167"/>
  <c r="CT948" i="167"/>
  <c r="CT770" i="167"/>
  <c r="CV770" i="167"/>
  <c r="CV1068" i="167"/>
  <c r="CT1068" i="167"/>
  <c r="CV805" i="167"/>
  <c r="CT805" i="167"/>
  <c r="CV1220" i="167"/>
  <c r="CT1220" i="167"/>
  <c r="CV1147" i="167"/>
  <c r="CT1147" i="167"/>
  <c r="CT735" i="167"/>
  <c r="CV735" i="167"/>
  <c r="CT140" i="167"/>
  <c r="CV140" i="167"/>
  <c r="CT294" i="167"/>
  <c r="CV294" i="167"/>
  <c r="CT185" i="167"/>
  <c r="CV185" i="167"/>
  <c r="CT337" i="167"/>
  <c r="CW337" i="167" s="1"/>
  <c r="CV141" i="167"/>
  <c r="CT141" i="167"/>
  <c r="CV385" i="167"/>
  <c r="CW385" i="167" s="1"/>
  <c r="CV218" i="167"/>
  <c r="CT218" i="167"/>
  <c r="CT174" i="167"/>
  <c r="CV174" i="167"/>
  <c r="CT411" i="167"/>
  <c r="CV411" i="167"/>
  <c r="CV143" i="167"/>
  <c r="CW143" i="167" s="1"/>
  <c r="CV64" i="167"/>
  <c r="CT64" i="167"/>
  <c r="CT809" i="167"/>
  <c r="CV809" i="167"/>
  <c r="CV626" i="167"/>
  <c r="CT626" i="167"/>
  <c r="CV943" i="167"/>
  <c r="CT943" i="167"/>
  <c r="CT963" i="167"/>
  <c r="CV963" i="167"/>
  <c r="CV77" i="167"/>
  <c r="CT77" i="167"/>
  <c r="CV466" i="167"/>
  <c r="CW466" i="167" s="1"/>
  <c r="CV450" i="167"/>
  <c r="CW450" i="167" s="1"/>
  <c r="CV643" i="167"/>
  <c r="CT643" i="167"/>
  <c r="CT1038" i="167"/>
  <c r="CV1038" i="167"/>
  <c r="CT1219" i="167"/>
  <c r="CV1219" i="167"/>
  <c r="CV1179" i="167"/>
  <c r="CT1179" i="167"/>
  <c r="CT1142" i="167"/>
  <c r="CV1142" i="167"/>
  <c r="CV281" i="167"/>
  <c r="CW281" i="167" s="1"/>
  <c r="CV417" i="167"/>
  <c r="CT417" i="167"/>
  <c r="CT398" i="167"/>
  <c r="CV398" i="167"/>
  <c r="CV142" i="167"/>
  <c r="CT142" i="167"/>
  <c r="CT288" i="167"/>
  <c r="CV288" i="167"/>
  <c r="CV272" i="167"/>
  <c r="CT272" i="167"/>
  <c r="CV332" i="167"/>
  <c r="CW332" i="167" s="1"/>
  <c r="CT217" i="167"/>
  <c r="CV217" i="167"/>
  <c r="CT89" i="167"/>
  <c r="CW89" i="167" s="1"/>
  <c r="CT130" i="167"/>
  <c r="CV130" i="167"/>
  <c r="CW355" i="167"/>
  <c r="CV248" i="167"/>
  <c r="CT248" i="167"/>
  <c r="CV195" i="167"/>
  <c r="CW195" i="167" s="1"/>
  <c r="CT76" i="167"/>
  <c r="CV76" i="167"/>
  <c r="CV48" i="167"/>
  <c r="CW48" i="167" s="1"/>
  <c r="CT102" i="167"/>
  <c r="CV102" i="167"/>
  <c r="CT27" i="167"/>
  <c r="CW27" i="167" s="1"/>
  <c r="CT576" i="167"/>
  <c r="CV576" i="167"/>
  <c r="CV785" i="167"/>
  <c r="CW785" i="167" s="1"/>
  <c r="CT679" i="167"/>
  <c r="CV679" i="167"/>
  <c r="CT668" i="167"/>
  <c r="CV668" i="167"/>
  <c r="CT806" i="167"/>
  <c r="CW806" i="167" s="1"/>
  <c r="CT761" i="167"/>
  <c r="CV761" i="167"/>
  <c r="CT15" i="167"/>
  <c r="CW15" i="167" s="1"/>
  <c r="CT73" i="167"/>
  <c r="CV73" i="167"/>
  <c r="CV954" i="167"/>
  <c r="CW954" i="167" s="1"/>
  <c r="CV1092" i="167"/>
  <c r="CT1092" i="167"/>
  <c r="CV1221" i="167"/>
  <c r="CW1221" i="167" s="1"/>
  <c r="CT802" i="167"/>
  <c r="CW802" i="167" s="1"/>
  <c r="CV1018" i="167"/>
  <c r="CT1018" i="167"/>
  <c r="CV937" i="167"/>
  <c r="CW937" i="167" s="1"/>
  <c r="CT1161" i="167"/>
  <c r="CW1161" i="167" s="1"/>
  <c r="CT1043" i="167"/>
  <c r="CV1043" i="167"/>
  <c r="CV891" i="167"/>
  <c r="CT891" i="167"/>
  <c r="CT1238" i="167"/>
  <c r="CV1238" i="167"/>
  <c r="CV1036" i="167"/>
  <c r="CW1036" i="167" s="1"/>
  <c r="CT864" i="167"/>
  <c r="CV864" i="167"/>
  <c r="CV240" i="167"/>
  <c r="CT240" i="167"/>
  <c r="CV495" i="167"/>
  <c r="CT495" i="167"/>
  <c r="CT434" i="167"/>
  <c r="CV434" i="167"/>
  <c r="CV166" i="167"/>
  <c r="CT166" i="167"/>
  <c r="CT88" i="167"/>
  <c r="CV88" i="167"/>
  <c r="CT246" i="167"/>
  <c r="CV246" i="167"/>
  <c r="CT368" i="167"/>
  <c r="CV368" i="167"/>
  <c r="CV273" i="167"/>
  <c r="CT273" i="167"/>
  <c r="CV242" i="167"/>
  <c r="CT242" i="167"/>
  <c r="CV351" i="167"/>
  <c r="CW351" i="167" s="1"/>
  <c r="CT227" i="167"/>
  <c r="CW227" i="167" s="1"/>
  <c r="CV188" i="167"/>
  <c r="CW188" i="167" s="1"/>
  <c r="CW109" i="167"/>
  <c r="CT1108" i="167"/>
  <c r="CV1108" i="167"/>
  <c r="CV161" i="167"/>
  <c r="CT161" i="167"/>
  <c r="CV456" i="167"/>
  <c r="CW456" i="167" s="1"/>
  <c r="CW641" i="167"/>
  <c r="CV731" i="167"/>
  <c r="CT731" i="167"/>
  <c r="CV569" i="167"/>
  <c r="CW569" i="167" s="1"/>
  <c r="CT51" i="167"/>
  <c r="CV51" i="167"/>
  <c r="CT523" i="167"/>
  <c r="CV523" i="167"/>
  <c r="CV1003" i="167"/>
  <c r="CT1003" i="167"/>
  <c r="CV522" i="167"/>
  <c r="CT522" i="167"/>
  <c r="CT778" i="167"/>
  <c r="CW778" i="167" s="1"/>
  <c r="CV899" i="167"/>
  <c r="CW899" i="167" s="1"/>
  <c r="CV1066" i="167"/>
  <c r="CT1066" i="167"/>
  <c r="CV1134" i="167"/>
  <c r="CT1134" i="167"/>
  <c r="CV878" i="167"/>
  <c r="CW878" i="167" s="1"/>
  <c r="CV1257" i="167"/>
  <c r="CW1257" i="167" s="1"/>
  <c r="CT812" i="167"/>
  <c r="CV812" i="167"/>
  <c r="CT1044" i="167"/>
  <c r="CV1044" i="167"/>
  <c r="CT1278" i="167"/>
  <c r="CV1278" i="167"/>
  <c r="CT872" i="167"/>
  <c r="CW872" i="167" s="1"/>
  <c r="CT1100" i="167"/>
  <c r="CW1100" i="167" s="1"/>
  <c r="CT479" i="167"/>
  <c r="CV479" i="167"/>
  <c r="CV16" i="167"/>
  <c r="CT16" i="167"/>
  <c r="CT598" i="167"/>
  <c r="CW598" i="167" s="1"/>
  <c r="CT978" i="167"/>
  <c r="CV978" i="167"/>
  <c r="CT907" i="167"/>
  <c r="CV907" i="167"/>
  <c r="CV482" i="167"/>
  <c r="CW482" i="167" s="1"/>
  <c r="CT830" i="167"/>
  <c r="CW830" i="167" s="1"/>
  <c r="CT970" i="167"/>
  <c r="CV970" i="167"/>
  <c r="CT1207" i="167"/>
  <c r="CV1207" i="167"/>
  <c r="CT1252" i="167"/>
  <c r="CV1252" i="167"/>
  <c r="CT920" i="167"/>
  <c r="CW920" i="167" s="1"/>
  <c r="CV1084" i="167"/>
  <c r="CT1084" i="167"/>
  <c r="CV672" i="167"/>
  <c r="CW672" i="167" s="1"/>
  <c r="CV721" i="167"/>
  <c r="CT721" i="167"/>
  <c r="CT1225" i="167"/>
  <c r="CW1225" i="167" s="1"/>
  <c r="CW393" i="167" l="1"/>
  <c r="CW419" i="167"/>
  <c r="CW110" i="167"/>
  <c r="CW604" i="167"/>
  <c r="CW428" i="167"/>
  <c r="CW574" i="167"/>
  <c r="CW713" i="167"/>
  <c r="CW14" i="167"/>
  <c r="CW860" i="167"/>
  <c r="CW1058" i="167"/>
  <c r="CW527" i="167"/>
  <c r="CW250" i="167"/>
  <c r="CW253" i="167"/>
  <c r="CW328" i="167"/>
  <c r="CW315" i="167"/>
  <c r="CW285" i="167"/>
  <c r="CW403" i="167"/>
  <c r="CW632" i="167"/>
  <c r="CW41" i="167"/>
  <c r="CW467" i="167"/>
  <c r="CW399" i="167"/>
  <c r="CW502" i="167"/>
  <c r="CW583" i="167"/>
  <c r="CW52" i="167"/>
  <c r="CW929" i="167"/>
  <c r="CW647" i="167"/>
  <c r="CW1231" i="167"/>
  <c r="CW993" i="167"/>
  <c r="CW881" i="167"/>
  <c r="CW799" i="167"/>
  <c r="CW530" i="167"/>
  <c r="CW992" i="167"/>
  <c r="CW906" i="167"/>
  <c r="CW676" i="167"/>
  <c r="CW1154" i="167"/>
  <c r="CW901" i="167"/>
  <c r="CW805" i="167"/>
  <c r="CW669" i="167"/>
  <c r="CW218" i="167"/>
  <c r="CW264" i="167"/>
  <c r="CW77" i="167"/>
  <c r="CW1159" i="167"/>
  <c r="CW174" i="167"/>
  <c r="CW470" i="167"/>
  <c r="CW716" i="167"/>
  <c r="CW943" i="167"/>
  <c r="CW1066" i="167"/>
  <c r="CW217" i="167"/>
  <c r="CW226" i="167"/>
  <c r="CW620" i="167"/>
  <c r="CW861" i="167"/>
  <c r="CW679" i="167"/>
  <c r="CW288" i="167"/>
  <c r="CW1179" i="167"/>
  <c r="CW1147" i="167"/>
  <c r="CW914" i="167"/>
  <c r="CW868" i="167"/>
  <c r="CW76" i="167"/>
  <c r="CW272" i="167"/>
  <c r="CW435" i="167"/>
  <c r="CW479" i="167"/>
  <c r="CW1142" i="167"/>
  <c r="CW626" i="167"/>
  <c r="CW140" i="167"/>
  <c r="CW437" i="167"/>
  <c r="CW1089" i="167"/>
  <c r="CW361" i="167"/>
  <c r="CW940" i="167"/>
  <c r="CW342" i="167"/>
  <c r="CW413" i="167"/>
  <c r="CW383" i="167"/>
  <c r="CW1010" i="167"/>
  <c r="CW948" i="167"/>
  <c r="CW240" i="167"/>
  <c r="CW1126" i="167"/>
  <c r="CW761" i="167"/>
  <c r="CW963" i="167"/>
  <c r="CW411" i="167"/>
  <c r="CW185" i="167"/>
  <c r="CW1072" i="167"/>
  <c r="CW1027" i="167"/>
  <c r="CW1278" i="167"/>
  <c r="CW576" i="167"/>
  <c r="CW184" i="167"/>
  <c r="CW190" i="167"/>
  <c r="CW572" i="167"/>
  <c r="CW434" i="167"/>
  <c r="CW51" i="167"/>
  <c r="CW73" i="167"/>
  <c r="CW809" i="167"/>
  <c r="CW800" i="167"/>
  <c r="CW421" i="167"/>
  <c r="CW1140" i="167"/>
  <c r="CW789" i="167"/>
  <c r="CW970" i="167"/>
  <c r="CW978" i="167"/>
  <c r="CW486" i="167"/>
  <c r="CW252" i="167"/>
  <c r="CW358" i="167"/>
  <c r="CW102" i="167"/>
  <c r="CW1219" i="167"/>
  <c r="CW523" i="167"/>
  <c r="CW731" i="167"/>
  <c r="CW398" i="167"/>
  <c r="CW902" i="167"/>
  <c r="CW561" i="167"/>
  <c r="CW46" i="167"/>
  <c r="CW222" i="167"/>
  <c r="CW1237" i="167"/>
  <c r="CW1218" i="167"/>
  <c r="CW417" i="167"/>
  <c r="CW369" i="167"/>
  <c r="CW890" i="167"/>
  <c r="CW85" i="167"/>
  <c r="CW812" i="167"/>
  <c r="CW522" i="167"/>
  <c r="CW834" i="167"/>
  <c r="CW441" i="167"/>
  <c r="CW131" i="167"/>
  <c r="CW496" i="167"/>
  <c r="CW621" i="167"/>
  <c r="CW42" i="167"/>
  <c r="CW336" i="167"/>
  <c r="CW1160" i="167"/>
  <c r="CW242" i="167"/>
  <c r="CW1092" i="167"/>
  <c r="CW674" i="167"/>
  <c r="CW53" i="167"/>
  <c r="CW1252" i="167"/>
  <c r="CW88" i="167"/>
  <c r="CW668" i="167"/>
  <c r="CW198" i="167"/>
  <c r="CW318" i="167"/>
  <c r="CW150" i="167"/>
  <c r="CW784" i="167"/>
  <c r="CW560" i="167"/>
  <c r="CW1184" i="167"/>
  <c r="CW657" i="167"/>
  <c r="CW1003" i="167"/>
  <c r="CW161" i="167"/>
  <c r="CW166" i="167"/>
  <c r="CW1038" i="167"/>
  <c r="CW1220" i="167"/>
  <c r="CW754" i="167"/>
  <c r="CW156" i="167"/>
  <c r="CW727" i="167"/>
  <c r="CW1267" i="167"/>
  <c r="CW105" i="167"/>
  <c r="CW137" i="167"/>
  <c r="CW125" i="167"/>
  <c r="CW675" i="167"/>
  <c r="CW1207" i="167"/>
  <c r="CW907" i="167"/>
  <c r="CW1238" i="167"/>
  <c r="CW650" i="167"/>
  <c r="CW164" i="167"/>
  <c r="CW1015" i="167"/>
  <c r="CW167" i="167"/>
  <c r="CW797" i="167"/>
  <c r="CW449" i="167"/>
  <c r="CW273" i="167"/>
  <c r="CW891" i="167"/>
  <c r="CW248" i="167"/>
  <c r="CW643" i="167"/>
  <c r="CW294" i="167"/>
  <c r="CW971" i="167"/>
  <c r="CW213" i="167"/>
  <c r="CW1186" i="167"/>
  <c r="CW553" i="167"/>
  <c r="CW557" i="167"/>
  <c r="CW698" i="167"/>
  <c r="CW78" i="167"/>
  <c r="CW506" i="167"/>
  <c r="CW721" i="167"/>
  <c r="CW1134" i="167"/>
  <c r="CW495" i="167"/>
  <c r="CW1068" i="167"/>
  <c r="CW319" i="167"/>
  <c r="CW817" i="167"/>
  <c r="CW484" i="167"/>
  <c r="CW1053" i="167"/>
  <c r="CW247" i="167"/>
  <c r="CW1133" i="167"/>
  <c r="CW321" i="167"/>
  <c r="CW1185" i="167"/>
  <c r="CW368" i="167"/>
  <c r="CW1043" i="167"/>
  <c r="CW1201" i="167"/>
  <c r="CW1084" i="167"/>
  <c r="CW16" i="167"/>
  <c r="CW1044" i="167"/>
  <c r="CW1108" i="167"/>
  <c r="CW130" i="167"/>
  <c r="CW142" i="167"/>
  <c r="CW735" i="167"/>
  <c r="CW770" i="167"/>
  <c r="CW711" i="167"/>
  <c r="CW426" i="167"/>
  <c r="CW939" i="167"/>
  <c r="CW859" i="167"/>
  <c r="CW1151" i="167"/>
  <c r="CW631" i="167"/>
  <c r="CW597" i="167"/>
  <c r="CW445" i="167"/>
  <c r="CW1271" i="167"/>
  <c r="CW997" i="167"/>
  <c r="CW717" i="167"/>
  <c r="CW246" i="167"/>
  <c r="CW864" i="167"/>
  <c r="CW1018" i="167"/>
  <c r="CW64" i="167"/>
  <c r="CW141" i="167"/>
  <c r="CW208" i="167"/>
  <c r="CW120" i="167"/>
  <c r="CW37" i="167"/>
  <c r="CW979" i="167"/>
  <c r="CW214" i="167"/>
  <c r="CW1243" i="167"/>
  <c r="CW821" i="167"/>
  <c r="CW1030" i="167"/>
  <c r="AM5" i="186" l="1"/>
  <c r="AN5" i="186" l="1"/>
  <c r="AX5" i="186" l="1"/>
  <c r="M5" i="186" l="1"/>
  <c r="AL856" i="186"/>
  <c r="AF856" i="186"/>
  <c r="AB856" i="186"/>
  <c r="AC856" i="186" s="1"/>
  <c r="Y856" i="186"/>
  <c r="M856" i="186"/>
  <c r="AL855" i="186"/>
  <c r="AF855" i="186"/>
  <c r="AC855" i="186"/>
  <c r="AX855" i="186" s="1"/>
  <c r="AB855" i="186"/>
  <c r="Y855" i="186"/>
  <c r="M855" i="186"/>
  <c r="AX854" i="186"/>
  <c r="AM854" i="186"/>
  <c r="AL854" i="186"/>
  <c r="AF854" i="186"/>
  <c r="AC854" i="186"/>
  <c r="AN854" i="186" s="1"/>
  <c r="AB854" i="186"/>
  <c r="Y854" i="186"/>
  <c r="M854" i="186"/>
  <c r="AL853" i="186"/>
  <c r="AF853" i="186"/>
  <c r="AB853" i="186"/>
  <c r="AC853" i="186" s="1"/>
  <c r="Y853" i="186"/>
  <c r="M853" i="186"/>
  <c r="AL852" i="186"/>
  <c r="AF852" i="186"/>
  <c r="AB852" i="186"/>
  <c r="AC852" i="186" s="1"/>
  <c r="Y852" i="186"/>
  <c r="M852" i="186"/>
  <c r="AX851" i="186"/>
  <c r="AN851" i="186"/>
  <c r="AM851" i="186"/>
  <c r="AL851" i="186"/>
  <c r="AF851" i="186"/>
  <c r="AC851" i="186"/>
  <c r="AB851" i="186"/>
  <c r="Y851" i="186"/>
  <c r="M851" i="186"/>
  <c r="AL850" i="186"/>
  <c r="AF850" i="186"/>
  <c r="AC850" i="186"/>
  <c r="AB850" i="186"/>
  <c r="Y850" i="186"/>
  <c r="M850" i="186"/>
  <c r="AL849" i="186"/>
  <c r="AF849" i="186"/>
  <c r="AB849" i="186"/>
  <c r="Y849" i="186"/>
  <c r="AC849" i="186" s="1"/>
  <c r="M849" i="186"/>
  <c r="AL848" i="186"/>
  <c r="AF848" i="186"/>
  <c r="AB848" i="186"/>
  <c r="Y848" i="186"/>
  <c r="AC848" i="186" s="1"/>
  <c r="M848" i="186"/>
  <c r="AL847" i="186"/>
  <c r="AF847" i="186"/>
  <c r="AC847" i="186"/>
  <c r="AB847" i="186"/>
  <c r="Y847" i="186"/>
  <c r="M847" i="186"/>
  <c r="AX846" i="186"/>
  <c r="AN846" i="186"/>
  <c r="AM846" i="186" s="1"/>
  <c r="AL846" i="186"/>
  <c r="AF846" i="186"/>
  <c r="AC846" i="186"/>
  <c r="AB846" i="186"/>
  <c r="Y846" i="186"/>
  <c r="M846" i="186"/>
  <c r="AL845" i="186"/>
  <c r="AF845" i="186"/>
  <c r="AC845" i="186"/>
  <c r="AB845" i="186"/>
  <c r="Y845" i="186"/>
  <c r="M845" i="186"/>
  <c r="AL844" i="186"/>
  <c r="AF844" i="186"/>
  <c r="AC844" i="186"/>
  <c r="AB844" i="186"/>
  <c r="Y844" i="186"/>
  <c r="M844" i="186"/>
  <c r="AN843" i="186"/>
  <c r="AM843" i="186" s="1"/>
  <c r="AL843" i="186"/>
  <c r="AF843" i="186"/>
  <c r="AB843" i="186"/>
  <c r="Y843" i="186"/>
  <c r="AC843" i="186" s="1"/>
  <c r="AX843" i="186" s="1"/>
  <c r="M843" i="186"/>
  <c r="AL842" i="186"/>
  <c r="AF842" i="186"/>
  <c r="AC842" i="186"/>
  <c r="AX842" i="186" s="1"/>
  <c r="AB842" i="186"/>
  <c r="Y842" i="186"/>
  <c r="M842" i="186"/>
  <c r="AN841" i="186"/>
  <c r="AM841" i="186"/>
  <c r="AL841" i="186"/>
  <c r="AF841" i="186"/>
  <c r="AB841" i="186"/>
  <c r="AC841" i="186" s="1"/>
  <c r="AX841" i="186" s="1"/>
  <c r="Y841" i="186"/>
  <c r="M841" i="186"/>
  <c r="AL840" i="186"/>
  <c r="AF840" i="186"/>
  <c r="AB840" i="186"/>
  <c r="Y840" i="186"/>
  <c r="M840" i="186"/>
  <c r="AL839" i="186"/>
  <c r="AF839" i="186"/>
  <c r="AB839" i="186"/>
  <c r="Y839" i="186"/>
  <c r="AC839" i="186" s="1"/>
  <c r="M839" i="186"/>
  <c r="AX838" i="186"/>
  <c r="AN838" i="186"/>
  <c r="AM838" i="186"/>
  <c r="AL838" i="186"/>
  <c r="AF838" i="186"/>
  <c r="AC838" i="186"/>
  <c r="AB838" i="186"/>
  <c r="Y838" i="186"/>
  <c r="M838" i="186"/>
  <c r="AL837" i="186"/>
  <c r="AF837" i="186"/>
  <c r="AB837" i="186"/>
  <c r="AC837" i="186" s="1"/>
  <c r="Y837" i="186"/>
  <c r="M837" i="186"/>
  <c r="AL836" i="186"/>
  <c r="AF836" i="186"/>
  <c r="AB836" i="186"/>
  <c r="AC836" i="186" s="1"/>
  <c r="Y836" i="186"/>
  <c r="M836" i="186"/>
  <c r="AX835" i="186"/>
  <c r="AL835" i="186"/>
  <c r="AF835" i="186"/>
  <c r="AB835" i="186"/>
  <c r="Y835" i="186"/>
  <c r="AC835" i="186" s="1"/>
  <c r="AN835" i="186" s="1"/>
  <c r="AM835" i="186" s="1"/>
  <c r="M835" i="186"/>
  <c r="AL834" i="186"/>
  <c r="AF834" i="186"/>
  <c r="AC834" i="186"/>
  <c r="AB834" i="186"/>
  <c r="Y834" i="186"/>
  <c r="M834" i="186"/>
  <c r="AL833" i="186"/>
  <c r="AF833" i="186"/>
  <c r="AB833" i="186"/>
  <c r="Y833" i="186"/>
  <c r="AC833" i="186" s="1"/>
  <c r="M833" i="186"/>
  <c r="AL832" i="186"/>
  <c r="AF832" i="186"/>
  <c r="AB832" i="186"/>
  <c r="Y832" i="186"/>
  <c r="AC832" i="186" s="1"/>
  <c r="M832" i="186"/>
  <c r="AL831" i="186"/>
  <c r="AF831" i="186"/>
  <c r="AC831" i="186"/>
  <c r="AB831" i="186"/>
  <c r="Y831" i="186"/>
  <c r="M831" i="186"/>
  <c r="AN830" i="186"/>
  <c r="AM830" i="186" s="1"/>
  <c r="AL830" i="186"/>
  <c r="AF830" i="186"/>
  <c r="AC830" i="186"/>
  <c r="AX830" i="186" s="1"/>
  <c r="AB830" i="186"/>
  <c r="Y830" i="186"/>
  <c r="M830" i="186"/>
  <c r="AL829" i="186"/>
  <c r="AF829" i="186"/>
  <c r="AC829" i="186"/>
  <c r="AB829" i="186"/>
  <c r="Y829" i="186"/>
  <c r="M829" i="186"/>
  <c r="AL828" i="186"/>
  <c r="AF828" i="186"/>
  <c r="AC828" i="186"/>
  <c r="AB828" i="186"/>
  <c r="Y828" i="186"/>
  <c r="M828" i="186"/>
  <c r="AN827" i="186"/>
  <c r="AM827" i="186" s="1"/>
  <c r="AL827" i="186"/>
  <c r="AF827" i="186"/>
  <c r="AB827" i="186"/>
  <c r="Y827" i="186"/>
  <c r="AC827" i="186" s="1"/>
  <c r="AX827" i="186" s="1"/>
  <c r="M827" i="186"/>
  <c r="AL826" i="186"/>
  <c r="AF826" i="186"/>
  <c r="AC826" i="186"/>
  <c r="AX826" i="186" s="1"/>
  <c r="AB826" i="186"/>
  <c r="Y826" i="186"/>
  <c r="M826" i="186"/>
  <c r="AN825" i="186"/>
  <c r="AM825" i="186"/>
  <c r="AL825" i="186"/>
  <c r="AF825" i="186"/>
  <c r="AB825" i="186"/>
  <c r="AC825" i="186" s="1"/>
  <c r="AX825" i="186" s="1"/>
  <c r="Y825" i="186"/>
  <c r="M825" i="186"/>
  <c r="AL824" i="186"/>
  <c r="AF824" i="186"/>
  <c r="AB824" i="186"/>
  <c r="AC824" i="186" s="1"/>
  <c r="Y824" i="186"/>
  <c r="M824" i="186"/>
  <c r="AL823" i="186"/>
  <c r="AF823" i="186"/>
  <c r="AB823" i="186"/>
  <c r="Y823" i="186"/>
  <c r="AC823" i="186" s="1"/>
  <c r="M823" i="186"/>
  <c r="AX822" i="186"/>
  <c r="AN822" i="186"/>
  <c r="AM822" i="186" s="1"/>
  <c r="AL822" i="186"/>
  <c r="AF822" i="186"/>
  <c r="AC822" i="186"/>
  <c r="AB822" i="186"/>
  <c r="Y822" i="186"/>
  <c r="M822" i="186"/>
  <c r="AL821" i="186"/>
  <c r="AF821" i="186"/>
  <c r="AB821" i="186"/>
  <c r="AC821" i="186" s="1"/>
  <c r="Y821" i="186"/>
  <c r="M821" i="186"/>
  <c r="AL820" i="186"/>
  <c r="AF820" i="186"/>
  <c r="AB820" i="186"/>
  <c r="AC820" i="186" s="1"/>
  <c r="Y820" i="186"/>
  <c r="M820" i="186"/>
  <c r="AX819" i="186"/>
  <c r="AN819" i="186"/>
  <c r="AM819" i="186"/>
  <c r="AL819" i="186"/>
  <c r="AF819" i="186"/>
  <c r="AB819" i="186"/>
  <c r="Y819" i="186"/>
  <c r="AC819" i="186" s="1"/>
  <c r="M819" i="186"/>
  <c r="AL818" i="186"/>
  <c r="AF818" i="186"/>
  <c r="AC818" i="186"/>
  <c r="AB818" i="186"/>
  <c r="Y818" i="186"/>
  <c r="M818" i="186"/>
  <c r="AL817" i="186"/>
  <c r="AF817" i="186"/>
  <c r="AB817" i="186"/>
  <c r="Y817" i="186"/>
  <c r="AC817" i="186" s="1"/>
  <c r="M817" i="186"/>
  <c r="AL816" i="186"/>
  <c r="AF816" i="186"/>
  <c r="AB816" i="186"/>
  <c r="Y816" i="186"/>
  <c r="AC816" i="186" s="1"/>
  <c r="M816" i="186"/>
  <c r="AL815" i="186"/>
  <c r="AF815" i="186"/>
  <c r="AC815" i="186"/>
  <c r="AB815" i="186"/>
  <c r="Y815" i="186"/>
  <c r="M815" i="186"/>
  <c r="AN814" i="186"/>
  <c r="AM814" i="186" s="1"/>
  <c r="AL814" i="186"/>
  <c r="AF814" i="186"/>
  <c r="AC814" i="186"/>
  <c r="AX814" i="186" s="1"/>
  <c r="AB814" i="186"/>
  <c r="Y814" i="186"/>
  <c r="M814" i="186"/>
  <c r="AL813" i="186"/>
  <c r="AF813" i="186"/>
  <c r="AC813" i="186"/>
  <c r="AB813" i="186"/>
  <c r="Y813" i="186"/>
  <c r="M813" i="186"/>
  <c r="AL812" i="186"/>
  <c r="AF812" i="186"/>
  <c r="AC812" i="186"/>
  <c r="AB812" i="186"/>
  <c r="Y812" i="186"/>
  <c r="M812" i="186"/>
  <c r="AL811" i="186"/>
  <c r="AF811" i="186"/>
  <c r="AB811" i="186"/>
  <c r="Y811" i="186"/>
  <c r="AC811" i="186" s="1"/>
  <c r="M811" i="186"/>
  <c r="AL810" i="186"/>
  <c r="AF810" i="186"/>
  <c r="AC810" i="186"/>
  <c r="AX810" i="186" s="1"/>
  <c r="AB810" i="186"/>
  <c r="Y810" i="186"/>
  <c r="M810" i="186"/>
  <c r="AL809" i="186"/>
  <c r="AF809" i="186"/>
  <c r="AB809" i="186"/>
  <c r="AC809" i="186" s="1"/>
  <c r="Y809" i="186"/>
  <c r="M809" i="186"/>
  <c r="AL808" i="186"/>
  <c r="AF808" i="186"/>
  <c r="AB808" i="186"/>
  <c r="AC808" i="186" s="1"/>
  <c r="Y808" i="186"/>
  <c r="M808" i="186"/>
  <c r="AL807" i="186"/>
  <c r="AF807" i="186"/>
  <c r="AB807" i="186"/>
  <c r="Y807" i="186"/>
  <c r="AC807" i="186" s="1"/>
  <c r="M807" i="186"/>
  <c r="AX806" i="186"/>
  <c r="AN806" i="186"/>
  <c r="AM806" i="186" s="1"/>
  <c r="AL806" i="186"/>
  <c r="AF806" i="186"/>
  <c r="AC806" i="186"/>
  <c r="AB806" i="186"/>
  <c r="Y806" i="186"/>
  <c r="M806" i="186"/>
  <c r="AL805" i="186"/>
  <c r="AF805" i="186"/>
  <c r="AB805" i="186"/>
  <c r="AC805" i="186" s="1"/>
  <c r="Y805" i="186"/>
  <c r="M805" i="186"/>
  <c r="AL804" i="186"/>
  <c r="AF804" i="186"/>
  <c r="AB804" i="186"/>
  <c r="Y804" i="186"/>
  <c r="AC804" i="186" s="1"/>
  <c r="M804" i="186"/>
  <c r="AX803" i="186"/>
  <c r="AN803" i="186"/>
  <c r="AM803" i="186" s="1"/>
  <c r="AL803" i="186"/>
  <c r="AF803" i="186"/>
  <c r="AB803" i="186"/>
  <c r="Y803" i="186"/>
  <c r="AC803" i="186" s="1"/>
  <c r="M803" i="186"/>
  <c r="AL802" i="186"/>
  <c r="AF802" i="186"/>
  <c r="AC802" i="186"/>
  <c r="AB802" i="186"/>
  <c r="Y802" i="186"/>
  <c r="M802" i="186"/>
  <c r="AL801" i="186"/>
  <c r="AF801" i="186"/>
  <c r="AB801" i="186"/>
  <c r="Y801" i="186"/>
  <c r="AC801" i="186" s="1"/>
  <c r="M801" i="186"/>
  <c r="AN800" i="186"/>
  <c r="AM800" i="186" s="1"/>
  <c r="AL800" i="186"/>
  <c r="AF800" i="186"/>
  <c r="AB800" i="186"/>
  <c r="AC800" i="186" s="1"/>
  <c r="AX800" i="186" s="1"/>
  <c r="Y800" i="186"/>
  <c r="M800" i="186"/>
  <c r="AL799" i="186"/>
  <c r="AF799" i="186"/>
  <c r="AB799" i="186"/>
  <c r="Y799" i="186"/>
  <c r="AC799" i="186" s="1"/>
  <c r="M799" i="186"/>
  <c r="AL798" i="186"/>
  <c r="AF798" i="186"/>
  <c r="AB798" i="186"/>
  <c r="Y798" i="186"/>
  <c r="AC798" i="186" s="1"/>
  <c r="M798" i="186"/>
  <c r="AL797" i="186"/>
  <c r="AF797" i="186"/>
  <c r="AB797" i="186"/>
  <c r="AC797" i="186" s="1"/>
  <c r="Y797" i="186"/>
  <c r="M797" i="186"/>
  <c r="AL796" i="186"/>
  <c r="AF796" i="186"/>
  <c r="AB796" i="186"/>
  <c r="AC796" i="186" s="1"/>
  <c r="AX796" i="186" s="1"/>
  <c r="Y796" i="186"/>
  <c r="M796" i="186"/>
  <c r="AL795" i="186"/>
  <c r="AF795" i="186"/>
  <c r="AC795" i="186"/>
  <c r="AB795" i="186"/>
  <c r="Y795" i="186"/>
  <c r="M795" i="186"/>
  <c r="AL794" i="186"/>
  <c r="AF794" i="186"/>
  <c r="AB794" i="186"/>
  <c r="Y794" i="186"/>
  <c r="AC794" i="186" s="1"/>
  <c r="M794" i="186"/>
  <c r="AN793" i="186"/>
  <c r="AM793" i="186" s="1"/>
  <c r="AL793" i="186"/>
  <c r="AF793" i="186"/>
  <c r="AB793" i="186"/>
  <c r="AC793" i="186" s="1"/>
  <c r="AX793" i="186" s="1"/>
  <c r="Y793" i="186"/>
  <c r="M793" i="186"/>
  <c r="AL792" i="186"/>
  <c r="AF792" i="186"/>
  <c r="AC792" i="186"/>
  <c r="AB792" i="186"/>
  <c r="Y792" i="186"/>
  <c r="M792" i="186"/>
  <c r="AN791" i="186"/>
  <c r="AM791" i="186" s="1"/>
  <c r="AL791" i="186"/>
  <c r="AF791" i="186"/>
  <c r="AB791" i="186"/>
  <c r="Y791" i="186"/>
  <c r="AC791" i="186" s="1"/>
  <c r="AX791" i="186" s="1"/>
  <c r="M791" i="186"/>
  <c r="AL790" i="186"/>
  <c r="AF790" i="186"/>
  <c r="AB790" i="186"/>
  <c r="Y790" i="186"/>
  <c r="AC790" i="186" s="1"/>
  <c r="M790" i="186"/>
  <c r="AN789" i="186"/>
  <c r="AM789" i="186"/>
  <c r="AL789" i="186"/>
  <c r="AF789" i="186"/>
  <c r="AB789" i="186"/>
  <c r="AC789" i="186" s="1"/>
  <c r="AX789" i="186" s="1"/>
  <c r="Y789" i="186"/>
  <c r="M789" i="186"/>
  <c r="AL788" i="186"/>
  <c r="AF788" i="186"/>
  <c r="AB788" i="186"/>
  <c r="AC788" i="186" s="1"/>
  <c r="Y788" i="186"/>
  <c r="M788" i="186"/>
  <c r="AN787" i="186"/>
  <c r="AM787" i="186" s="1"/>
  <c r="AL787" i="186"/>
  <c r="AF787" i="186"/>
  <c r="AC787" i="186"/>
  <c r="AX787" i="186" s="1"/>
  <c r="AB787" i="186"/>
  <c r="Y787" i="186"/>
  <c r="M787" i="186"/>
  <c r="AL786" i="186"/>
  <c r="AF786" i="186"/>
  <c r="AB786" i="186"/>
  <c r="Y786" i="186"/>
  <c r="AC786" i="186" s="1"/>
  <c r="M786" i="186"/>
  <c r="AL785" i="186"/>
  <c r="AF785" i="186"/>
  <c r="AC785" i="186"/>
  <c r="AB785" i="186"/>
  <c r="Y785" i="186"/>
  <c r="M785" i="186"/>
  <c r="AL784" i="186"/>
  <c r="AF784" i="186"/>
  <c r="AB784" i="186"/>
  <c r="Y784" i="186"/>
  <c r="AC784" i="186" s="1"/>
  <c r="M784" i="186"/>
  <c r="AL783" i="186"/>
  <c r="AF783" i="186"/>
  <c r="AC783" i="186"/>
  <c r="AN783" i="186" s="1"/>
  <c r="AM783" i="186" s="1"/>
  <c r="AB783" i="186"/>
  <c r="Y783" i="186"/>
  <c r="M783" i="186"/>
  <c r="AN782" i="186"/>
  <c r="AM782" i="186"/>
  <c r="AL782" i="186"/>
  <c r="AF782" i="186"/>
  <c r="AB782" i="186"/>
  <c r="Y782" i="186"/>
  <c r="AC782" i="186" s="1"/>
  <c r="AX782" i="186" s="1"/>
  <c r="M782" i="186"/>
  <c r="AL781" i="186"/>
  <c r="AF781" i="186"/>
  <c r="AB781" i="186"/>
  <c r="AC781" i="186" s="1"/>
  <c r="Y781" i="186"/>
  <c r="M781" i="186"/>
  <c r="AL780" i="186"/>
  <c r="AF780" i="186"/>
  <c r="AB780" i="186"/>
  <c r="AC780" i="186" s="1"/>
  <c r="Y780" i="186"/>
  <c r="M780" i="186"/>
  <c r="AL779" i="186"/>
  <c r="AF779" i="186"/>
  <c r="AB779" i="186"/>
  <c r="Y779" i="186"/>
  <c r="AC779" i="186" s="1"/>
  <c r="AX779" i="186" s="1"/>
  <c r="M779" i="186"/>
  <c r="AL778" i="186"/>
  <c r="AF778" i="186"/>
  <c r="AC778" i="186"/>
  <c r="AB778" i="186"/>
  <c r="Y778" i="186"/>
  <c r="M778" i="186"/>
  <c r="AL777" i="186"/>
  <c r="AF777" i="186"/>
  <c r="AB777" i="186"/>
  <c r="Y777" i="186"/>
  <c r="AC777" i="186" s="1"/>
  <c r="M777" i="186"/>
  <c r="AL776" i="186"/>
  <c r="AF776" i="186"/>
  <c r="AB776" i="186"/>
  <c r="AC776" i="186" s="1"/>
  <c r="AX776" i="186" s="1"/>
  <c r="Y776" i="186"/>
  <c r="M776" i="186"/>
  <c r="AL775" i="186"/>
  <c r="AF775" i="186"/>
  <c r="AB775" i="186"/>
  <c r="Y775" i="186"/>
  <c r="AC775" i="186" s="1"/>
  <c r="M775" i="186"/>
  <c r="AL774" i="186"/>
  <c r="AF774" i="186"/>
  <c r="AC774" i="186"/>
  <c r="AN774" i="186" s="1"/>
  <c r="AM774" i="186" s="1"/>
  <c r="AB774" i="186"/>
  <c r="Y774" i="186"/>
  <c r="M774" i="186"/>
  <c r="AL773" i="186"/>
  <c r="AF773" i="186"/>
  <c r="AB773" i="186"/>
  <c r="AC773" i="186" s="1"/>
  <c r="Y773" i="186"/>
  <c r="M773" i="186"/>
  <c r="AN772" i="186"/>
  <c r="AM772" i="186"/>
  <c r="AL772" i="186"/>
  <c r="AF772" i="186"/>
  <c r="AB772" i="186"/>
  <c r="AC772" i="186" s="1"/>
  <c r="AX772" i="186" s="1"/>
  <c r="Y772" i="186"/>
  <c r="M772" i="186"/>
  <c r="AL771" i="186"/>
  <c r="AF771" i="186"/>
  <c r="AC771" i="186"/>
  <c r="AB771" i="186"/>
  <c r="Y771" i="186"/>
  <c r="M771" i="186"/>
  <c r="AL770" i="186"/>
  <c r="AF770" i="186"/>
  <c r="AB770" i="186"/>
  <c r="Y770" i="186"/>
  <c r="AC770" i="186" s="1"/>
  <c r="M770" i="186"/>
  <c r="AL769" i="186"/>
  <c r="AF769" i="186"/>
  <c r="AB769" i="186"/>
  <c r="AC769" i="186" s="1"/>
  <c r="AX769" i="186" s="1"/>
  <c r="Y769" i="186"/>
  <c r="M769" i="186"/>
  <c r="AL768" i="186"/>
  <c r="AF768" i="186"/>
  <c r="AC768" i="186"/>
  <c r="AB768" i="186"/>
  <c r="Y768" i="186"/>
  <c r="M768" i="186"/>
  <c r="AL767" i="186"/>
  <c r="AF767" i="186"/>
  <c r="AB767" i="186"/>
  <c r="Y767" i="186"/>
  <c r="AC767" i="186" s="1"/>
  <c r="AX767" i="186" s="1"/>
  <c r="M767" i="186"/>
  <c r="AL766" i="186"/>
  <c r="AF766" i="186"/>
  <c r="AB766" i="186"/>
  <c r="Y766" i="186"/>
  <c r="AC766" i="186" s="1"/>
  <c r="M766" i="186"/>
  <c r="AL765" i="186"/>
  <c r="AF765" i="186"/>
  <c r="AB765" i="186"/>
  <c r="AC765" i="186" s="1"/>
  <c r="AX765" i="186" s="1"/>
  <c r="Y765" i="186"/>
  <c r="M765" i="186"/>
  <c r="AL764" i="186"/>
  <c r="AF764" i="186"/>
  <c r="AC764" i="186"/>
  <c r="AB764" i="186"/>
  <c r="Y764" i="186"/>
  <c r="M764" i="186"/>
  <c r="AN763" i="186"/>
  <c r="AM763" i="186" s="1"/>
  <c r="AL763" i="186"/>
  <c r="AF763" i="186"/>
  <c r="AC763" i="186"/>
  <c r="AX763" i="186" s="1"/>
  <c r="AB763" i="186"/>
  <c r="Y763" i="186"/>
  <c r="M763" i="186"/>
  <c r="AX762" i="186"/>
  <c r="AN762" i="186"/>
  <c r="AM762" i="186" s="1"/>
  <c r="AL762" i="186"/>
  <c r="AF762" i="186"/>
  <c r="AB762" i="186"/>
  <c r="Y762" i="186"/>
  <c r="AC762" i="186" s="1"/>
  <c r="M762" i="186"/>
  <c r="AL761" i="186"/>
  <c r="AF761" i="186"/>
  <c r="AC761" i="186"/>
  <c r="AB761" i="186"/>
  <c r="Y761" i="186"/>
  <c r="M761" i="186"/>
  <c r="AL760" i="186"/>
  <c r="AF760" i="186"/>
  <c r="AB760" i="186"/>
  <c r="Y760" i="186"/>
  <c r="AC760" i="186" s="1"/>
  <c r="M760" i="186"/>
  <c r="AL759" i="186"/>
  <c r="AF759" i="186"/>
  <c r="AC759" i="186"/>
  <c r="AN759" i="186" s="1"/>
  <c r="AM759" i="186" s="1"/>
  <c r="AB759" i="186"/>
  <c r="Y759" i="186"/>
  <c r="M759" i="186"/>
  <c r="AL758" i="186"/>
  <c r="AF758" i="186"/>
  <c r="AB758" i="186"/>
  <c r="Y758" i="186"/>
  <c r="AC758" i="186" s="1"/>
  <c r="AX758" i="186" s="1"/>
  <c r="M758" i="186"/>
  <c r="AL757" i="186"/>
  <c r="AF757" i="186"/>
  <c r="AB757" i="186"/>
  <c r="AC757" i="186" s="1"/>
  <c r="Y757" i="186"/>
  <c r="M757" i="186"/>
  <c r="AL756" i="186"/>
  <c r="AF756" i="186"/>
  <c r="AB756" i="186"/>
  <c r="AC756" i="186" s="1"/>
  <c r="Y756" i="186"/>
  <c r="M756" i="186"/>
  <c r="AX755" i="186"/>
  <c r="AN755" i="186"/>
  <c r="AM755" i="186" s="1"/>
  <c r="AL755" i="186"/>
  <c r="AF755" i="186"/>
  <c r="AB755" i="186"/>
  <c r="Y755" i="186"/>
  <c r="AC755" i="186" s="1"/>
  <c r="M755" i="186"/>
  <c r="AL754" i="186"/>
  <c r="AF754" i="186"/>
  <c r="AC754" i="186"/>
  <c r="AB754" i="186"/>
  <c r="Y754" i="186"/>
  <c r="M754" i="186"/>
  <c r="AL753" i="186"/>
  <c r="AF753" i="186"/>
  <c r="AB753" i="186"/>
  <c r="Y753" i="186"/>
  <c r="AC753" i="186" s="1"/>
  <c r="M753" i="186"/>
  <c r="AN752" i="186"/>
  <c r="AM752" i="186" s="1"/>
  <c r="AL752" i="186"/>
  <c r="AF752" i="186"/>
  <c r="AB752" i="186"/>
  <c r="AC752" i="186" s="1"/>
  <c r="AX752" i="186" s="1"/>
  <c r="Y752" i="186"/>
  <c r="M752" i="186"/>
  <c r="AL751" i="186"/>
  <c r="AF751" i="186"/>
  <c r="AB751" i="186"/>
  <c r="Y751" i="186"/>
  <c r="AC751" i="186" s="1"/>
  <c r="M751" i="186"/>
  <c r="AL750" i="186"/>
  <c r="AF750" i="186"/>
  <c r="AB750" i="186"/>
  <c r="Y750" i="186"/>
  <c r="AC750" i="186" s="1"/>
  <c r="M750" i="186"/>
  <c r="AL749" i="186"/>
  <c r="AF749" i="186"/>
  <c r="AB749" i="186"/>
  <c r="AC749" i="186" s="1"/>
  <c r="Y749" i="186"/>
  <c r="M749" i="186"/>
  <c r="AL748" i="186"/>
  <c r="AF748" i="186"/>
  <c r="AB748" i="186"/>
  <c r="AC748" i="186" s="1"/>
  <c r="AX748" i="186" s="1"/>
  <c r="Y748" i="186"/>
  <c r="M748" i="186"/>
  <c r="AL747" i="186"/>
  <c r="AF747" i="186"/>
  <c r="AC747" i="186"/>
  <c r="AB747" i="186"/>
  <c r="Y747" i="186"/>
  <c r="M747" i="186"/>
  <c r="AL746" i="186"/>
  <c r="AF746" i="186"/>
  <c r="AB746" i="186"/>
  <c r="Y746" i="186"/>
  <c r="AC746" i="186" s="1"/>
  <c r="M746" i="186"/>
  <c r="AN745" i="186"/>
  <c r="AM745" i="186" s="1"/>
  <c r="AL745" i="186"/>
  <c r="AF745" i="186"/>
  <c r="AB745" i="186"/>
  <c r="AC745" i="186" s="1"/>
  <c r="AX745" i="186" s="1"/>
  <c r="Y745" i="186"/>
  <c r="M745" i="186"/>
  <c r="AL744" i="186"/>
  <c r="AF744" i="186"/>
  <c r="AC744" i="186"/>
  <c r="AB744" i="186"/>
  <c r="Y744" i="186"/>
  <c r="M744" i="186"/>
  <c r="AN743" i="186"/>
  <c r="AM743" i="186" s="1"/>
  <c r="AL743" i="186"/>
  <c r="AF743" i="186"/>
  <c r="AB743" i="186"/>
  <c r="Y743" i="186"/>
  <c r="AC743" i="186" s="1"/>
  <c r="AX743" i="186" s="1"/>
  <c r="M743" i="186"/>
  <c r="AL742" i="186"/>
  <c r="AF742" i="186"/>
  <c r="AB742" i="186"/>
  <c r="Y742" i="186"/>
  <c r="AC742" i="186" s="1"/>
  <c r="M742" i="186"/>
  <c r="AN741" i="186"/>
  <c r="AM741" i="186"/>
  <c r="AL741" i="186"/>
  <c r="AF741" i="186"/>
  <c r="AB741" i="186"/>
  <c r="AC741" i="186" s="1"/>
  <c r="AX741" i="186" s="1"/>
  <c r="Y741" i="186"/>
  <c r="M741" i="186"/>
  <c r="AL740" i="186"/>
  <c r="AF740" i="186"/>
  <c r="AB740" i="186"/>
  <c r="AC740" i="186" s="1"/>
  <c r="Y740" i="186"/>
  <c r="M740" i="186"/>
  <c r="AN739" i="186"/>
  <c r="AM739" i="186" s="1"/>
  <c r="AL739" i="186"/>
  <c r="AF739" i="186"/>
  <c r="AC739" i="186"/>
  <c r="AX739" i="186" s="1"/>
  <c r="AB739" i="186"/>
  <c r="Y739" i="186"/>
  <c r="M739" i="186"/>
  <c r="AL738" i="186"/>
  <c r="AF738" i="186"/>
  <c r="AB738" i="186"/>
  <c r="Y738" i="186"/>
  <c r="AC738" i="186" s="1"/>
  <c r="M738" i="186"/>
  <c r="AL737" i="186"/>
  <c r="AF737" i="186"/>
  <c r="AC737" i="186"/>
  <c r="AB737" i="186"/>
  <c r="Y737" i="186"/>
  <c r="M737" i="186"/>
  <c r="AL736" i="186"/>
  <c r="AF736" i="186"/>
  <c r="AB736" i="186"/>
  <c r="Y736" i="186"/>
  <c r="AC736" i="186" s="1"/>
  <c r="M736" i="186"/>
  <c r="AL735" i="186"/>
  <c r="AF735" i="186"/>
  <c r="AC735" i="186"/>
  <c r="AN735" i="186" s="1"/>
  <c r="AM735" i="186" s="1"/>
  <c r="AB735" i="186"/>
  <c r="Y735" i="186"/>
  <c r="M735" i="186"/>
  <c r="AN734" i="186"/>
  <c r="AM734" i="186" s="1"/>
  <c r="AL734" i="186"/>
  <c r="AF734" i="186"/>
  <c r="AB734" i="186"/>
  <c r="Y734" i="186"/>
  <c r="AC734" i="186" s="1"/>
  <c r="AX734" i="186" s="1"/>
  <c r="M734" i="186"/>
  <c r="AL733" i="186"/>
  <c r="AF733" i="186"/>
  <c r="AB733" i="186"/>
  <c r="AC733" i="186" s="1"/>
  <c r="Y733" i="186"/>
  <c r="M733" i="186"/>
  <c r="AL732" i="186"/>
  <c r="AF732" i="186"/>
  <c r="AB732" i="186"/>
  <c r="AC732" i="186" s="1"/>
  <c r="Y732" i="186"/>
  <c r="M732" i="186"/>
  <c r="AL731" i="186"/>
  <c r="AF731" i="186"/>
  <c r="AB731" i="186"/>
  <c r="Y731" i="186"/>
  <c r="AC731" i="186" s="1"/>
  <c r="M731" i="186"/>
  <c r="AL730" i="186"/>
  <c r="AF730" i="186"/>
  <c r="AC730" i="186"/>
  <c r="AB730" i="186"/>
  <c r="Y730" i="186"/>
  <c r="M730" i="186"/>
  <c r="AL729" i="186"/>
  <c r="AF729" i="186"/>
  <c r="AB729" i="186"/>
  <c r="Y729" i="186"/>
  <c r="AC729" i="186" s="1"/>
  <c r="M729" i="186"/>
  <c r="AL728" i="186"/>
  <c r="AF728" i="186"/>
  <c r="AB728" i="186"/>
  <c r="AC728" i="186" s="1"/>
  <c r="AX728" i="186" s="1"/>
  <c r="Y728" i="186"/>
  <c r="M728" i="186"/>
  <c r="AL727" i="186"/>
  <c r="AF727" i="186"/>
  <c r="AB727" i="186"/>
  <c r="Y727" i="186"/>
  <c r="AC727" i="186" s="1"/>
  <c r="M727" i="186"/>
  <c r="AL726" i="186"/>
  <c r="AF726" i="186"/>
  <c r="AC726" i="186"/>
  <c r="AN726" i="186" s="1"/>
  <c r="AM726" i="186" s="1"/>
  <c r="AB726" i="186"/>
  <c r="Y726" i="186"/>
  <c r="M726" i="186"/>
  <c r="AL725" i="186"/>
  <c r="AF725" i="186"/>
  <c r="AB725" i="186"/>
  <c r="AC725" i="186" s="1"/>
  <c r="Y725" i="186"/>
  <c r="M725" i="186"/>
  <c r="AN724" i="186"/>
  <c r="AM724" i="186"/>
  <c r="AL724" i="186"/>
  <c r="AF724" i="186"/>
  <c r="AB724" i="186"/>
  <c r="AC724" i="186" s="1"/>
  <c r="AX724" i="186" s="1"/>
  <c r="Y724" i="186"/>
  <c r="M724" i="186"/>
  <c r="AL723" i="186"/>
  <c r="AF723" i="186"/>
  <c r="AC723" i="186"/>
  <c r="AB723" i="186"/>
  <c r="Y723" i="186"/>
  <c r="M723" i="186"/>
  <c r="AL722" i="186"/>
  <c r="AF722" i="186"/>
  <c r="AB722" i="186"/>
  <c r="Y722" i="186"/>
  <c r="AC722" i="186" s="1"/>
  <c r="M722" i="186"/>
  <c r="AL721" i="186"/>
  <c r="AF721" i="186"/>
  <c r="AB721" i="186"/>
  <c r="AC721" i="186" s="1"/>
  <c r="Y721" i="186"/>
  <c r="M721" i="186"/>
  <c r="AL720" i="186"/>
  <c r="AF720" i="186"/>
  <c r="AC720" i="186"/>
  <c r="AB720" i="186"/>
  <c r="Y720" i="186"/>
  <c r="M720" i="186"/>
  <c r="AL719" i="186"/>
  <c r="AF719" i="186"/>
  <c r="AB719" i="186"/>
  <c r="Y719" i="186"/>
  <c r="AC719" i="186" s="1"/>
  <c r="M719" i="186"/>
  <c r="AL718" i="186"/>
  <c r="AF718" i="186"/>
  <c r="AB718" i="186"/>
  <c r="Y718" i="186"/>
  <c r="AC718" i="186" s="1"/>
  <c r="M718" i="186"/>
  <c r="AL717" i="186"/>
  <c r="AF717" i="186"/>
  <c r="AB717" i="186"/>
  <c r="AC717" i="186" s="1"/>
  <c r="Y717" i="186"/>
  <c r="M717" i="186"/>
  <c r="AL716" i="186"/>
  <c r="AF716" i="186"/>
  <c r="AC716" i="186"/>
  <c r="AB716" i="186"/>
  <c r="Y716" i="186"/>
  <c r="M716" i="186"/>
  <c r="AN715" i="186"/>
  <c r="AM715" i="186" s="1"/>
  <c r="AL715" i="186"/>
  <c r="AF715" i="186"/>
  <c r="AC715" i="186"/>
  <c r="AX715" i="186" s="1"/>
  <c r="AB715" i="186"/>
  <c r="Y715" i="186"/>
  <c r="M715" i="186"/>
  <c r="AX714" i="186"/>
  <c r="AN714" i="186"/>
  <c r="AM714" i="186" s="1"/>
  <c r="AL714" i="186"/>
  <c r="AF714" i="186"/>
  <c r="AB714" i="186"/>
  <c r="Y714" i="186"/>
  <c r="AC714" i="186" s="1"/>
  <c r="M714" i="186"/>
  <c r="AL713" i="186"/>
  <c r="AF713" i="186"/>
  <c r="AC713" i="186"/>
  <c r="AB713" i="186"/>
  <c r="Y713" i="186"/>
  <c r="M713" i="186"/>
  <c r="AL712" i="186"/>
  <c r="AF712" i="186"/>
  <c r="AB712" i="186"/>
  <c r="Y712" i="186"/>
  <c r="AC712" i="186" s="1"/>
  <c r="M712" i="186"/>
  <c r="AL711" i="186"/>
  <c r="AF711" i="186"/>
  <c r="AC711" i="186"/>
  <c r="AN711" i="186" s="1"/>
  <c r="AM711" i="186" s="1"/>
  <c r="AB711" i="186"/>
  <c r="Y711" i="186"/>
  <c r="M711" i="186"/>
  <c r="AL710" i="186"/>
  <c r="AF710" i="186"/>
  <c r="AB710" i="186"/>
  <c r="Y710" i="186"/>
  <c r="AC710" i="186" s="1"/>
  <c r="AX710" i="186" s="1"/>
  <c r="M710" i="186"/>
  <c r="AL709" i="186"/>
  <c r="AF709" i="186"/>
  <c r="AB709" i="186"/>
  <c r="AC709" i="186" s="1"/>
  <c r="Y709" i="186"/>
  <c r="M709" i="186"/>
  <c r="AL708" i="186"/>
  <c r="AF708" i="186"/>
  <c r="AB708" i="186"/>
  <c r="AC708" i="186" s="1"/>
  <c r="Y708" i="186"/>
  <c r="M708" i="186"/>
  <c r="AX707" i="186"/>
  <c r="AN707" i="186"/>
  <c r="AM707" i="186" s="1"/>
  <c r="AL707" i="186"/>
  <c r="AF707" i="186"/>
  <c r="AB707" i="186"/>
  <c r="Y707" i="186"/>
  <c r="AC707" i="186" s="1"/>
  <c r="M707" i="186"/>
  <c r="AL706" i="186"/>
  <c r="AF706" i="186"/>
  <c r="AC706" i="186"/>
  <c r="AB706" i="186"/>
  <c r="Y706" i="186"/>
  <c r="M706" i="186"/>
  <c r="AL705" i="186"/>
  <c r="AF705" i="186"/>
  <c r="AB705" i="186"/>
  <c r="Y705" i="186"/>
  <c r="AC705" i="186" s="1"/>
  <c r="M705" i="186"/>
  <c r="AN704" i="186"/>
  <c r="AM704" i="186" s="1"/>
  <c r="AL704" i="186"/>
  <c r="AF704" i="186"/>
  <c r="AB704" i="186"/>
  <c r="AC704" i="186" s="1"/>
  <c r="AX704" i="186" s="1"/>
  <c r="Y704" i="186"/>
  <c r="M704" i="186"/>
  <c r="AL703" i="186"/>
  <c r="AF703" i="186"/>
  <c r="AB703" i="186"/>
  <c r="Y703" i="186"/>
  <c r="AC703" i="186" s="1"/>
  <c r="M703" i="186"/>
  <c r="AL702" i="186"/>
  <c r="AF702" i="186"/>
  <c r="AB702" i="186"/>
  <c r="Y702" i="186"/>
  <c r="AC702" i="186" s="1"/>
  <c r="M702" i="186"/>
  <c r="AL701" i="186"/>
  <c r="AF701" i="186"/>
  <c r="AB701" i="186"/>
  <c r="AC701" i="186" s="1"/>
  <c r="Y701" i="186"/>
  <c r="M701" i="186"/>
  <c r="AL700" i="186"/>
  <c r="AF700" i="186"/>
  <c r="AB700" i="186"/>
  <c r="AC700" i="186" s="1"/>
  <c r="Y700" i="186"/>
  <c r="M700" i="186"/>
  <c r="AL699" i="186"/>
  <c r="AF699" i="186"/>
  <c r="AC699" i="186"/>
  <c r="AB699" i="186"/>
  <c r="Y699" i="186"/>
  <c r="M699" i="186"/>
  <c r="AL698" i="186"/>
  <c r="AF698" i="186"/>
  <c r="AB698" i="186"/>
  <c r="Y698" i="186"/>
  <c r="AC698" i="186" s="1"/>
  <c r="M698" i="186"/>
  <c r="AN697" i="186"/>
  <c r="AM697" i="186" s="1"/>
  <c r="AL697" i="186"/>
  <c r="AF697" i="186"/>
  <c r="AB697" i="186"/>
  <c r="AC697" i="186" s="1"/>
  <c r="AX697" i="186" s="1"/>
  <c r="Y697" i="186"/>
  <c r="M697" i="186"/>
  <c r="AL696" i="186"/>
  <c r="AF696" i="186"/>
  <c r="AC696" i="186"/>
  <c r="AB696" i="186"/>
  <c r="Y696" i="186"/>
  <c r="M696" i="186"/>
  <c r="AN695" i="186"/>
  <c r="AM695" i="186" s="1"/>
  <c r="AL695" i="186"/>
  <c r="AF695" i="186"/>
  <c r="AB695" i="186"/>
  <c r="Y695" i="186"/>
  <c r="AC695" i="186" s="1"/>
  <c r="AX695" i="186" s="1"/>
  <c r="M695" i="186"/>
  <c r="AL694" i="186"/>
  <c r="AF694" i="186"/>
  <c r="AB694" i="186"/>
  <c r="Y694" i="186"/>
  <c r="AC694" i="186" s="1"/>
  <c r="M694" i="186"/>
  <c r="AN693" i="186"/>
  <c r="AM693" i="186"/>
  <c r="AL693" i="186"/>
  <c r="AF693" i="186"/>
  <c r="AB693" i="186"/>
  <c r="AC693" i="186" s="1"/>
  <c r="AX693" i="186" s="1"/>
  <c r="Y693" i="186"/>
  <c r="M693" i="186"/>
  <c r="AL692" i="186"/>
  <c r="AF692" i="186"/>
  <c r="AB692" i="186"/>
  <c r="Y692" i="186"/>
  <c r="M692" i="186"/>
  <c r="AN691" i="186"/>
  <c r="AM691" i="186" s="1"/>
  <c r="AL691" i="186"/>
  <c r="AF691" i="186"/>
  <c r="AC691" i="186"/>
  <c r="AX691" i="186" s="1"/>
  <c r="AB691" i="186"/>
  <c r="Y691" i="186"/>
  <c r="M691" i="186"/>
  <c r="AL690" i="186"/>
  <c r="AF690" i="186"/>
  <c r="AB690" i="186"/>
  <c r="Y690" i="186"/>
  <c r="AC690" i="186" s="1"/>
  <c r="M690" i="186"/>
  <c r="AL689" i="186"/>
  <c r="AF689" i="186"/>
  <c r="AC689" i="186"/>
  <c r="AB689" i="186"/>
  <c r="Y689" i="186"/>
  <c r="M689" i="186"/>
  <c r="AL688" i="186"/>
  <c r="AF688" i="186"/>
  <c r="AB688" i="186"/>
  <c r="Y688" i="186"/>
  <c r="AC688" i="186" s="1"/>
  <c r="M688" i="186"/>
  <c r="AL687" i="186"/>
  <c r="AF687" i="186"/>
  <c r="AC687" i="186"/>
  <c r="AN687" i="186" s="1"/>
  <c r="AM687" i="186" s="1"/>
  <c r="AB687" i="186"/>
  <c r="Y687" i="186"/>
  <c r="M687" i="186"/>
  <c r="AN686" i="186"/>
  <c r="AM686" i="186"/>
  <c r="AL686" i="186"/>
  <c r="AF686" i="186"/>
  <c r="AB686" i="186"/>
  <c r="Y686" i="186"/>
  <c r="AC686" i="186" s="1"/>
  <c r="AX686" i="186" s="1"/>
  <c r="M686" i="186"/>
  <c r="AL685" i="186"/>
  <c r="AF685" i="186"/>
  <c r="AC685" i="186"/>
  <c r="AB685" i="186"/>
  <c r="Y685" i="186"/>
  <c r="M685" i="186"/>
  <c r="AL684" i="186"/>
  <c r="AF684" i="186"/>
  <c r="AB684" i="186"/>
  <c r="AC684" i="186" s="1"/>
  <c r="Y684" i="186"/>
  <c r="M684" i="186"/>
  <c r="AL683" i="186"/>
  <c r="AF683" i="186"/>
  <c r="AB683" i="186"/>
  <c r="Y683" i="186"/>
  <c r="AC683" i="186" s="1"/>
  <c r="M683" i="186"/>
  <c r="AL682" i="186"/>
  <c r="AF682" i="186"/>
  <c r="AC682" i="186"/>
  <c r="AB682" i="186"/>
  <c r="Y682" i="186"/>
  <c r="M682" i="186"/>
  <c r="AL681" i="186"/>
  <c r="AF681" i="186"/>
  <c r="AB681" i="186"/>
  <c r="Y681" i="186"/>
  <c r="AC681" i="186" s="1"/>
  <c r="M681" i="186"/>
  <c r="AL680" i="186"/>
  <c r="AF680" i="186"/>
  <c r="AB680" i="186"/>
  <c r="AC680" i="186" s="1"/>
  <c r="AX680" i="186" s="1"/>
  <c r="Y680" i="186"/>
  <c r="M680" i="186"/>
  <c r="AL679" i="186"/>
  <c r="AF679" i="186"/>
  <c r="AB679" i="186"/>
  <c r="Y679" i="186"/>
  <c r="AC679" i="186" s="1"/>
  <c r="M679" i="186"/>
  <c r="AL678" i="186"/>
  <c r="AF678" i="186"/>
  <c r="AC678" i="186"/>
  <c r="AN678" i="186" s="1"/>
  <c r="AM678" i="186" s="1"/>
  <c r="AB678" i="186"/>
  <c r="Y678" i="186"/>
  <c r="M678" i="186"/>
  <c r="AL677" i="186"/>
  <c r="AF677" i="186"/>
  <c r="AB677" i="186"/>
  <c r="AC677" i="186" s="1"/>
  <c r="Y677" i="186"/>
  <c r="M677" i="186"/>
  <c r="AN676" i="186"/>
  <c r="AM676" i="186"/>
  <c r="AL676" i="186"/>
  <c r="AF676" i="186"/>
  <c r="AB676" i="186"/>
  <c r="AC676" i="186" s="1"/>
  <c r="AX676" i="186" s="1"/>
  <c r="Y676" i="186"/>
  <c r="M676" i="186"/>
  <c r="AL675" i="186"/>
  <c r="AF675" i="186"/>
  <c r="AC675" i="186"/>
  <c r="AB675" i="186"/>
  <c r="Y675" i="186"/>
  <c r="M675" i="186"/>
  <c r="AL674" i="186"/>
  <c r="AF674" i="186"/>
  <c r="AB674" i="186"/>
  <c r="Y674" i="186"/>
  <c r="AC674" i="186" s="1"/>
  <c r="M674" i="186"/>
  <c r="AL673" i="186"/>
  <c r="AF673" i="186"/>
  <c r="AB673" i="186"/>
  <c r="AC673" i="186" s="1"/>
  <c r="Y673" i="186"/>
  <c r="M673" i="186"/>
  <c r="AL672" i="186"/>
  <c r="AF672" i="186"/>
  <c r="AC672" i="186"/>
  <c r="AB672" i="186"/>
  <c r="Y672" i="186"/>
  <c r="M672" i="186"/>
  <c r="AL671" i="186"/>
  <c r="AF671" i="186"/>
  <c r="AB671" i="186"/>
  <c r="Y671" i="186"/>
  <c r="AC671" i="186" s="1"/>
  <c r="M671" i="186"/>
  <c r="AL670" i="186"/>
  <c r="AF670" i="186"/>
  <c r="AB670" i="186"/>
  <c r="Y670" i="186"/>
  <c r="AC670" i="186" s="1"/>
  <c r="M670" i="186"/>
  <c r="AL669" i="186"/>
  <c r="AF669" i="186"/>
  <c r="AB669" i="186"/>
  <c r="AC669" i="186" s="1"/>
  <c r="Y669" i="186"/>
  <c r="M669" i="186"/>
  <c r="AL668" i="186"/>
  <c r="AF668" i="186"/>
  <c r="AC668" i="186"/>
  <c r="AB668" i="186"/>
  <c r="Y668" i="186"/>
  <c r="M668" i="186"/>
  <c r="AL667" i="186"/>
  <c r="AF667" i="186"/>
  <c r="AB667" i="186"/>
  <c r="Y667" i="186"/>
  <c r="AC667" i="186" s="1"/>
  <c r="M667" i="186"/>
  <c r="AX666" i="186"/>
  <c r="AL666" i="186"/>
  <c r="AF666" i="186"/>
  <c r="AC666" i="186"/>
  <c r="AN666" i="186" s="1"/>
  <c r="AM666" i="186" s="1"/>
  <c r="AB666" i="186"/>
  <c r="Y666" i="186"/>
  <c r="M666" i="186"/>
  <c r="AL665" i="186"/>
  <c r="AF665" i="186"/>
  <c r="AB665" i="186"/>
  <c r="Y665" i="186"/>
  <c r="AC665" i="186" s="1"/>
  <c r="M665" i="186"/>
  <c r="AL664" i="186"/>
  <c r="AF664" i="186"/>
  <c r="AB664" i="186"/>
  <c r="AC664" i="186" s="1"/>
  <c r="Y664" i="186"/>
  <c r="M664" i="186"/>
  <c r="AN663" i="186"/>
  <c r="AM663" i="186" s="1"/>
  <c r="AL663" i="186"/>
  <c r="AF663" i="186"/>
  <c r="AC663" i="186"/>
  <c r="AX663" i="186" s="1"/>
  <c r="AB663" i="186"/>
  <c r="Y663" i="186"/>
  <c r="M663" i="186"/>
  <c r="AL662" i="186"/>
  <c r="AF662" i="186"/>
  <c r="AB662" i="186"/>
  <c r="AC662" i="186" s="1"/>
  <c r="AX662" i="186" s="1"/>
  <c r="Y662" i="186"/>
  <c r="M662" i="186"/>
  <c r="AL661" i="186"/>
  <c r="AF661" i="186"/>
  <c r="AC661" i="186"/>
  <c r="AB661" i="186"/>
  <c r="Y661" i="186"/>
  <c r="M661" i="186"/>
  <c r="AL660" i="186"/>
  <c r="AF660" i="186"/>
  <c r="AB660" i="186"/>
  <c r="AC660" i="186" s="1"/>
  <c r="AX660" i="186" s="1"/>
  <c r="Y660" i="186"/>
  <c r="M660" i="186"/>
  <c r="AL659" i="186"/>
  <c r="AF659" i="186"/>
  <c r="AB659" i="186"/>
  <c r="Y659" i="186"/>
  <c r="AC659" i="186" s="1"/>
  <c r="M659" i="186"/>
  <c r="AL658" i="186"/>
  <c r="AF658" i="186"/>
  <c r="AB658" i="186"/>
  <c r="Y658" i="186"/>
  <c r="AC658" i="186" s="1"/>
  <c r="M658" i="186"/>
  <c r="AL657" i="186"/>
  <c r="AF657" i="186"/>
  <c r="AC657" i="186"/>
  <c r="AB657" i="186"/>
  <c r="Y657" i="186"/>
  <c r="M657" i="186"/>
  <c r="AL656" i="186"/>
  <c r="AF656" i="186"/>
  <c r="AB656" i="186"/>
  <c r="Y656" i="186"/>
  <c r="AC656" i="186" s="1"/>
  <c r="M656" i="186"/>
  <c r="AL655" i="186"/>
  <c r="AF655" i="186"/>
  <c r="AC655" i="186"/>
  <c r="AN655" i="186" s="1"/>
  <c r="AM655" i="186" s="1"/>
  <c r="AB655" i="186"/>
  <c r="Y655" i="186"/>
  <c r="M655" i="186"/>
  <c r="AL654" i="186"/>
  <c r="AF654" i="186"/>
  <c r="AB654" i="186"/>
  <c r="AC654" i="186" s="1"/>
  <c r="Y654" i="186"/>
  <c r="M654" i="186"/>
  <c r="AL653" i="186"/>
  <c r="AF653" i="186"/>
  <c r="AB653" i="186"/>
  <c r="AC653" i="186" s="1"/>
  <c r="Y653" i="186"/>
  <c r="M653" i="186"/>
  <c r="AN652" i="186"/>
  <c r="AM652" i="186" s="1"/>
  <c r="AL652" i="186"/>
  <c r="AF652" i="186"/>
  <c r="AC652" i="186"/>
  <c r="AX652" i="186" s="1"/>
  <c r="AB652" i="186"/>
  <c r="Y652" i="186"/>
  <c r="M652" i="186"/>
  <c r="AX651" i="186"/>
  <c r="AL651" i="186"/>
  <c r="AF651" i="186"/>
  <c r="AB651" i="186"/>
  <c r="Y651" i="186"/>
  <c r="AC651" i="186" s="1"/>
  <c r="AN651" i="186" s="1"/>
  <c r="AM651" i="186" s="1"/>
  <c r="M651" i="186"/>
  <c r="AL650" i="186"/>
  <c r="AF650" i="186"/>
  <c r="AB650" i="186"/>
  <c r="Y650" i="186"/>
  <c r="AC650" i="186" s="1"/>
  <c r="M650" i="186"/>
  <c r="AL649" i="186"/>
  <c r="AF649" i="186"/>
  <c r="AB649" i="186"/>
  <c r="Y649" i="186"/>
  <c r="M649" i="186"/>
  <c r="AL648" i="186"/>
  <c r="AF648" i="186"/>
  <c r="AB648" i="186"/>
  <c r="AC648" i="186" s="1"/>
  <c r="Y648" i="186"/>
  <c r="M648" i="186"/>
  <c r="AX647" i="186"/>
  <c r="AL647" i="186"/>
  <c r="AF647" i="186"/>
  <c r="AB647" i="186"/>
  <c r="Y647" i="186"/>
  <c r="AC647" i="186" s="1"/>
  <c r="AN647" i="186" s="1"/>
  <c r="AM647" i="186" s="1"/>
  <c r="M647" i="186"/>
  <c r="AL646" i="186"/>
  <c r="AF646" i="186"/>
  <c r="AC646" i="186"/>
  <c r="AB646" i="186"/>
  <c r="Y646" i="186"/>
  <c r="M646" i="186"/>
  <c r="AL645" i="186"/>
  <c r="AF645" i="186"/>
  <c r="AB645" i="186"/>
  <c r="Y645" i="186"/>
  <c r="AC645" i="186" s="1"/>
  <c r="M645" i="186"/>
  <c r="AL644" i="186"/>
  <c r="AF644" i="186"/>
  <c r="AC644" i="186"/>
  <c r="AN644" i="186" s="1"/>
  <c r="AM644" i="186" s="1"/>
  <c r="AB644" i="186"/>
  <c r="Y644" i="186"/>
  <c r="M644" i="186"/>
  <c r="AL643" i="186"/>
  <c r="AF643" i="186"/>
  <c r="AB643" i="186"/>
  <c r="Y643" i="186"/>
  <c r="AC643" i="186" s="1"/>
  <c r="M643" i="186"/>
  <c r="AL642" i="186"/>
  <c r="AF642" i="186"/>
  <c r="AC642" i="186"/>
  <c r="AB642" i="186"/>
  <c r="Y642" i="186"/>
  <c r="M642" i="186"/>
  <c r="AN641" i="186"/>
  <c r="AM641" i="186" s="1"/>
  <c r="AL641" i="186"/>
  <c r="AF641" i="186"/>
  <c r="AC641" i="186"/>
  <c r="AX641" i="186" s="1"/>
  <c r="AB641" i="186"/>
  <c r="Y641" i="186"/>
  <c r="M641" i="186"/>
  <c r="AX640" i="186"/>
  <c r="AN640" i="186"/>
  <c r="AM640" i="186" s="1"/>
  <c r="AL640" i="186"/>
  <c r="AF640" i="186"/>
  <c r="AB640" i="186"/>
  <c r="AC640" i="186" s="1"/>
  <c r="Y640" i="186"/>
  <c r="M640" i="186"/>
  <c r="AL639" i="186"/>
  <c r="AF639" i="186"/>
  <c r="AB639" i="186"/>
  <c r="Y639" i="186"/>
  <c r="AC639" i="186" s="1"/>
  <c r="M639" i="186"/>
  <c r="AX638" i="186"/>
  <c r="AL638" i="186"/>
  <c r="AF638" i="186"/>
  <c r="AC638" i="186"/>
  <c r="AN638" i="186" s="1"/>
  <c r="AM638" i="186" s="1"/>
  <c r="AB638" i="186"/>
  <c r="Y638" i="186"/>
  <c r="M638" i="186"/>
  <c r="AL637" i="186"/>
  <c r="AF637" i="186"/>
  <c r="AB637" i="186"/>
  <c r="AC637" i="186" s="1"/>
  <c r="Y637" i="186"/>
  <c r="M637" i="186"/>
  <c r="AL636" i="186"/>
  <c r="AF636" i="186"/>
  <c r="AB636" i="186"/>
  <c r="Y636" i="186"/>
  <c r="AC636" i="186" s="1"/>
  <c r="M636" i="186"/>
  <c r="AL635" i="186"/>
  <c r="AF635" i="186"/>
  <c r="AC635" i="186"/>
  <c r="AB635" i="186"/>
  <c r="Y635" i="186"/>
  <c r="M635" i="186"/>
  <c r="AL634" i="186"/>
  <c r="AF634" i="186"/>
  <c r="AB634" i="186"/>
  <c r="Y634" i="186"/>
  <c r="M634" i="186"/>
  <c r="AL633" i="186"/>
  <c r="AF633" i="186"/>
  <c r="AC633" i="186"/>
  <c r="AB633" i="186"/>
  <c r="Y633" i="186"/>
  <c r="M633" i="186"/>
  <c r="AL632" i="186"/>
  <c r="AF632" i="186"/>
  <c r="AB632" i="186"/>
  <c r="AC632" i="186" s="1"/>
  <c r="Y632" i="186"/>
  <c r="M632" i="186"/>
  <c r="AL631" i="186"/>
  <c r="AF631" i="186"/>
  <c r="AC631" i="186"/>
  <c r="AB631" i="186"/>
  <c r="Y631" i="186"/>
  <c r="M631" i="186"/>
  <c r="AL630" i="186"/>
  <c r="AF630" i="186"/>
  <c r="AB630" i="186"/>
  <c r="Y630" i="186"/>
  <c r="AC630" i="186" s="1"/>
  <c r="M630" i="186"/>
  <c r="AL629" i="186"/>
  <c r="AF629" i="186"/>
  <c r="AB629" i="186"/>
  <c r="AC629" i="186" s="1"/>
  <c r="AX629" i="186" s="1"/>
  <c r="Y629" i="186"/>
  <c r="M629" i="186"/>
  <c r="AL628" i="186"/>
  <c r="AF628" i="186"/>
  <c r="AB628" i="186"/>
  <c r="Y628" i="186"/>
  <c r="AC628" i="186" s="1"/>
  <c r="M628" i="186"/>
  <c r="AL627" i="186"/>
  <c r="AF627" i="186"/>
  <c r="AC627" i="186"/>
  <c r="AN627" i="186" s="1"/>
  <c r="AM627" i="186" s="1"/>
  <c r="AB627" i="186"/>
  <c r="Y627" i="186"/>
  <c r="M627" i="186"/>
  <c r="AN626" i="186"/>
  <c r="AM626" i="186" s="1"/>
  <c r="AL626" i="186"/>
  <c r="AF626" i="186"/>
  <c r="AC626" i="186"/>
  <c r="AX626" i="186" s="1"/>
  <c r="AB626" i="186"/>
  <c r="Y626" i="186"/>
  <c r="M626" i="186"/>
  <c r="AL625" i="186"/>
  <c r="AF625" i="186"/>
  <c r="AB625" i="186"/>
  <c r="Y625" i="186"/>
  <c r="AC625" i="186" s="1"/>
  <c r="M625" i="186"/>
  <c r="AL624" i="186"/>
  <c r="AF624" i="186"/>
  <c r="AC624" i="186"/>
  <c r="AB624" i="186"/>
  <c r="Y624" i="186"/>
  <c r="M624" i="186"/>
  <c r="AL623" i="186"/>
  <c r="AF623" i="186"/>
  <c r="AB623" i="186"/>
  <c r="Y623" i="186"/>
  <c r="AC623" i="186" s="1"/>
  <c r="M623" i="186"/>
  <c r="AL622" i="186"/>
  <c r="AF622" i="186"/>
  <c r="AB622" i="186"/>
  <c r="AC622" i="186" s="1"/>
  <c r="Y622" i="186"/>
  <c r="M622" i="186"/>
  <c r="AL621" i="186"/>
  <c r="AF621" i="186"/>
  <c r="AB621" i="186"/>
  <c r="AC621" i="186" s="1"/>
  <c r="Y621" i="186"/>
  <c r="M621" i="186"/>
  <c r="AL620" i="186"/>
  <c r="AF620" i="186"/>
  <c r="AB620" i="186"/>
  <c r="AC620" i="186" s="1"/>
  <c r="Y620" i="186"/>
  <c r="M620" i="186"/>
  <c r="AL619" i="186"/>
  <c r="AF619" i="186"/>
  <c r="AB619" i="186"/>
  <c r="Y619" i="186"/>
  <c r="AC619" i="186" s="1"/>
  <c r="M619" i="186"/>
  <c r="AL618" i="186"/>
  <c r="AF618" i="186"/>
  <c r="AC618" i="186"/>
  <c r="AN618" i="186" s="1"/>
  <c r="AM618" i="186" s="1"/>
  <c r="AB618" i="186"/>
  <c r="Y618" i="186"/>
  <c r="M618" i="186"/>
  <c r="AL617" i="186"/>
  <c r="AF617" i="186"/>
  <c r="AB617" i="186"/>
  <c r="Y617" i="186"/>
  <c r="AC617" i="186" s="1"/>
  <c r="M617" i="186"/>
  <c r="AL616" i="186"/>
  <c r="AF616" i="186"/>
  <c r="AB616" i="186"/>
  <c r="AC616" i="186" s="1"/>
  <c r="Y616" i="186"/>
  <c r="M616" i="186"/>
  <c r="AN615" i="186"/>
  <c r="AM615" i="186" s="1"/>
  <c r="AL615" i="186"/>
  <c r="AF615" i="186"/>
  <c r="AC615" i="186"/>
  <c r="AX615" i="186" s="1"/>
  <c r="AB615" i="186"/>
  <c r="Y615" i="186"/>
  <c r="M615" i="186"/>
  <c r="AL614" i="186"/>
  <c r="AF614" i="186"/>
  <c r="AB614" i="186"/>
  <c r="AC614" i="186" s="1"/>
  <c r="Y614" i="186"/>
  <c r="M614" i="186"/>
  <c r="AL613" i="186"/>
  <c r="AF613" i="186"/>
  <c r="AC613" i="186"/>
  <c r="AB613" i="186"/>
  <c r="Y613" i="186"/>
  <c r="M613" i="186"/>
  <c r="AL612" i="186"/>
  <c r="AF612" i="186"/>
  <c r="AB612" i="186"/>
  <c r="Y612" i="186"/>
  <c r="M612" i="186"/>
  <c r="AL611" i="186"/>
  <c r="AF611" i="186"/>
  <c r="AB611" i="186"/>
  <c r="Y611" i="186"/>
  <c r="AC611" i="186" s="1"/>
  <c r="M611" i="186"/>
  <c r="AL610" i="186"/>
  <c r="AF610" i="186"/>
  <c r="AB610" i="186"/>
  <c r="Y610" i="186"/>
  <c r="AC610" i="186" s="1"/>
  <c r="M610" i="186"/>
  <c r="AL609" i="186"/>
  <c r="AF609" i="186"/>
  <c r="AC609" i="186"/>
  <c r="AX609" i="186" s="1"/>
  <c r="AB609" i="186"/>
  <c r="Y609" i="186"/>
  <c r="M609" i="186"/>
  <c r="AX608" i="186"/>
  <c r="AM608" i="186"/>
  <c r="AL608" i="186"/>
  <c r="AF608" i="186"/>
  <c r="AB608" i="186"/>
  <c r="Y608" i="186"/>
  <c r="AC608" i="186" s="1"/>
  <c r="AN608" i="186" s="1"/>
  <c r="M608" i="186"/>
  <c r="AL607" i="186"/>
  <c r="AF607" i="186"/>
  <c r="AB607" i="186"/>
  <c r="Y607" i="186"/>
  <c r="AC607" i="186" s="1"/>
  <c r="M607" i="186"/>
  <c r="AN606" i="186"/>
  <c r="AM606" i="186" s="1"/>
  <c r="AL606" i="186"/>
  <c r="AF606" i="186"/>
  <c r="AB606" i="186"/>
  <c r="AC606" i="186" s="1"/>
  <c r="AX606" i="186" s="1"/>
  <c r="Y606" i="186"/>
  <c r="M606" i="186"/>
  <c r="AL605" i="186"/>
  <c r="AF605" i="186"/>
  <c r="AC605" i="186"/>
  <c r="AB605" i="186"/>
  <c r="Y605" i="186"/>
  <c r="M605" i="186"/>
  <c r="AL604" i="186"/>
  <c r="AF604" i="186"/>
  <c r="AC604" i="186"/>
  <c r="AX604" i="186" s="1"/>
  <c r="AB604" i="186"/>
  <c r="Y604" i="186"/>
  <c r="M604" i="186"/>
  <c r="AX603" i="186"/>
  <c r="AN603" i="186"/>
  <c r="AM603" i="186" s="1"/>
  <c r="AL603" i="186"/>
  <c r="AF603" i="186"/>
  <c r="AB603" i="186"/>
  <c r="Y603" i="186"/>
  <c r="AC603" i="186" s="1"/>
  <c r="M603" i="186"/>
  <c r="AL602" i="186"/>
  <c r="AF602" i="186"/>
  <c r="AB602" i="186"/>
  <c r="Y602" i="186"/>
  <c r="AC602" i="186" s="1"/>
  <c r="M602" i="186"/>
  <c r="AL601" i="186"/>
  <c r="AF601" i="186"/>
  <c r="AB601" i="186"/>
  <c r="AC601" i="186" s="1"/>
  <c r="AX601" i="186" s="1"/>
  <c r="Y601" i="186"/>
  <c r="M601" i="186"/>
  <c r="AL600" i="186"/>
  <c r="AF600" i="186"/>
  <c r="AB600" i="186"/>
  <c r="Y600" i="186"/>
  <c r="M600" i="186"/>
  <c r="AL599" i="186"/>
  <c r="AF599" i="186"/>
  <c r="AB599" i="186"/>
  <c r="Y599" i="186"/>
  <c r="AC599" i="186" s="1"/>
  <c r="M599" i="186"/>
  <c r="AL598" i="186"/>
  <c r="AF598" i="186"/>
  <c r="AC598" i="186"/>
  <c r="AB598" i="186"/>
  <c r="Y598" i="186"/>
  <c r="M598" i="186"/>
  <c r="AL597" i="186"/>
  <c r="AF597" i="186"/>
  <c r="AB597" i="186"/>
  <c r="Y597" i="186"/>
  <c r="AC597" i="186" s="1"/>
  <c r="M597" i="186"/>
  <c r="AL596" i="186"/>
  <c r="AF596" i="186"/>
  <c r="AB596" i="186"/>
  <c r="Y596" i="186"/>
  <c r="AC596" i="186" s="1"/>
  <c r="AX596" i="186" s="1"/>
  <c r="M596" i="186"/>
  <c r="AL595" i="186"/>
  <c r="AF595" i="186"/>
  <c r="AB595" i="186"/>
  <c r="Y595" i="186"/>
  <c r="AC595" i="186" s="1"/>
  <c r="M595" i="186"/>
  <c r="AN594" i="186"/>
  <c r="AM594" i="186" s="1"/>
  <c r="AL594" i="186"/>
  <c r="AF594" i="186"/>
  <c r="AC594" i="186"/>
  <c r="AX594" i="186" s="1"/>
  <c r="AB594" i="186"/>
  <c r="Y594" i="186"/>
  <c r="M594" i="186"/>
  <c r="AL593" i="186"/>
  <c r="AF593" i="186"/>
  <c r="AC593" i="186"/>
  <c r="AB593" i="186"/>
  <c r="Y593" i="186"/>
  <c r="M593" i="186"/>
  <c r="AL592" i="186"/>
  <c r="AF592" i="186"/>
  <c r="AB592" i="186"/>
  <c r="AC592" i="186" s="1"/>
  <c r="Y592" i="186"/>
  <c r="M592" i="186"/>
  <c r="AX591" i="186"/>
  <c r="AL591" i="186"/>
  <c r="AF591" i="186"/>
  <c r="AC591" i="186"/>
  <c r="AN591" i="186" s="1"/>
  <c r="AM591" i="186" s="1"/>
  <c r="AB591" i="186"/>
  <c r="Y591" i="186"/>
  <c r="M591" i="186"/>
  <c r="AM590" i="186"/>
  <c r="AL590" i="186"/>
  <c r="AF590" i="186"/>
  <c r="AC590" i="186"/>
  <c r="AN590" i="186" s="1"/>
  <c r="AB590" i="186"/>
  <c r="Y590" i="186"/>
  <c r="M590" i="186"/>
  <c r="AL589" i="186"/>
  <c r="AF589" i="186"/>
  <c r="AB589" i="186"/>
  <c r="Y589" i="186"/>
  <c r="M589" i="186"/>
  <c r="AX588" i="186"/>
  <c r="AN588" i="186"/>
  <c r="AM588" i="186" s="1"/>
  <c r="AL588" i="186"/>
  <c r="AF588" i="186"/>
  <c r="AC588" i="186"/>
  <c r="AB588" i="186"/>
  <c r="Y588" i="186"/>
  <c r="M588" i="186"/>
  <c r="AX587" i="186"/>
  <c r="AL587" i="186"/>
  <c r="AF587" i="186"/>
  <c r="AC587" i="186"/>
  <c r="AN587" i="186" s="1"/>
  <c r="AM587" i="186" s="1"/>
  <c r="AB587" i="186"/>
  <c r="Y587" i="186"/>
  <c r="M587" i="186"/>
  <c r="AL586" i="186"/>
  <c r="AF586" i="186"/>
  <c r="AB586" i="186"/>
  <c r="Y586" i="186"/>
  <c r="M586" i="186"/>
  <c r="AL585" i="186"/>
  <c r="AF585" i="186"/>
  <c r="AB585" i="186"/>
  <c r="AC585" i="186" s="1"/>
  <c r="AX585" i="186" s="1"/>
  <c r="Y585" i="186"/>
  <c r="M585" i="186"/>
  <c r="AN584" i="186"/>
  <c r="AM584" i="186" s="1"/>
  <c r="AL584" i="186"/>
  <c r="AF584" i="186"/>
  <c r="AB584" i="186"/>
  <c r="AC584" i="186" s="1"/>
  <c r="AX584" i="186" s="1"/>
  <c r="Y584" i="186"/>
  <c r="M584" i="186"/>
  <c r="AL583" i="186"/>
  <c r="AF583" i="186"/>
  <c r="AB583" i="186"/>
  <c r="Y583" i="186"/>
  <c r="AC583" i="186" s="1"/>
  <c r="M583" i="186"/>
  <c r="AL582" i="186"/>
  <c r="AF582" i="186"/>
  <c r="AB582" i="186"/>
  <c r="Y582" i="186"/>
  <c r="AC582" i="186" s="1"/>
  <c r="M582" i="186"/>
  <c r="AL581" i="186"/>
  <c r="AF581" i="186"/>
  <c r="AB581" i="186"/>
  <c r="Y581" i="186"/>
  <c r="M581" i="186"/>
  <c r="AL580" i="186"/>
  <c r="AF580" i="186"/>
  <c r="AB580" i="186"/>
  <c r="Y580" i="186"/>
  <c r="AC580" i="186" s="1"/>
  <c r="M580" i="186"/>
  <c r="AN579" i="186"/>
  <c r="AM579" i="186"/>
  <c r="AL579" i="186"/>
  <c r="AF579" i="186"/>
  <c r="AB579" i="186"/>
  <c r="Y579" i="186"/>
  <c r="AC579" i="186" s="1"/>
  <c r="AX579" i="186" s="1"/>
  <c r="M579" i="186"/>
  <c r="AN578" i="186"/>
  <c r="AM578" i="186" s="1"/>
  <c r="AL578" i="186"/>
  <c r="AF578" i="186"/>
  <c r="AC578" i="186"/>
  <c r="AX578" i="186" s="1"/>
  <c r="AB578" i="186"/>
  <c r="Y578" i="186"/>
  <c r="M578" i="186"/>
  <c r="AL577" i="186"/>
  <c r="AF577" i="186"/>
  <c r="AB577" i="186"/>
  <c r="AC577" i="186" s="1"/>
  <c r="Y577" i="186"/>
  <c r="M577" i="186"/>
  <c r="AX576" i="186"/>
  <c r="AN576" i="186"/>
  <c r="AM576" i="186" s="1"/>
  <c r="AL576" i="186"/>
  <c r="AF576" i="186"/>
  <c r="AC576" i="186"/>
  <c r="AB576" i="186"/>
  <c r="Y576" i="186"/>
  <c r="M576" i="186"/>
  <c r="AM575" i="186"/>
  <c r="AL575" i="186"/>
  <c r="AF575" i="186"/>
  <c r="AB575" i="186"/>
  <c r="Y575" i="186"/>
  <c r="AC575" i="186" s="1"/>
  <c r="AN575" i="186" s="1"/>
  <c r="M575" i="186"/>
  <c r="AL574" i="186"/>
  <c r="AF574" i="186"/>
  <c r="AB574" i="186"/>
  <c r="AC574" i="186" s="1"/>
  <c r="Y574" i="186"/>
  <c r="M574" i="186"/>
  <c r="AL573" i="186"/>
  <c r="AF573" i="186"/>
  <c r="AB573" i="186"/>
  <c r="AC573" i="186" s="1"/>
  <c r="Y573" i="186"/>
  <c r="M573" i="186"/>
  <c r="AX572" i="186"/>
  <c r="AN572" i="186"/>
  <c r="AM572" i="186" s="1"/>
  <c r="AL572" i="186"/>
  <c r="AF572" i="186"/>
  <c r="AC572" i="186"/>
  <c r="AB572" i="186"/>
  <c r="Y572" i="186"/>
  <c r="M572" i="186"/>
  <c r="AX571" i="186"/>
  <c r="AN571" i="186"/>
  <c r="AM571" i="186" s="1"/>
  <c r="AL571" i="186"/>
  <c r="AF571" i="186"/>
  <c r="AC571" i="186"/>
  <c r="AB571" i="186"/>
  <c r="Y571" i="186"/>
  <c r="M571" i="186"/>
  <c r="AL570" i="186"/>
  <c r="AF570" i="186"/>
  <c r="AB570" i="186"/>
  <c r="Y570" i="186"/>
  <c r="M570" i="186"/>
  <c r="AL569" i="186"/>
  <c r="AF569" i="186"/>
  <c r="AB569" i="186"/>
  <c r="Y569" i="186"/>
  <c r="AC569" i="186" s="1"/>
  <c r="M569" i="186"/>
  <c r="AN568" i="186"/>
  <c r="AM568" i="186" s="1"/>
  <c r="AL568" i="186"/>
  <c r="AF568" i="186"/>
  <c r="AB568" i="186"/>
  <c r="AC568" i="186" s="1"/>
  <c r="AX568" i="186" s="1"/>
  <c r="Y568" i="186"/>
  <c r="M568" i="186"/>
  <c r="AL567" i="186"/>
  <c r="AF567" i="186"/>
  <c r="AC567" i="186"/>
  <c r="AB567" i="186"/>
  <c r="Y567" i="186"/>
  <c r="M567" i="186"/>
  <c r="AL566" i="186"/>
  <c r="AF566" i="186"/>
  <c r="AC566" i="186"/>
  <c r="AB566" i="186"/>
  <c r="Y566" i="186"/>
  <c r="M566" i="186"/>
  <c r="AN565" i="186"/>
  <c r="AM565" i="186" s="1"/>
  <c r="AL565" i="186"/>
  <c r="AF565" i="186"/>
  <c r="AC565" i="186"/>
  <c r="AX565" i="186" s="1"/>
  <c r="AB565" i="186"/>
  <c r="Y565" i="186"/>
  <c r="M565" i="186"/>
  <c r="AX564" i="186"/>
  <c r="AM564" i="186"/>
  <c r="AL564" i="186"/>
  <c r="AF564" i="186"/>
  <c r="AB564" i="186"/>
  <c r="AC564" i="186" s="1"/>
  <c r="AN564" i="186" s="1"/>
  <c r="Y564" i="186"/>
  <c r="M564" i="186"/>
  <c r="AL563" i="186"/>
  <c r="AF563" i="186"/>
  <c r="AC563" i="186"/>
  <c r="AB563" i="186"/>
  <c r="Y563" i="186"/>
  <c r="M563" i="186"/>
  <c r="AL562" i="186"/>
  <c r="AF562" i="186"/>
  <c r="AC562" i="186"/>
  <c r="AB562" i="186"/>
  <c r="Y562" i="186"/>
  <c r="M562" i="186"/>
  <c r="AN561" i="186"/>
  <c r="AM561" i="186" s="1"/>
  <c r="AL561" i="186"/>
  <c r="AF561" i="186"/>
  <c r="AC561" i="186"/>
  <c r="AX561" i="186" s="1"/>
  <c r="AB561" i="186"/>
  <c r="Y561" i="186"/>
  <c r="M561" i="186"/>
  <c r="AX560" i="186"/>
  <c r="AN560" i="186"/>
  <c r="AM560" i="186" s="1"/>
  <c r="AL560" i="186"/>
  <c r="AF560" i="186"/>
  <c r="AC560" i="186"/>
  <c r="AB560" i="186"/>
  <c r="Y560" i="186"/>
  <c r="M560" i="186"/>
  <c r="AL559" i="186"/>
  <c r="AF559" i="186"/>
  <c r="AB559" i="186"/>
  <c r="Y559" i="186"/>
  <c r="AC559" i="186" s="1"/>
  <c r="M559" i="186"/>
  <c r="AL558" i="186"/>
  <c r="AF558" i="186"/>
  <c r="AB558" i="186"/>
  <c r="Y558" i="186"/>
  <c r="M558" i="186"/>
  <c r="AL557" i="186"/>
  <c r="AF557" i="186"/>
  <c r="AB557" i="186"/>
  <c r="AC557" i="186" s="1"/>
  <c r="Y557" i="186"/>
  <c r="M557" i="186"/>
  <c r="AL556" i="186"/>
  <c r="AF556" i="186"/>
  <c r="AC556" i="186"/>
  <c r="AB556" i="186"/>
  <c r="Y556" i="186"/>
  <c r="M556" i="186"/>
  <c r="AX555" i="186"/>
  <c r="AL555" i="186"/>
  <c r="AF555" i="186"/>
  <c r="AC555" i="186"/>
  <c r="AN555" i="186" s="1"/>
  <c r="AM555" i="186" s="1"/>
  <c r="AB555" i="186"/>
  <c r="Y555" i="186"/>
  <c r="M555" i="186"/>
  <c r="AL554" i="186"/>
  <c r="AF554" i="186"/>
  <c r="AB554" i="186"/>
  <c r="Y554" i="186"/>
  <c r="AC554" i="186" s="1"/>
  <c r="M554" i="186"/>
  <c r="AL553" i="186"/>
  <c r="AF553" i="186"/>
  <c r="AB553" i="186"/>
  <c r="Y553" i="186"/>
  <c r="M553" i="186"/>
  <c r="AL552" i="186"/>
  <c r="AF552" i="186"/>
  <c r="AB552" i="186"/>
  <c r="AC552" i="186" s="1"/>
  <c r="Y552" i="186"/>
  <c r="M552" i="186"/>
  <c r="AN551" i="186"/>
  <c r="AM551" i="186" s="1"/>
  <c r="AL551" i="186"/>
  <c r="AF551" i="186"/>
  <c r="AC551" i="186"/>
  <c r="AX551" i="186" s="1"/>
  <c r="AB551" i="186"/>
  <c r="Y551" i="186"/>
  <c r="M551" i="186"/>
  <c r="AX550" i="186"/>
  <c r="AL550" i="186"/>
  <c r="AF550" i="186"/>
  <c r="AC550" i="186"/>
  <c r="AN550" i="186" s="1"/>
  <c r="AM550" i="186" s="1"/>
  <c r="AB550" i="186"/>
  <c r="Y550" i="186"/>
  <c r="M550" i="186"/>
  <c r="AL549" i="186"/>
  <c r="AF549" i="186"/>
  <c r="AC549" i="186"/>
  <c r="AB549" i="186"/>
  <c r="Y549" i="186"/>
  <c r="M549" i="186"/>
  <c r="AL548" i="186"/>
  <c r="AF548" i="186"/>
  <c r="AB548" i="186"/>
  <c r="Y548" i="186"/>
  <c r="M548" i="186"/>
  <c r="AL547" i="186"/>
  <c r="AF547" i="186"/>
  <c r="AB547" i="186"/>
  <c r="Y547" i="186"/>
  <c r="AC547" i="186" s="1"/>
  <c r="M547" i="186"/>
  <c r="AN546" i="186"/>
  <c r="AM546" i="186"/>
  <c r="AL546" i="186"/>
  <c r="AF546" i="186"/>
  <c r="AC546" i="186"/>
  <c r="AX546" i="186" s="1"/>
  <c r="AB546" i="186"/>
  <c r="Y546" i="186"/>
  <c r="M546" i="186"/>
  <c r="AL545" i="186"/>
  <c r="AF545" i="186"/>
  <c r="AB545" i="186"/>
  <c r="AC545" i="186" s="1"/>
  <c r="AX545" i="186" s="1"/>
  <c r="Y545" i="186"/>
  <c r="M545" i="186"/>
  <c r="AL544" i="186"/>
  <c r="AF544" i="186"/>
  <c r="AC544" i="186"/>
  <c r="AB544" i="186"/>
  <c r="Y544" i="186"/>
  <c r="M544" i="186"/>
  <c r="AX543" i="186"/>
  <c r="AL543" i="186"/>
  <c r="AF543" i="186"/>
  <c r="AB543" i="186"/>
  <c r="Y543" i="186"/>
  <c r="AC543" i="186" s="1"/>
  <c r="AN543" i="186" s="1"/>
  <c r="AM543" i="186" s="1"/>
  <c r="M543" i="186"/>
  <c r="AN542" i="186"/>
  <c r="AM542" i="186"/>
  <c r="AL542" i="186"/>
  <c r="AF542" i="186"/>
  <c r="AB542" i="186"/>
  <c r="AC542" i="186" s="1"/>
  <c r="AX542" i="186" s="1"/>
  <c r="Y542" i="186"/>
  <c r="M542" i="186"/>
  <c r="AL541" i="186"/>
  <c r="AF541" i="186"/>
  <c r="AC541" i="186"/>
  <c r="AB541" i="186"/>
  <c r="Y541" i="186"/>
  <c r="M541" i="186"/>
  <c r="AN540" i="186"/>
  <c r="AM540" i="186" s="1"/>
  <c r="AL540" i="186"/>
  <c r="AF540" i="186"/>
  <c r="AB540" i="186"/>
  <c r="AC540" i="186" s="1"/>
  <c r="AX540" i="186" s="1"/>
  <c r="Y540" i="186"/>
  <c r="M540" i="186"/>
  <c r="AL539" i="186"/>
  <c r="AF539" i="186"/>
  <c r="AC539" i="186"/>
  <c r="AB539" i="186"/>
  <c r="Y539" i="186"/>
  <c r="M539" i="186"/>
  <c r="AM538" i="186"/>
  <c r="AL538" i="186"/>
  <c r="AF538" i="186"/>
  <c r="AB538" i="186"/>
  <c r="AC538" i="186" s="1"/>
  <c r="AN538" i="186" s="1"/>
  <c r="Y538" i="186"/>
  <c r="M538" i="186"/>
  <c r="AL537" i="186"/>
  <c r="AF537" i="186"/>
  <c r="AB537" i="186"/>
  <c r="Y537" i="186"/>
  <c r="M537" i="186"/>
  <c r="AL536" i="186"/>
  <c r="AF536" i="186"/>
  <c r="AB536" i="186"/>
  <c r="Y536" i="186"/>
  <c r="M536" i="186"/>
  <c r="AX535" i="186"/>
  <c r="AN535" i="186"/>
  <c r="AM535" i="186" s="1"/>
  <c r="AL535" i="186"/>
  <c r="AF535" i="186"/>
  <c r="AC535" i="186"/>
  <c r="AB535" i="186"/>
  <c r="Y535" i="186"/>
  <c r="M535" i="186"/>
  <c r="AL534" i="186"/>
  <c r="AF534" i="186"/>
  <c r="AC534" i="186"/>
  <c r="AB534" i="186"/>
  <c r="Y534" i="186"/>
  <c r="M534" i="186"/>
  <c r="AL533" i="186"/>
  <c r="AF533" i="186"/>
  <c r="AC533" i="186"/>
  <c r="AX533" i="186" s="1"/>
  <c r="AB533" i="186"/>
  <c r="Y533" i="186"/>
  <c r="M533" i="186"/>
  <c r="AL532" i="186"/>
  <c r="AF532" i="186"/>
  <c r="AB532" i="186"/>
  <c r="Y532" i="186"/>
  <c r="AC532" i="186" s="1"/>
  <c r="AN532" i="186" s="1"/>
  <c r="AM532" i="186" s="1"/>
  <c r="M532" i="186"/>
  <c r="AL531" i="186"/>
  <c r="AF531" i="186"/>
  <c r="AB531" i="186"/>
  <c r="Y531" i="186"/>
  <c r="AC531" i="186" s="1"/>
  <c r="M531" i="186"/>
  <c r="AL530" i="186"/>
  <c r="AF530" i="186"/>
  <c r="AC530" i="186"/>
  <c r="AB530" i="186"/>
  <c r="Y530" i="186"/>
  <c r="M530" i="186"/>
  <c r="AL529" i="186"/>
  <c r="AF529" i="186"/>
  <c r="AB529" i="186"/>
  <c r="AC529" i="186" s="1"/>
  <c r="Y529" i="186"/>
  <c r="M529" i="186"/>
  <c r="AL528" i="186"/>
  <c r="AF528" i="186"/>
  <c r="AB528" i="186"/>
  <c r="AC528" i="186" s="1"/>
  <c r="AN528" i="186" s="1"/>
  <c r="AM528" i="186" s="1"/>
  <c r="Y528" i="186"/>
  <c r="M528" i="186"/>
  <c r="AL527" i="186"/>
  <c r="AF527" i="186"/>
  <c r="AB527" i="186"/>
  <c r="Y527" i="186"/>
  <c r="AC527" i="186" s="1"/>
  <c r="AN527" i="186" s="1"/>
  <c r="AM527" i="186" s="1"/>
  <c r="M527" i="186"/>
  <c r="AL526" i="186"/>
  <c r="AF526" i="186"/>
  <c r="AC526" i="186"/>
  <c r="AB526" i="186"/>
  <c r="Y526" i="186"/>
  <c r="M526" i="186"/>
  <c r="AL525" i="186"/>
  <c r="AF525" i="186"/>
  <c r="AB525" i="186"/>
  <c r="Y525" i="186"/>
  <c r="M525" i="186"/>
  <c r="AL524" i="186"/>
  <c r="AF524" i="186"/>
  <c r="AB524" i="186"/>
  <c r="Y524" i="186"/>
  <c r="M524" i="186"/>
  <c r="AL523" i="186"/>
  <c r="AF523" i="186"/>
  <c r="AC523" i="186"/>
  <c r="AB523" i="186"/>
  <c r="Y523" i="186"/>
  <c r="M523" i="186"/>
  <c r="AL522" i="186"/>
  <c r="AF522" i="186"/>
  <c r="AB522" i="186"/>
  <c r="Y522" i="186"/>
  <c r="M522" i="186"/>
  <c r="AL521" i="186"/>
  <c r="AF521" i="186"/>
  <c r="AC521" i="186"/>
  <c r="AB521" i="186"/>
  <c r="Y521" i="186"/>
  <c r="M521" i="186"/>
  <c r="AN520" i="186"/>
  <c r="AM520" i="186"/>
  <c r="AL520" i="186"/>
  <c r="AF520" i="186"/>
  <c r="AB520" i="186"/>
  <c r="AC520" i="186" s="1"/>
  <c r="AX520" i="186" s="1"/>
  <c r="Y520" i="186"/>
  <c r="M520" i="186"/>
  <c r="AN519" i="186"/>
  <c r="AM519" i="186"/>
  <c r="AL519" i="186"/>
  <c r="AF519" i="186"/>
  <c r="AC519" i="186"/>
  <c r="AX519" i="186" s="1"/>
  <c r="AB519" i="186"/>
  <c r="Y519" i="186"/>
  <c r="M519" i="186"/>
  <c r="AL518" i="186"/>
  <c r="AF518" i="186"/>
  <c r="AC518" i="186"/>
  <c r="AB518" i="186"/>
  <c r="Y518" i="186"/>
  <c r="M518" i="186"/>
  <c r="AL517" i="186"/>
  <c r="AF517" i="186"/>
  <c r="AB517" i="186"/>
  <c r="AC517" i="186" s="1"/>
  <c r="Y517" i="186"/>
  <c r="M517" i="186"/>
  <c r="AL516" i="186"/>
  <c r="AF516" i="186"/>
  <c r="AB516" i="186"/>
  <c r="Y516" i="186"/>
  <c r="M516" i="186"/>
  <c r="AL515" i="186"/>
  <c r="AF515" i="186"/>
  <c r="AB515" i="186"/>
  <c r="Y515" i="186"/>
  <c r="M515" i="186"/>
  <c r="AL514" i="186"/>
  <c r="AF514" i="186"/>
  <c r="AB514" i="186"/>
  <c r="AC514" i="186" s="1"/>
  <c r="Y514" i="186"/>
  <c r="M514" i="186"/>
  <c r="AX513" i="186"/>
  <c r="AN513" i="186"/>
  <c r="AM513" i="186" s="1"/>
  <c r="AL513" i="186"/>
  <c r="AF513" i="186"/>
  <c r="AC513" i="186"/>
  <c r="AB513" i="186"/>
  <c r="Y513" i="186"/>
  <c r="M513" i="186"/>
  <c r="AL512" i="186"/>
  <c r="AF512" i="186"/>
  <c r="AB512" i="186"/>
  <c r="Y512" i="186"/>
  <c r="M512" i="186"/>
  <c r="AL511" i="186"/>
  <c r="AF511" i="186"/>
  <c r="AC511" i="186"/>
  <c r="AB511" i="186"/>
  <c r="Y511" i="186"/>
  <c r="M511" i="186"/>
  <c r="AL510" i="186"/>
  <c r="AF510" i="186"/>
  <c r="AB510" i="186"/>
  <c r="AC510" i="186" s="1"/>
  <c r="Y510" i="186"/>
  <c r="M510" i="186"/>
  <c r="AX509" i="186"/>
  <c r="AL509" i="186"/>
  <c r="AF509" i="186"/>
  <c r="AB509" i="186"/>
  <c r="AC509" i="186" s="1"/>
  <c r="AN509" i="186" s="1"/>
  <c r="AM509" i="186" s="1"/>
  <c r="Y509" i="186"/>
  <c r="M509" i="186"/>
  <c r="AL508" i="186"/>
  <c r="AF508" i="186"/>
  <c r="AB508" i="186"/>
  <c r="AC508" i="186" s="1"/>
  <c r="Y508" i="186"/>
  <c r="M508" i="186"/>
  <c r="AL507" i="186"/>
  <c r="AF507" i="186"/>
  <c r="AC507" i="186"/>
  <c r="AN507" i="186" s="1"/>
  <c r="AM507" i="186" s="1"/>
  <c r="AB507" i="186"/>
  <c r="Y507" i="186"/>
  <c r="M507" i="186"/>
  <c r="AN506" i="186"/>
  <c r="AM506" i="186"/>
  <c r="AL506" i="186"/>
  <c r="AF506" i="186"/>
  <c r="AC506" i="186"/>
  <c r="AX506" i="186" s="1"/>
  <c r="AB506" i="186"/>
  <c r="Y506" i="186"/>
  <c r="M506" i="186"/>
  <c r="AL505" i="186"/>
  <c r="AF505" i="186"/>
  <c r="AC505" i="186"/>
  <c r="AB505" i="186"/>
  <c r="Y505" i="186"/>
  <c r="M505" i="186"/>
  <c r="AL504" i="186"/>
  <c r="AF504" i="186"/>
  <c r="AB504" i="186"/>
  <c r="Y504" i="186"/>
  <c r="M504" i="186"/>
  <c r="AM503" i="186"/>
  <c r="AL503" i="186"/>
  <c r="AF503" i="186"/>
  <c r="AC503" i="186"/>
  <c r="AN503" i="186" s="1"/>
  <c r="AB503" i="186"/>
  <c r="Y503" i="186"/>
  <c r="M503" i="186"/>
  <c r="AL502" i="186"/>
  <c r="AF502" i="186"/>
  <c r="AB502" i="186"/>
  <c r="AC502" i="186" s="1"/>
  <c r="Y502" i="186"/>
  <c r="M502" i="186"/>
  <c r="AL501" i="186"/>
  <c r="AF501" i="186"/>
  <c r="AC501" i="186"/>
  <c r="AN501" i="186" s="1"/>
  <c r="AM501" i="186" s="1"/>
  <c r="AB501" i="186"/>
  <c r="Y501" i="186"/>
  <c r="M501" i="186"/>
  <c r="AL500" i="186"/>
  <c r="AF500" i="186"/>
  <c r="AB500" i="186"/>
  <c r="Y500" i="186"/>
  <c r="M500" i="186"/>
  <c r="AL499" i="186"/>
  <c r="AF499" i="186"/>
  <c r="AB499" i="186"/>
  <c r="AC499" i="186" s="1"/>
  <c r="Y499" i="186"/>
  <c r="M499" i="186"/>
  <c r="AL498" i="186"/>
  <c r="AF498" i="186"/>
  <c r="AC498" i="186"/>
  <c r="AX498" i="186" s="1"/>
  <c r="AB498" i="186"/>
  <c r="Y498" i="186"/>
  <c r="M498" i="186"/>
  <c r="AL497" i="186"/>
  <c r="AF497" i="186"/>
  <c r="AC497" i="186"/>
  <c r="AX497" i="186" s="1"/>
  <c r="AB497" i="186"/>
  <c r="Y497" i="186"/>
  <c r="M497" i="186"/>
  <c r="AL496" i="186"/>
  <c r="AF496" i="186"/>
  <c r="AB496" i="186"/>
  <c r="AC496" i="186" s="1"/>
  <c r="AN496" i="186" s="1"/>
  <c r="AM496" i="186" s="1"/>
  <c r="Y496" i="186"/>
  <c r="M496" i="186"/>
  <c r="AX495" i="186"/>
  <c r="AL495" i="186"/>
  <c r="AF495" i="186"/>
  <c r="AC495" i="186"/>
  <c r="AN495" i="186" s="1"/>
  <c r="AM495" i="186" s="1"/>
  <c r="AB495" i="186"/>
  <c r="Y495" i="186"/>
  <c r="M495" i="186"/>
  <c r="AN494" i="186"/>
  <c r="AM494" i="186" s="1"/>
  <c r="AL494" i="186"/>
  <c r="AF494" i="186"/>
  <c r="AC494" i="186"/>
  <c r="AX494" i="186" s="1"/>
  <c r="AB494" i="186"/>
  <c r="Y494" i="186"/>
  <c r="M494" i="186"/>
  <c r="AL493" i="186"/>
  <c r="AF493" i="186"/>
  <c r="AB493" i="186"/>
  <c r="AC493" i="186" s="1"/>
  <c r="Y493" i="186"/>
  <c r="M493" i="186"/>
  <c r="AL492" i="186"/>
  <c r="AF492" i="186"/>
  <c r="AB492" i="186"/>
  <c r="Y492" i="186"/>
  <c r="M492" i="186"/>
  <c r="AX491" i="186"/>
  <c r="AM491" i="186"/>
  <c r="AL491" i="186"/>
  <c r="AF491" i="186"/>
  <c r="AC491" i="186"/>
  <c r="AN491" i="186" s="1"/>
  <c r="AB491" i="186"/>
  <c r="Y491" i="186"/>
  <c r="M491" i="186"/>
  <c r="AL490" i="186"/>
  <c r="AF490" i="186"/>
  <c r="AB490" i="186"/>
  <c r="AC490" i="186" s="1"/>
  <c r="AX490" i="186" s="1"/>
  <c r="Y490" i="186"/>
  <c r="M490" i="186"/>
  <c r="AX489" i="186"/>
  <c r="AL489" i="186"/>
  <c r="AF489" i="186"/>
  <c r="AC489" i="186"/>
  <c r="AN489" i="186" s="1"/>
  <c r="AM489" i="186" s="1"/>
  <c r="AB489" i="186"/>
  <c r="Y489" i="186"/>
  <c r="M489" i="186"/>
  <c r="AL488" i="186"/>
  <c r="AF488" i="186"/>
  <c r="AB488" i="186"/>
  <c r="Y488" i="186"/>
  <c r="M488" i="186"/>
  <c r="AL487" i="186"/>
  <c r="AF487" i="186"/>
  <c r="AC487" i="186"/>
  <c r="AB487" i="186"/>
  <c r="Y487" i="186"/>
  <c r="M487" i="186"/>
  <c r="AN486" i="186"/>
  <c r="AM486" i="186" s="1"/>
  <c r="AL486" i="186"/>
  <c r="AF486" i="186"/>
  <c r="AC486" i="186"/>
  <c r="AX486" i="186" s="1"/>
  <c r="AB486" i="186"/>
  <c r="Y486" i="186"/>
  <c r="M486" i="186"/>
  <c r="AN485" i="186"/>
  <c r="AM485" i="186" s="1"/>
  <c r="AL485" i="186"/>
  <c r="AF485" i="186"/>
  <c r="AC485" i="186"/>
  <c r="AX485" i="186" s="1"/>
  <c r="AB485" i="186"/>
  <c r="Y485" i="186"/>
  <c r="M485" i="186"/>
  <c r="AX484" i="186"/>
  <c r="AL484" i="186"/>
  <c r="AF484" i="186"/>
  <c r="AB484" i="186"/>
  <c r="AC484" i="186" s="1"/>
  <c r="AN484" i="186" s="1"/>
  <c r="AM484" i="186" s="1"/>
  <c r="Y484" i="186"/>
  <c r="M484" i="186"/>
  <c r="AX483" i="186"/>
  <c r="AL483" i="186"/>
  <c r="AF483" i="186"/>
  <c r="AC483" i="186"/>
  <c r="AN483" i="186" s="1"/>
  <c r="AM483" i="186" s="1"/>
  <c r="AB483" i="186"/>
  <c r="Y483" i="186"/>
  <c r="M483" i="186"/>
  <c r="AL482" i="186"/>
  <c r="AF482" i="186"/>
  <c r="AC482" i="186"/>
  <c r="AB482" i="186"/>
  <c r="Y482" i="186"/>
  <c r="M482" i="186"/>
  <c r="AX481" i="186"/>
  <c r="AL481" i="186"/>
  <c r="AF481" i="186"/>
  <c r="AC481" i="186"/>
  <c r="AN481" i="186" s="1"/>
  <c r="AM481" i="186" s="1"/>
  <c r="AB481" i="186"/>
  <c r="Y481" i="186"/>
  <c r="M481" i="186"/>
  <c r="AL480" i="186"/>
  <c r="AF480" i="186"/>
  <c r="AB480" i="186"/>
  <c r="Y480" i="186"/>
  <c r="M480" i="186"/>
  <c r="AX479" i="186"/>
  <c r="AL479" i="186"/>
  <c r="AF479" i="186"/>
  <c r="AC479" i="186"/>
  <c r="AN479" i="186" s="1"/>
  <c r="AM479" i="186" s="1"/>
  <c r="AB479" i="186"/>
  <c r="Y479" i="186"/>
  <c r="M479" i="186"/>
  <c r="AL478" i="186"/>
  <c r="AF478" i="186"/>
  <c r="AB478" i="186"/>
  <c r="AC478" i="186" s="1"/>
  <c r="Y478" i="186"/>
  <c r="M478" i="186"/>
  <c r="AL477" i="186"/>
  <c r="AF477" i="186"/>
  <c r="AC477" i="186"/>
  <c r="AN477" i="186" s="1"/>
  <c r="AM477" i="186" s="1"/>
  <c r="AB477" i="186"/>
  <c r="Y477" i="186"/>
  <c r="M477" i="186"/>
  <c r="AL476" i="186"/>
  <c r="AF476" i="186"/>
  <c r="AB476" i="186"/>
  <c r="Y476" i="186"/>
  <c r="M476" i="186"/>
  <c r="AL475" i="186"/>
  <c r="AF475" i="186"/>
  <c r="AC475" i="186"/>
  <c r="AB475" i="186"/>
  <c r="Y475" i="186"/>
  <c r="M475" i="186"/>
  <c r="AN474" i="186"/>
  <c r="AM474" i="186" s="1"/>
  <c r="AL474" i="186"/>
  <c r="AF474" i="186"/>
  <c r="AC474" i="186"/>
  <c r="AX474" i="186" s="1"/>
  <c r="AB474" i="186"/>
  <c r="Y474" i="186"/>
  <c r="M474" i="186"/>
  <c r="AX473" i="186"/>
  <c r="AL473" i="186"/>
  <c r="AF473" i="186"/>
  <c r="AC473" i="186"/>
  <c r="AN473" i="186" s="1"/>
  <c r="AM473" i="186" s="1"/>
  <c r="AB473" i="186"/>
  <c r="Y473" i="186"/>
  <c r="M473" i="186"/>
  <c r="AL472" i="186"/>
  <c r="AF472" i="186"/>
  <c r="AB472" i="186"/>
  <c r="AC472" i="186" s="1"/>
  <c r="AN472" i="186" s="1"/>
  <c r="AM472" i="186" s="1"/>
  <c r="Y472" i="186"/>
  <c r="M472" i="186"/>
  <c r="AL471" i="186"/>
  <c r="AF471" i="186"/>
  <c r="AC471" i="186"/>
  <c r="AB471" i="186"/>
  <c r="Y471" i="186"/>
  <c r="M471" i="186"/>
  <c r="AL470" i="186"/>
  <c r="AF470" i="186"/>
  <c r="AC470" i="186"/>
  <c r="AB470" i="186"/>
  <c r="Y470" i="186"/>
  <c r="M470" i="186"/>
  <c r="AL469" i="186"/>
  <c r="AF469" i="186"/>
  <c r="AB469" i="186"/>
  <c r="AC469" i="186" s="1"/>
  <c r="AN469" i="186" s="1"/>
  <c r="AM469" i="186" s="1"/>
  <c r="Y469" i="186"/>
  <c r="M469" i="186"/>
  <c r="AL468" i="186"/>
  <c r="AF468" i="186"/>
  <c r="AB468" i="186"/>
  <c r="Y468" i="186"/>
  <c r="M468" i="186"/>
  <c r="AX467" i="186"/>
  <c r="AM467" i="186"/>
  <c r="AL467" i="186"/>
  <c r="AF467" i="186"/>
  <c r="AC467" i="186"/>
  <c r="AN467" i="186" s="1"/>
  <c r="AB467" i="186"/>
  <c r="Y467" i="186"/>
  <c r="M467" i="186"/>
  <c r="AL466" i="186"/>
  <c r="AF466" i="186"/>
  <c r="AC466" i="186"/>
  <c r="AB466" i="186"/>
  <c r="Y466" i="186"/>
  <c r="M466" i="186"/>
  <c r="AL465" i="186"/>
  <c r="AF465" i="186"/>
  <c r="AC465" i="186"/>
  <c r="AB465" i="186"/>
  <c r="Y465" i="186"/>
  <c r="M465" i="186"/>
  <c r="AL464" i="186"/>
  <c r="AF464" i="186"/>
  <c r="AB464" i="186"/>
  <c r="Y464" i="186"/>
  <c r="M464" i="186"/>
  <c r="AL463" i="186"/>
  <c r="AF463" i="186"/>
  <c r="AB463" i="186"/>
  <c r="AC463" i="186" s="1"/>
  <c r="Y463" i="186"/>
  <c r="M463" i="186"/>
  <c r="AL462" i="186"/>
  <c r="AF462" i="186"/>
  <c r="AC462" i="186"/>
  <c r="AX462" i="186" s="1"/>
  <c r="AB462" i="186"/>
  <c r="Y462" i="186"/>
  <c r="M462" i="186"/>
  <c r="AL461" i="186"/>
  <c r="AF461" i="186"/>
  <c r="AC461" i="186"/>
  <c r="AN461" i="186" s="1"/>
  <c r="AM461" i="186" s="1"/>
  <c r="AB461" i="186"/>
  <c r="Y461" i="186"/>
  <c r="M461" i="186"/>
  <c r="AL460" i="186"/>
  <c r="AF460" i="186"/>
  <c r="AB460" i="186"/>
  <c r="AC460" i="186" s="1"/>
  <c r="Y460" i="186"/>
  <c r="M460" i="186"/>
  <c r="AL459" i="186"/>
  <c r="AF459" i="186"/>
  <c r="AC459" i="186"/>
  <c r="AN459" i="186" s="1"/>
  <c r="AM459" i="186" s="1"/>
  <c r="AB459" i="186"/>
  <c r="Y459" i="186"/>
  <c r="M459" i="186"/>
  <c r="AL458" i="186"/>
  <c r="AF458" i="186"/>
  <c r="AC458" i="186"/>
  <c r="AX458" i="186" s="1"/>
  <c r="AB458" i="186"/>
  <c r="Y458" i="186"/>
  <c r="M458" i="186"/>
  <c r="AL457" i="186"/>
  <c r="AF457" i="186"/>
  <c r="AC457" i="186"/>
  <c r="AN457" i="186" s="1"/>
  <c r="AM457" i="186" s="1"/>
  <c r="AB457" i="186"/>
  <c r="Y457" i="186"/>
  <c r="M457" i="186"/>
  <c r="AL456" i="186"/>
  <c r="AF456" i="186"/>
  <c r="AB456" i="186"/>
  <c r="Y456" i="186"/>
  <c r="M456" i="186"/>
  <c r="AL455" i="186"/>
  <c r="AF455" i="186"/>
  <c r="AB455" i="186"/>
  <c r="Y455" i="186"/>
  <c r="M455" i="186"/>
  <c r="AL454" i="186"/>
  <c r="AF454" i="186"/>
  <c r="AC454" i="186"/>
  <c r="AB454" i="186"/>
  <c r="Y454" i="186"/>
  <c r="M454" i="186"/>
  <c r="AL453" i="186"/>
  <c r="AF453" i="186"/>
  <c r="AB453" i="186"/>
  <c r="AC453" i="186" s="1"/>
  <c r="Y453" i="186"/>
  <c r="M453" i="186"/>
  <c r="AX452" i="186"/>
  <c r="AL452" i="186"/>
  <c r="AF452" i="186"/>
  <c r="AB452" i="186"/>
  <c r="Y452" i="186"/>
  <c r="AC452" i="186" s="1"/>
  <c r="AN452" i="186" s="1"/>
  <c r="AM452" i="186" s="1"/>
  <c r="M452" i="186"/>
  <c r="AL451" i="186"/>
  <c r="AF451" i="186"/>
  <c r="AB451" i="186"/>
  <c r="Y451" i="186"/>
  <c r="M451" i="186"/>
  <c r="AL450" i="186"/>
  <c r="AF450" i="186"/>
  <c r="AB450" i="186"/>
  <c r="Y450" i="186"/>
  <c r="AC450" i="186" s="1"/>
  <c r="M450" i="186"/>
  <c r="AL449" i="186"/>
  <c r="AF449" i="186"/>
  <c r="AB449" i="186"/>
  <c r="Y449" i="186"/>
  <c r="M449" i="186"/>
  <c r="AL448" i="186"/>
  <c r="AF448" i="186"/>
  <c r="AB448" i="186"/>
  <c r="Y448" i="186"/>
  <c r="AC448" i="186" s="1"/>
  <c r="M448" i="186"/>
  <c r="AL447" i="186"/>
  <c r="AF447" i="186"/>
  <c r="AB447" i="186"/>
  <c r="AC447" i="186" s="1"/>
  <c r="Y447" i="186"/>
  <c r="M447" i="186"/>
  <c r="AL446" i="186"/>
  <c r="AF446" i="186"/>
  <c r="AC446" i="186"/>
  <c r="AX446" i="186" s="1"/>
  <c r="AB446" i="186"/>
  <c r="Y446" i="186"/>
  <c r="M446" i="186"/>
  <c r="AL445" i="186"/>
  <c r="AF445" i="186"/>
  <c r="AB445" i="186"/>
  <c r="AC445" i="186" s="1"/>
  <c r="Y445" i="186"/>
  <c r="M445" i="186"/>
  <c r="AX444" i="186"/>
  <c r="AN444" i="186"/>
  <c r="AM444" i="186" s="1"/>
  <c r="AL444" i="186"/>
  <c r="AF444" i="186"/>
  <c r="AB444" i="186"/>
  <c r="Y444" i="186"/>
  <c r="AC444" i="186" s="1"/>
  <c r="M444" i="186"/>
  <c r="AL443" i="186"/>
  <c r="AF443" i="186"/>
  <c r="AC443" i="186"/>
  <c r="AN443" i="186" s="1"/>
  <c r="AM443" i="186" s="1"/>
  <c r="AB443" i="186"/>
  <c r="Y443" i="186"/>
  <c r="M443" i="186"/>
  <c r="AL442" i="186"/>
  <c r="AF442" i="186"/>
  <c r="AC442" i="186"/>
  <c r="AB442" i="186"/>
  <c r="Y442" i="186"/>
  <c r="M442" i="186"/>
  <c r="AL441" i="186"/>
  <c r="AF441" i="186"/>
  <c r="AB441" i="186"/>
  <c r="AC441" i="186" s="1"/>
  <c r="AN441" i="186" s="1"/>
  <c r="AM441" i="186" s="1"/>
  <c r="Y441" i="186"/>
  <c r="M441" i="186"/>
  <c r="AL440" i="186"/>
  <c r="AF440" i="186"/>
  <c r="AB440" i="186"/>
  <c r="Y440" i="186"/>
  <c r="AC440" i="186" s="1"/>
  <c r="M440" i="186"/>
  <c r="AL439" i="186"/>
  <c r="AF439" i="186"/>
  <c r="AB439" i="186"/>
  <c r="Y439" i="186"/>
  <c r="M439" i="186"/>
  <c r="AL438" i="186"/>
  <c r="AF438" i="186"/>
  <c r="AC438" i="186"/>
  <c r="AB438" i="186"/>
  <c r="Y438" i="186"/>
  <c r="M438" i="186"/>
  <c r="AL437" i="186"/>
  <c r="AF437" i="186"/>
  <c r="AB437" i="186"/>
  <c r="AC437" i="186" s="1"/>
  <c r="Y437" i="186"/>
  <c r="M437" i="186"/>
  <c r="AN436" i="186"/>
  <c r="AM436" i="186" s="1"/>
  <c r="AL436" i="186"/>
  <c r="AF436" i="186"/>
  <c r="AC436" i="186"/>
  <c r="AX436" i="186" s="1"/>
  <c r="AB436" i="186"/>
  <c r="Y436" i="186"/>
  <c r="M436" i="186"/>
  <c r="AL435" i="186"/>
  <c r="AF435" i="186"/>
  <c r="AB435" i="186"/>
  <c r="AC435" i="186" s="1"/>
  <c r="AX435" i="186" s="1"/>
  <c r="Y435" i="186"/>
  <c r="M435" i="186"/>
  <c r="AL434" i="186"/>
  <c r="AF434" i="186"/>
  <c r="AC434" i="186"/>
  <c r="AB434" i="186"/>
  <c r="Y434" i="186"/>
  <c r="M434" i="186"/>
  <c r="AL433" i="186"/>
  <c r="AF433" i="186"/>
  <c r="AB433" i="186"/>
  <c r="Y433" i="186"/>
  <c r="AC433" i="186" s="1"/>
  <c r="M433" i="186"/>
  <c r="AL432" i="186"/>
  <c r="AF432" i="186"/>
  <c r="AC432" i="186"/>
  <c r="AB432" i="186"/>
  <c r="Y432" i="186"/>
  <c r="M432" i="186"/>
  <c r="AN431" i="186"/>
  <c r="AM431" i="186" s="1"/>
  <c r="AL431" i="186"/>
  <c r="AF431" i="186"/>
  <c r="AC431" i="186"/>
  <c r="AX431" i="186" s="1"/>
  <c r="AB431" i="186"/>
  <c r="Y431" i="186"/>
  <c r="M431" i="186"/>
  <c r="AL430" i="186"/>
  <c r="AF430" i="186"/>
  <c r="AB430" i="186"/>
  <c r="Y430" i="186"/>
  <c r="M430" i="186"/>
  <c r="AX429" i="186"/>
  <c r="AL429" i="186"/>
  <c r="AF429" i="186"/>
  <c r="AB429" i="186"/>
  <c r="AC429" i="186" s="1"/>
  <c r="AN429" i="186" s="1"/>
  <c r="AM429" i="186" s="1"/>
  <c r="Y429" i="186"/>
  <c r="M429" i="186"/>
  <c r="AX428" i="186"/>
  <c r="AL428" i="186"/>
  <c r="AF428" i="186"/>
  <c r="AB428" i="186"/>
  <c r="Y428" i="186"/>
  <c r="AC428" i="186" s="1"/>
  <c r="AN428" i="186" s="1"/>
  <c r="AM428" i="186" s="1"/>
  <c r="M428" i="186"/>
  <c r="AL427" i="186"/>
  <c r="AF427" i="186"/>
  <c r="AC427" i="186"/>
  <c r="AB427" i="186"/>
  <c r="Y427" i="186"/>
  <c r="M427" i="186"/>
  <c r="AL426" i="186"/>
  <c r="AF426" i="186"/>
  <c r="AB426" i="186"/>
  <c r="Y426" i="186"/>
  <c r="M426" i="186"/>
  <c r="AN425" i="186"/>
  <c r="AM425" i="186" s="1"/>
  <c r="AL425" i="186"/>
  <c r="AF425" i="186"/>
  <c r="AC425" i="186"/>
  <c r="AX425" i="186" s="1"/>
  <c r="AB425" i="186"/>
  <c r="Y425" i="186"/>
  <c r="M425" i="186"/>
  <c r="AL424" i="186"/>
  <c r="AF424" i="186"/>
  <c r="AB424" i="186"/>
  <c r="Y424" i="186"/>
  <c r="AC424" i="186" s="1"/>
  <c r="M424" i="186"/>
  <c r="AL423" i="186"/>
  <c r="AF423" i="186"/>
  <c r="AC423" i="186"/>
  <c r="AB423" i="186"/>
  <c r="Y423" i="186"/>
  <c r="M423" i="186"/>
  <c r="AL422" i="186"/>
  <c r="AF422" i="186"/>
  <c r="AB422" i="186"/>
  <c r="Y422" i="186"/>
  <c r="AC422" i="186" s="1"/>
  <c r="M422" i="186"/>
  <c r="AL421" i="186"/>
  <c r="AF421" i="186"/>
  <c r="AB421" i="186"/>
  <c r="AC421" i="186" s="1"/>
  <c r="AX421" i="186" s="1"/>
  <c r="Y421" i="186"/>
  <c r="M421" i="186"/>
  <c r="AN420" i="186"/>
  <c r="AM420" i="186"/>
  <c r="AL420" i="186"/>
  <c r="AF420" i="186"/>
  <c r="AC420" i="186"/>
  <c r="AX420" i="186" s="1"/>
  <c r="AB420" i="186"/>
  <c r="Y420" i="186"/>
  <c r="M420" i="186"/>
  <c r="AL419" i="186"/>
  <c r="AF419" i="186"/>
  <c r="AB419" i="186"/>
  <c r="AC419" i="186" s="1"/>
  <c r="Y419" i="186"/>
  <c r="M419" i="186"/>
  <c r="AL418" i="186"/>
  <c r="AF418" i="186"/>
  <c r="AB418" i="186"/>
  <c r="AC418" i="186" s="1"/>
  <c r="Y418" i="186"/>
  <c r="M418" i="186"/>
  <c r="AL417" i="186"/>
  <c r="AF417" i="186"/>
  <c r="AB417" i="186"/>
  <c r="AC417" i="186" s="1"/>
  <c r="Y417" i="186"/>
  <c r="M417" i="186"/>
  <c r="AL416" i="186"/>
  <c r="AF416" i="186"/>
  <c r="AC416" i="186"/>
  <c r="AB416" i="186"/>
  <c r="Y416" i="186"/>
  <c r="M416" i="186"/>
  <c r="AL415" i="186"/>
  <c r="AF415" i="186"/>
  <c r="AB415" i="186"/>
  <c r="Y415" i="186"/>
  <c r="M415" i="186"/>
  <c r="AN414" i="186"/>
  <c r="AM414" i="186" s="1"/>
  <c r="AL414" i="186"/>
  <c r="AF414" i="186"/>
  <c r="AC414" i="186"/>
  <c r="AX414" i="186" s="1"/>
  <c r="AB414" i="186"/>
  <c r="Y414" i="186"/>
  <c r="M414" i="186"/>
  <c r="AL413" i="186"/>
  <c r="AF413" i="186"/>
  <c r="AB413" i="186"/>
  <c r="AC413" i="186" s="1"/>
  <c r="AX413" i="186" s="1"/>
  <c r="Y413" i="186"/>
  <c r="M413" i="186"/>
  <c r="AL412" i="186"/>
  <c r="AF412" i="186"/>
  <c r="AC412" i="186"/>
  <c r="AB412" i="186"/>
  <c r="Y412" i="186"/>
  <c r="M412" i="186"/>
  <c r="AX411" i="186"/>
  <c r="AN411" i="186"/>
  <c r="AM411" i="186" s="1"/>
  <c r="AL411" i="186"/>
  <c r="AF411" i="186"/>
  <c r="AB411" i="186"/>
  <c r="AC411" i="186" s="1"/>
  <c r="Y411" i="186"/>
  <c r="M411" i="186"/>
  <c r="AL410" i="186"/>
  <c r="AF410" i="186"/>
  <c r="AC410" i="186"/>
  <c r="AX410" i="186" s="1"/>
  <c r="AB410" i="186"/>
  <c r="Y410" i="186"/>
  <c r="M410" i="186"/>
  <c r="AL409" i="186"/>
  <c r="AF409" i="186"/>
  <c r="AC409" i="186"/>
  <c r="AB409" i="186"/>
  <c r="Y409" i="186"/>
  <c r="M409" i="186"/>
  <c r="AX408" i="186"/>
  <c r="AL408" i="186"/>
  <c r="AF408" i="186"/>
  <c r="AC408" i="186"/>
  <c r="AN408" i="186" s="1"/>
  <c r="AM408" i="186" s="1"/>
  <c r="AB408" i="186"/>
  <c r="Y408" i="186"/>
  <c r="M408" i="186"/>
  <c r="AL407" i="186"/>
  <c r="AF407" i="186"/>
  <c r="AB407" i="186"/>
  <c r="Y407" i="186"/>
  <c r="AC407" i="186" s="1"/>
  <c r="M407" i="186"/>
  <c r="AL406" i="186"/>
  <c r="AF406" i="186"/>
  <c r="AB406" i="186"/>
  <c r="AC406" i="186" s="1"/>
  <c r="Y406" i="186"/>
  <c r="M406" i="186"/>
  <c r="AL405" i="186"/>
  <c r="AF405" i="186"/>
  <c r="AC405" i="186"/>
  <c r="AX405" i="186" s="1"/>
  <c r="AB405" i="186"/>
  <c r="Y405" i="186"/>
  <c r="M405" i="186"/>
  <c r="AL404" i="186"/>
  <c r="AF404" i="186"/>
  <c r="AB404" i="186"/>
  <c r="AC404" i="186" s="1"/>
  <c r="Y404" i="186"/>
  <c r="M404" i="186"/>
  <c r="AN403" i="186"/>
  <c r="AM403" i="186"/>
  <c r="AL403" i="186"/>
  <c r="AF403" i="186"/>
  <c r="AB403" i="186"/>
  <c r="Y403" i="186"/>
  <c r="AC403" i="186" s="1"/>
  <c r="AX403" i="186" s="1"/>
  <c r="M403" i="186"/>
  <c r="AL402" i="186"/>
  <c r="AF402" i="186"/>
  <c r="AB402" i="186"/>
  <c r="AC402" i="186" s="1"/>
  <c r="AN402" i="186" s="1"/>
  <c r="AM402" i="186" s="1"/>
  <c r="Y402" i="186"/>
  <c r="M402" i="186"/>
  <c r="AL401" i="186"/>
  <c r="AF401" i="186"/>
  <c r="AB401" i="186"/>
  <c r="Y401" i="186"/>
  <c r="AC401" i="186" s="1"/>
  <c r="M401" i="186"/>
  <c r="AL400" i="186"/>
  <c r="AF400" i="186"/>
  <c r="AC400" i="186"/>
  <c r="AN400" i="186" s="1"/>
  <c r="AM400" i="186" s="1"/>
  <c r="AB400" i="186"/>
  <c r="Y400" i="186"/>
  <c r="M400" i="186"/>
  <c r="AN399" i="186"/>
  <c r="AM399" i="186" s="1"/>
  <c r="AL399" i="186"/>
  <c r="AF399" i="186"/>
  <c r="AB399" i="186"/>
  <c r="Y399" i="186"/>
  <c r="AC399" i="186" s="1"/>
  <c r="AX399" i="186" s="1"/>
  <c r="M399" i="186"/>
  <c r="AL398" i="186"/>
  <c r="AF398" i="186"/>
  <c r="AC398" i="186"/>
  <c r="AB398" i="186"/>
  <c r="Y398" i="186"/>
  <c r="M398" i="186"/>
  <c r="AN397" i="186"/>
  <c r="AM397" i="186" s="1"/>
  <c r="AL397" i="186"/>
  <c r="AF397" i="186"/>
  <c r="AC397" i="186"/>
  <c r="AX397" i="186" s="1"/>
  <c r="AB397" i="186"/>
  <c r="Y397" i="186"/>
  <c r="M397" i="186"/>
  <c r="AL396" i="186"/>
  <c r="AF396" i="186"/>
  <c r="AB396" i="186"/>
  <c r="AC396" i="186" s="1"/>
  <c r="Y396" i="186"/>
  <c r="M396" i="186"/>
  <c r="AL395" i="186"/>
  <c r="AF395" i="186"/>
  <c r="AB395" i="186"/>
  <c r="Y395" i="186"/>
  <c r="AC395" i="186" s="1"/>
  <c r="M395" i="186"/>
  <c r="AL394" i="186"/>
  <c r="AF394" i="186"/>
  <c r="AB394" i="186"/>
  <c r="AC394" i="186" s="1"/>
  <c r="AX394" i="186" s="1"/>
  <c r="Y394" i="186"/>
  <c r="M394" i="186"/>
  <c r="AN393" i="186"/>
  <c r="AM393" i="186"/>
  <c r="AL393" i="186"/>
  <c r="AF393" i="186"/>
  <c r="AC393" i="186"/>
  <c r="AX393" i="186" s="1"/>
  <c r="AB393" i="186"/>
  <c r="Y393" i="186"/>
  <c r="M393" i="186"/>
  <c r="AL392" i="186"/>
  <c r="AF392" i="186"/>
  <c r="AB392" i="186"/>
  <c r="AC392" i="186" s="1"/>
  <c r="Y392" i="186"/>
  <c r="M392" i="186"/>
  <c r="AN391" i="186"/>
  <c r="AM391" i="186"/>
  <c r="AL391" i="186"/>
  <c r="AF391" i="186"/>
  <c r="AB391" i="186"/>
  <c r="Y391" i="186"/>
  <c r="AC391" i="186" s="1"/>
  <c r="AX391" i="186" s="1"/>
  <c r="M391" i="186"/>
  <c r="AL390" i="186"/>
  <c r="AF390" i="186"/>
  <c r="AB390" i="186"/>
  <c r="AC390" i="186" s="1"/>
  <c r="Y390" i="186"/>
  <c r="M390" i="186"/>
  <c r="AL389" i="186"/>
  <c r="AF389" i="186"/>
  <c r="AB389" i="186"/>
  <c r="Y389" i="186"/>
  <c r="AC389" i="186" s="1"/>
  <c r="AX389" i="186" s="1"/>
  <c r="M389" i="186"/>
  <c r="AL388" i="186"/>
  <c r="AF388" i="186"/>
  <c r="AB388" i="186"/>
  <c r="AC388" i="186" s="1"/>
  <c r="Y388" i="186"/>
  <c r="M388" i="186"/>
  <c r="AL387" i="186"/>
  <c r="AF387" i="186"/>
  <c r="AB387" i="186"/>
  <c r="Y387" i="186"/>
  <c r="AC387" i="186" s="1"/>
  <c r="AX387" i="186" s="1"/>
  <c r="M387" i="186"/>
  <c r="AL386" i="186"/>
  <c r="AF386" i="186"/>
  <c r="AB386" i="186"/>
  <c r="AC386" i="186" s="1"/>
  <c r="AN386" i="186" s="1"/>
  <c r="AM386" i="186" s="1"/>
  <c r="Y386" i="186"/>
  <c r="M386" i="186"/>
  <c r="AL385" i="186"/>
  <c r="AF385" i="186"/>
  <c r="AB385" i="186"/>
  <c r="AC385" i="186" s="1"/>
  <c r="Y385" i="186"/>
  <c r="M385" i="186"/>
  <c r="AL384" i="186"/>
  <c r="AF384" i="186"/>
  <c r="AC384" i="186"/>
  <c r="AB384" i="186"/>
  <c r="Y384" i="186"/>
  <c r="M384" i="186"/>
  <c r="AX383" i="186"/>
  <c r="AN383" i="186"/>
  <c r="AM383" i="186"/>
  <c r="AL383" i="186"/>
  <c r="AF383" i="186"/>
  <c r="AB383" i="186"/>
  <c r="Y383" i="186"/>
  <c r="AC383" i="186" s="1"/>
  <c r="M383" i="186"/>
  <c r="AX382" i="186"/>
  <c r="AL382" i="186"/>
  <c r="AF382" i="186"/>
  <c r="AB382" i="186"/>
  <c r="AC382" i="186" s="1"/>
  <c r="AN382" i="186" s="1"/>
  <c r="AM382" i="186" s="1"/>
  <c r="Y382" i="186"/>
  <c r="M382" i="186"/>
  <c r="AL381" i="186"/>
  <c r="AF381" i="186"/>
  <c r="AB381" i="186"/>
  <c r="AC381" i="186" s="1"/>
  <c r="Y381" i="186"/>
  <c r="M381" i="186"/>
  <c r="AL380" i="186"/>
  <c r="AF380" i="186"/>
  <c r="AC380" i="186"/>
  <c r="AN380" i="186" s="1"/>
  <c r="AM380" i="186" s="1"/>
  <c r="AB380" i="186"/>
  <c r="Y380" i="186"/>
  <c r="M380" i="186"/>
  <c r="AX379" i="186"/>
  <c r="AL379" i="186"/>
  <c r="AF379" i="186"/>
  <c r="AB379" i="186"/>
  <c r="Y379" i="186"/>
  <c r="AC379" i="186" s="1"/>
  <c r="AN379" i="186" s="1"/>
  <c r="AM379" i="186" s="1"/>
  <c r="M379" i="186"/>
  <c r="AL378" i="186"/>
  <c r="AF378" i="186"/>
  <c r="AB378" i="186"/>
  <c r="AC378" i="186" s="1"/>
  <c r="AN378" i="186" s="1"/>
  <c r="AM378" i="186" s="1"/>
  <c r="Y378" i="186"/>
  <c r="M378" i="186"/>
  <c r="AL377" i="186"/>
  <c r="AF377" i="186"/>
  <c r="AB377" i="186"/>
  <c r="AC377" i="186" s="1"/>
  <c r="Y377" i="186"/>
  <c r="M377" i="186"/>
  <c r="AL376" i="186"/>
  <c r="AF376" i="186"/>
  <c r="AC376" i="186"/>
  <c r="AB376" i="186"/>
  <c r="Y376" i="186"/>
  <c r="M376" i="186"/>
  <c r="AX375" i="186"/>
  <c r="AL375" i="186"/>
  <c r="AF375" i="186"/>
  <c r="AB375" i="186"/>
  <c r="Y375" i="186"/>
  <c r="AC375" i="186" s="1"/>
  <c r="AN375" i="186" s="1"/>
  <c r="AM375" i="186" s="1"/>
  <c r="M375" i="186"/>
  <c r="AX374" i="186"/>
  <c r="AM374" i="186"/>
  <c r="AL374" i="186"/>
  <c r="AF374" i="186"/>
  <c r="AB374" i="186"/>
  <c r="AC374" i="186" s="1"/>
  <c r="AN374" i="186" s="1"/>
  <c r="Y374" i="186"/>
  <c r="M374" i="186"/>
  <c r="AL373" i="186"/>
  <c r="AF373" i="186"/>
  <c r="AB373" i="186"/>
  <c r="AC373" i="186" s="1"/>
  <c r="Y373" i="186"/>
  <c r="M373" i="186"/>
  <c r="AL372" i="186"/>
  <c r="AF372" i="186"/>
  <c r="AC372" i="186"/>
  <c r="AB372" i="186"/>
  <c r="Y372" i="186"/>
  <c r="M372" i="186"/>
  <c r="AX371" i="186"/>
  <c r="AN371" i="186"/>
  <c r="AM371" i="186"/>
  <c r="AL371" i="186"/>
  <c r="AF371" i="186"/>
  <c r="AB371" i="186"/>
  <c r="Y371" i="186"/>
  <c r="AC371" i="186" s="1"/>
  <c r="M371" i="186"/>
  <c r="AL370" i="186"/>
  <c r="AF370" i="186"/>
  <c r="AB370" i="186"/>
  <c r="AC370" i="186" s="1"/>
  <c r="Y370" i="186"/>
  <c r="M370" i="186"/>
  <c r="AL369" i="186"/>
  <c r="AF369" i="186"/>
  <c r="AB369" i="186"/>
  <c r="Y369" i="186"/>
  <c r="M369" i="186"/>
  <c r="AL368" i="186"/>
  <c r="AF368" i="186"/>
  <c r="AC368" i="186"/>
  <c r="AB368" i="186"/>
  <c r="Y368" i="186"/>
  <c r="M368" i="186"/>
  <c r="AL367" i="186"/>
  <c r="AF367" i="186"/>
  <c r="AB367" i="186"/>
  <c r="Y367" i="186"/>
  <c r="AC367" i="186" s="1"/>
  <c r="AN367" i="186" s="1"/>
  <c r="AM367" i="186" s="1"/>
  <c r="M367" i="186"/>
  <c r="AX366" i="186"/>
  <c r="AL366" i="186"/>
  <c r="AF366" i="186"/>
  <c r="AB366" i="186"/>
  <c r="AC366" i="186" s="1"/>
  <c r="AN366" i="186" s="1"/>
  <c r="AM366" i="186" s="1"/>
  <c r="Y366" i="186"/>
  <c r="M366" i="186"/>
  <c r="AL365" i="186"/>
  <c r="AF365" i="186"/>
  <c r="AB365" i="186"/>
  <c r="Y365" i="186"/>
  <c r="M365" i="186"/>
  <c r="AL364" i="186"/>
  <c r="AF364" i="186"/>
  <c r="AB364" i="186"/>
  <c r="Y364" i="186"/>
  <c r="AC364" i="186" s="1"/>
  <c r="M364" i="186"/>
  <c r="AX363" i="186"/>
  <c r="AL363" i="186"/>
  <c r="AF363" i="186"/>
  <c r="AB363" i="186"/>
  <c r="Y363" i="186"/>
  <c r="AC363" i="186" s="1"/>
  <c r="AN363" i="186" s="1"/>
  <c r="AM363" i="186" s="1"/>
  <c r="M363" i="186"/>
  <c r="AL362" i="186"/>
  <c r="AF362" i="186"/>
  <c r="AB362" i="186"/>
  <c r="AC362" i="186" s="1"/>
  <c r="Y362" i="186"/>
  <c r="M362" i="186"/>
  <c r="AL361" i="186"/>
  <c r="AF361" i="186"/>
  <c r="AB361" i="186"/>
  <c r="AC361" i="186" s="1"/>
  <c r="Y361" i="186"/>
  <c r="M361" i="186"/>
  <c r="AL360" i="186"/>
  <c r="AF360" i="186"/>
  <c r="AC360" i="186"/>
  <c r="AB360" i="186"/>
  <c r="Y360" i="186"/>
  <c r="M360" i="186"/>
  <c r="AX359" i="186"/>
  <c r="AN359" i="186"/>
  <c r="AM359" i="186"/>
  <c r="AL359" i="186"/>
  <c r="AF359" i="186"/>
  <c r="AB359" i="186"/>
  <c r="Y359" i="186"/>
  <c r="AC359" i="186" s="1"/>
  <c r="M359" i="186"/>
  <c r="AL358" i="186"/>
  <c r="AF358" i="186"/>
  <c r="AB358" i="186"/>
  <c r="AC358" i="186" s="1"/>
  <c r="Y358" i="186"/>
  <c r="M358" i="186"/>
  <c r="AL357" i="186"/>
  <c r="AF357" i="186"/>
  <c r="AB357" i="186"/>
  <c r="Y357" i="186"/>
  <c r="M357" i="186"/>
  <c r="AL356" i="186"/>
  <c r="AF356" i="186"/>
  <c r="AC356" i="186"/>
  <c r="AB356" i="186"/>
  <c r="Y356" i="186"/>
  <c r="M356" i="186"/>
  <c r="AL355" i="186"/>
  <c r="AF355" i="186"/>
  <c r="AB355" i="186"/>
  <c r="Y355" i="186"/>
  <c r="AC355" i="186" s="1"/>
  <c r="AN355" i="186" s="1"/>
  <c r="AM355" i="186" s="1"/>
  <c r="M355" i="186"/>
  <c r="AL354" i="186"/>
  <c r="AF354" i="186"/>
  <c r="AB354" i="186"/>
  <c r="AC354" i="186" s="1"/>
  <c r="Y354" i="186"/>
  <c r="M354" i="186"/>
  <c r="AL353" i="186"/>
  <c r="AF353" i="186"/>
  <c r="AB353" i="186"/>
  <c r="AC353" i="186" s="1"/>
  <c r="AX353" i="186" s="1"/>
  <c r="Y353" i="186"/>
  <c r="M353" i="186"/>
  <c r="AL352" i="186"/>
  <c r="AF352" i="186"/>
  <c r="AC352" i="186"/>
  <c r="AB352" i="186"/>
  <c r="Y352" i="186"/>
  <c r="M352" i="186"/>
  <c r="AX351" i="186"/>
  <c r="AL351" i="186"/>
  <c r="AF351" i="186"/>
  <c r="AB351" i="186"/>
  <c r="Y351" i="186"/>
  <c r="AC351" i="186" s="1"/>
  <c r="AN351" i="186" s="1"/>
  <c r="AM351" i="186" s="1"/>
  <c r="M351" i="186"/>
  <c r="AX350" i="186"/>
  <c r="AL350" i="186"/>
  <c r="AF350" i="186"/>
  <c r="AB350" i="186"/>
  <c r="AC350" i="186" s="1"/>
  <c r="AN350" i="186" s="1"/>
  <c r="AM350" i="186" s="1"/>
  <c r="Y350" i="186"/>
  <c r="M350" i="186"/>
  <c r="AL349" i="186"/>
  <c r="AF349" i="186"/>
  <c r="AB349" i="186"/>
  <c r="AC349" i="186" s="1"/>
  <c r="Y349" i="186"/>
  <c r="M349" i="186"/>
  <c r="AL348" i="186"/>
  <c r="AF348" i="186"/>
  <c r="AC348" i="186"/>
  <c r="AB348" i="186"/>
  <c r="Y348" i="186"/>
  <c r="M348" i="186"/>
  <c r="AX347" i="186"/>
  <c r="AN347" i="186"/>
  <c r="AM347" i="186" s="1"/>
  <c r="AL347" i="186"/>
  <c r="AF347" i="186"/>
  <c r="AB347" i="186"/>
  <c r="Y347" i="186"/>
  <c r="AC347" i="186" s="1"/>
  <c r="M347" i="186"/>
  <c r="AL346" i="186"/>
  <c r="AF346" i="186"/>
  <c r="AB346" i="186"/>
  <c r="AC346" i="186" s="1"/>
  <c r="Y346" i="186"/>
  <c r="M346" i="186"/>
  <c r="AL345" i="186"/>
  <c r="AF345" i="186"/>
  <c r="AB345" i="186"/>
  <c r="Y345" i="186"/>
  <c r="M345" i="186"/>
  <c r="AL344" i="186"/>
  <c r="AF344" i="186"/>
  <c r="AC344" i="186"/>
  <c r="AN344" i="186" s="1"/>
  <c r="AM344" i="186" s="1"/>
  <c r="AB344" i="186"/>
  <c r="Y344" i="186"/>
  <c r="M344" i="186"/>
  <c r="AL343" i="186"/>
  <c r="AF343" i="186"/>
  <c r="AB343" i="186"/>
  <c r="Y343" i="186"/>
  <c r="AC343" i="186" s="1"/>
  <c r="M343" i="186"/>
  <c r="AL342" i="186"/>
  <c r="AF342" i="186"/>
  <c r="AB342" i="186"/>
  <c r="AC342" i="186" s="1"/>
  <c r="AN342" i="186" s="1"/>
  <c r="AM342" i="186" s="1"/>
  <c r="Y342" i="186"/>
  <c r="M342" i="186"/>
  <c r="AL341" i="186"/>
  <c r="AF341" i="186"/>
  <c r="AB341" i="186"/>
  <c r="AC341" i="186" s="1"/>
  <c r="Y341" i="186"/>
  <c r="M341" i="186"/>
  <c r="AL340" i="186"/>
  <c r="AF340" i="186"/>
  <c r="AB340" i="186"/>
  <c r="AC340" i="186" s="1"/>
  <c r="Y340" i="186"/>
  <c r="M340" i="186"/>
  <c r="AX339" i="186"/>
  <c r="AL339" i="186"/>
  <c r="AF339" i="186"/>
  <c r="AB339" i="186"/>
  <c r="Y339" i="186"/>
  <c r="AC339" i="186" s="1"/>
  <c r="AN339" i="186" s="1"/>
  <c r="AM339" i="186" s="1"/>
  <c r="M339" i="186"/>
  <c r="AL338" i="186"/>
  <c r="AF338" i="186"/>
  <c r="AB338" i="186"/>
  <c r="AC338" i="186" s="1"/>
  <c r="AX338" i="186" s="1"/>
  <c r="Y338" i="186"/>
  <c r="M338" i="186"/>
  <c r="AL337" i="186"/>
  <c r="AF337" i="186"/>
  <c r="AB337" i="186"/>
  <c r="AC337" i="186" s="1"/>
  <c r="Y337" i="186"/>
  <c r="M337" i="186"/>
  <c r="AL336" i="186"/>
  <c r="AF336" i="186"/>
  <c r="AC336" i="186"/>
  <c r="AB336" i="186"/>
  <c r="Y336" i="186"/>
  <c r="M336" i="186"/>
  <c r="AX335" i="186"/>
  <c r="AN335" i="186"/>
  <c r="AM335" i="186" s="1"/>
  <c r="AL335" i="186"/>
  <c r="AF335" i="186"/>
  <c r="AB335" i="186"/>
  <c r="Y335" i="186"/>
  <c r="AC335" i="186" s="1"/>
  <c r="M335" i="186"/>
  <c r="AL334" i="186"/>
  <c r="AF334" i="186"/>
  <c r="AB334" i="186"/>
  <c r="AC334" i="186" s="1"/>
  <c r="Y334" i="186"/>
  <c r="M334" i="186"/>
  <c r="AL333" i="186"/>
  <c r="AF333" i="186"/>
  <c r="AB333" i="186"/>
  <c r="Y333" i="186"/>
  <c r="M333" i="186"/>
  <c r="AX332" i="186"/>
  <c r="AL332" i="186"/>
  <c r="AF332" i="186"/>
  <c r="AC332" i="186"/>
  <c r="AN332" i="186" s="1"/>
  <c r="AM332" i="186" s="1"/>
  <c r="AB332" i="186"/>
  <c r="Y332" i="186"/>
  <c r="M332" i="186"/>
  <c r="AL331" i="186"/>
  <c r="AF331" i="186"/>
  <c r="AB331" i="186"/>
  <c r="Y331" i="186"/>
  <c r="AC331" i="186" s="1"/>
  <c r="AN331" i="186" s="1"/>
  <c r="AM331" i="186" s="1"/>
  <c r="M331" i="186"/>
  <c r="AL330" i="186"/>
  <c r="AF330" i="186"/>
  <c r="AB330" i="186"/>
  <c r="AC330" i="186" s="1"/>
  <c r="Y330" i="186"/>
  <c r="M330" i="186"/>
  <c r="AL329" i="186"/>
  <c r="AF329" i="186"/>
  <c r="AB329" i="186"/>
  <c r="AC329" i="186" s="1"/>
  <c r="AX329" i="186" s="1"/>
  <c r="Y329" i="186"/>
  <c r="M329" i="186"/>
  <c r="AL328" i="186"/>
  <c r="AF328" i="186"/>
  <c r="AB328" i="186"/>
  <c r="AC328" i="186" s="1"/>
  <c r="Y328" i="186"/>
  <c r="M328" i="186"/>
  <c r="AX327" i="186"/>
  <c r="AL327" i="186"/>
  <c r="AF327" i="186"/>
  <c r="AB327" i="186"/>
  <c r="Y327" i="186"/>
  <c r="AC327" i="186" s="1"/>
  <c r="AN327" i="186" s="1"/>
  <c r="AM327" i="186" s="1"/>
  <c r="M327" i="186"/>
  <c r="AX326" i="186"/>
  <c r="AM326" i="186"/>
  <c r="AL326" i="186"/>
  <c r="AF326" i="186"/>
  <c r="AB326" i="186"/>
  <c r="AC326" i="186" s="1"/>
  <c r="AN326" i="186" s="1"/>
  <c r="Y326" i="186"/>
  <c r="M326" i="186"/>
  <c r="AL325" i="186"/>
  <c r="AF325" i="186"/>
  <c r="AB325" i="186"/>
  <c r="AC325" i="186" s="1"/>
  <c r="Y325" i="186"/>
  <c r="M325" i="186"/>
  <c r="AL324" i="186"/>
  <c r="AF324" i="186"/>
  <c r="AC324" i="186"/>
  <c r="AB324" i="186"/>
  <c r="Y324" i="186"/>
  <c r="M324" i="186"/>
  <c r="AX323" i="186"/>
  <c r="AN323" i="186"/>
  <c r="AM323" i="186" s="1"/>
  <c r="AL323" i="186"/>
  <c r="AF323" i="186"/>
  <c r="AB323" i="186"/>
  <c r="Y323" i="186"/>
  <c r="AC323" i="186" s="1"/>
  <c r="M323" i="186"/>
  <c r="AL322" i="186"/>
  <c r="AF322" i="186"/>
  <c r="AB322" i="186"/>
  <c r="AC322" i="186" s="1"/>
  <c r="Y322" i="186"/>
  <c r="M322" i="186"/>
  <c r="AL321" i="186"/>
  <c r="AF321" i="186"/>
  <c r="AB321" i="186"/>
  <c r="Y321" i="186"/>
  <c r="M321" i="186"/>
  <c r="AL320" i="186"/>
  <c r="AF320" i="186"/>
  <c r="AC320" i="186"/>
  <c r="AN320" i="186" s="1"/>
  <c r="AM320" i="186" s="1"/>
  <c r="AB320" i="186"/>
  <c r="Y320" i="186"/>
  <c r="M320" i="186"/>
  <c r="AL319" i="186"/>
  <c r="AF319" i="186"/>
  <c r="AB319" i="186"/>
  <c r="Y319" i="186"/>
  <c r="AC319" i="186" s="1"/>
  <c r="M319" i="186"/>
  <c r="AL318" i="186"/>
  <c r="AF318" i="186"/>
  <c r="AB318" i="186"/>
  <c r="AC318" i="186" s="1"/>
  <c r="AN318" i="186" s="1"/>
  <c r="AM318" i="186" s="1"/>
  <c r="Y318" i="186"/>
  <c r="M318" i="186"/>
  <c r="AL317" i="186"/>
  <c r="AF317" i="186"/>
  <c r="AB317" i="186"/>
  <c r="AC317" i="186" s="1"/>
  <c r="Y317" i="186"/>
  <c r="M317" i="186"/>
  <c r="AL316" i="186"/>
  <c r="AF316" i="186"/>
  <c r="AB316" i="186"/>
  <c r="AC316" i="186" s="1"/>
  <c r="Y316" i="186"/>
  <c r="M316" i="186"/>
  <c r="AX315" i="186"/>
  <c r="AL315" i="186"/>
  <c r="AF315" i="186"/>
  <c r="AB315" i="186"/>
  <c r="Y315" i="186"/>
  <c r="AC315" i="186" s="1"/>
  <c r="AN315" i="186" s="1"/>
  <c r="AM315" i="186" s="1"/>
  <c r="M315" i="186"/>
  <c r="AL314" i="186"/>
  <c r="AF314" i="186"/>
  <c r="AB314" i="186"/>
  <c r="AC314" i="186" s="1"/>
  <c r="AX314" i="186" s="1"/>
  <c r="Y314" i="186"/>
  <c r="M314" i="186"/>
  <c r="AL313" i="186"/>
  <c r="AF313" i="186"/>
  <c r="AB313" i="186"/>
  <c r="AC313" i="186" s="1"/>
  <c r="Y313" i="186"/>
  <c r="M313" i="186"/>
  <c r="AL312" i="186"/>
  <c r="AF312" i="186"/>
  <c r="AB312" i="186"/>
  <c r="Y312" i="186"/>
  <c r="M312" i="186"/>
  <c r="AX311" i="186"/>
  <c r="AN311" i="186"/>
  <c r="AM311" i="186" s="1"/>
  <c r="AL311" i="186"/>
  <c r="AF311" i="186"/>
  <c r="AB311" i="186"/>
  <c r="Y311" i="186"/>
  <c r="AC311" i="186" s="1"/>
  <c r="M311" i="186"/>
  <c r="AL310" i="186"/>
  <c r="AF310" i="186"/>
  <c r="AB310" i="186"/>
  <c r="AC310" i="186" s="1"/>
  <c r="AX310" i="186" s="1"/>
  <c r="Y310" i="186"/>
  <c r="M310" i="186"/>
  <c r="AL309" i="186"/>
  <c r="AF309" i="186"/>
  <c r="AB309" i="186"/>
  <c r="AC309" i="186" s="1"/>
  <c r="AX309" i="186" s="1"/>
  <c r="Y309" i="186"/>
  <c r="M309" i="186"/>
  <c r="AL308" i="186"/>
  <c r="AF308" i="186"/>
  <c r="AC308" i="186"/>
  <c r="AB308" i="186"/>
  <c r="Y308" i="186"/>
  <c r="M308" i="186"/>
  <c r="AL307" i="186"/>
  <c r="AF307" i="186"/>
  <c r="AC307" i="186"/>
  <c r="AX307" i="186" s="1"/>
  <c r="AB307" i="186"/>
  <c r="Y307" i="186"/>
  <c r="M307" i="186"/>
  <c r="AX306" i="186"/>
  <c r="AL306" i="186"/>
  <c r="AF306" i="186"/>
  <c r="AC306" i="186"/>
  <c r="AN306" i="186" s="1"/>
  <c r="AM306" i="186" s="1"/>
  <c r="AB306" i="186"/>
  <c r="Y306" i="186"/>
  <c r="M306" i="186"/>
  <c r="AL305" i="186"/>
  <c r="AF305" i="186"/>
  <c r="AB305" i="186"/>
  <c r="AC305" i="186" s="1"/>
  <c r="Y305" i="186"/>
  <c r="M305" i="186"/>
  <c r="AL304" i="186"/>
  <c r="AF304" i="186"/>
  <c r="AB304" i="186"/>
  <c r="Y304" i="186"/>
  <c r="M304" i="186"/>
  <c r="AL303" i="186"/>
  <c r="AF303" i="186"/>
  <c r="AB303" i="186"/>
  <c r="Y303" i="186"/>
  <c r="AC303" i="186" s="1"/>
  <c r="M303" i="186"/>
  <c r="AL302" i="186"/>
  <c r="AF302" i="186"/>
  <c r="AC302" i="186"/>
  <c r="AX302" i="186" s="1"/>
  <c r="AB302" i="186"/>
  <c r="Y302" i="186"/>
  <c r="M302" i="186"/>
  <c r="AL301" i="186"/>
  <c r="AF301" i="186"/>
  <c r="AB301" i="186"/>
  <c r="AC301" i="186" s="1"/>
  <c r="Y301" i="186"/>
  <c r="M301" i="186"/>
  <c r="AM300" i="186"/>
  <c r="AL300" i="186"/>
  <c r="AF300" i="186"/>
  <c r="AB300" i="186"/>
  <c r="AC300" i="186" s="1"/>
  <c r="AN300" i="186" s="1"/>
  <c r="Y300" i="186"/>
  <c r="M300" i="186"/>
  <c r="AL299" i="186"/>
  <c r="AF299" i="186"/>
  <c r="AB299" i="186"/>
  <c r="Y299" i="186"/>
  <c r="AC299" i="186" s="1"/>
  <c r="AN299" i="186" s="1"/>
  <c r="AM299" i="186" s="1"/>
  <c r="M299" i="186"/>
  <c r="AL298" i="186"/>
  <c r="AF298" i="186"/>
  <c r="AB298" i="186"/>
  <c r="AC298" i="186" s="1"/>
  <c r="Y298" i="186"/>
  <c r="M298" i="186"/>
  <c r="AL297" i="186"/>
  <c r="AF297" i="186"/>
  <c r="AB297" i="186"/>
  <c r="AC297" i="186" s="1"/>
  <c r="AX297" i="186" s="1"/>
  <c r="Y297" i="186"/>
  <c r="M297" i="186"/>
  <c r="AL296" i="186"/>
  <c r="AF296" i="186"/>
  <c r="AB296" i="186"/>
  <c r="AC296" i="186" s="1"/>
  <c r="Y296" i="186"/>
  <c r="M296" i="186"/>
  <c r="AL295" i="186"/>
  <c r="AF295" i="186"/>
  <c r="AB295" i="186"/>
  <c r="Y295" i="186"/>
  <c r="AC295" i="186" s="1"/>
  <c r="AX295" i="186" s="1"/>
  <c r="M295" i="186"/>
  <c r="AM294" i="186"/>
  <c r="AL294" i="186"/>
  <c r="AF294" i="186"/>
  <c r="AC294" i="186"/>
  <c r="AN294" i="186" s="1"/>
  <c r="AB294" i="186"/>
  <c r="Y294" i="186"/>
  <c r="M294" i="186"/>
  <c r="AN293" i="186"/>
  <c r="AM293" i="186" s="1"/>
  <c r="AL293" i="186"/>
  <c r="AF293" i="186"/>
  <c r="AB293" i="186"/>
  <c r="AC293" i="186" s="1"/>
  <c r="AX293" i="186" s="1"/>
  <c r="Y293" i="186"/>
  <c r="M293" i="186"/>
  <c r="AL292" i="186"/>
  <c r="AF292" i="186"/>
  <c r="AB292" i="186"/>
  <c r="AC292" i="186" s="1"/>
  <c r="Y292" i="186"/>
  <c r="M292" i="186"/>
  <c r="AL291" i="186"/>
  <c r="AF291" i="186"/>
  <c r="AC291" i="186"/>
  <c r="AB291" i="186"/>
  <c r="Y291" i="186"/>
  <c r="M291" i="186"/>
  <c r="AL290" i="186"/>
  <c r="AF290" i="186"/>
  <c r="AB290" i="186"/>
  <c r="AC290" i="186" s="1"/>
  <c r="AX290" i="186" s="1"/>
  <c r="Y290" i="186"/>
  <c r="M290" i="186"/>
  <c r="AL289" i="186"/>
  <c r="AF289" i="186"/>
  <c r="AC289" i="186"/>
  <c r="AB289" i="186"/>
  <c r="Y289" i="186"/>
  <c r="M289" i="186"/>
  <c r="AL288" i="186"/>
  <c r="AF288" i="186"/>
  <c r="AC288" i="186"/>
  <c r="AB288" i="186"/>
  <c r="Y288" i="186"/>
  <c r="M288" i="186"/>
  <c r="AL287" i="186"/>
  <c r="AF287" i="186"/>
  <c r="AC287" i="186"/>
  <c r="AN287" i="186" s="1"/>
  <c r="AM287" i="186" s="1"/>
  <c r="AB287" i="186"/>
  <c r="Y287" i="186"/>
  <c r="M287" i="186"/>
  <c r="AN286" i="186"/>
  <c r="AM286" i="186" s="1"/>
  <c r="AL286" i="186"/>
  <c r="AF286" i="186"/>
  <c r="AB286" i="186"/>
  <c r="Y286" i="186"/>
  <c r="AC286" i="186" s="1"/>
  <c r="AX286" i="186" s="1"/>
  <c r="M286" i="186"/>
  <c r="AL285" i="186"/>
  <c r="AF285" i="186"/>
  <c r="AC285" i="186"/>
  <c r="AB285" i="186"/>
  <c r="Y285" i="186"/>
  <c r="M285" i="186"/>
  <c r="AL284" i="186"/>
  <c r="AF284" i="186"/>
  <c r="AB284" i="186"/>
  <c r="Y284" i="186"/>
  <c r="M284" i="186"/>
  <c r="AN283" i="186"/>
  <c r="AM283" i="186" s="1"/>
  <c r="AL283" i="186"/>
  <c r="AF283" i="186"/>
  <c r="AC283" i="186"/>
  <c r="AX283" i="186" s="1"/>
  <c r="AB283" i="186"/>
  <c r="Y283" i="186"/>
  <c r="M283" i="186"/>
  <c r="AL282" i="186"/>
  <c r="AF282" i="186"/>
  <c r="AB282" i="186"/>
  <c r="AC282" i="186" s="1"/>
  <c r="Y282" i="186"/>
  <c r="M282" i="186"/>
  <c r="AL281" i="186"/>
  <c r="AF281" i="186"/>
  <c r="AC281" i="186"/>
  <c r="AX281" i="186" s="1"/>
  <c r="AB281" i="186"/>
  <c r="Y281" i="186"/>
  <c r="M281" i="186"/>
  <c r="AL280" i="186"/>
  <c r="AF280" i="186"/>
  <c r="AB280" i="186"/>
  <c r="Y280" i="186"/>
  <c r="AC280" i="186" s="1"/>
  <c r="M280" i="186"/>
  <c r="AL279" i="186"/>
  <c r="AF279" i="186"/>
  <c r="AB279" i="186"/>
  <c r="Y279" i="186"/>
  <c r="AC279" i="186" s="1"/>
  <c r="M279" i="186"/>
  <c r="AL278" i="186"/>
  <c r="AF278" i="186"/>
  <c r="AC278" i="186"/>
  <c r="AX278" i="186" s="1"/>
  <c r="AB278" i="186"/>
  <c r="Y278" i="186"/>
  <c r="M278" i="186"/>
  <c r="AL277" i="186"/>
  <c r="AF277" i="186"/>
  <c r="AB277" i="186"/>
  <c r="AC277" i="186" s="1"/>
  <c r="Y277" i="186"/>
  <c r="M277" i="186"/>
  <c r="AM276" i="186"/>
  <c r="AL276" i="186"/>
  <c r="AF276" i="186"/>
  <c r="AC276" i="186"/>
  <c r="AN276" i="186" s="1"/>
  <c r="AB276" i="186"/>
  <c r="Y276" i="186"/>
  <c r="M276" i="186"/>
  <c r="AL275" i="186"/>
  <c r="AF275" i="186"/>
  <c r="AC275" i="186"/>
  <c r="AX275" i="186" s="1"/>
  <c r="AB275" i="186"/>
  <c r="Y275" i="186"/>
  <c r="M275" i="186"/>
  <c r="AM274" i="186"/>
  <c r="AL274" i="186"/>
  <c r="AF274" i="186"/>
  <c r="AC274" i="186"/>
  <c r="AN274" i="186" s="1"/>
  <c r="AB274" i="186"/>
  <c r="Y274" i="186"/>
  <c r="M274" i="186"/>
  <c r="AL273" i="186"/>
  <c r="AF273" i="186"/>
  <c r="AB273" i="186"/>
  <c r="AC273" i="186" s="1"/>
  <c r="Y273" i="186"/>
  <c r="M273" i="186"/>
  <c r="AL272" i="186"/>
  <c r="AF272" i="186"/>
  <c r="AB272" i="186"/>
  <c r="AC272" i="186" s="1"/>
  <c r="AN272" i="186" s="1"/>
  <c r="AM272" i="186" s="1"/>
  <c r="Y272" i="186"/>
  <c r="M272" i="186"/>
  <c r="AN271" i="186"/>
  <c r="AM271" i="186" s="1"/>
  <c r="AL271" i="186"/>
  <c r="AF271" i="186"/>
  <c r="AB271" i="186"/>
  <c r="Y271" i="186"/>
  <c r="AC271" i="186" s="1"/>
  <c r="AX271" i="186" s="1"/>
  <c r="M271" i="186"/>
  <c r="AL270" i="186"/>
  <c r="AF270" i="186"/>
  <c r="AB270" i="186"/>
  <c r="AC270" i="186" s="1"/>
  <c r="Y270" i="186"/>
  <c r="M270" i="186"/>
  <c r="AL269" i="186"/>
  <c r="AF269" i="186"/>
  <c r="AB269" i="186"/>
  <c r="Y269" i="186"/>
  <c r="AC269" i="186" s="1"/>
  <c r="AX269" i="186" s="1"/>
  <c r="M269" i="186"/>
  <c r="AL268" i="186"/>
  <c r="AF268" i="186"/>
  <c r="AB268" i="186"/>
  <c r="AC268" i="186" s="1"/>
  <c r="Y268" i="186"/>
  <c r="M268" i="186"/>
  <c r="AL267" i="186"/>
  <c r="AF267" i="186"/>
  <c r="AB267" i="186"/>
  <c r="Y267" i="186"/>
  <c r="AC267" i="186" s="1"/>
  <c r="M267" i="186"/>
  <c r="AX266" i="186"/>
  <c r="AN266" i="186"/>
  <c r="AM266" i="186" s="1"/>
  <c r="AL266" i="186"/>
  <c r="AF266" i="186"/>
  <c r="AB266" i="186"/>
  <c r="AC266" i="186" s="1"/>
  <c r="Y266" i="186"/>
  <c r="M266" i="186"/>
  <c r="AL265" i="186"/>
  <c r="AF265" i="186"/>
  <c r="AC265" i="186"/>
  <c r="AB265" i="186"/>
  <c r="Y265" i="186"/>
  <c r="M265" i="186"/>
  <c r="AL264" i="186"/>
  <c r="AF264" i="186"/>
  <c r="AC264" i="186"/>
  <c r="AX264" i="186" s="1"/>
  <c r="AB264" i="186"/>
  <c r="Y264" i="186"/>
  <c r="M264" i="186"/>
  <c r="AX263" i="186"/>
  <c r="AL263" i="186"/>
  <c r="AF263" i="186"/>
  <c r="AC263" i="186"/>
  <c r="AN263" i="186" s="1"/>
  <c r="AM263" i="186" s="1"/>
  <c r="AB263" i="186"/>
  <c r="Y263" i="186"/>
  <c r="M263" i="186"/>
  <c r="AL262" i="186"/>
  <c r="AF262" i="186"/>
  <c r="AC262" i="186"/>
  <c r="AB262" i="186"/>
  <c r="Y262" i="186"/>
  <c r="M262" i="186"/>
  <c r="AL261" i="186"/>
  <c r="AF261" i="186"/>
  <c r="AB261" i="186"/>
  <c r="AC261" i="186" s="1"/>
  <c r="Y261" i="186"/>
  <c r="M261" i="186"/>
  <c r="AX260" i="186"/>
  <c r="AN260" i="186"/>
  <c r="AM260" i="186" s="1"/>
  <c r="AL260" i="186"/>
  <c r="AF260" i="186"/>
  <c r="AB260" i="186"/>
  <c r="AC260" i="186" s="1"/>
  <c r="Y260" i="186"/>
  <c r="M260" i="186"/>
  <c r="AL259" i="186"/>
  <c r="AF259" i="186"/>
  <c r="AC259" i="186"/>
  <c r="AB259" i="186"/>
  <c r="Y259" i="186"/>
  <c r="M259" i="186"/>
  <c r="AL258" i="186"/>
  <c r="AF258" i="186"/>
  <c r="AB258" i="186"/>
  <c r="AC258" i="186" s="1"/>
  <c r="Y258" i="186"/>
  <c r="M258" i="186"/>
  <c r="AL257" i="186"/>
  <c r="AF257" i="186"/>
  <c r="AB257" i="186"/>
  <c r="Y257" i="186"/>
  <c r="M257" i="186"/>
  <c r="AL256" i="186"/>
  <c r="AF256" i="186"/>
  <c r="AC256" i="186"/>
  <c r="AB256" i="186"/>
  <c r="Y256" i="186"/>
  <c r="M256" i="186"/>
  <c r="AL255" i="186"/>
  <c r="AF255" i="186"/>
  <c r="AB255" i="186"/>
  <c r="Y255" i="186"/>
  <c r="AC255" i="186" s="1"/>
  <c r="M255" i="186"/>
  <c r="AL254" i="186"/>
  <c r="AF254" i="186"/>
  <c r="AB254" i="186"/>
  <c r="AC254" i="186" s="1"/>
  <c r="Y254" i="186"/>
  <c r="M254" i="186"/>
  <c r="AL253" i="186"/>
  <c r="AF253" i="186"/>
  <c r="AC253" i="186"/>
  <c r="AB253" i="186"/>
  <c r="Y253" i="186"/>
  <c r="M253" i="186"/>
  <c r="AL252" i="186"/>
  <c r="AF252" i="186"/>
  <c r="AC252" i="186"/>
  <c r="AX252" i="186" s="1"/>
  <c r="AB252" i="186"/>
  <c r="Y252" i="186"/>
  <c r="M252" i="186"/>
  <c r="AL251" i="186"/>
  <c r="AF251" i="186"/>
  <c r="AC251" i="186"/>
  <c r="AX251" i="186" s="1"/>
  <c r="AB251" i="186"/>
  <c r="Y251" i="186"/>
  <c r="M251" i="186"/>
  <c r="AL250" i="186"/>
  <c r="AF250" i="186"/>
  <c r="AB250" i="186"/>
  <c r="AC250" i="186" s="1"/>
  <c r="Y250" i="186"/>
  <c r="M250" i="186"/>
  <c r="AL249" i="186"/>
  <c r="AF249" i="186"/>
  <c r="AB249" i="186"/>
  <c r="AC249" i="186" s="1"/>
  <c r="AX249" i="186" s="1"/>
  <c r="Y249" i="186"/>
  <c r="M249" i="186"/>
  <c r="AL248" i="186"/>
  <c r="AF248" i="186"/>
  <c r="AB248" i="186"/>
  <c r="AC248" i="186" s="1"/>
  <c r="AN248" i="186" s="1"/>
  <c r="AM248" i="186" s="1"/>
  <c r="Y248" i="186"/>
  <c r="M248" i="186"/>
  <c r="AL247" i="186"/>
  <c r="AF247" i="186"/>
  <c r="AB247" i="186"/>
  <c r="Y247" i="186"/>
  <c r="AC247" i="186" s="1"/>
  <c r="M247" i="186"/>
  <c r="AL246" i="186"/>
  <c r="AF246" i="186"/>
  <c r="AB246" i="186"/>
  <c r="Y246" i="186"/>
  <c r="AC246" i="186" s="1"/>
  <c r="AX246" i="186" s="1"/>
  <c r="M246" i="186"/>
  <c r="AL245" i="186"/>
  <c r="AF245" i="186"/>
  <c r="AC245" i="186"/>
  <c r="AX245" i="186" s="1"/>
  <c r="AB245" i="186"/>
  <c r="Y245" i="186"/>
  <c r="M245" i="186"/>
  <c r="AX244" i="186"/>
  <c r="AL244" i="186"/>
  <c r="AF244" i="186"/>
  <c r="AC244" i="186"/>
  <c r="AN244" i="186" s="1"/>
  <c r="AM244" i="186" s="1"/>
  <c r="AB244" i="186"/>
  <c r="Y244" i="186"/>
  <c r="M244" i="186"/>
  <c r="AL243" i="186"/>
  <c r="AF243" i="186"/>
  <c r="AB243" i="186"/>
  <c r="Y243" i="186"/>
  <c r="AC243" i="186" s="1"/>
  <c r="AX243" i="186" s="1"/>
  <c r="M243" i="186"/>
  <c r="AL242" i="186"/>
  <c r="AF242" i="186"/>
  <c r="AB242" i="186"/>
  <c r="AC242" i="186" s="1"/>
  <c r="Y242" i="186"/>
  <c r="M242" i="186"/>
  <c r="AL241" i="186"/>
  <c r="AF241" i="186"/>
  <c r="AB241" i="186"/>
  <c r="AC241" i="186" s="1"/>
  <c r="Y241" i="186"/>
  <c r="M241" i="186"/>
  <c r="AL240" i="186"/>
  <c r="AF240" i="186"/>
  <c r="AB240" i="186"/>
  <c r="Y240" i="186"/>
  <c r="AC240" i="186" s="1"/>
  <c r="M240" i="186"/>
  <c r="AL239" i="186"/>
  <c r="AF239" i="186"/>
  <c r="AC239" i="186"/>
  <c r="AN239" i="186" s="1"/>
  <c r="AM239" i="186" s="1"/>
  <c r="AB239" i="186"/>
  <c r="Y239" i="186"/>
  <c r="M239" i="186"/>
  <c r="AX238" i="186"/>
  <c r="AL238" i="186"/>
  <c r="AF238" i="186"/>
  <c r="AC238" i="186"/>
  <c r="AN238" i="186" s="1"/>
  <c r="AM238" i="186" s="1"/>
  <c r="AB238" i="186"/>
  <c r="Y238" i="186"/>
  <c r="M238" i="186"/>
  <c r="AL237" i="186"/>
  <c r="AF237" i="186"/>
  <c r="AB237" i="186"/>
  <c r="AC237" i="186" s="1"/>
  <c r="AX237" i="186" s="1"/>
  <c r="Y237" i="186"/>
  <c r="M237" i="186"/>
  <c r="AL236" i="186"/>
  <c r="AF236" i="186"/>
  <c r="AC236" i="186"/>
  <c r="AB236" i="186"/>
  <c r="Y236" i="186"/>
  <c r="M236" i="186"/>
  <c r="AN235" i="186"/>
  <c r="AM235" i="186" s="1"/>
  <c r="AL235" i="186"/>
  <c r="AF235" i="186"/>
  <c r="AC235" i="186"/>
  <c r="AX235" i="186" s="1"/>
  <c r="AB235" i="186"/>
  <c r="Y235" i="186"/>
  <c r="M235" i="186"/>
  <c r="AX234" i="186"/>
  <c r="AL234" i="186"/>
  <c r="AF234" i="186"/>
  <c r="AB234" i="186"/>
  <c r="AC234" i="186" s="1"/>
  <c r="AN234" i="186" s="1"/>
  <c r="AM234" i="186" s="1"/>
  <c r="Y234" i="186"/>
  <c r="M234" i="186"/>
  <c r="AL233" i="186"/>
  <c r="AF233" i="186"/>
  <c r="AC233" i="186"/>
  <c r="AB233" i="186"/>
  <c r="Y233" i="186"/>
  <c r="M233" i="186"/>
  <c r="AL232" i="186"/>
  <c r="AF232" i="186"/>
  <c r="AB232" i="186"/>
  <c r="AC232" i="186" s="1"/>
  <c r="Y232" i="186"/>
  <c r="M232" i="186"/>
  <c r="AL231" i="186"/>
  <c r="AF231" i="186"/>
  <c r="AB231" i="186"/>
  <c r="Y231" i="186"/>
  <c r="AC231" i="186" s="1"/>
  <c r="AX231" i="186" s="1"/>
  <c r="M231" i="186"/>
  <c r="AL230" i="186"/>
  <c r="AF230" i="186"/>
  <c r="AC230" i="186"/>
  <c r="AB230" i="186"/>
  <c r="Y230" i="186"/>
  <c r="M230" i="186"/>
  <c r="AL229" i="186"/>
  <c r="AF229" i="186"/>
  <c r="AC229" i="186"/>
  <c r="AX229" i="186" s="1"/>
  <c r="AB229" i="186"/>
  <c r="Y229" i="186"/>
  <c r="M229" i="186"/>
  <c r="AX228" i="186"/>
  <c r="AL228" i="186"/>
  <c r="AF228" i="186"/>
  <c r="AB228" i="186"/>
  <c r="AC228" i="186" s="1"/>
  <c r="AN228" i="186" s="1"/>
  <c r="AM228" i="186" s="1"/>
  <c r="Y228" i="186"/>
  <c r="M228" i="186"/>
  <c r="AL227" i="186"/>
  <c r="AF227" i="186"/>
  <c r="AB227" i="186"/>
  <c r="Y227" i="186"/>
  <c r="AC227" i="186" s="1"/>
  <c r="M227" i="186"/>
  <c r="AN226" i="186"/>
  <c r="AM226" i="186" s="1"/>
  <c r="AL226" i="186"/>
  <c r="AF226" i="186"/>
  <c r="AB226" i="186"/>
  <c r="AC226" i="186" s="1"/>
  <c r="AX226" i="186" s="1"/>
  <c r="Y226" i="186"/>
  <c r="M226" i="186"/>
  <c r="AL225" i="186"/>
  <c r="AF225" i="186"/>
  <c r="AC225" i="186"/>
  <c r="AB225" i="186"/>
  <c r="Y225" i="186"/>
  <c r="M225" i="186"/>
  <c r="AL224" i="186"/>
  <c r="AF224" i="186"/>
  <c r="AB224" i="186"/>
  <c r="AC224" i="186" s="1"/>
  <c r="Y224" i="186"/>
  <c r="M224" i="186"/>
  <c r="AL223" i="186"/>
  <c r="AF223" i="186"/>
  <c r="AC223" i="186"/>
  <c r="AN223" i="186" s="1"/>
  <c r="AM223" i="186" s="1"/>
  <c r="AB223" i="186"/>
  <c r="Y223" i="186"/>
  <c r="M223" i="186"/>
  <c r="AX222" i="186"/>
  <c r="AM222" i="186"/>
  <c r="AL222" i="186"/>
  <c r="AF222" i="186"/>
  <c r="AC222" i="186"/>
  <c r="AN222" i="186" s="1"/>
  <c r="AB222" i="186"/>
  <c r="Y222" i="186"/>
  <c r="M222" i="186"/>
  <c r="AL221" i="186"/>
  <c r="AF221" i="186"/>
  <c r="AB221" i="186"/>
  <c r="AC221" i="186" s="1"/>
  <c r="AX221" i="186" s="1"/>
  <c r="Y221" i="186"/>
  <c r="M221" i="186"/>
  <c r="AL220" i="186"/>
  <c r="AF220" i="186"/>
  <c r="AC220" i="186"/>
  <c r="AB220" i="186"/>
  <c r="Y220" i="186"/>
  <c r="M220" i="186"/>
  <c r="AN219" i="186"/>
  <c r="AM219" i="186" s="1"/>
  <c r="AL219" i="186"/>
  <c r="AF219" i="186"/>
  <c r="AB219" i="186"/>
  <c r="Y219" i="186"/>
  <c r="AC219" i="186" s="1"/>
  <c r="AX219" i="186" s="1"/>
  <c r="M219" i="186"/>
  <c r="AL218" i="186"/>
  <c r="AF218" i="186"/>
  <c r="AC218" i="186"/>
  <c r="AB218" i="186"/>
  <c r="Y218" i="186"/>
  <c r="M218" i="186"/>
  <c r="AL217" i="186"/>
  <c r="AF217" i="186"/>
  <c r="AB217" i="186"/>
  <c r="AC217" i="186" s="1"/>
  <c r="Y217" i="186"/>
  <c r="M217" i="186"/>
  <c r="AL216" i="186"/>
  <c r="AF216" i="186"/>
  <c r="AB216" i="186"/>
  <c r="Y216" i="186"/>
  <c r="M216" i="186"/>
  <c r="AN215" i="186"/>
  <c r="AM215" i="186" s="1"/>
  <c r="AL215" i="186"/>
  <c r="AF215" i="186"/>
  <c r="AB215" i="186"/>
  <c r="Y215" i="186"/>
  <c r="AC215" i="186" s="1"/>
  <c r="AX215" i="186" s="1"/>
  <c r="M215" i="186"/>
  <c r="AL214" i="186"/>
  <c r="AF214" i="186"/>
  <c r="AB214" i="186"/>
  <c r="AC214" i="186" s="1"/>
  <c r="AX214" i="186" s="1"/>
  <c r="Y214" i="186"/>
  <c r="M214" i="186"/>
  <c r="AL213" i="186"/>
  <c r="AF213" i="186"/>
  <c r="AC213" i="186"/>
  <c r="AB213" i="186"/>
  <c r="Y213" i="186"/>
  <c r="M213" i="186"/>
  <c r="AM212" i="186"/>
  <c r="AL212" i="186"/>
  <c r="AF212" i="186"/>
  <c r="AC212" i="186"/>
  <c r="AN212" i="186" s="1"/>
  <c r="AB212" i="186"/>
  <c r="Y212" i="186"/>
  <c r="M212" i="186"/>
  <c r="AX211" i="186"/>
  <c r="AL211" i="186"/>
  <c r="AF211" i="186"/>
  <c r="AC211" i="186"/>
  <c r="AN211" i="186" s="1"/>
  <c r="AM211" i="186" s="1"/>
  <c r="AB211" i="186"/>
  <c r="Y211" i="186"/>
  <c r="M211" i="186"/>
  <c r="AL210" i="186"/>
  <c r="AF210" i="186"/>
  <c r="AB210" i="186"/>
  <c r="AC210" i="186" s="1"/>
  <c r="Y210" i="186"/>
  <c r="M210" i="186"/>
  <c r="AL209" i="186"/>
  <c r="AF209" i="186"/>
  <c r="AB209" i="186"/>
  <c r="Y209" i="186"/>
  <c r="M209" i="186"/>
  <c r="AL208" i="186"/>
  <c r="AF208" i="186"/>
  <c r="AB208" i="186"/>
  <c r="AC208" i="186" s="1"/>
  <c r="AX208" i="186" s="1"/>
  <c r="Y208" i="186"/>
  <c r="M208" i="186"/>
  <c r="AL207" i="186"/>
  <c r="AF207" i="186"/>
  <c r="AB207" i="186"/>
  <c r="AC207" i="186" s="1"/>
  <c r="AX207" i="186" s="1"/>
  <c r="Y207" i="186"/>
  <c r="M207" i="186"/>
  <c r="AL206" i="186"/>
  <c r="AF206" i="186"/>
  <c r="AB206" i="186"/>
  <c r="AC206" i="186" s="1"/>
  <c r="AN206" i="186" s="1"/>
  <c r="AM206" i="186" s="1"/>
  <c r="Y206" i="186"/>
  <c r="M206" i="186"/>
  <c r="AL205" i="186"/>
  <c r="AF205" i="186"/>
  <c r="AB205" i="186"/>
  <c r="AC205" i="186" s="1"/>
  <c r="AX205" i="186" s="1"/>
  <c r="Y205" i="186"/>
  <c r="M205" i="186"/>
  <c r="AL204" i="186"/>
  <c r="AF204" i="186"/>
  <c r="AB204" i="186"/>
  <c r="AC204" i="186" s="1"/>
  <c r="AX204" i="186" s="1"/>
  <c r="Y204" i="186"/>
  <c r="M204" i="186"/>
  <c r="AL203" i="186"/>
  <c r="AF203" i="186"/>
  <c r="AB203" i="186"/>
  <c r="Y203" i="186"/>
  <c r="M203" i="186"/>
  <c r="AX202" i="186"/>
  <c r="AL202" i="186"/>
  <c r="AF202" i="186"/>
  <c r="AB202" i="186"/>
  <c r="AC202" i="186" s="1"/>
  <c r="AN202" i="186" s="1"/>
  <c r="AM202" i="186" s="1"/>
  <c r="Y202" i="186"/>
  <c r="M202" i="186"/>
  <c r="AL201" i="186"/>
  <c r="AF201" i="186"/>
  <c r="AB201" i="186"/>
  <c r="AC201" i="186" s="1"/>
  <c r="AX201" i="186" s="1"/>
  <c r="Y201" i="186"/>
  <c r="M201" i="186"/>
  <c r="AN200" i="186"/>
  <c r="AM200" i="186" s="1"/>
  <c r="AL200" i="186"/>
  <c r="AF200" i="186"/>
  <c r="AB200" i="186"/>
  <c r="AC200" i="186" s="1"/>
  <c r="AX200" i="186" s="1"/>
  <c r="Y200" i="186"/>
  <c r="M200" i="186"/>
  <c r="AL199" i="186"/>
  <c r="AF199" i="186"/>
  <c r="AB199" i="186"/>
  <c r="Y199" i="186"/>
  <c r="M199" i="186"/>
  <c r="AL198" i="186"/>
  <c r="AF198" i="186"/>
  <c r="AB198" i="186"/>
  <c r="Y198" i="186"/>
  <c r="M198" i="186"/>
  <c r="AL197" i="186"/>
  <c r="AF197" i="186"/>
  <c r="AB197" i="186"/>
  <c r="Y197" i="186"/>
  <c r="M197" i="186"/>
  <c r="AL196" i="186"/>
  <c r="AF196" i="186"/>
  <c r="AB196" i="186"/>
  <c r="AC196" i="186" s="1"/>
  <c r="AX196" i="186" s="1"/>
  <c r="Y196" i="186"/>
  <c r="M196" i="186"/>
  <c r="AL195" i="186"/>
  <c r="AF195" i="186"/>
  <c r="AB195" i="186"/>
  <c r="Y195" i="186"/>
  <c r="M195" i="186"/>
  <c r="AL194" i="186"/>
  <c r="AF194" i="186"/>
  <c r="AB194" i="186"/>
  <c r="AC194" i="186" s="1"/>
  <c r="AN194" i="186" s="1"/>
  <c r="AM194" i="186" s="1"/>
  <c r="Y194" i="186"/>
  <c r="M194" i="186"/>
  <c r="AN193" i="186"/>
  <c r="AM193" i="186" s="1"/>
  <c r="AL193" i="186"/>
  <c r="AF193" i="186"/>
  <c r="AB193" i="186"/>
  <c r="AC193" i="186" s="1"/>
  <c r="AX193" i="186" s="1"/>
  <c r="Y193" i="186"/>
  <c r="M193" i="186"/>
  <c r="AL192" i="186"/>
  <c r="AF192" i="186"/>
  <c r="AB192" i="186"/>
  <c r="AC192" i="186" s="1"/>
  <c r="AX192" i="186" s="1"/>
  <c r="Y192" i="186"/>
  <c r="M192" i="186"/>
  <c r="AL191" i="186"/>
  <c r="AF191" i="186"/>
  <c r="AB191" i="186"/>
  <c r="Y191" i="186"/>
  <c r="M191" i="186"/>
  <c r="AL190" i="186"/>
  <c r="AF190" i="186"/>
  <c r="AB190" i="186"/>
  <c r="Y190" i="186"/>
  <c r="M190" i="186"/>
  <c r="AL189" i="186"/>
  <c r="AF189" i="186"/>
  <c r="AB189" i="186"/>
  <c r="Y189" i="186"/>
  <c r="M189" i="186"/>
  <c r="AL188" i="186"/>
  <c r="AF188" i="186"/>
  <c r="AB188" i="186"/>
  <c r="AC188" i="186" s="1"/>
  <c r="AX188" i="186" s="1"/>
  <c r="Y188" i="186"/>
  <c r="M188" i="186"/>
  <c r="AL187" i="186"/>
  <c r="AF187" i="186"/>
  <c r="AB187" i="186"/>
  <c r="AC187" i="186" s="1"/>
  <c r="AX187" i="186" s="1"/>
  <c r="Y187" i="186"/>
  <c r="M187" i="186"/>
  <c r="AL186" i="186"/>
  <c r="AF186" i="186"/>
  <c r="AB186" i="186"/>
  <c r="Y186" i="186"/>
  <c r="M186" i="186"/>
  <c r="AL185" i="186"/>
  <c r="AF185" i="186"/>
  <c r="AB185" i="186"/>
  <c r="Y185" i="186"/>
  <c r="M185" i="186"/>
  <c r="AX184" i="186"/>
  <c r="AN184" i="186"/>
  <c r="AM184" i="186" s="1"/>
  <c r="AL184" i="186"/>
  <c r="AF184" i="186"/>
  <c r="AB184" i="186"/>
  <c r="AC184" i="186" s="1"/>
  <c r="Y184" i="186"/>
  <c r="M184" i="186"/>
  <c r="AL183" i="186"/>
  <c r="AF183" i="186"/>
  <c r="AB183" i="186"/>
  <c r="Y183" i="186"/>
  <c r="M183" i="186"/>
  <c r="AL182" i="186"/>
  <c r="AF182" i="186"/>
  <c r="AB182" i="186"/>
  <c r="Y182" i="186"/>
  <c r="M182" i="186"/>
  <c r="AL181" i="186"/>
  <c r="AF181" i="186"/>
  <c r="AB181" i="186"/>
  <c r="Y181" i="186"/>
  <c r="M181" i="186"/>
  <c r="AL180" i="186"/>
  <c r="AF180" i="186"/>
  <c r="AB180" i="186"/>
  <c r="AC180" i="186" s="1"/>
  <c r="AX180" i="186" s="1"/>
  <c r="Y180" i="186"/>
  <c r="M180" i="186"/>
  <c r="AL179" i="186"/>
  <c r="AF179" i="186"/>
  <c r="AB179" i="186"/>
  <c r="Y179" i="186"/>
  <c r="M179" i="186"/>
  <c r="AL178" i="186"/>
  <c r="AF178" i="186"/>
  <c r="AB178" i="186"/>
  <c r="AC178" i="186" s="1"/>
  <c r="AN178" i="186" s="1"/>
  <c r="AM178" i="186" s="1"/>
  <c r="Y178" i="186"/>
  <c r="M178" i="186"/>
  <c r="AN177" i="186"/>
  <c r="AM177" i="186" s="1"/>
  <c r="AL177" i="186"/>
  <c r="AF177" i="186"/>
  <c r="AB177" i="186"/>
  <c r="AC177" i="186" s="1"/>
  <c r="AX177" i="186" s="1"/>
  <c r="Y177" i="186"/>
  <c r="M177" i="186"/>
  <c r="AL176" i="186"/>
  <c r="AF176" i="186"/>
  <c r="AB176" i="186"/>
  <c r="AC176" i="186" s="1"/>
  <c r="AX176" i="186" s="1"/>
  <c r="Y176" i="186"/>
  <c r="M176" i="186"/>
  <c r="AL175" i="186"/>
  <c r="AF175" i="186"/>
  <c r="AB175" i="186"/>
  <c r="Y175" i="186"/>
  <c r="M175" i="186"/>
  <c r="AL174" i="186"/>
  <c r="AF174" i="186"/>
  <c r="AB174" i="186"/>
  <c r="Y174" i="186"/>
  <c r="M174" i="186"/>
  <c r="AL173" i="186"/>
  <c r="AF173" i="186"/>
  <c r="AB173" i="186"/>
  <c r="Y173" i="186"/>
  <c r="M173" i="186"/>
  <c r="AL172" i="186"/>
  <c r="AF172" i="186"/>
  <c r="AB172" i="186"/>
  <c r="AC172" i="186" s="1"/>
  <c r="AX172" i="186" s="1"/>
  <c r="Y172" i="186"/>
  <c r="M172" i="186"/>
  <c r="AL171" i="186"/>
  <c r="AF171" i="186"/>
  <c r="AB171" i="186"/>
  <c r="AC171" i="186" s="1"/>
  <c r="AX171" i="186" s="1"/>
  <c r="Y171" i="186"/>
  <c r="M171" i="186"/>
  <c r="AL170" i="186"/>
  <c r="AF170" i="186"/>
  <c r="AB170" i="186"/>
  <c r="Y170" i="186"/>
  <c r="M170" i="186"/>
  <c r="AL169" i="186"/>
  <c r="AF169" i="186"/>
  <c r="AB169" i="186"/>
  <c r="Y169" i="186"/>
  <c r="M169" i="186"/>
  <c r="AX168" i="186"/>
  <c r="AN168" i="186"/>
  <c r="AM168" i="186" s="1"/>
  <c r="AL168" i="186"/>
  <c r="AF168" i="186"/>
  <c r="AB168" i="186"/>
  <c r="AC168" i="186" s="1"/>
  <c r="Y168" i="186"/>
  <c r="M168" i="186"/>
  <c r="AL167" i="186"/>
  <c r="AF167" i="186"/>
  <c r="AB167" i="186"/>
  <c r="Y167" i="186"/>
  <c r="M167" i="186"/>
  <c r="AL166" i="186"/>
  <c r="AF166" i="186"/>
  <c r="AB166" i="186"/>
  <c r="Y166" i="186"/>
  <c r="M166" i="186"/>
  <c r="AL165" i="186"/>
  <c r="AF165" i="186"/>
  <c r="AB165" i="186"/>
  <c r="Y165" i="186"/>
  <c r="M165" i="186"/>
  <c r="AL164" i="186"/>
  <c r="AF164" i="186"/>
  <c r="AB164" i="186"/>
  <c r="AC164" i="186" s="1"/>
  <c r="AX164" i="186" s="1"/>
  <c r="Y164" i="186"/>
  <c r="M164" i="186"/>
  <c r="AL163" i="186"/>
  <c r="AF163" i="186"/>
  <c r="AB163" i="186"/>
  <c r="Y163" i="186"/>
  <c r="M163" i="186"/>
  <c r="AL162" i="186"/>
  <c r="AF162" i="186"/>
  <c r="AB162" i="186"/>
  <c r="AC162" i="186" s="1"/>
  <c r="AN162" i="186" s="1"/>
  <c r="AM162" i="186" s="1"/>
  <c r="Y162" i="186"/>
  <c r="M162" i="186"/>
  <c r="AN161" i="186"/>
  <c r="AM161" i="186" s="1"/>
  <c r="AL161" i="186"/>
  <c r="AF161" i="186"/>
  <c r="AB161" i="186"/>
  <c r="AC161" i="186" s="1"/>
  <c r="AX161" i="186" s="1"/>
  <c r="Y161" i="186"/>
  <c r="M161" i="186"/>
  <c r="AL160" i="186"/>
  <c r="AF160" i="186"/>
  <c r="AB160" i="186"/>
  <c r="AC160" i="186" s="1"/>
  <c r="AX160" i="186" s="1"/>
  <c r="Y160" i="186"/>
  <c r="M160" i="186"/>
  <c r="AL159" i="186"/>
  <c r="AF159" i="186"/>
  <c r="AB159" i="186"/>
  <c r="Y159" i="186"/>
  <c r="M159" i="186"/>
  <c r="AL158" i="186"/>
  <c r="AF158" i="186"/>
  <c r="AB158" i="186"/>
  <c r="Y158" i="186"/>
  <c r="M158" i="186"/>
  <c r="AL157" i="186"/>
  <c r="AF157" i="186"/>
  <c r="AB157" i="186"/>
  <c r="Y157" i="186"/>
  <c r="M157" i="186"/>
  <c r="AL156" i="186"/>
  <c r="AF156" i="186"/>
  <c r="AB156" i="186"/>
  <c r="AC156" i="186" s="1"/>
  <c r="AX156" i="186" s="1"/>
  <c r="Y156" i="186"/>
  <c r="M156" i="186"/>
  <c r="AL155" i="186"/>
  <c r="AF155" i="186"/>
  <c r="AB155" i="186"/>
  <c r="AC155" i="186" s="1"/>
  <c r="AX155" i="186" s="1"/>
  <c r="Y155" i="186"/>
  <c r="M155" i="186"/>
  <c r="AL154" i="186"/>
  <c r="AF154" i="186"/>
  <c r="AB154" i="186"/>
  <c r="Y154" i="186"/>
  <c r="M154" i="186"/>
  <c r="AL153" i="186"/>
  <c r="AF153" i="186"/>
  <c r="AB153" i="186"/>
  <c r="Y153" i="186"/>
  <c r="M153" i="186"/>
  <c r="AX152" i="186"/>
  <c r="AN152" i="186"/>
  <c r="AM152" i="186" s="1"/>
  <c r="AL152" i="186"/>
  <c r="AF152" i="186"/>
  <c r="AB152" i="186"/>
  <c r="AC152" i="186" s="1"/>
  <c r="Y152" i="186"/>
  <c r="M152" i="186"/>
  <c r="AL151" i="186"/>
  <c r="AF151" i="186"/>
  <c r="AB151" i="186"/>
  <c r="Y151" i="186"/>
  <c r="M151" i="186"/>
  <c r="AL150" i="186"/>
  <c r="AF150" i="186"/>
  <c r="AB150" i="186"/>
  <c r="Y150" i="186"/>
  <c r="M150" i="186"/>
  <c r="AL149" i="186"/>
  <c r="AF149" i="186"/>
  <c r="AB149" i="186"/>
  <c r="Y149" i="186"/>
  <c r="M149" i="186"/>
  <c r="AL148" i="186"/>
  <c r="AF148" i="186"/>
  <c r="AB148" i="186"/>
  <c r="AC148" i="186" s="1"/>
  <c r="AX148" i="186" s="1"/>
  <c r="Y148" i="186"/>
  <c r="M148" i="186"/>
  <c r="AL147" i="186"/>
  <c r="AF147" i="186"/>
  <c r="AB147" i="186"/>
  <c r="Y147" i="186"/>
  <c r="M147" i="186"/>
  <c r="AL146" i="186"/>
  <c r="AF146" i="186"/>
  <c r="AB146" i="186"/>
  <c r="AC146" i="186" s="1"/>
  <c r="AN146" i="186" s="1"/>
  <c r="AM146" i="186" s="1"/>
  <c r="Y146" i="186"/>
  <c r="M146" i="186"/>
  <c r="AN145" i="186"/>
  <c r="AM145" i="186" s="1"/>
  <c r="AL145" i="186"/>
  <c r="AF145" i="186"/>
  <c r="AB145" i="186"/>
  <c r="AC145" i="186" s="1"/>
  <c r="AX145" i="186" s="1"/>
  <c r="Y145" i="186"/>
  <c r="M145" i="186"/>
  <c r="AL144" i="186"/>
  <c r="AF144" i="186"/>
  <c r="AB144" i="186"/>
  <c r="AC144" i="186" s="1"/>
  <c r="AX144" i="186" s="1"/>
  <c r="Y144" i="186"/>
  <c r="M144" i="186"/>
  <c r="AL143" i="186"/>
  <c r="AF143" i="186"/>
  <c r="AB143" i="186"/>
  <c r="Y143" i="186"/>
  <c r="M143" i="186"/>
  <c r="AL142" i="186"/>
  <c r="AF142" i="186"/>
  <c r="AB142" i="186"/>
  <c r="Y142" i="186"/>
  <c r="M142" i="186"/>
  <c r="AL141" i="186"/>
  <c r="AF141" i="186"/>
  <c r="AB141" i="186"/>
  <c r="Y141" i="186"/>
  <c r="M141" i="186"/>
  <c r="AL140" i="186"/>
  <c r="AF140" i="186"/>
  <c r="AB140" i="186"/>
  <c r="AC140" i="186" s="1"/>
  <c r="AX140" i="186" s="1"/>
  <c r="Y140" i="186"/>
  <c r="M140" i="186"/>
  <c r="AL139" i="186"/>
  <c r="AF139" i="186"/>
  <c r="AB139" i="186"/>
  <c r="AC139" i="186" s="1"/>
  <c r="AX139" i="186" s="1"/>
  <c r="Y139" i="186"/>
  <c r="M139" i="186"/>
  <c r="AL138" i="186"/>
  <c r="AF138" i="186"/>
  <c r="AB138" i="186"/>
  <c r="Y138" i="186"/>
  <c r="M138" i="186"/>
  <c r="AL137" i="186"/>
  <c r="AF137" i="186"/>
  <c r="AB137" i="186"/>
  <c r="Y137" i="186"/>
  <c r="M137" i="186"/>
  <c r="AX136" i="186"/>
  <c r="AN136" i="186"/>
  <c r="AM136" i="186" s="1"/>
  <c r="AL136" i="186"/>
  <c r="AF136" i="186"/>
  <c r="AB136" i="186"/>
  <c r="AC136" i="186" s="1"/>
  <c r="Y136" i="186"/>
  <c r="M136" i="186"/>
  <c r="AL135" i="186"/>
  <c r="AF135" i="186"/>
  <c r="AB135" i="186"/>
  <c r="Y135" i="186"/>
  <c r="M135" i="186"/>
  <c r="AL134" i="186"/>
  <c r="AF134" i="186"/>
  <c r="AB134" i="186"/>
  <c r="Y134" i="186"/>
  <c r="M134" i="186"/>
  <c r="AL133" i="186"/>
  <c r="AF133" i="186"/>
  <c r="AB133" i="186"/>
  <c r="Y133" i="186"/>
  <c r="M133" i="186"/>
  <c r="AL132" i="186"/>
  <c r="AF132" i="186"/>
  <c r="AB132" i="186"/>
  <c r="AC132" i="186" s="1"/>
  <c r="AX132" i="186" s="1"/>
  <c r="Y132" i="186"/>
  <c r="M132" i="186"/>
  <c r="AL131" i="186"/>
  <c r="AF131" i="186"/>
  <c r="AB131" i="186"/>
  <c r="Y131" i="186"/>
  <c r="M131" i="186"/>
  <c r="AL130" i="186"/>
  <c r="AF130" i="186"/>
  <c r="AB130" i="186"/>
  <c r="AC130" i="186" s="1"/>
  <c r="AN130" i="186" s="1"/>
  <c r="AM130" i="186" s="1"/>
  <c r="Y130" i="186"/>
  <c r="M130" i="186"/>
  <c r="AN129" i="186"/>
  <c r="AM129" i="186" s="1"/>
  <c r="AL129" i="186"/>
  <c r="AF129" i="186"/>
  <c r="AB129" i="186"/>
  <c r="AC129" i="186" s="1"/>
  <c r="AX129" i="186" s="1"/>
  <c r="Y129" i="186"/>
  <c r="M129" i="186"/>
  <c r="AL128" i="186"/>
  <c r="AF128" i="186"/>
  <c r="AB128" i="186"/>
  <c r="AC128" i="186" s="1"/>
  <c r="AX128" i="186" s="1"/>
  <c r="Y128" i="186"/>
  <c r="M128" i="186"/>
  <c r="AL127" i="186"/>
  <c r="AF127" i="186"/>
  <c r="AB127" i="186"/>
  <c r="Y127" i="186"/>
  <c r="M127" i="186"/>
  <c r="AL126" i="186"/>
  <c r="AF126" i="186"/>
  <c r="AB126" i="186"/>
  <c r="Y126" i="186"/>
  <c r="M126" i="186"/>
  <c r="AL125" i="186"/>
  <c r="AF125" i="186"/>
  <c r="AB125" i="186"/>
  <c r="Y125" i="186"/>
  <c r="M125" i="186"/>
  <c r="AL124" i="186"/>
  <c r="AF124" i="186"/>
  <c r="AB124" i="186"/>
  <c r="AC124" i="186" s="1"/>
  <c r="AX124" i="186" s="1"/>
  <c r="Y124" i="186"/>
  <c r="M124" i="186"/>
  <c r="AL123" i="186"/>
  <c r="AF123" i="186"/>
  <c r="AB123" i="186"/>
  <c r="AC123" i="186" s="1"/>
  <c r="AX123" i="186" s="1"/>
  <c r="Y123" i="186"/>
  <c r="M123" i="186"/>
  <c r="AL122" i="186"/>
  <c r="AF122" i="186"/>
  <c r="AB122" i="186"/>
  <c r="Y122" i="186"/>
  <c r="M122" i="186"/>
  <c r="AL121" i="186"/>
  <c r="AF121" i="186"/>
  <c r="AB121" i="186"/>
  <c r="Y121" i="186"/>
  <c r="M121" i="186"/>
  <c r="AX120" i="186"/>
  <c r="AN120" i="186"/>
  <c r="AM120" i="186" s="1"/>
  <c r="AL120" i="186"/>
  <c r="AF120" i="186"/>
  <c r="AB120" i="186"/>
  <c r="AC120" i="186" s="1"/>
  <c r="Y120" i="186"/>
  <c r="M120" i="186"/>
  <c r="AL119" i="186"/>
  <c r="AF119" i="186"/>
  <c r="AB119" i="186"/>
  <c r="Y119" i="186"/>
  <c r="M119" i="186"/>
  <c r="AL118" i="186"/>
  <c r="AF118" i="186"/>
  <c r="AB118" i="186"/>
  <c r="Y118" i="186"/>
  <c r="M118" i="186"/>
  <c r="AL117" i="186"/>
  <c r="AF117" i="186"/>
  <c r="AB117" i="186"/>
  <c r="Y117" i="186"/>
  <c r="M117" i="186"/>
  <c r="AL116" i="186"/>
  <c r="AF116" i="186"/>
  <c r="AB116" i="186"/>
  <c r="AC116" i="186" s="1"/>
  <c r="AX116" i="186" s="1"/>
  <c r="Y116" i="186"/>
  <c r="M116" i="186"/>
  <c r="AL115" i="186"/>
  <c r="AF115" i="186"/>
  <c r="AB115" i="186"/>
  <c r="Y115" i="186"/>
  <c r="M115" i="186"/>
  <c r="AL114" i="186"/>
  <c r="AF114" i="186"/>
  <c r="AB114" i="186"/>
  <c r="AC114" i="186" s="1"/>
  <c r="AN114" i="186" s="1"/>
  <c r="AM114" i="186" s="1"/>
  <c r="Y114" i="186"/>
  <c r="M114" i="186"/>
  <c r="AN113" i="186"/>
  <c r="AM113" i="186" s="1"/>
  <c r="AL113" i="186"/>
  <c r="AF113" i="186"/>
  <c r="AB113" i="186"/>
  <c r="AC113" i="186" s="1"/>
  <c r="AX113" i="186" s="1"/>
  <c r="Y113" i="186"/>
  <c r="M113" i="186"/>
  <c r="AL112" i="186"/>
  <c r="AF112" i="186"/>
  <c r="AB112" i="186"/>
  <c r="AC112" i="186" s="1"/>
  <c r="AX112" i="186" s="1"/>
  <c r="Y112" i="186"/>
  <c r="M112" i="186"/>
  <c r="AL111" i="186"/>
  <c r="AF111" i="186"/>
  <c r="AB111" i="186"/>
  <c r="Y111" i="186"/>
  <c r="M111" i="186"/>
  <c r="AL110" i="186"/>
  <c r="AF110" i="186"/>
  <c r="AB110" i="186"/>
  <c r="Y110" i="186"/>
  <c r="M110" i="186"/>
  <c r="AL109" i="186"/>
  <c r="AF109" i="186"/>
  <c r="AB109" i="186"/>
  <c r="Y109" i="186"/>
  <c r="M109" i="186"/>
  <c r="AL108" i="186"/>
  <c r="AF108" i="186"/>
  <c r="AB108" i="186"/>
  <c r="AC108" i="186" s="1"/>
  <c r="AX108" i="186" s="1"/>
  <c r="Y108" i="186"/>
  <c r="M108" i="186"/>
  <c r="AL107" i="186"/>
  <c r="AF107" i="186"/>
  <c r="AB107" i="186"/>
  <c r="AC107" i="186" s="1"/>
  <c r="AX107" i="186" s="1"/>
  <c r="Y107" i="186"/>
  <c r="M107" i="186"/>
  <c r="AL106" i="186"/>
  <c r="AF106" i="186"/>
  <c r="AB106" i="186"/>
  <c r="Y106" i="186"/>
  <c r="M106" i="186"/>
  <c r="AL105" i="186"/>
  <c r="AF105" i="186"/>
  <c r="AB105" i="186"/>
  <c r="Y105" i="186"/>
  <c r="M105" i="186"/>
  <c r="AX104" i="186"/>
  <c r="AN104" i="186"/>
  <c r="AM104" i="186" s="1"/>
  <c r="AL104" i="186"/>
  <c r="AF104" i="186"/>
  <c r="AB104" i="186"/>
  <c r="AC104" i="186" s="1"/>
  <c r="Y104" i="186"/>
  <c r="M104" i="186"/>
  <c r="AL103" i="186"/>
  <c r="AF103" i="186"/>
  <c r="AB103" i="186"/>
  <c r="Y103" i="186"/>
  <c r="M103" i="186"/>
  <c r="AL102" i="186"/>
  <c r="AF102" i="186"/>
  <c r="AB102" i="186"/>
  <c r="Y102" i="186"/>
  <c r="M102" i="186"/>
  <c r="AL101" i="186"/>
  <c r="AF101" i="186"/>
  <c r="AB101" i="186"/>
  <c r="Y101" i="186"/>
  <c r="M101" i="186"/>
  <c r="AL100" i="186"/>
  <c r="AF100" i="186"/>
  <c r="AB100" i="186"/>
  <c r="AC100" i="186" s="1"/>
  <c r="AX100" i="186" s="1"/>
  <c r="Y100" i="186"/>
  <c r="M100" i="186"/>
  <c r="AX99" i="186"/>
  <c r="AL99" i="186"/>
  <c r="AF99" i="186"/>
  <c r="AB99" i="186"/>
  <c r="AC99" i="186" s="1"/>
  <c r="AN99" i="186" s="1"/>
  <c r="AM99" i="186" s="1"/>
  <c r="Y99" i="186"/>
  <c r="M99" i="186"/>
  <c r="AL98" i="186"/>
  <c r="AF98" i="186"/>
  <c r="AB98" i="186"/>
  <c r="AC98" i="186" s="1"/>
  <c r="Y98" i="186"/>
  <c r="M98" i="186"/>
  <c r="AL97" i="186"/>
  <c r="AF97" i="186"/>
  <c r="AB97" i="186"/>
  <c r="Y97" i="186"/>
  <c r="M97" i="186"/>
  <c r="AL96" i="186"/>
  <c r="AF96" i="186"/>
  <c r="AB96" i="186"/>
  <c r="AC96" i="186" s="1"/>
  <c r="AX96" i="186" s="1"/>
  <c r="Y96" i="186"/>
  <c r="M96" i="186"/>
  <c r="AL95" i="186"/>
  <c r="AF95" i="186"/>
  <c r="AB95" i="186"/>
  <c r="AC95" i="186" s="1"/>
  <c r="AX95" i="186" s="1"/>
  <c r="Y95" i="186"/>
  <c r="M95" i="186"/>
  <c r="AL94" i="186"/>
  <c r="AF94" i="186"/>
  <c r="AB94" i="186"/>
  <c r="AC94" i="186" s="1"/>
  <c r="Y94" i="186"/>
  <c r="M94" i="186"/>
  <c r="AL93" i="186"/>
  <c r="AF93" i="186"/>
  <c r="AB93" i="186"/>
  <c r="AC93" i="186" s="1"/>
  <c r="AX93" i="186" s="1"/>
  <c r="Y93" i="186"/>
  <c r="M93" i="186"/>
  <c r="AX92" i="186"/>
  <c r="AN92" i="186"/>
  <c r="AM92" i="186" s="1"/>
  <c r="AL92" i="186"/>
  <c r="AF92" i="186"/>
  <c r="AB92" i="186"/>
  <c r="AC92" i="186" s="1"/>
  <c r="Y92" i="186"/>
  <c r="M92" i="186"/>
  <c r="AL91" i="186"/>
  <c r="AF91" i="186"/>
  <c r="AB91" i="186"/>
  <c r="AC91" i="186" s="1"/>
  <c r="AX91" i="186" s="1"/>
  <c r="Y91" i="186"/>
  <c r="M91" i="186"/>
  <c r="AL90" i="186"/>
  <c r="AF90" i="186"/>
  <c r="AB90" i="186"/>
  <c r="AC90" i="186" s="1"/>
  <c r="Y90" i="186"/>
  <c r="M90" i="186"/>
  <c r="AN89" i="186"/>
  <c r="AM89" i="186" s="1"/>
  <c r="AL89" i="186"/>
  <c r="AF89" i="186"/>
  <c r="AB89" i="186"/>
  <c r="AC89" i="186" s="1"/>
  <c r="AX89" i="186" s="1"/>
  <c r="Y89" i="186"/>
  <c r="M89" i="186"/>
  <c r="AL88" i="186"/>
  <c r="AF88" i="186"/>
  <c r="AB88" i="186"/>
  <c r="AC88" i="186" s="1"/>
  <c r="AX88" i="186" s="1"/>
  <c r="Y88" i="186"/>
  <c r="M88" i="186"/>
  <c r="AL87" i="186"/>
  <c r="AF87" i="186"/>
  <c r="AB87" i="186"/>
  <c r="Y87" i="186"/>
  <c r="M87" i="186"/>
  <c r="AL86" i="186"/>
  <c r="AF86" i="186"/>
  <c r="AB86" i="186"/>
  <c r="AC86" i="186" s="1"/>
  <c r="Y86" i="186"/>
  <c r="M86" i="186"/>
  <c r="AL85" i="186"/>
  <c r="AF85" i="186"/>
  <c r="AB85" i="186"/>
  <c r="AC85" i="186" s="1"/>
  <c r="AX85" i="186" s="1"/>
  <c r="Y85" i="186"/>
  <c r="M85" i="186"/>
  <c r="AN84" i="186"/>
  <c r="AM84" i="186" s="1"/>
  <c r="AL84" i="186"/>
  <c r="AF84" i="186"/>
  <c r="AB84" i="186"/>
  <c r="AC84" i="186" s="1"/>
  <c r="AX84" i="186" s="1"/>
  <c r="Y84" i="186"/>
  <c r="M84" i="186"/>
  <c r="AL83" i="186"/>
  <c r="AF83" i="186"/>
  <c r="AB83" i="186"/>
  <c r="Y83" i="186"/>
  <c r="M83" i="186"/>
  <c r="AL82" i="186"/>
  <c r="AF82" i="186"/>
  <c r="AB82" i="186"/>
  <c r="AC82" i="186" s="1"/>
  <c r="Y82" i="186"/>
  <c r="M82" i="186"/>
  <c r="AL81" i="186"/>
  <c r="AF81" i="186"/>
  <c r="AB81" i="186"/>
  <c r="AC81" i="186" s="1"/>
  <c r="AX81" i="186" s="1"/>
  <c r="Y81" i="186"/>
  <c r="M81" i="186"/>
  <c r="AL80" i="186"/>
  <c r="AF80" i="186"/>
  <c r="AB80" i="186"/>
  <c r="AC80" i="186" s="1"/>
  <c r="AX80" i="186" s="1"/>
  <c r="Y80" i="186"/>
  <c r="M80" i="186"/>
  <c r="AX79" i="186"/>
  <c r="AN79" i="186"/>
  <c r="AM79" i="186"/>
  <c r="AL79" i="186"/>
  <c r="AF79" i="186"/>
  <c r="AB79" i="186"/>
  <c r="AC79" i="186" s="1"/>
  <c r="Y79" i="186"/>
  <c r="M79" i="186"/>
  <c r="AL78" i="186"/>
  <c r="AF78" i="186"/>
  <c r="AB78" i="186"/>
  <c r="Y78" i="186"/>
  <c r="AC78" i="186" s="1"/>
  <c r="M78" i="186"/>
  <c r="AL77" i="186"/>
  <c r="AF77" i="186"/>
  <c r="AB77" i="186"/>
  <c r="Y77" i="186"/>
  <c r="M77" i="186"/>
  <c r="AL76" i="186"/>
  <c r="AF76" i="186"/>
  <c r="AB76" i="186"/>
  <c r="AC76" i="186" s="1"/>
  <c r="AX76" i="186" s="1"/>
  <c r="Y76" i="186"/>
  <c r="M76" i="186"/>
  <c r="AL75" i="186"/>
  <c r="AF75" i="186"/>
  <c r="AB75" i="186"/>
  <c r="Y75" i="186"/>
  <c r="M75" i="186"/>
  <c r="AX74" i="186"/>
  <c r="AL74" i="186"/>
  <c r="AF74" i="186"/>
  <c r="AC74" i="186"/>
  <c r="AN74" i="186" s="1"/>
  <c r="AM74" i="186" s="1"/>
  <c r="AB74" i="186"/>
  <c r="Y74" i="186"/>
  <c r="M74" i="186"/>
  <c r="AL73" i="186"/>
  <c r="AF73" i="186"/>
  <c r="AB73" i="186"/>
  <c r="Y73" i="186"/>
  <c r="M73" i="186"/>
  <c r="AX72" i="186"/>
  <c r="AN72" i="186"/>
  <c r="AM72" i="186" s="1"/>
  <c r="AL72" i="186"/>
  <c r="AF72" i="186"/>
  <c r="AB72" i="186"/>
  <c r="AC72" i="186" s="1"/>
  <c r="Y72" i="186"/>
  <c r="M72" i="186"/>
  <c r="AL71" i="186"/>
  <c r="AF71" i="186"/>
  <c r="AB71" i="186"/>
  <c r="Y71" i="186"/>
  <c r="M71" i="186"/>
  <c r="AL70" i="186"/>
  <c r="AF70" i="186"/>
  <c r="AB70" i="186"/>
  <c r="Y70" i="186"/>
  <c r="AC70" i="186" s="1"/>
  <c r="M70" i="186"/>
  <c r="AX69" i="186"/>
  <c r="AN69" i="186"/>
  <c r="AM69" i="186" s="1"/>
  <c r="AL69" i="186"/>
  <c r="AF69" i="186"/>
  <c r="AB69" i="186"/>
  <c r="AC69" i="186" s="1"/>
  <c r="Y69" i="186"/>
  <c r="M69" i="186"/>
  <c r="AX68" i="186"/>
  <c r="AN68" i="186"/>
  <c r="AM68" i="186" s="1"/>
  <c r="AL68" i="186"/>
  <c r="AF68" i="186"/>
  <c r="AB68" i="186"/>
  <c r="AC68" i="186" s="1"/>
  <c r="Y68" i="186"/>
  <c r="M68" i="186"/>
  <c r="AL67" i="186"/>
  <c r="AF67" i="186"/>
  <c r="AB67" i="186"/>
  <c r="Y67" i="186"/>
  <c r="M67" i="186"/>
  <c r="AL66" i="186"/>
  <c r="AF66" i="186"/>
  <c r="AC66" i="186"/>
  <c r="AN66" i="186" s="1"/>
  <c r="AM66" i="186" s="1"/>
  <c r="AB66" i="186"/>
  <c r="Y66" i="186"/>
  <c r="M66" i="186"/>
  <c r="AL65" i="186"/>
  <c r="AF65" i="186"/>
  <c r="AB65" i="186"/>
  <c r="Y65" i="186"/>
  <c r="M65" i="186"/>
  <c r="AX64" i="186"/>
  <c r="AN64" i="186"/>
  <c r="AM64" i="186" s="1"/>
  <c r="AL64" i="186"/>
  <c r="AF64" i="186"/>
  <c r="AB64" i="186"/>
  <c r="AC64" i="186" s="1"/>
  <c r="Y64" i="186"/>
  <c r="M64" i="186"/>
  <c r="AL63" i="186"/>
  <c r="AF63" i="186"/>
  <c r="AC63" i="186"/>
  <c r="AX63" i="186" s="1"/>
  <c r="AB63" i="186"/>
  <c r="Y63" i="186"/>
  <c r="M63" i="186"/>
  <c r="AL62" i="186"/>
  <c r="AF62" i="186"/>
  <c r="AB62" i="186"/>
  <c r="Y62" i="186"/>
  <c r="AC62" i="186" s="1"/>
  <c r="M62" i="186"/>
  <c r="AX61" i="186"/>
  <c r="AN61" i="186"/>
  <c r="AM61" i="186" s="1"/>
  <c r="AL61" i="186"/>
  <c r="AF61" i="186"/>
  <c r="AB61" i="186"/>
  <c r="AC61" i="186" s="1"/>
  <c r="Y61" i="186"/>
  <c r="M61" i="186"/>
  <c r="AL60" i="186"/>
  <c r="AF60" i="186"/>
  <c r="AB60" i="186"/>
  <c r="AC60" i="186" s="1"/>
  <c r="AX60" i="186" s="1"/>
  <c r="Y60" i="186"/>
  <c r="M60" i="186"/>
  <c r="AL59" i="186"/>
  <c r="AF59" i="186"/>
  <c r="AB59" i="186"/>
  <c r="Y59" i="186"/>
  <c r="AC59" i="186" s="1"/>
  <c r="M59" i="186"/>
  <c r="AX58" i="186"/>
  <c r="AL58" i="186"/>
  <c r="AF58" i="186"/>
  <c r="AC58" i="186"/>
  <c r="AN58" i="186" s="1"/>
  <c r="AM58" i="186" s="1"/>
  <c r="AB58" i="186"/>
  <c r="Y58" i="186"/>
  <c r="M58" i="186"/>
  <c r="AL57" i="186"/>
  <c r="AF57" i="186"/>
  <c r="AB57" i="186"/>
  <c r="Y57" i="186"/>
  <c r="M57" i="186"/>
  <c r="AL56" i="186"/>
  <c r="AF56" i="186"/>
  <c r="AB56" i="186"/>
  <c r="AC56" i="186" s="1"/>
  <c r="AX56" i="186" s="1"/>
  <c r="Y56" i="186"/>
  <c r="M56" i="186"/>
  <c r="AX55" i="186"/>
  <c r="AL55" i="186"/>
  <c r="AF55" i="186"/>
  <c r="AC55" i="186"/>
  <c r="AN55" i="186" s="1"/>
  <c r="AM55" i="186" s="1"/>
  <c r="AB55" i="186"/>
  <c r="Y55" i="186"/>
  <c r="M55" i="186"/>
  <c r="AL54" i="186"/>
  <c r="AF54" i="186"/>
  <c r="AB54" i="186"/>
  <c r="Y54" i="186"/>
  <c r="AC54" i="186" s="1"/>
  <c r="M54" i="186"/>
  <c r="AL53" i="186"/>
  <c r="AF53" i="186"/>
  <c r="AB53" i="186"/>
  <c r="Y53" i="186"/>
  <c r="M53" i="186"/>
  <c r="AN52" i="186"/>
  <c r="AM52" i="186" s="1"/>
  <c r="AL52" i="186"/>
  <c r="AF52" i="186"/>
  <c r="AB52" i="186"/>
  <c r="AC52" i="186" s="1"/>
  <c r="AX52" i="186" s="1"/>
  <c r="Y52" i="186"/>
  <c r="M52" i="186"/>
  <c r="AL51" i="186"/>
  <c r="AF51" i="186"/>
  <c r="AB51" i="186"/>
  <c r="Y51" i="186"/>
  <c r="AC51" i="186" s="1"/>
  <c r="M51" i="186"/>
  <c r="AL50" i="186"/>
  <c r="AF50" i="186"/>
  <c r="AB50" i="186"/>
  <c r="AC50" i="186" s="1"/>
  <c r="Y50" i="186"/>
  <c r="M50" i="186"/>
  <c r="AL49" i="186"/>
  <c r="AF49" i="186"/>
  <c r="AB49" i="186"/>
  <c r="AC49" i="186" s="1"/>
  <c r="AX49" i="186" s="1"/>
  <c r="Y49" i="186"/>
  <c r="M49" i="186"/>
  <c r="AL48" i="186"/>
  <c r="AF48" i="186"/>
  <c r="AB48" i="186"/>
  <c r="AC48" i="186" s="1"/>
  <c r="AX48" i="186" s="1"/>
  <c r="Y48" i="186"/>
  <c r="M48" i="186"/>
  <c r="AL47" i="186"/>
  <c r="AF47" i="186"/>
  <c r="AB47" i="186"/>
  <c r="AC47" i="186" s="1"/>
  <c r="Y47" i="186"/>
  <c r="M47" i="186"/>
  <c r="AL46" i="186"/>
  <c r="AF46" i="186"/>
  <c r="AB46" i="186"/>
  <c r="AC46" i="186" s="1"/>
  <c r="Y46" i="186"/>
  <c r="M46" i="186"/>
  <c r="AL45" i="186"/>
  <c r="AF45" i="186"/>
  <c r="AB45" i="186"/>
  <c r="AC45" i="186" s="1"/>
  <c r="AX45" i="186" s="1"/>
  <c r="Y45" i="186"/>
  <c r="M45" i="186"/>
  <c r="AX44" i="186"/>
  <c r="AN44" i="186"/>
  <c r="AM44" i="186"/>
  <c r="AL44" i="186"/>
  <c r="AF44" i="186"/>
  <c r="AB44" i="186"/>
  <c r="AC44" i="186" s="1"/>
  <c r="Y44" i="186"/>
  <c r="M44" i="186"/>
  <c r="AL43" i="186"/>
  <c r="AF43" i="186"/>
  <c r="AB43" i="186"/>
  <c r="AC43" i="186" s="1"/>
  <c r="Y43" i="186"/>
  <c r="M43" i="186"/>
  <c r="AL42" i="186"/>
  <c r="AF42" i="186"/>
  <c r="AB42" i="186"/>
  <c r="AC42" i="186" s="1"/>
  <c r="Y42" i="186"/>
  <c r="M42" i="186"/>
  <c r="AN41" i="186"/>
  <c r="AM41" i="186" s="1"/>
  <c r="AL41" i="186"/>
  <c r="AF41" i="186"/>
  <c r="AB41" i="186"/>
  <c r="AC41" i="186" s="1"/>
  <c r="AX41" i="186" s="1"/>
  <c r="Y41" i="186"/>
  <c r="M41" i="186"/>
  <c r="AN40" i="186"/>
  <c r="AM40" i="186"/>
  <c r="AL40" i="186"/>
  <c r="AF40" i="186"/>
  <c r="AB40" i="186"/>
  <c r="AC40" i="186" s="1"/>
  <c r="AX40" i="186" s="1"/>
  <c r="Y40" i="186"/>
  <c r="M40" i="186"/>
  <c r="AL39" i="186"/>
  <c r="AF39" i="186"/>
  <c r="AB39" i="186"/>
  <c r="AC39" i="186" s="1"/>
  <c r="Y39" i="186"/>
  <c r="M39" i="186"/>
  <c r="AL38" i="186"/>
  <c r="AF38" i="186"/>
  <c r="AB38" i="186"/>
  <c r="AC38" i="186" s="1"/>
  <c r="Y38" i="186"/>
  <c r="M38" i="186"/>
  <c r="AL37" i="186"/>
  <c r="AF37" i="186"/>
  <c r="AB37" i="186"/>
  <c r="AC37" i="186" s="1"/>
  <c r="AX37" i="186" s="1"/>
  <c r="Y37" i="186"/>
  <c r="M37" i="186"/>
  <c r="AX36" i="186"/>
  <c r="AN36" i="186"/>
  <c r="AM36" i="186"/>
  <c r="AL36" i="186"/>
  <c r="AF36" i="186"/>
  <c r="AB36" i="186"/>
  <c r="AC36" i="186" s="1"/>
  <c r="Y36" i="186"/>
  <c r="M36" i="186"/>
  <c r="AL35" i="186"/>
  <c r="AF35" i="186"/>
  <c r="AB35" i="186"/>
  <c r="AC35" i="186" s="1"/>
  <c r="Y35" i="186"/>
  <c r="M35" i="186"/>
  <c r="AL34" i="186"/>
  <c r="AF34" i="186"/>
  <c r="AB34" i="186"/>
  <c r="AC34" i="186" s="1"/>
  <c r="Y34" i="186"/>
  <c r="M34" i="186"/>
  <c r="AL33" i="186"/>
  <c r="AF33" i="186"/>
  <c r="AB33" i="186"/>
  <c r="Y33" i="186"/>
  <c r="M33" i="186"/>
  <c r="AL32" i="186"/>
  <c r="AF32" i="186"/>
  <c r="AB32" i="186"/>
  <c r="AC32" i="186" s="1"/>
  <c r="AX32" i="186" s="1"/>
  <c r="Y32" i="186"/>
  <c r="M32" i="186"/>
  <c r="AL31" i="186"/>
  <c r="AF31" i="186"/>
  <c r="AB31" i="186"/>
  <c r="AC31" i="186" s="1"/>
  <c r="Y31" i="186"/>
  <c r="M31" i="186"/>
  <c r="AX30" i="186"/>
  <c r="AL30" i="186"/>
  <c r="AF30" i="186"/>
  <c r="AC30" i="186"/>
  <c r="AN30" i="186" s="1"/>
  <c r="AM30" i="186" s="1"/>
  <c r="AB30" i="186"/>
  <c r="Y30" i="186"/>
  <c r="M30" i="186"/>
  <c r="AL29" i="186"/>
  <c r="AF29" i="186"/>
  <c r="AB29" i="186"/>
  <c r="Y29" i="186"/>
  <c r="M29" i="186"/>
  <c r="AL28" i="186"/>
  <c r="AF28" i="186"/>
  <c r="AB28" i="186"/>
  <c r="AC28" i="186" s="1"/>
  <c r="AX28" i="186" s="1"/>
  <c r="Y28" i="186"/>
  <c r="M28" i="186"/>
  <c r="AX27" i="186"/>
  <c r="AN27" i="186"/>
  <c r="AM27" i="186"/>
  <c r="AL27" i="186"/>
  <c r="AF27" i="186"/>
  <c r="AC27" i="186"/>
  <c r="AB27" i="186"/>
  <c r="Y27" i="186"/>
  <c r="M27" i="186"/>
  <c r="AL26" i="186"/>
  <c r="AF26" i="186"/>
  <c r="AB26" i="186"/>
  <c r="AC26" i="186" s="1"/>
  <c r="Y26" i="186"/>
  <c r="M26" i="186"/>
  <c r="AL25" i="186"/>
  <c r="AF25" i="186"/>
  <c r="AB25" i="186"/>
  <c r="Y25" i="186"/>
  <c r="M25" i="186"/>
  <c r="AX24" i="186"/>
  <c r="AL24" i="186"/>
  <c r="AF24" i="186"/>
  <c r="AB24" i="186"/>
  <c r="AC24" i="186" s="1"/>
  <c r="AN24" i="186" s="1"/>
  <c r="AM24" i="186" s="1"/>
  <c r="Y24" i="186"/>
  <c r="M24" i="186"/>
  <c r="AL23" i="186"/>
  <c r="AF23" i="186"/>
  <c r="AB23" i="186"/>
  <c r="AC23" i="186" s="1"/>
  <c r="Y23" i="186"/>
  <c r="M23" i="186"/>
  <c r="AL22" i="186"/>
  <c r="AF22" i="186"/>
  <c r="AB22" i="186"/>
  <c r="AC22" i="186" s="1"/>
  <c r="Y22" i="186"/>
  <c r="M22" i="186"/>
  <c r="AL21" i="186"/>
  <c r="AF21" i="186"/>
  <c r="AB21" i="186"/>
  <c r="Y21" i="186"/>
  <c r="M21" i="186"/>
  <c r="AL20" i="186"/>
  <c r="AF20" i="186"/>
  <c r="AB20" i="186"/>
  <c r="AC20" i="186" s="1"/>
  <c r="AX20" i="186" s="1"/>
  <c r="Y20" i="186"/>
  <c r="M20" i="186"/>
  <c r="AL19" i="186"/>
  <c r="AF19" i="186"/>
  <c r="AB19" i="186"/>
  <c r="AC19" i="186" s="1"/>
  <c r="Y19" i="186"/>
  <c r="M19" i="186"/>
  <c r="AL18" i="186"/>
  <c r="AF18" i="186"/>
  <c r="AC18" i="186"/>
  <c r="AN18" i="186" s="1"/>
  <c r="AM18" i="186" s="1"/>
  <c r="AB18" i="186"/>
  <c r="Y18" i="186"/>
  <c r="M18" i="186"/>
  <c r="AL17" i="186"/>
  <c r="AF17" i="186"/>
  <c r="AB17" i="186"/>
  <c r="Y17" i="186"/>
  <c r="M17" i="186"/>
  <c r="AX16" i="186"/>
  <c r="AN16" i="186"/>
  <c r="AM16" i="186" s="1"/>
  <c r="AL16" i="186"/>
  <c r="AF16" i="186"/>
  <c r="AB16" i="186"/>
  <c r="AC16" i="186" s="1"/>
  <c r="Y16" i="186"/>
  <c r="M16" i="186"/>
  <c r="AL15" i="186"/>
  <c r="AF15" i="186"/>
  <c r="AC15" i="186"/>
  <c r="AX15" i="186" s="1"/>
  <c r="AB15" i="186"/>
  <c r="Y15" i="186"/>
  <c r="M15" i="186"/>
  <c r="AL14" i="186"/>
  <c r="AF14" i="186"/>
  <c r="AB14" i="186"/>
  <c r="Y14" i="186"/>
  <c r="AC14" i="186" s="1"/>
  <c r="M14" i="186"/>
  <c r="AX13" i="186"/>
  <c r="AN13" i="186"/>
  <c r="AM13" i="186" s="1"/>
  <c r="AL13" i="186"/>
  <c r="AF13" i="186"/>
  <c r="AB13" i="186"/>
  <c r="AC13" i="186" s="1"/>
  <c r="Y13" i="186"/>
  <c r="M13" i="186"/>
  <c r="AL12" i="186"/>
  <c r="AF12" i="186"/>
  <c r="AB12" i="186"/>
  <c r="AC12" i="186" s="1"/>
  <c r="AX12" i="186" s="1"/>
  <c r="Y12" i="186"/>
  <c r="M12" i="186"/>
  <c r="AL11" i="186"/>
  <c r="AF11" i="186"/>
  <c r="AB11" i="186"/>
  <c r="Y11" i="186"/>
  <c r="AC11" i="186" s="1"/>
  <c r="M11" i="186"/>
  <c r="AX10" i="186"/>
  <c r="AL10" i="186"/>
  <c r="AF10" i="186"/>
  <c r="AC10" i="186"/>
  <c r="AN10" i="186" s="1"/>
  <c r="AM10" i="186" s="1"/>
  <c r="AB10" i="186"/>
  <c r="Y10" i="186"/>
  <c r="M10" i="186"/>
  <c r="AL9" i="186"/>
  <c r="AF9" i="186"/>
  <c r="AB9" i="186"/>
  <c r="Y9" i="186"/>
  <c r="M9" i="186"/>
  <c r="AN8" i="186"/>
  <c r="AM8" i="186" s="1"/>
  <c r="AL8" i="186"/>
  <c r="AF8" i="186"/>
  <c r="AB8" i="186"/>
  <c r="AC8" i="186" s="1"/>
  <c r="AX8" i="186" s="1"/>
  <c r="Y8" i="186"/>
  <c r="M8" i="186"/>
  <c r="AX7" i="186"/>
  <c r="AL7" i="186"/>
  <c r="AF7" i="186"/>
  <c r="AC7" i="186"/>
  <c r="AN7" i="186" s="1"/>
  <c r="AM7" i="186" s="1"/>
  <c r="AB7" i="186"/>
  <c r="Y7" i="186"/>
  <c r="M7" i="186"/>
  <c r="AL6" i="186"/>
  <c r="AF6" i="186"/>
  <c r="AB6" i="186"/>
  <c r="AC6" i="186" s="1"/>
  <c r="Y6" i="186"/>
  <c r="M6" i="186"/>
  <c r="AL5" i="186"/>
  <c r="AF5" i="186"/>
  <c r="AB5" i="186"/>
  <c r="Y5" i="186"/>
  <c r="H5" i="186"/>
  <c r="AC5" i="186" s="1"/>
  <c r="AP1" i="186"/>
  <c r="AN34" i="186" l="1"/>
  <c r="AM34" i="186" s="1"/>
  <c r="AX34" i="186"/>
  <c r="AN296" i="186"/>
  <c r="AM296" i="186" s="1"/>
  <c r="AX296" i="186"/>
  <c r="AN54" i="186"/>
  <c r="AM54" i="186" s="1"/>
  <c r="AX54" i="186"/>
  <c r="AN90" i="186"/>
  <c r="AM90" i="186" s="1"/>
  <c r="AX90" i="186"/>
  <c r="AN19" i="186"/>
  <c r="AM19" i="186" s="1"/>
  <c r="AX19" i="186"/>
  <c r="AN26" i="186"/>
  <c r="AM26" i="186" s="1"/>
  <c r="AX26" i="186"/>
  <c r="AX47" i="186"/>
  <c r="AN47" i="186"/>
  <c r="AM47" i="186" s="1"/>
  <c r="AX11" i="186"/>
  <c r="AN11" i="186"/>
  <c r="AM11" i="186" s="1"/>
  <c r="AX43" i="186"/>
  <c r="AN43" i="186"/>
  <c r="AM43" i="186" s="1"/>
  <c r="AX39" i="186"/>
  <c r="AN39" i="186"/>
  <c r="AM39" i="186" s="1"/>
  <c r="AN86" i="186"/>
  <c r="AM86" i="186" s="1"/>
  <c r="AX86" i="186"/>
  <c r="AN22" i="186"/>
  <c r="AM22" i="186" s="1"/>
  <c r="AX22" i="186"/>
  <c r="AX35" i="186"/>
  <c r="AN35" i="186"/>
  <c r="AM35" i="186" s="1"/>
  <c r="AN50" i="186"/>
  <c r="AM50" i="186" s="1"/>
  <c r="AX50" i="186"/>
  <c r="AN6" i="186"/>
  <c r="AM6" i="186" s="1"/>
  <c r="AX6" i="186"/>
  <c r="AX23" i="186"/>
  <c r="AN23" i="186"/>
  <c r="AM23" i="186" s="1"/>
  <c r="AN42" i="186"/>
  <c r="AM42" i="186" s="1"/>
  <c r="AX42" i="186"/>
  <c r="AN38" i="186"/>
  <c r="AM38" i="186" s="1"/>
  <c r="AX38" i="186"/>
  <c r="AN62" i="186"/>
  <c r="AM62" i="186" s="1"/>
  <c r="AX62" i="186"/>
  <c r="AN70" i="186"/>
  <c r="AM70" i="186" s="1"/>
  <c r="AX70" i="186"/>
  <c r="AN94" i="186"/>
  <c r="AM94" i="186" s="1"/>
  <c r="AX94" i="186"/>
  <c r="AX59" i="186"/>
  <c r="AN59" i="186"/>
  <c r="AM59" i="186" s="1"/>
  <c r="AN78" i="186"/>
  <c r="AM78" i="186" s="1"/>
  <c r="AX78" i="186"/>
  <c r="AN82" i="186"/>
  <c r="AM82" i="186" s="1"/>
  <c r="AX82" i="186"/>
  <c r="AN98" i="186"/>
  <c r="AM98" i="186" s="1"/>
  <c r="AX98" i="186"/>
  <c r="AN14" i="186"/>
  <c r="AM14" i="186" s="1"/>
  <c r="AX14" i="186"/>
  <c r="AN328" i="186"/>
  <c r="AM328" i="186" s="1"/>
  <c r="AX328" i="186"/>
  <c r="AX31" i="186"/>
  <c r="AN31" i="186"/>
  <c r="AM31" i="186" s="1"/>
  <c r="AN46" i="186"/>
  <c r="AM46" i="186" s="1"/>
  <c r="AX46" i="186"/>
  <c r="AX51" i="186"/>
  <c r="AN51" i="186"/>
  <c r="AM51" i="186" s="1"/>
  <c r="AC101" i="186"/>
  <c r="AC149" i="186"/>
  <c r="AC165" i="186"/>
  <c r="AX317" i="186"/>
  <c r="AN317" i="186"/>
  <c r="AM317" i="186" s="1"/>
  <c r="AX821" i="186"/>
  <c r="AN821" i="186"/>
  <c r="AM821" i="186" s="1"/>
  <c r="AC9" i="186"/>
  <c r="AC57" i="186"/>
  <c r="AC73" i="186"/>
  <c r="AC83" i="186"/>
  <c r="AC103" i="186"/>
  <c r="AC110" i="186"/>
  <c r="AC119" i="186"/>
  <c r="AC126" i="186"/>
  <c r="AC135" i="186"/>
  <c r="AC142" i="186"/>
  <c r="AC151" i="186"/>
  <c r="AC158" i="186"/>
  <c r="AC167" i="186"/>
  <c r="AC174" i="186"/>
  <c r="AC183" i="186"/>
  <c r="AC190" i="186"/>
  <c r="AC199" i="186"/>
  <c r="AN204" i="186"/>
  <c r="AM204" i="186" s="1"/>
  <c r="AX255" i="186"/>
  <c r="AN255" i="186"/>
  <c r="AM255" i="186" s="1"/>
  <c r="AX259" i="186"/>
  <c r="AN259" i="186"/>
  <c r="AM259" i="186" s="1"/>
  <c r="AX261" i="186"/>
  <c r="AN261" i="186"/>
  <c r="AM261" i="186" s="1"/>
  <c r="AX267" i="186"/>
  <c r="AN267" i="186"/>
  <c r="AM267" i="186" s="1"/>
  <c r="AN298" i="186"/>
  <c r="AM298" i="186" s="1"/>
  <c r="AX298" i="186"/>
  <c r="AN330" i="186"/>
  <c r="AM330" i="186" s="1"/>
  <c r="AX330" i="186"/>
  <c r="AN505" i="186"/>
  <c r="AM505" i="186" s="1"/>
  <c r="AX505" i="186"/>
  <c r="AX18" i="186"/>
  <c r="AN49" i="186"/>
  <c r="AM49" i="186" s="1"/>
  <c r="AX66" i="186"/>
  <c r="AN76" i="186"/>
  <c r="AM76" i="186" s="1"/>
  <c r="AN81" i="186"/>
  <c r="AM81" i="186" s="1"/>
  <c r="AN108" i="186"/>
  <c r="AM108" i="186" s="1"/>
  <c r="AN124" i="186"/>
  <c r="AM124" i="186" s="1"/>
  <c r="AN140" i="186"/>
  <c r="AM140" i="186" s="1"/>
  <c r="AN156" i="186"/>
  <c r="AM156" i="186" s="1"/>
  <c r="AN172" i="186"/>
  <c r="AM172" i="186" s="1"/>
  <c r="AN188" i="186"/>
  <c r="AM188" i="186" s="1"/>
  <c r="AX206" i="186"/>
  <c r="AN221" i="186"/>
  <c r="AM221" i="186" s="1"/>
  <c r="AX248" i="186"/>
  <c r="AX265" i="186"/>
  <c r="AN265" i="186"/>
  <c r="AM265" i="186" s="1"/>
  <c r="AN322" i="186"/>
  <c r="AM322" i="186" s="1"/>
  <c r="AX322" i="186"/>
  <c r="AX341" i="186"/>
  <c r="AN341" i="186"/>
  <c r="AM341" i="186" s="1"/>
  <c r="AN396" i="186"/>
  <c r="AM396" i="186" s="1"/>
  <c r="AX396" i="186"/>
  <c r="AN15" i="186"/>
  <c r="AM15" i="186" s="1"/>
  <c r="AC17" i="186"/>
  <c r="AN32" i="186"/>
  <c r="AM32" i="186" s="1"/>
  <c r="AN63" i="186"/>
  <c r="AM63" i="186" s="1"/>
  <c r="AC65" i="186"/>
  <c r="AC75" i="186"/>
  <c r="AN91" i="186"/>
  <c r="AM91" i="186" s="1"/>
  <c r="AN96" i="186"/>
  <c r="AM96" i="186" s="1"/>
  <c r="AC105" i="186"/>
  <c r="AC121" i="186"/>
  <c r="AC137" i="186"/>
  <c r="AC153" i="186"/>
  <c r="AC169" i="186"/>
  <c r="AC185" i="186"/>
  <c r="AC203" i="186"/>
  <c r="AN208" i="186"/>
  <c r="AM208" i="186" s="1"/>
  <c r="AC216" i="186"/>
  <c r="AX225" i="186"/>
  <c r="AN225" i="186"/>
  <c r="AM225" i="186" s="1"/>
  <c r="AX227" i="186"/>
  <c r="AN227" i="186"/>
  <c r="AM227" i="186" s="1"/>
  <c r="AN246" i="186"/>
  <c r="AM246" i="186" s="1"/>
  <c r="AN269" i="186"/>
  <c r="AM269" i="186" s="1"/>
  <c r="AX280" i="186"/>
  <c r="AN280" i="186"/>
  <c r="AM280" i="186" s="1"/>
  <c r="AX282" i="186"/>
  <c r="AN282" i="186"/>
  <c r="AM282" i="186" s="1"/>
  <c r="AN292" i="186"/>
  <c r="AM292" i="186" s="1"/>
  <c r="AX292" i="186"/>
  <c r="AX313" i="186"/>
  <c r="AN313" i="186"/>
  <c r="AM313" i="186" s="1"/>
  <c r="AN354" i="186"/>
  <c r="AM354" i="186" s="1"/>
  <c r="AX354" i="186"/>
  <c r="AN493" i="186"/>
  <c r="AM493" i="186" s="1"/>
  <c r="AX493" i="186"/>
  <c r="AN499" i="186"/>
  <c r="AM499" i="186" s="1"/>
  <c r="AX499" i="186"/>
  <c r="AX242" i="186"/>
  <c r="AN242" i="186"/>
  <c r="AM242" i="186" s="1"/>
  <c r="AN12" i="186"/>
  <c r="AM12" i="186" s="1"/>
  <c r="AN60" i="186"/>
  <c r="AM60" i="186" s="1"/>
  <c r="AX218" i="186"/>
  <c r="AN218" i="186"/>
  <c r="AM218" i="186" s="1"/>
  <c r="AX233" i="186"/>
  <c r="AN233" i="186"/>
  <c r="AM233" i="186" s="1"/>
  <c r="AX253" i="186"/>
  <c r="AN253" i="186"/>
  <c r="AM253" i="186" s="1"/>
  <c r="AX288" i="186"/>
  <c r="AN288" i="186"/>
  <c r="AM288" i="186" s="1"/>
  <c r="AX303" i="186"/>
  <c r="AN303" i="186"/>
  <c r="AM303" i="186" s="1"/>
  <c r="AN346" i="186"/>
  <c r="AM346" i="186" s="1"/>
  <c r="AX346" i="186"/>
  <c r="AN440" i="186"/>
  <c r="AM440" i="186" s="1"/>
  <c r="AX440" i="186"/>
  <c r="AN487" i="186"/>
  <c r="AM487" i="186" s="1"/>
  <c r="AX487" i="186"/>
  <c r="AX230" i="186"/>
  <c r="AN230" i="186"/>
  <c r="AM230" i="186" s="1"/>
  <c r="AC25" i="186"/>
  <c r="AN37" i="186"/>
  <c r="AM37" i="186" s="1"/>
  <c r="AC67" i="186"/>
  <c r="AN88" i="186"/>
  <c r="AM88" i="186" s="1"/>
  <c r="AN93" i="186"/>
  <c r="AM93" i="186" s="1"/>
  <c r="AN112" i="186"/>
  <c r="AM112" i="186" s="1"/>
  <c r="AN128" i="186"/>
  <c r="AM128" i="186" s="1"/>
  <c r="AN144" i="186"/>
  <c r="AM144" i="186" s="1"/>
  <c r="AN160" i="186"/>
  <c r="AM160" i="186" s="1"/>
  <c r="AN176" i="186"/>
  <c r="AM176" i="186" s="1"/>
  <c r="AN192" i="186"/>
  <c r="AM192" i="186" s="1"/>
  <c r="AN201" i="186"/>
  <c r="AM201" i="186" s="1"/>
  <c r="AN214" i="186"/>
  <c r="AM214" i="186" s="1"/>
  <c r="AX223" i="186"/>
  <c r="AN247" i="186"/>
  <c r="AM247" i="186" s="1"/>
  <c r="AX247" i="186"/>
  <c r="AX337" i="186"/>
  <c r="AN337" i="186"/>
  <c r="AM337" i="186" s="1"/>
  <c r="AN352" i="186"/>
  <c r="AM352" i="186" s="1"/>
  <c r="AX352" i="186"/>
  <c r="AN236" i="186"/>
  <c r="AM236" i="186" s="1"/>
  <c r="AX236" i="186"/>
  <c r="AN308" i="186"/>
  <c r="AM308" i="186" s="1"/>
  <c r="AX308" i="186"/>
  <c r="AC29" i="186"/>
  <c r="AC133" i="186"/>
  <c r="AC181" i="186"/>
  <c r="AC197" i="186"/>
  <c r="AX210" i="186"/>
  <c r="AN210" i="186"/>
  <c r="AM210" i="186" s="1"/>
  <c r="AX277" i="186"/>
  <c r="AN277" i="186"/>
  <c r="AM277" i="186" s="1"/>
  <c r="AN358" i="186"/>
  <c r="AM358" i="186" s="1"/>
  <c r="AX358" i="186"/>
  <c r="AN362" i="186"/>
  <c r="AM362" i="186" s="1"/>
  <c r="AX362" i="186"/>
  <c r="AN607" i="186"/>
  <c r="AM607" i="186" s="1"/>
  <c r="AX607" i="186"/>
  <c r="AX811" i="186"/>
  <c r="AN811" i="186"/>
  <c r="AM811" i="186" s="1"/>
  <c r="AN20" i="186"/>
  <c r="AM20" i="186" s="1"/>
  <c r="AC53" i="186"/>
  <c r="AC77" i="186"/>
  <c r="AC87" i="186"/>
  <c r="AC109" i="186"/>
  <c r="AC125" i="186"/>
  <c r="AC141" i="186"/>
  <c r="AC157" i="186"/>
  <c r="AC173" i="186"/>
  <c r="AC189" i="186"/>
  <c r="AC209" i="186"/>
  <c r="AN220" i="186"/>
  <c r="AM220" i="186" s="1"/>
  <c r="AX220" i="186"/>
  <c r="AX241" i="186"/>
  <c r="AN241" i="186"/>
  <c r="AM241" i="186" s="1"/>
  <c r="AX270" i="186"/>
  <c r="AN270" i="186"/>
  <c r="AM270" i="186" s="1"/>
  <c r="AX301" i="186"/>
  <c r="AN301" i="186"/>
  <c r="AM301" i="186" s="1"/>
  <c r="AX409" i="186"/>
  <c r="AN409" i="186"/>
  <c r="AM409" i="186" s="1"/>
  <c r="AX478" i="186"/>
  <c r="AN478" i="186"/>
  <c r="AM478" i="186" s="1"/>
  <c r="AX240" i="186"/>
  <c r="AN240" i="186"/>
  <c r="AM240" i="186" s="1"/>
  <c r="AN334" i="186"/>
  <c r="AM334" i="186" s="1"/>
  <c r="AX334" i="186"/>
  <c r="AN343" i="186"/>
  <c r="AM343" i="186" s="1"/>
  <c r="AX343" i="186"/>
  <c r="AC117" i="186"/>
  <c r="AC33" i="186"/>
  <c r="AN45" i="186"/>
  <c r="AM45" i="186" s="1"/>
  <c r="AN48" i="186"/>
  <c r="AM48" i="186" s="1"/>
  <c r="AN80" i="186"/>
  <c r="AM80" i="186" s="1"/>
  <c r="AN85" i="186"/>
  <c r="AM85" i="186" s="1"/>
  <c r="AC97" i="186"/>
  <c r="AC102" i="186"/>
  <c r="AN107" i="186"/>
  <c r="AM107" i="186" s="1"/>
  <c r="AC111" i="186"/>
  <c r="AX114" i="186"/>
  <c r="AC118" i="186"/>
  <c r="AN123" i="186"/>
  <c r="AM123" i="186" s="1"/>
  <c r="AC127" i="186"/>
  <c r="AX130" i="186"/>
  <c r="AC134" i="186"/>
  <c r="AN139" i="186"/>
  <c r="AM139" i="186" s="1"/>
  <c r="AC143" i="186"/>
  <c r="AX146" i="186"/>
  <c r="AC150" i="186"/>
  <c r="AN155" i="186"/>
  <c r="AM155" i="186" s="1"/>
  <c r="AC159" i="186"/>
  <c r="AX162" i="186"/>
  <c r="AC166" i="186"/>
  <c r="AN171" i="186"/>
  <c r="AM171" i="186" s="1"/>
  <c r="AC175" i="186"/>
  <c r="AX178" i="186"/>
  <c r="AC182" i="186"/>
  <c r="AN187" i="186"/>
  <c r="AM187" i="186" s="1"/>
  <c r="AC191" i="186"/>
  <c r="AX194" i="186"/>
  <c r="AC198" i="186"/>
  <c r="AN205" i="186"/>
  <c r="AM205" i="186" s="1"/>
  <c r="AN231" i="186"/>
  <c r="AM231" i="186" s="1"/>
  <c r="AN237" i="186"/>
  <c r="AM237" i="186" s="1"/>
  <c r="AN243" i="186"/>
  <c r="AM243" i="186" s="1"/>
  <c r="AN258" i="186"/>
  <c r="AM258" i="186" s="1"/>
  <c r="AX258" i="186"/>
  <c r="AX262" i="186"/>
  <c r="AN262" i="186"/>
  <c r="AM262" i="186" s="1"/>
  <c r="AX268" i="186"/>
  <c r="AN268" i="186"/>
  <c r="AM268" i="186" s="1"/>
  <c r="AN309" i="186"/>
  <c r="AM309" i="186" s="1"/>
  <c r="AN316" i="186"/>
  <c r="AM316" i="186" s="1"/>
  <c r="AX316" i="186"/>
  <c r="AN370" i="186"/>
  <c r="AM370" i="186" s="1"/>
  <c r="AX370" i="186"/>
  <c r="AX470" i="186"/>
  <c r="AN470" i="186"/>
  <c r="AM470" i="186" s="1"/>
  <c r="AN28" i="186"/>
  <c r="AM28" i="186" s="1"/>
  <c r="AN95" i="186"/>
  <c r="AM95" i="186" s="1"/>
  <c r="AN100" i="186"/>
  <c r="AM100" i="186" s="1"/>
  <c r="AN116" i="186"/>
  <c r="AM116" i="186" s="1"/>
  <c r="AN132" i="186"/>
  <c r="AM132" i="186" s="1"/>
  <c r="AN148" i="186"/>
  <c r="AM148" i="186" s="1"/>
  <c r="AN164" i="186"/>
  <c r="AM164" i="186" s="1"/>
  <c r="AN180" i="186"/>
  <c r="AM180" i="186" s="1"/>
  <c r="AN196" i="186"/>
  <c r="AM196" i="186" s="1"/>
  <c r="AN207" i="186"/>
  <c r="AM207" i="186" s="1"/>
  <c r="AN224" i="186"/>
  <c r="AM224" i="186" s="1"/>
  <c r="AX224" i="186"/>
  <c r="AX256" i="186"/>
  <c r="AN256" i="186"/>
  <c r="AM256" i="186" s="1"/>
  <c r="AX272" i="186"/>
  <c r="AX325" i="186"/>
  <c r="AN325" i="186"/>
  <c r="AM325" i="186" s="1"/>
  <c r="AN56" i="186"/>
  <c r="AM56" i="186" s="1"/>
  <c r="AX213" i="186"/>
  <c r="AN213" i="186"/>
  <c r="AM213" i="186" s="1"/>
  <c r="AX217" i="186"/>
  <c r="AN217" i="186"/>
  <c r="AM217" i="186" s="1"/>
  <c r="AX254" i="186"/>
  <c r="AN254" i="186"/>
  <c r="AM254" i="186" s="1"/>
  <c r="AX285" i="186"/>
  <c r="AN285" i="186"/>
  <c r="AM285" i="186" s="1"/>
  <c r="AX299" i="186"/>
  <c r="AN319" i="186"/>
  <c r="AM319" i="186" s="1"/>
  <c r="AX319" i="186"/>
  <c r="AN340" i="186"/>
  <c r="AM340" i="186" s="1"/>
  <c r="AX340" i="186"/>
  <c r="AC21" i="186"/>
  <c r="AC71" i="186"/>
  <c r="AC106" i="186"/>
  <c r="AC115" i="186"/>
  <c r="AC122" i="186"/>
  <c r="AC131" i="186"/>
  <c r="AC138" i="186"/>
  <c r="AC147" i="186"/>
  <c r="AC154" i="186"/>
  <c r="AC163" i="186"/>
  <c r="AC170" i="186"/>
  <c r="AC179" i="186"/>
  <c r="AC186" i="186"/>
  <c r="AC195" i="186"/>
  <c r="AX232" i="186"/>
  <c r="AN232" i="186"/>
  <c r="AM232" i="186" s="1"/>
  <c r="AN250" i="186"/>
  <c r="AM250" i="186" s="1"/>
  <c r="AX250" i="186"/>
  <c r="AX279" i="186"/>
  <c r="AN279" i="186"/>
  <c r="AM279" i="186" s="1"/>
  <c r="AX291" i="186"/>
  <c r="AN291" i="186"/>
  <c r="AM291" i="186" s="1"/>
  <c r="AX349" i="186"/>
  <c r="AN349" i="186"/>
  <c r="AM349" i="186" s="1"/>
  <c r="AN364" i="186"/>
  <c r="AM364" i="186" s="1"/>
  <c r="AX364" i="186"/>
  <c r="AX212" i="186"/>
  <c r="AN229" i="186"/>
  <c r="AM229" i="186" s="1"/>
  <c r="AX274" i="186"/>
  <c r="AX294" i="186"/>
  <c r="AC321" i="186"/>
  <c r="AC345" i="186"/>
  <c r="AN356" i="186"/>
  <c r="AM356" i="186" s="1"/>
  <c r="AX356" i="186"/>
  <c r="AX390" i="186"/>
  <c r="AN390" i="186"/>
  <c r="AM390" i="186" s="1"/>
  <c r="AX432" i="186"/>
  <c r="AN432" i="186"/>
  <c r="AM432" i="186" s="1"/>
  <c r="AX442" i="186"/>
  <c r="AN442" i="186"/>
  <c r="AM442" i="186" s="1"/>
  <c r="AX566" i="186"/>
  <c r="AN566" i="186"/>
  <c r="AM566" i="186" s="1"/>
  <c r="AX574" i="186"/>
  <c r="AN574" i="186"/>
  <c r="AM574" i="186" s="1"/>
  <c r="AX592" i="186"/>
  <c r="AN592" i="186"/>
  <c r="AM592" i="186" s="1"/>
  <c r="AX273" i="186"/>
  <c r="AN273" i="186"/>
  <c r="AM273" i="186" s="1"/>
  <c r="AX305" i="186"/>
  <c r="AN305" i="186"/>
  <c r="AM305" i="186" s="1"/>
  <c r="AN360" i="186"/>
  <c r="AM360" i="186" s="1"/>
  <c r="AX360" i="186"/>
  <c r="AN368" i="186"/>
  <c r="AM368" i="186" s="1"/>
  <c r="AX368" i="186"/>
  <c r="AN388" i="186"/>
  <c r="AM388" i="186" s="1"/>
  <c r="AX388" i="186"/>
  <c r="AN392" i="186"/>
  <c r="AM392" i="186" s="1"/>
  <c r="AX392" i="186"/>
  <c r="AN419" i="186"/>
  <c r="AM419" i="186" s="1"/>
  <c r="AX419" i="186"/>
  <c r="AX438" i="186"/>
  <c r="AN438" i="186"/>
  <c r="AM438" i="186" s="1"/>
  <c r="AN463" i="186"/>
  <c r="AM463" i="186" s="1"/>
  <c r="AX463" i="186"/>
  <c r="AN372" i="186"/>
  <c r="AM372" i="186" s="1"/>
  <c r="AX372" i="186"/>
  <c r="AN376" i="186"/>
  <c r="AM376" i="186" s="1"/>
  <c r="AX376" i="186"/>
  <c r="AC415" i="186"/>
  <c r="AN465" i="186"/>
  <c r="AM465" i="186" s="1"/>
  <c r="AX465" i="186"/>
  <c r="AX482" i="186"/>
  <c r="AN482" i="186"/>
  <c r="AM482" i="186" s="1"/>
  <c r="AC284" i="186"/>
  <c r="AC312" i="186"/>
  <c r="AN336" i="186"/>
  <c r="AM336" i="186" s="1"/>
  <c r="AX336" i="186"/>
  <c r="AN384" i="186"/>
  <c r="AM384" i="186" s="1"/>
  <c r="AX384" i="186"/>
  <c r="AX417" i="186"/>
  <c r="AN417" i="186"/>
  <c r="AM417" i="186" s="1"/>
  <c r="AX423" i="186"/>
  <c r="AN423" i="186"/>
  <c r="AM423" i="186" s="1"/>
  <c r="AX378" i="186"/>
  <c r="AN404" i="186"/>
  <c r="AM404" i="186" s="1"/>
  <c r="AX404" i="186"/>
  <c r="AX406" i="186"/>
  <c r="AN406" i="186"/>
  <c r="AM406" i="186" s="1"/>
  <c r="AX427" i="186"/>
  <c r="AN427" i="186"/>
  <c r="AM427" i="186" s="1"/>
  <c r="AX433" i="186"/>
  <c r="AN433" i="186"/>
  <c r="AM433" i="186" s="1"/>
  <c r="AX461" i="186"/>
  <c r="AN471" i="186"/>
  <c r="AM471" i="186" s="1"/>
  <c r="AX471" i="186"/>
  <c r="AX502" i="186"/>
  <c r="AN502" i="186"/>
  <c r="AM502" i="186" s="1"/>
  <c r="AX531" i="186"/>
  <c r="AN531" i="186"/>
  <c r="AM531" i="186" s="1"/>
  <c r="AN249" i="186"/>
  <c r="AM249" i="186" s="1"/>
  <c r="AN252" i="186"/>
  <c r="AM252" i="186" s="1"/>
  <c r="AX276" i="186"/>
  <c r="AN290" i="186"/>
  <c r="AM290" i="186" s="1"/>
  <c r="AX300" i="186"/>
  <c r="AN310" i="186"/>
  <c r="AM310" i="186" s="1"/>
  <c r="AC357" i="186"/>
  <c r="AX386" i="186"/>
  <c r="AX398" i="186"/>
  <c r="AN398" i="186"/>
  <c r="AM398" i="186" s="1"/>
  <c r="AC257" i="186"/>
  <c r="AN264" i="186"/>
  <c r="AM264" i="186" s="1"/>
  <c r="AC304" i="186"/>
  <c r="AN307" i="186"/>
  <c r="AM307" i="186" s="1"/>
  <c r="AN314" i="186"/>
  <c r="AM314" i="186" s="1"/>
  <c r="AC333" i="186"/>
  <c r="AN338" i="186"/>
  <c r="AM338" i="186" s="1"/>
  <c r="AX361" i="186"/>
  <c r="AN361" i="186"/>
  <c r="AM361" i="186" s="1"/>
  <c r="AC365" i="186"/>
  <c r="AC369" i="186"/>
  <c r="AN394" i="186"/>
  <c r="AM394" i="186" s="1"/>
  <c r="AX402" i="186"/>
  <c r="AN421" i="186"/>
  <c r="AM421" i="186" s="1"/>
  <c r="AX469" i="186"/>
  <c r="AN475" i="186"/>
  <c r="AM475" i="186" s="1"/>
  <c r="AX475" i="186"/>
  <c r="AX287" i="186"/>
  <c r="AX289" i="186"/>
  <c r="AN289" i="186"/>
  <c r="AM289" i="186" s="1"/>
  <c r="AN295" i="186"/>
  <c r="AM295" i="186" s="1"/>
  <c r="AX373" i="186"/>
  <c r="AN373" i="186"/>
  <c r="AM373" i="186" s="1"/>
  <c r="AX377" i="186"/>
  <c r="AN377" i="186"/>
  <c r="AM377" i="186" s="1"/>
  <c r="AX381" i="186"/>
  <c r="AN381" i="186"/>
  <c r="AM381" i="186" s="1"/>
  <c r="AX424" i="186"/>
  <c r="AN424" i="186"/>
  <c r="AM424" i="186" s="1"/>
  <c r="AX437" i="186"/>
  <c r="AN437" i="186"/>
  <c r="AM437" i="186" s="1"/>
  <c r="AX445" i="186"/>
  <c r="AN445" i="186"/>
  <c r="AM445" i="186" s="1"/>
  <c r="AX447" i="186"/>
  <c r="AN447" i="186"/>
  <c r="AM447" i="186" s="1"/>
  <c r="AN460" i="186"/>
  <c r="AM460" i="186" s="1"/>
  <c r="AX460" i="186"/>
  <c r="AN490" i="186"/>
  <c r="AM490" i="186" s="1"/>
  <c r="AX517" i="186"/>
  <c r="AN517" i="186"/>
  <c r="AM517" i="186" s="1"/>
  <c r="AN275" i="186"/>
  <c r="AM275" i="186" s="1"/>
  <c r="AN281" i="186"/>
  <c r="AM281" i="186" s="1"/>
  <c r="AN297" i="186"/>
  <c r="AM297" i="186" s="1"/>
  <c r="AN302" i="186"/>
  <c r="AM302" i="186" s="1"/>
  <c r="AX318" i="186"/>
  <c r="AN329" i="186"/>
  <c r="AM329" i="186" s="1"/>
  <c r="AX331" i="186"/>
  <c r="AX342" i="186"/>
  <c r="AN353" i="186"/>
  <c r="AM353" i="186" s="1"/>
  <c r="AX355" i="186"/>
  <c r="AX385" i="186"/>
  <c r="AN385" i="186"/>
  <c r="AM385" i="186" s="1"/>
  <c r="AX395" i="186"/>
  <c r="AN395" i="186"/>
  <c r="AM395" i="186" s="1"/>
  <c r="AX407" i="186"/>
  <c r="AN407" i="186"/>
  <c r="AM407" i="186" s="1"/>
  <c r="AX412" i="186"/>
  <c r="AN412" i="186"/>
  <c r="AM412" i="186" s="1"/>
  <c r="AX418" i="186"/>
  <c r="AN418" i="186"/>
  <c r="AM418" i="186" s="1"/>
  <c r="AX422" i="186"/>
  <c r="AN422" i="186"/>
  <c r="AM422" i="186" s="1"/>
  <c r="AX441" i="186"/>
  <c r="AX466" i="186"/>
  <c r="AN466" i="186"/>
  <c r="AM466" i="186" s="1"/>
  <c r="AX239" i="186"/>
  <c r="AN245" i="186"/>
  <c r="AM245" i="186" s="1"/>
  <c r="AN251" i="186"/>
  <c r="AM251" i="186" s="1"/>
  <c r="AN278" i="186"/>
  <c r="AM278" i="186" s="1"/>
  <c r="AX320" i="186"/>
  <c r="AN324" i="186"/>
  <c r="AM324" i="186" s="1"/>
  <c r="AX324" i="186"/>
  <c r="AX344" i="186"/>
  <c r="AN348" i="186"/>
  <c r="AM348" i="186" s="1"/>
  <c r="AX348" i="186"/>
  <c r="AX367" i="186"/>
  <c r="AN389" i="186"/>
  <c r="AM389" i="186" s="1"/>
  <c r="AX401" i="186"/>
  <c r="AN401" i="186"/>
  <c r="AM401" i="186" s="1"/>
  <c r="AN410" i="186"/>
  <c r="AM410" i="186" s="1"/>
  <c r="AC430" i="186"/>
  <c r="AN435" i="186"/>
  <c r="AM435" i="186" s="1"/>
  <c r="AX443" i="186"/>
  <c r="AX450" i="186"/>
  <c r="AN450" i="186"/>
  <c r="AM450" i="186" s="1"/>
  <c r="AX454" i="186"/>
  <c r="AN454" i="186"/>
  <c r="AM454" i="186" s="1"/>
  <c r="AC515" i="186"/>
  <c r="AN405" i="186"/>
  <c r="AM405" i="186" s="1"/>
  <c r="AN413" i="186"/>
  <c r="AM413" i="186" s="1"/>
  <c r="AN446" i="186"/>
  <c r="AM446" i="186" s="1"/>
  <c r="AX459" i="186"/>
  <c r="AN498" i="186"/>
  <c r="AM498" i="186" s="1"/>
  <c r="AX503" i="186"/>
  <c r="AN511" i="186"/>
  <c r="AM511" i="186" s="1"/>
  <c r="AX511" i="186"/>
  <c r="AX529" i="186"/>
  <c r="AN529" i="186"/>
  <c r="AM529" i="186" s="1"/>
  <c r="AX539" i="186"/>
  <c r="AN539" i="186"/>
  <c r="AM539" i="186" s="1"/>
  <c r="AX605" i="186"/>
  <c r="AN605" i="186"/>
  <c r="AM605" i="186" s="1"/>
  <c r="AX659" i="186"/>
  <c r="AN659" i="186"/>
  <c r="AM659" i="186" s="1"/>
  <c r="AX661" i="186"/>
  <c r="AN661" i="186"/>
  <c r="AM661" i="186" s="1"/>
  <c r="AX557" i="186"/>
  <c r="AN557" i="186"/>
  <c r="AM557" i="186" s="1"/>
  <c r="AX599" i="186"/>
  <c r="AN599" i="186"/>
  <c r="AM599" i="186" s="1"/>
  <c r="AX523" i="186"/>
  <c r="AN523" i="186"/>
  <c r="AM523" i="186" s="1"/>
  <c r="AX549" i="186"/>
  <c r="AN549" i="186"/>
  <c r="AM549" i="186" s="1"/>
  <c r="AX597" i="186"/>
  <c r="AN597" i="186"/>
  <c r="AM597" i="186" s="1"/>
  <c r="AX713" i="186"/>
  <c r="AN713" i="186"/>
  <c r="AM713" i="186" s="1"/>
  <c r="AX730" i="186"/>
  <c r="AN730" i="186"/>
  <c r="AM730" i="186" s="1"/>
  <c r="AX805" i="186"/>
  <c r="AN805" i="186"/>
  <c r="AM805" i="186" s="1"/>
  <c r="AX521" i="186"/>
  <c r="AN521" i="186"/>
  <c r="AM521" i="186" s="1"/>
  <c r="AN679" i="186"/>
  <c r="AM679" i="186" s="1"/>
  <c r="AX679" i="186"/>
  <c r="AX698" i="186"/>
  <c r="AN698" i="186"/>
  <c r="AM698" i="186" s="1"/>
  <c r="AX700" i="186"/>
  <c r="AN700" i="186"/>
  <c r="AM700" i="186" s="1"/>
  <c r="AX717" i="186"/>
  <c r="AN717" i="186"/>
  <c r="AM717" i="186" s="1"/>
  <c r="AC439" i="186"/>
  <c r="AC449" i="186"/>
  <c r="AC455" i="186"/>
  <c r="AN497" i="186"/>
  <c r="AM497" i="186" s="1"/>
  <c r="AX507" i="186"/>
  <c r="AN545" i="186"/>
  <c r="AM545" i="186" s="1"/>
  <c r="AX595" i="186"/>
  <c r="AN595" i="186"/>
  <c r="AM595" i="186" s="1"/>
  <c r="AX690" i="186"/>
  <c r="AN690" i="186"/>
  <c r="AM690" i="186" s="1"/>
  <c r="AX694" i="186"/>
  <c r="AN694" i="186"/>
  <c r="AM694" i="186" s="1"/>
  <c r="AX709" i="186"/>
  <c r="AN709" i="186"/>
  <c r="AM709" i="186" s="1"/>
  <c r="AN387" i="186"/>
  <c r="AM387" i="186" s="1"/>
  <c r="AC451" i="186"/>
  <c r="AX453" i="186"/>
  <c r="AN453" i="186"/>
  <c r="AM453" i="186" s="1"/>
  <c r="AN458" i="186"/>
  <c r="AM458" i="186" s="1"/>
  <c r="AX534" i="186"/>
  <c r="AN534" i="186"/>
  <c r="AM534" i="186" s="1"/>
  <c r="AX567" i="186"/>
  <c r="AN567" i="186"/>
  <c r="AM567" i="186" s="1"/>
  <c r="AX593" i="186"/>
  <c r="AN593" i="186"/>
  <c r="AM593" i="186" s="1"/>
  <c r="AX653" i="186"/>
  <c r="AN653" i="186"/>
  <c r="AM653" i="186" s="1"/>
  <c r="AN664" i="186"/>
  <c r="AM664" i="186" s="1"/>
  <c r="AX664" i="186"/>
  <c r="AX824" i="186"/>
  <c r="AN824" i="186"/>
  <c r="AM824" i="186" s="1"/>
  <c r="AX832" i="186"/>
  <c r="AN832" i="186"/>
  <c r="AM832" i="186" s="1"/>
  <c r="AX434" i="186"/>
  <c r="AN434" i="186"/>
  <c r="AM434" i="186" s="1"/>
  <c r="AX510" i="186"/>
  <c r="AN510" i="186"/>
  <c r="AM510" i="186" s="1"/>
  <c r="AX514" i="186"/>
  <c r="AN514" i="186"/>
  <c r="AM514" i="186" s="1"/>
  <c r="AX518" i="186"/>
  <c r="AN518" i="186"/>
  <c r="AM518" i="186" s="1"/>
  <c r="AX530" i="186"/>
  <c r="AN530" i="186"/>
  <c r="AM530" i="186" s="1"/>
  <c r="AX577" i="186"/>
  <c r="AN577" i="186"/>
  <c r="AM577" i="186" s="1"/>
  <c r="AC426" i="186"/>
  <c r="AX472" i="186"/>
  <c r="AX477" i="186"/>
  <c r="AN508" i="186"/>
  <c r="AM508" i="186" s="1"/>
  <c r="AX508" i="186"/>
  <c r="AC524" i="186"/>
  <c r="AX532" i="186"/>
  <c r="AN639" i="186"/>
  <c r="AM639" i="186" s="1"/>
  <c r="AX639" i="186"/>
  <c r="AX778" i="186"/>
  <c r="AN778" i="186"/>
  <c r="AM778" i="186" s="1"/>
  <c r="AX416" i="186"/>
  <c r="AN416" i="186"/>
  <c r="AM416" i="186" s="1"/>
  <c r="AN526" i="186"/>
  <c r="AM526" i="186" s="1"/>
  <c r="AX526" i="186"/>
  <c r="AX544" i="186"/>
  <c r="AN544" i="186"/>
  <c r="AM544" i="186" s="1"/>
  <c r="AX556" i="186"/>
  <c r="AN556" i="186"/>
  <c r="AM556" i="186" s="1"/>
  <c r="AX637" i="186"/>
  <c r="AN637" i="186"/>
  <c r="AM637" i="186" s="1"/>
  <c r="AX643" i="186"/>
  <c r="AN643" i="186"/>
  <c r="AM643" i="186" s="1"/>
  <c r="AX738" i="186"/>
  <c r="AN738" i="186"/>
  <c r="AM738" i="186" s="1"/>
  <c r="AX757" i="186"/>
  <c r="AN757" i="186"/>
  <c r="AM757" i="186" s="1"/>
  <c r="AX380" i="186"/>
  <c r="AX400" i="186"/>
  <c r="AX448" i="186"/>
  <c r="AN448" i="186"/>
  <c r="AM448" i="186" s="1"/>
  <c r="AX457" i="186"/>
  <c r="AN462" i="186"/>
  <c r="AM462" i="186" s="1"/>
  <c r="AX496" i="186"/>
  <c r="AX501" i="186"/>
  <c r="AX528" i="186"/>
  <c r="AX552" i="186"/>
  <c r="AN552" i="186"/>
  <c r="AM552" i="186" s="1"/>
  <c r="AX598" i="186"/>
  <c r="AN598" i="186"/>
  <c r="AM598" i="186" s="1"/>
  <c r="AC512" i="186"/>
  <c r="AC558" i="186"/>
  <c r="AX569" i="186"/>
  <c r="AN569" i="186"/>
  <c r="AM569" i="186" s="1"/>
  <c r="AN582" i="186"/>
  <c r="AM582" i="186" s="1"/>
  <c r="AX582" i="186"/>
  <c r="AC586" i="186"/>
  <c r="AX658" i="186"/>
  <c r="AN658" i="186"/>
  <c r="AM658" i="186" s="1"/>
  <c r="AX671" i="186"/>
  <c r="AN671" i="186"/>
  <c r="AM671" i="186" s="1"/>
  <c r="AX673" i="186"/>
  <c r="AN673" i="186"/>
  <c r="AM673" i="186" s="1"/>
  <c r="AX688" i="186"/>
  <c r="AN688" i="186"/>
  <c r="AM688" i="186" s="1"/>
  <c r="AC692" i="186"/>
  <c r="AX786" i="186"/>
  <c r="AN786" i="186"/>
  <c r="AM786" i="186" s="1"/>
  <c r="AX809" i="186"/>
  <c r="AN809" i="186"/>
  <c r="AM809" i="186" s="1"/>
  <c r="AX853" i="186"/>
  <c r="AN853" i="186"/>
  <c r="AM853" i="186" s="1"/>
  <c r="AC464" i="186"/>
  <c r="AC476" i="186"/>
  <c r="AC488" i="186"/>
  <c r="AC500" i="186"/>
  <c r="AX620" i="186"/>
  <c r="AN620" i="186"/>
  <c r="AM620" i="186" s="1"/>
  <c r="AX656" i="186"/>
  <c r="AN656" i="186"/>
  <c r="AM656" i="186" s="1"/>
  <c r="AX684" i="186"/>
  <c r="AN684" i="186"/>
  <c r="AM684" i="186" s="1"/>
  <c r="AN750" i="186"/>
  <c r="AM750" i="186" s="1"/>
  <c r="AX750" i="186"/>
  <c r="AX784" i="186"/>
  <c r="AN784" i="186"/>
  <c r="AM784" i="186" s="1"/>
  <c r="AX788" i="186"/>
  <c r="AN788" i="186"/>
  <c r="AM788" i="186" s="1"/>
  <c r="AX847" i="186"/>
  <c r="AN847" i="186"/>
  <c r="AM847" i="186" s="1"/>
  <c r="AX541" i="186"/>
  <c r="AN541" i="186"/>
  <c r="AM541" i="186" s="1"/>
  <c r="AX562" i="186"/>
  <c r="AN562" i="186"/>
  <c r="AM562" i="186" s="1"/>
  <c r="AX580" i="186"/>
  <c r="AN580" i="186"/>
  <c r="AM580" i="186" s="1"/>
  <c r="AN650" i="186"/>
  <c r="AM650" i="186" s="1"/>
  <c r="AX650" i="186"/>
  <c r="AX733" i="186"/>
  <c r="AN733" i="186"/>
  <c r="AM733" i="186" s="1"/>
  <c r="AC522" i="186"/>
  <c r="AC525" i="186"/>
  <c r="AC536" i="186"/>
  <c r="AC553" i="186"/>
  <c r="AX573" i="186"/>
  <c r="AN573" i="186"/>
  <c r="AM573" i="186" s="1"/>
  <c r="AN602" i="186"/>
  <c r="AM602" i="186" s="1"/>
  <c r="AX602" i="186"/>
  <c r="AX614" i="186"/>
  <c r="AN614" i="186"/>
  <c r="AM614" i="186" s="1"/>
  <c r="AN616" i="186"/>
  <c r="AM616" i="186" s="1"/>
  <c r="AX616" i="186"/>
  <c r="AX625" i="186"/>
  <c r="AN625" i="186"/>
  <c r="AM625" i="186" s="1"/>
  <c r="AX654" i="186"/>
  <c r="AN654" i="186"/>
  <c r="AM654" i="186" s="1"/>
  <c r="AX667" i="186"/>
  <c r="AN667" i="186"/>
  <c r="AM667" i="186" s="1"/>
  <c r="AX669" i="186"/>
  <c r="AN669" i="186"/>
  <c r="AM669" i="186" s="1"/>
  <c r="AX682" i="186"/>
  <c r="AN682" i="186"/>
  <c r="AM682" i="186" s="1"/>
  <c r="AX731" i="186"/>
  <c r="AN731" i="186"/>
  <c r="AM731" i="186" s="1"/>
  <c r="AX780" i="186"/>
  <c r="AN780" i="186"/>
  <c r="AM780" i="186" s="1"/>
  <c r="AC548" i="186"/>
  <c r="AX559" i="186"/>
  <c r="AN559" i="186"/>
  <c r="AM559" i="186" s="1"/>
  <c r="AX610" i="186"/>
  <c r="AN610" i="186"/>
  <c r="AM610" i="186" s="1"/>
  <c r="AC612" i="186"/>
  <c r="AX623" i="186"/>
  <c r="AN623" i="186"/>
  <c r="AM623" i="186" s="1"/>
  <c r="AX636" i="186"/>
  <c r="AN636" i="186"/>
  <c r="AM636" i="186" s="1"/>
  <c r="AX729" i="186"/>
  <c r="AN729" i="186"/>
  <c r="AM729" i="186" s="1"/>
  <c r="AX538" i="186"/>
  <c r="AC570" i="186"/>
  <c r="AX583" i="186"/>
  <c r="AN583" i="186"/>
  <c r="AM583" i="186" s="1"/>
  <c r="AX621" i="186"/>
  <c r="AN621" i="186"/>
  <c r="AM621" i="186" s="1"/>
  <c r="AC634" i="186"/>
  <c r="AX646" i="186"/>
  <c r="AN646" i="186"/>
  <c r="AM646" i="186" s="1"/>
  <c r="AN727" i="186"/>
  <c r="AM727" i="186" s="1"/>
  <c r="AX727" i="186"/>
  <c r="AX736" i="186"/>
  <c r="AN736" i="186"/>
  <c r="AM736" i="186" s="1"/>
  <c r="AX740" i="186"/>
  <c r="AN740" i="186"/>
  <c r="AM740" i="186" s="1"/>
  <c r="AX828" i="186"/>
  <c r="AN828" i="186"/>
  <c r="AM828" i="186" s="1"/>
  <c r="AC516" i="186"/>
  <c r="AN533" i="186"/>
  <c r="AM533" i="186" s="1"/>
  <c r="AX575" i="186"/>
  <c r="AX590" i="186"/>
  <c r="AX617" i="186"/>
  <c r="AN617" i="186"/>
  <c r="AM617" i="186" s="1"/>
  <c r="AN619" i="186"/>
  <c r="AM619" i="186" s="1"/>
  <c r="AX619" i="186"/>
  <c r="AN630" i="186"/>
  <c r="AM630" i="186" s="1"/>
  <c r="AX630" i="186"/>
  <c r="AX632" i="186"/>
  <c r="AN632" i="186"/>
  <c r="AM632" i="186" s="1"/>
  <c r="AX683" i="186"/>
  <c r="AN683" i="186"/>
  <c r="AM683" i="186" s="1"/>
  <c r="AN702" i="186"/>
  <c r="AM702" i="186" s="1"/>
  <c r="AX702" i="186"/>
  <c r="AX554" i="186"/>
  <c r="AN554" i="186"/>
  <c r="AM554" i="186" s="1"/>
  <c r="AX563" i="186"/>
  <c r="AN563" i="186"/>
  <c r="AM563" i="186" s="1"/>
  <c r="AN596" i="186"/>
  <c r="AM596" i="186" s="1"/>
  <c r="AX657" i="186"/>
  <c r="AN657" i="186"/>
  <c r="AM657" i="186" s="1"/>
  <c r="AX681" i="186"/>
  <c r="AN681" i="186"/>
  <c r="AM681" i="186" s="1"/>
  <c r="AX719" i="186"/>
  <c r="AN719" i="186"/>
  <c r="AM719" i="186" s="1"/>
  <c r="AX721" i="186"/>
  <c r="AN721" i="186"/>
  <c r="AM721" i="186" s="1"/>
  <c r="AX781" i="186"/>
  <c r="AN781" i="186"/>
  <c r="AM781" i="186" s="1"/>
  <c r="AN798" i="186"/>
  <c r="AM798" i="186" s="1"/>
  <c r="AX798" i="186"/>
  <c r="AC456" i="186"/>
  <c r="AC468" i="186"/>
  <c r="AC480" i="186"/>
  <c r="AC492" i="186"/>
  <c r="AC504" i="186"/>
  <c r="AX527" i="186"/>
  <c r="AC537" i="186"/>
  <c r="AX547" i="186"/>
  <c r="AN547" i="186"/>
  <c r="AM547" i="186" s="1"/>
  <c r="AN585" i="186"/>
  <c r="AM585" i="186" s="1"/>
  <c r="AC589" i="186"/>
  <c r="AN628" i="186"/>
  <c r="AM628" i="186" s="1"/>
  <c r="AX628" i="186"/>
  <c r="AX644" i="186"/>
  <c r="AX732" i="186"/>
  <c r="AN732" i="186"/>
  <c r="AM732" i="186" s="1"/>
  <c r="AX837" i="186"/>
  <c r="AN837" i="186"/>
  <c r="AM837" i="186" s="1"/>
  <c r="AC581" i="186"/>
  <c r="AN601" i="186"/>
  <c r="AM601" i="186" s="1"/>
  <c r="AX648" i="186"/>
  <c r="AN648" i="186"/>
  <c r="AM648" i="186" s="1"/>
  <c r="AX655" i="186"/>
  <c r="AX665" i="186"/>
  <c r="AN665" i="186"/>
  <c r="AM665" i="186" s="1"/>
  <c r="AX678" i="186"/>
  <c r="AN680" i="186"/>
  <c r="AM680" i="186" s="1"/>
  <c r="AX726" i="186"/>
  <c r="AN728" i="186"/>
  <c r="AM728" i="186" s="1"/>
  <c r="AX774" i="186"/>
  <c r="AN776" i="186"/>
  <c r="AM776" i="186" s="1"/>
  <c r="AX807" i="186"/>
  <c r="AN807" i="186"/>
  <c r="AM807" i="186" s="1"/>
  <c r="AX817" i="186"/>
  <c r="AN817" i="186"/>
  <c r="AM817" i="186" s="1"/>
  <c r="AX834" i="186"/>
  <c r="AN834" i="186"/>
  <c r="AM834" i="186" s="1"/>
  <c r="AX746" i="186"/>
  <c r="AN746" i="186"/>
  <c r="AM746" i="186" s="1"/>
  <c r="AX761" i="186"/>
  <c r="AN761" i="186"/>
  <c r="AM761" i="186" s="1"/>
  <c r="AX794" i="186"/>
  <c r="AN794" i="186"/>
  <c r="AM794" i="186" s="1"/>
  <c r="AX813" i="186"/>
  <c r="AN813" i="186"/>
  <c r="AM813" i="186" s="1"/>
  <c r="AX836" i="186"/>
  <c r="AN836" i="186"/>
  <c r="AM836" i="186" s="1"/>
  <c r="AX742" i="186"/>
  <c r="AN742" i="186"/>
  <c r="AM742" i="186" s="1"/>
  <c r="AN775" i="186"/>
  <c r="AM775" i="186" s="1"/>
  <c r="AX775" i="186"/>
  <c r="AX777" i="186"/>
  <c r="AN777" i="186"/>
  <c r="AM777" i="186" s="1"/>
  <c r="AX790" i="186"/>
  <c r="AN790" i="186"/>
  <c r="AM790" i="186" s="1"/>
  <c r="AX815" i="186"/>
  <c r="AN815" i="186"/>
  <c r="AM815" i="186" s="1"/>
  <c r="AC840" i="186"/>
  <c r="AC600" i="186"/>
  <c r="AX645" i="186"/>
  <c r="AN645" i="186"/>
  <c r="AM645" i="186" s="1"/>
  <c r="AX675" i="186"/>
  <c r="AN675" i="186"/>
  <c r="AM675" i="186" s="1"/>
  <c r="AX677" i="186"/>
  <c r="AN677" i="186"/>
  <c r="AM677" i="186" s="1"/>
  <c r="AX696" i="186"/>
  <c r="AN696" i="186"/>
  <c r="AM696" i="186" s="1"/>
  <c r="AX711" i="186"/>
  <c r="AX723" i="186"/>
  <c r="AN723" i="186"/>
  <c r="AM723" i="186" s="1"/>
  <c r="AX725" i="186"/>
  <c r="AN725" i="186"/>
  <c r="AM725" i="186" s="1"/>
  <c r="AX744" i="186"/>
  <c r="AN744" i="186"/>
  <c r="AM744" i="186" s="1"/>
  <c r="AX759" i="186"/>
  <c r="AX771" i="186"/>
  <c r="AN771" i="186"/>
  <c r="AM771" i="186" s="1"/>
  <c r="AX773" i="186"/>
  <c r="AN773" i="186"/>
  <c r="AM773" i="186" s="1"/>
  <c r="AX792" i="186"/>
  <c r="AN792" i="186"/>
  <c r="AM792" i="186" s="1"/>
  <c r="AX844" i="186"/>
  <c r="AN844" i="186"/>
  <c r="AM844" i="186" s="1"/>
  <c r="AX848" i="186"/>
  <c r="AN848" i="186"/>
  <c r="AM848" i="186" s="1"/>
  <c r="AX706" i="186"/>
  <c r="AN706" i="186"/>
  <c r="AM706" i="186" s="1"/>
  <c r="AX754" i="186"/>
  <c r="AN754" i="186"/>
  <c r="AM754" i="186" s="1"/>
  <c r="AX802" i="186"/>
  <c r="AN802" i="186"/>
  <c r="AM802" i="186" s="1"/>
  <c r="AX804" i="186"/>
  <c r="AN804" i="186"/>
  <c r="AM804" i="186" s="1"/>
  <c r="AX823" i="186"/>
  <c r="AN823" i="186"/>
  <c r="AM823" i="186" s="1"/>
  <c r="AX833" i="186"/>
  <c r="AN833" i="186"/>
  <c r="AM833" i="186" s="1"/>
  <c r="AX850" i="186"/>
  <c r="AN850" i="186"/>
  <c r="AM850" i="186" s="1"/>
  <c r="AC649" i="186"/>
  <c r="AX685" i="186"/>
  <c r="AN685" i="186"/>
  <c r="AM685" i="186" s="1"/>
  <c r="AX708" i="186"/>
  <c r="AN708" i="186"/>
  <c r="AM708" i="186" s="1"/>
  <c r="AX712" i="186"/>
  <c r="AN712" i="186"/>
  <c r="AM712" i="186" s="1"/>
  <c r="AX756" i="186"/>
  <c r="AN756" i="186"/>
  <c r="AM756" i="186" s="1"/>
  <c r="AX760" i="186"/>
  <c r="AN760" i="186"/>
  <c r="AM760" i="186" s="1"/>
  <c r="AN767" i="186"/>
  <c r="AM767" i="186" s="1"/>
  <c r="AN769" i="186"/>
  <c r="AM769" i="186" s="1"/>
  <c r="AX829" i="186"/>
  <c r="AN829" i="186"/>
  <c r="AM829" i="186" s="1"/>
  <c r="AN748" i="186"/>
  <c r="AM748" i="186" s="1"/>
  <c r="AN765" i="186"/>
  <c r="AM765" i="186" s="1"/>
  <c r="AN796" i="186"/>
  <c r="AM796" i="186" s="1"/>
  <c r="AX808" i="186"/>
  <c r="AN808" i="186"/>
  <c r="AM808" i="186" s="1"/>
  <c r="AX816" i="186"/>
  <c r="AN816" i="186"/>
  <c r="AM816" i="186" s="1"/>
  <c r="AX831" i="186"/>
  <c r="AN831" i="186"/>
  <c r="AM831" i="186" s="1"/>
  <c r="AX852" i="186"/>
  <c r="AN852" i="186"/>
  <c r="AM852" i="186" s="1"/>
  <c r="AX611" i="186"/>
  <c r="AN611" i="186"/>
  <c r="AM611" i="186" s="1"/>
  <c r="AN660" i="186"/>
  <c r="AM660" i="186" s="1"/>
  <c r="AN662" i="186"/>
  <c r="AM662" i="186" s="1"/>
  <c r="AX674" i="186"/>
  <c r="AN674" i="186"/>
  <c r="AM674" i="186" s="1"/>
  <c r="AX689" i="186"/>
  <c r="AN689" i="186"/>
  <c r="AM689" i="186" s="1"/>
  <c r="AX722" i="186"/>
  <c r="AN722" i="186"/>
  <c r="AM722" i="186" s="1"/>
  <c r="AX737" i="186"/>
  <c r="AN737" i="186"/>
  <c r="AM737" i="186" s="1"/>
  <c r="AX770" i="186"/>
  <c r="AN770" i="186"/>
  <c r="AM770" i="186" s="1"/>
  <c r="AN779" i="186"/>
  <c r="AM779" i="186" s="1"/>
  <c r="AX785" i="186"/>
  <c r="AN785" i="186"/>
  <c r="AM785" i="186" s="1"/>
  <c r="AX812" i="186"/>
  <c r="AN812" i="186"/>
  <c r="AM812" i="186" s="1"/>
  <c r="AX856" i="186"/>
  <c r="AN856" i="186"/>
  <c r="AM856" i="186" s="1"/>
  <c r="AN609" i="186"/>
  <c r="AM609" i="186" s="1"/>
  <c r="AX622" i="186"/>
  <c r="AN622" i="186"/>
  <c r="AM622" i="186" s="1"/>
  <c r="AX631" i="186"/>
  <c r="AN631" i="186"/>
  <c r="AM631" i="186" s="1"/>
  <c r="AX670" i="186"/>
  <c r="AN670" i="186"/>
  <c r="AM670" i="186" s="1"/>
  <c r="AN703" i="186"/>
  <c r="AM703" i="186" s="1"/>
  <c r="AX703" i="186"/>
  <c r="AX705" i="186"/>
  <c r="AN705" i="186"/>
  <c r="AM705" i="186" s="1"/>
  <c r="AN710" i="186"/>
  <c r="AM710" i="186" s="1"/>
  <c r="AX718" i="186"/>
  <c r="AN718" i="186"/>
  <c r="AM718" i="186" s="1"/>
  <c r="AN751" i="186"/>
  <c r="AM751" i="186" s="1"/>
  <c r="AX751" i="186"/>
  <c r="AX753" i="186"/>
  <c r="AN753" i="186"/>
  <c r="AM753" i="186" s="1"/>
  <c r="AN758" i="186"/>
  <c r="AM758" i="186" s="1"/>
  <c r="AX766" i="186"/>
  <c r="AN766" i="186"/>
  <c r="AM766" i="186" s="1"/>
  <c r="AN799" i="186"/>
  <c r="AM799" i="186" s="1"/>
  <c r="AX799" i="186"/>
  <c r="AX801" i="186"/>
  <c r="AN801" i="186"/>
  <c r="AM801" i="186" s="1"/>
  <c r="AX818" i="186"/>
  <c r="AN818" i="186"/>
  <c r="AM818" i="186" s="1"/>
  <c r="AX839" i="186"/>
  <c r="AN839" i="186"/>
  <c r="AM839" i="186" s="1"/>
  <c r="AN604" i="186"/>
  <c r="AM604" i="186" s="1"/>
  <c r="AX613" i="186"/>
  <c r="AN613" i="186"/>
  <c r="AM613" i="186" s="1"/>
  <c r="AX618" i="186"/>
  <c r="AX624" i="186"/>
  <c r="AN624" i="186"/>
  <c r="AM624" i="186" s="1"/>
  <c r="AX627" i="186"/>
  <c r="AN629" i="186"/>
  <c r="AM629" i="186" s="1"/>
  <c r="AX633" i="186"/>
  <c r="AN633" i="186"/>
  <c r="AM633" i="186" s="1"/>
  <c r="AX635" i="186"/>
  <c r="AN635" i="186"/>
  <c r="AM635" i="186" s="1"/>
  <c r="AX642" i="186"/>
  <c r="AN642" i="186"/>
  <c r="AM642" i="186" s="1"/>
  <c r="AX668" i="186"/>
  <c r="AN668" i="186"/>
  <c r="AM668" i="186" s="1"/>
  <c r="AX672" i="186"/>
  <c r="AN672" i="186"/>
  <c r="AM672" i="186" s="1"/>
  <c r="AX687" i="186"/>
  <c r="AX699" i="186"/>
  <c r="AN699" i="186"/>
  <c r="AM699" i="186" s="1"/>
  <c r="AX701" i="186"/>
  <c r="AN701" i="186"/>
  <c r="AM701" i="186" s="1"/>
  <c r="AX716" i="186"/>
  <c r="AN716" i="186"/>
  <c r="AM716" i="186" s="1"/>
  <c r="AX720" i="186"/>
  <c r="AN720" i="186"/>
  <c r="AM720" i="186" s="1"/>
  <c r="AX735" i="186"/>
  <c r="AX747" i="186"/>
  <c r="AN747" i="186"/>
  <c r="AM747" i="186" s="1"/>
  <c r="AX749" i="186"/>
  <c r="AN749" i="186"/>
  <c r="AM749" i="186" s="1"/>
  <c r="AX764" i="186"/>
  <c r="AN764" i="186"/>
  <c r="AM764" i="186" s="1"/>
  <c r="AX768" i="186"/>
  <c r="AN768" i="186"/>
  <c r="AM768" i="186" s="1"/>
  <c r="AX783" i="186"/>
  <c r="AX795" i="186"/>
  <c r="AN795" i="186"/>
  <c r="AM795" i="186" s="1"/>
  <c r="AX797" i="186"/>
  <c r="AN797" i="186"/>
  <c r="AM797" i="186" s="1"/>
  <c r="AX820" i="186"/>
  <c r="AN820" i="186"/>
  <c r="AM820" i="186" s="1"/>
  <c r="AX845" i="186"/>
  <c r="AN845" i="186"/>
  <c r="AM845" i="186" s="1"/>
  <c r="AX849" i="186"/>
  <c r="AN849" i="186"/>
  <c r="AM849" i="186" s="1"/>
  <c r="AN855" i="186"/>
  <c r="AM855" i="186" s="1"/>
  <c r="AN810" i="186"/>
  <c r="AM810" i="186" s="1"/>
  <c r="AN826" i="186"/>
  <c r="AM826" i="186" s="1"/>
  <c r="AN842" i="186"/>
  <c r="AM842" i="186" s="1"/>
  <c r="AN500" i="186" l="1"/>
  <c r="AM500" i="186" s="1"/>
  <c r="AX500" i="186"/>
  <c r="AX558" i="186"/>
  <c r="AN558" i="186"/>
  <c r="AM558" i="186" s="1"/>
  <c r="AX524" i="186"/>
  <c r="AN524" i="186"/>
  <c r="AM524" i="186" s="1"/>
  <c r="AX455" i="186"/>
  <c r="AN455" i="186"/>
  <c r="AM455" i="186" s="1"/>
  <c r="AN304" i="186"/>
  <c r="AM304" i="186" s="1"/>
  <c r="AX304" i="186"/>
  <c r="AX115" i="186"/>
  <c r="AN115" i="186"/>
  <c r="AM115" i="186" s="1"/>
  <c r="AN166" i="186"/>
  <c r="AM166" i="186" s="1"/>
  <c r="AX166" i="186"/>
  <c r="AN118" i="186"/>
  <c r="AM118" i="186" s="1"/>
  <c r="AX118" i="186"/>
  <c r="AX109" i="186"/>
  <c r="AN109" i="186"/>
  <c r="AM109" i="186" s="1"/>
  <c r="AN174" i="186"/>
  <c r="AM174" i="186" s="1"/>
  <c r="AX174" i="186"/>
  <c r="AX57" i="186"/>
  <c r="AN57" i="186"/>
  <c r="AM57" i="186" s="1"/>
  <c r="AP6" i="186"/>
  <c r="AX581" i="186"/>
  <c r="AN581" i="186"/>
  <c r="AM581" i="186" s="1"/>
  <c r="AX537" i="186"/>
  <c r="AN537" i="186"/>
  <c r="AM537" i="186" s="1"/>
  <c r="AN512" i="186"/>
  <c r="AM512" i="186" s="1"/>
  <c r="AX512" i="186"/>
  <c r="AX449" i="186"/>
  <c r="AN449" i="186"/>
  <c r="AM449" i="186" s="1"/>
  <c r="AN312" i="186"/>
  <c r="AM312" i="186" s="1"/>
  <c r="AX312" i="186"/>
  <c r="AN106" i="186"/>
  <c r="AM106" i="186" s="1"/>
  <c r="AX106" i="186"/>
  <c r="AN87" i="186"/>
  <c r="AM87" i="186" s="1"/>
  <c r="AX87" i="186"/>
  <c r="AX167" i="186"/>
  <c r="AN167" i="186"/>
  <c r="AM167" i="186" s="1"/>
  <c r="AX9" i="186"/>
  <c r="AN9" i="186"/>
  <c r="AM9" i="186" s="1"/>
  <c r="AX476" i="186"/>
  <c r="AN476" i="186"/>
  <c r="AM476" i="186" s="1"/>
  <c r="AX439" i="186"/>
  <c r="AN439" i="186"/>
  <c r="AM439" i="186" s="1"/>
  <c r="AX257" i="186"/>
  <c r="AN257" i="186"/>
  <c r="AM257" i="186" s="1"/>
  <c r="AN284" i="186"/>
  <c r="AM284" i="186" s="1"/>
  <c r="AX284" i="186"/>
  <c r="AX195" i="186"/>
  <c r="AN195" i="186"/>
  <c r="AM195" i="186" s="1"/>
  <c r="AX71" i="186"/>
  <c r="AN71" i="186"/>
  <c r="AM71" i="186" s="1"/>
  <c r="AN159" i="186"/>
  <c r="AM159" i="186" s="1"/>
  <c r="AX159" i="186"/>
  <c r="AN111" i="186"/>
  <c r="AM111" i="186" s="1"/>
  <c r="AX111" i="186"/>
  <c r="AX77" i="186"/>
  <c r="AN77" i="186"/>
  <c r="AM77" i="186" s="1"/>
  <c r="AX75" i="186"/>
  <c r="AN75" i="186"/>
  <c r="AM75" i="186" s="1"/>
  <c r="AN158" i="186"/>
  <c r="AM158" i="186" s="1"/>
  <c r="AX158" i="186"/>
  <c r="AX649" i="186"/>
  <c r="AN649" i="186"/>
  <c r="AM649" i="186" s="1"/>
  <c r="AX369" i="186"/>
  <c r="AN369" i="186"/>
  <c r="AM369" i="186" s="1"/>
  <c r="AN198" i="186"/>
  <c r="AM198" i="186" s="1"/>
  <c r="AX198" i="186"/>
  <c r="AN150" i="186"/>
  <c r="AM150" i="186" s="1"/>
  <c r="AX150" i="186"/>
  <c r="AN102" i="186"/>
  <c r="AM102" i="186" s="1"/>
  <c r="AX102" i="186"/>
  <c r="AN142" i="186"/>
  <c r="AM142" i="186" s="1"/>
  <c r="AX142" i="186"/>
  <c r="AX53" i="186"/>
  <c r="AN53" i="186"/>
  <c r="AM53" i="186" s="1"/>
  <c r="AN216" i="186"/>
  <c r="AM216" i="186" s="1"/>
  <c r="AX216" i="186"/>
  <c r="AN492" i="186"/>
  <c r="AM492" i="186" s="1"/>
  <c r="AX492" i="186"/>
  <c r="AN516" i="186"/>
  <c r="AM516" i="186" s="1"/>
  <c r="AX516" i="186"/>
  <c r="AX612" i="186"/>
  <c r="AN612" i="186"/>
  <c r="AM612" i="186" s="1"/>
  <c r="AX179" i="186"/>
  <c r="AN179" i="186"/>
  <c r="AM179" i="186" s="1"/>
  <c r="AN480" i="186"/>
  <c r="AM480" i="186" s="1"/>
  <c r="AX480" i="186"/>
  <c r="AX426" i="186"/>
  <c r="AN426" i="186"/>
  <c r="AM426" i="186" s="1"/>
  <c r="AX365" i="186"/>
  <c r="AN365" i="186"/>
  <c r="AM365" i="186" s="1"/>
  <c r="AN170" i="186"/>
  <c r="AM170" i="186" s="1"/>
  <c r="AX170" i="186"/>
  <c r="AN97" i="186"/>
  <c r="AM97" i="186" s="1"/>
  <c r="AX97" i="186"/>
  <c r="AX197" i="186"/>
  <c r="AN197" i="186"/>
  <c r="AM197" i="186" s="1"/>
  <c r="AX203" i="186"/>
  <c r="AN203" i="186"/>
  <c r="AM203" i="186" s="1"/>
  <c r="AX135" i="186"/>
  <c r="AN135" i="186"/>
  <c r="AM135" i="186" s="1"/>
  <c r="AX151" i="186"/>
  <c r="AN151" i="186"/>
  <c r="AM151" i="186" s="1"/>
  <c r="AN468" i="186"/>
  <c r="AM468" i="186" s="1"/>
  <c r="AX468" i="186"/>
  <c r="AX430" i="186"/>
  <c r="AN430" i="186"/>
  <c r="AM430" i="186" s="1"/>
  <c r="AX357" i="186"/>
  <c r="AN357" i="186"/>
  <c r="AM357" i="186" s="1"/>
  <c r="AX163" i="186"/>
  <c r="AN163" i="186"/>
  <c r="AM163" i="186" s="1"/>
  <c r="AN191" i="186"/>
  <c r="AM191" i="186" s="1"/>
  <c r="AX191" i="186"/>
  <c r="AN143" i="186"/>
  <c r="AM143" i="186" s="1"/>
  <c r="AX143" i="186"/>
  <c r="AX209" i="186"/>
  <c r="AN209" i="186"/>
  <c r="AM209" i="186" s="1"/>
  <c r="AX181" i="186"/>
  <c r="AN181" i="186"/>
  <c r="AM181" i="186" s="1"/>
  <c r="AX67" i="186"/>
  <c r="AN67" i="186"/>
  <c r="AM67" i="186" s="1"/>
  <c r="AX185" i="186"/>
  <c r="AN185" i="186"/>
  <c r="AM185" i="186" s="1"/>
  <c r="AX17" i="186"/>
  <c r="AN17" i="186"/>
  <c r="AM17" i="186" s="1"/>
  <c r="AN126" i="186"/>
  <c r="AM126" i="186" s="1"/>
  <c r="AX126" i="186"/>
  <c r="AX165" i="186"/>
  <c r="AN165" i="186"/>
  <c r="AM165" i="186" s="1"/>
  <c r="AN456" i="186"/>
  <c r="AM456" i="186" s="1"/>
  <c r="AX456" i="186"/>
  <c r="AX586" i="186"/>
  <c r="AN586" i="186"/>
  <c r="AM586" i="186" s="1"/>
  <c r="AX415" i="186"/>
  <c r="AN415" i="186"/>
  <c r="AM415" i="186" s="1"/>
  <c r="AN154" i="186"/>
  <c r="AM154" i="186" s="1"/>
  <c r="AX154" i="186"/>
  <c r="AX189" i="186"/>
  <c r="AN189" i="186"/>
  <c r="AM189" i="186" s="1"/>
  <c r="AX133" i="186"/>
  <c r="AN133" i="186"/>
  <c r="AM133" i="186" s="1"/>
  <c r="AX169" i="186"/>
  <c r="AN169" i="186"/>
  <c r="AM169" i="186" s="1"/>
  <c r="AX119" i="186"/>
  <c r="AN119" i="186"/>
  <c r="AM119" i="186" s="1"/>
  <c r="AX149" i="186"/>
  <c r="AN149" i="186"/>
  <c r="AM149" i="186" s="1"/>
  <c r="AN464" i="186"/>
  <c r="AM464" i="186" s="1"/>
  <c r="AX464" i="186"/>
  <c r="AX65" i="186"/>
  <c r="AN65" i="186"/>
  <c r="AM65" i="186" s="1"/>
  <c r="AX570" i="186"/>
  <c r="AN570" i="186"/>
  <c r="AM570" i="186" s="1"/>
  <c r="AX553" i="186"/>
  <c r="AN553" i="186"/>
  <c r="AM553" i="186" s="1"/>
  <c r="AX345" i="186"/>
  <c r="AN345" i="186"/>
  <c r="AM345" i="186" s="1"/>
  <c r="AX147" i="186"/>
  <c r="AN147" i="186"/>
  <c r="AM147" i="186" s="1"/>
  <c r="AN182" i="186"/>
  <c r="AM182" i="186" s="1"/>
  <c r="AX182" i="186"/>
  <c r="AN134" i="186"/>
  <c r="AM134" i="186" s="1"/>
  <c r="AX134" i="186"/>
  <c r="AX173" i="186"/>
  <c r="AN173" i="186"/>
  <c r="AM173" i="186" s="1"/>
  <c r="AX29" i="186"/>
  <c r="AN29" i="186"/>
  <c r="AM29" i="186" s="1"/>
  <c r="AX25" i="186"/>
  <c r="AN25" i="186"/>
  <c r="AM25" i="186" s="1"/>
  <c r="AX153" i="186"/>
  <c r="AN153" i="186"/>
  <c r="AM153" i="186" s="1"/>
  <c r="AN110" i="186"/>
  <c r="AM110" i="186" s="1"/>
  <c r="AX110" i="186"/>
  <c r="AX101" i="186"/>
  <c r="AN101" i="186"/>
  <c r="AM101" i="186" s="1"/>
  <c r="AX634" i="186"/>
  <c r="AN634" i="186"/>
  <c r="AM634" i="186" s="1"/>
  <c r="AN186" i="186"/>
  <c r="AM186" i="186" s="1"/>
  <c r="AX186" i="186"/>
  <c r="AX600" i="186"/>
  <c r="AN600" i="186"/>
  <c r="AM600" i="186" s="1"/>
  <c r="AX589" i="186"/>
  <c r="AN589" i="186"/>
  <c r="AM589" i="186" s="1"/>
  <c r="AN548" i="186"/>
  <c r="AM548" i="186" s="1"/>
  <c r="AX548" i="186"/>
  <c r="AX536" i="186"/>
  <c r="AN536" i="186"/>
  <c r="AM536" i="186" s="1"/>
  <c r="AX333" i="186"/>
  <c r="AN333" i="186"/>
  <c r="AM333" i="186" s="1"/>
  <c r="AX321" i="186"/>
  <c r="AN321" i="186"/>
  <c r="AM321" i="186" s="1"/>
  <c r="AN138" i="186"/>
  <c r="AM138" i="186" s="1"/>
  <c r="AX138" i="186"/>
  <c r="AX157" i="186"/>
  <c r="AN157" i="186"/>
  <c r="AM157" i="186" s="1"/>
  <c r="AX137" i="186"/>
  <c r="AN137" i="186"/>
  <c r="AM137" i="186" s="1"/>
  <c r="AX199" i="186"/>
  <c r="AN199" i="186"/>
  <c r="AM199" i="186" s="1"/>
  <c r="AX103" i="186"/>
  <c r="AN103" i="186"/>
  <c r="AM103" i="186" s="1"/>
  <c r="AX840" i="186"/>
  <c r="AN840" i="186"/>
  <c r="AM840" i="186" s="1"/>
  <c r="AX525" i="186"/>
  <c r="AN525" i="186"/>
  <c r="AM525" i="186" s="1"/>
  <c r="AX692" i="186"/>
  <c r="AN692" i="186"/>
  <c r="AM692" i="186" s="1"/>
  <c r="AX131" i="186"/>
  <c r="AN131" i="186"/>
  <c r="AM131" i="186" s="1"/>
  <c r="AN175" i="186"/>
  <c r="AM175" i="186" s="1"/>
  <c r="AX175" i="186"/>
  <c r="AN127" i="186"/>
  <c r="AM127" i="186" s="1"/>
  <c r="AX127" i="186"/>
  <c r="AN33" i="186"/>
  <c r="AM33" i="186" s="1"/>
  <c r="AX33" i="186"/>
  <c r="AX141" i="186"/>
  <c r="AN141" i="186"/>
  <c r="AM141" i="186" s="1"/>
  <c r="AX121" i="186"/>
  <c r="AN121" i="186"/>
  <c r="AM121" i="186" s="1"/>
  <c r="AN190" i="186"/>
  <c r="AM190" i="186" s="1"/>
  <c r="AX190" i="186"/>
  <c r="AX83" i="186"/>
  <c r="AN83" i="186"/>
  <c r="AM83" i="186" s="1"/>
  <c r="AX488" i="186"/>
  <c r="AN488" i="186"/>
  <c r="AM488" i="186" s="1"/>
  <c r="AN504" i="186"/>
  <c r="AM504" i="186" s="1"/>
  <c r="AX504" i="186"/>
  <c r="AX21" i="186"/>
  <c r="AN21" i="186"/>
  <c r="AM21" i="186" s="1"/>
  <c r="AX522" i="186"/>
  <c r="AN522" i="186"/>
  <c r="AM522" i="186" s="1"/>
  <c r="AX451" i="186"/>
  <c r="AN451" i="186"/>
  <c r="AM451" i="186" s="1"/>
  <c r="AN515" i="186"/>
  <c r="AM515" i="186" s="1"/>
  <c r="AX515" i="186"/>
  <c r="AN122" i="186"/>
  <c r="AM122" i="186" s="1"/>
  <c r="AX122" i="186"/>
  <c r="AX117" i="186"/>
  <c r="AN117" i="186"/>
  <c r="AM117" i="186" s="1"/>
  <c r="AX125" i="186"/>
  <c r="AN125" i="186"/>
  <c r="AM125" i="186" s="1"/>
  <c r="AX105" i="186"/>
  <c r="AN105" i="186"/>
  <c r="AM105" i="186" s="1"/>
  <c r="AX183" i="186"/>
  <c r="AN183" i="186"/>
  <c r="AM183" i="186" s="1"/>
  <c r="AX73" i="186"/>
  <c r="AN73" i="186"/>
  <c r="AM73" i="186" s="1"/>
  <c r="V1282" i="167" l="1"/>
  <c r="AL1282" i="167"/>
  <c r="AI1282" i="167"/>
  <c r="Y1282" i="167"/>
  <c r="CR623" i="167" s="1"/>
  <c r="T1282" i="167"/>
  <c r="U1282" i="167"/>
  <c r="AG1282" i="167"/>
  <c r="Q1282" i="167"/>
  <c r="P1282" i="167"/>
  <c r="O1282" i="167"/>
  <c r="S1282" i="167"/>
  <c r="N1282" i="167"/>
  <c r="I1282" i="167"/>
  <c r="H1282" i="167"/>
  <c r="E1282" i="167"/>
  <c r="D1282" i="167"/>
  <c r="C1282" i="167"/>
  <c r="B1282" i="167"/>
  <c r="A1282" i="167"/>
  <c r="AL1284" i="167"/>
  <c r="AI1284" i="167"/>
  <c r="Y1284" i="167"/>
  <c r="CR613" i="167" s="1"/>
  <c r="T1284" i="167"/>
  <c r="U1284" i="167"/>
  <c r="AG1284" i="167"/>
  <c r="Q1284" i="167"/>
  <c r="P1284" i="167"/>
  <c r="O1284" i="167"/>
  <c r="S1284" i="167"/>
  <c r="K1284" i="167"/>
  <c r="I1284" i="167"/>
  <c r="H1284" i="167"/>
  <c r="E1284" i="167"/>
  <c r="D1284" i="167"/>
  <c r="C1284" i="167"/>
  <c r="B1284" i="167"/>
  <c r="A1284" i="167"/>
  <c r="AH1282" i="167" l="1"/>
  <c r="M1282" i="167"/>
  <c r="AH1284" i="167"/>
  <c r="M1284" i="167"/>
  <c r="BW341" i="167"/>
  <c r="BW378" i="167"/>
  <c r="BV310" i="167"/>
  <c r="BV407" i="167"/>
  <c r="BW397" i="167"/>
  <c r="BW277" i="167"/>
  <c r="BW440" i="167"/>
  <c r="BW429" i="167"/>
  <c r="BW416" i="167"/>
  <c r="BV324" i="167"/>
  <c r="BW312" i="167"/>
  <c r="BV297" i="167"/>
  <c r="BV326" i="167"/>
  <c r="BW377" i="167"/>
  <c r="BW272" i="167"/>
  <c r="BW203" i="167"/>
  <c r="BV340" i="167"/>
  <c r="BW380" i="167"/>
  <c r="BV370" i="167"/>
  <c r="BW360" i="167"/>
  <c r="BV352" i="167"/>
  <c r="BW306" i="167"/>
  <c r="BV276" i="167"/>
  <c r="BV325" i="167"/>
  <c r="BW406" i="167"/>
  <c r="BW351" i="167"/>
  <c r="BW343" i="167"/>
  <c r="BV335" i="167"/>
  <c r="BW301" i="167"/>
  <c r="BV402" i="167"/>
  <c r="BV365" i="167"/>
  <c r="BW338" i="167"/>
  <c r="BV374" i="167"/>
  <c r="BW437" i="167"/>
  <c r="BW319" i="167"/>
  <c r="BW263" i="167"/>
  <c r="BW354" i="167"/>
  <c r="BW274" i="167"/>
  <c r="BV444" i="167"/>
  <c r="BW418" i="167"/>
  <c r="BV361" i="167"/>
  <c r="BV295" i="167"/>
  <c r="BV350" i="167"/>
  <c r="BW438" i="167"/>
  <c r="BW414" i="167"/>
  <c r="BV321" i="167"/>
  <c r="BW320" i="167"/>
  <c r="BV264" i="167"/>
  <c r="BW325" i="167"/>
  <c r="BV312" i="167"/>
  <c r="BV434" i="167"/>
  <c r="BW394" i="167"/>
  <c r="BV432" i="167"/>
  <c r="BV408" i="167"/>
  <c r="BV313" i="167"/>
  <c r="BW428" i="167"/>
  <c r="BW401" i="167"/>
  <c r="BW373" i="167"/>
  <c r="BW297" i="167"/>
  <c r="BV274" i="167"/>
  <c r="BV177" i="167"/>
  <c r="BW166" i="167"/>
  <c r="BW329" i="167"/>
  <c r="BW290" i="167"/>
  <c r="BV431" i="167"/>
  <c r="BV447" i="167"/>
  <c r="BV337" i="167"/>
  <c r="BV448" i="167"/>
  <c r="BW420" i="167"/>
  <c r="BV372" i="167"/>
  <c r="BW356" i="167"/>
  <c r="BW266" i="167"/>
  <c r="BW295" i="167"/>
  <c r="BW350" i="167"/>
  <c r="BW427" i="167"/>
  <c r="BW395" i="167"/>
  <c r="BW362" i="167"/>
  <c r="BW300" i="167"/>
  <c r="BW425" i="167"/>
  <c r="BV358" i="167"/>
  <c r="BW241" i="167"/>
  <c r="BV323" i="167"/>
  <c r="BV262" i="167"/>
  <c r="BW421" i="167"/>
  <c r="BW430" i="167"/>
  <c r="BV345" i="167"/>
  <c r="BV364" i="167"/>
  <c r="BW348" i="167"/>
  <c r="BV426" i="167"/>
  <c r="BW344" i="167"/>
  <c r="BW346" i="167"/>
  <c r="BV428" i="167"/>
  <c r="BV412" i="167"/>
  <c r="BV439" i="167"/>
  <c r="BV442" i="167"/>
  <c r="BW433" i="167"/>
  <c r="BV339" i="167"/>
  <c r="BW442" i="167"/>
  <c r="BW385" i="167"/>
  <c r="BV380" i="167"/>
  <c r="BW358" i="167"/>
  <c r="BW289" i="167"/>
  <c r="BW384" i="167"/>
  <c r="BW308" i="167"/>
  <c r="BW305" i="167"/>
  <c r="BW369" i="167"/>
  <c r="BW361" i="167"/>
  <c r="BW345" i="167"/>
  <c r="BV224" i="167"/>
  <c r="BW432" i="167"/>
  <c r="BV359" i="167"/>
  <c r="BV299" i="167"/>
  <c r="BW310" i="167"/>
  <c r="BW293" i="167"/>
  <c r="BV265" i="167"/>
  <c r="BV419" i="167"/>
  <c r="BV400" i="167"/>
  <c r="BV386" i="167"/>
  <c r="BV272" i="167"/>
  <c r="BW424" i="167"/>
  <c r="BV344" i="167"/>
  <c r="BV317" i="167"/>
  <c r="BV425" i="167"/>
  <c r="BW426" i="167"/>
  <c r="BV401" i="167"/>
  <c r="BV395" i="167"/>
  <c r="BV441" i="167"/>
  <c r="BV336" i="167"/>
  <c r="BV433" i="167"/>
  <c r="BW407" i="167"/>
  <c r="BV311" i="167"/>
  <c r="BW370" i="167"/>
  <c r="BW258" i="167"/>
  <c r="BV399" i="167"/>
  <c r="BV385" i="167"/>
  <c r="BV305" i="167"/>
  <c r="BV266" i="167"/>
  <c r="BW224" i="167"/>
  <c r="BW405" i="167"/>
  <c r="BW364" i="167"/>
  <c r="BV293" i="167"/>
  <c r="BW260" i="167"/>
  <c r="BW417" i="167"/>
  <c r="BV398" i="167"/>
  <c r="BV368" i="167"/>
  <c r="BV343" i="167"/>
  <c r="BW399" i="167"/>
  <c r="BV346" i="167"/>
  <c r="BW363" i="167"/>
  <c r="BV342" i="167"/>
  <c r="BW330" i="167"/>
  <c r="BW315" i="167"/>
  <c r="BV304" i="167"/>
  <c r="BW365" i="167"/>
  <c r="BV327" i="167"/>
  <c r="BW236" i="167"/>
  <c r="BW229" i="167"/>
  <c r="BW127" i="167"/>
  <c r="BV232" i="167"/>
  <c r="BV155" i="167"/>
  <c r="BV228" i="167"/>
  <c r="BW234" i="167"/>
  <c r="BV221" i="167"/>
  <c r="BW264" i="167"/>
  <c r="BV267" i="167"/>
  <c r="BV198" i="167"/>
  <c r="BW268" i="167"/>
  <c r="BV209" i="167"/>
  <c r="BV410" i="167"/>
  <c r="BW332" i="167"/>
  <c r="BV289" i="167"/>
  <c r="BV300" i="167"/>
  <c r="BW439" i="167"/>
  <c r="BW371" i="167"/>
  <c r="BW335" i="167"/>
  <c r="BW251" i="167"/>
  <c r="BW422" i="167"/>
  <c r="BV379" i="167"/>
  <c r="BV331" i="167"/>
  <c r="BV298" i="167"/>
  <c r="BW411" i="167"/>
  <c r="BW434" i="167"/>
  <c r="BV360" i="167"/>
  <c r="BV383" i="167"/>
  <c r="BV369" i="167"/>
  <c r="BW299" i="167"/>
  <c r="BW404" i="167"/>
  <c r="BV394" i="167"/>
  <c r="BW368" i="167"/>
  <c r="BV316" i="167"/>
  <c r="BW374" i="167"/>
  <c r="BV415" i="167"/>
  <c r="BW375" i="167"/>
  <c r="BW342" i="167"/>
  <c r="BW336" i="167"/>
  <c r="BW313" i="167"/>
  <c r="BV308" i="167"/>
  <c r="BV206" i="167"/>
  <c r="BW317" i="167"/>
  <c r="BV333" i="167"/>
  <c r="BW269" i="167"/>
  <c r="BV168" i="167"/>
  <c r="BV244" i="167"/>
  <c r="BW189" i="167"/>
  <c r="BW280" i="167"/>
  <c r="BV239" i="167"/>
  <c r="BW172" i="167"/>
  <c r="BV438" i="167"/>
  <c r="BV436" i="167"/>
  <c r="BV414" i="167"/>
  <c r="BV391" i="167"/>
  <c r="BW444" i="167"/>
  <c r="BW408" i="167"/>
  <c r="BV329" i="167"/>
  <c r="BV355" i="167"/>
  <c r="BW379" i="167"/>
  <c r="BV406" i="167"/>
  <c r="BW357" i="167"/>
  <c r="BW331" i="167"/>
  <c r="BV371" i="167"/>
  <c r="BV296" i="167"/>
  <c r="BW359" i="167"/>
  <c r="BW381" i="167"/>
  <c r="BW337" i="167"/>
  <c r="BV445" i="167"/>
  <c r="BW403" i="167"/>
  <c r="BV351" i="167"/>
  <c r="BV443" i="167"/>
  <c r="BV367" i="167"/>
  <c r="BV251" i="167"/>
  <c r="BW409" i="167"/>
  <c r="BW413" i="167"/>
  <c r="BV353" i="167"/>
  <c r="BW168" i="167"/>
  <c r="BW138" i="167"/>
  <c r="BW244" i="167"/>
  <c r="BW185" i="167"/>
  <c r="BW304" i="167"/>
  <c r="BW161" i="167"/>
  <c r="BV422" i="167"/>
  <c r="BV435" i="167"/>
  <c r="BV446" i="167"/>
  <c r="BV243" i="167"/>
  <c r="BW321" i="167"/>
  <c r="BV376" i="167"/>
  <c r="BW431" i="167"/>
  <c r="BW389" i="167"/>
  <c r="BW355" i="167"/>
  <c r="BV287" i="167"/>
  <c r="BV294" i="167"/>
  <c r="BV392" i="167"/>
  <c r="BW296" i="167"/>
  <c r="BW445" i="167"/>
  <c r="BV381" i="167"/>
  <c r="BW443" i="167"/>
  <c r="BV421" i="167"/>
  <c r="BW402" i="167"/>
  <c r="BW386" i="167"/>
  <c r="BW292" i="167"/>
  <c r="BW441" i="167"/>
  <c r="BV393" i="167"/>
  <c r="BW340" i="167"/>
  <c r="BV409" i="167"/>
  <c r="BW347" i="167"/>
  <c r="BV227" i="167"/>
  <c r="BV328" i="167"/>
  <c r="BV279" i="167"/>
  <c r="BV233" i="167"/>
  <c r="BW382" i="167"/>
  <c r="BV180" i="167"/>
  <c r="BV437" i="167"/>
  <c r="BW324" i="167"/>
  <c r="BW415" i="167"/>
  <c r="BV411" i="167"/>
  <c r="BV257" i="167"/>
  <c r="BV238" i="167"/>
  <c r="BW376" i="167"/>
  <c r="BV315" i="167"/>
  <c r="BV387" i="167"/>
  <c r="BV318" i="167"/>
  <c r="BV363" i="167"/>
  <c r="BW352" i="167"/>
  <c r="BW294" i="167"/>
  <c r="BW412" i="167"/>
  <c r="BW396" i="167"/>
  <c r="BW391" i="167"/>
  <c r="BW447" i="167"/>
  <c r="BW388" i="167"/>
  <c r="BV377" i="167"/>
  <c r="BV302" i="167"/>
  <c r="BW419" i="167"/>
  <c r="BW383" i="167"/>
  <c r="BV405" i="167"/>
  <c r="BW349" i="167"/>
  <c r="BV347" i="167"/>
  <c r="BW333" i="167"/>
  <c r="BW309" i="167"/>
  <c r="BW215" i="167"/>
  <c r="BW187" i="167"/>
  <c r="BW278" i="167"/>
  <c r="BV169" i="167"/>
  <c r="BV196" i="167"/>
  <c r="BV222" i="167"/>
  <c r="BW216" i="167"/>
  <c r="BW206" i="167"/>
  <c r="BW446" i="167"/>
  <c r="BV423" i="167"/>
  <c r="BV362" i="167"/>
  <c r="BV354" i="167"/>
  <c r="BW387" i="167"/>
  <c r="BW192" i="167"/>
  <c r="BW318" i="167"/>
  <c r="BW303" i="167"/>
  <c r="BV424" i="167"/>
  <c r="BV378" i="167"/>
  <c r="BV366" i="167"/>
  <c r="BW410" i="167"/>
  <c r="BW302" i="167"/>
  <c r="BW400" i="167"/>
  <c r="BW367" i="167"/>
  <c r="BV292" i="167"/>
  <c r="BV404" i="167"/>
  <c r="BW218" i="167"/>
  <c r="BV341" i="167"/>
  <c r="BV332" i="167"/>
  <c r="BW208" i="167"/>
  <c r="BV187" i="167"/>
  <c r="BW285" i="167"/>
  <c r="BW323" i="167"/>
  <c r="BW316" i="167"/>
  <c r="BW233" i="167"/>
  <c r="BV303" i="167"/>
  <c r="BW246" i="167"/>
  <c r="BW196" i="167"/>
  <c r="BW158" i="167"/>
  <c r="BV229" i="167"/>
  <c r="BW228" i="167"/>
  <c r="BW164" i="167"/>
  <c r="BW281" i="167"/>
  <c r="BW283" i="167"/>
  <c r="BW287" i="167"/>
  <c r="BV254" i="167"/>
  <c r="BV186" i="167"/>
  <c r="BV120" i="167"/>
  <c r="BV145" i="167"/>
  <c r="BV163" i="167"/>
  <c r="BW435" i="167"/>
  <c r="BV417" i="167"/>
  <c r="BW392" i="167"/>
  <c r="BV418" i="167"/>
  <c r="BV420" i="167"/>
  <c r="BV314" i="167"/>
  <c r="BV258" i="167"/>
  <c r="BV413" i="167"/>
  <c r="BV440" i="167"/>
  <c r="BW366" i="167"/>
  <c r="BW322" i="167"/>
  <c r="BV388" i="167"/>
  <c r="BV242" i="167"/>
  <c r="BV403" i="167"/>
  <c r="BV214" i="167"/>
  <c r="BV382" i="167"/>
  <c r="BV349" i="167"/>
  <c r="BV319" i="167"/>
  <c r="BV284" i="167"/>
  <c r="BW265" i="167"/>
  <c r="BW298" i="167"/>
  <c r="BV320" i="167"/>
  <c r="BV255" i="167"/>
  <c r="BV390" i="167"/>
  <c r="BV290" i="167"/>
  <c r="BV240" i="167"/>
  <c r="BV173" i="167"/>
  <c r="BV241" i="167"/>
  <c r="BV231" i="167"/>
  <c r="BW179" i="167"/>
  <c r="BV270" i="167"/>
  <c r="BV278" i="167"/>
  <c r="BW253" i="167"/>
  <c r="BW448" i="167"/>
  <c r="BV356" i="167"/>
  <c r="BV396" i="167"/>
  <c r="BV389" i="167"/>
  <c r="BV429" i="167"/>
  <c r="BV397" i="167"/>
  <c r="BV277" i="167"/>
  <c r="BW314" i="167"/>
  <c r="BV416" i="167"/>
  <c r="BV430" i="167"/>
  <c r="BW390" i="167"/>
  <c r="BW270" i="167"/>
  <c r="BV183" i="167"/>
  <c r="BW334" i="167"/>
  <c r="BV269" i="167"/>
  <c r="BV220" i="167"/>
  <c r="BW237" i="167"/>
  <c r="BV190" i="167"/>
  <c r="BV280" i="167"/>
  <c r="BW286" i="167"/>
  <c r="BV225" i="167"/>
  <c r="BV202" i="167"/>
  <c r="BW108" i="167"/>
  <c r="BW178" i="167"/>
  <c r="BV192" i="167"/>
  <c r="BV212" i="167"/>
  <c r="BW197" i="167"/>
  <c r="BV175" i="167"/>
  <c r="BW74" i="167"/>
  <c r="BV92" i="167"/>
  <c r="BW110" i="167"/>
  <c r="BW117" i="167"/>
  <c r="BV101" i="167"/>
  <c r="BW99" i="167"/>
  <c r="BV95" i="167"/>
  <c r="BV158" i="167"/>
  <c r="BV28" i="167"/>
  <c r="BV61" i="167"/>
  <c r="BV469" i="167"/>
  <c r="BV46" i="167"/>
  <c r="BW107" i="167"/>
  <c r="BV33" i="167"/>
  <c r="BV108" i="167"/>
  <c r="BW70" i="167"/>
  <c r="BW57" i="167"/>
  <c r="BV44" i="167"/>
  <c r="BV32" i="167"/>
  <c r="BW54" i="167"/>
  <c r="BV450" i="167"/>
  <c r="BW577" i="167"/>
  <c r="BW614" i="167"/>
  <c r="BV498" i="167"/>
  <c r="BW453" i="167"/>
  <c r="BV505" i="167"/>
  <c r="BW1116" i="167"/>
  <c r="BW710" i="167"/>
  <c r="BW562" i="167"/>
  <c r="BW609" i="167"/>
  <c r="BW495" i="167"/>
  <c r="BV533" i="167"/>
  <c r="BV568" i="167"/>
  <c r="BW1001" i="167"/>
  <c r="BW648" i="167"/>
  <c r="BV552" i="167"/>
  <c r="BV671" i="167"/>
  <c r="BV525" i="167"/>
  <c r="BW1064" i="167"/>
  <c r="BV640" i="167"/>
  <c r="BW183" i="167"/>
  <c r="BW190" i="167"/>
  <c r="BV309" i="167"/>
  <c r="BW230" i="167"/>
  <c r="BW220" i="167"/>
  <c r="BV204" i="167"/>
  <c r="BW175" i="167"/>
  <c r="BV98" i="167"/>
  <c r="BV247" i="167"/>
  <c r="BW111" i="167"/>
  <c r="BW88" i="167"/>
  <c r="BW27" i="167"/>
  <c r="BV126" i="167"/>
  <c r="BW116" i="167"/>
  <c r="BW101" i="167"/>
  <c r="BW61" i="167"/>
  <c r="BV102" i="167"/>
  <c r="BV149" i="167"/>
  <c r="BV131" i="167"/>
  <c r="BW59" i="167"/>
  <c r="BW28" i="167"/>
  <c r="BW30" i="167"/>
  <c r="BV74" i="167"/>
  <c r="BW37" i="167"/>
  <c r="BV20" i="167"/>
  <c r="BV59" i="167"/>
  <c r="BW533" i="167"/>
  <c r="BV466" i="167"/>
  <c r="BV473" i="167"/>
  <c r="BV457" i="167"/>
  <c r="BW471" i="167"/>
  <c r="BV1001" i="167"/>
  <c r="BV480" i="167"/>
  <c r="BV487" i="167"/>
  <c r="BW451" i="167"/>
  <c r="BW555" i="167"/>
  <c r="BW616" i="167"/>
  <c r="BV583" i="167"/>
  <c r="BV616" i="167"/>
  <c r="BW660" i="167"/>
  <c r="BV509" i="167"/>
  <c r="BW633" i="167"/>
  <c r="BW536" i="167"/>
  <c r="BV718" i="167"/>
  <c r="BW649" i="167"/>
  <c r="BV1002" i="167"/>
  <c r="BW640" i="167"/>
  <c r="BW597" i="167"/>
  <c r="BV764" i="167"/>
  <c r="BV494" i="167"/>
  <c r="BW511" i="167"/>
  <c r="BV651" i="167"/>
  <c r="BV767" i="167"/>
  <c r="BW242" i="167"/>
  <c r="BW327" i="167"/>
  <c r="BV235" i="167"/>
  <c r="BV259" i="167"/>
  <c r="BV282" i="167"/>
  <c r="BV268" i="167"/>
  <c r="BW195" i="167"/>
  <c r="BV285" i="167"/>
  <c r="BW165" i="167"/>
  <c r="BV215" i="167"/>
  <c r="BV226" i="167"/>
  <c r="BW194" i="167"/>
  <c r="BV116" i="167"/>
  <c r="BW162" i="167"/>
  <c r="BW207" i="167"/>
  <c r="BW235" i="167"/>
  <c r="BV217" i="167"/>
  <c r="BV200" i="167"/>
  <c r="BW193" i="167"/>
  <c r="BW174" i="167"/>
  <c r="BW169" i="167"/>
  <c r="BW98" i="167"/>
  <c r="BV146" i="167"/>
  <c r="BW136" i="167"/>
  <c r="BW106" i="167"/>
  <c r="BW126" i="167"/>
  <c r="BV115" i="167"/>
  <c r="BV48" i="167"/>
  <c r="BV103" i="167"/>
  <c r="BW119" i="167"/>
  <c r="BW121" i="167"/>
  <c r="BV151" i="167"/>
  <c r="BW20" i="167"/>
  <c r="BW68" i="167"/>
  <c r="BV58" i="167"/>
  <c r="BW90" i="167"/>
  <c r="BV31" i="167"/>
  <c r="BW470" i="167"/>
  <c r="BW38" i="167"/>
  <c r="BV461" i="167"/>
  <c r="BV477" i="167"/>
  <c r="BV21" i="167"/>
  <c r="BV37" i="167"/>
  <c r="BV35" i="167"/>
  <c r="BW94" i="167"/>
  <c r="BW466" i="167"/>
  <c r="BV43" i="167"/>
  <c r="BW476" i="167"/>
  <c r="BV476" i="167"/>
  <c r="BV711" i="167"/>
  <c r="BV586" i="167"/>
  <c r="BV560" i="167"/>
  <c r="BV553" i="167"/>
  <c r="BW561" i="167"/>
  <c r="BW509" i="167"/>
  <c r="BV633" i="167"/>
  <c r="BW632" i="167"/>
  <c r="BV538" i="167"/>
  <c r="BV765" i="167"/>
  <c r="BW1002" i="167"/>
  <c r="BV373" i="167"/>
  <c r="BV219" i="167"/>
  <c r="BW259" i="167"/>
  <c r="BV172" i="167"/>
  <c r="BV260" i="167"/>
  <c r="BV197" i="167"/>
  <c r="BW145" i="167"/>
  <c r="BV52" i="167"/>
  <c r="BW249" i="167"/>
  <c r="BV205" i="167"/>
  <c r="BV160" i="167"/>
  <c r="BW201" i="167"/>
  <c r="BV191" i="167"/>
  <c r="BV162" i="167"/>
  <c r="BW248" i="167"/>
  <c r="BV193" i="167"/>
  <c r="BV167" i="167"/>
  <c r="BV143" i="167"/>
  <c r="BV119" i="167"/>
  <c r="BW100" i="167"/>
  <c r="BW115" i="167"/>
  <c r="BV114" i="167"/>
  <c r="BW95" i="167"/>
  <c r="BW48" i="167"/>
  <c r="BV40" i="167"/>
  <c r="BW142" i="167"/>
  <c r="BV165" i="167"/>
  <c r="BV142" i="167"/>
  <c r="BW151" i="167"/>
  <c r="BW222" i="167"/>
  <c r="BW71" i="167"/>
  <c r="BV27" i="167"/>
  <c r="BW26" i="167"/>
  <c r="BV91" i="167"/>
  <c r="BV68" i="167"/>
  <c r="BV30" i="167"/>
  <c r="BW14" i="167"/>
  <c r="BV42" i="167"/>
  <c r="BV38" i="167"/>
  <c r="BV16" i="167"/>
  <c r="BV462" i="167"/>
  <c r="BV12" i="167"/>
  <c r="BW15" i="167"/>
  <c r="BV69" i="167"/>
  <c r="BV460" i="167"/>
  <c r="BV481" i="167"/>
  <c r="BW462" i="167"/>
  <c r="BV483" i="167"/>
  <c r="BV628" i="167"/>
  <c r="BW480" i="167"/>
  <c r="BW712" i="167"/>
  <c r="BV601" i="167"/>
  <c r="BW722" i="167"/>
  <c r="BV599" i="167"/>
  <c r="BW472" i="167"/>
  <c r="BW553" i="167"/>
  <c r="BW546" i="167"/>
  <c r="BW515" i="167"/>
  <c r="BV597" i="167"/>
  <c r="BV306" i="167"/>
  <c r="BV348" i="167"/>
  <c r="BV275" i="167"/>
  <c r="BW209" i="167"/>
  <c r="BV253" i="167"/>
  <c r="BW200" i="167"/>
  <c r="BW153" i="167"/>
  <c r="BV261" i="167"/>
  <c r="BV357" i="167"/>
  <c r="BV273" i="167"/>
  <c r="BW212" i="167"/>
  <c r="BW188" i="167"/>
  <c r="BV189" i="167"/>
  <c r="BW160" i="167"/>
  <c r="BV136" i="167"/>
  <c r="BV223" i="167"/>
  <c r="BW171" i="167"/>
  <c r="BV159" i="167"/>
  <c r="BW125" i="167"/>
  <c r="BV156" i="167"/>
  <c r="BV110" i="167"/>
  <c r="BV124" i="167"/>
  <c r="BW157" i="167"/>
  <c r="BV237" i="167"/>
  <c r="BW135" i="167"/>
  <c r="BW131" i="167"/>
  <c r="BW114" i="167"/>
  <c r="BW76" i="167"/>
  <c r="BV164" i="167"/>
  <c r="BV129" i="167"/>
  <c r="BV93" i="167"/>
  <c r="BV157" i="167"/>
  <c r="BV107" i="167"/>
  <c r="BV64" i="167"/>
  <c r="BV11" i="167"/>
  <c r="BV56" i="167"/>
  <c r="BV97" i="167"/>
  <c r="BW39" i="167"/>
  <c r="BW64" i="167"/>
  <c r="BV109" i="167"/>
  <c r="BW34" i="167"/>
  <c r="BW16" i="167"/>
  <c r="BW477" i="167"/>
  <c r="BV15" i="167"/>
  <c r="BV25" i="167"/>
  <c r="BV463" i="167"/>
  <c r="BV467" i="167"/>
  <c r="BW531" i="167"/>
  <c r="BV50" i="167"/>
  <c r="BW483" i="167"/>
  <c r="BV451" i="167"/>
  <c r="BW464" i="167"/>
  <c r="BW467" i="167"/>
  <c r="BV1188" i="167"/>
  <c r="BW619" i="167"/>
  <c r="BW473" i="167"/>
  <c r="BW868" i="167"/>
  <c r="BV935" i="167"/>
  <c r="BW588" i="167"/>
  <c r="BW671" i="167"/>
  <c r="BW646" i="167"/>
  <c r="BW567" i="167"/>
  <c r="BW503" i="167"/>
  <c r="BV529" i="167"/>
  <c r="BW602" i="167"/>
  <c r="BW665" i="167"/>
  <c r="BW773" i="167"/>
  <c r="BW544" i="167"/>
  <c r="BW526" i="167"/>
  <c r="BV1007" i="167"/>
  <c r="BV591" i="167"/>
  <c r="BW532" i="167"/>
  <c r="BW423" i="167"/>
  <c r="BV338" i="167"/>
  <c r="BW276" i="167"/>
  <c r="BV166" i="167"/>
  <c r="BV250" i="167"/>
  <c r="BW227" i="167"/>
  <c r="BW132" i="167"/>
  <c r="BW219" i="167"/>
  <c r="BW353" i="167"/>
  <c r="BV288" i="167"/>
  <c r="BV236" i="167"/>
  <c r="BV256" i="167"/>
  <c r="BW186" i="167"/>
  <c r="BW134" i="167"/>
  <c r="BV49" i="167"/>
  <c r="BV188" i="167"/>
  <c r="BW104" i="167"/>
  <c r="BW221" i="167"/>
  <c r="BW191" i="167"/>
  <c r="BW113" i="167"/>
  <c r="BV234" i="167"/>
  <c r="BW223" i="167"/>
  <c r="BV123" i="167"/>
  <c r="BV174" i="167"/>
  <c r="BW143" i="167"/>
  <c r="BW181" i="167"/>
  <c r="BW86" i="167"/>
  <c r="BW463" i="167"/>
  <c r="BV113" i="167"/>
  <c r="BV134" i="167"/>
  <c r="BV118" i="167"/>
  <c r="BW78" i="167"/>
  <c r="BV132" i="167"/>
  <c r="BW150" i="167"/>
  <c r="BW53" i="167"/>
  <c r="BW82" i="167"/>
  <c r="BW81" i="167"/>
  <c r="BV65" i="167"/>
  <c r="BV39" i="167"/>
  <c r="BV18" i="167"/>
  <c r="BW89" i="167"/>
  <c r="BW36" i="167"/>
  <c r="BW450" i="167"/>
  <c r="BW486" i="167"/>
  <c r="BV53" i="167"/>
  <c r="BW12" i="167"/>
  <c r="BV67" i="167"/>
  <c r="BW25" i="167"/>
  <c r="BV78" i="167"/>
  <c r="BV722" i="167"/>
  <c r="BV22" i="167"/>
  <c r="BW585" i="167"/>
  <c r="BW727" i="167"/>
  <c r="BW560" i="167"/>
  <c r="BW1186" i="167"/>
  <c r="BW1188" i="167"/>
  <c r="BV605" i="167"/>
  <c r="BW620" i="167"/>
  <c r="BW481" i="167"/>
  <c r="BV468" i="167"/>
  <c r="BV72" i="167"/>
  <c r="BV575" i="167"/>
  <c r="BW326" i="167"/>
  <c r="BV427" i="167"/>
  <c r="BW311" i="167"/>
  <c r="BV384" i="167"/>
  <c r="BW250" i="167"/>
  <c r="BV127" i="167"/>
  <c r="BW128" i="167"/>
  <c r="BW163" i="167"/>
  <c r="BW284" i="167"/>
  <c r="BW231" i="167"/>
  <c r="BW232" i="167"/>
  <c r="BV248" i="167"/>
  <c r="BW112" i="167"/>
  <c r="BW47" i="167"/>
  <c r="BV171" i="167"/>
  <c r="BV104" i="167"/>
  <c r="BV170" i="167"/>
  <c r="BW154" i="167"/>
  <c r="BW225" i="167"/>
  <c r="BW118" i="167"/>
  <c r="BW80" i="167"/>
  <c r="BV138" i="167"/>
  <c r="BW103" i="167"/>
  <c r="BW133" i="167"/>
  <c r="BV117" i="167"/>
  <c r="BW109" i="167"/>
  <c r="BV84" i="167"/>
  <c r="BV66" i="167"/>
  <c r="BW55" i="167"/>
  <c r="BW42" i="167"/>
  <c r="BW23" i="167"/>
  <c r="BW45" i="167"/>
  <c r="BW65" i="167"/>
  <c r="BV24" i="167"/>
  <c r="BV478" i="167"/>
  <c r="BV82" i="167"/>
  <c r="BW52" i="167"/>
  <c r="BV475" i="167"/>
  <c r="BW1000" i="167"/>
  <c r="BV10" i="167"/>
  <c r="BV528" i="167"/>
  <c r="BV13" i="167"/>
  <c r="BW506" i="167"/>
  <c r="BW21" i="167"/>
  <c r="BW22" i="167"/>
  <c r="BW468" i="167"/>
  <c r="BW575" i="167"/>
  <c r="BV624" i="167"/>
  <c r="BW601" i="167"/>
  <c r="BV683" i="167"/>
  <c r="BV631" i="167"/>
  <c r="BW521" i="167"/>
  <c r="BV503" i="167"/>
  <c r="BW662" i="167"/>
  <c r="BV841" i="167"/>
  <c r="BW658" i="167"/>
  <c r="BW502" i="167"/>
  <c r="BV868" i="167"/>
  <c r="BV660" i="167"/>
  <c r="BW667" i="167"/>
  <c r="BW590" i="167"/>
  <c r="BW436" i="167"/>
  <c r="BV208" i="167"/>
  <c r="BW291" i="167"/>
  <c r="BW275" i="167"/>
  <c r="BV249" i="167"/>
  <c r="BW288" i="167"/>
  <c r="BV246" i="167"/>
  <c r="BW240" i="167"/>
  <c r="BW328" i="167"/>
  <c r="BV179" i="167"/>
  <c r="BV218" i="167"/>
  <c r="BV94" i="167"/>
  <c r="BV291" i="167"/>
  <c r="BW245" i="167"/>
  <c r="BV210" i="167"/>
  <c r="BW122" i="167"/>
  <c r="BV199" i="167"/>
  <c r="BV181" i="167"/>
  <c r="BV176" i="167"/>
  <c r="BV245" i="167"/>
  <c r="BW213" i="167"/>
  <c r="BV148" i="167"/>
  <c r="BV133" i="167"/>
  <c r="BV100" i="167"/>
  <c r="BV80" i="167"/>
  <c r="BW129" i="167"/>
  <c r="BV111" i="167"/>
  <c r="BV86" i="167"/>
  <c r="BW67" i="167"/>
  <c r="BW66" i="167"/>
  <c r="BW130" i="167"/>
  <c r="BV14" i="167"/>
  <c r="BW17" i="167"/>
  <c r="BV51" i="167"/>
  <c r="BV45" i="167"/>
  <c r="BW51" i="167"/>
  <c r="BV26" i="167"/>
  <c r="BW123" i="167"/>
  <c r="BW13" i="167"/>
  <c r="BW75" i="167"/>
  <c r="BV29" i="167"/>
  <c r="BV41" i="167"/>
  <c r="BV19" i="167"/>
  <c r="BW63" i="167"/>
  <c r="BW628" i="167"/>
  <c r="BW475" i="167"/>
  <c r="BV36" i="167"/>
  <c r="BW711" i="167"/>
  <c r="BW460" i="167"/>
  <c r="BW528" i="167"/>
  <c r="BV950" i="167"/>
  <c r="BW11" i="167"/>
  <c r="BV464" i="167"/>
  <c r="BV453" i="167"/>
  <c r="BW683" i="167"/>
  <c r="BV726" i="167"/>
  <c r="BW631" i="167"/>
  <c r="BW505" i="167"/>
  <c r="BW1013" i="167"/>
  <c r="BW534" i="167"/>
  <c r="BV648" i="167"/>
  <c r="BW739" i="167"/>
  <c r="BV537" i="167"/>
  <c r="BW801" i="167"/>
  <c r="BV816" i="167"/>
  <c r="BW582" i="167"/>
  <c r="BV322" i="167"/>
  <c r="BW177" i="167"/>
  <c r="BW247" i="167"/>
  <c r="BW170" i="167"/>
  <c r="BV184" i="167"/>
  <c r="BV230" i="167"/>
  <c r="BV195" i="167"/>
  <c r="BV201" i="167"/>
  <c r="BW210" i="167"/>
  <c r="BW155" i="167"/>
  <c r="BV213" i="167"/>
  <c r="BW199" i="167"/>
  <c r="BV185" i="167"/>
  <c r="BW167" i="167"/>
  <c r="BV105" i="167"/>
  <c r="BW148" i="167"/>
  <c r="BV139" i="167"/>
  <c r="BW139" i="167"/>
  <c r="BW85" i="167"/>
  <c r="BV90" i="167"/>
  <c r="BV79" i="167"/>
  <c r="BW56" i="167"/>
  <c r="BV57" i="167"/>
  <c r="BW156" i="167"/>
  <c r="BW124" i="167"/>
  <c r="BW62" i="167"/>
  <c r="BW91" i="167"/>
  <c r="BV96" i="167"/>
  <c r="BV130" i="167"/>
  <c r="BW44" i="167"/>
  <c r="BW77" i="167"/>
  <c r="BW73" i="167"/>
  <c r="BW24" i="167"/>
  <c r="BV85" i="167"/>
  <c r="BV60" i="167"/>
  <c r="BW457" i="167"/>
  <c r="BW41" i="167"/>
  <c r="BV76" i="167"/>
  <c r="BW49" i="167"/>
  <c r="BW35" i="167"/>
  <c r="BV540" i="167"/>
  <c r="BW540" i="167"/>
  <c r="BV727" i="167"/>
  <c r="BV1187" i="167"/>
  <c r="BW726" i="167"/>
  <c r="BW684" i="167"/>
  <c r="BV656" i="167"/>
  <c r="BV1016" i="167"/>
  <c r="BV551" i="167"/>
  <c r="BW816" i="167"/>
  <c r="BV650" i="167"/>
  <c r="BV582" i="167"/>
  <c r="BV630" i="167"/>
  <c r="BW580" i="167"/>
  <c r="BV1186" i="167"/>
  <c r="BW1015" i="167"/>
  <c r="BV768" i="167"/>
  <c r="BV739" i="167"/>
  <c r="BW621" i="167"/>
  <c r="BW372" i="167"/>
  <c r="BW393" i="167"/>
  <c r="BW339" i="167"/>
  <c r="BV334" i="167"/>
  <c r="BV252" i="167"/>
  <c r="BW239" i="167"/>
  <c r="BW202" i="167"/>
  <c r="BW243" i="167"/>
  <c r="BW261" i="167"/>
  <c r="BV271" i="167"/>
  <c r="BV307" i="167"/>
  <c r="BW262" i="167"/>
  <c r="BV207" i="167"/>
  <c r="BW198" i="167"/>
  <c r="BV216" i="167"/>
  <c r="BV182" i="167"/>
  <c r="BW211" i="167"/>
  <c r="BW144" i="167"/>
  <c r="BV135" i="167"/>
  <c r="BV137" i="167"/>
  <c r="BW79" i="167"/>
  <c r="BV75" i="167"/>
  <c r="BW92" i="167"/>
  <c r="BV141" i="167"/>
  <c r="BV62" i="167"/>
  <c r="BV150" i="167"/>
  <c r="BV89" i="167"/>
  <c r="BW96" i="167"/>
  <c r="BV71" i="167"/>
  <c r="BW83" i="167"/>
  <c r="BW72" i="167"/>
  <c r="BW18" i="167"/>
  <c r="BW43" i="167"/>
  <c r="BV811" i="167"/>
  <c r="BV106" i="167"/>
  <c r="BW586" i="167"/>
  <c r="BV1003" i="167"/>
  <c r="BV557" i="167"/>
  <c r="BW461" i="167"/>
  <c r="BW455" i="167"/>
  <c r="BV705" i="167"/>
  <c r="BV17" i="167"/>
  <c r="BV7" i="167"/>
  <c r="BV1000" i="167"/>
  <c r="BV474" i="167"/>
  <c r="BV769" i="167"/>
  <c r="BW478" i="167"/>
  <c r="BW465" i="167"/>
  <c r="BV536" i="167"/>
  <c r="BW655" i="167"/>
  <c r="BV649" i="167"/>
  <c r="BW802" i="167"/>
  <c r="BV579" i="167"/>
  <c r="BV620" i="167"/>
  <c r="BW537" i="167"/>
  <c r="BW398" i="167"/>
  <c r="BV301" i="167"/>
  <c r="BV263" i="167"/>
  <c r="BW279" i="167"/>
  <c r="BV203" i="167"/>
  <c r="BV211" i="167"/>
  <c r="BW182" i="167"/>
  <c r="BW271" i="167"/>
  <c r="BW307" i="167"/>
  <c r="BV283" i="167"/>
  <c r="BW254" i="167"/>
  <c r="BW141" i="167"/>
  <c r="BW267" i="167"/>
  <c r="BW204" i="167"/>
  <c r="BV152" i="167"/>
  <c r="BW214" i="167"/>
  <c r="BW120" i="167"/>
  <c r="BV194" i="167"/>
  <c r="BW93" i="167"/>
  <c r="BV178" i="167"/>
  <c r="BW205" i="167"/>
  <c r="BV144" i="167"/>
  <c r="BV140" i="167"/>
  <c r="BW137" i="167"/>
  <c r="BV112" i="167"/>
  <c r="BV99" i="167"/>
  <c r="BV77" i="167"/>
  <c r="BW173" i="167"/>
  <c r="BV147" i="167"/>
  <c r="BV128" i="167"/>
  <c r="BV87" i="167"/>
  <c r="BV73" i="167"/>
  <c r="BV81" i="167"/>
  <c r="BW33" i="167"/>
  <c r="BV125" i="167"/>
  <c r="BV83" i="167"/>
  <c r="BW31" i="167"/>
  <c r="BV507" i="167"/>
  <c r="BV23" i="167"/>
  <c r="BW548" i="167"/>
  <c r="BW19" i="167"/>
  <c r="BV465" i="167"/>
  <c r="BV472" i="167"/>
  <c r="BW1003" i="167"/>
  <c r="BV527" i="167"/>
  <c r="BW459" i="167"/>
  <c r="BV580" i="167"/>
  <c r="BW454" i="167"/>
  <c r="BW950" i="167"/>
  <c r="BV459" i="167"/>
  <c r="BV455" i="167"/>
  <c r="BW46" i="167"/>
  <c r="BW705" i="167"/>
  <c r="BV657" i="167"/>
  <c r="BW583" i="167"/>
  <c r="BW811" i="167"/>
  <c r="BV34" i="167"/>
  <c r="BW474" i="167"/>
  <c r="BW624" i="167"/>
  <c r="BV712" i="167"/>
  <c r="BW651" i="167"/>
  <c r="BW527" i="167"/>
  <c r="BW538" i="167"/>
  <c r="BV578" i="167"/>
  <c r="BV659" i="167"/>
  <c r="BV514" i="167"/>
  <c r="BV506" i="167"/>
  <c r="BW1010" i="167"/>
  <c r="BW841" i="167"/>
  <c r="BV555" i="167"/>
  <c r="BV471" i="167"/>
  <c r="BW769" i="167"/>
  <c r="BV561" i="167"/>
  <c r="BW252" i="167"/>
  <c r="BV375" i="167"/>
  <c r="BV330" i="167"/>
  <c r="BW217" i="167"/>
  <c r="BW176" i="167"/>
  <c r="BV281" i="167"/>
  <c r="BW257" i="167"/>
  <c r="BW282" i="167"/>
  <c r="BW273" i="167"/>
  <c r="BW238" i="167"/>
  <c r="BW256" i="167"/>
  <c r="BV286" i="167"/>
  <c r="BW226" i="167"/>
  <c r="BW184" i="167"/>
  <c r="BW255" i="167"/>
  <c r="BW152" i="167"/>
  <c r="BV122" i="167"/>
  <c r="BW180" i="167"/>
  <c r="BV63" i="167"/>
  <c r="BV154" i="167"/>
  <c r="BW105" i="167"/>
  <c r="BW140" i="167"/>
  <c r="BW102" i="167"/>
  <c r="BV153" i="167"/>
  <c r="BV161" i="167"/>
  <c r="BV88" i="167"/>
  <c r="BW97" i="167"/>
  <c r="BV54" i="167"/>
  <c r="BW159" i="167"/>
  <c r="BW147" i="167"/>
  <c r="BW146" i="167"/>
  <c r="BW10" i="167"/>
  <c r="BW149" i="167"/>
  <c r="BW87" i="167"/>
  <c r="BV47" i="167"/>
  <c r="BW29" i="167"/>
  <c r="BW69" i="167"/>
  <c r="BW469" i="167"/>
  <c r="BV121" i="167"/>
  <c r="BV70" i="167"/>
  <c r="BW60" i="167"/>
  <c r="BW50" i="167"/>
  <c r="BW58" i="167"/>
  <c r="BW84" i="167"/>
  <c r="BW40" i="167"/>
  <c r="BV55" i="167"/>
  <c r="BV577" i="167"/>
  <c r="BV614" i="167"/>
  <c r="BV619" i="167"/>
  <c r="BV486" i="167"/>
  <c r="BW557" i="167"/>
  <c r="BV454" i="167"/>
  <c r="BV585" i="167"/>
  <c r="BW32" i="167"/>
  <c r="BV710" i="167"/>
  <c r="BV1116" i="167"/>
  <c r="BV1027" i="167"/>
  <c r="BV554" i="167"/>
  <c r="BW529" i="167"/>
  <c r="BV495" i="167"/>
  <c r="BV539" i="167"/>
  <c r="BW482" i="167"/>
  <c r="BW629" i="167"/>
  <c r="BW508" i="167"/>
  <c r="BV515" i="167"/>
  <c r="BW764" i="167"/>
  <c r="BW695" i="167"/>
  <c r="BV504" i="167"/>
  <c r="BV489" i="167"/>
  <c r="BW743" i="167"/>
  <c r="BW556" i="167"/>
  <c r="BW612" i="167"/>
  <c r="BW776" i="167"/>
  <c r="BW785" i="167"/>
  <c r="BV736" i="167"/>
  <c r="BW772" i="167"/>
  <c r="BV1031" i="167"/>
  <c r="BV898" i="167"/>
  <c r="BV823" i="167"/>
  <c r="BW784" i="167"/>
  <c r="BW952" i="167"/>
  <c r="BW929" i="167"/>
  <c r="BV1128" i="167"/>
  <c r="BV570" i="167"/>
  <c r="BV679" i="167"/>
  <c r="BV542" i="167"/>
  <c r="BV1261" i="167"/>
  <c r="BW809" i="167"/>
  <c r="BV1093" i="167"/>
  <c r="BW1070" i="167"/>
  <c r="BW691" i="167"/>
  <c r="BW991" i="167"/>
  <c r="BV682" i="167"/>
  <c r="BW627" i="167"/>
  <c r="BV686" i="167"/>
  <c r="BW966" i="167"/>
  <c r="BW570" i="167"/>
  <c r="BW636" i="167"/>
  <c r="BW904" i="167"/>
  <c r="BV947" i="167"/>
  <c r="BV907" i="167"/>
  <c r="BV1283" i="167"/>
  <c r="BW1128" i="167"/>
  <c r="BV672" i="167"/>
  <c r="BV952" i="167"/>
  <c r="BW808" i="167"/>
  <c r="BV770" i="167"/>
  <c r="BW818" i="167"/>
  <c r="BV746" i="167"/>
  <c r="BV837" i="167"/>
  <c r="BW848" i="167"/>
  <c r="BV827" i="167"/>
  <c r="BV923" i="167"/>
  <c r="BV817" i="167"/>
  <c r="BW891" i="167"/>
  <c r="BW897" i="167"/>
  <c r="BV794" i="167"/>
  <c r="BV897" i="167"/>
  <c r="BW792" i="167"/>
  <c r="BV877" i="167"/>
  <c r="BV934" i="167"/>
  <c r="BV996" i="167"/>
  <c r="BW1039" i="167"/>
  <c r="BV1066" i="167"/>
  <c r="BV1114" i="167"/>
  <c r="BW1121" i="167"/>
  <c r="BW1152" i="167"/>
  <c r="BW1173" i="167"/>
  <c r="BV1179" i="167"/>
  <c r="BW626" i="167"/>
  <c r="BW554" i="167"/>
  <c r="BW524" i="167"/>
  <c r="BV544" i="167"/>
  <c r="BW539" i="167"/>
  <c r="BV558" i="167"/>
  <c r="BW525" i="167"/>
  <c r="BV493" i="167"/>
  <c r="BW566" i="167"/>
  <c r="BW552" i="167"/>
  <c r="BW605" i="167"/>
  <c r="BV754" i="167"/>
  <c r="BV1064" i="167"/>
  <c r="BV694" i="167"/>
  <c r="BW504" i="167"/>
  <c r="BW493" i="167"/>
  <c r="BW753" i="167"/>
  <c r="BV740" i="167"/>
  <c r="BW821" i="167"/>
  <c r="BW523" i="167"/>
  <c r="BV796" i="167"/>
  <c r="BV900" i="167"/>
  <c r="BV860" i="167"/>
  <c r="BW845" i="167"/>
  <c r="BV918" i="167"/>
  <c r="BV789" i="167"/>
  <c r="BW910" i="167"/>
  <c r="BV698" i="167"/>
  <c r="BW661" i="167"/>
  <c r="BV944" i="167"/>
  <c r="BW641" i="167"/>
  <c r="BV1106" i="167"/>
  <c r="BV975" i="167"/>
  <c r="BW793" i="167"/>
  <c r="BV748" i="167"/>
  <c r="BW790" i="167"/>
  <c r="BV776" i="167"/>
  <c r="BW670" i="167"/>
  <c r="BW682" i="167"/>
  <c r="BW686" i="167"/>
  <c r="BW1088" i="167"/>
  <c r="BW604" i="167"/>
  <c r="BV1230" i="167"/>
  <c r="BW653" i="167"/>
  <c r="BW1030" i="167"/>
  <c r="BW625" i="167"/>
  <c r="BW907" i="167"/>
  <c r="BV977" i="167"/>
  <c r="BV992" i="167"/>
  <c r="BW866" i="167"/>
  <c r="BW715" i="167"/>
  <c r="BV834" i="167"/>
  <c r="BV838" i="167"/>
  <c r="BV848" i="167"/>
  <c r="BW840" i="167"/>
  <c r="BV937" i="167"/>
  <c r="BV891" i="167"/>
  <c r="BV914" i="167"/>
  <c r="BW794" i="167"/>
  <c r="BV896" i="167"/>
  <c r="BV873" i="167"/>
  <c r="BW934" i="167"/>
  <c r="BV949" i="167"/>
  <c r="BV1068" i="167"/>
  <c r="BW979" i="167"/>
  <c r="BW1135" i="167"/>
  <c r="BV1035" i="167"/>
  <c r="BW864" i="167"/>
  <c r="BW988" i="167"/>
  <c r="BW1114" i="167"/>
  <c r="BV1071" i="167"/>
  <c r="BV1089" i="167"/>
  <c r="BV1084" i="167"/>
  <c r="BW1187" i="167"/>
  <c r="BV567" i="167"/>
  <c r="BW623" i="167"/>
  <c r="BV646" i="167"/>
  <c r="BV626" i="167"/>
  <c r="BV773" i="167"/>
  <c r="BW663" i="167"/>
  <c r="BW507" i="167"/>
  <c r="BW754" i="167"/>
  <c r="BV543" i="167"/>
  <c r="BV602" i="167"/>
  <c r="BV491" i="167"/>
  <c r="BV623" i="167"/>
  <c r="BV632" i="167"/>
  <c r="BW7" i="167"/>
  <c r="BV549" i="167"/>
  <c r="BW760" i="167"/>
  <c r="BV658" i="167"/>
  <c r="BW591" i="167"/>
  <c r="BV512" i="167"/>
  <c r="BW716" i="167"/>
  <c r="BW736" i="167"/>
  <c r="BV1011" i="167"/>
  <c r="BW752" i="167"/>
  <c r="BV974" i="167"/>
  <c r="BV501" i="167"/>
  <c r="BV798" i="167"/>
  <c r="BV966" i="167"/>
  <c r="BV839" i="167"/>
  <c r="BW898" i="167"/>
  <c r="BW829" i="167"/>
  <c r="BW745" i="167"/>
  <c r="BV976" i="167"/>
  <c r="BW1283" i="167"/>
  <c r="BV701" i="167"/>
  <c r="BW685" i="167"/>
  <c r="BW687" i="167"/>
  <c r="BV634" i="167"/>
  <c r="BV1034" i="167"/>
  <c r="BW975" i="167"/>
  <c r="BV815" i="167"/>
  <c r="BV530" i="167"/>
  <c r="BW1093" i="167"/>
  <c r="BV964" i="167"/>
  <c r="BV1054" i="167"/>
  <c r="BV991" i="167"/>
  <c r="BW535" i="167"/>
  <c r="BV1088" i="167"/>
  <c r="BW679" i="167"/>
  <c r="BV661" i="167"/>
  <c r="BV903" i="167"/>
  <c r="BV607" i="167"/>
  <c r="BV955" i="167"/>
  <c r="BV1091" i="167"/>
  <c r="BW944" i="167"/>
  <c r="BV1090" i="167"/>
  <c r="BW854" i="167"/>
  <c r="BV929" i="167"/>
  <c r="BV1029" i="167"/>
  <c r="BW977" i="167"/>
  <c r="BV1030" i="167"/>
  <c r="BV1129" i="167"/>
  <c r="BV942" i="167"/>
  <c r="BV911" i="167"/>
  <c r="BV674" i="167"/>
  <c r="BW905" i="167"/>
  <c r="BW1081" i="167"/>
  <c r="BW871" i="167"/>
  <c r="BV866" i="167"/>
  <c r="BW838" i="167"/>
  <c r="BV883" i="167"/>
  <c r="BW846" i="167"/>
  <c r="BV882" i="167"/>
  <c r="BW914" i="167"/>
  <c r="BV892" i="167"/>
  <c r="BW599" i="167"/>
  <c r="BV502" i="167"/>
  <c r="BV751" i="167"/>
  <c r="BV584" i="167"/>
  <c r="BV513" i="167"/>
  <c r="BV556" i="167"/>
  <c r="BW491" i="167"/>
  <c r="BV1117" i="167"/>
  <c r="BV663" i="167"/>
  <c r="BV762" i="167"/>
  <c r="BV8" i="167"/>
  <c r="BV778" i="167"/>
  <c r="BW512" i="167"/>
  <c r="BW499" i="167"/>
  <c r="BW806" i="167"/>
  <c r="BW1082" i="167"/>
  <c r="BV703" i="167"/>
  <c r="BV719" i="167"/>
  <c r="BV743" i="167"/>
  <c r="BW501" i="167"/>
  <c r="BW1026" i="167"/>
  <c r="BW1016" i="167"/>
  <c r="BW724" i="167"/>
  <c r="BW839" i="167"/>
  <c r="BW837" i="167"/>
  <c r="BV852" i="167"/>
  <c r="BW918" i="167"/>
  <c r="BW945" i="167"/>
  <c r="BV639" i="167"/>
  <c r="BV594" i="167"/>
  <c r="BW1106" i="167"/>
  <c r="BV1092" i="167"/>
  <c r="BV1070" i="167"/>
  <c r="BW815" i="167"/>
  <c r="BW1054" i="167"/>
  <c r="BV535" i="167"/>
  <c r="BW637" i="167"/>
  <c r="BV673" i="167"/>
  <c r="BW550" i="167"/>
  <c r="BV940" i="167"/>
  <c r="BW903" i="167"/>
  <c r="BW955" i="167"/>
  <c r="BV604" i="167"/>
  <c r="BW1091" i="167"/>
  <c r="BV685" i="167"/>
  <c r="BV851" i="167"/>
  <c r="BW849" i="167"/>
  <c r="BV943" i="167"/>
  <c r="BV1184" i="167"/>
  <c r="BW911" i="167"/>
  <c r="BW985" i="167"/>
  <c r="BW853" i="167"/>
  <c r="BW1006" i="167"/>
  <c r="BV989" i="167"/>
  <c r="BV1005" i="167"/>
  <c r="BV723" i="167"/>
  <c r="BW983" i="167"/>
  <c r="BV744" i="167"/>
  <c r="BW799" i="167"/>
  <c r="BW883" i="167"/>
  <c r="BW822" i="167"/>
  <c r="BV813" i="167"/>
  <c r="BW860" i="167"/>
  <c r="BW813" i="167"/>
  <c r="BV862" i="167"/>
  <c r="BW949" i="167"/>
  <c r="BW887" i="167"/>
  <c r="BW901" i="167"/>
  <c r="BW892" i="167"/>
  <c r="BW930" i="167"/>
  <c r="BV1004" i="167"/>
  <c r="BW487" i="167"/>
  <c r="BV470" i="167"/>
  <c r="BW564" i="167"/>
  <c r="BW630" i="167"/>
  <c r="BV665" i="167"/>
  <c r="BV526" i="167"/>
  <c r="BV735" i="167"/>
  <c r="BV753" i="167"/>
  <c r="BW584" i="167"/>
  <c r="BW935" i="167"/>
  <c r="BW558" i="167"/>
  <c r="BV733" i="167"/>
  <c r="BV759" i="167"/>
  <c r="BW8" i="167"/>
  <c r="BW778" i="167"/>
  <c r="BV1056" i="167"/>
  <c r="BV1032" i="167"/>
  <c r="BV786" i="167"/>
  <c r="BW1157" i="167"/>
  <c r="BV1012" i="167"/>
  <c r="BW775" i="167"/>
  <c r="BV824" i="167"/>
  <c r="BW908" i="167"/>
  <c r="BW857" i="167"/>
  <c r="BV840" i="167"/>
  <c r="BV962" i="167"/>
  <c r="BW881" i="167"/>
  <c r="BW992" i="167"/>
  <c r="BW701" i="167"/>
  <c r="BW1127" i="167"/>
  <c r="BW607" i="167"/>
  <c r="BW1230" i="167"/>
  <c r="BW781" i="167"/>
  <c r="BV793" i="167"/>
  <c r="BV1023" i="167"/>
  <c r="BV1120" i="167"/>
  <c r="BW1184" i="167"/>
  <c r="BW964" i="167"/>
  <c r="BW747" i="167"/>
  <c r="BW542" i="167"/>
  <c r="BW1032" i="167"/>
  <c r="BW1158" i="167"/>
  <c r="BV668" i="167"/>
  <c r="BW698" i="167"/>
  <c r="BW812" i="167"/>
  <c r="BW1033" i="167"/>
  <c r="BW954" i="167"/>
  <c r="BV1159" i="167"/>
  <c r="BW851" i="167"/>
  <c r="BV854" i="167"/>
  <c r="BW989" i="167"/>
  <c r="BW723" i="167"/>
  <c r="BV1260" i="167"/>
  <c r="BV788" i="167"/>
  <c r="BV869" i="167"/>
  <c r="BV784" i="167"/>
  <c r="BV799" i="167"/>
  <c r="BW869" i="167"/>
  <c r="BW879" i="167"/>
  <c r="BV956" i="167"/>
  <c r="BV924" i="167"/>
  <c r="BV936" i="167"/>
  <c r="BW882" i="167"/>
  <c r="BV968" i="167"/>
  <c r="BV1049" i="167"/>
  <c r="BW916" i="167"/>
  <c r="BV1017" i="167"/>
  <c r="BV979" i="167"/>
  <c r="BV1047" i="167"/>
  <c r="BV933" i="167"/>
  <c r="BV994" i="167"/>
  <c r="BV1102" i="167"/>
  <c r="BW1052" i="167"/>
  <c r="BV564" i="167"/>
  <c r="BW494" i="167"/>
  <c r="BV708" i="167"/>
  <c r="BV613" i="167"/>
  <c r="BV652" i="167"/>
  <c r="BV615" i="167"/>
  <c r="BW659" i="167"/>
  <c r="BW694" i="167"/>
  <c r="BW592" i="167"/>
  <c r="BV485" i="167"/>
  <c r="BW485" i="167"/>
  <c r="BW759" i="167"/>
  <c r="BW549" i="167"/>
  <c r="BV654" i="167"/>
  <c r="BV801" i="167"/>
  <c r="BW856" i="167"/>
  <c r="BV884" i="167"/>
  <c r="BW734" i="167"/>
  <c r="BW719" i="167"/>
  <c r="BW740" i="167"/>
  <c r="BW786" i="167"/>
  <c r="BV775" i="167"/>
  <c r="BV750" i="167"/>
  <c r="BV863" i="167"/>
  <c r="BW925" i="167"/>
  <c r="BV822" i="167"/>
  <c r="BV1081" i="167"/>
  <c r="BV782" i="167"/>
  <c r="BW1090" i="167"/>
  <c r="BW906" i="167"/>
  <c r="BV636" i="167"/>
  <c r="BW940" i="167"/>
  <c r="BW1034" i="167"/>
  <c r="BV1082" i="167"/>
  <c r="BW798" i="167"/>
  <c r="BW1063" i="167"/>
  <c r="BW885" i="167"/>
  <c r="BW974" i="167"/>
  <c r="BV608" i="167"/>
  <c r="BW610" i="167"/>
  <c r="BW674" i="167"/>
  <c r="BW635" i="167"/>
  <c r="BV622" i="167"/>
  <c r="BW744" i="167"/>
  <c r="BV1060" i="167"/>
  <c r="BV938" i="167"/>
  <c r="BV853" i="167"/>
  <c r="BW986" i="167"/>
  <c r="BW1260" i="167"/>
  <c r="BV835" i="167"/>
  <c r="BW795" i="167"/>
  <c r="BV814" i="167"/>
  <c r="BV825" i="167"/>
  <c r="BW1027" i="167"/>
  <c r="BV6" i="167"/>
  <c r="BV534" i="167"/>
  <c r="BW613" i="167"/>
  <c r="BV532" i="167"/>
  <c r="BV1015" i="167"/>
  <c r="BV752" i="167"/>
  <c r="BV496" i="167"/>
  <c r="BV766" i="167"/>
  <c r="BW652" i="167"/>
  <c r="BV696" i="167"/>
  <c r="BW615" i="167"/>
  <c r="BV1021" i="167"/>
  <c r="BW490" i="167"/>
  <c r="BW779" i="167"/>
  <c r="BV1191" i="167"/>
  <c r="BV730" i="167"/>
  <c r="BW748" i="167"/>
  <c r="BV885" i="167"/>
  <c r="BV609" i="167"/>
  <c r="BW654" i="167"/>
  <c r="BV856" i="167"/>
  <c r="BV734" i="167"/>
  <c r="BW750" i="167"/>
  <c r="BW1120" i="167"/>
  <c r="BV826" i="167"/>
  <c r="BV917" i="167"/>
  <c r="BW814" i="167"/>
  <c r="BW962" i="167"/>
  <c r="BV875" i="167"/>
  <c r="BW666" i="167"/>
  <c r="BW530" i="167"/>
  <c r="BW675" i="167"/>
  <c r="BW668" i="167"/>
  <c r="BV664" i="167"/>
  <c r="BV669" i="167"/>
  <c r="BW608" i="167"/>
  <c r="BV610" i="167"/>
  <c r="BW634" i="167"/>
  <c r="BW622" i="167"/>
  <c r="BV954" i="167"/>
  <c r="BV637" i="167"/>
  <c r="BV693" i="167"/>
  <c r="BV906" i="167"/>
  <c r="BV945" i="167"/>
  <c r="BW872" i="167"/>
  <c r="BV721" i="167"/>
  <c r="BW819" i="167"/>
  <c r="BW770" i="167"/>
  <c r="BV983" i="167"/>
  <c r="BW834" i="167"/>
  <c r="BW755" i="167"/>
  <c r="BW835" i="167"/>
  <c r="BV858" i="167"/>
  <c r="BW847" i="167"/>
  <c r="BW828" i="167"/>
  <c r="BW832" i="167"/>
  <c r="BV926" i="167"/>
  <c r="BV894" i="167"/>
  <c r="BW922" i="167"/>
  <c r="BW917" i="167"/>
  <c r="BW933" i="167"/>
  <c r="BV1045" i="167"/>
  <c r="BW1051" i="167"/>
  <c r="BW1035" i="167"/>
  <c r="BW1045" i="167"/>
  <c r="BV997" i="167"/>
  <c r="BV1040" i="167"/>
  <c r="BV1050" i="167"/>
  <c r="BV1062" i="167"/>
  <c r="BV1083" i="167"/>
  <c r="BV1067" i="167"/>
  <c r="BV684" i="167"/>
  <c r="BW545" i="167"/>
  <c r="BW650" i="167"/>
  <c r="BV508" i="167"/>
  <c r="BW543" i="167"/>
  <c r="BW496" i="167"/>
  <c r="BW766" i="167"/>
  <c r="BW657" i="167"/>
  <c r="BW696" i="167"/>
  <c r="BW718" i="167"/>
  <c r="BV587" i="167"/>
  <c r="BV621" i="167"/>
  <c r="BW768" i="167"/>
  <c r="BV490" i="167"/>
  <c r="BV728" i="167"/>
  <c r="BV612" i="167"/>
  <c r="BW1011" i="167"/>
  <c r="BV779" i="167"/>
  <c r="BW1191" i="167"/>
  <c r="BV729" i="167"/>
  <c r="BW796" i="167"/>
  <c r="BV574" i="167"/>
  <c r="BW1221" i="167"/>
  <c r="BW762" i="167"/>
  <c r="BW1092" i="167"/>
  <c r="BW895" i="167"/>
  <c r="BW900" i="167"/>
  <c r="BV831" i="167"/>
  <c r="BV699" i="167"/>
  <c r="BW831" i="167"/>
  <c r="BW1019" i="167"/>
  <c r="BV635" i="167"/>
  <c r="BW596" i="167"/>
  <c r="BW673" i="167"/>
  <c r="BV522" i="167"/>
  <c r="BV1158" i="167"/>
  <c r="BV596" i="167"/>
  <c r="BW573" i="167"/>
  <c r="BV978" i="167"/>
  <c r="BW943" i="167"/>
  <c r="BV1127" i="167"/>
  <c r="BV939" i="167"/>
  <c r="BW680" i="167"/>
  <c r="BV653" i="167"/>
  <c r="BV812" i="167"/>
  <c r="BW1029" i="167"/>
  <c r="BW1132" i="167"/>
  <c r="BV928" i="167"/>
  <c r="BV1006" i="167"/>
  <c r="BW771" i="167"/>
  <c r="BV850" i="167"/>
  <c r="BV849" i="167"/>
  <c r="BV819" i="167"/>
  <c r="BV774" i="167"/>
  <c r="BV755" i="167"/>
  <c r="BV871" i="167"/>
  <c r="BV847" i="167"/>
  <c r="BW823" i="167"/>
  <c r="BV1024" i="167"/>
  <c r="BV908" i="167"/>
  <c r="BV887" i="167"/>
  <c r="BW894" i="167"/>
  <c r="BV921" i="167"/>
  <c r="BW969" i="167"/>
  <c r="BW987" i="167"/>
  <c r="BV927" i="167"/>
  <c r="BW941" i="167"/>
  <c r="BW953" i="167"/>
  <c r="BV958" i="167"/>
  <c r="BW1050" i="167"/>
  <c r="BW1074" i="167"/>
  <c r="BW1105" i="167"/>
  <c r="BV1046" i="167"/>
  <c r="BW1062" i="167"/>
  <c r="BW1083" i="167"/>
  <c r="BW1066" i="167"/>
  <c r="BV1099" i="167"/>
  <c r="BW498" i="167"/>
  <c r="BV548" i="167"/>
  <c r="BV488" i="167"/>
  <c r="BW514" i="167"/>
  <c r="BV717" i="167"/>
  <c r="BW587" i="167"/>
  <c r="BW733" i="167"/>
  <c r="BV546" i="167"/>
  <c r="BV523" i="167"/>
  <c r="BW783" i="167"/>
  <c r="BW574" i="167"/>
  <c r="BW1056" i="167"/>
  <c r="BV588" i="167"/>
  <c r="BW703" i="167"/>
  <c r="BV780" i="167"/>
  <c r="BV772" i="167"/>
  <c r="BW1021" i="167"/>
  <c r="BW500" i="167"/>
  <c r="BV760" i="167"/>
  <c r="BV713" i="167"/>
  <c r="BV785" i="167"/>
  <c r="BW1232" i="167"/>
  <c r="BV879" i="167"/>
  <c r="BV745" i="167"/>
  <c r="BV700" i="167"/>
  <c r="BV986" i="167"/>
  <c r="BW970" i="167"/>
  <c r="BW606" i="167"/>
  <c r="BV1157" i="167"/>
  <c r="BV550" i="167"/>
  <c r="BV1232" i="167"/>
  <c r="BV1026" i="167"/>
  <c r="BV670" i="167"/>
  <c r="BW824" i="167"/>
  <c r="BW672" i="167"/>
  <c r="BV606" i="167"/>
  <c r="BV1098" i="167"/>
  <c r="BV680" i="167"/>
  <c r="BW928" i="167"/>
  <c r="BW639" i="167"/>
  <c r="BW965" i="167"/>
  <c r="BV985" i="167"/>
  <c r="BW1159" i="167"/>
  <c r="BV715" i="167"/>
  <c r="BV800" i="167"/>
  <c r="BV828" i="167"/>
  <c r="BW782" i="167"/>
  <c r="BV965" i="167"/>
  <c r="BW774" i="167"/>
  <c r="BW875" i="167"/>
  <c r="BW976" i="167"/>
  <c r="BV829" i="167"/>
  <c r="BW1005" i="167"/>
  <c r="BW833" i="167"/>
  <c r="BW1024" i="167"/>
  <c r="BW817" i="167"/>
  <c r="BW842" i="167"/>
  <c r="BW862" i="167"/>
  <c r="BV895" i="167"/>
  <c r="BW836" i="167"/>
  <c r="BV842" i="167"/>
  <c r="BW863" i="167"/>
  <c r="BV912" i="167"/>
  <c r="BV925" i="167"/>
  <c r="BW923" i="167"/>
  <c r="BV931" i="167"/>
  <c r="BW488" i="167"/>
  <c r="BW765" i="167"/>
  <c r="BW643" i="167"/>
  <c r="BV655" i="167"/>
  <c r="BV821" i="167"/>
  <c r="BV802" i="167"/>
  <c r="BW519" i="167"/>
  <c r="BV724" i="167"/>
  <c r="BV644" i="167"/>
  <c r="BW1117" i="167"/>
  <c r="BV1010" i="167"/>
  <c r="BW751" i="167"/>
  <c r="BW1012" i="167"/>
  <c r="BW728" i="167"/>
  <c r="BV797" i="167"/>
  <c r="BW725" i="167"/>
  <c r="BW713" i="167"/>
  <c r="BW729" i="167"/>
  <c r="BW873" i="167"/>
  <c r="BV893" i="167"/>
  <c r="BW852" i="167"/>
  <c r="BV957" i="167"/>
  <c r="BV910" i="167"/>
  <c r="BW971" i="167"/>
  <c r="BW693" i="167"/>
  <c r="BV598" i="167"/>
  <c r="BW1261" i="167"/>
  <c r="BV783" i="167"/>
  <c r="BV675" i="167"/>
  <c r="BW594" i="167"/>
  <c r="BW664" i="167"/>
  <c r="BV618" i="167"/>
  <c r="BW1098" i="167"/>
  <c r="BV666" i="167"/>
  <c r="BV1019" i="167"/>
  <c r="BV971" i="167"/>
  <c r="BV946" i="167"/>
  <c r="BV878" i="167"/>
  <c r="BV970" i="167"/>
  <c r="BV861" i="167"/>
  <c r="BW746" i="167"/>
  <c r="BW721" i="167"/>
  <c r="BV846" i="167"/>
  <c r="BV872" i="167"/>
  <c r="BW937" i="167"/>
  <c r="BV843" i="167"/>
  <c r="BV930" i="167"/>
  <c r="BV901" i="167"/>
  <c r="BV792" i="167"/>
  <c r="BW843" i="167"/>
  <c r="BV913" i="167"/>
  <c r="BW932" i="167"/>
  <c r="BV969" i="167"/>
  <c r="BW924" i="167"/>
  <c r="BW931" i="167"/>
  <c r="BV959" i="167"/>
  <c r="BV922" i="167"/>
  <c r="BW1048" i="167"/>
  <c r="BV1069" i="167"/>
  <c r="BW956" i="167"/>
  <c r="BW982" i="167"/>
  <c r="BW995" i="167"/>
  <c r="BW1042" i="167"/>
  <c r="BW1046" i="167"/>
  <c r="BW708" i="167"/>
  <c r="BW579" i="167"/>
  <c r="BV511" i="167"/>
  <c r="BV562" i="167"/>
  <c r="BV643" i="167"/>
  <c r="BV545" i="167"/>
  <c r="BV603" i="167"/>
  <c r="BW656" i="167"/>
  <c r="BW6" i="167"/>
  <c r="BV519" i="167"/>
  <c r="BW644" i="167"/>
  <c r="BW578" i="167"/>
  <c r="BW735" i="167"/>
  <c r="BV716" i="167"/>
  <c r="BW717" i="167"/>
  <c r="BV714" i="167"/>
  <c r="BW730" i="167"/>
  <c r="BV500" i="167"/>
  <c r="BW780" i="167"/>
  <c r="BV859" i="167"/>
  <c r="BW825" i="167"/>
  <c r="BW699" i="167"/>
  <c r="BV905" i="167"/>
  <c r="BW700" i="167"/>
  <c r="BW1060" i="167"/>
  <c r="BW598" i="167"/>
  <c r="BV781" i="167"/>
  <c r="BV747" i="167"/>
  <c r="BW1023" i="167"/>
  <c r="BV692" i="167"/>
  <c r="BW947" i="167"/>
  <c r="BW939" i="167"/>
  <c r="BV638" i="167"/>
  <c r="BW946" i="167"/>
  <c r="BW878" i="167"/>
  <c r="BW850" i="167"/>
  <c r="BW1022" i="167"/>
  <c r="BV1018" i="167"/>
  <c r="BV972" i="167"/>
  <c r="BW942" i="167"/>
  <c r="BV1022" i="167"/>
  <c r="BW861" i="167"/>
  <c r="BV836" i="167"/>
  <c r="BV808" i="167"/>
  <c r="BV787" i="167"/>
  <c r="BV845" i="167"/>
  <c r="BV833" i="167"/>
  <c r="BW788" i="167"/>
  <c r="BW874" i="167"/>
  <c r="BW913" i="167"/>
  <c r="BV932" i="167"/>
  <c r="BW948" i="167"/>
  <c r="BW958" i="167"/>
  <c r="BV967" i="167"/>
  <c r="BV1048" i="167"/>
  <c r="BV995" i="167"/>
  <c r="BV1044" i="167"/>
  <c r="BW1044" i="167"/>
  <c r="BW1080" i="167"/>
  <c r="BV1042" i="167"/>
  <c r="BV1131" i="167"/>
  <c r="BV1105" i="167"/>
  <c r="BW1147" i="167"/>
  <c r="BV1119" i="167"/>
  <c r="BW1161" i="167"/>
  <c r="BW568" i="167"/>
  <c r="BV667" i="167"/>
  <c r="BW767" i="167"/>
  <c r="BV531" i="167"/>
  <c r="BW551" i="167"/>
  <c r="BV1221" i="167"/>
  <c r="BV524" i="167"/>
  <c r="BV482" i="167"/>
  <c r="BW603" i="167"/>
  <c r="BV629" i="167"/>
  <c r="BV566" i="167"/>
  <c r="BV521" i="167"/>
  <c r="BV662" i="167"/>
  <c r="BW1007" i="167"/>
  <c r="BW1014" i="167"/>
  <c r="BW513" i="167"/>
  <c r="BV590" i="167"/>
  <c r="BV1014" i="167"/>
  <c r="BV1013" i="167"/>
  <c r="BW797" i="167"/>
  <c r="BV695" i="167"/>
  <c r="BV725" i="167"/>
  <c r="BV592" i="167"/>
  <c r="BW489" i="167"/>
  <c r="BV806" i="167"/>
  <c r="BW714" i="167"/>
  <c r="BV499" i="167"/>
  <c r="BV790" i="167"/>
  <c r="BW1031" i="167"/>
  <c r="BW921" i="167"/>
  <c r="BW826" i="167"/>
  <c r="BV795" i="167"/>
  <c r="BV881" i="167"/>
  <c r="BV771" i="167"/>
  <c r="BV1033" i="167"/>
  <c r="BV625" i="167"/>
  <c r="BW618" i="167"/>
  <c r="BV641" i="167"/>
  <c r="BV687" i="167"/>
  <c r="BW669" i="167"/>
  <c r="BV809" i="167"/>
  <c r="BW859" i="167"/>
  <c r="BW884" i="167"/>
  <c r="BV691" i="167"/>
  <c r="BV1063" i="167"/>
  <c r="BV573" i="167"/>
  <c r="BW978" i="167"/>
  <c r="BW692" i="167"/>
  <c r="BW522" i="167"/>
  <c r="BW1129" i="167"/>
  <c r="BW638" i="167"/>
  <c r="BV627" i="167"/>
  <c r="BV904" i="167"/>
  <c r="BW787" i="167"/>
  <c r="BW936" i="167"/>
  <c r="BV948" i="167"/>
  <c r="BV1038" i="167"/>
  <c r="BV1061" i="167"/>
  <c r="BW1038" i="167"/>
  <c r="BW1036" i="167"/>
  <c r="BW1069" i="167"/>
  <c r="BW1141" i="167"/>
  <c r="BW1101" i="167"/>
  <c r="BW1170" i="167"/>
  <c r="BV1130" i="167"/>
  <c r="BV1183" i="167"/>
  <c r="BV1181" i="167"/>
  <c r="BW1202" i="167"/>
  <c r="BV1162" i="167"/>
  <c r="BW1200" i="167"/>
  <c r="BV1200" i="167"/>
  <c r="BV1205" i="167"/>
  <c r="BV1254" i="167"/>
  <c r="BW1231" i="167"/>
  <c r="BV1256" i="167"/>
  <c r="BV1206" i="167"/>
  <c r="BV1257" i="167"/>
  <c r="BV1271" i="167"/>
  <c r="BW1265" i="167"/>
  <c r="BW1271" i="167"/>
  <c r="BV1051" i="167"/>
  <c r="BW1017" i="167"/>
  <c r="BW1059" i="167"/>
  <c r="BW968" i="167"/>
  <c r="BV1039" i="167"/>
  <c r="BV1137" i="167"/>
  <c r="BW1037" i="167"/>
  <c r="BV1113" i="167"/>
  <c r="BW1134" i="167"/>
  <c r="BV1115" i="167"/>
  <c r="BW1110" i="167"/>
  <c r="BV1142" i="167"/>
  <c r="BW1162" i="167"/>
  <c r="BV1174" i="167"/>
  <c r="BW1215" i="167"/>
  <c r="BV1211" i="167"/>
  <c r="BW1205" i="167"/>
  <c r="BW1256" i="167"/>
  <c r="BV1243" i="167"/>
  <c r="BV1262" i="167"/>
  <c r="BW1252" i="167"/>
  <c r="BW1216" i="167"/>
  <c r="BW1251" i="167"/>
  <c r="BW1249" i="167"/>
  <c r="BV899" i="167"/>
  <c r="BW927" i="167"/>
  <c r="BW1047" i="167"/>
  <c r="BV876" i="167"/>
  <c r="BV1059" i="167"/>
  <c r="BW1113" i="167"/>
  <c r="BV1121" i="167"/>
  <c r="BV1198" i="167"/>
  <c r="BW1097" i="167"/>
  <c r="BV1154" i="167"/>
  <c r="BW1198" i="167"/>
  <c r="BW1145" i="167"/>
  <c r="BW1174" i="167"/>
  <c r="BV1122" i="167"/>
  <c r="BV1203" i="167"/>
  <c r="BW1176" i="167"/>
  <c r="BW1209" i="167"/>
  <c r="BW1210" i="167"/>
  <c r="BV1210" i="167"/>
  <c r="BW1214" i="167"/>
  <c r="BW1269" i="167"/>
  <c r="BW1253" i="167"/>
  <c r="BW1219" i="167"/>
  <c r="BW1233" i="167"/>
  <c r="BW1267" i="167"/>
  <c r="BW1259" i="167"/>
  <c r="BV1212" i="167"/>
  <c r="BV1242" i="167"/>
  <c r="BV1251" i="167"/>
  <c r="BW1278" i="167"/>
  <c r="BW1268" i="167"/>
  <c r="BW899" i="167"/>
  <c r="BW959" i="167"/>
  <c r="BV1036" i="167"/>
  <c r="BW1061" i="167"/>
  <c r="BW1040" i="167"/>
  <c r="BW997" i="167"/>
  <c r="BW1100" i="167"/>
  <c r="BV1104" i="167"/>
  <c r="BW1154" i="167"/>
  <c r="BV1160" i="167"/>
  <c r="BW1172" i="167"/>
  <c r="BV1166" i="167"/>
  <c r="BV1163" i="167"/>
  <c r="BV1169" i="167"/>
  <c r="BV1167" i="167"/>
  <c r="BW1203" i="167"/>
  <c r="BW1213" i="167"/>
  <c r="BW1217" i="167"/>
  <c r="BV1217" i="167"/>
  <c r="BV1247" i="167"/>
  <c r="BW1242" i="167"/>
  <c r="BW1255" i="167"/>
  <c r="BW1247" i="167"/>
  <c r="BV1225" i="167"/>
  <c r="BV1273" i="167"/>
  <c r="BV1267" i="167"/>
  <c r="BW1279" i="167"/>
  <c r="BV832" i="167"/>
  <c r="BV857" i="167"/>
  <c r="BW967" i="167"/>
  <c r="BW1049" i="167"/>
  <c r="BV1037" i="167"/>
  <c r="BV1110" i="167"/>
  <c r="BW1099" i="167"/>
  <c r="BV1176" i="167"/>
  <c r="BV1150" i="167"/>
  <c r="BV1143" i="167"/>
  <c r="BW1131" i="167"/>
  <c r="BW1163" i="167"/>
  <c r="BW1171" i="167"/>
  <c r="BV1172" i="167"/>
  <c r="BW1244" i="167"/>
  <c r="BV1218" i="167"/>
  <c r="BV1268" i="167"/>
  <c r="BW1262" i="167"/>
  <c r="BW1273" i="167"/>
  <c r="BV1132" i="167"/>
  <c r="BW800" i="167"/>
  <c r="BV864" i="167"/>
  <c r="BW877" i="167"/>
  <c r="BW1067" i="167"/>
  <c r="BV1095" i="167"/>
  <c r="BV1097" i="167"/>
  <c r="BW1139" i="167"/>
  <c r="BV1134" i="167"/>
  <c r="BW1181" i="167"/>
  <c r="BW1168" i="167"/>
  <c r="BV1135" i="167"/>
  <c r="BW1150" i="167"/>
  <c r="BV1194" i="167"/>
  <c r="BW1211" i="167"/>
  <c r="BW1167" i="167"/>
  <c r="BV1244" i="167"/>
  <c r="BW1212" i="167"/>
  <c r="BV1234" i="167"/>
  <c r="BV1248" i="167"/>
  <c r="BV1280" i="167"/>
  <c r="BW938" i="167"/>
  <c r="BV874" i="167"/>
  <c r="BW893" i="167"/>
  <c r="BV988" i="167"/>
  <c r="BW1079" i="167"/>
  <c r="BW1095" i="167"/>
  <c r="BW1071" i="167"/>
  <c r="BW1112" i="167"/>
  <c r="BW1089" i="167"/>
  <c r="BV1148" i="167"/>
  <c r="BW1148" i="167"/>
  <c r="BW1166" i="167"/>
  <c r="BV1168" i="167"/>
  <c r="BW1175" i="167"/>
  <c r="BW1183" i="167"/>
  <c r="BW1194" i="167"/>
  <c r="BV1226" i="167"/>
  <c r="BW1228" i="167"/>
  <c r="BV1241" i="167"/>
  <c r="BV1259" i="167"/>
  <c r="BV1224" i="167"/>
  <c r="BV1276" i="167"/>
  <c r="BV1237" i="167"/>
  <c r="BV1258" i="167"/>
  <c r="BV1249" i="167"/>
  <c r="BV1281" i="167"/>
  <c r="BW912" i="167"/>
  <c r="BV987" i="167"/>
  <c r="BV916" i="167"/>
  <c r="BV982" i="167"/>
  <c r="BW1068" i="167"/>
  <c r="BW1122" i="167"/>
  <c r="BV1133" i="167"/>
  <c r="BV1100" i="167"/>
  <c r="BW1118" i="167"/>
  <c r="BW1137" i="167"/>
  <c r="BV1175" i="167"/>
  <c r="BW1119" i="167"/>
  <c r="BV1173" i="167"/>
  <c r="BW1179" i="167"/>
  <c r="BV1182" i="167"/>
  <c r="BV1185" i="167"/>
  <c r="BV1228" i="167"/>
  <c r="BW1241" i="167"/>
  <c r="BV1231" i="167"/>
  <c r="BW1218" i="167"/>
  <c r="BW1224" i="167"/>
  <c r="BV1255" i="167"/>
  <c r="BV1278" i="167"/>
  <c r="BW1258" i="167"/>
  <c r="BW1263" i="167"/>
  <c r="BW789" i="167"/>
  <c r="BW926" i="167"/>
  <c r="BW993" i="167"/>
  <c r="BV941" i="167"/>
  <c r="BV1112" i="167"/>
  <c r="BV1125" i="167"/>
  <c r="BV1146" i="167"/>
  <c r="BW1164" i="167"/>
  <c r="BV1213" i="167"/>
  <c r="BW1146" i="167"/>
  <c r="BV1170" i="167"/>
  <c r="BW1151" i="167"/>
  <c r="BW1182" i="167"/>
  <c r="BW1226" i="167"/>
  <c r="BV1144" i="167"/>
  <c r="BV1204" i="167"/>
  <c r="BV1208" i="167"/>
  <c r="BV1202" i="167"/>
  <c r="BV1236" i="167"/>
  <c r="BV1252" i="167"/>
  <c r="BW1248" i="167"/>
  <c r="BV1269" i="167"/>
  <c r="BW1280" i="167"/>
  <c r="BV1263" i="167"/>
  <c r="BW1281" i="167"/>
  <c r="BW1276" i="167"/>
  <c r="BW1254" i="167"/>
  <c r="BW1207" i="167"/>
  <c r="BW1257" i="167"/>
  <c r="BV1265" i="167"/>
  <c r="BV1253" i="167"/>
  <c r="BW1018" i="167"/>
  <c r="BV818" i="167"/>
  <c r="BV993" i="167"/>
  <c r="BW994" i="167"/>
  <c r="BW1084" i="167"/>
  <c r="BW1102" i="167"/>
  <c r="BW1086" i="167"/>
  <c r="BW1058" i="167"/>
  <c r="BW1130" i="167"/>
  <c r="BV1079" i="167"/>
  <c r="BW1104" i="167"/>
  <c r="BV1147" i="167"/>
  <c r="BV1145" i="167"/>
  <c r="BV1207" i="167"/>
  <c r="BV1140" i="167"/>
  <c r="BW1169" i="167"/>
  <c r="BV1227" i="167"/>
  <c r="BV1180" i="167"/>
  <c r="BV1171" i="167"/>
  <c r="BW1204" i="167"/>
  <c r="BW1208" i="167"/>
  <c r="BW1234" i="167"/>
  <c r="BW1236" i="167"/>
  <c r="BW1237" i="167"/>
  <c r="BW1206" i="167"/>
  <c r="BW1272" i="167"/>
  <c r="BV1233" i="167"/>
  <c r="BW1227" i="167"/>
  <c r="BV1279" i="167"/>
  <c r="BW876" i="167"/>
  <c r="BW896" i="167"/>
  <c r="BW1004" i="167"/>
  <c r="BV953" i="167"/>
  <c r="BV1074" i="167"/>
  <c r="BV1101" i="167"/>
  <c r="BV1136" i="167"/>
  <c r="BW1133" i="167"/>
  <c r="BV1052" i="167"/>
  <c r="BV1086" i="167"/>
  <c r="BW1115" i="167"/>
  <c r="BW1143" i="167"/>
  <c r="BW1140" i="167"/>
  <c r="BV1152" i="167"/>
  <c r="BV1155" i="167"/>
  <c r="BV1139" i="167"/>
  <c r="BV1161" i="167"/>
  <c r="BW1180" i="167"/>
  <c r="BV1220" i="167"/>
  <c r="BV1214" i="167"/>
  <c r="BV1216" i="167"/>
  <c r="BW1229" i="167"/>
  <c r="BV1229" i="167"/>
  <c r="BW957" i="167"/>
  <c r="BW972" i="167"/>
  <c r="BW858" i="167"/>
  <c r="BW827" i="167"/>
  <c r="BW996" i="167"/>
  <c r="BV1080" i="167"/>
  <c r="BV1058" i="167"/>
  <c r="BW1136" i="167"/>
  <c r="BW1144" i="167"/>
  <c r="BV1118" i="167"/>
  <c r="BW1160" i="167"/>
  <c r="BW1225" i="167"/>
  <c r="BW1155" i="167"/>
  <c r="BV1151" i="167"/>
  <c r="BV1141" i="167"/>
  <c r="BW1142" i="167"/>
  <c r="BV1164" i="167"/>
  <c r="BW1125" i="167"/>
  <c r="BW1185" i="167"/>
  <c r="BW1220" i="167"/>
  <c r="BV1209" i="167"/>
  <c r="BV1219" i="167"/>
  <c r="BV1215" i="167"/>
  <c r="BW1243" i="167"/>
  <c r="BV1272" i="167"/>
  <c r="G1282" i="167"/>
  <c r="CQ623" i="167" s="1"/>
  <c r="F1282" i="167"/>
  <c r="CF1282" i="167"/>
  <c r="CL1284" i="167"/>
  <c r="BQ1284" i="167"/>
  <c r="BY1284" i="167"/>
  <c r="W1284" i="167"/>
  <c r="X1284" i="167"/>
  <c r="CR1284" i="167"/>
  <c r="W1282" i="167"/>
  <c r="BY1282" i="167"/>
  <c r="BQ1282" i="167"/>
  <c r="CL1282" i="167"/>
  <c r="X1282" i="167"/>
  <c r="CR1282" i="167"/>
  <c r="G1284" i="167"/>
  <c r="CQ613" i="167" s="1"/>
  <c r="CT613" i="167" s="1"/>
  <c r="CF1284" i="167"/>
  <c r="F1284" i="167"/>
  <c r="AF1284" i="167"/>
  <c r="AB1284" i="167"/>
  <c r="CS613" i="167" s="1"/>
  <c r="AJ1282" i="167"/>
  <c r="AK1282" i="167"/>
  <c r="N1284" i="167"/>
  <c r="AJ1284" i="167"/>
  <c r="AK1284" i="167"/>
  <c r="AF1282" i="167"/>
  <c r="AB1282" i="167"/>
  <c r="CS623" i="167" s="1"/>
  <c r="CU623" i="167" s="1"/>
  <c r="CP623" i="167" s="1"/>
  <c r="BV520" i="167" l="1"/>
  <c r="BV820" i="167"/>
  <c r="BW820" i="167"/>
  <c r="BW593" i="167"/>
  <c r="BW452" i="167"/>
  <c r="BW581" i="167"/>
  <c r="BV647" i="167"/>
  <c r="BW645" i="167"/>
  <c r="BW617" i="167"/>
  <c r="BV565" i="167"/>
  <c r="BW569" i="167"/>
  <c r="BW520" i="167"/>
  <c r="BV720" i="167"/>
  <c r="BV449" i="167"/>
  <c r="BV497" i="167"/>
  <c r="BV572" i="167"/>
  <c r="BV706" i="167"/>
  <c r="BV456" i="167"/>
  <c r="BV452" i="167"/>
  <c r="BV738" i="167"/>
  <c r="BV563" i="167"/>
  <c r="BV999" i="167"/>
  <c r="BV807" i="167"/>
  <c r="BW458" i="167"/>
  <c r="BW456" i="167"/>
  <c r="BW803" i="167"/>
  <c r="BW704" i="167"/>
  <c r="BV510" i="167"/>
  <c r="BV581" i="167"/>
  <c r="BW804" i="167"/>
  <c r="BV804" i="167"/>
  <c r="BW807" i="167"/>
  <c r="BW497" i="167"/>
  <c r="BW563" i="167"/>
  <c r="BW576" i="167"/>
  <c r="BW510" i="167"/>
  <c r="BV516" i="167"/>
  <c r="BV611" i="167"/>
  <c r="BV1109" i="167"/>
  <c r="BV547" i="167"/>
  <c r="BW516" i="167"/>
  <c r="BV492" i="167"/>
  <c r="BW492" i="167"/>
  <c r="BW647" i="167"/>
  <c r="BV576" i="167"/>
  <c r="BW999" i="167"/>
  <c r="BV541" i="167"/>
  <c r="BW611" i="167"/>
  <c r="BW707" i="167"/>
  <c r="BV704" i="167"/>
  <c r="BW572" i="167"/>
  <c r="BW1109" i="167"/>
  <c r="BV458" i="167"/>
  <c r="BV707" i="167"/>
  <c r="BW565" i="167"/>
  <c r="BV569" i="167"/>
  <c r="BW738" i="167"/>
  <c r="BV803" i="167"/>
  <c r="BW541" i="167"/>
  <c r="BW449" i="167"/>
  <c r="BW547" i="167"/>
  <c r="BW720" i="167"/>
  <c r="BV593" i="167"/>
  <c r="BV9" i="167"/>
  <c r="BW706" i="167"/>
  <c r="BW9" i="167"/>
  <c r="BV645" i="167"/>
  <c r="BW559" i="167"/>
  <c r="BW517" i="167"/>
  <c r="BV1057" i="167"/>
  <c r="BW5" i="167"/>
  <c r="BW1111" i="167"/>
  <c r="BV617" i="167"/>
  <c r="BV518" i="167"/>
  <c r="BV517" i="167"/>
  <c r="BV1111" i="167"/>
  <c r="BW642" i="167"/>
  <c r="BW589" i="167"/>
  <c r="BV589" i="167"/>
  <c r="BV5" i="167"/>
  <c r="BW518" i="167"/>
  <c r="BV559" i="167"/>
  <c r="BW1057" i="167"/>
  <c r="BV642" i="167"/>
  <c r="BV697" i="167"/>
  <c r="AC1282" i="167"/>
  <c r="BW1043" i="167"/>
  <c r="AC1284" i="167"/>
  <c r="BW865" i="167"/>
  <c r="BW1264" i="167"/>
  <c r="BV844" i="167"/>
  <c r="BV1266" i="167"/>
  <c r="BV1177" i="167"/>
  <c r="BW1085" i="167"/>
  <c r="BW1126" i="167"/>
  <c r="BV1189" i="167"/>
  <c r="BW1239" i="167"/>
  <c r="BW690" i="167"/>
  <c r="BV1078" i="167"/>
  <c r="BV1103" i="167"/>
  <c r="BV479" i="167"/>
  <c r="BV1055" i="167"/>
  <c r="BW1246" i="167"/>
  <c r="BW1235" i="167"/>
  <c r="BV1197" i="167"/>
  <c r="BW1077" i="167"/>
  <c r="BV1201" i="167"/>
  <c r="BW1223" i="167"/>
  <c r="BW1041" i="167"/>
  <c r="BV571" i="167"/>
  <c r="BV1094" i="167"/>
  <c r="BV702" i="167"/>
  <c r="BW830" i="167"/>
  <c r="BV1053" i="167"/>
  <c r="BW1076" i="167"/>
  <c r="BV810" i="167"/>
  <c r="BV595" i="167"/>
  <c r="BW761" i="167"/>
  <c r="BW980" i="167"/>
  <c r="BV960" i="167"/>
  <c r="BW1096" i="167"/>
  <c r="CU613" i="167"/>
  <c r="CP613" i="167" s="1"/>
  <c r="CV613" i="167"/>
  <c r="CW613" i="167" s="1"/>
  <c r="BW1078" i="167"/>
  <c r="BV1264" i="167"/>
  <c r="BW1222" i="167"/>
  <c r="BW1177" i="167"/>
  <c r="BV1195" i="167"/>
  <c r="BW677" i="167"/>
  <c r="BW844" i="167"/>
  <c r="BW870" i="167"/>
  <c r="BW961" i="167"/>
  <c r="BW867" i="167"/>
  <c r="BW676" i="167"/>
  <c r="BV888" i="167"/>
  <c r="BV1075" i="167"/>
  <c r="BW731" i="167"/>
  <c r="BV600" i="167"/>
  <c r="BV1277" i="167"/>
  <c r="BV1008" i="167"/>
  <c r="BW1277" i="167"/>
  <c r="BW1053" i="167"/>
  <c r="BV1126" i="167"/>
  <c r="BW1274" i="167"/>
  <c r="BW1156" i="167"/>
  <c r="BV1246" i="167"/>
  <c r="BW1270" i="167"/>
  <c r="BV1238" i="167"/>
  <c r="BW1245" i="167"/>
  <c r="BW1193" i="167"/>
  <c r="BW902" i="167"/>
  <c r="BV1178" i="167"/>
  <c r="BV689" i="167"/>
  <c r="BW763" i="167"/>
  <c r="BV1041" i="167"/>
  <c r="BW757" i="167"/>
  <c r="BW709" i="167"/>
  <c r="BW681" i="167"/>
  <c r="BW973" i="167"/>
  <c r="BW702" i="167"/>
  <c r="BV737" i="167"/>
  <c r="BW1025" i="167"/>
  <c r="BV1274" i="167"/>
  <c r="BV1223" i="167"/>
  <c r="BW1149" i="167"/>
  <c r="BW1107" i="167"/>
  <c r="BV1165" i="167"/>
  <c r="BV1156" i="167"/>
  <c r="BW1028" i="167"/>
  <c r="BV855" i="167"/>
  <c r="BV890" i="167"/>
  <c r="BV756" i="167"/>
  <c r="BW484" i="167"/>
  <c r="BW1199" i="167"/>
  <c r="BW777" i="167"/>
  <c r="BW984" i="167"/>
  <c r="BW919" i="167"/>
  <c r="BW697" i="167"/>
  <c r="BW732" i="167"/>
  <c r="BW963" i="167"/>
  <c r="BV1072" i="167"/>
  <c r="CV623" i="167"/>
  <c r="BV902" i="167"/>
  <c r="BV1192" i="167"/>
  <c r="BW1087" i="167"/>
  <c r="BW1189" i="167"/>
  <c r="BW678" i="167"/>
  <c r="BV998" i="167"/>
  <c r="BV1009" i="167"/>
  <c r="BV1123" i="167"/>
  <c r="BV758" i="167"/>
  <c r="BV1199" i="167"/>
  <c r="BW749" i="167"/>
  <c r="BV777" i="167"/>
  <c r="BV688" i="167"/>
  <c r="BW1020" i="167"/>
  <c r="BV763" i="167"/>
  <c r="BV761" i="167"/>
  <c r="BV1124" i="167"/>
  <c r="BW1201" i="167"/>
  <c r="BW1266" i="167"/>
  <c r="BV1239" i="167"/>
  <c r="BW1190" i="167"/>
  <c r="BV1073" i="167"/>
  <c r="BW1195" i="167"/>
  <c r="BV1138" i="167"/>
  <c r="BW889" i="167"/>
  <c r="BV865" i="167"/>
  <c r="BV677" i="167"/>
  <c r="BW951" i="167"/>
  <c r="BV757" i="167"/>
  <c r="BW990" i="167"/>
  <c r="BW1108" i="167"/>
  <c r="BV732" i="167"/>
  <c r="BV1028" i="167"/>
  <c r="BW920" i="167"/>
  <c r="BW888" i="167"/>
  <c r="BW595" i="167"/>
  <c r="BW1072" i="167"/>
  <c r="BV1196" i="167"/>
  <c r="BV1065" i="167"/>
  <c r="BW1240" i="167"/>
  <c r="BW1153" i="167"/>
  <c r="BW1094" i="167"/>
  <c r="BW1238" i="167"/>
  <c r="BV961" i="167"/>
  <c r="BW1008" i="167"/>
  <c r="BV742" i="167"/>
  <c r="BW1009" i="167"/>
  <c r="BW600" i="167"/>
  <c r="BV1085" i="167"/>
  <c r="BV676" i="167"/>
  <c r="BW960" i="167"/>
  <c r="BV678" i="167"/>
  <c r="BV484" i="167"/>
  <c r="BW791" i="167"/>
  <c r="BV690" i="167"/>
  <c r="BW742" i="167"/>
  <c r="BV980" i="167"/>
  <c r="BW886" i="167"/>
  <c r="BW915" i="167"/>
  <c r="BW688" i="167"/>
  <c r="BW810" i="167"/>
  <c r="BV1153" i="167"/>
  <c r="BV1149" i="167"/>
  <c r="BW1250" i="167"/>
  <c r="BV1245" i="167"/>
  <c r="BW1165" i="167"/>
  <c r="BV1043" i="167"/>
  <c r="BV1222" i="167"/>
  <c r="BV1076" i="167"/>
  <c r="BV1235" i="167"/>
  <c r="BV1025" i="167"/>
  <c r="BW998" i="167"/>
  <c r="BW758" i="167"/>
  <c r="BW1123" i="167"/>
  <c r="BV867" i="167"/>
  <c r="BV915" i="167"/>
  <c r="BV731" i="167"/>
  <c r="BW909" i="167"/>
  <c r="BW1055" i="167"/>
  <c r="BW890" i="167"/>
  <c r="BV963" i="167"/>
  <c r="BW737" i="167"/>
  <c r="BW479" i="167"/>
  <c r="BW1065" i="167"/>
  <c r="BW1197" i="167"/>
  <c r="BV1096" i="167"/>
  <c r="BV1087" i="167"/>
  <c r="BW1275" i="167"/>
  <c r="BV1193" i="167"/>
  <c r="BV984" i="167"/>
  <c r="BW756" i="167"/>
  <c r="BW571" i="167"/>
  <c r="BV889" i="167"/>
  <c r="BV830" i="167"/>
  <c r="BV741" i="167"/>
  <c r="BV1077" i="167"/>
  <c r="BW1124" i="167"/>
  <c r="BV749" i="167"/>
  <c r="BV709" i="167"/>
  <c r="BW689" i="167"/>
  <c r="BW741" i="167"/>
  <c r="BV791" i="167"/>
  <c r="BV870" i="167"/>
  <c r="BW1138" i="167"/>
  <c r="BW981" i="167"/>
  <c r="BV1108" i="167"/>
  <c r="BV1275" i="167"/>
  <c r="BW1178" i="167"/>
  <c r="BW1075" i="167"/>
  <c r="BV920" i="167"/>
  <c r="BW1192" i="167"/>
  <c r="BW1103" i="167"/>
  <c r="BV1250" i="167"/>
  <c r="BV1190" i="167"/>
  <c r="BW1073" i="167"/>
  <c r="BV1020" i="167"/>
  <c r="BV805" i="167"/>
  <c r="BV990" i="167"/>
  <c r="BW805" i="167"/>
  <c r="BV1107" i="167"/>
  <c r="BV880" i="167"/>
  <c r="BW880" i="167"/>
  <c r="BV981" i="167"/>
  <c r="CT623" i="167"/>
  <c r="BW1196" i="167"/>
  <c r="BV1240" i="167"/>
  <c r="BV1270" i="167"/>
  <c r="BV909" i="167"/>
  <c r="BV951" i="167"/>
  <c r="BW855" i="167"/>
  <c r="BV973" i="167"/>
  <c r="BV681" i="167"/>
  <c r="BV886" i="167"/>
  <c r="BV919" i="167"/>
  <c r="BV1284" i="167"/>
  <c r="BW1284" i="167"/>
  <c r="BV1282" i="167"/>
  <c r="BW1282" i="167"/>
  <c r="BR1282" i="167"/>
  <c r="CG1282" i="167"/>
  <c r="BZ1282" i="167"/>
  <c r="CA1282" i="167"/>
  <c r="CK1282" i="167"/>
  <c r="Z1282" i="167"/>
  <c r="BP1282" i="167" s="1"/>
  <c r="CM1282" i="167"/>
  <c r="AA1282" i="167"/>
  <c r="CS1282" i="167"/>
  <c r="BS1282" i="167"/>
  <c r="AD1282" i="167"/>
  <c r="AE1282" i="167"/>
  <c r="BN1282" i="167"/>
  <c r="BO1282" i="167"/>
  <c r="BB1282" i="167"/>
  <c r="CQ1282" i="167"/>
  <c r="CT1282" i="167" s="1"/>
  <c r="BR1284" i="167"/>
  <c r="CM1284" i="167"/>
  <c r="CA1284" i="167"/>
  <c r="BZ1284" i="167"/>
  <c r="Z1284" i="167"/>
  <c r="AM1284" i="167" s="1" a="1"/>
  <c r="AM1284" i="167" s="1"/>
  <c r="CG1284" i="167"/>
  <c r="CK1284" i="167"/>
  <c r="AA1284" i="167"/>
  <c r="CS1284" i="167"/>
  <c r="CU1284" i="167" s="1"/>
  <c r="BN1284" i="167"/>
  <c r="BO1284" i="167"/>
  <c r="CQ1284" i="167"/>
  <c r="CT1284" i="167" s="1"/>
  <c r="BS1284" i="167"/>
  <c r="AE1284" i="167"/>
  <c r="AD1284" i="167"/>
  <c r="CW623" i="167" l="1"/>
  <c r="AX1284" i="167"/>
  <c r="AN1284" i="167"/>
  <c r="BH448" i="167" s="1"/>
  <c r="AX1282" i="167"/>
  <c r="AN1282" i="167"/>
  <c r="AM1282" i="167" a="1"/>
  <c r="AM1282" i="167" s="1"/>
  <c r="CP1284" i="167"/>
  <c r="CP786" i="167"/>
  <c r="CO1284" i="167"/>
  <c r="CV1284" i="167"/>
  <c r="CW1284" i="167" s="1"/>
  <c r="CO1282" i="167"/>
  <c r="CV1282" i="167"/>
  <c r="CW1282" i="167" s="1"/>
  <c r="CU1282" i="167"/>
  <c r="BP1284" i="167"/>
  <c r="BH446" i="167" l="1"/>
  <c r="BH1279" i="167"/>
  <c r="BH1282" i="167"/>
  <c r="BH1284" i="167"/>
  <c r="CP1282" i="167"/>
  <c r="CP841" i="16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tc={0EB86A7B-B1D8-4B11-9DBE-2F795212F1A0}</author>
  </authors>
  <commentList>
    <comment ref="AR1" authorId="0" shapeId="0" xr:uid="{0EB86A7B-B1D8-4B11-9DBE-2F795212F1A0}">
      <text>
        <t xml:space="preserve">[Yorum yazışması]
Excel sürümünüz bu yorum yazışmasını okumanıza izin veriyor, ancak dosya daha yeni bir Excel sürümünde açılırsa, yapılan düzenlemeler kaldırılır. Daha fazla bilgi: https://go.microsoft.com/fwlink/?linkid=870924.
Açıklama:
    K. SAĞLAM : 
İşletme hızı 20 km/h
 Pik saatleri:
Sabah (P1): 06:00-10:00
Akşam (P2): 14:00-19:00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DB77EE-CF2F-4593-8BE2-053ACD625AFD}" keepAlive="1" name="Sorgu - Table039 (Page 18)" description="Çalışma kitabındaki 'Table039 (Page 18)' sorgusuna yönelik bağlantı." type="5" refreshedVersion="0" background="1" saveData="1">
    <dbPr connection="Provider=Microsoft.Mashup.OleDb.1;Data Source=$Workbook$;Location=&quot;Table039 (Page 18)&quot;;Extended Properties=&quot;&quot;" command="SELECT * FROM [Table039 (Page 18)]"/>
  </connection>
  <connection id="2" xr16:uid="{4CCC6426-CBB1-4CDE-B069-4EA1D2EF5243}" keepAlive="1" name="Sorgu - Table040 (Page 19)" description="Çalışma kitabındaki 'Table040 (Page 19)' sorgusuna yönelik bağlantı." type="5" refreshedVersion="0" background="1" saveData="1">
    <dbPr connection="Provider=Microsoft.Mashup.OleDb.1;Data Source=$Workbook$;Location=&quot;Table040 (Page 19)&quot;;Extended Properties=&quot;&quot;" command="SELECT * FROM [Table040 (Page 19)]"/>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<sst xmlns="http://schemas.openxmlformats.org/spreadsheetml/2006/main" count="155" uniqueCount="146">
  <si>
    <r>
      <rPr>
        <b/>
        <sz val="16"/>
        <rFont val="Arial"/>
        <family val="2"/>
        <charset val="162"/>
      </rPr>
      <t>FRACAS(Hata Raporlama Analizi ve Düzeltici Aksiyon Sitemi) Formu</t>
    </r>
    <r>
      <rPr>
        <sz val="16"/>
        <rFont val="Arial"/>
        <family val="2"/>
        <charset val="162"/>
      </rPr>
      <t xml:space="preserve">
FRACAS(Failure Reporting Analysis And Corrective Action System) Form </t>
    </r>
  </si>
  <si>
    <t>Doküman No / Document Code; FR-549
Yayımlama Tarih / Publish Datei; 23.05.2023
Revizyon Tarihi / Revision; 04.08.2025
Revizyon No: 4</t>
  </si>
  <si>
    <t>X</t>
  </si>
  <si>
    <r>
      <rPr>
        <b/>
        <sz val="8"/>
        <rFont val="Arial"/>
        <family val="2"/>
        <charset val="162"/>
      </rPr>
      <t>Proje Pik Saatleri</t>
    </r>
    <r>
      <rPr>
        <sz val="8"/>
        <rFont val="Arial"/>
        <family val="2"/>
        <charset val="162"/>
      </rPr>
      <t xml:space="preserve">
Proje Peak Times</t>
    </r>
  </si>
  <si>
    <r>
      <rPr>
        <b/>
        <sz val="8"/>
        <rFont val="Arial"/>
        <family val="2"/>
        <charset val="162"/>
      </rPr>
      <t>Proje Ort Hız</t>
    </r>
    <r>
      <rPr>
        <sz val="8"/>
        <rFont val="Arial"/>
        <family val="2"/>
        <charset val="162"/>
      </rPr>
      <t xml:space="preserve">
Proje Avr. Speed</t>
    </r>
  </si>
  <si>
    <t>km</t>
  </si>
  <si>
    <r>
      <rPr>
        <b/>
        <sz val="8"/>
        <rFont val="Arial"/>
        <family val="2"/>
        <charset val="162"/>
      </rPr>
      <t>Proje İşçilik Maliyeti</t>
    </r>
    <r>
      <rPr>
        <sz val="8"/>
        <rFont val="Arial"/>
        <family val="2"/>
        <charset val="162"/>
      </rPr>
      <t xml:space="preserve">
Project Labor Cost</t>
    </r>
  </si>
  <si>
    <t>hbm.142536</t>
  </si>
  <si>
    <r>
      <rPr>
        <b/>
        <sz val="12"/>
        <color theme="1"/>
        <rFont val="Calibri"/>
        <family val="2"/>
        <charset val="162"/>
        <scheme val="minor"/>
      </rPr>
      <t>Araç Bilgileri</t>
    </r>
    <r>
      <rPr>
        <sz val="12"/>
        <color theme="1"/>
        <rFont val="Calibri"/>
        <family val="2"/>
        <charset val="162"/>
        <scheme val="minor"/>
      </rPr>
      <t xml:space="preserve">
Vhicle Information</t>
    </r>
  </si>
  <si>
    <r>
      <rPr>
        <b/>
        <sz val="12"/>
        <color theme="1"/>
        <rFont val="Calibri"/>
        <family val="2"/>
        <charset val="162"/>
        <scheme val="minor"/>
      </rPr>
      <t>Problem Bilgileri</t>
    </r>
    <r>
      <rPr>
        <sz val="12"/>
        <color theme="1"/>
        <rFont val="Calibri"/>
        <family val="2"/>
        <charset val="162"/>
        <scheme val="minor"/>
      </rPr>
      <t xml:space="preserve">
Failure Information</t>
    </r>
  </si>
  <si>
    <t>(EN 50126-1:2017 Tabl C.3</t>
  </si>
  <si>
    <t>(EN 50126-1:2017 Tabl C.5</t>
  </si>
  <si>
    <r>
      <rPr>
        <b/>
        <sz val="12"/>
        <rFont val="Arial"/>
        <family val="2"/>
        <charset val="162"/>
      </rPr>
      <t>Çözüm Adımları ve Bilgileri</t>
    </r>
    <r>
      <rPr>
        <sz val="12"/>
        <rFont val="Arial"/>
        <family val="2"/>
        <charset val="162"/>
      </rPr>
      <t xml:space="preserve">
Solution Steps And Information</t>
    </r>
  </si>
  <si>
    <r>
      <rPr>
        <b/>
        <sz val="11"/>
        <color theme="1"/>
        <rFont val="Calibri"/>
        <family val="2"/>
        <charset val="162"/>
        <scheme val="minor"/>
      </rPr>
      <t>Tamir İçin Gerekli Parçalar</t>
    </r>
    <r>
      <rPr>
        <sz val="11"/>
        <color theme="1"/>
        <rFont val="Calibri"/>
        <family val="2"/>
        <charset val="162"/>
        <scheme val="minor"/>
      </rPr>
      <t xml:space="preserve">
Needed Parts For Repairing</t>
    </r>
  </si>
  <si>
    <r>
      <rPr>
        <b/>
        <sz val="11"/>
        <color theme="1"/>
        <rFont val="Calibri"/>
        <family val="2"/>
        <charset val="162"/>
        <scheme val="minor"/>
      </rPr>
      <t xml:space="preserve">Maliyet </t>
    </r>
    <r>
      <rPr>
        <sz val="11"/>
        <color theme="1"/>
        <rFont val="Calibri"/>
        <family val="2"/>
        <charset val="162"/>
        <scheme val="minor"/>
      </rPr>
      <t xml:space="preserve">
Cost</t>
    </r>
  </si>
  <si>
    <t>Project</t>
  </si>
  <si>
    <r>
      <t xml:space="preserve">Araç Numarası
</t>
    </r>
    <r>
      <rPr>
        <sz val="10"/>
        <color theme="1"/>
        <rFont val="Calibri"/>
        <family val="2"/>
        <charset val="162"/>
        <scheme val="minor"/>
      </rPr>
      <t>Vehicle Number</t>
    </r>
  </si>
  <si>
    <r>
      <t xml:space="preserve">Araç Module
</t>
    </r>
    <r>
      <rPr>
        <sz val="10"/>
        <color theme="1"/>
        <rFont val="Calibri"/>
        <family val="2"/>
        <charset val="162"/>
        <scheme val="minor"/>
      </rPr>
      <t>Vehicle Module</t>
    </r>
  </si>
  <si>
    <r>
      <t xml:space="preserve">Araç Kilometresi
</t>
    </r>
    <r>
      <rPr>
        <sz val="10"/>
        <color theme="1"/>
        <rFont val="Calibri"/>
        <family val="2"/>
        <charset val="162"/>
        <scheme val="minor"/>
      </rPr>
      <t>Vehicle Kilometer</t>
    </r>
  </si>
  <si>
    <t>FRACAS ID</t>
  </si>
  <si>
    <r>
      <t>Hata Tarih/</t>
    </r>
    <r>
      <rPr>
        <sz val="11"/>
        <rFont val="Calibri"/>
        <family val="2"/>
        <charset val="162"/>
        <scheme val="minor"/>
      </rPr>
      <t>Date</t>
    </r>
  </si>
  <si>
    <r>
      <t xml:space="preserve"> Hata Saat/</t>
    </r>
    <r>
      <rPr>
        <sz val="11"/>
        <rFont val="Calibri"/>
        <family val="2"/>
        <charset val="162"/>
        <scheme val="minor"/>
      </rPr>
      <t>Time</t>
    </r>
  </si>
  <si>
    <r>
      <t xml:space="preserve">Arıza Konumu
</t>
    </r>
    <r>
      <rPr>
        <sz val="10"/>
        <rFont val="Calibri"/>
        <family val="2"/>
        <charset val="162"/>
        <scheme val="minor"/>
      </rPr>
      <t>Failure Location</t>
    </r>
  </si>
  <si>
    <r>
      <t xml:space="preserve">Arıza Tespit Yöntemi
</t>
    </r>
    <r>
      <rPr>
        <sz val="10"/>
        <rFont val="Calibri"/>
        <family val="2"/>
        <charset val="162"/>
        <scheme val="minor"/>
      </rPr>
      <t>Failure Detection Method</t>
    </r>
  </si>
  <si>
    <r>
      <t xml:space="preserve">Kapsam
</t>
    </r>
    <r>
      <rPr>
        <sz val="10"/>
        <rFont val="Calibri"/>
        <family val="2"/>
        <charset val="162"/>
        <scheme val="minor"/>
      </rPr>
      <t>Scope</t>
    </r>
  </si>
  <si>
    <r>
      <t xml:space="preserve">İlgili Tedarikçi
</t>
    </r>
    <r>
      <rPr>
        <sz val="10"/>
        <rFont val="Calibri"/>
        <family val="2"/>
        <charset val="162"/>
        <scheme val="minor"/>
      </rPr>
      <t>Relevant Supplier</t>
    </r>
  </si>
  <si>
    <r>
      <t xml:space="preserve">Proje Bazında Fracas ID
</t>
    </r>
    <r>
      <rPr>
        <sz val="10"/>
        <rFont val="Calibri"/>
        <family val="2"/>
        <charset val="162"/>
        <scheme val="minor"/>
      </rPr>
      <t>Fracas ID Based on Project</t>
    </r>
  </si>
  <si>
    <r>
      <rPr>
        <b/>
        <sz val="11"/>
        <color theme="1"/>
        <rFont val="Calibri"/>
        <family val="2"/>
        <charset val="162"/>
        <scheme val="minor"/>
      </rPr>
      <t>Arıza Tanımı</t>
    </r>
    <r>
      <rPr>
        <sz val="11"/>
        <color theme="1"/>
        <rFont val="Calibri"/>
        <family val="2"/>
        <charset val="162"/>
        <scheme val="minor"/>
      </rPr>
      <t xml:space="preserve">
Failure Description</t>
    </r>
  </si>
  <si>
    <r>
      <rPr>
        <b/>
        <sz val="10"/>
        <color theme="1"/>
        <rFont val="Calibri"/>
        <family val="2"/>
        <charset val="162"/>
        <scheme val="minor"/>
      </rPr>
      <t>DDU Arıza Sınıfı</t>
    </r>
    <r>
      <rPr>
        <sz val="10"/>
        <color theme="1"/>
        <rFont val="Calibri"/>
        <family val="2"/>
        <charset val="162"/>
        <scheme val="minor"/>
      </rPr>
      <t xml:space="preserve">
DDU Failure Class</t>
    </r>
  </si>
  <si>
    <r>
      <rPr>
        <b/>
        <sz val="10"/>
        <rFont val="Calibri"/>
        <family val="2"/>
        <charset val="162"/>
        <scheme val="minor"/>
      </rPr>
      <t>Arıza Sınıfı</t>
    </r>
    <r>
      <rPr>
        <sz val="10"/>
        <color theme="1"/>
        <rFont val="Calibri"/>
        <family val="2"/>
        <charset val="162"/>
        <scheme val="minor"/>
      </rPr>
      <t xml:space="preserve">
Failure Class</t>
    </r>
  </si>
  <si>
    <r>
      <rPr>
        <b/>
        <sz val="10"/>
        <color theme="1"/>
        <rFont val="Calibri"/>
        <family val="2"/>
        <charset val="162"/>
        <scheme val="minor"/>
      </rPr>
      <t>Arızanın Emniyetle İlgili Şiddet Kategorisi</t>
    </r>
    <r>
      <rPr>
        <sz val="10"/>
        <color theme="1"/>
        <rFont val="Calibri"/>
        <family val="2"/>
        <charset val="162"/>
        <scheme val="minor"/>
      </rPr>
      <t xml:space="preserve">
Safety Related Severity Category of Failure</t>
    </r>
  </si>
  <si>
    <r>
      <rPr>
        <b/>
        <sz val="10"/>
        <rFont val="Arial"/>
        <family val="2"/>
        <charset val="162"/>
      </rPr>
      <t>Arıza Kaynağı</t>
    </r>
    <r>
      <rPr>
        <sz val="10"/>
        <rFont val="Arial"/>
        <family val="2"/>
        <charset val="162"/>
      </rPr>
      <t xml:space="preserve">
Source of Failure</t>
    </r>
  </si>
  <si>
    <r>
      <rPr>
        <b/>
        <sz val="10"/>
        <rFont val="Arial"/>
        <family val="2"/>
        <charset val="162"/>
      </rPr>
      <t>Arıza Tespitini Takiben Yapılan İşlem</t>
    </r>
    <r>
      <rPr>
        <sz val="10"/>
        <rFont val="Arial"/>
        <family val="2"/>
        <charset val="162"/>
      </rPr>
      <t xml:space="preserve">
Action Followed by Fault Detection</t>
    </r>
  </si>
  <si>
    <r>
      <rPr>
        <b/>
        <sz val="10"/>
        <rFont val="Arial"/>
        <family val="2"/>
        <charset val="162"/>
      </rPr>
      <t>Aksiyon</t>
    </r>
    <r>
      <rPr>
        <sz val="10"/>
        <rFont val="Arial"/>
        <family val="2"/>
        <charset val="162"/>
      </rPr>
      <t xml:space="preserve">
Action</t>
    </r>
  </si>
  <si>
    <r>
      <rPr>
        <b/>
        <sz val="10"/>
        <rFont val="Arial"/>
        <family val="2"/>
        <charset val="162"/>
      </rPr>
      <t>Garanti Kapsamı</t>
    </r>
    <r>
      <rPr>
        <sz val="10"/>
        <rFont val="Arial"/>
        <family val="2"/>
        <charset val="162"/>
      </rPr>
      <t xml:space="preserve">
Warranty Coverage</t>
    </r>
  </si>
  <si>
    <r>
      <rPr>
        <b/>
        <sz val="10"/>
        <rFont val="Arial"/>
        <family val="2"/>
        <charset val="162"/>
      </rPr>
      <t>Tamir için Gerekli Personel Sayısı</t>
    </r>
    <r>
      <rPr>
        <sz val="10"/>
        <rFont val="Arial"/>
        <family val="2"/>
        <charset val="162"/>
      </rPr>
      <t xml:space="preserve">
Required Personnel Quantity for Repair</t>
    </r>
  </si>
  <si>
    <r>
      <rPr>
        <b/>
        <sz val="10"/>
        <rFont val="Arial"/>
        <family val="2"/>
        <charset val="162"/>
      </rPr>
      <t>Tamir/Değiştirme Başlama Tarihi</t>
    </r>
    <r>
      <rPr>
        <sz val="10"/>
        <rFont val="Arial"/>
        <family val="2"/>
        <charset val="162"/>
      </rPr>
      <t xml:space="preserve">
Date of Starting to Repair/Replace</t>
    </r>
  </si>
  <si>
    <r>
      <rPr>
        <b/>
        <sz val="10"/>
        <rFont val="Arial"/>
        <family val="2"/>
        <charset val="162"/>
      </rPr>
      <t>Tamir/Değiştirme Başlama Saati</t>
    </r>
    <r>
      <rPr>
        <sz val="10"/>
        <rFont val="Arial"/>
        <family val="2"/>
        <charset val="162"/>
      </rPr>
      <t xml:space="preserve">
Time of Starting to Repair/Replace</t>
    </r>
  </si>
  <si>
    <r>
      <rPr>
        <b/>
        <sz val="10"/>
        <rFont val="Arial"/>
        <family val="2"/>
        <charset val="162"/>
      </rPr>
      <t>Tamir/Değiştirme Bitiş Tarihi</t>
    </r>
    <r>
      <rPr>
        <sz val="10"/>
        <rFont val="Arial"/>
        <family val="2"/>
        <charset val="162"/>
      </rPr>
      <t xml:space="preserve">
Date of Fnish to Repair/Replace</t>
    </r>
  </si>
  <si>
    <r>
      <rPr>
        <b/>
        <sz val="10"/>
        <rFont val="Arial"/>
        <family val="2"/>
        <charset val="162"/>
      </rPr>
      <t>Tamir/Değiştirme Bitiş Saati</t>
    </r>
    <r>
      <rPr>
        <sz val="10"/>
        <rFont val="Arial"/>
        <family val="2"/>
        <charset val="162"/>
      </rPr>
      <t xml:space="preserve">
Time of Fnish to Repair/Replace</t>
    </r>
  </si>
  <si>
    <r>
      <rPr>
        <b/>
        <sz val="10"/>
        <rFont val="Arial"/>
        <family val="2"/>
        <charset val="162"/>
      </rPr>
      <t>Tamir Süresi (dakika)</t>
    </r>
    <r>
      <rPr>
        <sz val="10"/>
        <rFont val="Arial"/>
        <family val="2"/>
        <charset val="162"/>
      </rPr>
      <t xml:space="preserve">
Repair Time (dakika)</t>
    </r>
  </si>
  <si>
    <r>
      <t xml:space="preserve">Servise Veriliş Tarih
</t>
    </r>
    <r>
      <rPr>
        <sz val="11"/>
        <rFont val="Calibri"/>
        <family val="2"/>
        <charset val="162"/>
        <scheme val="minor"/>
      </rPr>
      <t>Date of Ready to Service</t>
    </r>
  </si>
  <si>
    <r>
      <t xml:space="preserve">Servise Veriliş Saati
</t>
    </r>
    <r>
      <rPr>
        <sz val="11"/>
        <rFont val="Calibri"/>
        <family val="2"/>
        <charset val="162"/>
        <scheme val="minor"/>
      </rPr>
      <t>Time of Ready to Service</t>
    </r>
  </si>
  <si>
    <r>
      <rPr>
        <b/>
        <sz val="10"/>
        <rFont val="Arial"/>
        <family val="2"/>
        <charset val="162"/>
      </rPr>
      <t>Arıza Tipi</t>
    </r>
    <r>
      <rPr>
        <sz val="10"/>
        <rFont val="Arial"/>
        <family val="2"/>
        <charset val="162"/>
      </rPr>
      <t xml:space="preserve">
Failure Type</t>
    </r>
  </si>
  <si>
    <r>
      <rPr>
        <b/>
        <sz val="10"/>
        <rFont val="Arial"/>
        <family val="2"/>
        <charset val="162"/>
      </rPr>
      <t>Detaylı Bilgi</t>
    </r>
    <r>
      <rPr>
        <sz val="10"/>
        <rFont val="Arial"/>
        <family val="2"/>
        <charset val="162"/>
      </rPr>
      <t xml:space="preserve">
Detail İnformation</t>
    </r>
  </si>
  <si>
    <r>
      <rPr>
        <b/>
        <sz val="9"/>
        <rFont val="Arial"/>
        <family val="2"/>
        <charset val="162"/>
      </rPr>
      <t>NCR Numarası</t>
    </r>
    <r>
      <rPr>
        <sz val="9"/>
        <rFont val="Arial"/>
        <family val="2"/>
        <charset val="162"/>
      </rPr>
      <t xml:space="preserve">
NCR Number</t>
    </r>
  </si>
  <si>
    <r>
      <rPr>
        <b/>
        <sz val="9"/>
        <rFont val="Arial"/>
        <family val="2"/>
        <charset val="162"/>
      </rPr>
      <t>NCR Kapanış Tarihi</t>
    </r>
    <r>
      <rPr>
        <sz val="9"/>
        <rFont val="Arial"/>
        <family val="2"/>
        <charset val="162"/>
      </rPr>
      <t xml:space="preserve">
NCR Closing Date</t>
    </r>
  </si>
  <si>
    <r>
      <rPr>
        <b/>
        <sz val="9"/>
        <rFont val="Arial"/>
        <family val="2"/>
        <charset val="162"/>
      </rPr>
      <t>NCR Kapanış Saati</t>
    </r>
    <r>
      <rPr>
        <sz val="9"/>
        <rFont val="Arial"/>
        <family val="2"/>
        <charset val="162"/>
      </rPr>
      <t xml:space="preserve">
NCR Closing Time</t>
    </r>
  </si>
  <si>
    <t>Araç MTTR / MDT</t>
  </si>
  <si>
    <t>Kompanent MTTR / MDT</t>
  </si>
  <si>
    <r>
      <rPr>
        <b/>
        <sz val="10"/>
        <rFont val="Arial"/>
        <family val="2"/>
        <charset val="162"/>
      </rPr>
      <t>Ekipman Tedarikçisi</t>
    </r>
    <r>
      <rPr>
        <sz val="10"/>
        <rFont val="Arial"/>
        <family val="2"/>
        <charset val="162"/>
      </rPr>
      <t xml:space="preserve">
Equipment Supplier</t>
    </r>
  </si>
  <si>
    <r>
      <rPr>
        <b/>
        <sz val="11"/>
        <color theme="1"/>
        <rFont val="Calibri"/>
        <family val="2"/>
        <charset val="162"/>
        <scheme val="minor"/>
      </rPr>
      <t>Parça Kodu</t>
    </r>
    <r>
      <rPr>
        <sz val="11"/>
        <color theme="1"/>
        <rFont val="Calibri"/>
        <family val="2"/>
        <charset val="162"/>
        <scheme val="minor"/>
      </rPr>
      <t xml:space="preserve">
Part Code</t>
    </r>
  </si>
  <si>
    <r>
      <rPr>
        <b/>
        <sz val="11"/>
        <color theme="1"/>
        <rFont val="Calibri"/>
        <family val="2"/>
        <charset val="162"/>
        <scheme val="minor"/>
      </rPr>
      <t>Seri Numarası</t>
    </r>
    <r>
      <rPr>
        <sz val="11"/>
        <color theme="1"/>
        <rFont val="Calibri"/>
        <family val="2"/>
        <charset val="162"/>
        <scheme val="minor"/>
      </rPr>
      <t xml:space="preserve">
Serial Number</t>
    </r>
  </si>
  <si>
    <r>
      <rPr>
        <b/>
        <sz val="11"/>
        <color theme="1"/>
        <rFont val="Calibri"/>
        <family val="2"/>
        <charset val="162"/>
        <scheme val="minor"/>
      </rPr>
      <t>Parça Adı</t>
    </r>
    <r>
      <rPr>
        <sz val="11"/>
        <color theme="1"/>
        <rFont val="Calibri"/>
        <family val="2"/>
        <charset val="162"/>
        <scheme val="minor"/>
      </rPr>
      <t xml:space="preserve">
Part Name</t>
    </r>
  </si>
  <si>
    <r>
      <rPr>
        <b/>
        <sz val="11"/>
        <color theme="1"/>
        <rFont val="Calibri"/>
        <family val="2"/>
        <charset val="162"/>
        <scheme val="minor"/>
      </rPr>
      <t>Adeti</t>
    </r>
    <r>
      <rPr>
        <sz val="11"/>
        <color theme="1"/>
        <rFont val="Calibri"/>
        <family val="2"/>
        <charset val="162"/>
        <scheme val="minor"/>
      </rPr>
      <t xml:space="preserve">
Quantity</t>
    </r>
  </si>
  <si>
    <r>
      <rPr>
        <b/>
        <sz val="11"/>
        <color theme="1"/>
        <rFont val="Calibri"/>
        <family val="2"/>
        <charset val="162"/>
        <scheme val="minor"/>
      </rPr>
      <t>Sipariş No</t>
    </r>
    <r>
      <rPr>
        <sz val="11"/>
        <color theme="1"/>
        <rFont val="Calibri"/>
        <family val="2"/>
        <charset val="162"/>
        <scheme val="minor"/>
      </rPr>
      <t xml:space="preserve">
Order No</t>
    </r>
  </si>
  <si>
    <r>
      <rPr>
        <b/>
        <sz val="11"/>
        <color theme="1"/>
        <rFont val="Calibri"/>
        <family val="2"/>
        <charset val="162"/>
        <scheme val="minor"/>
      </rPr>
      <t>Sipariş Tarihi</t>
    </r>
    <r>
      <rPr>
        <sz val="11"/>
        <color theme="1"/>
        <rFont val="Calibri"/>
        <family val="2"/>
        <charset val="162"/>
        <scheme val="minor"/>
      </rPr>
      <t xml:space="preserve">
Order Date</t>
    </r>
  </si>
  <si>
    <r>
      <rPr>
        <b/>
        <sz val="11"/>
        <color theme="1"/>
        <rFont val="Calibri"/>
        <family val="2"/>
        <charset val="162"/>
        <scheme val="minor"/>
      </rPr>
      <t>Teslim Tarihi</t>
    </r>
    <r>
      <rPr>
        <sz val="11"/>
        <color theme="1"/>
        <rFont val="Calibri"/>
        <family val="2"/>
        <charset val="162"/>
        <scheme val="minor"/>
      </rPr>
      <t xml:space="preserve">
Delivery Date</t>
    </r>
  </si>
  <si>
    <r>
      <rPr>
        <b/>
        <sz val="11"/>
        <color theme="1"/>
        <rFont val="Calibri"/>
        <family val="2"/>
        <charset val="162"/>
        <scheme val="minor"/>
      </rPr>
      <t>Malzeme Maliyeti</t>
    </r>
    <r>
      <rPr>
        <sz val="11"/>
        <color theme="1"/>
        <rFont val="Calibri"/>
        <family val="2"/>
        <charset val="162"/>
        <scheme val="minor"/>
      </rPr>
      <t xml:space="preserve">
Material Cost</t>
    </r>
  </si>
  <si>
    <r>
      <t>İşçilik Maliyeti</t>
    </r>
    <r>
      <rPr>
        <sz val="9"/>
        <rFont val="Calibri"/>
        <family val="2"/>
        <charset val="162"/>
        <scheme val="minor"/>
      </rPr>
      <t xml:space="preserve">
Labor Cost</t>
    </r>
  </si>
  <si>
    <t>TIM_1624</t>
  </si>
  <si>
    <t>Hat/Line</t>
  </si>
  <si>
    <t>Notified By Customer</t>
  </si>
  <si>
    <t>Brake_System</t>
  </si>
  <si>
    <t>Hanning&amp;Kall</t>
  </si>
  <si>
    <t>abv</t>
  </si>
  <si>
    <t>B</t>
  </si>
  <si>
    <t>C:Küçük Arıza</t>
  </si>
  <si>
    <t>A</t>
  </si>
  <si>
    <t>Customer</t>
  </si>
  <si>
    <t>bndsi</t>
  </si>
  <si>
    <t>Tamir Edilecek/To Be Repaired</t>
  </si>
  <si>
    <t>Evet/Yes</t>
  </si>
  <si>
    <t>İlk defa karşılaşılan arıza / First time failure</t>
  </si>
  <si>
    <t>Bu Arıza Aracın Servise Verilmesine Engel Değil</t>
  </si>
  <si>
    <t>TIM_1625</t>
  </si>
  <si>
    <t xml:space="preserve">FRACAS(Hata Raporlama Analizi ve Düzeltici Aksiyon Sitemi) Formu
FRACAS(Failure Reporting Analysis And Corrective Action System) Form </t>
  </si>
  <si>
    <t>Proje Pik Saatleri
Proje Peak Times</t>
  </si>
  <si>
    <t>Proje Ort Hız
Proje Avr. Speed</t>
  </si>
  <si>
    <r>
      <t xml:space="preserve">Araç Numarası
</t>
    </r>
    <r>
      <rPr>
        <sz val="10"/>
        <color rgb="FFFF0000"/>
        <rFont val="Arial Nova"/>
        <family val="2"/>
      </rPr>
      <t>Vehicle Number</t>
    </r>
  </si>
  <si>
    <r>
      <t xml:space="preserve">Araç Module
</t>
    </r>
    <r>
      <rPr>
        <sz val="10"/>
        <color rgb="FFFF0000"/>
        <rFont val="Arial Nova"/>
        <family val="2"/>
      </rPr>
      <t>Vehicle Module</t>
    </r>
  </si>
  <si>
    <r>
      <t xml:space="preserve">Araç Kilometresi
</t>
    </r>
    <r>
      <rPr>
        <sz val="10"/>
        <color rgb="FFFF0000"/>
        <rFont val="Arial Nova"/>
        <family val="2"/>
      </rPr>
      <t>Vehicle Kilometer</t>
    </r>
  </si>
  <si>
    <r>
      <t>Hata Tarih
/</t>
    </r>
    <r>
      <rPr>
        <sz val="10"/>
        <rFont val="Arial Nova"/>
        <family val="2"/>
      </rPr>
      <t>Date</t>
    </r>
  </si>
  <si>
    <r>
      <t xml:space="preserve"> Hata Saat
/</t>
    </r>
    <r>
      <rPr>
        <sz val="10"/>
        <rFont val="Arial Nova"/>
        <family val="2"/>
      </rPr>
      <t>Time</t>
    </r>
  </si>
  <si>
    <t>.</t>
  </si>
  <si>
    <r>
      <t xml:space="preserve">Arıza Konumu
</t>
    </r>
    <r>
      <rPr>
        <sz val="10"/>
        <color rgb="FFFF0000"/>
        <rFont val="Arial Nova"/>
        <family val="2"/>
      </rPr>
      <t>Failure Location</t>
    </r>
  </si>
  <si>
    <r>
      <t xml:space="preserve">Arıza Tespit Yöntemi
</t>
    </r>
    <r>
      <rPr>
        <sz val="10"/>
        <color rgb="FFFF0000"/>
        <rFont val="Arial Nova"/>
        <family val="2"/>
      </rPr>
      <t>Failure Detection Method</t>
    </r>
  </si>
  <si>
    <r>
      <t xml:space="preserve">Kapsam
</t>
    </r>
    <r>
      <rPr>
        <sz val="10"/>
        <color rgb="FFFF0000"/>
        <rFont val="Arial Nova"/>
        <family val="2"/>
      </rPr>
      <t>Scope</t>
    </r>
  </si>
  <si>
    <r>
      <t xml:space="preserve">İlgili Tedarikçi
</t>
    </r>
    <r>
      <rPr>
        <sz val="10"/>
        <color rgb="FFFF0000"/>
        <rFont val="Arial Nova"/>
        <family val="2"/>
      </rPr>
      <t>Relevant Supplier</t>
    </r>
  </si>
  <si>
    <r>
      <t xml:space="preserve">Proje Bazında Fracas ID
</t>
    </r>
    <r>
      <rPr>
        <sz val="10"/>
        <rFont val="Arial Nova"/>
        <family val="2"/>
      </rPr>
      <t>Fracas ID Based on Project</t>
    </r>
  </si>
  <si>
    <r>
      <rPr>
        <b/>
        <sz val="10"/>
        <color rgb="FFFF0000"/>
        <rFont val="Arial Nova"/>
        <family val="2"/>
      </rPr>
      <t>Arıza Tanımı</t>
    </r>
    <r>
      <rPr>
        <sz val="10"/>
        <color rgb="FFFF0000"/>
        <rFont val="Arial Nova"/>
        <family val="2"/>
      </rPr>
      <t xml:space="preserve">
Failure Description</t>
    </r>
  </si>
  <si>
    <r>
      <rPr>
        <b/>
        <sz val="10"/>
        <color rgb="FFFF0000"/>
        <rFont val="Arial Nova"/>
        <family val="2"/>
      </rPr>
      <t xml:space="preserve">DDU Arıza Sınıfı
</t>
    </r>
    <r>
      <rPr>
        <sz val="10"/>
        <color rgb="FFFF0000"/>
        <rFont val="Arial Nova"/>
        <family val="2"/>
      </rPr>
      <t xml:space="preserve">
DDU Failure Class</t>
    </r>
  </si>
  <si>
    <r>
      <rPr>
        <b/>
        <sz val="10"/>
        <color rgb="FFFF0000"/>
        <rFont val="Arial Nova"/>
        <family val="2"/>
      </rPr>
      <t xml:space="preserve">Arıza Sınıfı
</t>
    </r>
    <r>
      <rPr>
        <sz val="10"/>
        <color rgb="FFFF0000"/>
        <rFont val="Arial Nova"/>
        <family val="2"/>
      </rPr>
      <t xml:space="preserve">
Failure Class</t>
    </r>
  </si>
  <si>
    <r>
      <rPr>
        <b/>
        <sz val="10"/>
        <color rgb="FFFF0000"/>
        <rFont val="Arial Nova"/>
        <family val="2"/>
      </rPr>
      <t xml:space="preserve">Arızanın Emniyetle İlgili Şiddet Kategorisi
</t>
    </r>
    <r>
      <rPr>
        <sz val="10"/>
        <color rgb="FFFF0000"/>
        <rFont val="Arial Nova"/>
        <family val="2"/>
      </rPr>
      <t xml:space="preserve">
Safety Related Severity Category of Failure</t>
    </r>
  </si>
  <si>
    <r>
      <rPr>
        <b/>
        <sz val="10"/>
        <color rgb="FFFF0000"/>
        <rFont val="Arial Nova"/>
        <family val="2"/>
      </rPr>
      <t xml:space="preserve">Arıza Kaynağı
</t>
    </r>
    <r>
      <rPr>
        <sz val="10"/>
        <color rgb="FFFF0000"/>
        <rFont val="Arial Nova"/>
        <family val="2"/>
      </rPr>
      <t xml:space="preserve">
Source of Failure</t>
    </r>
  </si>
  <si>
    <r>
      <rPr>
        <b/>
        <sz val="10"/>
        <color rgb="FFFF0000"/>
        <rFont val="Arial Nova"/>
        <family val="2"/>
      </rPr>
      <t>Arıza Tespitini Takiben Yapılan İşlem</t>
    </r>
    <r>
      <rPr>
        <sz val="10"/>
        <color rgb="FFFF0000"/>
        <rFont val="Arial Nova"/>
        <family val="2"/>
      </rPr>
      <t xml:space="preserve">
Action Followed by Fault Detection</t>
    </r>
  </si>
  <si>
    <r>
      <rPr>
        <b/>
        <sz val="10"/>
        <color rgb="FFFF0000"/>
        <rFont val="Arial Nova"/>
        <family val="2"/>
      </rPr>
      <t xml:space="preserve">Aksiyon
</t>
    </r>
    <r>
      <rPr>
        <sz val="10"/>
        <color rgb="FFFF0000"/>
        <rFont val="Arial Nova"/>
        <family val="2"/>
      </rPr>
      <t xml:space="preserve">
Action</t>
    </r>
  </si>
  <si>
    <r>
      <rPr>
        <b/>
        <sz val="10"/>
        <color rgb="FFFF0000"/>
        <rFont val="Arial Nova"/>
        <family val="2"/>
      </rPr>
      <t xml:space="preserve">Garanti Kapsamı
</t>
    </r>
    <r>
      <rPr>
        <sz val="10"/>
        <color rgb="FFFF0000"/>
        <rFont val="Arial Nova"/>
        <family val="2"/>
      </rPr>
      <t xml:space="preserve">
Warranty Coverage</t>
    </r>
  </si>
  <si>
    <r>
      <rPr>
        <b/>
        <sz val="10"/>
        <color rgb="FFFF0000"/>
        <rFont val="Arial Nova"/>
        <family val="2"/>
      </rPr>
      <t xml:space="preserve">Tamir için Gerekli Personel Sayısı
</t>
    </r>
    <r>
      <rPr>
        <sz val="10"/>
        <color rgb="FFFF0000"/>
        <rFont val="Arial Nova"/>
        <family val="2"/>
      </rPr>
      <t xml:space="preserve">
Required Personnel Quantity for Repair</t>
    </r>
  </si>
  <si>
    <r>
      <rPr>
        <b/>
        <sz val="10"/>
        <rFont val="Arial Nova"/>
        <family val="2"/>
      </rPr>
      <t xml:space="preserve">Tamir/Değiştirme Başlama Tarihi
</t>
    </r>
    <r>
      <rPr>
        <sz val="10"/>
        <rFont val="Arial Nova"/>
        <family val="2"/>
      </rPr>
      <t xml:space="preserve">
Date of Starting to Repair/Replace</t>
    </r>
  </si>
  <si>
    <r>
      <rPr>
        <b/>
        <sz val="10"/>
        <rFont val="Arial Nova"/>
        <family val="2"/>
      </rPr>
      <t xml:space="preserve">Tamir/Değiştirme Başlama Saati
</t>
    </r>
    <r>
      <rPr>
        <sz val="10"/>
        <rFont val="Arial Nova"/>
        <family val="2"/>
      </rPr>
      <t xml:space="preserve">
Time of Starting to Repair/Replace</t>
    </r>
  </si>
  <si>
    <r>
      <rPr>
        <b/>
        <sz val="10"/>
        <rFont val="Arial Nova"/>
        <family val="2"/>
      </rPr>
      <t xml:space="preserve">Tamir/Değiştirme Bitiş Tarihi
</t>
    </r>
    <r>
      <rPr>
        <sz val="10"/>
        <rFont val="Arial Nova"/>
        <family val="2"/>
      </rPr>
      <t xml:space="preserve">
Date of Fnish to Repair/Replace</t>
    </r>
  </si>
  <si>
    <r>
      <rPr>
        <b/>
        <sz val="10"/>
        <rFont val="Arial Nova"/>
        <family val="2"/>
      </rPr>
      <t xml:space="preserve">Tamir/Değiştirme Bitiş Saati
</t>
    </r>
    <r>
      <rPr>
        <sz val="10"/>
        <rFont val="Arial Nova"/>
        <family val="2"/>
      </rPr>
      <t xml:space="preserve">
Time of Fnish to Repair/Replace</t>
    </r>
  </si>
  <si>
    <t>Tamir Süresi (dakika)
Repair Time (dakika)</t>
  </si>
  <si>
    <r>
      <t xml:space="preserve">Servise Veriliş Tarih
</t>
    </r>
    <r>
      <rPr>
        <sz val="10"/>
        <rFont val="Arial Nova"/>
        <family val="2"/>
      </rPr>
      <t>Date of Ready to Service</t>
    </r>
  </si>
  <si>
    <r>
      <t xml:space="preserve">Servise Veriliş Saati
</t>
    </r>
    <r>
      <rPr>
        <sz val="10"/>
        <rFont val="Arial Nova"/>
        <family val="2"/>
      </rPr>
      <t>Time of Ready to Service</t>
    </r>
  </si>
  <si>
    <r>
      <rPr>
        <b/>
        <sz val="10"/>
        <color rgb="FFFF0000"/>
        <rFont val="Arial Nova"/>
        <family val="2"/>
      </rPr>
      <t xml:space="preserve">Arıza Tipi
</t>
    </r>
    <r>
      <rPr>
        <sz val="10"/>
        <color rgb="FFFF0000"/>
        <rFont val="Arial Nova"/>
        <family val="2"/>
      </rPr>
      <t xml:space="preserve">
Failure Type</t>
    </r>
  </si>
  <si>
    <t>Detaylı Bilgi
Detail İnformation</t>
  </si>
  <si>
    <r>
      <rPr>
        <b/>
        <sz val="10"/>
        <color rgb="FFFF0000"/>
        <rFont val="Arial Nova"/>
        <family val="2"/>
      </rPr>
      <t xml:space="preserve">NCR Numarası
</t>
    </r>
    <r>
      <rPr>
        <sz val="10"/>
        <color rgb="FFFF0000"/>
        <rFont val="Arial Nova"/>
        <family val="2"/>
      </rPr>
      <t xml:space="preserve">
NCR Number</t>
    </r>
  </si>
  <si>
    <r>
      <rPr>
        <b/>
        <sz val="10"/>
        <rFont val="Arial Nova"/>
        <family val="2"/>
      </rPr>
      <t xml:space="preserve">NCR Kapanış Tarihi
</t>
    </r>
    <r>
      <rPr>
        <sz val="10"/>
        <rFont val="Arial Nova"/>
        <family val="2"/>
      </rPr>
      <t xml:space="preserve">
NCR Closing Date</t>
    </r>
  </si>
  <si>
    <r>
      <rPr>
        <b/>
        <sz val="10"/>
        <rFont val="Arial Nova"/>
        <family val="2"/>
      </rPr>
      <t>NCR Kapanış Saati</t>
    </r>
    <r>
      <rPr>
        <sz val="10"/>
        <rFont val="Arial Nova"/>
        <family val="2"/>
      </rPr>
      <t xml:space="preserve">
</t>
    </r>
  </si>
  <si>
    <r>
      <rPr>
        <b/>
        <sz val="10"/>
        <color rgb="FFFF0000"/>
        <rFont val="Arial Nova"/>
        <family val="2"/>
      </rPr>
      <t xml:space="preserve">Ekipman Tedarikçisi
</t>
    </r>
    <r>
      <rPr>
        <sz val="10"/>
        <color rgb="FFFF0000"/>
        <rFont val="Arial Nova"/>
        <family val="2"/>
      </rPr>
      <t xml:space="preserve">
Equipment Supplier</t>
    </r>
  </si>
  <si>
    <r>
      <rPr>
        <b/>
        <sz val="10"/>
        <color rgb="FFFF0000"/>
        <rFont val="Arial Nova"/>
        <family val="2"/>
      </rPr>
      <t xml:space="preserve">Parça Kodu
</t>
    </r>
    <r>
      <rPr>
        <sz val="10"/>
        <color rgb="FFFF0000"/>
        <rFont val="Arial Nova"/>
        <family val="2"/>
      </rPr>
      <t xml:space="preserve">
Part Code</t>
    </r>
  </si>
  <si>
    <r>
      <rPr>
        <b/>
        <sz val="10"/>
        <color rgb="FFFF0000"/>
        <rFont val="Arial Nova"/>
        <family val="2"/>
      </rPr>
      <t xml:space="preserve">Seri Numarası
</t>
    </r>
    <r>
      <rPr>
        <sz val="10"/>
        <color rgb="FFFF0000"/>
        <rFont val="Arial Nova"/>
        <family val="2"/>
      </rPr>
      <t xml:space="preserve">
Serial Number</t>
    </r>
  </si>
  <si>
    <r>
      <rPr>
        <b/>
        <sz val="10"/>
        <color rgb="FFFF0000"/>
        <rFont val="Arial Nova"/>
        <family val="2"/>
      </rPr>
      <t xml:space="preserve">Parça Adı
</t>
    </r>
    <r>
      <rPr>
        <sz val="10"/>
        <color rgb="FFFF0000"/>
        <rFont val="Arial Nova"/>
        <family val="2"/>
      </rPr>
      <t xml:space="preserve">
Part Name</t>
    </r>
  </si>
  <si>
    <r>
      <rPr>
        <b/>
        <sz val="10"/>
        <color rgb="FFFF0000"/>
        <rFont val="Arial Nova"/>
        <family val="2"/>
      </rPr>
      <t>Adeti</t>
    </r>
    <r>
      <rPr>
        <sz val="10"/>
        <color rgb="FFFF0000"/>
        <rFont val="Arial Nova"/>
        <family val="2"/>
      </rPr>
      <t xml:space="preserve">
Quantity</t>
    </r>
  </si>
  <si>
    <r>
      <rPr>
        <b/>
        <sz val="10"/>
        <color rgb="FFFF0000"/>
        <rFont val="Arial Nova"/>
        <family val="2"/>
      </rPr>
      <t xml:space="preserve">Sipariş No
</t>
    </r>
    <r>
      <rPr>
        <sz val="10"/>
        <color rgb="FFFF0000"/>
        <rFont val="Arial Nova"/>
        <family val="2"/>
      </rPr>
      <t xml:space="preserve">
Order No</t>
    </r>
  </si>
  <si>
    <r>
      <rPr>
        <b/>
        <sz val="10"/>
        <color rgb="FFFF0000"/>
        <rFont val="Arial Nova"/>
        <family val="2"/>
      </rPr>
      <t xml:space="preserve">Sipariş Tarihi
</t>
    </r>
    <r>
      <rPr>
        <sz val="10"/>
        <color rgb="FFFF0000"/>
        <rFont val="Arial Nova"/>
        <family val="2"/>
      </rPr>
      <t xml:space="preserve">
Order Date</t>
    </r>
  </si>
  <si>
    <r>
      <rPr>
        <b/>
        <sz val="10"/>
        <color rgb="FFFF0000"/>
        <rFont val="Arial Nova"/>
        <family val="2"/>
      </rPr>
      <t xml:space="preserve">Teslim Tarihi
</t>
    </r>
    <r>
      <rPr>
        <sz val="10"/>
        <color rgb="FFFF0000"/>
        <rFont val="Arial Nova"/>
        <family val="2"/>
      </rPr>
      <t xml:space="preserve">
Delivery Date</t>
    </r>
  </si>
  <si>
    <r>
      <rPr>
        <b/>
        <sz val="10"/>
        <color rgb="FFFF0000"/>
        <rFont val="Arial Nova"/>
        <family val="2"/>
      </rPr>
      <t xml:space="preserve">Malzeme Maliyeti
</t>
    </r>
    <r>
      <rPr>
        <sz val="10"/>
        <color rgb="FFFF0000"/>
        <rFont val="Arial Nova"/>
        <family val="2"/>
      </rPr>
      <t xml:space="preserve">
Material Cost</t>
    </r>
  </si>
  <si>
    <r>
      <t xml:space="preserve">İşçilik Maliyeti
</t>
    </r>
    <r>
      <rPr>
        <sz val="10"/>
        <rFont val="Arial Nova"/>
        <family val="2"/>
      </rPr>
      <t xml:space="preserve">
Labor Cost</t>
    </r>
  </si>
  <si>
    <t>No</t>
  </si>
  <si>
    <t>Photo URL</t>
  </si>
  <si>
    <t>Arıza Resmi</t>
  </si>
  <si>
    <t>Pik Saat Hes.</t>
  </si>
  <si>
    <t>NCR Bildirim Tarihi</t>
  </si>
  <si>
    <t>Arıza Kaynağı (Sorumlu 2)</t>
  </si>
  <si>
    <t>pik zaman kontrolü</t>
  </si>
  <si>
    <t>bekleme süresi</t>
  </si>
  <si>
    <t xml:space="preserve">tamir süresi </t>
  </si>
  <si>
    <t>arızalı kalma süresi</t>
  </si>
  <si>
    <t xml:space="preserve">Tamirat </t>
  </si>
  <si>
    <t>Tamire Başlama Süresi</t>
  </si>
  <si>
    <t xml:space="preserve">Tamirat süresi </t>
  </si>
  <si>
    <t>toplam arıza süresi</t>
  </si>
  <si>
    <t>arıza</t>
  </si>
  <si>
    <t>tamir</t>
  </si>
  <si>
    <t>Tamir Süresi (saat)
Repair Time (hour)</t>
  </si>
  <si>
    <t>tamir süresi TÜM (saat)</t>
  </si>
  <si>
    <t>Hata Tarih/Date</t>
  </si>
  <si>
    <t>Tamir/Değiştirme Başlama Saati
Time of Starting to Repair/Replace</t>
  </si>
  <si>
    <t>Tamir/Değiştirme Bitiş Saati
Time of Fnish to Repair/Replace</t>
  </si>
  <si>
    <t>Bekleme süresi (dk)</t>
  </si>
  <si>
    <t>Tamir süresi (dk)</t>
  </si>
  <si>
    <t>Toplam Arıza süresi (dk)</t>
  </si>
  <si>
    <t>Bekleme gecikme oranı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</si>
</sst>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41F]d\ mmmm\ yyyy;@"/>
    <numFmt numFmtId="165" formatCode="[$-41F]d\ mmmm\ yy;@"/>
    <numFmt numFmtId="166" formatCode="dd/mm/yy;@"/>
    <numFmt numFmtId="167" formatCode="_-[$€-2]\ * #,##0.00_-;\-[$€-2]\ * #,##0.00_-;_-[$€-2]\ * &quot;-&quot;??_-;_-@_-"/>
    <numFmt numFmtId="168" formatCode="0.0"/>
    <numFmt numFmtId="169" formatCode="d/m/yy\ hh:mm;@"/>
    <numFmt numFmtId="170" formatCode="[$-F400]h:mm:ss\ AM/PM"/>
    <numFmt numFmtId="171" formatCode="#,##0.0"/>
    <numFmt numFmtId="173" formatCode="dd/mm/yy\ hh:mm;@"/>
    <numFmt numFmtId="174" formatCode="hh:mm;@"/>
    <numFmt numFmtId="178" formatCode="0.000"/>
    <numFmt numFmtId="179" formatCode="d/m/yy\ h:mm;@"/>
    <numFmt numFmtId="180" formatCode="0.00000"/>
    <numFmt numFmtId="181" formatCode="d/m/yyyy\ hh:mm;@"/>
  </numFmts>
  <fonts count="64" x14ac:knownFonts="1">
    <font>
      <sz val="11"/>
      <color theme="1"/>
      <name val="Calibri"/>
      <family val="2"/>
      <charset val="162"/>
      <scheme val="minor"/>
    </font>
    <font>
      <sz val="10"/>
      <name val="Arial"/>
      <family val="2"/>
      <charset val="162"/>
    </font>
    <font>
      <sz val="11"/>
      <color theme="1"/>
      <name val="Calibri"/>
      <family val="2"/>
      <scheme val="minor"/>
    </font>
    <font>
      <sz val="8"/>
      <color theme="1"/>
      <name val="Calibri"/>
      <family val="2"/>
      <charset val="162"/>
      <scheme val="minor"/>
    </font>
    <font>
      <sz val="10"/>
      <name val="Arial"/>
      <family val="2"/>
      <charset val="162"/>
    </font>
    <font>
      <u/>
      <sz val="11"/>
      <color theme="10"/>
      <name val="Calibri"/>
      <family val="2"/>
      <charset val="162"/>
    </font>
    <font>
      <u/>
      <sz val="10"/>
      <color theme="10"/>
      <name val="Arial"/>
      <family val="2"/>
      <charset val="162"/>
    </font>
    <font>
      <sz val="10"/>
      <name val="Arial"/>
      <family val="2"/>
      <charset val="162"/>
    </font>
    <font>
      <b/>
      <sz val="11"/>
      <color theme="1"/>
      <name val="Calibri"/>
      <family val="2"/>
      <charset val="162"/>
      <scheme val="minor"/>
    </font>
    <font>
      <sz val="11"/>
      <color theme="1"/>
      <name val="Calibri"/>
      <family val="2"/>
      <charset val="162"/>
      <scheme val="minor"/>
    </font>
    <font>
      <sz val="8"/>
      <name val="Calibri"/>
      <family val="2"/>
      <charset val="162"/>
      <scheme val="minor"/>
    </font>
    <font>
      <b/>
      <sz val="11"/>
      <name val="Calibri"/>
      <family val="2"/>
      <charset val="162"/>
      <scheme val="minor"/>
    </font>
    <font>
      <u/>
      <sz val="11"/>
      <color theme="10"/>
      <name val="Calibri"/>
      <family val="2"/>
      <scheme val="minor"/>
    </font>
    <font>
      <b/>
      <sz val="11"/>
      <name val="Calibri"/>
      <family val="2"/>
      <charset val="162"/>
    </font>
    <font>
      <sz val="11"/>
      <name val="Calibri"/>
      <family val="2"/>
      <charset val="162"/>
      <scheme val="minor"/>
    </font>
    <font>
      <b/>
      <sz val="8"/>
      <name val="Calibri"/>
      <family val="2"/>
      <charset val="162"/>
      <scheme val="minor"/>
    </font>
    <font>
      <sz val="10"/>
      <color theme="1"/>
      <name val="Calibri"/>
      <family val="2"/>
      <charset val="162"/>
      <scheme val="minor"/>
    </font>
    <font>
      <b/>
      <sz val="10"/>
      <color theme="1"/>
      <name val="Calibri"/>
      <family val="2"/>
      <charset val="162"/>
      <scheme val="minor"/>
    </font>
    <font>
      <sz val="9"/>
      <name val="Calibri"/>
      <family val="2"/>
      <charset val="162"/>
      <scheme val="minor"/>
    </font>
    <font>
      <b/>
      <sz val="9"/>
      <name val="Calibri"/>
      <family val="2"/>
      <charset val="162"/>
      <scheme val="minor"/>
    </font>
    <font>
      <sz val="8"/>
      <name val="Arial"/>
      <family val="2"/>
      <charset val="162"/>
    </font>
    <font>
      <b/>
      <sz val="12"/>
      <color theme="1"/>
      <name val="Calibri"/>
      <family val="2"/>
      <charset val="162"/>
      <scheme val="minor"/>
    </font>
    <font>
      <sz val="16"/>
      <name val="Arial"/>
      <family val="2"/>
      <charset val="162"/>
    </font>
    <font>
      <b/>
      <sz val="16"/>
      <name val="Arial"/>
      <family val="2"/>
      <charset val="162"/>
    </font>
    <font>
      <sz val="9"/>
      <name val="Arial"/>
      <family val="2"/>
      <charset val="162"/>
    </font>
    <font>
      <b/>
      <sz val="8"/>
      <name val="Arial"/>
      <family val="2"/>
      <charset val="162"/>
    </font>
    <font>
      <sz val="9"/>
      <color theme="1"/>
      <name val="Calibri"/>
      <family val="2"/>
      <charset val="162"/>
      <scheme val="minor"/>
    </font>
    <font>
      <sz val="12"/>
      <color theme="1"/>
      <name val="Calibri"/>
      <family val="2"/>
      <charset val="162"/>
      <scheme val="minor"/>
    </font>
    <font>
      <sz val="12"/>
      <name val="Arial"/>
      <family val="2"/>
      <charset val="162"/>
    </font>
    <font>
      <b/>
      <sz val="12"/>
      <name val="Arial"/>
      <family val="2"/>
      <charset val="162"/>
    </font>
    <font>
      <b/>
      <sz val="10"/>
      <name val="Calibri"/>
      <family val="2"/>
      <charset val="162"/>
      <scheme val="minor"/>
    </font>
    <font>
      <sz val="10"/>
      <name val="Calibri"/>
      <family val="2"/>
      <charset val="162"/>
      <scheme val="minor"/>
    </font>
    <font>
      <b/>
      <sz val="10"/>
      <name val="Arial"/>
      <family val="2"/>
      <charset val="162"/>
    </font>
    <font>
      <b/>
      <sz val="9"/>
      <name val="Arial"/>
      <family val="2"/>
      <charset val="162"/>
    </font>
    <font>
      <sz val="12"/>
      <name val="Calibri"/>
      <family val="2"/>
      <charset val="162"/>
      <scheme val="minor"/>
    </font>
    <font>
      <sz val="16"/>
      <name val="Calibri"/>
      <family val="2"/>
      <charset val="162"/>
      <scheme val="minor"/>
    </font>
    <font>
      <b/>
      <sz val="16"/>
      <name val="Calibri"/>
      <family val="2"/>
      <charset val="162"/>
      <scheme val="minor"/>
    </font>
    <font>
      <b/>
      <sz val="10"/>
      <name val="Arial Nova"/>
      <family val="2"/>
    </font>
    <font>
      <sz val="10"/>
      <color theme="1"/>
      <name val="Arial Nova"/>
      <family val="2"/>
    </font>
    <font>
      <sz val="10"/>
      <name val="Arial Nova"/>
      <family val="2"/>
    </font>
    <font>
      <sz val="10"/>
      <color rgb="FFFF0000"/>
      <name val="Arial Nova"/>
      <family val="2"/>
    </font>
    <font>
      <sz val="11"/>
      <name val="Arial Nova"/>
      <family val="2"/>
    </font>
    <font>
      <b/>
      <sz val="11"/>
      <name val="Arial Nova"/>
      <family val="2"/>
    </font>
    <font>
      <sz val="11"/>
      <color theme="1"/>
      <name val="Arial Nova"/>
      <family val="2"/>
    </font>
    <font>
      <sz val="8"/>
      <name val="Arial Nova"/>
      <family val="2"/>
    </font>
    <font>
      <b/>
      <sz val="8"/>
      <name val="Arial Nova"/>
      <family val="2"/>
    </font>
    <font>
      <sz val="24"/>
      <name val="Calibri"/>
      <family val="2"/>
      <charset val="162"/>
      <scheme val="minor"/>
    </font>
    <font>
      <b/>
      <sz val="10"/>
      <color rgb="FFFF0000"/>
      <name val="Arial Nova"/>
      <family val="2"/>
    </font>
    <font>
      <sz val="8"/>
      <color theme="1"/>
      <name val="Arial Nova"/>
      <family val="2"/>
    </font>
    <font>
      <sz val="18"/>
      <color rgb="FFFF0000"/>
      <name val="Arial Nova"/>
      <family val="2"/>
    </font>
    <font>
      <sz val="11"/>
      <color rgb="FFFF0000"/>
      <name val="Arial Nova"/>
      <family val="2"/>
    </font>
    <font>
      <b/>
      <sz val="22"/>
      <color rgb="FFFF0000"/>
      <name val="Arial Nova"/>
      <family val="2"/>
      <charset val="162"/>
    </font>
    <font>
      <b/>
      <sz val="11"/>
      <name val="Arial Nova"/>
      <family val="2"/>
      <charset val="162"/>
    </font>
    <font>
      <b/>
      <sz val="8"/>
      <name val="Arial Nova"/>
      <family val="2"/>
      <charset val="162"/>
    </font>
    <font>
      <b/>
      <sz val="12"/>
      <name val="Arial Nova"/>
      <family val="2"/>
      <charset val="162"/>
    </font>
    <font>
      <b/>
      <sz val="16"/>
      <name val="Arial Nova"/>
      <family val="2"/>
      <charset val="162"/>
    </font>
    <font>
      <b/>
      <sz val="28"/>
      <color rgb="FFFF0000"/>
      <name val="Arial Nova"/>
      <family val="2"/>
      <charset val="162"/>
    </font>
    <font>
      <b/>
      <sz val="14"/>
      <name val="Arial Nova"/>
      <family val="2"/>
    </font>
    <font>
      <sz val="14"/>
      <name val="Arial Nova"/>
      <family val="2"/>
    </font>
    <font>
      <b/>
      <sz val="72"/>
      <color rgb="FFFF0000"/>
      <name val="Arial Nova"/>
      <family val="2"/>
      <charset val="162"/>
    </font>
    <font>
      <b/>
      <sz val="16"/>
      <name val="Arial Nova"/>
      <family val="2"/>
    </font>
    <font>
      <sz val="9"/>
      <color rgb="FFFF0000"/>
      <name val="Bahnschrift Light SemiCondensed"/>
      <family val="2"/>
      <charset val="162"/>
    </font>
    <font>
      <sz val="9"/>
      <color theme="1"/>
      <name val="Bahnschrift Light SemiCondensed"/>
      <family val="2"/>
      <charset val="162"/>
    </font>
    <font>
      <sz val="7"/>
      <name val="Arial"/>
      <family val="2"/>
      <charset val="16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F89A9A"/>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FEFFF7"/>
        <bgColor indexed="64"/>
      </patternFill>
    </fill>
    <fill>
      <patternFill patternType="solid">
        <fgColor rgb="FFFEF8F8"/>
        <bgColor indexed="64"/>
      </patternFill>
    </fill>
    <fill>
      <patternFill patternType="solid">
        <fgColor rgb="FFEFF6FB"/>
        <bgColor indexed="64"/>
      </patternFill>
    </fill>
    <fill>
      <patternFill patternType="solid">
        <fgColor rgb="FFF2F8EE"/>
        <bgColor indexed="64"/>
      </patternFill>
    </fill>
    <fill>
      <patternFill patternType="solid">
        <fgColor rgb="FFFDF2E9"/>
        <bgColor indexed="64"/>
      </patternFill>
    </fill>
    <fill>
      <patternFill patternType="solid">
        <fgColor rgb="FFEFFBF9"/>
        <bgColor indexed="64"/>
      </patternFill>
    </fill>
    <fill>
      <patternFill patternType="solid">
        <fgColor rgb="FFFFFFD1"/>
        <bgColor indexed="64"/>
      </patternFill>
    </fill>
    <fill>
      <patternFill patternType="solid">
        <fgColor rgb="FFECF5E7"/>
        <bgColor indexed="64"/>
      </patternFill>
    </fill>
    <fill>
      <patternFill patternType="solid">
        <fgColor rgb="FFFFEFFD"/>
        <bgColor indexed="64"/>
      </patternFill>
    </fill>
    <fill>
      <patternFill patternType="solid">
        <fgColor rgb="FFF1F7ED"/>
        <bgColor indexed="64"/>
      </patternFill>
    </fill>
    <fill>
      <patternFill patternType="solid">
        <fgColor rgb="FF00B0F0"/>
        <bgColor indexed="64"/>
      </patternFill>
    </fill>
    <fill>
      <patternFill patternType="solid">
        <fgColor rgb="FFFF6600"/>
        <bgColor indexed="64"/>
      </patternFill>
    </fill>
    <fill>
      <patternFill patternType="solid">
        <fgColor rgb="FF00C1EE"/>
        <bgColor indexed="64"/>
      </patternFill>
    </fill>
    <fill>
      <patternFill patternType="solid">
        <fgColor rgb="FFF1F7ED"/>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35">
    <xf numFmtId="0" fontId="0" fillId="0" borderId="0"/>
    <xf numFmtId="0" fontId="2" fillId="0" borderId="0"/>
    <xf numFmtId="0" fontId="4" fillId="0" borderId="0"/>
    <xf numFmtId="0" fontId="5" fillId="0" borderId="0" applyNumberFormat="0" applyFill="0" applyBorder="0" applyAlignment="0" applyProtection="0">
      <alignment vertical="top"/>
      <protection locked="0"/>
    </xf>
    <xf numFmtId="0" fontId="1" fillId="0" borderId="0"/>
    <xf numFmtId="0" fontId="6" fillId="0" borderId="0" applyNumberFormat="0" applyFill="0" applyBorder="0" applyAlignment="0" applyProtection="0">
      <alignment vertical="top"/>
      <protection locked="0"/>
    </xf>
    <xf numFmtId="0" fontId="7" fillId="0" borderId="0"/>
    <xf numFmtId="0" fontId="1" fillId="0" borderId="0"/>
    <xf numFmtId="0" fontId="1" fillId="0" borderId="0"/>
    <xf numFmtId="0" fontId="9" fillId="0" borderId="0"/>
    <xf numFmtId="0" fontId="1" fillId="0" borderId="0"/>
    <xf numFmtId="0" fontId="9" fillId="0" borderId="0"/>
    <xf numFmtId="0" fontId="1" fillId="0" borderId="0"/>
    <xf numFmtId="0" fontId="9"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pplyNumberFormat="0" applyFill="0" applyBorder="0" applyAlignment="0" applyProtection="0"/>
    <xf numFmtId="0" fontId="6" fillId="0" borderId="0" applyNumberFormat="0" applyFill="0" applyBorder="0" applyAlignment="0" applyProtection="0"/>
  </cellStyleXfs>
  <cellXfs count="301">
    <xf numFmtId="0" fontId="0" fillId="0" borderId="0" xfId="0"/>
    <xf numFmtId="0" fontId="3" fillId="0" borderId="1" xfId="0" applyFont="1" applyBorder="1" applyAlignment="1" applyProtection="1">
      <alignment horizontal="center" vertical="center" wrapText="1"/>
      <protection locked="0"/>
    </xf>
    <xf numFmtId="0" fontId="13" fillId="5" borderId="1" xfId="3" applyFont="1" applyFill="1" applyBorder="1" applyAlignment="1" applyProtection="1">
      <alignment horizontal="center" vertical="center" textRotation="90" wrapText="1"/>
      <protection locked="0"/>
    </xf>
    <xf numFmtId="0" fontId="13" fillId="0" borderId="1" xfId="3" applyFont="1" applyFill="1" applyBorder="1" applyAlignment="1" applyProtection="1">
      <alignment horizontal="center" vertical="center" textRotation="90" wrapText="1"/>
      <protection locked="0"/>
    </xf>
    <xf numFmtId="0" fontId="11" fillId="0" borderId="1" xfId="0" applyFont="1" applyBorder="1" applyAlignment="1" applyProtection="1">
      <alignment horizontal="center" vertical="center" textRotation="90" wrapText="1"/>
      <protection locked="0"/>
    </xf>
    <xf numFmtId="0" fontId="11" fillId="4" borderId="1" xfId="0" applyFont="1" applyFill="1" applyBorder="1" applyAlignment="1" applyProtection="1">
      <alignment horizontal="center" vertical="center" textRotation="90" wrapText="1"/>
      <protection locked="0"/>
    </xf>
    <xf numFmtId="0" fontId="11" fillId="4" borderId="1" xfId="0" applyFont="1" applyFill="1" applyBorder="1" applyAlignment="1">
      <alignment horizontal="center" vertical="center" textRotation="90" wrapText="1"/>
    </xf>
    <xf numFmtId="0" fontId="10" fillId="2" borderId="0" xfId="0" applyFont="1" applyFill="1" applyAlignment="1" applyProtection="1">
      <alignment textRotation="90"/>
      <protection locked="0"/>
    </xf>
    <xf numFmtId="0" fontId="10" fillId="2" borderId="8" xfId="0" applyFont="1" applyFill="1" applyBorder="1" applyProtection="1">
      <protection locked="0"/>
    </xf>
    <xf numFmtId="0" fontId="10" fillId="0" borderId="0" xfId="0" applyFont="1" applyAlignment="1" applyProtection="1">
      <alignment horizontal="center" vertical="center" wrapText="1"/>
      <protection locked="0"/>
    </xf>
    <xf numFmtId="0" fontId="10" fillId="0" borderId="0" xfId="0" applyFont="1" applyAlignment="1" applyProtection="1">
      <alignment wrapText="1"/>
      <protection locked="0"/>
    </xf>
    <xf numFmtId="0" fontId="10" fillId="0" borderId="0" xfId="0" applyFont="1" applyAlignment="1" applyProtection="1">
      <alignment horizontal="center" vertical="center"/>
      <protection locked="0"/>
    </xf>
    <xf numFmtId="0" fontId="10" fillId="0" borderId="0" xfId="0" applyFont="1" applyProtection="1">
      <protection locked="0"/>
    </xf>
    <xf numFmtId="0" fontId="10" fillId="2" borderId="8" xfId="0" applyFont="1" applyFill="1" applyBorder="1" applyAlignment="1" applyProtection="1">
      <alignment textRotation="90"/>
      <protection locked="0"/>
    </xf>
    <xf numFmtId="0" fontId="10" fillId="0" borderId="6" xfId="8" applyFont="1" applyBorder="1" applyProtection="1">
      <protection locked="0"/>
    </xf>
    <xf numFmtId="0" fontId="10" fillId="0" borderId="6" xfId="8" applyFont="1" applyBorder="1" applyAlignment="1" applyProtection="1">
      <alignment vertical="center" wrapText="1"/>
      <protection locked="0"/>
    </xf>
    <xf numFmtId="0" fontId="10" fillId="0" borderId="0" xfId="8" applyFont="1" applyAlignment="1" applyProtection="1">
      <alignment horizontal="left" vertical="center" wrapText="1"/>
      <protection locked="0"/>
    </xf>
    <xf numFmtId="0" fontId="10" fillId="0" borderId="0" xfId="8" applyFont="1" applyProtection="1">
      <protection locked="0"/>
    </xf>
    <xf numFmtId="0" fontId="10" fillId="0" borderId="6" xfId="8" applyFont="1" applyBorder="1" applyAlignment="1" applyProtection="1">
      <alignment horizontal="left" vertical="center" wrapText="1"/>
      <protection locked="0"/>
    </xf>
    <xf numFmtId="0" fontId="1" fillId="0" borderId="6" xfId="8" applyBorder="1" applyProtection="1">
      <protection locked="0"/>
    </xf>
    <xf numFmtId="0" fontId="22" fillId="0" borderId="6" xfId="8" applyFont="1" applyBorder="1" applyAlignment="1" applyProtection="1">
      <alignment vertical="center" wrapText="1"/>
      <protection locked="0"/>
    </xf>
    <xf numFmtId="0" fontId="24" fillId="0" borderId="0" xfId="8" applyFont="1" applyAlignment="1" applyProtection="1">
      <alignment horizontal="left" vertical="center" wrapText="1"/>
      <protection locked="0"/>
    </xf>
    <xf numFmtId="164" fontId="20" fillId="3" borderId="0" xfId="8" applyNumberFormat="1" applyFont="1" applyFill="1" applyAlignment="1" applyProtection="1">
      <alignment horizontal="center" vertical="center" textRotation="90"/>
      <protection locked="0"/>
    </xf>
    <xf numFmtId="0" fontId="20" fillId="6" borderId="0" xfId="8" applyFont="1" applyFill="1" applyAlignment="1" applyProtection="1">
      <alignment horizontal="right" vertical="center" wrapText="1"/>
      <protection locked="0"/>
    </xf>
    <xf numFmtId="170" fontId="1" fillId="6" borderId="0" xfId="8" applyNumberFormat="1" applyFill="1" applyAlignment="1" applyProtection="1">
      <alignment horizontal="center" vertical="center" textRotation="90"/>
      <protection locked="0"/>
    </xf>
    <xf numFmtId="0" fontId="1" fillId="6" borderId="0" xfId="8" applyFill="1" applyAlignment="1" applyProtection="1">
      <alignment horizontal="right" vertical="center"/>
      <protection locked="0"/>
    </xf>
    <xf numFmtId="0" fontId="1" fillId="6" borderId="0" xfId="8" applyFill="1" applyAlignment="1" applyProtection="1">
      <alignment vertical="center"/>
      <protection locked="0"/>
    </xf>
    <xf numFmtId="167" fontId="20" fillId="6" borderId="0" xfId="8" applyNumberFormat="1" applyFont="1" applyFill="1" applyAlignment="1" applyProtection="1">
      <alignment horizontal="center" vertical="center" textRotation="90"/>
      <protection locked="0"/>
    </xf>
    <xf numFmtId="0" fontId="1" fillId="7" borderId="0" xfId="8" applyFill="1" applyAlignment="1" applyProtection="1">
      <alignment horizontal="center" vertical="center" textRotation="90"/>
      <protection locked="0"/>
    </xf>
    <xf numFmtId="0" fontId="1" fillId="0" borderId="0" xfId="8" applyProtection="1">
      <protection locked="0"/>
    </xf>
    <xf numFmtId="0" fontId="0" fillId="2" borderId="0" xfId="0" applyFill="1" applyProtection="1">
      <protection locked="0"/>
    </xf>
    <xf numFmtId="0" fontId="16" fillId="2" borderId="0" xfId="0" applyFont="1" applyFill="1" applyProtection="1">
      <protection locked="0"/>
    </xf>
    <xf numFmtId="0" fontId="16" fillId="2" borderId="0" xfId="0" applyFont="1" applyFill="1" applyAlignment="1" applyProtection="1">
      <alignment textRotation="90"/>
      <protection locked="0"/>
    </xf>
    <xf numFmtId="0" fontId="0" fillId="2" borderId="0" xfId="0" applyFill="1" applyAlignment="1" applyProtection="1">
      <alignment textRotation="90"/>
      <protection locked="0"/>
    </xf>
    <xf numFmtId="0" fontId="26" fillId="2" borderId="0" xfId="0" applyFont="1" applyFill="1" applyProtection="1">
      <protection locked="0"/>
    </xf>
    <xf numFmtId="0" fontId="0" fillId="2" borderId="6" xfId="0" applyFill="1" applyBorder="1" applyProtection="1">
      <protection locked="0"/>
    </xf>
    <xf numFmtId="0" fontId="0" fillId="2" borderId="8" xfId="0" applyFill="1" applyBorder="1" applyProtection="1">
      <protection locked="0"/>
    </xf>
    <xf numFmtId="0" fontId="0" fillId="2" borderId="4" xfId="0" applyFill="1" applyBorder="1" applyProtection="1">
      <protection locked="0"/>
    </xf>
    <xf numFmtId="0" fontId="0" fillId="0" borderId="0" xfId="0" applyProtection="1">
      <protection locked="0"/>
    </xf>
    <xf numFmtId="0" fontId="16" fillId="0" borderId="1" xfId="0" applyFont="1" applyBorder="1" applyAlignment="1" applyProtection="1">
      <alignment vertical="center" wrapText="1"/>
      <protection locked="0"/>
    </xf>
    <xf numFmtId="165" fontId="28" fillId="0" borderId="4" xfId="0" applyNumberFormat="1" applyFont="1" applyBorder="1" applyAlignment="1" applyProtection="1">
      <alignment horizontal="center" vertical="center" wrapText="1"/>
      <protection locked="0"/>
    </xf>
    <xf numFmtId="0" fontId="26" fillId="0" borderId="5" xfId="0" applyFont="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17" fillId="0" borderId="1" xfId="0" applyFont="1" applyBorder="1" applyAlignment="1" applyProtection="1">
      <alignment horizontal="center" vertical="center" textRotation="90" wrapText="1"/>
      <protection locked="0"/>
    </xf>
    <xf numFmtId="0" fontId="30" fillId="5" borderId="1" xfId="0" applyFont="1" applyFill="1" applyBorder="1" applyAlignment="1" applyProtection="1">
      <alignment horizontal="center" vertical="center" textRotation="90" wrapText="1"/>
      <protection locked="0"/>
    </xf>
    <xf numFmtId="0" fontId="30" fillId="4" borderId="1" xfId="0" applyFont="1" applyFill="1" applyBorder="1" applyAlignment="1" applyProtection="1">
      <alignment horizontal="center" vertical="center" textRotation="90" wrapText="1"/>
      <protection locked="0"/>
    </xf>
    <xf numFmtId="0" fontId="16" fillId="5" borderId="1" xfId="0" applyFont="1" applyFill="1" applyBorder="1" applyAlignment="1" applyProtection="1">
      <alignment horizontal="center" vertical="center" textRotation="90" wrapText="1"/>
      <protection locked="0"/>
    </xf>
    <xf numFmtId="0" fontId="16" fillId="5" borderId="2" xfId="0" applyFont="1" applyFill="1" applyBorder="1" applyAlignment="1" applyProtection="1">
      <alignment horizontal="center" vertical="center" textRotation="90" wrapText="1"/>
      <protection locked="0"/>
    </xf>
    <xf numFmtId="0" fontId="16" fillId="5" borderId="1" xfId="0" applyFont="1" applyFill="1" applyBorder="1" applyAlignment="1" applyProtection="1">
      <alignment horizontal="center" vertical="top" textRotation="90" wrapText="1"/>
      <protection locked="0"/>
    </xf>
    <xf numFmtId="165" fontId="1" fillId="5" borderId="1" xfId="0" applyNumberFormat="1" applyFont="1" applyFill="1" applyBorder="1" applyAlignment="1" applyProtection="1">
      <alignment horizontal="center" vertical="center" textRotation="90" wrapText="1"/>
      <protection locked="0"/>
    </xf>
    <xf numFmtId="165" fontId="1" fillId="0" borderId="1" xfId="0" applyNumberFormat="1" applyFont="1" applyBorder="1" applyAlignment="1" applyProtection="1">
      <alignment horizontal="center" vertical="center" wrapText="1"/>
      <protection locked="0"/>
    </xf>
    <xf numFmtId="165" fontId="1" fillId="0" borderId="1" xfId="0" applyNumberFormat="1" applyFont="1" applyBorder="1" applyAlignment="1" applyProtection="1">
      <alignment horizontal="center" vertical="top" textRotation="90" wrapText="1"/>
      <protection locked="0"/>
    </xf>
    <xf numFmtId="165" fontId="1" fillId="4" borderId="1" xfId="0" applyNumberFormat="1" applyFont="1" applyFill="1" applyBorder="1" applyAlignment="1" applyProtection="1">
      <alignment horizontal="center" vertical="top" textRotation="90" wrapText="1"/>
      <protection locked="0"/>
    </xf>
    <xf numFmtId="165" fontId="1" fillId="4" borderId="1" xfId="0" applyNumberFormat="1" applyFont="1" applyFill="1" applyBorder="1" applyAlignment="1" applyProtection="1">
      <alignment horizontal="center" vertical="center" textRotation="90" wrapText="1"/>
      <protection locked="0"/>
    </xf>
    <xf numFmtId="1" fontId="24" fillId="3" borderId="1" xfId="0" applyNumberFormat="1" applyFont="1" applyFill="1" applyBorder="1" applyAlignment="1" applyProtection="1">
      <alignment horizontal="center" vertical="center" textRotation="90" wrapText="1"/>
      <protection locked="0"/>
    </xf>
    <xf numFmtId="0" fontId="1" fillId="0" borderId="1" xfId="0" applyFont="1" applyBorder="1" applyAlignment="1" applyProtection="1">
      <alignment horizontal="center" vertical="center" textRotation="90" wrapText="1"/>
      <protection locked="0"/>
    </xf>
    <xf numFmtId="1" fontId="0" fillId="3" borderId="1" xfId="0" quotePrefix="1" applyNumberFormat="1" applyFill="1" applyBorder="1" applyAlignment="1" applyProtection="1">
      <alignment horizontal="center" vertical="center" textRotation="90" wrapText="1"/>
      <protection locked="0"/>
    </xf>
    <xf numFmtId="0" fontId="0" fillId="0" borderId="1" xfId="0" applyBorder="1" applyAlignment="1" applyProtection="1">
      <alignment vertical="center" textRotation="90" wrapText="1"/>
      <protection locked="0"/>
    </xf>
    <xf numFmtId="0" fontId="19" fillId="4" borderId="1" xfId="0" applyFont="1" applyFill="1" applyBorder="1" applyAlignment="1" applyProtection="1">
      <alignment horizontal="center" vertical="center" textRotation="90" wrapText="1"/>
      <protection locked="0"/>
    </xf>
    <xf numFmtId="0" fontId="27" fillId="5" borderId="1" xfId="0" applyFont="1" applyFill="1" applyBorder="1" applyAlignment="1" applyProtection="1">
      <alignment horizontal="center" vertical="center" textRotation="90"/>
      <protection locked="0"/>
    </xf>
    <xf numFmtId="0" fontId="0" fillId="0" borderId="1" xfId="0" applyBorder="1" applyAlignment="1" applyProtection="1">
      <alignment horizontal="center" vertical="center" textRotation="90" wrapText="1"/>
      <protection locked="0"/>
    </xf>
    <xf numFmtId="0" fontId="27" fillId="0" borderId="1" xfId="0" applyFont="1" applyBorder="1" applyAlignment="1" applyProtection="1">
      <alignment horizontal="center" vertical="center" textRotation="90"/>
      <protection locked="0"/>
    </xf>
    <xf numFmtId="166" fontId="27" fillId="0" borderId="1" xfId="0" applyNumberFormat="1" applyFont="1" applyBorder="1" applyAlignment="1" applyProtection="1">
      <alignment horizontal="center" vertical="center" textRotation="90"/>
      <protection locked="0"/>
    </xf>
    <xf numFmtId="174" fontId="27" fillId="0" borderId="1" xfId="0" applyNumberFormat="1" applyFont="1" applyBorder="1" applyAlignment="1" applyProtection="1">
      <alignment horizontal="center" vertical="center" textRotation="90"/>
      <protection locked="0"/>
    </xf>
    <xf numFmtId="169" fontId="27" fillId="4" borderId="1" xfId="0" applyNumberFormat="1" applyFont="1" applyFill="1" applyBorder="1" applyAlignment="1">
      <alignment horizontal="center" vertical="center" textRotation="90"/>
    </xf>
    <xf numFmtId="0" fontId="27" fillId="4" borderId="1" xfId="0" applyFont="1" applyFill="1" applyBorder="1" applyAlignment="1">
      <alignment horizontal="center" vertical="center" textRotation="90"/>
    </xf>
    <xf numFmtId="0" fontId="3" fillId="0" borderId="1" xfId="0" applyFont="1" applyBorder="1" applyAlignment="1" applyProtection="1">
      <alignment horizontal="left" vertical="center" wrapText="1"/>
      <protection locked="0"/>
    </xf>
    <xf numFmtId="0" fontId="16" fillId="5" borderId="1" xfId="0" applyFont="1" applyFill="1" applyBorder="1" applyAlignment="1" applyProtection="1">
      <alignment horizontal="center" vertical="center" wrapText="1"/>
      <protection locked="0"/>
    </xf>
    <xf numFmtId="165" fontId="1" fillId="5" borderId="1" xfId="0" applyNumberFormat="1" applyFont="1" applyFill="1" applyBorder="1" applyAlignment="1" applyProtection="1">
      <alignment horizontal="center" vertical="center" textRotation="90"/>
      <protection locked="0"/>
    </xf>
    <xf numFmtId="165" fontId="20" fillId="0" borderId="1" xfId="0" applyNumberFormat="1" applyFont="1" applyBorder="1" applyAlignment="1" applyProtection="1">
      <alignment horizontal="left" vertical="center" wrapText="1"/>
      <protection locked="0"/>
    </xf>
    <xf numFmtId="1" fontId="32" fillId="0" borderId="1" xfId="0" applyNumberFormat="1" applyFont="1" applyBorder="1" applyAlignment="1" applyProtection="1">
      <alignment horizontal="center" vertical="center" textRotation="90"/>
      <protection locked="0"/>
    </xf>
    <xf numFmtId="168" fontId="29" fillId="4" borderId="1" xfId="0" applyNumberFormat="1" applyFont="1" applyFill="1" applyBorder="1" applyAlignment="1">
      <alignment horizontal="center" vertical="center" textRotation="90"/>
    </xf>
    <xf numFmtId="1" fontId="0" fillId="3" borderId="1" xfId="0" quotePrefix="1" applyNumberFormat="1" applyFill="1" applyBorder="1" applyAlignment="1" applyProtection="1">
      <alignment horizontal="center" vertical="center"/>
      <protection locked="0"/>
    </xf>
    <xf numFmtId="0" fontId="0" fillId="0" borderId="1" xfId="0" applyBorder="1" applyProtection="1">
      <protection locked="0"/>
    </xf>
    <xf numFmtId="167" fontId="21" fillId="0" borderId="1" xfId="0" applyNumberFormat="1" applyFont="1" applyBorder="1" applyAlignment="1" applyProtection="1">
      <alignment horizontal="center" vertical="center" textRotation="90"/>
      <protection locked="0"/>
    </xf>
    <xf numFmtId="167" fontId="29" fillId="4" borderId="1" xfId="0" applyNumberFormat="1" applyFont="1" applyFill="1" applyBorder="1" applyAlignment="1">
      <alignment horizontal="center" vertical="center" textRotation="90"/>
    </xf>
    <xf numFmtId="170" fontId="27" fillId="0" borderId="1" xfId="0" applyNumberFormat="1" applyFont="1" applyBorder="1" applyAlignment="1" applyProtection="1">
      <alignment horizontal="center" vertical="center" textRotation="90"/>
      <protection locked="0"/>
    </xf>
    <xf numFmtId="166" fontId="26" fillId="0" borderId="1" xfId="0" applyNumberFormat="1" applyFont="1" applyBorder="1" applyAlignment="1" applyProtection="1">
      <alignment horizontal="center" vertical="center" textRotation="90"/>
      <protection locked="0"/>
    </xf>
    <xf numFmtId="0" fontId="16" fillId="0" borderId="0" xfId="0" applyFont="1" applyProtection="1">
      <protection locked="0"/>
    </xf>
    <xf numFmtId="0" fontId="16" fillId="0" borderId="0" xfId="0" applyFont="1" applyAlignment="1" applyProtection="1">
      <alignment textRotation="90"/>
      <protection locked="0"/>
    </xf>
    <xf numFmtId="0" fontId="0" fillId="0" borderId="0" xfId="0" applyAlignment="1" applyProtection="1">
      <alignment textRotation="90"/>
      <protection locked="0"/>
    </xf>
    <xf numFmtId="0" fontId="26" fillId="0" borderId="0" xfId="0" applyFont="1" applyProtection="1">
      <protection locked="0"/>
    </xf>
    <xf numFmtId="0" fontId="0" fillId="3" borderId="0" xfId="0" applyFill="1" applyProtection="1">
      <protection locked="0"/>
    </xf>
    <xf numFmtId="0" fontId="15" fillId="0" borderId="6" xfId="8" applyFont="1" applyBorder="1" applyAlignment="1" applyProtection="1">
      <alignment horizontal="center" vertical="center" wrapText="1"/>
      <protection locked="0"/>
    </xf>
    <xf numFmtId="0" fontId="10" fillId="0" borderId="6" xfId="8" applyFont="1" applyBorder="1" applyAlignment="1" applyProtection="1">
      <alignment horizontal="center" vertical="center"/>
      <protection locked="0"/>
    </xf>
    <xf numFmtId="0" fontId="34" fillId="0" borderId="0" xfId="0" applyFont="1" applyAlignment="1" applyProtection="1">
      <alignment wrapText="1"/>
      <protection locked="0"/>
    </xf>
    <xf numFmtId="0" fontId="34" fillId="0" borderId="0" xfId="0" applyFont="1" applyProtection="1">
      <protection locked="0"/>
    </xf>
    <xf numFmtId="0" fontId="10" fillId="2" borderId="17" xfId="0" applyFont="1" applyFill="1" applyBorder="1" applyProtection="1">
      <protection locked="0"/>
    </xf>
    <xf numFmtId="0" fontId="10" fillId="2" borderId="8" xfId="0" applyFont="1" applyFill="1" applyBorder="1" applyAlignment="1" applyProtection="1">
      <alignment horizontal="left" vertical="center"/>
      <protection locked="0"/>
    </xf>
    <xf numFmtId="0" fontId="10" fillId="2" borderId="8" xfId="0" applyFont="1" applyFill="1" applyBorder="1" applyAlignment="1" applyProtection="1">
      <alignment textRotation="90" wrapText="1"/>
      <protection locked="0"/>
    </xf>
    <xf numFmtId="0" fontId="15" fillId="2" borderId="8" xfId="0" applyFont="1" applyFill="1" applyBorder="1" applyAlignment="1" applyProtection="1">
      <alignment textRotation="90"/>
      <protection locked="0"/>
    </xf>
    <xf numFmtId="170" fontId="10" fillId="2" borderId="8" xfId="0" applyNumberFormat="1" applyFont="1" applyFill="1" applyBorder="1" applyAlignment="1" applyProtection="1">
      <alignment textRotation="90"/>
      <protection locked="0"/>
    </xf>
    <xf numFmtId="0" fontId="10" fillId="3" borderId="6" xfId="8" applyFont="1" applyFill="1" applyBorder="1" applyAlignment="1" applyProtection="1">
      <alignment horizontal="center" vertical="center" textRotation="90" wrapText="1"/>
      <protection locked="0"/>
    </xf>
    <xf numFmtId="0" fontId="39" fillId="0" borderId="9" xfId="0" applyFont="1" applyBorder="1" applyAlignment="1" applyProtection="1">
      <alignment horizontal="center" vertical="center" textRotation="90" wrapText="1"/>
      <protection locked="0"/>
    </xf>
    <xf numFmtId="0" fontId="39" fillId="0" borderId="11" xfId="0" applyFont="1" applyBorder="1" applyAlignment="1" applyProtection="1">
      <alignment horizontal="center" vertical="center" textRotation="90" wrapText="1"/>
      <protection locked="0"/>
    </xf>
    <xf numFmtId="0" fontId="39" fillId="0" borderId="0" xfId="0" applyFont="1" applyAlignment="1" applyProtection="1">
      <alignment wrapText="1"/>
      <protection locked="0"/>
    </xf>
    <xf numFmtId="165" fontId="37" fillId="4" borderId="1" xfId="0" applyNumberFormat="1" applyFont="1" applyFill="1" applyBorder="1" applyAlignment="1" applyProtection="1">
      <alignment horizontal="center" vertical="center" textRotation="90" wrapText="1"/>
      <protection locked="0"/>
    </xf>
    <xf numFmtId="0" fontId="38" fillId="8" borderId="1" xfId="0" applyFont="1" applyFill="1" applyBorder="1" applyAlignment="1" applyProtection="1">
      <alignment horizontal="center" vertical="center" textRotation="90" wrapText="1"/>
      <protection locked="0"/>
    </xf>
    <xf numFmtId="0" fontId="40" fillId="9" borderId="1" xfId="0" applyFont="1" applyFill="1" applyBorder="1" applyAlignment="1" applyProtection="1">
      <alignment horizontal="center" vertical="center" textRotation="90" wrapText="1"/>
      <protection locked="0"/>
    </xf>
    <xf numFmtId="165" fontId="39" fillId="0" borderId="1" xfId="0" applyNumberFormat="1" applyFont="1" applyBorder="1" applyAlignment="1" applyProtection="1">
      <alignment horizontal="center" vertical="center" textRotation="90" wrapText="1"/>
      <protection locked="0"/>
    </xf>
    <xf numFmtId="0" fontId="38" fillId="10" borderId="1" xfId="0" applyFont="1" applyFill="1" applyBorder="1" applyAlignment="1" applyProtection="1">
      <alignment horizontal="center" vertical="center" textRotation="90" wrapText="1"/>
      <protection locked="0"/>
    </xf>
    <xf numFmtId="0" fontId="38" fillId="4" borderId="1" xfId="0" applyFont="1" applyFill="1" applyBorder="1" applyAlignment="1" applyProtection="1">
      <alignment horizontal="center" vertical="center" textRotation="90" wrapText="1"/>
      <protection locked="0"/>
    </xf>
    <xf numFmtId="0" fontId="39" fillId="0" borderId="0" xfId="0" applyFont="1" applyProtection="1">
      <protection locked="0"/>
    </xf>
    <xf numFmtId="0" fontId="41" fillId="5" borderId="1" xfId="0" applyFont="1" applyFill="1" applyBorder="1" applyAlignment="1" applyProtection="1">
      <alignment horizontal="center" vertical="center" textRotation="90"/>
      <protection locked="0"/>
    </xf>
    <xf numFmtId="49" fontId="41" fillId="5" borderId="1" xfId="0" applyNumberFormat="1" applyFont="1" applyFill="1" applyBorder="1" applyAlignment="1" applyProtection="1">
      <alignment horizontal="center" vertical="center" textRotation="90"/>
      <protection locked="0"/>
    </xf>
    <xf numFmtId="49" fontId="41" fillId="0" borderId="1" xfId="0" applyNumberFormat="1" applyFont="1" applyBorder="1" applyAlignment="1" applyProtection="1">
      <alignment horizontal="center" vertical="center" textRotation="90" wrapText="1"/>
      <protection locked="0"/>
    </xf>
    <xf numFmtId="49" fontId="41" fillId="3" borderId="1" xfId="0" applyNumberFormat="1" applyFont="1" applyFill="1" applyBorder="1" applyAlignment="1" applyProtection="1">
      <alignment horizontal="center" vertical="center" textRotation="90" wrapText="1"/>
      <protection locked="0"/>
    </xf>
    <xf numFmtId="0" fontId="41" fillId="4" borderId="1" xfId="0" applyFont="1" applyFill="1" applyBorder="1" applyAlignment="1">
      <alignment horizontal="center" vertical="center" textRotation="90" wrapText="1"/>
    </xf>
    <xf numFmtId="1" fontId="42" fillId="0" borderId="1" xfId="0" applyNumberFormat="1" applyFont="1" applyBorder="1" applyAlignment="1" applyProtection="1">
      <alignment horizontal="center" vertical="center" textRotation="90"/>
      <protection locked="0"/>
    </xf>
    <xf numFmtId="166" fontId="41" fillId="16" borderId="1" xfId="0" applyNumberFormat="1" applyFont="1" applyFill="1" applyBorder="1" applyAlignment="1" applyProtection="1">
      <alignment horizontal="center" vertical="center" textRotation="90"/>
      <protection locked="0"/>
    </xf>
    <xf numFmtId="170" fontId="41" fillId="16" borderId="1" xfId="0" applyNumberFormat="1" applyFont="1" applyFill="1" applyBorder="1" applyAlignment="1" applyProtection="1">
      <alignment horizontal="center" vertical="center" textRotation="90"/>
      <protection locked="0"/>
    </xf>
    <xf numFmtId="166" fontId="41" fillId="17" borderId="1" xfId="0" applyNumberFormat="1" applyFont="1" applyFill="1" applyBorder="1" applyAlignment="1" applyProtection="1">
      <alignment horizontal="center" vertical="center" textRotation="90"/>
      <protection locked="0"/>
    </xf>
    <xf numFmtId="169" fontId="41" fillId="4" borderId="1" xfId="0" applyNumberFormat="1" applyFont="1" applyFill="1" applyBorder="1" applyAlignment="1">
      <alignment horizontal="center" vertical="center" textRotation="90"/>
    </xf>
    <xf numFmtId="0" fontId="41" fillId="0" borderId="10" xfId="0" applyFont="1" applyBorder="1" applyAlignment="1" applyProtection="1">
      <alignment horizontal="center" vertical="center"/>
      <protection locked="0"/>
    </xf>
    <xf numFmtId="0" fontId="41" fillId="0" borderId="0" xfId="0" applyFont="1" applyAlignment="1" applyProtection="1">
      <alignment horizontal="center" vertical="center" wrapText="1"/>
      <protection locked="0"/>
    </xf>
    <xf numFmtId="168" fontId="43" fillId="0" borderId="1" xfId="0" applyNumberFormat="1" applyFont="1" applyBorder="1" applyAlignment="1" applyProtection="1">
      <alignment horizontal="center" vertical="center" textRotation="90" wrapText="1"/>
      <protection locked="0"/>
    </xf>
    <xf numFmtId="2" fontId="43" fillId="0" borderId="1" xfId="0" applyNumberFormat="1" applyFont="1" applyBorder="1" applyAlignment="1" applyProtection="1">
      <alignment horizontal="center" vertical="center" textRotation="90" wrapText="1"/>
      <protection locked="0"/>
    </xf>
    <xf numFmtId="173" fontId="43" fillId="0" borderId="1" xfId="0" applyNumberFormat="1" applyFont="1" applyBorder="1" applyAlignment="1" applyProtection="1">
      <alignment horizontal="center" vertical="center" textRotation="90"/>
      <protection locked="0"/>
    </xf>
    <xf numFmtId="1" fontId="43" fillId="0" borderId="1" xfId="0" applyNumberFormat="1" applyFont="1" applyBorder="1" applyAlignment="1" applyProtection="1">
      <alignment horizontal="center" vertical="center" textRotation="90" wrapText="1"/>
      <protection locked="0"/>
    </xf>
    <xf numFmtId="10" fontId="43" fillId="0" borderId="1" xfId="0" applyNumberFormat="1" applyFont="1" applyBorder="1" applyAlignment="1" applyProtection="1">
      <alignment horizontal="center" vertical="center" textRotation="90" wrapText="1"/>
      <protection locked="0"/>
    </xf>
    <xf numFmtId="0" fontId="41" fillId="0" borderId="0" xfId="0" applyFont="1" applyAlignment="1" applyProtection="1">
      <alignment horizontal="center" vertical="center"/>
      <protection locked="0"/>
    </xf>
    <xf numFmtId="0" fontId="44" fillId="0" borderId="0" xfId="0" applyFont="1" applyAlignment="1" applyProtection="1">
      <alignment horizontal="center" vertical="center" wrapText="1"/>
      <protection locked="0"/>
    </xf>
    <xf numFmtId="0" fontId="44" fillId="0" borderId="0" xfId="0" applyFont="1" applyAlignment="1" applyProtection="1">
      <alignment horizontal="center" vertical="center"/>
      <protection locked="0"/>
    </xf>
    <xf numFmtId="0" fontId="44" fillId="3" borderId="0" xfId="0" applyFont="1" applyFill="1" applyAlignment="1" applyProtection="1">
      <alignment horizontal="center" vertical="center" textRotation="90"/>
      <protection locked="0"/>
    </xf>
    <xf numFmtId="0" fontId="45" fillId="0" borderId="0" xfId="0" applyFont="1" applyAlignment="1" applyProtection="1">
      <alignment horizontal="center" vertical="center"/>
      <protection locked="0"/>
    </xf>
    <xf numFmtId="0" fontId="44" fillId="0" borderId="0" xfId="0" applyFont="1" applyAlignment="1" applyProtection="1">
      <alignment horizontal="center" vertical="center" textRotation="90" wrapText="1"/>
      <protection locked="0"/>
    </xf>
    <xf numFmtId="0" fontId="44" fillId="0" borderId="0" xfId="0" applyFont="1" applyAlignment="1" applyProtection="1">
      <alignment horizontal="center" vertical="center" textRotation="90"/>
      <protection locked="0"/>
    </xf>
    <xf numFmtId="0" fontId="45" fillId="0" borderId="0" xfId="0" applyFont="1" applyAlignment="1" applyProtection="1">
      <alignment horizontal="center" vertical="center" textRotation="90"/>
      <protection locked="0"/>
    </xf>
    <xf numFmtId="170" fontId="44" fillId="0" borderId="0" xfId="0" applyNumberFormat="1" applyFont="1" applyAlignment="1" applyProtection="1">
      <alignment horizontal="center" vertical="center" textRotation="90"/>
      <protection locked="0"/>
    </xf>
    <xf numFmtId="166" fontId="28" fillId="3" borderId="0" xfId="8" applyNumberFormat="1" applyFont="1" applyFill="1" applyAlignment="1" applyProtection="1">
      <alignment horizontal="center" vertical="center" textRotation="90"/>
      <protection locked="0"/>
    </xf>
    <xf numFmtId="0" fontId="10" fillId="2" borderId="7" xfId="0" applyFont="1" applyFill="1" applyBorder="1" applyProtection="1">
      <protection locked="0"/>
    </xf>
    <xf numFmtId="0" fontId="10" fillId="6" borderId="5" xfId="8" applyFont="1" applyFill="1" applyBorder="1" applyAlignment="1" applyProtection="1">
      <alignment horizontal="center" vertical="center" wrapText="1"/>
      <protection locked="0"/>
    </xf>
    <xf numFmtId="165" fontId="43" fillId="5" borderId="1" xfId="0" applyNumberFormat="1" applyFont="1" applyFill="1" applyBorder="1" applyAlignment="1" applyProtection="1">
      <alignment horizontal="center" vertical="center" textRotation="90"/>
      <protection locked="0"/>
    </xf>
    <xf numFmtId="165" fontId="43" fillId="5" borderId="1" xfId="0" applyNumberFormat="1" applyFont="1" applyFill="1" applyBorder="1" applyAlignment="1" applyProtection="1">
      <alignment horizontal="center" vertical="center" textRotation="90" wrapText="1"/>
      <protection locked="0"/>
    </xf>
    <xf numFmtId="166" fontId="42" fillId="18" borderId="1" xfId="0" applyNumberFormat="1" applyFont="1" applyFill="1" applyBorder="1" applyAlignment="1" applyProtection="1">
      <alignment horizontal="center" vertical="center" textRotation="90"/>
      <protection locked="0"/>
    </xf>
    <xf numFmtId="170" fontId="42" fillId="18" borderId="1" xfId="0" applyNumberFormat="1" applyFont="1" applyFill="1" applyBorder="1" applyAlignment="1" applyProtection="1">
      <alignment horizontal="center" vertical="center" textRotation="90"/>
      <protection locked="0"/>
    </xf>
    <xf numFmtId="166" fontId="42" fillId="20" borderId="1" xfId="0" applyNumberFormat="1" applyFont="1" applyFill="1" applyBorder="1" applyAlignment="1" applyProtection="1">
      <alignment horizontal="center" vertical="center" textRotation="90"/>
      <protection locked="0"/>
    </xf>
    <xf numFmtId="170" fontId="42" fillId="20" borderId="1" xfId="0" applyNumberFormat="1" applyFont="1" applyFill="1" applyBorder="1" applyAlignment="1" applyProtection="1">
      <alignment horizontal="center" vertical="center" textRotation="90"/>
      <protection locked="0"/>
    </xf>
    <xf numFmtId="0" fontId="34" fillId="13" borderId="11" xfId="0" applyFont="1" applyFill="1" applyBorder="1" applyAlignment="1" applyProtection="1">
      <alignment vertical="center" textRotation="90" wrapText="1"/>
      <protection locked="0"/>
    </xf>
    <xf numFmtId="0" fontId="10" fillId="13" borderId="11" xfId="0" applyFont="1" applyFill="1" applyBorder="1" applyAlignment="1" applyProtection="1">
      <alignment horizontal="left" vertical="center" textRotation="90" wrapText="1"/>
      <protection locked="0"/>
    </xf>
    <xf numFmtId="165" fontId="34" fillId="0" borderId="8" xfId="0" applyNumberFormat="1" applyFont="1" applyBorder="1" applyAlignment="1" applyProtection="1">
      <alignment horizontal="left" vertical="center" wrapText="1"/>
      <protection locked="0"/>
    </xf>
    <xf numFmtId="0" fontId="47" fillId="5" borderId="12" xfId="3" applyFont="1" applyFill="1" applyBorder="1" applyAlignment="1" applyProtection="1">
      <alignment horizontal="left" vertical="center" textRotation="90" wrapText="1"/>
      <protection locked="0"/>
    </xf>
    <xf numFmtId="0" fontId="47" fillId="5" borderId="16" xfId="3" applyFont="1" applyFill="1" applyBorder="1" applyAlignment="1" applyProtection="1">
      <alignment horizontal="left" vertical="center" textRotation="90" wrapText="1"/>
      <protection locked="0"/>
    </xf>
    <xf numFmtId="0" fontId="47" fillId="11" borderId="16" xfId="0" applyFont="1" applyFill="1" applyBorder="1" applyAlignment="1" applyProtection="1">
      <alignment horizontal="left" vertical="center" textRotation="90" wrapText="1"/>
      <protection locked="0"/>
    </xf>
    <xf numFmtId="0" fontId="47" fillId="3" borderId="16" xfId="3" applyFont="1" applyFill="1" applyBorder="1" applyAlignment="1" applyProtection="1">
      <alignment horizontal="left" vertical="center" textRotation="90" wrapText="1"/>
      <protection locked="0"/>
    </xf>
    <xf numFmtId="0" fontId="37" fillId="18" borderId="16" xfId="0" applyFont="1" applyFill="1" applyBorder="1" applyAlignment="1" applyProtection="1">
      <alignment horizontal="left" vertical="center" textRotation="90" wrapText="1"/>
      <protection locked="0"/>
    </xf>
    <xf numFmtId="0" fontId="47" fillId="5" borderId="16" xfId="0" applyFont="1" applyFill="1" applyBorder="1" applyAlignment="1" applyProtection="1">
      <alignment horizontal="left" vertical="center" textRotation="90" wrapText="1"/>
      <protection locked="0"/>
    </xf>
    <xf numFmtId="0" fontId="37" fillId="4" borderId="16" xfId="0" applyFont="1" applyFill="1" applyBorder="1" applyAlignment="1" applyProtection="1">
      <alignment horizontal="left" vertical="center" textRotation="90" wrapText="1"/>
      <protection locked="0"/>
    </xf>
    <xf numFmtId="165" fontId="40" fillId="13" borderId="16" xfId="0" applyNumberFormat="1" applyFont="1" applyFill="1" applyBorder="1" applyAlignment="1" applyProtection="1">
      <alignment horizontal="center" vertical="center" wrapText="1"/>
      <protection locked="0"/>
    </xf>
    <xf numFmtId="0" fontId="40" fillId="5" borderId="16" xfId="0" applyFont="1" applyFill="1" applyBorder="1" applyAlignment="1" applyProtection="1">
      <alignment horizontal="left" vertical="center" textRotation="90" wrapText="1"/>
      <protection locked="0"/>
    </xf>
    <xf numFmtId="165" fontId="40" fillId="5" borderId="16" xfId="0" applyNumberFormat="1" applyFont="1" applyFill="1" applyBorder="1" applyAlignment="1" applyProtection="1">
      <alignment horizontal="left" vertical="center" textRotation="90" wrapText="1"/>
      <protection locked="0"/>
    </xf>
    <xf numFmtId="165" fontId="40" fillId="0" borderId="16" xfId="0" applyNumberFormat="1" applyFont="1" applyBorder="1" applyAlignment="1" applyProtection="1">
      <alignment horizontal="left" vertical="center" textRotation="90" wrapText="1"/>
      <protection locked="0"/>
    </xf>
    <xf numFmtId="165" fontId="39" fillId="20" borderId="16" xfId="0" applyNumberFormat="1" applyFont="1" applyFill="1" applyBorder="1" applyAlignment="1" applyProtection="1">
      <alignment horizontal="left" vertical="center" textRotation="90" wrapText="1"/>
      <protection locked="0"/>
    </xf>
    <xf numFmtId="165" fontId="39" fillId="16" borderId="16" xfId="0" applyNumberFormat="1" applyFont="1" applyFill="1" applyBorder="1" applyAlignment="1" applyProtection="1">
      <alignment horizontal="left" vertical="center" textRotation="90" wrapText="1"/>
      <protection locked="0"/>
    </xf>
    <xf numFmtId="0" fontId="37" fillId="17" borderId="16" xfId="0" applyFont="1" applyFill="1" applyBorder="1" applyAlignment="1" applyProtection="1">
      <alignment horizontal="left" vertical="center" textRotation="90" wrapText="1"/>
      <protection locked="0"/>
    </xf>
    <xf numFmtId="169" fontId="49" fillId="4" borderId="16" xfId="0" applyNumberFormat="1" applyFont="1" applyFill="1" applyBorder="1" applyAlignment="1">
      <alignment horizontal="center" vertical="center"/>
    </xf>
    <xf numFmtId="0" fontId="40" fillId="20" borderId="16" xfId="0" applyFont="1" applyFill="1" applyBorder="1" applyAlignment="1" applyProtection="1">
      <alignment horizontal="left" vertical="center" textRotation="90" wrapText="1"/>
      <protection locked="0"/>
    </xf>
    <xf numFmtId="1" fontId="40" fillId="20" borderId="16" xfId="0" quotePrefix="1" applyNumberFormat="1" applyFont="1" applyFill="1" applyBorder="1" applyAlignment="1" applyProtection="1">
      <alignment horizontal="left" vertical="center" textRotation="90" wrapText="1"/>
      <protection locked="0"/>
    </xf>
    <xf numFmtId="0" fontId="40" fillId="14" borderId="16" xfId="0" applyFont="1" applyFill="1" applyBorder="1" applyAlignment="1" applyProtection="1">
      <alignment horizontal="left" vertical="center" textRotation="90" wrapText="1"/>
      <protection locked="0"/>
    </xf>
    <xf numFmtId="0" fontId="37" fillId="4" borderId="13" xfId="0" applyFont="1" applyFill="1" applyBorder="1" applyAlignment="1" applyProtection="1">
      <alignment horizontal="left" vertical="center" textRotation="90" wrapText="1"/>
      <protection locked="0"/>
    </xf>
    <xf numFmtId="49" fontId="41" fillId="5" borderId="14" xfId="0" applyNumberFormat="1" applyFont="1" applyFill="1" applyBorder="1" applyAlignment="1" applyProtection="1">
      <alignment horizontal="center" vertical="center" textRotation="90"/>
      <protection locked="0"/>
    </xf>
    <xf numFmtId="1" fontId="40" fillId="21" borderId="16" xfId="0" applyNumberFormat="1" applyFont="1" applyFill="1" applyBorder="1" applyAlignment="1" applyProtection="1">
      <alignment horizontal="left" vertical="center" textRotation="90" wrapText="1"/>
      <protection locked="0"/>
    </xf>
    <xf numFmtId="1" fontId="39" fillId="21" borderId="16" xfId="0" applyNumberFormat="1" applyFont="1" applyFill="1" applyBorder="1" applyAlignment="1" applyProtection="1">
      <alignment horizontal="left" vertical="center" textRotation="90" wrapText="1"/>
      <protection locked="0"/>
    </xf>
    <xf numFmtId="1" fontId="41" fillId="21" borderId="1" xfId="0" applyNumberFormat="1" applyFont="1" applyFill="1" applyBorder="1" applyAlignment="1" applyProtection="1">
      <alignment horizontal="center" vertical="center" textRotation="90" wrapText="1"/>
      <protection locked="0"/>
    </xf>
    <xf numFmtId="166" fontId="41" fillId="21" borderId="1" xfId="0" applyNumberFormat="1" applyFont="1" applyFill="1" applyBorder="1" applyAlignment="1" applyProtection="1">
      <alignment horizontal="center" vertical="center" textRotation="90"/>
      <protection locked="0"/>
    </xf>
    <xf numFmtId="49" fontId="41" fillId="5" borderId="1" xfId="0" applyNumberFormat="1" applyFont="1" applyFill="1" applyBorder="1" applyAlignment="1" applyProtection="1">
      <alignment horizontal="center" vertical="center" textRotation="90" wrapText="1"/>
      <protection locked="0"/>
    </xf>
    <xf numFmtId="49" fontId="43" fillId="5" borderId="1" xfId="0" applyNumberFormat="1" applyFont="1" applyFill="1" applyBorder="1" applyAlignment="1" applyProtection="1">
      <alignment horizontal="center" vertical="center" textRotation="90" wrapText="1"/>
      <protection locked="0"/>
    </xf>
    <xf numFmtId="49" fontId="44" fillId="0" borderId="10" xfId="0" applyNumberFormat="1" applyFont="1" applyBorder="1" applyAlignment="1" applyProtection="1">
      <alignment horizontal="center" vertical="center" wrapText="1"/>
      <protection locked="0"/>
    </xf>
    <xf numFmtId="49" fontId="41" fillId="0" borderId="18" xfId="0" applyNumberFormat="1" applyFont="1" applyBorder="1" applyAlignment="1" applyProtection="1">
      <alignment horizontal="center" vertical="center" textRotation="90" wrapText="1"/>
      <protection locked="0"/>
    </xf>
    <xf numFmtId="164" fontId="46" fillId="3" borderId="3" xfId="8" applyNumberFormat="1" applyFont="1" applyFill="1" applyBorder="1" applyAlignment="1" applyProtection="1">
      <alignment horizontal="center" vertical="center" textRotation="90"/>
      <protection locked="0"/>
    </xf>
    <xf numFmtId="0" fontId="41" fillId="0" borderId="19" xfId="0" applyFont="1" applyBorder="1" applyAlignment="1" applyProtection="1">
      <alignment horizontal="center" vertical="center"/>
      <protection locked="0"/>
    </xf>
    <xf numFmtId="0" fontId="41" fillId="0" borderId="1" xfId="0" applyFont="1" applyBorder="1" applyAlignment="1" applyProtection="1">
      <alignment horizontal="center" vertical="center" wrapText="1"/>
      <protection locked="0"/>
    </xf>
    <xf numFmtId="0" fontId="34" fillId="0" borderId="1" xfId="0" applyFont="1" applyBorder="1" applyAlignment="1" applyProtection="1">
      <alignment horizontal="center" vertical="center" wrapText="1"/>
      <protection locked="0"/>
    </xf>
    <xf numFmtId="0" fontId="34" fillId="0" borderId="1" xfId="0" applyFont="1" applyBorder="1" applyAlignment="1" applyProtection="1">
      <alignment horizontal="center" vertical="center"/>
      <protection locked="0"/>
    </xf>
    <xf numFmtId="1" fontId="41" fillId="20" borderId="1" xfId="0" quotePrefix="1" applyNumberFormat="1" applyFont="1" applyFill="1" applyBorder="1" applyAlignment="1" applyProtection="1">
      <alignment horizontal="center" vertical="center" textRotation="90" wrapText="1"/>
      <protection locked="0"/>
    </xf>
    <xf numFmtId="1" fontId="41" fillId="14" borderId="1" xfId="0" quotePrefix="1" applyNumberFormat="1" applyFont="1" applyFill="1" applyBorder="1" applyAlignment="1" applyProtection="1">
      <alignment horizontal="center" vertical="center" textRotation="90" wrapText="1"/>
      <protection locked="0"/>
    </xf>
    <xf numFmtId="166" fontId="41" fillId="14" borderId="1" xfId="0" applyNumberFormat="1" applyFont="1" applyFill="1" applyBorder="1" applyAlignment="1" applyProtection="1">
      <alignment horizontal="center" vertical="center" textRotation="90"/>
      <protection locked="0"/>
    </xf>
    <xf numFmtId="167" fontId="41" fillId="19" borderId="1" xfId="0" applyNumberFormat="1" applyFont="1" applyFill="1" applyBorder="1" applyAlignment="1" applyProtection="1">
      <alignment horizontal="center" vertical="center" textRotation="90"/>
      <protection locked="0"/>
    </xf>
    <xf numFmtId="0" fontId="39" fillId="5" borderId="1" xfId="0" applyFont="1" applyFill="1" applyBorder="1" applyAlignment="1" applyProtection="1">
      <alignment horizontal="center" vertical="center" textRotation="90" wrapText="1"/>
      <protection locked="0"/>
    </xf>
    <xf numFmtId="165" fontId="39" fillId="5" borderId="1" xfId="0" applyNumberFormat="1" applyFont="1" applyFill="1" applyBorder="1" applyAlignment="1" applyProtection="1">
      <alignment horizontal="center" vertical="center" textRotation="90" wrapText="1"/>
      <protection locked="0"/>
    </xf>
    <xf numFmtId="165" fontId="50" fillId="5" borderId="16" xfId="0" applyNumberFormat="1" applyFont="1" applyFill="1" applyBorder="1" applyAlignment="1" applyProtection="1">
      <alignment horizontal="left" vertical="center" textRotation="90" wrapText="1"/>
      <protection locked="0"/>
    </xf>
    <xf numFmtId="0" fontId="15" fillId="2" borderId="8" xfId="0" applyFont="1" applyFill="1" applyBorder="1" applyProtection="1">
      <protection locked="0"/>
    </xf>
    <xf numFmtId="169" fontId="52" fillId="4" borderId="1" xfId="0" applyNumberFormat="1" applyFont="1" applyFill="1" applyBorder="1" applyAlignment="1">
      <alignment horizontal="center" vertical="center" textRotation="90"/>
    </xf>
    <xf numFmtId="0" fontId="53" fillId="0" borderId="0" xfId="0" applyFont="1" applyAlignment="1" applyProtection="1">
      <alignment horizontal="center" vertical="center"/>
      <protection locked="0"/>
    </xf>
    <xf numFmtId="0" fontId="53" fillId="0" borderId="0" xfId="0" applyFont="1" applyAlignment="1" applyProtection="1">
      <alignment horizontal="center" vertical="center" textRotation="90"/>
      <protection locked="0"/>
    </xf>
    <xf numFmtId="0" fontId="15" fillId="0" borderId="6" xfId="8" applyFont="1" applyBorder="1" applyAlignment="1" applyProtection="1">
      <alignment horizontal="center" vertical="center"/>
      <protection locked="0"/>
    </xf>
    <xf numFmtId="0" fontId="34" fillId="0" borderId="0" xfId="0" applyFont="1" applyAlignment="1" applyProtection="1">
      <alignment horizontal="center" vertical="center"/>
      <protection locked="0"/>
    </xf>
    <xf numFmtId="0" fontId="34" fillId="0" borderId="0" xfId="0" applyFont="1" applyAlignment="1" applyProtection="1">
      <alignment horizontal="center" vertical="center" wrapText="1"/>
      <protection locked="0"/>
    </xf>
    <xf numFmtId="2" fontId="10" fillId="0" borderId="0" xfId="0" applyNumberFormat="1" applyFont="1" applyAlignment="1" applyProtection="1">
      <alignment wrapText="1"/>
      <protection locked="0"/>
    </xf>
    <xf numFmtId="169" fontId="56" fillId="4" borderId="16" xfId="0" applyNumberFormat="1" applyFont="1" applyFill="1" applyBorder="1" applyAlignment="1">
      <alignment horizontal="center" vertical="center"/>
    </xf>
    <xf numFmtId="169" fontId="51" fillId="4" borderId="16" xfId="0" applyNumberFormat="1" applyFont="1" applyFill="1" applyBorder="1" applyAlignment="1">
      <alignment horizontal="left" vertical="top"/>
    </xf>
    <xf numFmtId="169" fontId="51" fillId="4" borderId="16" xfId="0" applyNumberFormat="1" applyFont="1" applyFill="1" applyBorder="1" applyAlignment="1">
      <alignment horizontal="center" vertical="top"/>
    </xf>
    <xf numFmtId="166" fontId="41" fillId="16" borderId="1" xfId="0" applyNumberFormat="1" applyFont="1" applyFill="1" applyBorder="1" applyAlignment="1" applyProtection="1">
      <alignment textRotation="90"/>
      <protection locked="0"/>
    </xf>
    <xf numFmtId="166" fontId="42" fillId="18" borderId="1" xfId="0" applyNumberFormat="1" applyFont="1" applyFill="1" applyBorder="1" applyAlignment="1" applyProtection="1">
      <alignment horizontal="center" textRotation="90"/>
      <protection locked="0"/>
    </xf>
    <xf numFmtId="167" fontId="57" fillId="4" borderId="15" xfId="0" applyNumberFormat="1" applyFont="1" applyFill="1" applyBorder="1" applyAlignment="1">
      <alignment horizontal="center" vertical="center" textRotation="90"/>
    </xf>
    <xf numFmtId="0" fontId="58" fillId="0" borderId="0" xfId="0" applyFont="1" applyAlignment="1" applyProtection="1">
      <alignment horizontal="center" vertical="center"/>
      <protection locked="0"/>
    </xf>
    <xf numFmtId="2" fontId="41" fillId="0" borderId="0" xfId="0" applyNumberFormat="1" applyFont="1" applyAlignment="1" applyProtection="1">
      <alignment horizontal="center" vertical="top" wrapText="1"/>
      <protection locked="0"/>
    </xf>
    <xf numFmtId="2" fontId="44" fillId="0" borderId="0" xfId="0" applyNumberFormat="1" applyFont="1" applyAlignment="1" applyProtection="1">
      <alignment horizontal="center" vertical="top" wrapText="1"/>
      <protection locked="0"/>
    </xf>
    <xf numFmtId="2" fontId="10" fillId="0" borderId="0" xfId="8" applyNumberFormat="1" applyFont="1" applyAlignment="1" applyProtection="1">
      <alignment horizontal="center" vertical="top"/>
      <protection locked="0"/>
    </xf>
    <xf numFmtId="2" fontId="10" fillId="0" borderId="0" xfId="0" applyNumberFormat="1" applyFont="1" applyAlignment="1" applyProtection="1">
      <alignment horizontal="center" vertical="top" wrapText="1"/>
      <protection locked="0"/>
    </xf>
    <xf numFmtId="169" fontId="59" fillId="4" borderId="16" xfId="0" applyNumberFormat="1" applyFont="1" applyFill="1" applyBorder="1" applyAlignment="1">
      <alignment horizontal="center" vertical="center"/>
    </xf>
    <xf numFmtId="2" fontId="34" fillId="0" borderId="0" xfId="0" applyNumberFormat="1" applyFont="1" applyAlignment="1" applyProtection="1">
      <alignment horizontal="center" vertical="top" wrapText="1"/>
      <protection locked="0"/>
    </xf>
    <xf numFmtId="2" fontId="55" fillId="4" borderId="16" xfId="0" applyNumberFormat="1" applyFont="1" applyFill="1" applyBorder="1" applyAlignment="1">
      <alignment horizontal="center" vertical="center" textRotation="90" wrapText="1"/>
    </xf>
    <xf numFmtId="165" fontId="40" fillId="0" borderId="16" xfId="0" applyNumberFormat="1" applyFont="1" applyBorder="1" applyAlignment="1" applyProtection="1">
      <alignment horizontal="center" vertical="top" wrapText="1"/>
      <protection locked="0"/>
    </xf>
    <xf numFmtId="2" fontId="48" fillId="0" borderId="1" xfId="0" applyNumberFormat="1" applyFont="1" applyBorder="1" applyAlignment="1" applyProtection="1">
      <alignment horizontal="center" vertical="top" wrapText="1"/>
      <protection locked="0"/>
    </xf>
    <xf numFmtId="0" fontId="34" fillId="0" borderId="0" xfId="0" applyFont="1" applyAlignment="1" applyProtection="1">
      <alignment horizontal="center" vertical="center" textRotation="90"/>
      <protection locked="0"/>
    </xf>
    <xf numFmtId="2" fontId="10" fillId="0" borderId="0" xfId="0" applyNumberFormat="1" applyFont="1" applyAlignment="1" applyProtection="1">
      <alignment textRotation="90" wrapText="1"/>
      <protection locked="0"/>
    </xf>
    <xf numFmtId="166" fontId="10" fillId="0" borderId="0" xfId="8" applyNumberFormat="1" applyFont="1" applyAlignment="1" applyProtection="1">
      <alignment horizontal="center" vertical="top"/>
      <protection locked="0"/>
    </xf>
    <xf numFmtId="166" fontId="10" fillId="0" borderId="0" xfId="0" applyNumberFormat="1" applyFont="1" applyAlignment="1" applyProtection="1">
      <alignment horizontal="center" vertical="top" wrapText="1"/>
      <protection locked="0"/>
    </xf>
    <xf numFmtId="166" fontId="34" fillId="0" borderId="0" xfId="0" applyNumberFormat="1" applyFont="1" applyAlignment="1" applyProtection="1">
      <alignment horizontal="center" vertical="center"/>
      <protection locked="0"/>
    </xf>
    <xf numFmtId="166" fontId="34" fillId="0" borderId="0" xfId="0" applyNumberFormat="1" applyFont="1" applyAlignment="1" applyProtection="1">
      <alignment horizontal="center" vertical="top" wrapText="1"/>
      <protection locked="0"/>
    </xf>
    <xf numFmtId="166" fontId="41" fillId="0" borderId="0" xfId="0" applyNumberFormat="1" applyFont="1" applyAlignment="1" applyProtection="1">
      <alignment horizontal="center" vertical="top" wrapText="1"/>
      <protection locked="0"/>
    </xf>
    <xf numFmtId="166" fontId="44" fillId="0" borderId="0" xfId="0" applyNumberFormat="1" applyFont="1" applyAlignment="1" applyProtection="1">
      <alignment horizontal="center" vertical="top" wrapText="1"/>
      <protection locked="0"/>
    </xf>
    <xf numFmtId="1" fontId="41" fillId="0" borderId="0" xfId="0" applyNumberFormat="1" applyFont="1" applyAlignment="1" applyProtection="1">
      <alignment horizontal="center" vertical="top" wrapText="1"/>
      <protection locked="0"/>
    </xf>
    <xf numFmtId="178" fontId="10" fillId="0" borderId="0" xfId="8" applyNumberFormat="1" applyFont="1" applyAlignment="1" applyProtection="1">
      <alignment horizontal="center" vertical="top"/>
      <protection locked="0"/>
    </xf>
    <xf numFmtId="178" fontId="10" fillId="0" borderId="0" xfId="0" applyNumberFormat="1" applyFont="1" applyAlignment="1" applyProtection="1">
      <alignment horizontal="center" vertical="top" wrapText="1"/>
      <protection locked="0"/>
    </xf>
    <xf numFmtId="178" fontId="34" fillId="0" borderId="0" xfId="0" applyNumberFormat="1" applyFont="1" applyAlignment="1" applyProtection="1">
      <alignment horizontal="center" vertical="center"/>
      <protection locked="0"/>
    </xf>
    <xf numFmtId="178" fontId="44" fillId="0" borderId="0" xfId="0" applyNumberFormat="1" applyFont="1" applyAlignment="1" applyProtection="1">
      <alignment horizontal="center" vertical="top" wrapText="1"/>
      <protection locked="0"/>
    </xf>
    <xf numFmtId="1" fontId="10" fillId="0" borderId="0" xfId="8" applyNumberFormat="1" applyFont="1" applyAlignment="1" applyProtection="1">
      <alignment horizontal="center" vertical="top"/>
      <protection locked="0"/>
    </xf>
    <xf numFmtId="1" fontId="10" fillId="0" borderId="0" xfId="0" applyNumberFormat="1" applyFont="1" applyAlignment="1" applyProtection="1">
      <alignment horizontal="center" vertical="top" wrapText="1"/>
      <protection locked="0"/>
    </xf>
    <xf numFmtId="1" fontId="34" fillId="0" borderId="0" xfId="0" applyNumberFormat="1" applyFont="1" applyAlignment="1" applyProtection="1">
      <alignment horizontal="center" vertical="center"/>
      <protection locked="0"/>
    </xf>
    <xf numFmtId="1" fontId="34" fillId="0" borderId="1" xfId="0" applyNumberFormat="1" applyFont="1" applyBorder="1" applyAlignment="1" applyProtection="1">
      <alignment horizontal="center" vertical="top" wrapText="1"/>
      <protection locked="0"/>
    </xf>
    <xf numFmtId="1" fontId="44" fillId="0" borderId="0" xfId="0" applyNumberFormat="1" applyFont="1" applyAlignment="1" applyProtection="1">
      <alignment horizontal="center" vertical="top" wrapText="1"/>
      <protection locked="0"/>
    </xf>
    <xf numFmtId="2" fontId="10" fillId="0" borderId="0" xfId="8" applyNumberFormat="1" applyFont="1" applyAlignment="1" applyProtection="1">
      <alignment horizontal="center" vertical="center"/>
      <protection locked="0"/>
    </xf>
    <xf numFmtId="2" fontId="10" fillId="0" borderId="0" xfId="0" applyNumberFormat="1" applyFont="1" applyAlignment="1" applyProtection="1">
      <alignment horizontal="center" vertical="center" wrapText="1"/>
      <protection locked="0"/>
    </xf>
    <xf numFmtId="2" fontId="34" fillId="0" borderId="1" xfId="0" applyNumberFormat="1" applyFont="1" applyBorder="1" applyAlignment="1" applyProtection="1">
      <alignment horizontal="center" vertical="center" wrapText="1"/>
      <protection locked="0"/>
    </xf>
    <xf numFmtId="2" fontId="41" fillId="0" borderId="1" xfId="0" applyNumberFormat="1" applyFont="1" applyBorder="1" applyAlignment="1" applyProtection="1">
      <alignment horizontal="center" vertical="center" wrapText="1"/>
      <protection locked="0"/>
    </xf>
    <xf numFmtId="2" fontId="44" fillId="0" borderId="0" xfId="0" applyNumberFormat="1" applyFont="1" applyAlignment="1" applyProtection="1">
      <alignment horizontal="center" vertical="center" wrapText="1"/>
      <protection locked="0"/>
    </xf>
    <xf numFmtId="2" fontId="34" fillId="0" borderId="0" xfId="0" applyNumberFormat="1" applyFont="1" applyAlignment="1" applyProtection="1">
      <alignment horizontal="center" vertical="center" wrapText="1"/>
      <protection locked="0"/>
    </xf>
    <xf numFmtId="2" fontId="41" fillId="0" borderId="0" xfId="0" applyNumberFormat="1" applyFont="1" applyAlignment="1" applyProtection="1">
      <alignment horizontal="center" vertical="center" wrapText="1"/>
      <protection locked="0"/>
    </xf>
    <xf numFmtId="1" fontId="10" fillId="0" borderId="0" xfId="8" applyNumberFormat="1" applyFont="1" applyAlignment="1" applyProtection="1">
      <alignment horizontal="center" vertical="center"/>
      <protection locked="0"/>
    </xf>
    <xf numFmtId="1" fontId="10" fillId="0" borderId="0" xfId="0" applyNumberFormat="1" applyFont="1" applyAlignment="1" applyProtection="1">
      <alignment horizontal="center" vertical="center" wrapText="1"/>
      <protection locked="0"/>
    </xf>
    <xf numFmtId="1" fontId="34" fillId="0" borderId="1" xfId="0" applyNumberFormat="1" applyFont="1" applyBorder="1" applyAlignment="1" applyProtection="1">
      <alignment horizontal="center" vertical="center" wrapText="1"/>
      <protection locked="0"/>
    </xf>
    <xf numFmtId="1" fontId="41" fillId="0" borderId="1" xfId="0" applyNumberFormat="1" applyFont="1" applyBorder="1" applyAlignment="1" applyProtection="1">
      <alignment horizontal="center" vertical="center" wrapText="1"/>
      <protection locked="0"/>
    </xf>
    <xf numFmtId="1" fontId="44" fillId="0" borderId="0" xfId="0" applyNumberFormat="1" applyFont="1" applyAlignment="1" applyProtection="1">
      <alignment horizontal="center" vertical="center" wrapText="1"/>
      <protection locked="0"/>
    </xf>
    <xf numFmtId="179" fontId="52" fillId="4" borderId="1" xfId="0" applyNumberFormat="1" applyFont="1" applyFill="1" applyBorder="1" applyAlignment="1">
      <alignment horizontal="center" vertical="center" textRotation="90"/>
    </xf>
    <xf numFmtId="178" fontId="10" fillId="0" borderId="0" xfId="8" applyNumberFormat="1" applyFont="1" applyAlignment="1" applyProtection="1">
      <alignment horizontal="center" vertical="center"/>
      <protection locked="0"/>
    </xf>
    <xf numFmtId="178" fontId="10" fillId="0" borderId="0" xfId="0" applyNumberFormat="1" applyFont="1" applyAlignment="1" applyProtection="1">
      <alignment horizontal="center" vertical="center" wrapText="1"/>
      <protection locked="0"/>
    </xf>
    <xf numFmtId="178" fontId="44" fillId="0" borderId="0" xfId="0" applyNumberFormat="1" applyFont="1" applyAlignment="1" applyProtection="1">
      <alignment horizontal="center" vertical="center" wrapText="1"/>
      <protection locked="0"/>
    </xf>
    <xf numFmtId="180" fontId="10" fillId="0" borderId="0" xfId="8" applyNumberFormat="1" applyFont="1" applyAlignment="1" applyProtection="1">
      <alignment horizontal="center" vertical="top"/>
      <protection locked="0"/>
    </xf>
    <xf numFmtId="180" fontId="10" fillId="0" borderId="0" xfId="0" applyNumberFormat="1" applyFont="1" applyAlignment="1" applyProtection="1">
      <alignment horizontal="center" vertical="top" wrapText="1"/>
      <protection locked="0"/>
    </xf>
    <xf numFmtId="180" fontId="34" fillId="0" borderId="0" xfId="0" applyNumberFormat="1" applyFont="1" applyAlignment="1" applyProtection="1">
      <alignment horizontal="center" vertical="center"/>
      <protection locked="0"/>
    </xf>
    <xf numFmtId="180" fontId="41" fillId="0" borderId="0" xfId="0" applyNumberFormat="1" applyFont="1" applyAlignment="1" applyProtection="1">
      <alignment horizontal="center" vertical="center" wrapText="1"/>
      <protection locked="0"/>
    </xf>
    <xf numFmtId="180" fontId="44" fillId="0" borderId="0" xfId="0" applyNumberFormat="1" applyFont="1" applyAlignment="1" applyProtection="1">
      <alignment horizontal="center" vertical="top" wrapText="1"/>
      <protection locked="0"/>
    </xf>
    <xf numFmtId="178" fontId="34" fillId="22" borderId="1" xfId="0" applyNumberFormat="1" applyFont="1" applyFill="1" applyBorder="1" applyAlignment="1" applyProtection="1">
      <alignment horizontal="center" vertical="center" wrapText="1"/>
      <protection locked="0"/>
    </xf>
    <xf numFmtId="178" fontId="34" fillId="23" borderId="1" xfId="0" applyNumberFormat="1" applyFont="1" applyFill="1" applyBorder="1" applyAlignment="1" applyProtection="1">
      <alignment horizontal="center" vertical="center" wrapText="1"/>
      <protection locked="0"/>
    </xf>
    <xf numFmtId="178" fontId="34" fillId="4" borderId="1" xfId="0" applyNumberFormat="1" applyFont="1" applyFill="1" applyBorder="1" applyAlignment="1" applyProtection="1">
      <alignment horizontal="center" vertical="center" wrapText="1"/>
      <protection locked="0"/>
    </xf>
    <xf numFmtId="178" fontId="41" fillId="0" borderId="1" xfId="0" applyNumberFormat="1" applyFont="1" applyBorder="1" applyAlignment="1" applyProtection="1">
      <alignment horizontal="center" vertical="top" wrapText="1"/>
      <protection locked="0"/>
    </xf>
    <xf numFmtId="170" fontId="34" fillId="6" borderId="3" xfId="8" applyNumberFormat="1" applyFont="1" applyFill="1" applyBorder="1" applyAlignment="1" applyProtection="1">
      <alignment horizontal="center" vertical="center" textRotation="90"/>
      <protection locked="0"/>
    </xf>
    <xf numFmtId="170" fontId="34" fillId="6" borderId="5" xfId="8" applyNumberFormat="1" applyFont="1" applyFill="1" applyBorder="1" applyAlignment="1" applyProtection="1">
      <alignment horizontal="center" vertical="center" textRotation="90"/>
      <protection locked="0"/>
    </xf>
    <xf numFmtId="49" fontId="61" fillId="24" borderId="1" xfId="0" applyNumberFormat="1" applyFont="1" applyFill="1" applyBorder="1" applyAlignment="1" applyProtection="1">
      <alignment horizontal="center" vertical="center" textRotation="90" wrapText="1"/>
      <protection locked="0"/>
    </xf>
    <xf numFmtId="181" fontId="62" fillId="25" borderId="1" xfId="0" applyNumberFormat="1" applyFont="1" applyFill="1" applyBorder="1" applyAlignment="1" applyProtection="1">
      <alignment horizontal="center" vertical="center" textRotation="90" wrapText="1"/>
      <protection locked="0"/>
    </xf>
    <xf numFmtId="0" fontId="63" fillId="7" borderId="0" xfId="8" applyFont="1" applyFill="1" applyAlignment="1" applyProtection="1">
      <alignment horizontal="center" vertical="center" textRotation="90" wrapText="1"/>
      <protection locked="0"/>
    </xf>
    <xf numFmtId="167" fontId="63" fillId="6" borderId="0" xfId="8" applyNumberFormat="1" applyFont="1" applyFill="1" applyAlignment="1" applyProtection="1">
      <alignment horizontal="center" vertical="center" textRotation="90" wrapText="1"/>
      <protection locked="0"/>
    </xf>
    <xf numFmtId="0" fontId="63" fillId="6" borderId="0" xfId="8" applyFont="1" applyFill="1" applyAlignment="1" applyProtection="1">
      <alignment horizontal="right" vertical="center" textRotation="90" wrapText="1"/>
      <protection locked="0"/>
    </xf>
    <xf numFmtId="0" fontId="63" fillId="6" borderId="0" xfId="8" applyFont="1" applyFill="1" applyAlignment="1" applyProtection="1">
      <alignment horizontal="center" vertical="center" textRotation="90" wrapText="1"/>
      <protection locked="0"/>
    </xf>
    <xf numFmtId="164" fontId="63" fillId="3" borderId="0" xfId="8" applyNumberFormat="1" applyFont="1" applyFill="1" applyAlignment="1" applyProtection="1">
      <alignment horizontal="center" vertical="center" textRotation="90" wrapText="1"/>
      <protection locked="0"/>
    </xf>
    <xf numFmtId="171" fontId="55" fillId="4" borderId="1" xfId="0" applyNumberFormat="1" applyFont="1" applyFill="1" applyBorder="1" applyAlignment="1">
      <alignment horizontal="center" vertical="center" textRotation="90"/>
    </xf>
    <xf numFmtId="171" fontId="36" fillId="2" borderId="8" xfId="0" applyNumberFormat="1" applyFont="1" applyFill="1" applyBorder="1" applyAlignment="1" applyProtection="1">
      <alignment horizontal="left" vertical="center"/>
      <protection locked="0"/>
    </xf>
    <xf numFmtId="171" fontId="36" fillId="2" borderId="4" xfId="0" applyNumberFormat="1" applyFont="1" applyFill="1" applyBorder="1" applyAlignment="1" applyProtection="1">
      <alignment horizontal="left" vertical="center"/>
      <protection locked="0"/>
    </xf>
    <xf numFmtId="171" fontId="36" fillId="0" borderId="8" xfId="0" applyNumberFormat="1" applyFont="1" applyBorder="1" applyAlignment="1" applyProtection="1">
      <alignment horizontal="left" vertical="center" wrapText="1"/>
      <protection locked="0"/>
    </xf>
    <xf numFmtId="171" fontId="36" fillId="0" borderId="9" xfId="0" applyNumberFormat="1" applyFont="1" applyBorder="1" applyAlignment="1" applyProtection="1">
      <alignment horizontal="left" vertical="center" wrapText="1"/>
      <protection locked="0"/>
    </xf>
    <xf numFmtId="171" fontId="55" fillId="4" borderId="16" xfId="0" applyNumberFormat="1" applyFont="1" applyFill="1" applyBorder="1" applyAlignment="1">
      <alignment horizontal="center" vertical="center" textRotation="90" wrapText="1"/>
    </xf>
    <xf numFmtId="171" fontId="54" fillId="4" borderId="16" xfId="0" applyNumberFormat="1" applyFont="1" applyFill="1" applyBorder="1" applyAlignment="1">
      <alignment horizontal="center" vertical="center" textRotation="90" wrapText="1"/>
    </xf>
    <xf numFmtId="171" fontId="55" fillId="0" borderId="0" xfId="0" applyNumberFormat="1" applyFont="1" applyAlignment="1" applyProtection="1">
      <alignment horizontal="center" vertical="center"/>
      <protection locked="0"/>
    </xf>
    <xf numFmtId="171" fontId="36" fillId="2" borderId="8" xfId="0" applyNumberFormat="1" applyFont="1" applyFill="1" applyBorder="1" applyAlignment="1" applyProtection="1">
      <alignment textRotation="90"/>
      <protection locked="0"/>
    </xf>
    <xf numFmtId="171" fontId="60" fillId="4" borderId="16" xfId="0" applyNumberFormat="1" applyFont="1" applyFill="1" applyBorder="1" applyAlignment="1" applyProtection="1">
      <alignment horizontal="left" vertical="center" textRotation="90" wrapText="1"/>
      <protection locked="0"/>
    </xf>
    <xf numFmtId="171" fontId="55" fillId="0" borderId="0" xfId="0" applyNumberFormat="1" applyFont="1" applyAlignment="1" applyProtection="1">
      <alignment horizontal="center" vertical="center" textRotation="90"/>
      <protection locked="0"/>
    </xf>
    <xf numFmtId="0" fontId="22" fillId="0" borderId="6" xfId="8" applyFont="1" applyBorder="1" applyAlignment="1" applyProtection="1">
      <alignment horizontal="center" vertical="center" wrapText="1"/>
      <protection locked="0"/>
    </xf>
    <xf numFmtId="0" fontId="24" fillId="0" borderId="6" xfId="8" applyFont="1" applyBorder="1" applyAlignment="1" applyProtection="1">
      <alignment horizontal="left" vertical="center" wrapText="1"/>
      <protection locked="0"/>
    </xf>
    <xf numFmtId="0" fontId="20" fillId="6" borderId="6" xfId="8" applyFont="1" applyFill="1" applyBorder="1" applyAlignment="1" applyProtection="1">
      <alignment horizontal="center" vertical="center" wrapText="1"/>
      <protection locked="0"/>
    </xf>
    <xf numFmtId="0" fontId="20" fillId="6" borderId="0" xfId="8" applyFont="1" applyFill="1" applyAlignment="1" applyProtection="1">
      <alignment horizontal="center" vertical="center" wrapText="1"/>
      <protection locked="0"/>
    </xf>
    <xf numFmtId="0" fontId="0" fillId="2" borderId="8" xfId="0" applyFill="1" applyBorder="1" applyAlignment="1" applyProtection="1">
      <alignment horizontal="center"/>
      <protection locked="0"/>
    </xf>
    <xf numFmtId="0" fontId="27" fillId="0" borderId="3" xfId="0" applyFont="1" applyBorder="1" applyAlignment="1" applyProtection="1">
      <alignment horizontal="center" vertical="center" wrapText="1"/>
      <protection locked="0"/>
    </xf>
    <xf numFmtId="0" fontId="27" fillId="0" borderId="4" xfId="0" applyFont="1" applyBorder="1" applyAlignment="1" applyProtection="1">
      <alignment horizontal="center" vertical="center" wrapText="1"/>
      <protection locked="0"/>
    </xf>
    <xf numFmtId="0" fontId="27" fillId="0" borderId="5" xfId="0" applyFont="1" applyBorder="1" applyAlignment="1" applyProtection="1">
      <alignment horizontal="center" vertical="center" wrapText="1"/>
      <protection locked="0"/>
    </xf>
    <xf numFmtId="165" fontId="28" fillId="0" borderId="3" xfId="0" applyNumberFormat="1" applyFont="1" applyBorder="1" applyAlignment="1" applyProtection="1">
      <alignment horizontal="center" vertical="center" wrapText="1"/>
      <protection locked="0"/>
    </xf>
    <xf numFmtId="165" fontId="28" fillId="0" borderId="4" xfId="0" applyNumberFormat="1" applyFon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34" fillId="0" borderId="4" xfId="0" applyFont="1" applyBorder="1" applyAlignment="1" applyProtection="1">
      <alignment horizontal="center" vertical="center" wrapText="1"/>
      <protection locked="0"/>
    </xf>
    <xf numFmtId="0" fontId="34" fillId="0" borderId="5" xfId="0" applyFont="1" applyBorder="1" applyAlignment="1" applyProtection="1">
      <alignment horizontal="center" vertical="center" wrapText="1"/>
      <protection locked="0"/>
    </xf>
    <xf numFmtId="0" fontId="27" fillId="12" borderId="17" xfId="0" applyFont="1" applyFill="1" applyBorder="1" applyAlignment="1" applyProtection="1">
      <alignment horizontal="center" vertical="center" wrapText="1"/>
      <protection locked="0"/>
    </xf>
    <xf numFmtId="0" fontId="27" fillId="12" borderId="8" xfId="0" applyFont="1" applyFill="1" applyBorder="1" applyAlignment="1" applyProtection="1">
      <alignment horizontal="center" vertical="center" wrapText="1"/>
      <protection locked="0"/>
    </xf>
    <xf numFmtId="0" fontId="27" fillId="12" borderId="9" xfId="0" applyFont="1" applyFill="1" applyBorder="1" applyAlignment="1" applyProtection="1">
      <alignment horizontal="center" vertical="center" wrapText="1"/>
      <protection locked="0"/>
    </xf>
    <xf numFmtId="0" fontId="27" fillId="3" borderId="17" xfId="0" applyFont="1" applyFill="1" applyBorder="1" applyAlignment="1" applyProtection="1">
      <alignment horizontal="center" vertical="center" wrapText="1"/>
      <protection locked="0"/>
    </xf>
    <xf numFmtId="0" fontId="27" fillId="3" borderId="8" xfId="0" applyFont="1" applyFill="1" applyBorder="1" applyAlignment="1" applyProtection="1">
      <alignment horizontal="center" vertical="center" wrapText="1"/>
      <protection locked="0"/>
    </xf>
    <xf numFmtId="0" fontId="63" fillId="6" borderId="6" xfId="8" applyFont="1" applyFill="1" applyBorder="1" applyAlignment="1" applyProtection="1">
      <alignment horizontal="center" vertical="center" textRotation="90" wrapText="1"/>
      <protection locked="0"/>
    </xf>
    <xf numFmtId="0" fontId="34" fillId="14" borderId="17" xfId="0" applyFont="1" applyFill="1" applyBorder="1" applyAlignment="1" applyProtection="1">
      <alignment horizontal="center" vertical="center" wrapText="1"/>
      <protection locked="0"/>
    </xf>
    <xf numFmtId="0" fontId="34" fillId="14" borderId="8" xfId="0" applyFont="1" applyFill="1" applyBorder="1" applyAlignment="1" applyProtection="1">
      <alignment horizontal="center" vertical="center" wrapText="1"/>
      <protection locked="0"/>
    </xf>
    <xf numFmtId="0" fontId="34" fillId="14" borderId="9" xfId="0" applyFont="1" applyFill="1" applyBorder="1" applyAlignment="1" applyProtection="1">
      <alignment horizontal="center" vertical="center" wrapText="1"/>
      <protection locked="0"/>
    </xf>
    <xf numFmtId="0" fontId="10" fillId="2" borderId="0" xfId="0" applyFont="1" applyFill="1" applyAlignment="1" applyProtection="1">
      <alignment horizontal="center" textRotation="90"/>
      <protection locked="0"/>
    </xf>
    <xf numFmtId="0" fontId="34" fillId="15" borderId="11" xfId="0" applyFont="1" applyFill="1" applyBorder="1" applyAlignment="1" applyProtection="1">
      <alignment horizontal="center" vertical="center" wrapText="1"/>
      <protection locked="0"/>
    </xf>
    <xf numFmtId="165" fontId="34" fillId="0" borderId="17" xfId="0" applyNumberFormat="1" applyFont="1" applyBorder="1" applyAlignment="1" applyProtection="1">
      <alignment horizontal="center" vertical="center" wrapText="1"/>
      <protection locked="0"/>
    </xf>
    <xf numFmtId="165" fontId="34" fillId="0" borderId="8" xfId="0" applyNumberFormat="1" applyFont="1" applyBorder="1" applyAlignment="1" applyProtection="1">
      <alignment horizontal="center" vertical="center" wrapText="1"/>
      <protection locked="0"/>
    </xf>
    <xf numFmtId="165" fontId="35" fillId="0" borderId="8" xfId="0" applyNumberFormat="1" applyFont="1" applyBorder="1" applyAlignment="1" applyProtection="1">
      <alignment horizontal="center" vertical="center" wrapText="1"/>
      <protection locked="0"/>
    </xf>
    <xf numFmtId="0" fontId="20" fillId="6" borderId="3" xfId="8" applyFont="1" applyFill="1" applyBorder="1" applyAlignment="1" applyProtection="1">
      <alignment horizontal="center" vertical="center" wrapText="1"/>
      <protection locked="0"/>
    </xf>
    <xf numFmtId="0" fontId="20" fillId="6" borderId="4" xfId="8" applyFont="1" applyFill="1" applyBorder="1" applyAlignment="1" applyProtection="1">
      <alignment horizontal="center" vertical="center" wrapText="1"/>
      <protection locked="0"/>
    </xf>
    <xf numFmtId="0" fontId="35" fillId="0" borderId="6" xfId="8" applyFont="1" applyBorder="1" applyAlignment="1" applyProtection="1">
      <alignment horizontal="center" vertical="center" wrapText="1"/>
      <protection locked="0"/>
    </xf>
  </cellXfs>
  <cellStyles count="35">
    <cellStyle name="Hyperlink" xfId="34" xr:uid="{05558C03-07E7-40A6-953F-C8D105479326}"/>
    <cellStyle name="Köprü" xfId="3" builtinId="8"/>
    <cellStyle name="Köprü 2" xfId="5" xr:uid="{00000000-0005-0000-0000-000001000000}"/>
    <cellStyle name="Köprü 3" xfId="33" xr:uid="{C68A16F6-1799-4F79-94B4-E57170820083}"/>
    <cellStyle name="Normal" xfId="0" builtinId="0"/>
    <cellStyle name="Normal 2" xfId="1" xr:uid="{00000000-0005-0000-0000-000003000000}"/>
    <cellStyle name="Normal 2 2" xfId="9" xr:uid="{00000000-0005-0000-0000-000004000000}"/>
    <cellStyle name="Normal 2 3" xfId="10" xr:uid="{00000000-0005-0000-0000-000005000000}"/>
    <cellStyle name="Normal 3" xfId="2" xr:uid="{00000000-0005-0000-0000-000006000000}"/>
    <cellStyle name="Normal 3 2" xfId="7" xr:uid="{00000000-0005-0000-0000-000007000000}"/>
    <cellStyle name="Normal 3 2 2" xfId="27" xr:uid="{00000000-0005-0000-0000-000008000000}"/>
    <cellStyle name="Normal 3 2 3" xfId="24" xr:uid="{00000000-0005-0000-0000-000009000000}"/>
    <cellStyle name="Normal 3 2 4" xfId="30" xr:uid="{00000000-0005-0000-0000-00000A000000}"/>
    <cellStyle name="Normal 3 2 5" xfId="21" xr:uid="{00000000-0005-0000-0000-00000B000000}"/>
    <cellStyle name="Normal 3 2 6" xfId="18" xr:uid="{00000000-0005-0000-0000-00000C000000}"/>
    <cellStyle name="Normal 3 2 7" xfId="15" xr:uid="{00000000-0005-0000-0000-00000D000000}"/>
    <cellStyle name="Normal 3 3" xfId="11" xr:uid="{00000000-0005-0000-0000-00000E000000}"/>
    <cellStyle name="Normal 4" xfId="4" xr:uid="{00000000-0005-0000-0000-00000F000000}"/>
    <cellStyle name="Normal 4 2" xfId="28" xr:uid="{00000000-0005-0000-0000-000010000000}"/>
    <cellStyle name="Normal 4 3" xfId="25" xr:uid="{00000000-0005-0000-0000-000011000000}"/>
    <cellStyle name="Normal 4 4" xfId="32" xr:uid="{00000000-0005-0000-0000-000012000000}"/>
    <cellStyle name="Normal 4 5" xfId="22" xr:uid="{00000000-0005-0000-0000-000013000000}"/>
    <cellStyle name="Normal 4 6" xfId="19" xr:uid="{00000000-0005-0000-0000-000014000000}"/>
    <cellStyle name="Normal 4 7" xfId="16" xr:uid="{00000000-0005-0000-0000-000015000000}"/>
    <cellStyle name="Normal 5" xfId="6" xr:uid="{00000000-0005-0000-0000-000016000000}"/>
    <cellStyle name="Normal 5 2" xfId="29" xr:uid="{00000000-0005-0000-0000-000017000000}"/>
    <cellStyle name="Normal 5 3" xfId="26" xr:uid="{00000000-0005-0000-0000-000018000000}"/>
    <cellStyle name="Normal 5 4" xfId="31" xr:uid="{00000000-0005-0000-0000-000019000000}"/>
    <cellStyle name="Normal 5 5" xfId="23" xr:uid="{00000000-0005-0000-0000-00001A000000}"/>
    <cellStyle name="Normal 5 6" xfId="20" xr:uid="{00000000-0005-0000-0000-00001B000000}"/>
    <cellStyle name="Normal 5 7" xfId="17" xr:uid="{00000000-0005-0000-0000-00001C000000}"/>
    <cellStyle name="Normal 5 8" xfId="12" xr:uid="{00000000-0005-0000-0000-00001D000000}"/>
    <cellStyle name="Normal 6" xfId="13" xr:uid="{00000000-0005-0000-0000-00001E000000}"/>
    <cellStyle name="Normal 7" xfId="14" xr:uid="{00000000-0005-0000-0000-00001F000000}"/>
    <cellStyle name="Normal_10273" xfId="8" xr:uid="{00000000-0005-0000-0000-000020000000}"/>
  </cellStyles>
  <dxfs count="12">
    <dxf>
      <fill>
        <patternFill>
          <bgColor rgb="FFFF0000"/>
        </patternFill>
      </fill>
    </dxf>
    <dxf>
      <font>
        <b/>
        <i/>
        <color auto="1"/>
      </font>
      <fill>
        <patternFill>
          <bgColor rgb="FFFFFF00"/>
        </patternFill>
      </fill>
    </dxf>
    <dxf>
      <font>
        <b val="0"/>
        <i/>
      </font>
      <fill>
        <patternFill>
          <bgColor rgb="FF00B050"/>
        </patternFill>
      </fill>
    </dxf>
    <dxf>
      <font>
        <b val="0"/>
        <i/>
      </font>
      <fill>
        <patternFill>
          <bgColor rgb="FFFF0000"/>
        </patternFill>
      </fill>
    </dxf>
    <dxf>
      <font>
        <color rgb="FFFF0000"/>
      </font>
    </dxf>
    <dxf>
      <font>
        <b/>
        <i val="0"/>
        <color rgb="FFFF0000"/>
      </font>
    </dxf>
    <dxf>
      <font>
        <b val="0"/>
        <i val="0"/>
        <color rgb="FFC00000"/>
      </font>
    </dxf>
    <dxf>
      <font>
        <b/>
        <i val="0"/>
        <color rgb="FFFF0000"/>
      </font>
    </dxf>
    <dxf>
      <font>
        <color rgb="FFC00000"/>
      </font>
    </dxf>
    <dxf>
      <font>
        <b/>
        <i/>
        <color auto="1"/>
      </font>
      <fill>
        <patternFill>
          <bgColor rgb="FFFFFF00"/>
        </patternFill>
      </fill>
    </dxf>
    <dxf>
      <font>
        <b val="0"/>
        <i/>
      </font>
      <fill>
        <patternFill>
          <bgColor rgb="FF00B050"/>
        </patternFill>
      </fill>
    </dxf>
    <dxf>
      <font>
        <b val="0"/>
        <i/>
      </font>
      <fill>
        <patternFill>
          <bgColor rgb="FFFF0000"/>
        </patternFill>
      </fill>
    </dxf>
  </dxfs>
  <tableStyles count="0" defaultTableStyle="TableStyleMedium9" defaultPivotStyle="PivotStyleLight16"/>
  <colors>
    <mruColors>
      <color rgb="FFEFFBF9"/>
      <color rgb="FFFF7C80"/>
      <color rgb="FFD6BBEB"/>
      <color rgb="FF0099CC"/>
      <color rgb="FFFF6600"/>
      <color rgb="FFFFFFD1"/>
      <color rgb="FFBF95DF"/>
      <color rgb="FFF1F7ED"/>
      <color rgb="FFEFF6FB"/>
      <color rgb="FFFFEF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externalLink" Target="externalLinks/externalLink3.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5" Type="http://schemas.openxmlformats.org/officeDocument/2006/relationships/sheetMetadata" Target="metadata.xml"/><Relationship Id="rId10" Type="http://schemas.openxmlformats.org/officeDocument/2006/relationships/externalLink" Target="externalLinks/externalLink6.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Hatalı</a:t>
            </a:r>
            <a:r>
              <a:rPr lang="tr-TR" baseline="0"/>
              <a:t> arıza oluş zamanı kontrolü</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FRACAS!$G$5:$G$6</c:f>
              <c:strCache>
                <c:ptCount val="2"/>
                <c:pt idx="0">
                  <c:v>BOZ-KAY5+6-FF-615</c:v>
                </c:pt>
                <c:pt idx="1">
                  <c:v>BOZ-KAY5+6-FF-616</c:v>
                </c:pt>
              </c:strCache>
            </c:strRef>
          </c:tx>
          <c:spPr>
            <a:solidFill>
              <a:schemeClr val="accent1"/>
            </a:solidFill>
            <a:ln>
              <a:noFill/>
            </a:ln>
            <a:effectLst/>
          </c:spPr>
          <c:invertIfNegative val="0"/>
          <c:cat>
            <c:strRef>
              <c:f>FRACAS!$E$5:$E$100</c:f>
              <c:strCache>
                <c:ptCount val="4"/>
                <c:pt idx="0">
                  <c:v>BOZ-KAY5+6-FF-616</c:v>
                </c:pt>
                <c:pt idx="1">
                  <c:v>BOZ-KAY5+6-FF-617</c:v>
                </c:pt>
                <c:pt idx="2">
                  <c:v>BOZ-KAY5+6-FF-618</c:v>
                </c:pt>
                <c:pt idx="3">
                  <c:v>BOZ-KAY5+6-FF-679</c:v>
                </c:pt>
              </c:strCache>
            </c:strRef>
          </c:cat>
          <c:val>
            <c:numRef>
              <c:f>FRACAS!$G$5:$G$100</c:f>
              <c:numCache>
                <c:formatCode>[$-F400]h:mm:ss\ AM/PM</c:formatCode>
                <c:ptCount val="9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numCache>
            </c:numRef>
          </c:val>
          <c:extLst>
            <c:ext xmlns:c16="http://schemas.microsoft.com/office/drawing/2014/chart" uri="{C3380CC4-5D6E-409C-BE32-E72D297353CC}">
              <c16:uniqueId val="{00000004-C20A-4502-A08E-DE8FD61D456C}"/>
            </c:ext>
          </c:extLst>
        </c:ser>
        <c:dLbls>
          <c:showLegendKey val="0"/>
          <c:showVal val="0"/>
          <c:showCatName val="0"/>
          <c:showSerName val="0"/>
          <c:showPercent val="0"/>
          <c:showBubbleSize val="0"/>
        </c:dLbls>
        <c:gapWidth val="219"/>
        <c:overlap val="-27"/>
        <c:axId val="1298655552"/>
        <c:axId val="1298658912"/>
      </c:barChart>
      <c:catAx>
        <c:axId val="129865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98658912"/>
        <c:crosses val="autoZero"/>
        <c:auto val="1"/>
        <c:lblAlgn val="ctr"/>
        <c:lblOffset val="100"/>
        <c:noMultiLvlLbl val="0"/>
      </c:catAx>
      <c:valAx>
        <c:axId val="1298658912"/>
        <c:scaling>
          <c:orientation val="minMax"/>
        </c:scaling>
        <c:delete val="0"/>
        <c:axPos val="l"/>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986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Arızalar</a:t>
            </a:r>
            <a:r>
              <a:rPr lang="tr-TR" baseline="0"/>
              <a:t> için Tamire Başlama Süresi -  Tamirat süresi </a:t>
            </a:r>
            <a:endParaRPr lang="tr-TR"/>
          </a:p>
        </c:rich>
      </c:tx>
      <c:layout>
        <c:manualLayout>
          <c:xMode val="edge"/>
          <c:yMode val="edge"/>
          <c:x val="0.4677183761575715"/>
          <c:y val="3.85147382559616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4.2084440294271191E-2"/>
          <c:y val="5.4416892099672619E-2"/>
          <c:w val="0.95106292383467506"/>
          <c:h val="0.91298338006335633"/>
        </c:manualLayout>
      </c:layout>
      <c:barChart>
        <c:barDir val="bar"/>
        <c:grouping val="stacked"/>
        <c:varyColors val="0"/>
        <c:ser>
          <c:idx val="1"/>
          <c:order val="0"/>
          <c:tx>
            <c:strRef>
              <c:f>FRACAS!$F$4</c:f>
              <c:strCache>
                <c:ptCount val="1"/>
                <c:pt idx="0">
                  <c:v>Hata Tarih
/Date</c:v>
                </c:pt>
              </c:strCache>
            </c:strRef>
          </c:tx>
          <c:spPr>
            <a:noFill/>
            <a:ln>
              <a:noFill/>
            </a:ln>
            <a:effectLst/>
          </c:spPr>
          <c:invertIfNegative val="0"/>
          <c:cat>
            <c:strRef>
              <c:f>FRACAS!$B$5:$B$100</c:f>
              <c:strCache>
                <c:ptCount val="4"/>
                <c:pt idx="0">
                  <c:v>3873(2)</c:v>
                </c:pt>
                <c:pt idx="1">
                  <c:v>3872(1)</c:v>
                </c:pt>
                <c:pt idx="2">
                  <c:v>3879(8)</c:v>
                </c:pt>
                <c:pt idx="3">
                  <c:v>3874(3)</c:v>
                </c:pt>
              </c:strCache>
            </c:strRef>
          </c:cat>
          <c:val>
            <c:numRef>
              <c:f>FRACAS!$H$5:$H$100</c:f>
              <c:numCache>
                <c:formatCode>d/m/yy\ h:mm;@</c:formatCode>
                <c:ptCount val="9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numCache>
            </c:numRef>
          </c:val>
          <c:extLst>
            <c:ext xmlns:c16="http://schemas.microsoft.com/office/drawing/2014/chart" uri="{C3380CC4-5D6E-409C-BE32-E72D297353CC}">
              <c16:uniqueId val="{00000000-A6BB-4423-B877-977027FF781D}"/>
            </c:ext>
          </c:extLst>
        </c:ser>
        <c:ser>
          <c:idx val="0"/>
          <c:order val="1"/>
          <c:tx>
            <c:strRef>
              <c:f>FRACAS!$BY$4</c:f>
              <c:strCache>
                <c:ptCount val="1"/>
                <c:pt idx="0">
                  <c:v>Tamire Başlama Süresi</c:v>
                </c:pt>
              </c:strCache>
            </c:strRef>
          </c:tx>
          <c:spPr>
            <a:solidFill>
              <a:srgbClr val="00B0F0"/>
            </a:solidFill>
            <a:ln>
              <a:solidFill>
                <a:srgbClr val="00B0F0"/>
              </a:solidFill>
            </a:ln>
            <a:effectLst>
              <a:glow>
                <a:srgbClr val="00B0F0">
                  <a:alpha val="0"/>
                </a:srgbClr>
              </a:glow>
              <a:outerShdw blurRad="50800" dist="38100" dir="10800000" algn="r" rotWithShape="0">
                <a:srgbClr val="00B0F0">
                  <a:alpha val="40000"/>
                </a:srgbClr>
              </a:outerShdw>
            </a:effectLst>
          </c:spPr>
          <c:invertIfNegative val="0"/>
          <c:cat>
            <c:strRef>
              <c:f>FRACAS!$B$5:$B$100</c:f>
              <c:strCache>
                <c:ptCount val="4"/>
                <c:pt idx="0">
                  <c:v>3873(2)</c:v>
                </c:pt>
                <c:pt idx="1">
                  <c:v>3872(1)</c:v>
                </c:pt>
                <c:pt idx="2">
                  <c:v>3879(8)</c:v>
                </c:pt>
                <c:pt idx="3">
                  <c:v>3874(3)</c:v>
                </c:pt>
              </c:strCache>
            </c:strRef>
          </c:cat>
          <c:val>
            <c:numRef>
              <c:f>FRACAS!$BY$5:$BY$100</c:f>
              <c:numCache>
                <c:formatCode>0.000</c:formatCode>
                <c:ptCount val="9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numCache>
            </c:numRef>
          </c:val>
          <c:extLst>
            <c:ext xmlns:c16="http://schemas.microsoft.com/office/drawing/2014/chart" uri="{C3380CC4-5D6E-409C-BE32-E72D297353CC}">
              <c16:uniqueId val="{00000001-A6BB-4423-B877-977027FF781D}"/>
            </c:ext>
          </c:extLst>
        </c:ser>
        <c:ser>
          <c:idx val="2"/>
          <c:order val="2"/>
          <c:tx>
            <c:strRef>
              <c:f>FRACAS!$BZ$4</c:f>
              <c:strCache>
                <c:ptCount val="1"/>
                <c:pt idx="0">
                  <c:v>Tamirat süresi </c:v>
                </c:pt>
              </c:strCache>
            </c:strRef>
          </c:tx>
          <c:spPr>
            <a:solidFill>
              <a:srgbClr val="FF0000"/>
            </a:solidFill>
            <a:ln>
              <a:solidFill>
                <a:srgbClr val="FF0000"/>
              </a:solidFill>
            </a:ln>
            <a:effectLst>
              <a:glow rad="596900">
                <a:srgbClr val="FF0000">
                  <a:alpha val="0"/>
                </a:srgbClr>
              </a:glow>
              <a:outerShdw blurRad="50800" dist="38100" algn="l" rotWithShape="0">
                <a:srgbClr val="FF0000">
                  <a:alpha val="40000"/>
                </a:srgbClr>
              </a:outerShdw>
              <a:softEdge rad="0"/>
            </a:effectLst>
          </c:spPr>
          <c:invertIfNegative val="0"/>
          <c:cat>
            <c:strRef>
              <c:f>FRACAS!$B$5:$B$100</c:f>
              <c:strCache>
                <c:ptCount val="4"/>
                <c:pt idx="0">
                  <c:v>3873(2)</c:v>
                </c:pt>
                <c:pt idx="1">
                  <c:v>3872(1)</c:v>
                </c:pt>
                <c:pt idx="2">
                  <c:v>3879(8)</c:v>
                </c:pt>
                <c:pt idx="3">
                  <c:v>3874(3)</c:v>
                </c:pt>
              </c:strCache>
            </c:strRef>
          </c:cat>
          <c:val>
            <c:numRef>
              <c:f>FRACAS!$BZ$5:$BZ$100</c:f>
              <c:numCache>
                <c:formatCode>0.000</c:formatCode>
                <c:ptCount val="95"/>
                <c:pt idx="0">
                  <c:v>1.0416666667006211</c:v>
                </c:pt>
                <c:pt idx="1">
                  <c:v>2.0979166667020763</c:v>
                </c:pt>
                <c:pt idx="2">
                  <c:v>1.0923611110993079</c:v>
                </c:pt>
                <c:pt idx="3">
                  <c:v>1.125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numCache>
            </c:numRef>
          </c:val>
          <c:extLst>
            <c:ext xmlns:c16="http://schemas.microsoft.com/office/drawing/2014/chart" uri="{C3380CC4-5D6E-409C-BE32-E72D297353CC}">
              <c16:uniqueId val="{00000002-A6BB-4423-B877-977027FF781D}"/>
            </c:ext>
          </c:extLst>
        </c:ser>
        <c:dLbls>
          <c:showLegendKey val="0"/>
          <c:showVal val="0"/>
          <c:showCatName val="0"/>
          <c:showSerName val="0"/>
          <c:showPercent val="0"/>
          <c:showBubbleSize val="0"/>
        </c:dLbls>
        <c:gapWidth val="0"/>
        <c:overlap val="-48"/>
        <c:axId val="672787872"/>
        <c:axId val="672779232"/>
      </c:barChart>
      <c:catAx>
        <c:axId val="6727878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crossAx val="672779232"/>
        <c:crosses val="autoZero"/>
        <c:auto val="1"/>
        <c:lblAlgn val="ctr"/>
        <c:lblOffset val="100"/>
        <c:noMultiLvlLbl val="0"/>
      </c:catAx>
      <c:valAx>
        <c:axId val="672779232"/>
        <c:scaling>
          <c:orientation val="minMax"/>
          <c:min val="45293"/>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d/m/yy\ h:mm;@"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72787872"/>
        <c:crosses val="autoZero"/>
        <c:crossBetween val="between"/>
      </c:valAx>
      <c:spPr>
        <a:noFill/>
        <a:ln>
          <a:noFill/>
        </a:ln>
        <a:effectLst/>
      </c:spPr>
    </c:plotArea>
    <c:legend>
      <c:legendPos val="r"/>
      <c:layout>
        <c:manualLayout>
          <c:xMode val="edge"/>
          <c:yMode val="edge"/>
          <c:x val="0.91202527260352051"/>
          <c:y val="0.64600335795951547"/>
          <c:w val="6.5668176021968602E-2"/>
          <c:h val="0.252362818538872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zero"/>
    <c:showDLblsOverMax val="0"/>
    <c:extLst/>
  </c:chart>
  <c:spPr>
    <a:solidFill>
      <a:schemeClr val="bg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13</xdr:col>
      <xdr:colOff>952500</xdr:colOff>
      <xdr:row>127</xdr:row>
      <xdr:rowOff>0</xdr:rowOff>
    </xdr:from>
    <xdr:ext cx="184731" cy="264560"/>
    <xdr:sp macro="" textlink="">
      <xdr:nvSpPr>
        <xdr:cNvPr id="2" name="2 Metin kutusu">
          <a:extLst>
            <a:ext uri="{FF2B5EF4-FFF2-40B4-BE49-F238E27FC236}">
              <a16:creationId xmlns:a16="http://schemas.microsoft.com/office/drawing/2014/main" id="{E0EC97D4-647F-46C8-80A0-D21BE74D9110}"/>
            </a:ext>
          </a:extLst>
        </xdr:cNvPr>
        <xdr:cNvSpPr txBox="1"/>
      </xdr:nvSpPr>
      <xdr:spPr>
        <a:xfrm>
          <a:off x="4905375" y="19113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127</xdr:row>
      <xdr:rowOff>0</xdr:rowOff>
    </xdr:from>
    <xdr:ext cx="184731" cy="264560"/>
    <xdr:sp macro="" textlink="">
      <xdr:nvSpPr>
        <xdr:cNvPr id="3" name="6 Metin kutusu">
          <a:extLst>
            <a:ext uri="{FF2B5EF4-FFF2-40B4-BE49-F238E27FC236}">
              <a16:creationId xmlns:a16="http://schemas.microsoft.com/office/drawing/2014/main" id="{9983C885-7477-41CB-9BE7-F7100842BB4B}"/>
            </a:ext>
          </a:extLst>
        </xdr:cNvPr>
        <xdr:cNvSpPr txBox="1"/>
      </xdr:nvSpPr>
      <xdr:spPr>
        <a:xfrm>
          <a:off x="4905375" y="19113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127</xdr:row>
      <xdr:rowOff>0</xdr:rowOff>
    </xdr:from>
    <xdr:ext cx="184731" cy="264560"/>
    <xdr:sp macro="" textlink="">
      <xdr:nvSpPr>
        <xdr:cNvPr id="4" name="7 Metin kutusu">
          <a:extLst>
            <a:ext uri="{FF2B5EF4-FFF2-40B4-BE49-F238E27FC236}">
              <a16:creationId xmlns:a16="http://schemas.microsoft.com/office/drawing/2014/main" id="{DDE27AB2-3CDB-4388-BEED-17DD5B257F19}"/>
            </a:ext>
          </a:extLst>
        </xdr:cNvPr>
        <xdr:cNvSpPr txBox="1"/>
      </xdr:nvSpPr>
      <xdr:spPr>
        <a:xfrm>
          <a:off x="4905375" y="19113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twoCellAnchor editAs="oneCell">
    <xdr:from>
      <xdr:col>0</xdr:col>
      <xdr:colOff>99061</xdr:colOff>
      <xdr:row>0</xdr:row>
      <xdr:rowOff>22861</xdr:rowOff>
    </xdr:from>
    <xdr:to>
      <xdr:col>7</xdr:col>
      <xdr:colOff>47625</xdr:colOff>
      <xdr:row>0</xdr:row>
      <xdr:rowOff>702553</xdr:rowOff>
    </xdr:to>
    <xdr:pic>
      <xdr:nvPicPr>
        <xdr:cNvPr id="5" name="Resim 4">
          <a:extLst>
            <a:ext uri="{FF2B5EF4-FFF2-40B4-BE49-F238E27FC236}">
              <a16:creationId xmlns:a16="http://schemas.microsoft.com/office/drawing/2014/main" id="{B29875C5-E163-4A91-BA31-A8C3C5D460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061" y="22861"/>
          <a:ext cx="2015489" cy="6796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13</xdr:col>
      <xdr:colOff>952500</xdr:colOff>
      <xdr:row>1207</xdr:row>
      <xdr:rowOff>0</xdr:rowOff>
    </xdr:from>
    <xdr:ext cx="184731" cy="264560"/>
    <xdr:sp macro="" textlink="">
      <xdr:nvSpPr>
        <xdr:cNvPr id="3" name="2 Metin kutusu">
          <a:extLst>
            <a:ext uri="{FF2B5EF4-FFF2-40B4-BE49-F238E27FC236}">
              <a16:creationId xmlns:a16="http://schemas.microsoft.com/office/drawing/2014/main" id="{00000000-0008-0000-0100-000003000000}"/>
            </a:ext>
          </a:extLst>
        </xdr:cNvPr>
        <xdr:cNvSpPr txBox="1"/>
      </xdr:nvSpPr>
      <xdr:spPr>
        <a:xfrm>
          <a:off x="3076575" y="91815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1207</xdr:row>
      <xdr:rowOff>0</xdr:rowOff>
    </xdr:from>
    <xdr:ext cx="184731" cy="264560"/>
    <xdr:sp macro="" textlink="">
      <xdr:nvSpPr>
        <xdr:cNvPr id="7" name="6 Metin kutusu">
          <a:extLst>
            <a:ext uri="{FF2B5EF4-FFF2-40B4-BE49-F238E27FC236}">
              <a16:creationId xmlns:a16="http://schemas.microsoft.com/office/drawing/2014/main" id="{00000000-0008-0000-0100-000007000000}"/>
            </a:ext>
          </a:extLst>
        </xdr:cNvPr>
        <xdr:cNvSpPr txBox="1"/>
      </xdr:nvSpPr>
      <xdr:spPr>
        <a:xfrm>
          <a:off x="5715000" y="18948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1207</xdr:row>
      <xdr:rowOff>0</xdr:rowOff>
    </xdr:from>
    <xdr:ext cx="184731" cy="264560"/>
    <xdr:sp macro="" textlink="">
      <xdr:nvSpPr>
        <xdr:cNvPr id="8" name="7 Metin kutusu">
          <a:extLst>
            <a:ext uri="{FF2B5EF4-FFF2-40B4-BE49-F238E27FC236}">
              <a16:creationId xmlns:a16="http://schemas.microsoft.com/office/drawing/2014/main" id="{00000000-0008-0000-0100-000008000000}"/>
            </a:ext>
          </a:extLst>
        </xdr:cNvPr>
        <xdr:cNvSpPr txBox="1"/>
      </xdr:nvSpPr>
      <xdr:spPr>
        <a:xfrm>
          <a:off x="5715000" y="55143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twoCellAnchor editAs="oneCell">
    <xdr:from>
      <xdr:col>0</xdr:col>
      <xdr:colOff>44823</xdr:colOff>
      <xdr:row>0</xdr:row>
      <xdr:rowOff>67235</xdr:rowOff>
    </xdr:from>
    <xdr:to>
      <xdr:col>11</xdr:col>
      <xdr:colOff>199184</xdr:colOff>
      <xdr:row>0</xdr:row>
      <xdr:rowOff>851646</xdr:rowOff>
    </xdr:to>
    <xdr:pic>
      <xdr:nvPicPr>
        <xdr:cNvPr id="4" name="Resim 3">
          <a:extLst>
            <a:ext uri="{FF2B5EF4-FFF2-40B4-BE49-F238E27FC236}">
              <a16:creationId xmlns:a16="http://schemas.microsoft.com/office/drawing/2014/main" id="{0FA66A1D-B3B9-4BDC-A932-90243A30D7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823" y="67235"/>
          <a:ext cx="2328457" cy="7844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27</xdr:col>
      <xdr:colOff>428625</xdr:colOff>
      <xdr:row>30</xdr:row>
      <xdr:rowOff>134471</xdr:rowOff>
    </xdr:to>
    <xdr:graphicFrame macro="">
      <xdr:nvGraphicFramePr>
        <xdr:cNvPr id="2" name="Grafik 1">
          <a:extLst>
            <a:ext uri="{FF2B5EF4-FFF2-40B4-BE49-F238E27FC236}">
              <a16:creationId xmlns:a16="http://schemas.microsoft.com/office/drawing/2014/main" id="{22129D62-FC09-4012-B0A1-2B33E42CC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280737</xdr:colOff>
      <xdr:row>1</xdr:row>
      <xdr:rowOff>10026</xdr:rowOff>
    </xdr:from>
    <xdr:to>
      <xdr:col>26</xdr:col>
      <xdr:colOff>20051</xdr:colOff>
      <xdr:row>154</xdr:row>
      <xdr:rowOff>0</xdr:rowOff>
    </xdr:to>
    <xdr:graphicFrame macro="">
      <xdr:nvGraphicFramePr>
        <xdr:cNvPr id="2" name="Grafik 1">
          <a:extLst>
            <a:ext uri="{FF2B5EF4-FFF2-40B4-BE49-F238E27FC236}">
              <a16:creationId xmlns:a16="http://schemas.microsoft.com/office/drawing/2014/main" id="{8EB559B9-4640-43FF-814B-9CE5B6FB7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ozankayatr.sharepoint.com/sites/ssharizatakip/Shared%20Documents/FRACAS%20ANAL&#304;Z/YAYINLANDI/FR_549_R04_FRACAS(Hata%20Raporlama%20Analizi%20ve%20D&#252;zeltici%20Aksiyon%20Sitemi)%20Formu.xlsx" TargetMode="External"/><Relationship Id="rId1" Type="http://schemas.openxmlformats.org/officeDocument/2006/relationships/externalLinkPath" Target="https://bozankayatr.sharepoint.com/sites/ssharizatakip/Shared%20Documents/FRACAS%20ANAL&#304;Z/YAYINLANDI/FR_549_R04_FRACAS(Hata%20Raporlama%20Analizi%20ve%20D&#252;zeltici%20Aksiyon%20Sitemi)%20Form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40.4.1\ortak\ortak_tcv\Users\genceratalay\AppData\Local\Microsoft\Windows\Temporary%20Internet%20Files\Content.Outlook\RXUWHSVV\Hakan%20B&#246;cekli\1.%20Ara&#231;%20Kalite%20Kontrol%20Dolu.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bozankayatr-my.sharepoint.com/personal/ahmetsaipdogan_bozankaya_com/Documents/SSH/6-Antalya(15)%20Tramway/5-RAMS/Bozankaya/2000_D&#305;&#351;%20Kaynak/100_Gebze-Dar&#305;ca%20Metrosu/Kupl&#246;r/RAM-LCC_v1.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ozankayatr.sharepoint.com/sites/ssharizatakip/Shared%20Documents/POWERAPPS/KAY5+6/SAYFA1.xlsx" TargetMode="External"/><Relationship Id="rId1" Type="http://schemas.openxmlformats.org/officeDocument/2006/relationships/externalLinkPath" Target="https://bozankayatr.sharepoint.com/sites/ssharizatakip/Shared%20Documents/POWERAPPS/KAY5+6/SAYFA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bozankayatr.sharepoint.com/sites/ssharizatakip/Shared%20Documents/FRACAS%20ANAL&#304;Z/KOC10_FRACAS(Hata%20Raporlama%20Analizi%20ve%20D&#252;zeltici%20Aksiyon%20Sitemi)%20Formu%20analiz.xlsx" TargetMode="External"/><Relationship Id="rId1" Type="http://schemas.openxmlformats.org/officeDocument/2006/relationships/externalLinkPath" Target="https://bozankayatr.sharepoint.com/sites/ssharizatakip/Shared%20Documents/FRACAS%20ANAL&#304;Z/KOC10_FRACAS(Hata%20Raporlama%20Analizi%20ve%20D&#252;zeltici%20Aksiyon%20Sitemi)%20Formu%20analiz.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bozankayatr.sharepoint.com/sites/SSHRO/Shared%20Documents/07-KAY5+6%20%20SSH/01%20-%20FRACAS/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Ug8-1uk3lUWYAKl9InyJYo5J-Ft7_QpFvgV35CLwwhQyo0xd8nQoSZuk4y4knpoW" itemId="01JQLNQQOJO3UC5Y6MAFHYUOM2Z3QPSXPL">
      <xxl21:absoluteUrl r:id="rId2"/>
    </xxl21:alternateUrls>
    <sheetNames>
      <sheetName val="FRACAS (YEDEK)"/>
      <sheetName val="FRACAS"/>
      <sheetName val="Açıklama (Description)"/>
      <sheetName val="Atamalar"/>
      <sheetName val="Haftalık KM Bilgisi"/>
      <sheetName val="Analizler"/>
    </sheetNames>
    <sheetDataSet>
      <sheetData sheetId="0"/>
      <sheetData sheetId="1"/>
      <sheetData sheetId="2"/>
      <sheetData sheetId="3">
        <row r="2">
          <cell r="A2" t="str">
            <v>TIM_1624</v>
          </cell>
        </row>
        <row r="3">
          <cell r="A3" t="str">
            <v>IASI_16</v>
          </cell>
        </row>
        <row r="4">
          <cell r="A4" t="str">
            <v>KAY_5+6</v>
          </cell>
        </row>
        <row r="5">
          <cell r="A5" t="str">
            <v>Ant_2</v>
          </cell>
        </row>
        <row r="6">
          <cell r="A6" t="str">
            <v>KOC_10</v>
          </cell>
        </row>
        <row r="7">
          <cell r="A7" t="str">
            <v>IST_100</v>
          </cell>
        </row>
        <row r="10">
          <cell r="A10" t="str">
            <v>Traction_Converter</v>
          </cell>
        </row>
        <row r="11">
          <cell r="A11" t="str">
            <v>Brake_System</v>
          </cell>
        </row>
        <row r="12">
          <cell r="A12" t="str">
            <v>Pantograf</v>
          </cell>
        </row>
        <row r="13">
          <cell r="A13" t="str">
            <v>TCMS</v>
          </cell>
        </row>
        <row r="14">
          <cell r="A14" t="str">
            <v>Passenger_HVAC_System</v>
          </cell>
        </row>
        <row r="15">
          <cell r="A15" t="str">
            <v>Driver_HVAC_System</v>
          </cell>
        </row>
        <row r="16">
          <cell r="A16" t="str">
            <v>Master_Controler</v>
          </cell>
        </row>
        <row r="17">
          <cell r="A17" t="str">
            <v>CCTV</v>
          </cell>
        </row>
        <row r="18">
          <cell r="A18" t="str">
            <v>HMI</v>
          </cell>
        </row>
        <row r="19">
          <cell r="A19" t="str">
            <v>Passenger_Information</v>
          </cell>
        </row>
        <row r="20">
          <cell r="A20" t="str">
            <v>Sanding_System</v>
          </cell>
        </row>
        <row r="21">
          <cell r="A21" t="str">
            <v>Motor</v>
          </cell>
        </row>
        <row r="22">
          <cell r="A22" t="str">
            <v>Gearbox</v>
          </cell>
        </row>
        <row r="23">
          <cell r="A23" t="str">
            <v>Horn_Bell</v>
          </cell>
        </row>
        <row r="24">
          <cell r="A24" t="str">
            <v>Door_System</v>
          </cell>
        </row>
        <row r="25">
          <cell r="A25" t="str">
            <v>HSCB</v>
          </cell>
        </row>
        <row r="26">
          <cell r="A26" t="str">
            <v>Lubrication_System</v>
          </cell>
        </row>
        <row r="27">
          <cell r="A27" t="str">
            <v>Suspantion_Damper</v>
          </cell>
        </row>
        <row r="28">
          <cell r="A28" t="str">
            <v>Couplers</v>
          </cell>
        </row>
        <row r="29">
          <cell r="A29" t="str">
            <v>Internal_Light</v>
          </cell>
        </row>
        <row r="30">
          <cell r="A30" t="str">
            <v>External_Light</v>
          </cell>
        </row>
        <row r="31">
          <cell r="A31" t="str">
            <v>Wiper_System</v>
          </cell>
        </row>
        <row r="32">
          <cell r="A32" t="str">
            <v>Gangway_Articulation</v>
          </cell>
        </row>
        <row r="33">
          <cell r="A33" t="str">
            <v>Other</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sayfa"/>
      <sheetName val="1. Araç Kalite Kontrol Verileri"/>
      <sheetName val="Hata Sınıfları"/>
      <sheetName val="Hata Durumu"/>
      <sheetName val="Hata Kaynağı"/>
      <sheetName val="Hata Giderme Yöntemi"/>
      <sheetName val="Araç Bazı KM"/>
      <sheetName val="Hata Çeşidi&amp;Adet"/>
      <sheetName val="Hata Kaynağı&amp;Adet"/>
      <sheetName val="Kalitesizlik Maliytlerine Et."/>
      <sheetName val="123"/>
      <sheetName val="Maliyet Bazlı Hata Parato"/>
      <sheetName val="Sayfa2"/>
      <sheetName val="KG-F27 Toplantı Tutanağı"/>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Prerequisit"/>
      <sheetName val="PM"/>
      <sheetName val="SSL"/>
      <sheetName val="CM-REL"/>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oc"/>
      <sheetName val="SayfaKAY"/>
      <sheetName val="KOC10 NCR"/>
      <sheetName val="Sayfa5"/>
      <sheetName val="SAYFA1"/>
    </sheetNames>
    <sheetDataSet>
      <sheetData sheetId="0" refreshError="1"/>
      <sheetData sheetId="1">
        <row r="2">
          <cell r="C2" t="str">
            <v>KAY5+6</v>
          </cell>
          <cell r="D2" t="str">
            <v>3876(5)</v>
          </cell>
          <cell r="E2" t="str">
            <v>P</v>
          </cell>
          <cell r="F2">
            <v>34800</v>
          </cell>
          <cell r="G2" t="str">
            <v>BOZ-KAY5+6-FF-001</v>
          </cell>
          <cell r="H2">
            <v>45169.208333333299</v>
          </cell>
          <cell r="I2" t="str">
            <v>Hat/Line</v>
          </cell>
          <cell r="J2" t="str">
            <v>Müşteri</v>
          </cell>
          <cell r="L2" t="str">
            <v>Emniyet Sistemi</v>
          </cell>
          <cell r="M2" t="str">
            <v>Gücel saatden ileri</v>
          </cell>
          <cell r="N2" t="str">
            <v>MER konnektör sökülerek yeniden takıldı araç saat güncellendi</v>
          </cell>
          <cell r="P2" t="str">
            <v>C-Uyarı, sürüş devamlılığı</v>
          </cell>
          <cell r="Q2" t="str">
            <v>C(Sisteme etki etmeyen arıza)</v>
          </cell>
          <cell r="R2" t="str">
            <v>N.A(Yaralanma yok)</v>
          </cell>
          <cell r="S2" t="str">
            <v>(I) İlk Defa Karşılaşılan Arıza</v>
          </cell>
          <cell r="U2" t="str">
            <v>Tedarikçi</v>
          </cell>
          <cell r="V2" t="str">
            <v>MEDCOM SP. Z O.O. SP. Z O.O.</v>
          </cell>
          <cell r="W2" t="str">
            <v>Evet</v>
          </cell>
          <cell r="X2" t="str">
            <v>MEDCOM SP. Z O.O.</v>
          </cell>
          <cell r="AD2" t="str">
            <v>*Arıza çözülecek</v>
          </cell>
          <cell r="AE2">
            <v>45535.294618055603</v>
          </cell>
          <cell r="AG2" t="str">
            <v>Medcom</v>
          </cell>
          <cell r="AH2" t="str">
            <v>(MER-01) XKAZA KAYIT CİHAZ KOMP.</v>
          </cell>
          <cell r="AI2" t="str">
            <v>E815-7001</v>
          </cell>
          <cell r="AJ2" t="str">
            <v/>
          </cell>
          <cell r="AL2" t="str">
            <v/>
          </cell>
          <cell r="AM2" t="str">
            <v/>
          </cell>
          <cell r="AP2">
            <v>45535.333333333299</v>
          </cell>
          <cell r="AQ2" t="str">
            <v/>
          </cell>
          <cell r="AT2" t="str">
            <v/>
          </cell>
          <cell r="AV2" t="str">
            <v/>
          </cell>
          <cell r="AW2" t="str">
            <v/>
          </cell>
          <cell r="AX2" t="str">
            <v/>
          </cell>
          <cell r="AZ2">
            <v>1</v>
          </cell>
          <cell r="BA2">
            <v>45535.416666666701</v>
          </cell>
        </row>
        <row r="3">
          <cell r="C3" t="str">
            <v>KAY5+6</v>
          </cell>
          <cell r="D3" t="str">
            <v>3874(3)</v>
          </cell>
          <cell r="E3" t="str">
            <v>MA</v>
          </cell>
          <cell r="F3">
            <v>45200</v>
          </cell>
          <cell r="G3" t="str">
            <v>BOZ-KAY5+6-FF-002</v>
          </cell>
          <cell r="H3">
            <v>45254.666666666701</v>
          </cell>
          <cell r="I3" t="str">
            <v>Hat/Line</v>
          </cell>
          <cell r="J3" t="str">
            <v>Müşteri</v>
          </cell>
          <cell r="L3" t="str">
            <v>PA/PIS/CCTV</v>
          </cell>
          <cell r="M3" t="str">
            <v>ayna kameraları çalışmıyor</v>
          </cell>
          <cell r="N3" t="str">
            <v>3876-74 ayna kameraları arızalı şikayeti vardı her iki araç kameralarında olumsuz bir durum yok</v>
          </cell>
          <cell r="P3" t="str">
            <v>C-Uyarı, sürüş devamlılığı</v>
          </cell>
          <cell r="Q3" t="str">
            <v>C(Sisteme etki etmeyen arıza)</v>
          </cell>
          <cell r="R3" t="str">
            <v>N.A(Yaralanma yok)</v>
          </cell>
          <cell r="S3" t="str">
            <v>(II) Aynı Araçta Tekrarlayan Arıza</v>
          </cell>
          <cell r="U3" t="str">
            <v>Tedarikçi</v>
          </cell>
          <cell r="V3" t="str">
            <v>NSC</v>
          </cell>
          <cell r="W3" t="str">
            <v>Evet</v>
          </cell>
          <cell r="X3" t="str">
            <v>NSC TEKNOLOJİ ve İNŞAAT LTD.ŞTİ.</v>
          </cell>
          <cell r="AD3" t="str">
            <v>*Arıza çözülecek</v>
          </cell>
          <cell r="AE3">
            <v>45535.361909722204</v>
          </cell>
          <cell r="AG3" t="str">
            <v>NSC</v>
          </cell>
          <cell r="AH3" t="str">
            <v>CCTV EKRANI</v>
          </cell>
          <cell r="AI3" t="str">
            <v>E810-7145</v>
          </cell>
          <cell r="AJ3" t="str">
            <v/>
          </cell>
          <cell r="AL3" t="str">
            <v/>
          </cell>
          <cell r="AM3" t="str">
            <v/>
          </cell>
          <cell r="AP3" t="str">
            <v/>
          </cell>
          <cell r="AQ3" t="str">
            <v/>
          </cell>
          <cell r="AT3" t="str">
            <v/>
          </cell>
          <cell r="AV3" t="str">
            <v/>
          </cell>
          <cell r="AW3" t="str">
            <v/>
          </cell>
          <cell r="AX3" t="str">
            <v/>
          </cell>
          <cell r="AZ3">
            <v>1</v>
          </cell>
          <cell r="BA3">
            <v>45535.5</v>
          </cell>
        </row>
        <row r="4">
          <cell r="C4" t="str">
            <v>KAY5+6</v>
          </cell>
          <cell r="D4" t="str">
            <v>3873(2)</v>
          </cell>
          <cell r="E4" t="str">
            <v>MA</v>
          </cell>
          <cell r="F4">
            <v>44400</v>
          </cell>
          <cell r="G4" t="str">
            <v>BOZ-KAY5+6-FF-003</v>
          </cell>
          <cell r="H4">
            <v>45255.193055555603</v>
          </cell>
          <cell r="I4" t="str">
            <v>Hat/Line</v>
          </cell>
          <cell r="J4" t="str">
            <v>Müşteri</v>
          </cell>
          <cell r="L4" t="str">
            <v>PA/PIS/CCTV</v>
          </cell>
          <cell r="M4" t="str">
            <v>aracın ayna kamera görüntüsü gelmiyor</v>
          </cell>
          <cell r="N4" t="str">
            <v>aracın her iki panel pc arızalı 3877 den alınarak b tarafa takıldı aracın a tarafta panel pc yok dekuplaj edilmeyecek</v>
          </cell>
          <cell r="P4" t="str">
            <v>C-Uyarı, sürüş devamlılığı</v>
          </cell>
          <cell r="Q4" t="str">
            <v>C(Sisteme etki etmeyen arıza)</v>
          </cell>
          <cell r="R4" t="str">
            <v>N.A(Yaralanma yok)</v>
          </cell>
          <cell r="S4" t="str">
            <v>(II) Aynı Araçta Tekrarlayan Arıza</v>
          </cell>
          <cell r="U4" t="str">
            <v>Tedarikçi</v>
          </cell>
          <cell r="V4" t="str">
            <v>NSC</v>
          </cell>
          <cell r="W4" t="str">
            <v>Evet</v>
          </cell>
          <cell r="X4" t="str">
            <v>NSC TEKNOLOJİ ve İNŞAAT LTD.ŞTİ.</v>
          </cell>
          <cell r="AD4" t="str">
            <v>*Arıza çözülecek</v>
          </cell>
          <cell r="AE4">
            <v>45535.351909722202</v>
          </cell>
          <cell r="AG4" t="str">
            <v>NSC</v>
          </cell>
          <cell r="AH4" t="str">
            <v>CCTV EKRANI</v>
          </cell>
          <cell r="AI4" t="str">
            <v>E810-7145</v>
          </cell>
          <cell r="AJ4" t="str">
            <v/>
          </cell>
          <cell r="AL4" t="str">
            <v/>
          </cell>
          <cell r="AM4" t="str">
            <v/>
          </cell>
          <cell r="AP4" t="str">
            <v/>
          </cell>
          <cell r="AQ4" t="str">
            <v/>
          </cell>
          <cell r="AT4" t="str">
            <v/>
          </cell>
          <cell r="AV4" t="str">
            <v/>
          </cell>
          <cell r="AW4" t="str">
            <v/>
          </cell>
          <cell r="AX4" t="str">
            <v/>
          </cell>
          <cell r="AZ4">
            <v>1</v>
          </cell>
          <cell r="BA4">
            <v>45535.5</v>
          </cell>
        </row>
        <row r="5">
          <cell r="C5" t="str">
            <v>KAY5+6</v>
          </cell>
          <cell r="D5" t="str">
            <v>3873(2)</v>
          </cell>
          <cell r="E5" t="str">
            <v>MA</v>
          </cell>
          <cell r="F5">
            <v>44400</v>
          </cell>
          <cell r="G5" t="str">
            <v>BOZ-KAY5+6-FF-004</v>
          </cell>
          <cell r="H5">
            <v>45255.193055555603</v>
          </cell>
          <cell r="I5" t="str">
            <v>Hat/Line</v>
          </cell>
          <cell r="J5" t="str">
            <v>Müşteri</v>
          </cell>
          <cell r="L5" t="str">
            <v>PA/PIS/CCTV</v>
          </cell>
          <cell r="M5" t="str">
            <v>aracın ayna kamera görüntüsü gelmiyor</v>
          </cell>
          <cell r="N5" t="str">
            <v>gün itibari ile araç serviste çalışmaktadır</v>
          </cell>
          <cell r="P5" t="str">
            <v>C-Uyarı, sürüş devamlılığı</v>
          </cell>
          <cell r="Q5" t="str">
            <v>C(Sisteme etki etmeyen arıza)</v>
          </cell>
          <cell r="R5" t="str">
            <v>N.A(Yaralanma yok)</v>
          </cell>
          <cell r="S5" t="str">
            <v>(II) Aynı Araçta Tekrarlayan Arıza</v>
          </cell>
          <cell r="U5" t="str">
            <v>Tedarikçi</v>
          </cell>
          <cell r="V5" t="str">
            <v>NSC</v>
          </cell>
          <cell r="W5" t="str">
            <v>Evet</v>
          </cell>
          <cell r="X5" t="str">
            <v>NSC TEKNOLOJİ ve İNŞAAT LTD.ŞTİ.</v>
          </cell>
          <cell r="AD5" t="str">
            <v>*Arıza çözülecek</v>
          </cell>
          <cell r="AE5">
            <v>45535.353923611103</v>
          </cell>
          <cell r="AG5" t="str">
            <v>NSC</v>
          </cell>
          <cell r="AH5" t="str">
            <v>CCTV EKRANI</v>
          </cell>
          <cell r="AI5" t="str">
            <v>E810-7145</v>
          </cell>
          <cell r="AJ5" t="str">
            <v/>
          </cell>
          <cell r="AL5" t="str">
            <v/>
          </cell>
          <cell r="AM5" t="str">
            <v/>
          </cell>
          <cell r="AP5" t="str">
            <v/>
          </cell>
          <cell r="AQ5" t="str">
            <v/>
          </cell>
          <cell r="AT5" t="str">
            <v/>
          </cell>
          <cell r="AV5" t="str">
            <v/>
          </cell>
          <cell r="AW5" t="str">
            <v/>
          </cell>
          <cell r="AX5" t="str">
            <v/>
          </cell>
          <cell r="AZ5">
            <v>1</v>
          </cell>
          <cell r="BA5">
            <v>45535.5</v>
          </cell>
        </row>
        <row r="6">
          <cell r="C6" t="str">
            <v>KAY5+6</v>
          </cell>
          <cell r="D6" t="str">
            <v>3875(4)</v>
          </cell>
          <cell r="E6" t="str">
            <v>MA</v>
          </cell>
          <cell r="F6">
            <v>45600</v>
          </cell>
          <cell r="G6" t="str">
            <v>BOZ-KAY5+6-FF-005</v>
          </cell>
          <cell r="H6">
            <v>45255.809710648202</v>
          </cell>
          <cell r="I6" t="str">
            <v>Hat/Line</v>
          </cell>
          <cell r="J6" t="str">
            <v>Müşteri</v>
          </cell>
          <cell r="L6" t="str">
            <v>PA/PIS/CCTV</v>
          </cell>
          <cell r="M6" t="str">
            <v>ayna kameralar çalışmıyor</v>
          </cell>
          <cell r="N6" t="str">
            <v>3874 aynakamera görüntü gelmiyordu araç numarası yanlıştı düzeltildi görüntüler geldi</v>
          </cell>
          <cell r="P6" t="str">
            <v>C-Uyarı, sürüş devamlılığı</v>
          </cell>
          <cell r="Q6" t="str">
            <v>C(Sisteme etki etmeyen arıza)</v>
          </cell>
          <cell r="R6" t="str">
            <v>N.A(Yaralanma yok)</v>
          </cell>
          <cell r="S6" t="str">
            <v>(II) Aynı Araçta Tekrarlayan Arıza</v>
          </cell>
          <cell r="U6" t="str">
            <v>Tedarikçi</v>
          </cell>
          <cell r="V6" t="str">
            <v>NSC</v>
          </cell>
          <cell r="W6" t="str">
            <v>Evet</v>
          </cell>
          <cell r="X6" t="str">
            <v>NSC TEKNOLOJİ ve İNŞAAT LTD.ŞTİ.</v>
          </cell>
          <cell r="AD6" t="str">
            <v>*Arıza çözülecek</v>
          </cell>
          <cell r="AE6">
            <v>45535.365370370397</v>
          </cell>
          <cell r="AG6" t="str">
            <v>NSC</v>
          </cell>
          <cell r="AH6" t="str">
            <v>CCTV EKRANI</v>
          </cell>
          <cell r="AI6" t="str">
            <v>E810-7145</v>
          </cell>
          <cell r="AJ6" t="str">
            <v/>
          </cell>
          <cell r="AL6" t="str">
            <v/>
          </cell>
          <cell r="AM6" t="str">
            <v/>
          </cell>
          <cell r="AP6" t="str">
            <v/>
          </cell>
          <cell r="AQ6" t="str">
            <v/>
          </cell>
          <cell r="AT6" t="str">
            <v/>
          </cell>
          <cell r="AV6" t="str">
            <v/>
          </cell>
          <cell r="AW6" t="str">
            <v/>
          </cell>
          <cell r="AX6" t="str">
            <v/>
          </cell>
          <cell r="AZ6">
            <v>1</v>
          </cell>
          <cell r="BA6">
            <v>45535.4375</v>
          </cell>
        </row>
        <row r="7">
          <cell r="C7" t="str">
            <v>KAY5+6</v>
          </cell>
          <cell r="D7" t="str">
            <v>3873(2)</v>
          </cell>
          <cell r="E7" t="str">
            <v>MB</v>
          </cell>
          <cell r="F7">
            <v>44600</v>
          </cell>
          <cell r="G7" t="str">
            <v>BOZ-KAY5+6-FF-006</v>
          </cell>
          <cell r="H7">
            <v>45257.666666666701</v>
          </cell>
          <cell r="I7" t="str">
            <v>Hat/Line</v>
          </cell>
          <cell r="J7" t="str">
            <v>Müşteri</v>
          </cell>
          <cell r="L7" t="str">
            <v>HVAC Sürücü</v>
          </cell>
          <cell r="M7" t="str">
            <v>kabin kliması ısıtması yetersiz</v>
          </cell>
          <cell r="N7" t="str">
            <v>araç kontrol edildi psb1 önemsiz arıza  vermiş araç resetlendi psb1 ve klimalar sorunsuz çalışıyor</v>
          </cell>
          <cell r="P7" t="str">
            <v>C-Uyarı, sürüş devamlılığı</v>
          </cell>
          <cell r="Q7" t="str">
            <v>B(Servisten çekmeye etki eden arıza)</v>
          </cell>
          <cell r="R7" t="str">
            <v>N.A(Yaralanma yok)</v>
          </cell>
          <cell r="S7" t="str">
            <v>(II) Aynı Araçta Tekrarlayan Arıza</v>
          </cell>
          <cell r="U7" t="str">
            <v>Tedarikçi</v>
          </cell>
          <cell r="V7" t="str">
            <v>ELTESAN ELEKTRO MEKANİK SOĞUTMA SAN</v>
          </cell>
          <cell r="W7" t="str">
            <v>Evet</v>
          </cell>
          <cell r="X7" t="str">
            <v>ELTESAN ELEKTRO MEKANİK SOĞUTMA SAN</v>
          </cell>
          <cell r="AD7" t="str">
            <v>*Arıza çözülecek</v>
          </cell>
          <cell r="AE7">
            <v>45535.3683101852</v>
          </cell>
          <cell r="AG7" t="str">
            <v>Eltesan</v>
          </cell>
          <cell r="AH7" t="str">
            <v>SURUCU KLIMASI-Eltesan/Hispacold 4,5 KW</v>
          </cell>
          <cell r="AI7" t="str">
            <v>H500-7243</v>
          </cell>
          <cell r="AJ7" t="str">
            <v/>
          </cell>
          <cell r="AL7" t="str">
            <v/>
          </cell>
          <cell r="AM7" t="str">
            <v/>
          </cell>
          <cell r="AP7" t="str">
            <v/>
          </cell>
          <cell r="AQ7" t="str">
            <v/>
          </cell>
          <cell r="AT7" t="str">
            <v/>
          </cell>
          <cell r="AV7" t="str">
            <v/>
          </cell>
          <cell r="AW7" t="str">
            <v/>
          </cell>
          <cell r="AX7" t="str">
            <v/>
          </cell>
          <cell r="AZ7">
            <v>1</v>
          </cell>
          <cell r="BA7">
            <v>45535.458333333299</v>
          </cell>
        </row>
        <row r="8">
          <cell r="C8" t="str">
            <v>KAY5+6</v>
          </cell>
          <cell r="D8" t="str">
            <v>3874(3)</v>
          </cell>
          <cell r="E8" t="str">
            <v>RB</v>
          </cell>
          <cell r="F8">
            <v>45000</v>
          </cell>
          <cell r="G8" t="str">
            <v>BOZ-KAY5+6-FF-007</v>
          </cell>
          <cell r="H8">
            <v>45261.256944444402</v>
          </cell>
          <cell r="I8" t="str">
            <v>Hat/Line</v>
          </cell>
          <cell r="J8" t="str">
            <v>Müşteri</v>
          </cell>
          <cell r="L8" t="str">
            <v>PA/PIS/CCTV</v>
          </cell>
          <cell r="M8" t="str">
            <v>ORTA KISIMDAKİ EKRANLARDA KARARMA MEVCUT</v>
          </cell>
          <cell r="N8" t="str">
            <v>EKRAN DEĞİŞİMİ YAPILDI</v>
          </cell>
          <cell r="P8" t="str">
            <v>C-Uyarı, sürüş devamlılığı</v>
          </cell>
          <cell r="Q8" t="str">
            <v>C(Sisteme etki etmeyen arıza)</v>
          </cell>
          <cell r="R8" t="str">
            <v>N.A(Yaralanma yok)</v>
          </cell>
          <cell r="S8" t="str">
            <v>(II) Aynı Araçta Tekrarlayan Arıza</v>
          </cell>
          <cell r="U8" t="str">
            <v>Tedarikçi</v>
          </cell>
          <cell r="V8" t="str">
            <v>ATAK ULAŞIM SAN.TİC.LTD.ŞTİ.</v>
          </cell>
          <cell r="W8" t="str">
            <v>Evet</v>
          </cell>
          <cell r="X8" t="str">
            <v>ATAK ULAŞIM SAN.TİC.LTD.ŞTİ.</v>
          </cell>
          <cell r="AD8" t="str">
            <v>*Ekipman değiştirilecek</v>
          </cell>
          <cell r="AE8">
            <v>45261.291666666701</v>
          </cell>
          <cell r="AG8" t="str">
            <v>Atak</v>
          </cell>
          <cell r="AH8" t="str">
            <v>28.6"  EKRAN</v>
          </cell>
          <cell r="AI8" t="str">
            <v>E840-7120</v>
          </cell>
          <cell r="AJ8">
            <v>1</v>
          </cell>
          <cell r="AL8" t="str">
            <v/>
          </cell>
          <cell r="AM8" t="str">
            <v/>
          </cell>
          <cell r="AP8" t="str">
            <v/>
          </cell>
          <cell r="AQ8" t="str">
            <v/>
          </cell>
          <cell r="AT8" t="str">
            <v/>
          </cell>
          <cell r="AV8" t="str">
            <v/>
          </cell>
          <cell r="AW8" t="str">
            <v/>
          </cell>
          <cell r="AX8" t="str">
            <v/>
          </cell>
          <cell r="AZ8">
            <v>1</v>
          </cell>
          <cell r="BA8">
            <v>45261.375</v>
          </cell>
        </row>
        <row r="9">
          <cell r="C9" t="str">
            <v>KAY5+6</v>
          </cell>
          <cell r="D9" t="str">
            <v>3875(4)</v>
          </cell>
          <cell r="E9" t="str">
            <v>MB</v>
          </cell>
          <cell r="F9">
            <v>34800</v>
          </cell>
          <cell r="G9" t="str">
            <v>BOZ-KAY5+6-FF-008</v>
          </cell>
          <cell r="H9">
            <v>45261.619444444397</v>
          </cell>
          <cell r="I9" t="str">
            <v>Hat/Line</v>
          </cell>
          <cell r="J9" t="str">
            <v>Müşteri</v>
          </cell>
          <cell r="L9" t="str">
            <v>PA/PIS/CCTV</v>
          </cell>
          <cell r="M9" t="str">
            <v>3875 sol taraf varış yönü sadece c harfi yazıyor</v>
          </cell>
          <cell r="N9" t="str">
            <v>AU300 ve sistem resetlendi.Arıza davamlılığı görülmedi</v>
          </cell>
          <cell r="P9" t="str">
            <v>C-Uyarı, sürüş devamlılığı</v>
          </cell>
          <cell r="Q9" t="str">
            <v>C(Sisteme etki etmeyen arıza)</v>
          </cell>
          <cell r="R9" t="str">
            <v>N.A(Yaralanma yok)</v>
          </cell>
          <cell r="S9" t="str">
            <v>(I) İlk Defa Karşılaşılan Arıza</v>
          </cell>
          <cell r="U9" t="str">
            <v>Tedarikçi</v>
          </cell>
          <cell r="V9" t="str">
            <v>ATAK ULAŞIM SAN.TİC.LTD.ŞTİ.</v>
          </cell>
          <cell r="W9" t="str">
            <v>Evet</v>
          </cell>
          <cell r="X9" t="str">
            <v>ATAK ULAŞIM SAN.TİC.LTD.ŞTİ.</v>
          </cell>
          <cell r="AD9" t="str">
            <v>*Arıza çözülecek</v>
          </cell>
          <cell r="AE9">
            <v>45535.371585648201</v>
          </cell>
          <cell r="AG9" t="str">
            <v>Atak</v>
          </cell>
          <cell r="AH9" t="str">
            <v>Merkez Ünite AU300 (train bus, vehicle b</v>
          </cell>
          <cell r="AI9" t="str">
            <v>E840-7002</v>
          </cell>
          <cell r="AJ9" t="str">
            <v/>
          </cell>
          <cell r="AL9" t="str">
            <v/>
          </cell>
          <cell r="AM9" t="str">
            <v/>
          </cell>
          <cell r="AP9" t="str">
            <v/>
          </cell>
          <cell r="AQ9" t="str">
            <v/>
          </cell>
          <cell r="AT9" t="str">
            <v/>
          </cell>
          <cell r="AV9" t="str">
            <v/>
          </cell>
          <cell r="AW9" t="str">
            <v/>
          </cell>
          <cell r="AX9" t="str">
            <v/>
          </cell>
          <cell r="AZ9">
            <v>1</v>
          </cell>
          <cell r="BA9">
            <v>45535.458333333299</v>
          </cell>
        </row>
        <row r="10">
          <cell r="C10" t="str">
            <v>KAY5+6</v>
          </cell>
          <cell r="D10" t="str">
            <v>3876(5)</v>
          </cell>
          <cell r="E10" t="str">
            <v>MA</v>
          </cell>
          <cell r="F10">
            <v>11111</v>
          </cell>
          <cell r="G10" t="str">
            <v>BOZ-KAY5+6-FF-009</v>
          </cell>
          <cell r="H10">
            <v>45268.963194444397</v>
          </cell>
          <cell r="I10" t="str">
            <v>Hat/Line</v>
          </cell>
          <cell r="J10" t="str">
            <v>Müşteri</v>
          </cell>
          <cell r="L10" t="str">
            <v>E-Kabinet</v>
          </cell>
          <cell r="M10" t="str">
            <v>76 NUMARALI ARAÇTAN KONTAK AKTİF EDİLDİĞİNDE 74 NUMARALI ARACIN KONTAĞI AKTİF OLUYOR</v>
          </cell>
          <cell r="N10" t="str">
            <v>SB1157.02 NUMARALI KABLO EKSİK OLDUĞU İÇİN ARIZA VERİYOR KABLO ÇEKİLDİ DÜZELTİLDİ</v>
          </cell>
          <cell r="P10" t="str">
            <v>A-Sürüşü engeller</v>
          </cell>
          <cell r="Q10" t="str">
            <v>B(Servisten çekmeye etki eden arıza)</v>
          </cell>
          <cell r="R10" t="str">
            <v>N.A(Yaralanma yok)</v>
          </cell>
          <cell r="S10" t="str">
            <v>(II) Aynı Araçta Tekrarlayan Arıza</v>
          </cell>
          <cell r="U10" t="str">
            <v>Bozankaya</v>
          </cell>
          <cell r="V10" t="str">
            <v>Üretim</v>
          </cell>
          <cell r="W10" t="str">
            <v>Evet</v>
          </cell>
          <cell r="X10" t="str">
            <v>GREBO OTOMOTİV SANAYİ A.Ş</v>
          </cell>
          <cell r="AD10" t="str">
            <v/>
          </cell>
          <cell r="AE10">
            <v>45270.208333333299</v>
          </cell>
          <cell r="AG10" t="str">
            <v>Bozankaya</v>
          </cell>
          <cell r="AH10" t="str">
            <v>PANO SACI</v>
          </cell>
          <cell r="AI10" t="str">
            <v>E750-7300</v>
          </cell>
          <cell r="AJ10">
            <v>1</v>
          </cell>
          <cell r="AL10" t="str">
            <v/>
          </cell>
          <cell r="AM10" t="str">
            <v/>
          </cell>
          <cell r="AP10" t="str">
            <v/>
          </cell>
          <cell r="AQ10" t="str">
            <v/>
          </cell>
          <cell r="AT10" t="str">
            <v/>
          </cell>
          <cell r="AV10" t="str">
            <v/>
          </cell>
          <cell r="AW10" t="str">
            <v/>
          </cell>
          <cell r="AX10" t="str">
            <v/>
          </cell>
          <cell r="AZ10">
            <v>1</v>
          </cell>
          <cell r="BA10">
            <v>45270.375</v>
          </cell>
        </row>
        <row r="11">
          <cell r="C11" t="str">
            <v>KAY5+6</v>
          </cell>
          <cell r="D11" t="str">
            <v>3872(1)</v>
          </cell>
          <cell r="E11" t="str">
            <v>MA</v>
          </cell>
          <cell r="F11">
            <v>22222</v>
          </cell>
          <cell r="G11" t="str">
            <v>BOZ-KAY5+6-FF-010</v>
          </cell>
          <cell r="H11">
            <v>45273.334027777797</v>
          </cell>
          <cell r="I11" t="str">
            <v>Hat/Line</v>
          </cell>
          <cell r="J11" t="str">
            <v>Müşteri</v>
          </cell>
          <cell r="L11" t="str">
            <v>PA/PIS/CCTV</v>
          </cell>
          <cell r="M11" t="str">
            <v>12.12.2023 TARİHİNDE YAPILAN SAHA DENETİMİNDE 3872 NUMARALI ARACIN YBS EKRNAI ÇALIŞMADIĞI TESPİT EDİLMİŞTİR GEREKLİ MÜDAHELEYİ YAPAN PERSONEL S.COŞKUN İLE İLETİŞEME GEÇSİN</v>
          </cell>
          <cell r="N11" t="str">
            <v>KAPI ÜSTÜ EKRANLARA BAĞLANILDI FAZLA DOSYALAR SİLİNİP YENİDEN BAŞLATILDI ARIZA GİDERİLDİ</v>
          </cell>
          <cell r="P11" t="str">
            <v>C-Uyarı, sürüş devamlılığı</v>
          </cell>
          <cell r="Q11" t="str">
            <v>B(Servisten çekmeye etki eden arıza)</v>
          </cell>
          <cell r="R11" t="str">
            <v>N.A(Yaralanma yok)</v>
          </cell>
          <cell r="S11" t="str">
            <v>(I) İlk Defa Karşılaşılan Arıza</v>
          </cell>
          <cell r="U11" t="str">
            <v>Tedarikçi</v>
          </cell>
          <cell r="V11" t="str">
            <v>ATAK ULAŞIM SAN.TİC.LTD.ŞTİ.</v>
          </cell>
          <cell r="W11" t="str">
            <v>Evet</v>
          </cell>
          <cell r="X11" t="str">
            <v>ATAK ULAŞIM SAN.TİC.LTD.ŞTİ.</v>
          </cell>
          <cell r="AD11" t="str">
            <v/>
          </cell>
          <cell r="AE11">
            <v>45273.416666666701</v>
          </cell>
          <cell r="AG11" t="str">
            <v>Atak</v>
          </cell>
          <cell r="AH11" t="str">
            <v>ONBOARD COMPUTER</v>
          </cell>
          <cell r="AI11" t="str">
            <v>E855-7029</v>
          </cell>
          <cell r="AJ11">
            <v>1</v>
          </cell>
          <cell r="AL11" t="str">
            <v/>
          </cell>
          <cell r="AM11" t="str">
            <v/>
          </cell>
          <cell r="AP11" t="str">
            <v/>
          </cell>
          <cell r="AQ11" t="str">
            <v/>
          </cell>
          <cell r="AT11" t="str">
            <v/>
          </cell>
          <cell r="AV11" t="str">
            <v/>
          </cell>
          <cell r="AW11" t="str">
            <v/>
          </cell>
          <cell r="AX11" t="str">
            <v/>
          </cell>
          <cell r="AZ11">
            <v>1</v>
          </cell>
          <cell r="BA11">
            <v>45273.5</v>
          </cell>
        </row>
        <row r="12">
          <cell r="C12" t="str">
            <v>KAY5+6</v>
          </cell>
          <cell r="D12" t="str">
            <v>3872(1)</v>
          </cell>
          <cell r="E12" t="str">
            <v>MB</v>
          </cell>
          <cell r="F12">
            <v>101420</v>
          </cell>
          <cell r="G12" t="str">
            <v>BOZ-KAY5+6-FF-011</v>
          </cell>
          <cell r="H12">
            <v>45274.568749999999</v>
          </cell>
          <cell r="I12" t="str">
            <v>Hat/Line</v>
          </cell>
          <cell r="J12" t="str">
            <v>Müşteri</v>
          </cell>
          <cell r="L12" t="str">
            <v>PA/PIS/CCTV</v>
          </cell>
          <cell r="M12" t="str">
            <v>MB KABİN ARKASI EKRAN ÇALIŞMIYOR</v>
          </cell>
          <cell r="N12" t="str">
            <v>ARACIN KABİN ARKASI ARIZALI SİGORTADALARI İNDİRİLDİ</v>
          </cell>
          <cell r="P12" t="str">
            <v>C-Uyarı, sürüş devamlılığı</v>
          </cell>
          <cell r="Q12" t="str">
            <v>C(Sisteme etki etmeyen arıza)</v>
          </cell>
          <cell r="R12" t="str">
            <v>N.A(Yaralanma yok)</v>
          </cell>
          <cell r="S12" t="str">
            <v>(II) Aynı Araçta Tekrarlayan Arıza</v>
          </cell>
          <cell r="U12" t="str">
            <v>Tedarikçi</v>
          </cell>
          <cell r="V12" t="str">
            <v>ATAK ULAŞIM SAN.TİC.LTD.ŞTİ.</v>
          </cell>
          <cell r="W12" t="str">
            <v>Evet</v>
          </cell>
          <cell r="X12" t="str">
            <v>ATAK ULAŞIM SAN.TİC.LTD.ŞTİ.</v>
          </cell>
          <cell r="AD12" t="str">
            <v/>
          </cell>
          <cell r="AE12">
            <v>45640.583333333299</v>
          </cell>
          <cell r="AG12" t="str">
            <v>Atak</v>
          </cell>
          <cell r="AH12" t="str">
            <v>ONBOARD COMPUTER</v>
          </cell>
          <cell r="AI12" t="str">
            <v>E855-7029</v>
          </cell>
          <cell r="AJ12">
            <v>1</v>
          </cell>
          <cell r="AL12" t="str">
            <v/>
          </cell>
          <cell r="AM12" t="str">
            <v/>
          </cell>
          <cell r="AP12" t="str">
            <v/>
          </cell>
          <cell r="AQ12" t="str">
            <v/>
          </cell>
          <cell r="AT12" t="str">
            <v/>
          </cell>
          <cell r="AV12" t="str">
            <v/>
          </cell>
          <cell r="AW12" t="str">
            <v/>
          </cell>
          <cell r="AX12" t="str">
            <v/>
          </cell>
          <cell r="AZ12">
            <v>1</v>
          </cell>
          <cell r="BA12">
            <v>45640.604166666701</v>
          </cell>
        </row>
        <row r="13">
          <cell r="C13" t="str">
            <v>KAY5+6</v>
          </cell>
          <cell r="D13" t="str">
            <v>3872(1)</v>
          </cell>
          <cell r="E13" t="str">
            <v>MB</v>
          </cell>
          <cell r="F13">
            <v>40263</v>
          </cell>
          <cell r="G13" t="str">
            <v>BOZ-KAY5+6-FF-012</v>
          </cell>
          <cell r="H13">
            <v>45274.568749999999</v>
          </cell>
          <cell r="I13" t="str">
            <v>Hat/Line</v>
          </cell>
          <cell r="J13" t="str">
            <v>Müşteri</v>
          </cell>
          <cell r="L13" t="str">
            <v>PA/PIS/CCTV</v>
          </cell>
          <cell r="M13" t="str">
            <v>MB KABİN ARKASI EKRAN ÇALIŞMIYOR</v>
          </cell>
          <cell r="N13" t="str">
            <v>ÜRETİCİ FİRMA İLE AYAR YAPILDI ÇALIŞIYOR</v>
          </cell>
          <cell r="P13" t="str">
            <v>C-Uyarı, sürüş devamlılığı</v>
          </cell>
          <cell r="Q13" t="str">
            <v>C(Sisteme etki etmeyen arıza)</v>
          </cell>
          <cell r="R13" t="str">
            <v>N.A(Yaralanma yok)</v>
          </cell>
          <cell r="S13" t="str">
            <v>(II) Aynı Araçta Tekrarlayan Arıza</v>
          </cell>
          <cell r="U13" t="str">
            <v>Tedarikçi</v>
          </cell>
          <cell r="V13" t="str">
            <v>ATAK ULAŞIM SAN.TİC.LTD.ŞTİ.</v>
          </cell>
          <cell r="W13" t="str">
            <v>Evet</v>
          </cell>
          <cell r="X13" t="str">
            <v>ATAK ULAŞIM SAN.TİC.LTD.ŞTİ.</v>
          </cell>
          <cell r="AD13" t="str">
            <v>*Arıza çözülecek</v>
          </cell>
          <cell r="AE13">
            <v>45352.208333333299</v>
          </cell>
          <cell r="AG13" t="str">
            <v>Atak</v>
          </cell>
          <cell r="AH13" t="str">
            <v>32" EKRAN</v>
          </cell>
          <cell r="AI13" t="str">
            <v>E840-7134</v>
          </cell>
          <cell r="AJ13">
            <v>1</v>
          </cell>
          <cell r="AL13" t="str">
            <v/>
          </cell>
          <cell r="AM13" t="str">
            <v/>
          </cell>
          <cell r="AP13" t="str">
            <v/>
          </cell>
          <cell r="AQ13" t="str">
            <v/>
          </cell>
          <cell r="AT13" t="str">
            <v/>
          </cell>
          <cell r="AV13" t="str">
            <v/>
          </cell>
          <cell r="AW13" t="str">
            <v/>
          </cell>
          <cell r="AX13" t="str">
            <v/>
          </cell>
          <cell r="AZ13">
            <v>1</v>
          </cell>
          <cell r="BA13">
            <v>45352.375</v>
          </cell>
        </row>
        <row r="14">
          <cell r="C14" t="str">
            <v>KAY5+6</v>
          </cell>
          <cell r="D14" t="str">
            <v>3874(3)</v>
          </cell>
          <cell r="E14" t="str">
            <v>MA</v>
          </cell>
          <cell r="F14">
            <v>22222</v>
          </cell>
          <cell r="G14" t="str">
            <v>BOZ-KAY5+6-FF-013</v>
          </cell>
          <cell r="H14">
            <v>45277.726388888899</v>
          </cell>
          <cell r="I14" t="str">
            <v>Hat/Line</v>
          </cell>
          <cell r="J14" t="str">
            <v>Müşteri</v>
          </cell>
          <cell r="L14" t="str">
            <v>E-Kabinet</v>
          </cell>
          <cell r="M14" t="str">
            <v>ARAÇ İVME KESİYOR KUPLAJ IŞIĞI FLASH YAPIYOR</v>
          </cell>
          <cell r="N14" t="str">
            <v>C-4003.03 KABLOSU YANLIŞ TAKILMIŞ DÜZELTİLDİ</v>
          </cell>
          <cell r="P14" t="str">
            <v>A-Sürüşü engeller</v>
          </cell>
          <cell r="Q14" t="str">
            <v>B(Servisten çekmeye etki eden arıza)</v>
          </cell>
          <cell r="R14" t="str">
            <v>N.A(Yaralanma yok)</v>
          </cell>
          <cell r="S14" t="str">
            <v>(I) İlk Defa Karşılaşılan Arıza</v>
          </cell>
          <cell r="U14" t="str">
            <v>Bozankaya</v>
          </cell>
          <cell r="V14" t="str">
            <v>Fabrika Test</v>
          </cell>
          <cell r="W14" t="str">
            <v>Evet</v>
          </cell>
          <cell r="X14" t="str">
            <v>MEDCOM SP. Z O.O.</v>
          </cell>
          <cell r="AD14" t="str">
            <v>Yeni yazılım yüklendi</v>
          </cell>
          <cell r="AE14">
            <v>45278.208333333299</v>
          </cell>
          <cell r="AG14" t="str">
            <v>MEDCOM</v>
          </cell>
          <cell r="AH14" t="str">
            <v>GATEWAY</v>
          </cell>
          <cell r="AI14" t="str">
            <v>E870-7052</v>
          </cell>
          <cell r="AJ14">
            <v>1</v>
          </cell>
          <cell r="AL14" t="str">
            <v/>
          </cell>
          <cell r="AM14" t="str">
            <v/>
          </cell>
          <cell r="AP14" t="str">
            <v/>
          </cell>
          <cell r="AQ14" t="str">
            <v/>
          </cell>
          <cell r="AT14" t="str">
            <v/>
          </cell>
          <cell r="AV14" t="str">
            <v/>
          </cell>
          <cell r="AW14" t="str">
            <v/>
          </cell>
          <cell r="AX14" t="str">
            <v/>
          </cell>
          <cell r="AZ14">
            <v>1</v>
          </cell>
          <cell r="BA14">
            <v>45278.375</v>
          </cell>
        </row>
        <row r="15">
          <cell r="C15" t="str">
            <v>KAY5+6</v>
          </cell>
          <cell r="D15" t="str">
            <v>3875(4)</v>
          </cell>
          <cell r="E15" t="str">
            <v>MA</v>
          </cell>
          <cell r="F15">
            <v>121212</v>
          </cell>
          <cell r="G15" t="str">
            <v>BOZ-KAY5+6-FF-014</v>
          </cell>
          <cell r="H15">
            <v>45279.868055555598</v>
          </cell>
          <cell r="I15" t="str">
            <v>Hat/Line</v>
          </cell>
          <cell r="J15" t="str">
            <v>Müşteri</v>
          </cell>
          <cell r="L15" t="str">
            <v>HVAC Yolcu</v>
          </cell>
          <cell r="M15" t="str">
            <v>YOLCU VE MAKİNİST KABİNLERİ SOĞUK KLİMA ÇLIŞMIYOR</v>
          </cell>
          <cell r="N15" t="str">
            <v>YANGIN DEDEKTÖR KABLOLARI YANLIŞ TAKILMIŞ DÜZELTİLDİ</v>
          </cell>
          <cell r="P15" t="str">
            <v>A-Sürüşü engeller</v>
          </cell>
          <cell r="Q15" t="str">
            <v>B(Servisten çekmeye etki eden arıza)</v>
          </cell>
          <cell r="R15" t="str">
            <v>N.A(Yaralanma yok)</v>
          </cell>
          <cell r="S15" t="str">
            <v>(II) Aynı Araçta Tekrarlayan Arıza</v>
          </cell>
          <cell r="U15" t="str">
            <v>Bozankaya</v>
          </cell>
          <cell r="V15" t="str">
            <v>Üretim</v>
          </cell>
          <cell r="W15" t="str">
            <v>Evet</v>
          </cell>
          <cell r="X15" t="str">
            <v>Pronis Proje Mühendislik Taahhüt Sa</v>
          </cell>
          <cell r="AD15" t="str">
            <v>*Ekipman tamir edilecek</v>
          </cell>
          <cell r="AE15">
            <v>45280.25</v>
          </cell>
          <cell r="AG15" t="str">
            <v>PRONİS MÜHENDİSLİK</v>
          </cell>
          <cell r="AH15" t="str">
            <v>Yangın-Duman Dedektörü</v>
          </cell>
          <cell r="AI15" t="str">
            <v>E110-7654</v>
          </cell>
          <cell r="AJ15">
            <v>1</v>
          </cell>
          <cell r="AL15" t="str">
            <v/>
          </cell>
          <cell r="AM15" t="str">
            <v/>
          </cell>
          <cell r="AP15" t="str">
            <v/>
          </cell>
          <cell r="AQ15" t="str">
            <v/>
          </cell>
          <cell r="AT15" t="str">
            <v/>
          </cell>
          <cell r="AV15" t="str">
            <v/>
          </cell>
          <cell r="AW15" t="str">
            <v/>
          </cell>
          <cell r="AX15" t="str">
            <v/>
          </cell>
          <cell r="AZ15">
            <v>1</v>
          </cell>
          <cell r="BA15">
            <v>45280.416666666701</v>
          </cell>
        </row>
        <row r="16">
          <cell r="C16" t="str">
            <v>KAY5+6</v>
          </cell>
          <cell r="D16" t="str">
            <v>3872(1)</v>
          </cell>
          <cell r="E16" t="str">
            <v>RB</v>
          </cell>
          <cell r="F16">
            <v>21212</v>
          </cell>
          <cell r="G16" t="str">
            <v>BOZ-KAY5+6-FF-015</v>
          </cell>
          <cell r="H16">
            <v>45279.872222222199</v>
          </cell>
          <cell r="I16" t="str">
            <v>Hat/Line</v>
          </cell>
          <cell r="J16" t="str">
            <v>Müşteri</v>
          </cell>
          <cell r="L16" t="str">
            <v>HVAC Yolcu</v>
          </cell>
          <cell r="M16" t="str">
            <v>YOLCU VE KABİN KLİMASI DEVREYE GİRMİYOR</v>
          </cell>
          <cell r="N16" t="str">
            <v>YANGIN DEDEKTÖR KABLOLARI YANLIŞ TAKILMIŞ DÜZELTİLDİ</v>
          </cell>
          <cell r="P16" t="str">
            <v>C-Uyarı, sürüş devamlılığı</v>
          </cell>
          <cell r="Q16" t="str">
            <v>B(Servisten çekmeye etki eden arıza)</v>
          </cell>
          <cell r="R16" t="str">
            <v>N.A(Yaralanma yok)</v>
          </cell>
          <cell r="S16" t="str">
            <v>(II) Aynı Araçta Tekrarlayan Arıza</v>
          </cell>
          <cell r="U16" t="str">
            <v>Bozankaya</v>
          </cell>
          <cell r="V16" t="str">
            <v>Üretim</v>
          </cell>
          <cell r="W16" t="str">
            <v>Evet</v>
          </cell>
          <cell r="X16" t="str">
            <v>Pronis Proje Mühendislik Taahhüt Sa</v>
          </cell>
          <cell r="AD16" t="str">
            <v>*Arıza çözülecek</v>
          </cell>
          <cell r="AE16">
            <v>45280.208333333299</v>
          </cell>
          <cell r="AG16" t="str">
            <v>PRONİS MÜHENDİSLİK</v>
          </cell>
          <cell r="AH16" t="str">
            <v>Yangın-Duman Dedektörü</v>
          </cell>
          <cell r="AI16" t="str">
            <v>E110-7654</v>
          </cell>
          <cell r="AJ16">
            <v>1</v>
          </cell>
          <cell r="AL16" t="str">
            <v/>
          </cell>
          <cell r="AM16" t="str">
            <v/>
          </cell>
          <cell r="AP16" t="str">
            <v/>
          </cell>
          <cell r="AQ16" t="str">
            <v/>
          </cell>
          <cell r="AT16" t="str">
            <v/>
          </cell>
          <cell r="AV16" t="str">
            <v/>
          </cell>
          <cell r="AW16" t="str">
            <v/>
          </cell>
          <cell r="AX16" t="str">
            <v/>
          </cell>
          <cell r="AZ16">
            <v>1</v>
          </cell>
          <cell r="BA16">
            <v>45280.416666666701</v>
          </cell>
        </row>
        <row r="17">
          <cell r="C17" t="str">
            <v>KAY5+6</v>
          </cell>
          <cell r="D17" t="str">
            <v>3872(1)</v>
          </cell>
          <cell r="E17" t="str">
            <v>RA</v>
          </cell>
          <cell r="F17">
            <v>21212</v>
          </cell>
          <cell r="G17" t="str">
            <v>BOZ-KAY5+6-FF-016</v>
          </cell>
          <cell r="H17">
            <v>45281.086111111101</v>
          </cell>
          <cell r="I17" t="str">
            <v>Hat/Line</v>
          </cell>
          <cell r="J17" t="str">
            <v>Müşteri</v>
          </cell>
          <cell r="L17" t="str">
            <v>HVAC Yolcu</v>
          </cell>
          <cell r="M17" t="str">
            <v>KABİN VE YOLCU BÖLÜMÜ KLİMALAR ÇALIŞMIYOR</v>
          </cell>
          <cell r="N17" t="str">
            <v>ARAÇ YANGIN MODU DEVREYE GİRDİĞİ İÇİN KLİMALAR ÇALIŞMIYOR YAPILAN KONTROLLERDE P PANODA BULUNAN YANGIN DEDEKTÖR KABLOSU YANLIŞ TAKILMIŞ DÜZELTİLDİ</v>
          </cell>
          <cell r="P17" t="str">
            <v>A-Sürüşü engeller</v>
          </cell>
          <cell r="Q17" t="str">
            <v>B(Servisten çekmeye etki eden arıza)</v>
          </cell>
          <cell r="R17" t="str">
            <v>N.A(Yaralanma yok)</v>
          </cell>
          <cell r="S17" t="str">
            <v>(I) İlk Defa Karşılaşılan Arıza</v>
          </cell>
          <cell r="U17" t="str">
            <v>Bozankaya</v>
          </cell>
          <cell r="V17" t="str">
            <v>Üretim</v>
          </cell>
          <cell r="W17" t="str">
            <v>Evet</v>
          </cell>
          <cell r="X17" t="str">
            <v>Pronis Proje Mühendislik Taahhüt Sa</v>
          </cell>
          <cell r="AD17" t="str">
            <v>*Ekipman tamir edilecek</v>
          </cell>
          <cell r="AE17">
            <v>45647.208333333299</v>
          </cell>
          <cell r="AG17" t="str">
            <v>PRONİS MÜHENDİSLİK</v>
          </cell>
          <cell r="AH17" t="str">
            <v>Yangın-Duman Dedektörü</v>
          </cell>
          <cell r="AI17" t="str">
            <v>E110-7654</v>
          </cell>
          <cell r="AJ17">
            <v>1</v>
          </cell>
          <cell r="AL17" t="str">
            <v/>
          </cell>
          <cell r="AM17" t="str">
            <v/>
          </cell>
          <cell r="AP17" t="str">
            <v/>
          </cell>
          <cell r="AQ17" t="str">
            <v/>
          </cell>
          <cell r="AT17" t="str">
            <v/>
          </cell>
          <cell r="AV17" t="str">
            <v/>
          </cell>
          <cell r="AW17" t="str">
            <v/>
          </cell>
          <cell r="AX17" t="str">
            <v/>
          </cell>
          <cell r="AZ17">
            <v>1</v>
          </cell>
          <cell r="BA17">
            <v>45647.416666666701</v>
          </cell>
        </row>
        <row r="18">
          <cell r="C18" t="str">
            <v>KAY5+6</v>
          </cell>
          <cell r="D18" t="str">
            <v>3874(3)</v>
          </cell>
          <cell r="E18" t="str">
            <v>MA</v>
          </cell>
          <cell r="F18">
            <v>45000</v>
          </cell>
          <cell r="G18" t="str">
            <v>BOZ-KAY5+6-FF-017</v>
          </cell>
          <cell r="H18">
            <v>45281.552777777797</v>
          </cell>
          <cell r="I18" t="str">
            <v>Hat/Line</v>
          </cell>
          <cell r="J18" t="str">
            <v>Müşteri</v>
          </cell>
          <cell r="L18" t="str">
            <v>PA/PIS/CCTV</v>
          </cell>
          <cell r="M18" t="str">
            <v>Araç nvrları kesik  kesik kayıt yapıyor.Kendi kendine açılıp kapanıyor</v>
          </cell>
          <cell r="N18" t="str">
            <v>Gerekli modifikasyonlar uygulanmıştır</v>
          </cell>
          <cell r="P18" t="str">
            <v>C-Uyarı, sürüş devamlılığı</v>
          </cell>
          <cell r="Q18" t="str">
            <v>C(Sisteme etki etmeyen arıza)</v>
          </cell>
          <cell r="R18" t="str">
            <v>N.A(Yaralanma yok)</v>
          </cell>
          <cell r="S18" t="str">
            <v>(II) Aynı Araçta Tekrarlayan Arıza</v>
          </cell>
          <cell r="U18" t="str">
            <v>Tedarikçi</v>
          </cell>
          <cell r="V18" t="str">
            <v>NSC</v>
          </cell>
          <cell r="W18" t="str">
            <v>Evet</v>
          </cell>
          <cell r="X18" t="str">
            <v>NSC TEKNOLOJİ ve İNŞAAT LTD.ŞTİ.</v>
          </cell>
          <cell r="AD18" t="str">
            <v>*Arıza çözülecek</v>
          </cell>
          <cell r="AE18">
            <v>45534.542453703703</v>
          </cell>
          <cell r="AG18" t="str">
            <v>NSC</v>
          </cell>
          <cell r="AH18" t="str">
            <v>XKAYIT CİHAZI(NVR)</v>
          </cell>
          <cell r="AI18" t="str">
            <v>E810-7002</v>
          </cell>
          <cell r="AJ18" t="str">
            <v/>
          </cell>
          <cell r="AL18" t="str">
            <v/>
          </cell>
          <cell r="AM18" t="str">
            <v/>
          </cell>
          <cell r="AP18" t="str">
            <v/>
          </cell>
          <cell r="AQ18" t="str">
            <v/>
          </cell>
          <cell r="AT18" t="str">
            <v/>
          </cell>
          <cell r="AV18" t="str">
            <v/>
          </cell>
          <cell r="AW18" t="str">
            <v/>
          </cell>
          <cell r="AX18" t="str">
            <v/>
          </cell>
          <cell r="AZ18">
            <v>1</v>
          </cell>
          <cell r="BA18">
            <v>45534.583333333299</v>
          </cell>
        </row>
        <row r="19">
          <cell r="C19" t="str">
            <v>KAY5+6</v>
          </cell>
          <cell r="D19" t="str">
            <v>3875(4)</v>
          </cell>
          <cell r="E19" t="str">
            <v>MA</v>
          </cell>
          <cell r="F19">
            <v>35000</v>
          </cell>
          <cell r="G19" t="str">
            <v>BOZ-KAY5+6-FF-018</v>
          </cell>
          <cell r="H19">
            <v>45281.552777777797</v>
          </cell>
          <cell r="I19" t="str">
            <v>Hat/Line</v>
          </cell>
          <cell r="J19" t="str">
            <v>Müşteri</v>
          </cell>
          <cell r="L19" t="str">
            <v>PA/PIS/CCTV</v>
          </cell>
          <cell r="M19" t="str">
            <v>Araç nvrları kesik  kesik kayıt yapıyor.Kendi kendine açılıp kapanıyor</v>
          </cell>
          <cell r="N19" t="str">
            <v>Gerekli modifikasyonlar uygulanmıştır</v>
          </cell>
          <cell r="P19" t="str">
            <v>C-Uyarı, sürüş devamlılığı</v>
          </cell>
          <cell r="Q19" t="str">
            <v>C(Sisteme etki etmeyen arıza)</v>
          </cell>
          <cell r="R19" t="str">
            <v>N.A(Yaralanma yok)</v>
          </cell>
          <cell r="S19" t="str">
            <v>(II) Aynı Araçta Tekrarlayan Arıza</v>
          </cell>
          <cell r="U19" t="str">
            <v>Tedarikçi</v>
          </cell>
          <cell r="V19" t="str">
            <v>NSC</v>
          </cell>
          <cell r="W19" t="str">
            <v>Evet</v>
          </cell>
          <cell r="X19" t="str">
            <v>NSC TEKNOLOJİ ve İNŞAAT LTD.ŞTİ.</v>
          </cell>
          <cell r="AD19" t="str">
            <v/>
          </cell>
          <cell r="AE19">
            <v>45534.541076388901</v>
          </cell>
          <cell r="AG19" t="str">
            <v>NSC</v>
          </cell>
          <cell r="AH19" t="str">
            <v>XKAYIT CİHAZI(NVR)</v>
          </cell>
          <cell r="AI19" t="str">
            <v>E810-7002</v>
          </cell>
          <cell r="AJ19" t="str">
            <v/>
          </cell>
          <cell r="AL19" t="str">
            <v/>
          </cell>
          <cell r="AM19" t="str">
            <v/>
          </cell>
          <cell r="AP19" t="str">
            <v/>
          </cell>
          <cell r="AQ19" t="str">
            <v/>
          </cell>
          <cell r="AT19" t="str">
            <v/>
          </cell>
          <cell r="AV19" t="str">
            <v/>
          </cell>
          <cell r="AW19" t="str">
            <v/>
          </cell>
          <cell r="AX19" t="str">
            <v/>
          </cell>
          <cell r="AZ19">
            <v>1</v>
          </cell>
          <cell r="BA19">
            <v>45534.583333333299</v>
          </cell>
        </row>
        <row r="20">
          <cell r="C20" t="str">
            <v>KAY5+6</v>
          </cell>
          <cell r="D20" t="str">
            <v>3876(5)</v>
          </cell>
          <cell r="E20" t="str">
            <v>MA</v>
          </cell>
          <cell r="F20">
            <v>36000</v>
          </cell>
          <cell r="G20" t="str">
            <v>BOZ-KAY5+6-FF-019</v>
          </cell>
          <cell r="H20">
            <v>45281.5534722222</v>
          </cell>
          <cell r="I20" t="str">
            <v>Hat/Line</v>
          </cell>
          <cell r="J20" t="str">
            <v>Müşteri</v>
          </cell>
          <cell r="L20" t="str">
            <v>PA/PIS/CCTV</v>
          </cell>
          <cell r="M20" t="str">
            <v>Araç nvrları kesik  kesik kayıt yapıyor.Kendi kendine açılıp kapanıyor</v>
          </cell>
          <cell r="N20" t="str">
            <v>Gerekli modifikasyonlar uygulanmıştır</v>
          </cell>
          <cell r="P20" t="str">
            <v>C-Uyarı, sürüş devamlılığı</v>
          </cell>
          <cell r="Q20" t="str">
            <v>C(Sisteme etki etmeyen arıza)</v>
          </cell>
          <cell r="R20" t="str">
            <v>N.A(Yaralanma yok)</v>
          </cell>
          <cell r="S20" t="str">
            <v>(II) Aynı Araçta Tekrarlayan Arıza</v>
          </cell>
          <cell r="U20" t="str">
            <v>Tedarikçi</v>
          </cell>
          <cell r="V20" t="str">
            <v>NSC</v>
          </cell>
          <cell r="W20" t="str">
            <v>Evet</v>
          </cell>
          <cell r="X20" t="str">
            <v>NSC TEKNOLOJİ ve İNŞAAT LTD.ŞTİ.</v>
          </cell>
          <cell r="AD20" t="str">
            <v>*Arıza çözülecek</v>
          </cell>
          <cell r="AE20">
            <v>45534.543611111098</v>
          </cell>
          <cell r="AG20" t="str">
            <v>NSC</v>
          </cell>
          <cell r="AH20" t="str">
            <v>XKAYIT CİHAZI(NVR)</v>
          </cell>
          <cell r="AI20" t="str">
            <v>E810-7002</v>
          </cell>
          <cell r="AJ20" t="str">
            <v/>
          </cell>
          <cell r="AL20" t="str">
            <v/>
          </cell>
          <cell r="AM20" t="str">
            <v/>
          </cell>
          <cell r="AP20" t="str">
            <v/>
          </cell>
          <cell r="AQ20" t="str">
            <v/>
          </cell>
          <cell r="AT20" t="str">
            <v/>
          </cell>
          <cell r="AV20" t="str">
            <v/>
          </cell>
          <cell r="AW20" t="str">
            <v/>
          </cell>
          <cell r="AX20" t="str">
            <v/>
          </cell>
          <cell r="AZ20">
            <v>1</v>
          </cell>
          <cell r="BA20">
            <v>45534.583333333299</v>
          </cell>
        </row>
        <row r="21">
          <cell r="C21" t="str">
            <v>KAY5+6</v>
          </cell>
          <cell r="D21" t="str">
            <v>3878(7)</v>
          </cell>
          <cell r="E21" t="str">
            <v>MA</v>
          </cell>
          <cell r="F21">
            <v>15000</v>
          </cell>
          <cell r="G21" t="str">
            <v>BOZ-KAY5+6-FF-020</v>
          </cell>
          <cell r="H21">
            <v>45281.554166666698</v>
          </cell>
          <cell r="I21" t="str">
            <v>Hat/Line</v>
          </cell>
          <cell r="J21" t="str">
            <v>Müşteri</v>
          </cell>
          <cell r="L21" t="str">
            <v>PA/PIS/CCTV</v>
          </cell>
          <cell r="M21" t="str">
            <v>Araç nvrları kesik kesik kayıt yapıyor.Kendi kendine açılıp kapanıyor</v>
          </cell>
          <cell r="N21" t="str">
            <v>Gerekli modikasyonlar uygulanmıştır</v>
          </cell>
          <cell r="P21" t="str">
            <v>C-Uyarı, sürüş devamlılığı</v>
          </cell>
          <cell r="Q21" t="str">
            <v>C(Sisteme etki etmeyen arıza)</v>
          </cell>
          <cell r="R21" t="str">
            <v>N.A(Yaralanma yok)</v>
          </cell>
          <cell r="S21" t="str">
            <v>(II) Aynı Araçta Tekrarlayan Arıza</v>
          </cell>
          <cell r="U21" t="str">
            <v>Tedarikçi</v>
          </cell>
          <cell r="V21" t="str">
            <v>NSC</v>
          </cell>
          <cell r="W21" t="str">
            <v>Evet</v>
          </cell>
          <cell r="X21" t="str">
            <v>NSC TEKNOLOJİ ve İNŞAAT LTD.ŞTİ.</v>
          </cell>
          <cell r="AD21" t="str">
            <v>*Arıza çözülecek</v>
          </cell>
          <cell r="AE21">
            <v>45534.539074074099</v>
          </cell>
          <cell r="AG21" t="str">
            <v>NSC</v>
          </cell>
          <cell r="AH21" t="str">
            <v>XKAYIT CİHAZI(NVR)</v>
          </cell>
          <cell r="AI21" t="str">
            <v>E810-7002</v>
          </cell>
          <cell r="AJ21" t="str">
            <v/>
          </cell>
          <cell r="AL21" t="str">
            <v/>
          </cell>
          <cell r="AM21" t="str">
            <v/>
          </cell>
          <cell r="AP21" t="str">
            <v/>
          </cell>
          <cell r="AQ21" t="str">
            <v/>
          </cell>
          <cell r="AT21" t="str">
            <v/>
          </cell>
          <cell r="AV21" t="str">
            <v/>
          </cell>
          <cell r="AW21" t="str">
            <v/>
          </cell>
          <cell r="AX21" t="str">
            <v/>
          </cell>
          <cell r="AZ21">
            <v>1</v>
          </cell>
          <cell r="BA21">
            <v>45534.583333333299</v>
          </cell>
        </row>
        <row r="22">
          <cell r="C22" t="str">
            <v>KAY5+6</v>
          </cell>
          <cell r="D22" t="str">
            <v>3875(4)</v>
          </cell>
          <cell r="E22" t="str">
            <v>MA</v>
          </cell>
          <cell r="F22">
            <v>35100</v>
          </cell>
          <cell r="G22" t="str">
            <v>BOZ-KAY5+6-FF-021</v>
          </cell>
          <cell r="H22">
            <v>45282.559027777803</v>
          </cell>
          <cell r="I22" t="str">
            <v>Hat/Line</v>
          </cell>
          <cell r="J22" t="str">
            <v>Müşteri</v>
          </cell>
          <cell r="L22" t="str">
            <v>Batarya</v>
          </cell>
          <cell r="M22" t="str">
            <v>MA Akü yanık üst plakalarda ısınma ve deforme mevcut</v>
          </cell>
          <cell r="N22" t="str">
            <v>Akü sökülüp koruyucu bakıma teslim edildi</v>
          </cell>
          <cell r="P22" t="str">
            <v>C-Uyarı, sürüş devamlılığı</v>
          </cell>
          <cell r="Q22" t="str">
            <v>C(Sisteme etki etmeyen arıza)</v>
          </cell>
          <cell r="R22" t="str">
            <v>N.A(Yaralanma yok)</v>
          </cell>
          <cell r="S22" t="str">
            <v>(I) İlk Defa Karşılaşılan Arıza</v>
          </cell>
          <cell r="U22" t="str">
            <v>Tedarikçi</v>
          </cell>
          <cell r="V22" t="str">
            <v>HOPPECKE Batterie Systeme GmbH</v>
          </cell>
          <cell r="W22" t="str">
            <v>Evet</v>
          </cell>
          <cell r="X22" t="str">
            <v>HOPPECKE Batterie Systeme GmbH</v>
          </cell>
          <cell r="AD22" t="str">
            <v/>
          </cell>
          <cell r="AE22">
            <v>45531.5172916667</v>
          </cell>
          <cell r="AG22" t="str">
            <v>Hoppecke</v>
          </cell>
          <cell r="AH22" t="str">
            <v>24V BATARYA KUTUSU İÇ MALZEMELER</v>
          </cell>
          <cell r="AI22" t="str">
            <v>P680-7147</v>
          </cell>
          <cell r="AJ22" t="str">
            <v/>
          </cell>
          <cell r="AL22" t="str">
            <v/>
          </cell>
          <cell r="AM22" t="str">
            <v/>
          </cell>
          <cell r="AP22" t="str">
            <v/>
          </cell>
          <cell r="AQ22" t="str">
            <v/>
          </cell>
          <cell r="AT22" t="str">
            <v/>
          </cell>
          <cell r="AV22" t="str">
            <v/>
          </cell>
          <cell r="AW22" t="str">
            <v/>
          </cell>
          <cell r="AX22" t="str">
            <v/>
          </cell>
          <cell r="AZ22">
            <v>1</v>
          </cell>
          <cell r="BA22">
            <v>45531.645833333299</v>
          </cell>
        </row>
        <row r="23">
          <cell r="C23" t="str">
            <v>KAY5+6</v>
          </cell>
          <cell r="D23" t="str">
            <v>3873(2)</v>
          </cell>
          <cell r="E23" t="str">
            <v>MB</v>
          </cell>
          <cell r="F23">
            <v>44900</v>
          </cell>
          <cell r="G23" t="str">
            <v>BOZ-KAY5+6-FF-022</v>
          </cell>
          <cell r="H23">
            <v>45285.111111111102</v>
          </cell>
          <cell r="I23" t="str">
            <v>Hat/Line</v>
          </cell>
          <cell r="J23" t="str">
            <v>Müşteri</v>
          </cell>
          <cell r="L23" t="str">
            <v>Aydınlatma İç</v>
          </cell>
          <cell r="M23" t="str">
            <v>MB BÖLÜMÜ AYDINLATMA BİR BÖLÜMÜ YANMIYOR</v>
          </cell>
          <cell r="N23" t="str">
            <v>KC1076.03 KABLOSU KL'12YE GİRİLMİŞ DÜZELTİLDİ</v>
          </cell>
          <cell r="P23" t="str">
            <v>C-Uyarı, sürüş devamlılığı</v>
          </cell>
          <cell r="Q23" t="str">
            <v>C(Sisteme etki etmeyen arıza)</v>
          </cell>
          <cell r="R23" t="str">
            <v>N.A(Yaralanma yok)</v>
          </cell>
          <cell r="S23" t="str">
            <v>(I) İlk Defa Karşılaşılan Arıza</v>
          </cell>
          <cell r="U23" t="str">
            <v>Bozankaya</v>
          </cell>
          <cell r="V23" t="str">
            <v>Fabrika Test</v>
          </cell>
          <cell r="W23" t="str">
            <v/>
          </cell>
          <cell r="X23" t="str">
            <v>ERA ELEKTRONIK SANAYİ VE TİCARET A.</v>
          </cell>
          <cell r="AD23" t="str">
            <v/>
          </cell>
          <cell r="AE23">
            <v>45285.208333333299</v>
          </cell>
          <cell r="AG23" t="str">
            <v>ERA ELEKTRONİK</v>
          </cell>
          <cell r="AH23" t="str">
            <v>TAVAN AYDINLATMA ARMATÜRÜ SETİ</v>
          </cell>
          <cell r="AI23" t="str">
            <v>E455-7055</v>
          </cell>
          <cell r="AJ23" t="str">
            <v/>
          </cell>
          <cell r="AL23" t="str">
            <v/>
          </cell>
          <cell r="AM23" t="str">
            <v/>
          </cell>
          <cell r="AP23" t="str">
            <v/>
          </cell>
          <cell r="AQ23" t="str">
            <v/>
          </cell>
          <cell r="AT23" t="str">
            <v/>
          </cell>
          <cell r="AV23" t="str">
            <v/>
          </cell>
          <cell r="AW23" t="str">
            <v/>
          </cell>
          <cell r="AX23" t="str">
            <v/>
          </cell>
          <cell r="AZ23">
            <v>1</v>
          </cell>
          <cell r="BA23">
            <v>45285.333333333299</v>
          </cell>
        </row>
        <row r="24">
          <cell r="C24" t="str">
            <v>KAY5+6</v>
          </cell>
          <cell r="D24" t="str">
            <v>3872(1)</v>
          </cell>
          <cell r="E24" t="str">
            <v>MA</v>
          </cell>
          <cell r="F24">
            <v>35500</v>
          </cell>
          <cell r="G24" t="str">
            <v>BOZ-KAY5+6-FF-023</v>
          </cell>
          <cell r="H24">
            <v>45290.848611111098</v>
          </cell>
          <cell r="I24" t="str">
            <v>Hat/Line</v>
          </cell>
          <cell r="J24" t="str">
            <v>Müşteri</v>
          </cell>
          <cell r="L24" t="str">
            <v>PA/PIS/CCTV</v>
          </cell>
          <cell r="M24" t="str">
            <v>Araç nvr kesik kesik kayıt ediyor</v>
          </cell>
          <cell r="N24" t="str">
            <v>Gerekli modifikasyon uygulandı.Sorun giderildi</v>
          </cell>
          <cell r="P24" t="str">
            <v>C-Uyarı, sürüş devamlılığı</v>
          </cell>
          <cell r="Q24" t="str">
            <v>C(Sisteme etki etmeyen arıza)</v>
          </cell>
          <cell r="R24" t="str">
            <v>N.A(Yaralanma yok)</v>
          </cell>
          <cell r="S24" t="str">
            <v>(II) Aynı Araçta Tekrarlayan Arıza</v>
          </cell>
          <cell r="U24" t="str">
            <v>Tedarikçi</v>
          </cell>
          <cell r="V24" t="str">
            <v>NSC</v>
          </cell>
          <cell r="W24" t="str">
            <v>Evet</v>
          </cell>
          <cell r="X24" t="str">
            <v>NSC TEKNOLOJİ ve İNŞAAT LTD.ŞTİ.</v>
          </cell>
          <cell r="AD24" t="str">
            <v>*Arıza çözülecek</v>
          </cell>
          <cell r="AE24">
            <v>45534.560659722199</v>
          </cell>
          <cell r="AG24" t="str">
            <v>NSC</v>
          </cell>
          <cell r="AH24" t="str">
            <v>XKAYIT CİHAZI(NVR)</v>
          </cell>
          <cell r="AI24" t="str">
            <v>E810-7002</v>
          </cell>
          <cell r="AJ24" t="str">
            <v/>
          </cell>
          <cell r="AL24" t="str">
            <v/>
          </cell>
          <cell r="AM24" t="str">
            <v/>
          </cell>
          <cell r="AP24" t="str">
            <v/>
          </cell>
          <cell r="AQ24" t="str">
            <v/>
          </cell>
          <cell r="AT24" t="str">
            <v/>
          </cell>
          <cell r="AV24" t="str">
            <v/>
          </cell>
          <cell r="AW24" t="str">
            <v/>
          </cell>
          <cell r="AX24" t="str">
            <v/>
          </cell>
          <cell r="AZ24">
            <v>1</v>
          </cell>
          <cell r="BA24">
            <v>45534.625</v>
          </cell>
        </row>
        <row r="25">
          <cell r="C25" t="str">
            <v>KAY5+6</v>
          </cell>
          <cell r="D25" t="str">
            <v>3875(4)</v>
          </cell>
          <cell r="E25" t="str">
            <v>MA</v>
          </cell>
          <cell r="F25">
            <v>35500</v>
          </cell>
          <cell r="G25" t="str">
            <v>BOZ-KAY5+6-FF-024</v>
          </cell>
          <cell r="H25">
            <v>45290.854861111096</v>
          </cell>
          <cell r="I25" t="str">
            <v>Depo/Depot</v>
          </cell>
          <cell r="J25" t="str">
            <v>Müşteri</v>
          </cell>
          <cell r="L25" t="str">
            <v>PA/PIS/CCTV</v>
          </cell>
          <cell r="M25" t="str">
            <v>Araç NVR kesik kesik kayıt ediyor</v>
          </cell>
          <cell r="N25" t="str">
            <v>Kesik kayıt modifikasyonu yapıldı</v>
          </cell>
          <cell r="P25" t="str">
            <v>C-Uyarı, sürüş devamlılığı</v>
          </cell>
          <cell r="Q25" t="str">
            <v>C(Sisteme etki etmeyen arıza)</v>
          </cell>
          <cell r="R25" t="str">
            <v>N.A(Yaralanma yok)</v>
          </cell>
          <cell r="S25" t="str">
            <v>(I) İlk Defa Karşılaşılan Arıza</v>
          </cell>
          <cell r="U25" t="str">
            <v>Tedarikçi</v>
          </cell>
          <cell r="V25" t="str">
            <v>NSC</v>
          </cell>
          <cell r="W25" t="str">
            <v>Evet</v>
          </cell>
          <cell r="X25" t="str">
            <v>NSC TEKNOLOJİ ve İNŞAAT LTD.ŞTİ.</v>
          </cell>
          <cell r="AD25" t="str">
            <v/>
          </cell>
          <cell r="AE25">
            <v>45531.5072685185</v>
          </cell>
          <cell r="AG25" t="str">
            <v>NSC</v>
          </cell>
          <cell r="AH25" t="str">
            <v>XKAYIT CİHAZI(NVR)</v>
          </cell>
          <cell r="AI25" t="str">
            <v>E810-7002</v>
          </cell>
          <cell r="AJ25" t="str">
            <v/>
          </cell>
          <cell r="AL25" t="str">
            <v/>
          </cell>
          <cell r="AM25" t="str">
            <v/>
          </cell>
          <cell r="AP25" t="str">
            <v/>
          </cell>
          <cell r="AQ25" t="str">
            <v/>
          </cell>
          <cell r="AT25" t="str">
            <v/>
          </cell>
          <cell r="AV25" t="str">
            <v/>
          </cell>
          <cell r="AW25" t="str">
            <v/>
          </cell>
          <cell r="AX25" t="str">
            <v/>
          </cell>
          <cell r="AZ25">
            <v>1</v>
          </cell>
          <cell r="BA25">
            <v>45531.625</v>
          </cell>
        </row>
        <row r="26">
          <cell r="C26" t="str">
            <v>KAY5+6</v>
          </cell>
          <cell r="D26" t="str">
            <v>3877(6)</v>
          </cell>
          <cell r="E26" t="str">
            <v>MA</v>
          </cell>
          <cell r="F26">
            <v>22500</v>
          </cell>
          <cell r="G26" t="str">
            <v>BOZ-KAY5+6-FF-025</v>
          </cell>
          <cell r="H26">
            <v>45290.856249999997</v>
          </cell>
          <cell r="I26" t="str">
            <v>Hat/Line</v>
          </cell>
          <cell r="J26" t="str">
            <v>Müşteri</v>
          </cell>
          <cell r="L26" t="str">
            <v>PA/PIS/CCTV</v>
          </cell>
          <cell r="M26" t="str">
            <v>Araç nvr kesik kesik kayıt ediyor</v>
          </cell>
          <cell r="N26" t="str">
            <v>gerekli modifikasyon uygulandı.sorun giderildi</v>
          </cell>
          <cell r="P26" t="str">
            <v>C-Uyarı, sürüş devamlılığı</v>
          </cell>
          <cell r="Q26" t="str">
            <v>C(Sisteme etki etmeyen arıza)</v>
          </cell>
          <cell r="R26" t="str">
            <v>N.A(Yaralanma yok)</v>
          </cell>
          <cell r="S26" t="str">
            <v>(II) Aynı Araçta Tekrarlayan Arıza</v>
          </cell>
          <cell r="U26" t="str">
            <v>Tedarikçi</v>
          </cell>
          <cell r="V26" t="str">
            <v>NSC</v>
          </cell>
          <cell r="W26" t="str">
            <v>Evet</v>
          </cell>
          <cell r="X26" t="str">
            <v>NSC TEKNOLOJİ ve İNŞAAT LTD.ŞTİ.</v>
          </cell>
          <cell r="AD26" t="str">
            <v>*Arıza çözülecek</v>
          </cell>
          <cell r="AE26">
            <v>45534.558761574102</v>
          </cell>
          <cell r="AG26" t="str">
            <v>NSC</v>
          </cell>
          <cell r="AH26" t="str">
            <v>XKAYIT CİHAZI(NVR)</v>
          </cell>
          <cell r="AI26" t="str">
            <v>E810-7002</v>
          </cell>
          <cell r="AJ26" t="str">
            <v/>
          </cell>
          <cell r="AL26" t="str">
            <v/>
          </cell>
          <cell r="AM26" t="str">
            <v/>
          </cell>
          <cell r="AP26" t="str">
            <v/>
          </cell>
          <cell r="AQ26" t="str">
            <v/>
          </cell>
          <cell r="AT26" t="str">
            <v/>
          </cell>
          <cell r="AV26" t="str">
            <v/>
          </cell>
          <cell r="AW26" t="str">
            <v/>
          </cell>
          <cell r="AX26" t="str">
            <v/>
          </cell>
          <cell r="AZ26">
            <v>1</v>
          </cell>
          <cell r="BA26">
            <v>45534.625</v>
          </cell>
        </row>
        <row r="27">
          <cell r="C27" t="str">
            <v>KAY5+6</v>
          </cell>
          <cell r="D27" t="str">
            <v>3873(2)</v>
          </cell>
          <cell r="E27" t="str">
            <v>MA</v>
          </cell>
          <cell r="F27">
            <v>45000</v>
          </cell>
          <cell r="G27" t="str">
            <v>BOZ-KAY5+6-FF-026</v>
          </cell>
          <cell r="H27">
            <v>45290.863194444399</v>
          </cell>
          <cell r="I27" t="str">
            <v>Hat/Line</v>
          </cell>
          <cell r="J27" t="str">
            <v>Müşteri</v>
          </cell>
          <cell r="L27" t="str">
            <v>PA/PIS/CCTV</v>
          </cell>
          <cell r="M27" t="str">
            <v>Araç nvrkesik  kesik kayıt ediyor</v>
          </cell>
          <cell r="N27" t="str">
            <v>gerekli modifikasyon yapıldı</v>
          </cell>
          <cell r="P27" t="str">
            <v>C-Uyarı, sürüş devamlılığı</v>
          </cell>
          <cell r="Q27" t="str">
            <v>C(Sisteme etki etmeyen arıza)</v>
          </cell>
          <cell r="R27" t="str">
            <v>N.A(Yaralanma yok)</v>
          </cell>
          <cell r="S27" t="str">
            <v>(II) Aynı Araçta Tekrarlayan Arıza</v>
          </cell>
          <cell r="U27" t="str">
            <v>Tedarikçi</v>
          </cell>
          <cell r="V27" t="str">
            <v>NSC</v>
          </cell>
          <cell r="W27" t="str">
            <v>Evet</v>
          </cell>
          <cell r="X27" t="str">
            <v>NSC TEKNOLOJİ ve İNŞAAT LTD.ŞTİ.</v>
          </cell>
          <cell r="AD27" t="str">
            <v>*Arıza çözülecek</v>
          </cell>
          <cell r="AE27">
            <v>45534.549965277802</v>
          </cell>
          <cell r="AG27" t="str">
            <v>NSC</v>
          </cell>
          <cell r="AH27" t="str">
            <v>XKAYIT CİHAZI(NVR)</v>
          </cell>
          <cell r="AI27" t="str">
            <v>E810-7002</v>
          </cell>
          <cell r="AJ27" t="str">
            <v/>
          </cell>
          <cell r="AL27" t="str">
            <v/>
          </cell>
          <cell r="AM27" t="str">
            <v/>
          </cell>
          <cell r="AP27" t="str">
            <v/>
          </cell>
          <cell r="AQ27" t="str">
            <v/>
          </cell>
          <cell r="AT27" t="str">
            <v/>
          </cell>
          <cell r="AV27" t="str">
            <v/>
          </cell>
          <cell r="AW27" t="str">
            <v/>
          </cell>
          <cell r="AX27" t="str">
            <v/>
          </cell>
          <cell r="AZ27">
            <v>1</v>
          </cell>
          <cell r="BA27">
            <v>45534.625</v>
          </cell>
        </row>
        <row r="28">
          <cell r="C28" t="str">
            <v>KAY5+6</v>
          </cell>
          <cell r="D28" t="str">
            <v>3878(7)</v>
          </cell>
          <cell r="E28" t="str">
            <v>MA</v>
          </cell>
          <cell r="F28">
            <v>15500</v>
          </cell>
          <cell r="G28" t="str">
            <v>BOZ-KAY5+6-FF-027</v>
          </cell>
          <cell r="H28">
            <v>45295.2409722222</v>
          </cell>
          <cell r="I28" t="str">
            <v>Hat/Line</v>
          </cell>
          <cell r="J28" t="str">
            <v>Müşteri</v>
          </cell>
          <cell r="L28" t="str">
            <v>PA/PIS/CCTV</v>
          </cell>
          <cell r="M28" t="str">
            <v>3878 kullanılan baştan kamera görüntüleri gelmiyor</v>
          </cell>
          <cell r="N28" t="str">
            <v>Araç resetlendi kameralar geldi cb sol kamerada açı ayarı yapıldı</v>
          </cell>
          <cell r="P28" t="str">
            <v>C-Uyarı, sürüş devamlılığı</v>
          </cell>
          <cell r="Q28" t="str">
            <v>C(Sisteme etki etmeyen arıza)</v>
          </cell>
          <cell r="R28" t="str">
            <v>N.A(Yaralanma yok)</v>
          </cell>
          <cell r="S28" t="str">
            <v>(II) Aynı Araçta Tekrarlayan Arıza</v>
          </cell>
          <cell r="U28" t="str">
            <v>Tedarikçi</v>
          </cell>
          <cell r="V28" t="str">
            <v>NSC</v>
          </cell>
          <cell r="W28" t="str">
            <v>Evet</v>
          </cell>
          <cell r="X28" t="str">
            <v>NSC TEKNOLOJİ ve İNŞAAT LTD.ŞTİ.</v>
          </cell>
          <cell r="AD28" t="str">
            <v>*Arıza çözülecek</v>
          </cell>
          <cell r="AE28">
            <v>45534.571319444403</v>
          </cell>
          <cell r="AG28" t="str">
            <v>NSC</v>
          </cell>
          <cell r="AH28" t="str">
            <v>CCTV EKRANI</v>
          </cell>
          <cell r="AI28" t="str">
            <v>E810-7145</v>
          </cell>
          <cell r="AJ28" t="str">
            <v/>
          </cell>
          <cell r="AL28" t="str">
            <v/>
          </cell>
          <cell r="AM28" t="str">
            <v/>
          </cell>
          <cell r="AP28" t="str">
            <v/>
          </cell>
          <cell r="AQ28" t="str">
            <v/>
          </cell>
          <cell r="AT28" t="str">
            <v/>
          </cell>
          <cell r="AV28" t="str">
            <v/>
          </cell>
          <cell r="AW28" t="str">
            <v/>
          </cell>
          <cell r="AX28" t="str">
            <v/>
          </cell>
          <cell r="AZ28">
            <v>1</v>
          </cell>
          <cell r="BA28">
            <v>45534.625</v>
          </cell>
        </row>
        <row r="29">
          <cell r="C29" t="str">
            <v>KAY5+6</v>
          </cell>
          <cell r="D29" t="str">
            <v>3872(1)</v>
          </cell>
          <cell r="E29" t="str">
            <v>MA</v>
          </cell>
          <cell r="F29">
            <v>38250</v>
          </cell>
          <cell r="G29" t="str">
            <v>BOZ-KAY5+6-FF-028</v>
          </cell>
          <cell r="H29">
            <v>45302.1694444444</v>
          </cell>
          <cell r="I29" t="str">
            <v>Hat/Line</v>
          </cell>
          <cell r="J29" t="str">
            <v>Müşteri</v>
          </cell>
          <cell r="L29" t="str">
            <v>Kabin Masası</v>
          </cell>
          <cell r="M29" t="str">
            <v>KABİN FANI ÇOK KISA ÇALIŞIYOR KABİN İÇERİSİ SOĞUK</v>
          </cell>
          <cell r="N29" t="str">
            <v>HMI DONDUĞU İÇİN KLİMALAR DEVREYE GİRMEMİŞ RESETLENDİ DÜZELDİ</v>
          </cell>
          <cell r="P29" t="str">
            <v>C-Uyarı, sürüş devamlılığı</v>
          </cell>
          <cell r="Q29" t="str">
            <v>B(Servisten çekmeye etki eden arıza)</v>
          </cell>
          <cell r="R29" t="str">
            <v>N.A(Yaralanma yok)</v>
          </cell>
          <cell r="S29" t="str">
            <v>(I) İlk Defa Karşılaşılan Arıza</v>
          </cell>
          <cell r="U29" t="str">
            <v>Tedarikçi</v>
          </cell>
          <cell r="V29" t="str">
            <v>MEDCOM SP. Z O.O.</v>
          </cell>
          <cell r="W29" t="str">
            <v/>
          </cell>
          <cell r="X29" t="str">
            <v>MEDCOM SP. Z O.O.</v>
          </cell>
          <cell r="AD29" t="str">
            <v/>
          </cell>
          <cell r="AE29">
            <v>45302.229166666701</v>
          </cell>
          <cell r="AG29" t="str">
            <v>MEDCOM</v>
          </cell>
          <cell r="AH29" t="str">
            <v>INC 90 SMALL TOUCH ONLY</v>
          </cell>
          <cell r="AI29" t="str">
            <v>E300-7058</v>
          </cell>
          <cell r="AJ29" t="str">
            <v/>
          </cell>
          <cell r="AL29" t="str">
            <v/>
          </cell>
          <cell r="AM29" t="str">
            <v/>
          </cell>
          <cell r="AP29" t="str">
            <v/>
          </cell>
          <cell r="AQ29" t="str">
            <v/>
          </cell>
          <cell r="AT29" t="str">
            <v/>
          </cell>
          <cell r="AV29" t="str">
            <v/>
          </cell>
          <cell r="AW29" t="str">
            <v/>
          </cell>
          <cell r="AX29" t="str">
            <v/>
          </cell>
          <cell r="AZ29">
            <v>1</v>
          </cell>
          <cell r="BA29">
            <v>45302.333333333299</v>
          </cell>
        </row>
        <row r="30">
          <cell r="C30" t="str">
            <v>KAY5+6</v>
          </cell>
          <cell r="D30" t="str">
            <v>3877(6)</v>
          </cell>
          <cell r="E30" t="str">
            <v>MB</v>
          </cell>
          <cell r="F30">
            <v>25000</v>
          </cell>
          <cell r="G30" t="str">
            <v>BOZ-KAY5+6-FF-029</v>
          </cell>
          <cell r="H30">
            <v>45302.881944444402</v>
          </cell>
          <cell r="I30" t="str">
            <v>Hat/Line</v>
          </cell>
          <cell r="J30" t="str">
            <v>Müşteri</v>
          </cell>
          <cell r="L30" t="str">
            <v>PA/PIS/CCTV</v>
          </cell>
          <cell r="M30" t="str">
            <v>AYNA KAMERALAR ARA ARA SİYAH OLUYOR RESETLEYİNCE DÜZELMİYOR</v>
          </cell>
          <cell r="N30" t="str">
            <v>ARAÇ KONTROLÜ YAPILDI SORUN GÖRÜLMEDİ</v>
          </cell>
          <cell r="P30" t="str">
            <v>A-Sürüşü engeller</v>
          </cell>
          <cell r="Q30" t="str">
            <v>B(Servisten çekmeye etki eden arıza)</v>
          </cell>
          <cell r="R30" t="str">
            <v>N.A(Yaralanma yok)</v>
          </cell>
          <cell r="S30" t="str">
            <v>(II) Aynı Araçta Tekrarlayan Arıza</v>
          </cell>
          <cell r="U30" t="str">
            <v>Tedarikçi</v>
          </cell>
          <cell r="V30" t="str">
            <v>NSC</v>
          </cell>
          <cell r="W30" t="str">
            <v/>
          </cell>
          <cell r="X30" t="str">
            <v>NSC TEKNOLOJİ ve İNŞAAT LTD.ŞTİ.</v>
          </cell>
          <cell r="AD30" t="str">
            <v/>
          </cell>
          <cell r="AE30">
            <v>45304.208333333299</v>
          </cell>
          <cell r="AG30" t="str">
            <v>NSC</v>
          </cell>
          <cell r="AH30" t="str">
            <v>CCTV EKRANI</v>
          </cell>
          <cell r="AI30" t="str">
            <v>E810-7145</v>
          </cell>
          <cell r="AJ30" t="str">
            <v/>
          </cell>
          <cell r="AL30" t="str">
            <v/>
          </cell>
          <cell r="AM30" t="str">
            <v/>
          </cell>
          <cell r="AP30" t="str">
            <v/>
          </cell>
          <cell r="AQ30" t="str">
            <v/>
          </cell>
          <cell r="AT30" t="str">
            <v/>
          </cell>
          <cell r="AV30" t="str">
            <v/>
          </cell>
          <cell r="AW30" t="str">
            <v/>
          </cell>
          <cell r="AX30" t="str">
            <v/>
          </cell>
          <cell r="AZ30">
            <v>1</v>
          </cell>
          <cell r="BA30">
            <v>45304.333333333299</v>
          </cell>
        </row>
        <row r="31">
          <cell r="C31" t="str">
            <v>KAY5+6</v>
          </cell>
          <cell r="D31" t="str">
            <v>3874(3)</v>
          </cell>
          <cell r="E31" t="str">
            <v>MA</v>
          </cell>
          <cell r="F31">
            <v>22222</v>
          </cell>
          <cell r="G31" t="str">
            <v>BOZ-KAY5+6-FF-030</v>
          </cell>
          <cell r="H31">
            <v>45303.434027777803</v>
          </cell>
          <cell r="I31" t="str">
            <v>Hat/Line</v>
          </cell>
          <cell r="J31" t="str">
            <v>Müşteri</v>
          </cell>
          <cell r="L31" t="str">
            <v>Giydirme Dış</v>
          </cell>
          <cell r="M31" t="str">
            <v>CA KABİN SİLECEK ÇALIŞMIYOR</v>
          </cell>
          <cell r="N31" t="str">
            <v>SİLECEK SOMUNU GEVŞEMİŞ SIKILDI</v>
          </cell>
          <cell r="P31" t="str">
            <v>A-Sürüşü engeller</v>
          </cell>
          <cell r="Q31" t="str">
            <v>B(Servisten çekmeye etki eden arıza)</v>
          </cell>
          <cell r="R31" t="str">
            <v>N.A(Yaralanma yok)</v>
          </cell>
          <cell r="S31" t="str">
            <v>(II) Aynı Araçta Tekrarlayan Arıza</v>
          </cell>
          <cell r="U31" t="str">
            <v>Tedarikçi</v>
          </cell>
          <cell r="V31" t="str">
            <v>Bozankaya</v>
          </cell>
          <cell r="W31" t="str">
            <v>Evet</v>
          </cell>
          <cell r="X31" t="str">
            <v>DENİZLER OTOMOTİV SAN. VE TİC.LTD.Ş</v>
          </cell>
          <cell r="AD31" t="str">
            <v>*Ekipman tamir edilecek</v>
          </cell>
          <cell r="AE31">
            <v>45303.458333333299</v>
          </cell>
          <cell r="AG31" t="str">
            <v>DENİZLER</v>
          </cell>
          <cell r="AH31" t="str">
            <v>SİLECEK MEKANİZMASI Denizler / M.11.2506</v>
          </cell>
          <cell r="AI31" t="str">
            <v>M100-7066</v>
          </cell>
          <cell r="AJ31">
            <v>1</v>
          </cell>
          <cell r="AL31" t="str">
            <v/>
          </cell>
          <cell r="AM31" t="str">
            <v/>
          </cell>
          <cell r="AP31" t="str">
            <v/>
          </cell>
          <cell r="AQ31" t="str">
            <v/>
          </cell>
          <cell r="AT31" t="str">
            <v/>
          </cell>
          <cell r="AV31" t="str">
            <v/>
          </cell>
          <cell r="AW31" t="str">
            <v/>
          </cell>
          <cell r="AX31" t="str">
            <v/>
          </cell>
          <cell r="AZ31">
            <v>1</v>
          </cell>
          <cell r="BA31">
            <v>45303.541666666701</v>
          </cell>
        </row>
        <row r="32">
          <cell r="C32" t="str">
            <v>KAY5+6</v>
          </cell>
          <cell r="D32" t="str">
            <v>3872(1)</v>
          </cell>
          <cell r="E32" t="str">
            <v>MB</v>
          </cell>
          <cell r="F32">
            <v>38800</v>
          </cell>
          <cell r="G32" t="str">
            <v>BOZ-KAY5+6-FF-031</v>
          </cell>
          <cell r="H32">
            <v>45303.774305555598</v>
          </cell>
          <cell r="I32" t="str">
            <v>Hat/Line</v>
          </cell>
          <cell r="J32" t="str">
            <v>Müşteri</v>
          </cell>
          <cell r="L32" t="str">
            <v>ComboBox</v>
          </cell>
          <cell r="M32" t="str">
            <v>3872 nolu araç modül mb 3 ve 4 nolu invertörler devreye girmiyor.Araç restlendikten sonra haraket ediyor birkaç peron sonra tekrar aynı arızayı veriyor.Toplamda 2 sefer iptali ve 2 seferde 11 dakika tehir olmuştur.</v>
          </cell>
          <cell r="N32" t="str">
            <v>IGBT Drive kartı değişmiştir</v>
          </cell>
          <cell r="P32" t="str">
            <v>A-Sürüşü engeller</v>
          </cell>
          <cell r="Q32" t="str">
            <v>B(Servisten çekmeye etki eden arıza)</v>
          </cell>
          <cell r="R32" t="str">
            <v>N.A(Yaralanma yok)</v>
          </cell>
          <cell r="S32" t="str">
            <v>(I) İlk Defa Karşılaşılan Arıza</v>
          </cell>
          <cell r="U32" t="str">
            <v>Tedarikçi</v>
          </cell>
          <cell r="V32" t="str">
            <v>MEDCOM SP. Z O.O.</v>
          </cell>
          <cell r="W32" t="str">
            <v>Evet</v>
          </cell>
          <cell r="X32" t="str">
            <v>MEDCOM SP. Z O.O.</v>
          </cell>
          <cell r="AD32" t="str">
            <v/>
          </cell>
          <cell r="AE32">
            <v>45531.513634259303</v>
          </cell>
          <cell r="AG32" t="str">
            <v>Medcom</v>
          </cell>
          <cell r="AH32" t="str">
            <v>COMBO KUTUSU (+LHD) MEDCOM</v>
          </cell>
          <cell r="AI32" t="str">
            <v>P620-7023</v>
          </cell>
          <cell r="AJ32" t="str">
            <v/>
          </cell>
          <cell r="AL32" t="str">
            <v/>
          </cell>
          <cell r="AM32" t="str">
            <v/>
          </cell>
          <cell r="AP32" t="str">
            <v/>
          </cell>
          <cell r="AQ32" t="str">
            <v/>
          </cell>
          <cell r="AT32" t="str">
            <v/>
          </cell>
          <cell r="AV32" t="str">
            <v/>
          </cell>
          <cell r="AW32" t="str">
            <v/>
          </cell>
          <cell r="AX32" t="str">
            <v/>
          </cell>
          <cell r="AZ32">
            <v>1</v>
          </cell>
          <cell r="BA32">
            <v>45531.625</v>
          </cell>
        </row>
        <row r="33">
          <cell r="C33" t="str">
            <v>KAY5+6</v>
          </cell>
          <cell r="D33" t="str">
            <v>3878(7)</v>
          </cell>
          <cell r="E33" t="str">
            <v>RA</v>
          </cell>
          <cell r="F33">
            <v>1111</v>
          </cell>
          <cell r="G33" t="str">
            <v>BOZ-KAY5+6-FF-032</v>
          </cell>
          <cell r="H33">
            <v>45305.730555555601</v>
          </cell>
          <cell r="I33" t="str">
            <v>Hat/Line</v>
          </cell>
          <cell r="J33" t="str">
            <v>Müşteri</v>
          </cell>
          <cell r="L33" t="str">
            <v>Kapı</v>
          </cell>
          <cell r="M33" t="str">
            <v>4 NOLU KAPI ARIZA VERDİ KAPI İZOLE EDİLDİ</v>
          </cell>
          <cell r="N33" t="str">
            <v>KAPI KONTROLÜ YAPILDI S2 SWİTCH VİDALARI GEVŞEMİŞ SIKILDI ARIZA GİDERİLDİ</v>
          </cell>
          <cell r="P33" t="str">
            <v>C-Uyarı, sürüş devamlılığı</v>
          </cell>
          <cell r="Q33" t="str">
            <v>B(Servisten çekmeye etki eden arıza)</v>
          </cell>
          <cell r="R33" t="str">
            <v>N.A(Yaralanma yok)</v>
          </cell>
          <cell r="S33" t="str">
            <v>(I) İlk Defa Karşılaşılan Arıza</v>
          </cell>
          <cell r="U33" t="str">
            <v>Bozankaya</v>
          </cell>
          <cell r="V33" t="str">
            <v>Üretim</v>
          </cell>
          <cell r="W33" t="str">
            <v>Evet</v>
          </cell>
          <cell r="X33" t="str">
            <v>KNORR-BREMSE GMBH DİVİSİON IFE AUTO</v>
          </cell>
          <cell r="AD33" t="str">
            <v>*Ekipman tamir edilecek</v>
          </cell>
          <cell r="AE33">
            <v>45305.75</v>
          </cell>
          <cell r="AG33" t="str">
            <v>IFE</v>
          </cell>
          <cell r="AH33" t="str">
            <v>PRM’LI ÇİFTLİ KAPI</v>
          </cell>
          <cell r="AI33" t="str">
            <v>M110-7082</v>
          </cell>
          <cell r="AJ33">
            <v>1</v>
          </cell>
          <cell r="AL33" t="str">
            <v/>
          </cell>
          <cell r="AM33" t="str">
            <v/>
          </cell>
          <cell r="AP33" t="str">
            <v/>
          </cell>
          <cell r="AQ33" t="str">
            <v/>
          </cell>
          <cell r="AT33" t="str">
            <v/>
          </cell>
          <cell r="AV33" t="str">
            <v/>
          </cell>
          <cell r="AW33" t="str">
            <v/>
          </cell>
          <cell r="AX33" t="str">
            <v/>
          </cell>
          <cell r="AZ33">
            <v>1</v>
          </cell>
          <cell r="BA33">
            <v>45306.291666666701</v>
          </cell>
        </row>
        <row r="34">
          <cell r="C34" t="str">
            <v>KAY5+6</v>
          </cell>
          <cell r="D34" t="str">
            <v>3876(5)</v>
          </cell>
          <cell r="E34" t="str">
            <v>MA</v>
          </cell>
          <cell r="F34">
            <v>2222</v>
          </cell>
          <cell r="G34" t="str">
            <v>BOZ-KAY5+6-FF-033</v>
          </cell>
          <cell r="H34">
            <v>45306.329861111102</v>
          </cell>
          <cell r="I34" t="str">
            <v>Hat/Line</v>
          </cell>
          <cell r="J34" t="str">
            <v>Müşteri</v>
          </cell>
          <cell r="L34" t="str">
            <v>Kapı</v>
          </cell>
          <cell r="M34" t="str">
            <v>1 NUMARALI KAPI KAPANIRKEN RAHATSIZ EDİCİ ŞEKİLDE UĞULTU YAPIYOR</v>
          </cell>
          <cell r="N34" t="str">
            <v>KAPI BUZZER KONNEKTÖRÜ SÖKÜLÜP</v>
          </cell>
          <cell r="P34" t="str">
            <v>A-Sürüşü engeller</v>
          </cell>
          <cell r="Q34" t="str">
            <v>B(Servisten çekmeye etki eden arıza)</v>
          </cell>
          <cell r="R34" t="str">
            <v>N.A(Yaralanma yok)</v>
          </cell>
          <cell r="S34" t="str">
            <v>(II) Aynı Araçta Tekrarlayan Arıza</v>
          </cell>
          <cell r="U34" t="str">
            <v>Tedarikçi</v>
          </cell>
          <cell r="V34" t="str">
            <v>TSL</v>
          </cell>
          <cell r="W34" t="str">
            <v>Evet</v>
          </cell>
          <cell r="X34" t="str">
            <v>TURCK OTOMASYON TİC. LTD.ŞTİ.</v>
          </cell>
          <cell r="AD34" t="str">
            <v>*Ekipman tamir edilecek</v>
          </cell>
          <cell r="AE34">
            <v>45306.333333333299</v>
          </cell>
          <cell r="AG34" t="str">
            <v>TSL</v>
          </cell>
          <cell r="AH34" t="str">
            <v>SESLI UYARI CIHAZI</v>
          </cell>
          <cell r="AI34" t="str">
            <v>M110-7057</v>
          </cell>
          <cell r="AJ34">
            <v>1</v>
          </cell>
          <cell r="AL34" t="str">
            <v/>
          </cell>
          <cell r="AM34" t="str">
            <v/>
          </cell>
          <cell r="AP34" t="str">
            <v/>
          </cell>
          <cell r="AQ34" t="str">
            <v/>
          </cell>
          <cell r="AT34" t="str">
            <v/>
          </cell>
          <cell r="AV34" t="str">
            <v/>
          </cell>
          <cell r="AW34" t="str">
            <v/>
          </cell>
          <cell r="AX34" t="str">
            <v/>
          </cell>
          <cell r="AZ34">
            <v>1</v>
          </cell>
          <cell r="BA34">
            <v>45306.458333333299</v>
          </cell>
        </row>
        <row r="35">
          <cell r="C35" t="str">
            <v>KAY5+6</v>
          </cell>
          <cell r="D35" t="str">
            <v>3874(3)</v>
          </cell>
          <cell r="E35" t="str">
            <v>MA</v>
          </cell>
          <cell r="F35">
            <v>46300</v>
          </cell>
          <cell r="G35" t="str">
            <v>BOZ-KAY5+6-FF-034</v>
          </cell>
          <cell r="H35">
            <v>45306.331944444399</v>
          </cell>
          <cell r="I35" t="str">
            <v>Hat/Line</v>
          </cell>
          <cell r="J35" t="str">
            <v>Müşteri</v>
          </cell>
          <cell r="L35" t="str">
            <v>HVAC Sürücü</v>
          </cell>
          <cell r="M35" t="str">
            <v>3874 nolu araç kabin ca kliması çalışmıyor kabin soğuk</v>
          </cell>
          <cell r="N35" t="str">
            <v>Kontrol edildi sorun görülmedi</v>
          </cell>
          <cell r="P35" t="str">
            <v>C-Uyarı, sürüş devamlılığı</v>
          </cell>
          <cell r="Q35" t="str">
            <v>C(Sisteme etki etmeyen arıza)</v>
          </cell>
          <cell r="R35" t="str">
            <v>N.A(Yaralanma yok)</v>
          </cell>
          <cell r="S35" t="str">
            <v>(II) Aynı Araçta Tekrarlayan Arıza</v>
          </cell>
          <cell r="U35" t="str">
            <v>Tedarikçi</v>
          </cell>
          <cell r="V35" t="str">
            <v>ELTESAN ELEKTRO MEKANİK SOĞUTMA SAN</v>
          </cell>
          <cell r="W35" t="str">
            <v>Evet</v>
          </cell>
          <cell r="X35" t="str">
            <v>ELTESAN ELEKTRO MEKANİK SOĞUTMA SAN</v>
          </cell>
          <cell r="AD35" t="str">
            <v/>
          </cell>
          <cell r="AE35">
            <v>45535.2883449074</v>
          </cell>
          <cell r="AG35" t="str">
            <v>Eltesan</v>
          </cell>
          <cell r="AH35" t="str">
            <v>SURUCU KLIMASI-Eltesan/Hispacold 4,5 KW</v>
          </cell>
          <cell r="AI35" t="str">
            <v>H500-7243</v>
          </cell>
          <cell r="AJ35" t="str">
            <v/>
          </cell>
          <cell r="AL35" t="str">
            <v/>
          </cell>
          <cell r="AM35" t="str">
            <v/>
          </cell>
          <cell r="AP35" t="str">
            <v/>
          </cell>
          <cell r="AQ35" t="str">
            <v/>
          </cell>
          <cell r="AT35" t="str">
            <v/>
          </cell>
          <cell r="AV35" t="str">
            <v/>
          </cell>
          <cell r="AW35" t="str">
            <v/>
          </cell>
          <cell r="AX35" t="str">
            <v/>
          </cell>
          <cell r="AZ35">
            <v>1</v>
          </cell>
          <cell r="BA35">
            <v>45535.375</v>
          </cell>
        </row>
        <row r="36">
          <cell r="C36" t="str">
            <v>KAY5+6</v>
          </cell>
          <cell r="D36" t="str">
            <v>3877(6)</v>
          </cell>
          <cell r="E36" t="str">
            <v>MA</v>
          </cell>
          <cell r="F36">
            <v>25500</v>
          </cell>
          <cell r="G36" t="str">
            <v>BOZ-KAY5+6-FF-035</v>
          </cell>
          <cell r="H36">
            <v>45306.568749999999</v>
          </cell>
          <cell r="I36" t="str">
            <v>Hat/Line</v>
          </cell>
          <cell r="J36" t="str">
            <v>Müşteri</v>
          </cell>
          <cell r="L36" t="str">
            <v>Autocoupler</v>
          </cell>
          <cell r="M36" t="str">
            <v>Kuplaj motoru sağa sola oynuyor</v>
          </cell>
          <cell r="N36" t="str">
            <v>CA kuplaj asansörden düşmüş yeniden yerinde takıldı</v>
          </cell>
          <cell r="P36" t="str">
            <v>B-Hız veya güç azalması</v>
          </cell>
          <cell r="Q36" t="str">
            <v>C(Sisteme etki etmeyen arıza)</v>
          </cell>
          <cell r="R36" t="str">
            <v>N.A(Yaralanma yok)</v>
          </cell>
          <cell r="S36" t="str">
            <v>(I) İlk Defa Karşılaşılan Arıza</v>
          </cell>
          <cell r="U36" t="str">
            <v>Tedarikçi</v>
          </cell>
          <cell r="V36" t="str">
            <v>Bozankaya</v>
          </cell>
          <cell r="W36" t="str">
            <v>Evet</v>
          </cell>
          <cell r="X36" t="str">
            <v>DELLNER COUPLERC AB</v>
          </cell>
          <cell r="AD36" t="str">
            <v>*Arıza çözülecek</v>
          </cell>
          <cell r="AE36">
            <v>45535.285196759301</v>
          </cell>
          <cell r="AG36" t="str">
            <v>Bozankaya</v>
          </cell>
          <cell r="AH36" t="str">
            <v>OTOMATIK KUPLÖR DELLNER</v>
          </cell>
          <cell r="AI36" t="str">
            <v>M350-7062</v>
          </cell>
          <cell r="AJ36" t="str">
            <v/>
          </cell>
          <cell r="AL36" t="str">
            <v/>
          </cell>
          <cell r="AM36" t="str">
            <v/>
          </cell>
          <cell r="AP36" t="str">
            <v/>
          </cell>
          <cell r="AQ36" t="str">
            <v/>
          </cell>
          <cell r="AT36" t="str">
            <v/>
          </cell>
          <cell r="AV36" t="str">
            <v/>
          </cell>
          <cell r="AW36" t="str">
            <v/>
          </cell>
          <cell r="AX36" t="str">
            <v/>
          </cell>
          <cell r="AZ36">
            <v>1</v>
          </cell>
          <cell r="BA36">
            <v>45535.375</v>
          </cell>
        </row>
        <row r="37">
          <cell r="C37" t="str">
            <v>KAY5+6</v>
          </cell>
          <cell r="D37" t="str">
            <v>3875(4)</v>
          </cell>
          <cell r="E37" t="str">
            <v>RA</v>
          </cell>
          <cell r="F37">
            <v>38652</v>
          </cell>
          <cell r="G37" t="str">
            <v>BOZ-KAY5+6-FF-036</v>
          </cell>
          <cell r="H37">
            <v>45306.713194444397</v>
          </cell>
          <cell r="I37" t="str">
            <v>Hat/Line</v>
          </cell>
          <cell r="J37" t="str">
            <v>Müşteri</v>
          </cell>
          <cell r="L37" t="str">
            <v>E-Kabinet</v>
          </cell>
          <cell r="M37" t="str">
            <v>5 NOLU KAPI KAPANMASINA RAĞMEN KAPI IŞIĞI GELMEDİ KAPI RESETLENİNCE DÜZELDİ 1 SEFERDE 3 DK TEHİR MEYDANA GELD</v>
          </cell>
          <cell r="N37" t="str">
            <v>KAYITLAR İNCELENDİ ARAÇTA KAPI ARIZASI YOK DİĞER MAKİNİST DİĞER KUPLAJLI ARACA BİNEREK KONTAĞI AKTİF EDİYOR</v>
          </cell>
          <cell r="P37" t="str">
            <v>B-Hız veya güç azalması</v>
          </cell>
          <cell r="Q37" t="str">
            <v>B(Servisten çekmeye etki eden arıza)</v>
          </cell>
          <cell r="R37" t="str">
            <v>N.A(Yaralanma yok)</v>
          </cell>
          <cell r="S37" t="str">
            <v>(II) Aynı Araçta Tekrarlayan Arıza</v>
          </cell>
          <cell r="U37" t="str">
            <v>Bozankaya</v>
          </cell>
          <cell r="V37" t="str">
            <v>Üretim</v>
          </cell>
          <cell r="W37" t="str">
            <v/>
          </cell>
          <cell r="X37" t="str">
            <v>GREBO OTOMOTİV SANAYİ A.Ş</v>
          </cell>
          <cell r="AD37" t="str">
            <v/>
          </cell>
          <cell r="AE37">
            <v>45307.208333333299</v>
          </cell>
          <cell r="AG37" t="str">
            <v>Bozankaya</v>
          </cell>
          <cell r="AH37" t="str">
            <v>PANO KOMPLESI</v>
          </cell>
          <cell r="AI37" t="str">
            <v>FE750-7303</v>
          </cell>
          <cell r="AJ37" t="str">
            <v/>
          </cell>
          <cell r="AL37" t="str">
            <v/>
          </cell>
          <cell r="AM37" t="str">
            <v/>
          </cell>
          <cell r="AP37" t="str">
            <v/>
          </cell>
          <cell r="AQ37" t="str">
            <v/>
          </cell>
          <cell r="AT37" t="str">
            <v/>
          </cell>
          <cell r="AV37" t="str">
            <v/>
          </cell>
          <cell r="AW37" t="str">
            <v/>
          </cell>
          <cell r="AX37" t="str">
            <v/>
          </cell>
          <cell r="AZ37">
            <v>1</v>
          </cell>
          <cell r="BA37">
            <v>45307.291666666701</v>
          </cell>
        </row>
        <row r="38">
          <cell r="C38" t="str">
            <v>KAY5+6</v>
          </cell>
          <cell r="D38" t="str">
            <v>3875(4)</v>
          </cell>
          <cell r="E38" t="str">
            <v>MA</v>
          </cell>
          <cell r="F38">
            <v>28650</v>
          </cell>
          <cell r="G38" t="str">
            <v>BOZ-KAY5+6-FF-037</v>
          </cell>
          <cell r="H38">
            <v>45307.266666666699</v>
          </cell>
          <cell r="I38" t="str">
            <v>Hat/Line</v>
          </cell>
          <cell r="J38" t="str">
            <v>Müşteri</v>
          </cell>
          <cell r="L38" t="str">
            <v>E-Kabinet</v>
          </cell>
          <cell r="M38" t="str">
            <v>3875-3877 numaralı araçlar kuplajlıyken 3875'ten kontak aktifken 3877'den kontak açıldığında 3875 pasif olup 3877 aktif oluyor.</v>
          </cell>
          <cell r="N38" t="str">
            <v>Araç kontrolü yapıldı. SB1187.02 kablosu çekildi. Arıza giderildi.</v>
          </cell>
          <cell r="P38" t="str">
            <v>A-Sürüşü engeller</v>
          </cell>
          <cell r="Q38" t="str">
            <v>B(Servisten çekmeye etki eden arıza)</v>
          </cell>
          <cell r="R38" t="str">
            <v>N.A(Yaralanma yok)</v>
          </cell>
          <cell r="S38" t="str">
            <v>(II) Aynı Araçta Tekrarlayan Arıza</v>
          </cell>
          <cell r="U38" t="str">
            <v>Bozankaya</v>
          </cell>
          <cell r="V38" t="str">
            <v>Üretim</v>
          </cell>
          <cell r="W38" t="str">
            <v>Evet</v>
          </cell>
          <cell r="X38" t="str">
            <v>GREBO OTOMOTİV SANAYİ A.Ş</v>
          </cell>
          <cell r="AD38" t="str">
            <v>*Arıza çözülecek</v>
          </cell>
          <cell r="AE38">
            <v>45537.284918981502</v>
          </cell>
          <cell r="AG38" t="str">
            <v>Bozankaya</v>
          </cell>
          <cell r="AH38" t="str">
            <v>PANO KOMPLESI</v>
          </cell>
          <cell r="AI38" t="str">
            <v>FE750-7303</v>
          </cell>
          <cell r="AJ38" t="str">
            <v/>
          </cell>
          <cell r="AL38" t="str">
            <v/>
          </cell>
          <cell r="AM38" t="str">
            <v/>
          </cell>
          <cell r="AP38" t="str">
            <v/>
          </cell>
          <cell r="AQ38" t="str">
            <v/>
          </cell>
          <cell r="AT38" t="str">
            <v/>
          </cell>
          <cell r="AV38" t="str">
            <v/>
          </cell>
          <cell r="AW38" t="str">
            <v/>
          </cell>
          <cell r="AX38" t="str">
            <v/>
          </cell>
          <cell r="AZ38">
            <v>1</v>
          </cell>
          <cell r="BA38">
            <v>45537.416666666701</v>
          </cell>
        </row>
        <row r="39">
          <cell r="C39" t="str">
            <v>KAY5+6</v>
          </cell>
          <cell r="D39" t="str">
            <v>3878(7)</v>
          </cell>
          <cell r="E39" t="str">
            <v>RA</v>
          </cell>
          <cell r="F39">
            <v>16200</v>
          </cell>
          <cell r="G39" t="str">
            <v>BOZ-KAY5+6-FF-038</v>
          </cell>
          <cell r="H39">
            <v>45307.5493055556</v>
          </cell>
          <cell r="I39" t="str">
            <v>Hat/Line</v>
          </cell>
          <cell r="J39" t="str">
            <v>Müşteri</v>
          </cell>
          <cell r="L39" t="str">
            <v>Kapı</v>
          </cell>
          <cell r="M39" t="str">
            <v>6 numaralı kapı buzzer uyarısı verdiği için izole edildi</v>
          </cell>
          <cell r="N39" t="str">
            <v>Kapı buzzer çalışmıyordu.Hoparlör kablosu çıkmış yerinde  takıldı</v>
          </cell>
          <cell r="P39" t="str">
            <v>C-Uyarı, sürüş devamlılığı</v>
          </cell>
          <cell r="Q39" t="str">
            <v>C(Sisteme etki etmeyen arıza)</v>
          </cell>
          <cell r="R39" t="str">
            <v>N.A(Yaralanma yok)</v>
          </cell>
          <cell r="S39" t="str">
            <v>(I) İlk Defa Karşılaşılan Arıza</v>
          </cell>
          <cell r="U39" t="str">
            <v>Tedarikçi</v>
          </cell>
          <cell r="V39" t="str">
            <v>TSL</v>
          </cell>
          <cell r="W39" t="str">
            <v>Evet</v>
          </cell>
          <cell r="X39" t="str">
            <v>TURCK OTOMASYON TİC. LTD.ŞTİ.</v>
          </cell>
          <cell r="AD39" t="str">
            <v>*Arıza çözülecek</v>
          </cell>
          <cell r="AE39">
            <v>45535.277592592603</v>
          </cell>
          <cell r="AG39" t="str">
            <v>TSL</v>
          </cell>
          <cell r="AH39" t="str">
            <v>SESLI UYARI CIHAZI</v>
          </cell>
          <cell r="AI39" t="str">
            <v>M110-7057</v>
          </cell>
          <cell r="AJ39" t="str">
            <v/>
          </cell>
          <cell r="AL39" t="str">
            <v/>
          </cell>
          <cell r="AM39" t="str">
            <v/>
          </cell>
          <cell r="AP39" t="str">
            <v/>
          </cell>
          <cell r="AQ39" t="str">
            <v/>
          </cell>
          <cell r="AT39" t="str">
            <v/>
          </cell>
          <cell r="AV39" t="str">
            <v/>
          </cell>
          <cell r="AW39" t="str">
            <v/>
          </cell>
          <cell r="AX39" t="str">
            <v/>
          </cell>
          <cell r="AZ39">
            <v>1</v>
          </cell>
          <cell r="BA39">
            <v>45535.375</v>
          </cell>
        </row>
        <row r="40">
          <cell r="C40" t="str">
            <v>KAY5+6</v>
          </cell>
          <cell r="D40" t="str">
            <v>3872(1)</v>
          </cell>
          <cell r="E40" t="str">
            <v>MA</v>
          </cell>
          <cell r="F40">
            <v>34800</v>
          </cell>
          <cell r="G40" t="str">
            <v>BOZ-KAY5+6-FF-039</v>
          </cell>
          <cell r="H40">
            <v>45308.208333333299</v>
          </cell>
          <cell r="I40" t="str">
            <v>Hat/Line</v>
          </cell>
          <cell r="J40" t="str">
            <v>Müşteri</v>
          </cell>
          <cell r="L40" t="str">
            <v>ComboBox</v>
          </cell>
          <cell r="M40" t="str">
            <v>invertör arızaya geçip kendini kapatıyor</v>
          </cell>
          <cell r="N40" t="str">
            <v>mecom ile bağlantı kuruldu.IGBT drive kart değişimleri yapıldı</v>
          </cell>
          <cell r="P40" t="str">
            <v>A-Sürüşü engeller</v>
          </cell>
          <cell r="Q40" t="str">
            <v>A(Hareket etmeyi engelleyen arıza)</v>
          </cell>
          <cell r="R40" t="str">
            <v>N.A(Yaralanma yok)</v>
          </cell>
          <cell r="S40" t="str">
            <v>(I) İlk Defa Karşılaşılan Arıza</v>
          </cell>
          <cell r="U40" t="str">
            <v>Tedarikçi</v>
          </cell>
          <cell r="V40" t="str">
            <v>MEDCOM SP. Z O.O.</v>
          </cell>
          <cell r="W40" t="str">
            <v>Evet</v>
          </cell>
          <cell r="X40" t="str">
            <v>MEDCOM SP. Z O.O.</v>
          </cell>
          <cell r="AD40" t="str">
            <v/>
          </cell>
          <cell r="AE40">
            <v>45532.3671875</v>
          </cell>
          <cell r="AG40" t="str">
            <v>Medcom</v>
          </cell>
          <cell r="AH40" t="str">
            <v>COMBO KUTUSU (+LHD) MEDCOM</v>
          </cell>
          <cell r="AI40" t="str">
            <v>P620-7023</v>
          </cell>
          <cell r="AJ40" t="str">
            <v/>
          </cell>
          <cell r="AL40" t="str">
            <v/>
          </cell>
          <cell r="AM40" t="str">
            <v/>
          </cell>
          <cell r="AP40" t="str">
            <v/>
          </cell>
          <cell r="AQ40" t="str">
            <v/>
          </cell>
          <cell r="AT40" t="str">
            <v/>
          </cell>
          <cell r="AV40" t="str">
            <v/>
          </cell>
          <cell r="AW40" t="str">
            <v/>
          </cell>
          <cell r="AX40" t="str">
            <v/>
          </cell>
          <cell r="AZ40">
            <v>1</v>
          </cell>
          <cell r="BA40">
            <v>45532.5</v>
          </cell>
        </row>
        <row r="41">
          <cell r="C41" t="str">
            <v>KAY5+6</v>
          </cell>
          <cell r="D41" t="str">
            <v>3872(1)</v>
          </cell>
          <cell r="E41" t="str">
            <v>MA</v>
          </cell>
          <cell r="F41">
            <v>38200</v>
          </cell>
          <cell r="G41" t="str">
            <v>BOZ-KAY5+6-FF-040</v>
          </cell>
          <cell r="H41">
            <v>45308.208333333299</v>
          </cell>
          <cell r="I41" t="str">
            <v>Hat/Line</v>
          </cell>
          <cell r="J41" t="str">
            <v>Müşteri</v>
          </cell>
          <cell r="L41" t="str">
            <v>ComboBox</v>
          </cell>
          <cell r="M41" t="str">
            <v>İNVERTÖR ARIZAYA GEÇİP KENDİSİNİ KAPATIYOR</v>
          </cell>
          <cell r="N41" t="str">
            <v>2 ADET IGBT KART DEĞİŞİMİ YAPILDI</v>
          </cell>
          <cell r="P41" t="str">
            <v>B-Hız veya güç azalması</v>
          </cell>
          <cell r="Q41" t="str">
            <v>B(Servisten çekmeye etki eden arıza)</v>
          </cell>
          <cell r="R41" t="str">
            <v>N.A(Yaralanma yok)</v>
          </cell>
          <cell r="S41" t="str">
            <v>(I) İlk Defa Karşılaşılan Arıza</v>
          </cell>
          <cell r="U41" t="str">
            <v>Tedarikçi</v>
          </cell>
          <cell r="V41" t="str">
            <v>MEDCOM SP. Z O.O.</v>
          </cell>
          <cell r="W41" t="str">
            <v/>
          </cell>
          <cell r="X41" t="str">
            <v>MEDCOM SP. Z O.O.</v>
          </cell>
          <cell r="AD41" t="str">
            <v/>
          </cell>
          <cell r="AE41">
            <v>45308.25</v>
          </cell>
          <cell r="AG41" t="str">
            <v>Medcom</v>
          </cell>
          <cell r="AH41" t="str">
            <v>COMBO KUTUSU (+LHD) MEDCOM</v>
          </cell>
          <cell r="AI41" t="str">
            <v>P620-7023</v>
          </cell>
          <cell r="AJ41" t="str">
            <v/>
          </cell>
          <cell r="AL41" t="str">
            <v/>
          </cell>
          <cell r="AM41" t="str">
            <v/>
          </cell>
          <cell r="AP41" t="str">
            <v/>
          </cell>
          <cell r="AQ41" t="str">
            <v/>
          </cell>
          <cell r="AT41" t="str">
            <v/>
          </cell>
          <cell r="AV41" t="str">
            <v/>
          </cell>
          <cell r="AW41" t="str">
            <v/>
          </cell>
          <cell r="AX41" t="str">
            <v/>
          </cell>
          <cell r="AZ41">
            <v>1</v>
          </cell>
          <cell r="BA41">
            <v>45309.291666666701</v>
          </cell>
        </row>
        <row r="42">
          <cell r="C42" t="str">
            <v>KAY5+6</v>
          </cell>
          <cell r="D42" t="str">
            <v>3874(3)</v>
          </cell>
          <cell r="E42" t="str">
            <v>MA</v>
          </cell>
          <cell r="F42">
            <v>45000</v>
          </cell>
          <cell r="G42" t="str">
            <v>BOZ-KAY5+6-FF-041</v>
          </cell>
          <cell r="H42">
            <v>45309.1784722222</v>
          </cell>
          <cell r="I42" t="str">
            <v>Hat/Line</v>
          </cell>
          <cell r="J42" t="str">
            <v>Müşteri</v>
          </cell>
          <cell r="L42" t="str">
            <v>HVAC Sürücü</v>
          </cell>
          <cell r="M42" t="str">
            <v>makinist kabinleri ısıtma yapmıyor</v>
          </cell>
          <cell r="N42" t="str">
            <v>kabindeki ısı sensörleri aşağı alınarak revizyon yapıldı .test edildi sorun görülmedi</v>
          </cell>
          <cell r="P42" t="str">
            <v>A-Sürüşü engeller</v>
          </cell>
          <cell r="Q42" t="str">
            <v>B(Servisten çekmeye etki eden arıza)</v>
          </cell>
          <cell r="R42" t="str">
            <v>N.A(Yaralanma yok)</v>
          </cell>
          <cell r="S42" t="str">
            <v>(II) Aynı Araçta Tekrarlayan Arıza</v>
          </cell>
          <cell r="U42" t="str">
            <v>Tedarikçi</v>
          </cell>
          <cell r="V42" t="str">
            <v>ELTESAN ELEKTRO MEKANİK SOĞUTMA SAN</v>
          </cell>
          <cell r="W42" t="str">
            <v>Evet</v>
          </cell>
          <cell r="X42" t="str">
            <v>ELTESAN ELEKTRO MEKANİK SOĞUTMA SAN</v>
          </cell>
          <cell r="AD42" t="str">
            <v>*Arıza çözülecek</v>
          </cell>
          <cell r="AE42">
            <v>45532.361597222203</v>
          </cell>
          <cell r="AG42" t="str">
            <v>Eltesan</v>
          </cell>
          <cell r="AH42" t="str">
            <v>SURUCU KLIMASI-Eltesan/Hispacold 4,5 KW</v>
          </cell>
          <cell r="AI42" t="str">
            <v>H500-7243</v>
          </cell>
          <cell r="AJ42" t="str">
            <v/>
          </cell>
          <cell r="AL42" t="str">
            <v/>
          </cell>
          <cell r="AM42" t="str">
            <v/>
          </cell>
          <cell r="AP42" t="str">
            <v/>
          </cell>
          <cell r="AQ42" t="str">
            <v/>
          </cell>
          <cell r="AT42" t="str">
            <v/>
          </cell>
          <cell r="AV42" t="str">
            <v/>
          </cell>
          <cell r="AW42" t="str">
            <v/>
          </cell>
          <cell r="AX42" t="str">
            <v/>
          </cell>
          <cell r="AZ42">
            <v>1</v>
          </cell>
          <cell r="BA42">
            <v>45532.458333333299</v>
          </cell>
        </row>
        <row r="43">
          <cell r="C43" t="str">
            <v>KAY5+6</v>
          </cell>
          <cell r="D43" t="str">
            <v>3876(5)</v>
          </cell>
          <cell r="E43" t="str">
            <v>MB</v>
          </cell>
          <cell r="F43">
            <v>38000</v>
          </cell>
          <cell r="G43" t="str">
            <v>BOZ-KAY5+6-FF-042</v>
          </cell>
          <cell r="H43">
            <v>45309.179166666698</v>
          </cell>
          <cell r="I43" t="str">
            <v>Hat/Line</v>
          </cell>
          <cell r="J43" t="str">
            <v>Müşteri</v>
          </cell>
          <cell r="L43" t="str">
            <v>HVAC Sürücü</v>
          </cell>
          <cell r="M43" t="str">
            <v>makinist kabinleri ısıtma yapmıyor</v>
          </cell>
          <cell r="N43" t="str">
            <v>cb kabindeki ısı sensörleri aşağıya alınarak revizyon yapıldı</v>
          </cell>
          <cell r="P43" t="str">
            <v>A-Sürüşü engeller</v>
          </cell>
          <cell r="Q43" t="str">
            <v>B(Servisten çekmeye etki eden arıza)</v>
          </cell>
          <cell r="R43" t="str">
            <v>N.A(Yaralanma yok)</v>
          </cell>
          <cell r="S43" t="str">
            <v>(III) Farklı Araçlarda Tekrarlayan Arıza</v>
          </cell>
          <cell r="U43" t="str">
            <v>Tedarikçi</v>
          </cell>
          <cell r="V43" t="str">
            <v>ELTESAN ELEKTRO MEKANİK SOĞUTMA SAN</v>
          </cell>
          <cell r="W43" t="str">
            <v>Evet</v>
          </cell>
          <cell r="X43" t="str">
            <v>ELTESAN ELEKTRO MEKANİK SOĞUTMA SAN</v>
          </cell>
          <cell r="AD43" t="str">
            <v>*Arıza çözülecek</v>
          </cell>
          <cell r="AE43">
            <v>45532.364780092597</v>
          </cell>
          <cell r="AG43" t="str">
            <v>Eltesan</v>
          </cell>
          <cell r="AH43" t="str">
            <v>SURUCU KLIMASI-Eltesan/Hispacold 4,5 KW</v>
          </cell>
          <cell r="AI43" t="str">
            <v>H500-7243</v>
          </cell>
          <cell r="AJ43" t="str">
            <v/>
          </cell>
          <cell r="AL43" t="str">
            <v/>
          </cell>
          <cell r="AM43" t="str">
            <v/>
          </cell>
          <cell r="AP43" t="str">
            <v/>
          </cell>
          <cell r="AQ43" t="str">
            <v/>
          </cell>
          <cell r="AT43" t="str">
            <v/>
          </cell>
          <cell r="AV43" t="str">
            <v/>
          </cell>
          <cell r="AW43" t="str">
            <v/>
          </cell>
          <cell r="AX43" t="str">
            <v/>
          </cell>
          <cell r="AZ43">
            <v>1</v>
          </cell>
          <cell r="BA43">
            <v>45532.5</v>
          </cell>
        </row>
        <row r="44">
          <cell r="C44" t="str">
            <v>KAY5+6</v>
          </cell>
          <cell r="D44" t="str">
            <v>3874(3)</v>
          </cell>
          <cell r="E44" t="str">
            <v>MB</v>
          </cell>
          <cell r="F44">
            <v>45000</v>
          </cell>
          <cell r="G44" t="str">
            <v>BOZ-KAY5+6-FF-043</v>
          </cell>
          <cell r="H44">
            <v>45314.190277777801</v>
          </cell>
          <cell r="I44" t="str">
            <v>Hat/Line</v>
          </cell>
          <cell r="J44" t="str">
            <v>Müşteri</v>
          </cell>
          <cell r="L44" t="str">
            <v>Giydirme İç</v>
          </cell>
          <cell r="M44" t="str">
            <v>iç anons sistemi çalışmıyor</v>
          </cell>
          <cell r="N44" t="str">
            <v>ses seviyesi ayarlandı</v>
          </cell>
          <cell r="P44" t="str">
            <v>C-Uyarı, sürüş devamlılığı</v>
          </cell>
          <cell r="Q44" t="str">
            <v>C(Sisteme etki etmeyen arıza)</v>
          </cell>
          <cell r="R44" t="str">
            <v>N.A(Yaralanma yok)</v>
          </cell>
          <cell r="S44" t="str">
            <v>(I) İlk Defa Karşılaşılan Arıza</v>
          </cell>
          <cell r="U44" t="str">
            <v>Tedarikçi</v>
          </cell>
          <cell r="V44" t="str">
            <v>LUTZE</v>
          </cell>
          <cell r="W44" t="str">
            <v>Evet</v>
          </cell>
          <cell r="X44" t="str">
            <v>Lütze Transportation GmbH</v>
          </cell>
          <cell r="AD44" t="str">
            <v/>
          </cell>
          <cell r="AE44">
            <v>45532.337430555599</v>
          </cell>
          <cell r="AG44" t="str">
            <v>LUTZE</v>
          </cell>
          <cell r="AH44" t="str">
            <v>ACSys-19'' RACK</v>
          </cell>
          <cell r="AI44" t="str">
            <v>E820-7020</v>
          </cell>
          <cell r="AJ44" t="str">
            <v/>
          </cell>
          <cell r="AL44" t="str">
            <v/>
          </cell>
          <cell r="AM44" t="str">
            <v/>
          </cell>
          <cell r="AP44" t="str">
            <v/>
          </cell>
          <cell r="AQ44" t="str">
            <v/>
          </cell>
          <cell r="AT44" t="str">
            <v/>
          </cell>
          <cell r="AV44" t="str">
            <v/>
          </cell>
          <cell r="AW44" t="str">
            <v/>
          </cell>
          <cell r="AX44" t="str">
            <v/>
          </cell>
          <cell r="AZ44">
            <v>1</v>
          </cell>
          <cell r="BA44">
            <v>45532.5</v>
          </cell>
        </row>
        <row r="45">
          <cell r="C45" t="str">
            <v>KAY5+6</v>
          </cell>
          <cell r="D45" t="str">
            <v>3875(4)</v>
          </cell>
          <cell r="E45" t="str">
            <v>MA</v>
          </cell>
          <cell r="F45">
            <v>38500</v>
          </cell>
          <cell r="G45" t="str">
            <v>BOZ-KAY5+6-FF-044</v>
          </cell>
          <cell r="H45">
            <v>45314.442361111098</v>
          </cell>
          <cell r="I45" t="str">
            <v>Hat/Line</v>
          </cell>
          <cell r="J45" t="str">
            <v>Müşteri</v>
          </cell>
          <cell r="L45" t="str">
            <v>Kapı</v>
          </cell>
          <cell r="M45" t="str">
            <v>3875 nolu araç 1 nolu kapı kapanırken sesli kapanıyor</v>
          </cell>
          <cell r="N45" t="str">
            <v>kapı ayarı yapılıp gerekli testler yapıldı</v>
          </cell>
          <cell r="P45" t="str">
            <v>C-Uyarı, sürüş devamlılığı</v>
          </cell>
          <cell r="Q45" t="str">
            <v>C(Sisteme etki etmeyen arıza)</v>
          </cell>
          <cell r="R45" t="str">
            <v>N.A(Yaralanma yok)</v>
          </cell>
          <cell r="S45" t="str">
            <v>(I) İlk Defa Karşılaşılan Arıza</v>
          </cell>
          <cell r="U45" t="str">
            <v>Tedarikçi</v>
          </cell>
          <cell r="V45" t="str">
            <v>KNORR-BREMSE GMBH DİVİSİON IFE AUTO</v>
          </cell>
          <cell r="W45" t="str">
            <v>Evet</v>
          </cell>
          <cell r="X45" t="str">
            <v>KNORR-BREMSE GMBH DİVİSİON IFE AUTO</v>
          </cell>
          <cell r="AD45" t="str">
            <v>*Arıza çözülecek</v>
          </cell>
          <cell r="AE45">
            <v>45532.335879629602</v>
          </cell>
          <cell r="AG45" t="str">
            <v>IFE</v>
          </cell>
          <cell r="AH45" t="str">
            <v>TEKLİ KAPI</v>
          </cell>
          <cell r="AI45" t="str">
            <v>M110-7085</v>
          </cell>
          <cell r="AJ45" t="str">
            <v/>
          </cell>
          <cell r="AL45" t="str">
            <v/>
          </cell>
          <cell r="AM45" t="str">
            <v/>
          </cell>
          <cell r="AP45" t="str">
            <v/>
          </cell>
          <cell r="AQ45" t="str">
            <v/>
          </cell>
          <cell r="AT45" t="str">
            <v/>
          </cell>
          <cell r="AV45" t="str">
            <v/>
          </cell>
          <cell r="AW45" t="str">
            <v/>
          </cell>
          <cell r="AX45" t="str">
            <v/>
          </cell>
          <cell r="AZ45">
            <v>1</v>
          </cell>
          <cell r="BA45">
            <v>45532.5</v>
          </cell>
        </row>
        <row r="46">
          <cell r="C46" t="str">
            <v>KAY5+6</v>
          </cell>
          <cell r="D46" t="str">
            <v>3877(6)</v>
          </cell>
          <cell r="E46" t="str">
            <v>MA</v>
          </cell>
          <cell r="F46">
            <v>25000</v>
          </cell>
          <cell r="G46" t="str">
            <v>BOZ-KAY5+6-FF-045</v>
          </cell>
          <cell r="H46">
            <v>45314.4506944444</v>
          </cell>
          <cell r="I46" t="str">
            <v>Hat/Line</v>
          </cell>
          <cell r="J46" t="str">
            <v>Müşteri</v>
          </cell>
          <cell r="L46" t="str">
            <v>Kapı</v>
          </cell>
          <cell r="M46" t="str">
            <v>3877 ca 2 nolu kapı kapanırken gürültü çıkarıyor</v>
          </cell>
          <cell r="N46" t="str">
            <v>Kapı altındaki sonradan yapılmış revizyonlu braket düzgün kesilmediği  için kapıya temas ediyor idi.braket düzgün kesilerek montajı yapıldı</v>
          </cell>
          <cell r="P46" t="str">
            <v>C-Uyarı, sürüş devamlılığı</v>
          </cell>
          <cell r="Q46" t="str">
            <v>C(Sisteme etki etmeyen arıza)</v>
          </cell>
          <cell r="R46" t="str">
            <v>N.A(Yaralanma yok)</v>
          </cell>
          <cell r="S46" t="str">
            <v>(I) İlk Defa Karşılaşılan Arıza</v>
          </cell>
          <cell r="U46" t="str">
            <v>Tedarikçi</v>
          </cell>
          <cell r="V46" t="str">
            <v>Bozankaya</v>
          </cell>
          <cell r="W46" t="str">
            <v>Evet</v>
          </cell>
          <cell r="X46" t="str">
            <v>KNORR-BREMSE GMBH DİVİSİON IFE AUTO</v>
          </cell>
          <cell r="AD46" t="str">
            <v>*Arıza çözülecek</v>
          </cell>
          <cell r="AE46">
            <v>45532.356840277796</v>
          </cell>
          <cell r="AG46" t="str">
            <v>Bozankaya</v>
          </cell>
          <cell r="AH46" t="str">
            <v>TEKLİ KAPI</v>
          </cell>
          <cell r="AI46" t="str">
            <v>M110-7085</v>
          </cell>
          <cell r="AJ46" t="str">
            <v/>
          </cell>
          <cell r="AL46" t="str">
            <v/>
          </cell>
          <cell r="AM46" t="str">
            <v/>
          </cell>
          <cell r="AP46" t="str">
            <v/>
          </cell>
          <cell r="AQ46" t="str">
            <v/>
          </cell>
          <cell r="AT46" t="str">
            <v/>
          </cell>
          <cell r="AV46" t="str">
            <v/>
          </cell>
          <cell r="AW46" t="str">
            <v/>
          </cell>
          <cell r="AX46" t="str">
            <v/>
          </cell>
          <cell r="AZ46">
            <v>1</v>
          </cell>
          <cell r="BA46">
            <v>45532.5</v>
          </cell>
        </row>
        <row r="47">
          <cell r="C47" t="str">
            <v>KAY5+6</v>
          </cell>
          <cell r="D47" t="str">
            <v>3876(5)</v>
          </cell>
          <cell r="E47" t="str">
            <v>RA</v>
          </cell>
          <cell r="F47">
            <v>38500</v>
          </cell>
          <cell r="G47" t="str">
            <v>BOZ-KAY5+6-FF-046</v>
          </cell>
          <cell r="H47">
            <v>45314.902777777803</v>
          </cell>
          <cell r="I47" t="str">
            <v>Hat/Line</v>
          </cell>
          <cell r="J47" t="str">
            <v>Müşteri</v>
          </cell>
          <cell r="L47" t="str">
            <v>HVAC Yolcu</v>
          </cell>
          <cell r="M47" t="str">
            <v>Yolcu bölümü klimalar çalışmıyor.Yolcudan şikayet geldi</v>
          </cell>
          <cell r="N47" t="str">
            <v>Araç resetlendi ısıtma yapıyor</v>
          </cell>
          <cell r="P47" t="str">
            <v>A-Sürüşü engeller</v>
          </cell>
          <cell r="Q47" t="str">
            <v>B(Servisten çekmeye etki eden arıza)</v>
          </cell>
          <cell r="R47" t="str">
            <v>N.A(Yaralanma yok)</v>
          </cell>
          <cell r="S47" t="str">
            <v>(II) Aynı Araçta Tekrarlayan Arıza</v>
          </cell>
          <cell r="U47" t="str">
            <v>Tedarikçi</v>
          </cell>
          <cell r="V47" t="str">
            <v>ELTESAN ELEKTRO MEKANİK SOĞUTMA SAN</v>
          </cell>
          <cell r="W47" t="str">
            <v>Evet</v>
          </cell>
          <cell r="X47" t="str">
            <v>ELTESAN ELEKTRO MEKANİK SOĞUTMA SAN</v>
          </cell>
          <cell r="AD47" t="str">
            <v>*Arıza çözülecek</v>
          </cell>
          <cell r="AE47">
            <v>45532.331215277802</v>
          </cell>
          <cell r="AG47" t="str">
            <v>Eltesan</v>
          </cell>
          <cell r="AH47" t="str">
            <v>KLIMA UNITESİ /Eltesan/Hispacold 41,5 kW</v>
          </cell>
          <cell r="AI47" t="str">
            <v>H500-7240</v>
          </cell>
          <cell r="AJ47" t="str">
            <v/>
          </cell>
          <cell r="AL47" t="str">
            <v/>
          </cell>
          <cell r="AM47" t="str">
            <v/>
          </cell>
          <cell r="AP47" t="str">
            <v/>
          </cell>
          <cell r="AQ47" t="str">
            <v/>
          </cell>
          <cell r="AT47" t="str">
            <v/>
          </cell>
          <cell r="AV47" t="str">
            <v/>
          </cell>
          <cell r="AW47" t="str">
            <v/>
          </cell>
          <cell r="AX47" t="str">
            <v/>
          </cell>
          <cell r="AZ47">
            <v>1</v>
          </cell>
          <cell r="BA47">
            <v>45532.5</v>
          </cell>
        </row>
        <row r="48">
          <cell r="C48" t="str">
            <v>KAY5+6</v>
          </cell>
          <cell r="D48" t="str">
            <v>3877(6)</v>
          </cell>
          <cell r="E48" t="str">
            <v>MA</v>
          </cell>
          <cell r="F48">
            <v>25000</v>
          </cell>
          <cell r="G48" t="str">
            <v>BOZ-KAY5+6-FF-047</v>
          </cell>
          <cell r="H48">
            <v>45315.554861111101</v>
          </cell>
          <cell r="I48" t="str">
            <v>Hat/Line</v>
          </cell>
          <cell r="J48" t="str">
            <v>Müşteri</v>
          </cell>
          <cell r="L48" t="str">
            <v>Kapı</v>
          </cell>
          <cell r="M48" t="str">
            <v>3877 nolu araç 1 nolu kapı kapanmadığı için izole edildi 1 seferde 6 dakika tehir oluştu</v>
          </cell>
          <cell r="N48" t="str">
            <v>kapı ayarı bozulduğu için  switch basmıyordu ayar yapıldı sorunsuz çalışıyor</v>
          </cell>
          <cell r="P48" t="str">
            <v>B-Hız veya güç azalması</v>
          </cell>
          <cell r="Q48" t="str">
            <v>A(Hareket etmeyi engelleyen arıza)</v>
          </cell>
          <cell r="R48" t="str">
            <v>N.A(Yaralanma yok)</v>
          </cell>
          <cell r="S48" t="str">
            <v>(II) Aynı Araçta Tekrarlayan Arıza</v>
          </cell>
          <cell r="U48" t="str">
            <v>Tedarikçi</v>
          </cell>
          <cell r="V48" t="str">
            <v>KNORR-BREMSE GMBH DİVİSİON IFE AUTO</v>
          </cell>
          <cell r="W48" t="str">
            <v>Evet</v>
          </cell>
          <cell r="X48" t="str">
            <v>KNORR-BREMSE GMBH DİVİSİON IFE AUTO</v>
          </cell>
          <cell r="AD48" t="str">
            <v>*Arıza çözülecek</v>
          </cell>
          <cell r="AE48">
            <v>45532.333935185197</v>
          </cell>
          <cell r="AG48" t="str">
            <v>IFE</v>
          </cell>
          <cell r="AH48" t="str">
            <v>TEKLİ KAPI</v>
          </cell>
          <cell r="AI48" t="str">
            <v>M110-7085</v>
          </cell>
          <cell r="AJ48" t="str">
            <v/>
          </cell>
          <cell r="AL48" t="str">
            <v/>
          </cell>
          <cell r="AM48" t="str">
            <v/>
          </cell>
          <cell r="AP48" t="str">
            <v/>
          </cell>
          <cell r="AQ48" t="str">
            <v/>
          </cell>
          <cell r="AT48" t="str">
            <v/>
          </cell>
          <cell r="AV48" t="str">
            <v/>
          </cell>
          <cell r="AW48" t="str">
            <v/>
          </cell>
          <cell r="AX48" t="str">
            <v/>
          </cell>
          <cell r="AZ48">
            <v>1</v>
          </cell>
          <cell r="BA48">
            <v>45532.541666666701</v>
          </cell>
        </row>
        <row r="49">
          <cell r="C49" t="str">
            <v>KAY5+6</v>
          </cell>
          <cell r="D49" t="str">
            <v>3878(7)</v>
          </cell>
          <cell r="E49" t="str">
            <v>MA</v>
          </cell>
          <cell r="F49">
            <v>1500</v>
          </cell>
          <cell r="G49" t="str">
            <v>BOZ-KAY5+6-FF-048</v>
          </cell>
          <cell r="H49">
            <v>45315.875</v>
          </cell>
          <cell r="I49" t="str">
            <v>Hat/Line</v>
          </cell>
          <cell r="J49" t="str">
            <v>Müşteri</v>
          </cell>
          <cell r="L49" t="str">
            <v>PA/PIS/CCTV</v>
          </cell>
          <cell r="M49" t="str">
            <v>3878 CA Kameralar gidip gidip geliyor</v>
          </cell>
          <cell r="N49" t="str">
            <v>Akıllı port üzerinden switch yeri değiştirildi</v>
          </cell>
          <cell r="P49" t="str">
            <v>C-Uyarı, sürüş devamlılığı</v>
          </cell>
          <cell r="Q49" t="str">
            <v>C(Sisteme etki etmeyen arıza)</v>
          </cell>
          <cell r="R49" t="str">
            <v>N.A(Yaralanma yok)</v>
          </cell>
          <cell r="S49" t="str">
            <v>(I) İlk Defa Karşılaşılan Arıza</v>
          </cell>
          <cell r="U49" t="str">
            <v>Tedarikçi</v>
          </cell>
          <cell r="V49" t="str">
            <v>NSC</v>
          </cell>
          <cell r="W49" t="str">
            <v>Evet</v>
          </cell>
          <cell r="X49" t="str">
            <v>NSC TEKNOLOJİ ve İNŞAAT LTD.ŞTİ.</v>
          </cell>
          <cell r="AD49" t="str">
            <v>*Arıza çözülecek</v>
          </cell>
          <cell r="AE49">
            <v>45532.320486111101</v>
          </cell>
          <cell r="AG49" t="str">
            <v>NSC</v>
          </cell>
          <cell r="AH49" t="str">
            <v>8 Port POE switch HIRSCHMANN</v>
          </cell>
          <cell r="AI49" t="str">
            <v>E810-7114</v>
          </cell>
          <cell r="AJ49" t="str">
            <v/>
          </cell>
          <cell r="AL49" t="str">
            <v/>
          </cell>
          <cell r="AM49" t="str">
            <v/>
          </cell>
          <cell r="AP49" t="str">
            <v/>
          </cell>
          <cell r="AQ49" t="str">
            <v/>
          </cell>
          <cell r="AT49" t="str">
            <v/>
          </cell>
          <cell r="AV49" t="str">
            <v/>
          </cell>
          <cell r="AW49" t="str">
            <v/>
          </cell>
          <cell r="AX49" t="str">
            <v/>
          </cell>
          <cell r="AZ49">
            <v>1</v>
          </cell>
          <cell r="BA49">
            <v>45532.541666666701</v>
          </cell>
        </row>
        <row r="50">
          <cell r="C50" t="str">
            <v>KAY5+6</v>
          </cell>
          <cell r="D50" t="str">
            <v>3875(4)</v>
          </cell>
          <cell r="E50" t="str">
            <v>MB</v>
          </cell>
          <cell r="F50">
            <v>38000</v>
          </cell>
          <cell r="G50" t="str">
            <v>BOZ-KAY5+6-FF-049</v>
          </cell>
          <cell r="H50">
            <v>45317.137499999997</v>
          </cell>
          <cell r="I50" t="str">
            <v>Hat/Line</v>
          </cell>
          <cell r="J50" t="str">
            <v>Müşteri</v>
          </cell>
          <cell r="L50" t="str">
            <v>Kapı</v>
          </cell>
          <cell r="M50" t="str">
            <v>12 nolu kapı izole edildi</v>
          </cell>
          <cell r="N50" t="str">
            <v>Kapı ayarı yapıldı.Switch ayarlandı</v>
          </cell>
          <cell r="P50" t="str">
            <v>C-Uyarı, sürüş devamlılığı</v>
          </cell>
          <cell r="Q50" t="str">
            <v>B(Servisten çekmeye etki eden arıza)</v>
          </cell>
          <cell r="R50" t="str">
            <v>N.A(Yaralanma yok)</v>
          </cell>
          <cell r="S50" t="str">
            <v>(II) Aynı Araçta Tekrarlayan Arıza</v>
          </cell>
          <cell r="U50" t="str">
            <v>Tedarikçi</v>
          </cell>
          <cell r="V50" t="str">
            <v>Bozankaya</v>
          </cell>
          <cell r="W50" t="str">
            <v>Evet</v>
          </cell>
          <cell r="X50" t="str">
            <v>KNORR-BREMSE GMBH DİVİSİON IFE AUTO</v>
          </cell>
          <cell r="AD50" t="str">
            <v>*Arıza çözülecek</v>
          </cell>
          <cell r="AE50">
            <v>45532.298715277801</v>
          </cell>
          <cell r="AG50" t="str">
            <v>IFE</v>
          </cell>
          <cell r="AH50" t="str">
            <v>TEKLİ KAPI</v>
          </cell>
          <cell r="AI50" t="str">
            <v>M110-7085</v>
          </cell>
          <cell r="AJ50" t="str">
            <v/>
          </cell>
          <cell r="AL50" t="str">
            <v/>
          </cell>
          <cell r="AM50" t="str">
            <v/>
          </cell>
          <cell r="AP50" t="str">
            <v/>
          </cell>
          <cell r="AQ50" t="str">
            <v/>
          </cell>
          <cell r="AT50" t="str">
            <v/>
          </cell>
          <cell r="AV50" t="str">
            <v/>
          </cell>
          <cell r="AW50" t="str">
            <v/>
          </cell>
          <cell r="AX50" t="str">
            <v/>
          </cell>
          <cell r="AZ50">
            <v>1</v>
          </cell>
          <cell r="BA50">
            <v>45532.625</v>
          </cell>
        </row>
        <row r="51">
          <cell r="C51" t="str">
            <v>KAY5+6</v>
          </cell>
          <cell r="D51" t="str">
            <v>3873(2)</v>
          </cell>
          <cell r="E51" t="str">
            <v>MB</v>
          </cell>
          <cell r="F51">
            <v>46000</v>
          </cell>
          <cell r="G51" t="str">
            <v>BOZ-KAY5+6-FF-050</v>
          </cell>
          <cell r="H51">
            <v>45322.779166666704</v>
          </cell>
          <cell r="I51" t="str">
            <v>Hat/Line</v>
          </cell>
          <cell r="J51" t="str">
            <v>Müşteri</v>
          </cell>
          <cell r="L51" t="str">
            <v>HVAC Sürücü</v>
          </cell>
          <cell r="M51" t="str">
            <v>CB kabin çalıştıktan sonra kendiliğinden kapanıyor.kabin soğuk</v>
          </cell>
          <cell r="N51" t="str">
            <v>Kontrol edildi.Sorun görülmedi</v>
          </cell>
          <cell r="P51" t="str">
            <v>A-Sürüşü engeller</v>
          </cell>
          <cell r="Q51" t="str">
            <v>B(Servisten çekmeye etki eden arıza)</v>
          </cell>
          <cell r="R51" t="str">
            <v>N.A(Yaralanma yok)</v>
          </cell>
          <cell r="S51" t="str">
            <v>(II) Aynı Araçta Tekrarlayan Arıza</v>
          </cell>
          <cell r="U51" t="str">
            <v>Tedarikçi</v>
          </cell>
          <cell r="V51" t="str">
            <v>ELTESAN ELEKTRO MEKANİK SOĞUTMA SAN</v>
          </cell>
          <cell r="W51" t="str">
            <v>Evet</v>
          </cell>
          <cell r="X51" t="str">
            <v>ELTESAN ELEKTRO MEKANİK SOĞUTMA SAN</v>
          </cell>
          <cell r="AD51" t="str">
            <v>*Arıza çözülecek</v>
          </cell>
          <cell r="AE51">
            <v>45532.294780092598</v>
          </cell>
          <cell r="AG51" t="str">
            <v>Eltesan</v>
          </cell>
          <cell r="AH51" t="str">
            <v>SURUCU KLIMASI-Eltesan/Hispacold 4,5 KW</v>
          </cell>
          <cell r="AI51" t="str">
            <v>H500-7243</v>
          </cell>
          <cell r="AJ51" t="str">
            <v/>
          </cell>
          <cell r="AL51" t="str">
            <v/>
          </cell>
          <cell r="AM51" t="str">
            <v/>
          </cell>
          <cell r="AP51" t="str">
            <v/>
          </cell>
          <cell r="AQ51" t="str">
            <v/>
          </cell>
          <cell r="AT51" t="str">
            <v/>
          </cell>
          <cell r="AV51" t="str">
            <v/>
          </cell>
          <cell r="AW51" t="str">
            <v/>
          </cell>
          <cell r="AX51" t="str">
            <v/>
          </cell>
          <cell r="AZ51">
            <v>1</v>
          </cell>
          <cell r="BA51">
            <v>45532.458333333299</v>
          </cell>
        </row>
        <row r="52">
          <cell r="C52" t="str">
            <v>KAY5+6</v>
          </cell>
          <cell r="D52" t="str">
            <v>3875(4)</v>
          </cell>
          <cell r="E52" t="str">
            <v>MA</v>
          </cell>
          <cell r="F52">
            <v>40000</v>
          </cell>
          <cell r="G52" t="str">
            <v>BOZ-KAY5+6-FF-051</v>
          </cell>
          <cell r="H52">
            <v>45324.131249999999</v>
          </cell>
          <cell r="I52" t="str">
            <v>Hat/Line</v>
          </cell>
          <cell r="J52" t="str">
            <v>Müşteri</v>
          </cell>
          <cell r="L52" t="str">
            <v>Giydirme İç</v>
          </cell>
          <cell r="M52" t="str">
            <v>75 nolu aracın askılık kırık</v>
          </cell>
          <cell r="N52" t="str">
            <v>Askılık değişimi yapıldı</v>
          </cell>
          <cell r="P52" t="str">
            <v>C-Uyarı, sürüş devamlılığı</v>
          </cell>
          <cell r="Q52" t="str">
            <v>C(Sisteme etki etmeyen arıza)</v>
          </cell>
          <cell r="R52" t="str">
            <v>N.A(Yaralanma yok)</v>
          </cell>
          <cell r="S52" t="str">
            <v>(I) İlk Defa Karşılaşılan Arıza</v>
          </cell>
          <cell r="U52" t="str">
            <v>Tedarikçi</v>
          </cell>
          <cell r="V52" t="str">
            <v>Bozankaya</v>
          </cell>
          <cell r="W52" t="str">
            <v/>
          </cell>
          <cell r="X52" t="str">
            <v>HAPPICH OTOMOTİV AKUSTİK PARÇALARI</v>
          </cell>
          <cell r="AD52" t="str">
            <v/>
          </cell>
          <cell r="AE52">
            <v>45531.523587962998</v>
          </cell>
          <cell r="AG52" t="str">
            <v>Bozankaya</v>
          </cell>
          <cell r="AH52" t="str">
            <v>ASKILIK</v>
          </cell>
          <cell r="AI52" t="str">
            <v>T210-1001</v>
          </cell>
          <cell r="AJ52" t="str">
            <v/>
          </cell>
          <cell r="AL52" t="str">
            <v/>
          </cell>
          <cell r="AM52" t="str">
            <v/>
          </cell>
          <cell r="AP52" t="str">
            <v/>
          </cell>
          <cell r="AQ52" t="str">
            <v/>
          </cell>
          <cell r="AT52" t="str">
            <v/>
          </cell>
          <cell r="AV52" t="str">
            <v/>
          </cell>
          <cell r="AW52" t="str">
            <v/>
          </cell>
          <cell r="AX52" t="str">
            <v/>
          </cell>
          <cell r="AZ52">
            <v>1</v>
          </cell>
          <cell r="BA52">
            <v>45531.625</v>
          </cell>
        </row>
        <row r="53">
          <cell r="C53" t="str">
            <v>KAY5+6</v>
          </cell>
          <cell r="D53" t="str">
            <v>3875(4)</v>
          </cell>
          <cell r="E53" t="str">
            <v>MA</v>
          </cell>
          <cell r="F53">
            <v>45000</v>
          </cell>
          <cell r="G53" t="str">
            <v>BOZ-KAY5+6-FF-052</v>
          </cell>
          <cell r="H53">
            <v>45324.577777777798</v>
          </cell>
          <cell r="I53" t="str">
            <v>Hat/Line</v>
          </cell>
          <cell r="J53" t="str">
            <v>Müşteri</v>
          </cell>
          <cell r="L53" t="str">
            <v>Fren</v>
          </cell>
          <cell r="M53" t="str">
            <v>MA frenler arıza verdi 2 seferde 11 dk tehir meydana geldi</v>
          </cell>
          <cell r="N53" t="str">
            <v>28.02.2024 tarihi itibari ile fren arızası bulunmamaktadır</v>
          </cell>
          <cell r="P53" t="str">
            <v>A-Sürüşü engeller</v>
          </cell>
          <cell r="Q53" t="str">
            <v>A(Hareket etmeyi engelleyen arıza)</v>
          </cell>
          <cell r="R53" t="str">
            <v>N.A(Yaralanma yok)</v>
          </cell>
          <cell r="S53" t="str">
            <v>(I) İlk Defa Karşılaşılan Arıza</v>
          </cell>
          <cell r="U53" t="str">
            <v>Tedarikçi</v>
          </cell>
          <cell r="V53" t="str">
            <v>MEDCOM SP. Z O.O.</v>
          </cell>
          <cell r="W53" t="str">
            <v>Evet</v>
          </cell>
          <cell r="X53" t="str">
            <v>MEDCOM SP. Z O.O.</v>
          </cell>
          <cell r="AD53" t="str">
            <v/>
          </cell>
          <cell r="AE53">
            <v>45532.290254629603</v>
          </cell>
          <cell r="AG53" t="str">
            <v>Medcom</v>
          </cell>
          <cell r="AH53" t="str">
            <v>COMBO KUTUSU (+LHD) MEDCOM</v>
          </cell>
          <cell r="AI53" t="str">
            <v>P620-7023</v>
          </cell>
          <cell r="AJ53" t="str">
            <v/>
          </cell>
          <cell r="AL53" t="str">
            <v/>
          </cell>
          <cell r="AM53" t="str">
            <v/>
          </cell>
          <cell r="AP53" t="str">
            <v/>
          </cell>
          <cell r="AQ53" t="str">
            <v/>
          </cell>
          <cell r="AT53" t="str">
            <v/>
          </cell>
          <cell r="AV53" t="str">
            <v/>
          </cell>
          <cell r="AW53" t="str">
            <v/>
          </cell>
          <cell r="AX53" t="str">
            <v/>
          </cell>
          <cell r="AZ53">
            <v>1</v>
          </cell>
          <cell r="BA53">
            <v>45532.458333333299</v>
          </cell>
        </row>
        <row r="54">
          <cell r="C54" t="str">
            <v>KAY5+6</v>
          </cell>
          <cell r="D54" t="str">
            <v>3876(5)</v>
          </cell>
          <cell r="E54" t="str">
            <v>MA</v>
          </cell>
          <cell r="F54">
            <v>40500</v>
          </cell>
          <cell r="G54" t="str">
            <v>BOZ-KAY5+6-FF-053</v>
          </cell>
          <cell r="H54">
            <v>45327.338194444397</v>
          </cell>
          <cell r="I54" t="str">
            <v>Hat/Line</v>
          </cell>
          <cell r="J54" t="str">
            <v>Müşteri</v>
          </cell>
          <cell r="L54" t="str">
            <v>Kapı</v>
          </cell>
          <cell r="M54" t="str">
            <v>2 NOLU KAPI AÇILIRKEN RAHATSIZ EDİCİ SES ÇIKARIYOR(YOLCU ŞİKAYETİ)</v>
          </cell>
          <cell r="N54" t="str">
            <v/>
          </cell>
          <cell r="P54" t="str">
            <v>C-Uyarı, sürüş devamlılığı</v>
          </cell>
          <cell r="Q54" t="str">
            <v>C(Sisteme etki etmeyen arıza)</v>
          </cell>
          <cell r="R54" t="str">
            <v>N.A(Yaralanma yok)</v>
          </cell>
          <cell r="S54" t="str">
            <v>(III) Farklı Araçlarda Tekrarlayan Arıza</v>
          </cell>
          <cell r="U54" t="str">
            <v>Tedarikçi</v>
          </cell>
          <cell r="V54" t="str">
            <v>TSL</v>
          </cell>
          <cell r="W54" t="str">
            <v/>
          </cell>
          <cell r="X54" t="str">
            <v>TURCK OTOMASYON TİC. LTD.ŞTİ.</v>
          </cell>
          <cell r="AD54" t="str">
            <v/>
          </cell>
          <cell r="AE54">
            <v>45327.416666666701</v>
          </cell>
          <cell r="AG54" t="str">
            <v>Bozankaya</v>
          </cell>
          <cell r="AH54" t="str">
            <v>SESLI UYARI CIHAZI</v>
          </cell>
          <cell r="AI54" t="str">
            <v>M110-7057</v>
          </cell>
          <cell r="AJ54" t="str">
            <v/>
          </cell>
          <cell r="AL54" t="str">
            <v/>
          </cell>
          <cell r="AM54" t="str">
            <v/>
          </cell>
          <cell r="AP54" t="str">
            <v/>
          </cell>
          <cell r="AQ54" t="str">
            <v/>
          </cell>
          <cell r="AT54" t="str">
            <v/>
          </cell>
          <cell r="AV54" t="str">
            <v/>
          </cell>
          <cell r="AW54" t="str">
            <v/>
          </cell>
          <cell r="AX54" t="str">
            <v/>
          </cell>
          <cell r="AZ54">
            <v>1</v>
          </cell>
          <cell r="BA54">
            <v>45327.541666666701</v>
          </cell>
        </row>
        <row r="55">
          <cell r="C55" t="str">
            <v>KAY5+6</v>
          </cell>
          <cell r="D55" t="str">
            <v>3876(5)</v>
          </cell>
          <cell r="E55" t="str">
            <v>MB</v>
          </cell>
          <cell r="F55">
            <v>39500</v>
          </cell>
          <cell r="G55" t="str">
            <v>BOZ-KAY5+6-FF-054</v>
          </cell>
          <cell r="H55">
            <v>45327.338888888902</v>
          </cell>
          <cell r="I55" t="str">
            <v>Hat/Line</v>
          </cell>
          <cell r="J55" t="str">
            <v>Müşteri</v>
          </cell>
          <cell r="L55" t="str">
            <v>PA/PIS/CCTV</v>
          </cell>
          <cell r="M55" t="str">
            <v>CB sol ayna görüntüsü yok</v>
          </cell>
          <cell r="N55" t="str">
            <v>CB sol ayna bağlantı kablosunda temassızlık ve kısa devre vardı.Yeniden lehim yapıldı.An itibariyle kameralar normal çalışıyor</v>
          </cell>
          <cell r="P55" t="str">
            <v>C-Uyarı, sürüş devamlılığı</v>
          </cell>
          <cell r="Q55" t="str">
            <v>C(Sisteme etki etmeyen arıza)</v>
          </cell>
          <cell r="R55" t="str">
            <v>N.A(Yaralanma yok)</v>
          </cell>
          <cell r="S55" t="str">
            <v>(I) İlk Defa Karşılaşılan Arıza</v>
          </cell>
          <cell r="U55" t="str">
            <v>Bozankaya</v>
          </cell>
          <cell r="V55" t="str">
            <v>Üretim</v>
          </cell>
          <cell r="W55" t="str">
            <v>Evet</v>
          </cell>
          <cell r="X55" t="str">
            <v>NSC TEKNOLOJİ ve İNŞAAT LTD.ŞTİ.</v>
          </cell>
          <cell r="AD55" t="str">
            <v/>
          </cell>
          <cell r="AE55">
            <v>45531.527499999997</v>
          </cell>
          <cell r="AG55" t="str">
            <v>Bozankaya</v>
          </cell>
          <cell r="AH55" t="str">
            <v>XAYNA KAMERA</v>
          </cell>
          <cell r="AI55" t="str">
            <v>E810-7004</v>
          </cell>
          <cell r="AJ55" t="str">
            <v/>
          </cell>
          <cell r="AL55" t="str">
            <v/>
          </cell>
          <cell r="AM55" t="str">
            <v/>
          </cell>
          <cell r="AP55" t="str">
            <v/>
          </cell>
          <cell r="AQ55" t="str">
            <v/>
          </cell>
          <cell r="AT55" t="str">
            <v/>
          </cell>
          <cell r="AV55" t="str">
            <v/>
          </cell>
          <cell r="AW55" t="str">
            <v/>
          </cell>
          <cell r="AX55" t="str">
            <v/>
          </cell>
          <cell r="AZ55">
            <v>1</v>
          </cell>
          <cell r="BA55">
            <v>45531.625</v>
          </cell>
        </row>
        <row r="56">
          <cell r="C56" t="str">
            <v>KAY5+6</v>
          </cell>
          <cell r="D56" t="str">
            <v>3873(2)</v>
          </cell>
          <cell r="E56" t="str">
            <v>RA</v>
          </cell>
          <cell r="F56">
            <v>47500</v>
          </cell>
          <cell r="G56" t="str">
            <v>BOZ-KAY5+6-FF-055</v>
          </cell>
          <cell r="H56">
            <v>45327.493055555598</v>
          </cell>
          <cell r="I56" t="str">
            <v>Hat/Line</v>
          </cell>
          <cell r="J56" t="str">
            <v>Müşteri</v>
          </cell>
          <cell r="L56" t="str">
            <v>Giydirme İç</v>
          </cell>
          <cell r="M56" t="str">
            <v>Anons sistemi sık sık taklma yapıyor</v>
          </cell>
          <cell r="N56" t="str">
            <v>Aracın odometresine enerji gidip geliyordu gerekli kontoller sağlanırken sistem normale döndü.Arıza tekrar gelirse detaylı kontol edilecek.</v>
          </cell>
          <cell r="P56" t="str">
            <v>C-Uyarı, sürüş devamlılığı</v>
          </cell>
          <cell r="Q56" t="str">
            <v>C(Sisteme etki etmeyen arıza)</v>
          </cell>
          <cell r="R56" t="str">
            <v>N.A(Yaralanma yok)</v>
          </cell>
          <cell r="S56" t="str">
            <v>(I) İlk Defa Karşılaşılan Arıza</v>
          </cell>
          <cell r="U56" t="str">
            <v>Tedarikçi</v>
          </cell>
          <cell r="V56" t="str">
            <v>ATAK ULAŞIM SAN.TİC.LTD.ŞTİ.</v>
          </cell>
          <cell r="W56" t="str">
            <v/>
          </cell>
          <cell r="X56" t="str">
            <v>ATAK ULAŞIM SAN.TİC.LTD.ŞTİ.</v>
          </cell>
          <cell r="AD56" t="str">
            <v>*Arıza çözülecek</v>
          </cell>
          <cell r="AE56">
            <v>45531.532407407401</v>
          </cell>
          <cell r="AG56" t="str">
            <v>Atak</v>
          </cell>
          <cell r="AH56" t="str">
            <v>Merkez Ünite AU300 (train bus, vehicle b</v>
          </cell>
          <cell r="AI56" t="str">
            <v>E840-7002</v>
          </cell>
          <cell r="AJ56" t="str">
            <v/>
          </cell>
          <cell r="AL56" t="str">
            <v/>
          </cell>
          <cell r="AM56" t="str">
            <v/>
          </cell>
          <cell r="AP56" t="str">
            <v/>
          </cell>
          <cell r="AQ56" t="str">
            <v/>
          </cell>
          <cell r="AT56" t="str">
            <v/>
          </cell>
          <cell r="AV56" t="str">
            <v/>
          </cell>
          <cell r="AW56" t="str">
            <v/>
          </cell>
          <cell r="AX56" t="str">
            <v/>
          </cell>
          <cell r="AZ56">
            <v>1</v>
          </cell>
          <cell r="BA56">
            <v>45531.625</v>
          </cell>
        </row>
        <row r="57">
          <cell r="C57" t="str">
            <v>KAY5+6</v>
          </cell>
          <cell r="D57" t="str">
            <v>3875(4)</v>
          </cell>
          <cell r="E57" t="str">
            <v>MA</v>
          </cell>
          <cell r="F57">
            <v>40000</v>
          </cell>
          <cell r="G57" t="str">
            <v>BOZ-KAY5+6-FF-056</v>
          </cell>
          <cell r="H57">
            <v>45327.684722222199</v>
          </cell>
          <cell r="I57" t="str">
            <v>Hat/Line</v>
          </cell>
          <cell r="J57" t="str">
            <v>Müşteri</v>
          </cell>
          <cell r="L57" t="str">
            <v>Kabin Masası</v>
          </cell>
          <cell r="M57" t="str">
            <v>3875 CB Kabin750 v ışığı yanmıyor.araç haraketinde problem  bulunmuyor</v>
          </cell>
          <cell r="N57" t="str">
            <v>indikatör paneli 750 v ışığı patlamış.değişimi yapıldı.</v>
          </cell>
          <cell r="P57" t="str">
            <v>C-Uyarı, sürüş devamlılığı</v>
          </cell>
          <cell r="Q57" t="str">
            <v>C(Sisteme etki etmeyen arıza)</v>
          </cell>
          <cell r="R57" t="str">
            <v>N.A(Yaralanma yok)</v>
          </cell>
          <cell r="S57" t="str">
            <v>(I) İlk Defa Karşılaşılan Arıza</v>
          </cell>
          <cell r="U57" t="str">
            <v>Tedarikçi</v>
          </cell>
          <cell r="V57" t="str">
            <v>ATAK ULAŞIM SAN.TİC.LTD.ŞTİ.</v>
          </cell>
          <cell r="W57" t="str">
            <v>Evet</v>
          </cell>
          <cell r="X57" t="str">
            <v>ATAK ULAŞIM SAN.TİC.LTD.ŞTİ.</v>
          </cell>
          <cell r="AD57" t="str">
            <v>*Ekipman değiştirilecek</v>
          </cell>
          <cell r="AE57">
            <v>45335.478472222203</v>
          </cell>
          <cell r="AG57" t="str">
            <v>Atak</v>
          </cell>
          <cell r="AH57" t="str">
            <v>İNDİKATÖR PANELİ</v>
          </cell>
          <cell r="AI57" t="str">
            <v>E300-7007</v>
          </cell>
          <cell r="AJ57">
            <v>1</v>
          </cell>
          <cell r="AL57" t="str">
            <v/>
          </cell>
          <cell r="AM57" t="str">
            <v/>
          </cell>
          <cell r="AP57" t="str">
            <v/>
          </cell>
          <cell r="AQ57" t="str">
            <v/>
          </cell>
          <cell r="AT57" t="str">
            <v/>
          </cell>
          <cell r="AV57" t="str">
            <v/>
          </cell>
          <cell r="AW57" t="str">
            <v/>
          </cell>
          <cell r="AX57" t="str">
            <v/>
          </cell>
          <cell r="AZ57">
            <v>1</v>
          </cell>
          <cell r="BA57">
            <v>45335.541666666701</v>
          </cell>
        </row>
        <row r="58">
          <cell r="C58" t="str">
            <v>KAY5+6</v>
          </cell>
          <cell r="D58" t="str">
            <v>3877(6)</v>
          </cell>
          <cell r="E58" t="str">
            <v>MA</v>
          </cell>
          <cell r="F58">
            <v>25700</v>
          </cell>
          <cell r="G58" t="str">
            <v>BOZ-KAY5+6-FF-057</v>
          </cell>
          <cell r="H58">
            <v>45327.684722222199</v>
          </cell>
          <cell r="I58" t="str">
            <v>Hat/Line</v>
          </cell>
          <cell r="J58" t="str">
            <v>Müşteri</v>
          </cell>
          <cell r="L58" t="str">
            <v>Fren</v>
          </cell>
          <cell r="M58" t="str">
            <v>4800 KODLU FREN ARIZASI UYARISI VAR</v>
          </cell>
          <cell r="N58" t="str">
            <v>ARAÇ FC48 ARIZASI VERMİŞ ARAÇ RESETLENDİ TEST YAPILDI ARIZA DEVAMLILIĞI GÖRÜLMEDİ</v>
          </cell>
          <cell r="P58" t="str">
            <v>C-Uyarı, sürüş devamlılığı</v>
          </cell>
          <cell r="Q58" t="str">
            <v>C(Sisteme etki etmeyen arıza)</v>
          </cell>
          <cell r="R58" t="str">
            <v>N.A(Yaralanma yok)</v>
          </cell>
          <cell r="S58" t="str">
            <v>(I) İlk Defa Karşılaşılan Arıza</v>
          </cell>
          <cell r="U58" t="str">
            <v>Tedarikçi</v>
          </cell>
          <cell r="V58" t="str">
            <v>HANNING &amp; KAHL GMBH &amp; CO.KG</v>
          </cell>
          <cell r="W58" t="str">
            <v>Evet</v>
          </cell>
          <cell r="X58" t="str">
            <v>HANNING &amp; KAHL GMBH &amp; CO.KG</v>
          </cell>
          <cell r="AD58" t="str">
            <v/>
          </cell>
          <cell r="AE58">
            <v>45327.708333333299</v>
          </cell>
          <cell r="AG58" t="str">
            <v>HANNING&amp;KAHL</v>
          </cell>
          <cell r="AH58" t="str">
            <v>XFren Kontrol Ünitesi</v>
          </cell>
          <cell r="AI58" t="str">
            <v>S306-7074</v>
          </cell>
          <cell r="AJ58" t="str">
            <v/>
          </cell>
          <cell r="AL58" t="str">
            <v/>
          </cell>
          <cell r="AM58" t="str">
            <v/>
          </cell>
          <cell r="AP58" t="str">
            <v/>
          </cell>
          <cell r="AQ58" t="str">
            <v/>
          </cell>
          <cell r="AT58" t="str">
            <v/>
          </cell>
          <cell r="AV58" t="str">
            <v/>
          </cell>
          <cell r="AW58" t="str">
            <v/>
          </cell>
          <cell r="AX58" t="str">
            <v/>
          </cell>
          <cell r="AZ58">
            <v>1</v>
          </cell>
          <cell r="BA58">
            <v>45327.791666666701</v>
          </cell>
        </row>
        <row r="59">
          <cell r="C59" t="str">
            <v>KAY5+6</v>
          </cell>
          <cell r="D59" t="str">
            <v>3873(2)</v>
          </cell>
          <cell r="E59" t="str">
            <v>MB</v>
          </cell>
          <cell r="F59">
            <v>47153</v>
          </cell>
          <cell r="G59" t="str">
            <v>BOZ-KAY5+6-FF-058</v>
          </cell>
          <cell r="H59">
            <v>45335.6069444444</v>
          </cell>
          <cell r="I59" t="str">
            <v>Hat/Line</v>
          </cell>
          <cell r="J59" t="str">
            <v>Müşteri</v>
          </cell>
          <cell r="L59" t="str">
            <v>PA/PIS/CCTV</v>
          </cell>
          <cell r="M59" t="str">
            <v>CB KABİN AYNA KAMERA EKRANI SALLANIYOR</v>
          </cell>
          <cell r="N59" t="str">
            <v>AYNA KAMERA EKRAN SOMUNU GEVŞEMİŞ SIKILDI ARIZA GİDERİLDİ</v>
          </cell>
          <cell r="P59" t="str">
            <v>C-Uyarı, sürüş devamlılığı</v>
          </cell>
          <cell r="Q59" t="str">
            <v>C(Sisteme etki etmeyen arıza)</v>
          </cell>
          <cell r="R59" t="str">
            <v>N.A(Yaralanma yok)</v>
          </cell>
          <cell r="S59" t="str">
            <v>(II) Aynı Araçta Tekrarlayan Arıza</v>
          </cell>
          <cell r="U59" t="str">
            <v>Bozankaya</v>
          </cell>
          <cell r="V59" t="str">
            <v>Üretim</v>
          </cell>
          <cell r="W59" t="str">
            <v/>
          </cell>
          <cell r="X59" t="str">
            <v>STONKAM CO ., LTD</v>
          </cell>
          <cell r="AD59" t="str">
            <v/>
          </cell>
          <cell r="AE59">
            <v>45335.611111111102</v>
          </cell>
          <cell r="AG59" t="str">
            <v>STONKAM CO</v>
          </cell>
          <cell r="AH59" t="str">
            <v>AYNA EKRAN</v>
          </cell>
          <cell r="AI59" t="str">
            <v>E810-7151</v>
          </cell>
          <cell r="AJ59" t="str">
            <v/>
          </cell>
          <cell r="AL59" t="str">
            <v/>
          </cell>
          <cell r="AM59" t="str">
            <v/>
          </cell>
          <cell r="AP59" t="str">
            <v/>
          </cell>
          <cell r="AQ59" t="str">
            <v/>
          </cell>
          <cell r="AT59" t="str">
            <v/>
          </cell>
          <cell r="AV59" t="str">
            <v/>
          </cell>
          <cell r="AW59" t="str">
            <v/>
          </cell>
          <cell r="AX59" t="str">
            <v/>
          </cell>
          <cell r="AZ59">
            <v>1</v>
          </cell>
          <cell r="BA59">
            <v>45335.645833333299</v>
          </cell>
        </row>
        <row r="60">
          <cell r="C60" t="str">
            <v>KAY5+6</v>
          </cell>
          <cell r="D60" t="str">
            <v>3872(1)</v>
          </cell>
          <cell r="E60" t="str">
            <v>MB</v>
          </cell>
          <cell r="F60">
            <v>39700</v>
          </cell>
          <cell r="G60" t="str">
            <v>BOZ-KAY5+6-FF-059</v>
          </cell>
          <cell r="H60">
            <v>45336.524305555598</v>
          </cell>
          <cell r="I60" t="str">
            <v>Hat/Line</v>
          </cell>
          <cell r="J60" t="str">
            <v>Müşteri</v>
          </cell>
          <cell r="L60" t="str">
            <v>Giydirme İç</v>
          </cell>
          <cell r="M60" t="str">
            <v>aracın her iki makinist kolçakları arızalı</v>
          </cell>
          <cell r="N60" t="str">
            <v>cb kolçak tamir edildi.ca tamir edilince form kapatılacak ca baş kolçak 26/05/2024de tamir edildi.bozankaya ssh ekibine bilgi verildi</v>
          </cell>
          <cell r="P60" t="str">
            <v>C-Uyarı, sürüş devamlılığı</v>
          </cell>
          <cell r="Q60" t="str">
            <v>C(Sisteme etki etmeyen arıza)</v>
          </cell>
          <cell r="R60" t="str">
            <v>N.A(Yaralanma yok)</v>
          </cell>
          <cell r="S60" t="str">
            <v>(I) İlk Defa Karşılaşılan Arıza</v>
          </cell>
          <cell r="U60" t="str">
            <v>Bozankaya</v>
          </cell>
          <cell r="V60" t="str">
            <v>Tasarım</v>
          </cell>
          <cell r="W60" t="str">
            <v>Evet</v>
          </cell>
          <cell r="X60" t="str">
            <v>Bozankaya</v>
          </cell>
          <cell r="AD60" t="str">
            <v/>
          </cell>
          <cell r="AE60">
            <v>45528.300625000003</v>
          </cell>
          <cell r="AG60" t="str">
            <v/>
          </cell>
          <cell r="AH60" t="str">
            <v>0</v>
          </cell>
          <cell r="AI60" t="str">
            <v>0</v>
          </cell>
          <cell r="AJ60" t="str">
            <v/>
          </cell>
          <cell r="AL60" t="str">
            <v/>
          </cell>
          <cell r="AM60" t="str">
            <v/>
          </cell>
          <cell r="AP60" t="str">
            <v/>
          </cell>
          <cell r="AQ60" t="str">
            <v/>
          </cell>
          <cell r="AT60" t="str">
            <v/>
          </cell>
          <cell r="AV60" t="str">
            <v/>
          </cell>
          <cell r="AW60" t="str">
            <v/>
          </cell>
          <cell r="AX60" t="str">
            <v/>
          </cell>
          <cell r="AZ60" t="str">
            <v/>
          </cell>
          <cell r="BA60">
            <v>45528.416666666701</v>
          </cell>
        </row>
        <row r="61">
          <cell r="C61" t="str">
            <v>KAY5+6</v>
          </cell>
          <cell r="D61" t="str">
            <v>3877(6)</v>
          </cell>
          <cell r="E61" t="str">
            <v>MA</v>
          </cell>
          <cell r="F61">
            <v>26500</v>
          </cell>
          <cell r="G61" t="str">
            <v>BOZ-KAY5+6-FF-060</v>
          </cell>
          <cell r="H61">
            <v>45338.373611111099</v>
          </cell>
          <cell r="I61" t="str">
            <v>Hat/Line</v>
          </cell>
          <cell r="J61" t="str">
            <v>Müşteri</v>
          </cell>
          <cell r="L61" t="str">
            <v>PA/PIS/CCTV</v>
          </cell>
          <cell r="M61" t="str">
            <v>araç kameralarının görüntüsü görünmüyor</v>
          </cell>
          <cell r="N61" t="str">
            <v>sistem kontrol edildi.normal çalışıyor</v>
          </cell>
          <cell r="P61" t="str">
            <v>C-Uyarı, sürüş devamlılığı</v>
          </cell>
          <cell r="Q61" t="str">
            <v>C(Sisteme etki etmeyen arıza)</v>
          </cell>
          <cell r="R61" t="str">
            <v>N.A(Yaralanma yok)</v>
          </cell>
          <cell r="S61" t="str">
            <v>(II) Aynı Araçta Tekrarlayan Arıza</v>
          </cell>
          <cell r="U61" t="str">
            <v>Tedarikçi</v>
          </cell>
          <cell r="V61" t="str">
            <v>NSC</v>
          </cell>
          <cell r="W61" t="str">
            <v>Evet</v>
          </cell>
          <cell r="X61" t="str">
            <v>NSC TEKNOLOJİ ve İNŞAAT LTD.ŞTİ.</v>
          </cell>
          <cell r="AD61" t="str">
            <v>*Arıza çözülecek</v>
          </cell>
          <cell r="AE61">
            <v>45338.416666666701</v>
          </cell>
          <cell r="AG61" t="str">
            <v>NSC</v>
          </cell>
          <cell r="AH61" t="str">
            <v>CCTV EKRANI</v>
          </cell>
          <cell r="AI61" t="str">
            <v>E810-7145</v>
          </cell>
          <cell r="AJ61" t="str">
            <v/>
          </cell>
          <cell r="AL61" t="str">
            <v/>
          </cell>
          <cell r="AM61" t="str">
            <v/>
          </cell>
          <cell r="AP61" t="str">
            <v/>
          </cell>
          <cell r="AQ61" t="str">
            <v/>
          </cell>
          <cell r="AT61" t="str">
            <v/>
          </cell>
          <cell r="AV61" t="str">
            <v/>
          </cell>
          <cell r="AW61" t="str">
            <v/>
          </cell>
          <cell r="AX61" t="str">
            <v/>
          </cell>
          <cell r="AZ61">
            <v>1</v>
          </cell>
          <cell r="BA61">
            <v>45338.541666666701</v>
          </cell>
        </row>
        <row r="62">
          <cell r="C62" t="str">
            <v>KAY5+6</v>
          </cell>
          <cell r="D62" t="str">
            <v>3875(4)</v>
          </cell>
          <cell r="E62" t="str">
            <v>RB</v>
          </cell>
          <cell r="F62">
            <v>40300</v>
          </cell>
          <cell r="G62" t="str">
            <v>BOZ-KAY5+6-FF-061</v>
          </cell>
          <cell r="H62">
            <v>45341.326388888898</v>
          </cell>
          <cell r="I62" t="str">
            <v>Hat/Line</v>
          </cell>
          <cell r="J62" t="str">
            <v>Müşteri</v>
          </cell>
          <cell r="L62" t="str">
            <v>PA/PIS/CCTV</v>
          </cell>
          <cell r="M62" t="str">
            <v>3875 nolu aracın kapı üstü ve iç ekranlar çalışmıyor</v>
          </cell>
          <cell r="N62" t="str">
            <v>Aracın tüm ekipmanları sigortadan resetlendi,ayrıca ana bilgisayar resetlendi.Ayrıca ana bilgisayardan displaylere paylaşım yapan cihazın HDMI kablosu PB1140.01 Kablosu bozuktu.Bozankaya tarafından değiştirildi</v>
          </cell>
          <cell r="P62" t="str">
            <v>C-Uyarı, sürüş devamlılığı</v>
          </cell>
          <cell r="Q62" t="str">
            <v>C(Sisteme etki etmeyen arıza)</v>
          </cell>
          <cell r="R62" t="str">
            <v>N.A(Yaralanma yok)</v>
          </cell>
          <cell r="S62" t="str">
            <v>(I) İlk Defa Karşılaşılan Arıza</v>
          </cell>
          <cell r="U62" t="str">
            <v>Tedarikçi</v>
          </cell>
          <cell r="V62" t="str">
            <v>ATAK ULAŞIM SAN.TİC.LTD.ŞTİ.</v>
          </cell>
          <cell r="W62" t="str">
            <v>Evet</v>
          </cell>
          <cell r="X62" t="str">
            <v>ARDA MAKİNA ELEKTRİK TİC.VE</v>
          </cell>
          <cell r="AD62" t="str">
            <v>*Ekipman değiştirilecek</v>
          </cell>
          <cell r="AE62">
            <v>45341.326388888898</v>
          </cell>
          <cell r="AG62" t="str">
            <v>Atak</v>
          </cell>
          <cell r="AH62" t="str">
            <v>HDMI KABLO ERKEK-ERKEK 3 METRE</v>
          </cell>
          <cell r="AI62" t="str">
            <v>E110-7503</v>
          </cell>
          <cell r="AJ62">
            <v>1</v>
          </cell>
          <cell r="AL62" t="str">
            <v/>
          </cell>
          <cell r="AM62" t="str">
            <v/>
          </cell>
          <cell r="AP62" t="str">
            <v/>
          </cell>
          <cell r="AQ62" t="str">
            <v/>
          </cell>
          <cell r="AT62" t="str">
            <v/>
          </cell>
          <cell r="AV62" t="str">
            <v/>
          </cell>
          <cell r="AW62" t="str">
            <v/>
          </cell>
          <cell r="AX62" t="str">
            <v/>
          </cell>
          <cell r="AZ62">
            <v>1</v>
          </cell>
          <cell r="BA62">
            <v>45341.375</v>
          </cell>
        </row>
        <row r="63">
          <cell r="C63" t="str">
            <v>KAY5+6</v>
          </cell>
          <cell r="D63" t="str">
            <v>3879(8)</v>
          </cell>
          <cell r="E63" t="str">
            <v>MB</v>
          </cell>
          <cell r="F63">
            <v>1800</v>
          </cell>
          <cell r="G63" t="str">
            <v>BOZ-KAY5+6-FF-062</v>
          </cell>
          <cell r="H63">
            <v>45341.559722222199</v>
          </cell>
          <cell r="I63" t="str">
            <v>Hat/Line</v>
          </cell>
          <cell r="J63" t="str">
            <v>Müşteri</v>
          </cell>
          <cell r="L63" t="str">
            <v>PA/PIS/CCTV</v>
          </cell>
          <cell r="M63" t="str">
            <v>3879 B baş sol ve sağ ayna kameraları ters</v>
          </cell>
          <cell r="N63" t="str">
            <v>Ayna kameraları koridor moduna alındı kameralar düzeldi</v>
          </cell>
          <cell r="P63" t="str">
            <v>C-Uyarı, sürüş devamlılığı</v>
          </cell>
          <cell r="Q63" t="str">
            <v>C(Sisteme etki etmeyen arıza)</v>
          </cell>
          <cell r="R63" t="str">
            <v>N.A(Yaralanma yok)</v>
          </cell>
          <cell r="S63" t="str">
            <v>(I) İlk Defa Karşılaşılan Arıza</v>
          </cell>
          <cell r="U63" t="str">
            <v>Tedarikçi</v>
          </cell>
          <cell r="V63" t="str">
            <v>NSC</v>
          </cell>
          <cell r="W63" t="str">
            <v>Evet</v>
          </cell>
          <cell r="X63" t="str">
            <v>NSC TEKNOLOJİ ve İNŞAAT LTD.ŞTİ.</v>
          </cell>
          <cell r="AD63" t="str">
            <v>*Arıza çözülecek</v>
          </cell>
          <cell r="AE63">
            <v>45341.5625</v>
          </cell>
          <cell r="AG63" t="str">
            <v>NSC</v>
          </cell>
          <cell r="AH63" t="str">
            <v>XKAYIT CİHAZI(NVR)</v>
          </cell>
          <cell r="AI63" t="str">
            <v>E810-7002</v>
          </cell>
          <cell r="AJ63" t="str">
            <v/>
          </cell>
          <cell r="AL63" t="str">
            <v/>
          </cell>
          <cell r="AM63" t="str">
            <v/>
          </cell>
          <cell r="AP63" t="str">
            <v/>
          </cell>
          <cell r="AQ63" t="str">
            <v/>
          </cell>
          <cell r="AT63" t="str">
            <v/>
          </cell>
          <cell r="AV63" t="str">
            <v/>
          </cell>
          <cell r="AW63" t="str">
            <v/>
          </cell>
          <cell r="AX63" t="str">
            <v/>
          </cell>
          <cell r="AZ63">
            <v>2</v>
          </cell>
          <cell r="BA63">
            <v>45341.625</v>
          </cell>
        </row>
        <row r="64">
          <cell r="C64" t="str">
            <v>KAY5+6</v>
          </cell>
          <cell r="D64" t="str">
            <v>3879(8)</v>
          </cell>
          <cell r="E64" t="str">
            <v>MA</v>
          </cell>
          <cell r="F64">
            <v>44800</v>
          </cell>
          <cell r="G64" t="str">
            <v>BOZ-KAY5+6-FF-063</v>
          </cell>
          <cell r="H64">
            <v>45342.266666666699</v>
          </cell>
          <cell r="I64" t="str">
            <v>Depo/Depot</v>
          </cell>
          <cell r="J64" t="str">
            <v>Müşteri</v>
          </cell>
          <cell r="L64" t="str">
            <v>E-Kabinet</v>
          </cell>
          <cell r="M64" t="str">
            <v>3875-3877 nolu araçlar kuplajlı iken 3875 den kontak aktifken 3877 den kontak açıldığında 3875 pasif olup 3877 aktif oluyor</v>
          </cell>
          <cell r="N64" t="str">
            <v>Araç kontrolü yapıldı.SB1187.02 Kablosu çekildi.Arıza giderildi</v>
          </cell>
          <cell r="P64" t="str">
            <v>C-Uyarı, sürüş devamlılığı</v>
          </cell>
          <cell r="Q64" t="str">
            <v>A(Hareket etmeyi engelleyen arıza)</v>
          </cell>
          <cell r="R64" t="str">
            <v>N.A(Yaralanma yok)</v>
          </cell>
          <cell r="S64" t="str">
            <v>(II) Aynı Araçta Tekrarlayan Arıza</v>
          </cell>
          <cell r="U64" t="str">
            <v>Bozankaya</v>
          </cell>
          <cell r="V64" t="str">
            <v>Üretim</v>
          </cell>
          <cell r="W64" t="str">
            <v/>
          </cell>
          <cell r="X64" t="str">
            <v>GREBO OTOMOTİV SANAYİ A.Ş</v>
          </cell>
          <cell r="AD64" t="str">
            <v>*Arıza çözülecek</v>
          </cell>
          <cell r="AE64">
            <v>45532.467187499999</v>
          </cell>
          <cell r="AG64" t="str">
            <v>Bozankaya</v>
          </cell>
          <cell r="AH64" t="str">
            <v>PANO KOMPLESI</v>
          </cell>
          <cell r="AI64" t="str">
            <v>FE750-7303</v>
          </cell>
          <cell r="AJ64" t="str">
            <v/>
          </cell>
          <cell r="AL64" t="str">
            <v/>
          </cell>
          <cell r="AM64" t="str">
            <v/>
          </cell>
          <cell r="AP64" t="str">
            <v/>
          </cell>
          <cell r="AQ64" t="str">
            <v/>
          </cell>
          <cell r="AT64" t="str">
            <v/>
          </cell>
          <cell r="AV64" t="str">
            <v/>
          </cell>
          <cell r="AW64" t="str">
            <v/>
          </cell>
          <cell r="AX64" t="str">
            <v/>
          </cell>
          <cell r="AZ64">
            <v>1</v>
          </cell>
          <cell r="BA64">
            <v>45532.625</v>
          </cell>
        </row>
        <row r="65">
          <cell r="C65" t="str">
            <v>KAY5+6</v>
          </cell>
          <cell r="D65" t="str">
            <v>3872(1)</v>
          </cell>
          <cell r="E65" t="str">
            <v>MA</v>
          </cell>
          <cell r="F65">
            <v>40000</v>
          </cell>
          <cell r="G65" t="str">
            <v>BOZ-KAY5+6-FF-064</v>
          </cell>
          <cell r="H65">
            <v>45342.542361111096</v>
          </cell>
          <cell r="I65" t="str">
            <v>Hat/Line</v>
          </cell>
          <cell r="J65" t="str">
            <v>Müşteri</v>
          </cell>
          <cell r="L65" t="str">
            <v>Kapı</v>
          </cell>
          <cell r="M65" t="str">
            <v>4 nolu kapı buzzer sürekli çalışıyor</v>
          </cell>
          <cell r="N65" t="str">
            <v>kapı resetlendi arıza düzeltildi</v>
          </cell>
          <cell r="P65" t="str">
            <v>C-Uyarı, sürüş devamlılığı</v>
          </cell>
          <cell r="Q65" t="str">
            <v>C(Sisteme etki etmeyen arıza)</v>
          </cell>
          <cell r="R65" t="str">
            <v>N.A(Yaralanma yok)</v>
          </cell>
          <cell r="S65" t="str">
            <v>(I) İlk Defa Karşılaşılan Arıza</v>
          </cell>
          <cell r="U65" t="str">
            <v>Tedarikçi</v>
          </cell>
          <cell r="V65" t="str">
            <v>TSL</v>
          </cell>
          <cell r="W65" t="str">
            <v>Evet</v>
          </cell>
          <cell r="X65" t="str">
            <v>TURCK OTOMASYON TİC. LTD.ŞTİ.</v>
          </cell>
          <cell r="AD65" t="str">
            <v>*Arıza çözülecek</v>
          </cell>
          <cell r="AE65">
            <v>45342.542361111096</v>
          </cell>
          <cell r="AG65" t="str">
            <v>TSL</v>
          </cell>
          <cell r="AH65" t="str">
            <v>SESLI UYARI CIHAZI</v>
          </cell>
          <cell r="AI65" t="str">
            <v>M110-7057</v>
          </cell>
          <cell r="AJ65" t="str">
            <v/>
          </cell>
          <cell r="AL65" t="str">
            <v/>
          </cell>
          <cell r="AM65" t="str">
            <v/>
          </cell>
          <cell r="AP65" t="str">
            <v/>
          </cell>
          <cell r="AQ65" t="str">
            <v/>
          </cell>
          <cell r="AT65" t="str">
            <v/>
          </cell>
          <cell r="AV65" t="str">
            <v/>
          </cell>
          <cell r="AW65" t="str">
            <v/>
          </cell>
          <cell r="AX65" t="str">
            <v/>
          </cell>
          <cell r="AZ65">
            <v>1</v>
          </cell>
          <cell r="BA65">
            <v>45342.625</v>
          </cell>
        </row>
        <row r="66">
          <cell r="C66" t="str">
            <v>KAY5+6</v>
          </cell>
          <cell r="D66" t="str">
            <v>3877(6)</v>
          </cell>
          <cell r="E66" t="str">
            <v>MB</v>
          </cell>
          <cell r="F66">
            <v>25000</v>
          </cell>
          <cell r="G66" t="str">
            <v>BOZ-KAY5+6-FF-065</v>
          </cell>
          <cell r="H66">
            <v>45342.583333333299</v>
          </cell>
          <cell r="I66" t="str">
            <v>Hat/Line</v>
          </cell>
          <cell r="J66" t="str">
            <v>Müşteri</v>
          </cell>
          <cell r="L66" t="str">
            <v>Silecek</v>
          </cell>
          <cell r="M66" t="str">
            <v>CB silecek çalışmıyor</v>
          </cell>
          <cell r="N66" t="str">
            <v>CB silecek çalışmıyordu sabitleme somunları gevşekti sıkılandıayar yapıldı.test edildi sorun görülmedi</v>
          </cell>
          <cell r="P66" t="str">
            <v>C-Uyarı, sürüş devamlılığı</v>
          </cell>
          <cell r="Q66" t="str">
            <v>C(Sisteme etki etmeyen arıza)</v>
          </cell>
          <cell r="R66" t="str">
            <v>N.A(Yaralanma yok)</v>
          </cell>
          <cell r="S66" t="str">
            <v>(II) Aynı Araçta Tekrarlayan Arıza</v>
          </cell>
          <cell r="U66" t="str">
            <v>Tedarikçi</v>
          </cell>
          <cell r="V66" t="str">
            <v>Bozankaya</v>
          </cell>
          <cell r="W66" t="str">
            <v>Evet</v>
          </cell>
          <cell r="X66" t="str">
            <v>DENİZLER OTOMOTİV SAN. VE TİC.LTD.Ş</v>
          </cell>
          <cell r="AD66" t="str">
            <v>*Ekipman tamir edilecek</v>
          </cell>
          <cell r="AE66">
            <v>45342.583333333299</v>
          </cell>
          <cell r="AG66" t="str">
            <v>DENİZLER</v>
          </cell>
          <cell r="AH66" t="str">
            <v>SİLECEK MEKANİZMASI Denizler / M.11.2506</v>
          </cell>
          <cell r="AI66" t="str">
            <v>M100-7066</v>
          </cell>
          <cell r="AJ66" t="str">
            <v/>
          </cell>
          <cell r="AL66" t="str">
            <v/>
          </cell>
          <cell r="AM66" t="str">
            <v/>
          </cell>
          <cell r="AP66" t="str">
            <v/>
          </cell>
          <cell r="AQ66" t="str">
            <v/>
          </cell>
          <cell r="AT66" t="str">
            <v/>
          </cell>
          <cell r="AV66" t="str">
            <v/>
          </cell>
          <cell r="AW66" t="str">
            <v/>
          </cell>
          <cell r="AX66" t="str">
            <v/>
          </cell>
          <cell r="AZ66">
            <v>1</v>
          </cell>
          <cell r="BA66">
            <v>45342.625</v>
          </cell>
        </row>
        <row r="67">
          <cell r="C67" t="str">
            <v>KAY5+6</v>
          </cell>
          <cell r="D67" t="str">
            <v>3877(6)</v>
          </cell>
          <cell r="E67" t="str">
            <v>RB</v>
          </cell>
          <cell r="F67">
            <v>25000</v>
          </cell>
          <cell r="G67" t="str">
            <v>BOZ-KAY5+6-FF-066</v>
          </cell>
          <cell r="H67">
            <v>45342.590972222199</v>
          </cell>
          <cell r="I67" t="str">
            <v>Hat/Line</v>
          </cell>
          <cell r="J67" t="str">
            <v>Müşteri</v>
          </cell>
          <cell r="L67" t="str">
            <v>Kapı</v>
          </cell>
          <cell r="M67" t="str">
            <v>7 nolu kapı açıldıktan sonra mekanizmaya çarpıyor</v>
          </cell>
          <cell r="N67" t="str">
            <v>7 nolu kapı sağ kanat sonlandırma topuzu ayarı yapıldı.ses gitti sorun giderildi.</v>
          </cell>
          <cell r="P67" t="str">
            <v>C-Uyarı, sürüş devamlılığı</v>
          </cell>
          <cell r="Q67" t="str">
            <v>B(Servisten çekmeye etki eden arıza)</v>
          </cell>
          <cell r="R67" t="str">
            <v>N.A(Yaralanma yok)</v>
          </cell>
          <cell r="S67" t="str">
            <v>(I) İlk Defa Karşılaşılan Arıza</v>
          </cell>
          <cell r="U67" t="str">
            <v>Tedarikçi</v>
          </cell>
          <cell r="V67" t="str">
            <v>KNORR-BREMSE GMBH DİVİSİON IFE AUTO</v>
          </cell>
          <cell r="W67" t="str">
            <v>Evet</v>
          </cell>
          <cell r="X67" t="str">
            <v>KNORR-BREMSE GMBH DİVİSİON IFE AUTO</v>
          </cell>
          <cell r="AD67" t="str">
            <v>*Ekipman tamir edilecek</v>
          </cell>
          <cell r="AE67">
            <v>45342.590972222199</v>
          </cell>
          <cell r="AG67" t="str">
            <v>IFE</v>
          </cell>
          <cell r="AH67" t="str">
            <v>PRM’LI ÇİFTLİ KAPI</v>
          </cell>
          <cell r="AI67" t="str">
            <v>M110-7082</v>
          </cell>
          <cell r="AJ67" t="str">
            <v/>
          </cell>
          <cell r="AL67" t="str">
            <v/>
          </cell>
          <cell r="AM67" t="str">
            <v/>
          </cell>
          <cell r="AP67" t="str">
            <v/>
          </cell>
          <cell r="AQ67" t="str">
            <v/>
          </cell>
          <cell r="AT67" t="str">
            <v/>
          </cell>
          <cell r="AV67" t="str">
            <v/>
          </cell>
          <cell r="AW67" t="str">
            <v/>
          </cell>
          <cell r="AX67" t="str">
            <v/>
          </cell>
          <cell r="AZ67">
            <v>1</v>
          </cell>
          <cell r="BA67">
            <v>45342.625</v>
          </cell>
        </row>
        <row r="68">
          <cell r="C68" t="str">
            <v>KAY5+6</v>
          </cell>
          <cell r="D68" t="str">
            <v>3879(8)</v>
          </cell>
          <cell r="E68" t="str">
            <v>MB</v>
          </cell>
          <cell r="F68">
            <v>1489</v>
          </cell>
          <cell r="G68" t="str">
            <v>BOZ-KAY5+6-FF-067</v>
          </cell>
          <cell r="H68">
            <v>45343.268750000003</v>
          </cell>
          <cell r="I68" t="str">
            <v>Hat/Line</v>
          </cell>
          <cell r="J68" t="str">
            <v>Müşteri</v>
          </cell>
          <cell r="L68" t="str">
            <v>Giydirme İç</v>
          </cell>
          <cell r="M68" t="str">
            <v>CB KABİN KAPISI ÜST CİVATALARI YERİNDEN ÇIKMIŞ</v>
          </cell>
          <cell r="N68" t="str">
            <v/>
          </cell>
          <cell r="P68" t="str">
            <v>C-Uyarı, sürüş devamlılığı</v>
          </cell>
          <cell r="Q68" t="str">
            <v>C(Sisteme etki etmeyen arıza)</v>
          </cell>
          <cell r="R68" t="str">
            <v>N.A(Yaralanma yok)</v>
          </cell>
          <cell r="S68" t="str">
            <v>(II) Aynı Araçta Tekrarlayan Arıza</v>
          </cell>
          <cell r="U68" t="str">
            <v>Bozankaya</v>
          </cell>
          <cell r="V68" t="str">
            <v>Üretim</v>
          </cell>
          <cell r="W68" t="str">
            <v/>
          </cell>
          <cell r="X68" t="str">
            <v>GREBO OTOMOTİV SANAYİ A.Ş</v>
          </cell>
          <cell r="AD68" t="str">
            <v/>
          </cell>
          <cell r="AE68">
            <v>45526.302627314799</v>
          </cell>
          <cell r="AG68" t="str">
            <v>Bozankaya</v>
          </cell>
          <cell r="AH68" t="str">
            <v>SURUCU KAPISI KOMPLESI</v>
          </cell>
          <cell r="AI68" t="str">
            <v>T110-7047</v>
          </cell>
          <cell r="AJ68" t="str">
            <v/>
          </cell>
          <cell r="AL68" t="str">
            <v/>
          </cell>
          <cell r="AM68" t="str">
            <v/>
          </cell>
          <cell r="AP68" t="str">
            <v/>
          </cell>
          <cell r="AQ68" t="str">
            <v/>
          </cell>
          <cell r="AT68" t="str">
            <v/>
          </cell>
          <cell r="AV68" t="str">
            <v/>
          </cell>
          <cell r="AW68" t="str">
            <v/>
          </cell>
          <cell r="AX68" t="str">
            <v/>
          </cell>
          <cell r="AZ68">
            <v>1</v>
          </cell>
          <cell r="BA68">
            <v>45526.458333333299</v>
          </cell>
        </row>
        <row r="69">
          <cell r="C69" t="str">
            <v>KAY5+6</v>
          </cell>
          <cell r="D69" t="str">
            <v>3872(1)</v>
          </cell>
          <cell r="E69" t="str">
            <v>MB</v>
          </cell>
          <cell r="F69">
            <v>38000</v>
          </cell>
          <cell r="G69" t="str">
            <v>BOZ-KAY5+6-FF-068</v>
          </cell>
          <cell r="H69">
            <v>45343.559027777803</v>
          </cell>
          <cell r="I69" t="str">
            <v>Hat/Line</v>
          </cell>
          <cell r="J69" t="str">
            <v>Müşteri</v>
          </cell>
          <cell r="L69" t="str">
            <v>ComboBox</v>
          </cell>
          <cell r="M69" t="str">
            <v>FREN BÖLÜMÜ ARIZA VERDİ ARAÇ RESETLENDİ PS1-PS2 DEVREYE GİRMEDİ YOLCULAR TAHLİYE EDİLDİ FREN RESET KULLANILARAK 20KM/H İLE YOLCUSUZ DEVAM EDİLDİ (T4 HATTI 2 SEFERDE 9 DK) (T1 HATTI 1 SEFERDE 4 DK) (T3 HATTI 1 SEFERDE 9 DK) TEHİR OLUŞTU TOPLAM 4 SEFERDE 22 DK TEHİR OLUŞTU</v>
          </cell>
          <cell r="N69" t="str">
            <v>ARAÇTA İNVERTER SİSTEMİ KAPANDIĞI İÇİN HİDROLİK FREN SÜREKLİ DEVREYE GİRMEKTEDİR. ARAÇTA FREN ARIZASI BULUNMAMAKTADIR</v>
          </cell>
          <cell r="P69" t="str">
            <v>A-Sürüşü engeller</v>
          </cell>
          <cell r="Q69" t="str">
            <v>B(Servisten çekmeye etki eden arıza)</v>
          </cell>
          <cell r="R69" t="str">
            <v>N.A(Yaralanma yok)</v>
          </cell>
          <cell r="S69" t="str">
            <v>(I) İlk Defa Karşılaşılan Arıza</v>
          </cell>
          <cell r="U69" t="str">
            <v>Tedarikçi</v>
          </cell>
          <cell r="V69" t="str">
            <v>MEDCOM SP. Z O.O.</v>
          </cell>
          <cell r="W69" t="str">
            <v>Evet</v>
          </cell>
          <cell r="X69" t="str">
            <v>MEDCOM SP. Z O.O.</v>
          </cell>
          <cell r="AD69" t="str">
            <v/>
          </cell>
          <cell r="AE69">
            <v>45352.208333333299</v>
          </cell>
          <cell r="AG69" t="str">
            <v>MEDCOM</v>
          </cell>
          <cell r="AH69" t="str">
            <v>COMBO KUTUSU (+LHD) MEDCOM</v>
          </cell>
          <cell r="AI69" t="str">
            <v>P620-7023</v>
          </cell>
          <cell r="AJ69" t="str">
            <v/>
          </cell>
          <cell r="AL69" t="str">
            <v/>
          </cell>
          <cell r="AM69" t="str">
            <v/>
          </cell>
          <cell r="AP69" t="str">
            <v/>
          </cell>
          <cell r="AQ69" t="str">
            <v/>
          </cell>
          <cell r="AT69" t="str">
            <v/>
          </cell>
          <cell r="AV69" t="str">
            <v/>
          </cell>
          <cell r="AW69" t="str">
            <v/>
          </cell>
          <cell r="AX69" t="str">
            <v/>
          </cell>
          <cell r="AZ69">
            <v>1</v>
          </cell>
          <cell r="BA69">
            <v>45352.625</v>
          </cell>
        </row>
        <row r="70">
          <cell r="C70" t="str">
            <v>KAY5+6</v>
          </cell>
          <cell r="D70" t="str">
            <v>3879(8)</v>
          </cell>
          <cell r="E70" t="str">
            <v>P</v>
          </cell>
          <cell r="F70">
            <v>1459</v>
          </cell>
          <cell r="G70" t="str">
            <v>BOZ-KAY5+6-FF-069</v>
          </cell>
          <cell r="H70">
            <v>45343.744675925896</v>
          </cell>
          <cell r="I70" t="str">
            <v>Hat/Line</v>
          </cell>
          <cell r="J70" t="str">
            <v>Müşteri</v>
          </cell>
          <cell r="L70" t="str">
            <v>Kabin Masası</v>
          </cell>
          <cell r="M70" t="str">
            <v>ARAÇ TALEP VERMİYOR VİCOSTA GÖRÜNMÜYOR</v>
          </cell>
          <cell r="N70" t="str">
            <v>CARTRİDGE KABLOSU TAKILDI</v>
          </cell>
          <cell r="P70" t="str">
            <v>A-Sürüşü engeller</v>
          </cell>
          <cell r="Q70" t="str">
            <v>B(Servisten çekmeye etki eden arıza)</v>
          </cell>
          <cell r="R70" t="str">
            <v>N.A(Yaralanma yok)</v>
          </cell>
          <cell r="S70" t="str">
            <v>(I) İlk Defa Karşılaşılan Arıza</v>
          </cell>
          <cell r="U70" t="str">
            <v>Bozankaya</v>
          </cell>
          <cell r="V70" t="str">
            <v>Üretim</v>
          </cell>
          <cell r="W70" t="str">
            <v/>
          </cell>
          <cell r="X70" t="str">
            <v>Stadler Signalling Deutschland GmbH</v>
          </cell>
          <cell r="AD70" t="str">
            <v/>
          </cell>
          <cell r="AE70">
            <v>45343.802083333299</v>
          </cell>
          <cell r="AG70" t="str">
            <v>STADLER</v>
          </cell>
          <cell r="AH70" t="str">
            <v>IMU 100 FZA KOMPLESI</v>
          </cell>
          <cell r="AI70" t="str">
            <v>E865-7011</v>
          </cell>
          <cell r="AJ70" t="str">
            <v/>
          </cell>
          <cell r="AL70" t="str">
            <v/>
          </cell>
          <cell r="AM70" t="str">
            <v/>
          </cell>
          <cell r="AP70" t="str">
            <v/>
          </cell>
          <cell r="AQ70" t="str">
            <v/>
          </cell>
          <cell r="AT70" t="str">
            <v/>
          </cell>
          <cell r="AV70" t="str">
            <v/>
          </cell>
          <cell r="AW70" t="str">
            <v/>
          </cell>
          <cell r="AX70" t="str">
            <v/>
          </cell>
          <cell r="AZ70">
            <v>1</v>
          </cell>
          <cell r="BA70">
            <v>45343.875</v>
          </cell>
        </row>
        <row r="71">
          <cell r="C71" t="str">
            <v>KAY5+6</v>
          </cell>
          <cell r="D71" t="str">
            <v>3879(8)</v>
          </cell>
          <cell r="E71" t="str">
            <v>MA</v>
          </cell>
          <cell r="F71">
            <v>1459</v>
          </cell>
          <cell r="G71" t="str">
            <v>BOZ-KAY5+6-FF-070</v>
          </cell>
          <cell r="H71">
            <v>45343.7902777778</v>
          </cell>
          <cell r="I71" t="str">
            <v>Hat/Line</v>
          </cell>
          <cell r="J71" t="str">
            <v>Müşteri</v>
          </cell>
          <cell r="L71" t="str">
            <v>PA/PIS/CCTV</v>
          </cell>
          <cell r="M71" t="str">
            <v>KAMERALARDA GÖRÜNTÜ YOK</v>
          </cell>
          <cell r="N71" t="str">
            <v>CCTV EKRANI IP NUMARASI YANLIŞ GİRİLMİŞ DÜZELTİLDİ</v>
          </cell>
          <cell r="P71" t="str">
            <v>A-Sürüşü engeller</v>
          </cell>
          <cell r="Q71" t="str">
            <v>B(Servisten çekmeye etki eden arıza)</v>
          </cell>
          <cell r="R71" t="str">
            <v>N.A(Yaralanma yok)</v>
          </cell>
          <cell r="S71" t="str">
            <v>(I) İlk Defa Karşılaşılan Arıza</v>
          </cell>
          <cell r="U71" t="str">
            <v>Tedarikçi</v>
          </cell>
          <cell r="V71" t="str">
            <v>NSC</v>
          </cell>
          <cell r="W71" t="str">
            <v/>
          </cell>
          <cell r="X71" t="str">
            <v>NSC TEKNOLOJİ ve İNŞAAT LTD.ŞTİ.</v>
          </cell>
          <cell r="AD71" t="str">
            <v/>
          </cell>
          <cell r="AE71">
            <v>45343.791666666701</v>
          </cell>
          <cell r="AG71" t="str">
            <v>NSC</v>
          </cell>
          <cell r="AH71" t="str">
            <v>CCTV EKRANI</v>
          </cell>
          <cell r="AI71" t="str">
            <v>E810-7145</v>
          </cell>
          <cell r="AJ71" t="str">
            <v/>
          </cell>
          <cell r="AL71" t="str">
            <v/>
          </cell>
          <cell r="AM71" t="str">
            <v/>
          </cell>
          <cell r="AP71" t="str">
            <v/>
          </cell>
          <cell r="AQ71" t="str">
            <v/>
          </cell>
          <cell r="AT71" t="str">
            <v/>
          </cell>
          <cell r="AV71" t="str">
            <v/>
          </cell>
          <cell r="AW71" t="str">
            <v/>
          </cell>
          <cell r="AX71" t="str">
            <v/>
          </cell>
          <cell r="AZ71">
            <v>1</v>
          </cell>
          <cell r="BA71">
            <v>45343.875</v>
          </cell>
        </row>
        <row r="72">
          <cell r="C72" t="str">
            <v>KAY5+6</v>
          </cell>
          <cell r="D72" t="str">
            <v>3879(8)</v>
          </cell>
          <cell r="E72" t="str">
            <v>P</v>
          </cell>
          <cell r="F72">
            <v>1459</v>
          </cell>
          <cell r="G72" t="str">
            <v>BOZ-KAY5+6-FF-071</v>
          </cell>
          <cell r="H72">
            <v>45343.792361111096</v>
          </cell>
          <cell r="I72" t="str">
            <v>Hat/Line</v>
          </cell>
          <cell r="J72" t="str">
            <v>Müşteri</v>
          </cell>
          <cell r="L72" t="str">
            <v>Kabin Masası</v>
          </cell>
          <cell r="M72" t="str">
            <v>IMU ÇALIŞMIYOR BİLGİ GİRİŞİ YAPILMIYOR</v>
          </cell>
          <cell r="N72" t="str">
            <v>IMU CİHAZINDAKİ CARTRİDGE KABLOSU TAKILDI</v>
          </cell>
          <cell r="P72" t="str">
            <v>A-Sürüşü engeller</v>
          </cell>
          <cell r="Q72" t="str">
            <v>B(Servisten çekmeye etki eden arıza)</v>
          </cell>
          <cell r="R72" t="str">
            <v>N.A(Yaralanma yok)</v>
          </cell>
          <cell r="S72" t="str">
            <v>(I) İlk Defa Karşılaşılan Arıza</v>
          </cell>
          <cell r="U72" t="str">
            <v>Bozankaya</v>
          </cell>
          <cell r="V72" t="str">
            <v>Üretim</v>
          </cell>
          <cell r="W72" t="str">
            <v/>
          </cell>
          <cell r="X72" t="str">
            <v>Stadler Signalling Deutschland GmbH</v>
          </cell>
          <cell r="AD72" t="str">
            <v/>
          </cell>
          <cell r="AE72">
            <v>45344.208333333299</v>
          </cell>
          <cell r="AG72" t="str">
            <v>STADLER</v>
          </cell>
          <cell r="AH72" t="str">
            <v>IMU 100 FZA KOMPLESI</v>
          </cell>
          <cell r="AI72" t="str">
            <v>E865-7011</v>
          </cell>
          <cell r="AJ72" t="str">
            <v/>
          </cell>
          <cell r="AL72" t="str">
            <v/>
          </cell>
          <cell r="AM72" t="str">
            <v/>
          </cell>
          <cell r="AP72" t="str">
            <v/>
          </cell>
          <cell r="AQ72" t="str">
            <v/>
          </cell>
          <cell r="AT72" t="str">
            <v/>
          </cell>
          <cell r="AV72" t="str">
            <v/>
          </cell>
          <cell r="AW72" t="str">
            <v/>
          </cell>
          <cell r="AX72" t="str">
            <v/>
          </cell>
          <cell r="AZ72">
            <v>1</v>
          </cell>
          <cell r="BA72">
            <v>45344.333333333299</v>
          </cell>
        </row>
        <row r="73">
          <cell r="C73" t="str">
            <v>KAY5+6</v>
          </cell>
          <cell r="D73" t="str">
            <v>3879(8)</v>
          </cell>
          <cell r="E73" t="str">
            <v>MA</v>
          </cell>
          <cell r="F73">
            <v>1459</v>
          </cell>
          <cell r="G73" t="str">
            <v>BOZ-KAY5+6-FF-072</v>
          </cell>
          <cell r="H73">
            <v>45343.793055555601</v>
          </cell>
          <cell r="I73" t="str">
            <v>Hat/Line</v>
          </cell>
          <cell r="J73" t="str">
            <v>Müşteri</v>
          </cell>
          <cell r="L73" t="str">
            <v>PA/PIS/CCTV</v>
          </cell>
          <cell r="M73" t="str">
            <v>ANONS SİSTEMİ PERONA GELMEDEN ANONS YAPIYOR KAPILAR AÇILINCA PERON ANONSU YAPMIYOR</v>
          </cell>
          <cell r="N73" t="str">
            <v>ARIZA GÜNÜ ARACA TEST YAPILAMADI 29.02.2024 TARİHİ İTİBARİ İLE ARAÇ SERVİSTE ÇALIŞMAKTADIR.</v>
          </cell>
          <cell r="P73" t="str">
            <v>C-Uyarı, sürüş devamlılığı</v>
          </cell>
          <cell r="Q73" t="str">
            <v>C(Sisteme etki etmeyen arıza)</v>
          </cell>
          <cell r="R73" t="str">
            <v>N.A(Yaralanma yok)</v>
          </cell>
          <cell r="S73" t="str">
            <v>(I) İlk Defa Karşılaşılan Arıza</v>
          </cell>
          <cell r="U73" t="str">
            <v>Bozankaya</v>
          </cell>
          <cell r="V73" t="str">
            <v>Fabrika Test</v>
          </cell>
          <cell r="W73" t="str">
            <v/>
          </cell>
          <cell r="X73" t="str">
            <v>Lütze Transportation GmbH</v>
          </cell>
          <cell r="AD73" t="str">
            <v/>
          </cell>
          <cell r="AE73">
            <v>45344.208333333299</v>
          </cell>
          <cell r="AG73" t="str">
            <v>LUTZE</v>
          </cell>
          <cell r="AH73" t="str">
            <v>ACSys-19'' RACK</v>
          </cell>
          <cell r="AI73" t="str">
            <v>E820-7020</v>
          </cell>
          <cell r="AJ73" t="str">
            <v/>
          </cell>
          <cell r="AL73" t="str">
            <v/>
          </cell>
          <cell r="AM73" t="str">
            <v/>
          </cell>
          <cell r="AP73" t="str">
            <v/>
          </cell>
          <cell r="AQ73" t="str">
            <v/>
          </cell>
          <cell r="AT73" t="str">
            <v/>
          </cell>
          <cell r="AV73" t="str">
            <v/>
          </cell>
          <cell r="AW73" t="str">
            <v/>
          </cell>
          <cell r="AX73" t="str">
            <v/>
          </cell>
          <cell r="AZ73">
            <v>1</v>
          </cell>
          <cell r="BA73">
            <v>45344.375</v>
          </cell>
        </row>
        <row r="74">
          <cell r="C74" t="str">
            <v>KAY5+6</v>
          </cell>
          <cell r="D74" t="str">
            <v>3873(2)</v>
          </cell>
          <cell r="E74" t="str">
            <v>RA</v>
          </cell>
          <cell r="F74">
            <v>45200</v>
          </cell>
          <cell r="G74" t="str">
            <v>BOZ-KAY5+6-FF-073</v>
          </cell>
          <cell r="H74">
            <v>45344.341666666704</v>
          </cell>
          <cell r="I74" t="str">
            <v>Hat/Line</v>
          </cell>
          <cell r="J74" t="str">
            <v>Müşteri</v>
          </cell>
          <cell r="L74" t="str">
            <v>Kapı</v>
          </cell>
          <cell r="M74" t="str">
            <v>6 NOLU KAPI BUZZER SÜREKLİ ÖTÜYOR</v>
          </cell>
          <cell r="N74" t="str">
            <v>KAPI RESETLENDİ ARIZA DÜZELDİ</v>
          </cell>
          <cell r="P74" t="str">
            <v>C-Uyarı, sürüş devamlılığı</v>
          </cell>
          <cell r="Q74" t="str">
            <v>C(Sisteme etki etmeyen arıza)</v>
          </cell>
          <cell r="R74" t="str">
            <v>N.A(Yaralanma yok)</v>
          </cell>
          <cell r="S74" t="str">
            <v>(II) Aynı Araçta Tekrarlayan Arıza</v>
          </cell>
          <cell r="U74" t="str">
            <v>Tedarikçi</v>
          </cell>
          <cell r="V74" t="str">
            <v>TSL</v>
          </cell>
          <cell r="W74" t="str">
            <v/>
          </cell>
          <cell r="X74" t="str">
            <v>TURCK OTOMASYON TİC. LTD.ŞTİ.</v>
          </cell>
          <cell r="AD74" t="str">
            <v/>
          </cell>
          <cell r="AE74">
            <v>45344.375</v>
          </cell>
          <cell r="AG74" t="str">
            <v>TSL</v>
          </cell>
          <cell r="AH74" t="str">
            <v>SESLI UYARI CIHAZI</v>
          </cell>
          <cell r="AI74" t="str">
            <v>M110-7057</v>
          </cell>
          <cell r="AJ74" t="str">
            <v/>
          </cell>
          <cell r="AL74" t="str">
            <v/>
          </cell>
          <cell r="AM74" t="str">
            <v/>
          </cell>
          <cell r="AP74" t="str">
            <v/>
          </cell>
          <cell r="AQ74" t="str">
            <v/>
          </cell>
          <cell r="AT74" t="str">
            <v/>
          </cell>
          <cell r="AV74" t="str">
            <v/>
          </cell>
          <cell r="AW74" t="str">
            <v/>
          </cell>
          <cell r="AX74" t="str">
            <v/>
          </cell>
          <cell r="AZ74">
            <v>1</v>
          </cell>
          <cell r="BA74">
            <v>45344.458333333299</v>
          </cell>
        </row>
        <row r="75">
          <cell r="C75" t="str">
            <v>KAY5+6</v>
          </cell>
          <cell r="D75" t="str">
            <v>3874(3)</v>
          </cell>
          <cell r="E75" t="str">
            <v>MA</v>
          </cell>
          <cell r="F75">
            <v>46200</v>
          </cell>
          <cell r="G75" t="str">
            <v>BOZ-KAY5+6-FF-074</v>
          </cell>
          <cell r="H75">
            <v>45344.344444444403</v>
          </cell>
          <cell r="I75" t="str">
            <v>Hat/Line</v>
          </cell>
          <cell r="J75" t="str">
            <v>Müşteri</v>
          </cell>
          <cell r="L75" t="str">
            <v>Fren</v>
          </cell>
          <cell r="M75" t="str">
            <v>MA BOJİ HPU YARDIMCI HİDROLİKTE YAĞ KAÇAĞI VAR</v>
          </cell>
          <cell r="N75" t="str">
            <v>YARDIMCI HPU DEĞİŞİMİ YAPILDI</v>
          </cell>
          <cell r="P75" t="str">
            <v>A-Sürüşü engeller</v>
          </cell>
          <cell r="Q75" t="str">
            <v>A(Hareket etmeyi engelleyen arıza)</v>
          </cell>
          <cell r="R75" t="str">
            <v>N.A(Yaralanma yok)</v>
          </cell>
          <cell r="S75" t="str">
            <v>(I) İlk Defa Karşılaşılan Arıza</v>
          </cell>
          <cell r="U75" t="str">
            <v>Tedarikçi</v>
          </cell>
          <cell r="V75" t="str">
            <v>HANNING &amp; KAHL GMBH &amp; CO.KG</v>
          </cell>
          <cell r="W75" t="str">
            <v>Evet</v>
          </cell>
          <cell r="X75" t="str">
            <v>HANNING &amp; KAHL GMBH &amp; CO.KG</v>
          </cell>
          <cell r="AD75" t="str">
            <v>*Ekipman değiştirilecek</v>
          </cell>
          <cell r="AE75">
            <v>45345.208333333299</v>
          </cell>
          <cell r="AG75" t="str">
            <v>HANNING&amp;KAHL</v>
          </cell>
          <cell r="AH75" t="str">
            <v>XHidrolik Ünite HZY-NL</v>
          </cell>
          <cell r="AI75" t="str">
            <v>S306-7003</v>
          </cell>
          <cell r="AJ75" t="str">
            <v/>
          </cell>
          <cell r="AL75" t="str">
            <v/>
          </cell>
          <cell r="AM75" t="str">
            <v/>
          </cell>
          <cell r="AP75" t="str">
            <v/>
          </cell>
          <cell r="AQ75" t="str">
            <v/>
          </cell>
          <cell r="AT75" t="str">
            <v/>
          </cell>
          <cell r="AV75" t="str">
            <v/>
          </cell>
          <cell r="AW75" t="str">
            <v/>
          </cell>
          <cell r="AX75" t="str">
            <v/>
          </cell>
          <cell r="AZ75">
            <v>1</v>
          </cell>
          <cell r="BA75">
            <v>45345.5</v>
          </cell>
        </row>
        <row r="76">
          <cell r="C76" t="str">
            <v>KAY5+6</v>
          </cell>
          <cell r="D76" t="str">
            <v>3877(6)</v>
          </cell>
          <cell r="E76" t="str">
            <v>MA</v>
          </cell>
          <cell r="F76">
            <v>26200</v>
          </cell>
          <cell r="G76" t="str">
            <v>BOZ-KAY5+6-FF-075</v>
          </cell>
          <cell r="H76">
            <v>45344.658333333296</v>
          </cell>
          <cell r="I76" t="str">
            <v>Hat/Line</v>
          </cell>
          <cell r="J76" t="str">
            <v>Müşteri</v>
          </cell>
          <cell r="L76" t="str">
            <v>Giydirme Dış</v>
          </cell>
          <cell r="M76" t="str">
            <v>A KABİN SİLECEK ÇALIŞMIYOR</v>
          </cell>
          <cell r="N76" t="str">
            <v>SİLECEK MODÜLÜ TAKILI KALMIŞ RESETLENDİ</v>
          </cell>
          <cell r="P76" t="str">
            <v>A-Sürüşü engeller</v>
          </cell>
          <cell r="Q76" t="str">
            <v>B(Servisten çekmeye etki eden arıza)</v>
          </cell>
          <cell r="R76" t="str">
            <v>N.A(Yaralanma yok)</v>
          </cell>
          <cell r="S76" t="str">
            <v>(II) Aynı Araçta Tekrarlayan Arıza</v>
          </cell>
          <cell r="U76" t="str">
            <v>Tedarikçi</v>
          </cell>
          <cell r="V76" t="str">
            <v>Bozankaya</v>
          </cell>
          <cell r="W76" t="str">
            <v/>
          </cell>
          <cell r="X76" t="str">
            <v>DENİZLER OTOMOTİV SAN. VE TİC.LTD.Ş</v>
          </cell>
          <cell r="AD76" t="str">
            <v/>
          </cell>
          <cell r="AE76">
            <v>45344.666666666701</v>
          </cell>
          <cell r="AG76" t="str">
            <v>DENİZLER</v>
          </cell>
          <cell r="AH76" t="str">
            <v>SİLECEK MEKANİZMASI Denizler / M.11.2506</v>
          </cell>
          <cell r="AI76" t="str">
            <v>M100-7066</v>
          </cell>
          <cell r="AJ76" t="str">
            <v/>
          </cell>
          <cell r="AL76" t="str">
            <v/>
          </cell>
          <cell r="AM76" t="str">
            <v/>
          </cell>
          <cell r="AP76" t="str">
            <v/>
          </cell>
          <cell r="AQ76" t="str">
            <v/>
          </cell>
          <cell r="AT76" t="str">
            <v/>
          </cell>
          <cell r="AV76" t="str">
            <v/>
          </cell>
          <cell r="AW76" t="str">
            <v/>
          </cell>
          <cell r="AX76" t="str">
            <v/>
          </cell>
          <cell r="AZ76">
            <v>1</v>
          </cell>
          <cell r="BA76">
            <v>45344.708333333299</v>
          </cell>
        </row>
        <row r="77">
          <cell r="C77" t="str">
            <v>KAY5+6</v>
          </cell>
          <cell r="D77" t="str">
            <v>3877(6)</v>
          </cell>
          <cell r="E77" t="str">
            <v>MA</v>
          </cell>
          <cell r="F77">
            <v>26500</v>
          </cell>
          <cell r="G77" t="str">
            <v>BOZ-KAY5+6-FF-076</v>
          </cell>
          <cell r="H77">
            <v>45344.658333333296</v>
          </cell>
          <cell r="I77" t="str">
            <v>Hat/Line</v>
          </cell>
          <cell r="J77" t="str">
            <v>Müşteri</v>
          </cell>
          <cell r="L77" t="str">
            <v>Giydirme Dış</v>
          </cell>
          <cell r="M77" t="str">
            <v>A KABİN SİLECEK ÇALIŞMIYOR</v>
          </cell>
          <cell r="N77" t="str">
            <v>SİLECEK MODÜLÜ TAKILI KALMIŞ ONARILDI</v>
          </cell>
          <cell r="P77" t="str">
            <v>A-Sürüşü engeller</v>
          </cell>
          <cell r="Q77" t="str">
            <v>B(Servisten çekmeye etki eden arıza)</v>
          </cell>
          <cell r="R77" t="str">
            <v>N.A(Yaralanma yok)</v>
          </cell>
          <cell r="S77" t="str">
            <v>(II) Aynı Araçta Tekrarlayan Arıza</v>
          </cell>
          <cell r="U77" t="str">
            <v>Bozankaya</v>
          </cell>
          <cell r="V77" t="str">
            <v>Tasarım</v>
          </cell>
          <cell r="W77" t="str">
            <v/>
          </cell>
          <cell r="X77" t="str">
            <v>DENİZLER OTOMOTİV SAN. VE TİC.LTD.Ş</v>
          </cell>
          <cell r="AD77" t="str">
            <v/>
          </cell>
          <cell r="AE77">
            <v>45344.666666666701</v>
          </cell>
          <cell r="AG77" t="str">
            <v>DENİZLER</v>
          </cell>
          <cell r="AH77" t="str">
            <v>SİLECEK MEKANİZMASI Denizler / M.11.2506</v>
          </cell>
          <cell r="AI77" t="str">
            <v>M100-7066</v>
          </cell>
          <cell r="AJ77" t="str">
            <v/>
          </cell>
          <cell r="AL77" t="str">
            <v/>
          </cell>
          <cell r="AM77" t="str">
            <v/>
          </cell>
          <cell r="AP77" t="str">
            <v/>
          </cell>
          <cell r="AQ77" t="str">
            <v/>
          </cell>
          <cell r="AT77" t="str">
            <v/>
          </cell>
          <cell r="AV77" t="str">
            <v/>
          </cell>
          <cell r="AW77" t="str">
            <v/>
          </cell>
          <cell r="AX77" t="str">
            <v/>
          </cell>
          <cell r="AZ77">
            <v>1</v>
          </cell>
          <cell r="BA77">
            <v>45344.75</v>
          </cell>
        </row>
        <row r="78">
          <cell r="C78" t="str">
            <v>KAY5+6</v>
          </cell>
          <cell r="D78" t="str">
            <v>3877(6)</v>
          </cell>
          <cell r="E78" t="str">
            <v>MA</v>
          </cell>
          <cell r="F78">
            <v>25500</v>
          </cell>
          <cell r="G78" t="str">
            <v>BOZ-KAY5+6-FF-077</v>
          </cell>
          <cell r="H78">
            <v>45344.658333333296</v>
          </cell>
          <cell r="I78" t="str">
            <v>Hat/Line</v>
          </cell>
          <cell r="J78" t="str">
            <v>Müşteri</v>
          </cell>
          <cell r="L78" t="str">
            <v>Silecek</v>
          </cell>
          <cell r="M78" t="str">
            <v>A Kabin silgeç çalışmıyor</v>
          </cell>
          <cell r="N78" t="str">
            <v>3877 silecek arızası kontrol edildi.Silecek modülü takılı kalmış onarıldı</v>
          </cell>
          <cell r="P78" t="str">
            <v>C-Uyarı, sürüş devamlılığı</v>
          </cell>
          <cell r="Q78" t="str">
            <v>B(Servisten çekmeye etki eden arıza)</v>
          </cell>
          <cell r="R78" t="str">
            <v>N.A(Yaralanma yok)</v>
          </cell>
          <cell r="S78" t="str">
            <v>(II) Aynı Araçta Tekrarlayan Arıza</v>
          </cell>
          <cell r="U78" t="str">
            <v>Tedarikçi</v>
          </cell>
          <cell r="V78" t="str">
            <v>Bozankaya</v>
          </cell>
          <cell r="W78" t="str">
            <v>Evet</v>
          </cell>
          <cell r="X78" t="str">
            <v>YILKA OTOMOTİV VE RAYLI ARAÇ TEKNO.</v>
          </cell>
          <cell r="AD78" t="str">
            <v>*Arıza çözülecek</v>
          </cell>
          <cell r="AE78">
            <v>45538.253819444399</v>
          </cell>
          <cell r="AG78" t="str">
            <v>Bozankaya</v>
          </cell>
          <cell r="AH78" t="str">
            <v>SİLECEK MODÜLÜ (24 VOLT)</v>
          </cell>
          <cell r="AI78" t="str">
            <v>E865-7038</v>
          </cell>
          <cell r="AJ78" t="str">
            <v/>
          </cell>
          <cell r="AL78" t="str">
            <v/>
          </cell>
          <cell r="AM78" t="str">
            <v/>
          </cell>
          <cell r="AP78" t="str">
            <v/>
          </cell>
          <cell r="AQ78" t="str">
            <v/>
          </cell>
          <cell r="AT78" t="str">
            <v/>
          </cell>
          <cell r="AV78" t="str">
            <v/>
          </cell>
          <cell r="AW78" t="str">
            <v/>
          </cell>
          <cell r="AX78" t="str">
            <v/>
          </cell>
          <cell r="AZ78">
            <v>1</v>
          </cell>
          <cell r="BA78">
            <v>45538.333333333299</v>
          </cell>
        </row>
        <row r="79">
          <cell r="C79" t="str">
            <v>KAY5+6</v>
          </cell>
          <cell r="D79" t="str">
            <v>3880(9)</v>
          </cell>
          <cell r="E79" t="str">
            <v>P</v>
          </cell>
          <cell r="F79">
            <v>2450</v>
          </cell>
          <cell r="G79" t="str">
            <v>BOZ-KAY5+6-FF-078</v>
          </cell>
          <cell r="H79">
            <v>45344.833333333299</v>
          </cell>
          <cell r="I79" t="str">
            <v>Hat/Line</v>
          </cell>
          <cell r="J79" t="str">
            <v>Müşteri</v>
          </cell>
          <cell r="L79" t="str">
            <v>Pantograf</v>
          </cell>
          <cell r="M79" t="str">
            <v>ARAÇ KLİMA IMU ANONS SİSTEMİ ARIZASI NEDENİYLE RESETLENDİ ARAÇ PANTOGRAF ARIZASI VERDİ</v>
          </cell>
          <cell r="N79" t="str">
            <v>PANTOGRAF HALL EFFECT SENSOR AYARI YAPILDI IMU KABLOSU YANLIŞ TAKILMIŞ DÜZELTİLDİ</v>
          </cell>
          <cell r="P79" t="str">
            <v>A-Sürüşü engeller</v>
          </cell>
          <cell r="Q79" t="str">
            <v>A(Hareket etmeyi engelleyen arıza)</v>
          </cell>
          <cell r="R79" t="str">
            <v>N.A(Yaralanma yok)</v>
          </cell>
          <cell r="S79" t="str">
            <v>(I) İlk Defa Karşılaşılan Arıza</v>
          </cell>
          <cell r="U79" t="str">
            <v>Tedarikçi</v>
          </cell>
          <cell r="V79" t="str">
            <v>Bozankaya</v>
          </cell>
          <cell r="W79" t="str">
            <v/>
          </cell>
          <cell r="X79" t="str">
            <v>STEMMANN-POLSKA SP. Z O.O.</v>
          </cell>
          <cell r="AD79" t="str">
            <v/>
          </cell>
          <cell r="AE79">
            <v>45345.208333333299</v>
          </cell>
          <cell r="AG79" t="str">
            <v>STEMMAN-TECHNIC</v>
          </cell>
          <cell r="AH79" t="str">
            <v>PANTOGRAF KOMPLESI</v>
          </cell>
          <cell r="AI79" t="str">
            <v>P710-7019</v>
          </cell>
          <cell r="AJ79" t="str">
            <v/>
          </cell>
          <cell r="AL79" t="str">
            <v/>
          </cell>
          <cell r="AM79" t="str">
            <v/>
          </cell>
          <cell r="AP79" t="str">
            <v/>
          </cell>
          <cell r="AQ79" t="str">
            <v/>
          </cell>
          <cell r="AT79" t="str">
            <v/>
          </cell>
          <cell r="AV79" t="str">
            <v/>
          </cell>
          <cell r="AW79" t="str">
            <v/>
          </cell>
          <cell r="AX79" t="str">
            <v/>
          </cell>
          <cell r="AZ79">
            <v>1</v>
          </cell>
          <cell r="BA79">
            <v>45345.375</v>
          </cell>
        </row>
        <row r="80">
          <cell r="C80" t="str">
            <v>KAY5+6</v>
          </cell>
          <cell r="D80" t="str">
            <v>3874(3)</v>
          </cell>
          <cell r="E80" t="str">
            <v>MB</v>
          </cell>
          <cell r="F80">
            <v>47757</v>
          </cell>
          <cell r="G80" t="str">
            <v>BOZ-KAY5+6-FF-079</v>
          </cell>
          <cell r="H80">
            <v>45345.243055555598</v>
          </cell>
          <cell r="I80" t="str">
            <v>Hat/Line</v>
          </cell>
          <cell r="J80" t="str">
            <v>Müşteri</v>
          </cell>
          <cell r="L80" t="str">
            <v>Giydirme Dış</v>
          </cell>
          <cell r="M80" t="str">
            <v>CB SİLECEK ÇALIŞMIYOR</v>
          </cell>
          <cell r="N80" t="str">
            <v>SİLECEK SOMUNU GEVŞEMİŞ SIKILDI</v>
          </cell>
          <cell r="P80" t="str">
            <v>A-Sürüşü engeller</v>
          </cell>
          <cell r="Q80" t="str">
            <v>B(Servisten çekmeye etki eden arıza)</v>
          </cell>
          <cell r="R80" t="str">
            <v>N.A(Yaralanma yok)</v>
          </cell>
          <cell r="S80" t="str">
            <v>(II) Aynı Araçta Tekrarlayan Arıza</v>
          </cell>
          <cell r="U80" t="str">
            <v>Tedarikçi</v>
          </cell>
          <cell r="V80" t="str">
            <v>Bozankaya</v>
          </cell>
          <cell r="W80" t="str">
            <v>Evet</v>
          </cell>
          <cell r="X80" t="str">
            <v>DENİZLER OTOMOTİV SAN. VE TİC.LTD.Ş</v>
          </cell>
          <cell r="AD80" t="str">
            <v>*Ekipman tamir edilecek</v>
          </cell>
          <cell r="AE80">
            <v>45345.291666666701</v>
          </cell>
          <cell r="AG80" t="str">
            <v>DENİZLER</v>
          </cell>
          <cell r="AH80" t="str">
            <v>SİLECEK MEKANİZMASI Denizler / M.11.2506</v>
          </cell>
          <cell r="AI80" t="str">
            <v>M100-7066</v>
          </cell>
          <cell r="AJ80">
            <v>1</v>
          </cell>
          <cell r="AL80" t="str">
            <v/>
          </cell>
          <cell r="AM80" t="str">
            <v/>
          </cell>
          <cell r="AP80" t="str">
            <v/>
          </cell>
          <cell r="AQ80" t="str">
            <v/>
          </cell>
          <cell r="AT80" t="str">
            <v/>
          </cell>
          <cell r="AV80" t="str">
            <v/>
          </cell>
          <cell r="AW80" t="str">
            <v/>
          </cell>
          <cell r="AX80" t="str">
            <v/>
          </cell>
          <cell r="AZ80">
            <v>1</v>
          </cell>
          <cell r="BA80">
            <v>45345.375</v>
          </cell>
        </row>
        <row r="81">
          <cell r="C81" t="str">
            <v>KAY5+6</v>
          </cell>
          <cell r="D81" t="str">
            <v>3873(2)</v>
          </cell>
          <cell r="E81" t="str">
            <v>MA</v>
          </cell>
          <cell r="F81">
            <v>40000</v>
          </cell>
          <cell r="G81" t="str">
            <v>BOZ-KAY5+6-FF-080</v>
          </cell>
          <cell r="H81">
            <v>45345.309722222199</v>
          </cell>
          <cell r="I81" t="str">
            <v>Hat/Line</v>
          </cell>
          <cell r="J81" t="str">
            <v>Müşteri</v>
          </cell>
          <cell r="L81" t="str">
            <v>PA/PIS/CCTV</v>
          </cell>
          <cell r="M81" t="str">
            <v>A BAŞ CCTV EKRANI ÇALIŞMIYOR</v>
          </cell>
          <cell r="N81" t="str">
            <v>EKRAN DEĞİŞİMİ YAPILDI</v>
          </cell>
          <cell r="P81" t="str">
            <v>A-Sürüşü engeller</v>
          </cell>
          <cell r="Q81" t="str">
            <v>B(Servisten çekmeye etki eden arıza)</v>
          </cell>
          <cell r="R81" t="str">
            <v>N.A(Yaralanma yok)</v>
          </cell>
          <cell r="S81" t="str">
            <v>(II) Aynı Araçta Tekrarlayan Arıza</v>
          </cell>
          <cell r="U81" t="str">
            <v>Tedarikçi</v>
          </cell>
          <cell r="V81" t="str">
            <v>NSC</v>
          </cell>
          <cell r="W81" t="str">
            <v/>
          </cell>
          <cell r="X81" t="str">
            <v>NSC TEKNOLOJİ ve İNŞAAT LTD.ŞTİ.</v>
          </cell>
          <cell r="AD81" t="str">
            <v/>
          </cell>
          <cell r="AE81">
            <v>45345.333333333299</v>
          </cell>
          <cell r="AG81" t="str">
            <v>NSC</v>
          </cell>
          <cell r="AH81" t="str">
            <v>CCTV EKRANI</v>
          </cell>
          <cell r="AI81" t="str">
            <v>E810-7145</v>
          </cell>
          <cell r="AJ81" t="str">
            <v/>
          </cell>
          <cell r="AL81" t="str">
            <v/>
          </cell>
          <cell r="AM81" t="str">
            <v/>
          </cell>
          <cell r="AP81" t="str">
            <v/>
          </cell>
          <cell r="AQ81" t="str">
            <v/>
          </cell>
          <cell r="AT81" t="str">
            <v/>
          </cell>
          <cell r="AV81" t="str">
            <v/>
          </cell>
          <cell r="AW81" t="str">
            <v/>
          </cell>
          <cell r="AX81" t="str">
            <v/>
          </cell>
          <cell r="AZ81">
            <v>1</v>
          </cell>
          <cell r="BA81">
            <v>45345.458333333299</v>
          </cell>
        </row>
        <row r="82">
          <cell r="C82" t="str">
            <v>KAY5+6</v>
          </cell>
          <cell r="D82" t="str">
            <v>3874(3)</v>
          </cell>
          <cell r="E82" t="str">
            <v>RB</v>
          </cell>
          <cell r="F82">
            <v>40000</v>
          </cell>
          <cell r="G82" t="str">
            <v>BOZ-KAY5+6-FF-081</v>
          </cell>
          <cell r="H82">
            <v>45345.320833333302</v>
          </cell>
          <cell r="I82" t="str">
            <v>Hat/Line</v>
          </cell>
          <cell r="J82" t="str">
            <v>Müşteri</v>
          </cell>
          <cell r="L82" t="str">
            <v>Kapı</v>
          </cell>
          <cell r="M82" t="str">
            <v>8 NOLU KAPI AÇMA BUTONU ÇALIŞMIYOR</v>
          </cell>
          <cell r="N82" t="str">
            <v>BUTON KABLOSU KOPMUŞ LEHİMLENDİ SORUN GİDERİLDİ</v>
          </cell>
          <cell r="P82" t="str">
            <v>B-Hız veya güç azalması</v>
          </cell>
          <cell r="Q82" t="str">
            <v>B(Servisten çekmeye etki eden arıza)</v>
          </cell>
          <cell r="R82" t="str">
            <v>N.A(Yaralanma yok)</v>
          </cell>
          <cell r="S82" t="str">
            <v>(I) İlk Defa Karşılaşılan Arıza</v>
          </cell>
          <cell r="U82" t="str">
            <v>Bozankaya</v>
          </cell>
          <cell r="V82" t="str">
            <v>Üretim</v>
          </cell>
          <cell r="W82" t="str">
            <v/>
          </cell>
          <cell r="X82" t="str">
            <v>KNORR-BREMSE GMBH DİVİSİON IFE AUTO</v>
          </cell>
          <cell r="AD82" t="str">
            <v/>
          </cell>
          <cell r="AE82">
            <v>45345.375</v>
          </cell>
          <cell r="AG82" t="str">
            <v>IFE</v>
          </cell>
          <cell r="AH82" t="str">
            <v>PRM’LI ÇİFTLİ KAPI</v>
          </cell>
          <cell r="AI82" t="str">
            <v>M110-7082</v>
          </cell>
          <cell r="AJ82" t="str">
            <v/>
          </cell>
          <cell r="AL82" t="str">
            <v/>
          </cell>
          <cell r="AM82" t="str">
            <v/>
          </cell>
          <cell r="AP82" t="str">
            <v/>
          </cell>
          <cell r="AQ82" t="str">
            <v/>
          </cell>
          <cell r="AT82" t="str">
            <v/>
          </cell>
          <cell r="AV82" t="str">
            <v/>
          </cell>
          <cell r="AW82" t="str">
            <v/>
          </cell>
          <cell r="AX82" t="str">
            <v/>
          </cell>
          <cell r="AZ82">
            <v>1</v>
          </cell>
          <cell r="BA82">
            <v>45345.458333333299</v>
          </cell>
        </row>
        <row r="83">
          <cell r="C83" t="str">
            <v>KAY5+6</v>
          </cell>
          <cell r="D83" t="str">
            <v>3874(3)</v>
          </cell>
          <cell r="E83" t="str">
            <v>MB</v>
          </cell>
          <cell r="F83">
            <v>47754</v>
          </cell>
          <cell r="G83" t="str">
            <v>BOZ-KAY5+6-FF-082</v>
          </cell>
          <cell r="H83">
            <v>45345.327083333301</v>
          </cell>
          <cell r="I83" t="str">
            <v>Hat/Line</v>
          </cell>
          <cell r="J83" t="str">
            <v>Müşteri</v>
          </cell>
          <cell r="L83" t="str">
            <v>Kabin Masası</v>
          </cell>
          <cell r="M83" t="str">
            <v>SC SİLECEK KOLÇAK BUTONUNDAN ÇALIŞTIRILDIĞINDA TAKILARAK ÇALIŞIYOR</v>
          </cell>
          <cell r="N83" t="str">
            <v>KONNEKTÖR TAM OTURTULDU SORUN GİDERİLDİ</v>
          </cell>
          <cell r="P83" t="str">
            <v>A-Sürüşü engeller</v>
          </cell>
          <cell r="Q83" t="str">
            <v>B(Servisten çekmeye etki eden arıza)</v>
          </cell>
          <cell r="R83" t="str">
            <v>N.A(Yaralanma yok)</v>
          </cell>
          <cell r="S83" t="str">
            <v>(I) İlk Defa Karşılaşılan Arıza</v>
          </cell>
          <cell r="U83" t="str">
            <v>Bozankaya</v>
          </cell>
          <cell r="V83" t="str">
            <v>Üretim</v>
          </cell>
          <cell r="W83" t="str">
            <v>Evet</v>
          </cell>
          <cell r="X83" t="str">
            <v>GENERAL TEKNİK ELEKTRONİK TESİSAT</v>
          </cell>
          <cell r="AD83" t="str">
            <v>*Ekipman tamir edilecek</v>
          </cell>
          <cell r="AE83">
            <v>45345.333333333299</v>
          </cell>
          <cell r="AG83" t="str">
            <v>Bozankaya</v>
          </cell>
          <cell r="AH83" t="str">
            <v>SAĞ BUTON KOMPLESİ</v>
          </cell>
          <cell r="AI83" t="str">
            <v>E300-7359</v>
          </cell>
          <cell r="AJ83">
            <v>1</v>
          </cell>
          <cell r="AL83" t="str">
            <v/>
          </cell>
          <cell r="AM83" t="str">
            <v/>
          </cell>
          <cell r="AP83" t="str">
            <v/>
          </cell>
          <cell r="AQ83" t="str">
            <v/>
          </cell>
          <cell r="AT83" t="str">
            <v/>
          </cell>
          <cell r="AV83" t="str">
            <v/>
          </cell>
          <cell r="AW83" t="str">
            <v/>
          </cell>
          <cell r="AX83" t="str">
            <v/>
          </cell>
          <cell r="AZ83">
            <v>1</v>
          </cell>
          <cell r="BA83">
            <v>45345.541666666701</v>
          </cell>
        </row>
        <row r="84">
          <cell r="C84" t="str">
            <v>KAY5+6</v>
          </cell>
          <cell r="D84" t="str">
            <v>3874(3)</v>
          </cell>
          <cell r="E84" t="str">
            <v>MA</v>
          </cell>
          <cell r="F84">
            <v>47754</v>
          </cell>
          <cell r="G84" t="str">
            <v>BOZ-KAY5+6-FF-083</v>
          </cell>
          <cell r="H84">
            <v>45345.527777777803</v>
          </cell>
          <cell r="I84" t="str">
            <v>Hat/Line</v>
          </cell>
          <cell r="J84" t="str">
            <v>Müşteri</v>
          </cell>
          <cell r="L84" t="str">
            <v>Kabin Masası</v>
          </cell>
          <cell r="M84" t="str">
            <v>CA-CB KABİN PERDE LİMİT AYARI YAPILMAMIŞ</v>
          </cell>
          <cell r="N84" t="str">
            <v>PERDE LİMİT AYARI YAPILDI</v>
          </cell>
          <cell r="P84" t="str">
            <v>C-Uyarı, sürüş devamlılığı</v>
          </cell>
          <cell r="Q84" t="str">
            <v>B(Servisten çekmeye etki eden arıza)</v>
          </cell>
          <cell r="R84" t="str">
            <v>N.A(Yaralanma yok)</v>
          </cell>
          <cell r="S84" t="str">
            <v>(I) İlk Defa Karşılaşılan Arıza</v>
          </cell>
          <cell r="U84" t="str">
            <v>Bozankaya</v>
          </cell>
          <cell r="V84" t="str">
            <v>Fabrika Test</v>
          </cell>
          <cell r="W84" t="str">
            <v>Evet</v>
          </cell>
          <cell r="X84" t="str">
            <v>HÜRSANPER OTOMOTİV YAN SANAYİ TİCAR</v>
          </cell>
          <cell r="AD84" t="str">
            <v>*Ekipman tamir edilecek</v>
          </cell>
          <cell r="AE84">
            <v>45345.572916666701</v>
          </cell>
          <cell r="AG84" t="str">
            <v>Bozankaya</v>
          </cell>
          <cell r="AH84" t="str">
            <v>MOTORLU ÖN PERDE</v>
          </cell>
          <cell r="AI84" t="str">
            <v>T910-7001</v>
          </cell>
          <cell r="AJ84">
            <v>1</v>
          </cell>
          <cell r="AL84" t="str">
            <v/>
          </cell>
          <cell r="AM84" t="str">
            <v/>
          </cell>
          <cell r="AP84" t="str">
            <v/>
          </cell>
          <cell r="AQ84" t="str">
            <v/>
          </cell>
          <cell r="AT84" t="str">
            <v/>
          </cell>
          <cell r="AV84" t="str">
            <v/>
          </cell>
          <cell r="AW84" t="str">
            <v/>
          </cell>
          <cell r="AX84" t="str">
            <v/>
          </cell>
          <cell r="AZ84">
            <v>1</v>
          </cell>
          <cell r="BA84">
            <v>45345.604166666701</v>
          </cell>
        </row>
        <row r="85">
          <cell r="C85" t="str">
            <v>KAY5+6</v>
          </cell>
          <cell r="D85" t="str">
            <v>3875(4)</v>
          </cell>
          <cell r="E85" t="str">
            <v>MA</v>
          </cell>
          <cell r="F85">
            <v>44212</v>
          </cell>
          <cell r="G85" t="str">
            <v>BOZ-KAY5+6-FF-084</v>
          </cell>
          <cell r="H85">
            <v>45345.5690046296</v>
          </cell>
          <cell r="I85" t="str">
            <v>Hat/Line</v>
          </cell>
          <cell r="J85" t="str">
            <v>Müşteri</v>
          </cell>
          <cell r="L85" t="str">
            <v>PA/PIS/CCTV</v>
          </cell>
          <cell r="M85" t="str">
            <v>KAPI ÜZERİ YOLCU BİLGİLENDİRME EKRANI ÇALIŞMIYOR</v>
          </cell>
          <cell r="N85" t="str">
            <v>EKRAN DEĞİŞİMİ YAPILDI SORUN GİDERİLDİ</v>
          </cell>
          <cell r="P85" t="str">
            <v>C-Uyarı, sürüş devamlılığı</v>
          </cell>
          <cell r="Q85" t="str">
            <v>B(Servisten çekmeye etki eden arıza)</v>
          </cell>
          <cell r="R85" t="str">
            <v>N.A(Yaralanma yok)</v>
          </cell>
          <cell r="S85" t="str">
            <v>(II) Aynı Araçta Tekrarlayan Arıza</v>
          </cell>
          <cell r="U85" t="str">
            <v>Tedarikçi</v>
          </cell>
          <cell r="V85" t="str">
            <v>ATAK ULAŞIM SAN.TİC.LTD.ŞTİ.</v>
          </cell>
          <cell r="W85" t="str">
            <v>Evet</v>
          </cell>
          <cell r="X85" t="str">
            <v>ATAK ULAŞIM SAN.TİC.LTD.ŞTİ.</v>
          </cell>
          <cell r="AD85" t="str">
            <v>*Ekipman değiştirilecek</v>
          </cell>
          <cell r="AE85">
            <v>45346.208333333299</v>
          </cell>
          <cell r="AG85" t="str">
            <v>Atak</v>
          </cell>
          <cell r="AH85" t="str">
            <v>STRETCH LCD EKRAN</v>
          </cell>
          <cell r="AI85" t="str">
            <v>E410-7003</v>
          </cell>
          <cell r="AJ85">
            <v>1</v>
          </cell>
          <cell r="AL85" t="str">
            <v/>
          </cell>
          <cell r="AM85" t="str">
            <v/>
          </cell>
          <cell r="AP85" t="str">
            <v/>
          </cell>
          <cell r="AQ85" t="str">
            <v/>
          </cell>
          <cell r="AT85" t="str">
            <v/>
          </cell>
          <cell r="AV85" t="str">
            <v/>
          </cell>
          <cell r="AW85" t="str">
            <v/>
          </cell>
          <cell r="AX85" t="str">
            <v/>
          </cell>
          <cell r="AZ85">
            <v>1</v>
          </cell>
          <cell r="BA85">
            <v>45346.291666666701</v>
          </cell>
        </row>
        <row r="86">
          <cell r="C86" t="str">
            <v>KAY5+6</v>
          </cell>
          <cell r="D86" t="str">
            <v>3874(3)</v>
          </cell>
          <cell r="E86" t="str">
            <v>RB</v>
          </cell>
          <cell r="F86">
            <v>48300</v>
          </cell>
          <cell r="G86" t="str">
            <v>BOZ-KAY5+6-FF-085</v>
          </cell>
          <cell r="H86">
            <v>45346.486111111102</v>
          </cell>
          <cell r="I86" t="str">
            <v>Hat/Line</v>
          </cell>
          <cell r="J86" t="str">
            <v>Müşteri</v>
          </cell>
          <cell r="L86" t="str">
            <v>HVAC Yolcu</v>
          </cell>
          <cell r="M86" t="str">
            <v>RB HVAC KONDANSER FAN SÜRTME YAPIYOR.</v>
          </cell>
          <cell r="N86" t="str">
            <v>KONDANSER FAN DEĞİŞİMİ YAPILDI.</v>
          </cell>
          <cell r="P86" t="str">
            <v>A-Sürüşü engeller</v>
          </cell>
          <cell r="Q86" t="str">
            <v>B(Servisten çekmeye etki eden arıza)</v>
          </cell>
          <cell r="R86" t="str">
            <v>N.A(Yaralanma yok)</v>
          </cell>
          <cell r="S86" t="str">
            <v>(I) İlk Defa Karşılaşılan Arıza</v>
          </cell>
          <cell r="U86" t="str">
            <v>Tedarikçi</v>
          </cell>
          <cell r="V86" t="str">
            <v>ELTESAN ELEKTRO MEKANİK SOĞUTMA SAN</v>
          </cell>
          <cell r="W86" t="str">
            <v>Evet</v>
          </cell>
          <cell r="X86" t="str">
            <v>ELTESAN ELEKTRO MEKANİK SOĞUTMA SAN</v>
          </cell>
          <cell r="AD86" t="str">
            <v>*Ekipman değiştirilecek</v>
          </cell>
          <cell r="AE86">
            <v>45346.487222222197</v>
          </cell>
          <cell r="AG86" t="str">
            <v>Eltesan</v>
          </cell>
          <cell r="AH86" t="str">
            <v>KLIMA UNITESİ /Eltesan/Hispacold 41,5 kW</v>
          </cell>
          <cell r="AI86" t="str">
            <v>H500-7240</v>
          </cell>
          <cell r="AJ86" t="str">
            <v/>
          </cell>
          <cell r="AL86" t="str">
            <v/>
          </cell>
          <cell r="AM86" t="str">
            <v/>
          </cell>
          <cell r="AP86" t="str">
            <v/>
          </cell>
          <cell r="AQ86" t="str">
            <v/>
          </cell>
          <cell r="AT86" t="str">
            <v/>
          </cell>
          <cell r="AV86" t="str">
            <v/>
          </cell>
          <cell r="AW86" t="str">
            <v/>
          </cell>
          <cell r="AX86" t="str">
            <v/>
          </cell>
          <cell r="AZ86">
            <v>1</v>
          </cell>
          <cell r="BA86">
            <v>45346.625</v>
          </cell>
        </row>
        <row r="87">
          <cell r="C87" t="str">
            <v>KAY5+6</v>
          </cell>
          <cell r="D87" t="str">
            <v>3874(3)</v>
          </cell>
          <cell r="E87" t="str">
            <v>RA</v>
          </cell>
          <cell r="F87">
            <v>48122</v>
          </cell>
          <cell r="G87" t="str">
            <v>BOZ-KAY5+6-FF-086</v>
          </cell>
          <cell r="H87">
            <v>45347.197916666701</v>
          </cell>
          <cell r="I87" t="str">
            <v>Hat/Line</v>
          </cell>
          <cell r="J87" t="str">
            <v>Müşteri</v>
          </cell>
          <cell r="L87" t="str">
            <v>PA/PIS/CCTV</v>
          </cell>
          <cell r="M87" t="str">
            <v>CA KABİN IMU ÇALIŞMIYOR</v>
          </cell>
          <cell r="N87" t="str">
            <v>AU300 DEĞİŞİMİ YAPILDI</v>
          </cell>
          <cell r="P87" t="str">
            <v>A-Sürüşü engeller</v>
          </cell>
          <cell r="Q87" t="str">
            <v>B(Servisten çekmeye etki eden arıza)</v>
          </cell>
          <cell r="R87" t="str">
            <v>N.A(Yaralanma yok)</v>
          </cell>
          <cell r="S87" t="str">
            <v>(II) Aynı Araçta Tekrarlayan Arıza</v>
          </cell>
          <cell r="U87" t="str">
            <v>Tedarikçi</v>
          </cell>
          <cell r="V87" t="str">
            <v>ATAK ULAŞIM SAN.TİC.LTD.ŞTİ.</v>
          </cell>
          <cell r="W87" t="str">
            <v>Evet</v>
          </cell>
          <cell r="X87" t="str">
            <v>ATAK ULAŞIM SAN.TİC.LTD.ŞTİ.</v>
          </cell>
          <cell r="AD87" t="str">
            <v>*Ekipman değiştirilecek</v>
          </cell>
          <cell r="AE87">
            <v>45347.25</v>
          </cell>
          <cell r="AG87" t="str">
            <v>Atak</v>
          </cell>
          <cell r="AH87" t="str">
            <v>Merkez Ünite AU300 (train bus, vehicle b</v>
          </cell>
          <cell r="AI87" t="str">
            <v>E840-7002</v>
          </cell>
          <cell r="AJ87">
            <v>1</v>
          </cell>
          <cell r="AL87" t="str">
            <v/>
          </cell>
          <cell r="AM87" t="str">
            <v/>
          </cell>
          <cell r="AP87" t="str">
            <v/>
          </cell>
          <cell r="AQ87" t="str">
            <v/>
          </cell>
          <cell r="AT87" t="str">
            <v/>
          </cell>
          <cell r="AV87" t="str">
            <v/>
          </cell>
          <cell r="AW87" t="str">
            <v/>
          </cell>
          <cell r="AX87" t="str">
            <v/>
          </cell>
          <cell r="AZ87">
            <v>1</v>
          </cell>
          <cell r="BA87">
            <v>45347.375</v>
          </cell>
        </row>
        <row r="88">
          <cell r="C88" t="str">
            <v>KAY5+6</v>
          </cell>
          <cell r="D88" t="str">
            <v>3876(5)</v>
          </cell>
          <cell r="E88" t="str">
            <v>RA</v>
          </cell>
          <cell r="F88">
            <v>48152</v>
          </cell>
          <cell r="G88" t="str">
            <v>BOZ-KAY5+6-FF-087</v>
          </cell>
          <cell r="H88">
            <v>45347.55</v>
          </cell>
          <cell r="I88" t="str">
            <v>Hat/Line</v>
          </cell>
          <cell r="J88" t="str">
            <v>Müşteri</v>
          </cell>
          <cell r="L88" t="str">
            <v>PA/PIS/CCTV</v>
          </cell>
          <cell r="M88" t="str">
            <v>IMU SİSTEMİ ÇALIŞMIYOR AU300 HABERLEŞMESİ YOK</v>
          </cell>
          <cell r="N88" t="str">
            <v>AU300 DEĞİŞİMİ YAPILDI</v>
          </cell>
          <cell r="P88" t="str">
            <v>A-Sürüşü engeller</v>
          </cell>
          <cell r="Q88" t="str">
            <v>B(Servisten çekmeye etki eden arıza)</v>
          </cell>
          <cell r="R88" t="str">
            <v>N.A(Yaralanma yok)</v>
          </cell>
          <cell r="S88" t="str">
            <v>(II) Aynı Araçta Tekrarlayan Arıza</v>
          </cell>
          <cell r="U88" t="str">
            <v>Tedarikçi</v>
          </cell>
          <cell r="V88" t="str">
            <v>ATAK ULAŞIM SAN.TİC.LTD.ŞTİ.</v>
          </cell>
          <cell r="W88" t="str">
            <v>Evet</v>
          </cell>
          <cell r="X88" t="str">
            <v>ATAK ULAŞIM SAN.TİC.LTD.ŞTİ.</v>
          </cell>
          <cell r="AD88" t="str">
            <v>*Ekipman değiştirilecek</v>
          </cell>
          <cell r="AE88">
            <v>45347.5625</v>
          </cell>
          <cell r="AG88" t="str">
            <v>Atak</v>
          </cell>
          <cell r="AH88" t="str">
            <v>Merkez Ünite AU300 (train bus, vehicle b</v>
          </cell>
          <cell r="AI88" t="str">
            <v>E840-7002</v>
          </cell>
          <cell r="AJ88" t="str">
            <v/>
          </cell>
          <cell r="AL88" t="str">
            <v/>
          </cell>
          <cell r="AM88" t="str">
            <v/>
          </cell>
          <cell r="AP88" t="str">
            <v/>
          </cell>
          <cell r="AQ88" t="str">
            <v/>
          </cell>
          <cell r="AT88" t="str">
            <v/>
          </cell>
          <cell r="AV88" t="str">
            <v/>
          </cell>
          <cell r="AW88" t="str">
            <v/>
          </cell>
          <cell r="AX88" t="str">
            <v/>
          </cell>
          <cell r="AZ88">
            <v>1</v>
          </cell>
          <cell r="BA88">
            <v>45347.625</v>
          </cell>
        </row>
        <row r="89">
          <cell r="C89" t="str">
            <v>KAY5+6</v>
          </cell>
          <cell r="D89" t="str">
            <v>3878(7)</v>
          </cell>
          <cell r="E89" t="str">
            <v>MB</v>
          </cell>
          <cell r="F89">
            <v>17328</v>
          </cell>
          <cell r="G89" t="str">
            <v>BOZ-KAY5+6-FF-088</v>
          </cell>
          <cell r="H89">
            <v>45348.458333333299</v>
          </cell>
          <cell r="I89" t="str">
            <v>Hat/Line</v>
          </cell>
          <cell r="J89" t="str">
            <v>Müşteri</v>
          </cell>
          <cell r="L89" t="str">
            <v>Autocoupler</v>
          </cell>
          <cell r="M89" t="str">
            <v>ARAÇ KAPISI SERBESTE ALINDIĞINDA HSCB AÇIYOR.</v>
          </cell>
          <cell r="N89" t="str">
            <v>KUPLÖRÜN ALTINDAKİ KABLOLARDA YERE SÜRTMEKTEN DOLAYI DEFORMASYON YAŞANMIŞ. ARIZA BU DURUMDAN KAYNAKLIDIR.</v>
          </cell>
          <cell r="P89" t="str">
            <v>A-Sürüşü engeller</v>
          </cell>
          <cell r="Q89" t="str">
            <v>A(Hareket etmeyi engelleyen arıza)</v>
          </cell>
          <cell r="R89" t="str">
            <v>N.A(Yaralanma yok)</v>
          </cell>
          <cell r="S89" t="str">
            <v>(I) İlk Defa Karşılaşılan Arıza</v>
          </cell>
          <cell r="U89" t="str">
            <v>Bozankaya</v>
          </cell>
          <cell r="V89" t="str">
            <v>Üretim</v>
          </cell>
          <cell r="W89" t="str">
            <v>Evet</v>
          </cell>
          <cell r="X89" t="str">
            <v>DELLNER COUPLERC AB</v>
          </cell>
          <cell r="AD89" t="str">
            <v>*Ekipman değiştirilecek</v>
          </cell>
          <cell r="AE89">
            <v>45526.2824189815</v>
          </cell>
          <cell r="AG89" t="str">
            <v>DELNER</v>
          </cell>
          <cell r="AH89" t="str">
            <v>OTOMATIK KUPLÖR DELLNER</v>
          </cell>
          <cell r="AI89" t="str">
            <v>M350-7062</v>
          </cell>
          <cell r="AJ89" t="str">
            <v/>
          </cell>
          <cell r="AL89" t="str">
            <v/>
          </cell>
          <cell r="AM89" t="str">
            <v/>
          </cell>
          <cell r="AP89" t="str">
            <v/>
          </cell>
          <cell r="AQ89" t="str">
            <v/>
          </cell>
          <cell r="AT89" t="str">
            <v/>
          </cell>
          <cell r="AV89" t="str">
            <v/>
          </cell>
          <cell r="AW89" t="str">
            <v/>
          </cell>
          <cell r="AX89" t="str">
            <v/>
          </cell>
          <cell r="AZ89">
            <v>1</v>
          </cell>
          <cell r="BA89">
            <v>45526.416666666701</v>
          </cell>
        </row>
        <row r="90">
          <cell r="C90" t="str">
            <v>KAY5+6</v>
          </cell>
          <cell r="D90" t="str">
            <v>3872(1)</v>
          </cell>
          <cell r="E90" t="str">
            <v>MB</v>
          </cell>
          <cell r="F90">
            <v>40253</v>
          </cell>
          <cell r="G90" t="str">
            <v>BOZ-KAY5+6-FF-089</v>
          </cell>
          <cell r="H90">
            <v>45349.75</v>
          </cell>
          <cell r="I90" t="str">
            <v>Hat/Line</v>
          </cell>
          <cell r="J90" t="str">
            <v>Müşteri</v>
          </cell>
          <cell r="L90" t="str">
            <v>PA/PIS/CCTV</v>
          </cell>
          <cell r="M90" t="str">
            <v>ARAÇ VİCOSTA 3874 OLARAK GÖRÜNÜYOR</v>
          </cell>
          <cell r="N90" t="str">
            <v>ST300 ÜZERİNDEN ARAÇ NUMARASI GÜNCELLENDİ</v>
          </cell>
          <cell r="P90" t="str">
            <v>C-Uyarı, sürüş devamlılığı</v>
          </cell>
          <cell r="Q90" t="str">
            <v>C(Sisteme etki etmeyen arıza)</v>
          </cell>
          <cell r="R90" t="str">
            <v>N.A(Yaralanma yok)</v>
          </cell>
          <cell r="S90" t="str">
            <v>(II) Aynı Araçta Tekrarlayan Arıza</v>
          </cell>
          <cell r="U90" t="str">
            <v>Tedarikçi</v>
          </cell>
          <cell r="V90" t="str">
            <v>ATAK ULAŞIM SAN.TİC.LTD.ŞTİ.</v>
          </cell>
          <cell r="W90" t="str">
            <v>Evet</v>
          </cell>
          <cell r="X90" t="str">
            <v>ATAK ULAŞIM SAN.TİC.LTD.ŞTİ.</v>
          </cell>
          <cell r="AD90" t="str">
            <v>*Ekipman değiştirilecek</v>
          </cell>
          <cell r="AE90">
            <v>45350.208333333299</v>
          </cell>
          <cell r="AG90" t="str">
            <v>Atak</v>
          </cell>
          <cell r="AH90" t="str">
            <v>SÜRÜCÜ PANELİ ST300W</v>
          </cell>
          <cell r="AI90" t="str">
            <v>E840-7003</v>
          </cell>
          <cell r="AJ90">
            <v>1</v>
          </cell>
          <cell r="AL90" t="str">
            <v/>
          </cell>
          <cell r="AM90" t="str">
            <v/>
          </cell>
          <cell r="AP90" t="str">
            <v/>
          </cell>
          <cell r="AQ90" t="str">
            <v/>
          </cell>
          <cell r="AT90" t="str">
            <v/>
          </cell>
          <cell r="AV90" t="str">
            <v/>
          </cell>
          <cell r="AW90" t="str">
            <v/>
          </cell>
          <cell r="AX90" t="str">
            <v/>
          </cell>
          <cell r="AZ90">
            <v>1</v>
          </cell>
          <cell r="BA90">
            <v>45350.25</v>
          </cell>
        </row>
        <row r="91">
          <cell r="C91" t="str">
            <v>KAY5+6</v>
          </cell>
          <cell r="D91" t="str">
            <v>3875(4)</v>
          </cell>
          <cell r="E91" t="str">
            <v>MA</v>
          </cell>
          <cell r="F91">
            <v>48853</v>
          </cell>
          <cell r="G91" t="str">
            <v>BOZ-KAY5+6-FF-090</v>
          </cell>
          <cell r="H91">
            <v>45349.809027777803</v>
          </cell>
          <cell r="I91" t="str">
            <v>Hat/Line</v>
          </cell>
          <cell r="J91" t="str">
            <v>Müşteri</v>
          </cell>
          <cell r="L91" t="str">
            <v>PA/PIS/CCTV</v>
          </cell>
          <cell r="M91" t="str">
            <v>ARAÇ NUMARASI IMUDA 82 OLARAK GÖRÜNÜYOR</v>
          </cell>
          <cell r="N91" t="str">
            <v>ST300 ÜZERİNDEN ARAÇ NUMARASI GÜNCELLENDİ</v>
          </cell>
          <cell r="P91" t="str">
            <v>A-Sürüşü engeller</v>
          </cell>
          <cell r="Q91" t="str">
            <v>C(Sisteme etki etmeyen arıza)</v>
          </cell>
          <cell r="R91" t="str">
            <v>N.A(Yaralanma yok)</v>
          </cell>
          <cell r="S91" t="str">
            <v>(I) İlk Defa Karşılaşılan Arıza</v>
          </cell>
          <cell r="U91" t="str">
            <v>Tedarikçi</v>
          </cell>
          <cell r="V91" t="str">
            <v>ATAK ULAŞIM SAN.TİC.LTD.ŞTİ.</v>
          </cell>
          <cell r="W91" t="str">
            <v>Evet</v>
          </cell>
          <cell r="X91" t="str">
            <v>ATAK ULAŞIM SAN.TİC.LTD.ŞTİ.</v>
          </cell>
          <cell r="AD91" t="str">
            <v>*Ekipman değiştirilecek</v>
          </cell>
          <cell r="AE91">
            <v>45349.8125</v>
          </cell>
          <cell r="AG91" t="str">
            <v>Atak</v>
          </cell>
          <cell r="AH91" t="str">
            <v>Merkez Ünite AU300 (train bus, vehicle b</v>
          </cell>
          <cell r="AI91" t="str">
            <v>E840-7002</v>
          </cell>
          <cell r="AJ91">
            <v>1</v>
          </cell>
          <cell r="AL91" t="str">
            <v/>
          </cell>
          <cell r="AM91" t="str">
            <v/>
          </cell>
          <cell r="AP91" t="str">
            <v/>
          </cell>
          <cell r="AQ91" t="str">
            <v/>
          </cell>
          <cell r="AT91" t="str">
            <v/>
          </cell>
          <cell r="AV91" t="str">
            <v/>
          </cell>
          <cell r="AW91" t="str">
            <v/>
          </cell>
          <cell r="AX91" t="str">
            <v/>
          </cell>
          <cell r="AZ91">
            <v>1</v>
          </cell>
          <cell r="BA91">
            <v>45349.875</v>
          </cell>
        </row>
        <row r="92">
          <cell r="C92" t="str">
            <v>KAY5+6</v>
          </cell>
          <cell r="D92" t="str">
            <v>3875(4)</v>
          </cell>
          <cell r="E92" t="str">
            <v>MA</v>
          </cell>
          <cell r="F92">
            <v>40052</v>
          </cell>
          <cell r="G92" t="str">
            <v>BOZ-KAY5+6-FF-091</v>
          </cell>
          <cell r="H92">
            <v>45349.809027777803</v>
          </cell>
          <cell r="I92" t="str">
            <v>Hat/Line</v>
          </cell>
          <cell r="J92" t="str">
            <v>Müşteri</v>
          </cell>
          <cell r="L92" t="str">
            <v>Giydirme Dış</v>
          </cell>
          <cell r="M92" t="str">
            <v>SİLECEK ÇALIŞMIYOR</v>
          </cell>
          <cell r="N92" t="str">
            <v>SİLECEK EĞİLMİŞ DÜZELTİLDİ MEKANİZMA BAĞLANTI CİVATASI GEVŞEMİŞ SIKILDI SİLECEK ÇALIŞIYOR</v>
          </cell>
          <cell r="P92" t="str">
            <v>A-Sürüşü engeller</v>
          </cell>
          <cell r="Q92" t="str">
            <v>B(Servisten çekmeye etki eden arıza)</v>
          </cell>
          <cell r="R92" t="str">
            <v>N.A(Yaralanma yok)</v>
          </cell>
          <cell r="S92" t="str">
            <v>(II) Aynı Araçta Tekrarlayan Arıza</v>
          </cell>
          <cell r="U92" t="str">
            <v>Tedarikçi</v>
          </cell>
          <cell r="V92" t="str">
            <v>Bozankaya</v>
          </cell>
          <cell r="W92" t="str">
            <v>Evet</v>
          </cell>
          <cell r="X92" t="str">
            <v>DENİZLER OTOMOTİV SAN. VE TİC.LTD.Ş</v>
          </cell>
          <cell r="AD92" t="str">
            <v>*Ekipman tamir edilecek</v>
          </cell>
          <cell r="AE92">
            <v>45349.822916666701</v>
          </cell>
          <cell r="AG92" t="str">
            <v>DENİZLER</v>
          </cell>
          <cell r="AH92" t="str">
            <v>SİLECEK MEKANİZMASI Denizler / M.11.2506</v>
          </cell>
          <cell r="AI92" t="str">
            <v>M100-7066</v>
          </cell>
          <cell r="AJ92">
            <v>1</v>
          </cell>
          <cell r="AL92" t="str">
            <v/>
          </cell>
          <cell r="AM92" t="str">
            <v/>
          </cell>
          <cell r="AP92" t="str">
            <v/>
          </cell>
          <cell r="AQ92" t="str">
            <v/>
          </cell>
          <cell r="AT92" t="str">
            <v/>
          </cell>
          <cell r="AV92" t="str">
            <v/>
          </cell>
          <cell r="AW92" t="str">
            <v/>
          </cell>
          <cell r="AX92" t="str">
            <v/>
          </cell>
          <cell r="AZ92">
            <v>1</v>
          </cell>
          <cell r="BA92">
            <v>45349.875</v>
          </cell>
        </row>
        <row r="93">
          <cell r="C93" t="str">
            <v>KAY5+6</v>
          </cell>
          <cell r="D93" t="str">
            <v>3875(4)</v>
          </cell>
          <cell r="E93" t="str">
            <v>MA</v>
          </cell>
          <cell r="F93">
            <v>40052</v>
          </cell>
          <cell r="G93" t="str">
            <v>BOZ-KAY5+6-FF-092</v>
          </cell>
          <cell r="H93">
            <v>45349.855555555601</v>
          </cell>
          <cell r="I93" t="str">
            <v>Hat/Line</v>
          </cell>
          <cell r="J93" t="str">
            <v>Müşteri</v>
          </cell>
          <cell r="L93" t="str">
            <v>HVAC Sürücü</v>
          </cell>
          <cell r="M93" t="str">
            <v>MAKİNİST KABİNİ ISITMA YAPMIYOR</v>
          </cell>
          <cell r="N93" t="str">
            <v>ARACIN ISITMA SİSTEMİ NORMAL ÇALIŞIYOR SENSÖR ISIYI HEMEN ALGILADIĞI İÇİN ISITMAYI KESİYOR BU NEDENLE KABİN İÇİ SOĞUK KALIYOR</v>
          </cell>
          <cell r="P93" t="str">
            <v>A-Sürüşü engeller</v>
          </cell>
          <cell r="Q93" t="str">
            <v>B(Servisten çekmeye etki eden arıza)</v>
          </cell>
          <cell r="R93" t="str">
            <v>N.A(Yaralanma yok)</v>
          </cell>
          <cell r="S93" t="str">
            <v>(II) Aynı Araçta Tekrarlayan Arıza</v>
          </cell>
          <cell r="U93" t="str">
            <v>Tedarikçi</v>
          </cell>
          <cell r="V93" t="str">
            <v>ELTESAN ELEKTRO MEKANİK SOĞUTMA SAN</v>
          </cell>
          <cell r="W93" t="str">
            <v>Evet</v>
          </cell>
          <cell r="X93" t="str">
            <v>ELTESAN ELEKTRO MEKANİK SOĞUTMA SAN</v>
          </cell>
          <cell r="AD93" t="str">
            <v>*Arıza çözülecek</v>
          </cell>
          <cell r="AE93">
            <v>45350.291666666701</v>
          </cell>
          <cell r="AG93" t="str">
            <v>Eltesan</v>
          </cell>
          <cell r="AH93" t="str">
            <v>KLIMA UNITESİ /Eltesan/Hispacold 41,5 kW</v>
          </cell>
          <cell r="AI93" t="str">
            <v>H500-7240</v>
          </cell>
          <cell r="AJ93">
            <v>1</v>
          </cell>
          <cell r="AL93" t="str">
            <v/>
          </cell>
          <cell r="AM93" t="str">
            <v/>
          </cell>
          <cell r="AP93" t="str">
            <v/>
          </cell>
          <cell r="AQ93" t="str">
            <v/>
          </cell>
          <cell r="AT93" t="str">
            <v/>
          </cell>
          <cell r="AV93" t="str">
            <v/>
          </cell>
          <cell r="AW93" t="str">
            <v/>
          </cell>
          <cell r="AX93" t="str">
            <v/>
          </cell>
          <cell r="AZ93">
            <v>1</v>
          </cell>
          <cell r="BA93">
            <v>45350.375</v>
          </cell>
        </row>
        <row r="94">
          <cell r="C94" t="str">
            <v>KAY5+6</v>
          </cell>
          <cell r="D94" t="str">
            <v>3874(3)</v>
          </cell>
          <cell r="E94" t="str">
            <v>RA</v>
          </cell>
          <cell r="F94">
            <v>0</v>
          </cell>
          <cell r="G94" t="str">
            <v>BOZ-KAY5+6-FF-093</v>
          </cell>
          <cell r="H94">
            <v>45350.145833333299</v>
          </cell>
          <cell r="I94" t="str">
            <v>Hat/Line</v>
          </cell>
          <cell r="J94" t="str">
            <v>Müşteri</v>
          </cell>
          <cell r="L94" t="str">
            <v>Kapı</v>
          </cell>
          <cell r="M94" t="str">
            <v>6 NOLU KAPI İZOLE EDİLDİ</v>
          </cell>
          <cell r="N94" t="str">
            <v>S1 VE S2 SWİTCHLERİNİN SENKRON OLMADIĞI GÖZLEMLENDİ AYARI YAPILDI</v>
          </cell>
          <cell r="P94" t="str">
            <v>B-Hız veya güç azalması</v>
          </cell>
          <cell r="Q94" t="str">
            <v>B(Servisten çekmeye etki eden arıza)</v>
          </cell>
          <cell r="R94" t="str">
            <v>N.A(Yaralanma yok)</v>
          </cell>
          <cell r="S94" t="str">
            <v>(I) İlk Defa Karşılaşılan Arıza</v>
          </cell>
          <cell r="U94" t="str">
            <v>Bozankaya</v>
          </cell>
          <cell r="V94" t="str">
            <v>Üretim</v>
          </cell>
          <cell r="W94" t="str">
            <v>Evet</v>
          </cell>
          <cell r="X94" t="str">
            <v>KNORR-BREMSE GMBH DİVİSİON IFE AUTO</v>
          </cell>
          <cell r="AD94" t="str">
            <v/>
          </cell>
          <cell r="AE94">
            <v>45350.208333333299</v>
          </cell>
          <cell r="AG94" t="str">
            <v>IFE</v>
          </cell>
          <cell r="AH94" t="str">
            <v>PRM’LI ÇİFTLİ KAPI</v>
          </cell>
          <cell r="AI94" t="str">
            <v>M110-7082</v>
          </cell>
          <cell r="AJ94">
            <v>1</v>
          </cell>
          <cell r="AL94" t="str">
            <v/>
          </cell>
          <cell r="AM94" t="str">
            <v/>
          </cell>
          <cell r="AP94" t="str">
            <v/>
          </cell>
          <cell r="AQ94" t="str">
            <v/>
          </cell>
          <cell r="AT94" t="str">
            <v/>
          </cell>
          <cell r="AV94" t="str">
            <v/>
          </cell>
          <cell r="AW94" t="str">
            <v/>
          </cell>
          <cell r="AX94" t="str">
            <v/>
          </cell>
          <cell r="AZ94">
            <v>1</v>
          </cell>
          <cell r="BA94">
            <v>45350.5</v>
          </cell>
        </row>
        <row r="95">
          <cell r="C95" t="str">
            <v>KAY5+6</v>
          </cell>
          <cell r="D95" t="str">
            <v>3875(4)</v>
          </cell>
          <cell r="E95" t="str">
            <v>MA</v>
          </cell>
          <cell r="F95">
            <v>40012</v>
          </cell>
          <cell r="G95" t="str">
            <v>BOZ-KAY5+6-FF-094</v>
          </cell>
          <cell r="H95">
            <v>45350.459027777797</v>
          </cell>
          <cell r="I95" t="str">
            <v>Hat/Line</v>
          </cell>
          <cell r="J95" t="str">
            <v>Müşteri</v>
          </cell>
          <cell r="L95" t="str">
            <v>Fren</v>
          </cell>
          <cell r="M95" t="str">
            <v>FREN ARIZASI VERDİ. ARAÇ RESETLENİNCE DÜZELDİ</v>
          </cell>
          <cell r="N95" t="str">
            <v>ARAÇ FB00 ARIZASI VERMİŞ ALT KONTROLLERDE HERHANGİ BİR YAĞ KAÇAĞI GÖRÜLMEDİ VE YAĞ SEVİYESİ NORMAL COMMİSİONING MODDA TEST YAPARKEN LOW SPEED KOMUTUNUN ÇALIŞMADIĞI GÖRÜLDÜ HEY-C ÜNİTESİ DEĞİŞTİRİLDİ GEREKLİ TESTLER YAPILDI SORUN GİDERİLDİ</v>
          </cell>
          <cell r="P95" t="str">
            <v>A-Sürüşü engeller</v>
          </cell>
          <cell r="Q95" t="str">
            <v>B(Servisten çekmeye etki eden arıza)</v>
          </cell>
          <cell r="R95" t="str">
            <v>N.A(Yaralanma yok)</v>
          </cell>
          <cell r="S95" t="str">
            <v>(I) İlk Defa Karşılaşılan Arıza</v>
          </cell>
          <cell r="U95" t="str">
            <v>Tedarikçi</v>
          </cell>
          <cell r="V95" t="str">
            <v>HANNING &amp; KAHL GMBH &amp; CO.KG</v>
          </cell>
          <cell r="W95" t="str">
            <v>Evet</v>
          </cell>
          <cell r="X95" t="str">
            <v>HANNING &amp; KAHL GMBH &amp; CO.KG</v>
          </cell>
          <cell r="AD95" t="str">
            <v>*Ekipman tamir edilecek</v>
          </cell>
          <cell r="AE95">
            <v>45350.5</v>
          </cell>
          <cell r="AG95" t="str">
            <v>HANNING&amp;KAHL</v>
          </cell>
          <cell r="AH95" t="str">
            <v>XFren Kontrol Ünitesi</v>
          </cell>
          <cell r="AI95" t="str">
            <v>S306-7074</v>
          </cell>
          <cell r="AJ95">
            <v>1</v>
          </cell>
          <cell r="AL95" t="str">
            <v/>
          </cell>
          <cell r="AM95" t="str">
            <v/>
          </cell>
          <cell r="AP95" t="str">
            <v/>
          </cell>
          <cell r="AQ95" t="str">
            <v/>
          </cell>
          <cell r="AT95" t="str">
            <v/>
          </cell>
          <cell r="AV95" t="str">
            <v/>
          </cell>
          <cell r="AW95" t="str">
            <v/>
          </cell>
          <cell r="AX95" t="str">
            <v/>
          </cell>
          <cell r="AZ95">
            <v>1</v>
          </cell>
          <cell r="BA95">
            <v>45350.625</v>
          </cell>
        </row>
        <row r="96">
          <cell r="C96" t="str">
            <v>KAY5+6</v>
          </cell>
          <cell r="D96" t="str">
            <v>3875(4)</v>
          </cell>
          <cell r="E96" t="str">
            <v>RB</v>
          </cell>
          <cell r="F96">
            <v>35000</v>
          </cell>
          <cell r="G96" t="str">
            <v>BOZ-KAY5+6-FF-095</v>
          </cell>
          <cell r="H96">
            <v>45351.322916666701</v>
          </cell>
          <cell r="I96" t="str">
            <v>Hat/Line</v>
          </cell>
          <cell r="J96" t="str">
            <v>Müşteri</v>
          </cell>
          <cell r="L96" t="str">
            <v>Kapı</v>
          </cell>
          <cell r="M96" t="str">
            <v>8 NUMARALI KAPI BUZZER SESİ RAHATSIZ EDİYOR</v>
          </cell>
          <cell r="N96" t="str">
            <v>KAPI BUZZER RESETLENDİ SORUN GİDERİLDİ</v>
          </cell>
          <cell r="P96" t="str">
            <v>C-Uyarı, sürüş devamlılığı</v>
          </cell>
          <cell r="Q96" t="str">
            <v>C(Sisteme etki etmeyen arıza)</v>
          </cell>
          <cell r="R96" t="str">
            <v>N.A(Yaralanma yok)</v>
          </cell>
          <cell r="S96" t="str">
            <v>(II) Aynı Araçta Tekrarlayan Arıza</v>
          </cell>
          <cell r="U96" t="str">
            <v>Tedarikçi</v>
          </cell>
          <cell r="V96" t="str">
            <v>TSL</v>
          </cell>
          <cell r="W96" t="str">
            <v/>
          </cell>
          <cell r="X96" t="str">
            <v>KNORR-BREMSE GMBH DİVİSİON IFE AUTO</v>
          </cell>
          <cell r="AD96" t="str">
            <v/>
          </cell>
          <cell r="AE96">
            <v>45351.416666666701</v>
          </cell>
          <cell r="AG96" t="str">
            <v>TSL</v>
          </cell>
          <cell r="AH96" t="str">
            <v>PRM’LI ÇİFTLİ KAPI</v>
          </cell>
          <cell r="AI96" t="str">
            <v>M110-7082</v>
          </cell>
          <cell r="AJ96" t="str">
            <v/>
          </cell>
          <cell r="AL96" t="str">
            <v/>
          </cell>
          <cell r="AM96" t="str">
            <v/>
          </cell>
          <cell r="AP96" t="str">
            <v/>
          </cell>
          <cell r="AQ96" t="str">
            <v/>
          </cell>
          <cell r="AT96" t="str">
            <v/>
          </cell>
          <cell r="AV96" t="str">
            <v/>
          </cell>
          <cell r="AW96" t="str">
            <v/>
          </cell>
          <cell r="AX96" t="str">
            <v/>
          </cell>
          <cell r="AZ96">
            <v>1</v>
          </cell>
          <cell r="BA96">
            <v>45351.5</v>
          </cell>
        </row>
        <row r="97">
          <cell r="C97" t="str">
            <v>KAY5+6</v>
          </cell>
          <cell r="D97" t="str">
            <v>3877(6)</v>
          </cell>
          <cell r="E97" t="str">
            <v>MA</v>
          </cell>
          <cell r="F97">
            <v>26500</v>
          </cell>
          <cell r="G97" t="str">
            <v>BOZ-KAY5+6-FF-096</v>
          </cell>
          <cell r="H97">
            <v>45351.411805555603</v>
          </cell>
          <cell r="I97" t="str">
            <v>Hat/Line</v>
          </cell>
          <cell r="J97" t="str">
            <v>Müşteri</v>
          </cell>
          <cell r="L97" t="str">
            <v>TCMS</v>
          </cell>
          <cell r="M97" t="str">
            <v>tüm bölümler için anlık fren arızası verdi kısa sürede tekrar düzeldi</v>
          </cell>
          <cell r="N97" t="str">
            <v>TCMSDEN çıkan RA1394.04 Kablosu yanlış yakılmış düzeltildi.Sorun giderildi</v>
          </cell>
          <cell r="P97" t="str">
            <v>C-Uyarı, sürüş devamlılığı</v>
          </cell>
          <cell r="Q97" t="str">
            <v>A(Hareket etmeyi engelleyen arıza)</v>
          </cell>
          <cell r="R97" t="str">
            <v>N.A(Yaralanma yok)</v>
          </cell>
          <cell r="S97" t="str">
            <v>(I) İlk Defa Karşılaşılan Arıza</v>
          </cell>
          <cell r="U97" t="str">
            <v>Bozankaya</v>
          </cell>
          <cell r="V97" t="str">
            <v>Üretim</v>
          </cell>
          <cell r="W97" t="str">
            <v>Evet</v>
          </cell>
          <cell r="X97" t="str">
            <v>MEDCOM SP. Z O.O.</v>
          </cell>
          <cell r="AD97" t="str">
            <v>*Arıza çözülecek</v>
          </cell>
          <cell r="AE97">
            <v>45351.416666666701</v>
          </cell>
          <cell r="AG97" t="str">
            <v>Medcom</v>
          </cell>
          <cell r="AH97" t="str">
            <v>TCMS ELEMANI</v>
          </cell>
          <cell r="AI97" t="str">
            <v>E110-7384</v>
          </cell>
          <cell r="AJ97" t="str">
            <v/>
          </cell>
          <cell r="AL97" t="str">
            <v/>
          </cell>
          <cell r="AM97" t="str">
            <v/>
          </cell>
          <cell r="AP97" t="str">
            <v/>
          </cell>
          <cell r="AQ97" t="str">
            <v/>
          </cell>
          <cell r="AT97" t="str">
            <v/>
          </cell>
          <cell r="AV97" t="str">
            <v/>
          </cell>
          <cell r="AW97" t="str">
            <v/>
          </cell>
          <cell r="AX97" t="str">
            <v/>
          </cell>
          <cell r="AZ97">
            <v>1</v>
          </cell>
          <cell r="BA97">
            <v>45351.625</v>
          </cell>
        </row>
        <row r="98">
          <cell r="C98" t="str">
            <v>KAY5+6</v>
          </cell>
          <cell r="D98" t="str">
            <v>3874(3)</v>
          </cell>
          <cell r="E98" t="str">
            <v>MA</v>
          </cell>
          <cell r="F98">
            <v>49500</v>
          </cell>
          <cell r="G98" t="str">
            <v>BOZ-KAY5+6-FF-097</v>
          </cell>
          <cell r="H98">
            <v>45351.619444444397</v>
          </cell>
          <cell r="I98" t="str">
            <v>Hat/Line</v>
          </cell>
          <cell r="J98" t="str">
            <v>Müşteri</v>
          </cell>
          <cell r="L98" t="str">
            <v>PA/PIS/CCTV</v>
          </cell>
          <cell r="M98" t="str">
            <v>29.02.2024 tarihinde yapılan saha denetiminde 3874 nolu aracın kapı üstündeki ekranların çalışmadığı tespit edilmiştir.Gerekli müdahaleyi gerçekleştirelim</v>
          </cell>
          <cell r="N98" t="str">
            <v>Yapılan kontollerde sorun görülmedi.Rota kuruluyor</v>
          </cell>
          <cell r="P98" t="str">
            <v>C-Uyarı, sürüş devamlılığı</v>
          </cell>
          <cell r="Q98" t="str">
            <v>C(Sisteme etki etmeyen arıza)</v>
          </cell>
          <cell r="R98" t="str">
            <v>N.A(Yaralanma yok)</v>
          </cell>
          <cell r="S98" t="str">
            <v>(III) Farklı Araçlarda Tekrarlayan Arıza</v>
          </cell>
          <cell r="U98" t="str">
            <v>Tedarikçi</v>
          </cell>
          <cell r="V98" t="str">
            <v>ATAK ULAŞIM SAN.TİC.LTD.ŞTİ.</v>
          </cell>
          <cell r="W98" t="str">
            <v>Evet</v>
          </cell>
          <cell r="X98" t="str">
            <v>ATAK ULAŞIM SAN.TİC.LTD.ŞTİ.</v>
          </cell>
          <cell r="AD98" t="str">
            <v>*Arıza çözülecek</v>
          </cell>
          <cell r="AE98">
            <v>45532.282812500001</v>
          </cell>
          <cell r="AG98" t="str">
            <v>Atak</v>
          </cell>
          <cell r="AH98" t="str">
            <v>STRETCH LCD EKRAN</v>
          </cell>
          <cell r="AI98" t="str">
            <v>E410-7003</v>
          </cell>
          <cell r="AJ98" t="str">
            <v/>
          </cell>
          <cell r="AL98" t="str">
            <v/>
          </cell>
          <cell r="AM98" t="str">
            <v/>
          </cell>
          <cell r="AP98" t="str">
            <v/>
          </cell>
          <cell r="AQ98" t="str">
            <v/>
          </cell>
          <cell r="AT98" t="str">
            <v/>
          </cell>
          <cell r="AV98" t="str">
            <v/>
          </cell>
          <cell r="AW98" t="str">
            <v/>
          </cell>
          <cell r="AX98" t="str">
            <v/>
          </cell>
          <cell r="AZ98">
            <v>1</v>
          </cell>
          <cell r="BA98">
            <v>45532.333333333299</v>
          </cell>
        </row>
        <row r="99">
          <cell r="C99" t="str">
            <v>KAY5+6</v>
          </cell>
          <cell r="D99" t="str">
            <v>3875(4)</v>
          </cell>
          <cell r="E99" t="str">
            <v>MA</v>
          </cell>
          <cell r="F99">
            <v>40512</v>
          </cell>
          <cell r="G99" t="str">
            <v>BOZ-KAY5+6-FF-098</v>
          </cell>
          <cell r="H99">
            <v>45352.251388888901</v>
          </cell>
          <cell r="I99" t="str">
            <v>Hat/Line</v>
          </cell>
          <cell r="J99" t="str">
            <v>Müşteri</v>
          </cell>
          <cell r="L99" t="str">
            <v>ComboBox</v>
          </cell>
          <cell r="M99" t="str">
            <v>MA FREN ARIZASI VERDİ. HATA KODU FB02 1 SEFER İPTALİ YAŞANMIŞTIR.</v>
          </cell>
          <cell r="N99" t="str">
            <v>ARIZA İNVERTÖR KAYNAKLIDIR. HİDROLİK SİSTEM NORMAL ÇALIŞMAKTADIR.</v>
          </cell>
          <cell r="P99" t="str">
            <v>A-Sürüşü engeller</v>
          </cell>
          <cell r="Q99" t="str">
            <v>A(Hareket etmeyi engelleyen arıza)</v>
          </cell>
          <cell r="R99" t="str">
            <v>N.A(Yaralanma yok)</v>
          </cell>
          <cell r="S99" t="str">
            <v>(I) İlk Defa Karşılaşılan Arıza</v>
          </cell>
          <cell r="U99" t="str">
            <v>Bozankaya</v>
          </cell>
          <cell r="V99" t="str">
            <v>Fabrika Test</v>
          </cell>
          <cell r="W99" t="str">
            <v>Evet</v>
          </cell>
          <cell r="X99" t="str">
            <v>MEDCOM SP. Z O.O.</v>
          </cell>
          <cell r="AD99" t="str">
            <v>*Ekipman tamir edilecek</v>
          </cell>
          <cell r="AE99">
            <v>45526.607280092598</v>
          </cell>
          <cell r="AG99" t="str">
            <v>Medcom</v>
          </cell>
          <cell r="AH99" t="str">
            <v>COMBO KUTUSU (+LHD) MEDCOM</v>
          </cell>
          <cell r="AI99" t="str">
            <v>P620-7023</v>
          </cell>
          <cell r="AJ99" t="str">
            <v/>
          </cell>
          <cell r="AL99" t="str">
            <v/>
          </cell>
          <cell r="AM99" t="str">
            <v/>
          </cell>
          <cell r="AP99" t="str">
            <v/>
          </cell>
          <cell r="AQ99" t="str">
            <v/>
          </cell>
          <cell r="AT99" t="str">
            <v/>
          </cell>
          <cell r="AV99" t="str">
            <v/>
          </cell>
          <cell r="AW99" t="str">
            <v/>
          </cell>
          <cell r="AX99" t="str">
            <v/>
          </cell>
          <cell r="AZ99">
            <v>1</v>
          </cell>
          <cell r="BA99">
            <v>45527.458333333299</v>
          </cell>
        </row>
        <row r="100">
          <cell r="C100" t="str">
            <v>KAY5+6</v>
          </cell>
          <cell r="D100" t="str">
            <v>3879(8)</v>
          </cell>
          <cell r="E100" t="str">
            <v>RA</v>
          </cell>
          <cell r="F100">
            <v>2400</v>
          </cell>
          <cell r="G100" t="str">
            <v>BOZ-KAY5+6-FF-099</v>
          </cell>
          <cell r="H100">
            <v>45352.605555555601</v>
          </cell>
          <cell r="I100" t="str">
            <v>Hat/Line</v>
          </cell>
          <cell r="J100" t="str">
            <v>Müşteri</v>
          </cell>
          <cell r="L100" t="str">
            <v>Kapı</v>
          </cell>
          <cell r="M100" t="str">
            <v>5 NOLU LKAĞI AÇILIP KAPANIRKEN DİĞER KAPILARIDAN FARKLI RAHATSIZ EDİCİ BİR UYARI SESİ ÇIKARIYOR</v>
          </cell>
          <cell r="N100" t="str">
            <v>5 NOLU KAPI RESETLENDİ ARIZA DEVAMLILIĞI GÖRÜLMEDİ</v>
          </cell>
          <cell r="P100" t="str">
            <v>C-Uyarı, sürüş devamlılığı</v>
          </cell>
          <cell r="Q100" t="str">
            <v>C(Sisteme etki etmeyen arıza)</v>
          </cell>
          <cell r="R100" t="str">
            <v>N.A(Yaralanma yok)</v>
          </cell>
          <cell r="S100" t="str">
            <v>(II) Aynı Araçta Tekrarlayan Arıza</v>
          </cell>
          <cell r="U100" t="str">
            <v>Tedarikçi</v>
          </cell>
          <cell r="V100" t="str">
            <v>TSL</v>
          </cell>
          <cell r="W100" t="str">
            <v/>
          </cell>
          <cell r="X100" t="str">
            <v>TURCK OTOMASYON TİC. LTD.ŞTİ.</v>
          </cell>
          <cell r="AD100" t="str">
            <v/>
          </cell>
          <cell r="AE100">
            <v>45353.208333333299</v>
          </cell>
          <cell r="AG100" t="str">
            <v>TURCK OTOMASYON</v>
          </cell>
          <cell r="AH100" t="str">
            <v>SESLI UYARI CIHAZI</v>
          </cell>
          <cell r="AI100" t="str">
            <v>M110-7057</v>
          </cell>
          <cell r="AJ100" t="str">
            <v/>
          </cell>
          <cell r="AL100" t="str">
            <v/>
          </cell>
          <cell r="AM100" t="str">
            <v/>
          </cell>
          <cell r="AP100" t="str">
            <v/>
          </cell>
          <cell r="AQ100" t="str">
            <v/>
          </cell>
          <cell r="AT100" t="str">
            <v/>
          </cell>
          <cell r="AV100" t="str">
            <v/>
          </cell>
          <cell r="AW100" t="str">
            <v/>
          </cell>
          <cell r="AX100" t="str">
            <v/>
          </cell>
          <cell r="AZ100">
            <v>1</v>
          </cell>
          <cell r="BA100">
            <v>45353.333333333299</v>
          </cell>
        </row>
        <row r="101">
          <cell r="C101" t="str">
            <v>KAY5+6</v>
          </cell>
          <cell r="D101" t="str">
            <v>3879(8)</v>
          </cell>
          <cell r="E101" t="str">
            <v>MA</v>
          </cell>
          <cell r="F101">
            <v>2489</v>
          </cell>
          <cell r="G101" t="str">
            <v>BOZ-KAY5+6-FF-100</v>
          </cell>
          <cell r="H101">
            <v>45356.152083333298</v>
          </cell>
          <cell r="I101" t="str">
            <v>Hat/Line</v>
          </cell>
          <cell r="J101" t="str">
            <v>Müşteri</v>
          </cell>
          <cell r="L101" t="str">
            <v>HVAC Sürücü</v>
          </cell>
          <cell r="M101" t="str">
            <v>ARAÇ KABİN CA KLİMALARI SOĞUK ÜFLÜYOR FAN HIZI AYARLANAMIYOR.</v>
          </cell>
          <cell r="N101" t="str">
            <v>ARACIN CA KLİMASI ÇALIŞMIYORDU. ÖNCELİKLE KABİN KLİMA SENSÖR MODİFİKASYONU YAPILDI. ÇALIŞMADI. KLİMANIN KONTROL KARTI DEĞİŞİMİ YAPILDI VE DİP SWİTCHLER AYARLANDI, YENİ YAZILIM ATILDI IP AYARLANDI. KLİMA NORMAL ÇALIŞMAYA BAŞLADI, ISITMA YAPIYOR.</v>
          </cell>
          <cell r="P101" t="str">
            <v>A-Sürüşü engeller</v>
          </cell>
          <cell r="Q101" t="str">
            <v>B(Servisten çekmeye etki eden arıza)</v>
          </cell>
          <cell r="R101" t="str">
            <v>N.A(Yaralanma yok)</v>
          </cell>
          <cell r="S101" t="str">
            <v>(II) Aynı Araçta Tekrarlayan Arıza</v>
          </cell>
          <cell r="U101" t="str">
            <v>Tedarikçi</v>
          </cell>
          <cell r="V101" t="str">
            <v>ELTESAN ELEKTRO MEKANİK SOĞUTMA SAN</v>
          </cell>
          <cell r="W101" t="str">
            <v>Evet</v>
          </cell>
          <cell r="X101" t="str">
            <v>ELTESAN ELEKTRO MEKANİK SOĞUTMA SAN</v>
          </cell>
          <cell r="AD101" t="str">
            <v>Yeni yazılım yüklendi</v>
          </cell>
          <cell r="AE101">
            <v>45526.354097222204</v>
          </cell>
          <cell r="AG101" t="str">
            <v>Eltesan</v>
          </cell>
          <cell r="AH101" t="str">
            <v>MASTER KONTROL ÜNİTESİ</v>
          </cell>
          <cell r="AI101" t="str">
            <v>H500-9751</v>
          </cell>
          <cell r="AJ101" t="str">
            <v/>
          </cell>
          <cell r="AL101" t="str">
            <v/>
          </cell>
          <cell r="AM101" t="str">
            <v/>
          </cell>
          <cell r="AP101" t="str">
            <v/>
          </cell>
          <cell r="AQ101" t="str">
            <v/>
          </cell>
          <cell r="AT101" t="str">
            <v/>
          </cell>
          <cell r="AV101" t="str">
            <v/>
          </cell>
          <cell r="AW101" t="str">
            <v/>
          </cell>
          <cell r="AX101" t="str">
            <v/>
          </cell>
          <cell r="AZ101">
            <v>1</v>
          </cell>
          <cell r="BA101">
            <v>45526.5</v>
          </cell>
        </row>
        <row r="102">
          <cell r="C102" t="str">
            <v>KAY5+6</v>
          </cell>
          <cell r="D102" t="str">
            <v>3872(1)</v>
          </cell>
          <cell r="E102" t="str">
            <v>MA</v>
          </cell>
          <cell r="F102">
            <v>41453</v>
          </cell>
          <cell r="G102" t="str">
            <v>BOZ-KAY5+6-FF-101</v>
          </cell>
          <cell r="H102">
            <v>45357.429166666698</v>
          </cell>
          <cell r="I102" t="str">
            <v>Hat/Line</v>
          </cell>
          <cell r="J102" t="str">
            <v>Müşteri</v>
          </cell>
          <cell r="L102" t="str">
            <v>Giydirme Dış</v>
          </cell>
          <cell r="M102" t="str">
            <v>SİLECEK HORTUMU YIRTILMIŞ SAĞ SOLA ÇARPIYOR.</v>
          </cell>
          <cell r="N102" t="str">
            <v>SİLECEK HORTUMU YERİNDEN ÇIKMIŞ TAKILDI.</v>
          </cell>
          <cell r="P102" t="str">
            <v>A-Sürüşü engeller</v>
          </cell>
          <cell r="Q102" t="str">
            <v>B(Servisten çekmeye etki eden arıza)</v>
          </cell>
          <cell r="R102" t="str">
            <v>N.A(Yaralanma yok)</v>
          </cell>
          <cell r="S102" t="str">
            <v>(II) Aynı Araçta Tekrarlayan Arıza</v>
          </cell>
          <cell r="U102" t="str">
            <v>Bozankaya</v>
          </cell>
          <cell r="V102" t="str">
            <v>Tasarım</v>
          </cell>
          <cell r="W102" t="str">
            <v>Evet</v>
          </cell>
          <cell r="X102" t="str">
            <v>DENİZLER OTOMOTİV SAN. VE TİC.LTD.Ş</v>
          </cell>
          <cell r="AD102" t="str">
            <v>*Ekipman tamir edilecek</v>
          </cell>
          <cell r="AE102">
            <v>45526.610069444403</v>
          </cell>
          <cell r="AG102" t="str">
            <v>DENİZLER</v>
          </cell>
          <cell r="AH102" t="str">
            <v>SİLECEK MEKANİZMASI Denizler / M.11.2506</v>
          </cell>
          <cell r="AI102" t="str">
            <v>M100-7066</v>
          </cell>
          <cell r="AJ102" t="str">
            <v/>
          </cell>
          <cell r="AL102" t="str">
            <v/>
          </cell>
          <cell r="AM102" t="str">
            <v/>
          </cell>
          <cell r="AP102" t="str">
            <v/>
          </cell>
          <cell r="AQ102" t="str">
            <v/>
          </cell>
          <cell r="AT102" t="str">
            <v/>
          </cell>
          <cell r="AV102" t="str">
            <v/>
          </cell>
          <cell r="AW102" t="str">
            <v/>
          </cell>
          <cell r="AX102" t="str">
            <v/>
          </cell>
          <cell r="AZ102">
            <v>1</v>
          </cell>
          <cell r="BA102">
            <v>45526.645833333299</v>
          </cell>
        </row>
        <row r="103">
          <cell r="C103" t="str">
            <v>KAY5+6</v>
          </cell>
          <cell r="D103" t="str">
            <v>3881(10)</v>
          </cell>
          <cell r="E103" t="str">
            <v>MA</v>
          </cell>
          <cell r="F103">
            <v>180</v>
          </cell>
          <cell r="G103" t="str">
            <v>BOZ-KAY5+6-FF-102</v>
          </cell>
          <cell r="H103">
            <v>45357.581944444399</v>
          </cell>
          <cell r="I103" t="str">
            <v>Hat/Line</v>
          </cell>
          <cell r="J103" t="str">
            <v>Müşteri</v>
          </cell>
          <cell r="L103" t="str">
            <v>HVAC Sürücü</v>
          </cell>
          <cell r="M103" t="str">
            <v>Kabin klima ff-04 sigorta değeri yanlış</v>
          </cell>
          <cell r="N103" t="str">
            <v>Sigorta değişimi  yapıldı</v>
          </cell>
          <cell r="P103" t="str">
            <v>C-Uyarı, sürüş devamlılığı</v>
          </cell>
          <cell r="Q103" t="str">
            <v>B(Servisten çekmeye etki eden arıza)</v>
          </cell>
          <cell r="R103" t="str">
            <v>N.A(Yaralanma yok)</v>
          </cell>
          <cell r="S103" t="str">
            <v>(I) İlk Defa Karşılaşılan Arıza</v>
          </cell>
          <cell r="U103" t="str">
            <v>Bozankaya</v>
          </cell>
          <cell r="V103" t="str">
            <v>Üretim</v>
          </cell>
          <cell r="W103" t="str">
            <v>Evet</v>
          </cell>
          <cell r="X103" t="str">
            <v>GÖKHAN ELEKTRİK MALZ. SAN TİC. LTD.</v>
          </cell>
          <cell r="AD103" t="str">
            <v>*Ekipman değiştirilecek</v>
          </cell>
          <cell r="AE103">
            <v>45538.259629629603</v>
          </cell>
          <cell r="AG103" t="str">
            <v>Bozankaya</v>
          </cell>
          <cell r="AH103" t="str">
            <v>8A Sigorta</v>
          </cell>
          <cell r="AI103" t="str">
            <v>E110-7167</v>
          </cell>
          <cell r="AJ103" t="str">
            <v/>
          </cell>
          <cell r="AL103" t="str">
            <v/>
          </cell>
          <cell r="AM103" t="str">
            <v/>
          </cell>
          <cell r="AP103" t="str">
            <v/>
          </cell>
          <cell r="AQ103" t="str">
            <v/>
          </cell>
          <cell r="AT103" t="str">
            <v/>
          </cell>
          <cell r="AV103" t="str">
            <v/>
          </cell>
          <cell r="AW103" t="str">
            <v/>
          </cell>
          <cell r="AX103" t="str">
            <v/>
          </cell>
          <cell r="AZ103">
            <v>1</v>
          </cell>
          <cell r="BA103">
            <v>45538.354166666701</v>
          </cell>
        </row>
        <row r="104">
          <cell r="C104" t="str">
            <v>KAY5+6</v>
          </cell>
          <cell r="D104" t="str">
            <v>3881(10)</v>
          </cell>
          <cell r="E104" t="str">
            <v>MA</v>
          </cell>
          <cell r="F104">
            <v>170</v>
          </cell>
          <cell r="G104" t="str">
            <v>BOZ-KAY5+6-FF-103</v>
          </cell>
          <cell r="H104">
            <v>45357.581944444399</v>
          </cell>
          <cell r="I104" t="str">
            <v>Hat/Line</v>
          </cell>
          <cell r="J104" t="str">
            <v>Müşteri</v>
          </cell>
          <cell r="L104" t="str">
            <v>E-Kabinet</v>
          </cell>
          <cell r="M104" t="str">
            <v>KABİN KLİMASI FF-04 SİGORTA DEĞERİ YANLIŞ</v>
          </cell>
          <cell r="N104" t="str">
            <v>DOĞRU DEĞER SİGORTA DEĞİŞİMİ YAPILDI</v>
          </cell>
          <cell r="P104" t="str">
            <v>C-Uyarı, sürüş devamlılığı</v>
          </cell>
          <cell r="Q104" t="str">
            <v>B(Servisten çekmeye etki eden arıza)</v>
          </cell>
          <cell r="R104" t="str">
            <v>N.A(Yaralanma yok)</v>
          </cell>
          <cell r="S104" t="str">
            <v>(I) İlk Defa Karşılaşılan Arıza</v>
          </cell>
          <cell r="U104" t="str">
            <v>Bozankaya</v>
          </cell>
          <cell r="V104" t="str">
            <v>Üretim</v>
          </cell>
          <cell r="W104" t="str">
            <v/>
          </cell>
          <cell r="X104" t="str">
            <v>ELTESAN ELEKTRO MEKANİK SOĞUTMA SAN</v>
          </cell>
          <cell r="AD104" t="str">
            <v/>
          </cell>
          <cell r="AE104">
            <v>45357.583333333299</v>
          </cell>
          <cell r="AG104" t="str">
            <v>Eltesan</v>
          </cell>
          <cell r="AH104" t="str">
            <v>KLIMA UNITESİ /Eltesan/Hispacold 41,5 kW</v>
          </cell>
          <cell r="AI104" t="str">
            <v>H500-7240</v>
          </cell>
          <cell r="AJ104">
            <v>1</v>
          </cell>
          <cell r="AL104" t="str">
            <v/>
          </cell>
          <cell r="AM104" t="str">
            <v/>
          </cell>
          <cell r="AP104" t="str">
            <v/>
          </cell>
          <cell r="AQ104" t="str">
            <v/>
          </cell>
          <cell r="AT104" t="str">
            <v/>
          </cell>
          <cell r="AV104" t="str">
            <v/>
          </cell>
          <cell r="AW104" t="str">
            <v/>
          </cell>
          <cell r="AX104" t="str">
            <v/>
          </cell>
          <cell r="AZ104">
            <v>1</v>
          </cell>
          <cell r="BA104">
            <v>45357.625</v>
          </cell>
        </row>
        <row r="105">
          <cell r="C105" t="str">
            <v>KAY5+6</v>
          </cell>
          <cell r="D105" t="str">
            <v>3880(9)</v>
          </cell>
          <cell r="E105" t="str">
            <v>MA</v>
          </cell>
          <cell r="F105">
            <v>260</v>
          </cell>
          <cell r="G105" t="str">
            <v>BOZ-KAY5+6-FF-104</v>
          </cell>
          <cell r="H105">
            <v>45357.582638888904</v>
          </cell>
          <cell r="I105" t="str">
            <v>Hat/Line</v>
          </cell>
          <cell r="J105" t="str">
            <v>Müşteri</v>
          </cell>
          <cell r="L105" t="str">
            <v>HVAC Sürücü</v>
          </cell>
          <cell r="M105" t="str">
            <v>KABİN KLİMASI ÇALIŞMIYOR</v>
          </cell>
          <cell r="N105" t="str">
            <v>MASTERCARD DEĞİŞİMİ YAPILDI SORUN GİDERİLDİ</v>
          </cell>
          <cell r="P105" t="str">
            <v>A-Sürüşü engeller</v>
          </cell>
          <cell r="Q105" t="str">
            <v>B(Servisten çekmeye etki eden arıza)</v>
          </cell>
          <cell r="R105" t="str">
            <v>N.A(Yaralanma yok)</v>
          </cell>
          <cell r="S105" t="str">
            <v>(II) Aynı Araçta Tekrarlayan Arıza</v>
          </cell>
          <cell r="U105" t="str">
            <v>Tedarikçi</v>
          </cell>
          <cell r="V105" t="str">
            <v>ELTESAN ELEKTRO MEKANİK SOĞUTMA SAN</v>
          </cell>
          <cell r="W105" t="str">
            <v>Evet</v>
          </cell>
          <cell r="X105" t="str">
            <v>ELTESAN ELEKTRO MEKANİK SOĞUTMA SAN</v>
          </cell>
          <cell r="AD105" t="str">
            <v/>
          </cell>
          <cell r="AE105">
            <v>45358.208333333299</v>
          </cell>
          <cell r="AG105" t="str">
            <v>Eltesan</v>
          </cell>
          <cell r="AH105" t="str">
            <v>KLIMA UNITESİ /Eltesan/Hispacold 41,5 kW</v>
          </cell>
          <cell r="AI105" t="str">
            <v>H500-7240</v>
          </cell>
          <cell r="AJ105">
            <v>1</v>
          </cell>
          <cell r="AL105" t="str">
            <v/>
          </cell>
          <cell r="AM105" t="str">
            <v/>
          </cell>
          <cell r="AP105" t="str">
            <v/>
          </cell>
          <cell r="AQ105" t="str">
            <v/>
          </cell>
          <cell r="AT105" t="str">
            <v/>
          </cell>
          <cell r="AV105" t="str">
            <v/>
          </cell>
          <cell r="AW105" t="str">
            <v/>
          </cell>
          <cell r="AX105" t="str">
            <v/>
          </cell>
          <cell r="AZ105">
            <v>1</v>
          </cell>
          <cell r="BA105">
            <v>45358.375</v>
          </cell>
        </row>
        <row r="106">
          <cell r="C106" t="str">
            <v>KAY5+6</v>
          </cell>
          <cell r="D106" t="str">
            <v>3880(9)</v>
          </cell>
          <cell r="E106" t="str">
            <v>MA</v>
          </cell>
          <cell r="F106">
            <v>270</v>
          </cell>
          <cell r="G106" t="str">
            <v>BOZ-KAY5+6-FF-105</v>
          </cell>
          <cell r="H106">
            <v>45357.582638888904</v>
          </cell>
          <cell r="I106" t="str">
            <v>Hat/Line</v>
          </cell>
          <cell r="J106" t="str">
            <v>Müşteri</v>
          </cell>
          <cell r="L106" t="str">
            <v>HVAC Sürücü</v>
          </cell>
          <cell r="M106" t="str">
            <v>KABİN KLİMASI ÇALIŞMIYOR</v>
          </cell>
          <cell r="N106" t="str">
            <v>MASTERCARD DEĞİŞİMİ YAPILDI</v>
          </cell>
          <cell r="P106" t="str">
            <v>A-Sürüşü engeller</v>
          </cell>
          <cell r="Q106" t="str">
            <v>B(Servisten çekmeye etki eden arıza)</v>
          </cell>
          <cell r="R106" t="str">
            <v>N.A(Yaralanma yok)</v>
          </cell>
          <cell r="S106" t="str">
            <v>(II) Aynı Araçta Tekrarlayan Arıza</v>
          </cell>
          <cell r="U106" t="str">
            <v>Tedarikçi</v>
          </cell>
          <cell r="V106" t="str">
            <v>ELTESAN ELEKTRO MEKANİK SOĞUTMA SAN</v>
          </cell>
          <cell r="W106" t="str">
            <v>Evet</v>
          </cell>
          <cell r="X106" t="str">
            <v>ELTESAN ELEKTRO MEKANİK SOĞUTMA SAN</v>
          </cell>
          <cell r="AD106" t="str">
            <v/>
          </cell>
          <cell r="AE106">
            <v>45358.208333333299</v>
          </cell>
          <cell r="AG106" t="str">
            <v>Eltesan</v>
          </cell>
          <cell r="AH106" t="str">
            <v>KLIMA UNITESİ /Eltesan/Hispacold 41,5 kW</v>
          </cell>
          <cell r="AI106" t="str">
            <v>H500-7240</v>
          </cell>
          <cell r="AJ106">
            <v>1</v>
          </cell>
          <cell r="AL106" t="str">
            <v/>
          </cell>
          <cell r="AM106" t="str">
            <v/>
          </cell>
          <cell r="AP106" t="str">
            <v/>
          </cell>
          <cell r="AQ106" t="str">
            <v/>
          </cell>
          <cell r="AT106" t="str">
            <v/>
          </cell>
          <cell r="AV106" t="str">
            <v/>
          </cell>
          <cell r="AW106" t="str">
            <v/>
          </cell>
          <cell r="AX106" t="str">
            <v/>
          </cell>
          <cell r="AZ106">
            <v>1</v>
          </cell>
          <cell r="BA106">
            <v>45358.375</v>
          </cell>
        </row>
        <row r="107">
          <cell r="C107" t="str">
            <v>KAY5+6</v>
          </cell>
          <cell r="D107" t="str">
            <v>3880(9)</v>
          </cell>
          <cell r="E107" t="str">
            <v>MA</v>
          </cell>
          <cell r="F107">
            <v>280</v>
          </cell>
          <cell r="G107" t="str">
            <v>BOZ-KAY5+6-FF-106</v>
          </cell>
          <cell r="H107">
            <v>45357.582905092597</v>
          </cell>
          <cell r="I107" t="str">
            <v>Hat/Line</v>
          </cell>
          <cell r="J107" t="str">
            <v>Müşteri</v>
          </cell>
          <cell r="L107" t="str">
            <v>HVAC Sürücü</v>
          </cell>
          <cell r="M107" t="str">
            <v>kabin klima çalışmıyor</v>
          </cell>
          <cell r="N107" t="str">
            <v>mastercard değişimi yapıldı</v>
          </cell>
          <cell r="P107" t="str">
            <v>C-Uyarı, sürüş devamlılığı</v>
          </cell>
          <cell r="Q107" t="str">
            <v>B(Servisten çekmeye etki eden arıza)</v>
          </cell>
          <cell r="R107" t="str">
            <v>N.A(Yaralanma yok)</v>
          </cell>
          <cell r="S107" t="str">
            <v>(II) Aynı Araçta Tekrarlayan Arıza</v>
          </cell>
          <cell r="U107" t="str">
            <v>Tedarikçi</v>
          </cell>
          <cell r="V107" t="str">
            <v>ELTESAN ELEKTRO MEKANİK SOĞUTMA SAN</v>
          </cell>
          <cell r="W107" t="str">
            <v>Evet</v>
          </cell>
          <cell r="X107" t="str">
            <v>ELTESAN ELEKTRO MEKANİK SOĞUTMA SAN</v>
          </cell>
          <cell r="AD107" t="str">
            <v>*Ekipman değiştirilecek</v>
          </cell>
          <cell r="AE107">
            <v>45527.469305555598</v>
          </cell>
          <cell r="AG107" t="str">
            <v>Eltesan</v>
          </cell>
          <cell r="AH107" t="str">
            <v>KLIMA UNITESİ /Eltesan/Hispacold 41,5 kW</v>
          </cell>
          <cell r="AI107" t="str">
            <v>H500-7240</v>
          </cell>
          <cell r="AJ107">
            <v>1</v>
          </cell>
          <cell r="AL107" t="str">
            <v/>
          </cell>
          <cell r="AM107" t="str">
            <v/>
          </cell>
          <cell r="AP107" t="str">
            <v/>
          </cell>
          <cell r="AQ107" t="str">
            <v/>
          </cell>
          <cell r="AT107" t="str">
            <v/>
          </cell>
          <cell r="AV107" t="str">
            <v/>
          </cell>
          <cell r="AW107" t="str">
            <v/>
          </cell>
          <cell r="AX107" t="str">
            <v/>
          </cell>
          <cell r="AZ107" t="str">
            <v/>
          </cell>
          <cell r="BA107">
            <v>45527.583333333299</v>
          </cell>
        </row>
        <row r="108">
          <cell r="C108" t="str">
            <v>KAY5+6</v>
          </cell>
          <cell r="D108" t="str">
            <v>3872(1)</v>
          </cell>
          <cell r="E108" t="str">
            <v>RB</v>
          </cell>
          <cell r="F108">
            <v>41623</v>
          </cell>
          <cell r="G108" t="str">
            <v>BOZ-KAY5+6-FF-107</v>
          </cell>
          <cell r="H108">
            <v>45358.586111111101</v>
          </cell>
          <cell r="I108" t="str">
            <v>Hat/Line</v>
          </cell>
          <cell r="J108" t="str">
            <v>Müşteri</v>
          </cell>
          <cell r="L108" t="str">
            <v>PA/PIS/CCTV</v>
          </cell>
          <cell r="M108" t="str">
            <v>07.03.2024 TARİHİNDE GERÇEKLEŞTİRİLEN SAHA DENETİMİNDE 3872 NOLU ARAÇTA KAPI ÜSTÜ BİLGİLENDİRMELERİNİN AKTİF OLMADIĞI TESPİT EDİLMİŞTİR.</v>
          </cell>
          <cell r="N108" t="str">
            <v>KONTROL MERKEZİ TARAFINDAN KONTROL ETTİRİLDİ ARAÇTA TÜM YOLCU BİLGİLENDİRME EKRANLARI ÇALIŞMAKTADIR.</v>
          </cell>
          <cell r="P108" t="str">
            <v>B-Hız veya güç azalması</v>
          </cell>
          <cell r="Q108" t="str">
            <v>B(Servisten çekmeye etki eden arıza)</v>
          </cell>
          <cell r="R108" t="str">
            <v>N.A(Yaralanma yok)</v>
          </cell>
          <cell r="S108" t="str">
            <v>(II) Aynı Araçta Tekrarlayan Arıza</v>
          </cell>
          <cell r="U108" t="str">
            <v>Tedarikçi</v>
          </cell>
          <cell r="V108" t="str">
            <v>ATAK ULAŞIM SAN.TİC.LTD.ŞTİ.</v>
          </cell>
          <cell r="W108" t="str">
            <v>Evet</v>
          </cell>
          <cell r="X108" t="str">
            <v>ATAK ULAŞIM SAN.TİC.LTD.ŞTİ.</v>
          </cell>
          <cell r="AD108" t="str">
            <v>*Ekipman değiştirilecek</v>
          </cell>
          <cell r="AE108">
            <v>45526.486377314803</v>
          </cell>
          <cell r="AG108" t="str">
            <v>Atak</v>
          </cell>
          <cell r="AH108" t="str">
            <v>STRETCH LCD EKRAN</v>
          </cell>
          <cell r="AI108" t="str">
            <v>E410-7003</v>
          </cell>
          <cell r="AJ108">
            <v>1</v>
          </cell>
          <cell r="AL108" t="str">
            <v/>
          </cell>
          <cell r="AM108" t="str">
            <v/>
          </cell>
          <cell r="AP108" t="str">
            <v/>
          </cell>
          <cell r="AQ108" t="str">
            <v/>
          </cell>
          <cell r="AT108" t="str">
            <v/>
          </cell>
          <cell r="AV108" t="str">
            <v/>
          </cell>
          <cell r="AW108" t="str">
            <v/>
          </cell>
          <cell r="AX108" t="str">
            <v/>
          </cell>
          <cell r="AZ108">
            <v>1</v>
          </cell>
          <cell r="BA108">
            <v>45526.5625</v>
          </cell>
        </row>
        <row r="109">
          <cell r="C109" t="str">
            <v>KAY5+6</v>
          </cell>
          <cell r="D109" t="str">
            <v>3876(5)</v>
          </cell>
          <cell r="E109" t="str">
            <v>MB</v>
          </cell>
          <cell r="F109">
            <v>42000</v>
          </cell>
          <cell r="G109" t="str">
            <v>BOZ-KAY5+6-FF-108</v>
          </cell>
          <cell r="H109">
            <v>45358.672222222202</v>
          </cell>
          <cell r="I109" t="str">
            <v>Hat/Line</v>
          </cell>
          <cell r="J109" t="str">
            <v>Müşteri</v>
          </cell>
          <cell r="L109" t="str">
            <v>Kabin Masası</v>
          </cell>
          <cell r="M109" t="str">
            <v>3876 nolu  araç kabin cb ivmekolu alt kısım plastiği kırılmıl</v>
          </cell>
          <cell r="N109" t="str">
            <v>ivme kolu topuzu alt kısımdan kırılmış değişimi talep edilmektedir</v>
          </cell>
          <cell r="P109" t="str">
            <v>C-Uyarı, sürüş devamlılığı</v>
          </cell>
          <cell r="Q109" t="str">
            <v>C(Sisteme etki etmeyen arıza)</v>
          </cell>
          <cell r="R109" t="str">
            <v>N.A(Yaralanma yok)</v>
          </cell>
          <cell r="S109" t="str">
            <v>(I) İlk Defa Karşılaşılan Arıza</v>
          </cell>
          <cell r="U109" t="str">
            <v>Tedarikçi</v>
          </cell>
          <cell r="V109" t="str">
            <v>MEDCOM SP. Z O.O.</v>
          </cell>
          <cell r="W109" t="str">
            <v>Evet</v>
          </cell>
          <cell r="X109" t="str">
            <v>MEDCOM SP. Z O.O.</v>
          </cell>
          <cell r="AD109" t="str">
            <v/>
          </cell>
          <cell r="AE109">
            <v>45528.284467592603</v>
          </cell>
          <cell r="AG109" t="str">
            <v>Medcom</v>
          </cell>
          <cell r="AH109" t="str">
            <v>MASTER CONTRROLER S334 C36B</v>
          </cell>
          <cell r="AI109" t="str">
            <v>E300-7001</v>
          </cell>
          <cell r="AJ109">
            <v>1</v>
          </cell>
          <cell r="AL109" t="str">
            <v/>
          </cell>
          <cell r="AM109" t="str">
            <v/>
          </cell>
          <cell r="AP109" t="str">
            <v/>
          </cell>
          <cell r="AQ109" t="str">
            <v/>
          </cell>
          <cell r="AT109" t="str">
            <v/>
          </cell>
          <cell r="AV109" t="str">
            <v/>
          </cell>
          <cell r="AW109" t="str">
            <v/>
          </cell>
          <cell r="AX109" t="str">
            <v/>
          </cell>
          <cell r="AZ109">
            <v>2</v>
          </cell>
          <cell r="BA109">
            <v>45528.458333333299</v>
          </cell>
        </row>
        <row r="110">
          <cell r="C110" t="str">
            <v>KAY5+6</v>
          </cell>
          <cell r="D110" t="str">
            <v>3880(9)</v>
          </cell>
          <cell r="E110" t="str">
            <v>MA</v>
          </cell>
          <cell r="F110">
            <v>37450</v>
          </cell>
          <cell r="G110" t="str">
            <v>BOZ-KAY5+6-FF-109</v>
          </cell>
          <cell r="H110">
            <v>45359.172916666699</v>
          </cell>
          <cell r="I110" t="str">
            <v>Hat/Line</v>
          </cell>
          <cell r="J110" t="str">
            <v>Müşteri</v>
          </cell>
          <cell r="L110" t="str">
            <v>HVAC Sürücü</v>
          </cell>
          <cell r="M110" t="str">
            <v>MAKİNİST KABİNİ KLİMALAR ISITMA YAPMIYOR.</v>
          </cell>
          <cell r="N110" t="str">
            <v>MASTERCARD KOMUT ALMIYORDU. TEKRAR YAZILIM YÜKLENDİ. FAKAT DÜZELMEDİ. MASTER CARD DEĞİŞİMİ YAPILDI.</v>
          </cell>
          <cell r="P110" t="str">
            <v>B-Hız veya güç azalması</v>
          </cell>
          <cell r="Q110" t="str">
            <v>B(Servisten çekmeye etki eden arıza)</v>
          </cell>
          <cell r="R110" t="str">
            <v>N.A(Yaralanma yok)</v>
          </cell>
          <cell r="S110" t="str">
            <v>(II) Aynı Araçta Tekrarlayan Arıza</v>
          </cell>
          <cell r="U110" t="str">
            <v>Tedarikçi</v>
          </cell>
          <cell r="V110" t="str">
            <v>ELTESAN ELEKTRO MEKANİK SOĞUTMA SAN</v>
          </cell>
          <cell r="W110" t="str">
            <v>Evet</v>
          </cell>
          <cell r="X110" t="str">
            <v>ELTESAN ELEKTRO MEKANİK SOĞUTMA SAN</v>
          </cell>
          <cell r="AD110" t="str">
            <v>*Ekipman değiştirilecek</v>
          </cell>
          <cell r="AE110">
            <v>45526.467870370398</v>
          </cell>
          <cell r="AG110" t="str">
            <v>Eltesan</v>
          </cell>
          <cell r="AH110" t="str">
            <v>KLIMA UNITESİ /Eltesan/Hispacold 41,5 kW</v>
          </cell>
          <cell r="AI110" t="str">
            <v>H500-7240</v>
          </cell>
          <cell r="AJ110">
            <v>1</v>
          </cell>
          <cell r="AL110" t="str">
            <v/>
          </cell>
          <cell r="AM110" t="str">
            <v/>
          </cell>
          <cell r="AP110" t="str">
            <v/>
          </cell>
          <cell r="AQ110" t="str">
            <v/>
          </cell>
          <cell r="AT110" t="str">
            <v/>
          </cell>
          <cell r="AV110" t="str">
            <v/>
          </cell>
          <cell r="AW110" t="str">
            <v/>
          </cell>
          <cell r="AX110" t="str">
            <v/>
          </cell>
          <cell r="AZ110">
            <v>1</v>
          </cell>
          <cell r="BA110">
            <v>45526.5625</v>
          </cell>
        </row>
        <row r="111">
          <cell r="C111" t="str">
            <v>KAY5+6</v>
          </cell>
          <cell r="D111" t="str">
            <v>3881(10)</v>
          </cell>
          <cell r="E111" t="str">
            <v>MA</v>
          </cell>
          <cell r="F111">
            <v>30265</v>
          </cell>
          <cell r="G111" t="str">
            <v>BOZ-KAY5+6-FF-110</v>
          </cell>
          <cell r="H111">
            <v>45359.1743055556</v>
          </cell>
          <cell r="I111" t="str">
            <v>Hat/Line</v>
          </cell>
          <cell r="J111" t="str">
            <v>Müşteri</v>
          </cell>
          <cell r="L111" t="str">
            <v>HVAC Sürücü</v>
          </cell>
          <cell r="M111" t="str">
            <v>MAKİNİST KABİNİ KLİMALAR ISITMA YAPMIYOR.</v>
          </cell>
          <cell r="N111" t="str">
            <v>MA KABİN MASTER CARD DEĞİŞİMİ YAPILDI.</v>
          </cell>
          <cell r="P111" t="str">
            <v>B-Hız veya güç azalması</v>
          </cell>
          <cell r="Q111" t="str">
            <v>B(Servisten çekmeye etki eden arıza)</v>
          </cell>
          <cell r="R111" t="str">
            <v>N.A(Yaralanma yok)</v>
          </cell>
          <cell r="S111" t="str">
            <v>(II) Aynı Araçta Tekrarlayan Arıza</v>
          </cell>
          <cell r="U111" t="str">
            <v>Tedarikçi</v>
          </cell>
          <cell r="V111" t="str">
            <v>ELTESAN ELEKTRO MEKANİK SOĞUTMA SAN</v>
          </cell>
          <cell r="W111" t="str">
            <v>Evet</v>
          </cell>
          <cell r="X111" t="str">
            <v>ELTESAN ELEKTRO MEKANİK SOĞUTMA SAN</v>
          </cell>
          <cell r="AD111" t="str">
            <v>*Ekipman değiştirilecek</v>
          </cell>
          <cell r="AE111">
            <v>45526.592361111099</v>
          </cell>
          <cell r="AG111" t="str">
            <v>Eltesan</v>
          </cell>
          <cell r="AH111" t="str">
            <v>KLIMA UNITESİ /Eltesan/Hispacold 41,5 kW</v>
          </cell>
          <cell r="AI111" t="str">
            <v>H500-7240</v>
          </cell>
          <cell r="AJ111">
            <v>1</v>
          </cell>
          <cell r="AL111" t="str">
            <v/>
          </cell>
          <cell r="AM111" t="str">
            <v/>
          </cell>
          <cell r="AP111" t="str">
            <v/>
          </cell>
          <cell r="AQ111" t="str">
            <v/>
          </cell>
          <cell r="AT111" t="str">
            <v/>
          </cell>
          <cell r="AV111" t="str">
            <v/>
          </cell>
          <cell r="AW111" t="str">
            <v/>
          </cell>
          <cell r="AX111" t="str">
            <v/>
          </cell>
          <cell r="AZ111">
            <v>1</v>
          </cell>
          <cell r="BA111">
            <v>45526.645833333299</v>
          </cell>
        </row>
        <row r="112">
          <cell r="C112" t="str">
            <v>KAY5+6</v>
          </cell>
          <cell r="D112" t="str">
            <v>3877(6)</v>
          </cell>
          <cell r="E112" t="str">
            <v>MB</v>
          </cell>
          <cell r="F112">
            <v>18628</v>
          </cell>
          <cell r="G112" t="str">
            <v>BOZ-KAY5+6-FF-111</v>
          </cell>
          <cell r="H112">
            <v>45359.868750000001</v>
          </cell>
          <cell r="I112" t="str">
            <v>Hat/Line</v>
          </cell>
          <cell r="J112" t="str">
            <v>Müşteri</v>
          </cell>
          <cell r="L112" t="str">
            <v>HVAC Sürücü</v>
          </cell>
          <cell r="M112" t="str">
            <v>KABİN ISITMA YAPMIYOR</v>
          </cell>
          <cell r="N112" t="str">
            <v>KONTROLLERİ YAPILDI. KLİMA FORCED MODDA HİÇBİR ŞEKİLDE KOMUT ALMIYORDU VE KONDENSER FAN SÜREKLİ ÇALIŞIYORDU. MASTERCARD'A YAZILIM YÜKLENDİ FAKAT DÜZELMEDİ. MASTER CARD DEĞİŞİMİ YAPILDI. YAZILIM YÜKLENDİ. TEST YAPILDI. NORMAL ÇALIŞIYOR.</v>
          </cell>
          <cell r="P112" t="str">
            <v>B-Hız veya güç azalması</v>
          </cell>
          <cell r="Q112" t="str">
            <v>B(Servisten çekmeye etki eden arıza)</v>
          </cell>
          <cell r="R112" t="str">
            <v>N.A(Yaralanma yok)</v>
          </cell>
          <cell r="S112" t="str">
            <v>(II) Aynı Araçta Tekrarlayan Arıza</v>
          </cell>
          <cell r="U112" t="str">
            <v>Tedarikçi</v>
          </cell>
          <cell r="V112" t="str">
            <v>ELTESAN ELEKTRO MEKANİK SOĞUTMA SAN</v>
          </cell>
          <cell r="W112" t="str">
            <v>Evet</v>
          </cell>
          <cell r="X112" t="str">
            <v>ELTESAN ELEKTRO MEKANİK SOĞUTMA SAN</v>
          </cell>
          <cell r="AD112" t="str">
            <v>*Ekipman değiştirilecek</v>
          </cell>
          <cell r="AE112">
            <v>45526.4749884259</v>
          </cell>
          <cell r="AG112" t="str">
            <v>Eltesan</v>
          </cell>
          <cell r="AH112" t="str">
            <v>KLIMA UNITESİ /Eltesan/Hispacold 41,5 kW</v>
          </cell>
          <cell r="AI112" t="str">
            <v>H500-7240</v>
          </cell>
          <cell r="AJ112">
            <v>1</v>
          </cell>
          <cell r="AL112" t="str">
            <v/>
          </cell>
          <cell r="AM112" t="str">
            <v/>
          </cell>
          <cell r="AP112" t="str">
            <v/>
          </cell>
          <cell r="AQ112" t="str">
            <v/>
          </cell>
          <cell r="AT112" t="str">
            <v/>
          </cell>
          <cell r="AV112" t="str">
            <v/>
          </cell>
          <cell r="AW112" t="str">
            <v/>
          </cell>
          <cell r="AX112" t="str">
            <v/>
          </cell>
          <cell r="AZ112">
            <v>1</v>
          </cell>
          <cell r="BA112">
            <v>45526.541666666701</v>
          </cell>
        </row>
        <row r="113">
          <cell r="C113" t="str">
            <v>KAY5+6</v>
          </cell>
          <cell r="D113" t="str">
            <v>3877(6)</v>
          </cell>
          <cell r="E113" t="str">
            <v>RB</v>
          </cell>
          <cell r="F113">
            <v>28012</v>
          </cell>
          <cell r="G113" t="str">
            <v>BOZ-KAY5+6-FF-112</v>
          </cell>
          <cell r="H113">
            <v>45360.491666666698</v>
          </cell>
          <cell r="I113" t="str">
            <v>Hat/Line</v>
          </cell>
          <cell r="J113" t="str">
            <v>Müşteri</v>
          </cell>
          <cell r="L113" t="str">
            <v>HVAC Yolcu</v>
          </cell>
          <cell r="M113" t="str">
            <v>RB HVAC TAVAN ISITICI REZİSTANSINDA PATLAK VAR.</v>
          </cell>
          <cell r="N113" t="str">
            <v>PATLAK OLAN REZİSTANS DEĞİŞİMİ YAPILDI.</v>
          </cell>
          <cell r="P113" t="str">
            <v>B-Hız veya güç azalması</v>
          </cell>
          <cell r="Q113" t="str">
            <v>B(Servisten çekmeye etki eden arıza)</v>
          </cell>
          <cell r="R113" t="str">
            <v>N.A(Yaralanma yok)</v>
          </cell>
          <cell r="S113" t="str">
            <v>(I) İlk Defa Karşılaşılan Arıza</v>
          </cell>
          <cell r="U113" t="str">
            <v>Tedarikçi</v>
          </cell>
          <cell r="V113" t="str">
            <v>ELTESAN ELEKTRO MEKANİK SOĞUTMA SAN</v>
          </cell>
          <cell r="W113" t="str">
            <v>Evet</v>
          </cell>
          <cell r="X113" t="str">
            <v>ELTESAN ELEKTRO MEKANİK SOĞUTMA SAN</v>
          </cell>
          <cell r="AD113" t="str">
            <v>*Ekipman değiştirilecek</v>
          </cell>
          <cell r="AE113">
            <v>45527.208333333299</v>
          </cell>
          <cell r="AG113" t="str">
            <v>Eltesan</v>
          </cell>
          <cell r="AH113" t="str">
            <v>KLIMA UNITESİ /Eltesan/Hispacold 41,5 kW</v>
          </cell>
          <cell r="AI113" t="str">
            <v>H500-7240</v>
          </cell>
          <cell r="AJ113">
            <v>1</v>
          </cell>
          <cell r="AL113" t="str">
            <v/>
          </cell>
          <cell r="AM113" t="str">
            <v/>
          </cell>
          <cell r="AP113" t="str">
            <v/>
          </cell>
          <cell r="AQ113" t="str">
            <v/>
          </cell>
          <cell r="AT113" t="str">
            <v/>
          </cell>
          <cell r="AV113" t="str">
            <v/>
          </cell>
          <cell r="AW113" t="str">
            <v/>
          </cell>
          <cell r="AX113" t="str">
            <v/>
          </cell>
          <cell r="AZ113">
            <v>2</v>
          </cell>
          <cell r="BA113">
            <v>45527.375</v>
          </cell>
        </row>
        <row r="114">
          <cell r="C114" t="str">
            <v>KAY5+6</v>
          </cell>
          <cell r="D114" t="str">
            <v>3878(7)</v>
          </cell>
          <cell r="E114" t="str">
            <v>MA</v>
          </cell>
          <cell r="F114">
            <v>58015</v>
          </cell>
          <cell r="G114" t="str">
            <v>BOZ-KAY5+6-FF-113</v>
          </cell>
          <cell r="H114">
            <v>45363.104895833298</v>
          </cell>
          <cell r="I114" t="str">
            <v>Hat/Line</v>
          </cell>
          <cell r="J114" t="str">
            <v>Müşteri</v>
          </cell>
          <cell r="L114" t="str">
            <v>Kapı</v>
          </cell>
          <cell r="M114" t="str">
            <v>3878 CA Kabin kapısı kitlenmiyor</v>
          </cell>
          <cell r="N114" t="str">
            <v>Kabin kapısı kilit mekanizması içeriden sıyırmış içeriden sıyırmış.Düzeltildi</v>
          </cell>
          <cell r="P114" t="str">
            <v>C-Uyarı, sürüş devamlılığı</v>
          </cell>
          <cell r="Q114" t="str">
            <v>C(Sisteme etki etmeyen arıza)</v>
          </cell>
          <cell r="R114" t="str">
            <v>N.A(Yaralanma yok)</v>
          </cell>
          <cell r="S114" t="str">
            <v>(II) Aynı Araçta Tekrarlayan Arıza</v>
          </cell>
          <cell r="U114" t="str">
            <v>Bozankaya</v>
          </cell>
          <cell r="V114" t="str">
            <v>Tasarım</v>
          </cell>
          <cell r="W114" t="str">
            <v>Evet</v>
          </cell>
          <cell r="X114" t="str">
            <v>GREBO OTOMOTİV SANAYİ A.Ş</v>
          </cell>
          <cell r="AD114" t="str">
            <v>*Ekipman tamir edilecek</v>
          </cell>
          <cell r="AE114">
            <v>45527.208333333299</v>
          </cell>
          <cell r="AG114" t="str">
            <v>BOZANKAYA</v>
          </cell>
          <cell r="AH114" t="str">
            <v>SURUCU KAPISI KOMPLESI</v>
          </cell>
          <cell r="AI114" t="str">
            <v>T110-7047</v>
          </cell>
          <cell r="AJ114">
            <v>1</v>
          </cell>
          <cell r="AL114" t="str">
            <v/>
          </cell>
          <cell r="AM114" t="str">
            <v/>
          </cell>
          <cell r="AP114" t="str">
            <v/>
          </cell>
          <cell r="AQ114" t="str">
            <v/>
          </cell>
          <cell r="AT114" t="str">
            <v/>
          </cell>
          <cell r="AV114" t="str">
            <v/>
          </cell>
          <cell r="AW114" t="str">
            <v/>
          </cell>
          <cell r="AX114" t="str">
            <v/>
          </cell>
          <cell r="AZ114">
            <v>2</v>
          </cell>
          <cell r="BA114">
            <v>45527.375</v>
          </cell>
        </row>
        <row r="115">
          <cell r="C115" t="str">
            <v>KAY5+6</v>
          </cell>
          <cell r="D115" t="str">
            <v>3879(8)</v>
          </cell>
          <cell r="E115" t="str">
            <v>MA</v>
          </cell>
          <cell r="F115">
            <v>42117</v>
          </cell>
          <cell r="G115" t="str">
            <v>BOZ-KAY5+6-FF-114</v>
          </cell>
          <cell r="H115">
            <v>45363.105555555601</v>
          </cell>
          <cell r="I115" t="str">
            <v>Hat/Line</v>
          </cell>
          <cell r="J115" t="str">
            <v>Müşteri</v>
          </cell>
          <cell r="L115" t="str">
            <v>Giydirme Dış</v>
          </cell>
          <cell r="M115" t="str">
            <v>SİLECEK SONA DOĞRU YAN DÖNÜYOR.</v>
          </cell>
          <cell r="N115" t="str">
            <v>SİLECEĞİN DÖNEN MEKANİZMALARI YAĞLANDI. NORMAL ÇALIŞIYOR.</v>
          </cell>
          <cell r="P115" t="str">
            <v>B-Hız veya güç azalması</v>
          </cell>
          <cell r="Q115" t="str">
            <v>B(Servisten çekmeye etki eden arıza)</v>
          </cell>
          <cell r="R115" t="str">
            <v>N.A(Yaralanma yok)</v>
          </cell>
          <cell r="S115" t="str">
            <v>(II) Aynı Araçta Tekrarlayan Arıza</v>
          </cell>
          <cell r="U115" t="str">
            <v>Bozankaya</v>
          </cell>
          <cell r="V115" t="str">
            <v>Tasarım</v>
          </cell>
          <cell r="W115" t="str">
            <v>Evet</v>
          </cell>
          <cell r="X115" t="str">
            <v>DENİZLER OTOMOTİV SAN. VE TİC.LTD.Ş</v>
          </cell>
          <cell r="AD115" t="str">
            <v>*Ekipman tamir edilecek</v>
          </cell>
          <cell r="AE115">
            <v>45526.612453703703</v>
          </cell>
          <cell r="AG115" t="str">
            <v>DENİZLER</v>
          </cell>
          <cell r="AH115" t="str">
            <v>SILECEK KOL KOMPLESI ANA KOL+YARDIMCI KO</v>
          </cell>
          <cell r="AI115" t="str">
            <v>M100-7069</v>
          </cell>
          <cell r="AJ115">
            <v>1</v>
          </cell>
          <cell r="AL115" t="str">
            <v/>
          </cell>
          <cell r="AM115" t="str">
            <v/>
          </cell>
          <cell r="AP115" t="str">
            <v/>
          </cell>
          <cell r="AQ115" t="str">
            <v/>
          </cell>
          <cell r="AT115" t="str">
            <v/>
          </cell>
          <cell r="AV115" t="str">
            <v/>
          </cell>
          <cell r="AW115" t="str">
            <v/>
          </cell>
          <cell r="AX115" t="str">
            <v/>
          </cell>
          <cell r="AZ115">
            <v>1</v>
          </cell>
          <cell r="BA115">
            <v>45526.645833333299</v>
          </cell>
        </row>
        <row r="116">
          <cell r="C116" t="str">
            <v>KAY5+6</v>
          </cell>
          <cell r="D116" t="str">
            <v>3874(3)</v>
          </cell>
          <cell r="E116" t="str">
            <v>RA</v>
          </cell>
          <cell r="F116">
            <v>53100</v>
          </cell>
          <cell r="G116" t="str">
            <v>BOZ-KAY5+6-FF-115</v>
          </cell>
          <cell r="H116">
            <v>45363.338194444397</v>
          </cell>
          <cell r="I116" t="str">
            <v>Hat/Line</v>
          </cell>
          <cell r="J116" t="str">
            <v>Müşteri</v>
          </cell>
          <cell r="L116" t="str">
            <v>PA/PIS/CCTV</v>
          </cell>
          <cell r="M116" t="str">
            <v>KAPI ÜZERİ EKRAN ÇALIŞMIYOR</v>
          </cell>
          <cell r="N116" t="str">
            <v>EKRAN DEĞİŞİMİ YAPILDI</v>
          </cell>
          <cell r="P116" t="str">
            <v>C-Uyarı, sürüş devamlılığı</v>
          </cell>
          <cell r="Q116" t="str">
            <v>B(Servisten çekmeye etki eden arıza)</v>
          </cell>
          <cell r="R116" t="str">
            <v>N.A(Yaralanma yok)</v>
          </cell>
          <cell r="S116" t="str">
            <v>(II) Aynı Araçta Tekrarlayan Arıza</v>
          </cell>
          <cell r="U116" t="str">
            <v>Tedarikçi</v>
          </cell>
          <cell r="V116" t="str">
            <v>ATAK ULAŞIM SAN.TİC.LTD.ŞTİ.</v>
          </cell>
          <cell r="W116" t="str">
            <v>Evet</v>
          </cell>
          <cell r="X116" t="str">
            <v>ATAK ULAŞIM SAN.TİC.LTD.ŞTİ.</v>
          </cell>
          <cell r="AD116" t="str">
            <v>*Ekipman değiştirilecek</v>
          </cell>
          <cell r="AE116">
            <v>45441.25</v>
          </cell>
          <cell r="AG116" t="str">
            <v>Atak</v>
          </cell>
          <cell r="AH116" t="str">
            <v>STRETCH LCD EKRAN</v>
          </cell>
          <cell r="AI116" t="str">
            <v>E410-7003</v>
          </cell>
          <cell r="AJ116">
            <v>1</v>
          </cell>
          <cell r="AL116" t="str">
            <v/>
          </cell>
          <cell r="AM116" t="str">
            <v/>
          </cell>
          <cell r="AP116" t="str">
            <v/>
          </cell>
          <cell r="AQ116" t="str">
            <v/>
          </cell>
          <cell r="AT116" t="str">
            <v/>
          </cell>
          <cell r="AV116" t="str">
            <v/>
          </cell>
          <cell r="AW116" t="str">
            <v/>
          </cell>
          <cell r="AX116" t="str">
            <v/>
          </cell>
          <cell r="AZ116">
            <v>2</v>
          </cell>
          <cell r="BA116">
            <v>45441.375</v>
          </cell>
        </row>
        <row r="117">
          <cell r="C117" t="str">
            <v>KAY5+6</v>
          </cell>
          <cell r="D117" t="str">
            <v>3875(4)</v>
          </cell>
          <cell r="E117" t="str">
            <v>MA</v>
          </cell>
          <cell r="F117">
            <v>42010</v>
          </cell>
          <cell r="G117" t="str">
            <v>BOZ-KAY5+6-FF-116</v>
          </cell>
          <cell r="H117">
            <v>45363.630555555603</v>
          </cell>
          <cell r="I117" t="str">
            <v>Hat/Line</v>
          </cell>
          <cell r="J117" t="str">
            <v>Müşteri</v>
          </cell>
          <cell r="L117" t="str">
            <v>Kabin Masası</v>
          </cell>
          <cell r="M117" t="str">
            <v>CA KABİN ARIZA GÖSTERGE PANELİ YERİNDEN ÇIKMIŞ</v>
          </cell>
          <cell r="N117" t="str">
            <v>CA KABİN ARIZA GÖSTERGE PANELİ YERİNDEN ÇIKMIŞ YERİNE SABİTLENDİ.</v>
          </cell>
          <cell r="P117" t="str">
            <v>C-Uyarı, sürüş devamlılığı</v>
          </cell>
          <cell r="Q117" t="str">
            <v>C(Sisteme etki etmeyen arıza)</v>
          </cell>
          <cell r="R117" t="str">
            <v>N.A(Yaralanma yok)</v>
          </cell>
          <cell r="S117" t="str">
            <v>(II) Aynı Araçta Tekrarlayan Arıza</v>
          </cell>
          <cell r="U117" t="str">
            <v>Bozankaya</v>
          </cell>
          <cell r="V117" t="str">
            <v>Üretim</v>
          </cell>
          <cell r="W117" t="str">
            <v>Evet</v>
          </cell>
          <cell r="X117" t="str">
            <v>ATAK ULAŞIM SAN.TİC.LTD.ŞTİ.</v>
          </cell>
          <cell r="AD117" t="str">
            <v>*Ekipman tamir edilecek</v>
          </cell>
          <cell r="AE117">
            <v>45526.493321759299</v>
          </cell>
          <cell r="AG117" t="str">
            <v>Atak</v>
          </cell>
          <cell r="AH117" t="str">
            <v>İNDİKATÖR PANELİ</v>
          </cell>
          <cell r="AI117" t="str">
            <v>E300-7007</v>
          </cell>
          <cell r="AJ117">
            <v>1</v>
          </cell>
          <cell r="AL117" t="str">
            <v/>
          </cell>
          <cell r="AM117" t="str">
            <v/>
          </cell>
          <cell r="AP117" t="str">
            <v/>
          </cell>
          <cell r="AQ117" t="str">
            <v/>
          </cell>
          <cell r="AT117" t="str">
            <v/>
          </cell>
          <cell r="AV117" t="str">
            <v/>
          </cell>
          <cell r="AW117" t="str">
            <v/>
          </cell>
          <cell r="AX117" t="str">
            <v/>
          </cell>
          <cell r="AZ117">
            <v>1</v>
          </cell>
          <cell r="BA117">
            <v>45526.541666666701</v>
          </cell>
        </row>
        <row r="118">
          <cell r="C118" t="str">
            <v>KAY5+6</v>
          </cell>
          <cell r="D118" t="str">
            <v>3875(4)</v>
          </cell>
          <cell r="E118" t="str">
            <v>MA</v>
          </cell>
          <cell r="F118">
            <v>40252</v>
          </cell>
          <cell r="G118" t="str">
            <v>BOZ-KAY5+6-FF-117</v>
          </cell>
          <cell r="H118">
            <v>45363.630555555603</v>
          </cell>
          <cell r="I118" t="str">
            <v>Hat/Line</v>
          </cell>
          <cell r="J118" t="str">
            <v>Müşteri</v>
          </cell>
          <cell r="L118" t="str">
            <v>Kabin Masası</v>
          </cell>
          <cell r="M118" t="str">
            <v>CA KABİN ARIZA GÖSTERGE PANELİ YERİNDEN ÇIKMIŞ</v>
          </cell>
          <cell r="N118" t="str">
            <v>YERİNE SABİTLENDİ.</v>
          </cell>
          <cell r="P118" t="str">
            <v>C-Uyarı, sürüş devamlılığı</v>
          </cell>
          <cell r="Q118" t="str">
            <v>C(Sisteme etki etmeyen arıza)</v>
          </cell>
          <cell r="R118" t="str">
            <v>N.A(Yaralanma yok)</v>
          </cell>
          <cell r="S118" t="str">
            <v>(II) Aynı Araçta Tekrarlayan Arıza</v>
          </cell>
          <cell r="U118" t="str">
            <v>Bozankaya</v>
          </cell>
          <cell r="V118" t="str">
            <v>Üretim</v>
          </cell>
          <cell r="W118" t="str">
            <v>Evet</v>
          </cell>
          <cell r="X118" t="str">
            <v>ATAK ULAŞIM SAN.TİC.LTD.ŞTİ.</v>
          </cell>
          <cell r="AD118" t="str">
            <v>*Ekipman tamir edilecek</v>
          </cell>
          <cell r="AE118">
            <v>45526.482939814799</v>
          </cell>
          <cell r="AG118" t="str">
            <v>Atak</v>
          </cell>
          <cell r="AH118" t="str">
            <v>İNDİKATÖR PANELİ</v>
          </cell>
          <cell r="AI118" t="str">
            <v>E300-7007</v>
          </cell>
          <cell r="AJ118">
            <v>1</v>
          </cell>
          <cell r="AL118" t="str">
            <v/>
          </cell>
          <cell r="AM118" t="str">
            <v/>
          </cell>
          <cell r="AP118" t="str">
            <v/>
          </cell>
          <cell r="AQ118" t="str">
            <v/>
          </cell>
          <cell r="AT118" t="str">
            <v/>
          </cell>
          <cell r="AV118" t="str">
            <v/>
          </cell>
          <cell r="AW118" t="str">
            <v/>
          </cell>
          <cell r="AX118" t="str">
            <v/>
          </cell>
          <cell r="AZ118">
            <v>1</v>
          </cell>
          <cell r="BA118">
            <v>45526.541666666701</v>
          </cell>
        </row>
        <row r="119">
          <cell r="C119" t="str">
            <v>KAY5+6</v>
          </cell>
          <cell r="D119" t="str">
            <v>3880(9)</v>
          </cell>
          <cell r="E119" t="str">
            <v>MA</v>
          </cell>
          <cell r="F119">
            <v>39228</v>
          </cell>
          <cell r="G119" t="str">
            <v>BOZ-KAY5+6-FF-118</v>
          </cell>
          <cell r="H119">
            <v>45364.153472222199</v>
          </cell>
          <cell r="I119" t="str">
            <v>Hat/Line</v>
          </cell>
          <cell r="J119" t="str">
            <v>Müşteri</v>
          </cell>
          <cell r="L119" t="str">
            <v>HVAC Sürücü</v>
          </cell>
          <cell r="M119" t="str">
            <v>Kabin kliması ısıtma yapmıyor</v>
          </cell>
          <cell r="N119" t="str">
            <v>Kabin sensör ısıtma yapmıyor</v>
          </cell>
          <cell r="P119" t="str">
            <v>C-Uyarı, sürüş devamlılığı</v>
          </cell>
          <cell r="Q119" t="str">
            <v>B(Servisten çekmeye etki eden arıza)</v>
          </cell>
          <cell r="R119" t="str">
            <v>N.A(Yaralanma yok)</v>
          </cell>
          <cell r="S119" t="str">
            <v>(III) Farklı Araçlarda Tekrarlayan Arıza</v>
          </cell>
          <cell r="U119" t="str">
            <v>Tedarikçi</v>
          </cell>
          <cell r="V119" t="str">
            <v>ELTESAN ELEKTRO MEKANİK SOĞUTMA SAN</v>
          </cell>
          <cell r="W119" t="str">
            <v>Evet</v>
          </cell>
          <cell r="X119" t="str">
            <v>ELTESAN ELEKTRO MEKANİK SOĞUTMA SAN</v>
          </cell>
          <cell r="AD119" t="str">
            <v>*Ekipman tamir edilecek</v>
          </cell>
          <cell r="AE119">
            <v>45538.257592592599</v>
          </cell>
          <cell r="AG119" t="str">
            <v>Eltesan</v>
          </cell>
          <cell r="AH119" t="str">
            <v>KLIMA UNITESİ /Eltesan/Hispacold 41,5 kW</v>
          </cell>
          <cell r="AI119" t="str">
            <v>H500-7240</v>
          </cell>
          <cell r="AJ119">
            <v>1</v>
          </cell>
          <cell r="AL119" t="str">
            <v/>
          </cell>
          <cell r="AM119" t="str">
            <v/>
          </cell>
          <cell r="AP119" t="str">
            <v/>
          </cell>
          <cell r="AQ119" t="str">
            <v/>
          </cell>
          <cell r="AT119" t="str">
            <v/>
          </cell>
          <cell r="AV119" t="str">
            <v/>
          </cell>
          <cell r="AW119" t="str">
            <v/>
          </cell>
          <cell r="AX119" t="str">
            <v/>
          </cell>
          <cell r="AZ119">
            <v>1</v>
          </cell>
          <cell r="BA119">
            <v>45538.375</v>
          </cell>
        </row>
        <row r="120">
          <cell r="C120" t="str">
            <v>KAY5+6</v>
          </cell>
          <cell r="D120" t="str">
            <v>3879(8)</v>
          </cell>
          <cell r="E120" t="str">
            <v>P</v>
          </cell>
          <cell r="F120">
            <v>42117</v>
          </cell>
          <cell r="G120" t="str">
            <v>BOZ-KAY5+6-FF-119</v>
          </cell>
          <cell r="H120">
            <v>45364.316666666702</v>
          </cell>
          <cell r="I120" t="str">
            <v>Hat/Line</v>
          </cell>
          <cell r="J120" t="str">
            <v>Müşteri</v>
          </cell>
          <cell r="L120" t="str">
            <v>PA/PIS/CCTV</v>
          </cell>
          <cell r="M120" t="str">
            <v>12.03.2024 TARİHİNDE YAPILAN SAHA DENETİMİNDE SAAT 09:39 DA 3879 NUMARALI KAPI ÜSTÜ EKRANLARIN ÇALIŞMADIĞI TESPİT EDİLMİŞTİR.</v>
          </cell>
          <cell r="N120" t="str">
            <v>SİSTEM RESETLENDİ. ARIZA DEVAMLILIĞI GÖRÜLMEDİ.</v>
          </cell>
          <cell r="P120" t="str">
            <v>B-Hız veya güç azalması</v>
          </cell>
          <cell r="Q120" t="str">
            <v>B(Servisten çekmeye etki eden arıza)</v>
          </cell>
          <cell r="R120" t="str">
            <v>N.A(Yaralanma yok)</v>
          </cell>
          <cell r="S120" t="str">
            <v>(II) Aynı Araçta Tekrarlayan Arıza</v>
          </cell>
          <cell r="U120" t="str">
            <v>Tedarikçi</v>
          </cell>
          <cell r="V120" t="str">
            <v>ATAK ULAŞIM SAN.TİC.LTD.ŞTİ.</v>
          </cell>
          <cell r="W120" t="str">
            <v>Evet</v>
          </cell>
          <cell r="X120" t="str">
            <v>ATAK ULAŞIM SAN.TİC.LTD.ŞTİ.</v>
          </cell>
          <cell r="AD120" t="str">
            <v/>
          </cell>
          <cell r="AE120">
            <v>45526.511782407397</v>
          </cell>
          <cell r="AG120" t="str">
            <v>Atak</v>
          </cell>
          <cell r="AH120" t="str">
            <v>STRETCH LCD EKRAN</v>
          </cell>
          <cell r="AI120" t="str">
            <v>E410-7003</v>
          </cell>
          <cell r="AJ120">
            <v>1</v>
          </cell>
          <cell r="AL120" t="str">
            <v/>
          </cell>
          <cell r="AM120" t="str">
            <v/>
          </cell>
          <cell r="AP120" t="str">
            <v/>
          </cell>
          <cell r="AQ120" t="str">
            <v/>
          </cell>
          <cell r="AT120" t="str">
            <v/>
          </cell>
          <cell r="AV120" t="str">
            <v/>
          </cell>
          <cell r="AW120" t="str">
            <v/>
          </cell>
          <cell r="AX120" t="str">
            <v/>
          </cell>
          <cell r="AZ120">
            <v>1</v>
          </cell>
          <cell r="BA120">
            <v>45526.625</v>
          </cell>
        </row>
        <row r="121">
          <cell r="C121" t="str">
            <v>KAY5+6</v>
          </cell>
          <cell r="D121" t="str">
            <v>3874(3)</v>
          </cell>
          <cell r="E121" t="str">
            <v>MA</v>
          </cell>
          <cell r="F121">
            <v>52252</v>
          </cell>
          <cell r="G121" t="str">
            <v>BOZ-KAY5+6-FF-120</v>
          </cell>
          <cell r="H121">
            <v>45364.318055555603</v>
          </cell>
          <cell r="I121" t="str">
            <v>Hat/Line</v>
          </cell>
          <cell r="J121" t="str">
            <v>Müşteri</v>
          </cell>
          <cell r="L121" t="str">
            <v>PA/PIS/CCTV</v>
          </cell>
          <cell r="M121" t="str">
            <v>12.03.2024 TARİHİNDE YAPILAN SAHA DENETİMİNDE SAAT:11:04 DE 3874 NUMARALI ARACIN KAPI ÜSTÜ EKRANLARIN ÇALIŞMADIĞI TESPİT EDİLMİŞTİR.</v>
          </cell>
          <cell r="N121" t="str">
            <v>ARIZA 3876'DA. AU300 YENİDEN YAZILIM ATILDI. KAPI ÜSTÜ GÖRSELLER YENİDEN YÜKLENDİ. ARIZA DEVAMLILIĞI GÖRÜLMEDİ.</v>
          </cell>
          <cell r="P121" t="str">
            <v>B-Hız veya güç azalması</v>
          </cell>
          <cell r="Q121" t="str">
            <v>B(Servisten çekmeye etki eden arıza)</v>
          </cell>
          <cell r="R121" t="str">
            <v>N.A(Yaralanma yok)</v>
          </cell>
          <cell r="S121" t="str">
            <v>(II) Aynı Araçta Tekrarlayan Arıza</v>
          </cell>
          <cell r="U121" t="str">
            <v>Tedarikçi</v>
          </cell>
          <cell r="V121" t="str">
            <v>ATAK ULAŞIM SAN.TİC.LTD.ŞTİ.</v>
          </cell>
          <cell r="W121" t="str">
            <v>Evet</v>
          </cell>
          <cell r="X121" t="str">
            <v>ATAK ULAŞIM SAN.TİC.LTD.ŞTİ.</v>
          </cell>
          <cell r="AD121" t="str">
            <v>Yeni yazılım yüklendi</v>
          </cell>
          <cell r="AE121">
            <v>45526.490740740701</v>
          </cell>
          <cell r="AG121" t="str">
            <v>Atak</v>
          </cell>
          <cell r="AH121" t="str">
            <v>STRETCH LCD EKRAN</v>
          </cell>
          <cell r="AI121" t="str">
            <v>E410-7003</v>
          </cell>
          <cell r="AJ121">
            <v>1</v>
          </cell>
          <cell r="AL121" t="str">
            <v/>
          </cell>
          <cell r="AM121" t="str">
            <v/>
          </cell>
          <cell r="AP121" t="str">
            <v/>
          </cell>
          <cell r="AQ121" t="str">
            <v/>
          </cell>
          <cell r="AT121" t="str">
            <v/>
          </cell>
          <cell r="AV121" t="str">
            <v/>
          </cell>
          <cell r="AW121" t="str">
            <v/>
          </cell>
          <cell r="AX121" t="str">
            <v/>
          </cell>
          <cell r="AZ121">
            <v>1</v>
          </cell>
          <cell r="BA121">
            <v>45526.583333333299</v>
          </cell>
        </row>
        <row r="122">
          <cell r="C122" t="str">
            <v>KAY5+6</v>
          </cell>
          <cell r="D122" t="str">
            <v>3872(1)</v>
          </cell>
          <cell r="E122" t="str">
            <v>MA</v>
          </cell>
          <cell r="F122">
            <v>44000</v>
          </cell>
          <cell r="G122" t="str">
            <v>BOZ-KAY5+6-FF-121</v>
          </cell>
          <cell r="H122">
            <v>45364.319120370397</v>
          </cell>
          <cell r="I122" t="str">
            <v>Hat/Line</v>
          </cell>
          <cell r="J122" t="str">
            <v>Müşteri</v>
          </cell>
          <cell r="L122" t="str">
            <v>PA/PIS/CCTV</v>
          </cell>
          <cell r="M122" t="str">
            <v>12.03.2024 Tarihinde yapılan saha denetiminde  saat 11:49 da 3872 nolu aracın kapı üstü ekranların çalışmadığı tespit edilmiştir</v>
          </cell>
          <cell r="N122" t="str">
            <v>Görsel PC resetlendi.Arıza giderildi.</v>
          </cell>
          <cell r="P122" t="str">
            <v>C-Uyarı, sürüş devamlılığı</v>
          </cell>
          <cell r="Q122" t="str">
            <v>C(Sisteme etki etmeyen arıza)</v>
          </cell>
          <cell r="R122" t="str">
            <v>N.A(Yaralanma yok)</v>
          </cell>
          <cell r="S122" t="str">
            <v>(III) Farklı Araçlarda Tekrarlayan Arıza</v>
          </cell>
          <cell r="U122" t="str">
            <v>Tedarikçi</v>
          </cell>
          <cell r="V122" t="str">
            <v>ATAK ULAŞIM SAN.TİC.LTD.ŞTİ.</v>
          </cell>
          <cell r="W122" t="str">
            <v>Evet</v>
          </cell>
          <cell r="X122" t="str">
            <v>ATAK ULAŞIM SAN.TİC.LTD.ŞTİ.</v>
          </cell>
          <cell r="AD122" t="str">
            <v/>
          </cell>
          <cell r="AE122">
            <v>45526.5164814815</v>
          </cell>
          <cell r="AG122" t="str">
            <v/>
          </cell>
          <cell r="AH122" t="str">
            <v>STRETCH LCD EKRAN</v>
          </cell>
          <cell r="AI122" t="str">
            <v>E410-7003</v>
          </cell>
          <cell r="AJ122" t="str">
            <v/>
          </cell>
          <cell r="AL122" t="str">
            <v/>
          </cell>
          <cell r="AM122" t="str">
            <v/>
          </cell>
          <cell r="AP122" t="str">
            <v/>
          </cell>
          <cell r="AQ122" t="str">
            <v/>
          </cell>
          <cell r="AT122" t="str">
            <v/>
          </cell>
          <cell r="AV122" t="str">
            <v/>
          </cell>
          <cell r="AW122" t="str">
            <v/>
          </cell>
          <cell r="AX122" t="str">
            <v/>
          </cell>
          <cell r="AZ122" t="str">
            <v/>
          </cell>
          <cell r="BA122" t="str">
            <v/>
          </cell>
        </row>
        <row r="123">
          <cell r="C123" t="str">
            <v>KAY5+6</v>
          </cell>
          <cell r="D123" t="str">
            <v>3880(9)</v>
          </cell>
          <cell r="E123" t="str">
            <v>MA</v>
          </cell>
          <cell r="F123">
            <v>36952</v>
          </cell>
          <cell r="G123" t="str">
            <v>BOZ-KAY5+6-FF-122</v>
          </cell>
          <cell r="H123">
            <v>45365.21875</v>
          </cell>
          <cell r="I123" t="str">
            <v>Hat/Line</v>
          </cell>
          <cell r="J123" t="str">
            <v>Müşteri</v>
          </cell>
          <cell r="L123" t="str">
            <v>Kabin Masası</v>
          </cell>
          <cell r="M123" t="str">
            <v>3880-3881 NOLU KUPLAJLI ARACIN IMULARI ARIZALI OLMASI NEDENİYLE 6 SEFERDE 47 DK TEHİR MEYDANA GELMİŞTİR.</v>
          </cell>
          <cell r="N123" t="str">
            <v>81 NUMARALI ARAÇTAKİ İDU LİNE KABLOLARI DÜZELTİLDİ.</v>
          </cell>
          <cell r="P123" t="str">
            <v>A-Sürüşü engeller</v>
          </cell>
          <cell r="Q123" t="str">
            <v>A(Hareket etmeyi engelleyen arıza)</v>
          </cell>
          <cell r="R123" t="str">
            <v>N.A(Yaralanma yok)</v>
          </cell>
          <cell r="S123" t="str">
            <v>(I) İlk Defa Karşılaşılan Arıza</v>
          </cell>
          <cell r="U123" t="str">
            <v>Bozankaya</v>
          </cell>
          <cell r="V123" t="str">
            <v>Fabrika Test</v>
          </cell>
          <cell r="W123" t="str">
            <v>Evet</v>
          </cell>
          <cell r="X123" t="str">
            <v>Stadler Signalling Deutschland GmbH</v>
          </cell>
          <cell r="AD123" t="str">
            <v>*Ekipman tamir edilecek</v>
          </cell>
          <cell r="AE123">
            <v>45526.5842708333</v>
          </cell>
          <cell r="AG123" t="str">
            <v>Bozankaya</v>
          </cell>
          <cell r="AH123" t="str">
            <v>IMU 100 FZA KOMPLESI</v>
          </cell>
          <cell r="AI123" t="str">
            <v>E865-7011</v>
          </cell>
          <cell r="AJ123">
            <v>1</v>
          </cell>
          <cell r="AL123" t="str">
            <v/>
          </cell>
          <cell r="AM123" t="str">
            <v/>
          </cell>
          <cell r="AP123" t="str">
            <v/>
          </cell>
          <cell r="AQ123" t="str">
            <v/>
          </cell>
          <cell r="AT123" t="str">
            <v/>
          </cell>
          <cell r="AV123" t="str">
            <v/>
          </cell>
          <cell r="AW123" t="str">
            <v/>
          </cell>
          <cell r="AX123" t="str">
            <v/>
          </cell>
          <cell r="AZ123">
            <v>1</v>
          </cell>
          <cell r="BA123">
            <v>45526.645833333299</v>
          </cell>
        </row>
        <row r="124">
          <cell r="C124" t="str">
            <v>KAY5+6</v>
          </cell>
          <cell r="D124" t="str">
            <v>3873(2)</v>
          </cell>
          <cell r="E124" t="str">
            <v>MB</v>
          </cell>
          <cell r="F124">
            <v>49521</v>
          </cell>
          <cell r="G124" t="str">
            <v>BOZ-KAY5+6-FF-123</v>
          </cell>
          <cell r="H124">
            <v>45365.221527777801</v>
          </cell>
          <cell r="I124" t="str">
            <v>Hat/Line</v>
          </cell>
          <cell r="J124" t="str">
            <v>Müşteri</v>
          </cell>
          <cell r="L124" t="str">
            <v>Kapı</v>
          </cell>
          <cell r="M124" t="str">
            <v>CB KABİNDEN ARAÇ KAPILARI SERBEST OLMUYOR</v>
          </cell>
          <cell r="N124" t="str">
            <v>NB-F01 SİGORTASI ATMIŞ KALDIRILDI</v>
          </cell>
          <cell r="P124" t="str">
            <v>A-Sürüşü engeller</v>
          </cell>
          <cell r="Q124" t="str">
            <v>B(Servisten çekmeye etki eden arıza)</v>
          </cell>
          <cell r="R124" t="str">
            <v>N.A(Yaralanma yok)</v>
          </cell>
          <cell r="S124" t="str">
            <v>(I) İlk Defa Karşılaşılan Arıza</v>
          </cell>
          <cell r="U124" t="str">
            <v>Tedarikçi</v>
          </cell>
          <cell r="V124" t="str">
            <v>ELTESAN ELEKTRO MEKANİK SOĞUTMA SAN</v>
          </cell>
          <cell r="W124" t="str">
            <v>Evet</v>
          </cell>
          <cell r="X124" t="str">
            <v>Bozankaya</v>
          </cell>
          <cell r="AD124" t="str">
            <v>*Arıza çözülecek</v>
          </cell>
          <cell r="AE124">
            <v>45526.580682870401</v>
          </cell>
          <cell r="AG124" t="str">
            <v/>
          </cell>
          <cell r="AH124" t="str">
            <v>KAPILAR</v>
          </cell>
          <cell r="AI124" t="str">
            <v>0</v>
          </cell>
          <cell r="AJ124">
            <v>1</v>
          </cell>
          <cell r="AL124" t="str">
            <v/>
          </cell>
          <cell r="AM124" t="str">
            <v/>
          </cell>
          <cell r="AP124" t="str">
            <v/>
          </cell>
          <cell r="AQ124" t="str">
            <v/>
          </cell>
          <cell r="AT124" t="str">
            <v/>
          </cell>
          <cell r="AV124" t="str">
            <v/>
          </cell>
          <cell r="AW124" t="str">
            <v/>
          </cell>
          <cell r="AX124" t="str">
            <v/>
          </cell>
          <cell r="AZ124" t="str">
            <v/>
          </cell>
          <cell r="BA124" t="str">
            <v/>
          </cell>
        </row>
        <row r="125">
          <cell r="C125" t="str">
            <v>KAY5+6</v>
          </cell>
          <cell r="D125" t="str">
            <v>3879(8)</v>
          </cell>
          <cell r="E125" t="str">
            <v>MA</v>
          </cell>
          <cell r="F125">
            <v>4854</v>
          </cell>
          <cell r="G125" t="str">
            <v>BOZ-KAY5+6-FF-124</v>
          </cell>
          <cell r="H125">
            <v>45365.309722222199</v>
          </cell>
          <cell r="I125" t="str">
            <v>Hat/Line</v>
          </cell>
          <cell r="J125" t="str">
            <v>Müşteri</v>
          </cell>
          <cell r="L125" t="str">
            <v>Sinyalizasyon</v>
          </cell>
          <cell r="M125" t="str">
            <v>3879-3878 NOLU ARAÇLAR İMU ARIZASI VERİYOR VARIŞ YÖNÜ TABELASI KURULAMIYOR.</v>
          </cell>
          <cell r="N125" t="str">
            <v>ST300 DONMUŞ AU300 RESETLENDİ DÜZELDİ.</v>
          </cell>
          <cell r="P125" t="str">
            <v>C-Uyarı, sürüş devamlılığı</v>
          </cell>
          <cell r="Q125" t="str">
            <v>B(Servisten çekmeye etki eden arıza)</v>
          </cell>
          <cell r="R125" t="str">
            <v>N.A(Yaralanma yok)</v>
          </cell>
          <cell r="S125" t="str">
            <v>(II) Aynı Araçta Tekrarlayan Arıza</v>
          </cell>
          <cell r="U125" t="str">
            <v>Tedarikçi</v>
          </cell>
          <cell r="V125" t="str">
            <v>ATAK ULAŞIM SAN.TİC.LTD.ŞTİ.</v>
          </cell>
          <cell r="W125" t="str">
            <v>Evet</v>
          </cell>
          <cell r="X125" t="str">
            <v>ATAK ULAŞIM SAN.TİC.LTD.ŞTİ.</v>
          </cell>
          <cell r="AD125" t="str">
            <v>*Arıza çözülecek</v>
          </cell>
          <cell r="AE125">
            <v>45526.480324074102</v>
          </cell>
          <cell r="AG125" t="str">
            <v>Atak</v>
          </cell>
          <cell r="AH125" t="str">
            <v>Merkez Ünite AU300 (train bus, vehicle b</v>
          </cell>
          <cell r="AI125" t="str">
            <v>E840-7002</v>
          </cell>
          <cell r="AJ125">
            <v>1</v>
          </cell>
          <cell r="AL125" t="str">
            <v/>
          </cell>
          <cell r="AM125" t="str">
            <v/>
          </cell>
          <cell r="AP125" t="str">
            <v/>
          </cell>
          <cell r="AQ125" t="str">
            <v/>
          </cell>
          <cell r="AT125" t="str">
            <v/>
          </cell>
          <cell r="AV125" t="str">
            <v/>
          </cell>
          <cell r="AW125" t="str">
            <v/>
          </cell>
          <cell r="AX125" t="str">
            <v/>
          </cell>
          <cell r="AZ125">
            <v>1</v>
          </cell>
          <cell r="BA125">
            <v>45526.541666666701</v>
          </cell>
        </row>
        <row r="126">
          <cell r="C126" t="str">
            <v>KAY5+6</v>
          </cell>
          <cell r="D126" t="str">
            <v>3881(10)</v>
          </cell>
          <cell r="E126" t="str">
            <v>MA</v>
          </cell>
          <cell r="F126">
            <v>29765</v>
          </cell>
          <cell r="G126" t="str">
            <v>BOZ-KAY5+6-FF-125</v>
          </cell>
          <cell r="H126">
            <v>45365.913888888899</v>
          </cell>
          <cell r="I126" t="str">
            <v>Hat/Line</v>
          </cell>
          <cell r="J126" t="str">
            <v>Müşteri</v>
          </cell>
          <cell r="L126" t="str">
            <v>HVAC Sürücü</v>
          </cell>
          <cell r="M126" t="str">
            <v>ARAÇ SIFIR HIZ ARIZASI VERDİ. 2 KERE RESETLENDİ DÜZELMEDİ. BAZI KAPILAR İSTASYONLARDA AÇILMADI. AYRICA İVME VE FRENDE İDU ÜZERİNDEN KAPILAR SARI VE KIRMIZI OLARAK GÖZÜKTÜ. A KABİN KLİMALAR TAKILI KALDI.</v>
          </cell>
          <cell r="N126" t="str">
            <v>CAN2 HATTININ TÜM KABLOLARINDA YEŞİL VE KIRMIZI OLUYORDU. YAPILAN KONTROLLERDE MA SÜRÜCÜ KLİMASININ  CAN2 HATTINI BOZDUĞUNU TESPİT ETTİK. SÜRÜCÜ KLİMASI MASTER CARD DEĞİŞİMİ YAPILDI. YAZILIM YÜKLENDİ TEST YAPILDI. SORUN GİDERİLDİ.</v>
          </cell>
          <cell r="P126" t="str">
            <v>A-Sürüşü engeller</v>
          </cell>
          <cell r="Q126" t="str">
            <v>B(Servisten çekmeye etki eden arıza)</v>
          </cell>
          <cell r="R126" t="str">
            <v>N.A(Yaralanma yok)</v>
          </cell>
          <cell r="S126" t="str">
            <v>(II) Aynı Araçta Tekrarlayan Arıza</v>
          </cell>
          <cell r="U126" t="str">
            <v>Tedarikçi</v>
          </cell>
          <cell r="V126" t="str">
            <v>ELTESAN ELEKTRO MEKANİK SOĞUTMA SAN</v>
          </cell>
          <cell r="W126" t="str">
            <v>Evet</v>
          </cell>
          <cell r="X126" t="str">
            <v>ELTESAN ELEKTRO MEKANİK SOĞUTMA SAN</v>
          </cell>
          <cell r="AD126" t="str">
            <v>*Ekipman tamir edilecek</v>
          </cell>
          <cell r="AE126">
            <v>45526.590636574103</v>
          </cell>
          <cell r="AG126" t="str">
            <v>Eltesan</v>
          </cell>
          <cell r="AH126" t="str">
            <v>KLIMA UNITESİ /Eltesan/Hispacold 41,5 kW</v>
          </cell>
          <cell r="AI126" t="str">
            <v>H500-7240</v>
          </cell>
          <cell r="AJ126">
            <v>1</v>
          </cell>
          <cell r="AL126" t="str">
            <v/>
          </cell>
          <cell r="AM126" t="str">
            <v/>
          </cell>
          <cell r="AP126" t="str">
            <v/>
          </cell>
          <cell r="AQ126" t="str">
            <v/>
          </cell>
          <cell r="AT126" t="str">
            <v/>
          </cell>
          <cell r="AV126" t="str">
            <v/>
          </cell>
          <cell r="AW126" t="str">
            <v/>
          </cell>
          <cell r="AX126" t="str">
            <v/>
          </cell>
          <cell r="AZ126">
            <v>1</v>
          </cell>
          <cell r="BA126">
            <v>45526.645833333299</v>
          </cell>
        </row>
        <row r="127">
          <cell r="C127" t="str">
            <v>KAY5+6</v>
          </cell>
          <cell r="D127" t="str">
            <v>3875(4)</v>
          </cell>
          <cell r="E127" t="str">
            <v>MA</v>
          </cell>
          <cell r="F127">
            <v>40822</v>
          </cell>
          <cell r="G127" t="str">
            <v>BOZ-KAY5+6-FF-126</v>
          </cell>
          <cell r="H127">
            <v>45366.881249999999</v>
          </cell>
          <cell r="I127" t="str">
            <v>Hat/Line</v>
          </cell>
          <cell r="J127" t="str">
            <v>Müşteri</v>
          </cell>
          <cell r="L127" t="str">
            <v>HVAC Sürücü</v>
          </cell>
          <cell r="M127" t="str">
            <v>HER İKİ BAŞ KABİN KLİMALARI ISITMA YAPMIYOR.</v>
          </cell>
          <cell r="N127" t="str">
            <v>HER İKİ KABİN SENSÖR REVİZYONU YAPILDI. MA SÜRÜCÜ KABİNİ MASTERCARD REZİSTANS KONTAKTÖRÜNE KOMUT VERMİYORDU. MASTER CARD DEĞİŞİMİ YAPILDI.</v>
          </cell>
          <cell r="P127" t="str">
            <v>B-Hız veya güç azalması</v>
          </cell>
          <cell r="Q127" t="str">
            <v>B(Servisten çekmeye etki eden arıza)</v>
          </cell>
          <cell r="R127" t="str">
            <v>N.A(Yaralanma yok)</v>
          </cell>
          <cell r="S127" t="str">
            <v>(II) Aynı Araçta Tekrarlayan Arıza</v>
          </cell>
          <cell r="U127" t="str">
            <v>Tedarikçi</v>
          </cell>
          <cell r="V127" t="str">
            <v>ELTESAN ELEKTRO MEKANİK SOĞUTMA SAN</v>
          </cell>
          <cell r="W127" t="str">
            <v>Evet</v>
          </cell>
          <cell r="X127" t="str">
            <v>ELTESAN ELEKTRO MEKANİK SOĞUTMA SAN</v>
          </cell>
          <cell r="AD127" t="str">
            <v/>
          </cell>
          <cell r="AE127">
            <v>45527.208333333299</v>
          </cell>
          <cell r="AG127" t="str">
            <v>Eltesan</v>
          </cell>
          <cell r="AH127" t="str">
            <v>KLIMA UNITESİ /Eltesan/Hispacold 41,5 kW</v>
          </cell>
          <cell r="AI127" t="str">
            <v>H500-7240</v>
          </cell>
          <cell r="AJ127">
            <v>2</v>
          </cell>
          <cell r="AL127" t="str">
            <v/>
          </cell>
          <cell r="AM127" t="str">
            <v/>
          </cell>
          <cell r="AP127" t="str">
            <v/>
          </cell>
          <cell r="AQ127" t="str">
            <v/>
          </cell>
          <cell r="AT127" t="str">
            <v/>
          </cell>
          <cell r="AV127" t="str">
            <v/>
          </cell>
          <cell r="AW127" t="str">
            <v/>
          </cell>
          <cell r="AX127" t="str">
            <v/>
          </cell>
          <cell r="AZ127">
            <v>2</v>
          </cell>
          <cell r="BA127">
            <v>45527.375</v>
          </cell>
        </row>
        <row r="128">
          <cell r="C128" t="str">
            <v>KAY5+6</v>
          </cell>
          <cell r="D128" t="str">
            <v>3880(9)</v>
          </cell>
          <cell r="E128" t="str">
            <v>MB</v>
          </cell>
          <cell r="F128">
            <v>37352</v>
          </cell>
          <cell r="G128" t="str">
            <v>BOZ-KAY5+6-FF-127</v>
          </cell>
          <cell r="H128">
            <v>45367.1541319444</v>
          </cell>
          <cell r="I128" t="str">
            <v>Hat/Line</v>
          </cell>
          <cell r="J128" t="str">
            <v>Müşteri</v>
          </cell>
          <cell r="L128" t="str">
            <v>HVAC Sürücü</v>
          </cell>
          <cell r="M128" t="str">
            <v>KABİN KLİMASI ISITMA YAPMIYOR</v>
          </cell>
          <cell r="N128" t="str">
            <v>KABİN SENSÖR REVİZYONU YAPILDI.SORUN GİDERİLDİ</v>
          </cell>
          <cell r="P128" t="str">
            <v>C-Uyarı, sürüş devamlılığı</v>
          </cell>
          <cell r="Q128" t="str">
            <v>B(Servisten çekmeye etki eden arıza)</v>
          </cell>
          <cell r="R128" t="str">
            <v>N.A(Yaralanma yok)</v>
          </cell>
          <cell r="S128" t="str">
            <v>(II) Aynı Araçta Tekrarlayan Arıza</v>
          </cell>
          <cell r="U128" t="str">
            <v>Tedarikçi</v>
          </cell>
          <cell r="V128" t="str">
            <v>ELTESAN ELEKTRO MEKANİK SOĞUTMA SAN</v>
          </cell>
          <cell r="W128" t="str">
            <v>Evet</v>
          </cell>
          <cell r="X128" t="str">
            <v>ELTESAN ELEKTRO MEKANİK SOĞUTMA SAN</v>
          </cell>
          <cell r="AD128" t="str">
            <v>*Arıza çözülecek</v>
          </cell>
          <cell r="AE128">
            <v>45527.480150463001</v>
          </cell>
          <cell r="AG128" t="str">
            <v>Eltesan</v>
          </cell>
          <cell r="AH128" t="str">
            <v>KLIMA UNITESİ /Eltesan/Hispacold 41,5 kW</v>
          </cell>
          <cell r="AI128" t="str">
            <v>H500-7240</v>
          </cell>
          <cell r="AJ128">
            <v>1</v>
          </cell>
          <cell r="AL128" t="str">
            <v/>
          </cell>
          <cell r="AM128" t="str">
            <v/>
          </cell>
          <cell r="AP128" t="str">
            <v/>
          </cell>
          <cell r="AQ128" t="str">
            <v/>
          </cell>
          <cell r="AT128" t="str">
            <v/>
          </cell>
          <cell r="AV128" t="str">
            <v/>
          </cell>
          <cell r="AW128" t="str">
            <v/>
          </cell>
          <cell r="AX128" t="str">
            <v/>
          </cell>
          <cell r="AZ128">
            <v>2</v>
          </cell>
          <cell r="BA128">
            <v>45527.625</v>
          </cell>
        </row>
        <row r="129">
          <cell r="C129" t="str">
            <v>KAY5+6</v>
          </cell>
          <cell r="D129" t="str">
            <v>3875(4)</v>
          </cell>
          <cell r="E129" t="str">
            <v>MB</v>
          </cell>
          <cell r="F129">
            <v>40400</v>
          </cell>
          <cell r="G129" t="str">
            <v>BOZ-KAY5+6-FF-128</v>
          </cell>
          <cell r="H129">
            <v>45367.209027777797</v>
          </cell>
          <cell r="I129" t="str">
            <v>Hat/Line</v>
          </cell>
          <cell r="J129" t="str">
            <v>Müşteri</v>
          </cell>
          <cell r="L129" t="str">
            <v>Autocoupler</v>
          </cell>
          <cell r="M129" t="str">
            <v>KUPLÖR KATLANMIYOR. ASANSÖR ARIZALI</v>
          </cell>
          <cell r="N129" t="str">
            <v>KUPLÖR ASANSÖR MODİFİKASYONU YAPILDI.</v>
          </cell>
          <cell r="P129" t="str">
            <v>C-Uyarı, sürüş devamlılığı</v>
          </cell>
          <cell r="Q129" t="str">
            <v>C(Sisteme etki etmeyen arıza)</v>
          </cell>
          <cell r="R129" t="str">
            <v>N.A(Yaralanma yok)</v>
          </cell>
          <cell r="S129" t="str">
            <v>(II) Aynı Araçta Tekrarlayan Arıza</v>
          </cell>
          <cell r="U129" t="str">
            <v>Bozankaya</v>
          </cell>
          <cell r="V129" t="str">
            <v>Üretim</v>
          </cell>
          <cell r="W129" t="str">
            <v>Evet</v>
          </cell>
          <cell r="X129" t="str">
            <v>DELLNER COUPLERC AB</v>
          </cell>
          <cell r="AD129" t="str">
            <v>*Ekipman değiştirilecek</v>
          </cell>
          <cell r="AE129">
            <v>45600.208333333299</v>
          </cell>
          <cell r="AG129" t="str">
            <v>DELNER</v>
          </cell>
          <cell r="AH129" t="str">
            <v>OTOMATIK KUPLÖR DELLNER</v>
          </cell>
          <cell r="AI129" t="str">
            <v>M350-7062</v>
          </cell>
          <cell r="AJ129">
            <v>1</v>
          </cell>
          <cell r="AL129" t="str">
            <v/>
          </cell>
          <cell r="AM129" t="str">
            <v/>
          </cell>
          <cell r="AP129" t="str">
            <v/>
          </cell>
          <cell r="AQ129" t="str">
            <v/>
          </cell>
          <cell r="AT129" t="str">
            <v/>
          </cell>
          <cell r="AV129" t="str">
            <v/>
          </cell>
          <cell r="AW129" t="str">
            <v/>
          </cell>
          <cell r="AX129" t="str">
            <v/>
          </cell>
          <cell r="AZ129">
            <v>1</v>
          </cell>
          <cell r="BA129">
            <v>45600.5</v>
          </cell>
        </row>
        <row r="130">
          <cell r="C130" t="str">
            <v>KAY5+6</v>
          </cell>
          <cell r="D130" t="str">
            <v>3879(8)</v>
          </cell>
          <cell r="E130" t="str">
            <v>RA</v>
          </cell>
          <cell r="F130">
            <v>47752</v>
          </cell>
          <cell r="G130" t="str">
            <v>BOZ-KAY5+6-FF-129</v>
          </cell>
          <cell r="H130">
            <v>45370.331944444399</v>
          </cell>
          <cell r="I130" t="str">
            <v>Hat/Line</v>
          </cell>
          <cell r="J130" t="str">
            <v>Müşteri</v>
          </cell>
          <cell r="L130" t="str">
            <v>PA/PIS/CCTV</v>
          </cell>
          <cell r="M130" t="str">
            <v>KAPI ÜZERİ EKRAN ÇALIŞMIYOR</v>
          </cell>
          <cell r="N130" t="str">
            <v>Ekranlar uyku moduna geçtiği için çalışmıyor.Araç resetlendi düzeldi</v>
          </cell>
          <cell r="P130" t="str">
            <v>C-Uyarı, sürüş devamlılığı</v>
          </cell>
          <cell r="Q130" t="str">
            <v>C(Sisteme etki etmeyen arıza)</v>
          </cell>
          <cell r="R130" t="str">
            <v>N.A(Yaralanma yok)</v>
          </cell>
          <cell r="S130" t="str">
            <v>(III) Farklı Araçlarda Tekrarlayan Arıza</v>
          </cell>
          <cell r="U130" t="str">
            <v>Tedarikçi</v>
          </cell>
          <cell r="V130" t="str">
            <v>ATAK ULAŞIM SAN.TİC.LTD.ŞTİ.</v>
          </cell>
          <cell r="W130" t="str">
            <v>Evet</v>
          </cell>
          <cell r="X130" t="str">
            <v>ATAK ULAŞIM SAN.TİC.LTD.ŞTİ.</v>
          </cell>
          <cell r="AD130" t="str">
            <v>*Arıza çözülecek</v>
          </cell>
          <cell r="AE130">
            <v>45527.473217592596</v>
          </cell>
          <cell r="AG130" t="str">
            <v>Atak</v>
          </cell>
          <cell r="AH130" t="str">
            <v>STRETCH LCD EKRAN</v>
          </cell>
          <cell r="AI130" t="str">
            <v>E410-7003</v>
          </cell>
          <cell r="AJ130">
            <v>1</v>
          </cell>
          <cell r="AL130" t="str">
            <v/>
          </cell>
          <cell r="AM130" t="str">
            <v/>
          </cell>
          <cell r="AP130" t="str">
            <v/>
          </cell>
          <cell r="AQ130" t="str">
            <v/>
          </cell>
          <cell r="AT130" t="str">
            <v/>
          </cell>
          <cell r="AV130" t="str">
            <v/>
          </cell>
          <cell r="AW130" t="str">
            <v/>
          </cell>
          <cell r="AX130" t="str">
            <v/>
          </cell>
          <cell r="AZ130">
            <v>1</v>
          </cell>
          <cell r="BA130">
            <v>45527.583333333299</v>
          </cell>
        </row>
        <row r="131">
          <cell r="C131" t="str">
            <v>KAY5+6</v>
          </cell>
          <cell r="D131" t="str">
            <v>3876(5)</v>
          </cell>
          <cell r="E131" t="str">
            <v>MB</v>
          </cell>
          <cell r="F131">
            <v>45451</v>
          </cell>
          <cell r="G131" t="str">
            <v>BOZ-KAY5+6-FF-130</v>
          </cell>
          <cell r="H131">
            <v>45371.126388888901</v>
          </cell>
          <cell r="I131" t="str">
            <v>Hat/Line</v>
          </cell>
          <cell r="J131" t="str">
            <v>Müşteri</v>
          </cell>
          <cell r="L131" t="str">
            <v>HVAC Sürücü</v>
          </cell>
          <cell r="M131" t="str">
            <v>CB KABİN VE MB BÖLÜMÜ KLİMALAR AÇILIYOR GERİ KAPANIYOR.</v>
          </cell>
          <cell r="N131" t="str">
            <v>ELTESAN FİRMASI BAĞLANTI YAPTI. YAZILIM GÜNCELLEMESİ YAPTI. ARIZA GİDERİLDİ.</v>
          </cell>
          <cell r="P131" t="str">
            <v>B-Hız veya güç azalması</v>
          </cell>
          <cell r="Q131" t="str">
            <v>B(Servisten çekmeye etki eden arıza)</v>
          </cell>
          <cell r="R131" t="str">
            <v>N.A(Yaralanma yok)</v>
          </cell>
          <cell r="S131" t="str">
            <v>(II) Aynı Araçta Tekrarlayan Arıza</v>
          </cell>
          <cell r="U131" t="str">
            <v>Tedarikçi</v>
          </cell>
          <cell r="V131" t="str">
            <v>ELTESAN ELEKTRO MEKANİK SOĞUTMA SAN</v>
          </cell>
          <cell r="W131" t="str">
            <v>Evet</v>
          </cell>
          <cell r="X131" t="str">
            <v>ELTESAN ELEKTRO MEKANİK SOĞUTMA SAN</v>
          </cell>
          <cell r="AD131" t="str">
            <v>Yeni yazılım yüklendi</v>
          </cell>
          <cell r="AE131">
            <v>45526.577662037002</v>
          </cell>
          <cell r="AG131" t="str">
            <v>Eltesan</v>
          </cell>
          <cell r="AH131" t="str">
            <v>KLIMA UNITESİ /Eltesan/Hispacold 41,5 kW</v>
          </cell>
          <cell r="AI131" t="str">
            <v>H500-7240</v>
          </cell>
          <cell r="AJ131">
            <v>1</v>
          </cell>
          <cell r="AL131" t="str">
            <v/>
          </cell>
          <cell r="AM131" t="str">
            <v/>
          </cell>
          <cell r="AP131" t="str">
            <v/>
          </cell>
          <cell r="AQ131" t="str">
            <v/>
          </cell>
          <cell r="AT131" t="str">
            <v/>
          </cell>
          <cell r="AV131" t="str">
            <v/>
          </cell>
          <cell r="AW131" t="str">
            <v/>
          </cell>
          <cell r="AX131" t="str">
            <v/>
          </cell>
          <cell r="AZ131">
            <v>2</v>
          </cell>
          <cell r="BA131">
            <v>45526.645833333299</v>
          </cell>
        </row>
        <row r="132">
          <cell r="C132" t="str">
            <v>KAY5+6</v>
          </cell>
          <cell r="D132" t="str">
            <v>3877(6)</v>
          </cell>
          <cell r="E132" t="str">
            <v>MA</v>
          </cell>
          <cell r="F132">
            <v>28258</v>
          </cell>
          <cell r="G132" t="str">
            <v>BOZ-KAY5+6-FF-131</v>
          </cell>
          <cell r="H132">
            <v>45372.763888888898</v>
          </cell>
          <cell r="I132" t="str">
            <v>Hat/Line</v>
          </cell>
          <cell r="J132" t="str">
            <v>Müşteri</v>
          </cell>
          <cell r="L132" t="str">
            <v>Fren</v>
          </cell>
          <cell r="M132" t="str">
            <v>ARAÇ FREN ARIZASI VERDİ RESETLENDİ DÜZELME OLMADI KABİNDEN BAYPASS EDİLDİ 20 KM İLE MÜSAİT BİR YERE ÇEKİLDİ.</v>
          </cell>
          <cell r="N132" t="str">
            <v>ARACIN MA MODÜLÜ FB09 ARIZASI VERMİŞ. HPU DEĞİŞİMİ YAPILDI.</v>
          </cell>
          <cell r="P132" t="str">
            <v>A-Sürüşü engeller</v>
          </cell>
          <cell r="Q132" t="str">
            <v>A(Hareket etmeyi engelleyen arıza)</v>
          </cell>
          <cell r="R132" t="str">
            <v>N.A(Yaralanma yok)</v>
          </cell>
          <cell r="S132" t="str">
            <v>(II) Aynı Araçta Tekrarlayan Arıza</v>
          </cell>
          <cell r="U132" t="str">
            <v>Tedarikçi</v>
          </cell>
          <cell r="V132" t="str">
            <v>HANNING &amp; KAHL GMBH &amp; CO.KG</v>
          </cell>
          <cell r="W132" t="str">
            <v>Evet</v>
          </cell>
          <cell r="X132" t="str">
            <v>HANNING &amp; KAHL GMBH &amp; CO.KG</v>
          </cell>
          <cell r="AD132" t="str">
            <v>*Ekipman değiştirilecek</v>
          </cell>
          <cell r="AE132">
            <v>45527.208333333299</v>
          </cell>
          <cell r="AG132" t="str">
            <v>HANNING&amp;KAHL</v>
          </cell>
          <cell r="AH132" t="str">
            <v>XHidrolik Ünite HZY-K100-DPR</v>
          </cell>
          <cell r="AI132" t="str">
            <v>S306-7001</v>
          </cell>
          <cell r="AJ132">
            <v>1</v>
          </cell>
          <cell r="AL132" t="str">
            <v/>
          </cell>
          <cell r="AM132" t="str">
            <v/>
          </cell>
          <cell r="AP132" t="str">
            <v/>
          </cell>
          <cell r="AQ132" t="str">
            <v/>
          </cell>
          <cell r="AT132" t="str">
            <v/>
          </cell>
          <cell r="AV132" t="str">
            <v/>
          </cell>
          <cell r="AW132" t="str">
            <v/>
          </cell>
          <cell r="AX132" t="str">
            <v/>
          </cell>
          <cell r="AZ132">
            <v>2</v>
          </cell>
          <cell r="BA132">
            <v>45527.5</v>
          </cell>
        </row>
        <row r="133">
          <cell r="C133" t="str">
            <v>KAY5+6</v>
          </cell>
          <cell r="D133" t="str">
            <v>3881(10)</v>
          </cell>
          <cell r="E133" t="str">
            <v>RB</v>
          </cell>
          <cell r="F133">
            <v>34745</v>
          </cell>
          <cell r="G133" t="str">
            <v>BOZ-KAY5+6-FF-132</v>
          </cell>
          <cell r="H133">
            <v>45373.454861111102</v>
          </cell>
          <cell r="I133" t="str">
            <v>Hat/Line</v>
          </cell>
          <cell r="J133" t="str">
            <v>Müşteri</v>
          </cell>
          <cell r="L133" t="str">
            <v>HVAC Yolcu</v>
          </cell>
          <cell r="M133" t="str">
            <v>3881 NOLU ARAÇ YOLCU BÖLÜMÜ ISITMA YAPMIYOR.</v>
          </cell>
          <cell r="N133" t="str">
            <v>RB BÖLÜMÜ HVAC ÜNİTESİ FANI MAX ÇALIŞIYORDU. RB BÖLÜMÜNE BİLGİSAYAR BAĞLANTISI YAPILAMADI. DAHA SONRA MASTER CARD ÜZERİNDEN RESETLENDİ. KLİMA NORMAL ÇALIŞMAYA BAŞLADI. 1 ADET KOLTUK ALTI ISITICI TERMOSTAT ATMIŞ DEĞİŞİMİ YAPILDI.</v>
          </cell>
          <cell r="P133" t="str">
            <v>B-Hız veya güç azalması</v>
          </cell>
          <cell r="Q133" t="str">
            <v>B(Servisten çekmeye etki eden arıza)</v>
          </cell>
          <cell r="R133" t="str">
            <v>N.A(Yaralanma yok)</v>
          </cell>
          <cell r="S133" t="str">
            <v>(I) İlk Defa Karşılaşılan Arıza</v>
          </cell>
          <cell r="U133" t="str">
            <v>Tedarikçi</v>
          </cell>
          <cell r="V133" t="str">
            <v>ELTESAN ELEKTRO MEKANİK SOĞUTMA SAN</v>
          </cell>
          <cell r="W133" t="str">
            <v>Evet</v>
          </cell>
          <cell r="X133" t="str">
            <v>ELTESAN ELEKTRO MEKANİK SOĞUTMA SAN</v>
          </cell>
          <cell r="AD133" t="str">
            <v>*Arıza çözülecek</v>
          </cell>
          <cell r="AE133">
            <v>45544.1875</v>
          </cell>
          <cell r="AG133" t="str">
            <v>Eltesan</v>
          </cell>
          <cell r="AH133" t="str">
            <v>KOLTUK ALTI ISITICI-ELTESAN 2KW HEATER</v>
          </cell>
          <cell r="AI133" t="str">
            <v>H250-7034</v>
          </cell>
          <cell r="AJ133">
            <v>1</v>
          </cell>
          <cell r="AL133" t="str">
            <v/>
          </cell>
          <cell r="AM133" t="str">
            <v/>
          </cell>
          <cell r="AP133" t="str">
            <v/>
          </cell>
          <cell r="AQ133" t="str">
            <v/>
          </cell>
          <cell r="AT133" t="str">
            <v/>
          </cell>
          <cell r="AV133" t="str">
            <v/>
          </cell>
          <cell r="AW133" t="str">
            <v/>
          </cell>
          <cell r="AX133" t="str">
            <v/>
          </cell>
          <cell r="AZ133">
            <v>1</v>
          </cell>
          <cell r="BA133">
            <v>45544.375</v>
          </cell>
        </row>
        <row r="134">
          <cell r="C134" t="str">
            <v>KAY5+6</v>
          </cell>
          <cell r="D134" t="str">
            <v>3875(4)</v>
          </cell>
          <cell r="E134" t="str">
            <v>MB</v>
          </cell>
          <cell r="F134">
            <v>41837</v>
          </cell>
          <cell r="G134" t="str">
            <v>BOZ-KAY5+6-FF-133</v>
          </cell>
          <cell r="H134">
            <v>45373.554305555597</v>
          </cell>
          <cell r="I134" t="str">
            <v>Hat/Line</v>
          </cell>
          <cell r="J134" t="str">
            <v>Müşteri</v>
          </cell>
          <cell r="L134" t="str">
            <v>Fren</v>
          </cell>
          <cell r="M134" t="str">
            <v>CB FREN BYPASS BUTONU(FREN RESET) DOĞRU ŞEKİLDE ÇALIŞMIYOR.</v>
          </cell>
          <cell r="N134" t="str">
            <v>ARAÇTA FREN RESET DENENDİ. DİĞER ARALARDA ÇALIŞMA MANTIĞI AYNI FARKLI BİR DURUM YOK. SORUN GÖRÜLMEDİ.</v>
          </cell>
          <cell r="P134" t="str">
            <v>C-Uyarı, sürüş devamlılığı</v>
          </cell>
          <cell r="Q134" t="str">
            <v>B(Servisten çekmeye etki eden arıza)</v>
          </cell>
          <cell r="R134" t="str">
            <v>N.A(Yaralanma yok)</v>
          </cell>
          <cell r="S134" t="str">
            <v>(I) İlk Defa Karşılaşılan Arıza</v>
          </cell>
          <cell r="U134" t="str">
            <v>Bozankaya</v>
          </cell>
          <cell r="V134" t="str">
            <v>Fabrika Test</v>
          </cell>
          <cell r="W134" t="str">
            <v>Evet</v>
          </cell>
          <cell r="X134" t="str">
            <v>GENERAL TEKNİK ELEKTRONİK TESİSAT</v>
          </cell>
          <cell r="AD134" t="str">
            <v>*Arıza çözülecek</v>
          </cell>
          <cell r="AE134">
            <v>45537.191562499997</v>
          </cell>
          <cell r="AG134" t="str">
            <v>Bozankaya</v>
          </cell>
          <cell r="AH134" t="str">
            <v>BYPAS BUTON PANELİ KOMPLESİ</v>
          </cell>
          <cell r="AI134" t="str">
            <v>E300-7362</v>
          </cell>
          <cell r="AJ134">
            <v>1</v>
          </cell>
          <cell r="AL134" t="str">
            <v/>
          </cell>
          <cell r="AM134" t="str">
            <v/>
          </cell>
          <cell r="AP134" t="str">
            <v/>
          </cell>
          <cell r="AQ134" t="str">
            <v/>
          </cell>
          <cell r="AT134" t="str">
            <v/>
          </cell>
          <cell r="AV134" t="str">
            <v/>
          </cell>
          <cell r="AW134" t="str">
            <v/>
          </cell>
          <cell r="AX134" t="str">
            <v/>
          </cell>
          <cell r="AZ134">
            <v>1</v>
          </cell>
          <cell r="BA134">
            <v>45537.375</v>
          </cell>
        </row>
        <row r="135">
          <cell r="C135" t="str">
            <v>KAY5+6</v>
          </cell>
          <cell r="D135" t="str">
            <v>3881(10)</v>
          </cell>
          <cell r="E135" t="str">
            <v>MB</v>
          </cell>
          <cell r="F135">
            <v>32679</v>
          </cell>
          <cell r="G135" t="str">
            <v>BOZ-KAY5+6-FF-134</v>
          </cell>
          <cell r="H135">
            <v>45373.556944444397</v>
          </cell>
          <cell r="I135" t="str">
            <v>Hat/Line</v>
          </cell>
          <cell r="J135" t="str">
            <v>Müşteri</v>
          </cell>
          <cell r="L135" t="str">
            <v>Fren</v>
          </cell>
          <cell r="M135" t="str">
            <v>3881 CB FREN BYPASS(FREN RESET) PANEL PC DE YAPTI GÖRÜNÜYOR ANCAK ARAÇ TEKERLEKLERİ SÜRÜKLÜYOR.</v>
          </cell>
          <cell r="N135" t="str">
            <v>RA-K01 RÖLESİNDE BULUNAN RA 1371.01 KABLOSU RÖLENİN 1 NOLU AYAĞINA BAĞLANMIŞ BAĞLANTI DÜZELTİLDİ. TEST EDİLDİ.</v>
          </cell>
          <cell r="P135" t="str">
            <v>A-Sürüşü engeller</v>
          </cell>
          <cell r="Q135" t="str">
            <v>A(Hareket etmeyi engelleyen arıza)</v>
          </cell>
          <cell r="R135" t="str">
            <v>N.A(Yaralanma yok)</v>
          </cell>
          <cell r="S135" t="str">
            <v>(II) Aynı Araçta Tekrarlayan Arıza</v>
          </cell>
          <cell r="U135" t="str">
            <v>Bozankaya</v>
          </cell>
          <cell r="V135" t="str">
            <v>Fabrika Test</v>
          </cell>
          <cell r="W135" t="str">
            <v>Evet</v>
          </cell>
          <cell r="X135" t="str">
            <v>GENERAL TEKNİK ELEKTRONİK TESİSAT</v>
          </cell>
          <cell r="AD135" t="str">
            <v>*Ekipman tamir edilecek</v>
          </cell>
          <cell r="AE135">
            <v>45537.208333333299</v>
          </cell>
          <cell r="AG135" t="str">
            <v>Bozankaya</v>
          </cell>
          <cell r="AH135" t="str">
            <v>BYPAS BUTON PANELİ KOMPLESİ</v>
          </cell>
          <cell r="AI135" t="str">
            <v>E300-7362</v>
          </cell>
          <cell r="AJ135">
            <v>1</v>
          </cell>
          <cell r="AL135" t="str">
            <v/>
          </cell>
          <cell r="AM135" t="str">
            <v/>
          </cell>
          <cell r="AP135" t="str">
            <v/>
          </cell>
          <cell r="AQ135" t="str">
            <v/>
          </cell>
          <cell r="AT135" t="str">
            <v/>
          </cell>
          <cell r="AV135" t="str">
            <v/>
          </cell>
          <cell r="AW135" t="str">
            <v/>
          </cell>
          <cell r="AX135" t="str">
            <v/>
          </cell>
          <cell r="AZ135">
            <v>2</v>
          </cell>
          <cell r="BA135">
            <v>45537.375</v>
          </cell>
        </row>
        <row r="136">
          <cell r="C136" t="str">
            <v>KAY5+6</v>
          </cell>
          <cell r="D136" t="str">
            <v>3877(6)</v>
          </cell>
          <cell r="E136" t="str">
            <v>MA</v>
          </cell>
          <cell r="F136">
            <v>29050</v>
          </cell>
          <cell r="G136" t="str">
            <v>BOZ-KAY5+6-FF-135</v>
          </cell>
          <cell r="H136">
            <v>45373.790972222203</v>
          </cell>
          <cell r="I136" t="str">
            <v>Hat/Line</v>
          </cell>
          <cell r="J136" t="str">
            <v>Müşteri</v>
          </cell>
          <cell r="L136" t="str">
            <v>HVAC Sürücü</v>
          </cell>
          <cell r="M136" t="str">
            <v>KLİMA 30 SANİYE ÇALIŞIYOR ISINMA YAPMIYOR</v>
          </cell>
          <cell r="N136" t="str">
            <v>KABİN SICAKLIK SENSÖRÜ MODİFİKASYONU YAPILDI</v>
          </cell>
          <cell r="P136" t="str">
            <v>A-Sürüşü engeller</v>
          </cell>
          <cell r="Q136" t="str">
            <v>B(Servisten çekmeye etki eden arıza)</v>
          </cell>
          <cell r="R136" t="str">
            <v>N.A(Yaralanma yok)</v>
          </cell>
          <cell r="S136" t="str">
            <v>(II) Aynı Araçta Tekrarlayan Arıza</v>
          </cell>
          <cell r="U136" t="str">
            <v>Tedarikçi</v>
          </cell>
          <cell r="V136" t="str">
            <v>ELTESAN ELEKTRO MEKANİK SOĞUTMA SAN</v>
          </cell>
          <cell r="W136" t="str">
            <v/>
          </cell>
          <cell r="X136" t="str">
            <v>ELTESAN ELEKTRO MEKANİK SOĞUTMA SAN</v>
          </cell>
          <cell r="AD136" t="str">
            <v>*Arıza çözülecek</v>
          </cell>
          <cell r="AE136">
            <v>45374.208333333299</v>
          </cell>
          <cell r="AG136" t="str">
            <v>Eltesan</v>
          </cell>
          <cell r="AH136" t="str">
            <v>KLIMA UNITESİ /Eltesan/Hispacold 41,5 kW</v>
          </cell>
          <cell r="AI136" t="str">
            <v>H500-7240</v>
          </cell>
          <cell r="AJ136">
            <v>1</v>
          </cell>
          <cell r="AL136" t="str">
            <v/>
          </cell>
          <cell r="AM136" t="str">
            <v/>
          </cell>
          <cell r="AP136" t="str">
            <v/>
          </cell>
          <cell r="AQ136" t="str">
            <v/>
          </cell>
          <cell r="AT136" t="str">
            <v/>
          </cell>
          <cell r="AV136" t="str">
            <v/>
          </cell>
          <cell r="AW136" t="str">
            <v/>
          </cell>
          <cell r="AX136" t="str">
            <v/>
          </cell>
          <cell r="AZ136">
            <v>1</v>
          </cell>
          <cell r="BA136">
            <v>45374.291666666701</v>
          </cell>
        </row>
        <row r="137">
          <cell r="C137" t="str">
            <v>KAY5+6</v>
          </cell>
          <cell r="D137" t="str">
            <v>3878(7)</v>
          </cell>
          <cell r="E137" t="str">
            <v>MB</v>
          </cell>
          <cell r="F137">
            <v>22368</v>
          </cell>
          <cell r="G137" t="str">
            <v>BOZ-KAY5+6-FF-136</v>
          </cell>
          <cell r="H137">
            <v>45374.395138888904</v>
          </cell>
          <cell r="I137" t="str">
            <v>Hat/Line</v>
          </cell>
          <cell r="J137" t="str">
            <v>Müşteri</v>
          </cell>
          <cell r="L137" t="str">
            <v>PA/PIS/CCTV</v>
          </cell>
          <cell r="M137" t="str">
            <v>ARAÇ KABİN CB AYNA KAMERA İÇİ DÖNMÜŞ GÖRÜNTÜ YAN GÖRÜNÜYOR.</v>
          </cell>
          <cell r="N137" t="str">
            <v>KAMERA YÖN AYARI YAPILDI.</v>
          </cell>
          <cell r="P137" t="str">
            <v>C-Uyarı, sürüş devamlılığı</v>
          </cell>
          <cell r="Q137" t="str">
            <v>C(Sisteme etki etmeyen arıza)</v>
          </cell>
          <cell r="R137" t="str">
            <v>N.A(Yaralanma yok)</v>
          </cell>
          <cell r="S137" t="str">
            <v>(II) Aynı Araçta Tekrarlayan Arıza</v>
          </cell>
          <cell r="U137" t="str">
            <v>Tedarikçi</v>
          </cell>
          <cell r="V137" t="str">
            <v>NSC</v>
          </cell>
          <cell r="W137" t="str">
            <v>Evet</v>
          </cell>
          <cell r="X137" t="str">
            <v>NSC TEKNOLOJİ ve İNŞAAT LTD.ŞTİ.</v>
          </cell>
          <cell r="AD137" t="str">
            <v>*Arıza çözülecek</v>
          </cell>
          <cell r="AE137">
            <v>45526.299328703702</v>
          </cell>
          <cell r="AG137" t="str">
            <v>NSC</v>
          </cell>
          <cell r="AH137" t="str">
            <v>KAMERA</v>
          </cell>
          <cell r="AI137" t="str">
            <v>E810-7136</v>
          </cell>
          <cell r="AJ137">
            <v>1</v>
          </cell>
          <cell r="AL137" t="str">
            <v/>
          </cell>
          <cell r="AM137" t="str">
            <v/>
          </cell>
          <cell r="AP137" t="str">
            <v/>
          </cell>
          <cell r="AQ137" t="str">
            <v/>
          </cell>
          <cell r="AT137" t="str">
            <v/>
          </cell>
          <cell r="AV137" t="str">
            <v/>
          </cell>
          <cell r="AW137" t="str">
            <v/>
          </cell>
          <cell r="AX137" t="str">
            <v/>
          </cell>
          <cell r="AZ137">
            <v>2</v>
          </cell>
          <cell r="BA137">
            <v>45526.375</v>
          </cell>
        </row>
        <row r="138">
          <cell r="C138" t="str">
            <v>KAY5+6</v>
          </cell>
          <cell r="D138" t="str">
            <v>3878(7)</v>
          </cell>
          <cell r="E138" t="str">
            <v>MA</v>
          </cell>
          <cell r="F138">
            <v>23068</v>
          </cell>
          <cell r="G138" t="str">
            <v>BOZ-KAY5+6-FF-137</v>
          </cell>
          <cell r="H138">
            <v>45374.431944444397</v>
          </cell>
          <cell r="I138" t="str">
            <v>Hat/Line</v>
          </cell>
          <cell r="J138" t="str">
            <v>Müşteri</v>
          </cell>
          <cell r="L138" t="str">
            <v>HVAC Sürücü</v>
          </cell>
          <cell r="M138" t="str">
            <v>ARAÇ KABİN CA KLİMASI 1 DAKİKA DEVREYE GİRİP TEKRAR ÇIKIYOR. KLİMA ÇALIŞMIYOR KABİN SOĞUK.</v>
          </cell>
          <cell r="N138" t="str">
            <v>ARAÇ KONTROL EDİLDİ. ISITMA YAPIYORDU.</v>
          </cell>
          <cell r="P138" t="str">
            <v>B-Hız veya güç azalması</v>
          </cell>
          <cell r="Q138" t="str">
            <v>B(Servisten çekmeye etki eden arıza)</v>
          </cell>
          <cell r="R138" t="str">
            <v>N.A(Yaralanma yok)</v>
          </cell>
          <cell r="S138" t="str">
            <v>(III) Farklı Araçlarda Tekrarlayan Arıza</v>
          </cell>
          <cell r="U138" t="str">
            <v>Tedarikçi</v>
          </cell>
          <cell r="V138" t="str">
            <v>ELTESAN ELEKTRO MEKANİK SOĞUTMA SAN</v>
          </cell>
          <cell r="W138" t="str">
            <v/>
          </cell>
          <cell r="X138" t="str">
            <v>ELTESAN ELEKTRO MEKANİK SOĞUTMA SAN</v>
          </cell>
          <cell r="AD138" t="str">
            <v>*Arıza çözülecek</v>
          </cell>
          <cell r="AE138">
            <v>45374.458333333299</v>
          </cell>
          <cell r="AG138" t="str">
            <v>Eltesan</v>
          </cell>
          <cell r="AH138" t="str">
            <v>KLIMA UNITESİ /Eltesan/Hispacold 41,5 kW</v>
          </cell>
          <cell r="AI138" t="str">
            <v>H500-7240</v>
          </cell>
          <cell r="AJ138">
            <v>1</v>
          </cell>
          <cell r="AL138" t="str">
            <v/>
          </cell>
          <cell r="AM138" t="str">
            <v/>
          </cell>
          <cell r="AP138" t="str">
            <v/>
          </cell>
          <cell r="AQ138" t="str">
            <v/>
          </cell>
          <cell r="AT138" t="str">
            <v/>
          </cell>
          <cell r="AV138" t="str">
            <v/>
          </cell>
          <cell r="AW138" t="str">
            <v/>
          </cell>
          <cell r="AX138" t="str">
            <v/>
          </cell>
          <cell r="AZ138">
            <v>1</v>
          </cell>
          <cell r="BA138">
            <v>45374.541666666701</v>
          </cell>
        </row>
        <row r="139">
          <cell r="C139" t="str">
            <v>KAY5+6</v>
          </cell>
          <cell r="D139" t="str">
            <v>3873(2)</v>
          </cell>
          <cell r="E139" t="str">
            <v>RA</v>
          </cell>
          <cell r="F139">
            <v>52500</v>
          </cell>
          <cell r="G139" t="str">
            <v>BOZ-KAY5+6-FF-138</v>
          </cell>
          <cell r="H139">
            <v>45376.173611111102</v>
          </cell>
          <cell r="I139" t="str">
            <v>Hat/Line</v>
          </cell>
          <cell r="J139" t="str">
            <v>Müşteri</v>
          </cell>
          <cell r="L139" t="str">
            <v>ComboBox</v>
          </cell>
          <cell r="M139" t="str">
            <v>Yolcu klimaları çalışmıyor soğuk</v>
          </cell>
          <cell r="N139" t="str">
            <v>Aracın ra ca klimalar çalışmıyordu.APC devreden çıkmış araç resetlendi normale döndü</v>
          </cell>
          <cell r="P139" t="str">
            <v>C-Uyarı, sürüş devamlılığı</v>
          </cell>
          <cell r="Q139" t="str">
            <v>C(Sisteme etki etmeyen arıza)</v>
          </cell>
          <cell r="R139" t="str">
            <v>N.A(Yaralanma yok)</v>
          </cell>
          <cell r="S139" t="str">
            <v>(I) İlk Defa Karşılaşılan Arıza</v>
          </cell>
          <cell r="U139" t="str">
            <v>Tedarikçi</v>
          </cell>
          <cell r="V139" t="str">
            <v>MEDCOM SP. Z O.O.</v>
          </cell>
          <cell r="W139" t="str">
            <v>Evet</v>
          </cell>
          <cell r="X139" t="str">
            <v>MEDCOM SP. Z O.O.</v>
          </cell>
          <cell r="AD139" t="str">
            <v>*Ekipman değiştirilecek</v>
          </cell>
          <cell r="AE139">
            <v>45528.3038773148</v>
          </cell>
          <cell r="AG139" t="str">
            <v>Medcom</v>
          </cell>
          <cell r="AH139" t="str">
            <v>COMBO KUTUSU (+LHD) MEDCOM</v>
          </cell>
          <cell r="AI139" t="str">
            <v>P620-7023</v>
          </cell>
          <cell r="AJ139">
            <v>1</v>
          </cell>
          <cell r="AL139" t="str">
            <v/>
          </cell>
          <cell r="AM139" t="str">
            <v/>
          </cell>
          <cell r="AP139" t="str">
            <v/>
          </cell>
          <cell r="AQ139" t="str">
            <v/>
          </cell>
          <cell r="AT139" t="str">
            <v/>
          </cell>
          <cell r="AV139" t="str">
            <v/>
          </cell>
          <cell r="AW139" t="str">
            <v/>
          </cell>
          <cell r="AX139" t="str">
            <v/>
          </cell>
          <cell r="AZ139">
            <v>2</v>
          </cell>
          <cell r="BA139">
            <v>45528.375</v>
          </cell>
        </row>
        <row r="140">
          <cell r="C140" t="str">
            <v>KAY5+6</v>
          </cell>
          <cell r="D140" t="str">
            <v>3874(3)</v>
          </cell>
          <cell r="E140" t="str">
            <v>MB</v>
          </cell>
          <cell r="F140">
            <v>55300</v>
          </cell>
          <cell r="G140" t="str">
            <v>BOZ-KAY5+6-FF-139</v>
          </cell>
          <cell r="H140">
            <v>45376.776388888902</v>
          </cell>
          <cell r="I140" t="str">
            <v>Depo/Depot</v>
          </cell>
          <cell r="J140" t="str">
            <v>Müşteri</v>
          </cell>
          <cell r="L140" t="str">
            <v>E-Kabinet</v>
          </cell>
          <cell r="M140" t="str">
            <v>CB KABİN KAPI AÇMAK İÇİN SERBEST VE KAPI AÇMA BUTONUNA AYNI ANDA BASMAK GEREKİYOR</v>
          </cell>
          <cell r="N140" t="str">
            <v>P BÖLÜMDEKİ KAPI SERBEST SİGORTASI ATMIŞ KALDIRILDI</v>
          </cell>
          <cell r="P140" t="str">
            <v>A-Sürüşü engeller</v>
          </cell>
          <cell r="Q140" t="str">
            <v>B(Servisten çekmeye etki eden arıza)</v>
          </cell>
          <cell r="R140" t="str">
            <v>N.A(Yaralanma yok)</v>
          </cell>
          <cell r="S140" t="str">
            <v>(II) Aynı Araçta Tekrarlayan Arıza</v>
          </cell>
          <cell r="U140" t="str">
            <v>Bozankaya</v>
          </cell>
          <cell r="V140" t="str">
            <v>Tasarım</v>
          </cell>
          <cell r="W140" t="str">
            <v>Evet</v>
          </cell>
          <cell r="X140" t="str">
            <v>GÖKHAN ELEKTRİK MALZ. SAN TİC. LTD.</v>
          </cell>
          <cell r="AD140" t="str">
            <v>*Ekipman tamir edilecek</v>
          </cell>
          <cell r="AE140">
            <v>45376.791666666701</v>
          </cell>
          <cell r="AG140" t="str">
            <v>BOZANKAYA</v>
          </cell>
          <cell r="AH140" t="str">
            <v>6A Sigorta</v>
          </cell>
          <cell r="AI140" t="str">
            <v>E110-7168</v>
          </cell>
          <cell r="AJ140">
            <v>1</v>
          </cell>
          <cell r="AL140" t="str">
            <v/>
          </cell>
          <cell r="AM140" t="str">
            <v/>
          </cell>
          <cell r="AP140" t="str">
            <v/>
          </cell>
          <cell r="AQ140" t="str">
            <v/>
          </cell>
          <cell r="AT140" t="str">
            <v/>
          </cell>
          <cell r="AV140" t="str">
            <v/>
          </cell>
          <cell r="AW140" t="str">
            <v/>
          </cell>
          <cell r="AX140" t="str">
            <v/>
          </cell>
          <cell r="AZ140">
            <v>2</v>
          </cell>
          <cell r="BA140">
            <v>45377.333333333299</v>
          </cell>
        </row>
        <row r="141">
          <cell r="C141" t="str">
            <v>KAY5+6</v>
          </cell>
          <cell r="D141" t="str">
            <v>3873(2)</v>
          </cell>
          <cell r="E141" t="str">
            <v>MA</v>
          </cell>
          <cell r="F141">
            <v>55435</v>
          </cell>
          <cell r="G141" t="str">
            <v>BOZ-KAY5+6-FF-140</v>
          </cell>
          <cell r="H141">
            <v>45377.704953703702</v>
          </cell>
          <cell r="I141" t="str">
            <v>Hat/Line</v>
          </cell>
          <cell r="J141" t="str">
            <v>Müşteri</v>
          </cell>
          <cell r="L141" t="str">
            <v>Fren</v>
          </cell>
          <cell r="M141" t="str">
            <v>MA BOJİ İÇİN FB009 ARIZASI VERDİ. ARAÇ HAREKET ETMEDİ. ARIZA SEBEBİ İLE 2 SEFERDE 12 DAKİKA TEHİR OLUŞTU.</v>
          </cell>
          <cell r="N141" t="str">
            <v>ARIZA 3879 NOLU ARAÇTA, ARACIN HPU DEĞİŞİMİ YAPILDI.</v>
          </cell>
          <cell r="P141" t="str">
            <v>A-Sürüşü engeller</v>
          </cell>
          <cell r="Q141" t="str">
            <v>A(Hareket etmeyi engelleyen arıza)</v>
          </cell>
          <cell r="R141" t="str">
            <v>N.A(Yaralanma yok)</v>
          </cell>
          <cell r="S141" t="str">
            <v>(II) Aynı Araçta Tekrarlayan Arıza</v>
          </cell>
          <cell r="U141" t="str">
            <v>Tedarikçi</v>
          </cell>
          <cell r="V141" t="str">
            <v>HANNING &amp; KAHL GMBH &amp; CO.KG</v>
          </cell>
          <cell r="W141" t="str">
            <v>Evet</v>
          </cell>
          <cell r="X141" t="str">
            <v>HANNING &amp; KAHL GMBH &amp; CO.KG</v>
          </cell>
          <cell r="AD141" t="str">
            <v>*Ekipman değiştirilecek</v>
          </cell>
          <cell r="AE141">
            <v>45553.294930555603</v>
          </cell>
          <cell r="AG141" t="str">
            <v>HANNING&amp;KAHL</v>
          </cell>
          <cell r="AH141" t="str">
            <v>XHidrolik Ünite HZY-K100-DPR</v>
          </cell>
          <cell r="AI141" t="str">
            <v>S306-7001</v>
          </cell>
          <cell r="AJ141">
            <v>1</v>
          </cell>
          <cell r="AL141" t="str">
            <v/>
          </cell>
          <cell r="AM141" t="str">
            <v/>
          </cell>
          <cell r="AP141" t="str">
            <v/>
          </cell>
          <cell r="AQ141" t="str">
            <v/>
          </cell>
          <cell r="AT141" t="str">
            <v/>
          </cell>
          <cell r="AV141" t="str">
            <v/>
          </cell>
          <cell r="AW141" t="str">
            <v/>
          </cell>
          <cell r="AX141" t="str">
            <v/>
          </cell>
          <cell r="AZ141">
            <v>2</v>
          </cell>
          <cell r="BA141">
            <v>45553.583333333299</v>
          </cell>
        </row>
        <row r="142">
          <cell r="C142" t="str">
            <v>KAY5+6</v>
          </cell>
          <cell r="D142" t="str">
            <v>3872(1)</v>
          </cell>
          <cell r="E142" t="str">
            <v>RB</v>
          </cell>
          <cell r="F142">
            <v>46099</v>
          </cell>
          <cell r="G142" t="str">
            <v>BOZ-KAY5+6-FF-141</v>
          </cell>
          <cell r="H142">
            <v>45378.411111111098</v>
          </cell>
          <cell r="I142" t="str">
            <v>Hat/Line</v>
          </cell>
          <cell r="J142" t="str">
            <v>Müşteri</v>
          </cell>
          <cell r="L142" t="str">
            <v>Giydirme İç</v>
          </cell>
          <cell r="M142" t="str">
            <v>DEMİR TUTAMAK YERİNDEN ÇIKMIŞ</v>
          </cell>
          <cell r="N142" t="str">
            <v>DEMİR TUTAMAK YERİNE TAKILDI(RB ENGELLİ KOLTUK TUTMAĞI)</v>
          </cell>
          <cell r="P142" t="str">
            <v>C-Uyarı, sürüş devamlılığı</v>
          </cell>
          <cell r="Q142" t="str">
            <v>B(Servisten çekmeye etki eden arıza)</v>
          </cell>
          <cell r="R142" t="str">
            <v>N.A(Yaralanma yok)</v>
          </cell>
          <cell r="S142" t="str">
            <v>(I) İlk Defa Karşılaşılan Arıza</v>
          </cell>
          <cell r="U142" t="str">
            <v>Tedarikçi</v>
          </cell>
          <cell r="V142" t="str">
            <v>Bozankaya</v>
          </cell>
          <cell r="W142" t="str">
            <v>Evet</v>
          </cell>
          <cell r="X142" t="str">
            <v>FKT KOLTUK SİS. ÜRETİM VE DAĞITIM</v>
          </cell>
          <cell r="AD142" t="str">
            <v>*Ekipman değiştirilecek</v>
          </cell>
          <cell r="AE142">
            <v>45378.416666666701</v>
          </cell>
          <cell r="AG142" t="str">
            <v>Bozankaya</v>
          </cell>
          <cell r="AH142" t="str">
            <v>BORU TUTUCU</v>
          </cell>
          <cell r="AI142" t="str">
            <v>T505-7309</v>
          </cell>
          <cell r="AJ142">
            <v>1</v>
          </cell>
          <cell r="AL142" t="str">
            <v/>
          </cell>
          <cell r="AM142" t="str">
            <v/>
          </cell>
          <cell r="AP142" t="str">
            <v/>
          </cell>
          <cell r="AQ142" t="str">
            <v/>
          </cell>
          <cell r="AT142" t="str">
            <v/>
          </cell>
          <cell r="AV142" t="str">
            <v/>
          </cell>
          <cell r="AW142" t="str">
            <v/>
          </cell>
          <cell r="AX142" t="str">
            <v/>
          </cell>
          <cell r="AZ142">
            <v>1</v>
          </cell>
          <cell r="BA142">
            <v>45378.541666666701</v>
          </cell>
        </row>
        <row r="143">
          <cell r="C143" t="str">
            <v>KAY5+6</v>
          </cell>
          <cell r="D143" t="str">
            <v>3877(6)</v>
          </cell>
          <cell r="E143" t="str">
            <v>MB</v>
          </cell>
          <cell r="F143">
            <v>30000</v>
          </cell>
          <cell r="G143" t="str">
            <v>BOZ-KAY5+6-FF-142</v>
          </cell>
          <cell r="H143">
            <v>45379.780555555597</v>
          </cell>
          <cell r="I143" t="str">
            <v>Hat/Line</v>
          </cell>
          <cell r="J143" t="str">
            <v>Müşteri</v>
          </cell>
          <cell r="L143" t="str">
            <v>HVAC Sürücü</v>
          </cell>
          <cell r="M143" t="str">
            <v>KABİN KLİMASI ÇALIŞMIYOR</v>
          </cell>
          <cell r="N143" t="str">
            <v>KABİN SENSÖR MODİFİKASYONU YAPILDI</v>
          </cell>
          <cell r="P143" t="str">
            <v>A-Sürüşü engeller</v>
          </cell>
          <cell r="Q143" t="str">
            <v>B(Servisten çekmeye etki eden arıza)</v>
          </cell>
          <cell r="R143" t="str">
            <v>N.A(Yaralanma yok)</v>
          </cell>
          <cell r="S143" t="str">
            <v>(II) Aynı Araçta Tekrarlayan Arıza</v>
          </cell>
          <cell r="U143" t="str">
            <v>Tedarikçi</v>
          </cell>
          <cell r="V143" t="str">
            <v>ELTESAN ELEKTRO MEKANİK SOĞUTMA SAN</v>
          </cell>
          <cell r="W143" t="str">
            <v>Evet</v>
          </cell>
          <cell r="X143" t="str">
            <v>ELTESAN ELEKTRO MEKANİK SOĞUTMA SAN</v>
          </cell>
          <cell r="AD143" t="str">
            <v>*Arıza çözülecek</v>
          </cell>
          <cell r="AE143">
            <v>45381.208333333299</v>
          </cell>
          <cell r="AG143" t="str">
            <v>Eltesan</v>
          </cell>
          <cell r="AH143" t="str">
            <v>KLIMA UNITESİ /Eltesan/Hispacold 41,5 kW</v>
          </cell>
          <cell r="AI143" t="str">
            <v>H500-7240</v>
          </cell>
          <cell r="AJ143">
            <v>1</v>
          </cell>
          <cell r="AL143" t="str">
            <v/>
          </cell>
          <cell r="AM143" t="str">
            <v/>
          </cell>
          <cell r="AP143" t="str">
            <v/>
          </cell>
          <cell r="AQ143" t="str">
            <v/>
          </cell>
          <cell r="AT143" t="str">
            <v/>
          </cell>
          <cell r="AV143" t="str">
            <v/>
          </cell>
          <cell r="AW143" t="str">
            <v/>
          </cell>
          <cell r="AX143" t="str">
            <v/>
          </cell>
          <cell r="AZ143">
            <v>2</v>
          </cell>
          <cell r="BA143">
            <v>45381.416666666701</v>
          </cell>
        </row>
        <row r="144">
          <cell r="C144" t="str">
            <v>KAY5+6</v>
          </cell>
          <cell r="D144" t="str">
            <v>3881(10)</v>
          </cell>
          <cell r="E144" t="str">
            <v>MB</v>
          </cell>
          <cell r="F144">
            <v>30265</v>
          </cell>
          <cell r="G144" t="str">
            <v>BOZ-KAY5+6-FF-143</v>
          </cell>
          <cell r="H144">
            <v>45381.8569444444</v>
          </cell>
          <cell r="I144" t="str">
            <v>Hat/Line</v>
          </cell>
          <cell r="J144" t="str">
            <v>Müşteri</v>
          </cell>
          <cell r="L144" t="str">
            <v>Boji</v>
          </cell>
          <cell r="M144" t="str">
            <v>MB Bojiden sürtünme sesi geliyor</v>
          </cell>
          <cell r="N144" t="str">
            <v>MB sol teker önündeki taş kırıcı gevşeyerek aşağı düşmüş yeniden ayarlanarak sıkılandı</v>
          </cell>
          <cell r="P144" t="str">
            <v>C-Uyarı, sürüş devamlılığı</v>
          </cell>
          <cell r="Q144" t="str">
            <v>C(Sisteme etki etmeyen arıza)</v>
          </cell>
          <cell r="R144" t="str">
            <v>N.A(Yaralanma yok)</v>
          </cell>
          <cell r="S144" t="str">
            <v>(I) İlk Defa Karşılaşılan Arıza</v>
          </cell>
          <cell r="U144" t="str">
            <v>Bozankaya</v>
          </cell>
          <cell r="V144" t="str">
            <v>Tasarım</v>
          </cell>
          <cell r="W144" t="str">
            <v>Evet</v>
          </cell>
          <cell r="X144" t="str">
            <v>GUTEHOFFNUNGSHÜTTERADSATZ GMBH</v>
          </cell>
          <cell r="AD144" t="str">
            <v>*Arıza çözülecek</v>
          </cell>
          <cell r="AE144">
            <v>45528.307395833297</v>
          </cell>
          <cell r="AG144" t="str">
            <v>Bozankaya</v>
          </cell>
          <cell r="AH144" t="str">
            <v>MOTORLU TEKER SETI</v>
          </cell>
          <cell r="AI144" t="str">
            <v>B110-7027</v>
          </cell>
          <cell r="AJ144">
            <v>1</v>
          </cell>
          <cell r="AL144" t="str">
            <v/>
          </cell>
          <cell r="AM144" t="str">
            <v/>
          </cell>
          <cell r="AP144" t="str">
            <v/>
          </cell>
          <cell r="AQ144" t="str">
            <v/>
          </cell>
          <cell r="AT144" t="str">
            <v/>
          </cell>
          <cell r="AV144" t="str">
            <v/>
          </cell>
          <cell r="AW144" t="str">
            <v/>
          </cell>
          <cell r="AX144" t="str">
            <v/>
          </cell>
          <cell r="AZ144">
            <v>2</v>
          </cell>
          <cell r="BA144">
            <v>45528.458333333299</v>
          </cell>
        </row>
        <row r="145">
          <cell r="C145" t="str">
            <v>KAY5+6</v>
          </cell>
          <cell r="D145" t="str">
            <v>3877(6)</v>
          </cell>
          <cell r="E145" t="str">
            <v>RA</v>
          </cell>
          <cell r="F145">
            <v>30000</v>
          </cell>
          <cell r="G145" t="str">
            <v>BOZ-KAY5+6-FF-144</v>
          </cell>
          <cell r="H145">
            <v>45384.706250000003</v>
          </cell>
          <cell r="I145" t="str">
            <v>Hat/Line</v>
          </cell>
          <cell r="J145" t="str">
            <v>Müşteri</v>
          </cell>
          <cell r="L145" t="str">
            <v>Sinyalizasyon</v>
          </cell>
          <cell r="M145" t="str">
            <v>ARAÇ KAVŞAK VE MAKAS SİNYALLERİNE TALEP VERMEDİ 2 SEFERDE 20 DAKİKA TEHİR YAŞANDI</v>
          </cell>
          <cell r="N145" t="str">
            <v>AU300 DEĞİŞİMİ YAPILDI</v>
          </cell>
          <cell r="P145" t="str">
            <v>A-Sürüşü engeller</v>
          </cell>
          <cell r="Q145" t="str">
            <v>B(Servisten çekmeye etki eden arıza)</v>
          </cell>
          <cell r="R145" t="str">
            <v>N.A(Yaralanma yok)</v>
          </cell>
          <cell r="S145" t="str">
            <v>(II) Aynı Araçta Tekrarlayan Arıza</v>
          </cell>
          <cell r="U145" t="str">
            <v>Tedarikçi</v>
          </cell>
          <cell r="V145" t="str">
            <v>ATAK ULAŞIM SAN.TİC.LTD.ŞTİ.</v>
          </cell>
          <cell r="W145" t="str">
            <v>Evet</v>
          </cell>
          <cell r="X145" t="str">
            <v>ATAK ULAŞIM SAN.TİC.LTD.ŞTİ.</v>
          </cell>
          <cell r="AD145" t="str">
            <v>*Ekipman değiştirilecek</v>
          </cell>
          <cell r="AE145">
            <v>45385.208333333299</v>
          </cell>
          <cell r="AG145" t="str">
            <v>Atak</v>
          </cell>
          <cell r="AH145" t="str">
            <v>Merkez Ünite AU300 (train bus, vehicle b</v>
          </cell>
          <cell r="AI145" t="str">
            <v>E840-7002</v>
          </cell>
          <cell r="AJ145">
            <v>1</v>
          </cell>
          <cell r="AL145" t="str">
            <v/>
          </cell>
          <cell r="AM145" t="str">
            <v/>
          </cell>
          <cell r="AP145" t="str">
            <v/>
          </cell>
          <cell r="AQ145" t="str">
            <v/>
          </cell>
          <cell r="AT145" t="str">
            <v/>
          </cell>
          <cell r="AV145" t="str">
            <v/>
          </cell>
          <cell r="AW145" t="str">
            <v/>
          </cell>
          <cell r="AX145" t="str">
            <v/>
          </cell>
          <cell r="AZ145">
            <v>1</v>
          </cell>
          <cell r="BA145">
            <v>45385.375</v>
          </cell>
        </row>
        <row r="146">
          <cell r="C146" t="str">
            <v>KAY5+6</v>
          </cell>
          <cell r="D146" t="str">
            <v>3872(1)</v>
          </cell>
          <cell r="E146" t="str">
            <v>MA</v>
          </cell>
          <cell r="F146">
            <v>46500</v>
          </cell>
          <cell r="G146" t="str">
            <v>BOZ-KAY5+6-FF-145</v>
          </cell>
          <cell r="H146">
            <v>45384.709976851896</v>
          </cell>
          <cell r="I146" t="str">
            <v>Hat/Line</v>
          </cell>
          <cell r="J146" t="str">
            <v>Müşteri</v>
          </cell>
          <cell r="L146" t="str">
            <v>PA/PIS/CCTV</v>
          </cell>
          <cell r="M146" t="str">
            <v>ARAÇ KAVŞAK SİNYALLERİNE TALEP VERMEDİ RESETLENDİ DÜZELMEDİ</v>
          </cell>
          <cell r="N146" t="str">
            <v>değişim yapıldı.</v>
          </cell>
          <cell r="P146" t="str">
            <v>A-Sürüşü engeller</v>
          </cell>
          <cell r="Q146" t="str">
            <v>B(Servisten çekmeye etki eden arıza)</v>
          </cell>
          <cell r="R146" t="str">
            <v>N.A(Yaralanma yok)</v>
          </cell>
          <cell r="S146" t="str">
            <v>(I) İlk Defa Karşılaşılan Arıza</v>
          </cell>
          <cell r="U146" t="str">
            <v>Tedarikçi</v>
          </cell>
          <cell r="V146" t="str">
            <v>ATAK ULAŞIM SAN.TİC.LTD.ŞTİ.</v>
          </cell>
          <cell r="W146" t="str">
            <v>Evet</v>
          </cell>
          <cell r="X146" t="str">
            <v>ATAK ULAŞIM SAN.TİC.LTD.ŞTİ.</v>
          </cell>
          <cell r="AD146" t="str">
            <v>*Ekipman değiştirilecek</v>
          </cell>
          <cell r="AE146">
            <v>45385.208333333299</v>
          </cell>
          <cell r="AG146" t="str">
            <v>Atak</v>
          </cell>
          <cell r="AH146" t="str">
            <v>Merkez Ünite AU300 (train bus, vehicle b</v>
          </cell>
          <cell r="AI146" t="str">
            <v>E840-7002</v>
          </cell>
          <cell r="AJ146">
            <v>1</v>
          </cell>
          <cell r="AL146" t="str">
            <v/>
          </cell>
          <cell r="AM146" t="str">
            <v/>
          </cell>
          <cell r="AP146" t="str">
            <v/>
          </cell>
          <cell r="AQ146" t="str">
            <v/>
          </cell>
          <cell r="AT146" t="str">
            <v/>
          </cell>
          <cell r="AV146" t="str">
            <v/>
          </cell>
          <cell r="AW146" t="str">
            <v/>
          </cell>
          <cell r="AX146" t="str">
            <v/>
          </cell>
          <cell r="AZ146">
            <v>1</v>
          </cell>
          <cell r="BA146">
            <v>45385.375</v>
          </cell>
        </row>
        <row r="147">
          <cell r="C147" t="str">
            <v>KAY5+6</v>
          </cell>
          <cell r="D147" t="str">
            <v>3881(10)</v>
          </cell>
          <cell r="E147" t="str">
            <v>MA</v>
          </cell>
          <cell r="F147">
            <v>3000</v>
          </cell>
          <cell r="G147" t="str">
            <v>BOZ-KAY5+6-FF-146</v>
          </cell>
          <cell r="H147">
            <v>45384.716666666704</v>
          </cell>
          <cell r="I147" t="str">
            <v>Hat/Line</v>
          </cell>
          <cell r="J147" t="str">
            <v>Müşteri</v>
          </cell>
          <cell r="L147" t="str">
            <v>PA/PIS/CCTV</v>
          </cell>
          <cell r="M147" t="str">
            <v>CA TELSİZDE ANONSLAR GİTMİYOR ÇAĞRI BAŞLATILAMIYOR</v>
          </cell>
          <cell r="N147" t="str">
            <v>CA TELSİZ ANTENİNDE KISA DEVRE VE KOPUKLUK VARDI ONARILDI</v>
          </cell>
          <cell r="P147" t="str">
            <v>C-Uyarı, sürüş devamlılığı</v>
          </cell>
          <cell r="Q147" t="str">
            <v>B(Servisten çekmeye etki eden arıza)</v>
          </cell>
          <cell r="R147" t="str">
            <v>N.A(Yaralanma yok)</v>
          </cell>
          <cell r="S147" t="str">
            <v>(II) Aynı Araçta Tekrarlayan Arıza</v>
          </cell>
          <cell r="U147" t="str">
            <v>Müşteri</v>
          </cell>
          <cell r="V147" t="str">
            <v>Kayseri Ulaşım</v>
          </cell>
          <cell r="W147" t="str">
            <v>Evet</v>
          </cell>
          <cell r="X147" t="str">
            <v>KUTUP TEKNOLOJİ SAN.TİC.LTD.ŞTİ.</v>
          </cell>
          <cell r="AD147" t="str">
            <v/>
          </cell>
          <cell r="AE147">
            <v>45385.208333333299</v>
          </cell>
          <cell r="AG147" t="str">
            <v>KUTUP ELEKTRONİK</v>
          </cell>
          <cell r="AH147" t="str">
            <v>Araç telsiz Konektör Kiti, MOT</v>
          </cell>
          <cell r="AI147" t="str">
            <v>E860-7012</v>
          </cell>
          <cell r="AJ147">
            <v>1</v>
          </cell>
          <cell r="AL147" t="str">
            <v/>
          </cell>
          <cell r="AM147" t="str">
            <v/>
          </cell>
          <cell r="AP147" t="str">
            <v/>
          </cell>
          <cell r="AQ147" t="str">
            <v/>
          </cell>
          <cell r="AT147" t="str">
            <v/>
          </cell>
          <cell r="AV147" t="str">
            <v/>
          </cell>
          <cell r="AW147" t="str">
            <v/>
          </cell>
          <cell r="AX147" t="str">
            <v/>
          </cell>
          <cell r="AZ147" t="str">
            <v/>
          </cell>
          <cell r="BA147">
            <v>45385.375</v>
          </cell>
        </row>
        <row r="148">
          <cell r="C148" t="str">
            <v>KAY5+6</v>
          </cell>
          <cell r="D148" t="str">
            <v>3881(10)</v>
          </cell>
          <cell r="E148" t="str">
            <v>MA</v>
          </cell>
          <cell r="F148">
            <v>3019</v>
          </cell>
          <cell r="G148" t="str">
            <v>BOZ-KAY5+6-FF-147</v>
          </cell>
          <cell r="H148">
            <v>45384.716666666704</v>
          </cell>
          <cell r="I148" t="str">
            <v>Hat/Line</v>
          </cell>
          <cell r="J148" t="str">
            <v>Müşteri</v>
          </cell>
          <cell r="L148" t="str">
            <v>Telsiz</v>
          </cell>
          <cell r="M148" t="str">
            <v>CA TELSİZE ANONSLAR GİTMİYOR ÇAĞRI BAŞLATAMIYOR.</v>
          </cell>
          <cell r="N148" t="str">
            <v>3881 CA ANTENDE KISA DEVRE VE KOPUKLUK VARDI. TAMİRİ YAPILDI.</v>
          </cell>
          <cell r="P148" t="str">
            <v>C-Uyarı, sürüş devamlılığı</v>
          </cell>
          <cell r="Q148" t="str">
            <v>B(Servisten çekmeye etki eden arıza)</v>
          </cell>
          <cell r="R148" t="str">
            <v>N.A(Yaralanma yok)</v>
          </cell>
          <cell r="S148" t="str">
            <v>(I) İlk Defa Karşılaşılan Arıza</v>
          </cell>
          <cell r="U148" t="str">
            <v>Tedarikçi</v>
          </cell>
          <cell r="V148" t="str">
            <v>Bozankaya</v>
          </cell>
          <cell r="W148" t="str">
            <v>Evet</v>
          </cell>
          <cell r="X148" t="str">
            <v>KAYSERİ ULAŞIM TURİZM İNŞAAT TAAHHÜ</v>
          </cell>
          <cell r="AD148" t="str">
            <v>*Ekipman tamir edilecek</v>
          </cell>
          <cell r="AE148">
            <v>45526.495983796303</v>
          </cell>
          <cell r="AG148" t="str">
            <v>Bozankaya</v>
          </cell>
          <cell r="AH148" t="str">
            <v>SINYAL TALEP KARTI</v>
          </cell>
          <cell r="AI148" t="str">
            <v>E300-7372</v>
          </cell>
          <cell r="AJ148">
            <v>1</v>
          </cell>
          <cell r="AL148" t="str">
            <v/>
          </cell>
          <cell r="AM148" t="str">
            <v/>
          </cell>
          <cell r="AP148" t="str">
            <v/>
          </cell>
          <cell r="AQ148" t="str">
            <v/>
          </cell>
          <cell r="AT148" t="str">
            <v/>
          </cell>
          <cell r="AV148" t="str">
            <v/>
          </cell>
          <cell r="AW148" t="str">
            <v/>
          </cell>
          <cell r="AX148" t="str">
            <v/>
          </cell>
          <cell r="AZ148">
            <v>1</v>
          </cell>
          <cell r="BA148">
            <v>45526.583333333299</v>
          </cell>
        </row>
        <row r="149">
          <cell r="C149" t="str">
            <v>KAY5+6</v>
          </cell>
          <cell r="D149" t="str">
            <v>3879(8)</v>
          </cell>
          <cell r="E149" t="str">
            <v>RA</v>
          </cell>
          <cell r="F149">
            <v>8520</v>
          </cell>
          <cell r="G149" t="str">
            <v>BOZ-KAY5+6-FF-148</v>
          </cell>
          <cell r="H149">
            <v>45386.364583333299</v>
          </cell>
          <cell r="I149" t="str">
            <v>Hat/Line</v>
          </cell>
          <cell r="J149" t="str">
            <v>Müşteri</v>
          </cell>
          <cell r="L149" t="str">
            <v>PA/PIS/CCTV</v>
          </cell>
          <cell r="M149" t="str">
            <v>ANONS SİSTEMİ ÇALIŞMIYOR</v>
          </cell>
          <cell r="N149" t="str">
            <v>ANONS SİSTEMİ ÇALIŞIYOR SES SEVİYESİ YÜKSELTİLDİ</v>
          </cell>
          <cell r="P149" t="str">
            <v>C-Uyarı, sürüş devamlılığı</v>
          </cell>
          <cell r="Q149" t="str">
            <v>B(Servisten çekmeye etki eden arıza)</v>
          </cell>
          <cell r="R149" t="str">
            <v>N.A(Yaralanma yok)</v>
          </cell>
          <cell r="S149" t="str">
            <v>(I) İlk Defa Karşılaşılan Arıza</v>
          </cell>
          <cell r="U149" t="str">
            <v>Tedarikçi</v>
          </cell>
          <cell r="V149" t="str">
            <v>LUTZE</v>
          </cell>
          <cell r="W149" t="str">
            <v>Evet</v>
          </cell>
          <cell r="X149" t="str">
            <v>Lütze Transportation GmbH</v>
          </cell>
          <cell r="AD149" t="str">
            <v>*Ekipman değiştirilecek</v>
          </cell>
          <cell r="AE149">
            <v>45387.222222222197</v>
          </cell>
          <cell r="AG149" t="str">
            <v>LUTZE</v>
          </cell>
          <cell r="AH149" t="str">
            <v>ACSys-19'' RACK</v>
          </cell>
          <cell r="AI149" t="str">
            <v>E820-7020</v>
          </cell>
          <cell r="AJ149">
            <v>1</v>
          </cell>
          <cell r="AL149" t="str">
            <v/>
          </cell>
          <cell r="AM149" t="str">
            <v/>
          </cell>
          <cell r="AP149" t="str">
            <v/>
          </cell>
          <cell r="AQ149" t="str">
            <v/>
          </cell>
          <cell r="AT149" t="str">
            <v/>
          </cell>
          <cell r="AV149" t="str">
            <v/>
          </cell>
          <cell r="AW149" t="str">
            <v/>
          </cell>
          <cell r="AX149" t="str">
            <v/>
          </cell>
          <cell r="AZ149">
            <v>1</v>
          </cell>
          <cell r="BA149">
            <v>45387.5</v>
          </cell>
        </row>
        <row r="150">
          <cell r="C150" t="str">
            <v>KAY5+6</v>
          </cell>
          <cell r="D150" t="str">
            <v>3874(3)</v>
          </cell>
          <cell r="E150" t="str">
            <v>RB</v>
          </cell>
          <cell r="F150">
            <v>57547</v>
          </cell>
          <cell r="G150" t="str">
            <v>BOZ-KAY5+6-FF-149</v>
          </cell>
          <cell r="H150">
            <v>45387.369444444397</v>
          </cell>
          <cell r="I150" t="str">
            <v>Hat/Line</v>
          </cell>
          <cell r="J150" t="str">
            <v>Müşteri</v>
          </cell>
          <cell r="L150" t="str">
            <v>HVAC Yolcu</v>
          </cell>
          <cell r="M150" t="str">
            <v>YOLCU ŞİKAYETİ : 3874 NUMARALI ARACIN KLİMA BÖLÜMÜ ÇALIŞMIYOR</v>
          </cell>
          <cell r="N150" t="str">
            <v>KONDANSER FAN IZGARASI KIRILMA YAPMIŞ KENARA SÜRTME YAPIYORDU DEĞİŞİMİ YAPILDI</v>
          </cell>
          <cell r="P150" t="str">
            <v>C-Uyarı, sürüş devamlılığı</v>
          </cell>
          <cell r="Q150" t="str">
            <v>B(Servisten çekmeye etki eden arıza)</v>
          </cell>
          <cell r="R150" t="str">
            <v>N.A(Yaralanma yok)</v>
          </cell>
          <cell r="S150" t="str">
            <v>(I) İlk Defa Karşılaşılan Arıza</v>
          </cell>
          <cell r="U150" t="str">
            <v>Tedarikçi</v>
          </cell>
          <cell r="V150" t="str">
            <v>ELTESAN ELEKTRO MEKANİK SOĞUTMA SAN</v>
          </cell>
          <cell r="W150" t="str">
            <v>Evet</v>
          </cell>
          <cell r="X150" t="str">
            <v>ELTESAN ELEKTRO MEKANİK SOĞUTMA SAN</v>
          </cell>
          <cell r="AD150" t="str">
            <v>*Ekipman değiştirilecek</v>
          </cell>
          <cell r="AE150">
            <v>45387.375</v>
          </cell>
          <cell r="AG150" t="str">
            <v>Eltesan</v>
          </cell>
          <cell r="AH150" t="str">
            <v>KLIMA UNITESİ /Eltesan/Hispacold 41,5 kW</v>
          </cell>
          <cell r="AI150" t="str">
            <v>H500-7240</v>
          </cell>
          <cell r="AJ150" t="str">
            <v/>
          </cell>
          <cell r="AL150" t="str">
            <v/>
          </cell>
          <cell r="AM150" t="str">
            <v/>
          </cell>
          <cell r="AP150" t="str">
            <v/>
          </cell>
          <cell r="AQ150" t="str">
            <v/>
          </cell>
          <cell r="AT150" t="str">
            <v/>
          </cell>
          <cell r="AV150" t="str">
            <v/>
          </cell>
          <cell r="AW150" t="str">
            <v/>
          </cell>
          <cell r="AX150" t="str">
            <v/>
          </cell>
          <cell r="AZ150">
            <v>2</v>
          </cell>
          <cell r="BA150">
            <v>45387.541666666701</v>
          </cell>
        </row>
        <row r="151">
          <cell r="C151" t="str">
            <v>KAY5+6</v>
          </cell>
          <cell r="D151" t="str">
            <v>3877(6)</v>
          </cell>
          <cell r="E151" t="str">
            <v>MA</v>
          </cell>
          <cell r="F151">
            <v>31100</v>
          </cell>
          <cell r="G151" t="str">
            <v>BOZ-KAY5+6-FF-150</v>
          </cell>
          <cell r="H151">
            <v>45389.515972222202</v>
          </cell>
          <cell r="I151" t="str">
            <v>Hat/Line</v>
          </cell>
          <cell r="J151" t="str">
            <v>Müşteri</v>
          </cell>
          <cell r="L151" t="str">
            <v>Giydirme Dış</v>
          </cell>
          <cell r="M151" t="str">
            <v>SİLECEK ARIZALI</v>
          </cell>
          <cell r="N151" t="str">
            <v>CA SİLECEK SOMUNU GEVŞEMİŞ SIKILDI</v>
          </cell>
          <cell r="P151" t="str">
            <v>A-Sürüşü engeller</v>
          </cell>
          <cell r="Q151" t="str">
            <v>B(Servisten çekmeye etki eden arıza)</v>
          </cell>
          <cell r="R151" t="str">
            <v>N.A(Yaralanma yok)</v>
          </cell>
          <cell r="S151" t="str">
            <v>(II) Aynı Araçta Tekrarlayan Arıza</v>
          </cell>
          <cell r="U151" t="str">
            <v>Tedarikçi</v>
          </cell>
          <cell r="V151" t="str">
            <v>Bozankaya</v>
          </cell>
          <cell r="W151" t="str">
            <v>Evet</v>
          </cell>
          <cell r="X151" t="str">
            <v>DENİZLER OTOMOTİV SAN. VE TİC.LTD.Ş</v>
          </cell>
          <cell r="AD151" t="str">
            <v>*Ekipman tamir edilecek</v>
          </cell>
          <cell r="AE151">
            <v>45389.541666666701</v>
          </cell>
          <cell r="AG151" t="str">
            <v>DENİZLER</v>
          </cell>
          <cell r="AH151" t="str">
            <v>SİLECEK MEKANİZMASI Denizler / M.11.2506</v>
          </cell>
          <cell r="AI151" t="str">
            <v>M100-7066</v>
          </cell>
          <cell r="AJ151">
            <v>1</v>
          </cell>
          <cell r="AL151" t="str">
            <v/>
          </cell>
          <cell r="AM151" t="str">
            <v/>
          </cell>
          <cell r="AP151" t="str">
            <v/>
          </cell>
          <cell r="AQ151" t="str">
            <v/>
          </cell>
          <cell r="AT151" t="str">
            <v/>
          </cell>
          <cell r="AV151" t="str">
            <v/>
          </cell>
          <cell r="AW151" t="str">
            <v/>
          </cell>
          <cell r="AX151" t="str">
            <v/>
          </cell>
          <cell r="AZ151">
            <v>1</v>
          </cell>
          <cell r="BA151">
            <v>45389.625</v>
          </cell>
        </row>
        <row r="152">
          <cell r="C152" t="str">
            <v>KAY5+6</v>
          </cell>
          <cell r="D152" t="str">
            <v>3877(6)</v>
          </cell>
          <cell r="E152" t="str">
            <v>MB</v>
          </cell>
          <cell r="F152">
            <v>49000</v>
          </cell>
          <cell r="G152" t="str">
            <v>BOZ-KAY5+6-FF-151</v>
          </cell>
          <cell r="H152">
            <v>45390.772916666698</v>
          </cell>
          <cell r="I152" t="str">
            <v>Hat/Line</v>
          </cell>
          <cell r="J152" t="str">
            <v>Müşteri</v>
          </cell>
          <cell r="L152" t="str">
            <v>E-Kabinet</v>
          </cell>
          <cell r="M152" t="str">
            <v>CB KABİNDEN İVME KOLU ARIZASI  VERİYOR. ARAÇ İVME KESTİKTEN SONRA HAREKET ETMİYOR</v>
          </cell>
          <cell r="N152" t="str">
            <v>YAPILAN KONTROLLERDE GC1132.02 KABLOSUNUN AIT MODÜLÜ 01 TERMİNALİNE TAKILMIŞ DÜZELTİLDİ. AIT MODÜL DEĞİŞİMİ YAPILDI TEST YAPILDI SORUN GÖRÜLMEDİ</v>
          </cell>
          <cell r="P152" t="str">
            <v>A-Sürüşü engeller</v>
          </cell>
          <cell r="Q152" t="str">
            <v>B(Servisten çekmeye etki eden arıza)</v>
          </cell>
          <cell r="R152" t="str">
            <v>N.A(Yaralanma yok)</v>
          </cell>
          <cell r="S152" t="str">
            <v>(I) İlk Defa Karşılaşılan Arıza</v>
          </cell>
          <cell r="U152" t="str">
            <v>Bozankaya</v>
          </cell>
          <cell r="V152" t="str">
            <v>Üretim</v>
          </cell>
          <cell r="W152" t="str">
            <v>Evet</v>
          </cell>
          <cell r="X152" t="str">
            <v>MEDCOM SP. Z O.O.</v>
          </cell>
          <cell r="AD152" t="str">
            <v>*Ekipman değiştirilecek</v>
          </cell>
          <cell r="AE152">
            <v>45391.208333333299</v>
          </cell>
          <cell r="AG152" t="str">
            <v>MEDCOM</v>
          </cell>
          <cell r="AH152" t="str">
            <v>TCMS ELEMANI</v>
          </cell>
          <cell r="AI152" t="str">
            <v>E110-7384</v>
          </cell>
          <cell r="AJ152">
            <v>1</v>
          </cell>
          <cell r="AL152" t="str">
            <v/>
          </cell>
          <cell r="AM152" t="str">
            <v/>
          </cell>
          <cell r="AP152" t="str">
            <v/>
          </cell>
          <cell r="AQ152" t="str">
            <v/>
          </cell>
          <cell r="AT152" t="str">
            <v/>
          </cell>
          <cell r="AV152" t="str">
            <v/>
          </cell>
          <cell r="AW152" t="str">
            <v/>
          </cell>
          <cell r="AX152" t="str">
            <v/>
          </cell>
          <cell r="AZ152">
            <v>1</v>
          </cell>
          <cell r="BA152">
            <v>45391.375</v>
          </cell>
        </row>
        <row r="153">
          <cell r="C153" t="str">
            <v>KAY5+6</v>
          </cell>
          <cell r="D153" t="str">
            <v>3876(5)</v>
          </cell>
          <cell r="E153" t="str">
            <v>MB</v>
          </cell>
          <cell r="F153">
            <v>49710</v>
          </cell>
          <cell r="G153" t="str">
            <v>BOZ-KAY5+6-FF-152</v>
          </cell>
          <cell r="H153">
            <v>45391.988194444399</v>
          </cell>
          <cell r="I153" t="str">
            <v>Hat/Line</v>
          </cell>
          <cell r="J153" t="str">
            <v>Müşteri</v>
          </cell>
          <cell r="L153" t="str">
            <v>TCMS</v>
          </cell>
          <cell r="M153" t="str">
            <v>3876 CB ALPARSLAN 2. PERONDA İVME KESMİŞ. ARAÇ HAREKET ETMEMİŞ RESETLENİNCE İVME KOLU ARIZASI DÜŞMÜŞTÜR. ARAÇ ANCAK TERS KABİNDEN HAREKET ETMİŞTİR. HATTA BULUNAN ARAÇLARDA TEHİR OLUŞMUŞ. 1 ADET KISMİ SEFER İPTALİ YAŞANMIŞTIR.</v>
          </cell>
          <cell r="N153" t="str">
            <v>RAK07 RÖLESİ DEĞİŞTİRİLDİ.</v>
          </cell>
          <cell r="P153" t="str">
            <v>A-Sürüşü engeller</v>
          </cell>
          <cell r="Q153" t="str">
            <v>A(Hareket etmeyi engelleyen arıza)</v>
          </cell>
          <cell r="R153" t="str">
            <v>N.A(Yaralanma yok)</v>
          </cell>
          <cell r="S153" t="str">
            <v>(II) Aynı Araçta Tekrarlayan Arıza</v>
          </cell>
          <cell r="U153" t="str">
            <v>Tedarikçi</v>
          </cell>
          <cell r="V153" t="str">
            <v>Bozankaya</v>
          </cell>
          <cell r="W153" t="str">
            <v>Evet</v>
          </cell>
          <cell r="X153" t="str">
            <v>ARDA MAKİNA ELEKTRİK TİC.VE</v>
          </cell>
          <cell r="AD153" t="str">
            <v>*Ekipman değiştirilecek</v>
          </cell>
          <cell r="AE153">
            <v>45526.307199074101</v>
          </cell>
          <cell r="AG153" t="str">
            <v>arda makina</v>
          </cell>
          <cell r="AH153" t="str">
            <v>10A-8CO RÖLE</v>
          </cell>
          <cell r="AI153" t="str">
            <v>E110-7329</v>
          </cell>
          <cell r="AJ153">
            <v>1</v>
          </cell>
          <cell r="AL153" t="str">
            <v/>
          </cell>
          <cell r="AM153" t="str">
            <v/>
          </cell>
          <cell r="AP153" t="str">
            <v/>
          </cell>
          <cell r="AQ153" t="str">
            <v/>
          </cell>
          <cell r="AT153" t="str">
            <v/>
          </cell>
          <cell r="AV153" t="str">
            <v/>
          </cell>
          <cell r="AW153" t="str">
            <v/>
          </cell>
          <cell r="AX153" t="str">
            <v/>
          </cell>
          <cell r="AZ153">
            <v>2</v>
          </cell>
          <cell r="BA153">
            <v>45526.541666666701</v>
          </cell>
        </row>
        <row r="154">
          <cell r="C154" t="str">
            <v>KAY5+6</v>
          </cell>
          <cell r="D154" t="str">
            <v>3878(7)</v>
          </cell>
          <cell r="E154" t="str">
            <v>MB</v>
          </cell>
          <cell r="F154">
            <v>26200</v>
          </cell>
          <cell r="G154" t="str">
            <v>BOZ-KAY5+6-FF-153</v>
          </cell>
          <cell r="H154">
            <v>45392.103472222203</v>
          </cell>
          <cell r="I154" t="str">
            <v>Depo/Depot</v>
          </cell>
          <cell r="J154" t="str">
            <v>Müşteri</v>
          </cell>
          <cell r="L154" t="str">
            <v>Silecek</v>
          </cell>
          <cell r="M154" t="str">
            <v>B KABİN SİLECEK ÇALIŞMIYOR</v>
          </cell>
          <cell r="N154" t="str">
            <v>SİLECEK VİDALARI GEVŞEMİŞ SIKILDI ARIZA GİDERİLDİ</v>
          </cell>
          <cell r="P154" t="str">
            <v>A-Sürüşü engeller</v>
          </cell>
          <cell r="Q154" t="str">
            <v>B(Servisten çekmeye etki eden arıza)</v>
          </cell>
          <cell r="R154" t="str">
            <v>N.A(Yaralanma yok)</v>
          </cell>
          <cell r="S154" t="str">
            <v>(II) Aynı Araçta Tekrarlayan Arıza</v>
          </cell>
          <cell r="U154" t="str">
            <v>Tedarikçi</v>
          </cell>
          <cell r="V154" t="str">
            <v>Bozankaya</v>
          </cell>
          <cell r="W154" t="str">
            <v>Evet</v>
          </cell>
          <cell r="X154" t="str">
            <v>DENİZLER OTOMOTİV SAN. VE TİC.LTD.Ş</v>
          </cell>
          <cell r="AD154" t="str">
            <v>*Ekipman tamir edilecek</v>
          </cell>
          <cell r="AE154">
            <v>45392.208333333299</v>
          </cell>
          <cell r="AG154" t="str">
            <v>DENİZLER</v>
          </cell>
          <cell r="AH154" t="str">
            <v>SİLECEK MEKANİZMASI Denizler / M.11.2506</v>
          </cell>
          <cell r="AI154" t="str">
            <v>M100-7066</v>
          </cell>
          <cell r="AJ154" t="str">
            <v/>
          </cell>
          <cell r="AL154" t="str">
            <v/>
          </cell>
          <cell r="AM154" t="str">
            <v/>
          </cell>
          <cell r="AP154" t="str">
            <v/>
          </cell>
          <cell r="AQ154" t="str">
            <v/>
          </cell>
          <cell r="AT154" t="str">
            <v/>
          </cell>
          <cell r="AV154" t="str">
            <v/>
          </cell>
          <cell r="AW154" t="str">
            <v/>
          </cell>
          <cell r="AX154" t="str">
            <v/>
          </cell>
          <cell r="AZ154">
            <v>1</v>
          </cell>
          <cell r="BA154">
            <v>45392.291666666701</v>
          </cell>
        </row>
        <row r="155">
          <cell r="C155" t="str">
            <v>KAY5+6</v>
          </cell>
          <cell r="D155" t="str">
            <v>3880(9)</v>
          </cell>
          <cell r="E155" t="str">
            <v>MA</v>
          </cell>
          <cell r="F155">
            <v>6438</v>
          </cell>
          <cell r="G155" t="str">
            <v>BOZ-KAY5+6-FF-154</v>
          </cell>
          <cell r="H155">
            <v>45392.125</v>
          </cell>
          <cell r="I155" t="str">
            <v>Depo/Depot</v>
          </cell>
          <cell r="J155" t="str">
            <v>Müşteri</v>
          </cell>
          <cell r="L155" t="str">
            <v>Giydirme İç</v>
          </cell>
          <cell r="M155" t="str">
            <v>80 B KABİN KAPI AÇMA MANDALI ARIZASI</v>
          </cell>
          <cell r="N155" t="str">
            <v>CA KABİN KAPISI ZOR AÇILIYORDU AYAR YAPILDI. CB AÇMA KAOAMA KİLİT MANDALI BOŞA DÖNÜYORDU AYAR YAPILDI</v>
          </cell>
          <cell r="P155" t="str">
            <v>A-Sürüşü engeller</v>
          </cell>
          <cell r="Q155" t="str">
            <v>A(Hareket etmeyi engelleyen arıza)</v>
          </cell>
          <cell r="R155" t="str">
            <v>N.A(Yaralanma yok)</v>
          </cell>
          <cell r="S155" t="str">
            <v>(II) Aynı Araçta Tekrarlayan Arıza</v>
          </cell>
          <cell r="U155" t="str">
            <v>Tedarikçi</v>
          </cell>
          <cell r="V155" t="str">
            <v>Bozankaya</v>
          </cell>
          <cell r="W155" t="str">
            <v>Evet</v>
          </cell>
          <cell r="X155" t="str">
            <v>MESAN KİLİT A.Ş.</v>
          </cell>
          <cell r="AD155" t="str">
            <v>*Ekipman tamir edilecek</v>
          </cell>
          <cell r="AE155">
            <v>45392.208333333299</v>
          </cell>
          <cell r="AG155" t="str">
            <v>Bozankaya</v>
          </cell>
          <cell r="AH155" t="str">
            <v>KİLİT</v>
          </cell>
          <cell r="AI155" t="str">
            <v>T190-7010</v>
          </cell>
          <cell r="AJ155">
            <v>1</v>
          </cell>
          <cell r="AL155" t="str">
            <v/>
          </cell>
          <cell r="AM155" t="str">
            <v/>
          </cell>
          <cell r="AP155" t="str">
            <v/>
          </cell>
          <cell r="AQ155" t="str">
            <v/>
          </cell>
          <cell r="AT155" t="str">
            <v/>
          </cell>
          <cell r="AV155" t="str">
            <v/>
          </cell>
          <cell r="AW155" t="str">
            <v/>
          </cell>
          <cell r="AX155" t="str">
            <v/>
          </cell>
          <cell r="AZ155">
            <v>2</v>
          </cell>
          <cell r="BA155">
            <v>45392.375</v>
          </cell>
        </row>
        <row r="156">
          <cell r="C156" t="str">
            <v>KAY5+6</v>
          </cell>
          <cell r="D156" t="str">
            <v>3880(9)</v>
          </cell>
          <cell r="E156" t="str">
            <v>MA</v>
          </cell>
          <cell r="F156">
            <v>6000</v>
          </cell>
          <cell r="G156" t="str">
            <v>BOZ-KAY5+6-FF-155</v>
          </cell>
          <cell r="H156">
            <v>45392.301388888904</v>
          </cell>
          <cell r="I156" t="str">
            <v>Hat/Line</v>
          </cell>
          <cell r="J156" t="str">
            <v>Müşteri</v>
          </cell>
          <cell r="L156" t="str">
            <v>Giydirme Dış</v>
          </cell>
          <cell r="M156" t="str">
            <v>ca kabin silgeç çalışmıyor</v>
          </cell>
          <cell r="N156" t="str">
            <v>yapılan kontolde silecek kolu kavrama noktasından gevşemiş .Sıkılarak problem giderildi</v>
          </cell>
          <cell r="P156" t="str">
            <v>C-Uyarı, sürüş devamlılığı</v>
          </cell>
          <cell r="Q156" t="str">
            <v>C(Sisteme etki etmeyen arıza)</v>
          </cell>
          <cell r="R156" t="str">
            <v>N.A(Yaralanma yok)</v>
          </cell>
          <cell r="S156" t="str">
            <v>(II) Aynı Araçta Tekrarlayan Arıza</v>
          </cell>
          <cell r="U156" t="str">
            <v>Tedarikçi</v>
          </cell>
          <cell r="V156" t="str">
            <v>Bozankaya</v>
          </cell>
          <cell r="W156" t="str">
            <v>Evet</v>
          </cell>
          <cell r="X156" t="str">
            <v>DENİZLER OTOMOTİV SAN. VE TİC.LTD.Ş</v>
          </cell>
          <cell r="AD156" t="str">
            <v>*Ekipman tamir edilecek</v>
          </cell>
          <cell r="AE156">
            <v>45528.312326388899</v>
          </cell>
          <cell r="AG156" t="str">
            <v>DENİZLER</v>
          </cell>
          <cell r="AH156" t="str">
            <v>SİLECEK MEKANİZMASI Denizler / M.11.2506</v>
          </cell>
          <cell r="AI156" t="str">
            <v>M100-7066</v>
          </cell>
          <cell r="AJ156">
            <v>1</v>
          </cell>
          <cell r="AL156" t="str">
            <v/>
          </cell>
          <cell r="AM156" t="str">
            <v/>
          </cell>
          <cell r="AP156" t="str">
            <v/>
          </cell>
          <cell r="AQ156" t="str">
            <v/>
          </cell>
          <cell r="AT156" t="str">
            <v/>
          </cell>
          <cell r="AV156" t="str">
            <v/>
          </cell>
          <cell r="AW156" t="str">
            <v/>
          </cell>
          <cell r="AX156" t="str">
            <v/>
          </cell>
          <cell r="AZ156">
            <v>1</v>
          </cell>
          <cell r="BA156">
            <v>45528.375</v>
          </cell>
        </row>
        <row r="157">
          <cell r="C157" t="str">
            <v>KAY5+6</v>
          </cell>
          <cell r="D157" t="str">
            <v>3879(8)</v>
          </cell>
          <cell r="E157" t="str">
            <v>MA</v>
          </cell>
          <cell r="F157">
            <v>10205</v>
          </cell>
          <cell r="G157" t="str">
            <v>BOZ-KAY5+6-FF-156</v>
          </cell>
          <cell r="H157">
            <v>45395.478472222203</v>
          </cell>
          <cell r="I157" t="str">
            <v>Hat/Line</v>
          </cell>
          <cell r="J157" t="str">
            <v>Müşteri</v>
          </cell>
          <cell r="L157" t="str">
            <v>TCMS</v>
          </cell>
          <cell r="M157" t="str">
            <v>GATEWAY ÇAKIŞMASI ARIZASI VERDİ ARAÇ HAREKET ETMEDİ RESETLEYİNCE DÜZELDİ ARIZA NEDENİ İLE 1 SEFERDE 3 DK TEHİR OLUŞTU</v>
          </cell>
          <cell r="N157" t="str">
            <v>ARACIN KAMERA KAYDI İNCELENDİ ARAÇTA OLUMSUZ BİR DURUM GÖRÜLMEDİ İLDEM YÖNÜNE HAREKET EDİYOR</v>
          </cell>
          <cell r="P157" t="str">
            <v>A-Sürüşü engeller</v>
          </cell>
          <cell r="Q157" t="str">
            <v>A(Hareket etmeyi engelleyen arıza)</v>
          </cell>
          <cell r="R157" t="str">
            <v>N.A(Yaralanma yok)</v>
          </cell>
          <cell r="S157" t="str">
            <v>(I) İlk Defa Karşılaşılan Arıza</v>
          </cell>
          <cell r="U157" t="str">
            <v>Tedarikçi</v>
          </cell>
          <cell r="V157" t="str">
            <v>MEDCOM SP. Z O.O.</v>
          </cell>
          <cell r="W157" t="str">
            <v>Evet</v>
          </cell>
          <cell r="X157" t="str">
            <v>MEDCOM SP. Z O.O.</v>
          </cell>
          <cell r="AD157" t="str">
            <v>Yeni yazılım yüklendi</v>
          </cell>
          <cell r="AE157">
            <v>45395.541666666701</v>
          </cell>
          <cell r="AG157" t="str">
            <v>Medcom</v>
          </cell>
          <cell r="AH157" t="str">
            <v>GATEWAY</v>
          </cell>
          <cell r="AI157" t="str">
            <v>E870-7052</v>
          </cell>
          <cell r="AJ157">
            <v>1</v>
          </cell>
          <cell r="AL157" t="str">
            <v/>
          </cell>
          <cell r="AM157" t="str">
            <v/>
          </cell>
          <cell r="AP157" t="str">
            <v/>
          </cell>
          <cell r="AQ157" t="str">
            <v/>
          </cell>
          <cell r="AT157" t="str">
            <v/>
          </cell>
          <cell r="AV157" t="str">
            <v/>
          </cell>
          <cell r="AW157" t="str">
            <v/>
          </cell>
          <cell r="AX157" t="str">
            <v/>
          </cell>
          <cell r="AZ157">
            <v>2</v>
          </cell>
          <cell r="BA157">
            <v>45395.625</v>
          </cell>
        </row>
        <row r="158">
          <cell r="C158" t="str">
            <v>KAY5+6</v>
          </cell>
          <cell r="D158" t="str">
            <v>3879(8)</v>
          </cell>
          <cell r="E158" t="str">
            <v>MB</v>
          </cell>
          <cell r="F158">
            <v>10531</v>
          </cell>
          <cell r="G158" t="str">
            <v>BOZ-KAY5+6-FF-157</v>
          </cell>
          <cell r="H158">
            <v>45405.022916666698</v>
          </cell>
          <cell r="I158" t="str">
            <v>Hat/Line</v>
          </cell>
          <cell r="J158" t="str">
            <v>Müşteri</v>
          </cell>
          <cell r="L158" t="str">
            <v>Fren</v>
          </cell>
          <cell r="M158" t="str">
            <v>MB FREN SİSTEMİ FB009 ARIZASI VERDİ. 2 SEFERDE 17 DAKİKA TEHİR MEYDANA GELDİ.</v>
          </cell>
          <cell r="N158" t="str">
            <v>MB BOJİ FEEDBACK KONTAK ARIZASI VERMİŞ. X3.19 HATTI KONTROL EDİLDİ. SORUN GÖRÜLMEDİ. ARAÇTA HPU DEĞİŞİMİ YAPILDI.</v>
          </cell>
          <cell r="P158" t="str">
            <v>A-Sürüşü engeller</v>
          </cell>
          <cell r="Q158" t="str">
            <v>A(Hareket etmeyi engelleyen arıza)</v>
          </cell>
          <cell r="R158" t="str">
            <v>N.A(Yaralanma yok)</v>
          </cell>
          <cell r="S158" t="str">
            <v>(II) Aynı Araçta Tekrarlayan Arıza</v>
          </cell>
          <cell r="U158" t="str">
            <v>Bozankaya</v>
          </cell>
          <cell r="V158" t="str">
            <v>Üretim</v>
          </cell>
          <cell r="W158" t="str">
            <v>Evet</v>
          </cell>
          <cell r="X158" t="str">
            <v>HANNING &amp; KAHL GMBH &amp; CO.KG</v>
          </cell>
          <cell r="AD158" t="str">
            <v>*Ekipman değiştirilecek</v>
          </cell>
          <cell r="AE158">
            <v>45405.208333333299</v>
          </cell>
          <cell r="AG158" t="str">
            <v>HANNING&amp;KAHL</v>
          </cell>
          <cell r="AH158" t="str">
            <v>XHidrolik Ünite HZY-K100-DPR</v>
          </cell>
          <cell r="AI158" t="str">
            <v>S306-7001</v>
          </cell>
          <cell r="AJ158">
            <v>1</v>
          </cell>
          <cell r="AL158" t="str">
            <v/>
          </cell>
          <cell r="AM158" t="str">
            <v/>
          </cell>
          <cell r="AP158" t="str">
            <v/>
          </cell>
          <cell r="AQ158" t="str">
            <v/>
          </cell>
          <cell r="AT158" t="str">
            <v/>
          </cell>
          <cell r="AV158" t="str">
            <v/>
          </cell>
          <cell r="AW158" t="str">
            <v/>
          </cell>
          <cell r="AX158" t="str">
            <v/>
          </cell>
          <cell r="AZ158">
            <v>1</v>
          </cell>
          <cell r="BA158">
            <v>45405.5</v>
          </cell>
        </row>
        <row r="159">
          <cell r="C159" t="str">
            <v>KAY5+6</v>
          </cell>
          <cell r="D159" t="str">
            <v>3874(3)</v>
          </cell>
          <cell r="E159" t="str">
            <v>RA</v>
          </cell>
          <cell r="F159">
            <v>58547</v>
          </cell>
          <cell r="G159" t="str">
            <v>BOZ-KAY5+6-FF-158</v>
          </cell>
          <cell r="H159">
            <v>45406.619444444397</v>
          </cell>
          <cell r="I159" t="str">
            <v>Hat/Line</v>
          </cell>
          <cell r="J159" t="str">
            <v>Müşteri</v>
          </cell>
          <cell r="L159" t="str">
            <v>Kapı</v>
          </cell>
          <cell r="M159" t="str">
            <v>6 NOLU KAPI İZOLE EDİLDİ</v>
          </cell>
          <cell r="N159" t="str">
            <v>KAPININ TÜM İŞLEVSEL TESTLERİ YAPILDI. OLUMSUZ BİR DURUM GÖRÜLMEDİ KAPI NORMAL ÇALIŞIYOR</v>
          </cell>
          <cell r="P159" t="str">
            <v>B-Hız veya güç azalması</v>
          </cell>
          <cell r="Q159" t="str">
            <v>B(Servisten çekmeye etki eden arıza)</v>
          </cell>
          <cell r="R159" t="str">
            <v>N.A(Yaralanma yok)</v>
          </cell>
          <cell r="S159" t="str">
            <v>(II) Aynı Araçta Tekrarlayan Arıza</v>
          </cell>
          <cell r="U159" t="str">
            <v>Tedarikçi</v>
          </cell>
          <cell r="V159" t="str">
            <v>KNORR-BREMSE GMBH DİVİSİON IFE AUTO</v>
          </cell>
          <cell r="W159" t="str">
            <v>Evet</v>
          </cell>
          <cell r="X159" t="str">
            <v>KNORR-BREMSE GMBH DİVİSİON IFE AUTO</v>
          </cell>
          <cell r="AD159" t="str">
            <v>*Ekipman tamir edilecek</v>
          </cell>
          <cell r="AE159">
            <v>45407.208333333299</v>
          </cell>
          <cell r="AG159" t="str">
            <v>IFE</v>
          </cell>
          <cell r="AH159" t="str">
            <v>PRM’LI ÇİFTLİ KAPI</v>
          </cell>
          <cell r="AI159" t="str">
            <v>M110-7082</v>
          </cell>
          <cell r="AJ159">
            <v>1</v>
          </cell>
          <cell r="AL159" t="str">
            <v/>
          </cell>
          <cell r="AM159" t="str">
            <v/>
          </cell>
          <cell r="AP159" t="str">
            <v/>
          </cell>
          <cell r="AQ159" t="str">
            <v/>
          </cell>
          <cell r="AT159" t="str">
            <v/>
          </cell>
          <cell r="AV159" t="str">
            <v/>
          </cell>
          <cell r="AW159" t="str">
            <v/>
          </cell>
          <cell r="AX159" t="str">
            <v/>
          </cell>
          <cell r="AZ159">
            <v>2</v>
          </cell>
          <cell r="BA159">
            <v>45407.375</v>
          </cell>
        </row>
        <row r="160">
          <cell r="C160" t="str">
            <v>KAY5+6</v>
          </cell>
          <cell r="D160" t="str">
            <v>3874(3)</v>
          </cell>
          <cell r="E160" t="str">
            <v>MA</v>
          </cell>
          <cell r="F160">
            <v>63000</v>
          </cell>
          <cell r="G160" t="str">
            <v>BOZ-KAY5+6-FF-159</v>
          </cell>
          <cell r="H160">
            <v>45407.416666666701</v>
          </cell>
          <cell r="I160" t="str">
            <v>Hat/Line</v>
          </cell>
          <cell r="J160" t="str">
            <v>Müşteri</v>
          </cell>
          <cell r="L160" t="str">
            <v>E-Kabinet</v>
          </cell>
          <cell r="M160" t="str">
            <v>ARAÇ 35 KM HIZ SINIRI KOYDU ARAÇ RESETLENDİ FAKAT DÜZELMEDİ</v>
          </cell>
          <cell r="N160" t="str">
            <v>KAPI LOOP BUTONU ARKASINDAKİ KABLO ÇIKMIŞ YERİNE TAKILDI</v>
          </cell>
          <cell r="P160" t="str">
            <v>B-Hız veya güç azalması</v>
          </cell>
          <cell r="Q160" t="str">
            <v>B(Servisten çekmeye etki eden arıza)</v>
          </cell>
          <cell r="R160" t="str">
            <v>N.A(Yaralanma yok)</v>
          </cell>
          <cell r="S160" t="str">
            <v>(I) İlk Defa Karşılaşılan Arıza</v>
          </cell>
          <cell r="U160" t="str">
            <v>Bozankaya</v>
          </cell>
          <cell r="V160" t="str">
            <v>Üretim</v>
          </cell>
          <cell r="W160" t="str">
            <v>Evet</v>
          </cell>
          <cell r="X160" t="str">
            <v>GENERAL TEKNİK ELEKTRONİK TESİSAT</v>
          </cell>
          <cell r="AD160" t="str">
            <v>*Ekipman tamir edilecek</v>
          </cell>
          <cell r="AE160">
            <v>45407.458333333299</v>
          </cell>
          <cell r="AG160" t="str">
            <v>GENERAL TEKNİK</v>
          </cell>
          <cell r="AH160" t="str">
            <v>BYPAS BUTON PANELİ KOMPLESİ</v>
          </cell>
          <cell r="AI160" t="str">
            <v>E300-7362</v>
          </cell>
          <cell r="AJ160" t="str">
            <v/>
          </cell>
          <cell r="AL160" t="str">
            <v/>
          </cell>
          <cell r="AM160" t="str">
            <v/>
          </cell>
          <cell r="AP160" t="str">
            <v/>
          </cell>
          <cell r="AQ160" t="str">
            <v/>
          </cell>
          <cell r="AT160" t="str">
            <v/>
          </cell>
          <cell r="AV160" t="str">
            <v/>
          </cell>
          <cell r="AW160" t="str">
            <v/>
          </cell>
          <cell r="AX160" t="str">
            <v/>
          </cell>
          <cell r="AZ160">
            <v>2</v>
          </cell>
          <cell r="BA160">
            <v>45407.625</v>
          </cell>
        </row>
        <row r="161">
          <cell r="C161" t="str">
            <v>KAY5+6</v>
          </cell>
          <cell r="D161" t="str">
            <v>3872(1)</v>
          </cell>
          <cell r="E161" t="str">
            <v>MA</v>
          </cell>
          <cell r="F161">
            <v>62000</v>
          </cell>
          <cell r="G161" t="str">
            <v>BOZ-KAY5+6-FF-160</v>
          </cell>
          <cell r="H161">
            <v>45407.920138888898</v>
          </cell>
          <cell r="I161" t="str">
            <v>Hat/Line</v>
          </cell>
          <cell r="J161" t="str">
            <v>Müşteri</v>
          </cell>
          <cell r="L161" t="str">
            <v>Giydirme İç</v>
          </cell>
          <cell r="M161" t="str">
            <v>CA KOLÇAK TUŞ TAKIMI ARIZALI</v>
          </cell>
          <cell r="N161" t="str">
            <v>TUŞ TAKIMINDA ARIZA GÖRÜLMEDİ TAMİR EDİLDİ</v>
          </cell>
          <cell r="P161" t="str">
            <v>A-Sürüşü engeller</v>
          </cell>
          <cell r="Q161" t="str">
            <v>B(Servisten çekmeye etki eden arıza)</v>
          </cell>
          <cell r="R161" t="str">
            <v>N.A(Yaralanma yok)</v>
          </cell>
          <cell r="S161" t="str">
            <v>(I) İlk Defa Karşılaşılan Arıza</v>
          </cell>
          <cell r="U161" t="str">
            <v>Tedarikçi</v>
          </cell>
          <cell r="V161" t="str">
            <v>SAZCILAR OTOMOTİV SAN.TİCARET A.Ş</v>
          </cell>
          <cell r="W161" t="str">
            <v/>
          </cell>
          <cell r="X161" t="str">
            <v>SAZCILAR OTOMOTİV SAN.TİCARET A.Ş</v>
          </cell>
          <cell r="AD161" t="str">
            <v>*Ekipman tamir edilecek</v>
          </cell>
          <cell r="AE161">
            <v>45413.25</v>
          </cell>
          <cell r="AG161" t="str">
            <v>SAZCILAR</v>
          </cell>
          <cell r="AH161" t="str">
            <v>SÜRÜCÜ SAĞ ARKA KAPAMA</v>
          </cell>
          <cell r="AI161" t="str">
            <v>T120-7018</v>
          </cell>
          <cell r="AJ161">
            <v>1</v>
          </cell>
          <cell r="AL161" t="str">
            <v/>
          </cell>
          <cell r="AM161" t="str">
            <v/>
          </cell>
          <cell r="AP161" t="str">
            <v/>
          </cell>
          <cell r="AQ161" t="str">
            <v/>
          </cell>
          <cell r="AT161" t="str">
            <v/>
          </cell>
          <cell r="AV161" t="str">
            <v/>
          </cell>
          <cell r="AW161" t="str">
            <v/>
          </cell>
          <cell r="AX161" t="str">
            <v/>
          </cell>
          <cell r="AZ161">
            <v>1</v>
          </cell>
          <cell r="BA161">
            <v>45413.375</v>
          </cell>
        </row>
        <row r="162">
          <cell r="C162" t="str">
            <v>KAY5+6</v>
          </cell>
          <cell r="D162" t="str">
            <v>3877(6)</v>
          </cell>
          <cell r="E162" t="str">
            <v>P</v>
          </cell>
          <cell r="F162">
            <v>38592</v>
          </cell>
          <cell r="G162" t="str">
            <v>BOZ-KAY5+6-FF-161</v>
          </cell>
          <cell r="H162">
            <v>45412.202511574098</v>
          </cell>
          <cell r="I162" t="str">
            <v>Hat/Line</v>
          </cell>
          <cell r="J162" t="str">
            <v>Müşteri</v>
          </cell>
          <cell r="L162" t="str">
            <v>Giydirme İç</v>
          </cell>
          <cell r="M162" t="str">
            <v>ANONSLAR KESİK KESİK GELİYOR.</v>
          </cell>
          <cell r="N162" t="str">
            <v>ANONSLAR GEÇ GELİYORDU. ARACIN TEKER ÇAPI 600MM OLARAK GİRİLDİ. ULAŞIM PERSONELİ İLE PARK SAHASINDA TAM TUR TEST YAPILDI. SORUN GİDERİLDİ.</v>
          </cell>
          <cell r="P162" t="str">
            <v>C-Uyarı, sürüş devamlılığı</v>
          </cell>
          <cell r="Q162" t="str">
            <v>B(Servisten çekmeye etki eden arıza)</v>
          </cell>
          <cell r="R162" t="str">
            <v>N.A(Yaralanma yok)</v>
          </cell>
          <cell r="S162" t="str">
            <v>(I) İlk Defa Karşılaşılan Arıza</v>
          </cell>
          <cell r="U162" t="str">
            <v>Tedarikçi</v>
          </cell>
          <cell r="V162" t="str">
            <v>ATAK ULAŞIM SAN.TİC.LTD.ŞTİ.</v>
          </cell>
          <cell r="W162" t="str">
            <v>Evet</v>
          </cell>
          <cell r="X162" t="str">
            <v>ATAK ULAŞIM SAN.TİC.LTD.ŞTİ.</v>
          </cell>
          <cell r="AD162" t="str">
            <v>*Arıza çözülecek</v>
          </cell>
          <cell r="AE162">
            <v>45526.316446759301</v>
          </cell>
          <cell r="AG162" t="str">
            <v>Atak</v>
          </cell>
          <cell r="AH162" t="str">
            <v>Merkez Ünite AU300 (train bus, vehicle b</v>
          </cell>
          <cell r="AI162" t="str">
            <v>E840-7002</v>
          </cell>
          <cell r="AJ162">
            <v>1</v>
          </cell>
          <cell r="AL162" t="str">
            <v/>
          </cell>
          <cell r="AM162" t="str">
            <v/>
          </cell>
          <cell r="AP162" t="str">
            <v/>
          </cell>
          <cell r="AQ162" t="str">
            <v/>
          </cell>
          <cell r="AT162" t="str">
            <v/>
          </cell>
          <cell r="AV162" t="str">
            <v/>
          </cell>
          <cell r="AW162" t="str">
            <v/>
          </cell>
          <cell r="AX162" t="str">
            <v/>
          </cell>
          <cell r="AZ162">
            <v>2</v>
          </cell>
          <cell r="BA162">
            <v>45526.458333333299</v>
          </cell>
        </row>
        <row r="163">
          <cell r="C163" t="str">
            <v>KAY5+6</v>
          </cell>
          <cell r="D163" t="str">
            <v>3881(10)</v>
          </cell>
          <cell r="E163" t="str">
            <v>MB</v>
          </cell>
          <cell r="F163">
            <v>6788</v>
          </cell>
          <cell r="G163" t="str">
            <v>BOZ-KAY5+6-FF-162</v>
          </cell>
          <cell r="H163">
            <v>45413.71875</v>
          </cell>
          <cell r="I163" t="str">
            <v>Hat/Line</v>
          </cell>
          <cell r="J163" t="str">
            <v>Müşteri</v>
          </cell>
          <cell r="L163" t="str">
            <v>Autocoupler</v>
          </cell>
          <cell r="M163" t="str">
            <v>KUPLÖR KAPAĞA ÇARPIYOR.</v>
          </cell>
          <cell r="N163" t="str">
            <v>KUPLÖR SERBEST KALMIŞ YENİDEN KİLİTLENDİ.</v>
          </cell>
          <cell r="P163" t="str">
            <v>C-Uyarı, sürüş devamlılığı</v>
          </cell>
          <cell r="Q163" t="str">
            <v>C(Sisteme etki etmeyen arıza)</v>
          </cell>
          <cell r="R163" t="str">
            <v>N.A(Yaralanma yok)</v>
          </cell>
          <cell r="S163" t="str">
            <v>(I) İlk Defa Karşılaşılan Arıza</v>
          </cell>
          <cell r="U163" t="str">
            <v>Bozankaya</v>
          </cell>
          <cell r="V163" t="str">
            <v>Üretim</v>
          </cell>
          <cell r="W163" t="str">
            <v>Evet</v>
          </cell>
          <cell r="X163" t="str">
            <v>DELLNER COUPLERC AB</v>
          </cell>
          <cell r="AD163" t="str">
            <v>*Arıza çözülecek</v>
          </cell>
          <cell r="AE163">
            <v>45526.499606481499</v>
          </cell>
          <cell r="AG163" t="str">
            <v>DELNER</v>
          </cell>
          <cell r="AH163" t="str">
            <v>KUPLOR KRIKOSU</v>
          </cell>
          <cell r="AI163" t="str">
            <v>M350-7089</v>
          </cell>
          <cell r="AJ163">
            <v>1</v>
          </cell>
          <cell r="AL163" t="str">
            <v/>
          </cell>
          <cell r="AM163" t="str">
            <v/>
          </cell>
          <cell r="AP163" t="str">
            <v/>
          </cell>
          <cell r="AQ163" t="str">
            <v/>
          </cell>
          <cell r="AT163" t="str">
            <v/>
          </cell>
          <cell r="AV163" t="str">
            <v/>
          </cell>
          <cell r="AW163" t="str">
            <v/>
          </cell>
          <cell r="AX163" t="str">
            <v/>
          </cell>
          <cell r="AZ163">
            <v>2</v>
          </cell>
          <cell r="BA163">
            <v>45526.541666666701</v>
          </cell>
        </row>
        <row r="164">
          <cell r="C164" t="str">
            <v>KAY5+6</v>
          </cell>
          <cell r="D164" t="str">
            <v>3874(3)</v>
          </cell>
          <cell r="E164" t="str">
            <v>MB</v>
          </cell>
          <cell r="F164">
            <v>62012</v>
          </cell>
          <cell r="G164" t="str">
            <v>BOZ-KAY5+6-FF-163</v>
          </cell>
          <cell r="H164">
            <v>45413.720138888901</v>
          </cell>
          <cell r="I164" t="str">
            <v>Hat/Line</v>
          </cell>
          <cell r="J164" t="str">
            <v>Müşteri</v>
          </cell>
          <cell r="L164" t="str">
            <v>PA/PIS/CCTV</v>
          </cell>
          <cell r="M164" t="str">
            <v>MB KAMERA GÖRÜNTÜLERİ GELMİYOR.</v>
          </cell>
          <cell r="N164" t="str">
            <v>SİSTEM RESETLENDİ DÜZELDİ.</v>
          </cell>
          <cell r="P164" t="str">
            <v>A-Sürüşü engeller</v>
          </cell>
          <cell r="Q164" t="str">
            <v>A(Hareket etmeyi engelleyen arıza)</v>
          </cell>
          <cell r="R164" t="str">
            <v>N.A(Yaralanma yok)</v>
          </cell>
          <cell r="S164" t="str">
            <v>(II) Aynı Araçta Tekrarlayan Arıza</v>
          </cell>
          <cell r="U164" t="str">
            <v>Tedarikçi</v>
          </cell>
          <cell r="V164" t="str">
            <v>NSC</v>
          </cell>
          <cell r="W164" t="str">
            <v>Evet</v>
          </cell>
          <cell r="X164" t="str">
            <v>NSC TEKNOLOJİ ve İNŞAAT LTD.ŞTİ.</v>
          </cell>
          <cell r="AD164" t="str">
            <v>*Arıza çözülecek</v>
          </cell>
          <cell r="AE164">
            <v>45526.503900463002</v>
          </cell>
          <cell r="AG164" t="str">
            <v>NSC</v>
          </cell>
          <cell r="AH164" t="str">
            <v>CCTV EKRANI</v>
          </cell>
          <cell r="AI164" t="str">
            <v>E810-7145</v>
          </cell>
          <cell r="AJ164">
            <v>1</v>
          </cell>
          <cell r="AL164" t="str">
            <v/>
          </cell>
          <cell r="AM164" t="str">
            <v/>
          </cell>
          <cell r="AP164" t="str">
            <v/>
          </cell>
          <cell r="AQ164" t="str">
            <v/>
          </cell>
          <cell r="AT164" t="str">
            <v/>
          </cell>
          <cell r="AV164" t="str">
            <v/>
          </cell>
          <cell r="AW164" t="str">
            <v/>
          </cell>
          <cell r="AX164" t="str">
            <v/>
          </cell>
          <cell r="AZ164">
            <v>1</v>
          </cell>
          <cell r="BA164">
            <v>45526.625</v>
          </cell>
        </row>
        <row r="165">
          <cell r="C165" t="str">
            <v>KAY5+6</v>
          </cell>
          <cell r="D165" t="str">
            <v>3876(5)</v>
          </cell>
          <cell r="E165" t="str">
            <v>P</v>
          </cell>
          <cell r="F165">
            <v>57896</v>
          </cell>
          <cell r="G165" t="str">
            <v>BOZ-KAY5+6-FF-164</v>
          </cell>
          <cell r="H165">
            <v>45414.588888888902</v>
          </cell>
          <cell r="I165" t="str">
            <v>Hat/Line</v>
          </cell>
          <cell r="J165" t="str">
            <v>Müşteri</v>
          </cell>
          <cell r="L165" t="str">
            <v>PA/PIS/CCTV</v>
          </cell>
          <cell r="M165" t="str">
            <v>02.05.2024 TARİHİNDE GERÇEKLEŞTİRİLEN SAHA DENETİMİNDE 3876 NUMARALI ARAÇTA KAPI ÜSTÜ BİLGİLENDİRMELERİN ÇALIŞMADIĞI TESPİT EDİLMİŞTİR.</v>
          </cell>
          <cell r="N165" t="str">
            <v>GÖRSEL PC PANEL RESETLENDİ. SİSTEM NORMAL ÇALIŞIYOR.</v>
          </cell>
          <cell r="P165" t="str">
            <v>C-Uyarı, sürüş devamlılığı</v>
          </cell>
          <cell r="Q165" t="str">
            <v>B(Servisten çekmeye etki eden arıza)</v>
          </cell>
          <cell r="R165" t="str">
            <v>N.A(Yaralanma yok)</v>
          </cell>
          <cell r="S165" t="str">
            <v>(II) Aynı Araçta Tekrarlayan Arıza</v>
          </cell>
          <cell r="U165" t="str">
            <v>Tedarikçi</v>
          </cell>
          <cell r="V165" t="str">
            <v>ATAK ULAŞIM SAN.TİC.LTD.ŞTİ.</v>
          </cell>
          <cell r="W165" t="str">
            <v>Evet</v>
          </cell>
          <cell r="X165" t="str">
            <v>ATAK ULAŞIM SAN.TİC.LTD.ŞTİ.</v>
          </cell>
          <cell r="AD165" t="str">
            <v>*Ekipman tamir edilecek</v>
          </cell>
          <cell r="AE165">
            <v>45415.208333333299</v>
          </cell>
          <cell r="AG165" t="str">
            <v>Atak</v>
          </cell>
          <cell r="AH165" t="str">
            <v>STRETCH LCD EKRAN</v>
          </cell>
          <cell r="AI165" t="str">
            <v>E410-7003</v>
          </cell>
          <cell r="AJ165" t="str">
            <v/>
          </cell>
          <cell r="AL165" t="str">
            <v/>
          </cell>
          <cell r="AM165" t="str">
            <v/>
          </cell>
          <cell r="AP165" t="str">
            <v/>
          </cell>
          <cell r="AQ165" t="str">
            <v/>
          </cell>
          <cell r="AT165" t="str">
            <v/>
          </cell>
          <cell r="AV165" t="str">
            <v/>
          </cell>
          <cell r="AW165" t="str">
            <v/>
          </cell>
          <cell r="AX165" t="str">
            <v/>
          </cell>
          <cell r="AZ165" t="str">
            <v/>
          </cell>
          <cell r="BA165">
            <v>45415.375</v>
          </cell>
        </row>
        <row r="166">
          <cell r="C166" t="str">
            <v>KAY5+6</v>
          </cell>
          <cell r="D166" t="str">
            <v>3872(1)</v>
          </cell>
          <cell r="E166" t="str">
            <v>MB</v>
          </cell>
          <cell r="F166">
            <v>55865</v>
          </cell>
          <cell r="G166" t="str">
            <v>BOZ-KAY5+6-FF-165</v>
          </cell>
          <cell r="H166">
            <v>45415.760416666701</v>
          </cell>
          <cell r="I166" t="str">
            <v>Hat/Line</v>
          </cell>
          <cell r="J166" t="str">
            <v>Müşteri</v>
          </cell>
          <cell r="L166" t="str">
            <v>Giydirme Dış</v>
          </cell>
          <cell r="M166" t="str">
            <v>3872 nolu araç kabin cb silecek cam suyu hortumu kopmuş</v>
          </cell>
          <cell r="N166" t="str">
            <v>Silecek su hortumu yerine yapıştırıldı</v>
          </cell>
          <cell r="P166" t="str">
            <v>C-Uyarı, sürüş devamlılığı</v>
          </cell>
          <cell r="Q166" t="str">
            <v>C(Sisteme etki etmeyen arıza)</v>
          </cell>
          <cell r="R166" t="str">
            <v>N.A(Yaralanma yok)</v>
          </cell>
          <cell r="S166" t="str">
            <v>(I) İlk Defa Karşılaşılan Arıza</v>
          </cell>
          <cell r="U166" t="str">
            <v>Tedarikçi</v>
          </cell>
          <cell r="V166" t="str">
            <v>Bozankaya</v>
          </cell>
          <cell r="W166" t="str">
            <v>Evet</v>
          </cell>
          <cell r="X166" t="str">
            <v>DENİZLER OTOMOTİV SAN. VE TİC.LTD.Ş</v>
          </cell>
          <cell r="AD166" t="str">
            <v>*Ekipman tamir edilecek</v>
          </cell>
          <cell r="AE166">
            <v>45416.208333333299</v>
          </cell>
          <cell r="AG166" t="str">
            <v>DENİZLER</v>
          </cell>
          <cell r="AH166" t="str">
            <v>SİLECEK MEKANİZMASI Denizler / M.11.2506</v>
          </cell>
          <cell r="AI166" t="str">
            <v>M100-7066</v>
          </cell>
          <cell r="AJ166">
            <v>1</v>
          </cell>
          <cell r="AL166" t="str">
            <v/>
          </cell>
          <cell r="AM166" t="str">
            <v/>
          </cell>
          <cell r="AP166" t="str">
            <v/>
          </cell>
          <cell r="AQ166" t="str">
            <v/>
          </cell>
          <cell r="AT166" t="str">
            <v/>
          </cell>
          <cell r="AV166" t="str">
            <v/>
          </cell>
          <cell r="AW166" t="str">
            <v/>
          </cell>
          <cell r="AX166" t="str">
            <v/>
          </cell>
          <cell r="AZ166">
            <v>1</v>
          </cell>
          <cell r="BA166">
            <v>45416.291666666701</v>
          </cell>
        </row>
        <row r="167">
          <cell r="C167" t="str">
            <v>KAY5+6</v>
          </cell>
          <cell r="D167" t="str">
            <v>3877(6)</v>
          </cell>
          <cell r="E167" t="str">
            <v>MB</v>
          </cell>
          <cell r="F167">
            <v>39900</v>
          </cell>
          <cell r="G167" t="str">
            <v>BOZ-KAY5+6-FF-166</v>
          </cell>
          <cell r="H167">
            <v>45417.327777777798</v>
          </cell>
          <cell r="I167" t="str">
            <v>Hat/Line</v>
          </cell>
          <cell r="J167" t="str">
            <v>Müşteri</v>
          </cell>
          <cell r="L167" t="str">
            <v>Silecek</v>
          </cell>
          <cell r="M167" t="str">
            <v>3877 CB Silgeç 2.konumda çalışıyor diğer modlarda çalışmıyor (Fasıla ve 1.kademe)</v>
          </cell>
          <cell r="N167" t="str">
            <v>CB kabin silecek modülüne giren 2 adet kablo pinlerinden kopmuş elimizde modüle giren pin olmadığı için kablolar sıkıştırılarak takıldı</v>
          </cell>
          <cell r="P167" t="str">
            <v>C-Uyarı, sürüş devamlılığı</v>
          </cell>
          <cell r="Q167" t="str">
            <v>C(Sisteme etki etmeyen arıza)</v>
          </cell>
          <cell r="R167" t="str">
            <v>N.A(Yaralanma yok)</v>
          </cell>
          <cell r="S167" t="str">
            <v>(I) İlk Defa Karşılaşılan Arıza</v>
          </cell>
          <cell r="U167" t="str">
            <v>Tedarikçi</v>
          </cell>
          <cell r="V167" t="str">
            <v>Bozankaya</v>
          </cell>
          <cell r="W167" t="str">
            <v>Evet</v>
          </cell>
          <cell r="X167" t="str">
            <v>YILKA OTOMOTİV VE RAYLI ARAÇ TEKNO.</v>
          </cell>
          <cell r="AD167" t="str">
            <v>*Ekipman tamir edilecek</v>
          </cell>
          <cell r="AE167">
            <v>45417.434849537</v>
          </cell>
          <cell r="AG167" t="str">
            <v>Bozankaya</v>
          </cell>
          <cell r="AH167" t="str">
            <v>SİLECEK MODÜLÜ (24 VOLT)</v>
          </cell>
          <cell r="AI167" t="str">
            <v>E865-7038</v>
          </cell>
          <cell r="AJ167">
            <v>1</v>
          </cell>
          <cell r="AL167" t="str">
            <v/>
          </cell>
          <cell r="AM167" t="str">
            <v/>
          </cell>
          <cell r="AP167" t="str">
            <v/>
          </cell>
          <cell r="AQ167" t="str">
            <v/>
          </cell>
          <cell r="AT167" t="str">
            <v/>
          </cell>
          <cell r="AV167" t="str">
            <v/>
          </cell>
          <cell r="AW167" t="str">
            <v/>
          </cell>
          <cell r="AX167" t="str">
            <v/>
          </cell>
          <cell r="AZ167">
            <v>1</v>
          </cell>
          <cell r="BA167">
            <v>45417.5</v>
          </cell>
        </row>
        <row r="168">
          <cell r="C168" t="str">
            <v>KAY5+6</v>
          </cell>
          <cell r="D168" t="str">
            <v>3879(8)</v>
          </cell>
          <cell r="E168" t="str">
            <v>RA</v>
          </cell>
          <cell r="F168">
            <v>16200</v>
          </cell>
          <cell r="G168" t="str">
            <v>BOZ-KAY5+6-FF-167</v>
          </cell>
          <cell r="H168">
            <v>45418.340972222199</v>
          </cell>
          <cell r="I168" t="str">
            <v>Hat/Line</v>
          </cell>
          <cell r="J168" t="str">
            <v>Müşteri</v>
          </cell>
          <cell r="L168" t="str">
            <v>Giydirme Dış</v>
          </cell>
          <cell r="M168" t="str">
            <v>Araç yolu bölümüne su alıyor</v>
          </cell>
          <cell r="N168" t="str">
            <v>Su alan bölgeye sikaflex uygulaması yapıldı</v>
          </cell>
          <cell r="P168" t="str">
            <v>C-Uyarı, sürüş devamlılığı</v>
          </cell>
          <cell r="Q168" t="str">
            <v>B(Servisten çekmeye etki eden arıza)</v>
          </cell>
          <cell r="R168" t="str">
            <v>N.A(Yaralanma yok)</v>
          </cell>
          <cell r="S168" t="str">
            <v>(I) İlk Defa Karşılaşılan Arıza</v>
          </cell>
          <cell r="U168" t="str">
            <v>Bozankaya</v>
          </cell>
          <cell r="V168" t="str">
            <v>Üretim</v>
          </cell>
          <cell r="W168" t="str">
            <v>Evet</v>
          </cell>
          <cell r="X168" t="str">
            <v>GREBO OTOMOTİV SANAYİ A.Ş</v>
          </cell>
          <cell r="AD168" t="str">
            <v>*Arıza çözülecek</v>
          </cell>
          <cell r="AE168">
            <v>45419.208333333299</v>
          </cell>
          <cell r="AG168" t="str">
            <v>Bozankaya</v>
          </cell>
          <cell r="AH168" t="str">
            <v>TURBO HAVALANDIRMA BRAKETI</v>
          </cell>
          <cell r="AI168" t="str">
            <v>H200-7011</v>
          </cell>
          <cell r="AJ168">
            <v>1</v>
          </cell>
          <cell r="AL168" t="str">
            <v/>
          </cell>
          <cell r="AM168" t="str">
            <v/>
          </cell>
          <cell r="AP168" t="str">
            <v/>
          </cell>
          <cell r="AQ168" t="str">
            <v/>
          </cell>
          <cell r="AT168" t="str">
            <v/>
          </cell>
          <cell r="AV168" t="str">
            <v/>
          </cell>
          <cell r="AW168" t="str">
            <v/>
          </cell>
          <cell r="AX168" t="str">
            <v/>
          </cell>
          <cell r="AZ168">
            <v>1</v>
          </cell>
          <cell r="BA168">
            <v>45420.208333333299</v>
          </cell>
        </row>
        <row r="169">
          <cell r="C169" t="str">
            <v>KAY5+6</v>
          </cell>
          <cell r="D169" t="str">
            <v>3880(9)</v>
          </cell>
          <cell r="E169" t="str">
            <v>RA</v>
          </cell>
          <cell r="F169">
            <v>13142</v>
          </cell>
          <cell r="G169" t="str">
            <v>BOZ-KAY5+6-FF-168</v>
          </cell>
          <cell r="H169">
            <v>45418.622916666704</v>
          </cell>
          <cell r="I169" t="str">
            <v>Hat/Line</v>
          </cell>
          <cell r="J169" t="str">
            <v>Müşteri</v>
          </cell>
          <cell r="L169" t="str">
            <v>HVAC Yolcu</v>
          </cell>
          <cell r="M169" t="str">
            <v>3880 TRAMVAYINA BİNDİK SAAT 15:20 CİVARINDA KULANNDIK KLİMALARIN ÇALIŞMADIĞINI MAKİNİSTE SÖYLEDİK ARADIK 153 E BİLDİRDİK YETKİLİLERE İLETİLECEK YARDIMCI OLUNACAK DENİLDİ. YİNE ÇÖZÜM ÜRETİLMEDİ DAYANAMAYIP HALEF HOCADA İNDİK.'' ŞEKLİNDE YOLCU ŞİKAYETİ GELMİŞTİR.</v>
          </cell>
          <cell r="N169" t="str">
            <v>ARACIN SORUNU İLE ALAKALI 08.05.2024 TARİHİNDE ALİ ŞAHİN İLE GÖRÜŞTÜM SICAKLIK DEĞERLERİNİN 0 DERECE OLDUĞUNU SÖYLEDİ. 09.05.2024 TARİHİNDE TEKRAR KONTROL SAĞLADIK. SORUN GÖREMEDİK. KLİMA MASTER CARDINI SİGORTADAN RESETLEDİK.</v>
          </cell>
          <cell r="P169" t="str">
            <v>B-Hız veya güç azalması</v>
          </cell>
          <cell r="Q169" t="str">
            <v>B(Servisten çekmeye etki eden arıza)</v>
          </cell>
          <cell r="R169" t="str">
            <v>N.A(Yaralanma yok)</v>
          </cell>
          <cell r="S169" t="str">
            <v>(II) Aynı Araçta Tekrarlayan Arıza</v>
          </cell>
          <cell r="U169" t="str">
            <v>Tedarikçi</v>
          </cell>
          <cell r="V169" t="str">
            <v>ELTESAN ELEKTRO MEKANİK SOĞUTMA SAN</v>
          </cell>
          <cell r="W169" t="str">
            <v>Evet</v>
          </cell>
          <cell r="X169" t="str">
            <v>ELTESAN ELEKTRO MEKANİK SOĞUTMA SAN</v>
          </cell>
          <cell r="AD169" t="str">
            <v>*Ekipman tamir edilecek</v>
          </cell>
          <cell r="AE169">
            <v>45420.209016203698</v>
          </cell>
          <cell r="AG169" t="str">
            <v>Eltesan</v>
          </cell>
          <cell r="AH169" t="str">
            <v>KLIMA UNITESİ /Eltesan/Hispacold 41,5 kW</v>
          </cell>
          <cell r="AI169" t="str">
            <v>H500-7240</v>
          </cell>
          <cell r="AJ169">
            <v>1</v>
          </cell>
          <cell r="AL169" t="str">
            <v/>
          </cell>
          <cell r="AM169" t="str">
            <v/>
          </cell>
          <cell r="AP169" t="str">
            <v/>
          </cell>
          <cell r="AQ169" t="str">
            <v/>
          </cell>
          <cell r="AT169" t="str">
            <v/>
          </cell>
          <cell r="AV169" t="str">
            <v/>
          </cell>
          <cell r="AW169" t="str">
            <v/>
          </cell>
          <cell r="AX169" t="str">
            <v/>
          </cell>
          <cell r="AZ169">
            <v>2</v>
          </cell>
          <cell r="BA169">
            <v>45420.375</v>
          </cell>
        </row>
        <row r="170">
          <cell r="C170" t="str">
            <v>KAY5+6</v>
          </cell>
          <cell r="D170" t="str">
            <v>3876(5)</v>
          </cell>
          <cell r="E170" t="str">
            <v>MB</v>
          </cell>
          <cell r="F170">
            <v>53500</v>
          </cell>
          <cell r="G170" t="str">
            <v>BOZ-KAY5+6-FF-169</v>
          </cell>
          <cell r="H170">
            <v>45419.342361111099</v>
          </cell>
          <cell r="I170" t="str">
            <v>Hat/Line</v>
          </cell>
          <cell r="J170" t="str">
            <v>Müşteri</v>
          </cell>
          <cell r="L170" t="str">
            <v>PA/PIS/CCTV</v>
          </cell>
          <cell r="M170" t="str">
            <v>07.05.2024 tarihinde yapılan saha denetiminde saar10:50 de 3876 -B  nolu aracın ikinci ve üçüncü kapı üstlerinde ekranların çalışmadığı tespit edilmiştir.Gerekli müdahaleyi gerçekleştirelim.</v>
          </cell>
          <cell r="N170" t="str">
            <v>kontrol edildi kapı üstündeki ekranlara görüntü geliyor</v>
          </cell>
          <cell r="P170" t="str">
            <v>C-Uyarı, sürüş devamlılığı</v>
          </cell>
          <cell r="Q170" t="str">
            <v>C(Sisteme etki etmeyen arıza)</v>
          </cell>
          <cell r="R170" t="str">
            <v>N.A(Yaralanma yok)</v>
          </cell>
          <cell r="S170" t="str">
            <v>(III) Farklı Araçlarda Tekrarlayan Arıza</v>
          </cell>
          <cell r="U170" t="str">
            <v>Tedarikçi</v>
          </cell>
          <cell r="V170" t="str">
            <v>ATAK ULAŞIM SAN.TİC.LTD.ŞTİ.</v>
          </cell>
          <cell r="W170" t="str">
            <v>Evet</v>
          </cell>
          <cell r="X170" t="str">
            <v>ATAK ULAŞIM SAN.TİC.LTD.ŞTİ.</v>
          </cell>
          <cell r="AD170" t="str">
            <v>*Ekipman tamir edilecek</v>
          </cell>
          <cell r="AE170">
            <v>45420.208333333299</v>
          </cell>
          <cell r="AG170" t="str">
            <v>Atak</v>
          </cell>
          <cell r="AH170" t="str">
            <v>STRETCH LCD EKRAN</v>
          </cell>
          <cell r="AI170" t="str">
            <v>E410-7003</v>
          </cell>
          <cell r="AJ170">
            <v>1</v>
          </cell>
          <cell r="AL170" t="str">
            <v/>
          </cell>
          <cell r="AM170" t="str">
            <v/>
          </cell>
          <cell r="AP170" t="str">
            <v/>
          </cell>
          <cell r="AQ170" t="str">
            <v/>
          </cell>
          <cell r="AT170" t="str">
            <v/>
          </cell>
          <cell r="AV170" t="str">
            <v/>
          </cell>
          <cell r="AW170" t="str">
            <v/>
          </cell>
          <cell r="AX170" t="str">
            <v/>
          </cell>
          <cell r="AZ170" t="str">
            <v/>
          </cell>
          <cell r="BA170">
            <v>45420.333333333299</v>
          </cell>
        </row>
        <row r="171">
          <cell r="C171" t="str">
            <v>KAY5+6</v>
          </cell>
          <cell r="D171" t="str">
            <v>3874(3)</v>
          </cell>
          <cell r="E171" t="str">
            <v>MB</v>
          </cell>
          <cell r="F171">
            <v>62800</v>
          </cell>
          <cell r="G171" t="str">
            <v>BOZ-KAY5+6-FF-170</v>
          </cell>
          <cell r="H171">
            <v>45420.666666666701</v>
          </cell>
          <cell r="I171" t="str">
            <v>Hat/Line</v>
          </cell>
          <cell r="J171" t="str">
            <v>Müşteri</v>
          </cell>
          <cell r="L171" t="str">
            <v>Kabin Masası</v>
          </cell>
          <cell r="M171" t="str">
            <v>CB Kabin ivme kolu yerinden çıkıyor</v>
          </cell>
          <cell r="N171" t="str">
            <v>ivme kolu vidası gevşemiş sıkılandı</v>
          </cell>
          <cell r="P171" t="str">
            <v>C-Uyarı, sürüş devamlılığı</v>
          </cell>
          <cell r="Q171" t="str">
            <v>B(Servisten çekmeye etki eden arıza)</v>
          </cell>
          <cell r="R171" t="str">
            <v>N.A(Yaralanma yok)</v>
          </cell>
          <cell r="S171" t="str">
            <v>(I) İlk Defa Karşılaşılan Arıza</v>
          </cell>
          <cell r="U171" t="str">
            <v>Tedarikçi</v>
          </cell>
          <cell r="V171" t="str">
            <v>MEDCOM SP. Z O.O.</v>
          </cell>
          <cell r="W171" t="str">
            <v>Evet</v>
          </cell>
          <cell r="X171" t="str">
            <v>MEDCOM SP. Z O.O.</v>
          </cell>
          <cell r="AD171" t="str">
            <v>*Ekipman tamir edilecek</v>
          </cell>
          <cell r="AE171">
            <v>45421.208333333299</v>
          </cell>
          <cell r="AG171" t="str">
            <v>Medcom</v>
          </cell>
          <cell r="AH171" t="str">
            <v>MASTER CONTRROLER S334 C36B</v>
          </cell>
          <cell r="AI171" t="str">
            <v>E300-7001</v>
          </cell>
          <cell r="AJ171">
            <v>1</v>
          </cell>
          <cell r="AL171" t="str">
            <v/>
          </cell>
          <cell r="AM171" t="str">
            <v/>
          </cell>
          <cell r="AP171" t="str">
            <v/>
          </cell>
          <cell r="AQ171" t="str">
            <v/>
          </cell>
          <cell r="AT171" t="str">
            <v/>
          </cell>
          <cell r="AV171" t="str">
            <v/>
          </cell>
          <cell r="AW171" t="str">
            <v/>
          </cell>
          <cell r="AX171" t="str">
            <v/>
          </cell>
          <cell r="AZ171">
            <v>2</v>
          </cell>
          <cell r="BA171">
            <v>45421.458333333299</v>
          </cell>
        </row>
        <row r="172">
          <cell r="C172" t="str">
            <v>KAY5+6</v>
          </cell>
          <cell r="D172" t="str">
            <v>3877(6)</v>
          </cell>
          <cell r="E172" t="str">
            <v>RA</v>
          </cell>
          <cell r="F172">
            <v>15000</v>
          </cell>
          <cell r="G172" t="str">
            <v>BOZ-KAY5+6-FF-171</v>
          </cell>
          <cell r="H172">
            <v>45421.1069444444</v>
          </cell>
          <cell r="I172" t="str">
            <v>Depo/Depot</v>
          </cell>
          <cell r="J172" t="str">
            <v>Müşteri</v>
          </cell>
          <cell r="L172" t="str">
            <v>PA/PIS/CCTV</v>
          </cell>
          <cell r="M172" t="str">
            <v>İÇ VE DIŞ ANONS KONTROLÜ : A BAŞ ÇALIŞMIYOR</v>
          </cell>
          <cell r="N172" t="str">
            <v>SİSTEM DONMUŞ RESETLENDİ NORMAL ÇALIŞIYOR</v>
          </cell>
          <cell r="P172" t="str">
            <v>A-Sürüşü engeller</v>
          </cell>
          <cell r="Q172" t="str">
            <v>B(Servisten çekmeye etki eden arıza)</v>
          </cell>
          <cell r="R172" t="str">
            <v>N.A(Yaralanma yok)</v>
          </cell>
          <cell r="S172" t="str">
            <v>(I) İlk Defa Karşılaşılan Arıza</v>
          </cell>
          <cell r="U172" t="str">
            <v>Tedarikçi</v>
          </cell>
          <cell r="V172" t="str">
            <v>ATAK ULAŞIM SAN.TİC.LTD.ŞTİ.</v>
          </cell>
          <cell r="W172" t="str">
            <v/>
          </cell>
          <cell r="X172" t="str">
            <v>ATAK ULAŞIM SAN.TİC.LTD.ŞTİ.</v>
          </cell>
          <cell r="AD172" t="str">
            <v/>
          </cell>
          <cell r="AE172">
            <v>45421.208333333299</v>
          </cell>
          <cell r="AG172" t="str">
            <v>Atak</v>
          </cell>
          <cell r="AH172" t="str">
            <v>Merkez Ünite AU300 (train bus, vehicle b</v>
          </cell>
          <cell r="AI172" t="str">
            <v>E840-7002</v>
          </cell>
          <cell r="AJ172" t="str">
            <v/>
          </cell>
          <cell r="AL172" t="str">
            <v/>
          </cell>
          <cell r="AM172" t="str">
            <v/>
          </cell>
          <cell r="AP172" t="str">
            <v/>
          </cell>
          <cell r="AQ172" t="str">
            <v/>
          </cell>
          <cell r="AT172" t="str">
            <v/>
          </cell>
          <cell r="AV172" t="str">
            <v/>
          </cell>
          <cell r="AW172" t="str">
            <v/>
          </cell>
          <cell r="AX172" t="str">
            <v/>
          </cell>
          <cell r="AZ172">
            <v>1</v>
          </cell>
          <cell r="BA172">
            <v>45421.291666666701</v>
          </cell>
        </row>
        <row r="173">
          <cell r="C173" t="str">
            <v>KAY5+6</v>
          </cell>
          <cell r="D173" t="str">
            <v>3874(3)</v>
          </cell>
          <cell r="E173" t="str">
            <v>MA</v>
          </cell>
          <cell r="F173">
            <v>63200</v>
          </cell>
          <cell r="G173" t="str">
            <v>BOZ-KAY5+6-FF-172</v>
          </cell>
          <cell r="H173">
            <v>45421.613888888904</v>
          </cell>
          <cell r="I173" t="str">
            <v>Hat/Line</v>
          </cell>
          <cell r="J173" t="str">
            <v>Müşteri</v>
          </cell>
          <cell r="L173" t="str">
            <v>PA/PIS/CCTV</v>
          </cell>
          <cell r="M173" t="str">
            <v>KAMERA EKRANI ARA ARA GİDİP GELİYO</v>
          </cell>
          <cell r="N173" t="str">
            <v>YAPILAN KONTROLLERDE OLUMSUZ DURUM GÖRÜLMEDİ SORUNSUZ ÇALIŞIYOR</v>
          </cell>
          <cell r="P173" t="str">
            <v>A-Sürüşü engeller</v>
          </cell>
          <cell r="Q173" t="str">
            <v>B(Servisten çekmeye etki eden arıza)</v>
          </cell>
          <cell r="R173" t="str">
            <v>N.A(Yaralanma yok)</v>
          </cell>
          <cell r="S173" t="str">
            <v>(II) Aynı Araçta Tekrarlayan Arıza</v>
          </cell>
          <cell r="U173" t="str">
            <v>Tedarikçi</v>
          </cell>
          <cell r="V173" t="str">
            <v>NSC</v>
          </cell>
          <cell r="W173" t="str">
            <v>Evet</v>
          </cell>
          <cell r="X173" t="str">
            <v>NSC TEKNOLOJİ ve İNŞAAT LTD.ŞTİ.</v>
          </cell>
          <cell r="AD173" t="str">
            <v>*Ekipman tamir edilecek</v>
          </cell>
          <cell r="AE173">
            <v>45421.625</v>
          </cell>
          <cell r="AG173" t="str">
            <v>NSC</v>
          </cell>
          <cell r="AH173" t="str">
            <v>CCTV EKRANI</v>
          </cell>
          <cell r="AI173" t="str">
            <v>E810-7145</v>
          </cell>
          <cell r="AJ173">
            <v>1</v>
          </cell>
          <cell r="AL173" t="str">
            <v/>
          </cell>
          <cell r="AM173" t="str">
            <v/>
          </cell>
          <cell r="AP173" t="str">
            <v/>
          </cell>
          <cell r="AQ173" t="str">
            <v/>
          </cell>
          <cell r="AT173" t="str">
            <v/>
          </cell>
          <cell r="AV173" t="str">
            <v/>
          </cell>
          <cell r="AW173" t="str">
            <v/>
          </cell>
          <cell r="AX173" t="str">
            <v/>
          </cell>
          <cell r="AZ173">
            <v>1</v>
          </cell>
          <cell r="BA173">
            <v>45421.666666666701</v>
          </cell>
        </row>
        <row r="174">
          <cell r="C174" t="str">
            <v>KAY5+6</v>
          </cell>
          <cell r="D174" t="str">
            <v>3874(3)</v>
          </cell>
          <cell r="E174" t="str">
            <v>RA</v>
          </cell>
          <cell r="F174">
            <v>62800</v>
          </cell>
          <cell r="G174" t="str">
            <v>BOZ-KAY5+6-FF-173</v>
          </cell>
          <cell r="H174">
            <v>45421.614583333299</v>
          </cell>
          <cell r="I174" t="str">
            <v>Hat/Line</v>
          </cell>
          <cell r="J174" t="str">
            <v>Müşteri</v>
          </cell>
          <cell r="L174" t="str">
            <v>E-Kabinet</v>
          </cell>
          <cell r="M174" t="str">
            <v>Engelii butonu kabine uyarı sesi veriyor.iptal olmuyor</v>
          </cell>
          <cell r="N174" t="str">
            <v>Engelli butonuna basıldığında kabine uyarı veriyor.diğer araçlar kontrol edildi.diğer araçlardada bu şekilde çalışıyor</v>
          </cell>
          <cell r="P174" t="str">
            <v>C-Uyarı, sürüş devamlılığı</v>
          </cell>
          <cell r="Q174" t="str">
            <v>C(Sisteme etki etmeyen arıza)</v>
          </cell>
          <cell r="R174" t="str">
            <v>N.A(Yaralanma yok)</v>
          </cell>
          <cell r="S174" t="str">
            <v>(II) Aynı Araçta Tekrarlayan Arıza</v>
          </cell>
          <cell r="U174" t="str">
            <v>Tedarikçi</v>
          </cell>
          <cell r="V174" t="str">
            <v>Bozankaya</v>
          </cell>
          <cell r="W174" t="str">
            <v>Evet</v>
          </cell>
          <cell r="X174" t="str">
            <v>TURCK OTOMASYON TİC. LTD.ŞTİ.</v>
          </cell>
          <cell r="AD174" t="str">
            <v>*Ekipman tamir edilecek</v>
          </cell>
          <cell r="AE174">
            <v>45422.208333333299</v>
          </cell>
          <cell r="AG174" t="str">
            <v>turcks otomasyon</v>
          </cell>
          <cell r="AH174" t="str">
            <v>SESLI UYARI CIHAZI</v>
          </cell>
          <cell r="AI174" t="str">
            <v>M110-7057</v>
          </cell>
          <cell r="AJ174">
            <v>1</v>
          </cell>
          <cell r="AL174" t="str">
            <v/>
          </cell>
          <cell r="AM174" t="str">
            <v/>
          </cell>
          <cell r="AP174" t="str">
            <v/>
          </cell>
          <cell r="AQ174" t="str">
            <v/>
          </cell>
          <cell r="AT174" t="str">
            <v/>
          </cell>
          <cell r="AV174" t="str">
            <v/>
          </cell>
          <cell r="AW174" t="str">
            <v/>
          </cell>
          <cell r="AX174" t="str">
            <v/>
          </cell>
          <cell r="AZ174">
            <v>1</v>
          </cell>
          <cell r="BA174">
            <v>45422.291666666701</v>
          </cell>
        </row>
        <row r="175">
          <cell r="C175" t="str">
            <v>KAY5+6</v>
          </cell>
          <cell r="D175" t="str">
            <v>3874(3)</v>
          </cell>
          <cell r="E175" t="str">
            <v>RA</v>
          </cell>
          <cell r="F175">
            <v>62800</v>
          </cell>
          <cell r="G175" t="str">
            <v>BOZ-KAY5+6-FF-174</v>
          </cell>
          <cell r="H175">
            <v>45422.492361111101</v>
          </cell>
          <cell r="I175" t="str">
            <v>Hat/Line</v>
          </cell>
          <cell r="J175" t="str">
            <v>Müşteri</v>
          </cell>
          <cell r="L175" t="str">
            <v>Kapı</v>
          </cell>
          <cell r="M175" t="str">
            <v>6 nolu kapı izole edildi</v>
          </cell>
          <cell r="N175" t="str">
            <v>5 ve 6 nolu kapıların DCU kendi aralarında DCU değişimi yapıldı</v>
          </cell>
          <cell r="P175" t="str">
            <v>C-Uyarı, sürüş devamlılığı</v>
          </cell>
          <cell r="Q175" t="str">
            <v>B(Servisten çekmeye etki eden arıza)</v>
          </cell>
          <cell r="R175" t="str">
            <v>N.A(Yaralanma yok)</v>
          </cell>
          <cell r="S175" t="str">
            <v>(I) İlk Defa Karşılaşılan Arıza</v>
          </cell>
          <cell r="U175" t="str">
            <v>Tedarikçi</v>
          </cell>
          <cell r="V175" t="str">
            <v>KNORR-BREMSE GMBH DİVİSİON IFE AUTO</v>
          </cell>
          <cell r="W175" t="str">
            <v>Evet</v>
          </cell>
          <cell r="X175" t="str">
            <v>KNORR-BREMSE GMBH DİVİSİON IFE AUTO</v>
          </cell>
          <cell r="AD175" t="str">
            <v>*Ekipman tamir edilecek</v>
          </cell>
          <cell r="AE175">
            <v>45423.491261574098</v>
          </cell>
          <cell r="AG175" t="str">
            <v>IFE</v>
          </cell>
          <cell r="AH175" t="str">
            <v>PRM’LI ÇİFTLİ KAPI</v>
          </cell>
          <cell r="AI175" t="str">
            <v>M110-7082</v>
          </cell>
          <cell r="AJ175">
            <v>1</v>
          </cell>
          <cell r="AL175" t="str">
            <v/>
          </cell>
          <cell r="AM175" t="str">
            <v/>
          </cell>
          <cell r="AP175" t="str">
            <v/>
          </cell>
          <cell r="AQ175" t="str">
            <v/>
          </cell>
          <cell r="AT175" t="str">
            <v/>
          </cell>
          <cell r="AV175" t="str">
            <v/>
          </cell>
          <cell r="AW175" t="str">
            <v/>
          </cell>
          <cell r="AX175" t="str">
            <v/>
          </cell>
          <cell r="AZ175">
            <v>1</v>
          </cell>
          <cell r="BA175">
            <v>45423.583333333299</v>
          </cell>
        </row>
        <row r="176">
          <cell r="C176" t="str">
            <v>KAY5+6</v>
          </cell>
          <cell r="D176" t="str">
            <v>3875(4)</v>
          </cell>
          <cell r="E176" t="str">
            <v>RB</v>
          </cell>
          <cell r="F176">
            <v>43800</v>
          </cell>
          <cell r="G176" t="str">
            <v>BOZ-KAY5+6-FF-175</v>
          </cell>
          <cell r="H176">
            <v>45424.054861111101</v>
          </cell>
          <cell r="I176" t="str">
            <v>Depo/Depot</v>
          </cell>
          <cell r="J176" t="str">
            <v>Müşteri</v>
          </cell>
          <cell r="L176" t="str">
            <v>Pantograf</v>
          </cell>
          <cell r="M176" t="str">
            <v>3875 nolu araç pantoğraf indirilemiyor araç söndürelemiyor</v>
          </cell>
          <cell r="N176" t="str">
            <v>pantoğtaf indirilemiyor bu sebeple söndürülemiyor denilmişti.Yapılan kontrollerde GA-03sigortası atıktı kaldırınca geri atıyordu.Sigorta atma sebebi modülüne giren terminal soketi DOT_P_02 terminal soketi ile yerleri karıstırılmış.Soketlerin yerleri düzeltildi pantoğraf normale döndü fakat kısa devre kaynaklı terminalde deformasyon vardı.Terminal BZN SSH tarafından değiştildi.Sorun giderildi</v>
          </cell>
          <cell r="P176" t="str">
            <v>A-Sürüşü engeller</v>
          </cell>
          <cell r="Q176" t="str">
            <v>A(Hareket etmeyi engelleyen arıza)</v>
          </cell>
          <cell r="R176" t="str">
            <v>N.A(Yaralanma yok)</v>
          </cell>
          <cell r="S176" t="str">
            <v>(I) İlk Defa Karşılaşılan Arıza</v>
          </cell>
          <cell r="U176" t="str">
            <v>Bozankaya</v>
          </cell>
          <cell r="V176" t="str">
            <v>Üretim</v>
          </cell>
          <cell r="W176" t="str">
            <v>Evet</v>
          </cell>
          <cell r="X176" t="str">
            <v>STEMMANN-TECHNİK</v>
          </cell>
          <cell r="AD176" t="str">
            <v/>
          </cell>
          <cell r="AE176">
            <v>45424.208333333299</v>
          </cell>
          <cell r="AG176" t="str">
            <v>STEMMAN-TECHNIC</v>
          </cell>
          <cell r="AH176" t="str">
            <v>XTopraklama</v>
          </cell>
          <cell r="AI176" t="str">
            <v>B100-7019</v>
          </cell>
          <cell r="AJ176">
            <v>1</v>
          </cell>
          <cell r="AL176" t="str">
            <v/>
          </cell>
          <cell r="AM176" t="str">
            <v/>
          </cell>
          <cell r="AP176" t="str">
            <v/>
          </cell>
          <cell r="AQ176" t="str">
            <v/>
          </cell>
          <cell r="AT176" t="str">
            <v/>
          </cell>
          <cell r="AV176" t="str">
            <v/>
          </cell>
          <cell r="AW176" t="str">
            <v/>
          </cell>
          <cell r="AX176" t="str">
            <v/>
          </cell>
          <cell r="AZ176">
            <v>2</v>
          </cell>
          <cell r="BA176">
            <v>45424.375</v>
          </cell>
        </row>
        <row r="177">
          <cell r="C177" t="str">
            <v>KAY5+6</v>
          </cell>
          <cell r="D177" t="str">
            <v>3881(10)</v>
          </cell>
          <cell r="E177" t="str">
            <v>MA</v>
          </cell>
          <cell r="F177">
            <v>14200</v>
          </cell>
          <cell r="G177" t="str">
            <v>BOZ-KAY5+6-FF-176</v>
          </cell>
          <cell r="H177">
            <v>45426.342916666697</v>
          </cell>
          <cell r="I177" t="str">
            <v>Hat/Line</v>
          </cell>
          <cell r="J177" t="str">
            <v>Müşteri</v>
          </cell>
          <cell r="L177" t="str">
            <v>Giydirme Dış</v>
          </cell>
          <cell r="M177" t="str">
            <v>Yeni tramvaydan kabinden su geliyor olası elektrik arıza problemlerine yol açabilir bilginize video ektedir.10/05/2024 10:19 ilgili video bağlı dökümanlar kısmına eklenmiştir.arıza müdahalesini sağlayalım,araca ikinci kez su kaçak kontrolünü gerçekleştirelim.</v>
          </cell>
          <cell r="N177" t="str">
            <v>Araca açılan arıza tarihi sonrası müdahale edilmişti. Bölüm bölüm araca su basıldı aktif kaçak noktaları tespit edilip sika uygulandı.SSH ekibi ve ulaşım personeli ile araca müdahale edildi.</v>
          </cell>
          <cell r="P177" t="str">
            <v>C-Uyarı, sürüş devamlılığı</v>
          </cell>
          <cell r="Q177" t="str">
            <v>B(Servisten çekmeye etki eden arıza)</v>
          </cell>
          <cell r="R177" t="str">
            <v>N.A(Yaralanma yok)</v>
          </cell>
          <cell r="S177" t="str">
            <v>(I) İlk Defa Karşılaşılan Arıza</v>
          </cell>
          <cell r="U177" t="str">
            <v>Bozankaya</v>
          </cell>
          <cell r="V177" t="str">
            <v>Üretim</v>
          </cell>
          <cell r="W177" t="str">
            <v/>
          </cell>
          <cell r="X177" t="str">
            <v>SİKA YAPI KİMYASALLARI A.Ş</v>
          </cell>
          <cell r="AD177" t="str">
            <v>*Ekipman tamir edilecek</v>
          </cell>
          <cell r="AE177">
            <v>45426.417233796303</v>
          </cell>
          <cell r="AG177" t="str">
            <v>Bozankaya</v>
          </cell>
          <cell r="AH177" t="str">
            <v>Sikaflex-521 UV</v>
          </cell>
          <cell r="AI177" t="str">
            <v>T-SLR100011</v>
          </cell>
          <cell r="AJ177">
            <v>1</v>
          </cell>
          <cell r="AL177" t="str">
            <v/>
          </cell>
          <cell r="AM177" t="str">
            <v/>
          </cell>
          <cell r="AP177" t="str">
            <v/>
          </cell>
          <cell r="AQ177" t="str">
            <v/>
          </cell>
          <cell r="AT177" t="str">
            <v/>
          </cell>
          <cell r="AV177" t="str">
            <v/>
          </cell>
          <cell r="AW177" t="str">
            <v/>
          </cell>
          <cell r="AX177" t="str">
            <v/>
          </cell>
          <cell r="AZ177">
            <v>1</v>
          </cell>
          <cell r="BA177">
            <v>45426.458333333299</v>
          </cell>
        </row>
        <row r="178">
          <cell r="C178" t="str">
            <v>KAY5+6</v>
          </cell>
          <cell r="D178" t="str">
            <v>3881(10)</v>
          </cell>
          <cell r="E178" t="str">
            <v>MB</v>
          </cell>
          <cell r="F178">
            <v>9000</v>
          </cell>
          <cell r="G178" t="str">
            <v>BOZ-KAY5+6-FF-177</v>
          </cell>
          <cell r="H178">
            <v>45426.688888888901</v>
          </cell>
          <cell r="I178" t="str">
            <v>Hat/Line</v>
          </cell>
          <cell r="J178" t="str">
            <v>Müşteri</v>
          </cell>
          <cell r="L178" t="str">
            <v>Giydirme Dış</v>
          </cell>
          <cell r="M178" t="str">
            <v>CB KUPLAJ MOTORU SABİTLENMEMİŞ OYNUYOR</v>
          </cell>
          <cell r="N178" t="str">
            <v>KUPLAJ KAPAK KİLİT MEKANİZMASI ARIZALIYDI AYARI YAPILDI SORUN GİDERİLDİ</v>
          </cell>
          <cell r="P178" t="str">
            <v>C-Uyarı, sürüş devamlılığı</v>
          </cell>
          <cell r="Q178" t="str">
            <v>B(Servisten çekmeye etki eden arıza)</v>
          </cell>
          <cell r="R178" t="str">
            <v>N.A(Yaralanma yok)</v>
          </cell>
          <cell r="S178" t="str">
            <v>(I) İlk Defa Karşılaşılan Arıza</v>
          </cell>
          <cell r="U178" t="str">
            <v>Tedarikçi</v>
          </cell>
          <cell r="V178" t="str">
            <v>SAZCILAR OTOMOTİV SAN.TİCARET A.Ş</v>
          </cell>
          <cell r="W178" t="str">
            <v>Evet</v>
          </cell>
          <cell r="X178" t="str">
            <v>SAZCILAR OTOMOTİV SAN.TİCARET A.Ş</v>
          </cell>
          <cell r="AD178" t="str">
            <v>*Ekipman tamir edilecek</v>
          </cell>
          <cell r="AE178">
            <v>45426.708333333299</v>
          </cell>
          <cell r="AG178" t="str">
            <v>SAZCILAR</v>
          </cell>
          <cell r="AH178" t="str">
            <v>KUPLOR KAPAGI KOMPLESI</v>
          </cell>
          <cell r="AI178" t="str">
            <v>D130-7250</v>
          </cell>
          <cell r="AJ178" t="str">
            <v/>
          </cell>
          <cell r="AL178" t="str">
            <v/>
          </cell>
          <cell r="AM178" t="str">
            <v/>
          </cell>
          <cell r="AP178" t="str">
            <v/>
          </cell>
          <cell r="AQ178" t="str">
            <v/>
          </cell>
          <cell r="AT178" t="str">
            <v/>
          </cell>
          <cell r="AV178" t="str">
            <v/>
          </cell>
          <cell r="AW178" t="str">
            <v/>
          </cell>
          <cell r="AX178" t="str">
            <v/>
          </cell>
          <cell r="AZ178" t="str">
            <v/>
          </cell>
          <cell r="BA178">
            <v>45426.791666666701</v>
          </cell>
        </row>
        <row r="179">
          <cell r="C179" t="str">
            <v>KAY5+6</v>
          </cell>
          <cell r="D179" t="str">
            <v>3881(10)</v>
          </cell>
          <cell r="E179" t="str">
            <v>MA</v>
          </cell>
          <cell r="F179">
            <v>9050</v>
          </cell>
          <cell r="G179" t="str">
            <v>BOZ-KAY5+6-FF-178</v>
          </cell>
          <cell r="H179">
            <v>45427.306250000001</v>
          </cell>
          <cell r="I179" t="str">
            <v>Hat/Line</v>
          </cell>
          <cell r="J179" t="str">
            <v>Müşteri</v>
          </cell>
          <cell r="L179" t="str">
            <v>PA/PIS/CCTV</v>
          </cell>
          <cell r="M179" t="str">
            <v>1 VE 2 NOLU KAPI ÜSTÜ EKRANLAR ÇALIŞMIYOR</v>
          </cell>
          <cell r="N179" t="str">
            <v>EKRANLAR SİGORTADAN RESETLENDİ DÜZELDİ</v>
          </cell>
          <cell r="P179" t="str">
            <v>C-Uyarı, sürüş devamlılığı</v>
          </cell>
          <cell r="Q179" t="str">
            <v>B(Servisten çekmeye etki eden arıza)</v>
          </cell>
          <cell r="R179" t="str">
            <v>N.A(Yaralanma yok)</v>
          </cell>
          <cell r="S179" t="str">
            <v>(II) Aynı Araçta Tekrarlayan Arıza</v>
          </cell>
          <cell r="U179" t="str">
            <v>Tedarikçi</v>
          </cell>
          <cell r="V179" t="str">
            <v>ATAK ULAŞIM SAN.TİC.LTD.ŞTİ.</v>
          </cell>
          <cell r="W179" t="str">
            <v>Evet</v>
          </cell>
          <cell r="X179" t="str">
            <v>ATAK ULAŞIM SAN.TİC.LTD.ŞTİ.</v>
          </cell>
          <cell r="AD179" t="str">
            <v>*Arıza çözülecek</v>
          </cell>
          <cell r="AE179">
            <v>45427.333333333299</v>
          </cell>
          <cell r="AG179" t="str">
            <v>Atak</v>
          </cell>
          <cell r="AH179" t="str">
            <v>STRETCH LCD EKRAN</v>
          </cell>
          <cell r="AI179" t="str">
            <v>E410-7003</v>
          </cell>
          <cell r="AJ179" t="str">
            <v/>
          </cell>
          <cell r="AL179" t="str">
            <v/>
          </cell>
          <cell r="AM179" t="str">
            <v/>
          </cell>
          <cell r="AP179" t="str">
            <v/>
          </cell>
          <cell r="AQ179" t="str">
            <v/>
          </cell>
          <cell r="AT179" t="str">
            <v/>
          </cell>
          <cell r="AV179" t="str">
            <v/>
          </cell>
          <cell r="AW179" t="str">
            <v/>
          </cell>
          <cell r="AX179" t="str">
            <v/>
          </cell>
          <cell r="AZ179">
            <v>2</v>
          </cell>
          <cell r="BA179">
            <v>45427.625</v>
          </cell>
        </row>
        <row r="180">
          <cell r="C180" t="str">
            <v>KAY5+6</v>
          </cell>
          <cell r="D180" t="str">
            <v>3879(8)</v>
          </cell>
          <cell r="E180" t="str">
            <v>MA</v>
          </cell>
          <cell r="F180">
            <v>18200</v>
          </cell>
          <cell r="G180" t="str">
            <v>BOZ-KAY5+6-FF-179</v>
          </cell>
          <cell r="H180">
            <v>45426.422222222202</v>
          </cell>
          <cell r="I180" t="str">
            <v>Hat/Line</v>
          </cell>
          <cell r="J180" t="str">
            <v>Müşteri</v>
          </cell>
          <cell r="L180" t="str">
            <v>PA/PIS/CCTV</v>
          </cell>
          <cell r="M180" t="str">
            <v>1-2-5 ve11 nolu kapıların üstündeki ekranlarda mevcut arıza var diğer ekranlardada arıza mevcut  değişmesi gerekiyor</v>
          </cell>
          <cell r="N180" t="str">
            <v>kontrol edildi 1 nolu kapı üstü ekran değişimi yapıldı</v>
          </cell>
          <cell r="P180" t="str">
            <v>C-Uyarı, sürüş devamlılığı</v>
          </cell>
          <cell r="Q180" t="str">
            <v>C(Sisteme etki etmeyen arıza)</v>
          </cell>
          <cell r="R180" t="str">
            <v>N.A(Yaralanma yok)</v>
          </cell>
          <cell r="S180" t="str">
            <v>(III) Farklı Araçlarda Tekrarlayan Arıza</v>
          </cell>
          <cell r="U180" t="str">
            <v>Tedarikçi</v>
          </cell>
          <cell r="V180" t="str">
            <v>ATAK ULAŞIM SAN.TİC.LTD.ŞTİ.</v>
          </cell>
          <cell r="W180" t="str">
            <v>Evet</v>
          </cell>
          <cell r="X180" t="str">
            <v>ATAK ULAŞIM SAN.TİC.LTD.ŞTİ.</v>
          </cell>
          <cell r="AD180" t="str">
            <v>*Ekipman değiştirilecek</v>
          </cell>
          <cell r="AE180">
            <v>45427.208333333299</v>
          </cell>
          <cell r="AG180" t="str">
            <v>Atak</v>
          </cell>
          <cell r="AH180" t="str">
            <v>STRETCH LCD EKRAN</v>
          </cell>
          <cell r="AI180" t="str">
            <v>E410-7003</v>
          </cell>
          <cell r="AJ180">
            <v>1</v>
          </cell>
          <cell r="AL180" t="str">
            <v/>
          </cell>
          <cell r="AM180" t="str">
            <v/>
          </cell>
          <cell r="AP180" t="str">
            <v/>
          </cell>
          <cell r="AQ180" t="str">
            <v/>
          </cell>
          <cell r="AT180" t="str">
            <v/>
          </cell>
          <cell r="AV180" t="str">
            <v/>
          </cell>
          <cell r="AW180" t="str">
            <v/>
          </cell>
          <cell r="AX180" t="str">
            <v/>
          </cell>
          <cell r="AZ180">
            <v>1</v>
          </cell>
          <cell r="BA180">
            <v>45427.291666666701</v>
          </cell>
        </row>
        <row r="181">
          <cell r="C181" t="str">
            <v>KAY5+6</v>
          </cell>
          <cell r="D181" t="str">
            <v>3874(3)</v>
          </cell>
          <cell r="E181" t="str">
            <v>MB</v>
          </cell>
          <cell r="F181">
            <v>65000</v>
          </cell>
          <cell r="G181" t="str">
            <v>BOZ-KAY5+6-FF-180</v>
          </cell>
          <cell r="H181">
            <v>45428.870833333298</v>
          </cell>
          <cell r="I181" t="str">
            <v>Hat/Line</v>
          </cell>
          <cell r="J181" t="str">
            <v>Müşteri</v>
          </cell>
          <cell r="L181" t="str">
            <v>E-Kabinet</v>
          </cell>
          <cell r="M181" t="str">
            <v>CB İVME KOLU ARIZASI VERDİ RESETLENDİ DÜZELDİ</v>
          </cell>
          <cell r="N181" t="str">
            <v>KONTROL EDİLDİ RA-K07 RÖLESİNDE RA1393.01 VE RA1441.01 KABLOLARI GEVŞEMİŞ SIKILDI PARK SAHASINDA TEST YAPILDI SORUN GÖRÜLMEDİ</v>
          </cell>
          <cell r="P181" t="str">
            <v>A-Sürüşü engeller</v>
          </cell>
          <cell r="Q181" t="str">
            <v>A(Hareket etmeyi engelleyen arıza)</v>
          </cell>
          <cell r="R181" t="str">
            <v>N.A(Yaralanma yok)</v>
          </cell>
          <cell r="S181" t="str">
            <v>(I) İlk Defa Karşılaşılan Arıza</v>
          </cell>
          <cell r="U181" t="str">
            <v>Bozankaya</v>
          </cell>
          <cell r="V181" t="str">
            <v>Üretim</v>
          </cell>
          <cell r="W181" t="str">
            <v/>
          </cell>
          <cell r="X181" t="str">
            <v>MEDCOM SP. Z O.O.</v>
          </cell>
          <cell r="AD181" t="str">
            <v>*Ekipman tamir edilecek</v>
          </cell>
          <cell r="AE181">
            <v>45429.416666666701</v>
          </cell>
          <cell r="AG181" t="str">
            <v>MEDCOM</v>
          </cell>
          <cell r="AH181" t="str">
            <v>MASTER CONTRROLER S334 C36B</v>
          </cell>
          <cell r="AI181" t="str">
            <v>E300-7001</v>
          </cell>
          <cell r="AJ181">
            <v>1</v>
          </cell>
          <cell r="AL181" t="str">
            <v/>
          </cell>
          <cell r="AM181" t="str">
            <v/>
          </cell>
          <cell r="AP181" t="str">
            <v/>
          </cell>
          <cell r="AQ181" t="str">
            <v/>
          </cell>
          <cell r="AT181" t="str">
            <v/>
          </cell>
          <cell r="AV181" t="str">
            <v/>
          </cell>
          <cell r="AW181" t="str">
            <v/>
          </cell>
          <cell r="AX181" t="str">
            <v/>
          </cell>
          <cell r="AZ181">
            <v>1</v>
          </cell>
          <cell r="BA181">
            <v>45429.597222222197</v>
          </cell>
        </row>
        <row r="182">
          <cell r="C182" t="str">
            <v>KAY5+6</v>
          </cell>
          <cell r="D182" t="str">
            <v>3880(9)</v>
          </cell>
          <cell r="E182" t="str">
            <v>MA</v>
          </cell>
          <cell r="F182">
            <v>15500</v>
          </cell>
          <cell r="G182" t="str">
            <v>BOZ-KAY5+6-FF-181</v>
          </cell>
          <cell r="H182">
            <v>45430.192361111098</v>
          </cell>
          <cell r="I182" t="str">
            <v>Hat/Line</v>
          </cell>
          <cell r="J182" t="str">
            <v>Müşteri</v>
          </cell>
          <cell r="L182" t="str">
            <v>Kapı</v>
          </cell>
          <cell r="M182" t="str">
            <v>ca kabin org 05:20 seferinde sağ kapılar açılmadı serbeste alınaraksefer yapıldı</v>
          </cell>
          <cell r="N182" t="str">
            <v>sağ kapılar serbeste alıyor açmıyordu.Yapılan kontrollerde ,buton ölçümü yapıldı sorun görülmedi.UDX-101KL94'TE bulunan NB1003.03 kablosu sökülüp takıldı ve araç düzeldi.Test yapıldı arıza devamlılığı görülmedi.</v>
          </cell>
          <cell r="P182" t="str">
            <v>C-Uyarı, sürüş devamlılığı</v>
          </cell>
          <cell r="Q182" t="str">
            <v>C(Sisteme etki etmeyen arıza)</v>
          </cell>
          <cell r="R182" t="str">
            <v>N.A(Yaralanma yok)</v>
          </cell>
          <cell r="S182" t="str">
            <v>(I) İlk Defa Karşılaşılan Arıza</v>
          </cell>
          <cell r="U182" t="str">
            <v>Bozankaya</v>
          </cell>
          <cell r="V182" t="str">
            <v>Üretim</v>
          </cell>
          <cell r="W182" t="str">
            <v>Evet</v>
          </cell>
          <cell r="X182" t="str">
            <v>KNORR-BREMSE GMBH DİVİSİON IFE AUTO</v>
          </cell>
          <cell r="AD182" t="str">
            <v>*Arıza çözülecek</v>
          </cell>
          <cell r="AE182">
            <v>45430.295590277798</v>
          </cell>
          <cell r="AG182" t="str">
            <v>IFE</v>
          </cell>
          <cell r="AH182" t="str">
            <v>PRM’LI ÇİFTLİ KAPI</v>
          </cell>
          <cell r="AI182" t="str">
            <v>M110-7082</v>
          </cell>
          <cell r="AJ182">
            <v>1</v>
          </cell>
          <cell r="AL182" t="str">
            <v/>
          </cell>
          <cell r="AM182" t="str">
            <v/>
          </cell>
          <cell r="AP182" t="str">
            <v/>
          </cell>
          <cell r="AQ182" t="str">
            <v/>
          </cell>
          <cell r="AT182" t="str">
            <v/>
          </cell>
          <cell r="AV182" t="str">
            <v/>
          </cell>
          <cell r="AW182" t="str">
            <v/>
          </cell>
          <cell r="AX182" t="str">
            <v/>
          </cell>
          <cell r="AZ182">
            <v>2</v>
          </cell>
          <cell r="BA182">
            <v>45430.541666666701</v>
          </cell>
        </row>
        <row r="183">
          <cell r="C183" t="str">
            <v>KAY5+6</v>
          </cell>
          <cell r="D183" t="str">
            <v>3877(6)</v>
          </cell>
          <cell r="E183" t="str">
            <v>RA</v>
          </cell>
          <cell r="F183">
            <v>44470</v>
          </cell>
          <cell r="G183" t="str">
            <v>BOZ-KAY5+6-FF-182</v>
          </cell>
          <cell r="H183">
            <v>45431.1069444444</v>
          </cell>
          <cell r="I183" t="str">
            <v>Depo/Depot</v>
          </cell>
          <cell r="J183" t="str">
            <v>Müşteri</v>
          </cell>
          <cell r="L183" t="str">
            <v>PA/PIS/CCTV</v>
          </cell>
          <cell r="M183" t="str">
            <v>İÇ VE DIŞ ANONS KONTROLÜ A BAŞ HER İKİSİDE ÇALIŞMIYOR</v>
          </cell>
          <cell r="N183" t="str">
            <v>SİSTEM KONTROL EDİLDİ, ARAÇ RESETLENDİ DÜZELDİ</v>
          </cell>
          <cell r="P183" t="str">
            <v>C-Uyarı, sürüş devamlılığı</v>
          </cell>
          <cell r="Q183" t="str">
            <v>B(Servisten çekmeye etki eden arıza)</v>
          </cell>
          <cell r="R183" t="str">
            <v>N.A(Yaralanma yok)</v>
          </cell>
          <cell r="S183" t="str">
            <v>(I) İlk Defa Karşılaşılan Arıza</v>
          </cell>
          <cell r="U183" t="str">
            <v>Tedarikçi</v>
          </cell>
          <cell r="V183" t="str">
            <v>LUTZE</v>
          </cell>
          <cell r="W183" t="str">
            <v>Evet</v>
          </cell>
          <cell r="X183" t="str">
            <v>Lütze Transportation GmbH</v>
          </cell>
          <cell r="AD183" t="str">
            <v>*Ekipman tamir edilecek</v>
          </cell>
          <cell r="AE183">
            <v>45431.208333333299</v>
          </cell>
          <cell r="AG183" t="str">
            <v>Atak</v>
          </cell>
          <cell r="AH183" t="str">
            <v>ACSys-19'' RACK</v>
          </cell>
          <cell r="AI183" t="str">
            <v>E820-7020</v>
          </cell>
          <cell r="AJ183">
            <v>1</v>
          </cell>
          <cell r="AL183" t="str">
            <v/>
          </cell>
          <cell r="AM183" t="str">
            <v/>
          </cell>
          <cell r="AP183" t="str">
            <v/>
          </cell>
          <cell r="AQ183" t="str">
            <v/>
          </cell>
          <cell r="AT183" t="str">
            <v/>
          </cell>
          <cell r="AV183" t="str">
            <v/>
          </cell>
          <cell r="AW183" t="str">
            <v/>
          </cell>
          <cell r="AX183" t="str">
            <v/>
          </cell>
          <cell r="AZ183">
            <v>2</v>
          </cell>
          <cell r="BA183">
            <v>45431.375</v>
          </cell>
        </row>
        <row r="184">
          <cell r="C184" t="str">
            <v>KAY5+6</v>
          </cell>
          <cell r="D184" t="str">
            <v>3877(6)</v>
          </cell>
          <cell r="E184" t="str">
            <v>MB</v>
          </cell>
          <cell r="F184">
            <v>44000</v>
          </cell>
          <cell r="G184" t="str">
            <v>BOZ-KAY5+6-FF-183</v>
          </cell>
          <cell r="H184">
            <v>45432.721527777801</v>
          </cell>
          <cell r="I184" t="str">
            <v>Hat/Line</v>
          </cell>
          <cell r="J184" t="str">
            <v>BOZANKAYA - SSH</v>
          </cell>
          <cell r="L184" t="str">
            <v>Giydirme Dış</v>
          </cell>
          <cell r="M184" t="str">
            <v>SİLECEK ÇALIŞMIYOR</v>
          </cell>
          <cell r="N184" t="str">
            <v>SİLECEK MEKANİZMASI GEVŞEMİŞ SIKILDI</v>
          </cell>
          <cell r="P184" t="str">
            <v>A-Sürüşü engeller</v>
          </cell>
          <cell r="Q184" t="str">
            <v>B(Servisten çekmeye etki eden arıza)</v>
          </cell>
          <cell r="R184" t="str">
            <v>N.A(Yaralanma yok)</v>
          </cell>
          <cell r="S184" t="str">
            <v>(II) Aynı Araçta Tekrarlayan Arıza</v>
          </cell>
          <cell r="U184" t="str">
            <v>Tedarikçi</v>
          </cell>
          <cell r="V184" t="str">
            <v>Bozankaya</v>
          </cell>
          <cell r="W184" t="str">
            <v>Evet</v>
          </cell>
          <cell r="X184" t="str">
            <v>DENİZLER OTOMOTİV SAN. VE TİC.LTD.Ş</v>
          </cell>
          <cell r="AD184" t="str">
            <v>*Ekipman tamir edilecek</v>
          </cell>
          <cell r="AE184">
            <v>45432.791666666701</v>
          </cell>
          <cell r="AG184" t="str">
            <v>DENİZLER</v>
          </cell>
          <cell r="AH184" t="str">
            <v>SİLECEK MEKANİZMASI Denizler / M.11.2506</v>
          </cell>
          <cell r="AI184" t="str">
            <v>M100-7066</v>
          </cell>
          <cell r="AJ184">
            <v>1</v>
          </cell>
          <cell r="AL184" t="str">
            <v/>
          </cell>
          <cell r="AM184" t="str">
            <v/>
          </cell>
          <cell r="AP184" t="str">
            <v/>
          </cell>
          <cell r="AQ184" t="str">
            <v/>
          </cell>
          <cell r="AT184" t="str">
            <v/>
          </cell>
          <cell r="AV184" t="str">
            <v/>
          </cell>
          <cell r="AW184" t="str">
            <v/>
          </cell>
          <cell r="AX184" t="str">
            <v/>
          </cell>
          <cell r="AZ184">
            <v>1</v>
          </cell>
          <cell r="BA184">
            <v>45432.833333333299</v>
          </cell>
        </row>
        <row r="185">
          <cell r="C185" t="str">
            <v>KAY5+6</v>
          </cell>
          <cell r="D185" t="str">
            <v>3879(8)</v>
          </cell>
          <cell r="E185" t="str">
            <v>MA</v>
          </cell>
          <cell r="F185">
            <v>20500</v>
          </cell>
          <cell r="G185" t="str">
            <v>BOZ-KAY5+6-FF-184</v>
          </cell>
          <cell r="H185">
            <v>45433.774305555598</v>
          </cell>
          <cell r="I185" t="str">
            <v>Hat/Line</v>
          </cell>
          <cell r="J185" t="str">
            <v>Müşteri</v>
          </cell>
          <cell r="L185" t="str">
            <v>PA/PIS/CCTV</v>
          </cell>
          <cell r="M185" t="str">
            <v>A KABİN AYNA KAMERA EKRANI OYNUYOR</v>
          </cell>
          <cell r="N185" t="str">
            <v>SOL AYNA KAMERA EKRANI SABİTLEME SOMUNU GEVŞEMİŞ SIKILDI ARIZA GİDERİLDİ</v>
          </cell>
          <cell r="P185" t="str">
            <v>A-Sürüşü engeller</v>
          </cell>
          <cell r="Q185" t="str">
            <v>B(Servisten çekmeye etki eden arıza)</v>
          </cell>
          <cell r="R185" t="str">
            <v>N.A(Yaralanma yok)</v>
          </cell>
          <cell r="S185" t="str">
            <v>(II) Aynı Araçta Tekrarlayan Arıza</v>
          </cell>
          <cell r="U185" t="str">
            <v>Bozankaya</v>
          </cell>
          <cell r="V185" t="str">
            <v>Üretim</v>
          </cell>
          <cell r="W185" t="str">
            <v>Evet</v>
          </cell>
          <cell r="X185" t="str">
            <v>NSC TEKNOLOJİ ve İNŞAAT LTD.ŞTİ.</v>
          </cell>
          <cell r="AD185" t="str">
            <v>*Arıza çözülecek</v>
          </cell>
          <cell r="AE185">
            <v>45434.208333333299</v>
          </cell>
          <cell r="AG185" t="str">
            <v>NSC</v>
          </cell>
          <cell r="AH185" t="str">
            <v>XAYNA KAMERA</v>
          </cell>
          <cell r="AI185" t="str">
            <v>E810-7004</v>
          </cell>
          <cell r="AJ185">
            <v>1</v>
          </cell>
          <cell r="AL185" t="str">
            <v/>
          </cell>
          <cell r="AM185" t="str">
            <v/>
          </cell>
          <cell r="AP185" t="str">
            <v/>
          </cell>
          <cell r="AQ185" t="str">
            <v/>
          </cell>
          <cell r="AT185" t="str">
            <v/>
          </cell>
          <cell r="AV185" t="str">
            <v/>
          </cell>
          <cell r="AW185" t="str">
            <v/>
          </cell>
          <cell r="AX185" t="str">
            <v/>
          </cell>
          <cell r="AZ185">
            <v>1</v>
          </cell>
          <cell r="BA185">
            <v>45434.333333333299</v>
          </cell>
        </row>
        <row r="186">
          <cell r="C186" t="str">
            <v>KAY5+6</v>
          </cell>
          <cell r="D186" t="str">
            <v>3880(9)</v>
          </cell>
          <cell r="E186" t="str">
            <v>RA</v>
          </cell>
          <cell r="F186">
            <v>16300</v>
          </cell>
          <cell r="G186" t="str">
            <v>BOZ-KAY5+6-FF-185</v>
          </cell>
          <cell r="H186">
            <v>45434.564583333296</v>
          </cell>
          <cell r="I186" t="str">
            <v>Hat/Line</v>
          </cell>
          <cell r="J186" t="str">
            <v>Müşteri</v>
          </cell>
          <cell r="L186" t="str">
            <v>HVAC Yolcu</v>
          </cell>
          <cell r="M186" t="str">
            <v>YOLCU BÖLÜMÜ KLİMALARI SICAK ÜFÜRÜYOR. YOLCULARDAN ŞİKAYET GELDİ.</v>
          </cell>
          <cell r="N186" t="str">
            <v>RA MASTERCARDINA PROGRAM ATILDI.</v>
          </cell>
          <cell r="P186" t="str">
            <v>B-Hız veya güç azalması</v>
          </cell>
          <cell r="Q186" t="str">
            <v>B(Servisten çekmeye etki eden arıza)</v>
          </cell>
          <cell r="R186" t="str">
            <v>N.A(Yaralanma yok)</v>
          </cell>
          <cell r="S186" t="str">
            <v>(III) Farklı Araçlarda Tekrarlayan Arıza</v>
          </cell>
          <cell r="U186" t="str">
            <v>Tedarikçi</v>
          </cell>
          <cell r="V186" t="str">
            <v>ELTESAN ELEKTRO MEKANİK SOĞUTMA SAN</v>
          </cell>
          <cell r="W186" t="str">
            <v/>
          </cell>
          <cell r="X186" t="str">
            <v>ELTESAN ELEKTRO MEKANİK SOĞUTMA SAN</v>
          </cell>
          <cell r="AD186" t="str">
            <v>Yeni yazılım yüklendi</v>
          </cell>
          <cell r="AE186">
            <v>45434.569444444402</v>
          </cell>
          <cell r="AG186" t="str">
            <v>Eltesan</v>
          </cell>
          <cell r="AH186" t="str">
            <v>KLIMA UNITESİ /Eltesan/Hispacold 41,5 kW</v>
          </cell>
          <cell r="AI186" t="str">
            <v>H500-7240</v>
          </cell>
          <cell r="AJ186" t="str">
            <v/>
          </cell>
          <cell r="AL186" t="str">
            <v/>
          </cell>
          <cell r="AM186" t="str">
            <v/>
          </cell>
          <cell r="AP186" t="str">
            <v/>
          </cell>
          <cell r="AQ186" t="str">
            <v/>
          </cell>
          <cell r="AT186" t="str">
            <v/>
          </cell>
          <cell r="AV186" t="str">
            <v/>
          </cell>
          <cell r="AW186" t="str">
            <v/>
          </cell>
          <cell r="AX186" t="str">
            <v/>
          </cell>
          <cell r="AZ186">
            <v>1</v>
          </cell>
          <cell r="BA186">
            <v>45434.625</v>
          </cell>
        </row>
        <row r="187">
          <cell r="C187" t="str">
            <v>KAY5+6</v>
          </cell>
          <cell r="D187" t="str">
            <v>3873(2)</v>
          </cell>
          <cell r="E187" t="str">
            <v>MB</v>
          </cell>
          <cell r="F187">
            <v>67786</v>
          </cell>
          <cell r="G187" t="str">
            <v>BOZ-KAY5+6-FF-186</v>
          </cell>
          <cell r="H187">
            <v>45434.574999999997</v>
          </cell>
          <cell r="I187" t="str">
            <v>Hat/Line</v>
          </cell>
          <cell r="J187" t="str">
            <v>Müşteri</v>
          </cell>
          <cell r="L187" t="str">
            <v>Boji</v>
          </cell>
          <cell r="M187" t="str">
            <v>MB BOJİ C007 SERİ NUMARALI DİŞLİ KUTUSU ESNEK KAPLİN AKTARMA DİŞLİ HUB GEAR RENGİ DEĞİŞMİŞ(KARARMIŞ)</v>
          </cell>
          <cell r="N187" t="str">
            <v/>
          </cell>
          <cell r="P187" t="str">
            <v>B-Hız veya güç azalması</v>
          </cell>
          <cell r="Q187" t="str">
            <v>C(Sisteme etki etmeyen arıza)</v>
          </cell>
          <cell r="R187" t="str">
            <v>N.A(Yaralanma yok)</v>
          </cell>
          <cell r="S187" t="str">
            <v>(II) Aynı Araçta Tekrarlayan Arıza</v>
          </cell>
          <cell r="U187" t="str">
            <v>Bozankaya</v>
          </cell>
          <cell r="V187" t="str">
            <v>Üretim</v>
          </cell>
          <cell r="W187" t="str">
            <v>Evet</v>
          </cell>
          <cell r="X187" t="str">
            <v>Voith Turbo Power Transmission CZ s</v>
          </cell>
          <cell r="AD187" t="str">
            <v>*Ekipman tamir edilecek</v>
          </cell>
          <cell r="AE187">
            <v>45435.208333333299</v>
          </cell>
          <cell r="AG187" t="str">
            <v>voıth</v>
          </cell>
          <cell r="AH187" t="str">
            <v>DISLI KUTUSU KOMPLESI</v>
          </cell>
          <cell r="AI187" t="str">
            <v>B110-7029</v>
          </cell>
          <cell r="AJ187">
            <v>1</v>
          </cell>
          <cell r="AL187" t="str">
            <v/>
          </cell>
          <cell r="AM187" t="str">
            <v/>
          </cell>
          <cell r="AP187" t="str">
            <v/>
          </cell>
          <cell r="AQ187" t="str">
            <v/>
          </cell>
          <cell r="AT187" t="str">
            <v/>
          </cell>
          <cell r="AV187" t="str">
            <v/>
          </cell>
          <cell r="AW187" t="str">
            <v/>
          </cell>
          <cell r="AX187" t="str">
            <v/>
          </cell>
          <cell r="AZ187">
            <v>2</v>
          </cell>
          <cell r="BA187">
            <v>45435.333333333299</v>
          </cell>
        </row>
        <row r="188">
          <cell r="C188" t="str">
            <v>KAY5+6</v>
          </cell>
          <cell r="D188" t="str">
            <v>3872(1)</v>
          </cell>
          <cell r="E188" t="str">
            <v>MA</v>
          </cell>
          <cell r="F188">
            <v>60509</v>
          </cell>
          <cell r="G188" t="str">
            <v>BOZ-KAY5+6-FF-187</v>
          </cell>
          <cell r="H188">
            <v>45435.265972222202</v>
          </cell>
          <cell r="I188" t="str">
            <v>Depo/Depot</v>
          </cell>
          <cell r="J188" t="str">
            <v>Müşteri</v>
          </cell>
          <cell r="L188" t="str">
            <v>Boji</v>
          </cell>
          <cell r="M188" t="str">
            <v>Araç MA ve MB dişli kutusu aktarma dişlisi hub gear ayarları bozuk.</v>
          </cell>
          <cell r="N188" t="str">
            <v/>
          </cell>
          <cell r="P188" t="str">
            <v>B-Hız veya güç azalması</v>
          </cell>
          <cell r="Q188" t="str">
            <v>C(Sisteme etki etmeyen arıza)</v>
          </cell>
          <cell r="R188" t="str">
            <v>N.A(Yaralanma yok)</v>
          </cell>
          <cell r="S188" t="str">
            <v>(I) İlk Defa Karşılaşılan Arıza</v>
          </cell>
          <cell r="U188" t="str">
            <v>Bozankaya</v>
          </cell>
          <cell r="V188" t="str">
            <v>Üretim</v>
          </cell>
          <cell r="W188" t="str">
            <v>Evet</v>
          </cell>
          <cell r="X188" t="str">
            <v>Voith Turbo Power Transmission CZ s</v>
          </cell>
          <cell r="AD188" t="str">
            <v>*Ekipman tamir edilecek</v>
          </cell>
          <cell r="AE188">
            <v>45436.208333333299</v>
          </cell>
          <cell r="AG188" t="str">
            <v>voıth</v>
          </cell>
          <cell r="AH188" t="str">
            <v>DISLI KUTUSU KOMPLESI</v>
          </cell>
          <cell r="AI188" t="str">
            <v>B110-7029</v>
          </cell>
          <cell r="AJ188">
            <v>1</v>
          </cell>
          <cell r="AL188" t="str">
            <v/>
          </cell>
          <cell r="AM188" t="str">
            <v/>
          </cell>
          <cell r="AP188" t="str">
            <v/>
          </cell>
          <cell r="AQ188" t="str">
            <v/>
          </cell>
          <cell r="AT188" t="str">
            <v/>
          </cell>
          <cell r="AV188" t="str">
            <v/>
          </cell>
          <cell r="AW188" t="str">
            <v/>
          </cell>
          <cell r="AX188" t="str">
            <v/>
          </cell>
          <cell r="AZ188">
            <v>2</v>
          </cell>
          <cell r="BA188">
            <v>45436.291666666701</v>
          </cell>
        </row>
        <row r="189">
          <cell r="C189" t="str">
            <v>KAY5+6</v>
          </cell>
          <cell r="D189" t="str">
            <v>3874(3)</v>
          </cell>
          <cell r="E189" t="str">
            <v>MA</v>
          </cell>
          <cell r="F189">
            <v>66637</v>
          </cell>
          <cell r="G189" t="str">
            <v>BOZ-KAY5+6-FF-188</v>
          </cell>
          <cell r="H189">
            <v>45435.266666666699</v>
          </cell>
          <cell r="I189" t="str">
            <v>Hat/Line</v>
          </cell>
          <cell r="J189" t="str">
            <v>Müşteri</v>
          </cell>
          <cell r="L189" t="str">
            <v>Boji</v>
          </cell>
          <cell r="M189" t="str">
            <v>ARAÇ MA-MB BOJİ DİŞLİ KUTUSU ESNEK KAPLİNG AKTARMA DİŞLİSİ HUB GEAR AYARLARI BOZUK</v>
          </cell>
          <cell r="N189" t="str">
            <v/>
          </cell>
          <cell r="P189" t="str">
            <v>B-Hız veya güç azalması</v>
          </cell>
          <cell r="Q189" t="str">
            <v>C(Sisteme etki etmeyen arıza)</v>
          </cell>
          <cell r="R189" t="str">
            <v>N.A(Yaralanma yok)</v>
          </cell>
          <cell r="S189" t="str">
            <v>(II) Aynı Araçta Tekrarlayan Arıza</v>
          </cell>
          <cell r="U189" t="str">
            <v>Bozankaya</v>
          </cell>
          <cell r="V189" t="str">
            <v>Üretim</v>
          </cell>
          <cell r="W189" t="str">
            <v>Evet</v>
          </cell>
          <cell r="X189" t="str">
            <v>Voith Turbo Power Transmission CZ s</v>
          </cell>
          <cell r="AD189" t="str">
            <v>*Ekipman tamir edilecek</v>
          </cell>
          <cell r="AE189">
            <v>45436.416666666701</v>
          </cell>
          <cell r="AG189" t="str">
            <v>voıth</v>
          </cell>
          <cell r="AH189" t="str">
            <v>DISLI KUTUSU KOMPLESI</v>
          </cell>
          <cell r="AI189" t="str">
            <v>B110-7029</v>
          </cell>
          <cell r="AJ189">
            <v>1</v>
          </cell>
          <cell r="AL189" t="str">
            <v/>
          </cell>
          <cell r="AM189" t="str">
            <v/>
          </cell>
          <cell r="AP189" t="str">
            <v/>
          </cell>
          <cell r="AQ189" t="str">
            <v/>
          </cell>
          <cell r="AT189" t="str">
            <v/>
          </cell>
          <cell r="AV189" t="str">
            <v/>
          </cell>
          <cell r="AW189" t="str">
            <v/>
          </cell>
          <cell r="AX189" t="str">
            <v/>
          </cell>
          <cell r="AZ189">
            <v>2</v>
          </cell>
          <cell r="BA189">
            <v>45436.5</v>
          </cell>
        </row>
        <row r="190">
          <cell r="C190" t="str">
            <v>KAY5+6</v>
          </cell>
          <cell r="D190" t="str">
            <v>3875(4)</v>
          </cell>
          <cell r="E190" t="str">
            <v>MA</v>
          </cell>
          <cell r="F190">
            <v>46939</v>
          </cell>
          <cell r="G190" t="str">
            <v>BOZ-KAY5+6-FF-189</v>
          </cell>
          <cell r="H190">
            <v>45435.2680555556</v>
          </cell>
          <cell r="I190" t="str">
            <v>Hat/Line</v>
          </cell>
          <cell r="J190" t="str">
            <v>Müşteri</v>
          </cell>
          <cell r="L190" t="str">
            <v>Boji</v>
          </cell>
          <cell r="M190" t="str">
            <v>ARAÇ MA-MB BOJİ DİŞLİ KUTUSU ESNEK KAPLİNG AKTARMA DİŞLİSİ HUB GEAR AYARLARI BOZUK.</v>
          </cell>
          <cell r="N190" t="str">
            <v/>
          </cell>
          <cell r="P190" t="str">
            <v>B-Hız veya güç azalması</v>
          </cell>
          <cell r="Q190" t="str">
            <v>C(Sisteme etki etmeyen arıza)</v>
          </cell>
          <cell r="R190" t="str">
            <v>N.A(Yaralanma yok)</v>
          </cell>
          <cell r="S190" t="str">
            <v>(II) Aynı Araçta Tekrarlayan Arıza</v>
          </cell>
          <cell r="U190" t="str">
            <v>Bozankaya</v>
          </cell>
          <cell r="V190" t="str">
            <v>Üretim</v>
          </cell>
          <cell r="W190" t="str">
            <v>Evet</v>
          </cell>
          <cell r="X190" t="str">
            <v>Voith Turbo Power Transmission CZ s</v>
          </cell>
          <cell r="AD190" t="str">
            <v>*Ekipman tamir edilecek</v>
          </cell>
          <cell r="AE190">
            <v>45437.208333333299</v>
          </cell>
          <cell r="AG190" t="str">
            <v>voıth</v>
          </cell>
          <cell r="AH190" t="str">
            <v>DISLI KUTUSU KOMPLESI</v>
          </cell>
          <cell r="AI190" t="str">
            <v>B110-7029</v>
          </cell>
          <cell r="AJ190">
            <v>1</v>
          </cell>
          <cell r="AL190" t="str">
            <v/>
          </cell>
          <cell r="AM190" t="str">
            <v/>
          </cell>
          <cell r="AP190" t="str">
            <v/>
          </cell>
          <cell r="AQ190" t="str">
            <v/>
          </cell>
          <cell r="AT190" t="str">
            <v/>
          </cell>
          <cell r="AV190" t="str">
            <v/>
          </cell>
          <cell r="AW190" t="str">
            <v/>
          </cell>
          <cell r="AX190" t="str">
            <v/>
          </cell>
          <cell r="AZ190">
            <v>2</v>
          </cell>
          <cell r="BA190">
            <v>45437.291666666701</v>
          </cell>
        </row>
        <row r="191">
          <cell r="C191" t="str">
            <v>KAY5+6</v>
          </cell>
          <cell r="D191" t="str">
            <v>3876(5)</v>
          </cell>
          <cell r="E191" t="str">
            <v>MA</v>
          </cell>
          <cell r="F191">
            <v>58059</v>
          </cell>
          <cell r="G191" t="str">
            <v>BOZ-KAY5+6-FF-190</v>
          </cell>
          <cell r="H191">
            <v>45435.268750000003</v>
          </cell>
          <cell r="I191" t="str">
            <v>Hat/Line</v>
          </cell>
          <cell r="J191" t="str">
            <v>Müşteri</v>
          </cell>
          <cell r="L191" t="str">
            <v>Boji</v>
          </cell>
          <cell r="M191" t="str">
            <v>ARAÇ MA-MB BOJİ DİŞLİ KUTUSU ESNEK KAPLİNG AKTARMA DİŞLİSİ HUB GEAR AYARLARI BOZUK.</v>
          </cell>
          <cell r="N191" t="str">
            <v/>
          </cell>
          <cell r="P191" t="str">
            <v>B-Hız veya güç azalması</v>
          </cell>
          <cell r="Q191" t="str">
            <v>C(Sisteme etki etmeyen arıza)</v>
          </cell>
          <cell r="R191" t="str">
            <v>N.A(Yaralanma yok)</v>
          </cell>
          <cell r="S191" t="str">
            <v>(II) Aynı Araçta Tekrarlayan Arıza</v>
          </cell>
          <cell r="U191" t="str">
            <v>Bozankaya</v>
          </cell>
          <cell r="V191" t="str">
            <v>Üretim</v>
          </cell>
          <cell r="W191" t="str">
            <v>Evet</v>
          </cell>
          <cell r="X191" t="str">
            <v>Voith Turbo Power Transmission CZ s</v>
          </cell>
          <cell r="AD191" t="str">
            <v>*Ekipman tamir edilecek</v>
          </cell>
          <cell r="AE191">
            <v>45437.416666666701</v>
          </cell>
          <cell r="AG191" t="str">
            <v>voıth</v>
          </cell>
          <cell r="AH191" t="str">
            <v>DISLI KUTUSU KOMPLESI</v>
          </cell>
          <cell r="AI191" t="str">
            <v>B110-7029</v>
          </cell>
          <cell r="AJ191">
            <v>1</v>
          </cell>
          <cell r="AL191" t="str">
            <v/>
          </cell>
          <cell r="AM191" t="str">
            <v/>
          </cell>
          <cell r="AP191" t="str">
            <v/>
          </cell>
          <cell r="AQ191" t="str">
            <v/>
          </cell>
          <cell r="AT191" t="str">
            <v/>
          </cell>
          <cell r="AV191" t="str">
            <v/>
          </cell>
          <cell r="AW191" t="str">
            <v/>
          </cell>
          <cell r="AX191" t="str">
            <v/>
          </cell>
          <cell r="AZ191">
            <v>2</v>
          </cell>
          <cell r="BA191">
            <v>45437.5</v>
          </cell>
        </row>
        <row r="192">
          <cell r="C192" t="str">
            <v>KAY5+6</v>
          </cell>
          <cell r="D192" t="str">
            <v>3877(6)</v>
          </cell>
          <cell r="E192" t="str">
            <v>MA</v>
          </cell>
          <cell r="F192">
            <v>44470</v>
          </cell>
          <cell r="G192" t="str">
            <v>BOZ-KAY5+6-FF-191</v>
          </cell>
          <cell r="H192">
            <v>45435.268750000003</v>
          </cell>
          <cell r="I192" t="str">
            <v>Hat/Line</v>
          </cell>
          <cell r="J192" t="str">
            <v>Müşteri</v>
          </cell>
          <cell r="L192" t="str">
            <v>Boji</v>
          </cell>
          <cell r="M192" t="str">
            <v>ARAÇ MA-MB BOJİ DİŞLİ KUTUSU ESNEK KAPLİNG AKTARMA DİŞLİS HUB GEAR BOZUK.</v>
          </cell>
          <cell r="N192" t="str">
            <v/>
          </cell>
          <cell r="P192" t="str">
            <v>B-Hız veya güç azalması</v>
          </cell>
          <cell r="Q192" t="str">
            <v>C(Sisteme etki etmeyen arıza)</v>
          </cell>
          <cell r="R192" t="str">
            <v>N.A(Yaralanma yok)</v>
          </cell>
          <cell r="S192" t="str">
            <v>(II) Aynı Araçta Tekrarlayan Arıza</v>
          </cell>
          <cell r="U192" t="str">
            <v>Bozankaya</v>
          </cell>
          <cell r="V192" t="str">
            <v>Üretim</v>
          </cell>
          <cell r="W192" t="str">
            <v>Evet</v>
          </cell>
          <cell r="X192" t="str">
            <v>Voith Turbo Power Transmission CZ s</v>
          </cell>
          <cell r="AD192" t="str">
            <v>*Ekipman tamir edilecek</v>
          </cell>
          <cell r="AE192">
            <v>45437.541666666701</v>
          </cell>
          <cell r="AG192" t="str">
            <v>voıth</v>
          </cell>
          <cell r="AH192" t="str">
            <v>DISLI KUTUSU KOMPLESI</v>
          </cell>
          <cell r="AI192" t="str">
            <v>B110-7029</v>
          </cell>
          <cell r="AJ192">
            <v>1</v>
          </cell>
          <cell r="AL192" t="str">
            <v/>
          </cell>
          <cell r="AM192" t="str">
            <v/>
          </cell>
          <cell r="AP192" t="str">
            <v/>
          </cell>
          <cell r="AQ192" t="str">
            <v/>
          </cell>
          <cell r="AT192" t="str">
            <v/>
          </cell>
          <cell r="AV192" t="str">
            <v/>
          </cell>
          <cell r="AW192" t="str">
            <v/>
          </cell>
          <cell r="AX192" t="str">
            <v/>
          </cell>
          <cell r="AZ192">
            <v>2</v>
          </cell>
          <cell r="BA192">
            <v>45437.625</v>
          </cell>
        </row>
        <row r="193">
          <cell r="C193" t="str">
            <v>KAY5+6</v>
          </cell>
          <cell r="D193" t="str">
            <v>3878(7)</v>
          </cell>
          <cell r="E193" t="str">
            <v>MA</v>
          </cell>
          <cell r="F193">
            <v>37433</v>
          </cell>
          <cell r="G193" t="str">
            <v>BOZ-KAY5+6-FF-192</v>
          </cell>
          <cell r="H193">
            <v>45435.269444444399</v>
          </cell>
          <cell r="I193" t="str">
            <v>Hat/Line</v>
          </cell>
          <cell r="J193" t="str">
            <v>Müşteri</v>
          </cell>
          <cell r="L193" t="str">
            <v>Boji</v>
          </cell>
          <cell r="M193" t="str">
            <v>ARAÇ MA-MB BOJİ DİŞLİ KUTUSU ESNEK KAPLİNG AKTARMA DİŞLİSİ HUB GEAR AYARLARI BOZUK.</v>
          </cell>
          <cell r="N193" t="str">
            <v/>
          </cell>
          <cell r="P193" t="str">
            <v>B-Hız veya güç azalması</v>
          </cell>
          <cell r="Q193" t="str">
            <v>C(Sisteme etki etmeyen arıza)</v>
          </cell>
          <cell r="R193" t="str">
            <v>N.A(Yaralanma yok)</v>
          </cell>
          <cell r="S193" t="str">
            <v>(II) Aynı Araçta Tekrarlayan Arıza</v>
          </cell>
          <cell r="U193" t="str">
            <v>Bozankaya</v>
          </cell>
          <cell r="V193" t="str">
            <v>Üretim</v>
          </cell>
          <cell r="W193" t="str">
            <v>Evet</v>
          </cell>
          <cell r="X193" t="str">
            <v>Voith Turbo Power Transmission CZ s</v>
          </cell>
          <cell r="AD193" t="str">
            <v>*Ekipman tamir edilecek</v>
          </cell>
          <cell r="AE193">
            <v>45438.208333333299</v>
          </cell>
          <cell r="AG193" t="str">
            <v>voıth</v>
          </cell>
          <cell r="AH193" t="str">
            <v>DISLI KUTUSU KOMPLESI</v>
          </cell>
          <cell r="AI193" t="str">
            <v>B110-7029</v>
          </cell>
          <cell r="AJ193">
            <v>1</v>
          </cell>
          <cell r="AL193" t="str">
            <v/>
          </cell>
          <cell r="AM193" t="str">
            <v/>
          </cell>
          <cell r="AP193" t="str">
            <v/>
          </cell>
          <cell r="AQ193" t="str">
            <v/>
          </cell>
          <cell r="AT193" t="str">
            <v/>
          </cell>
          <cell r="AV193" t="str">
            <v/>
          </cell>
          <cell r="AW193" t="str">
            <v/>
          </cell>
          <cell r="AX193" t="str">
            <v/>
          </cell>
          <cell r="AZ193">
            <v>2</v>
          </cell>
          <cell r="BA193">
            <v>45438.291666666701</v>
          </cell>
        </row>
        <row r="194">
          <cell r="C194" t="str">
            <v>KAY5+6</v>
          </cell>
          <cell r="D194" t="str">
            <v>3879(8)</v>
          </cell>
          <cell r="E194" t="str">
            <v>MA</v>
          </cell>
          <cell r="F194">
            <v>20889</v>
          </cell>
          <cell r="G194" t="str">
            <v>BOZ-KAY5+6-FF-193</v>
          </cell>
          <cell r="H194">
            <v>45435.269444444399</v>
          </cell>
          <cell r="I194" t="str">
            <v>Hat/Line</v>
          </cell>
          <cell r="J194" t="str">
            <v>Müşteri</v>
          </cell>
          <cell r="L194" t="str">
            <v>Boji</v>
          </cell>
          <cell r="M194" t="str">
            <v>ARAÇ MA-MB BOJİ DİŞLİ KUTUSU ESNEK KAPLİNG AKTARMA DİŞLİSİ HUB GEAR AYARLARI BOZUK.</v>
          </cell>
          <cell r="N194" t="str">
            <v/>
          </cell>
          <cell r="P194" t="str">
            <v>B-Hız veya güç azalması</v>
          </cell>
          <cell r="Q194" t="str">
            <v>C(Sisteme etki etmeyen arıza)</v>
          </cell>
          <cell r="R194" t="str">
            <v>N.A(Yaralanma yok)</v>
          </cell>
          <cell r="S194" t="str">
            <v>(II) Aynı Araçta Tekrarlayan Arıza</v>
          </cell>
          <cell r="U194" t="str">
            <v>Bozankaya</v>
          </cell>
          <cell r="V194" t="str">
            <v>Üretim</v>
          </cell>
          <cell r="W194" t="str">
            <v>Evet</v>
          </cell>
          <cell r="X194" t="str">
            <v>Voith Turbo Power Transmission CZ s</v>
          </cell>
          <cell r="AD194" t="str">
            <v>*Ekipman tamir edilecek</v>
          </cell>
          <cell r="AE194">
            <v>45438.416666666701</v>
          </cell>
          <cell r="AG194" t="str">
            <v>voıth</v>
          </cell>
          <cell r="AH194" t="str">
            <v>DISLI KUTUSU KOMPLESI</v>
          </cell>
          <cell r="AI194" t="str">
            <v>B110-7029</v>
          </cell>
          <cell r="AJ194">
            <v>1</v>
          </cell>
          <cell r="AL194" t="str">
            <v/>
          </cell>
          <cell r="AM194" t="str">
            <v/>
          </cell>
          <cell r="AP194" t="str">
            <v/>
          </cell>
          <cell r="AQ194" t="str">
            <v/>
          </cell>
          <cell r="AT194" t="str">
            <v/>
          </cell>
          <cell r="AV194" t="str">
            <v/>
          </cell>
          <cell r="AW194" t="str">
            <v/>
          </cell>
          <cell r="AX194" t="str">
            <v/>
          </cell>
          <cell r="AZ194">
            <v>2</v>
          </cell>
          <cell r="BA194">
            <v>45438.5</v>
          </cell>
        </row>
        <row r="195">
          <cell r="C195" t="str">
            <v>KAY5+6</v>
          </cell>
          <cell r="D195" t="str">
            <v>3880(9)</v>
          </cell>
          <cell r="E195" t="str">
            <v>MA</v>
          </cell>
          <cell r="F195">
            <v>16300</v>
          </cell>
          <cell r="G195" t="str">
            <v>BOZ-KAY5+6-FF-194</v>
          </cell>
          <cell r="H195">
            <v>45435.270138888904</v>
          </cell>
          <cell r="I195" t="str">
            <v>Hat/Line</v>
          </cell>
          <cell r="J195" t="str">
            <v>Müşteri</v>
          </cell>
          <cell r="L195" t="str">
            <v>Boji</v>
          </cell>
          <cell r="M195" t="str">
            <v>ARAÇ MA-MB BOJİ DİŞLİ KUTUSU ESNEK KAPLİNG AKTARMA DİŞLİSİ HUB GEAR AYARLARI BOZUK.</v>
          </cell>
          <cell r="N195" t="str">
            <v/>
          </cell>
          <cell r="P195" t="str">
            <v>B-Hız veya güç azalması</v>
          </cell>
          <cell r="Q195" t="str">
            <v>C(Sisteme etki etmeyen arıza)</v>
          </cell>
          <cell r="R195" t="str">
            <v>N.A(Yaralanma yok)</v>
          </cell>
          <cell r="S195" t="str">
            <v>(II) Aynı Araçta Tekrarlayan Arıza</v>
          </cell>
          <cell r="U195" t="str">
            <v>Bozankaya</v>
          </cell>
          <cell r="V195" t="str">
            <v>Üretim</v>
          </cell>
          <cell r="W195" t="str">
            <v>Evet</v>
          </cell>
          <cell r="X195" t="str">
            <v>Voith Turbo Power Transmission CZ s</v>
          </cell>
          <cell r="AD195" t="str">
            <v>*Ekipman tamir edilecek</v>
          </cell>
          <cell r="AE195">
            <v>45438.541666666701</v>
          </cell>
          <cell r="AG195" t="str">
            <v>voıth</v>
          </cell>
          <cell r="AH195" t="str">
            <v>DISLI KUTUSU KOMPLESI</v>
          </cell>
          <cell r="AI195" t="str">
            <v>B110-7029</v>
          </cell>
          <cell r="AJ195">
            <v>1</v>
          </cell>
          <cell r="AL195" t="str">
            <v/>
          </cell>
          <cell r="AM195" t="str">
            <v/>
          </cell>
          <cell r="AP195" t="str">
            <v/>
          </cell>
          <cell r="AQ195" t="str">
            <v/>
          </cell>
          <cell r="AT195" t="str">
            <v/>
          </cell>
          <cell r="AV195" t="str">
            <v/>
          </cell>
          <cell r="AW195" t="str">
            <v/>
          </cell>
          <cell r="AX195" t="str">
            <v/>
          </cell>
          <cell r="AZ195">
            <v>2</v>
          </cell>
          <cell r="BA195">
            <v>45438.625</v>
          </cell>
        </row>
        <row r="196">
          <cell r="C196" t="str">
            <v>KAY5+6</v>
          </cell>
          <cell r="D196" t="str">
            <v>3881(10)</v>
          </cell>
          <cell r="E196" t="str">
            <v>MA</v>
          </cell>
          <cell r="F196">
            <v>10462</v>
          </cell>
          <cell r="G196" t="str">
            <v>BOZ-KAY5+6-FF-195</v>
          </cell>
          <cell r="H196">
            <v>45435.270833333299</v>
          </cell>
          <cell r="I196" t="str">
            <v>Hat/Line</v>
          </cell>
          <cell r="J196" t="str">
            <v>Müşteri</v>
          </cell>
          <cell r="L196" t="str">
            <v>Boji</v>
          </cell>
          <cell r="M196" t="str">
            <v>ARAÇ MA-MB BOJİ DİŞLİ KUTUSU ESNEK KAPLİNG AKTARMA DİŞLİSİ HUB GEAR AYARLARI BOZUK</v>
          </cell>
          <cell r="N196" t="str">
            <v/>
          </cell>
          <cell r="P196" t="str">
            <v>B-Hız veya güç azalması</v>
          </cell>
          <cell r="Q196" t="str">
            <v>C(Sisteme etki etmeyen arıza)</v>
          </cell>
          <cell r="R196" t="str">
            <v>N.A(Yaralanma yok)</v>
          </cell>
          <cell r="S196" t="str">
            <v>(II) Aynı Araçta Tekrarlayan Arıza</v>
          </cell>
          <cell r="U196" t="str">
            <v>Bozankaya</v>
          </cell>
          <cell r="V196" t="str">
            <v>Üretim</v>
          </cell>
          <cell r="W196" t="str">
            <v>Evet</v>
          </cell>
          <cell r="X196" t="str">
            <v>Voith Turbo Power Transmission CZ s</v>
          </cell>
          <cell r="AD196" t="str">
            <v>*Ekipman tamir edilecek</v>
          </cell>
          <cell r="AE196">
            <v>45439.208333333299</v>
          </cell>
          <cell r="AG196" t="str">
            <v>voıth</v>
          </cell>
          <cell r="AH196" t="str">
            <v>DISLI KUTUSU KOMPLESI</v>
          </cell>
          <cell r="AI196" t="str">
            <v>B110-7029</v>
          </cell>
          <cell r="AJ196">
            <v>1</v>
          </cell>
          <cell r="AL196" t="str">
            <v/>
          </cell>
          <cell r="AM196" t="str">
            <v/>
          </cell>
          <cell r="AP196" t="str">
            <v/>
          </cell>
          <cell r="AQ196" t="str">
            <v/>
          </cell>
          <cell r="AT196" t="str">
            <v/>
          </cell>
          <cell r="AV196" t="str">
            <v/>
          </cell>
          <cell r="AW196" t="str">
            <v/>
          </cell>
          <cell r="AX196" t="str">
            <v/>
          </cell>
          <cell r="AZ196">
            <v>2</v>
          </cell>
          <cell r="BA196">
            <v>45439.291666666701</v>
          </cell>
        </row>
        <row r="197">
          <cell r="C197" t="str">
            <v>KAY5+6</v>
          </cell>
          <cell r="D197" t="str">
            <v>3882(11)</v>
          </cell>
          <cell r="E197" t="str">
            <v>MA</v>
          </cell>
          <cell r="F197">
            <v>255</v>
          </cell>
          <cell r="G197" t="str">
            <v>BOZ-KAY5+6-FF-196</v>
          </cell>
          <cell r="H197">
            <v>45435.271527777797</v>
          </cell>
          <cell r="I197" t="str">
            <v>Hat/Line</v>
          </cell>
          <cell r="J197" t="str">
            <v>Müşteri</v>
          </cell>
          <cell r="L197" t="str">
            <v>Boji</v>
          </cell>
          <cell r="M197" t="str">
            <v>ARAÇ MA-MB BOJİ DİŞLİ KUTUSU ESNEK KAPLİNG AKTARMA DİŞLİSİ HUB GEAR AYARLARI BOZUK.</v>
          </cell>
          <cell r="N197" t="str">
            <v/>
          </cell>
          <cell r="P197" t="str">
            <v>B-Hız veya güç azalması</v>
          </cell>
          <cell r="Q197" t="str">
            <v>C(Sisteme etki etmeyen arıza)</v>
          </cell>
          <cell r="R197" t="str">
            <v>N.A(Yaralanma yok)</v>
          </cell>
          <cell r="S197" t="str">
            <v>(II) Aynı Araçta Tekrarlayan Arıza</v>
          </cell>
          <cell r="U197" t="str">
            <v>Bozankaya</v>
          </cell>
          <cell r="V197" t="str">
            <v>Üretim</v>
          </cell>
          <cell r="W197" t="str">
            <v>Evet</v>
          </cell>
          <cell r="X197" t="str">
            <v>Voith Turbo Power Transmission CZ s</v>
          </cell>
          <cell r="AD197" t="str">
            <v>*Ekipman tamir edilecek</v>
          </cell>
          <cell r="AE197">
            <v>45439.416666666701</v>
          </cell>
          <cell r="AG197" t="str">
            <v>voıth</v>
          </cell>
          <cell r="AH197" t="str">
            <v>DISLI KUTUSU KOMPLESI</v>
          </cell>
          <cell r="AI197" t="str">
            <v>B110-7029</v>
          </cell>
          <cell r="AJ197">
            <v>1</v>
          </cell>
          <cell r="AL197" t="str">
            <v/>
          </cell>
          <cell r="AM197" t="str">
            <v/>
          </cell>
          <cell r="AP197" t="str">
            <v/>
          </cell>
          <cell r="AQ197" t="str">
            <v/>
          </cell>
          <cell r="AT197" t="str">
            <v/>
          </cell>
          <cell r="AV197" t="str">
            <v/>
          </cell>
          <cell r="AW197" t="str">
            <v/>
          </cell>
          <cell r="AX197" t="str">
            <v/>
          </cell>
          <cell r="AZ197">
            <v>2</v>
          </cell>
          <cell r="BA197">
            <v>45439.5</v>
          </cell>
        </row>
        <row r="198">
          <cell r="C198" t="str">
            <v>KAY5+6</v>
          </cell>
          <cell r="D198" t="str">
            <v>3880(9)</v>
          </cell>
          <cell r="E198" t="str">
            <v>RA</v>
          </cell>
          <cell r="F198">
            <v>16600</v>
          </cell>
          <cell r="G198" t="str">
            <v>BOZ-KAY5+6-FF-197</v>
          </cell>
          <cell r="H198">
            <v>45435.635416666701</v>
          </cell>
          <cell r="I198" t="str">
            <v>Hat/Line</v>
          </cell>
          <cell r="J198" t="str">
            <v>Müşteri</v>
          </cell>
          <cell r="L198" t="str">
            <v>HVAC Yolcu</v>
          </cell>
          <cell r="M198" t="str">
            <v>KLİMALAR ÇALIŞMIYOR YOLCULARDAN ŞİKAYET GELİYOR</v>
          </cell>
          <cell r="N198" t="str">
            <v>MASTERCARD RESETLENDİ ARIZA DEVAMLILIĞI GÖRÜLMEDİ</v>
          </cell>
          <cell r="P198" t="str">
            <v>A-Sürüşü engeller</v>
          </cell>
          <cell r="Q198" t="str">
            <v>B(Servisten çekmeye etki eden arıza)</v>
          </cell>
          <cell r="R198" t="str">
            <v>N.A(Yaralanma yok)</v>
          </cell>
          <cell r="S198" t="str">
            <v>(II) Aynı Araçta Tekrarlayan Arıza</v>
          </cell>
          <cell r="U198" t="str">
            <v>Tedarikçi</v>
          </cell>
          <cell r="V198" t="str">
            <v>ELTESAN ELEKTRO MEKANİK SOĞUTMA SAN</v>
          </cell>
          <cell r="W198" t="str">
            <v>Evet</v>
          </cell>
          <cell r="X198" t="str">
            <v>ELTESAN ELEKTRO MEKANİK SOĞUTMA SAN</v>
          </cell>
          <cell r="AD198" t="str">
            <v>*Ekipman tamir edilecek</v>
          </cell>
          <cell r="AE198">
            <v>45436.208333333299</v>
          </cell>
          <cell r="AG198" t="str">
            <v>Eltesan</v>
          </cell>
          <cell r="AH198" t="str">
            <v>KLIMA UNITESİ /Eltesan/Hispacold 41,5 kW</v>
          </cell>
          <cell r="AI198" t="str">
            <v>H500-7240</v>
          </cell>
          <cell r="AJ198">
            <v>1</v>
          </cell>
          <cell r="AL198" t="str">
            <v/>
          </cell>
          <cell r="AM198" t="str">
            <v/>
          </cell>
          <cell r="AP198" t="str">
            <v/>
          </cell>
          <cell r="AQ198" t="str">
            <v/>
          </cell>
          <cell r="AT198" t="str">
            <v/>
          </cell>
          <cell r="AV198" t="str">
            <v/>
          </cell>
          <cell r="AW198" t="str">
            <v/>
          </cell>
          <cell r="AX198" t="str">
            <v/>
          </cell>
          <cell r="AZ198">
            <v>1</v>
          </cell>
          <cell r="BA198">
            <v>45436.333333333299</v>
          </cell>
        </row>
        <row r="199">
          <cell r="C199" t="str">
            <v>KAY5+6</v>
          </cell>
          <cell r="D199" t="str">
            <v>3877(6)</v>
          </cell>
          <cell r="E199" t="str">
            <v>MA</v>
          </cell>
          <cell r="F199">
            <v>45000</v>
          </cell>
          <cell r="G199" t="str">
            <v>BOZ-KAY5+6-FF-198</v>
          </cell>
          <cell r="H199">
            <v>45436.234027777798</v>
          </cell>
          <cell r="I199" t="str">
            <v>Hat/Line</v>
          </cell>
          <cell r="J199" t="str">
            <v>Müşteri</v>
          </cell>
          <cell r="L199" t="str">
            <v>Giydirme Dış</v>
          </cell>
          <cell r="M199" t="str">
            <v>CA KABİN SİLECEK ÇALIŞMIYOR</v>
          </cell>
          <cell r="N199" t="str">
            <v>SİLECEK SOMUNU GEVŞEKTİ SIKILDI SORUN GİDERİLDİ.</v>
          </cell>
          <cell r="P199" t="str">
            <v>A-Sürüşü engeller</v>
          </cell>
          <cell r="Q199" t="str">
            <v>B(Servisten çekmeye etki eden arıza)</v>
          </cell>
          <cell r="R199" t="str">
            <v>N.A(Yaralanma yok)</v>
          </cell>
          <cell r="S199" t="str">
            <v>(II) Aynı Araçta Tekrarlayan Arıza</v>
          </cell>
          <cell r="U199" t="str">
            <v>Tedarikçi</v>
          </cell>
          <cell r="V199" t="str">
            <v>Bozankaya</v>
          </cell>
          <cell r="W199" t="str">
            <v>Evet</v>
          </cell>
          <cell r="X199" t="str">
            <v>DENİZLER OTOMOTİV SAN. VE TİC.LTD.Ş</v>
          </cell>
          <cell r="AD199" t="str">
            <v>*Ekipman tamir edilecek</v>
          </cell>
          <cell r="AE199">
            <v>45436.291666666701</v>
          </cell>
          <cell r="AG199" t="str">
            <v>DENİZLER</v>
          </cell>
          <cell r="AH199" t="str">
            <v>SILECEK KOL KOMPLESI ANA KOL+YARDIMCI KO</v>
          </cell>
          <cell r="AI199" t="str">
            <v>M100-7069</v>
          </cell>
          <cell r="AJ199">
            <v>1</v>
          </cell>
          <cell r="AL199" t="str">
            <v/>
          </cell>
          <cell r="AM199" t="str">
            <v/>
          </cell>
          <cell r="AP199" t="str">
            <v/>
          </cell>
          <cell r="AQ199" t="str">
            <v/>
          </cell>
          <cell r="AT199" t="str">
            <v/>
          </cell>
          <cell r="AV199" t="str">
            <v/>
          </cell>
          <cell r="AW199" t="str">
            <v/>
          </cell>
          <cell r="AX199" t="str">
            <v/>
          </cell>
          <cell r="AZ199">
            <v>1</v>
          </cell>
          <cell r="BA199">
            <v>45436.333333333299</v>
          </cell>
        </row>
        <row r="200">
          <cell r="C200" t="str">
            <v>KAY5+6</v>
          </cell>
          <cell r="D200" t="str">
            <v>3880(9)</v>
          </cell>
          <cell r="E200" t="str">
            <v>MA</v>
          </cell>
          <cell r="F200">
            <v>17000</v>
          </cell>
          <cell r="G200" t="str">
            <v>BOZ-KAY5+6-FF-199</v>
          </cell>
          <cell r="H200">
            <v>45436.6430555556</v>
          </cell>
          <cell r="I200" t="str">
            <v>Depo/Depot</v>
          </cell>
          <cell r="J200" t="str">
            <v>Müşteri</v>
          </cell>
          <cell r="L200" t="str">
            <v>PA/PIS/CCTV</v>
          </cell>
          <cell r="M200" t="str">
            <v>0302024905 nolu yolcu şikayeti incelenmek istendiğinde kabin kamera kaydına ulaşılmış fakat kayıtta ses olmadığı tespit edilmiş ve durum tespiti yapılamamıştır</v>
          </cell>
          <cell r="N200" t="str">
            <v>kamera ses giriş seviyesi yükseltildi</v>
          </cell>
          <cell r="P200" t="str">
            <v>C-Uyarı, sürüş devamlılığı</v>
          </cell>
          <cell r="Q200" t="str">
            <v>C(Sisteme etki etmeyen arıza)</v>
          </cell>
          <cell r="R200" t="str">
            <v>N.A(Yaralanma yok)</v>
          </cell>
          <cell r="S200" t="str">
            <v>(I) İlk Defa Karşılaşılan Arıza</v>
          </cell>
          <cell r="U200" t="str">
            <v>Tedarikçi</v>
          </cell>
          <cell r="V200" t="str">
            <v>NSC</v>
          </cell>
          <cell r="W200" t="str">
            <v>Evet</v>
          </cell>
          <cell r="X200" t="str">
            <v>NSC TEKNOLOJİ ve İNŞAAT LTD.ŞTİ.</v>
          </cell>
          <cell r="AD200" t="str">
            <v>*Arıza çözülecek</v>
          </cell>
          <cell r="AE200">
            <v>45528.288587962998</v>
          </cell>
          <cell r="AG200" t="str">
            <v>NSC</v>
          </cell>
          <cell r="AH200" t="str">
            <v>KAMERA</v>
          </cell>
          <cell r="AI200" t="str">
            <v>E810-7136</v>
          </cell>
          <cell r="AJ200">
            <v>1</v>
          </cell>
          <cell r="AL200" t="str">
            <v/>
          </cell>
          <cell r="AM200" t="str">
            <v/>
          </cell>
          <cell r="AP200" t="str">
            <v/>
          </cell>
          <cell r="AQ200" t="str">
            <v/>
          </cell>
          <cell r="AT200" t="str">
            <v/>
          </cell>
          <cell r="AV200" t="str">
            <v/>
          </cell>
          <cell r="AW200" t="str">
            <v/>
          </cell>
          <cell r="AX200" t="str">
            <v/>
          </cell>
          <cell r="AZ200">
            <v>1</v>
          </cell>
          <cell r="BA200">
            <v>45528.333333333299</v>
          </cell>
        </row>
        <row r="201">
          <cell r="C201" t="str">
            <v>KAY5+6</v>
          </cell>
          <cell r="D201" t="str">
            <v>3872(1)</v>
          </cell>
          <cell r="E201" t="str">
            <v>MA</v>
          </cell>
          <cell r="F201">
            <v>62000</v>
          </cell>
          <cell r="G201" t="str">
            <v>BOZ-KAY5+6-FF-200</v>
          </cell>
          <cell r="H201">
            <v>45437.918749999997</v>
          </cell>
          <cell r="I201" t="str">
            <v>Hat/Line</v>
          </cell>
          <cell r="J201" t="str">
            <v>Müşteri</v>
          </cell>
          <cell r="L201" t="str">
            <v>HVAC Sürücü</v>
          </cell>
          <cell r="M201" t="str">
            <v>KABİN KLİMASI ISITMA YAPMIYOR</v>
          </cell>
          <cell r="N201" t="str">
            <v>KLİMA RESETLENDİ SORUN GİDERİLDİ</v>
          </cell>
          <cell r="P201" t="str">
            <v>C-Uyarı, sürüş devamlılığı</v>
          </cell>
          <cell r="Q201" t="str">
            <v>B(Servisten çekmeye etki eden arıza)</v>
          </cell>
          <cell r="R201" t="str">
            <v>N.A(Yaralanma yok)</v>
          </cell>
          <cell r="S201" t="str">
            <v>(III) Farklı Araçlarda Tekrarlayan Arıza</v>
          </cell>
          <cell r="U201" t="str">
            <v>Tedarikçi</v>
          </cell>
          <cell r="V201" t="str">
            <v>ELTESAN ELEKTRO MEKANİK SOĞUTMA SAN</v>
          </cell>
          <cell r="W201" t="str">
            <v>Evet</v>
          </cell>
          <cell r="X201" t="str">
            <v>ELTESAN ELEKTRO MEKANİK SOĞUTMA SAN</v>
          </cell>
          <cell r="AD201" t="str">
            <v>*Ekipman tamir edilecek</v>
          </cell>
          <cell r="AE201">
            <v>45437.918749999997</v>
          </cell>
          <cell r="AG201" t="str">
            <v>Eltesan</v>
          </cell>
          <cell r="AH201" t="str">
            <v>KLIMA UNITESİ /Eltesan/Hispacold 41,5 kW</v>
          </cell>
          <cell r="AI201" t="str">
            <v>H500-7240</v>
          </cell>
          <cell r="AJ201">
            <v>1</v>
          </cell>
          <cell r="AL201" t="str">
            <v/>
          </cell>
          <cell r="AM201" t="str">
            <v/>
          </cell>
          <cell r="AP201" t="str">
            <v/>
          </cell>
          <cell r="AQ201" t="str">
            <v/>
          </cell>
          <cell r="AT201" t="str">
            <v/>
          </cell>
          <cell r="AV201" t="str">
            <v/>
          </cell>
          <cell r="AW201" t="str">
            <v/>
          </cell>
          <cell r="AX201" t="str">
            <v/>
          </cell>
          <cell r="AZ201">
            <v>1</v>
          </cell>
          <cell r="BA201">
            <v>45438.291666666701</v>
          </cell>
        </row>
        <row r="202">
          <cell r="C202" t="str">
            <v>KAY5+6</v>
          </cell>
          <cell r="D202" t="str">
            <v>3880(9)</v>
          </cell>
          <cell r="E202" t="str">
            <v>MA</v>
          </cell>
          <cell r="F202">
            <v>18028</v>
          </cell>
          <cell r="G202" t="str">
            <v>BOZ-KAY5+6-FF-201</v>
          </cell>
          <cell r="H202">
            <v>45439.5090277778</v>
          </cell>
          <cell r="I202" t="str">
            <v>Hat/Line</v>
          </cell>
          <cell r="J202" t="str">
            <v>Müşteri</v>
          </cell>
          <cell r="L202" t="str">
            <v>Boji</v>
          </cell>
          <cell r="M202" t="str">
            <v>BOJİ ENGELLEYİCİ KÜREK ÇIKMIŞ YERE SÜRTÜYOR</v>
          </cell>
          <cell r="N202" t="str">
            <v>CİVATALARI GEVŞEKTİ SIKILDI SORUN GİDERİLDİ</v>
          </cell>
          <cell r="P202" t="str">
            <v>A-Sürüşü engeller</v>
          </cell>
          <cell r="Q202" t="str">
            <v>A(Hareket etmeyi engelleyen arıza)</v>
          </cell>
          <cell r="R202" t="str">
            <v>N.A(Yaralanma yok)</v>
          </cell>
          <cell r="S202" t="str">
            <v>(I) İlk Defa Karşılaşılan Arıza</v>
          </cell>
          <cell r="U202" t="str">
            <v>Bozankaya</v>
          </cell>
          <cell r="V202" t="str">
            <v>Üretim</v>
          </cell>
          <cell r="W202" t="str">
            <v>Evet</v>
          </cell>
          <cell r="X202" t="str">
            <v>GK SAVUNMA MAKİNE SANAYİ TİC.LTD.ŞT</v>
          </cell>
          <cell r="AD202" t="str">
            <v>*Ekipman tamir edilecek</v>
          </cell>
          <cell r="AE202">
            <v>45439.541666666701</v>
          </cell>
          <cell r="AG202" t="str">
            <v>Bozankaya</v>
          </cell>
          <cell r="AH202" t="str">
            <v>BAGLANTI PLAKASI</v>
          </cell>
          <cell r="AI202" t="str">
            <v>T130-7115</v>
          </cell>
          <cell r="AJ202">
            <v>1</v>
          </cell>
          <cell r="AL202" t="str">
            <v/>
          </cell>
          <cell r="AM202" t="str">
            <v/>
          </cell>
          <cell r="AP202" t="str">
            <v/>
          </cell>
          <cell r="AQ202" t="str">
            <v/>
          </cell>
          <cell r="AT202" t="str">
            <v/>
          </cell>
          <cell r="AV202" t="str">
            <v/>
          </cell>
          <cell r="AW202" t="str">
            <v/>
          </cell>
          <cell r="AX202" t="str">
            <v/>
          </cell>
          <cell r="AZ202">
            <v>1</v>
          </cell>
          <cell r="BA202">
            <v>45439.604166666701</v>
          </cell>
        </row>
        <row r="203">
          <cell r="C203" t="str">
            <v>KAY5+6</v>
          </cell>
          <cell r="D203" t="str">
            <v>3882(11)</v>
          </cell>
          <cell r="E203" t="str">
            <v>MB</v>
          </cell>
          <cell r="F203">
            <v>417</v>
          </cell>
          <cell r="G203" t="str">
            <v>BOZ-KAY5+6-FF-202</v>
          </cell>
          <cell r="H203">
            <v>45439.940972222197</v>
          </cell>
          <cell r="I203" t="str">
            <v>Hat/Line</v>
          </cell>
          <cell r="J203" t="str">
            <v>Müşteri</v>
          </cell>
          <cell r="L203" t="str">
            <v>Giydirme Dış</v>
          </cell>
          <cell r="M203" t="str">
            <v>CB KABİN SİLGEÇ ARIZALI</v>
          </cell>
          <cell r="N203" t="str">
            <v>silecek somunu sıkıldı.</v>
          </cell>
          <cell r="P203" t="str">
            <v>A-Sürüşü engeller</v>
          </cell>
          <cell r="Q203" t="str">
            <v>B(Servisten çekmeye etki eden arıza)</v>
          </cell>
          <cell r="R203" t="str">
            <v>N.A(Yaralanma yok)</v>
          </cell>
          <cell r="S203" t="str">
            <v>(II) Aynı Araçta Tekrarlayan Arıza</v>
          </cell>
          <cell r="U203" t="str">
            <v>Tedarikçi</v>
          </cell>
          <cell r="V203" t="str">
            <v>Bozankaya</v>
          </cell>
          <cell r="W203" t="str">
            <v>Evet</v>
          </cell>
          <cell r="X203" t="str">
            <v>DENİZLER OTOMOTİV SAN. VE TİC.LTD.Ş</v>
          </cell>
          <cell r="AD203" t="str">
            <v>*Ekipman tamir edilecek</v>
          </cell>
          <cell r="AE203">
            <v>45439.941666666702</v>
          </cell>
          <cell r="AG203" t="str">
            <v>DENİZLER</v>
          </cell>
          <cell r="AH203" t="str">
            <v>SILECEK KOL KOMPLESI ANA KOL+YARDIMCI KO</v>
          </cell>
          <cell r="AI203" t="str">
            <v>M100-7069</v>
          </cell>
          <cell r="AJ203">
            <v>1</v>
          </cell>
          <cell r="AL203" t="str">
            <v/>
          </cell>
          <cell r="AM203" t="str">
            <v/>
          </cell>
          <cell r="AP203" t="str">
            <v/>
          </cell>
          <cell r="AQ203" t="str">
            <v/>
          </cell>
          <cell r="AT203" t="str">
            <v/>
          </cell>
          <cell r="AV203" t="str">
            <v/>
          </cell>
          <cell r="AW203" t="str">
            <v/>
          </cell>
          <cell r="AX203" t="str">
            <v/>
          </cell>
          <cell r="AZ203">
            <v>1</v>
          </cell>
          <cell r="BA203">
            <v>45440.291666666701</v>
          </cell>
        </row>
        <row r="204">
          <cell r="C204" t="str">
            <v>KAY5+6</v>
          </cell>
          <cell r="D204" t="str">
            <v>3881(10)</v>
          </cell>
          <cell r="E204" t="str">
            <v>RB</v>
          </cell>
          <cell r="F204">
            <v>16149</v>
          </cell>
          <cell r="G204" t="str">
            <v>BOZ-KAY5+6-FF-203</v>
          </cell>
          <cell r="H204">
            <v>45453.311805555597</v>
          </cell>
          <cell r="I204" t="str">
            <v>Hat/Line</v>
          </cell>
          <cell r="J204" t="str">
            <v>Müşteri</v>
          </cell>
          <cell r="L204" t="str">
            <v>PA/PIS/CCTV</v>
          </cell>
          <cell r="M204" t="str">
            <v>06/06/2024 tarihinde gerçekleştirilen saha denetiminde 3881 nolu araçta kapı üstü bilgilendirmelerin ve reklam ekranın çalışmadığı tespit edilmiştir</v>
          </cell>
          <cell r="N204" t="str">
            <v>Kontrol edildi sorun görülmedi</v>
          </cell>
          <cell r="P204" t="str">
            <v>C-Uyarı, sürüş devamlılığı</v>
          </cell>
          <cell r="Q204" t="str">
            <v>C(Sisteme etki etmeyen arıza)</v>
          </cell>
          <cell r="R204" t="str">
            <v>N.A(Yaralanma yok)</v>
          </cell>
          <cell r="S204" t="str">
            <v>(III) Farklı Araçlarda Tekrarlayan Arıza</v>
          </cell>
          <cell r="U204" t="str">
            <v>Tedarikçi</v>
          </cell>
          <cell r="V204" t="str">
            <v>ATAK ULAŞIM SAN.TİC.LTD.ŞTİ.</v>
          </cell>
          <cell r="W204" t="str">
            <v>Evet</v>
          </cell>
          <cell r="X204" t="str">
            <v>ATAK ULAŞIM SAN.TİC.LTD.ŞTİ.</v>
          </cell>
          <cell r="AD204" t="str">
            <v>*Ekipman tamir edilecek</v>
          </cell>
          <cell r="AE204">
            <v>45521.214236111096</v>
          </cell>
          <cell r="AG204" t="str">
            <v>Atak</v>
          </cell>
          <cell r="AH204" t="str">
            <v>STRETCH LCD EKRAN</v>
          </cell>
          <cell r="AI204" t="str">
            <v>E410-7003</v>
          </cell>
          <cell r="AJ204">
            <v>1</v>
          </cell>
          <cell r="AL204" t="str">
            <v/>
          </cell>
          <cell r="AM204" t="str">
            <v/>
          </cell>
          <cell r="AP204" t="str">
            <v/>
          </cell>
          <cell r="AQ204" t="str">
            <v/>
          </cell>
          <cell r="AT204" t="str">
            <v/>
          </cell>
          <cell r="AV204" t="str">
            <v/>
          </cell>
          <cell r="AW204" t="str">
            <v/>
          </cell>
          <cell r="AX204" t="str">
            <v/>
          </cell>
          <cell r="AZ204">
            <v>1</v>
          </cell>
          <cell r="BA204">
            <v>45521.291666666701</v>
          </cell>
        </row>
        <row r="205">
          <cell r="C205" t="str">
            <v>KAY5+6</v>
          </cell>
          <cell r="D205" t="str">
            <v>3880(9)</v>
          </cell>
          <cell r="E205" t="str">
            <v>MA</v>
          </cell>
          <cell r="F205">
            <v>23341</v>
          </cell>
          <cell r="G205" t="str">
            <v>BOZ-KAY5+6-FF-204</v>
          </cell>
          <cell r="H205">
            <v>45456.976388888899</v>
          </cell>
          <cell r="I205" t="str">
            <v>Depo/Depot</v>
          </cell>
          <cell r="J205" t="str">
            <v>Müşteri</v>
          </cell>
          <cell r="L205" t="str">
            <v>Giydirme Dış</v>
          </cell>
          <cell r="M205" t="str">
            <v>2 VE 11 NUMARALI KAPI ÜSTLERİNDE SU SIZINTI İZLERİNE RASTLANMIŞTIR.</v>
          </cell>
          <cell r="N205" t="str">
            <v>ELEKTRİK KABİNET ÜZERİNDE BULUNAN TURBO  FANLARIN ETRAFINA SİKA UYGULAMASI YAPILDI.</v>
          </cell>
          <cell r="P205" t="str">
            <v>C-Uyarı, sürüş devamlılığı</v>
          </cell>
          <cell r="Q205" t="str">
            <v>B(Servisten çekmeye etki eden arıza)</v>
          </cell>
          <cell r="R205" t="str">
            <v>N.A(Yaralanma yok)</v>
          </cell>
          <cell r="S205" t="str">
            <v>(II) Aynı Araçta Tekrarlayan Arıza</v>
          </cell>
          <cell r="U205" t="str">
            <v>Bozankaya</v>
          </cell>
          <cell r="V205" t="str">
            <v>Üretim</v>
          </cell>
          <cell r="W205" t="str">
            <v>Evet</v>
          </cell>
          <cell r="X205" t="str">
            <v>KORMAS ELEKTRİKLİ MOTOR SAN. VE TİC</v>
          </cell>
          <cell r="AD205" t="str">
            <v>*Ekipman değiştirilecek</v>
          </cell>
          <cell r="AE205">
            <v>45457.208333333299</v>
          </cell>
          <cell r="AG205" t="str">
            <v>Bozankaya</v>
          </cell>
          <cell r="AH205" t="str">
            <v>TURBO HAVALANDIRMA</v>
          </cell>
          <cell r="AI205" t="str">
            <v>H200-7001</v>
          </cell>
          <cell r="AJ205">
            <v>1</v>
          </cell>
          <cell r="AL205" t="str">
            <v/>
          </cell>
          <cell r="AM205" t="str">
            <v/>
          </cell>
          <cell r="AP205" t="str">
            <v/>
          </cell>
          <cell r="AQ205" t="str">
            <v/>
          </cell>
          <cell r="AT205" t="str">
            <v/>
          </cell>
          <cell r="AV205" t="str">
            <v/>
          </cell>
          <cell r="AW205" t="str">
            <v/>
          </cell>
          <cell r="AX205" t="str">
            <v/>
          </cell>
          <cell r="AZ205">
            <v>1</v>
          </cell>
          <cell r="BA205">
            <v>45457.291666666701</v>
          </cell>
        </row>
        <row r="206">
          <cell r="C206" t="str">
            <v>KAY5+6</v>
          </cell>
          <cell r="D206" t="str">
            <v>3881(10)</v>
          </cell>
          <cell r="E206" t="str">
            <v>RA</v>
          </cell>
          <cell r="F206">
            <v>16500</v>
          </cell>
          <cell r="G206" t="str">
            <v>BOZ-KAY5+6-FF-205</v>
          </cell>
          <cell r="H206">
            <v>45457.302083333299</v>
          </cell>
          <cell r="I206" t="str">
            <v>Hat/Line</v>
          </cell>
          <cell r="J206" t="str">
            <v>Müşteri</v>
          </cell>
          <cell r="L206" t="str">
            <v>PA/PIS/CCTV</v>
          </cell>
          <cell r="M206" t="str">
            <v>10/06/2024 tarihinde yapılan saha denetiminde 3881 nolu aracın saat 11:36 da kapı üstü ekranların ve orta kısımda bulunan ekranların çalışmadığı tespit edilmiştir</v>
          </cell>
          <cell r="N206" t="str">
            <v>Kontrol edildi sorun</v>
          </cell>
          <cell r="P206" t="str">
            <v>C-Uyarı, sürüş devamlılığı</v>
          </cell>
          <cell r="Q206" t="str">
            <v>C(Sisteme etki etmeyen arıza)</v>
          </cell>
          <cell r="R206" t="str">
            <v>N.A(Yaralanma yok)</v>
          </cell>
          <cell r="S206" t="str">
            <v>(III) Farklı Araçlarda Tekrarlayan Arıza</v>
          </cell>
          <cell r="U206" t="str">
            <v>Tedarikçi</v>
          </cell>
          <cell r="V206" t="str">
            <v>ATAK ULAŞIM SAN.TİC.LTD.ŞTİ.</v>
          </cell>
          <cell r="W206" t="str">
            <v>Evet</v>
          </cell>
          <cell r="X206" t="str">
            <v>ATAK ULAŞIM SAN.TİC.LTD.ŞTİ.</v>
          </cell>
          <cell r="AD206" t="str">
            <v>*Ekipman tamir edilecek</v>
          </cell>
          <cell r="AE206">
            <v>45521.229166666701</v>
          </cell>
          <cell r="AG206" t="str">
            <v>Atak</v>
          </cell>
          <cell r="AH206" t="str">
            <v>STRETCH LCD EKRAN</v>
          </cell>
          <cell r="AI206" t="str">
            <v>E410-7003</v>
          </cell>
          <cell r="AJ206">
            <v>1</v>
          </cell>
          <cell r="AL206" t="str">
            <v/>
          </cell>
          <cell r="AM206" t="str">
            <v/>
          </cell>
          <cell r="AP206" t="str">
            <v/>
          </cell>
          <cell r="AQ206" t="str">
            <v/>
          </cell>
          <cell r="AT206" t="str">
            <v/>
          </cell>
          <cell r="AV206" t="str">
            <v/>
          </cell>
          <cell r="AW206" t="str">
            <v/>
          </cell>
          <cell r="AX206" t="str">
            <v/>
          </cell>
          <cell r="AZ206">
            <v>1</v>
          </cell>
          <cell r="BA206">
            <v>45521.291666666701</v>
          </cell>
        </row>
        <row r="207">
          <cell r="C207" t="str">
            <v>KAY5+6</v>
          </cell>
          <cell r="D207" t="str">
            <v>3875(4)</v>
          </cell>
          <cell r="E207" t="str">
            <v>MA</v>
          </cell>
          <cell r="F207">
            <v>48701</v>
          </cell>
          <cell r="G207" t="str">
            <v>BOZ-KAY5+6-FF-206</v>
          </cell>
          <cell r="H207">
            <v>45457.316666666702</v>
          </cell>
          <cell r="I207" t="str">
            <v>Depo/Depot</v>
          </cell>
          <cell r="J207" t="str">
            <v>Müşteri</v>
          </cell>
          <cell r="L207" t="str">
            <v>Autocoupler</v>
          </cell>
          <cell r="M207" t="str">
            <v>A BAŞ KUPLAJ ASANSÖRÜ ARIZALI</v>
          </cell>
          <cell r="N207" t="str">
            <v>KUPLÖR ASANSÖR MODİFİKASYONU YAPILDI.</v>
          </cell>
          <cell r="P207" t="str">
            <v>C-Uyarı, sürüş devamlılığı</v>
          </cell>
          <cell r="Q207" t="str">
            <v>C(Sisteme etki etmeyen arıza)</v>
          </cell>
          <cell r="R207" t="str">
            <v>N.A(Yaralanma yok)</v>
          </cell>
          <cell r="S207" t="str">
            <v>(II) Aynı Araçta Tekrarlayan Arıza</v>
          </cell>
          <cell r="U207" t="str">
            <v>Tedarikçi</v>
          </cell>
          <cell r="V207" t="str">
            <v>DELLNER COUPLERC AB</v>
          </cell>
          <cell r="W207" t="str">
            <v/>
          </cell>
          <cell r="X207" t="str">
            <v>DELLNER COUPLERC AB</v>
          </cell>
          <cell r="AD207" t="str">
            <v>*Ekipman değiştirilecek</v>
          </cell>
          <cell r="AE207">
            <v>45600.208333333299</v>
          </cell>
          <cell r="AG207" t="str">
            <v>DELNER</v>
          </cell>
          <cell r="AH207" t="str">
            <v>OTOMATIK KUPLÖR DELLNER</v>
          </cell>
          <cell r="AI207" t="str">
            <v>M350-7062</v>
          </cell>
          <cell r="AJ207" t="str">
            <v/>
          </cell>
          <cell r="AL207" t="str">
            <v/>
          </cell>
          <cell r="AM207" t="str">
            <v/>
          </cell>
          <cell r="AP207" t="str">
            <v/>
          </cell>
          <cell r="AQ207" t="str">
            <v/>
          </cell>
          <cell r="AT207" t="str">
            <v/>
          </cell>
          <cell r="AV207" t="str">
            <v/>
          </cell>
          <cell r="AW207" t="str">
            <v/>
          </cell>
          <cell r="AX207" t="str">
            <v/>
          </cell>
          <cell r="AZ207">
            <v>1</v>
          </cell>
          <cell r="BA207">
            <v>45600.5</v>
          </cell>
        </row>
        <row r="208">
          <cell r="C208" t="str">
            <v>KAY5+6</v>
          </cell>
          <cell r="D208" t="str">
            <v>3875(4)</v>
          </cell>
          <cell r="E208" t="str">
            <v>MB</v>
          </cell>
          <cell r="F208">
            <v>48701</v>
          </cell>
          <cell r="G208" t="str">
            <v>BOZ-KAY5+6-FF-207</v>
          </cell>
          <cell r="H208">
            <v>45457.317361111098</v>
          </cell>
          <cell r="I208" t="str">
            <v>Depo/Depot</v>
          </cell>
          <cell r="J208" t="str">
            <v>Müşteri</v>
          </cell>
          <cell r="L208" t="str">
            <v>Autocoupler</v>
          </cell>
          <cell r="M208" t="str">
            <v>B BAŞ KUPLAJ ASANSÖRÜ ARIZALI</v>
          </cell>
          <cell r="N208" t="str">
            <v>KUPLAJ ASANSÖRÜ MODİFİKASYONU YAPILDI.</v>
          </cell>
          <cell r="P208" t="str">
            <v>C-Uyarı, sürüş devamlılığı</v>
          </cell>
          <cell r="Q208" t="str">
            <v>C(Sisteme etki etmeyen arıza)</v>
          </cell>
          <cell r="R208" t="str">
            <v>N.A(Yaralanma yok)</v>
          </cell>
          <cell r="S208" t="str">
            <v>(II) Aynı Araçta Tekrarlayan Arıza</v>
          </cell>
          <cell r="U208" t="str">
            <v>Tedarikçi</v>
          </cell>
          <cell r="V208" t="str">
            <v>DELLNER COUPLERC AB</v>
          </cell>
          <cell r="W208" t="str">
            <v>Evet</v>
          </cell>
          <cell r="X208" t="str">
            <v>DELLNER COUPLERC AB</v>
          </cell>
          <cell r="AD208" t="str">
            <v>*Ekipman değiştirilecek</v>
          </cell>
          <cell r="AE208">
            <v>45600.208333333299</v>
          </cell>
          <cell r="AG208" t="str">
            <v>DELNER</v>
          </cell>
          <cell r="AH208" t="str">
            <v>OTOMATIK KUPLÖR DELLNER</v>
          </cell>
          <cell r="AI208" t="str">
            <v>M350-7062</v>
          </cell>
          <cell r="AJ208">
            <v>1</v>
          </cell>
          <cell r="AL208" t="str">
            <v/>
          </cell>
          <cell r="AM208" t="str">
            <v/>
          </cell>
          <cell r="AP208" t="str">
            <v/>
          </cell>
          <cell r="AQ208" t="str">
            <v/>
          </cell>
          <cell r="AT208" t="str">
            <v/>
          </cell>
          <cell r="AV208" t="str">
            <v/>
          </cell>
          <cell r="AW208" t="str">
            <v/>
          </cell>
          <cell r="AX208" t="str">
            <v/>
          </cell>
          <cell r="AZ208">
            <v>1</v>
          </cell>
          <cell r="BA208">
            <v>45600.5</v>
          </cell>
        </row>
        <row r="209">
          <cell r="C209" t="str">
            <v>KAY5+6</v>
          </cell>
          <cell r="D209" t="str">
            <v>3882(11)</v>
          </cell>
          <cell r="E209" t="str">
            <v>MA</v>
          </cell>
          <cell r="F209">
            <v>3694</v>
          </cell>
          <cell r="G209" t="str">
            <v>BOZ-KAY5+6-FF-208</v>
          </cell>
          <cell r="H209">
            <v>45457.320833333302</v>
          </cell>
          <cell r="I209" t="str">
            <v>Depo/Depot</v>
          </cell>
          <cell r="J209" t="str">
            <v>Müşteri</v>
          </cell>
          <cell r="L209" t="str">
            <v>Autocoupler</v>
          </cell>
          <cell r="M209" t="str">
            <v>A baş kuplaj asansörü arızalı</v>
          </cell>
          <cell r="N209" t="str">
            <v>Kuplör asansörü modifikasyonu yapıldı.</v>
          </cell>
          <cell r="P209" t="str">
            <v>C-Uyarı, sürüş devamlılığı</v>
          </cell>
          <cell r="Q209" t="str">
            <v>C(Sisteme etki etmeyen arıza)</v>
          </cell>
          <cell r="R209" t="str">
            <v>N.A(Yaralanma yok)</v>
          </cell>
          <cell r="S209" t="str">
            <v>(II) Aynı Araçta Tekrarlayan Arıza</v>
          </cell>
          <cell r="U209" t="str">
            <v>Bozankaya</v>
          </cell>
          <cell r="V209" t="str">
            <v>Üretim</v>
          </cell>
          <cell r="W209" t="str">
            <v>Evet</v>
          </cell>
          <cell r="X209" t="str">
            <v>DELLNER COUPLERC AB</v>
          </cell>
          <cell r="AD209" t="str">
            <v>*Ekipman tamir edilecek</v>
          </cell>
          <cell r="AE209">
            <v>45600.208333333299</v>
          </cell>
          <cell r="AG209" t="str">
            <v>Bozankaya</v>
          </cell>
          <cell r="AH209" t="str">
            <v>OTOMATIK KUPLÖR DELLNER</v>
          </cell>
          <cell r="AI209" t="str">
            <v>M350-7062</v>
          </cell>
          <cell r="AJ209">
            <v>1</v>
          </cell>
          <cell r="AL209" t="str">
            <v/>
          </cell>
          <cell r="AM209" t="str">
            <v/>
          </cell>
          <cell r="AP209" t="str">
            <v/>
          </cell>
          <cell r="AQ209" t="str">
            <v/>
          </cell>
          <cell r="AT209" t="str">
            <v/>
          </cell>
          <cell r="AV209" t="str">
            <v/>
          </cell>
          <cell r="AW209" t="str">
            <v/>
          </cell>
          <cell r="AX209" t="str">
            <v/>
          </cell>
          <cell r="AZ209">
            <v>1</v>
          </cell>
          <cell r="BA209">
            <v>45600.5</v>
          </cell>
        </row>
        <row r="210">
          <cell r="C210" t="str">
            <v>KAY5+6</v>
          </cell>
          <cell r="D210" t="str">
            <v>3875(4)</v>
          </cell>
          <cell r="E210" t="str">
            <v>MA</v>
          </cell>
          <cell r="F210">
            <v>48500</v>
          </cell>
          <cell r="G210" t="str">
            <v>BOZ-KAY5+6-FF-209</v>
          </cell>
          <cell r="H210">
            <v>45457.384722222203</v>
          </cell>
          <cell r="I210" t="str">
            <v>Hat/Line</v>
          </cell>
          <cell r="J210" t="str">
            <v>Müşteri</v>
          </cell>
          <cell r="L210" t="str">
            <v>E-Kabinet</v>
          </cell>
          <cell r="M210" t="str">
            <v>ARAÇ FRENLERİ ZAYIF TUTMUYOR</v>
          </cell>
          <cell r="N210" t="str">
            <v>28084 NOLU FORM İLE KAPATILDI(FREN ARIZA SEBEBİ İNVERTER KABLOLAMA HATASI KAYNAKLI)</v>
          </cell>
          <cell r="P210" t="str">
            <v>A-Sürüşü engeller</v>
          </cell>
          <cell r="Q210" t="str">
            <v>A(Hareket etmeyi engelleyen arıza)</v>
          </cell>
          <cell r="R210" t="str">
            <v>N.A(Yaralanma yok)</v>
          </cell>
          <cell r="S210" t="str">
            <v>(I) İlk Defa Karşılaşılan Arıza</v>
          </cell>
          <cell r="U210" t="str">
            <v>Bozankaya</v>
          </cell>
          <cell r="V210" t="str">
            <v>Üretim</v>
          </cell>
          <cell r="W210" t="str">
            <v>Evet</v>
          </cell>
          <cell r="X210" t="str">
            <v>MEDCOM SP. Z O.O.</v>
          </cell>
          <cell r="AD210" t="str">
            <v>*Arıza çözülecek</v>
          </cell>
          <cell r="AE210">
            <v>45457.416666666701</v>
          </cell>
          <cell r="AG210" t="str">
            <v>MEDCOM</v>
          </cell>
          <cell r="AH210" t="str">
            <v>COMBO KUTUSU (+LHD) MEDCOM</v>
          </cell>
          <cell r="AI210" t="str">
            <v>P620-7023</v>
          </cell>
          <cell r="AJ210">
            <v>1</v>
          </cell>
          <cell r="AL210" t="str">
            <v/>
          </cell>
          <cell r="AM210" t="str">
            <v/>
          </cell>
          <cell r="AP210" t="str">
            <v/>
          </cell>
          <cell r="AQ210" t="str">
            <v/>
          </cell>
          <cell r="AT210" t="str">
            <v/>
          </cell>
          <cell r="AV210" t="str">
            <v/>
          </cell>
          <cell r="AW210" t="str">
            <v/>
          </cell>
          <cell r="AX210" t="str">
            <v/>
          </cell>
          <cell r="AZ210">
            <v>1</v>
          </cell>
          <cell r="BA210">
            <v>45457.625</v>
          </cell>
        </row>
        <row r="211">
          <cell r="C211" t="str">
            <v>KAY5+6</v>
          </cell>
          <cell r="D211" t="str">
            <v>3875(4)</v>
          </cell>
          <cell r="E211" t="str">
            <v>MA</v>
          </cell>
          <cell r="F211">
            <v>48000</v>
          </cell>
          <cell r="G211" t="str">
            <v>BOZ-KAY5+6-FF-210</v>
          </cell>
          <cell r="H211">
            <v>45461.5</v>
          </cell>
          <cell r="I211" t="str">
            <v>Hat/Line</v>
          </cell>
          <cell r="J211" t="str">
            <v>Müşteri</v>
          </cell>
          <cell r="L211" t="str">
            <v>Fren</v>
          </cell>
          <cell r="M211" t="str">
            <v>Araç 20 km ivmede zorlanıyor.20 km altında frende uzama yaşanıyor</v>
          </cell>
          <cell r="N211" t="str">
            <v>fren arızası inverterde bulunan kablolama hatasından dolayı veriyor.Hata düzeltildi,sorun giderildi.</v>
          </cell>
          <cell r="P211" t="str">
            <v>B-Hız veya güç azalması</v>
          </cell>
          <cell r="Q211" t="str">
            <v>B(Servisten çekmeye etki eden arıza)</v>
          </cell>
          <cell r="R211" t="str">
            <v>N.A(Yaralanma yok)</v>
          </cell>
          <cell r="S211" t="str">
            <v>(I) İlk Defa Karşılaşılan Arıza</v>
          </cell>
          <cell r="U211" t="str">
            <v>Tedarikçi</v>
          </cell>
          <cell r="V211" t="str">
            <v>MEDCOM SP. Z O.O.</v>
          </cell>
          <cell r="W211" t="str">
            <v>Evet</v>
          </cell>
          <cell r="X211" t="str">
            <v>MEDCOM SP. Z O.O.</v>
          </cell>
          <cell r="AD211" t="str">
            <v>*Arıza çözülecek</v>
          </cell>
          <cell r="AE211">
            <v>45538.282256944403</v>
          </cell>
          <cell r="AG211" t="str">
            <v>Medcom</v>
          </cell>
          <cell r="AH211" t="str">
            <v>COMBO KUTUSU (+LHD) MEDCOM</v>
          </cell>
          <cell r="AI211" t="str">
            <v>P620-7023</v>
          </cell>
          <cell r="AJ211">
            <v>1</v>
          </cell>
          <cell r="AL211" t="str">
            <v/>
          </cell>
          <cell r="AM211" t="str">
            <v/>
          </cell>
          <cell r="AP211" t="str">
            <v/>
          </cell>
          <cell r="AQ211" t="str">
            <v/>
          </cell>
          <cell r="AT211" t="str">
            <v/>
          </cell>
          <cell r="AV211" t="str">
            <v/>
          </cell>
          <cell r="AW211" t="str">
            <v/>
          </cell>
          <cell r="AX211" t="str">
            <v/>
          </cell>
          <cell r="AZ211">
            <v>1</v>
          </cell>
          <cell r="BA211">
            <v>45538.5</v>
          </cell>
        </row>
        <row r="212">
          <cell r="C212" t="str">
            <v>KAY5+6</v>
          </cell>
          <cell r="D212" t="str">
            <v>3875(4)</v>
          </cell>
          <cell r="E212" t="str">
            <v>MA</v>
          </cell>
          <cell r="F212">
            <v>50000</v>
          </cell>
          <cell r="G212" t="str">
            <v>BOZ-KAY5+6-FF-211</v>
          </cell>
          <cell r="H212">
            <v>45461.5</v>
          </cell>
          <cell r="I212" t="str">
            <v>Hat/Line</v>
          </cell>
          <cell r="J212" t="str">
            <v>Müşteri</v>
          </cell>
          <cell r="L212" t="str">
            <v>E-Kabinet</v>
          </cell>
          <cell r="M212" t="str">
            <v>ARAÇ 20 KM İVMEDE ZORALNIYOR 20KM ALTINDA FRENDE UZAMA YAŞANIYOR</v>
          </cell>
          <cell r="N212" t="str">
            <v>FREN ARIZASI İNVERTERDE BULUNAN KABLOLAMA HATASINDAN DOLAYI VERİYOR KABLOLAMA DÜZELTİLDİ</v>
          </cell>
          <cell r="P212" t="str">
            <v>A-Sürüşü engeller</v>
          </cell>
          <cell r="Q212" t="str">
            <v>A(Hareket etmeyi engelleyen arıza)</v>
          </cell>
          <cell r="R212" t="str">
            <v>N.A(Yaralanma yok)</v>
          </cell>
          <cell r="S212" t="str">
            <v>(I) İlk Defa Karşılaşılan Arıza</v>
          </cell>
          <cell r="U212" t="str">
            <v>Bozankaya</v>
          </cell>
          <cell r="V212" t="str">
            <v>Üretim</v>
          </cell>
          <cell r="W212" t="str">
            <v>Evet</v>
          </cell>
          <cell r="X212" t="str">
            <v>MEDCOM SP. Z O.O.</v>
          </cell>
          <cell r="AD212" t="str">
            <v/>
          </cell>
          <cell r="AE212">
            <v>45461.5</v>
          </cell>
          <cell r="AG212" t="str">
            <v>MEDCOM</v>
          </cell>
          <cell r="AH212" t="str">
            <v>COMBO KUTUSU (+LHD) MEDCOM</v>
          </cell>
          <cell r="AI212" t="str">
            <v>P620-7023</v>
          </cell>
          <cell r="AJ212">
            <v>1</v>
          </cell>
          <cell r="AL212" t="str">
            <v/>
          </cell>
          <cell r="AM212" t="str">
            <v/>
          </cell>
          <cell r="AP212" t="str">
            <v/>
          </cell>
          <cell r="AQ212" t="str">
            <v/>
          </cell>
          <cell r="AT212" t="str">
            <v/>
          </cell>
          <cell r="AV212" t="str">
            <v/>
          </cell>
          <cell r="AW212" t="str">
            <v/>
          </cell>
          <cell r="AX212" t="str">
            <v/>
          </cell>
          <cell r="AZ212">
            <v>1</v>
          </cell>
          <cell r="BA212">
            <v>45462.291666666701</v>
          </cell>
        </row>
        <row r="213">
          <cell r="C213" t="str">
            <v>KAY5+6</v>
          </cell>
          <cell r="D213" t="str">
            <v>3880(9)</v>
          </cell>
          <cell r="E213" t="str">
            <v>MA</v>
          </cell>
          <cell r="F213">
            <v>26500</v>
          </cell>
          <cell r="G213" t="str">
            <v>BOZ-KAY5+6-FF-212</v>
          </cell>
          <cell r="H213">
            <v>45465.581944444399</v>
          </cell>
          <cell r="I213" t="str">
            <v>Hat/Line</v>
          </cell>
          <cell r="J213" t="str">
            <v>Müşteri</v>
          </cell>
          <cell r="L213" t="str">
            <v>Fren</v>
          </cell>
          <cell r="M213" t="str">
            <v>30 km de frene geçtiğinde araç geç duruyor ve 0 dan km ye kadar geç ivmeleniyor</v>
          </cell>
          <cell r="N213" t="str">
            <v>medcom firması yazılım yükledi</v>
          </cell>
          <cell r="P213" t="str">
            <v>B-Hız veya güç azalması</v>
          </cell>
          <cell r="Q213" t="str">
            <v>B(Servisten çekmeye etki eden arıza)</v>
          </cell>
          <cell r="R213" t="str">
            <v>N.A(Yaralanma yok)</v>
          </cell>
          <cell r="S213" t="str">
            <v>(II) Aynı Araçta Tekrarlayan Arıza</v>
          </cell>
          <cell r="U213" t="str">
            <v>Tedarikçi</v>
          </cell>
          <cell r="V213" t="str">
            <v>MEDCOM SP. Z O.O.</v>
          </cell>
          <cell r="W213" t="str">
            <v>Evet</v>
          </cell>
          <cell r="X213" t="str">
            <v>MEDCOM SP. Z O.O.</v>
          </cell>
          <cell r="AD213" t="str">
            <v>Yeni yazılım yüklendi</v>
          </cell>
          <cell r="AE213">
            <v>45530.364085648202</v>
          </cell>
          <cell r="AG213" t="str">
            <v>Medcom</v>
          </cell>
          <cell r="AH213" t="str">
            <v>MEDCOM SICAKLIK SENSÖRÜ</v>
          </cell>
          <cell r="AI213" t="str">
            <v>E110-7659</v>
          </cell>
          <cell r="AJ213">
            <v>1</v>
          </cell>
          <cell r="AL213" t="str">
            <v/>
          </cell>
          <cell r="AM213" t="str">
            <v/>
          </cell>
          <cell r="AP213" t="str">
            <v/>
          </cell>
          <cell r="AQ213" t="str">
            <v/>
          </cell>
          <cell r="AT213" t="str">
            <v/>
          </cell>
          <cell r="AV213" t="str">
            <v/>
          </cell>
          <cell r="AW213" t="str">
            <v/>
          </cell>
          <cell r="AX213" t="str">
            <v/>
          </cell>
          <cell r="AZ213">
            <v>1</v>
          </cell>
          <cell r="BA213">
            <v>45530.541666666701</v>
          </cell>
        </row>
        <row r="214">
          <cell r="C214" t="str">
            <v>KAY5+6</v>
          </cell>
          <cell r="D214" t="str">
            <v>3874(3)</v>
          </cell>
          <cell r="E214" t="str">
            <v>MB</v>
          </cell>
          <cell r="F214">
            <v>71969</v>
          </cell>
          <cell r="G214" t="str">
            <v>BOZ-KAY5+6-FF-213</v>
          </cell>
          <cell r="H214">
            <v>45465.638888888898</v>
          </cell>
          <cell r="I214" t="str">
            <v>Hat/Line</v>
          </cell>
          <cell r="J214" t="str">
            <v>Müşteri</v>
          </cell>
          <cell r="L214" t="str">
            <v>Kapı</v>
          </cell>
          <cell r="M214" t="str">
            <v>6 NUMARALI KAPI ARA ARA ARIZAYA DÜŞÜYOR, KAPILAR TEKRAR AÇILIP KAPANINCA NORMALE DÖNÜYOR. 2 NUMARALI KAPI SES SEVİYESİ YÜKSEK.</v>
          </cell>
          <cell r="N214" t="str">
            <v>ARACIN 12 VE 1 NUMARALI KAPILARININ BUZZERLARI ÇOK SES ÇIKARTIYORDU. DÜZELTİLDİ. 6 NUMARALI KAPI KONTOL EDİLDİ HERHANGİ BİR ARIZAYA RASTLANMADI.</v>
          </cell>
          <cell r="P214" t="str">
            <v>C-Uyarı, sürüş devamlılığı</v>
          </cell>
          <cell r="Q214" t="str">
            <v>B(Servisten çekmeye etki eden arıza)</v>
          </cell>
          <cell r="R214" t="str">
            <v>N.A(Yaralanma yok)</v>
          </cell>
          <cell r="S214" t="str">
            <v>(III) Farklı Araçlarda Tekrarlayan Arıza</v>
          </cell>
          <cell r="U214" t="str">
            <v>Tedarikçi</v>
          </cell>
          <cell r="V214" t="str">
            <v>KNORR-BREMSE GMBH DİVİSİON IFE AUTO</v>
          </cell>
          <cell r="W214" t="str">
            <v/>
          </cell>
          <cell r="X214" t="str">
            <v>TURCK OTOMASYON TİC. LTD.ŞTİ.</v>
          </cell>
          <cell r="AD214" t="str">
            <v>*Arıza çözülecek</v>
          </cell>
          <cell r="AE214">
            <v>45465.666666666701</v>
          </cell>
          <cell r="AG214" t="str">
            <v>TURCK OTOMASYON</v>
          </cell>
          <cell r="AH214" t="str">
            <v>SESLI UYARI CIHAZI</v>
          </cell>
          <cell r="AI214" t="str">
            <v>M110-7057</v>
          </cell>
          <cell r="AJ214">
            <v>2</v>
          </cell>
          <cell r="AL214" t="str">
            <v/>
          </cell>
          <cell r="AM214" t="str">
            <v/>
          </cell>
          <cell r="AP214" t="str">
            <v/>
          </cell>
          <cell r="AQ214" t="str">
            <v/>
          </cell>
          <cell r="AT214" t="str">
            <v/>
          </cell>
          <cell r="AV214" t="str">
            <v/>
          </cell>
          <cell r="AW214" t="str">
            <v/>
          </cell>
          <cell r="AX214" t="str">
            <v/>
          </cell>
          <cell r="AZ214">
            <v>1</v>
          </cell>
          <cell r="BA214">
            <v>45465.729166666701</v>
          </cell>
        </row>
        <row r="215">
          <cell r="C215" t="str">
            <v>KAY5+6</v>
          </cell>
          <cell r="D215" t="str">
            <v>3874(3)</v>
          </cell>
          <cell r="E215" t="str">
            <v>MA</v>
          </cell>
          <cell r="F215">
            <v>71969</v>
          </cell>
          <cell r="G215" t="str">
            <v>BOZ-KAY5+6-FF-214</v>
          </cell>
          <cell r="H215">
            <v>45465.638888888898</v>
          </cell>
          <cell r="I215" t="str">
            <v>Hat/Line</v>
          </cell>
          <cell r="J215" t="str">
            <v>Müşteri</v>
          </cell>
          <cell r="L215" t="str">
            <v>Kapı</v>
          </cell>
          <cell r="M215" t="str">
            <v>6 NUMARALI KAPI ARA ARA ARIZAYA DÜŞÜYOR. KAPILAR TEKRAR AÇILIP KAPANINCA NORMALE DÖNÜYOR. 2 NUMARALI KAPI SES SEVİYESİ YÜKSEK.</v>
          </cell>
          <cell r="N215" t="str">
            <v>ARACIN 12 VE 1 NUMARALI KAPILARININ BUZZERLARI ÇOK SES ÇIKARTIYORDU.DÜZELTİLDİ. 6 NUMARALI KAPI KONTROL EDİLDİ HERHANGİ BİR ARIZAYA RASTLANMADI.</v>
          </cell>
          <cell r="P215" t="str">
            <v>C-Uyarı, sürüş devamlılığı</v>
          </cell>
          <cell r="Q215" t="str">
            <v>B(Servisten çekmeye etki eden arıza)</v>
          </cell>
          <cell r="R215" t="str">
            <v>N.A(Yaralanma yok)</v>
          </cell>
          <cell r="S215" t="str">
            <v>(III) Farklı Araçlarda Tekrarlayan Arıza</v>
          </cell>
          <cell r="U215" t="str">
            <v>Tedarikçi</v>
          </cell>
          <cell r="V215" t="str">
            <v>Bozankaya</v>
          </cell>
          <cell r="W215" t="str">
            <v>Evet</v>
          </cell>
          <cell r="X215" t="str">
            <v>TURCK OTOMASYON TİC. LTD.ŞTİ.</v>
          </cell>
          <cell r="AD215" t="str">
            <v>*Ekipman tamir edilecek</v>
          </cell>
          <cell r="AE215">
            <v>45465.666666666701</v>
          </cell>
          <cell r="AG215" t="str">
            <v>TURCK OTOMASYON</v>
          </cell>
          <cell r="AH215" t="str">
            <v>SESLI UYARI CIHAZI</v>
          </cell>
          <cell r="AI215" t="str">
            <v>M110-7057</v>
          </cell>
          <cell r="AJ215">
            <v>1</v>
          </cell>
          <cell r="AL215" t="str">
            <v/>
          </cell>
          <cell r="AM215" t="str">
            <v/>
          </cell>
          <cell r="AP215" t="str">
            <v/>
          </cell>
          <cell r="AQ215" t="str">
            <v/>
          </cell>
          <cell r="AT215" t="str">
            <v/>
          </cell>
          <cell r="AV215" t="str">
            <v/>
          </cell>
          <cell r="AW215" t="str">
            <v/>
          </cell>
          <cell r="AX215" t="str">
            <v/>
          </cell>
          <cell r="AZ215">
            <v>1</v>
          </cell>
          <cell r="BA215">
            <v>45465.729166666701</v>
          </cell>
        </row>
        <row r="216">
          <cell r="C216" t="str">
            <v>KAY5+6</v>
          </cell>
          <cell r="D216" t="str">
            <v>3879(8)</v>
          </cell>
          <cell r="E216" t="str">
            <v>MA</v>
          </cell>
          <cell r="F216">
            <v>30000</v>
          </cell>
          <cell r="G216" t="str">
            <v>BOZ-KAY5+6-FF-215</v>
          </cell>
          <cell r="H216">
            <v>45465.648611111101</v>
          </cell>
          <cell r="I216" t="str">
            <v>Hat/Line</v>
          </cell>
          <cell r="J216" t="str">
            <v>Müşteri</v>
          </cell>
          <cell r="L216" t="str">
            <v>Fren</v>
          </cell>
          <cell r="M216" t="str">
            <v>30 kmden 0 km  hızda iken frenlemesi zayıfve 0-20 km ivmelenmesi yavaş.Tip 2 bozankayanın geneli için aynı sorun vardır</v>
          </cell>
          <cell r="N216" t="str">
            <v>medcom firması yazılım yükledi</v>
          </cell>
          <cell r="P216" t="str">
            <v>B-Hız veya güç azalması</v>
          </cell>
          <cell r="Q216" t="str">
            <v>B(Servisten çekmeye etki eden arıza)</v>
          </cell>
          <cell r="R216" t="str">
            <v>N.A(Yaralanma yok)</v>
          </cell>
          <cell r="S216" t="str">
            <v>(II) Aynı Araçta Tekrarlayan Arıza</v>
          </cell>
          <cell r="U216" t="str">
            <v>Tedarikçi</v>
          </cell>
          <cell r="V216" t="str">
            <v>MEDCOM SP. Z O.O.</v>
          </cell>
          <cell r="W216" t="str">
            <v>Evet</v>
          </cell>
          <cell r="X216" t="str">
            <v>MEDCOM SP. Z O.O.</v>
          </cell>
          <cell r="AD216" t="str">
            <v>*Ekipman tamir edilecek</v>
          </cell>
          <cell r="AE216">
            <v>45530.438969907402</v>
          </cell>
          <cell r="AG216" t="str">
            <v>MEDCOM</v>
          </cell>
          <cell r="AH216" t="str">
            <v>MEDCOM SICAKLIK SENSÖRÜ</v>
          </cell>
          <cell r="AI216" t="str">
            <v>E110-7659</v>
          </cell>
          <cell r="AJ216">
            <v>1</v>
          </cell>
          <cell r="AL216" t="str">
            <v/>
          </cell>
          <cell r="AM216" t="str">
            <v/>
          </cell>
          <cell r="AP216" t="str">
            <v/>
          </cell>
          <cell r="AQ216" t="str">
            <v/>
          </cell>
          <cell r="AT216" t="str">
            <v/>
          </cell>
          <cell r="AV216" t="str">
            <v/>
          </cell>
          <cell r="AW216" t="str">
            <v/>
          </cell>
          <cell r="AX216" t="str">
            <v/>
          </cell>
          <cell r="AZ216">
            <v>1</v>
          </cell>
          <cell r="BA216">
            <v>45530.583333333299</v>
          </cell>
        </row>
        <row r="217">
          <cell r="C217" t="str">
            <v>KAY5+6</v>
          </cell>
          <cell r="D217" t="str">
            <v>3879(8)</v>
          </cell>
          <cell r="E217" t="str">
            <v>MA</v>
          </cell>
          <cell r="F217">
            <v>31500</v>
          </cell>
          <cell r="G217" t="str">
            <v>BOZ-KAY5+6-FF-216</v>
          </cell>
          <cell r="H217">
            <v>45468.623611111099</v>
          </cell>
          <cell r="I217" t="str">
            <v>Hat/Line</v>
          </cell>
          <cell r="J217" t="str">
            <v>Müşteri</v>
          </cell>
          <cell r="L217" t="str">
            <v>Fren</v>
          </cell>
          <cell r="M217" t="str">
            <v>Aracın fren mesafesi uzun %50 fren uyguluyor</v>
          </cell>
          <cell r="N217" t="str">
            <v>medcom firması yazılım yükledi</v>
          </cell>
          <cell r="P217" t="str">
            <v>B-Hız veya güç azalması</v>
          </cell>
          <cell r="Q217" t="str">
            <v>B(Servisten çekmeye etki eden arıza)</v>
          </cell>
          <cell r="R217" t="str">
            <v>N.A(Yaralanma yok)</v>
          </cell>
          <cell r="S217" t="str">
            <v>(III) Farklı Araçlarda Tekrarlayan Arıza</v>
          </cell>
          <cell r="U217" t="str">
            <v>Tedarikçi</v>
          </cell>
          <cell r="V217" t="str">
            <v>MEDCOM SP. Z O.O.</v>
          </cell>
          <cell r="W217" t="str">
            <v>Evet</v>
          </cell>
          <cell r="X217" t="str">
            <v>MEDCOM SP. Z O.O.</v>
          </cell>
          <cell r="AD217" t="str">
            <v>Yeni yazılım yüklendi</v>
          </cell>
          <cell r="AE217">
            <v>45530.442557870403</v>
          </cell>
          <cell r="AG217" t="str">
            <v>MEDCOM</v>
          </cell>
          <cell r="AH217" t="str">
            <v>MEDCOM SICAKLIK SENSÖRÜ</v>
          </cell>
          <cell r="AI217" t="str">
            <v>E110-7659</v>
          </cell>
          <cell r="AJ217">
            <v>1</v>
          </cell>
          <cell r="AL217" t="str">
            <v/>
          </cell>
          <cell r="AM217" t="str">
            <v/>
          </cell>
          <cell r="AP217" t="str">
            <v/>
          </cell>
          <cell r="AQ217" t="str">
            <v/>
          </cell>
          <cell r="AT217" t="str">
            <v/>
          </cell>
          <cell r="AV217" t="str">
            <v/>
          </cell>
          <cell r="AW217" t="str">
            <v/>
          </cell>
          <cell r="AX217" t="str">
            <v/>
          </cell>
          <cell r="AZ217">
            <v>1</v>
          </cell>
          <cell r="BA217">
            <v>45530.625</v>
          </cell>
        </row>
        <row r="218">
          <cell r="C218" t="str">
            <v>KAY5+6</v>
          </cell>
          <cell r="D218" t="str">
            <v>3882(11)</v>
          </cell>
          <cell r="E218" t="str">
            <v>MB</v>
          </cell>
          <cell r="F218">
            <v>5700</v>
          </cell>
          <cell r="G218" t="str">
            <v>BOZ-KAY5+6-FF-217</v>
          </cell>
          <cell r="H218">
            <v>45469.264583333301</v>
          </cell>
          <cell r="I218" t="str">
            <v>Hat/Line</v>
          </cell>
          <cell r="J218" t="str">
            <v>Müşteri</v>
          </cell>
          <cell r="L218" t="str">
            <v>Autocoupler</v>
          </cell>
          <cell r="M218" t="str">
            <v>Araç haraket halinde iken cb kuplör kırmızı oluyor araç ivme kesiyor</v>
          </cell>
          <cell r="N218" t="str">
            <v>17/08/2024 tarihi ile kontrol edildi sorun görülmedi</v>
          </cell>
          <cell r="P218" t="str">
            <v>B-Hız veya güç azalması</v>
          </cell>
          <cell r="Q218" t="str">
            <v>B(Servisten çekmeye etki eden arıza)</v>
          </cell>
          <cell r="R218" t="str">
            <v>N.A(Yaralanma yok)</v>
          </cell>
          <cell r="S218" t="str">
            <v>(I) İlk Defa Karşılaşılan Arıza</v>
          </cell>
          <cell r="U218" t="str">
            <v>Tedarikçi</v>
          </cell>
          <cell r="V218" t="str">
            <v>Bozankaya</v>
          </cell>
          <cell r="W218" t="str">
            <v>Evet</v>
          </cell>
          <cell r="X218" t="str">
            <v>DELLNER COUPLERC AB</v>
          </cell>
          <cell r="AD218" t="str">
            <v>*Ekipman tamir edilecek</v>
          </cell>
          <cell r="AE218">
            <v>45530.286342592597</v>
          </cell>
          <cell r="AG218" t="str">
            <v>STONKAM CO</v>
          </cell>
          <cell r="AH218" t="str">
            <v>OTOMATIK KUPLÖR DELLNER</v>
          </cell>
          <cell r="AI218" t="str">
            <v>M350-7062</v>
          </cell>
          <cell r="AJ218">
            <v>1</v>
          </cell>
          <cell r="AL218" t="str">
            <v/>
          </cell>
          <cell r="AM218" t="str">
            <v/>
          </cell>
          <cell r="AP218" t="str">
            <v/>
          </cell>
          <cell r="AQ218" t="str">
            <v/>
          </cell>
          <cell r="AT218" t="str">
            <v/>
          </cell>
          <cell r="AV218" t="str">
            <v/>
          </cell>
          <cell r="AW218" t="str">
            <v/>
          </cell>
          <cell r="AX218" t="str">
            <v/>
          </cell>
          <cell r="AZ218">
            <v>2</v>
          </cell>
          <cell r="BA218">
            <v>45530.5</v>
          </cell>
        </row>
        <row r="219">
          <cell r="C219" t="str">
            <v>KAY5+6</v>
          </cell>
          <cell r="D219" t="str">
            <v>3881(10)</v>
          </cell>
          <cell r="E219" t="str">
            <v>MB</v>
          </cell>
          <cell r="F219">
            <v>19000</v>
          </cell>
          <cell r="G219" t="str">
            <v>BOZ-KAY5+6-FF-218</v>
          </cell>
          <cell r="H219">
            <v>45469.484722222202</v>
          </cell>
          <cell r="I219" t="str">
            <v>Hat/Line</v>
          </cell>
          <cell r="J219" t="str">
            <v>Müşteri</v>
          </cell>
          <cell r="L219" t="str">
            <v>PA/PIS/CCTV</v>
          </cell>
          <cell r="M219" t="str">
            <v>CB CCTV ekranı görüntü gelmiyor</v>
          </cell>
          <cell r="N219" t="str">
            <v>Kontrol edildi sorun görülmedi</v>
          </cell>
          <cell r="P219" t="str">
            <v>C-Uyarı, sürüş devamlılığı</v>
          </cell>
          <cell r="Q219" t="str">
            <v>C(Sisteme etki etmeyen arıza)</v>
          </cell>
          <cell r="R219" t="str">
            <v>N.A(Yaralanma yok)</v>
          </cell>
          <cell r="S219" t="str">
            <v>(I) İlk Defa Karşılaşılan Arıza</v>
          </cell>
          <cell r="U219" t="str">
            <v>Tedarikçi</v>
          </cell>
          <cell r="V219" t="str">
            <v>NSC</v>
          </cell>
          <cell r="W219" t="str">
            <v>Evet</v>
          </cell>
          <cell r="X219" t="str">
            <v>NSC TEKNOLOJİ ve İNŞAAT LTD.ŞTİ.</v>
          </cell>
          <cell r="AD219" t="str">
            <v>*Ekipman tamir edilecek</v>
          </cell>
          <cell r="AE219">
            <v>45521.318553240701</v>
          </cell>
          <cell r="AG219" t="str">
            <v>NSC</v>
          </cell>
          <cell r="AH219" t="str">
            <v>CCTV EKRANI</v>
          </cell>
          <cell r="AI219" t="str">
            <v>E810-7145</v>
          </cell>
          <cell r="AJ219">
            <v>1</v>
          </cell>
          <cell r="AL219" t="str">
            <v/>
          </cell>
          <cell r="AM219" t="str">
            <v/>
          </cell>
          <cell r="AP219" t="str">
            <v/>
          </cell>
          <cell r="AQ219" t="str">
            <v/>
          </cell>
          <cell r="AT219" t="str">
            <v/>
          </cell>
          <cell r="AV219" t="str">
            <v/>
          </cell>
          <cell r="AW219" t="str">
            <v/>
          </cell>
          <cell r="AX219" t="str">
            <v/>
          </cell>
          <cell r="AZ219">
            <v>1</v>
          </cell>
          <cell r="BA219">
            <v>45521.4375</v>
          </cell>
        </row>
        <row r="220">
          <cell r="C220" t="str">
            <v>KAY5+6</v>
          </cell>
          <cell r="D220" t="str">
            <v>3874(3)</v>
          </cell>
          <cell r="E220" t="str">
            <v>MA</v>
          </cell>
          <cell r="F220">
            <v>72100</v>
          </cell>
          <cell r="G220" t="str">
            <v>BOZ-KAY5+6-FF-219</v>
          </cell>
          <cell r="H220">
            <v>45471.333333333299</v>
          </cell>
          <cell r="I220" t="str">
            <v>Hat/Line</v>
          </cell>
          <cell r="J220" t="str">
            <v>Müşteri</v>
          </cell>
          <cell r="L220" t="str">
            <v>Kapı</v>
          </cell>
          <cell r="M220" t="str">
            <v>2 VE 7 NUMARALI KAPILARIN BUZZER ÇALIŞMIYOR</v>
          </cell>
          <cell r="N220" t="str">
            <v>BUZZER DEĞİŞİMİ YAPILDI</v>
          </cell>
          <cell r="P220" t="str">
            <v>C-Uyarı, sürüş devamlılığı</v>
          </cell>
          <cell r="Q220" t="str">
            <v>C(Sisteme etki etmeyen arıza)</v>
          </cell>
          <cell r="R220" t="str">
            <v>N.A(Yaralanma yok)</v>
          </cell>
          <cell r="S220" t="str">
            <v>(II) Aynı Araçta Tekrarlayan Arıza</v>
          </cell>
          <cell r="U220" t="str">
            <v>Tedarikçi</v>
          </cell>
          <cell r="V220" t="str">
            <v>TSL</v>
          </cell>
          <cell r="W220" t="str">
            <v>Evet</v>
          </cell>
          <cell r="X220" t="str">
            <v>TURCK OTOMASYON TİC. LTD.ŞTİ.</v>
          </cell>
          <cell r="AD220" t="str">
            <v>*Ekipman tamir edilecek</v>
          </cell>
          <cell r="AE220">
            <v>45471.375</v>
          </cell>
          <cell r="AG220" t="str">
            <v>TURCK OTOMASYON</v>
          </cell>
          <cell r="AH220" t="str">
            <v>SESLI UYARI CIHAZI</v>
          </cell>
          <cell r="AI220" t="str">
            <v>M110-7057</v>
          </cell>
          <cell r="AJ220">
            <v>2</v>
          </cell>
          <cell r="AL220" t="str">
            <v/>
          </cell>
          <cell r="AM220" t="str">
            <v/>
          </cell>
          <cell r="AP220" t="str">
            <v/>
          </cell>
          <cell r="AQ220" t="str">
            <v/>
          </cell>
          <cell r="AT220" t="str">
            <v/>
          </cell>
          <cell r="AV220" t="str">
            <v/>
          </cell>
          <cell r="AW220" t="str">
            <v/>
          </cell>
          <cell r="AX220" t="str">
            <v/>
          </cell>
          <cell r="AZ220">
            <v>1</v>
          </cell>
          <cell r="BA220">
            <v>45471.5</v>
          </cell>
        </row>
        <row r="221">
          <cell r="C221" t="str">
            <v>KAY5+6</v>
          </cell>
          <cell r="D221" t="str">
            <v>3882(11)</v>
          </cell>
          <cell r="E221" t="str">
            <v>MA</v>
          </cell>
          <cell r="F221">
            <v>6300</v>
          </cell>
          <cell r="G221" t="str">
            <v>BOZ-KAY5+6-FF-220</v>
          </cell>
          <cell r="H221">
            <v>45473.1340277778</v>
          </cell>
          <cell r="I221" t="str">
            <v>Hat/Line</v>
          </cell>
          <cell r="J221" t="str">
            <v>Müşteri</v>
          </cell>
          <cell r="L221" t="str">
            <v>PA/PIS/CCTV</v>
          </cell>
          <cell r="M221" t="str">
            <v>Kameralar çalışmıyor</v>
          </cell>
          <cell r="N221" t="str">
            <v>Kontrol edildi sorun görülmedi</v>
          </cell>
          <cell r="P221" t="str">
            <v>C-Uyarı, sürüş devamlılığı</v>
          </cell>
          <cell r="Q221" t="str">
            <v>C(Sisteme etki etmeyen arıza)</v>
          </cell>
          <cell r="R221" t="str">
            <v>N.A(Yaralanma yok)</v>
          </cell>
          <cell r="S221" t="str">
            <v>(I) İlk Defa Karşılaşılan Arıza</v>
          </cell>
          <cell r="U221" t="str">
            <v>Tedarikçi</v>
          </cell>
          <cell r="V221" t="str">
            <v>NSC</v>
          </cell>
          <cell r="W221" t="str">
            <v>Evet</v>
          </cell>
          <cell r="X221" t="str">
            <v>NSC TEKNOLOJİ ve İNŞAAT LTD.ŞTİ.</v>
          </cell>
          <cell r="AD221" t="str">
            <v>*Ekipman tamir edilecek</v>
          </cell>
          <cell r="AE221">
            <v>45473.229166666701</v>
          </cell>
          <cell r="AG221" t="str">
            <v>NSC</v>
          </cell>
          <cell r="AH221" t="str">
            <v>CCTV EKRANI</v>
          </cell>
          <cell r="AI221" t="str">
            <v>E810-7145</v>
          </cell>
          <cell r="AJ221">
            <v>1</v>
          </cell>
          <cell r="AL221" t="str">
            <v/>
          </cell>
          <cell r="AM221" t="str">
            <v/>
          </cell>
          <cell r="AP221" t="str">
            <v/>
          </cell>
          <cell r="AQ221" t="str">
            <v/>
          </cell>
          <cell r="AT221" t="str">
            <v/>
          </cell>
          <cell r="AV221" t="str">
            <v/>
          </cell>
          <cell r="AW221" t="str">
            <v/>
          </cell>
          <cell r="AX221" t="str">
            <v/>
          </cell>
          <cell r="AZ221">
            <v>1</v>
          </cell>
          <cell r="BA221">
            <v>45473.375</v>
          </cell>
        </row>
        <row r="222">
          <cell r="C222" t="str">
            <v>KAY5+6</v>
          </cell>
          <cell r="D222" t="str">
            <v>3879(8)</v>
          </cell>
          <cell r="E222" t="str">
            <v>MA</v>
          </cell>
          <cell r="F222">
            <v>32000</v>
          </cell>
          <cell r="G222" t="str">
            <v>BOZ-KAY5+6-FF-221</v>
          </cell>
          <cell r="H222">
            <v>45473.502083333296</v>
          </cell>
          <cell r="I222" t="str">
            <v>Hat/Line</v>
          </cell>
          <cell r="J222" t="str">
            <v>Müşteri</v>
          </cell>
          <cell r="L222" t="str">
            <v>ComboBox</v>
          </cell>
          <cell r="M222" t="str">
            <v>Araç ilk arızasını esentepe bölgesinde vermiştir.HSCB ışığı komple gittiği bilgisi geldi.Araç iki kez resetlendikten sonra düzeldi.Sakarya kavşakta tekrar arıza verdi.Sakarya peronda yolcu tahliyesi yapıldı.Araç cebe alındı.İldem 15:50 seferi organize arası sefer iptali</v>
          </cell>
          <cell r="N222" t="str">
            <v>Arıza 3877 nolu aracın arızasıdır.3879 nolu araçta arıza yoktur.</v>
          </cell>
          <cell r="P222" t="str">
            <v>A-Sürüşü engeller</v>
          </cell>
          <cell r="Q222" t="str">
            <v>A(Hareket etmeyi engelleyen arıza)</v>
          </cell>
          <cell r="R222" t="str">
            <v>N.A(Yaralanma yok)</v>
          </cell>
          <cell r="S222" t="str">
            <v>(I) İlk Defa Karşılaşılan Arıza</v>
          </cell>
          <cell r="U222" t="str">
            <v>Tedarikçi</v>
          </cell>
          <cell r="V222" t="str">
            <v>Bozankaya</v>
          </cell>
          <cell r="W222" t="str">
            <v>Evet</v>
          </cell>
          <cell r="X222" t="str">
            <v>MEDCOM SP. Z O.O.</v>
          </cell>
          <cell r="AD222" t="str">
            <v>*Arıza çözülecek</v>
          </cell>
          <cell r="AE222">
            <v>45473.520833333299</v>
          </cell>
          <cell r="AG222" t="str">
            <v>Medcom</v>
          </cell>
          <cell r="AH222" t="str">
            <v>COMBO KUTUSU (+LHD) MEDCOM</v>
          </cell>
          <cell r="AI222" t="str">
            <v>P620-7023</v>
          </cell>
          <cell r="AJ222" t="str">
            <v/>
          </cell>
          <cell r="AL222" t="str">
            <v/>
          </cell>
          <cell r="AM222" t="str">
            <v/>
          </cell>
          <cell r="AP222" t="str">
            <v/>
          </cell>
          <cell r="AQ222" t="str">
            <v/>
          </cell>
          <cell r="AT222" t="str">
            <v/>
          </cell>
          <cell r="AV222" t="str">
            <v/>
          </cell>
          <cell r="AW222" t="str">
            <v/>
          </cell>
          <cell r="AX222" t="str">
            <v/>
          </cell>
          <cell r="AZ222">
            <v>1</v>
          </cell>
          <cell r="BA222">
            <v>45473.583333333299</v>
          </cell>
        </row>
        <row r="223">
          <cell r="C223" t="str">
            <v>KAY5+6</v>
          </cell>
          <cell r="D223" t="str">
            <v>3882(11)</v>
          </cell>
          <cell r="E223" t="str">
            <v>MB</v>
          </cell>
          <cell r="F223">
            <v>6751</v>
          </cell>
          <cell r="G223" t="str">
            <v>BOZ-KAY5+6-FF-222</v>
          </cell>
          <cell r="H223">
            <v>45475.004861111098</v>
          </cell>
          <cell r="I223" t="str">
            <v>Hat/Line</v>
          </cell>
          <cell r="J223" t="str">
            <v>Müşteri</v>
          </cell>
          <cell r="L223" t="str">
            <v>Silecek</v>
          </cell>
          <cell r="M223" t="str">
            <v>SİLECEK CAM ORTASINDA TAKILI KALDI.</v>
          </cell>
          <cell r="N223" t="str">
            <v>SİLECEK AYARSIZDI RONDELA YENİLENDİ. GEVŞEK SABİTLEME CİVATALARI SIKILDI. SORUN GİDERİLDİ.</v>
          </cell>
          <cell r="P223" t="str">
            <v>C-Uyarı, sürüş devamlılığı</v>
          </cell>
          <cell r="Q223" t="str">
            <v>B(Servisten çekmeye etki eden arıza)</v>
          </cell>
          <cell r="R223" t="str">
            <v>N.A(Yaralanma yok)</v>
          </cell>
          <cell r="S223" t="str">
            <v>(II) Aynı Araçta Tekrarlayan Arıza</v>
          </cell>
          <cell r="U223" t="str">
            <v>Tedarikçi</v>
          </cell>
          <cell r="V223" t="str">
            <v>Bozankaya</v>
          </cell>
          <cell r="W223" t="str">
            <v>Evet</v>
          </cell>
          <cell r="X223" t="str">
            <v>DENİZLER OTOMOTİV SAN. VE TİC.LTD.Ş</v>
          </cell>
          <cell r="AD223" t="str">
            <v>*Ekipman tamir edilecek</v>
          </cell>
          <cell r="AE223">
            <v>45475.208333333299</v>
          </cell>
          <cell r="AG223" t="str">
            <v>DENİZLER</v>
          </cell>
          <cell r="AH223" t="str">
            <v>SİLECEK MEKANİZMASI Denizler / M.11.2506</v>
          </cell>
          <cell r="AI223" t="str">
            <v>M100-7066</v>
          </cell>
          <cell r="AJ223">
            <v>1</v>
          </cell>
          <cell r="AL223" t="str">
            <v/>
          </cell>
          <cell r="AM223" t="str">
            <v/>
          </cell>
          <cell r="AP223" t="str">
            <v/>
          </cell>
          <cell r="AQ223" t="str">
            <v/>
          </cell>
          <cell r="AT223" t="str">
            <v/>
          </cell>
          <cell r="AV223" t="str">
            <v/>
          </cell>
          <cell r="AW223" t="str">
            <v/>
          </cell>
          <cell r="AX223" t="str">
            <v/>
          </cell>
          <cell r="AZ223">
            <v>1</v>
          </cell>
          <cell r="BA223">
            <v>45475.291666666701</v>
          </cell>
        </row>
        <row r="224">
          <cell r="C224" t="str">
            <v>KAY5+6</v>
          </cell>
          <cell r="D224" t="str">
            <v>3879(8)</v>
          </cell>
          <cell r="E224" t="str">
            <v>P</v>
          </cell>
          <cell r="F224">
            <v>32920</v>
          </cell>
          <cell r="G224" t="str">
            <v>BOZ-KAY5+6-FF-223</v>
          </cell>
          <cell r="H224">
            <v>45476.527083333298</v>
          </cell>
          <cell r="I224" t="str">
            <v>Hat/Line</v>
          </cell>
          <cell r="J224" t="str">
            <v>Müşteri</v>
          </cell>
          <cell r="L224" t="str">
            <v>HVAC Yolcu</v>
          </cell>
          <cell r="M224" t="str">
            <v>YOLCU BÖLÜMÜ SICAK</v>
          </cell>
          <cell r="N224" t="str">
            <v>ARAÇ KONTROL EDİLDİ. SORUN GÖRÜLMEDİ.</v>
          </cell>
          <cell r="P224" t="str">
            <v>B-Hız veya güç azalması</v>
          </cell>
          <cell r="Q224" t="str">
            <v>B(Servisten çekmeye etki eden arıza)</v>
          </cell>
          <cell r="R224" t="str">
            <v>N.A(Yaralanma yok)</v>
          </cell>
          <cell r="S224" t="str">
            <v>(III) Farklı Araçlarda Tekrarlayan Arıza</v>
          </cell>
          <cell r="U224" t="str">
            <v>Tedarikçi</v>
          </cell>
          <cell r="V224" t="str">
            <v>ELTESAN ELEKTRO MEKANİK SOĞUTMA SAN</v>
          </cell>
          <cell r="W224" t="str">
            <v>Evet</v>
          </cell>
          <cell r="X224" t="str">
            <v>ELTESAN ELEKTRO MEKANİK SOĞUTMA SAN</v>
          </cell>
          <cell r="AD224" t="str">
            <v>*Arıza çözülecek</v>
          </cell>
          <cell r="AE224">
            <v>45476.541666666701</v>
          </cell>
          <cell r="AG224" t="str">
            <v>Eltesan</v>
          </cell>
          <cell r="AH224" t="str">
            <v>KLIMA UNITESİ /Eltesan/Hispacold 41,5 kW</v>
          </cell>
          <cell r="AI224" t="str">
            <v>H500-7240</v>
          </cell>
          <cell r="AJ224">
            <v>1</v>
          </cell>
          <cell r="AL224" t="str">
            <v/>
          </cell>
          <cell r="AM224" t="str">
            <v/>
          </cell>
          <cell r="AP224" t="str">
            <v/>
          </cell>
          <cell r="AQ224" t="str">
            <v/>
          </cell>
          <cell r="AT224" t="str">
            <v/>
          </cell>
          <cell r="AV224" t="str">
            <v/>
          </cell>
          <cell r="AW224" t="str">
            <v/>
          </cell>
          <cell r="AX224" t="str">
            <v/>
          </cell>
          <cell r="AZ224">
            <v>1</v>
          </cell>
          <cell r="BA224">
            <v>45476.625</v>
          </cell>
        </row>
        <row r="225">
          <cell r="C225" t="str">
            <v>KAY5+6</v>
          </cell>
          <cell r="D225" t="str">
            <v>3872(1)</v>
          </cell>
          <cell r="E225" t="str">
            <v>MA</v>
          </cell>
          <cell r="F225">
            <v>70100</v>
          </cell>
          <cell r="G225" t="str">
            <v>BOZ-KAY5+6-FF-224</v>
          </cell>
          <cell r="H225">
            <v>45479.199305555601</v>
          </cell>
          <cell r="I225" t="str">
            <v>Depo/Depot</v>
          </cell>
          <cell r="J225" t="str">
            <v>Müşteri</v>
          </cell>
          <cell r="L225" t="str">
            <v>Batarya</v>
          </cell>
          <cell r="M225" t="str">
            <v>CA kabin araç canlanmadı akü devre dışı kaldı.3 seferde 12 dk tehir oluştu</v>
          </cell>
          <cell r="N225" t="str">
            <v>Kontrol edildi .Araç CA kabinden  canlandırıldı.Sorun görülmedi</v>
          </cell>
          <cell r="P225" t="str">
            <v>A-Sürüşü engeller</v>
          </cell>
          <cell r="Q225" t="str">
            <v>A(Hareket etmeyi engelleyen arıza)</v>
          </cell>
          <cell r="R225" t="str">
            <v>N.A(Yaralanma yok)</v>
          </cell>
          <cell r="S225" t="str">
            <v>(I) İlk Defa Karşılaşılan Arıza</v>
          </cell>
          <cell r="U225" t="str">
            <v>Bozankaya</v>
          </cell>
          <cell r="V225" t="str">
            <v>Üretim</v>
          </cell>
          <cell r="W225" t="str">
            <v>Evet</v>
          </cell>
          <cell r="X225" t="str">
            <v>DELLNER COUPLERC AB</v>
          </cell>
          <cell r="AD225" t="str">
            <v>*Ekipman tamir edilecek</v>
          </cell>
          <cell r="AE225">
            <v>45530.448032407403</v>
          </cell>
          <cell r="AG225" t="str">
            <v>DELNER</v>
          </cell>
          <cell r="AH225" t="str">
            <v>OTOMATIK KUPLÖR DELLNER</v>
          </cell>
          <cell r="AI225" t="str">
            <v>M350-7062</v>
          </cell>
          <cell r="AJ225">
            <v>1</v>
          </cell>
          <cell r="AL225" t="str">
            <v/>
          </cell>
          <cell r="AM225" t="str">
            <v/>
          </cell>
          <cell r="AP225" t="str">
            <v/>
          </cell>
          <cell r="AQ225" t="str">
            <v/>
          </cell>
          <cell r="AT225" t="str">
            <v/>
          </cell>
          <cell r="AV225" t="str">
            <v/>
          </cell>
          <cell r="AW225" t="str">
            <v/>
          </cell>
          <cell r="AX225" t="str">
            <v/>
          </cell>
          <cell r="AZ225">
            <v>2</v>
          </cell>
          <cell r="BA225">
            <v>45530.541666666701</v>
          </cell>
        </row>
        <row r="226">
          <cell r="C226" t="str">
            <v>KAY5+6</v>
          </cell>
          <cell r="D226" t="str">
            <v>3872(1)</v>
          </cell>
          <cell r="E226" t="str">
            <v>MA</v>
          </cell>
          <cell r="F226">
            <v>70000</v>
          </cell>
          <cell r="G226" t="str">
            <v>BOZ-KAY5+6-FF-225</v>
          </cell>
          <cell r="H226">
            <v>45479.500694444403</v>
          </cell>
          <cell r="I226" t="str">
            <v>Hat/Line</v>
          </cell>
          <cell r="J226" t="str">
            <v>Müşteri</v>
          </cell>
          <cell r="L226" t="str">
            <v>Autocoupler</v>
          </cell>
          <cell r="M226" t="str">
            <v>Araç servis dışı olarak depoya çekilirkenidu ya em genişletmiş sinyali yok şeklinde uyarı düştü.5 km hız sınırı koyarak kendisini durdurdu.Araç söndürüldü.Kontak aktif edilmek istenildiğinde enerji gelmedi.Araç canlandırılamadı.1 adet sefer iptali ,14 seferde 62 dakika tehir meydana geldi.</v>
          </cell>
          <cell r="N226" t="str">
            <v>Kuplör klemensindeki kablonun tam oturmadığı tespit edildi.Kablo yerine takıldı</v>
          </cell>
          <cell r="P226" t="str">
            <v>C-Uyarı, sürüş devamlılığı</v>
          </cell>
          <cell r="Q226" t="str">
            <v>B(Servisten çekmeye etki eden arıza)</v>
          </cell>
          <cell r="R226" t="str">
            <v>N.A(Yaralanma yok)</v>
          </cell>
          <cell r="S226" t="str">
            <v>(I) İlk Defa Karşılaşılan Arıza</v>
          </cell>
          <cell r="U226" t="str">
            <v>Tedarikçi</v>
          </cell>
          <cell r="V226" t="str">
            <v>Bozankaya</v>
          </cell>
          <cell r="W226" t="str">
            <v>Evet</v>
          </cell>
          <cell r="X226" t="str">
            <v>DELLNER COUPLERC AB</v>
          </cell>
          <cell r="AD226" t="str">
            <v>*Arıza çözülecek</v>
          </cell>
          <cell r="AE226">
            <v>45538.278773148202</v>
          </cell>
          <cell r="AG226" t="str">
            <v>Bozankaya</v>
          </cell>
          <cell r="AH226" t="str">
            <v>OTOMATIK KUPLÖR DELLNER</v>
          </cell>
          <cell r="AI226" t="str">
            <v>M350-7062</v>
          </cell>
          <cell r="AJ226">
            <v>1</v>
          </cell>
          <cell r="AL226" t="str">
            <v/>
          </cell>
          <cell r="AM226" t="str">
            <v/>
          </cell>
          <cell r="AP226" t="str">
            <v/>
          </cell>
          <cell r="AQ226" t="str">
            <v/>
          </cell>
          <cell r="AT226" t="str">
            <v/>
          </cell>
          <cell r="AV226" t="str">
            <v/>
          </cell>
          <cell r="AW226" t="str">
            <v/>
          </cell>
          <cell r="AX226" t="str">
            <v/>
          </cell>
          <cell r="AZ226">
            <v>1</v>
          </cell>
          <cell r="BA226">
            <v>45538.458333333299</v>
          </cell>
        </row>
        <row r="227">
          <cell r="C227" t="str">
            <v>KAY5+6</v>
          </cell>
          <cell r="D227" t="str">
            <v>3882(11)</v>
          </cell>
          <cell r="E227" t="str">
            <v>MA</v>
          </cell>
          <cell r="F227">
            <v>10150</v>
          </cell>
          <cell r="G227" t="str">
            <v>BOZ-KAY5+6-FF-226</v>
          </cell>
          <cell r="H227">
            <v>45489.555555555598</v>
          </cell>
          <cell r="I227" t="str">
            <v>Hat/Line</v>
          </cell>
          <cell r="J227" t="str">
            <v>Müşteri</v>
          </cell>
          <cell r="L227" t="str">
            <v>Fren</v>
          </cell>
          <cell r="M227" t="str">
            <v>Fren mesafesi uzuyor.Frenlerde boşlama var</v>
          </cell>
          <cell r="N227" t="str">
            <v>medcom firması yazılım yükledi,sorun giderildi</v>
          </cell>
          <cell r="P227" t="str">
            <v>B-Hız veya güç azalması</v>
          </cell>
          <cell r="Q227" t="str">
            <v>B(Servisten çekmeye etki eden arıza)</v>
          </cell>
          <cell r="R227" t="str">
            <v>N.A(Yaralanma yok)</v>
          </cell>
          <cell r="S227" t="str">
            <v>(II) Aynı Araçta Tekrarlayan Arıza</v>
          </cell>
          <cell r="U227" t="str">
            <v>Tedarikçi</v>
          </cell>
          <cell r="V227" t="str">
            <v>MEDCOM SP. Z O.O.</v>
          </cell>
          <cell r="W227" t="str">
            <v>Evet</v>
          </cell>
          <cell r="X227" t="str">
            <v>MEDCOM SP. Z O.O.</v>
          </cell>
          <cell r="AD227" t="str">
            <v>*Ekipman tamir edilecek</v>
          </cell>
          <cell r="AE227">
            <v>45530.353726851798</v>
          </cell>
          <cell r="AG227" t="str">
            <v>Medcom</v>
          </cell>
          <cell r="AH227" t="str">
            <v>MEDCOM SICAKLIK SENSÖRÜ</v>
          </cell>
          <cell r="AI227" t="str">
            <v>E110-7659</v>
          </cell>
          <cell r="AJ227">
            <v>1</v>
          </cell>
          <cell r="AL227" t="str">
            <v/>
          </cell>
          <cell r="AM227" t="str">
            <v/>
          </cell>
          <cell r="AP227" t="str">
            <v/>
          </cell>
          <cell r="AQ227" t="str">
            <v/>
          </cell>
          <cell r="AT227" t="str">
            <v/>
          </cell>
          <cell r="AV227" t="str">
            <v/>
          </cell>
          <cell r="AW227" t="str">
            <v/>
          </cell>
          <cell r="AX227" t="str">
            <v/>
          </cell>
          <cell r="AZ227">
            <v>2</v>
          </cell>
          <cell r="BA227">
            <v>45530.541666666701</v>
          </cell>
        </row>
        <row r="228">
          <cell r="C228" t="str">
            <v>KAY5+6</v>
          </cell>
          <cell r="D228" t="str">
            <v>3873(2)</v>
          </cell>
          <cell r="E228" t="str">
            <v>MA</v>
          </cell>
          <cell r="F228">
            <v>83000</v>
          </cell>
          <cell r="G228" t="str">
            <v>BOZ-KAY5+6-FF-227</v>
          </cell>
          <cell r="H228">
            <v>45491.238888888904</v>
          </cell>
          <cell r="I228" t="str">
            <v>Hat/Line</v>
          </cell>
          <cell r="J228" t="str">
            <v>Müşteri</v>
          </cell>
          <cell r="L228" t="str">
            <v>Silecek</v>
          </cell>
          <cell r="M228" t="str">
            <v>CA KABİN SİLECEK KIRIK</v>
          </cell>
          <cell r="N228" t="str">
            <v>SİLECEK DEĞİŞİMİ YAPILDI</v>
          </cell>
          <cell r="P228" t="str">
            <v>A-Sürüşü engeller</v>
          </cell>
          <cell r="Q228" t="str">
            <v>B(Servisten çekmeye etki eden arıza)</v>
          </cell>
          <cell r="R228" t="str">
            <v>N.A(Yaralanma yok)</v>
          </cell>
          <cell r="S228" t="str">
            <v>(II) Aynı Araçta Tekrarlayan Arıza</v>
          </cell>
          <cell r="U228" t="str">
            <v>Tedarikçi</v>
          </cell>
          <cell r="V228" t="str">
            <v>Bozankaya</v>
          </cell>
          <cell r="W228" t="str">
            <v>Evet</v>
          </cell>
          <cell r="X228" t="str">
            <v>DENİZLER OTOMOTİV SAN. VE TİC.LTD.Ş</v>
          </cell>
          <cell r="AD228" t="str">
            <v>*Ekipman değiştirilecek</v>
          </cell>
          <cell r="AE228">
            <v>45491.375</v>
          </cell>
          <cell r="AG228" t="str">
            <v>DENİZLER</v>
          </cell>
          <cell r="AH228" t="str">
            <v>SİLECEK MEKANİZMASI Denizler / M.11.2506</v>
          </cell>
          <cell r="AI228" t="str">
            <v>M100-7066</v>
          </cell>
          <cell r="AJ228">
            <v>1</v>
          </cell>
          <cell r="AL228" t="str">
            <v/>
          </cell>
          <cell r="AM228" t="str">
            <v/>
          </cell>
          <cell r="AP228" t="str">
            <v/>
          </cell>
          <cell r="AQ228" t="str">
            <v/>
          </cell>
          <cell r="AT228" t="str">
            <v/>
          </cell>
          <cell r="AV228" t="str">
            <v/>
          </cell>
          <cell r="AW228" t="str">
            <v/>
          </cell>
          <cell r="AX228" t="str">
            <v/>
          </cell>
          <cell r="AZ228">
            <v>1</v>
          </cell>
          <cell r="BA228">
            <v>45491.395833333299</v>
          </cell>
        </row>
        <row r="229">
          <cell r="C229" t="str">
            <v>KAY5+6</v>
          </cell>
          <cell r="D229" t="str">
            <v>3881(10)</v>
          </cell>
          <cell r="E229" t="str">
            <v>MA</v>
          </cell>
          <cell r="F229">
            <v>23550</v>
          </cell>
          <cell r="G229" t="str">
            <v>BOZ-KAY5+6-FF-228</v>
          </cell>
          <cell r="H229">
            <v>45491.538194444402</v>
          </cell>
          <cell r="I229" t="str">
            <v>Hat/Line</v>
          </cell>
          <cell r="J229" t="str">
            <v>Müşteri</v>
          </cell>
          <cell r="L229" t="str">
            <v>Fren</v>
          </cell>
          <cell r="M229" t="str">
            <v>CA Kabinden kullanırken sürekli ivme ve frende boşlama yapıyor.Fren mesafesi uzuyor</v>
          </cell>
          <cell r="N229" t="str">
            <v>Medcom firması yazılım yükledi</v>
          </cell>
          <cell r="P229" t="str">
            <v>B-Hız veya güç azalması</v>
          </cell>
          <cell r="Q229" t="str">
            <v>B(Servisten çekmeye etki eden arıza)</v>
          </cell>
          <cell r="R229" t="str">
            <v>N.A(Yaralanma yok)</v>
          </cell>
          <cell r="S229" t="str">
            <v>(II) Aynı Araçta Tekrarlayan Arıza</v>
          </cell>
          <cell r="U229" t="str">
            <v>Tedarikçi</v>
          </cell>
          <cell r="V229" t="str">
            <v>MEDCOM SP. Z O.O.</v>
          </cell>
          <cell r="W229" t="str">
            <v>Evet</v>
          </cell>
          <cell r="X229" t="str">
            <v>MEDCOM SP. Z O.O.</v>
          </cell>
          <cell r="AD229" t="str">
            <v>Yeni yazılım yüklendi</v>
          </cell>
          <cell r="AE229">
            <v>45530.358888888899</v>
          </cell>
          <cell r="AG229" t="str">
            <v>Medcom</v>
          </cell>
          <cell r="AH229" t="str">
            <v>MEDCOM SICAKLIK SENSÖRÜ</v>
          </cell>
          <cell r="AI229" t="str">
            <v>E110-7659</v>
          </cell>
          <cell r="AJ229">
            <v>1</v>
          </cell>
          <cell r="AL229" t="str">
            <v/>
          </cell>
          <cell r="AM229" t="str">
            <v/>
          </cell>
          <cell r="AP229" t="str">
            <v/>
          </cell>
          <cell r="AQ229" t="str">
            <v/>
          </cell>
          <cell r="AT229" t="str">
            <v/>
          </cell>
          <cell r="AV229" t="str">
            <v/>
          </cell>
          <cell r="AW229" t="str">
            <v/>
          </cell>
          <cell r="AX229" t="str">
            <v/>
          </cell>
          <cell r="AZ229">
            <v>2</v>
          </cell>
          <cell r="BA229">
            <v>45530.625</v>
          </cell>
        </row>
        <row r="230">
          <cell r="C230" t="str">
            <v>KAY5+6</v>
          </cell>
          <cell r="D230" t="str">
            <v>3872(1)</v>
          </cell>
          <cell r="E230" t="str">
            <v>MA</v>
          </cell>
          <cell r="F230">
            <v>73000</v>
          </cell>
          <cell r="G230" t="str">
            <v>BOZ-KAY5+6-FF-229</v>
          </cell>
          <cell r="H230">
            <v>45492.192361111098</v>
          </cell>
          <cell r="I230" t="str">
            <v>Depo/Depot</v>
          </cell>
          <cell r="J230" t="str">
            <v>Müşteri</v>
          </cell>
          <cell r="L230" t="str">
            <v>Autocoupler</v>
          </cell>
          <cell r="M230" t="str">
            <v>CA kabin kuplör elektrik kafaları açmıyor</v>
          </cell>
          <cell r="N230" t="str">
            <v>Araç dekuplaj edilip tekrar kuplajlandı sorun görülmedi</v>
          </cell>
          <cell r="P230" t="str">
            <v>A-Sürüşü engeller</v>
          </cell>
          <cell r="Q230" t="str">
            <v>A(Hareket etmeyi engelleyen arıza)</v>
          </cell>
          <cell r="R230" t="str">
            <v>N.A(Yaralanma yok)</v>
          </cell>
          <cell r="S230" t="str">
            <v>(I) İlk Defa Karşılaşılan Arıza</v>
          </cell>
          <cell r="U230" t="str">
            <v>Tedarikçi</v>
          </cell>
          <cell r="V230" t="str">
            <v>Bozankaya</v>
          </cell>
          <cell r="W230" t="str">
            <v>Evet</v>
          </cell>
          <cell r="X230" t="str">
            <v>DELLNER COUPLERC AB</v>
          </cell>
          <cell r="AD230" t="str">
            <v>*Ekipman tamir edilecek</v>
          </cell>
          <cell r="AE230">
            <v>45492.451446759304</v>
          </cell>
          <cell r="AG230" t="str">
            <v>DELNER</v>
          </cell>
          <cell r="AH230" t="str">
            <v>OTOMATIK KUPLÖR DELLNER</v>
          </cell>
          <cell r="AI230" t="str">
            <v>M350-7062</v>
          </cell>
          <cell r="AJ230">
            <v>1</v>
          </cell>
          <cell r="AL230" t="str">
            <v/>
          </cell>
          <cell r="AM230" t="str">
            <v/>
          </cell>
          <cell r="AP230" t="str">
            <v/>
          </cell>
          <cell r="AQ230" t="str">
            <v/>
          </cell>
          <cell r="AT230" t="str">
            <v/>
          </cell>
          <cell r="AV230" t="str">
            <v/>
          </cell>
          <cell r="AW230" t="str">
            <v/>
          </cell>
          <cell r="AX230" t="str">
            <v/>
          </cell>
          <cell r="AZ230">
            <v>2</v>
          </cell>
          <cell r="BA230">
            <v>45492.5625</v>
          </cell>
        </row>
        <row r="231">
          <cell r="C231" t="str">
            <v>KAY5+6</v>
          </cell>
          <cell r="D231" t="str">
            <v>3882(11)</v>
          </cell>
          <cell r="E231" t="str">
            <v>MA</v>
          </cell>
          <cell r="F231">
            <v>11200</v>
          </cell>
          <cell r="G231" t="str">
            <v>BOZ-KAY5+6-FF-230</v>
          </cell>
          <cell r="H231">
            <v>45493.429166666698</v>
          </cell>
          <cell r="I231" t="str">
            <v>Hat/Line</v>
          </cell>
          <cell r="J231" t="str">
            <v>Müşteri</v>
          </cell>
          <cell r="L231" t="str">
            <v>Fren</v>
          </cell>
          <cell r="M231" t="str">
            <v>Araçda frenleme ve ivme kaybı olduğu makinist tarafından bildiriliyor</v>
          </cell>
          <cell r="N231" t="str">
            <v>Medcom firması tarafından yazılım yüklendi</v>
          </cell>
          <cell r="P231" t="str">
            <v>B-Hız veya güç azalması</v>
          </cell>
          <cell r="Q231" t="str">
            <v>B(Servisten çekmeye etki eden arıza)</v>
          </cell>
          <cell r="R231" t="str">
            <v>N.A(Yaralanma yok)</v>
          </cell>
          <cell r="S231" t="str">
            <v>(II) Aynı Araçta Tekrarlayan Arıza</v>
          </cell>
          <cell r="U231" t="str">
            <v>Tedarikçi</v>
          </cell>
          <cell r="V231" t="str">
            <v>MEDCOM SP. Z O.O.</v>
          </cell>
          <cell r="W231" t="str">
            <v>Evet</v>
          </cell>
          <cell r="X231" t="str">
            <v>MEDCOM SP. Z O.O.</v>
          </cell>
          <cell r="AD231" t="str">
            <v>Yeni yazılım yüklendi</v>
          </cell>
          <cell r="AE231">
            <v>45530.356921296298</v>
          </cell>
          <cell r="AG231" t="str">
            <v>MEDCOM</v>
          </cell>
          <cell r="AH231" t="str">
            <v>MEDCOM SICAKLIK SENSÖRÜ</v>
          </cell>
          <cell r="AI231" t="str">
            <v>E110-7659</v>
          </cell>
          <cell r="AJ231">
            <v>1</v>
          </cell>
          <cell r="AL231" t="str">
            <v/>
          </cell>
          <cell r="AM231" t="str">
            <v/>
          </cell>
          <cell r="AP231" t="str">
            <v/>
          </cell>
          <cell r="AQ231" t="str">
            <v/>
          </cell>
          <cell r="AT231" t="str">
            <v/>
          </cell>
          <cell r="AV231" t="str">
            <v/>
          </cell>
          <cell r="AW231" t="str">
            <v/>
          </cell>
          <cell r="AX231" t="str">
            <v/>
          </cell>
          <cell r="AZ231">
            <v>2</v>
          </cell>
          <cell r="BA231">
            <v>45530.625</v>
          </cell>
        </row>
        <row r="232">
          <cell r="C232" t="str">
            <v>KAY5+6</v>
          </cell>
          <cell r="D232" t="str">
            <v>3874(3)</v>
          </cell>
          <cell r="E232" t="str">
            <v>MB</v>
          </cell>
          <cell r="F232">
            <v>80036</v>
          </cell>
          <cell r="G232" t="str">
            <v>BOZ-KAY5+6-FF-231</v>
          </cell>
          <cell r="H232">
            <v>45495.387499999997</v>
          </cell>
          <cell r="I232" t="str">
            <v>Hat/Line</v>
          </cell>
          <cell r="J232" t="str">
            <v>Müşteri</v>
          </cell>
          <cell r="L232" t="str">
            <v>PA/PIS/CCTV</v>
          </cell>
          <cell r="M232" t="str">
            <v>IMU Ekranın parlaklık ayarı yetersiz</v>
          </cell>
          <cell r="N232" t="str">
            <v>Kontrol edildi .Sorun görülmedi</v>
          </cell>
          <cell r="P232" t="str">
            <v>C-Uyarı, sürüş devamlılığı</v>
          </cell>
          <cell r="Q232" t="str">
            <v>C(Sisteme etki etmeyen arıza)</v>
          </cell>
          <cell r="R232" t="str">
            <v>N.A(Yaralanma yok)</v>
          </cell>
          <cell r="S232" t="str">
            <v>(I) İlk Defa Karşılaşılan Arıza</v>
          </cell>
          <cell r="U232" t="str">
            <v>Tedarikçi</v>
          </cell>
          <cell r="V232" t="str">
            <v>ATAK ULAŞIM SAN.TİC.LTD.ŞTİ.</v>
          </cell>
          <cell r="W232" t="str">
            <v>Evet</v>
          </cell>
          <cell r="X232" t="str">
            <v>ATAK ULAŞIM SAN.TİC.LTD.ŞTİ.</v>
          </cell>
          <cell r="AD232" t="str">
            <v/>
          </cell>
          <cell r="AE232">
            <v>45530.3362037037</v>
          </cell>
          <cell r="AG232" t="str">
            <v/>
          </cell>
          <cell r="AH232" t="str">
            <v>st300</v>
          </cell>
          <cell r="AI232" t="str">
            <v>E810-7145</v>
          </cell>
          <cell r="AJ232" t="str">
            <v/>
          </cell>
          <cell r="AL232" t="str">
            <v/>
          </cell>
          <cell r="AM232" t="str">
            <v/>
          </cell>
          <cell r="AP232" t="str">
            <v/>
          </cell>
          <cell r="AQ232" t="str">
            <v/>
          </cell>
          <cell r="AT232" t="str">
            <v/>
          </cell>
          <cell r="AV232" t="str">
            <v/>
          </cell>
          <cell r="AW232" t="str">
            <v/>
          </cell>
          <cell r="AX232" t="str">
            <v/>
          </cell>
          <cell r="AZ232" t="str">
            <v/>
          </cell>
          <cell r="BA232" t="str">
            <v/>
          </cell>
        </row>
        <row r="233">
          <cell r="C233" t="str">
            <v>KAY5+6</v>
          </cell>
          <cell r="D233" t="str">
            <v>3880(9)</v>
          </cell>
          <cell r="E233" t="str">
            <v>MA</v>
          </cell>
          <cell r="F233">
            <v>32198</v>
          </cell>
          <cell r="G233" t="str">
            <v>BOZ-KAY5+6-FF-232</v>
          </cell>
          <cell r="H233">
            <v>45495.390277777798</v>
          </cell>
          <cell r="I233" t="str">
            <v>Hat/Line</v>
          </cell>
          <cell r="J233" t="str">
            <v>Müşteri</v>
          </cell>
          <cell r="L233" t="str">
            <v>Fren</v>
          </cell>
          <cell r="M233" t="str">
            <v>aracın frenlemesi ve ivmelenmesi yetersiz</v>
          </cell>
          <cell r="N233" t="str">
            <v>medcom firması yazılım yükledi</v>
          </cell>
          <cell r="P233" t="str">
            <v>B-Hız veya güç azalması</v>
          </cell>
          <cell r="Q233" t="str">
            <v>B(Servisten çekmeye etki eden arıza)</v>
          </cell>
          <cell r="R233" t="str">
            <v>N.A(Yaralanma yok)</v>
          </cell>
          <cell r="S233" t="str">
            <v>(III) Farklı Araçlarda Tekrarlayan Arıza</v>
          </cell>
          <cell r="U233" t="str">
            <v>Tedarikçi</v>
          </cell>
          <cell r="V233" t="str">
            <v>MEDCOM SP. Z O.O.</v>
          </cell>
          <cell r="W233" t="str">
            <v>Evet</v>
          </cell>
          <cell r="X233" t="str">
            <v>MEDCOM SP. Z O.O.</v>
          </cell>
          <cell r="AD233" t="str">
            <v>Yeni yazılım yüklendi</v>
          </cell>
          <cell r="AE233">
            <v>45530.440717592603</v>
          </cell>
          <cell r="AG233" t="str">
            <v>MEDCOM</v>
          </cell>
          <cell r="AH233" t="str">
            <v>MEDCOM SICAKLIK SENSÖRÜ</v>
          </cell>
          <cell r="AI233" t="str">
            <v>E110-7659</v>
          </cell>
          <cell r="AJ233">
            <v>1</v>
          </cell>
          <cell r="AL233" t="str">
            <v/>
          </cell>
          <cell r="AM233" t="str">
            <v/>
          </cell>
          <cell r="AP233" t="str">
            <v/>
          </cell>
          <cell r="AQ233" t="str">
            <v/>
          </cell>
          <cell r="AT233" t="str">
            <v/>
          </cell>
          <cell r="AV233" t="str">
            <v/>
          </cell>
          <cell r="AW233" t="str">
            <v/>
          </cell>
          <cell r="AX233" t="str">
            <v/>
          </cell>
          <cell r="AZ233">
            <v>2</v>
          </cell>
          <cell r="BA233">
            <v>45530.625</v>
          </cell>
        </row>
        <row r="234">
          <cell r="C234" t="str">
            <v>KAY5+6</v>
          </cell>
          <cell r="D234" t="str">
            <v>3879(8)</v>
          </cell>
          <cell r="E234" t="str">
            <v>MA</v>
          </cell>
          <cell r="F234">
            <v>37361</v>
          </cell>
          <cell r="G234" t="str">
            <v>BOZ-KAY5+6-FF-233</v>
          </cell>
          <cell r="H234">
            <v>45495.445833333302</v>
          </cell>
          <cell r="I234" t="str">
            <v>Hat/Line</v>
          </cell>
          <cell r="J234" t="str">
            <v>Müşteri</v>
          </cell>
          <cell r="L234" t="str">
            <v>Fren</v>
          </cell>
          <cell r="M234" t="str">
            <v>Aracın frenlemesi ve ivmelenmesi yetersiz</v>
          </cell>
          <cell r="N234" t="str">
            <v>Medcom yazılım yükledi</v>
          </cell>
          <cell r="P234" t="str">
            <v>B-Hız veya güç azalması</v>
          </cell>
          <cell r="Q234" t="str">
            <v>B(Servisten çekmeye etki eden arıza)</v>
          </cell>
          <cell r="R234" t="str">
            <v>N.A(Yaralanma yok)</v>
          </cell>
          <cell r="S234" t="str">
            <v>(II) Aynı Araçta Tekrarlayan Arıza</v>
          </cell>
          <cell r="U234" t="str">
            <v>Tedarikçi</v>
          </cell>
          <cell r="V234" t="str">
            <v>MEDCOM SP. Z O.O.</v>
          </cell>
          <cell r="W234" t="str">
            <v>Evet</v>
          </cell>
          <cell r="X234" t="str">
            <v>MEDCOM SP. Z O.O.</v>
          </cell>
          <cell r="AD234" t="str">
            <v>Yeni yazılım yüklendi</v>
          </cell>
          <cell r="AE234">
            <v>45530.346261574101</v>
          </cell>
          <cell r="AG234" t="str">
            <v>MEDCOM</v>
          </cell>
          <cell r="AH234" t="str">
            <v>MEDCOM SICAKLIK SENSÖRÜ</v>
          </cell>
          <cell r="AI234" t="str">
            <v>E110-7659</v>
          </cell>
          <cell r="AJ234">
            <v>1</v>
          </cell>
          <cell r="AL234" t="str">
            <v/>
          </cell>
          <cell r="AM234" t="str">
            <v/>
          </cell>
          <cell r="AP234" t="str">
            <v/>
          </cell>
          <cell r="AQ234" t="str">
            <v/>
          </cell>
          <cell r="AT234" t="str">
            <v/>
          </cell>
          <cell r="AV234" t="str">
            <v/>
          </cell>
          <cell r="AW234" t="str">
            <v/>
          </cell>
          <cell r="AX234" t="str">
            <v/>
          </cell>
          <cell r="AZ234">
            <v>2</v>
          </cell>
          <cell r="BA234">
            <v>45530.625</v>
          </cell>
        </row>
        <row r="235">
          <cell r="C235" t="str">
            <v>KAY5+6</v>
          </cell>
          <cell r="D235" t="str">
            <v>3874(3)</v>
          </cell>
          <cell r="E235" t="str">
            <v>MA</v>
          </cell>
          <cell r="F235">
            <v>80100</v>
          </cell>
          <cell r="G235" t="str">
            <v>BOZ-KAY5+6-FF-234</v>
          </cell>
          <cell r="H235">
            <v>45496.311805555597</v>
          </cell>
          <cell r="I235" t="str">
            <v>Hat/Line</v>
          </cell>
          <cell r="J235" t="str">
            <v>Müşteri</v>
          </cell>
          <cell r="L235" t="str">
            <v>PA/PIS/CCTV</v>
          </cell>
          <cell r="M235" t="str">
            <v>2 nolu kapı üstü yolcu bilgilendirme çalışmıyor</v>
          </cell>
          <cell r="N235" t="str">
            <v>Kontrol edildi sorun görülmedi</v>
          </cell>
          <cell r="P235" t="str">
            <v>C-Uyarı, sürüş devamlılığı</v>
          </cell>
          <cell r="Q235" t="str">
            <v>C(Sisteme etki etmeyen arıza)</v>
          </cell>
          <cell r="R235" t="str">
            <v>N.A(Yaralanma yok)</v>
          </cell>
          <cell r="S235" t="str">
            <v>(III) Farklı Araçlarda Tekrarlayan Arıza</v>
          </cell>
          <cell r="U235" t="str">
            <v>Tedarikçi</v>
          </cell>
          <cell r="V235" t="str">
            <v>ATAK ULAŞIM SAN.TİC.LTD.ŞTİ.</v>
          </cell>
          <cell r="W235" t="str">
            <v>Evet</v>
          </cell>
          <cell r="X235" t="str">
            <v>ATAK ULAŞIM SAN.TİC.LTD.ŞTİ.</v>
          </cell>
          <cell r="AD235" t="str">
            <v>*Ekipman değiştirilecek</v>
          </cell>
          <cell r="AE235">
            <v>45530.341064814798</v>
          </cell>
          <cell r="AG235" t="str">
            <v>Atak</v>
          </cell>
          <cell r="AH235" t="str">
            <v>STRETCH LCD EKRAN</v>
          </cell>
          <cell r="AI235" t="str">
            <v>E410-7003</v>
          </cell>
          <cell r="AJ235">
            <v>1</v>
          </cell>
          <cell r="AL235" t="str">
            <v/>
          </cell>
          <cell r="AM235" t="str">
            <v/>
          </cell>
          <cell r="AP235" t="str">
            <v/>
          </cell>
          <cell r="AQ235" t="str">
            <v/>
          </cell>
          <cell r="AT235" t="str">
            <v/>
          </cell>
          <cell r="AV235" t="str">
            <v/>
          </cell>
          <cell r="AW235" t="str">
            <v/>
          </cell>
          <cell r="AX235" t="str">
            <v/>
          </cell>
          <cell r="AZ235">
            <v>2</v>
          </cell>
          <cell r="BA235">
            <v>45530.4375</v>
          </cell>
        </row>
        <row r="236">
          <cell r="C236" t="str">
            <v>KAY5+6</v>
          </cell>
          <cell r="D236" t="str">
            <v>3874(3)</v>
          </cell>
          <cell r="E236" t="str">
            <v>MA</v>
          </cell>
          <cell r="F236">
            <v>80100</v>
          </cell>
          <cell r="G236" t="str">
            <v>BOZ-KAY5+6-FF-235</v>
          </cell>
          <cell r="H236">
            <v>45496.314583333296</v>
          </cell>
          <cell r="I236" t="str">
            <v>Hat/Line</v>
          </cell>
          <cell r="J236" t="str">
            <v>Müşteri</v>
          </cell>
          <cell r="L236" t="str">
            <v>PA/PIS/CCTV</v>
          </cell>
          <cell r="M236" t="str">
            <v>5 nolu kapı üstü yolcu bilgilendirme sistemi çalışmıyor</v>
          </cell>
          <cell r="N236" t="str">
            <v>Kontrol edildi sorun görülmedi</v>
          </cell>
          <cell r="P236" t="str">
            <v>C-Uyarı, sürüş devamlılığı</v>
          </cell>
          <cell r="Q236" t="str">
            <v>C(Sisteme etki etmeyen arıza)</v>
          </cell>
          <cell r="R236" t="str">
            <v>N.A(Yaralanma yok)</v>
          </cell>
          <cell r="S236" t="str">
            <v>(III) Farklı Araçlarda Tekrarlayan Arıza</v>
          </cell>
          <cell r="U236" t="str">
            <v>Tedarikçi</v>
          </cell>
          <cell r="V236" t="str">
            <v>ATAK ULAŞIM SAN.TİC.LTD.ŞTİ.</v>
          </cell>
          <cell r="W236" t="str">
            <v>Evet</v>
          </cell>
          <cell r="X236" t="str">
            <v>ATAK ULAŞIM SAN.TİC.LTD.ŞTİ.</v>
          </cell>
          <cell r="AD236" t="str">
            <v>*Arıza çözülecek</v>
          </cell>
          <cell r="AE236">
            <v>45530.343831018501</v>
          </cell>
          <cell r="AG236" t="str">
            <v>Atak</v>
          </cell>
          <cell r="AH236" t="str">
            <v>STRETCH LCD EKRAN</v>
          </cell>
          <cell r="AI236" t="str">
            <v>E410-7003</v>
          </cell>
          <cell r="AJ236">
            <v>1</v>
          </cell>
          <cell r="AL236" t="str">
            <v/>
          </cell>
          <cell r="AM236" t="str">
            <v/>
          </cell>
          <cell r="AP236" t="str">
            <v/>
          </cell>
          <cell r="AQ236" t="str">
            <v/>
          </cell>
          <cell r="AT236" t="str">
            <v/>
          </cell>
          <cell r="AV236" t="str">
            <v/>
          </cell>
          <cell r="AW236" t="str">
            <v/>
          </cell>
          <cell r="AX236" t="str">
            <v/>
          </cell>
          <cell r="AZ236">
            <v>1</v>
          </cell>
          <cell r="BA236">
            <v>45530.4375</v>
          </cell>
        </row>
        <row r="237">
          <cell r="C237" t="str">
            <v>KAY5+6</v>
          </cell>
          <cell r="D237" t="str">
            <v>3878(7)</v>
          </cell>
          <cell r="E237" t="str">
            <v>RA</v>
          </cell>
          <cell r="F237">
            <v>53600</v>
          </cell>
          <cell r="G237" t="str">
            <v>BOZ-KAY5+6-FF-236</v>
          </cell>
          <cell r="H237">
            <v>45496.317361111098</v>
          </cell>
          <cell r="I237" t="str">
            <v>Hat/Line</v>
          </cell>
          <cell r="J237" t="str">
            <v>Müşteri</v>
          </cell>
          <cell r="L237" t="str">
            <v>PA/PIS/CCTV</v>
          </cell>
          <cell r="M237" t="str">
            <v>Araç içi yolcu bilgilendirme kapı üstü ekranlar çalışmıyor</v>
          </cell>
          <cell r="N237" t="str">
            <v>Kontrol edildi sorun görülmedi</v>
          </cell>
          <cell r="P237" t="str">
            <v>C-Uyarı, sürüş devamlılığı</v>
          </cell>
          <cell r="Q237" t="str">
            <v>C(Sisteme etki etmeyen arıza)</v>
          </cell>
          <cell r="R237" t="str">
            <v>N.A(Yaralanma yok)</v>
          </cell>
          <cell r="S237" t="str">
            <v>(III) Farklı Araçlarda Tekrarlayan Arıza</v>
          </cell>
          <cell r="U237" t="str">
            <v>Tedarikçi</v>
          </cell>
          <cell r="V237" t="str">
            <v>ATAK ULAŞIM SAN.TİC.LTD.ŞTİ.</v>
          </cell>
          <cell r="W237" t="str">
            <v>Evet</v>
          </cell>
          <cell r="X237" t="str">
            <v>ATAK ULAŞIM SAN.TİC.LTD.ŞTİ.</v>
          </cell>
          <cell r="AD237" t="str">
            <v>*Arıza çözülecek</v>
          </cell>
          <cell r="AE237">
            <v>45530.324606481503</v>
          </cell>
          <cell r="AG237" t="str">
            <v>Atak</v>
          </cell>
          <cell r="AH237" t="str">
            <v>STRETCH LCD EKRAN</v>
          </cell>
          <cell r="AI237" t="str">
            <v>E410-7003</v>
          </cell>
          <cell r="AJ237">
            <v>1</v>
          </cell>
          <cell r="AL237" t="str">
            <v/>
          </cell>
          <cell r="AM237" t="str">
            <v/>
          </cell>
          <cell r="AP237" t="str">
            <v/>
          </cell>
          <cell r="AQ237" t="str">
            <v/>
          </cell>
          <cell r="AT237" t="str">
            <v/>
          </cell>
          <cell r="AV237" t="str">
            <v/>
          </cell>
          <cell r="AW237" t="str">
            <v/>
          </cell>
          <cell r="AX237" t="str">
            <v/>
          </cell>
          <cell r="AZ237">
            <v>1</v>
          </cell>
          <cell r="BA237">
            <v>45530.4375</v>
          </cell>
        </row>
        <row r="238">
          <cell r="C238" t="str">
            <v>KAY5+6</v>
          </cell>
          <cell r="D238" t="str">
            <v>3880(9)</v>
          </cell>
          <cell r="E238" t="str">
            <v>RA</v>
          </cell>
          <cell r="F238">
            <v>32250</v>
          </cell>
          <cell r="G238" t="str">
            <v>BOZ-KAY5+6-FF-237</v>
          </cell>
          <cell r="H238">
            <v>45496.318749999999</v>
          </cell>
          <cell r="I238" t="str">
            <v>Hat/Line</v>
          </cell>
          <cell r="J238" t="str">
            <v>Müşteri</v>
          </cell>
          <cell r="L238" t="str">
            <v>PA/PIS/CCTV</v>
          </cell>
          <cell r="M238" t="str">
            <v>6 nolu kapı üstü yolcu bilgilendirme sistemi çalışmıyor</v>
          </cell>
          <cell r="N238" t="str">
            <v>kontrol edildi.sorun görülmedi</v>
          </cell>
          <cell r="P238" t="str">
            <v>C-Uyarı, sürüş devamlılığı</v>
          </cell>
          <cell r="Q238" t="str">
            <v>B(Servisten çekmeye etki eden arıza)</v>
          </cell>
          <cell r="R238" t="str">
            <v>N.A(Yaralanma yok)</v>
          </cell>
          <cell r="S238" t="str">
            <v>(III) Farklı Araçlarda Tekrarlayan Arıza</v>
          </cell>
          <cell r="U238" t="str">
            <v>Tedarikçi</v>
          </cell>
          <cell r="V238" t="str">
            <v>ATAK ULAŞIM SAN.TİC.LTD.ŞTİ.</v>
          </cell>
          <cell r="W238" t="str">
            <v>Evet</v>
          </cell>
          <cell r="X238" t="str">
            <v>ATAK ULAŞIM SAN.TİC.LTD.ŞTİ.</v>
          </cell>
          <cell r="AD238" t="str">
            <v>*Arıza çözülecek</v>
          </cell>
          <cell r="AE238">
            <v>45496.333333333299</v>
          </cell>
          <cell r="AG238" t="str">
            <v>Atak</v>
          </cell>
          <cell r="AH238" t="str">
            <v>STRETCH LCD EKRAN</v>
          </cell>
          <cell r="AI238" t="str">
            <v>E410-7003</v>
          </cell>
          <cell r="AJ238">
            <v>1</v>
          </cell>
          <cell r="AL238" t="str">
            <v/>
          </cell>
          <cell r="AM238" t="str">
            <v/>
          </cell>
          <cell r="AP238" t="str">
            <v/>
          </cell>
          <cell r="AQ238" t="str">
            <v/>
          </cell>
          <cell r="AT238" t="str">
            <v/>
          </cell>
          <cell r="AV238" t="str">
            <v/>
          </cell>
          <cell r="AW238" t="str">
            <v/>
          </cell>
          <cell r="AX238" t="str">
            <v/>
          </cell>
          <cell r="AZ238">
            <v>1</v>
          </cell>
          <cell r="BA238">
            <v>45496.354166666701</v>
          </cell>
        </row>
        <row r="239">
          <cell r="C239" t="str">
            <v>KAY5+6</v>
          </cell>
          <cell r="D239" t="str">
            <v>3880(9)</v>
          </cell>
          <cell r="E239" t="str">
            <v>MA</v>
          </cell>
          <cell r="F239">
            <v>32250</v>
          </cell>
          <cell r="G239" t="str">
            <v>BOZ-KAY5+6-FF-238</v>
          </cell>
          <cell r="H239">
            <v>45496.320138888899</v>
          </cell>
          <cell r="I239" t="str">
            <v>Hat/Line</v>
          </cell>
          <cell r="J239" t="str">
            <v>Müşteri</v>
          </cell>
          <cell r="L239" t="str">
            <v>PA/PIS/CCTV</v>
          </cell>
          <cell r="M239" t="str">
            <v>2 nolu kapı üstü yolcu bilgilendirme sistemi çalışmıyor</v>
          </cell>
          <cell r="N239" t="str">
            <v>Kontrol edildi.Sorun görülmedi</v>
          </cell>
          <cell r="P239" t="str">
            <v>C-Uyarı, sürüş devamlılığı</v>
          </cell>
          <cell r="Q239" t="str">
            <v>B(Servisten çekmeye etki eden arıza)</v>
          </cell>
          <cell r="R239" t="str">
            <v>N.A(Yaralanma yok)</v>
          </cell>
          <cell r="S239" t="str">
            <v>(III) Farklı Araçlarda Tekrarlayan Arıza</v>
          </cell>
          <cell r="U239" t="str">
            <v>Tedarikçi</v>
          </cell>
          <cell r="V239" t="str">
            <v>ATAK ULAŞIM SAN.TİC.LTD.ŞTİ.</v>
          </cell>
          <cell r="W239" t="str">
            <v>Evet</v>
          </cell>
          <cell r="X239" t="str">
            <v>ATAK ULAŞIM SAN.TİC.LTD.ŞTİ.</v>
          </cell>
          <cell r="AD239" t="str">
            <v>*Arıza çözülecek</v>
          </cell>
          <cell r="AE239">
            <v>45496.333333333299</v>
          </cell>
          <cell r="AG239" t="str">
            <v>Atak</v>
          </cell>
          <cell r="AH239" t="str">
            <v>STRETCH LCD EKRAN</v>
          </cell>
          <cell r="AI239" t="str">
            <v>E410-7003</v>
          </cell>
          <cell r="AJ239">
            <v>1</v>
          </cell>
          <cell r="AL239" t="str">
            <v/>
          </cell>
          <cell r="AM239" t="str">
            <v/>
          </cell>
          <cell r="AP239" t="str">
            <v/>
          </cell>
          <cell r="AQ239" t="str">
            <v/>
          </cell>
          <cell r="AT239" t="str">
            <v/>
          </cell>
          <cell r="AV239" t="str">
            <v/>
          </cell>
          <cell r="AW239" t="str">
            <v/>
          </cell>
          <cell r="AX239" t="str">
            <v/>
          </cell>
          <cell r="AZ239">
            <v>1</v>
          </cell>
          <cell r="BA239">
            <v>45496.354166666701</v>
          </cell>
        </row>
        <row r="240">
          <cell r="C240" t="str">
            <v>KAY5+6</v>
          </cell>
          <cell r="D240" t="str">
            <v>3882(11)</v>
          </cell>
          <cell r="E240" t="str">
            <v>RA</v>
          </cell>
          <cell r="F240">
            <v>11700</v>
          </cell>
          <cell r="G240" t="str">
            <v>BOZ-KAY5+6-FF-239</v>
          </cell>
          <cell r="H240">
            <v>45496.3215277778</v>
          </cell>
          <cell r="I240" t="str">
            <v>Hat/Line</v>
          </cell>
          <cell r="J240" t="str">
            <v>Müşteri</v>
          </cell>
          <cell r="L240" t="str">
            <v>PA/PIS/CCTV</v>
          </cell>
          <cell r="M240" t="str">
            <v>Araç içi orta ekranlar ve kapı üstü ekranlar çalışmıyor</v>
          </cell>
          <cell r="N240" t="str">
            <v>Kontrol edildi.Sorun görülmedi</v>
          </cell>
          <cell r="P240" t="str">
            <v>C-Uyarı, sürüş devamlılığı</v>
          </cell>
          <cell r="Q240" t="str">
            <v>C(Sisteme etki etmeyen arıza)</v>
          </cell>
          <cell r="R240" t="str">
            <v>N.A(Yaralanma yok)</v>
          </cell>
          <cell r="S240" t="str">
            <v>(III) Farklı Araçlarda Tekrarlayan Arıza</v>
          </cell>
          <cell r="U240" t="str">
            <v>Tedarikçi</v>
          </cell>
          <cell r="V240" t="str">
            <v>ATAK ULAŞIM SAN.TİC.LTD.ŞTİ.</v>
          </cell>
          <cell r="W240" t="str">
            <v>Evet</v>
          </cell>
          <cell r="X240" t="str">
            <v>ATAK ULAŞIM SAN.TİC.LTD.ŞTİ.</v>
          </cell>
          <cell r="AD240" t="str">
            <v>*Arıza çözülecek</v>
          </cell>
          <cell r="AE240">
            <v>45496.416666666701</v>
          </cell>
          <cell r="AG240" t="str">
            <v>Atak</v>
          </cell>
          <cell r="AH240" t="str">
            <v>STRETCH LCD EKRAN</v>
          </cell>
          <cell r="AI240" t="str">
            <v>E410-7003</v>
          </cell>
          <cell r="AJ240">
            <v>1</v>
          </cell>
          <cell r="AL240" t="str">
            <v/>
          </cell>
          <cell r="AM240" t="str">
            <v/>
          </cell>
          <cell r="AP240" t="str">
            <v/>
          </cell>
          <cell r="AQ240" t="str">
            <v/>
          </cell>
          <cell r="AT240" t="str">
            <v/>
          </cell>
          <cell r="AV240" t="str">
            <v/>
          </cell>
          <cell r="AW240" t="str">
            <v/>
          </cell>
          <cell r="AX240" t="str">
            <v/>
          </cell>
          <cell r="AZ240">
            <v>1</v>
          </cell>
          <cell r="BA240">
            <v>45496.458333333299</v>
          </cell>
        </row>
        <row r="241">
          <cell r="C241" t="str">
            <v>KAY5+6</v>
          </cell>
          <cell r="D241" t="str">
            <v>3872(1)</v>
          </cell>
          <cell r="E241" t="str">
            <v>MA</v>
          </cell>
          <cell r="F241">
            <v>74500</v>
          </cell>
          <cell r="G241" t="str">
            <v>BOZ-KAY5+6-FF-240</v>
          </cell>
          <cell r="H241">
            <v>45496.414583333302</v>
          </cell>
          <cell r="I241" t="str">
            <v>Hat/Line</v>
          </cell>
          <cell r="J241" t="str">
            <v>Müşteri</v>
          </cell>
          <cell r="L241" t="str">
            <v>Fren</v>
          </cell>
          <cell r="M241" t="str">
            <v>fren boşluyor</v>
          </cell>
          <cell r="N241" t="str">
            <v>medcom firması inverter yazılımı yükledi.Test yapıldı .Sorun görülmedi</v>
          </cell>
          <cell r="P241" t="str">
            <v>B-Hız veya güç azalması</v>
          </cell>
          <cell r="Q241" t="str">
            <v>B(Servisten çekmeye etki eden arıza)</v>
          </cell>
          <cell r="R241" t="str">
            <v>N.A(Yaralanma yok)</v>
          </cell>
          <cell r="S241" t="str">
            <v>(II) Aynı Araçta Tekrarlayan Arıza</v>
          </cell>
          <cell r="U241" t="str">
            <v>Tedarikçi</v>
          </cell>
          <cell r="V241" t="str">
            <v>MEDCOM SP. Z O.O.</v>
          </cell>
          <cell r="W241" t="str">
            <v>Evet</v>
          </cell>
          <cell r="X241" t="str">
            <v>MEDCOM SP. Z O.O.</v>
          </cell>
          <cell r="AD241" t="str">
            <v>Yeni yazılım yüklendi</v>
          </cell>
          <cell r="AE241">
            <v>45530.449120370402</v>
          </cell>
          <cell r="AG241" t="str">
            <v>Medcom</v>
          </cell>
          <cell r="AH241" t="str">
            <v>MEDCOM SICAKLIK SENSÖRÜ</v>
          </cell>
          <cell r="AI241" t="str">
            <v>E110-7659</v>
          </cell>
          <cell r="AJ241" t="str">
            <v/>
          </cell>
          <cell r="AL241" t="str">
            <v/>
          </cell>
          <cell r="AM241" t="str">
            <v/>
          </cell>
          <cell r="AP241" t="str">
            <v/>
          </cell>
          <cell r="AQ241" t="str">
            <v/>
          </cell>
          <cell r="AT241" t="str">
            <v/>
          </cell>
          <cell r="AV241" t="str">
            <v/>
          </cell>
          <cell r="AW241" t="str">
            <v/>
          </cell>
          <cell r="AX241" t="str">
            <v/>
          </cell>
          <cell r="AZ241">
            <v>1</v>
          </cell>
          <cell r="BA241">
            <v>45530.625</v>
          </cell>
        </row>
        <row r="242">
          <cell r="C242" t="str">
            <v>KAY5+6</v>
          </cell>
          <cell r="D242" t="str">
            <v>3879(8)</v>
          </cell>
          <cell r="E242" t="str">
            <v>MA</v>
          </cell>
          <cell r="F242">
            <v>37800</v>
          </cell>
          <cell r="G242" t="str">
            <v>BOZ-KAY5+6-FF-241</v>
          </cell>
          <cell r="H242">
            <v>45496.418055555601</v>
          </cell>
          <cell r="I242" t="str">
            <v>Hat/Line</v>
          </cell>
          <cell r="J242" t="str">
            <v>Müşteri</v>
          </cell>
          <cell r="L242" t="str">
            <v>PA/PIS/CCTV</v>
          </cell>
          <cell r="M242" t="str">
            <v>AYNA KAMERA YAN DÖNMÜŞ</v>
          </cell>
          <cell r="N242" t="str">
            <v>KAMERA EKRANI ARKA KISIMLARI GEVŞEMİŞ SIKILANDI</v>
          </cell>
          <cell r="P242" t="str">
            <v>A-Sürüşü engeller</v>
          </cell>
          <cell r="Q242" t="str">
            <v>B(Servisten çekmeye etki eden arıza)</v>
          </cell>
          <cell r="R242" t="str">
            <v>N.A(Yaralanma yok)</v>
          </cell>
          <cell r="S242" t="str">
            <v>(II) Aynı Araçta Tekrarlayan Arıza</v>
          </cell>
          <cell r="U242" t="str">
            <v>Bozankaya</v>
          </cell>
          <cell r="V242" t="str">
            <v>Üretim</v>
          </cell>
          <cell r="W242" t="str">
            <v>Evet</v>
          </cell>
          <cell r="X242" t="str">
            <v>STONKAM CO ., LTD</v>
          </cell>
          <cell r="AD242" t="str">
            <v/>
          </cell>
          <cell r="AE242">
            <v>45496.423611111102</v>
          </cell>
          <cell r="AG242" t="str">
            <v>STONKAM CO</v>
          </cell>
          <cell r="AH242" t="str">
            <v>AYNA EKRAN</v>
          </cell>
          <cell r="AI242" t="str">
            <v>E810-7151</v>
          </cell>
          <cell r="AJ242">
            <v>1</v>
          </cell>
          <cell r="AL242" t="str">
            <v/>
          </cell>
          <cell r="AM242" t="str">
            <v/>
          </cell>
          <cell r="AP242" t="str">
            <v/>
          </cell>
          <cell r="AQ242" t="str">
            <v/>
          </cell>
          <cell r="AT242" t="str">
            <v/>
          </cell>
          <cell r="AV242" t="str">
            <v/>
          </cell>
          <cell r="AW242" t="str">
            <v/>
          </cell>
          <cell r="AX242" t="str">
            <v/>
          </cell>
          <cell r="AZ242">
            <v>1</v>
          </cell>
          <cell r="BA242">
            <v>45496.458333333299</v>
          </cell>
        </row>
        <row r="243">
          <cell r="C243" t="str">
            <v>KAY5+6</v>
          </cell>
          <cell r="D243" t="str">
            <v>3874(3)</v>
          </cell>
          <cell r="E243" t="str">
            <v>MA</v>
          </cell>
          <cell r="F243">
            <v>80100</v>
          </cell>
          <cell r="G243" t="str">
            <v>BOZ-KAY5+6-FF-242</v>
          </cell>
          <cell r="H243">
            <v>45496.576388888898</v>
          </cell>
          <cell r="I243" t="str">
            <v>Hat/Line</v>
          </cell>
          <cell r="J243" t="str">
            <v>Müşteri</v>
          </cell>
          <cell r="L243" t="str">
            <v>Fren</v>
          </cell>
          <cell r="M243" t="str">
            <v>3874 nolu araç fren mesafesi uzuyor ivme kaybı var</v>
          </cell>
          <cell r="N243" t="str">
            <v>Medcom firması yazılım ve test yaptı.Arıza giderildi</v>
          </cell>
          <cell r="P243" t="str">
            <v>C-Uyarı, sürüş devamlılığı</v>
          </cell>
          <cell r="Q243" t="str">
            <v>B(Servisten çekmeye etki eden arıza)</v>
          </cell>
          <cell r="R243" t="str">
            <v>N.A(Yaralanma yok)</v>
          </cell>
          <cell r="S243" t="str">
            <v>(I) İlk Defa Karşılaşılan Arıza</v>
          </cell>
          <cell r="U243" t="str">
            <v>Tedarikçi</v>
          </cell>
          <cell r="V243" t="str">
            <v>MEDCOM SP. Z O.O.</v>
          </cell>
          <cell r="W243" t="str">
            <v>Evet</v>
          </cell>
          <cell r="X243" t="str">
            <v>MEDCOM SP. Z O.O.</v>
          </cell>
          <cell r="AD243" t="str">
            <v/>
          </cell>
          <cell r="AE243">
            <v>45530.327164351896</v>
          </cell>
          <cell r="AG243" t="str">
            <v/>
          </cell>
          <cell r="AH243" t="str">
            <v>0</v>
          </cell>
          <cell r="AI243" t="str">
            <v>0</v>
          </cell>
          <cell r="AJ243" t="str">
            <v/>
          </cell>
          <cell r="AL243" t="str">
            <v/>
          </cell>
          <cell r="AM243" t="str">
            <v/>
          </cell>
          <cell r="AP243" t="str">
            <v/>
          </cell>
          <cell r="AQ243" t="str">
            <v/>
          </cell>
          <cell r="AT243" t="str">
            <v/>
          </cell>
          <cell r="AV243" t="str">
            <v/>
          </cell>
          <cell r="AW243" t="str">
            <v/>
          </cell>
          <cell r="AX243" t="str">
            <v/>
          </cell>
          <cell r="AZ243" t="str">
            <v/>
          </cell>
          <cell r="BA243" t="str">
            <v/>
          </cell>
        </row>
        <row r="244">
          <cell r="C244" t="str">
            <v>KAY5+6</v>
          </cell>
          <cell r="D244" t="str">
            <v>3874(3)</v>
          </cell>
          <cell r="E244" t="str">
            <v>MA</v>
          </cell>
          <cell r="F244">
            <v>80200</v>
          </cell>
          <cell r="G244" t="str">
            <v>BOZ-KAY5+6-FF-243</v>
          </cell>
          <cell r="H244">
            <v>45497.275000000001</v>
          </cell>
          <cell r="I244" t="str">
            <v>Hat/Line</v>
          </cell>
          <cell r="J244" t="str">
            <v>Müşteri</v>
          </cell>
          <cell r="L244" t="str">
            <v>PA/PIS/CCTV</v>
          </cell>
          <cell r="M244" t="str">
            <v>Kapı üzeri ekran aktif değil</v>
          </cell>
          <cell r="N244" t="str">
            <v>Kontrol edildi sorun görülmedi</v>
          </cell>
          <cell r="P244" t="str">
            <v>C-Uyarı, sürüş devamlılığı</v>
          </cell>
          <cell r="Q244" t="str">
            <v>C(Sisteme etki etmeyen arıza)</v>
          </cell>
          <cell r="R244" t="str">
            <v>N.A(Yaralanma yok)</v>
          </cell>
          <cell r="S244" t="str">
            <v>(III) Farklı Araçlarda Tekrarlayan Arıza</v>
          </cell>
          <cell r="U244" t="str">
            <v>Tedarikçi</v>
          </cell>
          <cell r="V244" t="str">
            <v>ATAK ULAŞIM SAN.TİC.LTD.ŞTİ.</v>
          </cell>
          <cell r="W244" t="str">
            <v>Evet</v>
          </cell>
          <cell r="X244" t="str">
            <v>ATAK ULAŞIM SAN.TİC.LTD.ŞTİ.</v>
          </cell>
          <cell r="AD244" t="str">
            <v/>
          </cell>
          <cell r="AE244">
            <v>45530.332106481503</v>
          </cell>
          <cell r="AG244" t="str">
            <v/>
          </cell>
          <cell r="AH244" t="str">
            <v>STRETCH LCD EKRAN</v>
          </cell>
          <cell r="AI244" t="str">
            <v>E410-7003</v>
          </cell>
          <cell r="AJ244" t="str">
            <v/>
          </cell>
          <cell r="AL244" t="str">
            <v/>
          </cell>
          <cell r="AM244" t="str">
            <v/>
          </cell>
          <cell r="AP244" t="str">
            <v/>
          </cell>
          <cell r="AQ244" t="str">
            <v/>
          </cell>
          <cell r="AT244" t="str">
            <v/>
          </cell>
          <cell r="AV244" t="str">
            <v/>
          </cell>
          <cell r="AW244" t="str">
            <v/>
          </cell>
          <cell r="AX244" t="str">
            <v/>
          </cell>
          <cell r="AZ244" t="str">
            <v/>
          </cell>
          <cell r="BA244" t="str">
            <v/>
          </cell>
        </row>
        <row r="245">
          <cell r="C245" t="str">
            <v>KAY5+6</v>
          </cell>
          <cell r="D245" t="str">
            <v>3880(9)</v>
          </cell>
          <cell r="E245" t="str">
            <v>RA</v>
          </cell>
          <cell r="F245">
            <v>32300</v>
          </cell>
          <cell r="G245" t="str">
            <v>BOZ-KAY5+6-FF-244</v>
          </cell>
          <cell r="H245">
            <v>45497.431250000001</v>
          </cell>
          <cell r="I245" t="str">
            <v>Hat/Line</v>
          </cell>
          <cell r="J245" t="str">
            <v>Müşteri</v>
          </cell>
          <cell r="L245" t="str">
            <v>HVAC Yolcu</v>
          </cell>
          <cell r="M245" t="str">
            <v>yolcu bölümü sıcak yolcu şikayeti</v>
          </cell>
          <cell r="N245" t="str">
            <v>kontrol edildi.sorun görülmedi</v>
          </cell>
          <cell r="P245" t="str">
            <v>C-Uyarı, sürüş devamlılığı</v>
          </cell>
          <cell r="Q245" t="str">
            <v>B(Servisten çekmeye etki eden arıza)</v>
          </cell>
          <cell r="R245" t="str">
            <v>N.A(Yaralanma yok)</v>
          </cell>
          <cell r="S245" t="str">
            <v>(III) Farklı Araçlarda Tekrarlayan Arıza</v>
          </cell>
          <cell r="U245" t="str">
            <v>Tedarikçi</v>
          </cell>
          <cell r="V245" t="str">
            <v>ELTESAN ELEKTRO MEKANİK SOĞUTMA SAN</v>
          </cell>
          <cell r="W245" t="str">
            <v>Evet</v>
          </cell>
          <cell r="X245" t="str">
            <v>ELTESAN ELEKTRO MEKANİK SOĞUTMA SAN</v>
          </cell>
          <cell r="AD245" t="str">
            <v>*Arıza çözülecek</v>
          </cell>
          <cell r="AE245">
            <v>45497.458333333299</v>
          </cell>
          <cell r="AG245" t="str">
            <v>Eltesan</v>
          </cell>
          <cell r="AH245" t="str">
            <v>KLIMA UNITESİ /Eltesan/Hispacold 41,5 kW</v>
          </cell>
          <cell r="AI245" t="str">
            <v>H500-7240</v>
          </cell>
          <cell r="AJ245" t="str">
            <v/>
          </cell>
          <cell r="AL245" t="str">
            <v/>
          </cell>
          <cell r="AM245" t="str">
            <v/>
          </cell>
          <cell r="AP245" t="str">
            <v/>
          </cell>
          <cell r="AQ245" t="str">
            <v/>
          </cell>
          <cell r="AT245" t="str">
            <v/>
          </cell>
          <cell r="AV245" t="str">
            <v/>
          </cell>
          <cell r="AW245" t="str">
            <v/>
          </cell>
          <cell r="AX245" t="str">
            <v/>
          </cell>
          <cell r="AZ245">
            <v>1</v>
          </cell>
          <cell r="BA245">
            <v>45497.541666666701</v>
          </cell>
        </row>
        <row r="246">
          <cell r="C246" t="str">
            <v>KAY5+6</v>
          </cell>
          <cell r="D246" t="str">
            <v>3880(9)</v>
          </cell>
          <cell r="E246" t="str">
            <v>MA</v>
          </cell>
          <cell r="F246">
            <v>32500</v>
          </cell>
          <cell r="G246" t="str">
            <v>BOZ-KAY5+6-FF-245</v>
          </cell>
          <cell r="H246">
            <v>45498.683333333298</v>
          </cell>
          <cell r="I246" t="str">
            <v>Hat/Line</v>
          </cell>
          <cell r="J246" t="str">
            <v>Müşteri</v>
          </cell>
          <cell r="L246" t="str">
            <v>Fren</v>
          </cell>
          <cell r="M246" t="str">
            <v>3880-79 nolu araçlarda fren ve ivme kaybı mevcut</v>
          </cell>
          <cell r="N246" t="str">
            <v>medcom firması yazılım yükledi</v>
          </cell>
          <cell r="P246" t="str">
            <v>B-Hız veya güç azalması</v>
          </cell>
          <cell r="Q246" t="str">
            <v>B(Servisten çekmeye etki eden arıza)</v>
          </cell>
          <cell r="R246" t="str">
            <v>N.A(Yaralanma yok)</v>
          </cell>
          <cell r="S246" t="str">
            <v>(II) Aynı Araçta Tekrarlayan Arıza</v>
          </cell>
          <cell r="U246" t="str">
            <v>Tedarikçi</v>
          </cell>
          <cell r="V246" t="str">
            <v>MEDCOM SP. Z O.O.</v>
          </cell>
          <cell r="W246" t="str">
            <v>Evet</v>
          </cell>
          <cell r="X246" t="str">
            <v>MEDCOM SP. Z O.O.</v>
          </cell>
          <cell r="AD246" t="str">
            <v>Yeni yazılım yüklendi</v>
          </cell>
          <cell r="AE246">
            <v>45530.435578703698</v>
          </cell>
          <cell r="AG246" t="str">
            <v>MEDCOM</v>
          </cell>
          <cell r="AH246" t="str">
            <v>MEDCOM SICAKLIK SENSÖRÜ</v>
          </cell>
          <cell r="AI246" t="str">
            <v>E110-7659</v>
          </cell>
          <cell r="AJ246">
            <v>1</v>
          </cell>
          <cell r="AL246" t="str">
            <v/>
          </cell>
          <cell r="AM246" t="str">
            <v/>
          </cell>
          <cell r="AP246" t="str">
            <v/>
          </cell>
          <cell r="AQ246" t="str">
            <v/>
          </cell>
          <cell r="AT246" t="str">
            <v/>
          </cell>
          <cell r="AV246" t="str">
            <v/>
          </cell>
          <cell r="AW246" t="str">
            <v/>
          </cell>
          <cell r="AX246" t="str">
            <v/>
          </cell>
          <cell r="AZ246">
            <v>2</v>
          </cell>
          <cell r="BA246">
            <v>45530.625</v>
          </cell>
        </row>
        <row r="247">
          <cell r="C247" t="str">
            <v>KAY5+6</v>
          </cell>
          <cell r="D247" t="str">
            <v>3876(5)</v>
          </cell>
          <cell r="E247" t="str">
            <v>MA</v>
          </cell>
          <cell r="F247">
            <v>75100</v>
          </cell>
          <cell r="G247" t="str">
            <v>BOZ-KAY5+6-FF-246</v>
          </cell>
          <cell r="H247">
            <v>45498.711805555598</v>
          </cell>
          <cell r="I247" t="str">
            <v>Hat/Line</v>
          </cell>
          <cell r="J247" t="str">
            <v>Müşteri</v>
          </cell>
          <cell r="L247" t="str">
            <v>Fren</v>
          </cell>
          <cell r="M247" t="str">
            <v>Araçta ivme ve fren kaybı var</v>
          </cell>
          <cell r="N247" t="str">
            <v>Medcom yazılım yükledi  sorun giderildi</v>
          </cell>
          <cell r="P247" t="str">
            <v>B-Hız veya güç azalması</v>
          </cell>
          <cell r="Q247" t="str">
            <v>B(Servisten çekmeye etki eden arıza)</v>
          </cell>
          <cell r="R247" t="str">
            <v>N.A(Yaralanma yok)</v>
          </cell>
          <cell r="S247" t="str">
            <v>(II) Aynı Araçta Tekrarlayan Arıza</v>
          </cell>
          <cell r="U247" t="str">
            <v>Tedarikçi</v>
          </cell>
          <cell r="V247" t="str">
            <v>MEDCOM SP. Z O.O.</v>
          </cell>
          <cell r="W247" t="str">
            <v>Evet</v>
          </cell>
          <cell r="X247" t="str">
            <v>MEDCOM SP. Z O.O.</v>
          </cell>
          <cell r="AD247" t="str">
            <v/>
          </cell>
          <cell r="AE247">
            <v>45530.350451388898</v>
          </cell>
          <cell r="AG247" t="str">
            <v/>
          </cell>
          <cell r="AH247" t="str">
            <v>0</v>
          </cell>
          <cell r="AI247" t="str">
            <v>0</v>
          </cell>
          <cell r="AJ247" t="str">
            <v/>
          </cell>
          <cell r="AL247" t="str">
            <v/>
          </cell>
          <cell r="AM247" t="str">
            <v/>
          </cell>
          <cell r="AP247" t="str">
            <v/>
          </cell>
          <cell r="AQ247" t="str">
            <v/>
          </cell>
          <cell r="AT247" t="str">
            <v/>
          </cell>
          <cell r="AV247" t="str">
            <v/>
          </cell>
          <cell r="AW247" t="str">
            <v/>
          </cell>
          <cell r="AX247" t="str">
            <v/>
          </cell>
          <cell r="AZ247" t="str">
            <v/>
          </cell>
          <cell r="BA247" t="str">
            <v/>
          </cell>
        </row>
        <row r="248">
          <cell r="C248" t="str">
            <v>KAY5+6</v>
          </cell>
          <cell r="D248" t="str">
            <v>3879(8)</v>
          </cell>
          <cell r="E248" t="str">
            <v>MA</v>
          </cell>
          <cell r="F248">
            <v>38000</v>
          </cell>
          <cell r="G248" t="str">
            <v>BOZ-KAY5+6-FF-247</v>
          </cell>
          <cell r="H248">
            <v>45498.712500000001</v>
          </cell>
          <cell r="I248" t="str">
            <v>Hat/Line</v>
          </cell>
          <cell r="J248" t="str">
            <v>Müşteri</v>
          </cell>
          <cell r="L248" t="str">
            <v>Fren</v>
          </cell>
          <cell r="M248" t="str">
            <v>Araçta ivme ve fren kaybı var</v>
          </cell>
          <cell r="N248" t="str">
            <v>Medcom yazılım yükledi</v>
          </cell>
          <cell r="P248" t="str">
            <v>B-Hız veya güç azalması</v>
          </cell>
          <cell r="Q248" t="str">
            <v>B(Servisten çekmeye etki eden arıza)</v>
          </cell>
          <cell r="R248" t="str">
            <v>N.A(Yaralanma yok)</v>
          </cell>
          <cell r="S248" t="str">
            <v>(II) Aynı Araçta Tekrarlayan Arıza</v>
          </cell>
          <cell r="U248" t="str">
            <v>Tedarikçi</v>
          </cell>
          <cell r="V248" t="str">
            <v>MEDCOM SP. Z O.O.</v>
          </cell>
          <cell r="W248" t="str">
            <v>Evet</v>
          </cell>
          <cell r="X248" t="str">
            <v>MEDCOM SP. Z O.O.</v>
          </cell>
          <cell r="AD248" t="str">
            <v>Yeni yazılım yüklendi</v>
          </cell>
          <cell r="AE248">
            <v>45530.348854166703</v>
          </cell>
          <cell r="AG248" t="str">
            <v>Medcom</v>
          </cell>
          <cell r="AH248" t="str">
            <v>MEDCOM SICAKLIK SENSÖRÜ</v>
          </cell>
          <cell r="AI248" t="str">
            <v>E110-7659</v>
          </cell>
          <cell r="AJ248">
            <v>1</v>
          </cell>
          <cell r="AL248" t="str">
            <v/>
          </cell>
          <cell r="AM248" t="str">
            <v/>
          </cell>
          <cell r="AP248" t="str">
            <v/>
          </cell>
          <cell r="AQ248" t="str">
            <v/>
          </cell>
          <cell r="AT248" t="str">
            <v/>
          </cell>
          <cell r="AV248" t="str">
            <v/>
          </cell>
          <cell r="AW248" t="str">
            <v/>
          </cell>
          <cell r="AX248" t="str">
            <v/>
          </cell>
          <cell r="AZ248">
            <v>2</v>
          </cell>
          <cell r="BA248">
            <v>45530.625</v>
          </cell>
        </row>
        <row r="249">
          <cell r="C249" t="str">
            <v>KAY5+6</v>
          </cell>
          <cell r="D249" t="str">
            <v>3872(1)</v>
          </cell>
          <cell r="E249" t="str">
            <v>RA</v>
          </cell>
          <cell r="F249">
            <v>75100</v>
          </cell>
          <cell r="G249" t="str">
            <v>BOZ-KAY5+6-FF-248</v>
          </cell>
          <cell r="H249">
            <v>45499.601388888899</v>
          </cell>
          <cell r="I249" t="str">
            <v>Hat/Line</v>
          </cell>
          <cell r="J249" t="str">
            <v>Müşteri</v>
          </cell>
          <cell r="L249" t="str">
            <v>PA/PIS/CCTV</v>
          </cell>
          <cell r="M249" t="str">
            <v>Saha denetimi kapı üstü ekranlar göstermiyor</v>
          </cell>
          <cell r="N249" t="str">
            <v>Kontrol edildi sorun görülmedi</v>
          </cell>
          <cell r="P249" t="str">
            <v>C-Uyarı, sürüş devamlılığı</v>
          </cell>
          <cell r="Q249" t="str">
            <v>C(Sisteme etki etmeyen arıza)</v>
          </cell>
          <cell r="R249" t="str">
            <v>N.A(Yaralanma yok)</v>
          </cell>
          <cell r="S249" t="str">
            <v>(III) Farklı Araçlarda Tekrarlayan Arıza</v>
          </cell>
          <cell r="U249" t="str">
            <v>Tedarikçi</v>
          </cell>
          <cell r="V249" t="str">
            <v>ATAK ULAŞIM SAN.TİC.LTD.ŞTİ.</v>
          </cell>
          <cell r="W249" t="str">
            <v>Evet</v>
          </cell>
          <cell r="X249" t="str">
            <v>ATAK ULAŞIM SAN.TİC.LTD.ŞTİ.</v>
          </cell>
          <cell r="AD249" t="str">
            <v>*Arıza çözülecek</v>
          </cell>
          <cell r="AE249">
            <v>45530.444374999999</v>
          </cell>
          <cell r="AG249" t="str">
            <v>Atak</v>
          </cell>
          <cell r="AH249" t="str">
            <v>STRETCH LCD EKRAN</v>
          </cell>
          <cell r="AI249" t="str">
            <v>E410-7003</v>
          </cell>
          <cell r="AJ249">
            <v>1</v>
          </cell>
          <cell r="AL249" t="str">
            <v/>
          </cell>
          <cell r="AM249" t="str">
            <v/>
          </cell>
          <cell r="AP249" t="str">
            <v/>
          </cell>
          <cell r="AQ249" t="str">
            <v/>
          </cell>
          <cell r="AT249" t="str">
            <v/>
          </cell>
          <cell r="AV249" t="str">
            <v/>
          </cell>
          <cell r="AW249" t="str">
            <v/>
          </cell>
          <cell r="AX249" t="str">
            <v/>
          </cell>
          <cell r="AZ249">
            <v>1</v>
          </cell>
          <cell r="BA249">
            <v>45530.625</v>
          </cell>
        </row>
        <row r="250">
          <cell r="C250" t="str">
            <v>KAY5+6</v>
          </cell>
          <cell r="D250" t="str">
            <v>3874(3)</v>
          </cell>
          <cell r="E250" t="str">
            <v>MB</v>
          </cell>
          <cell r="F250">
            <v>83222</v>
          </cell>
          <cell r="G250" t="str">
            <v>BOZ-KAY5+6-FF-249</v>
          </cell>
          <cell r="H250">
            <v>45512.965914351902</v>
          </cell>
          <cell r="I250" t="str">
            <v>Hat/Line</v>
          </cell>
          <cell r="J250" t="str">
            <v>Müşteri</v>
          </cell>
          <cell r="L250" t="str">
            <v>Silecek</v>
          </cell>
          <cell r="M250" t="str">
            <v>SİLECEK TAKILMA YAPIYOR</v>
          </cell>
          <cell r="N250" t="str">
            <v>AYARI YAPILDI.</v>
          </cell>
          <cell r="P250" t="str">
            <v>A-Sürüşü engeller</v>
          </cell>
          <cell r="Q250" t="str">
            <v>B(Servisten çekmeye etki eden arıza)</v>
          </cell>
          <cell r="R250" t="str">
            <v>N.A(Yaralanma yok)</v>
          </cell>
          <cell r="S250" t="str">
            <v>(III) Farklı Araçlarda Tekrarlayan Arıza</v>
          </cell>
          <cell r="U250" t="str">
            <v>Bozankaya</v>
          </cell>
          <cell r="V250" t="str">
            <v>Tasarım</v>
          </cell>
          <cell r="W250" t="str">
            <v/>
          </cell>
          <cell r="X250" t="str">
            <v>DENİZLER OTOMOTİV SAN. VE TİC.LTD.Ş</v>
          </cell>
          <cell r="AD250" t="str">
            <v>*Ekipman tamir edilecek</v>
          </cell>
          <cell r="AE250">
            <v>45513.208333333299</v>
          </cell>
          <cell r="AG250" t="str">
            <v>DENİZLER</v>
          </cell>
          <cell r="AH250" t="str">
            <v>SILECEK KOL KOMPLESI ANA KOL+YARDIMCI KO</v>
          </cell>
          <cell r="AI250" t="str">
            <v>M100-7069</v>
          </cell>
          <cell r="AJ250" t="str">
            <v/>
          </cell>
          <cell r="AL250" t="str">
            <v/>
          </cell>
          <cell r="AM250" t="str">
            <v/>
          </cell>
          <cell r="AP250" t="str">
            <v/>
          </cell>
          <cell r="AQ250" t="str">
            <v/>
          </cell>
          <cell r="AT250" t="str">
            <v/>
          </cell>
          <cell r="AV250" t="str">
            <v/>
          </cell>
          <cell r="AW250" t="str">
            <v/>
          </cell>
          <cell r="AX250" t="str">
            <v/>
          </cell>
          <cell r="AZ250">
            <v>1</v>
          </cell>
          <cell r="BA250">
            <v>45513.291666666701</v>
          </cell>
        </row>
        <row r="251">
          <cell r="C251" t="str">
            <v>KAY5+6</v>
          </cell>
          <cell r="D251" t="str">
            <v>3873(2)</v>
          </cell>
          <cell r="E251" t="str">
            <v>RB</v>
          </cell>
          <cell r="F251">
            <v>85417</v>
          </cell>
          <cell r="G251" t="str">
            <v>BOZ-KAY5+6-FF-250</v>
          </cell>
          <cell r="H251">
            <v>45513.208333333299</v>
          </cell>
          <cell r="I251" t="str">
            <v>Hat/Line</v>
          </cell>
          <cell r="J251" t="str">
            <v>Müşteri</v>
          </cell>
          <cell r="L251" t="str">
            <v>PA/PIS/CCTV</v>
          </cell>
          <cell r="M251" t="str">
            <v>Orta Karkas Ekran çalışmıyor, ekrana görüntü gelmiyor</v>
          </cell>
          <cell r="N251" t="str">
            <v>Ekran değişimi yapıldı</v>
          </cell>
          <cell r="P251" t="str">
            <v>C-Uyarı, sürüş devamlılığı</v>
          </cell>
          <cell r="Q251" t="str">
            <v>B(Servisten çekmeye etki eden arıza)</v>
          </cell>
          <cell r="R251" t="str">
            <v>N.A(Yaralanma yok)</v>
          </cell>
          <cell r="S251" t="str">
            <v>(III) Farklı Araçlarda Tekrarlayan Arıza</v>
          </cell>
          <cell r="U251" t="str">
            <v>Tedarikçi</v>
          </cell>
          <cell r="V251" t="str">
            <v>ATAK ULAŞIM SAN.TİC.LTD.ŞTİ.</v>
          </cell>
          <cell r="W251" t="str">
            <v>Evet</v>
          </cell>
          <cell r="X251" t="str">
            <v>ATAK ULAŞIM SAN.TİC.LTD.ŞTİ.</v>
          </cell>
          <cell r="AD251" t="str">
            <v>*Ekipman değiştirilecek</v>
          </cell>
          <cell r="AE251">
            <v>45513.208333333299</v>
          </cell>
          <cell r="AG251" t="str">
            <v/>
          </cell>
          <cell r="AH251" t="str">
            <v>28.6" EKRAN</v>
          </cell>
          <cell r="AI251" t="str">
            <v>E840-7120</v>
          </cell>
          <cell r="AJ251" t="str">
            <v/>
          </cell>
          <cell r="AL251" t="str">
            <v/>
          </cell>
          <cell r="AM251" t="str">
            <v/>
          </cell>
          <cell r="AP251" t="str">
            <v/>
          </cell>
          <cell r="AQ251" t="str">
            <v>202201110001</v>
          </cell>
          <cell r="AT251" t="str">
            <v/>
          </cell>
          <cell r="AV251" t="str">
            <v/>
          </cell>
          <cell r="AW251" t="str">
            <v/>
          </cell>
          <cell r="AX251" t="str">
            <v/>
          </cell>
          <cell r="AZ251">
            <v>2</v>
          </cell>
          <cell r="BA251" t="str">
            <v/>
          </cell>
        </row>
        <row r="252">
          <cell r="C252" t="str">
            <v>KAY5+6</v>
          </cell>
          <cell r="D252" t="str">
            <v>3873(2)</v>
          </cell>
          <cell r="E252" t="str">
            <v>RA</v>
          </cell>
          <cell r="F252">
            <v>85417</v>
          </cell>
          <cell r="G252" t="str">
            <v>BOZ-KAY5+6-FF-251</v>
          </cell>
          <cell r="H252">
            <v>45513.333333333299</v>
          </cell>
          <cell r="I252" t="str">
            <v>Hat/Line</v>
          </cell>
          <cell r="J252" t="str">
            <v>Müşteri</v>
          </cell>
          <cell r="L252" t="str">
            <v>PA/PIS/CCTV</v>
          </cell>
          <cell r="M252" t="str">
            <v>Orta karkas ekrana görüntü gelmiyor ekranda çizgi şeklinde pixel pixel oluyor</v>
          </cell>
          <cell r="N252" t="str">
            <v>Ekran değişimi yapıldı</v>
          </cell>
          <cell r="P252" t="str">
            <v>C-Uyarı, sürüş devamlılığı</v>
          </cell>
          <cell r="Q252" t="str">
            <v>C(Sisteme etki etmeyen arıza)</v>
          </cell>
          <cell r="R252" t="str">
            <v>N.A(Yaralanma yok)</v>
          </cell>
          <cell r="S252" t="str">
            <v>(III) Farklı Araçlarda Tekrarlayan Arıza</v>
          </cell>
          <cell r="U252" t="str">
            <v>Tedarikçi</v>
          </cell>
          <cell r="V252" t="str">
            <v>ATAK ULAŞIM SAN.TİC.LTD.ŞTİ.</v>
          </cell>
          <cell r="W252" t="str">
            <v>Evet</v>
          </cell>
          <cell r="X252" t="str">
            <v>ATAK ULAŞIM SAN.TİC.LTD.ŞTİ.</v>
          </cell>
          <cell r="AD252" t="str">
            <v>*Ekipman değiştirilecek</v>
          </cell>
          <cell r="AE252">
            <v>45513.333333333299</v>
          </cell>
          <cell r="AG252" t="str">
            <v/>
          </cell>
          <cell r="AH252" t="str">
            <v>28.6" EKRAN</v>
          </cell>
          <cell r="AI252" t="str">
            <v>E840-7120</v>
          </cell>
          <cell r="AJ252">
            <v>1</v>
          </cell>
          <cell r="AL252" t="str">
            <v/>
          </cell>
          <cell r="AM252" t="str">
            <v/>
          </cell>
          <cell r="AP252" t="str">
            <v/>
          </cell>
          <cell r="AQ252" t="str">
            <v>202201110003</v>
          </cell>
          <cell r="AT252" t="str">
            <v/>
          </cell>
          <cell r="AV252" t="str">
            <v/>
          </cell>
          <cell r="AW252" t="str">
            <v/>
          </cell>
          <cell r="AX252" t="str">
            <v/>
          </cell>
          <cell r="AZ252">
            <v>2</v>
          </cell>
          <cell r="BA252" t="str">
            <v/>
          </cell>
        </row>
        <row r="253">
          <cell r="C253" t="str">
            <v>KAY5+6</v>
          </cell>
          <cell r="D253" t="str">
            <v>3873(2)</v>
          </cell>
          <cell r="E253" t="str">
            <v>MA</v>
          </cell>
          <cell r="F253">
            <v>85417</v>
          </cell>
          <cell r="G253" t="str">
            <v>BOZ-KAY5+6-FF-252</v>
          </cell>
          <cell r="H253">
            <v>45513.4868055556</v>
          </cell>
          <cell r="I253" t="str">
            <v>Hat/Line</v>
          </cell>
          <cell r="J253" t="str">
            <v>Müşteri</v>
          </cell>
          <cell r="L253" t="str">
            <v>Giydirme Dış</v>
          </cell>
          <cell r="M253" t="str">
            <v>Silecek kolu kırılmış</v>
          </cell>
          <cell r="N253" t="str">
            <v>Silecek değişimi yapıldı</v>
          </cell>
          <cell r="P253" t="str">
            <v>A-Sürüşü engeller</v>
          </cell>
          <cell r="Q253" t="str">
            <v>B(Servisten çekmeye etki eden arıza)</v>
          </cell>
          <cell r="R253" t="str">
            <v>N.A(Yaralanma yok)</v>
          </cell>
          <cell r="S253" t="str">
            <v>(I) İlk Defa Karşılaşılan Arıza</v>
          </cell>
          <cell r="U253" t="str">
            <v>Tedarikçi</v>
          </cell>
          <cell r="V253" t="str">
            <v>Bozankaya</v>
          </cell>
          <cell r="W253" t="str">
            <v/>
          </cell>
          <cell r="X253" t="str">
            <v>Bozankaya</v>
          </cell>
          <cell r="AD253" t="str">
            <v>*Ekipman değiştirilecek</v>
          </cell>
          <cell r="AE253">
            <v>45513.487500000003</v>
          </cell>
          <cell r="AG253" t="str">
            <v>DENİZLER</v>
          </cell>
          <cell r="AH253" t="str">
            <v>SİLECEK</v>
          </cell>
          <cell r="AI253" t="str">
            <v>M100-7069</v>
          </cell>
          <cell r="AJ253">
            <v>1</v>
          </cell>
          <cell r="AL253" t="str">
            <v/>
          </cell>
          <cell r="AM253" t="str">
            <v/>
          </cell>
          <cell r="AP253" t="str">
            <v/>
          </cell>
          <cell r="AQ253" t="str">
            <v>-</v>
          </cell>
          <cell r="AT253" t="str">
            <v/>
          </cell>
          <cell r="AV253" t="str">
            <v/>
          </cell>
          <cell r="AW253" t="str">
            <v/>
          </cell>
          <cell r="AX253" t="str">
            <v/>
          </cell>
          <cell r="AZ253" t="str">
            <v/>
          </cell>
          <cell r="BA253" t="str">
            <v/>
          </cell>
        </row>
        <row r="254">
          <cell r="C254" t="str">
            <v>KAY5+6</v>
          </cell>
          <cell r="D254" t="str">
            <v>3873(2)</v>
          </cell>
          <cell r="E254" t="str">
            <v>RB</v>
          </cell>
          <cell r="F254">
            <v>85417</v>
          </cell>
          <cell r="G254" t="str">
            <v>BOZ-KAY5+6-FF-253</v>
          </cell>
          <cell r="H254">
            <v>45513.500694444403</v>
          </cell>
          <cell r="I254" t="str">
            <v>Hat/Line</v>
          </cell>
          <cell r="J254" t="str">
            <v>Müşteri</v>
          </cell>
          <cell r="L254" t="str">
            <v>PA/PIS/CCTV</v>
          </cell>
          <cell r="M254" t="str">
            <v>Orta karkas ekranda pembeleşme var görüntü gelmiyor</v>
          </cell>
          <cell r="N254" t="str">
            <v>Ekran değişimi yapıldı</v>
          </cell>
          <cell r="P254" t="str">
            <v>C-Uyarı, sürüş devamlılığı</v>
          </cell>
          <cell r="Q254" t="str">
            <v>C(Sisteme etki etmeyen arıza)</v>
          </cell>
          <cell r="R254" t="str">
            <v>N.A(Yaralanma yok)</v>
          </cell>
          <cell r="S254" t="str">
            <v>(III) Farklı Araçlarda Tekrarlayan Arıza</v>
          </cell>
          <cell r="U254" t="str">
            <v>Tedarikçi</v>
          </cell>
          <cell r="V254" t="str">
            <v>ATAK ULAŞIM SAN.TİC.LTD.ŞTİ.</v>
          </cell>
          <cell r="W254" t="str">
            <v>Evet</v>
          </cell>
          <cell r="X254" t="str">
            <v>ATAK ULAŞIM SAN.TİC.LTD.ŞTİ.</v>
          </cell>
          <cell r="AD254" t="str">
            <v>*Ekipman değiştirilecek</v>
          </cell>
          <cell r="AE254">
            <v>45513.501388888901</v>
          </cell>
          <cell r="AG254" t="str">
            <v/>
          </cell>
          <cell r="AH254" t="str">
            <v>28.6" EKRAN</v>
          </cell>
          <cell r="AI254" t="str">
            <v>E840-7120</v>
          </cell>
          <cell r="AJ254">
            <v>1</v>
          </cell>
          <cell r="AL254" t="str">
            <v/>
          </cell>
          <cell r="AM254" t="str">
            <v/>
          </cell>
          <cell r="AP254" t="str">
            <v/>
          </cell>
          <cell r="AQ254" t="str">
            <v/>
          </cell>
          <cell r="AT254" t="str">
            <v/>
          </cell>
          <cell r="AV254" t="str">
            <v/>
          </cell>
          <cell r="AW254" t="str">
            <v/>
          </cell>
          <cell r="AX254" t="str">
            <v/>
          </cell>
          <cell r="AZ254">
            <v>2</v>
          </cell>
          <cell r="BA254" t="str">
            <v/>
          </cell>
        </row>
        <row r="255">
          <cell r="C255" t="str">
            <v>KAY5+6</v>
          </cell>
          <cell r="D255" t="str">
            <v>3877(6)</v>
          </cell>
          <cell r="E255" t="str">
            <v>P</v>
          </cell>
          <cell r="F255">
            <v>54200</v>
          </cell>
          <cell r="G255" t="str">
            <v>BOZ-KAY5+6-FF-254</v>
          </cell>
          <cell r="H255">
            <v>45513.713194444397</v>
          </cell>
          <cell r="I255" t="str">
            <v>Hat/Line</v>
          </cell>
          <cell r="J255" t="str">
            <v>Müşteri</v>
          </cell>
          <cell r="L255" t="str">
            <v>Fren</v>
          </cell>
          <cell r="M255" t="str">
            <v>TREYLER BOJİ HPU ÇALIŞMIYOR(FB09 Error Motor)</v>
          </cell>
          <cell r="N255" t="str">
            <v>HPU değişimi yapıldı</v>
          </cell>
          <cell r="P255" t="str">
            <v>A-Sürüşü engeller</v>
          </cell>
          <cell r="Q255" t="str">
            <v>A(Hareket etmeyi engelleyen arıza)</v>
          </cell>
          <cell r="R255" t="str">
            <v>N.A(Yaralanma yok)</v>
          </cell>
          <cell r="S255" t="str">
            <v>(III) Farklı Araçlarda Tekrarlayan Arıza</v>
          </cell>
          <cell r="U255" t="str">
            <v>Tedarikçi</v>
          </cell>
          <cell r="V255" t="str">
            <v>KNORR-BREMSE GMBH DİVİSİON IFE AUTO</v>
          </cell>
          <cell r="W255" t="str">
            <v/>
          </cell>
          <cell r="X255" t="str">
            <v>HANNING &amp; KAHL GMBH &amp; CO.KG</v>
          </cell>
          <cell r="AD255" t="str">
            <v>*Ekipman değiştirilecek</v>
          </cell>
          <cell r="AE255">
            <v>45514.208333333299</v>
          </cell>
          <cell r="AG255" t="str">
            <v>HANNING&amp;KAHL</v>
          </cell>
          <cell r="AH255" t="str">
            <v>XHidrolik Ünite HZY-K140-PR</v>
          </cell>
          <cell r="AI255" t="str">
            <v>S306-7002</v>
          </cell>
          <cell r="AJ255">
            <v>1</v>
          </cell>
          <cell r="AL255" t="str">
            <v/>
          </cell>
          <cell r="AM255" t="str">
            <v/>
          </cell>
          <cell r="AP255" t="str">
            <v/>
          </cell>
          <cell r="AQ255" t="str">
            <v>10130449</v>
          </cell>
          <cell r="AT255" t="str">
            <v/>
          </cell>
          <cell r="AV255" t="str">
            <v/>
          </cell>
          <cell r="AW255" t="str">
            <v/>
          </cell>
          <cell r="AX255" t="str">
            <v/>
          </cell>
          <cell r="AZ255">
            <v>2</v>
          </cell>
          <cell r="BA255">
            <v>45514.5</v>
          </cell>
        </row>
        <row r="256">
          <cell r="C256" t="str">
            <v>KAY5+6</v>
          </cell>
          <cell r="D256" t="str">
            <v>3872(1)</v>
          </cell>
          <cell r="E256" t="str">
            <v>MA</v>
          </cell>
          <cell r="F256">
            <v>76998</v>
          </cell>
          <cell r="G256" t="str">
            <v>BOZ-KAY5+6-FF-255</v>
          </cell>
          <cell r="H256">
            <v>45516.173611111102</v>
          </cell>
          <cell r="I256" t="str">
            <v>Hat/Line</v>
          </cell>
          <cell r="J256" t="str">
            <v>Müşteri</v>
          </cell>
          <cell r="L256" t="str">
            <v>Kapı</v>
          </cell>
          <cell r="M256" t="str">
            <v>02 nolu kapı arızalı açılıp kapanmıyor</v>
          </cell>
          <cell r="N256" t="str">
            <v>Kapı izolesi kaldırıldı.Testi yapıldı.Sorun görülmedi</v>
          </cell>
          <cell r="P256" t="str">
            <v>C-Uyarı, sürüş devamlılığı</v>
          </cell>
          <cell r="Q256" t="str">
            <v>B(Servisten çekmeye etki eden arıza)</v>
          </cell>
          <cell r="R256" t="str">
            <v>N.A(Yaralanma yok)</v>
          </cell>
          <cell r="S256" t="str">
            <v>(III) Farklı Araçlarda Tekrarlayan Arıza</v>
          </cell>
          <cell r="U256" t="str">
            <v>Tedarikçi</v>
          </cell>
          <cell r="V256" t="str">
            <v>KNORR-BREMSE GMBH DİVİSİON IFE AUTO</v>
          </cell>
          <cell r="W256" t="str">
            <v>Evet</v>
          </cell>
          <cell r="X256" t="str">
            <v>KNORR-BREMSE GMBH DİVİSİON IFE AUTO</v>
          </cell>
          <cell r="AD256" t="str">
            <v>*Arıza çözülecek</v>
          </cell>
          <cell r="AE256">
            <v>45538.268356481502</v>
          </cell>
          <cell r="AG256" t="str">
            <v>IFE</v>
          </cell>
          <cell r="AH256" t="str">
            <v>TEKLİ KAPI</v>
          </cell>
          <cell r="AI256" t="str">
            <v>M110-7085</v>
          </cell>
          <cell r="AJ256" t="str">
            <v/>
          </cell>
          <cell r="AL256" t="str">
            <v/>
          </cell>
          <cell r="AM256" t="str">
            <v/>
          </cell>
          <cell r="AP256" t="str">
            <v/>
          </cell>
          <cell r="AQ256" t="str">
            <v/>
          </cell>
          <cell r="AT256" t="str">
            <v/>
          </cell>
          <cell r="AV256" t="str">
            <v/>
          </cell>
          <cell r="AW256" t="str">
            <v/>
          </cell>
          <cell r="AX256" t="str">
            <v/>
          </cell>
          <cell r="AZ256" t="str">
            <v/>
          </cell>
          <cell r="BA256" t="str">
            <v/>
          </cell>
        </row>
        <row r="257">
          <cell r="C257" t="str">
            <v>KAY5+6</v>
          </cell>
          <cell r="D257" t="str">
            <v>3875(4)</v>
          </cell>
          <cell r="E257" t="str">
            <v>MA</v>
          </cell>
          <cell r="F257">
            <v>54912</v>
          </cell>
          <cell r="G257" t="str">
            <v>BOZ-KAY5+6-FF-256</v>
          </cell>
          <cell r="H257">
            <v>45517.262499999997</v>
          </cell>
          <cell r="I257" t="str">
            <v>Depo/Depot</v>
          </cell>
          <cell r="J257" t="str">
            <v>Müşteri</v>
          </cell>
          <cell r="L257" t="str">
            <v>Giydirme İç</v>
          </cell>
          <cell r="M257" t="str">
            <v>Makinist koltuğu fonksiyon butonu düşmüş</v>
          </cell>
          <cell r="N257" t="str">
            <v/>
          </cell>
          <cell r="P257" t="str">
            <v>C-Uyarı, sürüş devamlılığı</v>
          </cell>
          <cell r="Q257" t="str">
            <v>C(Sisteme etki etmeyen arıza)</v>
          </cell>
          <cell r="R257" t="str">
            <v>N.A(Yaralanma yok)</v>
          </cell>
          <cell r="S257" t="str">
            <v>(I) İlk Defa Karşılaşılan Arıza</v>
          </cell>
          <cell r="U257" t="str">
            <v>Bozankaya</v>
          </cell>
          <cell r="V257" t="str">
            <v>Tasarım</v>
          </cell>
          <cell r="W257" t="str">
            <v>Evet</v>
          </cell>
          <cell r="X257" t="str">
            <v>Bozankaya</v>
          </cell>
          <cell r="AD257" t="str">
            <v>*Ekipman değiştirilecek</v>
          </cell>
          <cell r="AE257">
            <v>45517.277083333298</v>
          </cell>
          <cell r="AG257" t="str">
            <v/>
          </cell>
          <cell r="AH257" t="str">
            <v>Makinist koltuğu fonksiyon butonu</v>
          </cell>
          <cell r="AI257" t="str">
            <v>T155-7113</v>
          </cell>
          <cell r="AJ257">
            <v>1</v>
          </cell>
          <cell r="AL257" t="str">
            <v/>
          </cell>
          <cell r="AM257" t="str">
            <v/>
          </cell>
          <cell r="AP257" t="str">
            <v/>
          </cell>
          <cell r="AQ257" t="str">
            <v/>
          </cell>
          <cell r="AT257" t="str">
            <v/>
          </cell>
          <cell r="AV257" t="str">
            <v/>
          </cell>
          <cell r="AW257" t="str">
            <v/>
          </cell>
          <cell r="AX257" t="str">
            <v/>
          </cell>
          <cell r="AZ257" t="str">
            <v/>
          </cell>
          <cell r="BA257" t="str">
            <v/>
          </cell>
        </row>
        <row r="258">
          <cell r="C258" t="str">
            <v>KAY5+6</v>
          </cell>
          <cell r="D258" t="str">
            <v>3882(11)</v>
          </cell>
          <cell r="E258" t="str">
            <v>RA</v>
          </cell>
          <cell r="F258">
            <v>13900</v>
          </cell>
          <cell r="G258" t="str">
            <v>BOZ-KAY5+6-FF-257</v>
          </cell>
          <cell r="H258">
            <v>45517.474999999999</v>
          </cell>
          <cell r="I258" t="str">
            <v>Hat/Line</v>
          </cell>
          <cell r="J258" t="str">
            <v>Müşteri</v>
          </cell>
          <cell r="L258" t="str">
            <v>PA/PIS/CCTV</v>
          </cell>
          <cell r="M258" t="str">
            <v>13/08/2024 Tarihinde gerçekleştirilen saha denetiminde 3882 nolu araçta kapı üstü bilgilendirmenin aktif olmadığı tespit edilmiştir</v>
          </cell>
          <cell r="N258" t="str">
            <v>kontrol edildi sorun görülmedi</v>
          </cell>
          <cell r="P258" t="str">
            <v>C-Uyarı, sürüş devamlılığı</v>
          </cell>
          <cell r="Q258" t="str">
            <v>C(Sisteme etki etmeyen arıza)</v>
          </cell>
          <cell r="R258" t="str">
            <v>N.A(Yaralanma yok)</v>
          </cell>
          <cell r="S258" t="str">
            <v>(III) Farklı Araçlarda Tekrarlayan Arıza</v>
          </cell>
          <cell r="U258" t="str">
            <v>Tedarikçi</v>
          </cell>
          <cell r="V258" t="str">
            <v>ATAK ULAŞIM SAN.TİC.LTD.ŞTİ.</v>
          </cell>
          <cell r="W258" t="str">
            <v>Evet</v>
          </cell>
          <cell r="X258" t="str">
            <v>ATAK ULAŞIM SAN.TİC.LTD.ŞTİ.</v>
          </cell>
          <cell r="AD258" t="str">
            <v/>
          </cell>
          <cell r="AE258">
            <v>45517.541666666701</v>
          </cell>
          <cell r="AG258" t="str">
            <v/>
          </cell>
          <cell r="AH258" t="str">
            <v>STRETCH LCD EKRAN</v>
          </cell>
          <cell r="AI258" t="str">
            <v>0</v>
          </cell>
          <cell r="AJ258" t="str">
            <v/>
          </cell>
          <cell r="AL258" t="str">
            <v/>
          </cell>
          <cell r="AM258" t="str">
            <v/>
          </cell>
          <cell r="AP258" t="str">
            <v/>
          </cell>
          <cell r="AQ258" t="str">
            <v/>
          </cell>
          <cell r="AT258" t="str">
            <v/>
          </cell>
          <cell r="AV258" t="str">
            <v/>
          </cell>
          <cell r="AW258" t="str">
            <v/>
          </cell>
          <cell r="AX258" t="str">
            <v/>
          </cell>
          <cell r="AZ258" t="str">
            <v/>
          </cell>
          <cell r="BA258" t="str">
            <v/>
          </cell>
        </row>
        <row r="259">
          <cell r="C259" t="str">
            <v>KAY5+6</v>
          </cell>
          <cell r="D259" t="str">
            <v>3872(1)</v>
          </cell>
          <cell r="E259" t="str">
            <v>MA</v>
          </cell>
          <cell r="F259">
            <v>77200</v>
          </cell>
          <cell r="G259" t="str">
            <v>BOZ-KAY5+6-FF-258</v>
          </cell>
          <cell r="H259">
            <v>45517.682638888902</v>
          </cell>
          <cell r="I259" t="str">
            <v>Hat/Line</v>
          </cell>
          <cell r="J259" t="str">
            <v>Müşteri</v>
          </cell>
          <cell r="L259" t="str">
            <v>PA/PIS/CCTV</v>
          </cell>
          <cell r="M259" t="str">
            <v>ayna kameralar çalışmıyor</v>
          </cell>
          <cell r="N259" t="str">
            <v>Araç numaraları yanlış girilmiş düzeltildi</v>
          </cell>
          <cell r="P259" t="str">
            <v>C-Uyarı, sürüş devamlılığı</v>
          </cell>
          <cell r="Q259" t="str">
            <v>C(Sisteme etki etmeyen arıza)</v>
          </cell>
          <cell r="R259" t="str">
            <v>N.A(Yaralanma yok)</v>
          </cell>
          <cell r="S259" t="str">
            <v>(II) Aynı Araçta Tekrarlayan Arıza</v>
          </cell>
          <cell r="U259" t="str">
            <v>Tedarikçi</v>
          </cell>
          <cell r="V259" t="str">
            <v>NSC</v>
          </cell>
          <cell r="W259" t="str">
            <v>Evet</v>
          </cell>
          <cell r="X259" t="str">
            <v>Bozankaya</v>
          </cell>
          <cell r="AD259" t="str">
            <v/>
          </cell>
          <cell r="AE259">
            <v>45518.462210648097</v>
          </cell>
          <cell r="AG259" t="str">
            <v/>
          </cell>
          <cell r="AH259" t="str">
            <v>CCTV EKRANI</v>
          </cell>
          <cell r="AI259" t="str">
            <v>E810-7145</v>
          </cell>
          <cell r="AJ259" t="str">
            <v/>
          </cell>
          <cell r="AL259" t="str">
            <v/>
          </cell>
          <cell r="AM259" t="str">
            <v/>
          </cell>
          <cell r="AP259" t="str">
            <v/>
          </cell>
          <cell r="AQ259" t="str">
            <v/>
          </cell>
          <cell r="AT259" t="str">
            <v/>
          </cell>
          <cell r="AV259" t="str">
            <v/>
          </cell>
          <cell r="AW259" t="str">
            <v/>
          </cell>
          <cell r="AX259" t="str">
            <v/>
          </cell>
          <cell r="AZ259" t="str">
            <v/>
          </cell>
          <cell r="BA259" t="str">
            <v/>
          </cell>
        </row>
        <row r="260">
          <cell r="C260" t="str">
            <v>KAY5+6</v>
          </cell>
          <cell r="D260" t="str">
            <v>3873(2)</v>
          </cell>
          <cell r="E260" t="str">
            <v>MA</v>
          </cell>
          <cell r="F260">
            <v>86500</v>
          </cell>
          <cell r="G260" t="str">
            <v>BOZ-KAY5+6-FF-259</v>
          </cell>
          <cell r="H260">
            <v>45517.683333333298</v>
          </cell>
          <cell r="I260" t="str">
            <v>Hat/Line</v>
          </cell>
          <cell r="J260" t="str">
            <v>Müşteri</v>
          </cell>
          <cell r="L260" t="str">
            <v>PA/PIS/CCTV</v>
          </cell>
          <cell r="M260" t="str">
            <v>Ayna kameralar çalışmıyor</v>
          </cell>
          <cell r="N260" t="str">
            <v>Araç numaraları yanlış girilmiş düzeltildi</v>
          </cell>
          <cell r="P260" t="str">
            <v>C-Uyarı, sürüş devamlılığı</v>
          </cell>
          <cell r="Q260" t="str">
            <v>C(Sisteme etki etmeyen arıza)</v>
          </cell>
          <cell r="R260" t="str">
            <v>N.A(Yaralanma yok)</v>
          </cell>
          <cell r="S260" t="str">
            <v>(I) İlk Defa Karşılaşılan Arıza</v>
          </cell>
          <cell r="U260" t="str">
            <v>Tedarikçi</v>
          </cell>
          <cell r="V260" t="str">
            <v>NSC</v>
          </cell>
          <cell r="W260" t="str">
            <v>Evet</v>
          </cell>
          <cell r="X260" t="str">
            <v>Bozankaya</v>
          </cell>
          <cell r="AD260" t="str">
            <v/>
          </cell>
          <cell r="AE260">
            <v>45518.465671296297</v>
          </cell>
          <cell r="AG260" t="str">
            <v/>
          </cell>
          <cell r="AH260" t="str">
            <v>CCTV EKRANI</v>
          </cell>
          <cell r="AI260" t="str">
            <v>E810-7145</v>
          </cell>
          <cell r="AJ260" t="str">
            <v/>
          </cell>
          <cell r="AL260" t="str">
            <v/>
          </cell>
          <cell r="AM260" t="str">
            <v/>
          </cell>
          <cell r="AP260" t="str">
            <v/>
          </cell>
          <cell r="AQ260" t="str">
            <v/>
          </cell>
          <cell r="AT260" t="str">
            <v/>
          </cell>
          <cell r="AV260" t="str">
            <v/>
          </cell>
          <cell r="AW260" t="str">
            <v/>
          </cell>
          <cell r="AX260" t="str">
            <v/>
          </cell>
          <cell r="AZ260" t="str">
            <v/>
          </cell>
          <cell r="BA260" t="str">
            <v/>
          </cell>
        </row>
        <row r="261">
          <cell r="C261" t="str">
            <v>KAY5+6</v>
          </cell>
          <cell r="D261" t="str">
            <v>3873(2)</v>
          </cell>
          <cell r="E261" t="str">
            <v>RA</v>
          </cell>
          <cell r="F261">
            <v>86500</v>
          </cell>
          <cell r="G261" t="str">
            <v>BOZ-KAY5+6-FF-260</v>
          </cell>
          <cell r="H261">
            <v>45517.684722222199</v>
          </cell>
          <cell r="I261" t="str">
            <v>Hat/Line</v>
          </cell>
          <cell r="J261" t="str">
            <v>Müşteri</v>
          </cell>
          <cell r="L261" t="str">
            <v>E-Kabinet</v>
          </cell>
          <cell r="M261" t="str">
            <v>Araç içerisindeki engelli butonlarına basıldığında kabin içerisine yüksek sesli uyarı veriyor</v>
          </cell>
          <cell r="N261" t="str">
            <v>Engelli buzzer kablosu tcms modulünden söküldü</v>
          </cell>
          <cell r="P261" t="str">
            <v>C-Uyarı, sürüş devamlılığı</v>
          </cell>
          <cell r="Q261" t="str">
            <v>C(Sisteme etki etmeyen arıza)</v>
          </cell>
          <cell r="R261" t="str">
            <v>N.A(Yaralanma yok)</v>
          </cell>
          <cell r="S261" t="str">
            <v>(I) İlk Defa Karşılaşılan Arıza</v>
          </cell>
          <cell r="U261" t="str">
            <v>Tedarikçi</v>
          </cell>
          <cell r="V261" t="str">
            <v>Bozankaya</v>
          </cell>
          <cell r="W261" t="str">
            <v>Evet</v>
          </cell>
          <cell r="X261" t="str">
            <v>Bozankaya</v>
          </cell>
          <cell r="AD261" t="str">
            <v/>
          </cell>
          <cell r="AE261">
            <v>45530.453680555598</v>
          </cell>
          <cell r="AG261" t="str">
            <v/>
          </cell>
          <cell r="AH261" t="str">
            <v>0</v>
          </cell>
          <cell r="AI261" t="str">
            <v>0</v>
          </cell>
          <cell r="AJ261" t="str">
            <v/>
          </cell>
          <cell r="AL261" t="str">
            <v/>
          </cell>
          <cell r="AM261" t="str">
            <v/>
          </cell>
          <cell r="AP261" t="str">
            <v/>
          </cell>
          <cell r="AQ261" t="str">
            <v/>
          </cell>
          <cell r="AT261" t="str">
            <v/>
          </cell>
          <cell r="AV261" t="str">
            <v/>
          </cell>
          <cell r="AW261" t="str">
            <v/>
          </cell>
          <cell r="AX261" t="str">
            <v/>
          </cell>
          <cell r="AZ261" t="str">
            <v/>
          </cell>
          <cell r="BA261" t="str">
            <v/>
          </cell>
        </row>
        <row r="262">
          <cell r="C262" t="str">
            <v>KAY5+6</v>
          </cell>
          <cell r="D262" t="str">
            <v>3874(3)</v>
          </cell>
          <cell r="E262" t="str">
            <v>RB</v>
          </cell>
          <cell r="F262">
            <v>82744</v>
          </cell>
          <cell r="G262" t="str">
            <v>BOZ-KAY5+6-FF-261</v>
          </cell>
          <cell r="H262">
            <v>45519.441666666702</v>
          </cell>
          <cell r="I262" t="str">
            <v>Depo/Depot</v>
          </cell>
          <cell r="J262" t="str">
            <v>BOZANKAYA - SSH</v>
          </cell>
          <cell r="L262" t="str">
            <v>Giydirme İç</v>
          </cell>
          <cell r="M262" t="str">
            <v>Kapı üstü ekran görüntüsü yeşil mavi kırmızı oluyor sürekli</v>
          </cell>
          <cell r="N262" t="str">
            <v>Ekran değişimi yapıldı</v>
          </cell>
          <cell r="P262" t="str">
            <v>C-Uyarı, sürüş devamlılığı</v>
          </cell>
          <cell r="Q262" t="str">
            <v>C(Sisteme etki etmeyen arıza)</v>
          </cell>
          <cell r="R262" t="str">
            <v>N.A(Yaralanma yok)</v>
          </cell>
          <cell r="S262" t="str">
            <v>(III) Farklı Araçlarda Tekrarlayan Arıza</v>
          </cell>
          <cell r="U262" t="str">
            <v>Tedarikçi</v>
          </cell>
          <cell r="V262" t="str">
            <v>ATAK ULAŞIM SAN.TİC.LTD.ŞTİ.</v>
          </cell>
          <cell r="W262" t="str">
            <v>Evet</v>
          </cell>
          <cell r="X262" t="str">
            <v>ATAK ULAŞIM SAN.TİC.LTD.ŞTİ.</v>
          </cell>
          <cell r="AD262" t="str">
            <v>*Ekipman değiştirilecek</v>
          </cell>
          <cell r="AE262">
            <v>45519.444444444402</v>
          </cell>
          <cell r="AG262" t="str">
            <v/>
          </cell>
          <cell r="AH262" t="str">
            <v>Kapı üstü ekran</v>
          </cell>
          <cell r="AI262" t="str">
            <v>0</v>
          </cell>
          <cell r="AJ262">
            <v>1</v>
          </cell>
          <cell r="AL262" t="str">
            <v/>
          </cell>
          <cell r="AM262" t="str">
            <v/>
          </cell>
          <cell r="AP262" t="str">
            <v/>
          </cell>
          <cell r="AQ262" t="str">
            <v>190122013063</v>
          </cell>
          <cell r="AT262" t="str">
            <v/>
          </cell>
          <cell r="AV262" t="str">
            <v/>
          </cell>
          <cell r="AW262" t="str">
            <v/>
          </cell>
          <cell r="AX262" t="str">
            <v/>
          </cell>
          <cell r="AZ262" t="str">
            <v/>
          </cell>
          <cell r="BA262" t="str">
            <v/>
          </cell>
        </row>
        <row r="263">
          <cell r="C263" t="str">
            <v>KAY5+6</v>
          </cell>
          <cell r="D263" t="str">
            <v>3874(3)</v>
          </cell>
          <cell r="E263" t="str">
            <v>MA</v>
          </cell>
          <cell r="F263">
            <v>82744</v>
          </cell>
          <cell r="G263" t="str">
            <v>BOZ-KAY5+6-FF-262</v>
          </cell>
          <cell r="H263">
            <v>45519.593055555597</v>
          </cell>
          <cell r="I263" t="str">
            <v>Depo/Depot</v>
          </cell>
          <cell r="J263" t="str">
            <v>Müşteri</v>
          </cell>
          <cell r="L263" t="str">
            <v>Kapı</v>
          </cell>
          <cell r="M263" t="str">
            <v>2 numaralı kapı buzzeri sesi kesik kesik geliyor</v>
          </cell>
          <cell r="N263" t="str">
            <v>Kapı buzzer değişimi yapıldı</v>
          </cell>
          <cell r="P263" t="str">
            <v>C-Uyarı, sürüş devamlılığı</v>
          </cell>
          <cell r="Q263" t="str">
            <v>C(Sisteme etki etmeyen arıza)</v>
          </cell>
          <cell r="R263" t="str">
            <v>N.A(Yaralanma yok)</v>
          </cell>
          <cell r="S263" t="str">
            <v>(I) İlk Defa Karşılaşılan Arıza</v>
          </cell>
          <cell r="U263" t="str">
            <v>Bozankaya</v>
          </cell>
          <cell r="V263" t="str">
            <v>Tasarım</v>
          </cell>
          <cell r="W263" t="str">
            <v>Evet</v>
          </cell>
          <cell r="X263" t="str">
            <v>TURCK OTOMASYON TİC. LTD.ŞTİ.</v>
          </cell>
          <cell r="AD263" t="str">
            <v>*Ekipman değiştirilecek</v>
          </cell>
          <cell r="AE263">
            <v>45519.594444444403</v>
          </cell>
          <cell r="AG263" t="str">
            <v>TSL</v>
          </cell>
          <cell r="AH263" t="str">
            <v>SESLI UYARI CIHAZI</v>
          </cell>
          <cell r="AI263" t="str">
            <v>M110-7057</v>
          </cell>
          <cell r="AJ263">
            <v>1</v>
          </cell>
          <cell r="AL263" t="str">
            <v/>
          </cell>
          <cell r="AM263" t="str">
            <v/>
          </cell>
          <cell r="AP263" t="str">
            <v/>
          </cell>
          <cell r="AQ263" t="str">
            <v>23325/327014</v>
          </cell>
          <cell r="AT263" t="str">
            <v/>
          </cell>
          <cell r="AV263" t="str">
            <v/>
          </cell>
          <cell r="AW263" t="str">
            <v/>
          </cell>
          <cell r="AX263" t="str">
            <v/>
          </cell>
          <cell r="AZ263">
            <v>1</v>
          </cell>
          <cell r="BA263">
            <v>45519.645833333299</v>
          </cell>
        </row>
        <row r="264">
          <cell r="C264" t="str">
            <v>KAY5+6</v>
          </cell>
          <cell r="D264" t="str">
            <v>3874(3)</v>
          </cell>
          <cell r="E264" t="str">
            <v>RB</v>
          </cell>
          <cell r="F264">
            <v>82744</v>
          </cell>
          <cell r="G264" t="str">
            <v>BOZ-KAY5+6-FF-263</v>
          </cell>
          <cell r="H264">
            <v>45519.597916666702</v>
          </cell>
          <cell r="I264" t="str">
            <v>Depo/Depot</v>
          </cell>
          <cell r="J264" t="str">
            <v>Müşteri</v>
          </cell>
          <cell r="L264" t="str">
            <v>Kapı</v>
          </cell>
          <cell r="M264" t="str">
            <v>7 numaralı kapı buzzer sesi az geliyor</v>
          </cell>
          <cell r="N264" t="str">
            <v>Kapı buzzer değişimi yapıldı</v>
          </cell>
          <cell r="P264" t="str">
            <v>C-Uyarı, sürüş devamlılığı</v>
          </cell>
          <cell r="Q264" t="str">
            <v>C(Sisteme etki etmeyen arıza)</v>
          </cell>
          <cell r="R264" t="str">
            <v>N.A(Yaralanma yok)</v>
          </cell>
          <cell r="S264" t="str">
            <v>(III) Farklı Araçlarda Tekrarlayan Arıza</v>
          </cell>
          <cell r="U264" t="str">
            <v>Tedarikçi</v>
          </cell>
          <cell r="V264" t="str">
            <v>TSL</v>
          </cell>
          <cell r="W264" t="str">
            <v>Evet</v>
          </cell>
          <cell r="X264" t="str">
            <v>TURCK OTOMASYON TİC. LTD.ŞTİ.</v>
          </cell>
          <cell r="AD264" t="str">
            <v>*Ekipman değiştirilecek</v>
          </cell>
          <cell r="AE264">
            <v>45519.599305555603</v>
          </cell>
          <cell r="AG264" t="str">
            <v>TSL</v>
          </cell>
          <cell r="AH264" t="str">
            <v>SESLI UYARI CIHAZI</v>
          </cell>
          <cell r="AI264" t="str">
            <v>M110-7057</v>
          </cell>
          <cell r="AJ264">
            <v>1</v>
          </cell>
          <cell r="AL264" t="str">
            <v/>
          </cell>
          <cell r="AM264" t="str">
            <v/>
          </cell>
          <cell r="AP264" t="str">
            <v/>
          </cell>
          <cell r="AQ264" t="str">
            <v>22495/309718</v>
          </cell>
          <cell r="AT264" t="str">
            <v/>
          </cell>
          <cell r="AV264" t="str">
            <v/>
          </cell>
          <cell r="AW264" t="str">
            <v/>
          </cell>
          <cell r="AX264" t="str">
            <v/>
          </cell>
          <cell r="AZ264">
            <v>1</v>
          </cell>
          <cell r="BA264">
            <v>45519.645833333299</v>
          </cell>
        </row>
        <row r="265">
          <cell r="C265" t="str">
            <v>KAY5+6</v>
          </cell>
          <cell r="D265" t="str">
            <v>3874(3)</v>
          </cell>
          <cell r="E265" t="str">
            <v>RA</v>
          </cell>
          <cell r="F265">
            <v>82744</v>
          </cell>
          <cell r="G265" t="str">
            <v>BOZ-KAY5+6-FF-264</v>
          </cell>
          <cell r="H265">
            <v>45520.219444444403</v>
          </cell>
          <cell r="I265" t="str">
            <v>Hat/Line</v>
          </cell>
          <cell r="J265" t="str">
            <v>Müşteri</v>
          </cell>
          <cell r="L265" t="str">
            <v>Kapı</v>
          </cell>
          <cell r="M265" t="str">
            <v>6 numaralı kapı flash code 3 hatası veriyor</v>
          </cell>
          <cell r="N265" t="str">
            <v>Aracın DCU ve S2 switch değişimi yapıldı arıza devam etmektedir</v>
          </cell>
          <cell r="P265" t="str">
            <v>A-Sürüşü engeller</v>
          </cell>
          <cell r="Q265" t="str">
            <v>B(Servisten çekmeye etki eden arıza)</v>
          </cell>
          <cell r="R265" t="str">
            <v>N.A(Yaralanma yok)</v>
          </cell>
          <cell r="S265" t="str">
            <v>(I) İlk Defa Karşılaşılan Arıza</v>
          </cell>
          <cell r="U265" t="str">
            <v>Tedarikçi</v>
          </cell>
          <cell r="V265" t="str">
            <v>KNORR-BREMSE GMBH DİVİSİON IFE AUTO</v>
          </cell>
          <cell r="W265" t="str">
            <v/>
          </cell>
          <cell r="X265" t="str">
            <v>KNORR-BREMSE GMBH DİVİSİON IFE AUTO</v>
          </cell>
          <cell r="AD265" t="str">
            <v>*Arıza çözülecek</v>
          </cell>
          <cell r="AE265">
            <v>45520.220833333296</v>
          </cell>
          <cell r="AG265" t="str">
            <v>IFE</v>
          </cell>
          <cell r="AH265" t="str">
            <v>PRM'LI ÇİFTLİ KAPI</v>
          </cell>
          <cell r="AI265" t="str">
            <v>M110-7082</v>
          </cell>
          <cell r="AJ265">
            <v>1</v>
          </cell>
          <cell r="AL265" t="str">
            <v/>
          </cell>
          <cell r="AM265" t="str">
            <v/>
          </cell>
          <cell r="AP265" t="str">
            <v/>
          </cell>
          <cell r="AQ265" t="str">
            <v>-</v>
          </cell>
          <cell r="AT265" t="str">
            <v/>
          </cell>
          <cell r="AV265" t="str">
            <v/>
          </cell>
          <cell r="AW265" t="str">
            <v/>
          </cell>
          <cell r="AX265" t="str">
            <v/>
          </cell>
          <cell r="AZ265">
            <v>1</v>
          </cell>
          <cell r="BA265">
            <v>45520.625</v>
          </cell>
        </row>
        <row r="266">
          <cell r="C266" t="str">
            <v>KAY5+6</v>
          </cell>
          <cell r="D266" t="str">
            <v>3877(6)</v>
          </cell>
          <cell r="E266" t="str">
            <v>MA</v>
          </cell>
          <cell r="F266">
            <v>54202</v>
          </cell>
          <cell r="G266" t="str">
            <v>BOZ-KAY5+6-FF-265</v>
          </cell>
          <cell r="H266">
            <v>45524.340277777803</v>
          </cell>
          <cell r="I266" t="str">
            <v>Depo/Depot</v>
          </cell>
          <cell r="J266" t="str">
            <v>Müşteri</v>
          </cell>
          <cell r="L266" t="str">
            <v>Autocoupler</v>
          </cell>
          <cell r="M266" t="str">
            <v>Kuplör dil motoru sürekli çalışıyor</v>
          </cell>
          <cell r="N266" t="str">
            <v/>
          </cell>
          <cell r="P266" t="str">
            <v>C-Uyarı, sürüş devamlılığı</v>
          </cell>
          <cell r="Q266" t="str">
            <v>B(Servisten çekmeye etki eden arıza)</v>
          </cell>
          <cell r="R266" t="str">
            <v>N.A(Yaralanma yok)</v>
          </cell>
          <cell r="S266" t="str">
            <v>(I) İlk Defa Karşılaşılan Arıza</v>
          </cell>
          <cell r="U266" t="str">
            <v>Tedarikçi</v>
          </cell>
          <cell r="V266" t="str">
            <v>Bozankaya</v>
          </cell>
          <cell r="W266" t="str">
            <v>Evet</v>
          </cell>
          <cell r="X266" t="str">
            <v>DELLNER COUPLERC AB</v>
          </cell>
          <cell r="AD266" t="str">
            <v>*Arıza çözülecek</v>
          </cell>
          <cell r="AE266">
            <v>45524.345833333296</v>
          </cell>
          <cell r="AG266" t="str">
            <v/>
          </cell>
          <cell r="AH266" t="str">
            <v>OTOMATIK KUPLÖR DELLNER</v>
          </cell>
          <cell r="AI266" t="str">
            <v>M350-7062</v>
          </cell>
          <cell r="AJ266">
            <v>1</v>
          </cell>
          <cell r="AL266" t="str">
            <v/>
          </cell>
          <cell r="AM266" t="str">
            <v/>
          </cell>
          <cell r="AP266" t="str">
            <v/>
          </cell>
          <cell r="AQ266" t="str">
            <v/>
          </cell>
          <cell r="AT266" t="str">
            <v/>
          </cell>
          <cell r="AV266" t="str">
            <v/>
          </cell>
          <cell r="AW266" t="str">
            <v/>
          </cell>
          <cell r="AX266" t="str">
            <v/>
          </cell>
          <cell r="AZ266" t="str">
            <v/>
          </cell>
          <cell r="BA266" t="str">
            <v/>
          </cell>
        </row>
        <row r="267">
          <cell r="C267" t="str">
            <v>KAY5+6</v>
          </cell>
          <cell r="D267" t="str">
            <v>3877(6)</v>
          </cell>
          <cell r="E267" t="str">
            <v>P</v>
          </cell>
          <cell r="F267">
            <v>54400</v>
          </cell>
          <cell r="G267" t="str">
            <v>BOZ-KAY5+6-FF-266</v>
          </cell>
          <cell r="H267">
            <v>45526.210416666698</v>
          </cell>
          <cell r="I267" t="str">
            <v>Hat/Line</v>
          </cell>
          <cell r="J267" t="str">
            <v>Müşteri</v>
          </cell>
          <cell r="L267" t="str">
            <v>Pantograf</v>
          </cell>
          <cell r="M267" t="str">
            <v>ARAÇ İSTASYONDA RESETLENDİ ARAÇ HSCB KAPATMADI 1 SEFER İPTALİ OLDU.</v>
          </cell>
          <cell r="N267" t="str">
            <v>PANTOGRAF BASKI AYARI YAPILDI. TEST EDİLDİ.</v>
          </cell>
          <cell r="P267" t="str">
            <v>A-Sürüşü engeller</v>
          </cell>
          <cell r="Q267" t="str">
            <v>B(Servisten çekmeye etki eden arıza)</v>
          </cell>
          <cell r="R267" t="str">
            <v>N.A(Yaralanma yok)</v>
          </cell>
          <cell r="S267" t="str">
            <v>(I) İlk Defa Karşılaşılan Arıza</v>
          </cell>
          <cell r="U267" t="str">
            <v>Bozankaya</v>
          </cell>
          <cell r="V267" t="str">
            <v>Üretim</v>
          </cell>
          <cell r="W267" t="str">
            <v>Evet</v>
          </cell>
          <cell r="X267" t="str">
            <v>STEMMANN-POLSKA SP. Z O.O.</v>
          </cell>
          <cell r="AD267" t="str">
            <v>*Ekipman tamir edilecek</v>
          </cell>
          <cell r="AE267">
            <v>45526.471516203703</v>
          </cell>
          <cell r="AG267" t="str">
            <v>STEMMAN-TECHNIC</v>
          </cell>
          <cell r="AH267" t="str">
            <v>PANTOGRAF KOMPLESI</v>
          </cell>
          <cell r="AI267" t="str">
            <v>P710-7019</v>
          </cell>
          <cell r="AJ267" t="str">
            <v/>
          </cell>
          <cell r="AL267" t="str">
            <v/>
          </cell>
          <cell r="AM267" t="str">
            <v/>
          </cell>
          <cell r="AP267" t="str">
            <v/>
          </cell>
          <cell r="AQ267" t="str">
            <v/>
          </cell>
          <cell r="AT267" t="str">
            <v/>
          </cell>
          <cell r="AV267" t="str">
            <v/>
          </cell>
          <cell r="AW267" t="str">
            <v/>
          </cell>
          <cell r="AX267" t="str">
            <v/>
          </cell>
          <cell r="AZ267">
            <v>1</v>
          </cell>
          <cell r="BA267">
            <v>45526.5625</v>
          </cell>
        </row>
        <row r="268">
          <cell r="C268" t="str">
            <v>KAY5+6</v>
          </cell>
          <cell r="D268" t="str">
            <v>3875(4)</v>
          </cell>
          <cell r="E268" t="str">
            <v>MA</v>
          </cell>
          <cell r="F268">
            <v>34800</v>
          </cell>
          <cell r="G268" t="str">
            <v>BOZ-KAY5+6-FF-267</v>
          </cell>
          <cell r="H268">
            <v>45530.225694444402</v>
          </cell>
          <cell r="I268" t="str">
            <v>Depo/Depot</v>
          </cell>
          <cell r="J268" t="str">
            <v>Müşteri</v>
          </cell>
          <cell r="L268" t="str">
            <v>PA/PIS/CCTV</v>
          </cell>
          <cell r="M268" t="str">
            <v>Aracın NVR arızalı</v>
          </cell>
          <cell r="N268" t="str">
            <v>Araç NVR resetlendi.Arıza devamlılığı görülmedi</v>
          </cell>
          <cell r="P268" t="str">
            <v>C-Uyarı, sürüş devamlılığı</v>
          </cell>
          <cell r="Q268" t="str">
            <v>C(Sisteme etki etmeyen arıza)</v>
          </cell>
          <cell r="R268" t="str">
            <v>N.A(Yaralanma yok)</v>
          </cell>
          <cell r="S268" t="str">
            <v>(I) İlk Defa Karşılaşılan Arıza</v>
          </cell>
          <cell r="U268" t="str">
            <v>Tedarikçi</v>
          </cell>
          <cell r="V268" t="str">
            <v>NSC</v>
          </cell>
          <cell r="W268" t="str">
            <v>Evet</v>
          </cell>
          <cell r="X268" t="str">
            <v>NSC TEKNOLOJİ ve İNŞAAT LTD.ŞTİ.</v>
          </cell>
          <cell r="AD268" t="str">
            <v>*Arıza çözülecek</v>
          </cell>
          <cell r="AE268">
            <v>45531.503865740699</v>
          </cell>
          <cell r="AG268" t="str">
            <v>NSC</v>
          </cell>
          <cell r="AH268" t="str">
            <v>XKAYIT CİHAZI(NVR)</v>
          </cell>
          <cell r="AI268" t="str">
            <v>E810-7002</v>
          </cell>
          <cell r="AJ268" t="str">
            <v/>
          </cell>
          <cell r="AL268" t="str">
            <v/>
          </cell>
          <cell r="AM268" t="str">
            <v/>
          </cell>
          <cell r="AP268" t="str">
            <v/>
          </cell>
          <cell r="AQ268" t="str">
            <v/>
          </cell>
          <cell r="AT268" t="str">
            <v/>
          </cell>
          <cell r="AV268" t="str">
            <v/>
          </cell>
          <cell r="AW268" t="str">
            <v/>
          </cell>
          <cell r="AX268" t="str">
            <v/>
          </cell>
          <cell r="AZ268">
            <v>1</v>
          </cell>
          <cell r="BA268">
            <v>45531.541666666701</v>
          </cell>
        </row>
        <row r="269">
          <cell r="C269" t="str">
            <v>KAY5+6</v>
          </cell>
          <cell r="D269" t="str">
            <v>3875(4)</v>
          </cell>
          <cell r="E269" t="str">
            <v>MA</v>
          </cell>
          <cell r="F269">
            <v>57800</v>
          </cell>
          <cell r="G269" t="str">
            <v>BOZ-KAY5+6-FF-268</v>
          </cell>
          <cell r="H269">
            <v>45530.645833333299</v>
          </cell>
          <cell r="I269" t="str">
            <v>Hat/Line</v>
          </cell>
          <cell r="J269" t="str">
            <v>Müşteri</v>
          </cell>
          <cell r="L269" t="str">
            <v>PA/PIS/CCTV</v>
          </cell>
          <cell r="M269" t="str">
            <v>KABİN CA KAMERA GÖRÜNTÜLERİ GELMİYOR.</v>
          </cell>
          <cell r="N269" t="str">
            <v>PANEL PC DE PROGRAM 5 DEFA ARKA ARKAYA AÇILMIŞ BU NEDENLE DONMA YAPMIŞ DÜZELTİLDİ.</v>
          </cell>
          <cell r="P269" t="str">
            <v>A-Sürüşü engeller</v>
          </cell>
          <cell r="Q269" t="str">
            <v>B(Servisten çekmeye etki eden arıza)</v>
          </cell>
          <cell r="R269" t="str">
            <v>N.A(Yaralanma yok)</v>
          </cell>
          <cell r="S269" t="str">
            <v>(III) Farklı Araçlarda Tekrarlayan Arıza</v>
          </cell>
          <cell r="U269" t="str">
            <v>Tedarikçi</v>
          </cell>
          <cell r="V269" t="str">
            <v>NSC</v>
          </cell>
          <cell r="W269" t="str">
            <v/>
          </cell>
          <cell r="X269" t="str">
            <v>NSC TEKNOLOJİ ve İNŞAAT LTD.ŞTİ.</v>
          </cell>
          <cell r="AD269" t="str">
            <v>*Ekipman tamir edilecek</v>
          </cell>
          <cell r="AE269">
            <v>45530.666666666701</v>
          </cell>
          <cell r="AG269" t="str">
            <v>NSC</v>
          </cell>
          <cell r="AH269" t="str">
            <v>CCTV EKRANI</v>
          </cell>
          <cell r="AI269" t="str">
            <v>E810-7145</v>
          </cell>
          <cell r="AJ269" t="str">
            <v/>
          </cell>
          <cell r="AL269" t="str">
            <v/>
          </cell>
          <cell r="AM269" t="str">
            <v/>
          </cell>
          <cell r="AP269" t="str">
            <v/>
          </cell>
          <cell r="AQ269" t="str">
            <v/>
          </cell>
          <cell r="AT269" t="str">
            <v/>
          </cell>
          <cell r="AV269" t="str">
            <v/>
          </cell>
          <cell r="AW269" t="str">
            <v/>
          </cell>
          <cell r="AX269" t="str">
            <v/>
          </cell>
          <cell r="AZ269">
            <v>1</v>
          </cell>
          <cell r="BA269">
            <v>45530.708333333299</v>
          </cell>
        </row>
        <row r="270">
          <cell r="C270" t="str">
            <v>KAY5+6</v>
          </cell>
          <cell r="D270" t="str">
            <v>3878(7)</v>
          </cell>
          <cell r="E270" t="str">
            <v>MA</v>
          </cell>
          <cell r="F270">
            <v>15000</v>
          </cell>
          <cell r="G270" t="str">
            <v>BOZ-KAY5+6-FF-269</v>
          </cell>
          <cell r="H270">
            <v>45531.312974537002</v>
          </cell>
          <cell r="I270" t="str">
            <v>Depo/Depot</v>
          </cell>
          <cell r="J270" t="str">
            <v>Müşteri</v>
          </cell>
          <cell r="L270" t="str">
            <v>PA/PIS/CCTV</v>
          </cell>
          <cell r="M270" t="str">
            <v>Panel pc ekranları yok</v>
          </cell>
          <cell r="N270" t="str">
            <v>CA CB Kabinlere panel pc montajı yapılıp ıp ve kabin ayarları yapıldı</v>
          </cell>
          <cell r="P270" t="str">
            <v>C-Uyarı, sürüş devamlılığı</v>
          </cell>
          <cell r="Q270" t="str">
            <v>C(Sisteme etki etmeyen arıza)</v>
          </cell>
          <cell r="R270" t="str">
            <v>N.A(Yaralanma yok)</v>
          </cell>
          <cell r="S270" t="str">
            <v>(I) İlk Defa Karşılaşılan Arıza</v>
          </cell>
          <cell r="U270" t="str">
            <v>Tedarikçi</v>
          </cell>
          <cell r="V270" t="str">
            <v>NSC</v>
          </cell>
          <cell r="W270" t="str">
            <v>Evet</v>
          </cell>
          <cell r="X270" t="str">
            <v>NSC TEKNOLOJİ ve İNŞAAT LTD.ŞTİ.</v>
          </cell>
          <cell r="AD270" t="str">
            <v>*Ekipman değiştirilecek</v>
          </cell>
          <cell r="AE270">
            <v>45531.521307870396</v>
          </cell>
          <cell r="AG270" t="str">
            <v>NSC</v>
          </cell>
          <cell r="AH270" t="str">
            <v>CCTV EKRANI</v>
          </cell>
          <cell r="AI270" t="str">
            <v>E810-7145</v>
          </cell>
          <cell r="AJ270" t="str">
            <v/>
          </cell>
          <cell r="AL270" t="str">
            <v/>
          </cell>
          <cell r="AM270" t="str">
            <v/>
          </cell>
          <cell r="AP270" t="str">
            <v/>
          </cell>
          <cell r="AQ270" t="str">
            <v/>
          </cell>
          <cell r="AT270" t="str">
            <v/>
          </cell>
          <cell r="AV270" t="str">
            <v/>
          </cell>
          <cell r="AW270" t="str">
            <v/>
          </cell>
          <cell r="AX270" t="str">
            <v/>
          </cell>
          <cell r="AZ270">
            <v>1</v>
          </cell>
          <cell r="BA270">
            <v>45531.583333333299</v>
          </cell>
        </row>
        <row r="271">
          <cell r="C271" t="str">
            <v>KAY5+6</v>
          </cell>
          <cell r="D271" t="str">
            <v>3878(7)</v>
          </cell>
          <cell r="E271" t="str">
            <v>MA</v>
          </cell>
          <cell r="F271">
            <v>59333</v>
          </cell>
          <cell r="G271" t="str">
            <v>BOZ-KAY5+6-FF-270</v>
          </cell>
          <cell r="H271">
            <v>45532.547222222202</v>
          </cell>
          <cell r="I271" t="str">
            <v>Depo/Depot</v>
          </cell>
          <cell r="J271" t="str">
            <v>BOZANKAYA - SSH</v>
          </cell>
          <cell r="L271" t="str">
            <v>Kabin Masası</v>
          </cell>
          <cell r="M271" t="str">
            <v>HMI EKRANI PEMBELEŞMEYE BAŞLAMIŞ</v>
          </cell>
          <cell r="N271" t="str">
            <v/>
          </cell>
          <cell r="P271" t="str">
            <v>C-Uyarı, sürüş devamlılığı</v>
          </cell>
          <cell r="Q271" t="str">
            <v>C(Sisteme etki etmeyen arıza)</v>
          </cell>
          <cell r="R271" t="str">
            <v>N.A(Yaralanma yok)</v>
          </cell>
          <cell r="S271" t="str">
            <v>(I) İlk Defa Karşılaşılan Arıza</v>
          </cell>
          <cell r="U271" t="str">
            <v>Tedarikçi</v>
          </cell>
          <cell r="V271" t="str">
            <v>MEDCOM SP. Z O.O.</v>
          </cell>
          <cell r="W271" t="str">
            <v>Evet</v>
          </cell>
          <cell r="X271" t="str">
            <v>MEDCOM SP. Z O.O.</v>
          </cell>
          <cell r="AD271" t="str">
            <v>*Ekipman değiştirilecek</v>
          </cell>
          <cell r="AE271">
            <v>45532.552083333299</v>
          </cell>
          <cell r="AG271" t="str">
            <v>MEDCOM</v>
          </cell>
          <cell r="AH271" t="str">
            <v>INC 90 SMALL TOUCH ONLY</v>
          </cell>
          <cell r="AI271" t="str">
            <v>E300-7058</v>
          </cell>
          <cell r="AJ271" t="str">
            <v/>
          </cell>
          <cell r="AL271" t="str">
            <v/>
          </cell>
          <cell r="AM271" t="str">
            <v/>
          </cell>
          <cell r="AP271" t="str">
            <v/>
          </cell>
          <cell r="AQ271" t="str">
            <v/>
          </cell>
          <cell r="AT271" t="str">
            <v/>
          </cell>
          <cell r="AV271" t="str">
            <v/>
          </cell>
          <cell r="AW271" t="str">
            <v/>
          </cell>
          <cell r="AX271" t="str">
            <v/>
          </cell>
          <cell r="AZ271" t="str">
            <v/>
          </cell>
          <cell r="BA271" t="str">
            <v/>
          </cell>
        </row>
        <row r="272">
          <cell r="C272" t="str">
            <v>KAY5+6</v>
          </cell>
          <cell r="D272" t="str">
            <v>3880(9)</v>
          </cell>
          <cell r="E272" t="str">
            <v>RA</v>
          </cell>
          <cell r="F272">
            <v>40028</v>
          </cell>
          <cell r="G272" t="str">
            <v>BOZ-KAY5+6-FF-271</v>
          </cell>
          <cell r="H272">
            <v>45539.487500000003</v>
          </cell>
          <cell r="I272" t="str">
            <v>Hat/Line</v>
          </cell>
          <cell r="J272" t="str">
            <v>Müşteri</v>
          </cell>
          <cell r="L272" t="str">
            <v>HVAC Yolcu</v>
          </cell>
          <cell r="M272" t="str">
            <v>YOLCU BÖLÜMÜ SICAK</v>
          </cell>
          <cell r="N272" t="str">
            <v>MASTERCARD RESETLENDİ. PROGRAM ATILDI.KLİMALAR AKTİF.(CA VE RA) ÇALIŞIYOR.</v>
          </cell>
          <cell r="P272" t="str">
            <v>B-Hız veya güç azalması</v>
          </cell>
          <cell r="Q272" t="str">
            <v>B(Servisten çekmeye etki eden arıza)</v>
          </cell>
          <cell r="R272" t="str">
            <v>N.A(Yaralanma yok)</v>
          </cell>
          <cell r="S272" t="str">
            <v>(III) Farklı Araçlarda Tekrarlayan Arıza</v>
          </cell>
          <cell r="U272" t="str">
            <v>Tedarikçi</v>
          </cell>
          <cell r="V272" t="str">
            <v>ELTESAN ELEKTRO MEKANİK SOĞUTMA SAN</v>
          </cell>
          <cell r="W272" t="str">
            <v>Evet</v>
          </cell>
          <cell r="X272" t="str">
            <v>ELTESAN ELEKTRO MEKANİK SOĞUTMA SAN</v>
          </cell>
          <cell r="AD272" t="str">
            <v>Yeni yazılım yüklendi</v>
          </cell>
          <cell r="AE272">
            <v>45539.5</v>
          </cell>
          <cell r="AG272" t="str">
            <v>Eltesan</v>
          </cell>
          <cell r="AH272" t="str">
            <v>KLIMA UNITESİ /Eltesan/Hispacold 41,5 kW</v>
          </cell>
          <cell r="AI272" t="str">
            <v>H500-7240</v>
          </cell>
          <cell r="AJ272" t="str">
            <v/>
          </cell>
          <cell r="AL272" t="str">
            <v/>
          </cell>
          <cell r="AM272" t="str">
            <v/>
          </cell>
          <cell r="AP272" t="str">
            <v/>
          </cell>
          <cell r="AQ272" t="str">
            <v/>
          </cell>
          <cell r="AT272" t="str">
            <v/>
          </cell>
          <cell r="AV272" t="str">
            <v/>
          </cell>
          <cell r="AW272" t="str">
            <v/>
          </cell>
          <cell r="AX272" t="str">
            <v/>
          </cell>
          <cell r="AZ272">
            <v>1</v>
          </cell>
          <cell r="BA272">
            <v>45539.583333333299</v>
          </cell>
        </row>
        <row r="273">
          <cell r="C273" t="str">
            <v>KAY5+6</v>
          </cell>
          <cell r="D273" t="str">
            <v>3876(5)</v>
          </cell>
          <cell r="E273" t="str">
            <v>MB</v>
          </cell>
          <cell r="F273">
            <v>81850</v>
          </cell>
          <cell r="G273" t="str">
            <v>BOZ-KAY5+6-FF-272</v>
          </cell>
          <cell r="H273">
            <v>45540.601388888899</v>
          </cell>
          <cell r="I273" t="str">
            <v>Hat/Line</v>
          </cell>
          <cell r="J273" t="str">
            <v>Müşteri</v>
          </cell>
          <cell r="L273" t="str">
            <v>PA/PIS/CCTV</v>
          </cell>
          <cell r="M273" t="str">
            <v>Analog ayna kamera çalışmıyor ekranda beyaz gözüküyor</v>
          </cell>
          <cell r="N273" t="str">
            <v>Kamera değişimi yapıldı</v>
          </cell>
          <cell r="P273" t="str">
            <v>C-Uyarı, sürüş devamlılığı</v>
          </cell>
          <cell r="Q273" t="str">
            <v>B(Servisten çekmeye etki eden arıza)</v>
          </cell>
          <cell r="R273" t="str">
            <v>N.A(Yaralanma yok)</v>
          </cell>
          <cell r="S273" t="str">
            <v>(I) İlk Defa Karşılaşılan Arıza</v>
          </cell>
          <cell r="U273" t="str">
            <v>Tedarikçi</v>
          </cell>
          <cell r="V273" t="str">
            <v>Bozankaya</v>
          </cell>
          <cell r="W273" t="str">
            <v>Evet</v>
          </cell>
          <cell r="X273" t="str">
            <v>STONKAM CO ., LTD</v>
          </cell>
          <cell r="AD273" t="str">
            <v>*Ekipman değiştirilecek</v>
          </cell>
          <cell r="AE273">
            <v>45540.6027777778</v>
          </cell>
          <cell r="AG273" t="str">
            <v>STONKAM CO</v>
          </cell>
          <cell r="AH273" t="str">
            <v>AYNA KAMERA</v>
          </cell>
          <cell r="AI273" t="str">
            <v>E810-7150</v>
          </cell>
          <cell r="AJ273">
            <v>1</v>
          </cell>
          <cell r="AL273" t="str">
            <v/>
          </cell>
          <cell r="AM273" t="str">
            <v/>
          </cell>
          <cell r="AP273" t="str">
            <v/>
          </cell>
          <cell r="AQ273" t="str">
            <v/>
          </cell>
          <cell r="AT273" t="str">
            <v/>
          </cell>
          <cell r="AV273" t="str">
            <v/>
          </cell>
          <cell r="AW273" t="str">
            <v/>
          </cell>
          <cell r="AX273" t="str">
            <v/>
          </cell>
          <cell r="AZ273">
            <v>1</v>
          </cell>
          <cell r="BA273">
            <v>45540.645833333299</v>
          </cell>
        </row>
        <row r="274">
          <cell r="C274" t="str">
            <v>KAY5+6</v>
          </cell>
          <cell r="D274" t="str">
            <v>3874(3)</v>
          </cell>
          <cell r="E274" t="str">
            <v>MA</v>
          </cell>
          <cell r="F274">
            <v>88196</v>
          </cell>
          <cell r="G274" t="str">
            <v>BOZ-KAY5+6-FF-273</v>
          </cell>
          <cell r="H274">
            <v>45541.284027777801</v>
          </cell>
          <cell r="I274" t="str">
            <v>Hat/Line</v>
          </cell>
          <cell r="J274" t="str">
            <v>Müşteri</v>
          </cell>
          <cell r="L274" t="str">
            <v>Silecek</v>
          </cell>
          <cell r="M274" t="str">
            <v>A KABİN SİLECEK ÇALIŞMIYOR.</v>
          </cell>
          <cell r="N274" t="str">
            <v>SİLECEK KOLU GEVŞEDİĞİ İÇİN SİLECEK ÇALIŞMIYORDU. KOL SIKILANDI. SİLECEK ÇALIŞIYOR.</v>
          </cell>
          <cell r="P274" t="str">
            <v>C-Uyarı, sürüş devamlılığı</v>
          </cell>
          <cell r="Q274" t="str">
            <v>A(Hareket etmeyi engelleyen arıza)</v>
          </cell>
          <cell r="R274" t="str">
            <v>N.A(Yaralanma yok)</v>
          </cell>
          <cell r="S274" t="str">
            <v>(III) Farklı Araçlarda Tekrarlayan Arıza</v>
          </cell>
          <cell r="U274" t="str">
            <v>Tedarikçi</v>
          </cell>
          <cell r="V274" t="str">
            <v>Bozankaya</v>
          </cell>
          <cell r="W274" t="str">
            <v>Evet</v>
          </cell>
          <cell r="X274" t="str">
            <v>DENİZLER OTOMOTİV SAN. VE TİC.LTD.Ş</v>
          </cell>
          <cell r="AD274" t="str">
            <v>*Ekipman tamir edilecek</v>
          </cell>
          <cell r="AE274">
            <v>45541.3125</v>
          </cell>
          <cell r="AG274" t="str">
            <v>DENİZLER</v>
          </cell>
          <cell r="AH274" t="str">
            <v>SİLECEK MEKANİZMASI Denizler / M.11.2506</v>
          </cell>
          <cell r="AI274" t="str">
            <v>M100-7066</v>
          </cell>
          <cell r="AJ274">
            <v>1</v>
          </cell>
          <cell r="AL274" t="str">
            <v/>
          </cell>
          <cell r="AM274" t="str">
            <v/>
          </cell>
          <cell r="AP274" t="str">
            <v/>
          </cell>
          <cell r="AQ274" t="str">
            <v/>
          </cell>
          <cell r="AT274" t="str">
            <v/>
          </cell>
          <cell r="AV274" t="str">
            <v/>
          </cell>
          <cell r="AW274" t="str">
            <v/>
          </cell>
          <cell r="AX274" t="str">
            <v/>
          </cell>
          <cell r="AZ274">
            <v>1</v>
          </cell>
          <cell r="BA274">
            <v>45541.375</v>
          </cell>
        </row>
        <row r="275">
          <cell r="C275" t="str">
            <v>KAY5+6</v>
          </cell>
          <cell r="D275" t="str">
            <v>3875(4)</v>
          </cell>
          <cell r="E275" t="str">
            <v>RA</v>
          </cell>
          <cell r="F275">
            <v>60703</v>
          </cell>
          <cell r="G275" t="str">
            <v>BOZ-KAY5+6-FF-274</v>
          </cell>
          <cell r="H275">
            <v>45544.488194444399</v>
          </cell>
          <cell r="I275" t="str">
            <v>Hat/Line</v>
          </cell>
          <cell r="J275" t="str">
            <v>Müşteri</v>
          </cell>
          <cell r="L275" t="str">
            <v>PA/PIS/CCTV</v>
          </cell>
          <cell r="M275" t="str">
            <v>beyaz ekran arızası var</v>
          </cell>
          <cell r="N275" t="str">
            <v>ekran değişimi yapıldı</v>
          </cell>
          <cell r="P275" t="str">
            <v>C-Uyarı, sürüş devamlılığı</v>
          </cell>
          <cell r="Q275" t="str">
            <v>C(Sisteme etki etmeyen arıza)</v>
          </cell>
          <cell r="R275" t="str">
            <v>N.A(Yaralanma yok)</v>
          </cell>
          <cell r="S275" t="str">
            <v>(II) Aynı Araçta Tekrarlayan Arıza</v>
          </cell>
          <cell r="U275" t="str">
            <v>Tedarikçi</v>
          </cell>
          <cell r="V275" t="str">
            <v>ATAK ULAŞIM SAN.TİC.LTD.ŞTİ.</v>
          </cell>
          <cell r="W275" t="str">
            <v>Evet</v>
          </cell>
          <cell r="X275" t="str">
            <v>ATAK ULAŞIM SAN.TİC.LTD.ŞTİ.</v>
          </cell>
          <cell r="AD275" t="str">
            <v>*Ekipman değiştirilecek</v>
          </cell>
          <cell r="AE275">
            <v>45544.4907060185</v>
          </cell>
          <cell r="AG275" t="str">
            <v>Atak</v>
          </cell>
          <cell r="AH275" t="str">
            <v>28.6"  EKRAN</v>
          </cell>
          <cell r="AI275" t="str">
            <v>E840-7120</v>
          </cell>
          <cell r="AJ275">
            <v>1</v>
          </cell>
          <cell r="AL275" t="str">
            <v/>
          </cell>
          <cell r="AM275" t="str">
            <v/>
          </cell>
          <cell r="AP275" t="str">
            <v/>
          </cell>
          <cell r="AQ275" t="str">
            <v>202201110004</v>
          </cell>
          <cell r="AT275" t="str">
            <v/>
          </cell>
          <cell r="AV275" t="str">
            <v/>
          </cell>
          <cell r="AW275" t="str">
            <v/>
          </cell>
          <cell r="AX275" t="str">
            <v/>
          </cell>
          <cell r="AZ275">
            <v>1</v>
          </cell>
          <cell r="BA275">
            <v>45544.5625</v>
          </cell>
        </row>
        <row r="276">
          <cell r="C276" t="str">
            <v>KAY5+6</v>
          </cell>
          <cell r="D276" t="str">
            <v>3875(4)</v>
          </cell>
          <cell r="E276" t="str">
            <v>RA</v>
          </cell>
          <cell r="F276">
            <v>60703</v>
          </cell>
          <cell r="G276" t="str">
            <v>BOZ-KAY5+6-FF-275</v>
          </cell>
          <cell r="H276">
            <v>45544.493055555598</v>
          </cell>
          <cell r="I276" t="str">
            <v>Hat/Line</v>
          </cell>
          <cell r="J276" t="str">
            <v>Müşteri</v>
          </cell>
          <cell r="L276" t="str">
            <v>PA/PIS/CCTV</v>
          </cell>
          <cell r="M276" t="str">
            <v>ekrana görüntü gelmiyor</v>
          </cell>
          <cell r="N276" t="str">
            <v>Ekran değişimi yapıldı</v>
          </cell>
          <cell r="P276" t="str">
            <v>C-Uyarı, sürüş devamlılığı</v>
          </cell>
          <cell r="Q276" t="str">
            <v>B(Servisten çekmeye etki eden arıza)</v>
          </cell>
          <cell r="R276" t="str">
            <v>N.A(Yaralanma yok)</v>
          </cell>
          <cell r="S276" t="str">
            <v>(II) Aynı Araçta Tekrarlayan Arıza</v>
          </cell>
          <cell r="U276" t="str">
            <v>Tedarikçi</v>
          </cell>
          <cell r="V276" t="str">
            <v>ATAK ULAŞIM SAN.TİC.LTD.ŞTİ.</v>
          </cell>
          <cell r="W276" t="str">
            <v>Evet</v>
          </cell>
          <cell r="X276" t="str">
            <v>ATAK ULAŞIM SAN.TİC.LTD.ŞTİ.</v>
          </cell>
          <cell r="AD276" t="str">
            <v>*Ekipman değiştirilecek</v>
          </cell>
          <cell r="AE276">
            <v>45544.494768518503</v>
          </cell>
          <cell r="AG276" t="str">
            <v>Atak</v>
          </cell>
          <cell r="AH276" t="str">
            <v>28.6"  EKRAN</v>
          </cell>
          <cell r="AI276" t="str">
            <v>E840-7120</v>
          </cell>
          <cell r="AJ276">
            <v>1</v>
          </cell>
          <cell r="AL276" t="str">
            <v/>
          </cell>
          <cell r="AM276" t="str">
            <v/>
          </cell>
          <cell r="AP276" t="str">
            <v/>
          </cell>
          <cell r="AQ276" t="str">
            <v>202319120001</v>
          </cell>
          <cell r="AT276" t="str">
            <v/>
          </cell>
          <cell r="AV276" t="str">
            <v/>
          </cell>
          <cell r="AW276" t="str">
            <v/>
          </cell>
          <cell r="AX276" t="str">
            <v/>
          </cell>
          <cell r="AZ276">
            <v>1</v>
          </cell>
          <cell r="BA276">
            <v>45544.541666666701</v>
          </cell>
        </row>
        <row r="277">
          <cell r="C277" t="str">
            <v>KAY5+6</v>
          </cell>
          <cell r="D277" t="str">
            <v>3873(2)</v>
          </cell>
          <cell r="E277" t="str">
            <v>MB</v>
          </cell>
          <cell r="F277">
            <v>92961</v>
          </cell>
          <cell r="G277" t="str">
            <v>BOZ-KAY5+6-FF-276</v>
          </cell>
          <cell r="H277">
            <v>45544.648611111101</v>
          </cell>
          <cell r="I277" t="str">
            <v>Depo/Depot</v>
          </cell>
          <cell r="J277" t="str">
            <v>BOZANKAYA - SSH</v>
          </cell>
          <cell r="L277" t="str">
            <v>PA/PIS/CCTV</v>
          </cell>
          <cell r="M277" t="str">
            <v>ekrana enerji gelip  gidiyor</v>
          </cell>
          <cell r="N277" t="str">
            <v>ekran değişimi yapıldı</v>
          </cell>
          <cell r="P277" t="str">
            <v>C-Uyarı, sürüş devamlılığı</v>
          </cell>
          <cell r="Q277" t="str">
            <v>B(Servisten çekmeye etki eden arıza)</v>
          </cell>
          <cell r="R277" t="str">
            <v>N.A(Yaralanma yok)</v>
          </cell>
          <cell r="S277" t="str">
            <v>(II) Aynı Araçta Tekrarlayan Arıza</v>
          </cell>
          <cell r="U277" t="str">
            <v>Tedarikçi</v>
          </cell>
          <cell r="V277" t="str">
            <v>NSC</v>
          </cell>
          <cell r="W277" t="str">
            <v>Evet</v>
          </cell>
          <cell r="X277" t="str">
            <v>NSC TEKNOLOJİ ve İNŞAAT LTD.ŞTİ.</v>
          </cell>
          <cell r="AD277" t="str">
            <v>*Ekipman değiştirilecek</v>
          </cell>
          <cell r="AE277">
            <v>45544.650381944397</v>
          </cell>
          <cell r="AG277" t="str">
            <v>NSC</v>
          </cell>
          <cell r="AH277" t="str">
            <v>CCTV EKRANI</v>
          </cell>
          <cell r="AI277" t="str">
            <v>E810-7145</v>
          </cell>
          <cell r="AJ277">
            <v>1</v>
          </cell>
          <cell r="AL277" t="str">
            <v/>
          </cell>
          <cell r="AM277" t="str">
            <v/>
          </cell>
          <cell r="AP277" t="str">
            <v/>
          </cell>
          <cell r="AQ277" t="str">
            <v>20231001002</v>
          </cell>
          <cell r="AT277" t="str">
            <v/>
          </cell>
          <cell r="AV277" t="str">
            <v/>
          </cell>
          <cell r="AW277" t="str">
            <v/>
          </cell>
          <cell r="AX277" t="str">
            <v/>
          </cell>
          <cell r="AZ277">
            <v>1</v>
          </cell>
          <cell r="BA277">
            <v>45544.6875</v>
          </cell>
        </row>
        <row r="278">
          <cell r="C278" t="str">
            <v>KAY5+6</v>
          </cell>
          <cell r="D278" t="str">
            <v>3881(10)</v>
          </cell>
          <cell r="E278" t="str">
            <v>MA</v>
          </cell>
          <cell r="F278">
            <v>34850</v>
          </cell>
          <cell r="G278" t="str">
            <v>BOZ-KAY5+6-FF-277</v>
          </cell>
          <cell r="H278">
            <v>45545.4819444444</v>
          </cell>
          <cell r="I278" t="str">
            <v>Depo/Depot</v>
          </cell>
          <cell r="J278" t="str">
            <v>BOZANKAYA - SSH</v>
          </cell>
          <cell r="L278" t="str">
            <v>Kabin Masası</v>
          </cell>
          <cell r="M278" t="str">
            <v>indikatör panelinde patlak ledler var</v>
          </cell>
          <cell r="N278" t="str">
            <v>değişimi yapıldı</v>
          </cell>
          <cell r="P278" t="str">
            <v>C-Uyarı, sürüş devamlılığı</v>
          </cell>
          <cell r="Q278" t="str">
            <v>C(Sisteme etki etmeyen arıza)</v>
          </cell>
          <cell r="R278" t="str">
            <v>N.A(Yaralanma yok)</v>
          </cell>
          <cell r="S278" t="str">
            <v>(II) Aynı Araçta Tekrarlayan Arıza</v>
          </cell>
          <cell r="U278" t="str">
            <v>Tedarikçi</v>
          </cell>
          <cell r="V278" t="str">
            <v>ATAK ULAŞIM SAN.TİC.LTD.ŞTİ.</v>
          </cell>
          <cell r="W278" t="str">
            <v>Evet</v>
          </cell>
          <cell r="X278" t="str">
            <v>ATAK ULAŞIM SAN.TİC.LTD.ŞTİ.</v>
          </cell>
          <cell r="AD278" t="str">
            <v>*Ekipman değiştirilecek</v>
          </cell>
          <cell r="AE278">
            <v>45545.5</v>
          </cell>
          <cell r="AG278" t="str">
            <v>Atak</v>
          </cell>
          <cell r="AH278" t="str">
            <v>İNDİKATÖR PANELİ</v>
          </cell>
          <cell r="AI278" t="str">
            <v>E300-7007</v>
          </cell>
          <cell r="AJ278">
            <v>1</v>
          </cell>
          <cell r="AL278" t="str">
            <v/>
          </cell>
          <cell r="AM278" t="str">
            <v/>
          </cell>
          <cell r="AP278" t="str">
            <v/>
          </cell>
          <cell r="AQ278" t="str">
            <v/>
          </cell>
          <cell r="AT278" t="str">
            <v/>
          </cell>
          <cell r="AV278" t="str">
            <v/>
          </cell>
          <cell r="AW278" t="str">
            <v/>
          </cell>
          <cell r="AX278" t="str">
            <v/>
          </cell>
          <cell r="AZ278">
            <v>1</v>
          </cell>
          <cell r="BA278">
            <v>45545.541666666701</v>
          </cell>
        </row>
        <row r="279">
          <cell r="C279" t="str">
            <v>KAY5+6</v>
          </cell>
          <cell r="D279" t="str">
            <v>3881(10)</v>
          </cell>
          <cell r="E279" t="str">
            <v>MB</v>
          </cell>
          <cell r="F279">
            <v>34545</v>
          </cell>
          <cell r="G279" t="str">
            <v>BOZ-KAY5+6-FF-278</v>
          </cell>
          <cell r="H279">
            <v>45545.682638888902</v>
          </cell>
          <cell r="I279" t="str">
            <v>Hat/Line</v>
          </cell>
          <cell r="J279" t="str">
            <v>Müşteri</v>
          </cell>
          <cell r="L279" t="str">
            <v>İvme Kolu</v>
          </cell>
          <cell r="M279" t="str">
            <v>İVME KOLU SABİT DEĞİL YERİNDEN ÇIKIYOR.</v>
          </cell>
          <cell r="N279" t="str">
            <v>CİVATA GEVŞEDİĞİ İÇİN İVME KOLU ÇIKIYORDU. LOCTİTE UYGULANARAK SIKILANDI.</v>
          </cell>
          <cell r="P279" t="str">
            <v>C-Uyarı, sürüş devamlılığı</v>
          </cell>
          <cell r="Q279" t="str">
            <v>A(Hareket etmeyi engelleyen arıza)</v>
          </cell>
          <cell r="R279" t="str">
            <v>N.A(Yaralanma yok)</v>
          </cell>
          <cell r="S279" t="str">
            <v>(II) Aynı Araçta Tekrarlayan Arıza</v>
          </cell>
          <cell r="U279" t="str">
            <v>Tedarikçi</v>
          </cell>
          <cell r="V279" t="str">
            <v>MEDCOM SP. Z O.O.</v>
          </cell>
          <cell r="W279" t="str">
            <v>Evet</v>
          </cell>
          <cell r="X279" t="str">
            <v>MEDCOM SP. Z O.O.</v>
          </cell>
          <cell r="AD279" t="str">
            <v>*Ekipman tamir edilecek</v>
          </cell>
          <cell r="AE279">
            <v>45546.208333333299</v>
          </cell>
          <cell r="AG279" t="str">
            <v>Medcom</v>
          </cell>
          <cell r="AH279" t="str">
            <v>MASTER CONTRROLER S334 C36B</v>
          </cell>
          <cell r="AI279" t="str">
            <v>E300-7001</v>
          </cell>
          <cell r="AJ279" t="str">
            <v/>
          </cell>
          <cell r="AL279" t="str">
            <v/>
          </cell>
          <cell r="AM279" t="str">
            <v/>
          </cell>
          <cell r="AP279" t="str">
            <v/>
          </cell>
          <cell r="AQ279" t="str">
            <v/>
          </cell>
          <cell r="AT279" t="str">
            <v/>
          </cell>
          <cell r="AV279" t="str">
            <v/>
          </cell>
          <cell r="AW279" t="str">
            <v/>
          </cell>
          <cell r="AX279" t="str">
            <v/>
          </cell>
          <cell r="AZ279">
            <v>1</v>
          </cell>
          <cell r="BA279">
            <v>45546.333333333299</v>
          </cell>
        </row>
        <row r="280">
          <cell r="C280" t="str">
            <v>KAY5+6</v>
          </cell>
          <cell r="D280" t="str">
            <v>3882(11)</v>
          </cell>
          <cell r="E280" t="str">
            <v>MA</v>
          </cell>
          <cell r="F280">
            <v>22056</v>
          </cell>
          <cell r="G280" t="str">
            <v>BOZ-KAY5+6-FF-279</v>
          </cell>
          <cell r="H280">
            <v>45546.324999999997</v>
          </cell>
          <cell r="I280" t="str">
            <v>Hat/Line</v>
          </cell>
          <cell r="J280" t="str">
            <v>Müşteri</v>
          </cell>
          <cell r="L280" t="str">
            <v>E-Kabinet</v>
          </cell>
          <cell r="M280" t="str">
            <v>ARAÇ TÜM BOJİLER İÇİN FREN ARIZASI VERDİ HSCB KAPATMADI 4 SEFERDE 14 DK TEHİR YAŞANDI</v>
          </cell>
          <cell r="N280" t="str">
            <v>PUSH BUTTON KABLOSU ISINMIŞ YANMIŞ DEĞİŞİMİ YAPILDI</v>
          </cell>
          <cell r="P280" t="str">
            <v>A-Sürüşü engeller</v>
          </cell>
          <cell r="Q280" t="str">
            <v>A(Hareket etmeyi engelleyen arıza)</v>
          </cell>
          <cell r="R280" t="str">
            <v>N.A(Yaralanma yok)</v>
          </cell>
          <cell r="S280" t="str">
            <v>(I) İlk Defa Karşılaşılan Arıza</v>
          </cell>
          <cell r="U280" t="str">
            <v>Bozankaya</v>
          </cell>
          <cell r="V280" t="str">
            <v>Tasarım</v>
          </cell>
          <cell r="W280" t="str">
            <v/>
          </cell>
          <cell r="X280" t="str">
            <v>GENERAL TEKNİK ELEKTRONİK TESİSAT</v>
          </cell>
          <cell r="AD280" t="str">
            <v/>
          </cell>
          <cell r="AE280">
            <v>45546.333333333299</v>
          </cell>
          <cell r="AG280" t="str">
            <v>Bozankaya</v>
          </cell>
          <cell r="AH280" t="str">
            <v>IP67 PUSHBUTTON</v>
          </cell>
          <cell r="AI280" t="str">
            <v>D145-7001</v>
          </cell>
          <cell r="AJ280">
            <v>1</v>
          </cell>
          <cell r="AL280" t="str">
            <v/>
          </cell>
          <cell r="AM280" t="str">
            <v/>
          </cell>
          <cell r="AP280" t="str">
            <v/>
          </cell>
          <cell r="AQ280" t="str">
            <v/>
          </cell>
          <cell r="AT280" t="str">
            <v/>
          </cell>
          <cell r="AV280" t="str">
            <v/>
          </cell>
          <cell r="AW280" t="str">
            <v/>
          </cell>
          <cell r="AX280" t="str">
            <v/>
          </cell>
          <cell r="AZ280">
            <v>1</v>
          </cell>
          <cell r="BA280">
            <v>45546.625</v>
          </cell>
        </row>
        <row r="281">
          <cell r="C281" t="str">
            <v>KAY5+6</v>
          </cell>
          <cell r="D281" t="str">
            <v>3880(9)</v>
          </cell>
          <cell r="E281" t="str">
            <v>MA</v>
          </cell>
          <cell r="F281">
            <v>44912</v>
          </cell>
          <cell r="G281" t="str">
            <v>BOZ-KAY5+6-FF-280</v>
          </cell>
          <cell r="H281">
            <v>45552.472418981502</v>
          </cell>
          <cell r="I281" t="str">
            <v>Hat/Line</v>
          </cell>
          <cell r="J281" t="str">
            <v>Müşteri</v>
          </cell>
          <cell r="L281" t="str">
            <v>PA/PIS/CCTV</v>
          </cell>
          <cell r="M281" t="str">
            <v>Kapı üstü ekranda görüntü gözükmüyor.</v>
          </cell>
          <cell r="N281" t="str">
            <v>Değişimi yapıldı.</v>
          </cell>
          <cell r="P281" t="str">
            <v>C-Uyarı, sürüş devamlılığı</v>
          </cell>
          <cell r="Q281" t="str">
            <v>B(Servisten çekmeye etki eden arıza)</v>
          </cell>
          <cell r="R281" t="str">
            <v>N.A(Yaralanma yok)</v>
          </cell>
          <cell r="S281" t="str">
            <v>(II) Aynı Araçta Tekrarlayan Arıza</v>
          </cell>
          <cell r="U281" t="str">
            <v>Tedarikçi</v>
          </cell>
          <cell r="V281" t="str">
            <v>ATAK ULAŞIM SAN.TİC.LTD.ŞTİ.</v>
          </cell>
          <cell r="W281" t="str">
            <v>Evet</v>
          </cell>
          <cell r="X281" t="str">
            <v>ATAK ULAŞIM SAN.TİC.LTD.ŞTİ.</v>
          </cell>
          <cell r="AD281" t="str">
            <v>*Ekipman değiştirilecek</v>
          </cell>
          <cell r="AE281">
            <v>45552.479270833297</v>
          </cell>
          <cell r="AG281" t="str">
            <v>Atak</v>
          </cell>
          <cell r="AH281" t="str">
            <v>STRETCH LCD EKRAN</v>
          </cell>
          <cell r="AI281" t="str">
            <v>E410-7003</v>
          </cell>
          <cell r="AJ281">
            <v>1</v>
          </cell>
          <cell r="AL281" t="str">
            <v/>
          </cell>
          <cell r="AM281" t="str">
            <v/>
          </cell>
          <cell r="AP281" t="str">
            <v/>
          </cell>
          <cell r="AQ281" t="str">
            <v/>
          </cell>
          <cell r="AT281" t="str">
            <v/>
          </cell>
          <cell r="AV281" t="str">
            <v/>
          </cell>
          <cell r="AW281" t="str">
            <v/>
          </cell>
          <cell r="AX281" t="str">
            <v/>
          </cell>
          <cell r="AZ281">
            <v>1</v>
          </cell>
          <cell r="BA281">
            <v>45552.5835069444</v>
          </cell>
        </row>
        <row r="282">
          <cell r="C282" t="str">
            <v>KAY5+6</v>
          </cell>
          <cell r="D282" t="str">
            <v>3875(4)</v>
          </cell>
          <cell r="E282" t="str">
            <v>MB</v>
          </cell>
          <cell r="F282">
            <v>63103</v>
          </cell>
          <cell r="G282" t="str">
            <v>BOZ-KAY5+6-FF-281</v>
          </cell>
          <cell r="H282">
            <v>45553.822222222203</v>
          </cell>
          <cell r="I282" t="str">
            <v>Hat/Line</v>
          </cell>
          <cell r="J282" t="str">
            <v>Müşteri</v>
          </cell>
          <cell r="L282" t="str">
            <v>Silecek</v>
          </cell>
          <cell r="M282" t="str">
            <v>SİLECEK ARIZALI MAKİNİST TERS DÖNDÜĞÜNÜ BİLDİRDİ.</v>
          </cell>
          <cell r="N282" t="str">
            <v>SİLECEK DÜZELTİLDİ. AYARLANDI.</v>
          </cell>
          <cell r="P282" t="str">
            <v>C-Uyarı, sürüş devamlılığı</v>
          </cell>
          <cell r="Q282" t="str">
            <v>A(Hareket etmeyi engelleyen arıza)</v>
          </cell>
          <cell r="R282" t="str">
            <v>N.A(Yaralanma yok)</v>
          </cell>
          <cell r="S282" t="str">
            <v>(III) Farklı Araçlarda Tekrarlayan Arıza</v>
          </cell>
          <cell r="U282" t="str">
            <v>Tedarikçi</v>
          </cell>
          <cell r="V282" t="str">
            <v>Bozankaya</v>
          </cell>
          <cell r="W282" t="str">
            <v>Evet</v>
          </cell>
          <cell r="X282" t="str">
            <v>DENİZLER OTOMOTİV SAN. VE TİC.LTD.Ş</v>
          </cell>
          <cell r="AD282" t="str">
            <v>*Ekipman tamir edilecek</v>
          </cell>
          <cell r="AE282">
            <v>45554.208333333299</v>
          </cell>
          <cell r="AG282" t="str">
            <v>DENİZLER</v>
          </cell>
          <cell r="AH282" t="str">
            <v>SİLECEK MEKANİZMASI Denizler / M.11.2506</v>
          </cell>
          <cell r="AI282" t="str">
            <v>M100-7066</v>
          </cell>
          <cell r="AJ282">
            <v>1</v>
          </cell>
          <cell r="AL282" t="str">
            <v/>
          </cell>
          <cell r="AM282" t="str">
            <v/>
          </cell>
          <cell r="AP282" t="str">
            <v/>
          </cell>
          <cell r="AQ282" t="str">
            <v/>
          </cell>
          <cell r="AT282" t="str">
            <v/>
          </cell>
          <cell r="AV282" t="str">
            <v/>
          </cell>
          <cell r="AW282" t="str">
            <v/>
          </cell>
          <cell r="AX282" t="str">
            <v/>
          </cell>
          <cell r="AZ282">
            <v>1</v>
          </cell>
          <cell r="BA282">
            <v>45554.291666666701</v>
          </cell>
        </row>
        <row r="283">
          <cell r="C283" t="str">
            <v>KAY5+6</v>
          </cell>
          <cell r="D283" t="str">
            <v>3875(4)</v>
          </cell>
          <cell r="E283" t="str">
            <v>MB</v>
          </cell>
          <cell r="F283">
            <v>63723</v>
          </cell>
          <cell r="G283" t="str">
            <v>BOZ-KAY5+6-FF-282</v>
          </cell>
          <cell r="H283">
            <v>45555.385416666701</v>
          </cell>
          <cell r="I283" t="str">
            <v>Hat/Line</v>
          </cell>
          <cell r="J283" t="str">
            <v>Müşteri</v>
          </cell>
          <cell r="L283" t="str">
            <v>Silecek</v>
          </cell>
          <cell r="M283" t="str">
            <v>SİLECEK ARIZALI</v>
          </cell>
          <cell r="N283" t="str">
            <v>SİLECEK CİVATASI GEVŞEDİĞİ İÇİN MEKANİZMA BOŞA DÖNÜYORDU CİVATA SIKILANDI.</v>
          </cell>
          <cell r="P283" t="str">
            <v>C-Uyarı, sürüş devamlılığı</v>
          </cell>
          <cell r="Q283" t="str">
            <v>A(Hareket etmeyi engelleyen arıza)</v>
          </cell>
          <cell r="R283" t="str">
            <v>N.A(Yaralanma yok)</v>
          </cell>
          <cell r="S283" t="str">
            <v>(III) Farklı Araçlarda Tekrarlayan Arıza</v>
          </cell>
          <cell r="U283" t="str">
            <v>Tedarikçi</v>
          </cell>
          <cell r="V283" t="str">
            <v>Bozankaya</v>
          </cell>
          <cell r="W283" t="str">
            <v>Evet</v>
          </cell>
          <cell r="X283" t="str">
            <v>DENİZLER OTOMOTİV SAN. VE TİC.LTD.Ş</v>
          </cell>
          <cell r="AD283" t="str">
            <v>*Ekipman tamir edilecek</v>
          </cell>
          <cell r="AE283">
            <v>45555.416666666701</v>
          </cell>
          <cell r="AG283" t="str">
            <v>DENİZLER</v>
          </cell>
          <cell r="AH283" t="str">
            <v>SİLECEK MEKANİZMASI Denizler / M.11.2506</v>
          </cell>
          <cell r="AI283" t="str">
            <v>M100-7066</v>
          </cell>
          <cell r="AJ283">
            <v>1</v>
          </cell>
          <cell r="AL283" t="str">
            <v/>
          </cell>
          <cell r="AM283" t="str">
            <v/>
          </cell>
          <cell r="AP283" t="str">
            <v/>
          </cell>
          <cell r="AQ283" t="str">
            <v/>
          </cell>
          <cell r="AT283" t="str">
            <v/>
          </cell>
          <cell r="AV283" t="str">
            <v/>
          </cell>
          <cell r="AW283" t="str">
            <v/>
          </cell>
          <cell r="AX283" t="str">
            <v/>
          </cell>
          <cell r="AZ283">
            <v>1</v>
          </cell>
          <cell r="BA283">
            <v>45555.458333333299</v>
          </cell>
        </row>
        <row r="284">
          <cell r="C284" t="str">
            <v>KAY5+6</v>
          </cell>
          <cell r="D284" t="str">
            <v>3878(7)</v>
          </cell>
          <cell r="E284" t="str">
            <v>MA</v>
          </cell>
          <cell r="F284">
            <v>64236</v>
          </cell>
          <cell r="G284" t="str">
            <v>BOZ-KAY5+6-FF-283</v>
          </cell>
          <cell r="H284">
            <v>45555.561805555597</v>
          </cell>
          <cell r="I284" t="str">
            <v>Hat/Line</v>
          </cell>
          <cell r="J284" t="str">
            <v>Müşteri</v>
          </cell>
          <cell r="L284" t="str">
            <v>PA/PIS/CCTV</v>
          </cell>
          <cell r="M284" t="str">
            <v>İÇ ANONS SİSTEMİ KURULMASINA RAĞMEN ÇALIŞMADI. TEKRAR KURULDU TERS YÖNDE ANONS YAPTIĞI BİLDİRİLDİ.</v>
          </cell>
          <cell r="N284" t="str">
            <v/>
          </cell>
          <cell r="P284" t="str">
            <v>C-Uyarı, sürüş devamlılığı</v>
          </cell>
          <cell r="Q284" t="str">
            <v>B(Servisten çekmeye etki eden arıza)</v>
          </cell>
          <cell r="R284" t="str">
            <v>N.A(Yaralanma yok)</v>
          </cell>
          <cell r="S284" t="str">
            <v>(II) Aynı Araçta Tekrarlayan Arıza</v>
          </cell>
          <cell r="U284" t="str">
            <v>Tedarikçi</v>
          </cell>
          <cell r="V284" t="str">
            <v>ATAK ULAŞIM SAN.TİC.LTD.ŞTİ.</v>
          </cell>
          <cell r="W284" t="str">
            <v>Evet</v>
          </cell>
          <cell r="X284" t="str">
            <v>ATAK ULAŞIM SAN.TİC.LTD.ŞTİ.</v>
          </cell>
          <cell r="AD284" t="str">
            <v>*Arıza çözülecek</v>
          </cell>
          <cell r="AE284">
            <v>45555.569444444402</v>
          </cell>
          <cell r="AG284" t="str">
            <v>Atak</v>
          </cell>
          <cell r="AH284" t="str">
            <v>Merkez Ünite AU300 (train bus, vehicle b</v>
          </cell>
          <cell r="AI284" t="str">
            <v>E840-7002</v>
          </cell>
          <cell r="AJ284">
            <v>1</v>
          </cell>
          <cell r="AL284" t="str">
            <v/>
          </cell>
          <cell r="AM284" t="str">
            <v/>
          </cell>
          <cell r="AP284" t="str">
            <v/>
          </cell>
          <cell r="AQ284" t="str">
            <v/>
          </cell>
          <cell r="AT284" t="str">
            <v/>
          </cell>
          <cell r="AV284" t="str">
            <v/>
          </cell>
          <cell r="AW284" t="str">
            <v/>
          </cell>
          <cell r="AX284" t="str">
            <v/>
          </cell>
          <cell r="AZ284">
            <v>1</v>
          </cell>
          <cell r="BA284">
            <v>45555.625</v>
          </cell>
        </row>
        <row r="285">
          <cell r="C285" t="str">
            <v>KAY5+6</v>
          </cell>
          <cell r="D285" t="str">
            <v>3880(9)</v>
          </cell>
          <cell r="E285" t="str">
            <v>MA</v>
          </cell>
          <cell r="F285">
            <v>46806</v>
          </cell>
          <cell r="G285" t="str">
            <v>BOZ-KAY5+6-FF-284</v>
          </cell>
          <cell r="H285">
            <v>45559.3569444444</v>
          </cell>
          <cell r="I285" t="str">
            <v>Depo/Depot</v>
          </cell>
          <cell r="J285" t="str">
            <v>BOZANKAYA - SSH</v>
          </cell>
          <cell r="L285" t="str">
            <v>PA/PIS/CCTV</v>
          </cell>
          <cell r="M285" t="str">
            <v>Ekran Mavi renk gösteriyordu</v>
          </cell>
          <cell r="N285" t="str">
            <v>Ekran değişimi yapıldı</v>
          </cell>
          <cell r="P285" t="str">
            <v>C-Uyarı, sürüş devamlılığı</v>
          </cell>
          <cell r="Q285" t="str">
            <v>C(Sisteme etki etmeyen arıza)</v>
          </cell>
          <cell r="R285" t="str">
            <v>N.A(Yaralanma yok)</v>
          </cell>
          <cell r="S285" t="str">
            <v>(III) Farklı Araçlarda Tekrarlayan Arıza</v>
          </cell>
          <cell r="U285" t="str">
            <v>Tedarikçi</v>
          </cell>
          <cell r="V285" t="str">
            <v>ATAK ULAŞIM SAN.TİC.LTD.ŞTİ.</v>
          </cell>
          <cell r="W285" t="str">
            <v>Evet</v>
          </cell>
          <cell r="X285" t="str">
            <v>ATAK ULAŞIM SAN.TİC.LTD.ŞTİ.</v>
          </cell>
          <cell r="AD285" t="str">
            <v>*Ekipman değiştirilecek</v>
          </cell>
          <cell r="AE285">
            <v>45559.358333333301</v>
          </cell>
          <cell r="AG285" t="str">
            <v>Atak</v>
          </cell>
          <cell r="AH285" t="str">
            <v>STRETCH LCD EKRAN</v>
          </cell>
          <cell r="AI285" t="str">
            <v>E410-7003</v>
          </cell>
          <cell r="AJ285">
            <v>1</v>
          </cell>
          <cell r="AL285" t="str">
            <v/>
          </cell>
          <cell r="AM285" t="str">
            <v/>
          </cell>
          <cell r="AP285">
            <v>45559.359027777798</v>
          </cell>
          <cell r="AQ285" t="str">
            <v>202313020083</v>
          </cell>
          <cell r="AT285" t="str">
            <v/>
          </cell>
          <cell r="AV285" t="str">
            <v/>
          </cell>
          <cell r="AW285" t="str">
            <v/>
          </cell>
          <cell r="AX285" t="str">
            <v/>
          </cell>
          <cell r="AZ285">
            <v>1</v>
          </cell>
          <cell r="BA285">
            <v>45559.359722222202</v>
          </cell>
        </row>
        <row r="286">
          <cell r="C286" t="str">
            <v>KAY5+6</v>
          </cell>
          <cell r="D286" t="str">
            <v>3874(3)</v>
          </cell>
          <cell r="E286" t="str">
            <v>P</v>
          </cell>
          <cell r="F286">
            <v>4896</v>
          </cell>
          <cell r="G286" t="str">
            <v>BOZ-KAY5+6-FF-285</v>
          </cell>
          <cell r="H286">
            <v>45559.5444444444</v>
          </cell>
          <cell r="I286" t="str">
            <v>Depo/Depot</v>
          </cell>
          <cell r="J286" t="str">
            <v>Müşteri</v>
          </cell>
          <cell r="L286" t="str">
            <v>Pantograf</v>
          </cell>
          <cell r="M286" t="str">
            <v>Pantoğraf manuel kaldırma teli kırılmış</v>
          </cell>
          <cell r="N286" t="str">
            <v>Değişimi yapıldı</v>
          </cell>
          <cell r="P286" t="str">
            <v>C-Uyarı, sürüş devamlılığı</v>
          </cell>
          <cell r="Q286" t="str">
            <v>B(Servisten çekmeye etki eden arıza)</v>
          </cell>
          <cell r="R286" t="str">
            <v>N.A(Yaralanma yok)</v>
          </cell>
          <cell r="S286" t="str">
            <v>(I) İlk Defa Karşılaşılan Arıza</v>
          </cell>
          <cell r="U286" t="str">
            <v>Bozankaya</v>
          </cell>
          <cell r="V286" t="str">
            <v>Üretim</v>
          </cell>
          <cell r="W286" t="str">
            <v>Evet</v>
          </cell>
          <cell r="X286" t="str">
            <v>STEMMANN-POLSKA SP. Z O.O.</v>
          </cell>
          <cell r="AD286" t="str">
            <v>*Ekipman değiştirilecek</v>
          </cell>
          <cell r="AE286">
            <v>45559.546527777798</v>
          </cell>
          <cell r="AG286" t="str">
            <v>Bozankaya</v>
          </cell>
          <cell r="AH286" t="str">
            <v>PANTOGRAF KOMPLESI</v>
          </cell>
          <cell r="AI286" t="str">
            <v>P710-7019</v>
          </cell>
          <cell r="AJ286">
            <v>1</v>
          </cell>
          <cell r="AL286" t="str">
            <v/>
          </cell>
          <cell r="AM286" t="str">
            <v/>
          </cell>
          <cell r="AP286">
            <v>45559.547916666699</v>
          </cell>
          <cell r="AQ286" t="str">
            <v/>
          </cell>
          <cell r="AT286" t="str">
            <v/>
          </cell>
          <cell r="AV286" t="str">
            <v/>
          </cell>
          <cell r="AW286" t="str">
            <v/>
          </cell>
          <cell r="AX286" t="str">
            <v/>
          </cell>
          <cell r="AZ286">
            <v>1</v>
          </cell>
          <cell r="BA286">
            <v>45559.547245370399</v>
          </cell>
        </row>
        <row r="287">
          <cell r="C287" t="str">
            <v>KAY5+6</v>
          </cell>
          <cell r="D287" t="str">
            <v>3872(1)</v>
          </cell>
          <cell r="E287" t="str">
            <v>P</v>
          </cell>
          <cell r="F287">
            <v>88320</v>
          </cell>
          <cell r="G287" t="str">
            <v>BOZ-KAY5+6-FF-286</v>
          </cell>
          <cell r="H287">
            <v>45566.520833333299</v>
          </cell>
          <cell r="I287" t="str">
            <v>Hat/Line</v>
          </cell>
          <cell r="J287" t="str">
            <v>Müşteri</v>
          </cell>
          <cell r="L287" t="str">
            <v>PA/PIS/CCTV</v>
          </cell>
          <cell r="M287" t="str">
            <v>KAPI ÜSTÜ EKRANLAR ÇALIŞMIYOR.</v>
          </cell>
          <cell r="N287" t="str">
            <v>KONTROL EDİLDİ KAPI ÜSTÜ EKRANLAR ÇALIŞIYOR.</v>
          </cell>
          <cell r="P287" t="str">
            <v>C-Uyarı, sürüş devamlılığı</v>
          </cell>
          <cell r="Q287" t="str">
            <v>B(Servisten çekmeye etki eden arıza)</v>
          </cell>
          <cell r="R287" t="str">
            <v>N.A(Yaralanma yok)</v>
          </cell>
          <cell r="S287" t="str">
            <v>(III) Farklı Araçlarda Tekrarlayan Arıza</v>
          </cell>
          <cell r="U287" t="str">
            <v>Tedarikçi</v>
          </cell>
          <cell r="V287" t="str">
            <v>ATAK ULAŞIM SAN.TİC.LTD.ŞTİ.</v>
          </cell>
          <cell r="W287" t="str">
            <v>Evet</v>
          </cell>
          <cell r="X287" t="str">
            <v>ATAK ULAŞIM SAN.TİC.LTD.ŞTİ.</v>
          </cell>
          <cell r="AD287" t="str">
            <v>*Ekipman tamir edilecek</v>
          </cell>
          <cell r="AE287">
            <v>45566.604166666701</v>
          </cell>
          <cell r="AG287" t="str">
            <v>Atak</v>
          </cell>
          <cell r="AH287" t="str">
            <v>STRETCH LCD EKRAN</v>
          </cell>
          <cell r="AI287" t="str">
            <v>E410-7003</v>
          </cell>
          <cell r="AJ287">
            <v>3</v>
          </cell>
          <cell r="AL287" t="str">
            <v/>
          </cell>
          <cell r="AM287" t="str">
            <v/>
          </cell>
          <cell r="AP287" t="str">
            <v/>
          </cell>
          <cell r="AQ287" t="str">
            <v/>
          </cell>
          <cell r="AT287" t="str">
            <v/>
          </cell>
          <cell r="AV287" t="str">
            <v/>
          </cell>
          <cell r="AW287" t="str">
            <v/>
          </cell>
          <cell r="AX287" t="str">
            <v/>
          </cell>
          <cell r="AZ287">
            <v>1</v>
          </cell>
          <cell r="BA287">
            <v>45566.625</v>
          </cell>
        </row>
        <row r="288">
          <cell r="C288" t="str">
            <v>KAY5+6</v>
          </cell>
          <cell r="D288" t="str">
            <v>3872(1)</v>
          </cell>
          <cell r="E288" t="str">
            <v>MB</v>
          </cell>
          <cell r="F288">
            <v>89542</v>
          </cell>
          <cell r="G288" t="str">
            <v>BOZ-KAY5+6-FF-287</v>
          </cell>
          <cell r="H288">
            <v>45568.702777777798</v>
          </cell>
          <cell r="I288" t="str">
            <v>Hat/Line</v>
          </cell>
          <cell r="J288" t="str">
            <v>Müşteri</v>
          </cell>
          <cell r="L288" t="str">
            <v>Aydınlatma İç</v>
          </cell>
          <cell r="M288" t="str">
            <v>MB yolcu bölümü aydınlatmaları yanmıyor.</v>
          </cell>
          <cell r="N288" t="str">
            <v>UDX-504 konnektörü kısa devre olmuş. Pinler yanmıştı. Pinler ve konnektör kasası değiştirildi. Sorun giderildi.</v>
          </cell>
          <cell r="P288" t="str">
            <v>C-Uyarı, sürüş devamlılığı</v>
          </cell>
          <cell r="Q288" t="str">
            <v>C(Sisteme etki etmeyen arıza)</v>
          </cell>
          <cell r="R288" t="str">
            <v>N.A(Yaralanma yok)</v>
          </cell>
          <cell r="S288" t="str">
            <v>(II) Aynı Araçta Tekrarlayan Arıza</v>
          </cell>
          <cell r="U288" t="str">
            <v>Bozankaya</v>
          </cell>
          <cell r="V288" t="str">
            <v>Üretim</v>
          </cell>
          <cell r="W288" t="str">
            <v>Evet</v>
          </cell>
          <cell r="X288" t="str">
            <v>ERA ELEKTRONIK SANAYİ VE TİCARET A.</v>
          </cell>
          <cell r="AD288" t="str">
            <v>*Ekipman tamir edilecek</v>
          </cell>
          <cell r="AE288">
            <v>45569.208333333299</v>
          </cell>
          <cell r="AG288" t="str">
            <v>Bozankaya</v>
          </cell>
          <cell r="AH288" t="str">
            <v>TAVAN AYDINLATMA ARMATÜRÜ SETİ</v>
          </cell>
          <cell r="AI288" t="str">
            <v>E455-7055</v>
          </cell>
          <cell r="AJ288" t="str">
            <v/>
          </cell>
          <cell r="AL288" t="str">
            <v/>
          </cell>
          <cell r="AM288" t="str">
            <v/>
          </cell>
          <cell r="AP288" t="str">
            <v/>
          </cell>
          <cell r="AQ288" t="str">
            <v/>
          </cell>
          <cell r="AT288" t="str">
            <v/>
          </cell>
          <cell r="AV288" t="str">
            <v/>
          </cell>
          <cell r="AW288" t="str">
            <v/>
          </cell>
          <cell r="AX288" t="str">
            <v/>
          </cell>
          <cell r="AZ288">
            <v>1</v>
          </cell>
          <cell r="BA288">
            <v>45569.333333333299</v>
          </cell>
        </row>
        <row r="289">
          <cell r="C289" t="str">
            <v>KAY5+6</v>
          </cell>
          <cell r="D289" t="str">
            <v>3875(4)</v>
          </cell>
          <cell r="E289" t="str">
            <v>MB</v>
          </cell>
          <cell r="F289">
            <v>67228</v>
          </cell>
          <cell r="G289" t="str">
            <v>BOZ-KAY5+6-FF-288</v>
          </cell>
          <cell r="H289">
            <v>45569.313194444403</v>
          </cell>
          <cell r="I289" t="str">
            <v>Hat/Line</v>
          </cell>
          <cell r="J289" t="str">
            <v>Müşteri</v>
          </cell>
          <cell r="L289" t="str">
            <v>Boji</v>
          </cell>
          <cell r="M289" t="str">
            <v>MB SOL ASKI TAKOZU ÜRETİM HATASI MEVCUT</v>
          </cell>
          <cell r="N289" t="str">
            <v>ASKI TAKOZU DEĞİŞİMİ YAPILDI</v>
          </cell>
          <cell r="P289" t="str">
            <v>A-Sürüşü engeller</v>
          </cell>
          <cell r="Q289" t="str">
            <v>B(Servisten çekmeye etki eden arıza)</v>
          </cell>
          <cell r="R289" t="str">
            <v>N.A(Yaralanma yok)</v>
          </cell>
          <cell r="S289" t="str">
            <v>(I) İlk Defa Karşılaşılan Arıza</v>
          </cell>
          <cell r="U289" t="str">
            <v>Tedarikçi</v>
          </cell>
          <cell r="V289" t="str">
            <v>Bozankaya</v>
          </cell>
          <cell r="W289" t="str">
            <v/>
          </cell>
          <cell r="X289" t="str">
            <v>TMS MARS KAUÇUK ANONİM ŞİRKETİ</v>
          </cell>
          <cell r="AD289" t="str">
            <v>*Ekipman değiştirilecek</v>
          </cell>
          <cell r="AE289">
            <v>45569.314583333296</v>
          </cell>
          <cell r="AG289" t="str">
            <v>Bozankaya</v>
          </cell>
          <cell r="AH289" t="str">
            <v>ASKI TAKOZU</v>
          </cell>
          <cell r="AI289" t="str">
            <v>B120-7050</v>
          </cell>
          <cell r="AJ289">
            <v>1</v>
          </cell>
          <cell r="AL289" t="str">
            <v/>
          </cell>
          <cell r="AM289" t="str">
            <v/>
          </cell>
          <cell r="AP289" t="str">
            <v/>
          </cell>
          <cell r="AQ289" t="str">
            <v>440011103</v>
          </cell>
          <cell r="AT289" t="str">
            <v/>
          </cell>
          <cell r="AV289" t="str">
            <v/>
          </cell>
          <cell r="AW289" t="str">
            <v/>
          </cell>
          <cell r="AX289" t="str">
            <v/>
          </cell>
          <cell r="AZ289">
            <v>4</v>
          </cell>
          <cell r="BA289">
            <v>45569.625</v>
          </cell>
        </row>
        <row r="290">
          <cell r="C290" t="str">
            <v>KAY5+6</v>
          </cell>
          <cell r="D290" t="str">
            <v>3879(8)</v>
          </cell>
          <cell r="E290" t="str">
            <v>MA</v>
          </cell>
          <cell r="F290">
            <v>55092</v>
          </cell>
          <cell r="G290" t="str">
            <v>BOZ-KAY5+6-FF-289</v>
          </cell>
          <cell r="H290">
            <v>45569.444444444402</v>
          </cell>
          <cell r="I290" t="str">
            <v>Hat/Line</v>
          </cell>
          <cell r="J290" t="str">
            <v>Müşteri</v>
          </cell>
          <cell r="L290" t="str">
            <v>Giydirme Dış</v>
          </cell>
          <cell r="M290" t="str">
            <v>CA kabin el zili çalışmıyor bazen kendiliğinden çalışıyor.</v>
          </cell>
          <cell r="N290" t="str">
            <v>Zil çanı değiştirilerek arıza giderildi.</v>
          </cell>
          <cell r="P290" t="str">
            <v>C-Uyarı, sürüş devamlılığı</v>
          </cell>
          <cell r="Q290" t="str">
            <v>B(Servisten çekmeye etki eden arıza)</v>
          </cell>
          <cell r="R290" t="str">
            <v>N.A(Yaralanma yok)</v>
          </cell>
          <cell r="S290" t="str">
            <v>(I) İlk Defa Karşılaşılan Arıza</v>
          </cell>
          <cell r="U290" t="str">
            <v>Tedarikçi</v>
          </cell>
          <cell r="V290" t="str">
            <v>Bozankaya</v>
          </cell>
          <cell r="W290" t="str">
            <v>Hayır</v>
          </cell>
          <cell r="X290" t="str">
            <v>ALFA UNİON, A.S.</v>
          </cell>
          <cell r="AD290" t="str">
            <v>*Ekipman değiştirilecek</v>
          </cell>
          <cell r="AE290">
            <v>45569.458333333299</v>
          </cell>
          <cell r="AG290" t="str">
            <v>BOZANKAYA</v>
          </cell>
          <cell r="AH290" t="str">
            <v>ALFA UNION ZIL</v>
          </cell>
          <cell r="AI290" t="str">
            <v>E385-7001</v>
          </cell>
          <cell r="AJ290">
            <v>1</v>
          </cell>
          <cell r="AL290" t="str">
            <v/>
          </cell>
          <cell r="AM290" t="str">
            <v/>
          </cell>
          <cell r="AP290" t="str">
            <v/>
          </cell>
          <cell r="AQ290" t="str">
            <v/>
          </cell>
          <cell r="AT290" t="str">
            <v/>
          </cell>
          <cell r="AV290" t="str">
            <v/>
          </cell>
          <cell r="AW290" t="str">
            <v/>
          </cell>
          <cell r="AX290" t="str">
            <v/>
          </cell>
          <cell r="AZ290">
            <v>1</v>
          </cell>
          <cell r="BA290">
            <v>45569.541666666701</v>
          </cell>
        </row>
        <row r="291">
          <cell r="C291" t="str">
            <v>KAY5+6</v>
          </cell>
          <cell r="D291" t="str">
            <v>3879(8)</v>
          </cell>
          <cell r="E291" t="str">
            <v>MA</v>
          </cell>
          <cell r="F291">
            <v>54890</v>
          </cell>
          <cell r="G291" t="str">
            <v>BOZ-KAY5+6-FF-290</v>
          </cell>
          <cell r="H291">
            <v>45569.572222222203</v>
          </cell>
          <cell r="I291" t="str">
            <v>Hat/Line</v>
          </cell>
          <cell r="J291" t="str">
            <v>Müşteri</v>
          </cell>
          <cell r="L291" t="str">
            <v>İvme Kolu</v>
          </cell>
          <cell r="M291" t="str">
            <v>Zil kesik kesik çalışıyordu</v>
          </cell>
          <cell r="N291" t="str">
            <v>Zil değişimi yapıldı</v>
          </cell>
          <cell r="P291" t="str">
            <v>C-Uyarı, sürüş devamlılığı</v>
          </cell>
          <cell r="Q291" t="str">
            <v>B(Servisten çekmeye etki eden arıza)</v>
          </cell>
          <cell r="R291" t="str">
            <v>N.A(Yaralanma yok)</v>
          </cell>
          <cell r="S291" t="str">
            <v>(I) İlk Defa Karşılaşılan Arıza</v>
          </cell>
          <cell r="U291" t="str">
            <v>Tedarikçi</v>
          </cell>
          <cell r="V291" t="str">
            <v>Bozankaya</v>
          </cell>
          <cell r="W291" t="str">
            <v>Evet</v>
          </cell>
          <cell r="X291" t="str">
            <v>ALFA UNİON, A.S.</v>
          </cell>
          <cell r="AD291" t="str">
            <v>*Ekipman değiştirilecek</v>
          </cell>
          <cell r="AE291">
            <v>45569.573611111096</v>
          </cell>
          <cell r="AG291" t="str">
            <v>Bozankaya</v>
          </cell>
          <cell r="AH291" t="str">
            <v>ALFA UNION ZIL</v>
          </cell>
          <cell r="AI291" t="str">
            <v>E385-7001</v>
          </cell>
          <cell r="AJ291">
            <v>1</v>
          </cell>
          <cell r="AL291" t="str">
            <v/>
          </cell>
          <cell r="AM291" t="str">
            <v/>
          </cell>
          <cell r="AP291">
            <v>45569.579861111102</v>
          </cell>
          <cell r="AQ291" t="str">
            <v>21D0482(CSN362255)</v>
          </cell>
          <cell r="AT291" t="str">
            <v/>
          </cell>
          <cell r="AV291" t="str">
            <v/>
          </cell>
          <cell r="AW291" t="str">
            <v/>
          </cell>
          <cell r="AX291" t="str">
            <v/>
          </cell>
          <cell r="AZ291">
            <v>1</v>
          </cell>
          <cell r="BA291">
            <v>45569.5805555556</v>
          </cell>
        </row>
        <row r="292">
          <cell r="C292" t="str">
            <v>KAY5+6</v>
          </cell>
          <cell r="D292" t="str">
            <v>3880(9)</v>
          </cell>
          <cell r="E292" t="str">
            <v>P</v>
          </cell>
          <cell r="F292">
            <v>49709</v>
          </cell>
          <cell r="G292" t="str">
            <v>BOZ-KAY5+6-FF-291</v>
          </cell>
          <cell r="H292">
            <v>45569.609027777798</v>
          </cell>
          <cell r="I292" t="str">
            <v>Hat/Line</v>
          </cell>
          <cell r="J292" t="str">
            <v>Müşteri</v>
          </cell>
          <cell r="L292" t="str">
            <v>Pantograf</v>
          </cell>
          <cell r="M292" t="str">
            <v>PANTOGRAF KÖMÜRÜ BİR NOKTADA AŞIRI AŞINMA MEVCUT</v>
          </cell>
          <cell r="N292" t="str">
            <v>PANTOGRAF KÖMÜRÜ DEĞİŞİMİ YAPILDI</v>
          </cell>
          <cell r="P292" t="str">
            <v>A-Sürüşü engeller</v>
          </cell>
          <cell r="Q292" t="str">
            <v>B(Servisten çekmeye etki eden arıza)</v>
          </cell>
          <cell r="R292" t="str">
            <v>N.A(Yaralanma yok)</v>
          </cell>
          <cell r="S292" t="str">
            <v>(I) İlk Defa Karşılaşılan Arıza</v>
          </cell>
          <cell r="U292" t="str">
            <v>Müşteri</v>
          </cell>
          <cell r="V292" t="str">
            <v>Kayseri Ulaşım</v>
          </cell>
          <cell r="W292" t="str">
            <v/>
          </cell>
          <cell r="X292" t="str">
            <v>STEMMANN-POLSKA SP. Z O.O.</v>
          </cell>
          <cell r="AD292" t="str">
            <v>*Ekipman değiştirilecek</v>
          </cell>
          <cell r="AE292">
            <v>45570.5</v>
          </cell>
          <cell r="AG292" t="str">
            <v>STEMMAN-TECHNIC</v>
          </cell>
          <cell r="AH292" t="str">
            <v>PANTOGRAF KOMPLESI</v>
          </cell>
          <cell r="AI292" t="str">
            <v>P710-7019</v>
          </cell>
          <cell r="AJ292" t="str">
            <v/>
          </cell>
          <cell r="AL292" t="str">
            <v/>
          </cell>
          <cell r="AM292" t="str">
            <v/>
          </cell>
          <cell r="AP292" t="str">
            <v/>
          </cell>
          <cell r="AQ292" t="str">
            <v/>
          </cell>
          <cell r="AT292" t="str">
            <v/>
          </cell>
          <cell r="AV292" t="str">
            <v/>
          </cell>
          <cell r="AW292" t="str">
            <v/>
          </cell>
          <cell r="AX292" t="str">
            <v/>
          </cell>
          <cell r="AZ292">
            <v>2</v>
          </cell>
          <cell r="BA292">
            <v>45570.5</v>
          </cell>
        </row>
        <row r="293">
          <cell r="C293" t="str">
            <v>KAY5+6</v>
          </cell>
          <cell r="D293" t="str">
            <v>3882(11)</v>
          </cell>
          <cell r="E293" t="str">
            <v>MB</v>
          </cell>
          <cell r="F293">
            <v>27510</v>
          </cell>
          <cell r="G293" t="str">
            <v>BOZ-KAY5+6-FF-292</v>
          </cell>
          <cell r="H293">
            <v>45570.515972222202</v>
          </cell>
          <cell r="I293" t="str">
            <v>Hat/Line</v>
          </cell>
          <cell r="J293" t="str">
            <v>Müşteri</v>
          </cell>
          <cell r="L293" t="str">
            <v>Kapı</v>
          </cell>
          <cell r="M293" t="str">
            <v>3881'DEN KULLANILIRKEN ÇEKİLEN 3882 NUMARALI ARACIN TÜM KAPILARI KIRMIZI RENK ARIZALI GÖRÜNÜYOR.</v>
          </cell>
          <cell r="N293" t="str">
            <v>MASTERCARD'A YENİDEN YAZILIM YÜKLENDİ. SORUN GİDERİLDİ.</v>
          </cell>
          <cell r="P293" t="str">
            <v>B-Hız veya güç azalması</v>
          </cell>
          <cell r="Q293" t="str">
            <v>B(Servisten çekmeye etki eden arıza)</v>
          </cell>
          <cell r="R293" t="str">
            <v>N.A(Yaralanma yok)</v>
          </cell>
          <cell r="S293" t="str">
            <v>(II) Aynı Araçta Tekrarlayan Arıza</v>
          </cell>
          <cell r="U293" t="str">
            <v>Tedarikçi</v>
          </cell>
          <cell r="V293" t="str">
            <v>ELTESAN ELEKTRO MEKANİK SOĞUTMA SAN</v>
          </cell>
          <cell r="W293" t="str">
            <v>Evet</v>
          </cell>
          <cell r="X293" t="str">
            <v>ELTESAN ELEKTRO MEKANİK SOĞUTMA SAN</v>
          </cell>
          <cell r="AD293" t="str">
            <v>Yeni yazılım yüklendi</v>
          </cell>
          <cell r="AE293">
            <v>45570.520833333299</v>
          </cell>
          <cell r="AG293" t="str">
            <v>Eltesan</v>
          </cell>
          <cell r="AH293" t="str">
            <v>MASTER KONTROL ÜNİTESİ</v>
          </cell>
          <cell r="AI293" t="str">
            <v>H500-9751</v>
          </cell>
          <cell r="AJ293" t="str">
            <v/>
          </cell>
          <cell r="AL293" t="str">
            <v/>
          </cell>
          <cell r="AM293" t="str">
            <v/>
          </cell>
          <cell r="AP293" t="str">
            <v/>
          </cell>
          <cell r="AQ293" t="str">
            <v/>
          </cell>
          <cell r="AT293" t="str">
            <v/>
          </cell>
          <cell r="AV293" t="str">
            <v/>
          </cell>
          <cell r="AW293" t="str">
            <v/>
          </cell>
          <cell r="AX293" t="str">
            <v/>
          </cell>
          <cell r="AZ293">
            <v>1</v>
          </cell>
          <cell r="BA293">
            <v>45570.625</v>
          </cell>
        </row>
        <row r="294">
          <cell r="C294" t="str">
            <v>KAY5+6</v>
          </cell>
          <cell r="D294" t="str">
            <v>3882(11)</v>
          </cell>
          <cell r="E294" t="str">
            <v>MA</v>
          </cell>
          <cell r="F294">
            <v>27653</v>
          </cell>
          <cell r="G294" t="str">
            <v>BOZ-KAY5+6-FF-293</v>
          </cell>
          <cell r="H294">
            <v>45570.617361111101</v>
          </cell>
          <cell r="I294" t="str">
            <v>Hat/Line</v>
          </cell>
          <cell r="J294" t="str">
            <v>Müşteri</v>
          </cell>
          <cell r="L294" t="str">
            <v>E-Kabinet</v>
          </cell>
          <cell r="M294" t="str">
            <v>3882 CA kabinden kullanılırken kuplaj arızası verdi. Araç 5km hız limiti verdi. Resetlendi düzelme olmadı. Araç cari hatta yolcu değişimi yapılarak organize depoya çekilmesi sağlandı.</v>
          </cell>
          <cell r="N294" t="str">
            <v>MER kaydı incelendi, MM-extended sinyalinin sürekli kesildiği tespit edildi. UDX-505 AB'3 numaralı pinlerde ezilme ve geri kaçma görüldü. Yeniden pin basıldı. Arıza giderildi.</v>
          </cell>
          <cell r="P294" t="str">
            <v>A-Sürüşü engeller</v>
          </cell>
          <cell r="Q294" t="str">
            <v>A(Hareket etmeyi engelleyen arıza)</v>
          </cell>
          <cell r="R294" t="str">
            <v>N.A(Yaralanma yok)</v>
          </cell>
          <cell r="S294" t="str">
            <v>(II) Aynı Araçta Tekrarlayan Arıza</v>
          </cell>
          <cell r="U294" t="str">
            <v>Bozankaya</v>
          </cell>
          <cell r="V294" t="str">
            <v>Üretim</v>
          </cell>
          <cell r="W294" t="str">
            <v>Hayır</v>
          </cell>
          <cell r="X294" t="str">
            <v>LIGHTNING POWER MÜHENDİSLİK ELEKTRİ</v>
          </cell>
          <cell r="AD294" t="str">
            <v>*Ekipman tamir edilecek</v>
          </cell>
          <cell r="AE294">
            <v>45571.208333333299</v>
          </cell>
          <cell r="AG294" t="str">
            <v>Bozankaya</v>
          </cell>
          <cell r="AH294" t="str">
            <v>Han hinged frame plus, for 4 modules a-c</v>
          </cell>
          <cell r="AI294" t="str">
            <v>E110-7362</v>
          </cell>
          <cell r="AJ294" t="str">
            <v/>
          </cell>
          <cell r="AL294" t="str">
            <v/>
          </cell>
          <cell r="AM294" t="str">
            <v/>
          </cell>
          <cell r="AP294" t="str">
            <v/>
          </cell>
          <cell r="AQ294" t="str">
            <v/>
          </cell>
          <cell r="AT294" t="str">
            <v/>
          </cell>
          <cell r="AV294" t="str">
            <v/>
          </cell>
          <cell r="AW294" t="str">
            <v/>
          </cell>
          <cell r="AX294" t="str">
            <v/>
          </cell>
          <cell r="AZ294">
            <v>1</v>
          </cell>
          <cell r="BA294">
            <v>45571.458333333299</v>
          </cell>
        </row>
        <row r="295">
          <cell r="C295" t="str">
            <v>KAY5+6</v>
          </cell>
          <cell r="D295" t="str">
            <v>3872(1)</v>
          </cell>
          <cell r="E295" t="str">
            <v>MB</v>
          </cell>
          <cell r="F295">
            <v>89655</v>
          </cell>
          <cell r="G295" t="str">
            <v>BOZ-KAY5+6-FF-294</v>
          </cell>
          <cell r="H295">
            <v>45570.645833333299</v>
          </cell>
          <cell r="I295" t="str">
            <v>Hat/Line</v>
          </cell>
          <cell r="J295" t="str">
            <v>Müşteri</v>
          </cell>
          <cell r="L295" t="str">
            <v>Emniyet Sistemi</v>
          </cell>
          <cell r="M295" t="str">
            <v>CB PERDESİ YUKARI KALKMADI. YUKARI BAĞLANARAK GÖRÜŞ SAĞLANABİLDİ. İLDEM 5 KUMSMALL YÖNÜ 18:24 SEFERİ 5 DAKİKA TEHİRLİ ÇIKIŞ YAPTI.</v>
          </cell>
          <cell r="N295" t="str">
            <v>AYAR YAPILDI KABİN PERDESİ AŞAĞI YUKARI HAREKET EDİYOR.</v>
          </cell>
          <cell r="P295" t="str">
            <v>C-Uyarı, sürüş devamlılığı</v>
          </cell>
          <cell r="Q295" t="str">
            <v>B(Servisten çekmeye etki eden arıza)</v>
          </cell>
          <cell r="R295" t="str">
            <v>N.A(Yaralanma yok)</v>
          </cell>
          <cell r="S295" t="str">
            <v>(II) Aynı Araçta Tekrarlayan Arıza</v>
          </cell>
          <cell r="U295" t="str">
            <v>Bozankaya</v>
          </cell>
          <cell r="V295" t="str">
            <v>Üretim</v>
          </cell>
          <cell r="W295" t="str">
            <v>Evet</v>
          </cell>
          <cell r="X295" t="str">
            <v>HÜRSANPER OTOMOTİV YAN SANAYİ TİCAR</v>
          </cell>
          <cell r="AD295" t="str">
            <v>*Ekipman tamir edilecek</v>
          </cell>
          <cell r="AE295">
            <v>45571.208333333299</v>
          </cell>
          <cell r="AG295" t="str">
            <v>Bozankaya</v>
          </cell>
          <cell r="AH295" t="str">
            <v>MOTORLU ÖN PERDE</v>
          </cell>
          <cell r="AI295" t="str">
            <v>T910-7001</v>
          </cell>
          <cell r="AJ295">
            <v>1</v>
          </cell>
          <cell r="AL295" t="str">
            <v/>
          </cell>
          <cell r="AM295" t="str">
            <v/>
          </cell>
          <cell r="AP295" t="str">
            <v/>
          </cell>
          <cell r="AQ295" t="str">
            <v/>
          </cell>
          <cell r="AT295" t="str">
            <v/>
          </cell>
          <cell r="AV295" t="str">
            <v/>
          </cell>
          <cell r="AW295" t="str">
            <v/>
          </cell>
          <cell r="AX295" t="str">
            <v/>
          </cell>
          <cell r="AZ295">
            <v>1</v>
          </cell>
          <cell r="BA295">
            <v>45571.291666666701</v>
          </cell>
        </row>
        <row r="296">
          <cell r="C296" t="str">
            <v>KAY5+6</v>
          </cell>
          <cell r="D296" t="str">
            <v>3878(7)</v>
          </cell>
          <cell r="E296" t="str">
            <v>P</v>
          </cell>
          <cell r="F296">
            <v>68998</v>
          </cell>
          <cell r="G296" t="str">
            <v>BOZ-KAY5+6-FF-295</v>
          </cell>
          <cell r="H296">
            <v>45573.8215277778</v>
          </cell>
          <cell r="I296" t="str">
            <v>Hat/Line</v>
          </cell>
          <cell r="J296" t="str">
            <v>Müşteri</v>
          </cell>
          <cell r="L296" t="str">
            <v>PA/PIS/CCTV</v>
          </cell>
          <cell r="M296" t="str">
            <v>ANONS SİSTEMİ İLERLEMİYOR.</v>
          </cell>
          <cell r="N296" t="str">
            <v>ARAÇ RESETLENDİ(AU300). SİSTEM NORMALE DÖNDÜ SORUN YOK.</v>
          </cell>
          <cell r="P296" t="str">
            <v>C-Uyarı, sürüş devamlılığı</v>
          </cell>
          <cell r="Q296" t="str">
            <v>B(Servisten çekmeye etki eden arıza)</v>
          </cell>
          <cell r="R296" t="str">
            <v>N.A(Yaralanma yok)</v>
          </cell>
          <cell r="S296" t="str">
            <v>(II) Aynı Araçta Tekrarlayan Arıza</v>
          </cell>
          <cell r="U296" t="str">
            <v>Tedarikçi</v>
          </cell>
          <cell r="V296" t="str">
            <v>ATAK ULAŞIM SAN.TİC.LTD.ŞTİ.</v>
          </cell>
          <cell r="W296" t="str">
            <v>Evet</v>
          </cell>
          <cell r="X296" t="str">
            <v>ATAK ULAŞIM SAN.TİC.LTD.ŞTİ.</v>
          </cell>
          <cell r="AD296" t="str">
            <v>*Arıza çözülecek</v>
          </cell>
          <cell r="AE296">
            <v>45574.208333333299</v>
          </cell>
          <cell r="AG296" t="str">
            <v>Atak</v>
          </cell>
          <cell r="AH296" t="str">
            <v>Merkez Ünite AU300 (train bus, vehicle b</v>
          </cell>
          <cell r="AI296" t="str">
            <v>E840-7002</v>
          </cell>
          <cell r="AJ296">
            <v>1</v>
          </cell>
          <cell r="AL296" t="str">
            <v/>
          </cell>
          <cell r="AM296" t="str">
            <v/>
          </cell>
          <cell r="AP296" t="str">
            <v/>
          </cell>
          <cell r="AQ296" t="str">
            <v/>
          </cell>
          <cell r="AT296" t="str">
            <v/>
          </cell>
          <cell r="AV296" t="str">
            <v/>
          </cell>
          <cell r="AW296" t="str">
            <v/>
          </cell>
          <cell r="AX296" t="str">
            <v/>
          </cell>
          <cell r="AZ296">
            <v>1</v>
          </cell>
          <cell r="BA296">
            <v>45574.291666666701</v>
          </cell>
        </row>
        <row r="297">
          <cell r="C297" t="str">
            <v>KAY5+6</v>
          </cell>
          <cell r="D297" t="str">
            <v>3880(9)</v>
          </cell>
          <cell r="E297" t="str">
            <v>MA</v>
          </cell>
          <cell r="F297">
            <v>50553</v>
          </cell>
          <cell r="G297" t="str">
            <v>BOZ-KAY5+6-FF-296</v>
          </cell>
          <cell r="H297">
            <v>45574.463888888902</v>
          </cell>
          <cell r="I297" t="str">
            <v>Hat/Line</v>
          </cell>
          <cell r="J297" t="str">
            <v>Müşteri</v>
          </cell>
          <cell r="L297" t="str">
            <v>Kapı</v>
          </cell>
          <cell r="M297" t="str">
            <v>ARAÇ SAĞ KAPILARI AÇMADI RESETLENDİ DÜZELME OLMADI.</v>
          </cell>
          <cell r="N297" t="str">
            <v>UDX 501 KONNEKTÖRÜ SÖKÜLÜP TAKILDI. PİNLER KONTROL EDİLDİ. ARIZA GİDERİLDİ.</v>
          </cell>
          <cell r="P297" t="str">
            <v>B-Hız veya güç azalması</v>
          </cell>
          <cell r="Q297" t="str">
            <v>B(Servisten çekmeye etki eden arıza)</v>
          </cell>
          <cell r="R297" t="str">
            <v>N.A(Yaralanma yok)</v>
          </cell>
          <cell r="S297" t="str">
            <v>(II) Aynı Araçta Tekrarlayan Arıza</v>
          </cell>
          <cell r="U297" t="str">
            <v>Bozankaya</v>
          </cell>
          <cell r="V297" t="str">
            <v>Üretim</v>
          </cell>
          <cell r="W297" t="str">
            <v>Evet</v>
          </cell>
          <cell r="X297" t="str">
            <v>KNORR-BREMSE GMBH DİVİSİON IFE AUTO</v>
          </cell>
          <cell r="AD297" t="str">
            <v>*Arıza çözülecek</v>
          </cell>
          <cell r="AE297">
            <v>45574.479166666701</v>
          </cell>
          <cell r="AG297" t="str">
            <v>IFE</v>
          </cell>
          <cell r="AH297" t="str">
            <v>PRM’LI ÇİFTLİ KAPI</v>
          </cell>
          <cell r="AI297" t="str">
            <v>M110-7082</v>
          </cell>
          <cell r="AJ297" t="str">
            <v/>
          </cell>
          <cell r="AL297" t="str">
            <v/>
          </cell>
          <cell r="AM297" t="str">
            <v/>
          </cell>
          <cell r="AP297" t="str">
            <v/>
          </cell>
          <cell r="AQ297" t="str">
            <v/>
          </cell>
          <cell r="AT297" t="str">
            <v/>
          </cell>
          <cell r="AV297" t="str">
            <v/>
          </cell>
          <cell r="AW297" t="str">
            <v/>
          </cell>
          <cell r="AX297" t="str">
            <v/>
          </cell>
          <cell r="AZ297">
            <v>1</v>
          </cell>
          <cell r="BA297">
            <v>45574.541666666701</v>
          </cell>
        </row>
        <row r="298">
          <cell r="C298" t="str">
            <v>KAY5+6</v>
          </cell>
          <cell r="D298" t="str">
            <v>3874(3)</v>
          </cell>
          <cell r="E298" t="str">
            <v>MB</v>
          </cell>
          <cell r="F298">
            <v>97804</v>
          </cell>
          <cell r="G298" t="str">
            <v>BOZ-KAY5+6-FF-297</v>
          </cell>
          <cell r="H298">
            <v>45577.301388888904</v>
          </cell>
          <cell r="I298" t="str">
            <v>Depo/Depot</v>
          </cell>
          <cell r="J298" t="str">
            <v>BOZANKAYA - SSH</v>
          </cell>
          <cell r="L298" t="str">
            <v>PA/PIS/CCTV</v>
          </cell>
          <cell r="M298" t="str">
            <v>CCTV Ekran parlaklığı stabil değil</v>
          </cell>
          <cell r="N298" t="str">
            <v>Ekran değişimi</v>
          </cell>
          <cell r="P298" t="str">
            <v>C-Uyarı, sürüş devamlılığı</v>
          </cell>
          <cell r="Q298" t="str">
            <v>C(Sisteme etki etmeyen arıza)</v>
          </cell>
          <cell r="R298" t="str">
            <v>N.A(Yaralanma yok)</v>
          </cell>
          <cell r="S298" t="str">
            <v>(II) Aynı Araçta Tekrarlayan Arıza</v>
          </cell>
          <cell r="U298" t="str">
            <v>Tedarikçi</v>
          </cell>
          <cell r="V298" t="str">
            <v>NSC</v>
          </cell>
          <cell r="W298" t="str">
            <v>Evet</v>
          </cell>
          <cell r="X298" t="str">
            <v>NSC TEKNOLOJİ ve İNŞAAT LTD.ŞTİ.</v>
          </cell>
          <cell r="AD298" t="str">
            <v>*Ekipman değiştirilecek</v>
          </cell>
          <cell r="AE298">
            <v>45577.3034722222</v>
          </cell>
          <cell r="AG298" t="str">
            <v>NSC</v>
          </cell>
          <cell r="AH298" t="str">
            <v>CCTV EKRANI</v>
          </cell>
          <cell r="AI298" t="str">
            <v>E810-7145</v>
          </cell>
          <cell r="AJ298">
            <v>1</v>
          </cell>
          <cell r="AL298" t="str">
            <v/>
          </cell>
          <cell r="AM298" t="str">
            <v/>
          </cell>
          <cell r="AP298" t="str">
            <v/>
          </cell>
          <cell r="AQ298" t="str">
            <v>20231001014</v>
          </cell>
          <cell r="AT298" t="str">
            <v/>
          </cell>
          <cell r="AV298" t="str">
            <v/>
          </cell>
          <cell r="AW298" t="str">
            <v/>
          </cell>
          <cell r="AX298" t="str">
            <v/>
          </cell>
          <cell r="AZ298">
            <v>1</v>
          </cell>
          <cell r="BA298">
            <v>45577.306250000001</v>
          </cell>
        </row>
        <row r="299">
          <cell r="C299" t="str">
            <v>KAY5+6</v>
          </cell>
          <cell r="D299" t="str">
            <v>3882(11)</v>
          </cell>
          <cell r="E299" t="str">
            <v>MA</v>
          </cell>
          <cell r="F299">
            <v>29611</v>
          </cell>
          <cell r="G299" t="str">
            <v>BOZ-KAY5+6-FF-298</v>
          </cell>
          <cell r="H299">
            <v>45579.332638888904</v>
          </cell>
          <cell r="I299" t="str">
            <v>Hat/Line</v>
          </cell>
          <cell r="J299" t="str">
            <v>Müşteri</v>
          </cell>
          <cell r="L299" t="str">
            <v>HVAC Sürücü</v>
          </cell>
          <cell r="M299" t="str">
            <v>Kabin kliması çalışmıyor resetleyince 2 dakika çalışıp tekrardan duruyor.</v>
          </cell>
          <cell r="N299" t="str">
            <v>Eltesan firması ile gerekli kontrol yapıldı. Yazılım güncellemesi ve ayarları yapıldı.</v>
          </cell>
          <cell r="P299" t="str">
            <v>B-Hız veya güç azalması</v>
          </cell>
          <cell r="Q299" t="str">
            <v>B(Servisten çekmeye etki eden arıza)</v>
          </cell>
          <cell r="R299" t="str">
            <v>N.A(Yaralanma yok)</v>
          </cell>
          <cell r="S299" t="str">
            <v>(III) Farklı Araçlarda Tekrarlayan Arıza</v>
          </cell>
          <cell r="U299" t="str">
            <v>Tedarikçi</v>
          </cell>
          <cell r="V299" t="str">
            <v>ELTESAN ELEKTRO MEKANİK SOĞUTMA SAN</v>
          </cell>
          <cell r="W299" t="str">
            <v>Evet</v>
          </cell>
          <cell r="X299" t="str">
            <v>ELTESAN ELEKTRO MEKANİK SOĞUTMA SAN</v>
          </cell>
          <cell r="AD299" t="str">
            <v>Yeni yazılım yüklendi</v>
          </cell>
          <cell r="AE299">
            <v>45579.354166666701</v>
          </cell>
          <cell r="AG299" t="str">
            <v>Eltesan</v>
          </cell>
          <cell r="AH299" t="str">
            <v>SURUCU KLIMASI-Eltesan/Hispacold 4,5 KW</v>
          </cell>
          <cell r="AI299" t="str">
            <v>H500-7243</v>
          </cell>
          <cell r="AJ299" t="str">
            <v/>
          </cell>
          <cell r="AL299" t="str">
            <v/>
          </cell>
          <cell r="AM299" t="str">
            <v/>
          </cell>
          <cell r="AP299" t="str">
            <v/>
          </cell>
          <cell r="AQ299" t="str">
            <v/>
          </cell>
          <cell r="AT299" t="str">
            <v/>
          </cell>
          <cell r="AV299" t="str">
            <v/>
          </cell>
          <cell r="AW299" t="str">
            <v/>
          </cell>
          <cell r="AX299" t="str">
            <v/>
          </cell>
          <cell r="AZ299">
            <v>1</v>
          </cell>
          <cell r="BA299">
            <v>45579.5</v>
          </cell>
        </row>
        <row r="300">
          <cell r="C300" t="str">
            <v>KAY5+6</v>
          </cell>
          <cell r="D300" t="str">
            <v>3878(7)</v>
          </cell>
          <cell r="E300" t="str">
            <v>MA</v>
          </cell>
          <cell r="F300">
            <v>72015</v>
          </cell>
          <cell r="G300" t="str">
            <v>BOZ-KAY5+6-FF-299</v>
          </cell>
          <cell r="H300">
            <v>45584.3347222222</v>
          </cell>
          <cell r="I300" t="str">
            <v>Hat/Line</v>
          </cell>
          <cell r="J300" t="str">
            <v>Müşteri</v>
          </cell>
          <cell r="L300" t="str">
            <v>Fren</v>
          </cell>
          <cell r="M300" t="str">
            <v>MA fren arızası hata kodu fb09</v>
          </cell>
          <cell r="N300" t="str">
            <v>Araç FB09 arızası vermiş aracın hpu çalışmıyordu. Hpu değişimi yapıldı. Park sahasında test yapıldı. Sorun giderildi.</v>
          </cell>
          <cell r="P300" t="str">
            <v>A-Sürüşü engeller</v>
          </cell>
          <cell r="Q300" t="str">
            <v>A(Hareket etmeyi engelleyen arıza)</v>
          </cell>
          <cell r="R300" t="str">
            <v>N.A(Yaralanma yok)</v>
          </cell>
          <cell r="S300" t="str">
            <v>(II) Aynı Araçta Tekrarlayan Arıza</v>
          </cell>
          <cell r="U300" t="str">
            <v>Tedarikçi</v>
          </cell>
          <cell r="V300" t="str">
            <v>HANNING &amp; KAHL GMBH &amp; CO.KG</v>
          </cell>
          <cell r="W300" t="str">
            <v>Evet</v>
          </cell>
          <cell r="X300" t="str">
            <v>HANNING &amp; KAHL GMBH &amp; CO.KG</v>
          </cell>
          <cell r="AD300" t="str">
            <v>*Ekipman tamir edilecek</v>
          </cell>
          <cell r="AE300">
            <v>45584.354166666701</v>
          </cell>
          <cell r="AG300" t="str">
            <v>HANNING&amp;KAHL</v>
          </cell>
          <cell r="AH300" t="str">
            <v>XHidrolik Ünite HZY-K100-DPR</v>
          </cell>
          <cell r="AI300" t="str">
            <v>S306-7001</v>
          </cell>
          <cell r="AJ300">
            <v>1</v>
          </cell>
          <cell r="AL300" t="str">
            <v/>
          </cell>
          <cell r="AM300" t="str">
            <v/>
          </cell>
          <cell r="AP300" t="str">
            <v/>
          </cell>
          <cell r="AQ300" t="str">
            <v/>
          </cell>
          <cell r="AT300" t="str">
            <v/>
          </cell>
          <cell r="AV300" t="str">
            <v/>
          </cell>
          <cell r="AW300" t="str">
            <v/>
          </cell>
          <cell r="AX300" t="str">
            <v/>
          </cell>
          <cell r="AZ300">
            <v>1</v>
          </cell>
          <cell r="BA300">
            <v>45584.583333333299</v>
          </cell>
        </row>
        <row r="301">
          <cell r="C301" t="str">
            <v>KAY5+6</v>
          </cell>
          <cell r="D301" t="str">
            <v>3878(7)</v>
          </cell>
          <cell r="E301" t="str">
            <v>MA</v>
          </cell>
          <cell r="F301">
            <v>72167</v>
          </cell>
          <cell r="G301" t="str">
            <v>BOZ-KAY5+6-FF-300</v>
          </cell>
          <cell r="H301">
            <v>45584.539583333302</v>
          </cell>
          <cell r="I301" t="str">
            <v>Hat/Line</v>
          </cell>
          <cell r="J301" t="str">
            <v>Müşteri</v>
          </cell>
          <cell r="L301" t="str">
            <v>Fren</v>
          </cell>
          <cell r="M301" t="str">
            <v>MA BOJİ FB09 FREN ARIZASI VERDİ</v>
          </cell>
          <cell r="N301" t="str">
            <v>ARACIN HPU DEĞİŞİMİ YAPILDI</v>
          </cell>
          <cell r="P301" t="str">
            <v>B-Hız veya güç azalması</v>
          </cell>
          <cell r="Q301" t="str">
            <v>B(Servisten çekmeye etki eden arıza)</v>
          </cell>
          <cell r="R301" t="str">
            <v>N.A(Yaralanma yok)</v>
          </cell>
          <cell r="S301" t="str">
            <v>(II) Aynı Araçta Tekrarlayan Arıza</v>
          </cell>
          <cell r="U301" t="str">
            <v>Tedarikçi</v>
          </cell>
          <cell r="V301" t="str">
            <v>HANNING &amp; KAHL GMBH &amp; CO.KG</v>
          </cell>
          <cell r="W301" t="str">
            <v/>
          </cell>
          <cell r="X301" t="str">
            <v>HANNING &amp; KAHL GMBH &amp; CO.KG</v>
          </cell>
          <cell r="AD301" t="str">
            <v>*Ekipman değiştirilecek</v>
          </cell>
          <cell r="AE301">
            <v>45584.5402777778</v>
          </cell>
          <cell r="AG301" t="str">
            <v>HANNING&amp;KAHL</v>
          </cell>
          <cell r="AH301" t="str">
            <v>XHidrolik Ünite HZY-K100-DPR</v>
          </cell>
          <cell r="AI301" t="str">
            <v>S306-7001</v>
          </cell>
          <cell r="AJ301">
            <v>1</v>
          </cell>
          <cell r="AL301" t="str">
            <v/>
          </cell>
          <cell r="AM301" t="str">
            <v/>
          </cell>
          <cell r="AP301" t="str">
            <v/>
          </cell>
          <cell r="AQ301" t="str">
            <v>10075482</v>
          </cell>
          <cell r="AT301" t="str">
            <v/>
          </cell>
          <cell r="AV301" t="str">
            <v/>
          </cell>
          <cell r="AW301" t="str">
            <v/>
          </cell>
          <cell r="AX301" t="str">
            <v/>
          </cell>
          <cell r="AZ301">
            <v>3</v>
          </cell>
          <cell r="BA301">
            <v>45584.583333333299</v>
          </cell>
        </row>
        <row r="302">
          <cell r="C302" t="str">
            <v>KAY5+6</v>
          </cell>
          <cell r="D302" t="str">
            <v>3882(11)</v>
          </cell>
          <cell r="E302" t="str">
            <v>MA</v>
          </cell>
          <cell r="F302">
            <v>31529</v>
          </cell>
          <cell r="G302" t="str">
            <v>BOZ-KAY5+6-FF-301</v>
          </cell>
          <cell r="H302">
            <v>45586.247222222199</v>
          </cell>
          <cell r="I302" t="str">
            <v>Hat/Line</v>
          </cell>
          <cell r="J302" t="str">
            <v>Müşteri</v>
          </cell>
          <cell r="L302" t="str">
            <v>HVAC Sürücü</v>
          </cell>
          <cell r="M302" t="str">
            <v>KABİN KLİMASI YETERSİZ SICAK ÜFLEMİYOR.</v>
          </cell>
          <cell r="N302" t="str">
            <v>KONTROL EDİLDİ SORUN YOK.</v>
          </cell>
          <cell r="P302" t="str">
            <v>C-Uyarı, sürüş devamlılığı</v>
          </cell>
          <cell r="Q302" t="str">
            <v>B(Servisten çekmeye etki eden arıza)</v>
          </cell>
          <cell r="R302" t="str">
            <v>N.A(Yaralanma yok)</v>
          </cell>
          <cell r="S302" t="str">
            <v>(III) Farklı Araçlarda Tekrarlayan Arıza</v>
          </cell>
          <cell r="U302" t="str">
            <v>Tedarikçi</v>
          </cell>
          <cell r="V302" t="str">
            <v>ELTESAN ELEKTRO MEKANİK SOĞUTMA SAN</v>
          </cell>
          <cell r="W302" t="str">
            <v>Evet</v>
          </cell>
          <cell r="X302" t="str">
            <v>ELTESAN ELEKTRO MEKANİK SOĞUTMA SAN</v>
          </cell>
          <cell r="AD302" t="str">
            <v>*Arıza çözülecek</v>
          </cell>
          <cell r="AE302">
            <v>45586.291666666701</v>
          </cell>
          <cell r="AG302" t="str">
            <v>Eltesan</v>
          </cell>
          <cell r="AH302" t="str">
            <v>KLIMA UNITESİ /Eltesan/Hispacold 41,5 kW</v>
          </cell>
          <cell r="AI302" t="str">
            <v>H500-7240</v>
          </cell>
          <cell r="AJ302">
            <v>1</v>
          </cell>
          <cell r="AL302" t="str">
            <v/>
          </cell>
          <cell r="AM302" t="str">
            <v/>
          </cell>
          <cell r="AP302" t="str">
            <v/>
          </cell>
          <cell r="AQ302" t="str">
            <v/>
          </cell>
          <cell r="AT302" t="str">
            <v/>
          </cell>
          <cell r="AV302" t="str">
            <v/>
          </cell>
          <cell r="AW302" t="str">
            <v/>
          </cell>
          <cell r="AX302" t="str">
            <v/>
          </cell>
          <cell r="AZ302">
            <v>1</v>
          </cell>
          <cell r="BA302">
            <v>45586.375</v>
          </cell>
        </row>
        <row r="303">
          <cell r="C303" t="str">
            <v>KAY5+6</v>
          </cell>
          <cell r="D303" t="str">
            <v>3879(8)</v>
          </cell>
          <cell r="E303" t="str">
            <v>MA</v>
          </cell>
          <cell r="F303">
            <v>56701</v>
          </cell>
          <cell r="G303" t="str">
            <v>BOZ-KAY5+6-FF-302</v>
          </cell>
          <cell r="H303">
            <v>45587.403472222199</v>
          </cell>
          <cell r="I303" t="str">
            <v>Hat/Line</v>
          </cell>
          <cell r="J303" t="str">
            <v>Müşteri</v>
          </cell>
          <cell r="L303" t="str">
            <v>PA/PIS/CCTV</v>
          </cell>
          <cell r="M303" t="str">
            <v>YOLCU BİLGİLENDİRME EKRANLARI ÇALIŞMIYOR.</v>
          </cell>
          <cell r="N303" t="str">
            <v>ARAÇ KONTROL EDİLDİ. EKRANLAR ÇALIŞIYOR.</v>
          </cell>
          <cell r="P303" t="str">
            <v>C-Uyarı, sürüş devamlılığı</v>
          </cell>
          <cell r="Q303" t="str">
            <v>B(Servisten çekmeye etki eden arıza)</v>
          </cell>
          <cell r="R303" t="str">
            <v>N.A(Yaralanma yok)</v>
          </cell>
          <cell r="S303" t="str">
            <v>(III) Farklı Araçlarda Tekrarlayan Arıza</v>
          </cell>
          <cell r="U303" t="str">
            <v>Tedarikçi</v>
          </cell>
          <cell r="V303" t="str">
            <v>ATAK ULAŞIM SAN.TİC.LTD.ŞTİ.</v>
          </cell>
          <cell r="W303" t="str">
            <v>Evet</v>
          </cell>
          <cell r="X303" t="str">
            <v>ATAK ULAŞIM SAN.TİC.LTD.ŞTİ.</v>
          </cell>
          <cell r="AD303" t="str">
            <v>*Arıza çözülecek</v>
          </cell>
          <cell r="AE303">
            <v>45587.416666666701</v>
          </cell>
          <cell r="AG303" t="str">
            <v>Atak</v>
          </cell>
          <cell r="AH303" t="str">
            <v>STRETCH LCD EKRAN</v>
          </cell>
          <cell r="AI303" t="str">
            <v>E410-7003</v>
          </cell>
          <cell r="AJ303">
            <v>4</v>
          </cell>
          <cell r="AL303" t="str">
            <v/>
          </cell>
          <cell r="AM303" t="str">
            <v/>
          </cell>
          <cell r="AP303" t="str">
            <v/>
          </cell>
          <cell r="AQ303" t="str">
            <v/>
          </cell>
          <cell r="AT303" t="str">
            <v/>
          </cell>
          <cell r="AV303" t="str">
            <v/>
          </cell>
          <cell r="AW303" t="str">
            <v/>
          </cell>
          <cell r="AX303" t="str">
            <v/>
          </cell>
          <cell r="AZ303">
            <v>2</v>
          </cell>
          <cell r="BA303">
            <v>45587.541666666701</v>
          </cell>
        </row>
        <row r="304">
          <cell r="C304" t="str">
            <v>KAY5+6</v>
          </cell>
          <cell r="D304" t="str">
            <v>3878(7)</v>
          </cell>
          <cell r="E304" t="str">
            <v>MA</v>
          </cell>
          <cell r="F304">
            <v>72985</v>
          </cell>
          <cell r="G304" t="str">
            <v>BOZ-KAY5+6-FF-303</v>
          </cell>
          <cell r="H304">
            <v>45588.519444444399</v>
          </cell>
          <cell r="I304" t="str">
            <v>Hat/Line</v>
          </cell>
          <cell r="J304" t="str">
            <v>Müşteri</v>
          </cell>
          <cell r="L304" t="str">
            <v>PA/PIS/CCTV</v>
          </cell>
          <cell r="M304" t="str">
            <v>KAPI ÜSTÜ EKRANLARDA GÖRSELLER DONMUŞ ÇALIŞMIYOR.</v>
          </cell>
          <cell r="N304" t="str">
            <v>ARAÇ KAPI ÜSTÜ EKRANLAR KONTROL EDİLDİ. KAPI ÜSTÜ EKRANLARDA SORUN GÖRÜLMEDİ.</v>
          </cell>
          <cell r="P304" t="str">
            <v>C-Uyarı, sürüş devamlılığı</v>
          </cell>
          <cell r="Q304" t="str">
            <v>B(Servisten çekmeye etki eden arıza)</v>
          </cell>
          <cell r="R304" t="str">
            <v>N.A(Yaralanma yok)</v>
          </cell>
          <cell r="S304" t="str">
            <v>(III) Farklı Araçlarda Tekrarlayan Arıza</v>
          </cell>
          <cell r="U304" t="str">
            <v>Tedarikçi</v>
          </cell>
          <cell r="V304" t="str">
            <v>ATAK ULAŞIM SAN.TİC.LTD.ŞTİ.</v>
          </cell>
          <cell r="W304" t="str">
            <v>Evet</v>
          </cell>
          <cell r="X304" t="str">
            <v>ATAK ULAŞIM SAN.TİC.LTD.ŞTİ.</v>
          </cell>
          <cell r="AD304" t="str">
            <v>*Arıza çözülecek</v>
          </cell>
          <cell r="AE304">
            <v>45588.541666666701</v>
          </cell>
          <cell r="AG304" t="str">
            <v>Atak</v>
          </cell>
          <cell r="AH304" t="str">
            <v>STRETCH LCD EKRAN</v>
          </cell>
          <cell r="AI304" t="str">
            <v>E410-7003</v>
          </cell>
          <cell r="AJ304">
            <v>3</v>
          </cell>
          <cell r="AL304" t="str">
            <v/>
          </cell>
          <cell r="AM304" t="str">
            <v/>
          </cell>
          <cell r="AP304" t="str">
            <v/>
          </cell>
          <cell r="AQ304" t="str">
            <v/>
          </cell>
          <cell r="AT304" t="str">
            <v/>
          </cell>
          <cell r="AV304" t="str">
            <v/>
          </cell>
          <cell r="AW304" t="str">
            <v/>
          </cell>
          <cell r="AX304" t="str">
            <v/>
          </cell>
          <cell r="AZ304">
            <v>2</v>
          </cell>
          <cell r="BA304">
            <v>45588.625</v>
          </cell>
        </row>
        <row r="305">
          <cell r="C305" t="str">
            <v>KAY5+6</v>
          </cell>
          <cell r="D305" t="str">
            <v>3879(8)</v>
          </cell>
          <cell r="E305" t="str">
            <v>MA</v>
          </cell>
          <cell r="F305">
            <v>57004</v>
          </cell>
          <cell r="G305" t="str">
            <v>BOZ-KAY5+6-FF-304</v>
          </cell>
          <cell r="H305">
            <v>45588.520138888904</v>
          </cell>
          <cell r="I305" t="str">
            <v>Hat/Line</v>
          </cell>
          <cell r="J305" t="str">
            <v>Müşteri</v>
          </cell>
          <cell r="L305" t="str">
            <v>PA/PIS/CCTV</v>
          </cell>
          <cell r="M305" t="str">
            <v>KAPI ÜSTÜ EKRANLAR ÇALIŞMIYOR.</v>
          </cell>
          <cell r="N305" t="str">
            <v>ARACIN KAPI ÜSTÜ EKRANLARI ÇALIŞIYOR. ORTA EKRANLARIN ÇALIŞMADIĞI GÖRÜLDÜ. ORTA EKRANLARIN HDMI KABLOSU ÇIKMIŞ. KABLOSU TAKILDI ORTA EKRANLAR ÇALIŞIYOR.</v>
          </cell>
          <cell r="P305" t="str">
            <v>C-Uyarı, sürüş devamlılığı</v>
          </cell>
          <cell r="Q305" t="str">
            <v>B(Servisten çekmeye etki eden arıza)</v>
          </cell>
          <cell r="R305" t="str">
            <v>N.A(Yaralanma yok)</v>
          </cell>
          <cell r="S305" t="str">
            <v>(III) Farklı Araçlarda Tekrarlayan Arıza</v>
          </cell>
          <cell r="U305" t="str">
            <v>Tedarikçi</v>
          </cell>
          <cell r="V305" t="str">
            <v>ELTESAN ELEKTRO MEKANİK SOĞUTMA SAN</v>
          </cell>
          <cell r="W305" t="str">
            <v>Evet</v>
          </cell>
          <cell r="X305" t="str">
            <v>ATAK ULAŞIM SAN.TİC.LTD.ŞTİ.</v>
          </cell>
          <cell r="AD305" t="str">
            <v>*Arıza çözülecek</v>
          </cell>
          <cell r="AE305">
            <v>45588.541666666701</v>
          </cell>
          <cell r="AG305" t="str">
            <v>Atak</v>
          </cell>
          <cell r="AH305" t="str">
            <v>28.6"  EKRAN</v>
          </cell>
          <cell r="AI305" t="str">
            <v>E840-7120</v>
          </cell>
          <cell r="AJ305">
            <v>4</v>
          </cell>
          <cell r="AL305" t="str">
            <v/>
          </cell>
          <cell r="AM305" t="str">
            <v/>
          </cell>
          <cell r="AP305" t="str">
            <v/>
          </cell>
          <cell r="AQ305" t="str">
            <v/>
          </cell>
          <cell r="AT305" t="str">
            <v/>
          </cell>
          <cell r="AV305" t="str">
            <v/>
          </cell>
          <cell r="AW305" t="str">
            <v/>
          </cell>
          <cell r="AX305" t="str">
            <v/>
          </cell>
          <cell r="AZ305">
            <v>2</v>
          </cell>
          <cell r="BA305">
            <v>45588.625</v>
          </cell>
        </row>
        <row r="306">
          <cell r="C306" t="str">
            <v>KAY5+6</v>
          </cell>
          <cell r="D306" t="str">
            <v>3879(8)</v>
          </cell>
          <cell r="E306" t="str">
            <v>MB</v>
          </cell>
          <cell r="F306">
            <v>57784</v>
          </cell>
          <cell r="G306" t="str">
            <v>BOZ-KAY5+6-FF-305</v>
          </cell>
          <cell r="H306">
            <v>45591.767361111102</v>
          </cell>
          <cell r="I306" t="str">
            <v>Hat/Line</v>
          </cell>
          <cell r="J306" t="str">
            <v>Müşteri</v>
          </cell>
          <cell r="L306" t="str">
            <v>Emniyet Sistemi</v>
          </cell>
          <cell r="M306" t="str">
            <v>EL TOTMANI TAKILI KALIYOR.</v>
          </cell>
          <cell r="N306" t="str">
            <v>EL TOTMANI TAKILI KALIYORDU. TOTMAN SETSKUR VİDA AYARI YAPILDI.</v>
          </cell>
          <cell r="P306" t="str">
            <v>C-Uyarı, sürüş devamlılığı</v>
          </cell>
          <cell r="Q306" t="str">
            <v>A(Hareket etmeyi engelleyen arıza)</v>
          </cell>
          <cell r="R306" t="str">
            <v>N.A(Yaralanma yok)</v>
          </cell>
          <cell r="S306" t="str">
            <v>(II) Aynı Araçta Tekrarlayan Arıza</v>
          </cell>
          <cell r="U306" t="str">
            <v>Tedarikçi</v>
          </cell>
          <cell r="V306" t="str">
            <v>MEDCOM SP. Z O.O.</v>
          </cell>
          <cell r="W306" t="str">
            <v>Evet</v>
          </cell>
          <cell r="X306" t="str">
            <v>MEDCOM SP. Z O.O.</v>
          </cell>
          <cell r="AD306" t="str">
            <v>*Ekipman tamir edilecek</v>
          </cell>
          <cell r="AE306">
            <v>45592.208333333299</v>
          </cell>
          <cell r="AG306" t="str">
            <v>Medcom</v>
          </cell>
          <cell r="AH306" t="str">
            <v>MASTER CONTRROLER S334 C36B</v>
          </cell>
          <cell r="AI306" t="str">
            <v>E300-7001</v>
          </cell>
          <cell r="AJ306">
            <v>1</v>
          </cell>
          <cell r="AL306" t="str">
            <v/>
          </cell>
          <cell r="AM306" t="str">
            <v/>
          </cell>
          <cell r="AP306" t="str">
            <v/>
          </cell>
          <cell r="AQ306" t="str">
            <v/>
          </cell>
          <cell r="AT306" t="str">
            <v/>
          </cell>
          <cell r="AV306" t="str">
            <v/>
          </cell>
          <cell r="AW306" t="str">
            <v/>
          </cell>
          <cell r="AX306" t="str">
            <v/>
          </cell>
          <cell r="AZ306">
            <v>1</v>
          </cell>
          <cell r="BA306">
            <v>45592.291666666701</v>
          </cell>
        </row>
        <row r="307">
          <cell r="C307" t="str">
            <v>KAY5+6</v>
          </cell>
          <cell r="D307" t="str">
            <v>3872(1)</v>
          </cell>
          <cell r="E307" t="str">
            <v>MB</v>
          </cell>
          <cell r="F307">
            <v>95041</v>
          </cell>
          <cell r="G307" t="str">
            <v>BOZ-KAY5+6-FF-306</v>
          </cell>
          <cell r="H307">
            <v>45592.379861111098</v>
          </cell>
          <cell r="I307" t="str">
            <v>Hat/Line</v>
          </cell>
          <cell r="J307" t="str">
            <v>Müşteri</v>
          </cell>
          <cell r="L307" t="str">
            <v>Kapı</v>
          </cell>
          <cell r="M307" t="str">
            <v>CB KABİN KAPISI KİTLENMEDİ. AYNI ARIZADAN  26.10.2024 TARİHİNDE BAKIMA ALINMIŞTIR. HATTAN GELEN ARAÇ SEFERE ÇIKIŞ YAPTI. BU SEBEPLE 1 SEFERDE 3 DAKİKA TEHİR OLUŞTU.</v>
          </cell>
          <cell r="N307" t="str">
            <v>KAPI KİLİDİ VE AYARI BOZUKTU AYAR YAPILDI. KAPININ ÜST VİDALAR VE KAPI KİLİDİ AYARLANDI. KAPIDA YAPISAL OLARAK BOZUKLUK MEVCUT TRİME ÇARPMAKTADIR. KAPININ DEĞİŞMESİ GEREKMEKTEDİR.</v>
          </cell>
          <cell r="P307" t="str">
            <v>C-Uyarı, sürüş devamlılığı</v>
          </cell>
          <cell r="Q307" t="str">
            <v>B(Servisten çekmeye etki eden arıza)</v>
          </cell>
          <cell r="R307" t="str">
            <v>N.A(Yaralanma yok)</v>
          </cell>
          <cell r="S307" t="str">
            <v>(II) Aynı Araçta Tekrarlayan Arıza</v>
          </cell>
          <cell r="U307" t="str">
            <v>Tedarikçi</v>
          </cell>
          <cell r="V307" t="str">
            <v>Bozankaya</v>
          </cell>
          <cell r="W307" t="str">
            <v>Evet</v>
          </cell>
          <cell r="X307" t="str">
            <v>GREBO OTOMOTİV SANAYİ A.Ş</v>
          </cell>
          <cell r="AD307" t="str">
            <v>*Ekipman tamir edilecek</v>
          </cell>
          <cell r="AE307">
            <v>45592.416666666701</v>
          </cell>
          <cell r="AG307" t="str">
            <v>Bozankaya</v>
          </cell>
          <cell r="AH307" t="str">
            <v>SURUCU KAPISI KOMPLESI</v>
          </cell>
          <cell r="AI307" t="str">
            <v>T110-7047</v>
          </cell>
          <cell r="AJ307">
            <v>1</v>
          </cell>
          <cell r="AL307" t="str">
            <v/>
          </cell>
          <cell r="AM307" t="str">
            <v/>
          </cell>
          <cell r="AP307" t="str">
            <v/>
          </cell>
          <cell r="AQ307" t="str">
            <v/>
          </cell>
          <cell r="AT307" t="str">
            <v/>
          </cell>
          <cell r="AV307" t="str">
            <v/>
          </cell>
          <cell r="AW307" t="str">
            <v/>
          </cell>
          <cell r="AX307" t="str">
            <v/>
          </cell>
          <cell r="AZ307">
            <v>2</v>
          </cell>
          <cell r="BA307">
            <v>45592.541666666701</v>
          </cell>
        </row>
        <row r="308">
          <cell r="C308" t="str">
            <v>KAY5+6</v>
          </cell>
          <cell r="D308" t="str">
            <v>3880(9)</v>
          </cell>
          <cell r="E308" t="str">
            <v>RA</v>
          </cell>
          <cell r="F308">
            <v>53844</v>
          </cell>
          <cell r="G308" t="str">
            <v>BOZ-KAY5+6-FF-307</v>
          </cell>
          <cell r="H308">
            <v>45595.141666666699</v>
          </cell>
          <cell r="I308" t="str">
            <v>Hat/Line</v>
          </cell>
          <cell r="J308" t="str">
            <v>Müşteri</v>
          </cell>
          <cell r="L308" t="str">
            <v>HVAC Yolcu</v>
          </cell>
          <cell r="M308" t="str">
            <v>KLİMALAR DEVREYE GİRMİYOR YOLCU ŞİKAYETİ</v>
          </cell>
          <cell r="N308" t="str">
            <v>KLİMALAR ARIZAYA GEÇMİŞ RESETLENDİ ISITMA YAPIYOR.</v>
          </cell>
          <cell r="P308" t="str">
            <v>C-Uyarı, sürüş devamlılığı</v>
          </cell>
          <cell r="Q308" t="str">
            <v>B(Servisten çekmeye etki eden arıza)</v>
          </cell>
          <cell r="R308" t="str">
            <v>N.A(Yaralanma yok)</v>
          </cell>
          <cell r="S308" t="str">
            <v>(III) Farklı Araçlarda Tekrarlayan Arıza</v>
          </cell>
          <cell r="U308" t="str">
            <v>Tedarikçi</v>
          </cell>
          <cell r="V308" t="str">
            <v>ELTESAN ELEKTRO MEKANİK SOĞUTMA SAN</v>
          </cell>
          <cell r="W308" t="str">
            <v>Evet</v>
          </cell>
          <cell r="X308" t="str">
            <v>ELTESAN ELEKTRO MEKANİK SOĞUTMA SAN</v>
          </cell>
          <cell r="AD308" t="str">
            <v>Yeni yazılım yüklendi</v>
          </cell>
          <cell r="AE308">
            <v>45595.208333333299</v>
          </cell>
          <cell r="AG308" t="str">
            <v>Eltesan</v>
          </cell>
          <cell r="AH308" t="str">
            <v>KLIMA UNITESİ /Eltesan/Hispacold 41,5 kW</v>
          </cell>
          <cell r="AI308" t="str">
            <v>H500-7240</v>
          </cell>
          <cell r="AJ308">
            <v>1</v>
          </cell>
          <cell r="AL308" t="str">
            <v/>
          </cell>
          <cell r="AM308" t="str">
            <v/>
          </cell>
          <cell r="AP308" t="str">
            <v/>
          </cell>
          <cell r="AQ308" t="str">
            <v/>
          </cell>
          <cell r="AT308" t="str">
            <v/>
          </cell>
          <cell r="AV308" t="str">
            <v/>
          </cell>
          <cell r="AW308" t="str">
            <v/>
          </cell>
          <cell r="AX308" t="str">
            <v/>
          </cell>
          <cell r="AZ308">
            <v>1</v>
          </cell>
          <cell r="BA308">
            <v>45595.291666666701</v>
          </cell>
        </row>
        <row r="309">
          <cell r="C309" t="str">
            <v>KAY5+6</v>
          </cell>
          <cell r="D309" t="str">
            <v>3879(8)</v>
          </cell>
          <cell r="E309" t="str">
            <v>RB</v>
          </cell>
          <cell r="F309">
            <v>57977</v>
          </cell>
          <cell r="G309" t="str">
            <v>BOZ-KAY5+6-FF-308</v>
          </cell>
          <cell r="H309">
            <v>45595.142361111102</v>
          </cell>
          <cell r="I309" t="str">
            <v>Hat/Line</v>
          </cell>
          <cell r="J309" t="str">
            <v>Müşteri</v>
          </cell>
          <cell r="L309" t="str">
            <v>HVAC Yolcu</v>
          </cell>
          <cell r="M309" t="str">
            <v>KLİMALAR DEVREYE GİRMİYORDU(YOLCU ŞİKAYETİ)</v>
          </cell>
          <cell r="N309" t="str">
            <v>KLİMALAR ARIZAYA GEÇMİŞ RESETLENDİ ISITMA YAPIYOR.</v>
          </cell>
          <cell r="P309" t="str">
            <v>C-Uyarı, sürüş devamlılığı</v>
          </cell>
          <cell r="Q309" t="str">
            <v>B(Servisten çekmeye etki eden arıza)</v>
          </cell>
          <cell r="R309" t="str">
            <v>N.A(Yaralanma yok)</v>
          </cell>
          <cell r="S309" t="str">
            <v>(III) Farklı Araçlarda Tekrarlayan Arıza</v>
          </cell>
          <cell r="U309" t="str">
            <v>Tedarikçi</v>
          </cell>
          <cell r="V309" t="str">
            <v>ELTESAN ELEKTRO MEKANİK SOĞUTMA SAN</v>
          </cell>
          <cell r="W309" t="str">
            <v>Evet</v>
          </cell>
          <cell r="X309" t="str">
            <v>ELTESAN ELEKTRO MEKANİK SOĞUTMA SAN</v>
          </cell>
          <cell r="AD309" t="str">
            <v>*Arıza çözülecek</v>
          </cell>
          <cell r="AE309">
            <v>45595.208333333299</v>
          </cell>
          <cell r="AG309" t="str">
            <v>Eltesan</v>
          </cell>
          <cell r="AH309" t="str">
            <v>KLIMA UNITESİ /Eltesan/Hispacold 41,5 kW</v>
          </cell>
          <cell r="AI309" t="str">
            <v>H500-7240</v>
          </cell>
          <cell r="AJ309">
            <v>1</v>
          </cell>
          <cell r="AL309" t="str">
            <v/>
          </cell>
          <cell r="AM309" t="str">
            <v/>
          </cell>
          <cell r="AP309" t="str">
            <v/>
          </cell>
          <cell r="AQ309" t="str">
            <v/>
          </cell>
          <cell r="AT309" t="str">
            <v/>
          </cell>
          <cell r="AV309" t="str">
            <v/>
          </cell>
          <cell r="AW309" t="str">
            <v/>
          </cell>
          <cell r="AX309" t="str">
            <v/>
          </cell>
          <cell r="AZ309">
            <v>1</v>
          </cell>
          <cell r="BA309">
            <v>45595.291666666701</v>
          </cell>
        </row>
        <row r="310">
          <cell r="C310" t="str">
            <v>KAY5+6</v>
          </cell>
          <cell r="D310" t="str">
            <v>3878(7)</v>
          </cell>
          <cell r="E310" t="str">
            <v>MA</v>
          </cell>
          <cell r="F310">
            <v>75860</v>
          </cell>
          <cell r="G310" t="str">
            <v>BOZ-KAY5+6-FF-309</v>
          </cell>
          <cell r="H310">
            <v>45600.332638888904</v>
          </cell>
          <cell r="I310" t="str">
            <v>Hat/Line</v>
          </cell>
          <cell r="J310" t="str">
            <v>Müşteri</v>
          </cell>
          <cell r="L310" t="str">
            <v>HVAC Sürücü</v>
          </cell>
          <cell r="M310" t="str">
            <v>kabin kliması soğutma yapıyor.</v>
          </cell>
          <cell r="N310" t="str">
            <v>kabin kliması soğutma yapmıyor arızası kontrol edildi. Araç atölyeye geldiğinde kliması ısıtma konumunda ve sıcaklık yüksekti ısıtma konumundan çıkarılıp derecesi düşürüldü tekrar yapılan kontrol kabin klimanın soğutma yaptığı görüldü.</v>
          </cell>
          <cell r="P310" t="str">
            <v>C-Uyarı, sürüş devamlılığı</v>
          </cell>
          <cell r="Q310" t="str">
            <v>B(Servisten çekmeye etki eden arıza)</v>
          </cell>
          <cell r="R310" t="str">
            <v>N.A(Yaralanma yok)</v>
          </cell>
          <cell r="S310" t="str">
            <v>(III) Farklı Araçlarda Tekrarlayan Arıza</v>
          </cell>
          <cell r="U310" t="str">
            <v>Tedarikçi</v>
          </cell>
          <cell r="V310" t="str">
            <v>ELTESAN ELEKTRO MEKANİK SOĞUTMA SAN</v>
          </cell>
          <cell r="W310" t="str">
            <v>Evet</v>
          </cell>
          <cell r="X310" t="str">
            <v>ELTESAN ELEKTRO MEKANİK SOĞUTMA SAN</v>
          </cell>
          <cell r="AD310" t="str">
            <v>*Arıza çözülecek</v>
          </cell>
          <cell r="AE310">
            <v>45600.416666666701</v>
          </cell>
          <cell r="AG310" t="str">
            <v>Eltesan</v>
          </cell>
          <cell r="AH310" t="str">
            <v>KLIMA UNITESİ /Eltesan/Hispacold 41,5 kW</v>
          </cell>
          <cell r="AI310" t="str">
            <v>H500-7240</v>
          </cell>
          <cell r="AJ310">
            <v>1</v>
          </cell>
          <cell r="AL310" t="str">
            <v/>
          </cell>
          <cell r="AM310" t="str">
            <v/>
          </cell>
          <cell r="AP310" t="str">
            <v/>
          </cell>
          <cell r="AQ310" t="str">
            <v/>
          </cell>
          <cell r="AT310" t="str">
            <v/>
          </cell>
          <cell r="AV310" t="str">
            <v/>
          </cell>
          <cell r="AW310" t="str">
            <v/>
          </cell>
          <cell r="AX310" t="str">
            <v/>
          </cell>
          <cell r="AZ310">
            <v>2</v>
          </cell>
          <cell r="BA310">
            <v>45600.5</v>
          </cell>
        </row>
        <row r="311">
          <cell r="C311" t="str">
            <v>KAY5+6</v>
          </cell>
          <cell r="D311" t="str">
            <v>3876(5)</v>
          </cell>
          <cell r="E311" t="str">
            <v>MA</v>
          </cell>
          <cell r="F311">
            <v>97751</v>
          </cell>
          <cell r="G311" t="str">
            <v>BOZ-KAY5+6-FF-310</v>
          </cell>
          <cell r="H311">
            <v>45601.161805555603</v>
          </cell>
          <cell r="I311" t="str">
            <v>Hat/Line</v>
          </cell>
          <cell r="J311" t="str">
            <v>Müşteri</v>
          </cell>
          <cell r="L311" t="str">
            <v>Kapı</v>
          </cell>
          <cell r="M311" t="str">
            <v>T1 ORGANİZE 06:40 SEFERİ 3876 NUMARALI ARAÇ 12 NUMARALI KAPI ARIZA VERDİ. MÜDAHALE EDİLDİ DÜZELME OLMADI. BU NEDENLE 1 SEFERDE 4 DAKİKA TEHİR MEYDANA GELDİ.</v>
          </cell>
          <cell r="N311" t="str">
            <v>KAPI SİGORTASI(NB-12F04) ATMIŞ VAZİYETTEYDİ. SİGORTA KALDIRILIP KONTROLLERİ YAPILDI. PROBLEM GÖRÜLMEDİ.</v>
          </cell>
          <cell r="P311" t="str">
            <v>A-Sürüşü engeller</v>
          </cell>
          <cell r="Q311" t="str">
            <v>B(Servisten çekmeye etki eden arıza)</v>
          </cell>
          <cell r="R311" t="str">
            <v>N.A(Yaralanma yok)</v>
          </cell>
          <cell r="S311" t="str">
            <v>(II) Aynı Araçta Tekrarlayan Arıza</v>
          </cell>
          <cell r="U311" t="str">
            <v>Tedarikçi</v>
          </cell>
          <cell r="V311" t="str">
            <v>KNORR-BREMSE GMBH DİVİSİON IFE AUTO</v>
          </cell>
          <cell r="W311" t="str">
            <v/>
          </cell>
          <cell r="X311" t="str">
            <v>KNORR-BREMSE GMBH DİVİSİON IFE AUTO</v>
          </cell>
          <cell r="AD311" t="str">
            <v>*Ekipman tamir edilecek</v>
          </cell>
          <cell r="AE311">
            <v>45601.208333333299</v>
          </cell>
          <cell r="AG311" t="str">
            <v>IFE</v>
          </cell>
          <cell r="AH311" t="str">
            <v>TEKLİ KAPI</v>
          </cell>
          <cell r="AI311" t="str">
            <v>M110-7085</v>
          </cell>
          <cell r="AJ311" t="str">
            <v/>
          </cell>
          <cell r="AL311" t="str">
            <v/>
          </cell>
          <cell r="AM311" t="str">
            <v/>
          </cell>
          <cell r="AP311" t="str">
            <v/>
          </cell>
          <cell r="AQ311" t="str">
            <v/>
          </cell>
          <cell r="AT311" t="str">
            <v/>
          </cell>
          <cell r="AV311" t="str">
            <v/>
          </cell>
          <cell r="AW311" t="str">
            <v/>
          </cell>
          <cell r="AX311" t="str">
            <v/>
          </cell>
          <cell r="AZ311">
            <v>1</v>
          </cell>
          <cell r="BA311">
            <v>45601.291666666701</v>
          </cell>
        </row>
        <row r="312">
          <cell r="C312" t="str">
            <v>KAY5+6</v>
          </cell>
          <cell r="D312" t="str">
            <v>3873(2)</v>
          </cell>
          <cell r="E312" t="str">
            <v>RA</v>
          </cell>
          <cell r="F312">
            <v>108102</v>
          </cell>
          <cell r="G312" t="str">
            <v>BOZ-KAY5+6-FF-311</v>
          </cell>
          <cell r="H312">
            <v>45603.593055555597</v>
          </cell>
          <cell r="I312" t="str">
            <v>Hat/Line</v>
          </cell>
          <cell r="J312" t="str">
            <v>Müşteri</v>
          </cell>
          <cell r="L312" t="str">
            <v>PA/PIS/CCTV</v>
          </cell>
          <cell r="M312" t="str">
            <v>Donma yapıyor bu sebeple anons ilerlemiyor</v>
          </cell>
          <cell r="N312" t="str">
            <v>Değişimi yapıldı</v>
          </cell>
          <cell r="P312" t="str">
            <v>C-Uyarı, sürüş devamlılığı</v>
          </cell>
          <cell r="Q312" t="str">
            <v>B(Servisten çekmeye etki eden arıza)</v>
          </cell>
          <cell r="R312" t="str">
            <v>N.A(Yaralanma yok)</v>
          </cell>
          <cell r="S312" t="str">
            <v>(II) Aynı Araçta Tekrarlayan Arıza</v>
          </cell>
          <cell r="U312" t="str">
            <v>Tedarikçi</v>
          </cell>
          <cell r="V312" t="str">
            <v>ATAK ULAŞIM SAN.TİC.LTD.ŞTİ.</v>
          </cell>
          <cell r="W312" t="str">
            <v>Evet</v>
          </cell>
          <cell r="X312" t="str">
            <v>ATAK ULAŞIM SAN.TİC.LTD.ŞTİ.</v>
          </cell>
          <cell r="AD312" t="str">
            <v>*Ekipman değiştirilecek</v>
          </cell>
          <cell r="AE312">
            <v>45603.594444444403</v>
          </cell>
          <cell r="AG312" t="str">
            <v>Atak</v>
          </cell>
          <cell r="AH312" t="str">
            <v>Merkez Ünite AU300 (train bus, vehicle b</v>
          </cell>
          <cell r="AI312" t="str">
            <v>E840-7002</v>
          </cell>
          <cell r="AJ312">
            <v>1</v>
          </cell>
          <cell r="AL312" t="str">
            <v/>
          </cell>
          <cell r="AM312" t="str">
            <v/>
          </cell>
          <cell r="AP312">
            <v>45603.595138888901</v>
          </cell>
          <cell r="AQ312" t="str">
            <v/>
          </cell>
          <cell r="AT312" t="str">
            <v/>
          </cell>
          <cell r="AV312" t="str">
            <v/>
          </cell>
          <cell r="AW312" t="str">
            <v/>
          </cell>
          <cell r="AX312" t="str">
            <v/>
          </cell>
          <cell r="AZ312">
            <v>1</v>
          </cell>
          <cell r="BA312">
            <v>45603.595138888901</v>
          </cell>
        </row>
        <row r="313">
          <cell r="C313" t="str">
            <v>KAY5+6</v>
          </cell>
          <cell r="D313" t="str">
            <v>3873(2)</v>
          </cell>
          <cell r="E313" t="str">
            <v>MA</v>
          </cell>
          <cell r="F313">
            <v>108200</v>
          </cell>
          <cell r="G313" t="str">
            <v>BOZ-KAY5+6-FF-312</v>
          </cell>
          <cell r="H313">
            <v>45603.597916666702</v>
          </cell>
          <cell r="I313" t="str">
            <v>Depo/Depot</v>
          </cell>
          <cell r="J313" t="str">
            <v>BOZANKAYA - SSH</v>
          </cell>
          <cell r="L313" t="str">
            <v>PA/PIS/CCTV</v>
          </cell>
          <cell r="M313" t="str">
            <v>İ1a bağlantı problemi(depomuzdaki )</v>
          </cell>
          <cell r="N313" t="str">
            <v>Değişimi yapıldı</v>
          </cell>
          <cell r="P313" t="str">
            <v>C-Uyarı, sürüş devamlılığı</v>
          </cell>
          <cell r="Q313" t="str">
            <v>B(Servisten çekmeye etki eden arıza)</v>
          </cell>
          <cell r="R313" t="str">
            <v>N.A(Yaralanma yok)</v>
          </cell>
          <cell r="S313" t="str">
            <v>(I) İlk Defa Karşılaşılan Arıza</v>
          </cell>
          <cell r="U313" t="str">
            <v>Tedarikçi</v>
          </cell>
          <cell r="V313" t="str">
            <v>ATAK ULAŞIM SAN.TİC.LTD.ŞTİ.</v>
          </cell>
          <cell r="W313" t="str">
            <v>Evet</v>
          </cell>
          <cell r="X313" t="str">
            <v>ATAK ULAŞIM SAN.TİC.LTD.ŞTİ.</v>
          </cell>
          <cell r="AD313" t="str">
            <v/>
          </cell>
          <cell r="AE313">
            <v>45603.6</v>
          </cell>
          <cell r="AG313" t="str">
            <v>Atak</v>
          </cell>
          <cell r="AH313" t="str">
            <v>Merkez Ünite AU300 (train bus, vehicle b</v>
          </cell>
          <cell r="AI313" t="str">
            <v>E840-7002</v>
          </cell>
          <cell r="AJ313">
            <v>1</v>
          </cell>
          <cell r="AL313" t="str">
            <v/>
          </cell>
          <cell r="AM313" t="str">
            <v/>
          </cell>
          <cell r="AP313" t="str">
            <v/>
          </cell>
          <cell r="AQ313" t="str">
            <v/>
          </cell>
          <cell r="AT313" t="str">
            <v/>
          </cell>
          <cell r="AV313" t="str">
            <v/>
          </cell>
          <cell r="AW313" t="str">
            <v/>
          </cell>
          <cell r="AX313" t="str">
            <v/>
          </cell>
          <cell r="AZ313" t="str">
            <v/>
          </cell>
          <cell r="BA313" t="str">
            <v/>
          </cell>
        </row>
        <row r="314">
          <cell r="C314" t="str">
            <v>KAY5+6</v>
          </cell>
          <cell r="D314" t="str">
            <v>3880(9)</v>
          </cell>
          <cell r="E314" t="str">
            <v>RA</v>
          </cell>
          <cell r="F314">
            <v>57038</v>
          </cell>
          <cell r="G314" t="str">
            <v>BOZ-KAY5+6-FF-313</v>
          </cell>
          <cell r="H314">
            <v>45607.119444444397</v>
          </cell>
          <cell r="I314" t="str">
            <v>Hat/Line</v>
          </cell>
          <cell r="J314" t="str">
            <v>Müşteri</v>
          </cell>
          <cell r="L314" t="str">
            <v>Emniyet Sistemi</v>
          </cell>
          <cell r="M314" t="str">
            <v>ENGELLİ KOLTUĞU VE EMNİYET KEMERİ KONTROLÜ EMNİYET KEMERİ KIRIK</v>
          </cell>
          <cell r="N314" t="str">
            <v>EMNİYET KEMERİ ERKEK KISMI KIRILMIŞ. DEĞİŞTİRİLDİ.</v>
          </cell>
          <cell r="P314" t="str">
            <v>C-Uyarı, sürüş devamlılığı</v>
          </cell>
          <cell r="Q314" t="str">
            <v>B(Servisten çekmeye etki eden arıza)</v>
          </cell>
          <cell r="R314" t="str">
            <v>N.A(Yaralanma yok)</v>
          </cell>
          <cell r="S314" t="str">
            <v>(I) İlk Defa Karşılaşılan Arıza</v>
          </cell>
          <cell r="U314" t="str">
            <v>Bozankaya</v>
          </cell>
          <cell r="V314" t="str">
            <v>Tasarım</v>
          </cell>
          <cell r="W314" t="str">
            <v>Evet</v>
          </cell>
          <cell r="X314" t="str">
            <v>ARKPRES EMNİYET KEMERİ SANAYİ VE Tİ</v>
          </cell>
          <cell r="AD314" t="str">
            <v>*Ekipman değiştirilecek</v>
          </cell>
          <cell r="AE314">
            <v>45607.208333333299</v>
          </cell>
          <cell r="AG314" t="str">
            <v>ARKPRES</v>
          </cell>
          <cell r="AH314" t="str">
            <v>EMNIYET KEMERI</v>
          </cell>
          <cell r="AI314" t="str">
            <v>T515-2001</v>
          </cell>
          <cell r="AJ314">
            <v>1</v>
          </cell>
          <cell r="AL314" t="str">
            <v/>
          </cell>
          <cell r="AM314" t="str">
            <v/>
          </cell>
          <cell r="AP314" t="str">
            <v/>
          </cell>
          <cell r="AQ314" t="str">
            <v/>
          </cell>
          <cell r="AT314" t="str">
            <v/>
          </cell>
          <cell r="AV314" t="str">
            <v/>
          </cell>
          <cell r="AW314" t="str">
            <v/>
          </cell>
          <cell r="AX314" t="str">
            <v/>
          </cell>
          <cell r="AZ314">
            <v>1</v>
          </cell>
          <cell r="BA314">
            <v>45607.291666666701</v>
          </cell>
        </row>
        <row r="315">
          <cell r="C315" t="str">
            <v>KAY5+6</v>
          </cell>
          <cell r="D315" t="str">
            <v>3882(11)</v>
          </cell>
          <cell r="E315" t="str">
            <v>MA</v>
          </cell>
          <cell r="F315">
            <v>36496</v>
          </cell>
          <cell r="G315" t="str">
            <v>BOZ-KAY5+6-FF-314</v>
          </cell>
          <cell r="H315">
            <v>45608.286805555603</v>
          </cell>
          <cell r="I315" t="str">
            <v>Hat/Line</v>
          </cell>
          <cell r="J315" t="str">
            <v>Müşteri</v>
          </cell>
          <cell r="L315" t="str">
            <v>PA/PIS/CCTV</v>
          </cell>
          <cell r="M315" t="str">
            <v>Görüntü bozulması ve renk değişimi</v>
          </cell>
          <cell r="N315" t="str">
            <v>Ekran kontrol edildi, renk bozukluğu mevcuttu, değişim yapıldı</v>
          </cell>
          <cell r="P315" t="str">
            <v>C-Uyarı, sürüş devamlılığı</v>
          </cell>
          <cell r="Q315" t="str">
            <v>B(Servisten çekmeye etki eden arıza)</v>
          </cell>
          <cell r="R315" t="str">
            <v>N.A(Yaralanma yok)</v>
          </cell>
          <cell r="S315" t="str">
            <v>(III) Farklı Araçlarda Tekrarlayan Arıza</v>
          </cell>
          <cell r="U315" t="str">
            <v>Tedarikçi</v>
          </cell>
          <cell r="V315" t="str">
            <v>NSC</v>
          </cell>
          <cell r="W315" t="str">
            <v>Evet</v>
          </cell>
          <cell r="X315" t="str">
            <v>NSC TEKNOLOJİ ve İNŞAAT LTD.ŞTİ.</v>
          </cell>
          <cell r="AD315" t="str">
            <v>*Ekipman değiştirilecek</v>
          </cell>
          <cell r="AE315">
            <v>45608.288194444402</v>
          </cell>
          <cell r="AG315" t="str">
            <v>NSC</v>
          </cell>
          <cell r="AH315" t="str">
            <v>CCTV EKRANI</v>
          </cell>
          <cell r="AI315" t="str">
            <v>E810-7145</v>
          </cell>
          <cell r="AJ315">
            <v>1</v>
          </cell>
          <cell r="AL315">
            <v>45608.413888888899</v>
          </cell>
          <cell r="AM315" t="str">
            <v/>
          </cell>
          <cell r="AP315" t="str">
            <v/>
          </cell>
          <cell r="AQ315" t="str">
            <v>SA41452.03.022.04</v>
          </cell>
          <cell r="AT315" t="str">
            <v/>
          </cell>
          <cell r="AV315" t="str">
            <v/>
          </cell>
          <cell r="AW315" t="str">
            <v/>
          </cell>
          <cell r="AX315" t="str">
            <v/>
          </cell>
          <cell r="AZ315">
            <v>1</v>
          </cell>
          <cell r="BA315">
            <v>45608.2902777778</v>
          </cell>
        </row>
        <row r="316">
          <cell r="C316" t="str">
            <v>KAY5+6</v>
          </cell>
          <cell r="D316" t="str">
            <v>3874(3)</v>
          </cell>
          <cell r="E316" t="str">
            <v>MB</v>
          </cell>
          <cell r="F316">
            <v>105794</v>
          </cell>
          <cell r="G316" t="str">
            <v>BOZ-KAY5+6-FF-315</v>
          </cell>
          <cell r="H316">
            <v>45609.662499999999</v>
          </cell>
          <cell r="I316" t="str">
            <v>Hat/Line</v>
          </cell>
          <cell r="J316" t="str">
            <v>Müşteri</v>
          </cell>
          <cell r="L316" t="str">
            <v>Silecek</v>
          </cell>
          <cell r="M316" t="str">
            <v>SİLECEK HORTUMU YERİNDEN ÇIKMIŞ.</v>
          </cell>
          <cell r="N316" t="str">
            <v>SİLECEK HORTUMU YERİNE TAKILDI.</v>
          </cell>
          <cell r="P316" t="str">
            <v>C-Uyarı, sürüş devamlılığı</v>
          </cell>
          <cell r="Q316" t="str">
            <v>A(Hareket etmeyi engelleyen arıza)</v>
          </cell>
          <cell r="R316" t="str">
            <v>N.A(Yaralanma yok)</v>
          </cell>
          <cell r="S316" t="str">
            <v>(III) Farklı Araçlarda Tekrarlayan Arıza</v>
          </cell>
          <cell r="U316" t="str">
            <v>Tedarikçi</v>
          </cell>
          <cell r="V316" t="str">
            <v>Bozankaya</v>
          </cell>
          <cell r="W316" t="str">
            <v>Evet</v>
          </cell>
          <cell r="X316" t="str">
            <v>DENİZLER OTOMOTİV SAN. VE TİC.LTD.Ş</v>
          </cell>
          <cell r="AD316" t="str">
            <v>*Ekipman tamir edilecek</v>
          </cell>
          <cell r="AE316">
            <v>45610.208333333299</v>
          </cell>
          <cell r="AG316" t="str">
            <v>DENİZLER</v>
          </cell>
          <cell r="AH316" t="str">
            <v>SİLECEK MEKANİZMASI Denizler / M.11.2506</v>
          </cell>
          <cell r="AI316" t="str">
            <v>M100-7066</v>
          </cell>
          <cell r="AJ316">
            <v>1</v>
          </cell>
          <cell r="AL316" t="str">
            <v/>
          </cell>
          <cell r="AM316" t="str">
            <v/>
          </cell>
          <cell r="AP316" t="str">
            <v/>
          </cell>
          <cell r="AQ316" t="str">
            <v/>
          </cell>
          <cell r="AT316" t="str">
            <v/>
          </cell>
          <cell r="AV316" t="str">
            <v/>
          </cell>
          <cell r="AW316" t="str">
            <v/>
          </cell>
          <cell r="AX316" t="str">
            <v/>
          </cell>
          <cell r="AZ316">
            <v>1</v>
          </cell>
          <cell r="BA316">
            <v>45610.291666666701</v>
          </cell>
        </row>
        <row r="317">
          <cell r="C317" t="str">
            <v>KAY5+6</v>
          </cell>
          <cell r="D317" t="str">
            <v>3881(10)</v>
          </cell>
          <cell r="E317" t="str">
            <v>MB</v>
          </cell>
          <cell r="F317">
            <v>50859</v>
          </cell>
          <cell r="G317" t="str">
            <v>BOZ-KAY5+6-FF-316</v>
          </cell>
          <cell r="H317">
            <v>45609.715972222199</v>
          </cell>
          <cell r="I317" t="str">
            <v>Hat/Line</v>
          </cell>
          <cell r="J317" t="str">
            <v>Müşteri</v>
          </cell>
          <cell r="L317" t="str">
            <v>HVAC Sürücü</v>
          </cell>
          <cell r="M317" t="str">
            <v>KABİN KLİMASI 26 DERECE GÖRDÜĞÜ İÇİN KLİMA SOĞUK ÜFLÜYOR.</v>
          </cell>
          <cell r="N317" t="str">
            <v>CB KABİN KONTROL EDİLDİ SICAKLIK NORMAL ISITMA YAPIYOR.</v>
          </cell>
          <cell r="P317" t="str">
            <v>C-Uyarı, sürüş devamlılığı</v>
          </cell>
          <cell r="Q317" t="str">
            <v>B(Servisten çekmeye etki eden arıza)</v>
          </cell>
          <cell r="R317" t="str">
            <v>N.A(Yaralanma yok)</v>
          </cell>
          <cell r="S317" t="str">
            <v>(III) Farklı Araçlarda Tekrarlayan Arıza</v>
          </cell>
          <cell r="U317" t="str">
            <v>Tedarikçi</v>
          </cell>
          <cell r="V317" t="str">
            <v>ELTESAN ELEKTRO MEKANİK SOĞUTMA SAN</v>
          </cell>
          <cell r="W317" t="str">
            <v>Evet</v>
          </cell>
          <cell r="X317" t="str">
            <v>ELTESAN ELEKTRO MEKANİK SOĞUTMA SAN</v>
          </cell>
          <cell r="AD317" t="str">
            <v>Yeni yazılım yüklendi</v>
          </cell>
          <cell r="AE317">
            <v>45610.208333333299</v>
          </cell>
          <cell r="AG317" t="str">
            <v>Eltesan</v>
          </cell>
          <cell r="AH317" t="str">
            <v>KLIMA UNITESİ /Eltesan/Hispacold 41,5 kW</v>
          </cell>
          <cell r="AI317" t="str">
            <v>H500-7240</v>
          </cell>
          <cell r="AJ317">
            <v>1</v>
          </cell>
          <cell r="AL317" t="str">
            <v/>
          </cell>
          <cell r="AM317" t="str">
            <v/>
          </cell>
          <cell r="AP317" t="str">
            <v/>
          </cell>
          <cell r="AQ317" t="str">
            <v/>
          </cell>
          <cell r="AT317" t="str">
            <v/>
          </cell>
          <cell r="AV317" t="str">
            <v/>
          </cell>
          <cell r="AW317" t="str">
            <v/>
          </cell>
          <cell r="AX317" t="str">
            <v/>
          </cell>
          <cell r="AZ317">
            <v>1</v>
          </cell>
          <cell r="BA317">
            <v>45610.291666666701</v>
          </cell>
        </row>
        <row r="318">
          <cell r="C318" t="str">
            <v>KAY5+6</v>
          </cell>
          <cell r="D318" t="str">
            <v>3872(1)</v>
          </cell>
          <cell r="E318" t="str">
            <v>MB</v>
          </cell>
          <cell r="F318">
            <v>99528</v>
          </cell>
          <cell r="G318" t="str">
            <v>BOZ-KAY5+6-FF-317</v>
          </cell>
          <cell r="H318">
            <v>45610.208333333299</v>
          </cell>
          <cell r="I318" t="str">
            <v>Hat/Line</v>
          </cell>
          <cell r="J318" t="str">
            <v>Müşteri</v>
          </cell>
          <cell r="L318" t="str">
            <v>PA/PIS/CCTV</v>
          </cell>
          <cell r="M318" t="str">
            <v>11 NUMARALI KAPI ÜSTÜ EKRAN ÇALIŞMIYOR</v>
          </cell>
          <cell r="N318" t="str">
            <v>Enerji konnektör ölçümü yapıldı ekran arka planda çalışıyor görüntü gelmiyor</v>
          </cell>
          <cell r="P318" t="str">
            <v>C-Uyarı, sürüş devamlılığı</v>
          </cell>
          <cell r="Q318" t="str">
            <v>B(Servisten çekmeye etki eden arıza)</v>
          </cell>
          <cell r="R318" t="str">
            <v>N.A(Yaralanma yok)</v>
          </cell>
          <cell r="S318" t="str">
            <v>(II) Aynı Araçta Tekrarlayan Arıza</v>
          </cell>
          <cell r="U318" t="str">
            <v>Tedarikçi</v>
          </cell>
          <cell r="V318" t="str">
            <v>ATAK ULAŞIM SAN.TİC.LTD.ŞTİ.</v>
          </cell>
          <cell r="W318" t="str">
            <v>Evet</v>
          </cell>
          <cell r="X318" t="str">
            <v>ATAK ULAŞIM SAN.TİC.LTD.ŞTİ.</v>
          </cell>
          <cell r="AD318" t="str">
            <v>*Ekipman değiştirilecek</v>
          </cell>
          <cell r="AE318">
            <v>45610.208333333299</v>
          </cell>
          <cell r="AG318" t="str">
            <v>Atak</v>
          </cell>
          <cell r="AH318" t="str">
            <v>STRETCH LCD EKRAN</v>
          </cell>
          <cell r="AI318" t="str">
            <v>E410-7003</v>
          </cell>
          <cell r="AJ318">
            <v>1</v>
          </cell>
          <cell r="AL318" t="str">
            <v/>
          </cell>
          <cell r="AM318" t="str">
            <v/>
          </cell>
          <cell r="AP318" t="str">
            <v/>
          </cell>
          <cell r="AQ318" t="str">
            <v>202313020062</v>
          </cell>
          <cell r="AT318" t="str">
            <v/>
          </cell>
          <cell r="AV318" t="str">
            <v/>
          </cell>
          <cell r="AW318" t="str">
            <v/>
          </cell>
          <cell r="AX318" t="str">
            <v/>
          </cell>
          <cell r="AZ318">
            <v>1</v>
          </cell>
          <cell r="BA318">
            <v>45610.291666666701</v>
          </cell>
        </row>
        <row r="319">
          <cell r="C319" t="str">
            <v>KAY5+6</v>
          </cell>
          <cell r="D319" t="str">
            <v>3873(2)</v>
          </cell>
          <cell r="E319" t="str">
            <v>MA</v>
          </cell>
          <cell r="F319">
            <v>109120</v>
          </cell>
          <cell r="G319" t="str">
            <v>BOZ-KAY5+6-FF-318</v>
          </cell>
          <cell r="H319">
            <v>45610.221527777801</v>
          </cell>
          <cell r="I319" t="str">
            <v>Hat/Line</v>
          </cell>
          <cell r="J319" t="str">
            <v>Müşteri</v>
          </cell>
          <cell r="L319" t="str">
            <v>Emniyet Sistemi</v>
          </cell>
          <cell r="M319" t="str">
            <v>MA P MB BOGİLERDE APLETİ MEVCUT</v>
          </cell>
          <cell r="N319" t="str">
            <v>MA MB P TORNA İŞLEMİ YAPILDI.</v>
          </cell>
          <cell r="P319" t="str">
            <v>C-Uyarı, sürüş devamlılığı</v>
          </cell>
          <cell r="Q319" t="str">
            <v>B(Servisten çekmeye etki eden arıza)</v>
          </cell>
          <cell r="R319" t="str">
            <v>N.A(Yaralanma yok)</v>
          </cell>
          <cell r="S319" t="str">
            <v>(II) Aynı Araçta Tekrarlayan Arıza</v>
          </cell>
          <cell r="U319" t="str">
            <v>Tedarikçi</v>
          </cell>
          <cell r="V319" t="str">
            <v>MEDCOM SP. Z O.O.</v>
          </cell>
          <cell r="W319" t="str">
            <v>Evet</v>
          </cell>
          <cell r="X319" t="str">
            <v>MEDCOM SP. Z O.O.</v>
          </cell>
          <cell r="AD319" t="str">
            <v>*Arıza çözülecek</v>
          </cell>
          <cell r="AE319">
            <v>45610.25</v>
          </cell>
          <cell r="AG319" t="str">
            <v>Medcom</v>
          </cell>
          <cell r="AH319" t="str">
            <v>COMBO KUTUSU (+LHD) MEDCOM</v>
          </cell>
          <cell r="AI319" t="str">
            <v>P620-7023</v>
          </cell>
          <cell r="AJ319">
            <v>1</v>
          </cell>
          <cell r="AL319" t="str">
            <v/>
          </cell>
          <cell r="AM319" t="str">
            <v/>
          </cell>
          <cell r="AP319" t="str">
            <v/>
          </cell>
          <cell r="AQ319" t="str">
            <v/>
          </cell>
          <cell r="AT319" t="str">
            <v/>
          </cell>
          <cell r="AV319" t="str">
            <v/>
          </cell>
          <cell r="AW319" t="str">
            <v/>
          </cell>
          <cell r="AX319" t="str">
            <v/>
          </cell>
          <cell r="AZ319">
            <v>2</v>
          </cell>
          <cell r="BA319">
            <v>45610.541666666701</v>
          </cell>
        </row>
        <row r="320">
          <cell r="C320" t="str">
            <v>KAY5+6</v>
          </cell>
          <cell r="D320" t="str">
            <v>3882(11)</v>
          </cell>
          <cell r="E320" t="str">
            <v>MA</v>
          </cell>
          <cell r="F320">
            <v>36920</v>
          </cell>
          <cell r="G320" t="str">
            <v>BOZ-KAY5+6-FF-319</v>
          </cell>
          <cell r="H320">
            <v>45610.222222222197</v>
          </cell>
          <cell r="I320" t="str">
            <v>Hat/Line</v>
          </cell>
          <cell r="J320" t="str">
            <v>Müşteri</v>
          </cell>
          <cell r="L320" t="str">
            <v>Boji</v>
          </cell>
          <cell r="M320" t="str">
            <v>MA, P VE MB BOJİLERDE APLETİ MEVCUT</v>
          </cell>
          <cell r="N320" t="str">
            <v>TORNA YAPILDI.</v>
          </cell>
          <cell r="P320" t="str">
            <v>B-Hız veya güç azalması</v>
          </cell>
          <cell r="Q320" t="str">
            <v>B(Servisten çekmeye etki eden arıza)</v>
          </cell>
          <cell r="R320" t="str">
            <v>N.A(Yaralanma yok)</v>
          </cell>
          <cell r="S320" t="str">
            <v>(II) Aynı Araçta Tekrarlayan Arıza</v>
          </cell>
          <cell r="U320" t="str">
            <v>Tedarikçi</v>
          </cell>
          <cell r="V320" t="str">
            <v>MEDCOM SP. Z O.O.</v>
          </cell>
          <cell r="W320" t="str">
            <v>Evet</v>
          </cell>
          <cell r="X320" t="str">
            <v>MEDCOM SP. Z O.O.</v>
          </cell>
          <cell r="AD320" t="str">
            <v>Teker Bandajı Tornalandı</v>
          </cell>
          <cell r="AE320">
            <v>45610.291666666701</v>
          </cell>
          <cell r="AG320" t="str">
            <v>Medcom</v>
          </cell>
          <cell r="AH320" t="str">
            <v>COMBO KUTUSU (+LHD) MEDCOM</v>
          </cell>
          <cell r="AI320" t="str">
            <v>P620-7023</v>
          </cell>
          <cell r="AJ320">
            <v>1</v>
          </cell>
          <cell r="AL320" t="str">
            <v/>
          </cell>
          <cell r="AM320" t="str">
            <v/>
          </cell>
          <cell r="AP320" t="str">
            <v/>
          </cell>
          <cell r="AQ320" t="str">
            <v/>
          </cell>
          <cell r="AT320" t="str">
            <v/>
          </cell>
          <cell r="AV320" t="str">
            <v/>
          </cell>
          <cell r="AW320" t="str">
            <v/>
          </cell>
          <cell r="AX320" t="str">
            <v/>
          </cell>
          <cell r="AZ320">
            <v>1</v>
          </cell>
          <cell r="BA320">
            <v>45610.583333333299</v>
          </cell>
        </row>
        <row r="321">
          <cell r="C321" t="str">
            <v>KAY5+6</v>
          </cell>
          <cell r="D321" t="str">
            <v>3879(8)</v>
          </cell>
          <cell r="E321" t="str">
            <v>MA</v>
          </cell>
          <cell r="F321">
            <v>64175</v>
          </cell>
          <cell r="G321" t="str">
            <v>BOZ-KAY5+6-FF-320</v>
          </cell>
          <cell r="H321">
            <v>45613.733333333301</v>
          </cell>
          <cell r="I321" t="str">
            <v>Hat/Line</v>
          </cell>
          <cell r="J321" t="str">
            <v>Müşteri</v>
          </cell>
          <cell r="L321" t="str">
            <v>Emniyet Sistemi</v>
          </cell>
          <cell r="M321" t="str">
            <v>EL TOTMANI BASILI KALIYOR.</v>
          </cell>
          <cell r="N321" t="str">
            <v>EL TOTMANI TAKILI KALMIŞ MEKANİK AYAR YAPILDI. DÜZELTİLDİ.</v>
          </cell>
          <cell r="P321" t="str">
            <v>C-Uyarı, sürüş devamlılığı</v>
          </cell>
          <cell r="Q321" t="str">
            <v>A(Hareket etmeyi engelleyen arıza)</v>
          </cell>
          <cell r="R321" t="str">
            <v>N.A(Yaralanma yok)</v>
          </cell>
          <cell r="S321" t="str">
            <v>(II) Aynı Araçta Tekrarlayan Arıza</v>
          </cell>
          <cell r="U321" t="str">
            <v>Tedarikçi</v>
          </cell>
          <cell r="V321" t="str">
            <v>MEDCOM SP. Z O.O.</v>
          </cell>
          <cell r="W321" t="str">
            <v>Evet</v>
          </cell>
          <cell r="X321" t="str">
            <v>MEDCOM SP. Z O.O.</v>
          </cell>
          <cell r="AD321" t="str">
            <v>*Ekipman tamir edilecek</v>
          </cell>
          <cell r="AE321">
            <v>45614.208333333299</v>
          </cell>
          <cell r="AG321" t="str">
            <v>Medcom</v>
          </cell>
          <cell r="AH321" t="str">
            <v>MASTER CONTRROLER S334 C36B</v>
          </cell>
          <cell r="AI321" t="str">
            <v>E300-7001</v>
          </cell>
          <cell r="AJ321">
            <v>1</v>
          </cell>
          <cell r="AL321" t="str">
            <v/>
          </cell>
          <cell r="AM321" t="str">
            <v/>
          </cell>
          <cell r="AP321" t="str">
            <v/>
          </cell>
          <cell r="AQ321" t="str">
            <v/>
          </cell>
          <cell r="AT321" t="str">
            <v/>
          </cell>
          <cell r="AV321" t="str">
            <v/>
          </cell>
          <cell r="AW321" t="str">
            <v/>
          </cell>
          <cell r="AX321" t="str">
            <v/>
          </cell>
          <cell r="AZ321">
            <v>1</v>
          </cell>
          <cell r="BA321">
            <v>45614.291666666701</v>
          </cell>
        </row>
        <row r="322">
          <cell r="C322" t="str">
            <v>KAY5+6</v>
          </cell>
          <cell r="D322" t="str">
            <v>3877(6)</v>
          </cell>
          <cell r="E322" t="str">
            <v>MA</v>
          </cell>
          <cell r="F322">
            <v>59382</v>
          </cell>
          <cell r="G322" t="str">
            <v>BOZ-KAY5+6-FF-321</v>
          </cell>
          <cell r="H322">
            <v>45615.25</v>
          </cell>
          <cell r="I322" t="str">
            <v>Hat/Line</v>
          </cell>
          <cell r="J322" t="str">
            <v>Müşteri</v>
          </cell>
          <cell r="L322" t="str">
            <v>Emniyet Sistemi</v>
          </cell>
          <cell r="M322" t="str">
            <v>Ayak Deadman Butonu Çalışmıyor</v>
          </cell>
          <cell r="N322" t="str">
            <v>Buton Değişimi</v>
          </cell>
          <cell r="P322" t="str">
            <v>A-Sürüşü engeller</v>
          </cell>
          <cell r="Q322" t="str">
            <v>B(Servisten çekmeye etki eden arıza)</v>
          </cell>
          <cell r="R322" t="str">
            <v>N.A(Yaralanma yok)</v>
          </cell>
          <cell r="S322" t="str">
            <v>(I) İlk Defa Karşılaşılan Arıza</v>
          </cell>
          <cell r="U322" t="str">
            <v>Tedarikçi</v>
          </cell>
          <cell r="V322" t="str">
            <v>Bozankaya</v>
          </cell>
          <cell r="W322" t="str">
            <v>Evet</v>
          </cell>
          <cell r="X322" t="str">
            <v>SAMM TEKNOLOJİ İLETİŞİM SAN. VE TİC</v>
          </cell>
          <cell r="AD322" t="str">
            <v>*Ekipman değiştirilecek</v>
          </cell>
          <cell r="AE322">
            <v>45615.25</v>
          </cell>
          <cell r="AG322" t="str">
            <v>clipper</v>
          </cell>
          <cell r="AH322" t="str">
            <v>Korna Ayak Butonu Linemaster-Clipper 632</v>
          </cell>
          <cell r="AI322" t="str">
            <v>E110-7429</v>
          </cell>
          <cell r="AJ322">
            <v>1</v>
          </cell>
          <cell r="AL322" t="str">
            <v/>
          </cell>
          <cell r="AM322" t="str">
            <v/>
          </cell>
          <cell r="AP322" t="str">
            <v/>
          </cell>
          <cell r="AQ322" t="str">
            <v>1</v>
          </cell>
          <cell r="AT322" t="str">
            <v/>
          </cell>
          <cell r="AV322" t="str">
            <v/>
          </cell>
          <cell r="AW322" t="str">
            <v/>
          </cell>
          <cell r="AX322" t="str">
            <v/>
          </cell>
          <cell r="AZ322">
            <v>1</v>
          </cell>
          <cell r="BA322">
            <v>45615.291666666701</v>
          </cell>
        </row>
        <row r="323">
          <cell r="C323" t="str">
            <v>KAY5+6</v>
          </cell>
          <cell r="D323" t="str">
            <v>3878(7)</v>
          </cell>
          <cell r="E323" t="str">
            <v>MA</v>
          </cell>
          <cell r="F323">
            <v>80813</v>
          </cell>
          <cell r="G323" t="str">
            <v>BOZ-KAY5+6-FF-322</v>
          </cell>
          <cell r="H323">
            <v>45621.605555555601</v>
          </cell>
          <cell r="I323" t="str">
            <v>Hat/Line</v>
          </cell>
          <cell r="J323" t="str">
            <v>Müşteri</v>
          </cell>
          <cell r="L323" t="str">
            <v>Kabin Masası</v>
          </cell>
          <cell r="M323" t="str">
            <v>İvme kolunun yayı kırılmış</v>
          </cell>
          <cell r="N323" t="str">
            <v>İvme kolu değişimi yapıldı</v>
          </cell>
          <cell r="P323" t="str">
            <v>A-Sürüşü engeller</v>
          </cell>
          <cell r="Q323" t="str">
            <v>A(Hareket etmeyi engelleyen arıza)</v>
          </cell>
          <cell r="R323" t="str">
            <v>N.A(Yaralanma yok)</v>
          </cell>
          <cell r="S323" t="str">
            <v>(I) İlk Defa Karşılaşılan Arıza</v>
          </cell>
          <cell r="U323" t="str">
            <v>Tedarikçi</v>
          </cell>
          <cell r="V323" t="str">
            <v>MEDCOM SP. Z O.O.</v>
          </cell>
          <cell r="W323" t="str">
            <v>Evet</v>
          </cell>
          <cell r="X323" t="str">
            <v>MEDCOM SP. Z O.O.</v>
          </cell>
          <cell r="AD323" t="str">
            <v>*Ekipman değiştirilecek</v>
          </cell>
          <cell r="AE323">
            <v>45621.607638888898</v>
          </cell>
          <cell r="AG323" t="str">
            <v>Medcom</v>
          </cell>
          <cell r="AH323" t="str">
            <v>MASTER CONTRROLER S334 C36B</v>
          </cell>
          <cell r="AI323" t="str">
            <v>E300-7001</v>
          </cell>
          <cell r="AJ323" t="str">
            <v/>
          </cell>
          <cell r="AL323" t="str">
            <v/>
          </cell>
          <cell r="AM323" t="str">
            <v/>
          </cell>
          <cell r="AP323" t="str">
            <v/>
          </cell>
          <cell r="AQ323" t="str">
            <v/>
          </cell>
          <cell r="AT323" t="str">
            <v/>
          </cell>
          <cell r="AV323" t="str">
            <v/>
          </cell>
          <cell r="AW323" t="str">
            <v/>
          </cell>
          <cell r="AX323" t="str">
            <v/>
          </cell>
          <cell r="AZ323">
            <v>1</v>
          </cell>
          <cell r="BA323">
            <v>45621.610416666699</v>
          </cell>
        </row>
        <row r="324">
          <cell r="C324" t="str">
            <v>KAY5+6</v>
          </cell>
          <cell r="D324" t="str">
            <v>3872(1)</v>
          </cell>
          <cell r="E324" t="str">
            <v>MA</v>
          </cell>
          <cell r="F324">
            <v>101875</v>
          </cell>
          <cell r="G324" t="str">
            <v>BOZ-KAY5+6-FF-323</v>
          </cell>
          <cell r="H324">
            <v>45622.263888888898</v>
          </cell>
          <cell r="I324" t="str">
            <v>Depo/Depot</v>
          </cell>
          <cell r="J324" t="str">
            <v>Müşteri</v>
          </cell>
          <cell r="L324" t="str">
            <v>TCMS</v>
          </cell>
          <cell r="M324" t="str">
            <v>3872 NOLU ARAÇ ÇİFTE KÜMBET 2.PERON ÇIKIŞINDA HSCB AÇTI.İNVERTÖR ARIZASI VERDİHSCB KAPATMADI.ARAÇ RESETLENDİKTEN SONRA HSCB KAPATTI HAREKET ETTİ.DAHA SONRA DOĞU TERMİNALİ 2.PERONDA TEKRAR HSCB AÇTI MA VE MB İNVERTÖR ARIZASI VERDİ.ARAÇ KENDİLİĞİNDEN PANTOĞRAF İNDİRDİ.ARAÇ TEKRAR RESETLENDİKTEN SONRA HAREKET ETTİ.ARIZA NEDENİYLE YOLCULAR TAHLİYE EDİLEREK DOĞU CEP HATIINA ALINDI. 21:47 KUMSMALL -İLDEM SEFERİ İPTAL EDİLDİ.TOPLAMDA 1 SEFER İPTALİ YAŞANMIŞTIR</v>
          </cell>
          <cell r="N324" t="str">
            <v>Aracın kontrolleri yapıldı MA modülü Selectron DIT_MA_01 ve DIT_MA_02 modülleri yanmış değişimi ve kapı klemensine -24 v geliyordu değişimi yapıldı. Kablo numaraları " GA1030.01- GA1029.01-GA1063.01- GA1064.01</v>
          </cell>
          <cell r="P324" t="str">
            <v>A-Sürüşü engeller</v>
          </cell>
          <cell r="Q324" t="str">
            <v>A(Hareket etmeyi engelleyen arıza)</v>
          </cell>
          <cell r="R324" t="str">
            <v>N.A(Yaralanma yok)</v>
          </cell>
          <cell r="S324" t="str">
            <v>(II) Aynı Araçta Tekrarlayan Arıza</v>
          </cell>
          <cell r="U324" t="str">
            <v>Tedarikçi</v>
          </cell>
          <cell r="V324" t="str">
            <v>MEDCOM SP. Z O.O.</v>
          </cell>
          <cell r="W324" t="str">
            <v>Evet</v>
          </cell>
          <cell r="X324" t="str">
            <v>MEDCOM SP. Z O.O.</v>
          </cell>
          <cell r="AD324" t="str">
            <v>*Ekipman değiştirilecek</v>
          </cell>
          <cell r="AE324">
            <v>45633.208333333299</v>
          </cell>
          <cell r="AG324" t="str">
            <v>Medcom</v>
          </cell>
          <cell r="AH324" t="str">
            <v>DIT</v>
          </cell>
          <cell r="AI324" t="str">
            <v>E110-7562</v>
          </cell>
          <cell r="AJ324">
            <v>2</v>
          </cell>
          <cell r="AL324" t="str">
            <v/>
          </cell>
          <cell r="AM324" t="str">
            <v/>
          </cell>
          <cell r="AP324" t="str">
            <v/>
          </cell>
          <cell r="AQ324" t="str">
            <v/>
          </cell>
          <cell r="AT324" t="str">
            <v/>
          </cell>
          <cell r="AV324" t="str">
            <v/>
          </cell>
          <cell r="AW324" t="str">
            <v/>
          </cell>
          <cell r="AX324" t="str">
            <v/>
          </cell>
          <cell r="AZ324">
            <v>1</v>
          </cell>
          <cell r="BA324">
            <v>45635.625</v>
          </cell>
        </row>
        <row r="325">
          <cell r="C325" t="str">
            <v>KAY5+6</v>
          </cell>
          <cell r="D325" t="str">
            <v>3872(1)</v>
          </cell>
          <cell r="E325" t="str">
            <v>MA</v>
          </cell>
          <cell r="F325">
            <v>101875</v>
          </cell>
          <cell r="G325" t="str">
            <v>BOZ-KAY5+6-FF-324</v>
          </cell>
          <cell r="H325">
            <v>45622.263888888898</v>
          </cell>
          <cell r="I325" t="str">
            <v>Hat/Line</v>
          </cell>
          <cell r="J325" t="str">
            <v>Müşteri</v>
          </cell>
          <cell r="L325" t="str">
            <v>TCMS</v>
          </cell>
          <cell r="M325" t="str">
            <v>3872 NOLU ARAÇ ÇİFTE KÜMBET 2.PERON ÇIKIŞINDA HSCB AÇTI.İNVERTÖR ARIZASI VERDİHSCB KAPATMADI.ARAÇ RESETLENDİKTEN SONRA HSCB KAPATTI HAREKET ETTİ.DAHA SONRA DOĞU TERMİNALİ 2.PERONDA TEKRAR HSCB AÇTI MA VE MB İNVERTÖR ARIZASI VERDİ.ARAÇ KENDİLİĞİNDEN PANTOĞRAF İNDİRDİ.ARAÇ TEKRAR RESETLENDİKTEN SONRA HAREKET ETTİ.ARIZA NEDENİYLE YOLCULAR TAHLİYE EDİLEREK DOĞU CEP HATIINA ALINDI. 21:47 KUMSMALL -İLDEM SEFERİ İPTAL EDİLDİ.TOPLAMDA 1 SEFER İPTALİ YAŞANMIŞTIR.</v>
          </cell>
          <cell r="N325" t="str">
            <v>SELECTRON MODÜLLERİNİN YANMASINDAN DOLAYI TBA'LAR ZARAR GÖRMÜŞTÜR</v>
          </cell>
          <cell r="P325" t="str">
            <v>A-Sürüşü engeller</v>
          </cell>
          <cell r="Q325" t="str">
            <v>A(Hareket etmeyi engelleyen arıza)</v>
          </cell>
          <cell r="R325" t="str">
            <v>N.A(Yaralanma yok)</v>
          </cell>
          <cell r="S325" t="str">
            <v>(II) Aynı Araçta Tekrarlayan Arıza</v>
          </cell>
          <cell r="U325" t="str">
            <v>Tedarikçi</v>
          </cell>
          <cell r="V325" t="str">
            <v>MEDCOM SP. Z O.O.</v>
          </cell>
          <cell r="W325" t="str">
            <v/>
          </cell>
          <cell r="X325" t="str">
            <v>MEDCOM SP. Z O.O.</v>
          </cell>
          <cell r="AD325" t="str">
            <v>*Ekipman değiştirilecek</v>
          </cell>
          <cell r="AE325">
            <v>45622.284722222197</v>
          </cell>
          <cell r="AG325" t="str">
            <v>MEDCOM</v>
          </cell>
          <cell r="AH325" t="str">
            <v>TBA</v>
          </cell>
          <cell r="AI325" t="str">
            <v>E110-7560</v>
          </cell>
          <cell r="AJ325">
            <v>3</v>
          </cell>
          <cell r="AL325" t="str">
            <v/>
          </cell>
          <cell r="AM325" t="str">
            <v/>
          </cell>
          <cell r="AP325" t="str">
            <v/>
          </cell>
          <cell r="AQ325" t="str">
            <v/>
          </cell>
          <cell r="AT325" t="str">
            <v/>
          </cell>
          <cell r="AV325" t="str">
            <v/>
          </cell>
          <cell r="AW325" t="str">
            <v/>
          </cell>
          <cell r="AX325" t="str">
            <v/>
          </cell>
          <cell r="AZ325">
            <v>1</v>
          </cell>
          <cell r="BA325">
            <v>45635.625</v>
          </cell>
        </row>
        <row r="326">
          <cell r="C326" t="str">
            <v>KAY5+6</v>
          </cell>
          <cell r="D326" t="str">
            <v>3872(1)</v>
          </cell>
          <cell r="E326" t="str">
            <v>MA</v>
          </cell>
          <cell r="F326">
            <v>101862</v>
          </cell>
          <cell r="G326" t="str">
            <v>BOZ-KAY5+6-FF-325</v>
          </cell>
          <cell r="H326">
            <v>45624.250694444403</v>
          </cell>
          <cell r="I326" t="str">
            <v>Depo/Depot</v>
          </cell>
          <cell r="J326" t="str">
            <v>BOZANKAYA - SSH</v>
          </cell>
          <cell r="L326" t="str">
            <v>E-Kabinet</v>
          </cell>
          <cell r="M326" t="str">
            <v>Rölenin 9.bacağina direk +24  çıkış veriyor</v>
          </cell>
          <cell r="N326" t="str">
            <v>Röle değişimi yapıldı</v>
          </cell>
          <cell r="P326" t="str">
            <v>C-Uyarı, sürüş devamlılığı</v>
          </cell>
          <cell r="Q326" t="str">
            <v>C(Sisteme etki etmeyen arıza)</v>
          </cell>
          <cell r="R326" t="str">
            <v>N.A(Yaralanma yok)</v>
          </cell>
          <cell r="S326" t="str">
            <v>(I) İlk Defa Karşılaşılan Arıza</v>
          </cell>
          <cell r="U326" t="str">
            <v>Tedarikçi</v>
          </cell>
          <cell r="V326" t="str">
            <v>Bozankaya</v>
          </cell>
          <cell r="W326" t="str">
            <v>Evet</v>
          </cell>
          <cell r="X326" t="str">
            <v>ARDA MAKİNA ELEKTRİK TİC.VE</v>
          </cell>
          <cell r="AD326" t="str">
            <v>*Ekipman değiştirilecek</v>
          </cell>
          <cell r="AE326">
            <v>45624.253472222197</v>
          </cell>
          <cell r="AG326" t="str">
            <v>Bozankaya</v>
          </cell>
          <cell r="AH326" t="str">
            <v>10A-8CO RÖLE</v>
          </cell>
          <cell r="AI326" t="str">
            <v>E110-7329</v>
          </cell>
          <cell r="AJ326">
            <v>1</v>
          </cell>
          <cell r="AL326" t="str">
            <v/>
          </cell>
          <cell r="AM326" t="str">
            <v/>
          </cell>
          <cell r="AP326" t="str">
            <v/>
          </cell>
          <cell r="AQ326" t="str">
            <v/>
          </cell>
          <cell r="AT326" t="str">
            <v/>
          </cell>
          <cell r="AV326" t="str">
            <v/>
          </cell>
          <cell r="AW326" t="str">
            <v/>
          </cell>
          <cell r="AX326" t="str">
            <v/>
          </cell>
          <cell r="AZ326">
            <v>1</v>
          </cell>
          <cell r="BA326">
            <v>45624.256249999999</v>
          </cell>
        </row>
        <row r="327">
          <cell r="C327" t="str">
            <v>KAY5+6</v>
          </cell>
          <cell r="D327" t="str">
            <v>3874(3)</v>
          </cell>
          <cell r="E327" t="str">
            <v>MB</v>
          </cell>
          <cell r="F327">
            <v>109581</v>
          </cell>
          <cell r="G327" t="str">
            <v>BOZ-KAY5+6-FF-326</v>
          </cell>
          <cell r="H327">
            <v>45624.363888888904</v>
          </cell>
          <cell r="I327" t="str">
            <v>Depo/Depot</v>
          </cell>
          <cell r="J327" t="str">
            <v>BOZANKAYA - SSH</v>
          </cell>
          <cell r="L327" t="str">
            <v>PA/PIS/CCTV</v>
          </cell>
          <cell r="M327" t="str">
            <v>Cctv çalışmıyor (Ölçüm yapıldı konnektörde enerji var)</v>
          </cell>
          <cell r="N327" t="str">
            <v>Cctv değişimi yapıldı</v>
          </cell>
          <cell r="P327" t="str">
            <v>C-Uyarı, sürüş devamlılığı</v>
          </cell>
          <cell r="Q327" t="str">
            <v>B(Servisten çekmeye etki eden arıza)</v>
          </cell>
          <cell r="R327" t="str">
            <v>N.A(Yaralanma yok)</v>
          </cell>
          <cell r="S327" t="str">
            <v>(III) Farklı Araçlarda Tekrarlayan Arıza</v>
          </cell>
          <cell r="U327" t="str">
            <v>Tedarikçi</v>
          </cell>
          <cell r="V327" t="str">
            <v>NSC</v>
          </cell>
          <cell r="W327" t="str">
            <v>Evet</v>
          </cell>
          <cell r="X327" t="str">
            <v>NSC TEKNOLOJİ ve İNŞAAT LTD.ŞTİ.</v>
          </cell>
          <cell r="AD327" t="str">
            <v>*Ekipman değiştirilecek</v>
          </cell>
          <cell r="AE327">
            <v>45624.365277777797</v>
          </cell>
          <cell r="AG327" t="str">
            <v>NSC</v>
          </cell>
          <cell r="AH327" t="str">
            <v>CCTV EKRANI</v>
          </cell>
          <cell r="AI327" t="str">
            <v>E810-7145</v>
          </cell>
          <cell r="AJ327">
            <v>1</v>
          </cell>
          <cell r="AL327" t="str">
            <v/>
          </cell>
          <cell r="AM327" t="str">
            <v/>
          </cell>
          <cell r="AP327">
            <v>45624.3659722222</v>
          </cell>
          <cell r="AQ327" t="str">
            <v>SA41452.05.13.07</v>
          </cell>
          <cell r="AT327" t="str">
            <v/>
          </cell>
          <cell r="AV327" t="str">
            <v/>
          </cell>
          <cell r="AW327" t="str">
            <v/>
          </cell>
          <cell r="AX327" t="str">
            <v/>
          </cell>
          <cell r="AZ327">
            <v>1</v>
          </cell>
          <cell r="BA327">
            <v>45624.366666666698</v>
          </cell>
        </row>
        <row r="328">
          <cell r="C328" t="str">
            <v>KAY5+6</v>
          </cell>
          <cell r="D328" t="str">
            <v>3880(9)</v>
          </cell>
          <cell r="E328" t="str">
            <v>P</v>
          </cell>
          <cell r="F328">
            <v>61813</v>
          </cell>
          <cell r="G328" t="str">
            <v>BOZ-KAY5+6-FF-327</v>
          </cell>
          <cell r="H328">
            <v>45625.208333333299</v>
          </cell>
          <cell r="I328" t="str">
            <v>Hat/Line</v>
          </cell>
          <cell r="J328" t="str">
            <v>Müşteri</v>
          </cell>
          <cell r="L328" t="str">
            <v>Fren</v>
          </cell>
          <cell r="M328" t="str">
            <v>Araç hatta kalmış yapılan kontrollerde fb-09 arızası verdiği ve motorun çalışmadığı görüldü</v>
          </cell>
          <cell r="N328" t="str">
            <v>Hpu değişimi yapıldı</v>
          </cell>
          <cell r="P328" t="str">
            <v>A-Sürüşü engeller</v>
          </cell>
          <cell r="Q328" t="str">
            <v>A(Hareket etmeyi engelleyen arıza)</v>
          </cell>
          <cell r="R328" t="str">
            <v>N.A(Yaralanma yok)</v>
          </cell>
          <cell r="S328" t="str">
            <v>(III) Farklı Araçlarda Tekrarlayan Arıza</v>
          </cell>
          <cell r="U328" t="str">
            <v>Tedarikçi</v>
          </cell>
          <cell r="V328" t="str">
            <v>HANNING &amp; KAHL GMBH &amp; CO.KG</v>
          </cell>
          <cell r="W328" t="str">
            <v>Evet</v>
          </cell>
          <cell r="X328" t="str">
            <v>HANNING &amp; KAHL GMBH &amp; CO.KG</v>
          </cell>
          <cell r="AD328" t="str">
            <v>*Ekipman değiştirilecek</v>
          </cell>
          <cell r="AE328">
            <v>45626.208333333299</v>
          </cell>
          <cell r="AG328" t="str">
            <v>HANNING&amp;KAHL</v>
          </cell>
          <cell r="AH328" t="str">
            <v>XHidrolik Ünite HZY-K140-PR</v>
          </cell>
          <cell r="AI328" t="str">
            <v>S306-7002</v>
          </cell>
          <cell r="AJ328">
            <v>1</v>
          </cell>
          <cell r="AL328" t="str">
            <v/>
          </cell>
          <cell r="AM328" t="str">
            <v/>
          </cell>
          <cell r="AP328">
            <v>45628.375694444403</v>
          </cell>
          <cell r="AQ328" t="str">
            <v>10070095</v>
          </cell>
          <cell r="AT328" t="str">
            <v/>
          </cell>
          <cell r="AV328" t="str">
            <v/>
          </cell>
          <cell r="AW328" t="str">
            <v/>
          </cell>
          <cell r="AX328" t="str">
            <v/>
          </cell>
          <cell r="AZ328">
            <v>2</v>
          </cell>
          <cell r="BA328">
            <v>45626.378472222197</v>
          </cell>
        </row>
        <row r="329">
          <cell r="C329" t="str">
            <v>KAY5+6</v>
          </cell>
          <cell r="D329" t="str">
            <v>3873(2)</v>
          </cell>
          <cell r="E329" t="str">
            <v>MA</v>
          </cell>
          <cell r="F329">
            <v>109806</v>
          </cell>
          <cell r="G329" t="str">
            <v>BOZ-KAY5+6-FF-328</v>
          </cell>
          <cell r="H329">
            <v>45625.45</v>
          </cell>
          <cell r="I329" t="str">
            <v>Hat/Line</v>
          </cell>
          <cell r="J329" t="str">
            <v>BOZANKAYA - SSH</v>
          </cell>
          <cell r="L329" t="str">
            <v>PA/PIS/CCTV</v>
          </cell>
          <cell r="M329" t="str">
            <v>Kamera görüntüyü kırmızı gösteriyor</v>
          </cell>
          <cell r="N329" t="str">
            <v>Değişimi yapıldı</v>
          </cell>
          <cell r="P329" t="str">
            <v>C-Uyarı, sürüş devamlılığı</v>
          </cell>
          <cell r="Q329" t="str">
            <v>B(Servisten çekmeye etki eden arıza)</v>
          </cell>
          <cell r="R329" t="str">
            <v>N.A(Yaralanma yok)</v>
          </cell>
          <cell r="S329" t="str">
            <v>(I) İlk Defa Karşılaşılan Arıza</v>
          </cell>
          <cell r="U329" t="str">
            <v>Tedarikçi</v>
          </cell>
          <cell r="V329" t="str">
            <v>NSC</v>
          </cell>
          <cell r="W329" t="str">
            <v>Evet</v>
          </cell>
          <cell r="X329" t="str">
            <v>NSC TEKNOLOJİ ve İNŞAAT LTD.ŞTİ.</v>
          </cell>
          <cell r="AD329" t="str">
            <v>*Ekipman değiştirilecek</v>
          </cell>
          <cell r="AE329">
            <v>45625.4506944444</v>
          </cell>
          <cell r="AG329" t="str">
            <v>NSC</v>
          </cell>
          <cell r="AH329" t="str">
            <v>KAMERA</v>
          </cell>
          <cell r="AI329" t="str">
            <v>E810-7136</v>
          </cell>
          <cell r="AJ329">
            <v>1</v>
          </cell>
          <cell r="AL329" t="str">
            <v/>
          </cell>
          <cell r="AM329" t="str">
            <v/>
          </cell>
          <cell r="AP329" t="str">
            <v/>
          </cell>
          <cell r="AQ329" t="str">
            <v>0</v>
          </cell>
          <cell r="AT329" t="str">
            <v/>
          </cell>
          <cell r="AV329" t="str">
            <v/>
          </cell>
          <cell r="AW329" t="str">
            <v/>
          </cell>
          <cell r="AX329" t="str">
            <v/>
          </cell>
          <cell r="AZ329">
            <v>1</v>
          </cell>
          <cell r="BA329">
            <v>45625.452083333301</v>
          </cell>
        </row>
        <row r="330">
          <cell r="C330" t="str">
            <v>KAY5+6</v>
          </cell>
          <cell r="D330" t="str">
            <v>3873(2)</v>
          </cell>
          <cell r="E330" t="str">
            <v>RA</v>
          </cell>
          <cell r="F330">
            <v>109806</v>
          </cell>
          <cell r="G330" t="str">
            <v>BOZ-KAY5+6-FF-329</v>
          </cell>
          <cell r="H330">
            <v>45625.461111111101</v>
          </cell>
          <cell r="I330" t="str">
            <v>Depo/Depot</v>
          </cell>
          <cell r="J330" t="str">
            <v>BOZANKAYA - SSH</v>
          </cell>
          <cell r="L330" t="str">
            <v>E-Kabinet</v>
          </cell>
          <cell r="M330" t="str">
            <v>Röle çekmiyor</v>
          </cell>
          <cell r="N330" t="str">
            <v>Röle değişimi yapıldı</v>
          </cell>
          <cell r="P330" t="str">
            <v>C-Uyarı, sürüş devamlılığı</v>
          </cell>
          <cell r="Q330" t="str">
            <v>B(Servisten çekmeye etki eden arıza)</v>
          </cell>
          <cell r="R330" t="str">
            <v>N.A(Yaralanma yok)</v>
          </cell>
          <cell r="S330" t="str">
            <v>(II) Aynı Araçta Tekrarlayan Arıza</v>
          </cell>
          <cell r="U330" t="str">
            <v>Tedarikçi</v>
          </cell>
          <cell r="V330" t="str">
            <v>Bozankaya</v>
          </cell>
          <cell r="W330" t="str">
            <v>Evet</v>
          </cell>
          <cell r="X330" t="str">
            <v>ARDA MAKİNA ELEKTRİK TİC.VE</v>
          </cell>
          <cell r="AD330" t="str">
            <v>*Ekipman değiştirilecek</v>
          </cell>
          <cell r="AE330">
            <v>45625.463194444397</v>
          </cell>
          <cell r="AG330" t="str">
            <v>Bozankaya</v>
          </cell>
          <cell r="AH330" t="str">
            <v>10A-2CO RÖLE</v>
          </cell>
          <cell r="AI330" t="str">
            <v>E110-7327</v>
          </cell>
          <cell r="AJ330">
            <v>1</v>
          </cell>
          <cell r="AL330" t="str">
            <v/>
          </cell>
          <cell r="AM330" t="str">
            <v/>
          </cell>
          <cell r="AP330">
            <v>45625.463888888902</v>
          </cell>
          <cell r="AQ330" t="str">
            <v/>
          </cell>
          <cell r="AT330" t="str">
            <v/>
          </cell>
          <cell r="AV330" t="str">
            <v/>
          </cell>
          <cell r="AW330" t="str">
            <v/>
          </cell>
          <cell r="AX330" t="str">
            <v/>
          </cell>
          <cell r="AZ330">
            <v>1</v>
          </cell>
          <cell r="BA330">
            <v>45625.46875</v>
          </cell>
        </row>
        <row r="331">
          <cell r="C331" t="str">
            <v>KAY5+6</v>
          </cell>
          <cell r="D331" t="str">
            <v>3874(3)</v>
          </cell>
          <cell r="E331" t="str">
            <v>MA</v>
          </cell>
          <cell r="F331">
            <v>110748</v>
          </cell>
          <cell r="G331" t="str">
            <v>BOZ-KAY5+6-FF-330</v>
          </cell>
          <cell r="H331">
            <v>45628.493750000001</v>
          </cell>
          <cell r="I331" t="str">
            <v>Hat/Line</v>
          </cell>
          <cell r="J331" t="str">
            <v>BOZANKAYA - SSH</v>
          </cell>
          <cell r="L331" t="str">
            <v>PA/PIS/CCTV</v>
          </cell>
          <cell r="M331" t="str">
            <v>Cctv ekran pixselleri bozulmuş renk değişimi var</v>
          </cell>
          <cell r="N331" t="str">
            <v>Ekran değişimi yapıldı</v>
          </cell>
          <cell r="P331" t="str">
            <v>C-Uyarı, sürüş devamlılığı</v>
          </cell>
          <cell r="Q331" t="str">
            <v>B(Servisten çekmeye etki eden arıza)</v>
          </cell>
          <cell r="R331" t="str">
            <v>N.A(Yaralanma yok)</v>
          </cell>
          <cell r="S331" t="str">
            <v>(III) Farklı Araçlarda Tekrarlayan Arıza</v>
          </cell>
          <cell r="U331" t="str">
            <v>Tedarikçi</v>
          </cell>
          <cell r="V331" t="str">
            <v>NSC</v>
          </cell>
          <cell r="W331" t="str">
            <v>Evet</v>
          </cell>
          <cell r="X331" t="str">
            <v>NSC TEKNOLOJİ ve İNŞAAT LTD.ŞTİ.</v>
          </cell>
          <cell r="AD331" t="str">
            <v>*Ekipman değiştirilecek</v>
          </cell>
          <cell r="AE331">
            <v>45628.5</v>
          </cell>
          <cell r="AG331" t="str">
            <v>NSC</v>
          </cell>
          <cell r="AH331" t="str">
            <v>CCTV EKRANI</v>
          </cell>
          <cell r="AI331" t="str">
            <v>E810-7145</v>
          </cell>
          <cell r="AJ331">
            <v>1</v>
          </cell>
          <cell r="AL331" t="str">
            <v/>
          </cell>
          <cell r="AM331" t="str">
            <v/>
          </cell>
          <cell r="AP331" t="str">
            <v/>
          </cell>
          <cell r="AQ331" t="str">
            <v>SA41452.03.022.01</v>
          </cell>
          <cell r="AT331" t="str">
            <v/>
          </cell>
          <cell r="AV331" t="str">
            <v/>
          </cell>
          <cell r="AW331" t="str">
            <v/>
          </cell>
          <cell r="AX331" t="str">
            <v/>
          </cell>
          <cell r="AZ331">
            <v>1</v>
          </cell>
          <cell r="BA331">
            <v>45628.5625</v>
          </cell>
        </row>
        <row r="332">
          <cell r="C332" t="str">
            <v>KAY5+6</v>
          </cell>
          <cell r="D332" t="str">
            <v>3873(2)</v>
          </cell>
          <cell r="E332" t="str">
            <v>MA</v>
          </cell>
          <cell r="F332">
            <v>111600</v>
          </cell>
          <cell r="G332" t="str">
            <v>BOZ-KAY5+6-FF-331</v>
          </cell>
          <cell r="H332">
            <v>45636.232638888898</v>
          </cell>
          <cell r="I332" t="str">
            <v>Hat/Line</v>
          </cell>
          <cell r="J332" t="str">
            <v>Müşteri</v>
          </cell>
          <cell r="L332" t="str">
            <v>PA/PIS/CCTV</v>
          </cell>
          <cell r="M332" t="str">
            <v>AYNA KAMERA AÇILARI BOZUK</v>
          </cell>
          <cell r="N332" t="str">
            <v>KAMERA AÇISI AYARI YAPILDI</v>
          </cell>
          <cell r="P332" t="str">
            <v>A-Sürüşü engeller</v>
          </cell>
          <cell r="Q332" t="str">
            <v>C(Sisteme etki etmeyen arıza)</v>
          </cell>
          <cell r="R332" t="str">
            <v>N.A(Yaralanma yok)</v>
          </cell>
          <cell r="S332" t="str">
            <v>(II) Aynı Araçta Tekrarlayan Arıza</v>
          </cell>
          <cell r="U332" t="str">
            <v>Bozankaya</v>
          </cell>
          <cell r="V332" t="str">
            <v>Fabrika Test</v>
          </cell>
          <cell r="W332" t="str">
            <v/>
          </cell>
          <cell r="X332" t="str">
            <v>NSC TEKNOLOJİ ve İNŞAAT LTD.ŞTİ.</v>
          </cell>
          <cell r="AD332" t="str">
            <v/>
          </cell>
          <cell r="AE332">
            <v>45636.291666666701</v>
          </cell>
          <cell r="AG332" t="str">
            <v>NSC</v>
          </cell>
          <cell r="AH332" t="str">
            <v>XAYNA KAMERA</v>
          </cell>
          <cell r="AI332" t="str">
            <v>E810-7004</v>
          </cell>
          <cell r="AJ332" t="str">
            <v/>
          </cell>
          <cell r="AL332" t="str">
            <v/>
          </cell>
          <cell r="AM332" t="str">
            <v/>
          </cell>
          <cell r="AP332" t="str">
            <v/>
          </cell>
          <cell r="AQ332" t="str">
            <v/>
          </cell>
          <cell r="AT332" t="str">
            <v/>
          </cell>
          <cell r="AV332" t="str">
            <v/>
          </cell>
          <cell r="AW332" t="str">
            <v/>
          </cell>
          <cell r="AX332" t="str">
            <v/>
          </cell>
          <cell r="AZ332">
            <v>1</v>
          </cell>
          <cell r="BA332">
            <v>45636.375</v>
          </cell>
        </row>
        <row r="333">
          <cell r="C333" t="str">
            <v>KAY5+6</v>
          </cell>
          <cell r="D333" t="str">
            <v>3878(7)</v>
          </cell>
          <cell r="E333" t="str">
            <v>MB</v>
          </cell>
          <cell r="F333">
            <v>155</v>
          </cell>
          <cell r="G333" t="str">
            <v>BOZ-KAY5+6-FF-332</v>
          </cell>
          <cell r="H333">
            <v>45640.815277777801</v>
          </cell>
          <cell r="I333" t="str">
            <v>Hat/Line</v>
          </cell>
          <cell r="J333" t="str">
            <v>Müşteri</v>
          </cell>
          <cell r="L333" t="str">
            <v>PA/PIS/CCTV</v>
          </cell>
          <cell r="M333" t="str">
            <v>CB SAĞ AYNA GÖRÜŞ AÇISI BOZULMUŞ</v>
          </cell>
          <cell r="N333" t="str">
            <v>KAMERA AÇISI AYARLANDI</v>
          </cell>
          <cell r="P333" t="str">
            <v>A-Sürüşü engeller</v>
          </cell>
          <cell r="Q333" t="str">
            <v>B(Servisten çekmeye etki eden arıza)</v>
          </cell>
          <cell r="R333" t="str">
            <v>N.A(Yaralanma yok)</v>
          </cell>
          <cell r="S333" t="str">
            <v>(II) Aynı Araçta Tekrarlayan Arıza</v>
          </cell>
          <cell r="U333" t="str">
            <v>Bozankaya</v>
          </cell>
          <cell r="V333" t="str">
            <v>Fabrika Test</v>
          </cell>
          <cell r="W333" t="str">
            <v>Evet</v>
          </cell>
          <cell r="X333" t="str">
            <v>NSC TEKNOLOJİ ve İNŞAAT LTD.ŞTİ.</v>
          </cell>
          <cell r="AD333" t="str">
            <v/>
          </cell>
          <cell r="AE333">
            <v>45641.833333333299</v>
          </cell>
          <cell r="AG333" t="str">
            <v>NSC</v>
          </cell>
          <cell r="AH333" t="str">
            <v>XAYNA KAMERA</v>
          </cell>
          <cell r="AI333" t="str">
            <v>E810-7004</v>
          </cell>
          <cell r="AJ333" t="str">
            <v/>
          </cell>
          <cell r="AL333" t="str">
            <v/>
          </cell>
          <cell r="AM333" t="str">
            <v/>
          </cell>
          <cell r="AP333" t="str">
            <v/>
          </cell>
          <cell r="AQ333" t="str">
            <v/>
          </cell>
          <cell r="AT333" t="str">
            <v/>
          </cell>
          <cell r="AV333" t="str">
            <v/>
          </cell>
          <cell r="AW333" t="str">
            <v/>
          </cell>
          <cell r="AX333" t="str">
            <v/>
          </cell>
          <cell r="AZ333">
            <v>1</v>
          </cell>
          <cell r="BA333">
            <v>45641.875</v>
          </cell>
        </row>
        <row r="334">
          <cell r="C334" t="str">
            <v>KAY5+6</v>
          </cell>
          <cell r="D334" t="str">
            <v>3877(6)</v>
          </cell>
          <cell r="E334" t="str">
            <v>MB</v>
          </cell>
          <cell r="F334">
            <v>64556</v>
          </cell>
          <cell r="G334" t="str">
            <v>BOZ-KAY5+6-FF-333</v>
          </cell>
          <cell r="H334">
            <v>45643.144444444399</v>
          </cell>
          <cell r="I334" t="str">
            <v>Hat/Line</v>
          </cell>
          <cell r="J334" t="str">
            <v>Müşteri</v>
          </cell>
          <cell r="L334" t="str">
            <v>Kabin Masası</v>
          </cell>
          <cell r="M334" t="str">
            <v>77 NUMARALI ARAÇ VARIŞ YÖNÜ 1 KONUMUNA ALINDIĞINDA MOTORLAR DEVREYE GİRMEDİ ARAÇ 2 KEZ RESETLENDİ DÜZELMEDİ ARACIN HSCB BUTONUNA 3 KERE KAPAT KOMUTU VERİLDİ DÜZELDİ 1 SEFERDE 8 DK TEHİR OLUŞTU</v>
          </cell>
          <cell r="N334" t="str">
            <v>ARAÇ KONTROLÜ YAPILDI ARACIN HSCB OTOMATİK KAPATIYOR MOTORLARIN DEVREYE GİREBİLMESİ İÇİN TEKRAR HSCB KAPALI YAPILMASI GERKİYORDU  BU YÜZDEN MOTORLAR AKTİF OLMUYOR</v>
          </cell>
          <cell r="P334" t="str">
            <v>A-Sürüşü engeller</v>
          </cell>
          <cell r="Q334" t="str">
            <v>B(Servisten çekmeye etki eden arıza)</v>
          </cell>
          <cell r="R334" t="str">
            <v>N.A(Yaralanma yok)</v>
          </cell>
          <cell r="S334" t="str">
            <v>(I) İlk Defa Karşılaşılan Arıza</v>
          </cell>
          <cell r="U334" t="str">
            <v>Müşteri</v>
          </cell>
          <cell r="V334" t="str">
            <v>Kayseri Ulaşım</v>
          </cell>
          <cell r="W334" t="str">
            <v>Evet</v>
          </cell>
          <cell r="X334" t="str">
            <v>MEDCOM SP. Z O.O.</v>
          </cell>
          <cell r="AD334" t="str">
            <v>*Arıza çözülecek</v>
          </cell>
          <cell r="AE334">
            <v>45643.208333333299</v>
          </cell>
          <cell r="AG334" t="str">
            <v>MEDCOM</v>
          </cell>
          <cell r="AH334" t="str">
            <v>TCMS ELEMANI</v>
          </cell>
          <cell r="AI334" t="str">
            <v>E110-7384</v>
          </cell>
          <cell r="AJ334">
            <v>1</v>
          </cell>
          <cell r="AL334" t="str">
            <v/>
          </cell>
          <cell r="AM334" t="str">
            <v/>
          </cell>
          <cell r="AP334" t="str">
            <v/>
          </cell>
          <cell r="AQ334" t="str">
            <v/>
          </cell>
          <cell r="AT334" t="str">
            <v/>
          </cell>
          <cell r="AV334" t="str">
            <v/>
          </cell>
          <cell r="AW334" t="str">
            <v/>
          </cell>
          <cell r="AX334" t="str">
            <v/>
          </cell>
          <cell r="AZ334">
            <v>1</v>
          </cell>
          <cell r="BA334">
            <v>45643.375</v>
          </cell>
        </row>
        <row r="335">
          <cell r="C335" t="str">
            <v>KAY5+6</v>
          </cell>
          <cell r="D335" t="str">
            <v>3876(5)</v>
          </cell>
          <cell r="E335" t="str">
            <v>RB</v>
          </cell>
          <cell r="F335">
            <v>107863</v>
          </cell>
          <cell r="G335" t="str">
            <v>BOZ-KAY5+6-FF-334</v>
          </cell>
          <cell r="H335">
            <v>45646.285416666702</v>
          </cell>
          <cell r="I335" t="str">
            <v>Depo/Depot</v>
          </cell>
          <cell r="J335" t="str">
            <v>Müşteri</v>
          </cell>
          <cell r="L335" t="str">
            <v>Giydirme İç</v>
          </cell>
          <cell r="M335" t="str">
            <v>RB TAHSİSLİ KOLTUK KOL DAYAMA YERİNEDEN ÇIKMIŞ</v>
          </cell>
          <cell r="N335" t="str">
            <v>KOLTUK SÖKÜLEREK KOL DAYAMA CİVATALARI SIKILDI</v>
          </cell>
          <cell r="P335" t="str">
            <v>C-Uyarı, sürüş devamlılığı</v>
          </cell>
          <cell r="Q335" t="str">
            <v>C(Sisteme etki etmeyen arıza)</v>
          </cell>
          <cell r="R335" t="str">
            <v>N.A(Yaralanma yok)</v>
          </cell>
          <cell r="S335" t="str">
            <v>(I) İlk Defa Karşılaşılan Arıza</v>
          </cell>
          <cell r="U335" t="str">
            <v>Tedarikçi</v>
          </cell>
          <cell r="V335" t="str">
            <v>Bozankaya</v>
          </cell>
          <cell r="W335" t="str">
            <v>Evet</v>
          </cell>
          <cell r="X335" t="str">
            <v>FKT KOLTUK SİS. ÜRETİM VE DAĞITIM</v>
          </cell>
          <cell r="AD335" t="str">
            <v/>
          </cell>
          <cell r="AE335">
            <v>45646.291666666701</v>
          </cell>
          <cell r="AG335" t="str">
            <v>FKT KOLTUK SİSTEMLERİ</v>
          </cell>
          <cell r="AH335" t="str">
            <v>KOLTUK SETI R MODUL</v>
          </cell>
          <cell r="AI335" t="str">
            <v>T505-7319</v>
          </cell>
          <cell r="AJ335">
            <v>1</v>
          </cell>
          <cell r="AL335" t="str">
            <v/>
          </cell>
          <cell r="AM335" t="str">
            <v/>
          </cell>
          <cell r="AP335" t="str">
            <v/>
          </cell>
          <cell r="AQ335" t="str">
            <v/>
          </cell>
          <cell r="AT335" t="str">
            <v/>
          </cell>
          <cell r="AV335" t="str">
            <v/>
          </cell>
          <cell r="AW335" t="str">
            <v/>
          </cell>
          <cell r="AX335" t="str">
            <v/>
          </cell>
          <cell r="AZ335">
            <v>1</v>
          </cell>
          <cell r="BA335">
            <v>45646.375</v>
          </cell>
        </row>
        <row r="336">
          <cell r="C336" t="str">
            <v>KAY5+6</v>
          </cell>
          <cell r="D336" t="str">
            <v>3872(1)</v>
          </cell>
          <cell r="E336" t="str">
            <v>MB</v>
          </cell>
          <cell r="F336">
            <v>84326</v>
          </cell>
          <cell r="G336" t="str">
            <v>BOZ-KAY5+6-FF-335</v>
          </cell>
          <cell r="H336">
            <v>45551.963194444397</v>
          </cell>
          <cell r="I336" t="str">
            <v>Hat/Line</v>
          </cell>
          <cell r="J336" t="str">
            <v>Müşteri</v>
          </cell>
          <cell r="L336" t="str">
            <v>Silecek</v>
          </cell>
          <cell r="M336" t="str">
            <v>B KABİN SİLECEK ARIZALI</v>
          </cell>
          <cell r="N336" t="str">
            <v>SİLECEK SOMUNU GEVŞEMİŞ SIKILDI</v>
          </cell>
          <cell r="P336" t="str">
            <v>C-Uyarı, sürüş devamlılığı</v>
          </cell>
          <cell r="Q336" t="str">
            <v>A(Hareket etmeyi engelleyen arıza)</v>
          </cell>
          <cell r="R336" t="str">
            <v>N.A(Yaralanma yok)</v>
          </cell>
          <cell r="S336" t="str">
            <v>(III) Farklı Araçlarda Tekrarlayan Arıza</v>
          </cell>
          <cell r="U336" t="str">
            <v>Tedarikçi</v>
          </cell>
          <cell r="V336" t="str">
            <v>Bozankaya</v>
          </cell>
          <cell r="W336" t="str">
            <v>Evet</v>
          </cell>
          <cell r="X336" t="str">
            <v>DENİZLER OTOMOTİV SAN. VE TİC.LTD.Ş</v>
          </cell>
          <cell r="AD336" t="str">
            <v>*Ekipman tamir edilecek</v>
          </cell>
          <cell r="AE336">
            <v>45552.208333333299</v>
          </cell>
          <cell r="AG336" t="str">
            <v>DENİZLER</v>
          </cell>
          <cell r="AH336" t="str">
            <v>SILECEK KOL KOMPLESI ANA KOL+YARDIMCI KO</v>
          </cell>
          <cell r="AI336" t="str">
            <v>M100-7069</v>
          </cell>
          <cell r="AJ336">
            <v>1</v>
          </cell>
          <cell r="AL336" t="str">
            <v/>
          </cell>
          <cell r="AM336" t="str">
            <v/>
          </cell>
          <cell r="AP336" t="str">
            <v/>
          </cell>
          <cell r="AQ336" t="str">
            <v/>
          </cell>
          <cell r="AT336" t="str">
            <v/>
          </cell>
          <cell r="AV336" t="str">
            <v/>
          </cell>
          <cell r="AW336" t="str">
            <v/>
          </cell>
          <cell r="AX336" t="str">
            <v/>
          </cell>
          <cell r="AZ336">
            <v>1</v>
          </cell>
          <cell r="BA336">
            <v>45552.25</v>
          </cell>
        </row>
        <row r="337">
          <cell r="C337" t="str">
            <v>KAY5+6</v>
          </cell>
          <cell r="D337" t="str">
            <v>3872(1)</v>
          </cell>
          <cell r="E337" t="str">
            <v>MA</v>
          </cell>
          <cell r="F337">
            <v>95641</v>
          </cell>
          <cell r="G337" t="str">
            <v>BOZ-KAY5+6-FF-336</v>
          </cell>
          <cell r="H337">
            <v>45596.208333333299</v>
          </cell>
          <cell r="I337" t="str">
            <v>Hat/Line</v>
          </cell>
          <cell r="J337" t="str">
            <v>Müşteri</v>
          </cell>
          <cell r="L337" t="str">
            <v>Silecek</v>
          </cell>
          <cell r="M337" t="str">
            <v>SİLECEK ÇALIŞMIYOR</v>
          </cell>
          <cell r="N337" t="str">
            <v>SİLECEK ARIZALIYDI ONARIMI YAPILDI FISKİYE KIRILMIŞ DEĞİŞİMİ YAPILDI</v>
          </cell>
          <cell r="P337" t="str">
            <v>C-Uyarı, sürüş devamlılığı</v>
          </cell>
          <cell r="Q337" t="str">
            <v>A(Hareket etmeyi engelleyen arıza)</v>
          </cell>
          <cell r="R337" t="str">
            <v>N.A(Yaralanma yok)</v>
          </cell>
          <cell r="S337" t="str">
            <v>(III) Farklı Araçlarda Tekrarlayan Arıza</v>
          </cell>
          <cell r="U337" t="str">
            <v>Tedarikçi</v>
          </cell>
          <cell r="V337" t="str">
            <v>Bozankaya</v>
          </cell>
          <cell r="W337" t="str">
            <v>Evet</v>
          </cell>
          <cell r="X337" t="str">
            <v>DENİZLER OTOMOTİV SAN. VE TİC.LTD.Ş</v>
          </cell>
          <cell r="AD337" t="str">
            <v>*Ekipman değiştirilecek</v>
          </cell>
          <cell r="AE337">
            <v>45596.25</v>
          </cell>
          <cell r="AG337" t="str">
            <v>DENİZLER</v>
          </cell>
          <cell r="AH337" t="str">
            <v>SILECEK KOL KOMPLESI ANA KOL+YARDIMCI KO</v>
          </cell>
          <cell r="AI337" t="str">
            <v>M100-7069</v>
          </cell>
          <cell r="AJ337">
            <v>1</v>
          </cell>
          <cell r="AL337" t="str">
            <v/>
          </cell>
          <cell r="AM337" t="str">
            <v/>
          </cell>
          <cell r="AP337" t="str">
            <v/>
          </cell>
          <cell r="AQ337" t="str">
            <v/>
          </cell>
          <cell r="AT337" t="str">
            <v/>
          </cell>
          <cell r="AV337" t="str">
            <v/>
          </cell>
          <cell r="AW337" t="str">
            <v/>
          </cell>
          <cell r="AX337" t="str">
            <v/>
          </cell>
          <cell r="AZ337">
            <v>1</v>
          </cell>
          <cell r="BA337">
            <v>45596.333333333299</v>
          </cell>
        </row>
        <row r="338">
          <cell r="C338" t="str">
            <v>KAY5+6</v>
          </cell>
          <cell r="D338" t="str">
            <v>3872(1)</v>
          </cell>
          <cell r="E338" t="str">
            <v>MB</v>
          </cell>
          <cell r="F338">
            <v>95141</v>
          </cell>
          <cell r="G338" t="str">
            <v>BOZ-KAY5+6-FF-337</v>
          </cell>
          <cell r="H338">
            <v>45592.379861111098</v>
          </cell>
          <cell r="I338" t="str">
            <v>Hat/Line</v>
          </cell>
          <cell r="J338" t="str">
            <v>Müşteri</v>
          </cell>
          <cell r="L338" t="str">
            <v>Giydirme İç</v>
          </cell>
          <cell r="M338" t="str">
            <v>CB KABİN KAPISI KİLİTLENEMEDİ 3DK TEHİR OLUŞMUŞTUR</v>
          </cell>
          <cell r="N338" t="str">
            <v>KAPI KİLİDİ VE KAPI AYARI YAPILDI KAPININ ÜST VİDALARI SIKILDI SORUN GİDERİLDİ</v>
          </cell>
          <cell r="P338" t="str">
            <v>C-Uyarı, sürüş devamlılığı</v>
          </cell>
          <cell r="Q338" t="str">
            <v>A(Hareket etmeyi engelleyen arıza)</v>
          </cell>
          <cell r="R338" t="str">
            <v>N.A(Yaralanma yok)</v>
          </cell>
          <cell r="S338" t="str">
            <v>(III) Farklı Araçlarda Tekrarlayan Arıza</v>
          </cell>
          <cell r="U338" t="str">
            <v>Bozankaya</v>
          </cell>
          <cell r="V338" t="str">
            <v>Tasarım</v>
          </cell>
          <cell r="W338" t="str">
            <v>Evet</v>
          </cell>
          <cell r="X338" t="str">
            <v>GREBO OTOMOTİV SANAYİ A.Ş</v>
          </cell>
          <cell r="AD338" t="str">
            <v>*Ekipman tamir edilecek</v>
          </cell>
          <cell r="AE338">
            <v>45592.416666666701</v>
          </cell>
          <cell r="AG338" t="str">
            <v>BOZANKAYA</v>
          </cell>
          <cell r="AH338" t="str">
            <v>SURUCU KAPISI KOMPLESI</v>
          </cell>
          <cell r="AI338" t="str">
            <v>T110-7047</v>
          </cell>
          <cell r="AJ338">
            <v>1</v>
          </cell>
          <cell r="AL338" t="str">
            <v/>
          </cell>
          <cell r="AM338" t="str">
            <v/>
          </cell>
          <cell r="AP338" t="str">
            <v/>
          </cell>
          <cell r="AQ338" t="str">
            <v/>
          </cell>
          <cell r="AT338" t="str">
            <v/>
          </cell>
          <cell r="AV338" t="str">
            <v/>
          </cell>
          <cell r="AW338" t="str">
            <v/>
          </cell>
          <cell r="AX338" t="str">
            <v/>
          </cell>
          <cell r="AZ338">
            <v>2</v>
          </cell>
          <cell r="BA338">
            <v>45592.479166666701</v>
          </cell>
        </row>
        <row r="339">
          <cell r="C339" t="str">
            <v>KAY5+6</v>
          </cell>
          <cell r="D339" t="str">
            <v>3873(2)</v>
          </cell>
          <cell r="E339" t="str">
            <v>MB</v>
          </cell>
          <cell r="F339">
            <v>92121</v>
          </cell>
          <cell r="G339" t="str">
            <v>BOZ-KAY5+6-FF-338</v>
          </cell>
          <cell r="H339">
            <v>45541.1472222222</v>
          </cell>
          <cell r="I339" t="str">
            <v>Hat/Line</v>
          </cell>
          <cell r="J339" t="str">
            <v>Müşteri</v>
          </cell>
          <cell r="L339" t="str">
            <v>Autocoupler</v>
          </cell>
          <cell r="M339" t="str">
            <v>KUPLAJ KİLİTLİ DEĞİL KAPAĞA ÇARPIYOR ARAÇ KUMSMALL KUYRUK HATTINA ALINDI</v>
          </cell>
          <cell r="N339" t="str">
            <v>ARACIN YAKALA BIRAK ASANSÖRÜ AÇILMIŞ PERONDA ARACA MÜDAHELE EDİLDİ</v>
          </cell>
          <cell r="P339" t="str">
            <v>C-Uyarı, sürüş devamlılığı</v>
          </cell>
          <cell r="Q339" t="str">
            <v>B(Servisten çekmeye etki eden arıza)</v>
          </cell>
          <cell r="R339" t="str">
            <v>N.A(Yaralanma yok)</v>
          </cell>
          <cell r="S339" t="str">
            <v>(II) Aynı Araçta Tekrarlayan Arıza</v>
          </cell>
          <cell r="U339" t="str">
            <v>Bozankaya</v>
          </cell>
          <cell r="V339" t="str">
            <v>Tasarım</v>
          </cell>
          <cell r="W339" t="str">
            <v>Evet</v>
          </cell>
          <cell r="X339" t="str">
            <v>DELLNER COUPLERC AB</v>
          </cell>
          <cell r="AD339" t="str">
            <v/>
          </cell>
          <cell r="AE339">
            <v>45541.208333333299</v>
          </cell>
          <cell r="AG339" t="str">
            <v>Bozankaya</v>
          </cell>
          <cell r="AH339" t="str">
            <v>KUPLOR KRIKOSU</v>
          </cell>
          <cell r="AI339" t="str">
            <v>M350-7089</v>
          </cell>
          <cell r="AJ339" t="str">
            <v/>
          </cell>
          <cell r="AL339" t="str">
            <v/>
          </cell>
          <cell r="AM339" t="str">
            <v/>
          </cell>
          <cell r="AP339" t="str">
            <v/>
          </cell>
          <cell r="AQ339" t="str">
            <v/>
          </cell>
          <cell r="AT339" t="str">
            <v/>
          </cell>
          <cell r="AV339" t="str">
            <v/>
          </cell>
          <cell r="AW339" t="str">
            <v/>
          </cell>
          <cell r="AX339" t="str">
            <v/>
          </cell>
          <cell r="AZ339">
            <v>2</v>
          </cell>
          <cell r="BA339">
            <v>45541.25</v>
          </cell>
        </row>
        <row r="340">
          <cell r="C340" t="str">
            <v>KAY5+6</v>
          </cell>
          <cell r="D340" t="str">
            <v>3874(3)</v>
          </cell>
          <cell r="E340" t="str">
            <v>RB</v>
          </cell>
          <cell r="F340">
            <v>89619</v>
          </cell>
          <cell r="G340" t="str">
            <v>BOZ-KAY5+6-FF-339</v>
          </cell>
          <cell r="H340">
            <v>45548.605555555601</v>
          </cell>
          <cell r="I340" t="str">
            <v>Hat/Line</v>
          </cell>
          <cell r="J340" t="str">
            <v>Müşteri</v>
          </cell>
          <cell r="L340" t="str">
            <v>HVAC Sürücü</v>
          </cell>
          <cell r="M340" t="str">
            <v>KLİMA ÇALIŞMIYOR</v>
          </cell>
          <cell r="N340" t="str">
            <v>RB YOLCU BÖLÜMÜ SICAKLIK SENSÖRÜ HATAYA DÜŞMÜŞ SİGORTADAN RESETLENDİ SOĞUTMA YAPIYOR</v>
          </cell>
          <cell r="P340" t="str">
            <v>C-Uyarı, sürüş devamlılığı</v>
          </cell>
          <cell r="Q340" t="str">
            <v>B(Servisten çekmeye etki eden arıza)</v>
          </cell>
          <cell r="R340" t="str">
            <v>N.A(Yaralanma yok)</v>
          </cell>
          <cell r="S340" t="str">
            <v>(II) Aynı Araçta Tekrarlayan Arıza</v>
          </cell>
          <cell r="U340" t="str">
            <v>Tedarikçi</v>
          </cell>
          <cell r="V340" t="str">
            <v>ELTESAN ELEKTRO MEKANİK SOĞUTMA SAN</v>
          </cell>
          <cell r="W340" t="str">
            <v/>
          </cell>
          <cell r="X340" t="str">
            <v>ELTESAN ELEKTRO MEKANİK SOĞUTMA SAN</v>
          </cell>
          <cell r="AD340" t="str">
            <v>*Arıza çözülecek</v>
          </cell>
          <cell r="AE340">
            <v>45548.607638888898</v>
          </cell>
          <cell r="AG340" t="str">
            <v>Eltesan</v>
          </cell>
          <cell r="AH340" t="str">
            <v>KLIMA UNITESİ /Eltesan/Hispacold 41,5 kW</v>
          </cell>
          <cell r="AI340" t="str">
            <v>H500-7240</v>
          </cell>
          <cell r="AJ340" t="str">
            <v/>
          </cell>
          <cell r="AL340" t="str">
            <v/>
          </cell>
          <cell r="AM340" t="str">
            <v/>
          </cell>
          <cell r="AP340" t="str">
            <v/>
          </cell>
          <cell r="AQ340" t="str">
            <v/>
          </cell>
          <cell r="AT340" t="str">
            <v/>
          </cell>
          <cell r="AV340" t="str">
            <v/>
          </cell>
          <cell r="AW340" t="str">
            <v/>
          </cell>
          <cell r="AX340" t="str">
            <v/>
          </cell>
          <cell r="AZ340" t="str">
            <v/>
          </cell>
          <cell r="BA340">
            <v>45548.645833333299</v>
          </cell>
        </row>
        <row r="341">
          <cell r="C341" t="str">
            <v>KAY5+6</v>
          </cell>
          <cell r="D341" t="str">
            <v>3880(9)</v>
          </cell>
          <cell r="E341" t="str">
            <v>MB</v>
          </cell>
          <cell r="F341">
            <v>23841</v>
          </cell>
          <cell r="G341" t="str">
            <v>BOZ-KAY5+6-FF-340</v>
          </cell>
          <cell r="H341">
            <v>45456.963888888902</v>
          </cell>
          <cell r="I341" t="str">
            <v>Hat/Line</v>
          </cell>
          <cell r="J341" t="str">
            <v>Müşteri</v>
          </cell>
          <cell r="L341" t="str">
            <v>Aydınlatma Dış</v>
          </cell>
          <cell r="M341" t="str">
            <v>CB SAĞ SİNYAL LAMBASININ YARISI YANMIYOR</v>
          </cell>
          <cell r="N341" t="str">
            <v>SİNYAL LAMBASI DEĞİŞİMİ YAPILDI</v>
          </cell>
          <cell r="P341" t="str">
            <v>C-Uyarı, sürüş devamlılığı</v>
          </cell>
          <cell r="Q341" t="str">
            <v>B(Servisten çekmeye etki eden arıza)</v>
          </cell>
          <cell r="R341" t="str">
            <v>N.A(Yaralanma yok)</v>
          </cell>
          <cell r="S341" t="str">
            <v>(I) İlk Defa Karşılaşılan Arıza</v>
          </cell>
          <cell r="U341" t="str">
            <v>Tedarikçi</v>
          </cell>
          <cell r="V341" t="str">
            <v>Bozankaya</v>
          </cell>
          <cell r="W341" t="str">
            <v>Evet</v>
          </cell>
          <cell r="X341" t="str">
            <v>ADOZ MÜHENDİSLİK ELEKTRİK ELEKTRONİ</v>
          </cell>
          <cell r="AD341" t="str">
            <v>*Ekipman değiştirilecek</v>
          </cell>
          <cell r="AE341">
            <v>45457.208333333299</v>
          </cell>
          <cell r="AG341" t="str">
            <v>Bozankaya</v>
          </cell>
          <cell r="AH341" t="str">
            <v>YAN SINYAL LAMBASI</v>
          </cell>
          <cell r="AI341" t="str">
            <v>D360-7006</v>
          </cell>
          <cell r="AJ341">
            <v>1</v>
          </cell>
          <cell r="AL341" t="str">
            <v/>
          </cell>
          <cell r="AM341" t="str">
            <v/>
          </cell>
          <cell r="AP341" t="str">
            <v/>
          </cell>
          <cell r="AQ341" t="str">
            <v/>
          </cell>
          <cell r="AT341" t="str">
            <v/>
          </cell>
          <cell r="AV341" t="str">
            <v/>
          </cell>
          <cell r="AW341" t="str">
            <v/>
          </cell>
          <cell r="AX341" t="str">
            <v/>
          </cell>
          <cell r="AZ341">
            <v>1</v>
          </cell>
          <cell r="BA341">
            <v>45457.25</v>
          </cell>
        </row>
        <row r="342">
          <cell r="C342" t="str">
            <v>KAY5+6</v>
          </cell>
          <cell r="D342" t="str">
            <v>3872(1)</v>
          </cell>
          <cell r="E342" t="str">
            <v>MA</v>
          </cell>
          <cell r="F342">
            <v>80347</v>
          </cell>
          <cell r="G342" t="str">
            <v>BOZ-KAY5+6-FF-341</v>
          </cell>
          <cell r="H342">
            <v>45531.618055555598</v>
          </cell>
          <cell r="I342" t="str">
            <v>Hat/Line</v>
          </cell>
          <cell r="J342" t="str">
            <v>Müşteri</v>
          </cell>
          <cell r="L342" t="str">
            <v>Pantograf</v>
          </cell>
          <cell r="M342" t="str">
            <v>CA KABİNDEN ARAÇ HSCB KAPATMADI. ARAÇ RESETLENİNCE DÜZELDİ. İLDEM-ORG 17:28 SEFERİ 1 SEFERDE 4 DAKİKA TEHİR OLUŞTU.</v>
          </cell>
          <cell r="N342" t="str">
            <v>ARAÇ KONTROLLERİ YAPILDI. KAMERA KAYDI ALINDI. MAKİNİST ARACIN HSCB AÇMA KOMUTUNA 2 KEZ AÇMA KOMUTU VERİYOR. ÖNDEKİ ARAÇ AÇMA KOMUTUNU ALGILIYOR ANCAK ÇOK SERİ AÇMA KOMUTU VERDİĞİ İÇİN ARKADAKİ ARAÇ HSCB DURUMUNU ALGILAMIYOR. BAŞKA MAKİNİST GELİP ARACI RESETLEYİP HSCB KAPATMA KOMUTU VERİYOR. ARAÇ NORMAL ŞEKİLDE HAREKET EDİYOR.</v>
          </cell>
          <cell r="P342" t="str">
            <v>A-Sürüşü engeller</v>
          </cell>
          <cell r="Q342" t="str">
            <v>B(Servisten çekmeye etki eden arıza)</v>
          </cell>
          <cell r="R342" t="str">
            <v>N.A(Yaralanma yok)</v>
          </cell>
          <cell r="S342" t="str">
            <v>(I) İlk Defa Karşılaşılan Arıza</v>
          </cell>
          <cell r="U342" t="str">
            <v>Bozankaya</v>
          </cell>
          <cell r="V342" t="str">
            <v>Üretim</v>
          </cell>
          <cell r="W342" t="str">
            <v>Evet</v>
          </cell>
          <cell r="X342" t="str">
            <v>GENERAL TEKNİK ELEKTRONİK TESİSAT</v>
          </cell>
          <cell r="AD342" t="str">
            <v>*Arıza çözülecek</v>
          </cell>
          <cell r="AE342">
            <v>45532.208333333299</v>
          </cell>
          <cell r="AG342" t="str">
            <v>Bozankaya</v>
          </cell>
          <cell r="AH342" t="str">
            <v>SOL KOLÇAK BUTON PANELİ KOMPLESİ</v>
          </cell>
          <cell r="AI342" t="str">
            <v>E300-7346</v>
          </cell>
          <cell r="AJ342">
            <v>1</v>
          </cell>
          <cell r="AL342" t="str">
            <v/>
          </cell>
          <cell r="AM342" t="str">
            <v/>
          </cell>
          <cell r="AP342">
            <v>45532.25</v>
          </cell>
          <cell r="AQ342" t="str">
            <v/>
          </cell>
          <cell r="AT342" t="str">
            <v/>
          </cell>
          <cell r="AV342" t="str">
            <v/>
          </cell>
          <cell r="AW342" t="str">
            <v/>
          </cell>
          <cell r="AX342" t="str">
            <v/>
          </cell>
          <cell r="AZ342">
            <v>2</v>
          </cell>
          <cell r="BA342">
            <v>45532.270833333299</v>
          </cell>
        </row>
        <row r="343">
          <cell r="C343" t="str">
            <v>KAY5+6</v>
          </cell>
          <cell r="D343" t="str">
            <v>3872(1)</v>
          </cell>
          <cell r="E343" t="str">
            <v>MA</v>
          </cell>
          <cell r="F343">
            <v>64756</v>
          </cell>
          <cell r="G343" t="str">
            <v>BOZ-KAY5+6-FF-342</v>
          </cell>
          <cell r="H343">
            <v>45448.713194444397</v>
          </cell>
          <cell r="I343" t="str">
            <v>Hat/Line</v>
          </cell>
          <cell r="J343" t="str">
            <v>Müşteri</v>
          </cell>
          <cell r="L343" t="str">
            <v>Sinyalizasyon</v>
          </cell>
          <cell r="M343" t="str">
            <v>TALEP KUMANDASI ÇALIŞMIYOR.</v>
          </cell>
          <cell r="N343" t="str">
            <v>SİNYAL TALEP BUTON DEĞİŞİMİ YAPILDI.</v>
          </cell>
          <cell r="P343" t="str">
            <v>C-Uyarı, sürüş devamlılığı</v>
          </cell>
          <cell r="Q343" t="str">
            <v>B(Servisten çekmeye etki eden arıza)</v>
          </cell>
          <cell r="R343" t="str">
            <v>N.A(Yaralanma yok)</v>
          </cell>
          <cell r="S343" t="str">
            <v>(II) Aynı Araçta Tekrarlayan Arıza</v>
          </cell>
          <cell r="U343" t="str">
            <v>Tedarikçi</v>
          </cell>
          <cell r="V343" t="str">
            <v>Bozankaya</v>
          </cell>
          <cell r="W343" t="str">
            <v>Evet</v>
          </cell>
          <cell r="X343" t="str">
            <v>GENERAL TEKNİK ELEKTRONİK TESİSAT</v>
          </cell>
          <cell r="AD343" t="str">
            <v>*Ekipman değiştirilecek</v>
          </cell>
          <cell r="AE343">
            <v>45449.208333333299</v>
          </cell>
          <cell r="AG343" t="str">
            <v>GENERAL TEKNİK</v>
          </cell>
          <cell r="AH343" t="str">
            <v>AYDINLATMALI-3 KONUMLU- YAYLI SEÇİCİ ANA</v>
          </cell>
          <cell r="AI343" t="str">
            <v>E300-7032</v>
          </cell>
          <cell r="AJ343">
            <v>1</v>
          </cell>
          <cell r="AL343" t="str">
            <v/>
          </cell>
          <cell r="AM343" t="str">
            <v/>
          </cell>
          <cell r="AP343" t="str">
            <v/>
          </cell>
          <cell r="AQ343" t="str">
            <v/>
          </cell>
          <cell r="AT343" t="str">
            <v/>
          </cell>
          <cell r="AV343" t="str">
            <v/>
          </cell>
          <cell r="AW343" t="str">
            <v/>
          </cell>
          <cell r="AX343" t="str">
            <v/>
          </cell>
          <cell r="AZ343">
            <v>2</v>
          </cell>
          <cell r="BA343">
            <v>45449.333333333299</v>
          </cell>
        </row>
        <row r="344">
          <cell r="C344" t="str">
            <v>KAY5+6</v>
          </cell>
          <cell r="D344" t="str">
            <v>3878(7)</v>
          </cell>
          <cell r="E344" t="str">
            <v>MA</v>
          </cell>
          <cell r="F344">
            <v>45300</v>
          </cell>
          <cell r="G344" t="str">
            <v>BOZ-KAY5+6-FF-343</v>
          </cell>
          <cell r="H344">
            <v>45467.298611111102</v>
          </cell>
          <cell r="I344" t="str">
            <v>Hat/Line</v>
          </cell>
          <cell r="J344" t="str">
            <v>Müşteri</v>
          </cell>
          <cell r="L344" t="str">
            <v>Kapı</v>
          </cell>
          <cell r="M344" t="str">
            <v>ARAÇ MODÜL MA 1 NOLU KAPI ARIZA VERİYOR KAPI AÇIK GÖRÜNÜYOR.(SARI RENK) 1 NOLU KAPI ACİL İMDAT AÇMA YERİ TAM OTURMUYOR. BU SEBEPLE 4 SEFERDE 19 DAKİKA TEHİR OLUŞTURMUŞTUR.</v>
          </cell>
          <cell r="N344" t="str">
            <v>MEKANİK VE ELEKTRİKSEL İZOLE DEMİR AYARI YAPILDI. MEKANİKSEL İZOLE EDİLEBİLİYOR.</v>
          </cell>
          <cell r="P344" t="str">
            <v>A-Sürüşü engeller</v>
          </cell>
          <cell r="Q344" t="str">
            <v>A(Hareket etmeyi engelleyen arıza)</v>
          </cell>
          <cell r="R344" t="str">
            <v>N.A(Yaralanma yok)</v>
          </cell>
          <cell r="S344" t="str">
            <v>(I) İlk Defa Karşılaşılan Arıza</v>
          </cell>
          <cell r="U344" t="str">
            <v>Tedarikçi</v>
          </cell>
          <cell r="V344" t="str">
            <v>KNORR-BREMSE GMBH DİVİSİON IFE AUTO</v>
          </cell>
          <cell r="W344" t="str">
            <v>Evet</v>
          </cell>
          <cell r="X344" t="str">
            <v>KNORR-BREMSE GMBH DİVİSİON IFE AUTO</v>
          </cell>
          <cell r="AD344" t="str">
            <v>*Ekipman tamir edilecek</v>
          </cell>
          <cell r="AE344">
            <v>45467.375</v>
          </cell>
          <cell r="AG344" t="str">
            <v>IFE</v>
          </cell>
          <cell r="AH344" t="str">
            <v>TEKLİ KAPI</v>
          </cell>
          <cell r="AI344" t="str">
            <v>M110-7085</v>
          </cell>
          <cell r="AJ344">
            <v>1</v>
          </cell>
          <cell r="AL344" t="str">
            <v/>
          </cell>
          <cell r="AM344" t="str">
            <v/>
          </cell>
          <cell r="AP344" t="str">
            <v/>
          </cell>
          <cell r="AQ344" t="str">
            <v/>
          </cell>
          <cell r="AT344" t="str">
            <v/>
          </cell>
          <cell r="AV344" t="str">
            <v/>
          </cell>
          <cell r="AW344" t="str">
            <v/>
          </cell>
          <cell r="AX344" t="str">
            <v/>
          </cell>
          <cell r="AZ344">
            <v>2</v>
          </cell>
          <cell r="BA344">
            <v>45467.5</v>
          </cell>
        </row>
        <row r="345">
          <cell r="C345" t="str">
            <v>KAY5+6</v>
          </cell>
          <cell r="D345" t="str">
            <v>3878(7)</v>
          </cell>
          <cell r="E345" t="str">
            <v>MA</v>
          </cell>
          <cell r="F345">
            <v>42610</v>
          </cell>
          <cell r="G345" t="str">
            <v>BOZ-KAY5+6-FF-344</v>
          </cell>
          <cell r="H345">
            <v>45450.397916666698</v>
          </cell>
          <cell r="I345" t="str">
            <v>Hat/Line</v>
          </cell>
          <cell r="J345" t="str">
            <v>Müşteri</v>
          </cell>
          <cell r="L345" t="str">
            <v>Silecek</v>
          </cell>
          <cell r="M345" t="str">
            <v>CA KABİN SİLECEK ARIZALI</v>
          </cell>
          <cell r="N345" t="str">
            <v>SOMUN GEVŞEMİŞ SIKILANDI.</v>
          </cell>
          <cell r="P345" t="str">
            <v>C-Uyarı, sürüş devamlılığı</v>
          </cell>
          <cell r="Q345" t="str">
            <v>A(Hareket etmeyi engelleyen arıza)</v>
          </cell>
          <cell r="R345" t="str">
            <v>N.A(Yaralanma yok)</v>
          </cell>
          <cell r="S345" t="str">
            <v>(III) Farklı Araçlarda Tekrarlayan Arıza</v>
          </cell>
          <cell r="U345" t="str">
            <v>Tedarikçi</v>
          </cell>
          <cell r="V345" t="str">
            <v>Bozankaya</v>
          </cell>
          <cell r="W345" t="str">
            <v>Evet</v>
          </cell>
          <cell r="X345" t="str">
            <v>DENİZLER OTOMOTİV SAN. VE TİC.LTD.Ş</v>
          </cell>
          <cell r="AD345" t="str">
            <v>*Ekipman tamir edilecek</v>
          </cell>
          <cell r="AE345">
            <v>45450.416666666701</v>
          </cell>
          <cell r="AG345" t="str">
            <v>DENİZLER</v>
          </cell>
          <cell r="AH345" t="str">
            <v>SİLECEK MEKANİZMASI Denizler / M.11.2506</v>
          </cell>
          <cell r="AI345" t="str">
            <v>M100-7066</v>
          </cell>
          <cell r="AJ345">
            <v>1</v>
          </cell>
          <cell r="AL345" t="str">
            <v/>
          </cell>
          <cell r="AM345" t="str">
            <v/>
          </cell>
          <cell r="AP345" t="str">
            <v/>
          </cell>
          <cell r="AQ345" t="str">
            <v/>
          </cell>
          <cell r="AT345" t="str">
            <v/>
          </cell>
          <cell r="AV345" t="str">
            <v/>
          </cell>
          <cell r="AW345" t="str">
            <v/>
          </cell>
          <cell r="AX345" t="str">
            <v/>
          </cell>
          <cell r="AZ345">
            <v>1</v>
          </cell>
          <cell r="BA345">
            <v>45450.458333333299</v>
          </cell>
        </row>
        <row r="346">
          <cell r="C346" t="str">
            <v>KAY5+6</v>
          </cell>
          <cell r="D346" t="str">
            <v>3879(8)</v>
          </cell>
          <cell r="E346" t="str">
            <v>RA</v>
          </cell>
          <cell r="F346">
            <v>31012</v>
          </cell>
          <cell r="G346" t="str">
            <v>BOZ-KAY5+6-FF-345</v>
          </cell>
          <cell r="H346">
            <v>45468.253472222197</v>
          </cell>
          <cell r="I346" t="str">
            <v>Hat/Line</v>
          </cell>
          <cell r="J346" t="str">
            <v>Müşteri</v>
          </cell>
          <cell r="L346" t="str">
            <v>HVAC Yolcu</v>
          </cell>
          <cell r="M346" t="str">
            <v>YOLCU BÖLÜMÜ SICAK</v>
          </cell>
          <cell r="N346" t="str">
            <v>ARAÇ KONTROL EDİLDİ SORUN GÖRÜLMEDİ.</v>
          </cell>
          <cell r="P346" t="str">
            <v>C-Uyarı, sürüş devamlılığı</v>
          </cell>
          <cell r="Q346" t="str">
            <v>B(Servisten çekmeye etki eden arıza)</v>
          </cell>
          <cell r="R346" t="str">
            <v>N.A(Yaralanma yok)</v>
          </cell>
          <cell r="S346" t="str">
            <v>(III) Farklı Araçlarda Tekrarlayan Arıza</v>
          </cell>
          <cell r="U346" t="str">
            <v>Tedarikçi</v>
          </cell>
          <cell r="V346" t="str">
            <v>ELTESAN ELEKTRO MEKANİK SOĞUTMA SAN</v>
          </cell>
          <cell r="W346" t="str">
            <v>Evet</v>
          </cell>
          <cell r="X346" t="str">
            <v>ELTESAN ELEKTRO MEKANİK SOĞUTMA SAN</v>
          </cell>
          <cell r="AD346" t="str">
            <v>*Arıza çözülecek</v>
          </cell>
          <cell r="AE346">
            <v>45468.270833333299</v>
          </cell>
          <cell r="AG346" t="str">
            <v>Eltesan</v>
          </cell>
          <cell r="AH346" t="str">
            <v>KLIMA UNITESİ /Eltesan/Hispacold 41,5 kW</v>
          </cell>
          <cell r="AI346" t="str">
            <v>H500-7240</v>
          </cell>
          <cell r="AJ346">
            <v>1</v>
          </cell>
          <cell r="AL346" t="str">
            <v/>
          </cell>
          <cell r="AM346" t="str">
            <v/>
          </cell>
          <cell r="AP346" t="str">
            <v/>
          </cell>
          <cell r="AQ346" t="str">
            <v/>
          </cell>
          <cell r="AT346" t="str">
            <v/>
          </cell>
          <cell r="AV346" t="str">
            <v/>
          </cell>
          <cell r="AW346" t="str">
            <v/>
          </cell>
          <cell r="AX346" t="str">
            <v/>
          </cell>
          <cell r="AZ346">
            <v>2</v>
          </cell>
          <cell r="BA346">
            <v>45468.3125</v>
          </cell>
        </row>
        <row r="347">
          <cell r="C347" t="str">
            <v>KAY5+6</v>
          </cell>
          <cell r="D347" t="str">
            <v>3879(8)</v>
          </cell>
          <cell r="E347" t="str">
            <v>RB</v>
          </cell>
          <cell r="F347">
            <v>6320</v>
          </cell>
          <cell r="G347" t="str">
            <v>BOZ-KAY5+6-FF-346</v>
          </cell>
          <cell r="H347">
            <v>45374.835416666698</v>
          </cell>
          <cell r="I347" t="str">
            <v>Hat/Line</v>
          </cell>
          <cell r="J347" t="str">
            <v>Müşteri</v>
          </cell>
          <cell r="L347" t="str">
            <v>HVAC Yolcu</v>
          </cell>
          <cell r="M347" t="str">
            <v>RB BÖLÜMÜ SOĞUK</v>
          </cell>
          <cell r="N347" t="str">
            <v>ARAÇ KONTROL EDİLDİ SORUN GÖRÜLMEDİ.</v>
          </cell>
          <cell r="P347" t="str">
            <v>C-Uyarı, sürüş devamlılığı</v>
          </cell>
          <cell r="Q347" t="str">
            <v>B(Servisten çekmeye etki eden arıza)</v>
          </cell>
          <cell r="R347" t="str">
            <v>N.A(Yaralanma yok)</v>
          </cell>
          <cell r="S347" t="str">
            <v>(III) Farklı Araçlarda Tekrarlayan Arıza</v>
          </cell>
          <cell r="U347" t="str">
            <v>Tedarikçi</v>
          </cell>
          <cell r="V347" t="str">
            <v>ELTESAN ELEKTRO MEKANİK SOĞUTMA SAN</v>
          </cell>
          <cell r="W347" t="str">
            <v>Evet</v>
          </cell>
          <cell r="X347" t="str">
            <v>ELTESAN ELEKTRO MEKANİK SOĞUTMA SAN</v>
          </cell>
          <cell r="AD347" t="str">
            <v>*Arıza çözülecek</v>
          </cell>
          <cell r="AE347">
            <v>45375.208333333299</v>
          </cell>
          <cell r="AG347" t="str">
            <v>Eltesan</v>
          </cell>
          <cell r="AH347" t="str">
            <v>KLIMA UNITESİ /Eltesan/Hispacold 41,5 kW</v>
          </cell>
          <cell r="AI347" t="str">
            <v>H500-7240</v>
          </cell>
          <cell r="AJ347">
            <v>2</v>
          </cell>
          <cell r="AL347" t="str">
            <v/>
          </cell>
          <cell r="AM347" t="str">
            <v/>
          </cell>
          <cell r="AP347" t="str">
            <v/>
          </cell>
          <cell r="AQ347" t="str">
            <v/>
          </cell>
          <cell r="AT347" t="str">
            <v/>
          </cell>
          <cell r="AV347" t="str">
            <v/>
          </cell>
          <cell r="AW347" t="str">
            <v/>
          </cell>
          <cell r="AX347" t="str">
            <v/>
          </cell>
          <cell r="AZ347">
            <v>2</v>
          </cell>
          <cell r="BA347">
            <v>45375.25</v>
          </cell>
        </row>
        <row r="348">
          <cell r="C348" t="str">
            <v>KAY5+6</v>
          </cell>
          <cell r="D348" t="str">
            <v>3878(7)</v>
          </cell>
          <cell r="E348" t="str">
            <v>MA</v>
          </cell>
          <cell r="F348">
            <v>53786</v>
          </cell>
          <cell r="G348" t="str">
            <v>BOZ-KAY5+6-FF-347</v>
          </cell>
          <cell r="H348">
            <v>45497.545138888898</v>
          </cell>
          <cell r="I348" t="str">
            <v>Hat/Line</v>
          </cell>
          <cell r="J348" t="str">
            <v>Müşteri</v>
          </cell>
          <cell r="L348" t="str">
            <v>HVAC Sürücü</v>
          </cell>
          <cell r="M348" t="str">
            <v>MA BÖLÜMÜ KLİMALAR ILIK ÜFLÜYOR SİGORTADAN RESETLENDİKTEN SONRA DÜZELİYOR BİR SÜRE SONRA TEKRAR ILIK ÜFLEMEYE BAŞLIYOR.</v>
          </cell>
          <cell r="N348" t="str">
            <v>ARAÇ KONTROL EDİLDİ. SOĞUTMA SİSTEMİ ÇALIŞIYOR.</v>
          </cell>
          <cell r="P348" t="str">
            <v>C-Uyarı, sürüş devamlılığı</v>
          </cell>
          <cell r="Q348" t="str">
            <v>B(Servisten çekmeye etki eden arıza)</v>
          </cell>
          <cell r="R348" t="str">
            <v>N.A(Yaralanma yok)</v>
          </cell>
          <cell r="S348" t="str">
            <v>(III) Farklı Araçlarda Tekrarlayan Arıza</v>
          </cell>
          <cell r="U348" t="str">
            <v>Tedarikçi</v>
          </cell>
          <cell r="V348" t="str">
            <v>ELTESAN ELEKTRO MEKANİK SOĞUTMA SAN</v>
          </cell>
          <cell r="W348" t="str">
            <v>Evet</v>
          </cell>
          <cell r="X348" t="str">
            <v>ELTESAN ELEKTRO MEKANİK SOĞUTMA SAN</v>
          </cell>
          <cell r="AD348" t="str">
            <v>*Arıza çözülecek</v>
          </cell>
          <cell r="AE348">
            <v>45497.583333333299</v>
          </cell>
          <cell r="AG348" t="str">
            <v>Eltesan</v>
          </cell>
          <cell r="AH348" t="str">
            <v>KLIMA UNITESİ /Eltesan/Hispacold 41,5 kW</v>
          </cell>
          <cell r="AI348" t="str">
            <v>H500-7240</v>
          </cell>
          <cell r="AJ348">
            <v>1</v>
          </cell>
          <cell r="AL348" t="str">
            <v/>
          </cell>
          <cell r="AM348" t="str">
            <v/>
          </cell>
          <cell r="AP348" t="str">
            <v/>
          </cell>
          <cell r="AQ348" t="str">
            <v/>
          </cell>
          <cell r="AT348" t="str">
            <v/>
          </cell>
          <cell r="AV348" t="str">
            <v/>
          </cell>
          <cell r="AW348" t="str">
            <v/>
          </cell>
          <cell r="AX348" t="str">
            <v/>
          </cell>
          <cell r="AZ348">
            <v>1</v>
          </cell>
          <cell r="BA348">
            <v>45497.625</v>
          </cell>
        </row>
        <row r="349">
          <cell r="C349" t="str">
            <v>KAY5+6</v>
          </cell>
          <cell r="D349" t="str">
            <v>3875(4)</v>
          </cell>
          <cell r="E349" t="str">
            <v>MB</v>
          </cell>
          <cell r="F349">
            <v>49701</v>
          </cell>
          <cell r="G349" t="str">
            <v>BOZ-KAY5+6-FF-348</v>
          </cell>
          <cell r="H349">
            <v>45461.754861111098</v>
          </cell>
          <cell r="I349" t="str">
            <v>Hat/Line</v>
          </cell>
          <cell r="J349" t="str">
            <v>Müşteri</v>
          </cell>
          <cell r="L349" t="str">
            <v>Silecek</v>
          </cell>
          <cell r="M349" t="str">
            <v>SİLECEK ÇALIŞMIYOR.</v>
          </cell>
          <cell r="N349" t="str">
            <v>CİVATALAR GEVŞEMİŞ. SIKILDI.</v>
          </cell>
          <cell r="P349" t="str">
            <v>C-Uyarı, sürüş devamlılığı</v>
          </cell>
          <cell r="Q349" t="str">
            <v>A(Hareket etmeyi engelleyen arıza)</v>
          </cell>
          <cell r="R349" t="str">
            <v>N.A(Yaralanma yok)</v>
          </cell>
          <cell r="S349" t="str">
            <v>(III) Farklı Araçlarda Tekrarlayan Arıza</v>
          </cell>
          <cell r="U349" t="str">
            <v>Tedarikçi</v>
          </cell>
          <cell r="V349" t="str">
            <v>Bozankaya</v>
          </cell>
          <cell r="W349" t="str">
            <v>Evet</v>
          </cell>
          <cell r="X349" t="str">
            <v>DENİZLER OTOMOTİV SAN. VE TİC.LTD.Ş</v>
          </cell>
          <cell r="AD349" t="str">
            <v>*Ekipman tamir edilecek</v>
          </cell>
          <cell r="AE349">
            <v>45461.770833333299</v>
          </cell>
          <cell r="AG349" t="str">
            <v>DENİZLER</v>
          </cell>
          <cell r="AH349" t="str">
            <v>SİLECEK MEKANİZMASI Denizler / M.11.2506</v>
          </cell>
          <cell r="AI349" t="str">
            <v>M100-7066</v>
          </cell>
          <cell r="AJ349">
            <v>1</v>
          </cell>
          <cell r="AL349" t="str">
            <v/>
          </cell>
          <cell r="AM349" t="str">
            <v/>
          </cell>
          <cell r="AP349" t="str">
            <v/>
          </cell>
          <cell r="AQ349" t="str">
            <v/>
          </cell>
          <cell r="AT349" t="str">
            <v/>
          </cell>
          <cell r="AV349" t="str">
            <v/>
          </cell>
          <cell r="AW349" t="str">
            <v/>
          </cell>
          <cell r="AX349" t="str">
            <v/>
          </cell>
          <cell r="AZ349">
            <v>1</v>
          </cell>
          <cell r="BA349">
            <v>45461.791666666701</v>
          </cell>
        </row>
        <row r="350">
          <cell r="C350" t="str">
            <v>KAY5+6</v>
          </cell>
          <cell r="D350" t="str">
            <v>3877(6)</v>
          </cell>
          <cell r="E350" t="str">
            <v>RA</v>
          </cell>
          <cell r="F350">
            <v>51894</v>
          </cell>
          <cell r="G350" t="str">
            <v>BOZ-KAY5+6-FF-349</v>
          </cell>
          <cell r="H350">
            <v>45464.435416666704</v>
          </cell>
          <cell r="I350" t="str">
            <v>Hat/Line</v>
          </cell>
          <cell r="J350" t="str">
            <v>Müşteri</v>
          </cell>
          <cell r="L350" t="str">
            <v>HVAC Yolcu</v>
          </cell>
          <cell r="M350" t="str">
            <v>RA KLİMA ÇALIŞMIYOR.</v>
          </cell>
          <cell r="N350" t="str">
            <v>SİGORTADAN RESETLENDİ, SONRASI SİSTEM NORMAL ÇALIŞMAYA BAŞLADI.</v>
          </cell>
          <cell r="P350" t="str">
            <v>C-Uyarı, sürüş devamlılığı</v>
          </cell>
          <cell r="Q350" t="str">
            <v>B(Servisten çekmeye etki eden arıza)</v>
          </cell>
          <cell r="R350" t="str">
            <v>N.A(Yaralanma yok)</v>
          </cell>
          <cell r="S350" t="str">
            <v>(III) Farklı Araçlarda Tekrarlayan Arıza</v>
          </cell>
          <cell r="U350" t="str">
            <v>Tedarikçi</v>
          </cell>
          <cell r="V350" t="str">
            <v>ELTESAN ELEKTRO MEKANİK SOĞUTMA SAN</v>
          </cell>
          <cell r="W350" t="str">
            <v>Evet</v>
          </cell>
          <cell r="X350" t="str">
            <v>ELTESAN ELEKTRO MEKANİK SOĞUTMA SAN</v>
          </cell>
          <cell r="AD350" t="str">
            <v>*Arıza çözülecek</v>
          </cell>
          <cell r="AE350">
            <v>45464.4375</v>
          </cell>
          <cell r="AG350" t="str">
            <v>Eltesan</v>
          </cell>
          <cell r="AH350" t="str">
            <v>KLIMA UNITESİ /Eltesan/Hispacold 41,5 kW</v>
          </cell>
          <cell r="AI350" t="str">
            <v>H500-7240</v>
          </cell>
          <cell r="AJ350">
            <v>1</v>
          </cell>
          <cell r="AL350" t="str">
            <v/>
          </cell>
          <cell r="AM350" t="str">
            <v/>
          </cell>
          <cell r="AP350" t="str">
            <v/>
          </cell>
          <cell r="AQ350" t="str">
            <v/>
          </cell>
          <cell r="AT350" t="str">
            <v/>
          </cell>
          <cell r="AV350" t="str">
            <v/>
          </cell>
          <cell r="AW350" t="str">
            <v/>
          </cell>
          <cell r="AX350" t="str">
            <v/>
          </cell>
          <cell r="AZ350">
            <v>1</v>
          </cell>
          <cell r="BA350">
            <v>45464.458333333299</v>
          </cell>
        </row>
        <row r="351">
          <cell r="C351" t="str">
            <v>KAY5+6</v>
          </cell>
          <cell r="D351" t="str">
            <v>3879(8)</v>
          </cell>
          <cell r="E351" t="str">
            <v>P</v>
          </cell>
          <cell r="F351">
            <v>32360</v>
          </cell>
          <cell r="G351" t="str">
            <v>BOZ-KAY5+6-FF-350</v>
          </cell>
          <cell r="H351">
            <v>45474.368750000001</v>
          </cell>
          <cell r="I351" t="str">
            <v>Hat/Line</v>
          </cell>
          <cell r="J351" t="str">
            <v>Müşteri</v>
          </cell>
          <cell r="L351" t="str">
            <v>Emniyet Sistemi</v>
          </cell>
          <cell r="M351" t="str">
            <v>29158 numaralı arıza kaynaklı p boji apleti olmuştur.</v>
          </cell>
          <cell r="N351" t="str">
            <v>Yasin Canpolat torna işlemi yapmıştır.</v>
          </cell>
          <cell r="P351" t="str">
            <v>C-Uyarı, sürüş devamlılığı</v>
          </cell>
          <cell r="Q351" t="str">
            <v>B(Servisten çekmeye etki eden arıza)</v>
          </cell>
          <cell r="R351" t="str">
            <v>N.A(Yaralanma yok)</v>
          </cell>
          <cell r="S351" t="str">
            <v>(I) İlk Defa Karşılaşılan Arıza</v>
          </cell>
          <cell r="U351" t="str">
            <v>Tedarikçi</v>
          </cell>
          <cell r="V351" t="str">
            <v>MEDCOM SP. Z O.O.</v>
          </cell>
          <cell r="W351" t="str">
            <v>Evet</v>
          </cell>
          <cell r="X351" t="str">
            <v>MEDCOM SP. Z O.O.</v>
          </cell>
          <cell r="AD351" t="str">
            <v/>
          </cell>
          <cell r="AE351">
            <v>45474.416666666701</v>
          </cell>
          <cell r="AG351" t="str">
            <v>Medcom</v>
          </cell>
          <cell r="AH351" t="str">
            <v>XYÜKSEK HIZLI AKIM KESICI(HSCB)</v>
          </cell>
          <cell r="AI351" t="str">
            <v>P720-7001</v>
          </cell>
          <cell r="AJ351">
            <v>1</v>
          </cell>
          <cell r="AL351" t="str">
            <v/>
          </cell>
          <cell r="AM351" t="str">
            <v/>
          </cell>
          <cell r="AP351" t="str">
            <v/>
          </cell>
          <cell r="AQ351" t="str">
            <v/>
          </cell>
          <cell r="AT351" t="str">
            <v/>
          </cell>
          <cell r="AV351" t="str">
            <v/>
          </cell>
          <cell r="AW351" t="str">
            <v/>
          </cell>
          <cell r="AX351" t="str">
            <v/>
          </cell>
          <cell r="AZ351">
            <v>1</v>
          </cell>
          <cell r="BA351">
            <v>45474.625</v>
          </cell>
        </row>
        <row r="352">
          <cell r="C352" t="str">
            <v>KAY5+6</v>
          </cell>
          <cell r="D352" t="str">
            <v>3874(3)</v>
          </cell>
          <cell r="E352" t="str">
            <v>RA</v>
          </cell>
          <cell r="F352">
            <v>73269</v>
          </cell>
          <cell r="G352" t="str">
            <v>BOZ-KAY5+6-FF-351</v>
          </cell>
          <cell r="H352">
            <v>45472.524305555598</v>
          </cell>
          <cell r="I352" t="str">
            <v>Hat/Line</v>
          </cell>
          <cell r="J352" t="str">
            <v>Müşteri</v>
          </cell>
          <cell r="L352" t="str">
            <v>HVAC Yolcu</v>
          </cell>
          <cell r="M352" t="str">
            <v>RA KLİMA ÇALIŞMIYOR.</v>
          </cell>
          <cell r="N352" t="str">
            <v>RA KLİMA ARIZASI KONTROL EDİLDİ. RA, RB'YE GÖRE SICAKTI. SİGORTADAN RESETLENDİ ARIZA DEVAMLILIĞI YOK.</v>
          </cell>
          <cell r="P352" t="str">
            <v>C-Uyarı, sürüş devamlılığı</v>
          </cell>
          <cell r="Q352" t="str">
            <v>B(Servisten çekmeye etki eden arıza)</v>
          </cell>
          <cell r="R352" t="str">
            <v>N.A(Yaralanma yok)</v>
          </cell>
          <cell r="S352" t="str">
            <v>(III) Farklı Araçlarda Tekrarlayan Arıza</v>
          </cell>
          <cell r="U352" t="str">
            <v>Tedarikçi</v>
          </cell>
          <cell r="V352" t="str">
            <v>ELTESAN ELEKTRO MEKANİK SOĞUTMA SAN</v>
          </cell>
          <cell r="W352" t="str">
            <v>Evet</v>
          </cell>
          <cell r="X352" t="str">
            <v>ELTESAN ELEKTRO MEKANİK SOĞUTMA SAN</v>
          </cell>
          <cell r="AD352" t="str">
            <v>*Arıza çözülecek</v>
          </cell>
          <cell r="AE352">
            <v>45472.541666666701</v>
          </cell>
          <cell r="AG352" t="str">
            <v>Eltesan</v>
          </cell>
          <cell r="AH352" t="str">
            <v>KLIMA UNITESİ /Eltesan/Hispacold 41,5 kW</v>
          </cell>
          <cell r="AI352" t="str">
            <v>H500-7240</v>
          </cell>
          <cell r="AJ352">
            <v>1</v>
          </cell>
          <cell r="AL352" t="str">
            <v/>
          </cell>
          <cell r="AM352" t="str">
            <v/>
          </cell>
          <cell r="AP352" t="str">
            <v/>
          </cell>
          <cell r="AQ352" t="str">
            <v/>
          </cell>
          <cell r="AT352" t="str">
            <v/>
          </cell>
          <cell r="AV352" t="str">
            <v/>
          </cell>
          <cell r="AW352" t="str">
            <v/>
          </cell>
          <cell r="AX352" t="str">
            <v/>
          </cell>
          <cell r="AZ352">
            <v>1</v>
          </cell>
          <cell r="BA352">
            <v>45472.583333333299</v>
          </cell>
        </row>
        <row r="353">
          <cell r="C353" t="str">
            <v>KAY5+6</v>
          </cell>
          <cell r="D353" t="str">
            <v>3875(4)</v>
          </cell>
          <cell r="E353" t="str">
            <v>MA</v>
          </cell>
          <cell r="F353">
            <v>59186</v>
          </cell>
          <cell r="G353" t="str">
            <v>BOZ-KAY5+6-FF-352</v>
          </cell>
          <cell r="H353">
            <v>45536.508333333302</v>
          </cell>
          <cell r="I353" t="str">
            <v>Hat/Line</v>
          </cell>
          <cell r="J353" t="str">
            <v>Müşteri</v>
          </cell>
          <cell r="L353" t="str">
            <v>HVAC Yolcu</v>
          </cell>
          <cell r="M353" t="str">
            <v>YOLCU ŞİKAYETİ ARACIN İÇERİSİ SICAK ŞİKAYETİ GELDİ SICAKLIK DEĞERLERİ EKSİ 64 OLARAK GÖZÜKÜYOR MB VE MA YOLCU BÖLÜMÜ SICAK.</v>
          </cell>
          <cell r="N353" t="str">
            <v>RB-CB HVAC ARAÇ İÇERİSİ -64 OLARAK GÖZÜKÜYORDU. HVAC SİGORTADAN RESETLENDİ. ARAÇ SOĞUTMA YAPIYOR.</v>
          </cell>
          <cell r="P353" t="str">
            <v>C-Uyarı, sürüş devamlılığı</v>
          </cell>
          <cell r="Q353" t="str">
            <v>B(Servisten çekmeye etki eden arıza)</v>
          </cell>
          <cell r="R353" t="str">
            <v>N.A(Yaralanma yok)</v>
          </cell>
          <cell r="S353" t="str">
            <v>(III) Farklı Araçlarda Tekrarlayan Arıza</v>
          </cell>
          <cell r="U353" t="str">
            <v>Tedarikçi</v>
          </cell>
          <cell r="V353" t="str">
            <v>ELTESAN ELEKTRO MEKANİK SOĞUTMA SAN</v>
          </cell>
          <cell r="W353" t="str">
            <v>Evet</v>
          </cell>
          <cell r="X353" t="str">
            <v>ELTESAN ELEKTRO MEKANİK SOĞUTMA SAN</v>
          </cell>
          <cell r="AD353" t="str">
            <v>*Arıza çözülecek</v>
          </cell>
          <cell r="AE353">
            <v>45536.541666666701</v>
          </cell>
          <cell r="AG353" t="str">
            <v>Eltesan</v>
          </cell>
          <cell r="AH353" t="str">
            <v>KLIMA UNITESİ /Eltesan/Hispacold 41,5 kW</v>
          </cell>
          <cell r="AI353" t="str">
            <v>H500-7240</v>
          </cell>
          <cell r="AJ353">
            <v>1</v>
          </cell>
          <cell r="AL353" t="str">
            <v/>
          </cell>
          <cell r="AM353" t="str">
            <v/>
          </cell>
          <cell r="AP353" t="str">
            <v/>
          </cell>
          <cell r="AQ353" t="str">
            <v/>
          </cell>
          <cell r="AT353" t="str">
            <v/>
          </cell>
          <cell r="AV353" t="str">
            <v/>
          </cell>
          <cell r="AW353" t="str">
            <v/>
          </cell>
          <cell r="AX353" t="str">
            <v/>
          </cell>
          <cell r="AZ353">
            <v>1</v>
          </cell>
          <cell r="BA353">
            <v>45536.583333333299</v>
          </cell>
        </row>
        <row r="354">
          <cell r="C354" t="str">
            <v>KAY5+6</v>
          </cell>
          <cell r="D354" t="str">
            <v>3874(3)</v>
          </cell>
          <cell r="E354" t="str">
            <v>MA</v>
          </cell>
          <cell r="F354">
            <v>84392</v>
          </cell>
          <cell r="G354" t="str">
            <v>BOZ-KAY5+6-FF-353</v>
          </cell>
          <cell r="H354">
            <v>45526.440277777801</v>
          </cell>
          <cell r="I354" t="str">
            <v>Hat/Line</v>
          </cell>
          <cell r="J354" t="str">
            <v>Müşteri</v>
          </cell>
          <cell r="L354" t="str">
            <v>HVAC Yolcu</v>
          </cell>
          <cell r="M354" t="str">
            <v>YOLCU BÖLÜMÜ KLİMALAR ÇALIŞMIYOR. MAKİNİST KONTROLÜN DE ARAÇ İÇERİSİNİN SICAK OLDUĞUNU BİLDİRDİ ARAÇ RESETLENDİ DEĞİŞME OLMADI. YOLCU ŞİKAYETİ.</v>
          </cell>
          <cell r="N354" t="str">
            <v>MASTERCARD SICAKLIĞI -3258 OKUYORDU. SİGORTADAN RESETLENDİ. DÜZELDİ.</v>
          </cell>
          <cell r="P354" t="str">
            <v>C-Uyarı, sürüş devamlılığı</v>
          </cell>
          <cell r="Q354" t="str">
            <v>B(Servisten çekmeye etki eden arıza)</v>
          </cell>
          <cell r="R354" t="str">
            <v>N.A(Yaralanma yok)</v>
          </cell>
          <cell r="S354" t="str">
            <v>(III) Farklı Araçlarda Tekrarlayan Arıza</v>
          </cell>
          <cell r="U354" t="str">
            <v>Tedarikçi</v>
          </cell>
          <cell r="V354" t="str">
            <v>ELTESAN ELEKTRO MEKANİK SOĞUTMA SAN</v>
          </cell>
          <cell r="W354" t="str">
            <v>Evet</v>
          </cell>
          <cell r="X354" t="str">
            <v>ELTESAN ELEKTRO MEKANİK SOĞUTMA SAN</v>
          </cell>
          <cell r="AD354" t="str">
            <v>*Arıza çözülecek</v>
          </cell>
          <cell r="AE354">
            <v>45526.458333333299</v>
          </cell>
          <cell r="AG354" t="str">
            <v>Eltesan</v>
          </cell>
          <cell r="AH354" t="str">
            <v>KLIMA UNITESİ /Eltesan/Hispacold 41,5 kW</v>
          </cell>
          <cell r="AI354" t="str">
            <v>H500-7240</v>
          </cell>
          <cell r="AJ354">
            <v>1</v>
          </cell>
          <cell r="AL354" t="str">
            <v/>
          </cell>
          <cell r="AM354" t="str">
            <v/>
          </cell>
          <cell r="AP354" t="str">
            <v/>
          </cell>
          <cell r="AQ354" t="str">
            <v/>
          </cell>
          <cell r="AT354" t="str">
            <v/>
          </cell>
          <cell r="AV354" t="str">
            <v/>
          </cell>
          <cell r="AW354" t="str">
            <v/>
          </cell>
          <cell r="AX354" t="str">
            <v/>
          </cell>
          <cell r="AZ354">
            <v>1</v>
          </cell>
          <cell r="BA354">
            <v>45526.5</v>
          </cell>
        </row>
        <row r="355">
          <cell r="C355" t="str">
            <v>KAY5+6</v>
          </cell>
          <cell r="D355" t="str">
            <v>3873(2)</v>
          </cell>
          <cell r="E355" t="str">
            <v>MA</v>
          </cell>
          <cell r="F355">
            <v>88012</v>
          </cell>
          <cell r="G355" t="str">
            <v>BOZ-KAY5+6-FF-354</v>
          </cell>
          <cell r="H355">
            <v>45525.297222222202</v>
          </cell>
          <cell r="I355" t="str">
            <v>Hat/Line</v>
          </cell>
          <cell r="J355" t="str">
            <v>Müşteri</v>
          </cell>
          <cell r="L355" t="str">
            <v>PA/PIS/CCTV</v>
          </cell>
          <cell r="M355" t="str">
            <v>20.08.2024 TARİHİNDE YAPILAN SAHA DENETİMİNDE SAAT: 10:38'DE 3873 NUMARALI ARACIN KAPI ÜSTÜ EKRANLARIN ÇALIŞMADIĞI GÖZLEMLENDİ.</v>
          </cell>
          <cell r="N355" t="str">
            <v>S.COŞKUN İLE TEST YAPILDI SORUN GÖRÜLMEDİ.</v>
          </cell>
          <cell r="P355" t="str">
            <v>C-Uyarı, sürüş devamlılığı</v>
          </cell>
          <cell r="Q355" t="str">
            <v>B(Servisten çekmeye etki eden arıza)</v>
          </cell>
          <cell r="R355" t="str">
            <v>N.A(Yaralanma yok)</v>
          </cell>
          <cell r="S355" t="str">
            <v>(III) Farklı Araçlarda Tekrarlayan Arıza</v>
          </cell>
          <cell r="U355" t="str">
            <v>Tedarikçi</v>
          </cell>
          <cell r="V355" t="str">
            <v>ATAK ULAŞIM SAN.TİC.LTD.ŞTİ.</v>
          </cell>
          <cell r="W355" t="str">
            <v>Evet</v>
          </cell>
          <cell r="X355" t="str">
            <v>ATAK ULAŞIM SAN.TİC.LTD.ŞTİ.</v>
          </cell>
          <cell r="AD355" t="str">
            <v>*Arıza çözülecek</v>
          </cell>
          <cell r="AE355">
            <v>45525.416666666701</v>
          </cell>
          <cell r="AG355" t="str">
            <v>Atak</v>
          </cell>
          <cell r="AH355" t="str">
            <v>STRETCH LCD EKRAN</v>
          </cell>
          <cell r="AI355" t="str">
            <v>E410-7003</v>
          </cell>
          <cell r="AJ355">
            <v>2</v>
          </cell>
          <cell r="AL355" t="str">
            <v/>
          </cell>
          <cell r="AM355" t="str">
            <v/>
          </cell>
          <cell r="AP355" t="str">
            <v/>
          </cell>
          <cell r="AQ355" t="str">
            <v/>
          </cell>
          <cell r="AT355" t="str">
            <v/>
          </cell>
          <cell r="AV355" t="str">
            <v/>
          </cell>
          <cell r="AW355" t="str">
            <v/>
          </cell>
          <cell r="AX355" t="str">
            <v/>
          </cell>
          <cell r="AZ355">
            <v>2</v>
          </cell>
          <cell r="BA355">
            <v>45525.5</v>
          </cell>
        </row>
        <row r="356">
          <cell r="C356" t="str">
            <v>KAY5+6</v>
          </cell>
          <cell r="D356" t="str">
            <v>3880(9)</v>
          </cell>
          <cell r="E356" t="str">
            <v>MA</v>
          </cell>
          <cell r="F356">
            <v>36450</v>
          </cell>
          <cell r="G356" t="str">
            <v>BOZ-KAY5+6-FF-355</v>
          </cell>
          <cell r="H356">
            <v>45524.353472222203</v>
          </cell>
          <cell r="I356" t="str">
            <v>Hat/Line</v>
          </cell>
          <cell r="J356" t="str">
            <v>Müşteri</v>
          </cell>
          <cell r="L356" t="str">
            <v>PA/PIS/CCTV</v>
          </cell>
          <cell r="M356" t="str">
            <v>3880  NUMARALI ARAÇ KUMSMALL İSTASYONUNA  GELDİĞİNDE KAPI ÜSTÜ EKRANLARDA KEYKUBAT İSTASYONU GEÇTİĞİNİ GÖSTERİYOR.</v>
          </cell>
          <cell r="N356" t="str">
            <v>KONTROLLER YAPILDI SORUN GÖRÜLMEDİ.(S.COŞKUN İLE TEST YAPILDI.)</v>
          </cell>
          <cell r="P356" t="str">
            <v>C-Uyarı, sürüş devamlılığı</v>
          </cell>
          <cell r="Q356" t="str">
            <v>B(Servisten çekmeye etki eden arıza)</v>
          </cell>
          <cell r="R356" t="str">
            <v>N.A(Yaralanma yok)</v>
          </cell>
          <cell r="S356" t="str">
            <v>(III) Farklı Araçlarda Tekrarlayan Arıza</v>
          </cell>
          <cell r="U356" t="str">
            <v>Tedarikçi</v>
          </cell>
          <cell r="V356" t="str">
            <v>ATAK ULAŞIM SAN.TİC.LTD.ŞTİ.</v>
          </cell>
          <cell r="W356" t="str">
            <v>Evet</v>
          </cell>
          <cell r="X356" t="str">
            <v>ATAK ULAŞIM SAN.TİC.LTD.ŞTİ.</v>
          </cell>
          <cell r="AD356" t="str">
            <v>*Arıza çözülecek</v>
          </cell>
          <cell r="AE356">
            <v>45524.416666666701</v>
          </cell>
          <cell r="AG356" t="str">
            <v>Atak</v>
          </cell>
          <cell r="AH356" t="str">
            <v>STRETCH LCD EKRAN</v>
          </cell>
          <cell r="AI356" t="str">
            <v>E410-7003</v>
          </cell>
          <cell r="AJ356">
            <v>1</v>
          </cell>
          <cell r="AL356" t="str">
            <v/>
          </cell>
          <cell r="AM356" t="str">
            <v/>
          </cell>
          <cell r="AP356" t="str">
            <v/>
          </cell>
          <cell r="AQ356" t="str">
            <v/>
          </cell>
          <cell r="AT356" t="str">
            <v/>
          </cell>
          <cell r="AV356" t="str">
            <v/>
          </cell>
          <cell r="AW356" t="str">
            <v/>
          </cell>
          <cell r="AX356" t="str">
            <v/>
          </cell>
          <cell r="AZ356">
            <v>2</v>
          </cell>
          <cell r="BA356">
            <v>45524.458333333299</v>
          </cell>
        </row>
        <row r="357">
          <cell r="C357" t="str">
            <v>KAY5+6</v>
          </cell>
          <cell r="D357" t="str">
            <v>3881(10)</v>
          </cell>
          <cell r="E357" t="str">
            <v>MB</v>
          </cell>
          <cell r="F357">
            <v>30765</v>
          </cell>
          <cell r="G357" t="str">
            <v>BOZ-KAY5+6-FF-356</v>
          </cell>
          <cell r="H357">
            <v>45530.536111111098</v>
          </cell>
          <cell r="I357" t="str">
            <v>Hat/Line</v>
          </cell>
          <cell r="J357" t="str">
            <v>Müşteri</v>
          </cell>
          <cell r="L357" t="str">
            <v>ComboBox</v>
          </cell>
          <cell r="M357" t="str">
            <v>KABİN EL TOTMANI BASILI KALIYOR. AYRICA TOTMAN UYARISINI BAZEN VERİYOR BAZEN VERMİYOR BU NEDENLE ARAÇ RAY FRENİ UYGULUYOR.</v>
          </cell>
          <cell r="N357" t="str">
            <v>TCMS VERSİYON 40 YÜKLENDİ.</v>
          </cell>
          <cell r="P357" t="str">
            <v>A-Sürüşü engeller</v>
          </cell>
          <cell r="Q357" t="str">
            <v>A(Hareket etmeyi engelleyen arıza)</v>
          </cell>
          <cell r="R357" t="str">
            <v>N.A(Yaralanma yok)</v>
          </cell>
          <cell r="S357" t="str">
            <v>(I) İlk Defa Karşılaşılan Arıza</v>
          </cell>
          <cell r="U357" t="str">
            <v>Tedarikçi</v>
          </cell>
          <cell r="V357" t="str">
            <v>MEDCOM SP. Z O.O.</v>
          </cell>
          <cell r="W357" t="str">
            <v>Evet</v>
          </cell>
          <cell r="X357" t="str">
            <v>MEDCOM SP. Z O.O.</v>
          </cell>
          <cell r="AD357" t="str">
            <v>Yeni yazılım yüklendi</v>
          </cell>
          <cell r="AE357">
            <v>45533.208333333299</v>
          </cell>
          <cell r="AG357" t="str">
            <v>MEDCOM</v>
          </cell>
          <cell r="AH357" t="str">
            <v>MASTER CONTRROLER S334 C36B</v>
          </cell>
          <cell r="AI357" t="str">
            <v>E300-7001</v>
          </cell>
          <cell r="AJ357">
            <v>1</v>
          </cell>
          <cell r="AL357" t="str">
            <v/>
          </cell>
          <cell r="AM357" t="str">
            <v/>
          </cell>
          <cell r="AP357" t="str">
            <v/>
          </cell>
          <cell r="AQ357" t="str">
            <v/>
          </cell>
          <cell r="AT357" t="str">
            <v/>
          </cell>
          <cell r="AV357" t="str">
            <v/>
          </cell>
          <cell r="AW357" t="str">
            <v/>
          </cell>
          <cell r="AX357" t="str">
            <v/>
          </cell>
          <cell r="AZ357">
            <v>2</v>
          </cell>
          <cell r="BA357">
            <v>45533.458333333299</v>
          </cell>
        </row>
        <row r="358">
          <cell r="C358" t="str">
            <v>KAY5+6</v>
          </cell>
          <cell r="D358" t="str">
            <v>3881(10)</v>
          </cell>
          <cell r="E358" t="str">
            <v>MB</v>
          </cell>
          <cell r="F358">
            <v>31962</v>
          </cell>
          <cell r="G358" t="str">
            <v>BOZ-KAY5+6-FF-357</v>
          </cell>
          <cell r="H358">
            <v>45535.427083333299</v>
          </cell>
          <cell r="I358" t="str">
            <v>Hat/Line</v>
          </cell>
          <cell r="J358" t="str">
            <v>Müşteri</v>
          </cell>
          <cell r="L358" t="str">
            <v>İvme Kolu</v>
          </cell>
          <cell r="M358" t="str">
            <v>EL TOTMANI BASILI KALIYOR.</v>
          </cell>
          <cell r="N358" t="str">
            <v>EL TOTMAN AYARI YAPILDI.</v>
          </cell>
          <cell r="P358" t="str">
            <v>C-Uyarı, sürüş devamlılığı</v>
          </cell>
          <cell r="Q358" t="str">
            <v>A(Hareket etmeyi engelleyen arıza)</v>
          </cell>
          <cell r="R358" t="str">
            <v>N.A(Yaralanma yok)</v>
          </cell>
          <cell r="S358" t="str">
            <v>(II) Aynı Araçta Tekrarlayan Arıza</v>
          </cell>
          <cell r="U358" t="str">
            <v>Tedarikçi</v>
          </cell>
          <cell r="V358" t="str">
            <v>MEDCOM SP. Z O.O.</v>
          </cell>
          <cell r="W358" t="str">
            <v>Evet</v>
          </cell>
          <cell r="X358" t="str">
            <v>MEDCOM SP. Z O.O.</v>
          </cell>
          <cell r="AD358" t="str">
            <v>*Ekipman tamir edilecek</v>
          </cell>
          <cell r="AE358">
            <v>45535.458333333299</v>
          </cell>
          <cell r="AG358" t="str">
            <v>Medcom</v>
          </cell>
          <cell r="AH358" t="str">
            <v>MASTER CONTRROLER S334 C36B</v>
          </cell>
          <cell r="AI358" t="str">
            <v>E300-7001</v>
          </cell>
          <cell r="AJ358">
            <v>1</v>
          </cell>
          <cell r="AL358" t="str">
            <v/>
          </cell>
          <cell r="AM358" t="str">
            <v/>
          </cell>
          <cell r="AP358" t="str">
            <v/>
          </cell>
          <cell r="AQ358" t="str">
            <v/>
          </cell>
          <cell r="AT358" t="str">
            <v/>
          </cell>
          <cell r="AV358" t="str">
            <v/>
          </cell>
          <cell r="AW358" t="str">
            <v/>
          </cell>
          <cell r="AX358" t="str">
            <v/>
          </cell>
          <cell r="AZ358">
            <v>2</v>
          </cell>
          <cell r="BA358">
            <v>45535.583333333299</v>
          </cell>
        </row>
        <row r="359">
          <cell r="C359" t="str">
            <v>KAY5+6</v>
          </cell>
          <cell r="D359" t="str">
            <v>3874(3)</v>
          </cell>
          <cell r="E359" t="str">
            <v>RA</v>
          </cell>
          <cell r="F359">
            <v>51837</v>
          </cell>
          <cell r="G359" t="str">
            <v>BOZ-KAY5+6-FF-358</v>
          </cell>
          <cell r="H359">
            <v>45363.338194444397</v>
          </cell>
          <cell r="I359" t="str">
            <v>Hat/Line</v>
          </cell>
          <cell r="J359" t="str">
            <v>Müşteri</v>
          </cell>
          <cell r="L359" t="str">
            <v>PA/PIS/CCTV</v>
          </cell>
          <cell r="M359" t="str">
            <v>KAPI ÜZERİ EKRANLAR ÇALIŞMIYOR.</v>
          </cell>
          <cell r="N359" t="str">
            <v>KAPI ÜSTÜ EKRANLAR KONTROL EDİLDİ ÇALIŞIYOR.</v>
          </cell>
          <cell r="P359" t="str">
            <v>C-Uyarı, sürüş devamlılığı</v>
          </cell>
          <cell r="Q359" t="str">
            <v>B(Servisten çekmeye etki eden arıza)</v>
          </cell>
          <cell r="R359" t="str">
            <v>N.A(Yaralanma yok)</v>
          </cell>
          <cell r="S359" t="str">
            <v>(III) Farklı Araçlarda Tekrarlayan Arıza</v>
          </cell>
          <cell r="U359" t="str">
            <v>Tedarikçi</v>
          </cell>
          <cell r="V359" t="str">
            <v>ATAK ULAŞIM SAN.TİC.LTD.ŞTİ.</v>
          </cell>
          <cell r="W359" t="str">
            <v>Evet</v>
          </cell>
          <cell r="X359" t="str">
            <v>ATAK ULAŞIM SAN.TİC.LTD.ŞTİ.</v>
          </cell>
          <cell r="AD359" t="str">
            <v>*Arıza çözülecek</v>
          </cell>
          <cell r="AE359">
            <v>45363.416666666701</v>
          </cell>
          <cell r="AG359" t="str">
            <v>Atak</v>
          </cell>
          <cell r="AH359" t="str">
            <v>STRETCH LCD EKRAN</v>
          </cell>
          <cell r="AI359" t="str">
            <v>E410-7003</v>
          </cell>
          <cell r="AJ359">
            <v>1</v>
          </cell>
          <cell r="AL359" t="str">
            <v/>
          </cell>
          <cell r="AM359" t="str">
            <v/>
          </cell>
          <cell r="AP359" t="str">
            <v/>
          </cell>
          <cell r="AQ359" t="str">
            <v/>
          </cell>
          <cell r="AT359" t="str">
            <v/>
          </cell>
          <cell r="AV359" t="str">
            <v/>
          </cell>
          <cell r="AW359" t="str">
            <v/>
          </cell>
          <cell r="AX359" t="str">
            <v/>
          </cell>
          <cell r="AZ359">
            <v>1</v>
          </cell>
          <cell r="BA359">
            <v>45363.479166666701</v>
          </cell>
        </row>
        <row r="360">
          <cell r="C360" t="str">
            <v>KAY5+6</v>
          </cell>
          <cell r="D360" t="str">
            <v>3874(3)</v>
          </cell>
          <cell r="E360" t="str">
            <v>RB</v>
          </cell>
          <cell r="F360">
            <v>80312</v>
          </cell>
          <cell r="G360" t="str">
            <v>BOZ-KAY5+6-FF-359</v>
          </cell>
          <cell r="H360">
            <v>45499.554861111101</v>
          </cell>
          <cell r="I360" t="str">
            <v>Hat/Line</v>
          </cell>
          <cell r="J360" t="str">
            <v>Müşteri</v>
          </cell>
          <cell r="L360" t="str">
            <v>PA/PIS/CCTV</v>
          </cell>
          <cell r="M360" t="str">
            <v>9 numaralı kapı üstü ekran da görüntü bozuluyor.</v>
          </cell>
          <cell r="N360" t="str">
            <v>kapı üstü ekran kontrol edildi. sorun görülmedi.</v>
          </cell>
          <cell r="P360" t="str">
            <v>C-Uyarı, sürüş devamlılığı</v>
          </cell>
          <cell r="Q360" t="str">
            <v>B(Servisten çekmeye etki eden arıza)</v>
          </cell>
          <cell r="R360" t="str">
            <v>N.A(Yaralanma yok)</v>
          </cell>
          <cell r="S360" t="str">
            <v>(III) Farklı Araçlarda Tekrarlayan Arıza</v>
          </cell>
          <cell r="U360" t="str">
            <v>Tedarikçi</v>
          </cell>
          <cell r="V360" t="str">
            <v>ATAK ULAŞIM SAN.TİC.LTD.ŞTİ.</v>
          </cell>
          <cell r="W360" t="str">
            <v>Evet</v>
          </cell>
          <cell r="X360" t="str">
            <v>ATAK ULAŞIM SAN.TİC.LTD.ŞTİ.</v>
          </cell>
          <cell r="AD360" t="str">
            <v>*Arıza çözülecek</v>
          </cell>
          <cell r="AE360">
            <v>45499.5625</v>
          </cell>
          <cell r="AG360" t="str">
            <v>Atak</v>
          </cell>
          <cell r="AH360" t="str">
            <v>STRETCH LCD EKRAN</v>
          </cell>
          <cell r="AI360" t="str">
            <v>E410-7003</v>
          </cell>
          <cell r="AJ360">
            <v>1</v>
          </cell>
          <cell r="AL360" t="str">
            <v/>
          </cell>
          <cell r="AM360" t="str">
            <v/>
          </cell>
          <cell r="AP360" t="str">
            <v/>
          </cell>
          <cell r="AQ360" t="str">
            <v/>
          </cell>
          <cell r="AT360" t="str">
            <v/>
          </cell>
          <cell r="AV360" t="str">
            <v/>
          </cell>
          <cell r="AW360" t="str">
            <v/>
          </cell>
          <cell r="AX360" t="str">
            <v/>
          </cell>
          <cell r="AZ360">
            <v>1</v>
          </cell>
          <cell r="BA360">
            <v>45499.625</v>
          </cell>
        </row>
        <row r="361">
          <cell r="C361" t="str">
            <v>KAY5+6</v>
          </cell>
          <cell r="D361" t="str">
            <v>3874(3)</v>
          </cell>
          <cell r="E361" t="str">
            <v>MA</v>
          </cell>
          <cell r="F361">
            <v>80332</v>
          </cell>
          <cell r="G361" t="str">
            <v>BOZ-KAY5+6-FF-360</v>
          </cell>
          <cell r="H361">
            <v>45498.4597222222</v>
          </cell>
          <cell r="I361" t="str">
            <v>Hat/Line</v>
          </cell>
          <cell r="J361" t="str">
            <v>Müşteri</v>
          </cell>
          <cell r="L361" t="str">
            <v>PA/PIS/CCTV</v>
          </cell>
          <cell r="M361" t="str">
            <v>SAHA DENETİMİNDE 3874 NUMARALI ARACIN KAPI ÜSTÜ EKRANLARININ ÇALIŞMADIĞI GÖRÜLMÜŞTÜR.</v>
          </cell>
          <cell r="N361" t="str">
            <v>KONTROL EDİLDİ SORUN GÖRÜLMEDİ.</v>
          </cell>
          <cell r="P361" t="str">
            <v>C-Uyarı, sürüş devamlılığı</v>
          </cell>
          <cell r="Q361" t="str">
            <v>B(Servisten çekmeye etki eden arıza)</v>
          </cell>
          <cell r="R361" t="str">
            <v>N.A(Yaralanma yok)</v>
          </cell>
          <cell r="S361" t="str">
            <v>(III) Farklı Araçlarda Tekrarlayan Arıza</v>
          </cell>
          <cell r="U361" t="str">
            <v>Tedarikçi</v>
          </cell>
          <cell r="V361" t="str">
            <v>ATAK ULAŞIM SAN.TİC.LTD.ŞTİ.</v>
          </cell>
          <cell r="W361" t="str">
            <v>Evet</v>
          </cell>
          <cell r="X361" t="str">
            <v>ATAK ULAŞIM SAN.TİC.LTD.ŞTİ.</v>
          </cell>
          <cell r="AD361" t="str">
            <v>*Arıza çözülecek</v>
          </cell>
          <cell r="AE361">
            <v>45498.479166666701</v>
          </cell>
          <cell r="AG361" t="str">
            <v>Atak</v>
          </cell>
          <cell r="AH361" t="str">
            <v>STRETCH LCD EKRAN</v>
          </cell>
          <cell r="AI361" t="str">
            <v>E410-7003</v>
          </cell>
          <cell r="AJ361">
            <v>3</v>
          </cell>
          <cell r="AL361" t="str">
            <v/>
          </cell>
          <cell r="AM361" t="str">
            <v/>
          </cell>
          <cell r="AP361" t="str">
            <v/>
          </cell>
          <cell r="AQ361" t="str">
            <v/>
          </cell>
          <cell r="AT361" t="str">
            <v/>
          </cell>
          <cell r="AV361" t="str">
            <v/>
          </cell>
          <cell r="AW361" t="str">
            <v/>
          </cell>
          <cell r="AX361" t="str">
            <v/>
          </cell>
          <cell r="AZ361">
            <v>2</v>
          </cell>
          <cell r="BA361">
            <v>45498.541666666701</v>
          </cell>
        </row>
        <row r="362">
          <cell r="C362" t="str">
            <v>KAY5+6</v>
          </cell>
          <cell r="D362" t="str">
            <v>3874(3)</v>
          </cell>
          <cell r="E362" t="str">
            <v>RA</v>
          </cell>
          <cell r="F362">
            <v>83048</v>
          </cell>
          <cell r="G362" t="str">
            <v>BOZ-KAY5+6-FF-361</v>
          </cell>
          <cell r="H362">
            <v>45518.727083333302</v>
          </cell>
          <cell r="I362" t="str">
            <v>Hat/Line</v>
          </cell>
          <cell r="J362" t="str">
            <v>Müşteri</v>
          </cell>
          <cell r="L362" t="str">
            <v>Kapı</v>
          </cell>
          <cell r="M362" t="str">
            <v>ARACIN SEFERE ÇIKACAĞI ESNADA 6 NUMARALI KAPI KIRMIZI OLDU ARAÇ HAREKET ETMEDİ. KAPI İZOLE EDİLDİ ARAÇ YİNE HAREKET ETMEDİ HATTAN GELEN ARAÇ İLE SEFERE ÇIKIŞ YAPILDI. 1 SEFERDE 5 DAKİKA TEHİR MEYDANA GELDİ.</v>
          </cell>
          <cell r="N362" t="str">
            <v>S2 SWİTCH DEĞİŞİMİ YAPILDI</v>
          </cell>
          <cell r="P362" t="str">
            <v>A-Sürüşü engeller</v>
          </cell>
          <cell r="Q362" t="str">
            <v>B(Servisten çekmeye etki eden arıza)</v>
          </cell>
          <cell r="R362" t="str">
            <v>N.A(Yaralanma yok)</v>
          </cell>
          <cell r="S362" t="str">
            <v>(I) İlk Defa Karşılaşılan Arıza</v>
          </cell>
          <cell r="U362" t="str">
            <v>Tedarikçi</v>
          </cell>
          <cell r="V362" t="str">
            <v>KNORR-BREMSE GMBH DİVİSİON IFE AUTO</v>
          </cell>
          <cell r="W362" t="str">
            <v>Evet</v>
          </cell>
          <cell r="X362" t="str">
            <v>KNORR-BREMSE GMBH DİVİSİON IFE AUTO</v>
          </cell>
          <cell r="AD362" t="str">
            <v>*Ekipman tamir edilecek</v>
          </cell>
          <cell r="AE362">
            <v>45519.208333333299</v>
          </cell>
          <cell r="AG362" t="str">
            <v>IFE</v>
          </cell>
          <cell r="AH362" t="str">
            <v>PRM’LI ÇİFTLİ KAPI</v>
          </cell>
          <cell r="AI362" t="str">
            <v>M110-7082</v>
          </cell>
          <cell r="AJ362">
            <v>1</v>
          </cell>
          <cell r="AL362" t="str">
            <v/>
          </cell>
          <cell r="AM362" t="str">
            <v/>
          </cell>
          <cell r="AP362" t="str">
            <v/>
          </cell>
          <cell r="AQ362" t="str">
            <v/>
          </cell>
          <cell r="AT362" t="str">
            <v/>
          </cell>
          <cell r="AV362" t="str">
            <v/>
          </cell>
          <cell r="AW362" t="str">
            <v/>
          </cell>
          <cell r="AX362" t="str">
            <v/>
          </cell>
          <cell r="AZ362">
            <v>2</v>
          </cell>
          <cell r="BA362">
            <v>45519.458333333299</v>
          </cell>
        </row>
        <row r="363">
          <cell r="C363" t="str">
            <v>KAY5+6</v>
          </cell>
          <cell r="D363" t="str">
            <v>3882(11)</v>
          </cell>
          <cell r="E363" t="str">
            <v>P</v>
          </cell>
          <cell r="F363">
            <v>21802</v>
          </cell>
          <cell r="G363" t="str">
            <v>BOZ-KAY5+6-FF-362</v>
          </cell>
          <cell r="H363">
            <v>45546.324999999997</v>
          </cell>
          <cell r="I363" t="str">
            <v>Hat/Line</v>
          </cell>
          <cell r="J363" t="str">
            <v>Müşteri</v>
          </cell>
          <cell r="L363" t="str">
            <v>Emniyet Sistemi</v>
          </cell>
          <cell r="M363" t="str">
            <v>ARACIN TÜM BÖLÜMLER İÇİN FREN ARIZASI VERDİ. ARAÇ HSCB KAPATMADI. 4 SEFERDE 14 DAKİKA TEHİR YAŞANDI.</v>
          </cell>
          <cell r="N363" t="str">
            <v>KIRMIZI PUSH BUTON PAPUÇ GEVŞEMİŞ, PUSH BUTON DEĞİŞİMİ YAPILDI. YENİDEN PAPUÇ TAKILDI.</v>
          </cell>
          <cell r="P363" t="str">
            <v>A-Sürüşü engeller</v>
          </cell>
          <cell r="Q363" t="str">
            <v>A(Hareket etmeyi engelleyen arıza)</v>
          </cell>
          <cell r="R363" t="str">
            <v>N.A(Yaralanma yok)</v>
          </cell>
          <cell r="S363" t="str">
            <v>(I) İlk Defa Karşılaşılan Arıza</v>
          </cell>
          <cell r="U363" t="str">
            <v>Bozankaya</v>
          </cell>
          <cell r="V363" t="str">
            <v>Üretim</v>
          </cell>
          <cell r="W363" t="str">
            <v>Evet</v>
          </cell>
          <cell r="X363" t="str">
            <v>GENERAL TEKNİK ELEKTRONİK TESİSAT</v>
          </cell>
          <cell r="AD363" t="str">
            <v>*Ekipman değiştirilecek</v>
          </cell>
          <cell r="AE363">
            <v>45546.416666666701</v>
          </cell>
          <cell r="AG363" t="str">
            <v>GENERAL TEKNİK</v>
          </cell>
          <cell r="AH363" t="str">
            <v>KIRMIZI AYDINLATMALI KALICI PUSHBUTTON</v>
          </cell>
          <cell r="AI363" t="str">
            <v>E300-7025</v>
          </cell>
          <cell r="AJ363">
            <v>1</v>
          </cell>
          <cell r="AL363" t="str">
            <v/>
          </cell>
          <cell r="AM363" t="str">
            <v/>
          </cell>
          <cell r="AP363" t="str">
            <v/>
          </cell>
          <cell r="AQ363" t="str">
            <v/>
          </cell>
          <cell r="AT363" t="str">
            <v/>
          </cell>
          <cell r="AV363" t="str">
            <v/>
          </cell>
          <cell r="AW363" t="str">
            <v/>
          </cell>
          <cell r="AX363" t="str">
            <v/>
          </cell>
          <cell r="AZ363">
            <v>2</v>
          </cell>
          <cell r="BA363">
            <v>45546.583333333299</v>
          </cell>
        </row>
        <row r="364">
          <cell r="C364" t="str">
            <v>KAY5+6</v>
          </cell>
          <cell r="D364" t="str">
            <v>3880(9)</v>
          </cell>
          <cell r="E364" t="str">
            <v>MA</v>
          </cell>
          <cell r="F364">
            <v>23341</v>
          </cell>
          <cell r="G364" t="str">
            <v>BOZ-KAY5+6-FF-363</v>
          </cell>
          <cell r="H364">
            <v>45456.963194444397</v>
          </cell>
          <cell r="I364" t="str">
            <v>Hat/Line</v>
          </cell>
          <cell r="J364" t="str">
            <v>Müşteri</v>
          </cell>
          <cell r="L364" t="str">
            <v>Aydınlatma Dış</v>
          </cell>
          <cell r="M364" t="str">
            <v>CA VE CB KABİN DİSPLAY YANINDAKİ BEYAZ VE KIRMIZI LEDLER ÇALIŞMIYOR.</v>
          </cell>
          <cell r="N364" t="str">
            <v>KONNEKTÖR TAKILDI. ARIZALI OLANLAR DEĞİŞTİRİLDİ. HEPSİ SORUNSUZ BİR ŞEKİLDE ÇALIŞIYOR.</v>
          </cell>
          <cell r="P364" t="str">
            <v>C-Uyarı, sürüş devamlılığı</v>
          </cell>
          <cell r="Q364" t="str">
            <v>B(Servisten çekmeye etki eden arıza)</v>
          </cell>
          <cell r="R364" t="str">
            <v>N.A(Yaralanma yok)</v>
          </cell>
          <cell r="S364" t="str">
            <v>(II) Aynı Araçta Tekrarlayan Arıza</v>
          </cell>
          <cell r="U364" t="str">
            <v>Bozankaya</v>
          </cell>
          <cell r="V364" t="str">
            <v>Tasarım</v>
          </cell>
          <cell r="W364" t="str">
            <v>Evet</v>
          </cell>
          <cell r="X364" t="str">
            <v>ASAS-KA PLASTİK METAL KALIP SAN. VE</v>
          </cell>
          <cell r="AD364" t="str">
            <v>*Ekipman değiştirilecek</v>
          </cell>
          <cell r="AE364">
            <v>45457.208333333299</v>
          </cell>
          <cell r="AG364" t="str">
            <v>ASAS-KA</v>
          </cell>
          <cell r="AH364" t="str">
            <v>ON TEPE LAMBASI</v>
          </cell>
          <cell r="AI364" t="str">
            <v>D140-7096</v>
          </cell>
          <cell r="AJ364">
            <v>4</v>
          </cell>
          <cell r="AL364" t="str">
            <v/>
          </cell>
          <cell r="AM364" t="str">
            <v/>
          </cell>
          <cell r="AP364" t="str">
            <v/>
          </cell>
          <cell r="AQ364" t="str">
            <v/>
          </cell>
          <cell r="AT364" t="str">
            <v/>
          </cell>
          <cell r="AV364" t="str">
            <v/>
          </cell>
          <cell r="AW364" t="str">
            <v/>
          </cell>
          <cell r="AX364" t="str">
            <v/>
          </cell>
          <cell r="AZ364">
            <v>2</v>
          </cell>
          <cell r="BA364">
            <v>45457.458333333299</v>
          </cell>
        </row>
        <row r="365">
          <cell r="C365" t="str">
            <v>KAY5+6</v>
          </cell>
          <cell r="D365" t="str">
            <v>3879(8)</v>
          </cell>
          <cell r="E365" t="str">
            <v>RA</v>
          </cell>
          <cell r="F365">
            <v>49584</v>
          </cell>
          <cell r="G365" t="str">
            <v>BOZ-KAY5+6-FF-364</v>
          </cell>
          <cell r="H365">
            <v>45552.323611111096</v>
          </cell>
          <cell r="I365" t="str">
            <v>Hat/Line</v>
          </cell>
          <cell r="J365" t="str">
            <v>Müşteri</v>
          </cell>
          <cell r="L365" t="str">
            <v>PA/PIS/CCTV</v>
          </cell>
          <cell r="M365" t="str">
            <v>KAPI ÜSTÜ EKRANLAR ÇALIŞMIYOR. SAHA DENETİMİNDE BİLDİRİLDİ.</v>
          </cell>
          <cell r="N365" t="str">
            <v>ARAÇ RESETLENDİ SORUN GİDERİLDİ.</v>
          </cell>
          <cell r="P365" t="str">
            <v>C-Uyarı, sürüş devamlılığı</v>
          </cell>
          <cell r="Q365" t="str">
            <v>B(Servisten çekmeye etki eden arıza)</v>
          </cell>
          <cell r="R365" t="str">
            <v>N.A(Yaralanma yok)</v>
          </cell>
          <cell r="S365" t="str">
            <v>(III) Farklı Araçlarda Tekrarlayan Arıza</v>
          </cell>
          <cell r="U365" t="str">
            <v>Tedarikçi</v>
          </cell>
          <cell r="V365" t="str">
            <v>ATAK ULAŞIM SAN.TİC.LTD.ŞTİ.</v>
          </cell>
          <cell r="W365" t="str">
            <v>Evet</v>
          </cell>
          <cell r="X365" t="str">
            <v>ATAK ULAŞIM SAN.TİC.LTD.ŞTİ.</v>
          </cell>
          <cell r="AD365" t="str">
            <v>*Arıza çözülecek</v>
          </cell>
          <cell r="AE365">
            <v>45552.333333333299</v>
          </cell>
          <cell r="AG365" t="str">
            <v>Atak</v>
          </cell>
          <cell r="AH365" t="str">
            <v>STRETCH LCD EKRAN</v>
          </cell>
          <cell r="AI365" t="str">
            <v>E410-7003</v>
          </cell>
          <cell r="AJ365">
            <v>2</v>
          </cell>
          <cell r="AL365" t="str">
            <v/>
          </cell>
          <cell r="AM365" t="str">
            <v/>
          </cell>
          <cell r="AP365" t="str">
            <v/>
          </cell>
          <cell r="AQ365" t="str">
            <v/>
          </cell>
          <cell r="AT365" t="str">
            <v/>
          </cell>
          <cell r="AV365" t="str">
            <v/>
          </cell>
          <cell r="AW365" t="str">
            <v/>
          </cell>
          <cell r="AX365" t="str">
            <v/>
          </cell>
          <cell r="AZ365">
            <v>1</v>
          </cell>
          <cell r="BA365">
            <v>45552.375</v>
          </cell>
        </row>
        <row r="366">
          <cell r="C366" t="str">
            <v>KAY5+6</v>
          </cell>
          <cell r="D366" t="str">
            <v>3880(9)</v>
          </cell>
          <cell r="E366" t="str">
            <v>MB</v>
          </cell>
          <cell r="F366">
            <v>44460</v>
          </cell>
          <cell r="G366" t="str">
            <v>BOZ-KAY5+6-FF-365</v>
          </cell>
          <cell r="H366">
            <v>45552.322222222203</v>
          </cell>
          <cell r="I366" t="str">
            <v>Hat/Line</v>
          </cell>
          <cell r="J366" t="str">
            <v>Müşteri</v>
          </cell>
          <cell r="L366" t="str">
            <v>PA/PIS/CCTV</v>
          </cell>
          <cell r="M366" t="str">
            <v>KAPI ÜSTÜ EKRANLAR ÇALIŞMIYOR. SAHA DENETİMİNDE BİLDİRİLDİ.</v>
          </cell>
          <cell r="N366" t="str">
            <v>EKRAN DEĞİŞİMİ YAPILDI.</v>
          </cell>
          <cell r="P366" t="str">
            <v>C-Uyarı, sürüş devamlılığı</v>
          </cell>
          <cell r="Q366" t="str">
            <v>B(Servisten çekmeye etki eden arıza)</v>
          </cell>
          <cell r="R366" t="str">
            <v>N.A(Yaralanma yok)</v>
          </cell>
          <cell r="S366" t="str">
            <v>(III) Farklı Araçlarda Tekrarlayan Arıza</v>
          </cell>
          <cell r="U366" t="str">
            <v>Tedarikçi</v>
          </cell>
          <cell r="V366" t="str">
            <v>ATAK ULAŞIM SAN.TİC.LTD.ŞTİ.</v>
          </cell>
          <cell r="W366" t="str">
            <v>Evet</v>
          </cell>
          <cell r="X366" t="str">
            <v>ATAK ULAŞIM SAN.TİC.LTD.ŞTİ.</v>
          </cell>
          <cell r="AD366" t="str">
            <v>*Ekipman değiştirilecek</v>
          </cell>
          <cell r="AE366">
            <v>45552.333333333299</v>
          </cell>
          <cell r="AG366" t="str">
            <v>Atak</v>
          </cell>
          <cell r="AH366" t="str">
            <v>STRETCH LCD EKRAN</v>
          </cell>
          <cell r="AI366" t="str">
            <v>E410-7003</v>
          </cell>
          <cell r="AJ366">
            <v>1</v>
          </cell>
          <cell r="AL366" t="str">
            <v/>
          </cell>
          <cell r="AM366" t="str">
            <v/>
          </cell>
          <cell r="AP366" t="str">
            <v/>
          </cell>
          <cell r="AQ366" t="str">
            <v/>
          </cell>
          <cell r="AT366" t="str">
            <v/>
          </cell>
          <cell r="AV366" t="str">
            <v/>
          </cell>
          <cell r="AW366" t="str">
            <v/>
          </cell>
          <cell r="AX366" t="str">
            <v/>
          </cell>
          <cell r="AZ366">
            <v>2</v>
          </cell>
          <cell r="BA366">
            <v>45552.416666666701</v>
          </cell>
        </row>
        <row r="367">
          <cell r="C367" t="str">
            <v>KAY5+6</v>
          </cell>
          <cell r="D367" t="str">
            <v>3878(7)</v>
          </cell>
          <cell r="E367" t="str">
            <v>MA</v>
          </cell>
          <cell r="F367">
            <v>34181</v>
          </cell>
          <cell r="G367" t="str">
            <v>BOZ-KAY5+6-FF-366</v>
          </cell>
          <cell r="H367">
            <v>45418.339583333298</v>
          </cell>
          <cell r="I367" t="str">
            <v>Hat/Line</v>
          </cell>
          <cell r="J367" t="str">
            <v>Müşteri</v>
          </cell>
          <cell r="L367" t="str">
            <v>Giydirme Dış</v>
          </cell>
          <cell r="M367" t="str">
            <v>ARAÇ YOLCU BÖLÜMÜ SU ALIYOR.</v>
          </cell>
          <cell r="N367" t="str">
            <v>SU ALAN BÖLGELERE SİKAFLEX UYGULAMASI YAPILDI.</v>
          </cell>
          <cell r="P367" t="str">
            <v>C-Uyarı, sürüş devamlılığı</v>
          </cell>
          <cell r="Q367" t="str">
            <v>B(Servisten çekmeye etki eden arıza)</v>
          </cell>
          <cell r="R367" t="str">
            <v>N.A(Yaralanma yok)</v>
          </cell>
          <cell r="S367" t="str">
            <v>(II) Aynı Araçta Tekrarlayan Arıza</v>
          </cell>
          <cell r="U367" t="str">
            <v>Bozankaya</v>
          </cell>
          <cell r="V367" t="str">
            <v>Üretim</v>
          </cell>
          <cell r="W367" t="str">
            <v>Evet</v>
          </cell>
          <cell r="X367" t="str">
            <v>KORMAS ELEKTRİKLİ MOTOR SAN. VE TİC</v>
          </cell>
          <cell r="AD367" t="str">
            <v>*Ekipman tamir edilecek</v>
          </cell>
          <cell r="AE367">
            <v>45433.208333333299</v>
          </cell>
          <cell r="AG367" t="str">
            <v>KORMAS ELEKTRİK</v>
          </cell>
          <cell r="AH367" t="str">
            <v>TURBO HAVALANDIRMA</v>
          </cell>
          <cell r="AI367" t="str">
            <v>H200-7001</v>
          </cell>
          <cell r="AJ367">
            <v>2</v>
          </cell>
          <cell r="AL367" t="str">
            <v/>
          </cell>
          <cell r="AM367" t="str">
            <v/>
          </cell>
          <cell r="AP367" t="str">
            <v/>
          </cell>
          <cell r="AQ367" t="str">
            <v/>
          </cell>
          <cell r="AT367" t="str">
            <v/>
          </cell>
          <cell r="AV367" t="str">
            <v/>
          </cell>
          <cell r="AW367" t="str">
            <v/>
          </cell>
          <cell r="AX367" t="str">
            <v/>
          </cell>
          <cell r="AZ367">
            <v>3</v>
          </cell>
          <cell r="BA367">
            <v>45433.458333333299</v>
          </cell>
        </row>
        <row r="368">
          <cell r="C368" t="str">
            <v>KAY5+6</v>
          </cell>
          <cell r="D368" t="str">
            <v>3876(5)</v>
          </cell>
          <cell r="E368" t="str">
            <v>MB</v>
          </cell>
          <cell r="F368">
            <v>81012</v>
          </cell>
          <cell r="G368" t="str">
            <v>BOZ-KAY5+6-FF-367</v>
          </cell>
          <cell r="H368">
            <v>45538.704166666699</v>
          </cell>
          <cell r="I368" t="str">
            <v>Hat/Line</v>
          </cell>
          <cell r="J368" t="str">
            <v>Müşteri</v>
          </cell>
          <cell r="L368" t="str">
            <v>PA/PIS/CCTV</v>
          </cell>
          <cell r="M368" t="str">
            <v>SOL KAMERA ÇALIŞMIYOR.</v>
          </cell>
          <cell r="N368" t="str">
            <v>KAMERA DEĞİŞİMİ YAPILDI.</v>
          </cell>
          <cell r="P368" t="str">
            <v>C-Uyarı, sürüş devamlılığı</v>
          </cell>
          <cell r="Q368" t="str">
            <v>B(Servisten çekmeye etki eden arıza)</v>
          </cell>
          <cell r="R368" t="str">
            <v>N.A(Yaralanma yok)</v>
          </cell>
          <cell r="S368" t="str">
            <v>(II) Aynı Araçta Tekrarlayan Arıza</v>
          </cell>
          <cell r="U368" t="str">
            <v>Tedarikçi</v>
          </cell>
          <cell r="V368" t="str">
            <v>NSC</v>
          </cell>
          <cell r="W368" t="str">
            <v>Evet</v>
          </cell>
          <cell r="X368" t="str">
            <v>NSC TEKNOLOJİ ve İNŞAAT LTD.ŞTİ.</v>
          </cell>
          <cell r="AD368" t="str">
            <v>*Ekipman değiştirilecek</v>
          </cell>
          <cell r="AE368">
            <v>45540.208333333299</v>
          </cell>
          <cell r="AG368" t="str">
            <v>NSC</v>
          </cell>
          <cell r="AH368" t="str">
            <v>KAMERA</v>
          </cell>
          <cell r="AI368" t="str">
            <v>E810-7136</v>
          </cell>
          <cell r="AJ368">
            <v>1</v>
          </cell>
          <cell r="AL368" t="str">
            <v/>
          </cell>
          <cell r="AM368" t="str">
            <v/>
          </cell>
          <cell r="AP368" t="str">
            <v/>
          </cell>
          <cell r="AQ368" t="str">
            <v/>
          </cell>
          <cell r="AT368" t="str">
            <v/>
          </cell>
          <cell r="AV368" t="str">
            <v/>
          </cell>
          <cell r="AW368" t="str">
            <v/>
          </cell>
          <cell r="AX368" t="str">
            <v/>
          </cell>
          <cell r="AZ368">
            <v>2</v>
          </cell>
          <cell r="BA368">
            <v>45540.375</v>
          </cell>
        </row>
        <row r="369">
          <cell r="C369" t="str">
            <v>KAY5+6</v>
          </cell>
          <cell r="D369" t="str">
            <v>3877(6)</v>
          </cell>
          <cell r="E369" t="str">
            <v>MB</v>
          </cell>
          <cell r="F369">
            <v>11111</v>
          </cell>
          <cell r="G369" t="str">
            <v>BOZ-KAY5+6-FF-368</v>
          </cell>
          <cell r="H369">
            <v>45283.769444444399</v>
          </cell>
          <cell r="I369" t="str">
            <v>Hat/Line</v>
          </cell>
          <cell r="J369" t="str">
            <v>Müşteri</v>
          </cell>
          <cell r="L369" t="str">
            <v>HVAC Sürücü</v>
          </cell>
          <cell r="M369" t="str">
            <v>CB KABİN ISITICI ÇALIŞMIYOR.</v>
          </cell>
          <cell r="N369" t="str">
            <v>SENSÖR MODİFİKASYONU YAPILDI.</v>
          </cell>
          <cell r="P369" t="str">
            <v>C-Uyarı, sürüş devamlılığı</v>
          </cell>
          <cell r="Q369" t="str">
            <v>B(Servisten çekmeye etki eden arıza)</v>
          </cell>
          <cell r="R369" t="str">
            <v>N.A(Yaralanma yok)</v>
          </cell>
          <cell r="S369" t="str">
            <v>(II) Aynı Araçta Tekrarlayan Arıza</v>
          </cell>
          <cell r="U369" t="str">
            <v>Tedarikçi</v>
          </cell>
          <cell r="V369" t="str">
            <v>ELTESAN ELEKTRO MEKANİK SOĞUTMA SAN</v>
          </cell>
          <cell r="W369" t="str">
            <v>Evet</v>
          </cell>
          <cell r="X369" t="str">
            <v>ELTESAN ELEKTRO MEKANİK SOĞUTMA SAN</v>
          </cell>
          <cell r="AD369" t="str">
            <v>*Ekipman tamir edilecek</v>
          </cell>
          <cell r="AE369">
            <v>45284.208333333299</v>
          </cell>
          <cell r="AG369" t="str">
            <v>Eltesan</v>
          </cell>
          <cell r="AH369" t="str">
            <v>KLIMA UNITESİ /Eltesan/Hispacold 41,5 kW</v>
          </cell>
          <cell r="AI369" t="str">
            <v>H500-7240</v>
          </cell>
          <cell r="AJ369" t="str">
            <v/>
          </cell>
          <cell r="AL369" t="str">
            <v/>
          </cell>
          <cell r="AM369" t="str">
            <v/>
          </cell>
          <cell r="AP369" t="str">
            <v/>
          </cell>
          <cell r="AQ369" t="str">
            <v/>
          </cell>
          <cell r="AT369" t="str">
            <v/>
          </cell>
          <cell r="AV369" t="str">
            <v/>
          </cell>
          <cell r="AW369" t="str">
            <v/>
          </cell>
          <cell r="AX369" t="str">
            <v/>
          </cell>
          <cell r="AZ369">
            <v>2</v>
          </cell>
          <cell r="BA369">
            <v>45650.458333333299</v>
          </cell>
        </row>
        <row r="370">
          <cell r="C370" t="str">
            <v>KAY5+6</v>
          </cell>
          <cell r="D370" t="str">
            <v>3877(6)</v>
          </cell>
          <cell r="E370" t="str">
            <v>MA</v>
          </cell>
          <cell r="F370">
            <v>11111</v>
          </cell>
          <cell r="G370" t="str">
            <v>BOZ-KAY5+6-FF-369</v>
          </cell>
          <cell r="H370">
            <v>45254.863194444399</v>
          </cell>
          <cell r="I370" t="str">
            <v>Hat/Line</v>
          </cell>
          <cell r="J370" t="str">
            <v>Müşteri</v>
          </cell>
          <cell r="L370" t="str">
            <v>HVAC Sürücü</v>
          </cell>
          <cell r="M370" t="str">
            <v>KABİN KLİMALARI ISINMIYOR.</v>
          </cell>
          <cell r="N370" t="str">
            <v>SENSÖR MODİFİKASYONU YAPILDI.</v>
          </cell>
          <cell r="P370" t="str">
            <v>C-Uyarı, sürüş devamlılığı</v>
          </cell>
          <cell r="Q370" t="str">
            <v>B(Servisten çekmeye etki eden arıza)</v>
          </cell>
          <cell r="R370" t="str">
            <v>N.A(Yaralanma yok)</v>
          </cell>
          <cell r="S370" t="str">
            <v>(III) Farklı Araçlarda Tekrarlayan Arıza</v>
          </cell>
          <cell r="U370" t="str">
            <v>Tedarikçi</v>
          </cell>
          <cell r="V370" t="str">
            <v>ELTESAN ELEKTRO MEKANİK SOĞUTMA SAN</v>
          </cell>
          <cell r="W370" t="str">
            <v>Evet</v>
          </cell>
          <cell r="X370" t="str">
            <v>ELTESAN ELEKTRO MEKANİK SOĞUTMA SAN</v>
          </cell>
          <cell r="AD370" t="str">
            <v/>
          </cell>
          <cell r="AE370">
            <v>45255.208333333299</v>
          </cell>
          <cell r="AG370" t="str">
            <v>Eltesan</v>
          </cell>
          <cell r="AH370" t="str">
            <v>KLIMA UNITESİ /Eltesan/Hispacold 41,5 kW</v>
          </cell>
          <cell r="AI370" t="str">
            <v>H500-7240</v>
          </cell>
          <cell r="AJ370">
            <v>1</v>
          </cell>
          <cell r="AL370" t="str">
            <v/>
          </cell>
          <cell r="AM370" t="str">
            <v/>
          </cell>
          <cell r="AP370" t="str">
            <v/>
          </cell>
          <cell r="AQ370" t="str">
            <v/>
          </cell>
          <cell r="AT370" t="str">
            <v/>
          </cell>
          <cell r="AV370" t="str">
            <v/>
          </cell>
          <cell r="AW370" t="str">
            <v/>
          </cell>
          <cell r="AX370" t="str">
            <v/>
          </cell>
          <cell r="AZ370">
            <v>2</v>
          </cell>
          <cell r="BA370">
            <v>45255.458333333299</v>
          </cell>
        </row>
        <row r="371">
          <cell r="C371" t="str">
            <v>KAY5+6</v>
          </cell>
          <cell r="D371" t="str">
            <v>3873(2)</v>
          </cell>
          <cell r="E371" t="str">
            <v>MB</v>
          </cell>
          <cell r="F371">
            <v>94015</v>
          </cell>
          <cell r="G371" t="str">
            <v>BOZ-KAY5+6-FF-370</v>
          </cell>
          <cell r="H371">
            <v>45549.156944444403</v>
          </cell>
          <cell r="I371" t="str">
            <v>Hat/Line</v>
          </cell>
          <cell r="J371" t="str">
            <v>Müşteri</v>
          </cell>
          <cell r="L371" t="str">
            <v>Autocoupler</v>
          </cell>
          <cell r="M371" t="str">
            <v>3873 NUMARALI ARAÇTAN KULLANILIRKEN 3874 ÇEKİLEN ARAÇ KUPLAJLI BAŞ KIRMIZI GÖRÜNÜYOR İLETİŞİM ARIZASI VERDİ ARAÇ 5 KM SINIRLI SÜRÜŞ UYARISI DÜŞTÜ ARAÇ RESETLENDİ YİNE DÜZELMEDİ. KUMSMALL 06:08 SEFERİ 4 DAKİKA TEHİRLİ ÇIKIŞ YAPTI. 1 SEFERDE 4 DAKİKA TEHİR OLUŞTU.</v>
          </cell>
          <cell r="N371" t="str">
            <v>2 HAFTA BOYUNCA TAKİBİ YAPILDI. KUPLAJ GEÇİŞ KONNEKTÖR VE KABLOLARI KONTROL EDİLDİ. ARIZA GÖRÜLMEDİ.</v>
          </cell>
          <cell r="P371" t="str">
            <v>A-Sürüşü engeller</v>
          </cell>
          <cell r="Q371" t="str">
            <v>B(Servisten çekmeye etki eden arıza)</v>
          </cell>
          <cell r="R371" t="str">
            <v>N.A(Yaralanma yok)</v>
          </cell>
          <cell r="S371" t="str">
            <v>(I) İlk Defa Karşılaşılan Arıza</v>
          </cell>
          <cell r="U371" t="str">
            <v>Bozankaya</v>
          </cell>
          <cell r="V371" t="str">
            <v>Üretim</v>
          </cell>
          <cell r="W371" t="str">
            <v>Evet</v>
          </cell>
          <cell r="X371" t="str">
            <v>DELLNER COUPLERC AB</v>
          </cell>
          <cell r="AD371" t="str">
            <v>*Arıza çözülecek</v>
          </cell>
          <cell r="AE371">
            <v>45549.214583333298</v>
          </cell>
          <cell r="AG371" t="str">
            <v>DELNER</v>
          </cell>
          <cell r="AH371" t="str">
            <v>OTOMATIK KUPLÖR DELLNER</v>
          </cell>
          <cell r="AI371" t="str">
            <v>M350-7062</v>
          </cell>
          <cell r="AJ371">
            <v>1</v>
          </cell>
          <cell r="AL371" t="str">
            <v/>
          </cell>
          <cell r="AM371" t="str">
            <v/>
          </cell>
          <cell r="AP371" t="str">
            <v/>
          </cell>
          <cell r="AQ371" t="str">
            <v/>
          </cell>
          <cell r="AT371" t="str">
            <v/>
          </cell>
          <cell r="AV371" t="str">
            <v/>
          </cell>
          <cell r="AW371" t="str">
            <v/>
          </cell>
          <cell r="AX371" t="str">
            <v/>
          </cell>
          <cell r="AZ371">
            <v>2</v>
          </cell>
          <cell r="BA371">
            <v>45549.375</v>
          </cell>
        </row>
        <row r="372">
          <cell r="C372" t="str">
            <v>KAY5+6</v>
          </cell>
          <cell r="D372" t="str">
            <v>3877(6)</v>
          </cell>
          <cell r="E372" t="str">
            <v>RA</v>
          </cell>
          <cell r="F372">
            <v>28425</v>
          </cell>
          <cell r="G372" t="str">
            <v>BOZ-KAY5+6-FF-371</v>
          </cell>
          <cell r="H372">
            <v>45361.789583333302</v>
          </cell>
          <cell r="I372" t="str">
            <v>Hat/Line</v>
          </cell>
          <cell r="J372" t="str">
            <v>Müşteri</v>
          </cell>
          <cell r="L372" t="str">
            <v>HVAC Sürücü</v>
          </cell>
          <cell r="M372" t="str">
            <v>HER İKİ KABİN ISITICILARI ON SANİYE ÇALIŞIP KAPANIYOR.</v>
          </cell>
          <cell r="N372" t="str">
            <v>SENSÖR MODİFİKASYONU YAPILDI.</v>
          </cell>
          <cell r="P372" t="str">
            <v>C-Uyarı, sürüş devamlılığı</v>
          </cell>
          <cell r="Q372" t="str">
            <v>B(Servisten çekmeye etki eden arıza)</v>
          </cell>
          <cell r="R372" t="str">
            <v>N.A(Yaralanma yok)</v>
          </cell>
          <cell r="S372" t="str">
            <v>(III) Farklı Araçlarda Tekrarlayan Arıza</v>
          </cell>
          <cell r="U372" t="str">
            <v>Tedarikçi</v>
          </cell>
          <cell r="V372" t="str">
            <v>ELTESAN ELEKTRO MEKANİK SOĞUTMA SAN</v>
          </cell>
          <cell r="W372" t="str">
            <v>Evet</v>
          </cell>
          <cell r="X372" t="str">
            <v>ELTESAN ELEKTRO MEKANİK SOĞUTMA SAN</v>
          </cell>
          <cell r="AD372" t="str">
            <v>*Arıza çözülecek</v>
          </cell>
          <cell r="AE372">
            <v>45362.208333333299</v>
          </cell>
          <cell r="AG372" t="str">
            <v>Eltesan</v>
          </cell>
          <cell r="AH372" t="str">
            <v>KLIMA UNITESİ /Eltesan/Hispacold 41,5 kW</v>
          </cell>
          <cell r="AI372" t="str">
            <v>H500-7240</v>
          </cell>
          <cell r="AJ372">
            <v>1</v>
          </cell>
          <cell r="AL372" t="str">
            <v/>
          </cell>
          <cell r="AM372" t="str">
            <v/>
          </cell>
          <cell r="AP372" t="str">
            <v/>
          </cell>
          <cell r="AQ372" t="str">
            <v/>
          </cell>
          <cell r="AT372" t="str">
            <v/>
          </cell>
          <cell r="AV372" t="str">
            <v/>
          </cell>
          <cell r="AW372" t="str">
            <v/>
          </cell>
          <cell r="AX372" t="str">
            <v/>
          </cell>
          <cell r="AZ372">
            <v>2</v>
          </cell>
          <cell r="BA372">
            <v>45362.458333333299</v>
          </cell>
        </row>
        <row r="373">
          <cell r="C373" t="str">
            <v>KAY5+6</v>
          </cell>
          <cell r="D373" t="str">
            <v>3879(8)</v>
          </cell>
          <cell r="E373" t="str">
            <v>RA</v>
          </cell>
          <cell r="F373">
            <v>49386</v>
          </cell>
          <cell r="G373" t="str">
            <v>BOZ-KAY5+6-FF-372</v>
          </cell>
          <cell r="H373">
            <v>45551.269444444399</v>
          </cell>
          <cell r="I373" t="str">
            <v>Hat/Line</v>
          </cell>
          <cell r="J373" t="str">
            <v>Müşteri</v>
          </cell>
          <cell r="L373" t="str">
            <v>PA/PIS/CCTV</v>
          </cell>
          <cell r="M373" t="str">
            <v>KAPI ÜSTÜ EKRANLR ÇALIŞMIYOR.</v>
          </cell>
          <cell r="N373" t="str">
            <v>KAPI ÜSTÜ EKRANLAR KONTROL EDİLDİ. ROTA KURULUP TEST EDİLDİ. SORUN GÖRÜLMEDİ.</v>
          </cell>
          <cell r="P373" t="str">
            <v>C-Uyarı, sürüş devamlılığı</v>
          </cell>
          <cell r="Q373" t="str">
            <v>B(Servisten çekmeye etki eden arıza)</v>
          </cell>
          <cell r="R373" t="str">
            <v>N.A(Yaralanma yok)</v>
          </cell>
          <cell r="S373" t="str">
            <v>(III) Farklı Araçlarda Tekrarlayan Arıza</v>
          </cell>
          <cell r="U373" t="str">
            <v>Tedarikçi</v>
          </cell>
          <cell r="V373" t="str">
            <v>ATAK ULAŞIM SAN.TİC.LTD.ŞTİ.</v>
          </cell>
          <cell r="W373" t="str">
            <v>Evet</v>
          </cell>
          <cell r="X373" t="str">
            <v>ATAK ULAŞIM SAN.TİC.LTD.ŞTİ.</v>
          </cell>
          <cell r="AD373" t="str">
            <v>*Arıza çözülecek</v>
          </cell>
          <cell r="AE373">
            <v>45551.291666666701</v>
          </cell>
          <cell r="AG373" t="str">
            <v>Atak</v>
          </cell>
          <cell r="AH373" t="str">
            <v>STRETCH LCD EKRAN</v>
          </cell>
          <cell r="AI373" t="str">
            <v>E410-7003</v>
          </cell>
          <cell r="AJ373">
            <v>2</v>
          </cell>
          <cell r="AL373" t="str">
            <v/>
          </cell>
          <cell r="AM373" t="str">
            <v/>
          </cell>
          <cell r="AP373" t="str">
            <v/>
          </cell>
          <cell r="AQ373" t="str">
            <v/>
          </cell>
          <cell r="AT373" t="str">
            <v/>
          </cell>
          <cell r="AV373" t="str">
            <v/>
          </cell>
          <cell r="AW373" t="str">
            <v/>
          </cell>
          <cell r="AX373" t="str">
            <v/>
          </cell>
          <cell r="AZ373">
            <v>2</v>
          </cell>
          <cell r="BA373">
            <v>45551.375</v>
          </cell>
        </row>
        <row r="374">
          <cell r="C374" t="str">
            <v>KAY5+6</v>
          </cell>
          <cell r="D374" t="str">
            <v>3882(11)</v>
          </cell>
          <cell r="E374" t="str">
            <v>RA</v>
          </cell>
          <cell r="F374">
            <v>22718</v>
          </cell>
          <cell r="G374" t="str">
            <v>BOZ-KAY5+6-FF-373</v>
          </cell>
          <cell r="H374">
            <v>45552.358333333301</v>
          </cell>
          <cell r="I374" t="str">
            <v>Hat/Line</v>
          </cell>
          <cell r="J374" t="str">
            <v>Müşteri</v>
          </cell>
          <cell r="L374" t="str">
            <v>PA/PIS/CCTV</v>
          </cell>
          <cell r="M374" t="str">
            <v>KAPI ÜSTÜ EKRANLAR ÇALIŞMIYOR. SAHA DENETİMİNDE BİLDİRİLDİ.</v>
          </cell>
          <cell r="N374" t="str">
            <v>ARAÇ RESETLENDİ. SORUN GİDERİLDİ.</v>
          </cell>
          <cell r="P374" t="str">
            <v>C-Uyarı, sürüş devamlılığı</v>
          </cell>
          <cell r="Q374" t="str">
            <v>B(Servisten çekmeye etki eden arıza)</v>
          </cell>
          <cell r="R374" t="str">
            <v>N.A(Yaralanma yok)</v>
          </cell>
          <cell r="S374" t="str">
            <v>(III) Farklı Araçlarda Tekrarlayan Arıza</v>
          </cell>
          <cell r="U374" t="str">
            <v>Tedarikçi</v>
          </cell>
          <cell r="V374" t="str">
            <v>ATAK ULAŞIM SAN.TİC.LTD.ŞTİ.</v>
          </cell>
          <cell r="W374" t="str">
            <v>Evet</v>
          </cell>
          <cell r="X374" t="str">
            <v>ATAK ULAŞIM SAN.TİC.LTD.ŞTİ.</v>
          </cell>
          <cell r="AD374" t="str">
            <v>*Arıza çözülecek</v>
          </cell>
          <cell r="AE374">
            <v>45552.416666666701</v>
          </cell>
          <cell r="AG374" t="str">
            <v>Atak</v>
          </cell>
          <cell r="AH374" t="str">
            <v>STRETCH LCD EKRAN</v>
          </cell>
          <cell r="AI374" t="str">
            <v>E410-7003</v>
          </cell>
          <cell r="AJ374">
            <v>3</v>
          </cell>
          <cell r="AL374" t="str">
            <v/>
          </cell>
          <cell r="AM374" t="str">
            <v/>
          </cell>
          <cell r="AP374" t="str">
            <v/>
          </cell>
          <cell r="AQ374" t="str">
            <v/>
          </cell>
          <cell r="AT374" t="str">
            <v/>
          </cell>
          <cell r="AV374" t="str">
            <v/>
          </cell>
          <cell r="AW374" t="str">
            <v/>
          </cell>
          <cell r="AX374" t="str">
            <v/>
          </cell>
          <cell r="AZ374">
            <v>2</v>
          </cell>
          <cell r="BA374">
            <v>45552.5</v>
          </cell>
        </row>
        <row r="375">
          <cell r="C375" t="str">
            <v>KAY5+6</v>
          </cell>
          <cell r="D375" t="str">
            <v>3878(7)</v>
          </cell>
          <cell r="E375" t="str">
            <v>MA</v>
          </cell>
          <cell r="F375">
            <v>47794</v>
          </cell>
          <cell r="G375" t="str">
            <v>BOZ-KAY5+6-FF-374</v>
          </cell>
          <cell r="H375">
            <v>45467.298611111102</v>
          </cell>
          <cell r="I375" t="str">
            <v>Hat/Line</v>
          </cell>
          <cell r="J375" t="str">
            <v>Müşteri</v>
          </cell>
          <cell r="L375" t="str">
            <v>Kapı</v>
          </cell>
          <cell r="M375" t="str">
            <v>ARAÇ MA 1 NOLU KAPI ARIZA VERİYOR. KAPI AÇIK GÖRÜNÜYOR.(SARI RENK) 1 NOLU KAPI ACİL İMDAT AÇMA YERİ TAM OTURMUYOR BU SEBEPLE 4 SEFERDE 19 DAKİKA TEHİR OLUŞMUŞTUR.</v>
          </cell>
          <cell r="N375" t="str">
            <v>KAPI KONTROLÜ YAPILDI. TÜM FONKSİYONLAR DENENDİ. SORUN GÖRÜLMEDİ. KAPI AÇIK KONUMDAYKENDE SARI GÖRÜNÜYOR. KARIŞIYOR OLABİLİR.</v>
          </cell>
          <cell r="P375" t="str">
            <v>A-Sürüşü engeller</v>
          </cell>
          <cell r="Q375" t="str">
            <v>A(Hareket etmeyi engelleyen arıza)</v>
          </cell>
          <cell r="R375" t="str">
            <v>N.A(Yaralanma yok)</v>
          </cell>
          <cell r="S375" t="str">
            <v>(I) İlk Defa Karşılaşılan Arıza</v>
          </cell>
          <cell r="U375" t="str">
            <v>Tedarikçi</v>
          </cell>
          <cell r="V375" t="str">
            <v>KNORR-BREMSE GMBH DİVİSİON IFE AUTO</v>
          </cell>
          <cell r="W375" t="str">
            <v>Evet</v>
          </cell>
          <cell r="X375" t="str">
            <v>KNORR-BREMSE GMBH DİVİSİON IFE AUTO</v>
          </cell>
          <cell r="AD375" t="str">
            <v>*Arıza çözülecek</v>
          </cell>
          <cell r="AE375">
            <v>45467.416666666701</v>
          </cell>
          <cell r="AG375" t="str">
            <v>IFE</v>
          </cell>
          <cell r="AH375" t="str">
            <v>TEKLİ KAPI</v>
          </cell>
          <cell r="AI375" t="str">
            <v>M110-7085</v>
          </cell>
          <cell r="AJ375">
            <v>1</v>
          </cell>
          <cell r="AL375" t="str">
            <v/>
          </cell>
          <cell r="AM375" t="str">
            <v/>
          </cell>
          <cell r="AP375" t="str">
            <v/>
          </cell>
          <cell r="AQ375" t="str">
            <v/>
          </cell>
          <cell r="AT375" t="str">
            <v/>
          </cell>
          <cell r="AV375" t="str">
            <v/>
          </cell>
          <cell r="AW375" t="str">
            <v/>
          </cell>
          <cell r="AX375" t="str">
            <v/>
          </cell>
          <cell r="AZ375">
            <v>2</v>
          </cell>
          <cell r="BA375">
            <v>45467.625</v>
          </cell>
        </row>
        <row r="376">
          <cell r="C376" t="str">
            <v>KAY5+6</v>
          </cell>
          <cell r="D376" t="str">
            <v>3875(4)</v>
          </cell>
          <cell r="E376" t="str">
            <v>MB</v>
          </cell>
          <cell r="F376">
            <v>48027</v>
          </cell>
          <cell r="G376" t="str">
            <v>BOZ-KAY5+6-FF-375</v>
          </cell>
          <cell r="H376">
            <v>45470.354861111096</v>
          </cell>
          <cell r="I376" t="str">
            <v>Hat/Line</v>
          </cell>
          <cell r="J376" t="str">
            <v>Müşteri</v>
          </cell>
          <cell r="L376" t="str">
            <v>Kapı</v>
          </cell>
          <cell r="M376" t="str">
            <v>CB KABİN CAMI ÇATLAK</v>
          </cell>
          <cell r="N376" t="str">
            <v>KABİN KAPISI DEĞİŞTİRİLDİ.</v>
          </cell>
          <cell r="P376" t="str">
            <v>D-Arıza değil</v>
          </cell>
          <cell r="Q376" t="str">
            <v>B(Servisten çekmeye etki eden arıza)</v>
          </cell>
          <cell r="R376" t="str">
            <v>N.A(Yaralanma yok)</v>
          </cell>
          <cell r="S376" t="str">
            <v>(II) Aynı Araçta Tekrarlayan Arıza</v>
          </cell>
          <cell r="U376" t="str">
            <v>Bozankaya</v>
          </cell>
          <cell r="V376" t="str">
            <v>Tasarım</v>
          </cell>
          <cell r="W376" t="str">
            <v>Evet</v>
          </cell>
          <cell r="X376" t="str">
            <v>GREBO OTOMOTİV SANAYİ A.Ş</v>
          </cell>
          <cell r="AD376" t="str">
            <v/>
          </cell>
          <cell r="AE376">
            <v>45470.416666666701</v>
          </cell>
          <cell r="AG376" t="str">
            <v>BOZANKAYA</v>
          </cell>
          <cell r="AH376" t="str">
            <v>SURUCU KAPISI KOMPLESI</v>
          </cell>
          <cell r="AI376" t="str">
            <v>T110-7047</v>
          </cell>
          <cell r="AJ376">
            <v>1</v>
          </cell>
          <cell r="AL376" t="str">
            <v/>
          </cell>
          <cell r="AM376" t="str">
            <v/>
          </cell>
          <cell r="AP376" t="str">
            <v/>
          </cell>
          <cell r="AQ376" t="str">
            <v/>
          </cell>
          <cell r="AT376" t="str">
            <v/>
          </cell>
          <cell r="AV376" t="str">
            <v/>
          </cell>
          <cell r="AW376" t="str">
            <v/>
          </cell>
          <cell r="AX376" t="str">
            <v/>
          </cell>
          <cell r="AZ376">
            <v>3</v>
          </cell>
          <cell r="BA376">
            <v>45470.625</v>
          </cell>
        </row>
        <row r="377">
          <cell r="C377" t="str">
            <v>KAY5+6</v>
          </cell>
          <cell r="D377" t="str">
            <v>3881(10)</v>
          </cell>
          <cell r="E377" t="str">
            <v>RA , RB</v>
          </cell>
          <cell r="F377">
            <v>19103</v>
          </cell>
          <cell r="G377" t="str">
            <v>BOZ-KAY5+6-FF-376</v>
          </cell>
          <cell r="H377">
            <v>45471.607638888898</v>
          </cell>
          <cell r="I377" t="str">
            <v>Hat/Line</v>
          </cell>
          <cell r="J377" t="str">
            <v>Müşteri</v>
          </cell>
          <cell r="L377" t="str">
            <v>HVAC Yolcu</v>
          </cell>
          <cell r="M377" t="str">
            <v>YOLCU BÖLÜMÜ SICAK</v>
          </cell>
          <cell r="N377" t="str">
            <v>MASTERCARD ÜNİTESİ RESETLENDİ. YOLCU SICAKLIĞI MİNİMUM SEVİYEYE ALINDI. TEST YAPILDI SORUN GÖRÜLMEDİ.</v>
          </cell>
          <cell r="P377" t="str">
            <v>D-Arıza değil</v>
          </cell>
          <cell r="Q377" t="str">
            <v>B(Servisten çekmeye etki eden arıza)</v>
          </cell>
          <cell r="R377" t="str">
            <v>N.A(Yaralanma yok)</v>
          </cell>
          <cell r="S377" t="str">
            <v>(III) Farklı Araçlarda Tekrarlayan Arıza</v>
          </cell>
          <cell r="U377" t="str">
            <v>Tedarikçi</v>
          </cell>
          <cell r="V377" t="str">
            <v>ELTESAN ELEKTRO MEKANİK SOĞUTMA SAN</v>
          </cell>
          <cell r="W377" t="str">
            <v>Evet</v>
          </cell>
          <cell r="X377" t="str">
            <v>ELTESAN ELEKTRO MEKANİK SOĞUTMA SAN</v>
          </cell>
          <cell r="AD377" t="str">
            <v>Yeni yazılım yüklendi</v>
          </cell>
          <cell r="AE377">
            <v>45472.208333333299</v>
          </cell>
          <cell r="AG377" t="str">
            <v>Eltesan</v>
          </cell>
          <cell r="AH377" t="str">
            <v>KLIMA UNITESİ /Eltesan/Hispacold 41,5 kW</v>
          </cell>
          <cell r="AI377" t="str">
            <v>H500-7240</v>
          </cell>
          <cell r="AJ377">
            <v>1</v>
          </cell>
          <cell r="AL377" t="str">
            <v/>
          </cell>
          <cell r="AM377" t="str">
            <v/>
          </cell>
          <cell r="AP377" t="str">
            <v/>
          </cell>
          <cell r="AQ377" t="str">
            <v/>
          </cell>
          <cell r="AT377" t="str">
            <v/>
          </cell>
          <cell r="AV377" t="str">
            <v/>
          </cell>
          <cell r="AW377" t="str">
            <v/>
          </cell>
          <cell r="AX377" t="str">
            <v/>
          </cell>
          <cell r="AZ377">
            <v>2</v>
          </cell>
          <cell r="BA377">
            <v>45472.333333333299</v>
          </cell>
        </row>
        <row r="378">
          <cell r="C378" t="str">
            <v>KAY5+6</v>
          </cell>
          <cell r="D378" t="str">
            <v>3879(8)</v>
          </cell>
          <cell r="E378" t="str">
            <v>RA , RB</v>
          </cell>
          <cell r="F378">
            <v>30870</v>
          </cell>
          <cell r="G378" t="str">
            <v>BOZ-KAY5+6-FF-377</v>
          </cell>
          <cell r="H378">
            <v>45468.253472222197</v>
          </cell>
          <cell r="I378" t="str">
            <v>Hat/Line</v>
          </cell>
          <cell r="J378" t="str">
            <v>Müşteri</v>
          </cell>
          <cell r="L378" t="str">
            <v>HVAC Yolcu</v>
          </cell>
          <cell r="M378" t="str">
            <v>YOLCU BÖLÜMÜ SICAK</v>
          </cell>
          <cell r="N378" t="str">
            <v>ARAÇ İÇİ KONTROL YAPILDI. HMI ÜZERİNDEN SICAKLIK DEĞERLERİ DÜŞÜRÜLDÜ.</v>
          </cell>
          <cell r="P378" t="str">
            <v>D-Arıza değil</v>
          </cell>
          <cell r="Q378" t="str">
            <v>B(Servisten çekmeye etki eden arıza)</v>
          </cell>
          <cell r="R378" t="str">
            <v>N.A(Yaralanma yok)</v>
          </cell>
          <cell r="S378" t="str">
            <v>(III) Farklı Araçlarda Tekrarlayan Arıza</v>
          </cell>
          <cell r="U378" t="str">
            <v>Tedarikçi</v>
          </cell>
          <cell r="V378" t="str">
            <v>ELTESAN ELEKTRO MEKANİK SOĞUTMA SAN</v>
          </cell>
          <cell r="W378" t="str">
            <v>Evet</v>
          </cell>
          <cell r="X378" t="str">
            <v>ELTESAN ELEKTRO MEKANİK SOĞUTMA SAN</v>
          </cell>
          <cell r="AD378" t="str">
            <v>Yeni yazılım yüklendi</v>
          </cell>
          <cell r="AE378">
            <v>45468.333333333299</v>
          </cell>
          <cell r="AG378" t="str">
            <v>Eltesan</v>
          </cell>
          <cell r="AH378" t="str">
            <v>KLIMA UNITESİ /Eltesan/Hispacold 41,5 kW</v>
          </cell>
          <cell r="AI378" t="str">
            <v>H500-7240</v>
          </cell>
          <cell r="AJ378">
            <v>1</v>
          </cell>
          <cell r="AL378" t="str">
            <v/>
          </cell>
          <cell r="AM378" t="str">
            <v/>
          </cell>
          <cell r="AP378" t="str">
            <v/>
          </cell>
          <cell r="AQ378" t="str">
            <v/>
          </cell>
          <cell r="AT378" t="str">
            <v/>
          </cell>
          <cell r="AV378" t="str">
            <v/>
          </cell>
          <cell r="AW378" t="str">
            <v/>
          </cell>
          <cell r="AX378" t="str">
            <v/>
          </cell>
          <cell r="AZ378">
            <v>2</v>
          </cell>
          <cell r="BA378">
            <v>45468.458333333299</v>
          </cell>
        </row>
        <row r="379">
          <cell r="C379" t="str">
            <v>KAY5+6</v>
          </cell>
          <cell r="D379" t="str">
            <v>3877(6)</v>
          </cell>
          <cell r="E379" t="str">
            <v>RA , RB</v>
          </cell>
          <cell r="F379">
            <v>52875</v>
          </cell>
          <cell r="G379" t="str">
            <v>BOZ-KAY5+6-FF-378</v>
          </cell>
          <cell r="H379">
            <v>45468.276388888902</v>
          </cell>
          <cell r="I379" t="str">
            <v>Hat/Line</v>
          </cell>
          <cell r="J379" t="str">
            <v>Müşteri</v>
          </cell>
          <cell r="L379" t="str">
            <v>HVAC Yolcu</v>
          </cell>
          <cell r="M379" t="str">
            <v>MERHABALAR ŞUAN 13:42 DE SAKARYA DURAĞINDA BULUNAN 3877-A NUMARALI TRAMVAYDA DA KLİMALAR ÇALIŞMIYOR. ŞOFÖR ÇAĞRIYA CEVAP VERMİYOR. YOLCULAR PERİŞAN HALDE ARAÇTA TANSİYON HASTALARI FENALAŞTIĞINI SÖYLÜYOR.</v>
          </cell>
          <cell r="N379" t="str">
            <v>ARACIN KLİMA MASTERCARD RESETLENDİ. SORUN GİDERİLDİ.</v>
          </cell>
          <cell r="P379" t="str">
            <v>D-Arıza değil</v>
          </cell>
          <cell r="Q379" t="str">
            <v>B(Servisten çekmeye etki eden arıza)</v>
          </cell>
          <cell r="R379" t="str">
            <v>N.A(Yaralanma yok)</v>
          </cell>
          <cell r="S379" t="str">
            <v>(III) Farklı Araçlarda Tekrarlayan Arıza</v>
          </cell>
          <cell r="U379" t="str">
            <v>Tedarikçi</v>
          </cell>
          <cell r="V379" t="str">
            <v>ELTESAN ELEKTRO MEKANİK SOĞUTMA SAN</v>
          </cell>
          <cell r="W379" t="str">
            <v>Evet</v>
          </cell>
          <cell r="X379" t="str">
            <v>ELTESAN ELEKTRO MEKANİK SOĞUTMA SAN</v>
          </cell>
          <cell r="AD379" t="str">
            <v>*Arıza çözülecek</v>
          </cell>
          <cell r="AE379">
            <v>45468.291666666701</v>
          </cell>
          <cell r="AG379" t="str">
            <v>Eltesan</v>
          </cell>
          <cell r="AH379" t="str">
            <v>KLIMA UNITESİ /Eltesan/Hispacold 41,5 kW</v>
          </cell>
          <cell r="AI379" t="str">
            <v>H500-7240</v>
          </cell>
          <cell r="AJ379">
            <v>1</v>
          </cell>
          <cell r="AL379" t="str">
            <v/>
          </cell>
          <cell r="AM379" t="str">
            <v/>
          </cell>
          <cell r="AP379" t="str">
            <v/>
          </cell>
          <cell r="AQ379" t="str">
            <v/>
          </cell>
          <cell r="AT379" t="str">
            <v/>
          </cell>
          <cell r="AV379" t="str">
            <v/>
          </cell>
          <cell r="AW379" t="str">
            <v/>
          </cell>
          <cell r="AX379" t="str">
            <v/>
          </cell>
          <cell r="AZ379">
            <v>2</v>
          </cell>
          <cell r="BA379">
            <v>45468.375</v>
          </cell>
        </row>
        <row r="380">
          <cell r="C380" t="str">
            <v>KAY5+6</v>
          </cell>
          <cell r="D380" t="str">
            <v>3873(2)</v>
          </cell>
          <cell r="E380" t="str">
            <v>RA , RB</v>
          </cell>
          <cell r="F380">
            <v>84455</v>
          </cell>
          <cell r="G380" t="str">
            <v>BOZ-KAY5+6-FF-379</v>
          </cell>
          <cell r="H380">
            <v>45499.602083333302</v>
          </cell>
          <cell r="I380" t="str">
            <v>Hat/Line</v>
          </cell>
          <cell r="J380" t="str">
            <v>Müşteri</v>
          </cell>
          <cell r="L380" t="str">
            <v>PA/PIS/CCTV</v>
          </cell>
          <cell r="M380" t="str">
            <v>KAPI ÜSTÜ EKRANLAR GÖSTERMİYOR.</v>
          </cell>
          <cell r="N380" t="str">
            <v>KONTROL EDİLDİ SORUN GÖRÜLMEDİ.</v>
          </cell>
          <cell r="P380" t="str">
            <v>D-Arıza değil</v>
          </cell>
          <cell r="Q380" t="str">
            <v>B(Servisten çekmeye etki eden arıza)</v>
          </cell>
          <cell r="R380" t="str">
            <v>N.A(Yaralanma yok)</v>
          </cell>
          <cell r="S380" t="str">
            <v>(III) Farklı Araçlarda Tekrarlayan Arıza</v>
          </cell>
          <cell r="U380" t="str">
            <v>Tedarikçi</v>
          </cell>
          <cell r="V380" t="str">
            <v>ATAK ULAŞIM SAN.TİC.LTD.ŞTİ.</v>
          </cell>
          <cell r="W380" t="str">
            <v>Evet</v>
          </cell>
          <cell r="X380" t="str">
            <v>ATAK ULAŞIM SAN.TİC.LTD.ŞTİ.</v>
          </cell>
          <cell r="AD380" t="str">
            <v>*Arıza çözülecek</v>
          </cell>
          <cell r="AE380">
            <v>45499.604166666701</v>
          </cell>
          <cell r="AG380" t="str">
            <v>Atak</v>
          </cell>
          <cell r="AH380" t="str">
            <v>STRETCH LCD EKRAN</v>
          </cell>
          <cell r="AI380" t="str">
            <v>E410-7003</v>
          </cell>
          <cell r="AJ380">
            <v>3</v>
          </cell>
          <cell r="AL380" t="str">
            <v/>
          </cell>
          <cell r="AM380" t="str">
            <v/>
          </cell>
          <cell r="AP380" t="str">
            <v/>
          </cell>
          <cell r="AQ380" t="str">
            <v/>
          </cell>
          <cell r="AT380" t="str">
            <v/>
          </cell>
          <cell r="AV380" t="str">
            <v/>
          </cell>
          <cell r="AW380" t="str">
            <v/>
          </cell>
          <cell r="AX380" t="str">
            <v/>
          </cell>
          <cell r="AZ380">
            <v>2</v>
          </cell>
          <cell r="BA380">
            <v>45499.645833333299</v>
          </cell>
        </row>
        <row r="381">
          <cell r="C381" t="str">
            <v>KAY5+6</v>
          </cell>
          <cell r="D381" t="str">
            <v>3873(2)</v>
          </cell>
          <cell r="E381" t="str">
            <v>MB</v>
          </cell>
          <cell r="F381">
            <v>83347</v>
          </cell>
          <cell r="G381" t="str">
            <v>BOZ-KAY5+6-FF-380</v>
          </cell>
          <cell r="H381">
            <v>45496.415972222203</v>
          </cell>
          <cell r="I381" t="str">
            <v>Hat/Line</v>
          </cell>
          <cell r="J381" t="str">
            <v>Müşteri</v>
          </cell>
          <cell r="L381" t="str">
            <v>ComboBox</v>
          </cell>
          <cell r="M381" t="str">
            <v>FREN BOŞLUYOR ZAYIF</v>
          </cell>
          <cell r="N381" t="str">
            <v>MEDCOM FİRMASI YAZILIM GÜNCELLEMESİ YAPTI SORUN GİDERİLDİ.</v>
          </cell>
          <cell r="P381" t="str">
            <v>D-Arıza değil</v>
          </cell>
          <cell r="Q381" t="str">
            <v>A(Hareket etmeyi engelleyen arıza)</v>
          </cell>
          <cell r="R381" t="str">
            <v>N.A(Yaralanma yok)</v>
          </cell>
          <cell r="S381" t="str">
            <v>(II) Aynı Araçta Tekrarlayan Arıza</v>
          </cell>
          <cell r="U381" t="str">
            <v>Tedarikçi</v>
          </cell>
          <cell r="V381" t="str">
            <v>MEDCOM SP. Z O.O.</v>
          </cell>
          <cell r="W381" t="str">
            <v>Evet</v>
          </cell>
          <cell r="X381" t="str">
            <v>MEDCOM SP. Z O.O.</v>
          </cell>
          <cell r="AD381" t="str">
            <v>Yeni yazılım yüklendi</v>
          </cell>
          <cell r="AE381">
            <v>45513.208333333299</v>
          </cell>
          <cell r="AG381" t="str">
            <v>MEDCOM</v>
          </cell>
          <cell r="AH381" t="str">
            <v>MEDCOM SICAKLIK SENSÖRÜ</v>
          </cell>
          <cell r="AI381" t="str">
            <v>E110-7659</v>
          </cell>
          <cell r="AJ381">
            <v>1</v>
          </cell>
          <cell r="AL381" t="str">
            <v/>
          </cell>
          <cell r="AM381" t="str">
            <v/>
          </cell>
          <cell r="AP381" t="str">
            <v/>
          </cell>
          <cell r="AQ381" t="str">
            <v/>
          </cell>
          <cell r="AT381" t="str">
            <v/>
          </cell>
          <cell r="AV381" t="str">
            <v/>
          </cell>
          <cell r="AW381" t="str">
            <v/>
          </cell>
          <cell r="AX381" t="str">
            <v/>
          </cell>
          <cell r="AZ381">
            <v>3</v>
          </cell>
          <cell r="BA381">
            <v>45513.625</v>
          </cell>
        </row>
        <row r="382">
          <cell r="C382" t="str">
            <v>KAY5+6</v>
          </cell>
          <cell r="D382" t="str">
            <v>3873(2)</v>
          </cell>
          <cell r="E382" t="str">
            <v>RA , RB</v>
          </cell>
          <cell r="F382">
            <v>73563</v>
          </cell>
          <cell r="G382" t="str">
            <v>BOZ-KAY5+6-FF-381</v>
          </cell>
          <cell r="H382">
            <v>45453.386805555601</v>
          </cell>
          <cell r="I382" t="str">
            <v>Hat/Line</v>
          </cell>
          <cell r="J382" t="str">
            <v>Müşteri</v>
          </cell>
          <cell r="L382" t="str">
            <v>PA/PIS/CCTV</v>
          </cell>
          <cell r="M382" t="str">
            <v>KAPI ÜZERİ EKRANLAR ÇALIŞMIYOR.</v>
          </cell>
          <cell r="N382" t="str">
            <v>KONTROL EDİLDİ SORUN GÖRÜLMEDİ.</v>
          </cell>
          <cell r="P382" t="str">
            <v>D-Arıza değil</v>
          </cell>
          <cell r="Q382" t="str">
            <v>B(Servisten çekmeye etki eden arıza)</v>
          </cell>
          <cell r="R382" t="str">
            <v>N.A(Yaralanma yok)</v>
          </cell>
          <cell r="S382" t="str">
            <v>(III) Farklı Araçlarda Tekrarlayan Arıza</v>
          </cell>
          <cell r="U382" t="str">
            <v>Tedarikçi</v>
          </cell>
          <cell r="V382" t="str">
            <v>ATAK ULAŞIM SAN.TİC.LTD.ŞTİ.</v>
          </cell>
          <cell r="W382" t="str">
            <v>Evet</v>
          </cell>
          <cell r="X382" t="str">
            <v>ATAK ULAŞIM SAN.TİC.LTD.ŞTİ.</v>
          </cell>
          <cell r="AD382" t="str">
            <v>*Arıza çözülecek</v>
          </cell>
          <cell r="AE382">
            <v>45453.416666666701</v>
          </cell>
          <cell r="AG382" t="str">
            <v>Atak</v>
          </cell>
          <cell r="AH382" t="str">
            <v>STRETCH LCD EKRAN</v>
          </cell>
          <cell r="AI382" t="str">
            <v>E410-7003</v>
          </cell>
          <cell r="AJ382">
            <v>2</v>
          </cell>
          <cell r="AL382" t="str">
            <v/>
          </cell>
          <cell r="AM382" t="str">
            <v/>
          </cell>
          <cell r="AP382" t="str">
            <v/>
          </cell>
          <cell r="AQ382" t="str">
            <v/>
          </cell>
          <cell r="AT382" t="str">
            <v/>
          </cell>
          <cell r="AV382" t="str">
            <v/>
          </cell>
          <cell r="AW382" t="str">
            <v/>
          </cell>
          <cell r="AX382" t="str">
            <v/>
          </cell>
          <cell r="AZ382">
            <v>2</v>
          </cell>
          <cell r="BA382">
            <v>45453.458333333299</v>
          </cell>
        </row>
        <row r="383">
          <cell r="C383" t="str">
            <v>KAY5+6</v>
          </cell>
          <cell r="D383" t="str">
            <v>3877(6)</v>
          </cell>
          <cell r="E383" t="str">
            <v>MA</v>
          </cell>
          <cell r="F383">
            <v>68640</v>
          </cell>
          <cell r="G383" t="str">
            <v>BOZ-KAY5+6-FF-382</v>
          </cell>
          <cell r="H383">
            <v>45666.472222222197</v>
          </cell>
          <cell r="I383" t="str">
            <v>Depo/Depot</v>
          </cell>
          <cell r="J383" t="str">
            <v>BOZANKAYA - SSH</v>
          </cell>
          <cell r="L383" t="str">
            <v>E-Kabinet</v>
          </cell>
          <cell r="M383" t="str">
            <v>DİYAGRAMDA OLAN MB-K10 RÖLESİ ARAÇTA BULUNMAMAKTADIR</v>
          </cell>
          <cell r="N383" t="str">
            <v/>
          </cell>
          <cell r="P383" t="str">
            <v>D-Arıza değil</v>
          </cell>
          <cell r="Q383" t="str">
            <v>C(Sisteme etki etmeyen arıza)</v>
          </cell>
          <cell r="R383" t="str">
            <v>N.A(Yaralanma yok)</v>
          </cell>
          <cell r="S383" t="str">
            <v>(I) İlk Defa Karşılaşılan Arıza</v>
          </cell>
          <cell r="U383" t="str">
            <v>Bozankaya</v>
          </cell>
          <cell r="V383" t="str">
            <v>Tasarım</v>
          </cell>
          <cell r="W383" t="str">
            <v/>
          </cell>
          <cell r="X383" t="str">
            <v>ARDA MAKİNA ELEKTRİK TİC.VE</v>
          </cell>
          <cell r="AD383" t="str">
            <v/>
          </cell>
          <cell r="AE383">
            <v>45666.475694444402</v>
          </cell>
          <cell r="AG383" t="str">
            <v>Bozankaya</v>
          </cell>
          <cell r="AH383" t="str">
            <v>6A-1CO(RELECO) RÖLE</v>
          </cell>
          <cell r="AI383" t="str">
            <v>E110-7326</v>
          </cell>
          <cell r="AJ383" t="str">
            <v/>
          </cell>
          <cell r="AL383" t="str">
            <v/>
          </cell>
          <cell r="AM383" t="str">
            <v/>
          </cell>
          <cell r="AP383" t="str">
            <v/>
          </cell>
          <cell r="AQ383" t="str">
            <v/>
          </cell>
          <cell r="AT383" t="str">
            <v/>
          </cell>
          <cell r="AV383" t="str">
            <v/>
          </cell>
          <cell r="AW383" t="str">
            <v/>
          </cell>
          <cell r="AX383" t="str">
            <v/>
          </cell>
          <cell r="AZ383">
            <v>1</v>
          </cell>
          <cell r="BA383">
            <v>45666.583333333299</v>
          </cell>
        </row>
        <row r="384">
          <cell r="C384" t="str">
            <v>KAY5+6</v>
          </cell>
          <cell r="D384" t="str">
            <v>3879(8)</v>
          </cell>
          <cell r="E384" t="str">
            <v>RB</v>
          </cell>
          <cell r="F384">
            <v>74430</v>
          </cell>
          <cell r="G384" t="str">
            <v>BOZ-KAY5+6-FF-383</v>
          </cell>
          <cell r="H384">
            <v>45657.25</v>
          </cell>
          <cell r="I384" t="str">
            <v>Hat/Line</v>
          </cell>
          <cell r="J384" t="str">
            <v>BOZANKAYA - SSH</v>
          </cell>
          <cell r="L384" t="str">
            <v>PA/PIS/CCTV</v>
          </cell>
          <cell r="M384" t="str">
            <v>Depo yedeğiydi araca taktığımızda çalışmadığını farkettik</v>
          </cell>
          <cell r="N384" t="str">
            <v>değişimi yapıldı</v>
          </cell>
          <cell r="P384" t="str">
            <v>C-Uyarı, sürüş devamlılığı</v>
          </cell>
          <cell r="Q384" t="str">
            <v>B(Servisten çekmeye etki eden arıza)</v>
          </cell>
          <cell r="R384" t="str">
            <v>N.A(Yaralanma yok)</v>
          </cell>
          <cell r="S384" t="str">
            <v>(I) İlk Defa Karşılaşılan Arıza</v>
          </cell>
          <cell r="U384" t="str">
            <v>Tedarikçi</v>
          </cell>
          <cell r="V384" t="str">
            <v>ATAK ULAŞIM SAN.TİC.LTD.ŞTİ.</v>
          </cell>
          <cell r="W384" t="str">
            <v>Evet</v>
          </cell>
          <cell r="X384" t="str">
            <v>ATAK ULAŞIM SAN.TİC.LTD.ŞTİ.</v>
          </cell>
          <cell r="AD384" t="str">
            <v>*Ekipman tamir edilecek</v>
          </cell>
          <cell r="AE384">
            <v>45657.270833333299</v>
          </cell>
          <cell r="AG384" t="str">
            <v>Atak</v>
          </cell>
          <cell r="AH384" t="str">
            <v>EKRAN TRANSMİTTER</v>
          </cell>
          <cell r="AI384" t="str">
            <v>E110-7516</v>
          </cell>
          <cell r="AJ384">
            <v>1</v>
          </cell>
          <cell r="AL384" t="str">
            <v/>
          </cell>
          <cell r="AM384" t="str">
            <v/>
          </cell>
          <cell r="AP384" t="str">
            <v/>
          </cell>
          <cell r="AQ384" t="str">
            <v/>
          </cell>
          <cell r="AT384" t="str">
            <v/>
          </cell>
          <cell r="AV384" t="str">
            <v/>
          </cell>
          <cell r="AW384" t="str">
            <v/>
          </cell>
          <cell r="AX384" t="str">
            <v/>
          </cell>
          <cell r="AZ384">
            <v>1</v>
          </cell>
          <cell r="BA384">
            <v>45657.354166666701</v>
          </cell>
        </row>
        <row r="385">
          <cell r="C385" t="str">
            <v>KAY5+6</v>
          </cell>
          <cell r="D385" t="str">
            <v>3879(8)</v>
          </cell>
          <cell r="E385" t="str">
            <v>RB</v>
          </cell>
          <cell r="F385">
            <v>74430</v>
          </cell>
          <cell r="G385" t="str">
            <v>BOZ-KAY5+6-FF-384</v>
          </cell>
          <cell r="H385">
            <v>45657.25</v>
          </cell>
          <cell r="I385" t="str">
            <v>Hat/Line</v>
          </cell>
          <cell r="J385" t="str">
            <v>Müşteri</v>
          </cell>
          <cell r="L385" t="str">
            <v>PA/PIS/CCTV</v>
          </cell>
          <cell r="M385" t="str">
            <v>Araç içi ekranların çalışmadığını farkettik yapılan kontrollerde transmitterlar çalışmıyordu</v>
          </cell>
          <cell r="N385" t="str">
            <v>Değişimi yapıldı</v>
          </cell>
          <cell r="P385" t="str">
            <v>C-Uyarı, sürüş devamlılığı</v>
          </cell>
          <cell r="Q385" t="str">
            <v>B(Servisten çekmeye etki eden arıza)</v>
          </cell>
          <cell r="R385" t="str">
            <v>N.A(Yaralanma yok)</v>
          </cell>
          <cell r="S385" t="str">
            <v>(II) Aynı Araçta Tekrarlayan Arıza</v>
          </cell>
          <cell r="U385" t="str">
            <v>Tedarikçi</v>
          </cell>
          <cell r="V385" t="str">
            <v>ATAK ULAŞIM SAN.TİC.LTD.ŞTİ.</v>
          </cell>
          <cell r="W385" t="str">
            <v>Evet</v>
          </cell>
          <cell r="X385" t="str">
            <v>ATAK ULAŞIM SAN.TİC.LTD.ŞTİ.</v>
          </cell>
          <cell r="AD385" t="str">
            <v>*Ekipman tamir edilecek</v>
          </cell>
          <cell r="AE385">
            <v>45657.270833333299</v>
          </cell>
          <cell r="AG385" t="str">
            <v>Atak</v>
          </cell>
          <cell r="AH385" t="str">
            <v>EKRAN TRANSMİTTER</v>
          </cell>
          <cell r="AI385" t="str">
            <v>E110-7516</v>
          </cell>
          <cell r="AJ385">
            <v>1</v>
          </cell>
          <cell r="AL385" t="str">
            <v/>
          </cell>
          <cell r="AM385" t="str">
            <v/>
          </cell>
          <cell r="AP385" t="str">
            <v/>
          </cell>
          <cell r="AQ385" t="str">
            <v/>
          </cell>
          <cell r="AT385" t="str">
            <v/>
          </cell>
          <cell r="AV385" t="str">
            <v/>
          </cell>
          <cell r="AW385" t="str">
            <v/>
          </cell>
          <cell r="AX385" t="str">
            <v/>
          </cell>
          <cell r="AZ385">
            <v>1</v>
          </cell>
          <cell r="BA385">
            <v>45657.354166666701</v>
          </cell>
        </row>
        <row r="386">
          <cell r="C386" t="str">
            <v>KAY5+6</v>
          </cell>
          <cell r="D386" t="str">
            <v>3879(8)</v>
          </cell>
          <cell r="E386" t="str">
            <v>RB</v>
          </cell>
          <cell r="F386">
            <v>74430</v>
          </cell>
          <cell r="G386" t="str">
            <v>BOZ-KAY5+6-FF-385</v>
          </cell>
          <cell r="H386">
            <v>45657.25</v>
          </cell>
          <cell r="I386" t="str">
            <v>Hat/Line</v>
          </cell>
          <cell r="J386" t="str">
            <v>Müşteri</v>
          </cell>
          <cell r="L386" t="str">
            <v>PA/PIS/CCTV</v>
          </cell>
          <cell r="M386" t="str">
            <v>Araç içi ekranların çalışmadığını farkettik yapılan kontrollerde transmitterlar çalışmıyordu</v>
          </cell>
          <cell r="N386" t="str">
            <v>değişimi yapıldı</v>
          </cell>
          <cell r="P386" t="str">
            <v>C-Uyarı, sürüş devamlılığı</v>
          </cell>
          <cell r="Q386" t="str">
            <v>B(Servisten çekmeye etki eden arıza)</v>
          </cell>
          <cell r="R386" t="str">
            <v>N.A(Yaralanma yok)</v>
          </cell>
          <cell r="S386" t="str">
            <v>(III) Farklı Araçlarda Tekrarlayan Arıza</v>
          </cell>
          <cell r="U386" t="str">
            <v>Tedarikçi</v>
          </cell>
          <cell r="V386" t="str">
            <v>ATAK ULAŞIM SAN.TİC.LTD.ŞTİ.</v>
          </cell>
          <cell r="W386" t="str">
            <v>Evet</v>
          </cell>
          <cell r="X386" t="str">
            <v>ATAK ULAŞIM SAN.TİC.LTD.ŞTİ.</v>
          </cell>
          <cell r="AD386" t="str">
            <v>*Ekipman tamir edilecek</v>
          </cell>
          <cell r="AE386">
            <v>45657.270833333299</v>
          </cell>
          <cell r="AG386" t="str">
            <v>Atak</v>
          </cell>
          <cell r="AH386" t="str">
            <v>EKRAN TRANSMİTTER</v>
          </cell>
          <cell r="AI386" t="str">
            <v>E110-7516</v>
          </cell>
          <cell r="AJ386">
            <v>1</v>
          </cell>
          <cell r="AL386" t="str">
            <v/>
          </cell>
          <cell r="AM386" t="str">
            <v/>
          </cell>
          <cell r="AP386" t="str">
            <v/>
          </cell>
          <cell r="AQ386" t="str">
            <v/>
          </cell>
          <cell r="AT386" t="str">
            <v/>
          </cell>
          <cell r="AV386" t="str">
            <v/>
          </cell>
          <cell r="AW386" t="str">
            <v/>
          </cell>
          <cell r="AX386" t="str">
            <v/>
          </cell>
          <cell r="AZ386">
            <v>1</v>
          </cell>
          <cell r="BA386">
            <v>45657.354166666701</v>
          </cell>
        </row>
        <row r="387">
          <cell r="C387" t="str">
            <v>KAY5+6</v>
          </cell>
          <cell r="D387" t="str">
            <v>3879(8)</v>
          </cell>
          <cell r="E387" t="str">
            <v>RB</v>
          </cell>
          <cell r="F387">
            <v>74430</v>
          </cell>
          <cell r="G387" t="str">
            <v>BOZ-KAY5+6-FF-386</v>
          </cell>
          <cell r="H387">
            <v>45657.25</v>
          </cell>
          <cell r="I387" t="str">
            <v>Hat/Line</v>
          </cell>
          <cell r="J387" t="str">
            <v>Müşteri</v>
          </cell>
          <cell r="L387" t="str">
            <v>PA/PIS/CCTV</v>
          </cell>
          <cell r="M387" t="str">
            <v>Araç içi ekranların çalışmadığını farkettik yapılan kontrollerde transmitterlar çalışmıyordu</v>
          </cell>
          <cell r="N387" t="str">
            <v>değişimi yapıldı</v>
          </cell>
          <cell r="P387" t="str">
            <v>C-Uyarı, sürüş devamlılığı</v>
          </cell>
          <cell r="Q387" t="str">
            <v>B(Servisten çekmeye etki eden arıza)</v>
          </cell>
          <cell r="R387" t="str">
            <v>N.A(Yaralanma yok)</v>
          </cell>
          <cell r="S387" t="str">
            <v>(III) Farklı Araçlarda Tekrarlayan Arıza</v>
          </cell>
          <cell r="U387" t="str">
            <v>Tedarikçi</v>
          </cell>
          <cell r="V387" t="str">
            <v>ATAK ULAŞIM SAN.TİC.LTD.ŞTİ.</v>
          </cell>
          <cell r="W387" t="str">
            <v>Evet</v>
          </cell>
          <cell r="X387" t="str">
            <v>ATAK ULAŞIM SAN.TİC.LTD.ŞTİ.</v>
          </cell>
          <cell r="AD387" t="str">
            <v>*Ekipman tamir edilecek</v>
          </cell>
          <cell r="AE387">
            <v>45657.270833333299</v>
          </cell>
          <cell r="AG387" t="str">
            <v>Atak</v>
          </cell>
          <cell r="AH387" t="str">
            <v>EKRAN TRANSMİTTER</v>
          </cell>
          <cell r="AI387" t="str">
            <v>E110-7516</v>
          </cell>
          <cell r="AJ387">
            <v>1</v>
          </cell>
          <cell r="AL387" t="str">
            <v/>
          </cell>
          <cell r="AM387" t="str">
            <v/>
          </cell>
          <cell r="AP387" t="str">
            <v/>
          </cell>
          <cell r="AQ387" t="str">
            <v/>
          </cell>
          <cell r="AT387" t="str">
            <v/>
          </cell>
          <cell r="AV387" t="str">
            <v/>
          </cell>
          <cell r="AW387" t="str">
            <v/>
          </cell>
          <cell r="AX387" t="str">
            <v/>
          </cell>
          <cell r="AZ387">
            <v>1</v>
          </cell>
          <cell r="BA387">
            <v>45657.354166666701</v>
          </cell>
        </row>
        <row r="388">
          <cell r="C388" t="str">
            <v>KAY5+6</v>
          </cell>
          <cell r="D388" t="str">
            <v>3873(2)</v>
          </cell>
          <cell r="E388" t="str">
            <v>RA , RB</v>
          </cell>
          <cell r="F388">
            <v>70013</v>
          </cell>
          <cell r="G388" t="str">
            <v>BOZ-KAY5+6-FF-387</v>
          </cell>
          <cell r="H388">
            <v>45442.289583333302</v>
          </cell>
          <cell r="I388" t="str">
            <v>Hat/Line</v>
          </cell>
          <cell r="J388" t="str">
            <v>Müşteri</v>
          </cell>
          <cell r="L388" t="str">
            <v>PA/PIS/CCTV</v>
          </cell>
          <cell r="M388" t="str">
            <v>29.05.2024 tarihinde yapılan saha denetiminde 3873 numaralı araçta kapı üstü ekranların çalışmadığı tespit edilmiştir.</v>
          </cell>
          <cell r="N388" t="str">
            <v>kontrol edildi sorun görülmedi.</v>
          </cell>
          <cell r="P388" t="str">
            <v>D-Arıza değil</v>
          </cell>
          <cell r="Q388" t="str">
            <v>B(Servisten çekmeye etki eden arıza)</v>
          </cell>
          <cell r="R388" t="str">
            <v>N.A(Yaralanma yok)</v>
          </cell>
          <cell r="S388" t="str">
            <v>(III) Farklı Araçlarda Tekrarlayan Arıza</v>
          </cell>
          <cell r="U388" t="str">
            <v>Tedarikçi</v>
          </cell>
          <cell r="V388" t="str">
            <v>ATAK ULAŞIM SAN.TİC.LTD.ŞTİ.</v>
          </cell>
          <cell r="W388" t="str">
            <v>Evet</v>
          </cell>
          <cell r="X388" t="str">
            <v>ATAK ULAŞIM SAN.TİC.LTD.ŞTİ.</v>
          </cell>
          <cell r="AD388" t="str">
            <v>*Arıza çözülecek</v>
          </cell>
          <cell r="AE388">
            <v>45442.3125</v>
          </cell>
          <cell r="AG388" t="str">
            <v>Atak</v>
          </cell>
          <cell r="AH388" t="str">
            <v>STRETCH LCD EKRAN</v>
          </cell>
          <cell r="AI388" t="str">
            <v>E410-7003</v>
          </cell>
          <cell r="AJ388">
            <v>3</v>
          </cell>
          <cell r="AL388" t="str">
            <v/>
          </cell>
          <cell r="AM388" t="str">
            <v/>
          </cell>
          <cell r="AP388" t="str">
            <v/>
          </cell>
          <cell r="AQ388" t="str">
            <v/>
          </cell>
          <cell r="AT388" t="str">
            <v/>
          </cell>
          <cell r="AV388" t="str">
            <v/>
          </cell>
          <cell r="AW388" t="str">
            <v/>
          </cell>
          <cell r="AX388" t="str">
            <v/>
          </cell>
          <cell r="AZ388">
            <v>1</v>
          </cell>
          <cell r="BA388">
            <v>45442.354166666701</v>
          </cell>
        </row>
        <row r="389">
          <cell r="C389" t="str">
            <v>KAY5+6</v>
          </cell>
          <cell r="D389" t="str">
            <v>3873(2)</v>
          </cell>
          <cell r="E389" t="str">
            <v>RA , RB</v>
          </cell>
          <cell r="F389">
            <v>70013</v>
          </cell>
          <cell r="G389" t="str">
            <v>BOZ-KAY5+6-FF-388</v>
          </cell>
          <cell r="H389">
            <v>45441.358333333301</v>
          </cell>
          <cell r="I389" t="str">
            <v>Hat/Line</v>
          </cell>
          <cell r="J389" t="str">
            <v>Müşteri</v>
          </cell>
          <cell r="L389" t="str">
            <v>PA/PIS/CCTV</v>
          </cell>
          <cell r="M389" t="str">
            <v>ARAÇTA KAPI ÜSTÜ GÜZERGAHLARI GÖSTEREN EKRAN ÇALIŞMIYOR.</v>
          </cell>
          <cell r="N389" t="str">
            <v>KONTROL EDİLDİ SORUN GÖRÜLMEDİ.</v>
          </cell>
          <cell r="P389" t="str">
            <v>D-Arıza değil</v>
          </cell>
          <cell r="Q389" t="str">
            <v>B(Servisten çekmeye etki eden arıza)</v>
          </cell>
          <cell r="R389" t="str">
            <v>N.A(Yaralanma yok)</v>
          </cell>
          <cell r="S389" t="str">
            <v>(III) Farklı Araçlarda Tekrarlayan Arıza</v>
          </cell>
          <cell r="U389" t="str">
            <v>Tedarikçi</v>
          </cell>
          <cell r="V389" t="str">
            <v>ATAK ULAŞIM SAN.TİC.LTD.ŞTİ.</v>
          </cell>
          <cell r="W389" t="str">
            <v>Evet</v>
          </cell>
          <cell r="X389" t="str">
            <v>ATAK ULAŞIM SAN.TİC.LTD.ŞTİ.</v>
          </cell>
          <cell r="AD389" t="str">
            <v>*Arıza çözülecek</v>
          </cell>
          <cell r="AE389">
            <v>45441.416666666701</v>
          </cell>
          <cell r="AG389" t="str">
            <v>Atak</v>
          </cell>
          <cell r="AH389" t="str">
            <v>STRETCH LCD EKRAN</v>
          </cell>
          <cell r="AI389" t="str">
            <v>E410-7003</v>
          </cell>
          <cell r="AJ389">
            <v>2</v>
          </cell>
          <cell r="AL389" t="str">
            <v/>
          </cell>
          <cell r="AM389" t="str">
            <v/>
          </cell>
          <cell r="AP389" t="str">
            <v/>
          </cell>
          <cell r="AQ389" t="str">
            <v/>
          </cell>
          <cell r="AT389" t="str">
            <v/>
          </cell>
          <cell r="AV389" t="str">
            <v/>
          </cell>
          <cell r="AW389" t="str">
            <v/>
          </cell>
          <cell r="AX389" t="str">
            <v/>
          </cell>
          <cell r="AZ389">
            <v>1</v>
          </cell>
          <cell r="BA389">
            <v>45441.4375</v>
          </cell>
        </row>
        <row r="390">
          <cell r="C390" t="str">
            <v>KAY5+6</v>
          </cell>
          <cell r="D390" t="str">
            <v>3873(2)</v>
          </cell>
          <cell r="E390" t="str">
            <v>RA</v>
          </cell>
          <cell r="F390">
            <v>84520</v>
          </cell>
          <cell r="G390" t="str">
            <v>BOZ-KAY5+6-FF-389</v>
          </cell>
          <cell r="H390">
            <v>45499.6027777778</v>
          </cell>
          <cell r="I390" t="str">
            <v>Hat/Line</v>
          </cell>
          <cell r="J390" t="str">
            <v>Müşteri</v>
          </cell>
          <cell r="L390" t="str">
            <v>PA/PIS/CCTV</v>
          </cell>
          <cell r="M390" t="str">
            <v>SAHA DENETİMİ RA KAPI ÜSTÜ EKRAN ARIZALI</v>
          </cell>
          <cell r="N390" t="str">
            <v>RA BÖLÜMÜ KAPI ÜSTÜ EKRAN KONTROLÜ YAPILDI SORUN GÖRÜLMEDİ.</v>
          </cell>
          <cell r="P390" t="str">
            <v>D-Arıza değil</v>
          </cell>
          <cell r="Q390" t="str">
            <v>B(Servisten çekmeye etki eden arıza)</v>
          </cell>
          <cell r="R390" t="str">
            <v>N.A(Yaralanma yok)</v>
          </cell>
          <cell r="S390" t="str">
            <v>(III) Farklı Araçlarda Tekrarlayan Arıza</v>
          </cell>
          <cell r="U390" t="str">
            <v>Tedarikçi</v>
          </cell>
          <cell r="V390" t="str">
            <v>ATAK ULAŞIM SAN.TİC.LTD.ŞTİ.</v>
          </cell>
          <cell r="W390" t="str">
            <v>Evet</v>
          </cell>
          <cell r="X390" t="str">
            <v>ATAK ULAŞIM SAN.TİC.LTD.ŞTİ.</v>
          </cell>
          <cell r="AD390" t="str">
            <v>*Arıza çözülecek</v>
          </cell>
          <cell r="AE390">
            <v>45499.604166666701</v>
          </cell>
          <cell r="AG390" t="str">
            <v>Atak</v>
          </cell>
          <cell r="AH390" t="str">
            <v>STRETCH LCD EKRAN</v>
          </cell>
          <cell r="AI390" t="str">
            <v>E410-7003</v>
          </cell>
          <cell r="AJ390">
            <v>1</v>
          </cell>
          <cell r="AL390" t="str">
            <v/>
          </cell>
          <cell r="AM390" t="str">
            <v/>
          </cell>
          <cell r="AP390" t="str">
            <v/>
          </cell>
          <cell r="AQ390" t="str">
            <v/>
          </cell>
          <cell r="AT390" t="str">
            <v/>
          </cell>
          <cell r="AV390" t="str">
            <v/>
          </cell>
          <cell r="AW390" t="str">
            <v/>
          </cell>
          <cell r="AX390" t="str">
            <v/>
          </cell>
          <cell r="AZ390">
            <v>1</v>
          </cell>
          <cell r="BA390">
            <v>45499.625</v>
          </cell>
        </row>
        <row r="391">
          <cell r="C391" t="str">
            <v>KAY5+6</v>
          </cell>
          <cell r="D391" t="str">
            <v>3875(4)</v>
          </cell>
          <cell r="E391" t="str">
            <v>MA</v>
          </cell>
          <cell r="F391">
            <v>49721</v>
          </cell>
          <cell r="G391" t="str">
            <v>BOZ-KAY5+6-FF-390</v>
          </cell>
          <cell r="H391">
            <v>45481.809722222199</v>
          </cell>
          <cell r="I391" t="str">
            <v>Hat/Line</v>
          </cell>
          <cell r="J391" t="str">
            <v>Müşteri</v>
          </cell>
          <cell r="L391" t="str">
            <v>Fren</v>
          </cell>
          <cell r="M391" t="str">
            <v>3876 NUMARALI ARAÇTAN KULLANILIRKEN ÇEKİLEN 3875 NUMARALI ARAÇ FRENLERİ BIRAKMADI ARAÇ HAREKET ETMEDİ. 1 SEFERDE 6 DAKİKA TEHİR OLUŞMUŞTUR.</v>
          </cell>
          <cell r="N391" t="str">
            <v>ARAÇTA FREN KAYDI ALINDI FRENLERDE HERHANGİ BİR ARIZA YOK ARACIN KONTROLLERİ YAPILDI BİR OLUMSUZLUK GÖRÜLMEDİ KAMERA KAYDI İZLENDİ HERHANGİ BİR ARIZA TESPİT EDİLEMEDİ.</v>
          </cell>
          <cell r="P391" t="str">
            <v>D-Arıza değil</v>
          </cell>
          <cell r="Q391" t="str">
            <v>B(Servisten çekmeye etki eden arıza)</v>
          </cell>
          <cell r="R391" t="str">
            <v>N.A(Yaralanma yok)</v>
          </cell>
          <cell r="S391" t="str">
            <v>(II) Aynı Araçta Tekrarlayan Arıza</v>
          </cell>
          <cell r="U391" t="str">
            <v>Tedarikçi</v>
          </cell>
          <cell r="V391" t="str">
            <v>HANNING &amp; KAHL GMBH &amp; CO.KG</v>
          </cell>
          <cell r="W391" t="str">
            <v>Evet</v>
          </cell>
          <cell r="X391" t="str">
            <v>HANNING &amp; KAHL GMBH &amp; CO.KG</v>
          </cell>
          <cell r="AD391" t="str">
            <v>*Arıza çözülecek</v>
          </cell>
          <cell r="AE391">
            <v>45482.208333333299</v>
          </cell>
          <cell r="AG391" t="str">
            <v>HANNING&amp;KAHL</v>
          </cell>
          <cell r="AH391" t="str">
            <v>XHidrolik Ünite HZY-K100-DPR</v>
          </cell>
          <cell r="AI391" t="str">
            <v>S306-7001</v>
          </cell>
          <cell r="AJ391">
            <v>1</v>
          </cell>
          <cell r="AL391" t="str">
            <v/>
          </cell>
          <cell r="AM391" t="str">
            <v/>
          </cell>
          <cell r="AP391" t="str">
            <v/>
          </cell>
          <cell r="AQ391" t="str">
            <v/>
          </cell>
          <cell r="AT391" t="str">
            <v/>
          </cell>
          <cell r="AV391" t="str">
            <v/>
          </cell>
          <cell r="AW391" t="str">
            <v/>
          </cell>
          <cell r="AX391" t="str">
            <v/>
          </cell>
          <cell r="AZ391">
            <v>2</v>
          </cell>
          <cell r="BA391">
            <v>45482.375</v>
          </cell>
        </row>
        <row r="392">
          <cell r="C392" t="str">
            <v>KAY5+6</v>
          </cell>
          <cell r="D392" t="str">
            <v>3882(11)</v>
          </cell>
          <cell r="E392" t="str">
            <v>RA , RB</v>
          </cell>
          <cell r="F392">
            <v>7012</v>
          </cell>
          <cell r="G392" t="str">
            <v>BOZ-KAY5+6-FF-391</v>
          </cell>
          <cell r="H392">
            <v>45477.288194444402</v>
          </cell>
          <cell r="I392" t="str">
            <v>Hat/Line</v>
          </cell>
          <cell r="J392" t="str">
            <v>Müşteri</v>
          </cell>
          <cell r="L392" t="str">
            <v>PA/PIS/CCTV</v>
          </cell>
          <cell r="M392" t="str">
            <v>ORTA KISIMDA BULUNAN EKRANLARI ÇALIŞMIYOR.</v>
          </cell>
          <cell r="N392" t="str">
            <v>PC RESETLENEREK ARIZA GİDERİLDİ.</v>
          </cell>
          <cell r="P392" t="str">
            <v>D-Arıza değil</v>
          </cell>
          <cell r="Q392" t="str">
            <v>B(Servisten çekmeye etki eden arıza)</v>
          </cell>
          <cell r="R392" t="str">
            <v>N.A(Yaralanma yok)</v>
          </cell>
          <cell r="S392" t="str">
            <v>(III) Farklı Araçlarda Tekrarlayan Arıza</v>
          </cell>
          <cell r="U392" t="str">
            <v>Tedarikçi</v>
          </cell>
          <cell r="V392" t="str">
            <v>ATAK ULAŞIM SAN.TİC.LTD.ŞTİ.</v>
          </cell>
          <cell r="W392" t="str">
            <v>Evet</v>
          </cell>
          <cell r="X392" t="str">
            <v>ATAK ULAŞIM SAN.TİC.LTD.ŞTİ.</v>
          </cell>
          <cell r="AD392" t="str">
            <v>*Arıza çözülecek</v>
          </cell>
          <cell r="AE392">
            <v>45477.291666666701</v>
          </cell>
          <cell r="AG392" t="str">
            <v>Atak</v>
          </cell>
          <cell r="AH392" t="str">
            <v>28.6"  EKRAN</v>
          </cell>
          <cell r="AI392" t="str">
            <v>E840-7120</v>
          </cell>
          <cell r="AJ392">
            <v>2</v>
          </cell>
          <cell r="AL392" t="str">
            <v/>
          </cell>
          <cell r="AM392" t="str">
            <v/>
          </cell>
          <cell r="AP392" t="str">
            <v/>
          </cell>
          <cell r="AQ392" t="str">
            <v/>
          </cell>
          <cell r="AT392" t="str">
            <v/>
          </cell>
          <cell r="AV392" t="str">
            <v/>
          </cell>
          <cell r="AW392" t="str">
            <v/>
          </cell>
          <cell r="AX392" t="str">
            <v/>
          </cell>
          <cell r="AZ392">
            <v>2</v>
          </cell>
          <cell r="BA392">
            <v>45477.333333333299</v>
          </cell>
        </row>
        <row r="393">
          <cell r="C393" t="str">
            <v>KAY5+6</v>
          </cell>
          <cell r="D393" t="str">
            <v>3879(8)</v>
          </cell>
          <cell r="E393" t="str">
            <v>MA</v>
          </cell>
          <cell r="F393">
            <v>37455</v>
          </cell>
          <cell r="G393" t="str">
            <v>BOZ-KAY5+6-FF-392</v>
          </cell>
          <cell r="H393">
            <v>45496.457638888904</v>
          </cell>
          <cell r="I393" t="str">
            <v>Hat/Line</v>
          </cell>
          <cell r="J393" t="str">
            <v>Müşteri</v>
          </cell>
          <cell r="L393" t="str">
            <v>PA/PIS/CCTV</v>
          </cell>
          <cell r="M393" t="str">
            <v>KAPI ÜZERİ EKRAN ÇALIŞMIYOR.</v>
          </cell>
          <cell r="N393" t="str">
            <v>KAPI ÜSTÜ EKRANLAR ÇALIŞIYOR.</v>
          </cell>
          <cell r="P393" t="str">
            <v>D-Arıza değil</v>
          </cell>
          <cell r="Q393" t="str">
            <v>B(Servisten çekmeye etki eden arıza)</v>
          </cell>
          <cell r="R393" t="str">
            <v>N.A(Yaralanma yok)</v>
          </cell>
          <cell r="S393" t="str">
            <v>(III) Farklı Araçlarda Tekrarlayan Arıza</v>
          </cell>
          <cell r="U393" t="str">
            <v>Tedarikçi</v>
          </cell>
          <cell r="V393" t="str">
            <v>ATAK ULAŞIM SAN.TİC.LTD.ŞTİ.</v>
          </cell>
          <cell r="W393" t="str">
            <v>Evet</v>
          </cell>
          <cell r="X393" t="str">
            <v>ATAK ULAŞIM SAN.TİC.LTD.ŞTİ.</v>
          </cell>
          <cell r="AD393" t="str">
            <v>*Arıza çözülecek</v>
          </cell>
          <cell r="AE393">
            <v>45496.479166666701</v>
          </cell>
          <cell r="AG393" t="str">
            <v>Atak</v>
          </cell>
          <cell r="AH393" t="str">
            <v>STRETCH LCD EKRAN</v>
          </cell>
          <cell r="AI393" t="str">
            <v>E410-7003</v>
          </cell>
          <cell r="AJ393">
            <v>1</v>
          </cell>
          <cell r="AL393" t="str">
            <v/>
          </cell>
          <cell r="AM393" t="str">
            <v/>
          </cell>
          <cell r="AP393" t="str">
            <v/>
          </cell>
          <cell r="AQ393" t="str">
            <v/>
          </cell>
          <cell r="AT393" t="str">
            <v/>
          </cell>
          <cell r="AV393" t="str">
            <v/>
          </cell>
          <cell r="AW393" t="str">
            <v/>
          </cell>
          <cell r="AX393" t="str">
            <v/>
          </cell>
          <cell r="AZ393">
            <v>1</v>
          </cell>
          <cell r="BA393">
            <v>45496.5</v>
          </cell>
        </row>
        <row r="394">
          <cell r="C394" t="str">
            <v>KAY5+6</v>
          </cell>
          <cell r="D394" t="str">
            <v>3873(2)</v>
          </cell>
          <cell r="E394" t="str">
            <v>MA</v>
          </cell>
          <cell r="F394">
            <v>82204</v>
          </cell>
          <cell r="G394" t="str">
            <v>BOZ-KAY5+6-FF-393</v>
          </cell>
          <cell r="H394">
            <v>45488.604166666701</v>
          </cell>
          <cell r="I394" t="str">
            <v>Hat/Line</v>
          </cell>
          <cell r="J394" t="str">
            <v>Müşteri</v>
          </cell>
          <cell r="L394" t="str">
            <v>Silecek</v>
          </cell>
          <cell r="M394" t="str">
            <v>SİLECEK ARIZALI</v>
          </cell>
          <cell r="N394" t="str">
            <v>SİLECEK ARIZALI ARIZASI KONTROL EDİLDİ. SİLECEK VE SU FISKİYE AYARI YAPILDI. SU ATMIYORDU MODÜL KONNEKTÖRÜ YERİNDEN ÇIKMIŞ TAKILDI. TEST YAPILDI SORUN GİDERİLDİ.</v>
          </cell>
          <cell r="P394" t="str">
            <v>D-Arıza değil</v>
          </cell>
          <cell r="Q394" t="str">
            <v>A(Hareket etmeyi engelleyen arıza)</v>
          </cell>
          <cell r="R394" t="str">
            <v>N.A(Yaralanma yok)</v>
          </cell>
          <cell r="S394" t="str">
            <v>(III) Farklı Araçlarda Tekrarlayan Arıza</v>
          </cell>
          <cell r="U394" t="str">
            <v>Tedarikçi</v>
          </cell>
          <cell r="V394" t="str">
            <v>Bozankaya</v>
          </cell>
          <cell r="W394" t="str">
            <v>Evet</v>
          </cell>
          <cell r="X394" t="str">
            <v>DENİZLER OTOMOTİV SAN. VE TİC.LTD.Ş</v>
          </cell>
          <cell r="AD394" t="str">
            <v>*Ekipman tamir edilecek</v>
          </cell>
          <cell r="AE394">
            <v>45488.608275462997</v>
          </cell>
          <cell r="AG394" t="str">
            <v>DENİZLER</v>
          </cell>
          <cell r="AH394" t="str">
            <v>SILECEK KOL KOMPLESI ANA KOL+YARDIMCI KO</v>
          </cell>
          <cell r="AI394" t="str">
            <v>M100-7069</v>
          </cell>
          <cell r="AJ394">
            <v>1</v>
          </cell>
          <cell r="AL394" t="str">
            <v/>
          </cell>
          <cell r="AM394" t="str">
            <v/>
          </cell>
          <cell r="AP394" t="str">
            <v/>
          </cell>
          <cell r="AQ394" t="str">
            <v/>
          </cell>
          <cell r="AT394" t="str">
            <v/>
          </cell>
          <cell r="AV394" t="str">
            <v/>
          </cell>
          <cell r="AW394" t="str">
            <v/>
          </cell>
          <cell r="AX394" t="str">
            <v/>
          </cell>
          <cell r="AZ394">
            <v>2</v>
          </cell>
          <cell r="BA394">
            <v>45488.645833333299</v>
          </cell>
        </row>
        <row r="395">
          <cell r="C395" t="str">
            <v>KAY5+6</v>
          </cell>
          <cell r="D395" t="str">
            <v>3879(8)</v>
          </cell>
          <cell r="E395" t="str">
            <v>MB</v>
          </cell>
          <cell r="F395">
            <v>35253</v>
          </cell>
          <cell r="G395" t="str">
            <v>BOZ-KAY5+6-FF-394</v>
          </cell>
          <cell r="H395">
            <v>45484.8930555556</v>
          </cell>
          <cell r="I395" t="str">
            <v>Hat/Line</v>
          </cell>
          <cell r="J395" t="str">
            <v>Müşteri</v>
          </cell>
          <cell r="L395" t="str">
            <v>Kapı</v>
          </cell>
          <cell r="M395" t="str">
            <v>12 NOLU KAPI ARIZA SEBEBİ İLE İZOLE EDİLDİ.</v>
          </cell>
          <cell r="N395" t="str">
            <v>ARIZA 3879 DEĞİL 3872 NUMARALI ARACIN ARIZASIDIR. KAPI AYARI SWİCLERİ KONTROL EDİLDİ. KAPININ AÇILIP KAPATILMASINDA SORUN GÖRÜLMEDİ.</v>
          </cell>
          <cell r="P395" t="str">
            <v>C-Uyarı, sürüş devamlılığı</v>
          </cell>
          <cell r="Q395" t="str">
            <v>B(Servisten çekmeye etki eden arıza)</v>
          </cell>
          <cell r="R395" t="str">
            <v>N.A(Yaralanma yok)</v>
          </cell>
          <cell r="S395" t="str">
            <v>(II) Aynı Araçta Tekrarlayan Arıza</v>
          </cell>
          <cell r="U395" t="str">
            <v>Tedarikçi</v>
          </cell>
          <cell r="V395" t="str">
            <v>KNORR-BREMSE GMBH DİVİSİON IFE AUTO</v>
          </cell>
          <cell r="W395" t="str">
            <v>Evet</v>
          </cell>
          <cell r="X395" t="str">
            <v>KNORR-BREMSE GMBH DİVİSİON IFE AUTO</v>
          </cell>
          <cell r="AD395" t="str">
            <v>*Ekipman tamir edilecek</v>
          </cell>
          <cell r="AE395">
            <v>45485.208333333299</v>
          </cell>
          <cell r="AG395" t="str">
            <v>IFE</v>
          </cell>
          <cell r="AH395" t="str">
            <v>TEKLİ KAPI</v>
          </cell>
          <cell r="AI395" t="str">
            <v>M110-7085</v>
          </cell>
          <cell r="AJ395">
            <v>1</v>
          </cell>
          <cell r="AL395" t="str">
            <v/>
          </cell>
          <cell r="AM395" t="str">
            <v/>
          </cell>
          <cell r="AP395" t="str">
            <v/>
          </cell>
          <cell r="AQ395" t="str">
            <v/>
          </cell>
          <cell r="AT395" t="str">
            <v/>
          </cell>
          <cell r="AV395" t="str">
            <v/>
          </cell>
          <cell r="AW395" t="str">
            <v/>
          </cell>
          <cell r="AX395" t="str">
            <v/>
          </cell>
          <cell r="AZ395">
            <v>2</v>
          </cell>
          <cell r="BA395">
            <v>45485.333333333299</v>
          </cell>
        </row>
        <row r="396">
          <cell r="C396" t="str">
            <v>KAY5+6</v>
          </cell>
          <cell r="D396" t="str">
            <v>3881(10)</v>
          </cell>
          <cell r="E396" t="str">
            <v>MA</v>
          </cell>
          <cell r="F396">
            <v>21823</v>
          </cell>
          <cell r="G396" t="str">
            <v>BOZ-KAY5+6-FF-395</v>
          </cell>
          <cell r="H396">
            <v>45482.581250000003</v>
          </cell>
          <cell r="I396" t="str">
            <v>Hat/Line</v>
          </cell>
          <cell r="J396" t="str">
            <v>Müşteri</v>
          </cell>
          <cell r="L396" t="str">
            <v>Fren</v>
          </cell>
          <cell r="M396" t="str">
            <v>3881 NUMARALI ARAÇ 3882 İLE KUPLAJLI ARAÇLAR GEÇ İVMELENİYOR FRENLEMESİ ZAYIF.</v>
          </cell>
          <cell r="N396" t="str">
            <v>ARAÇ PARK SAHASINDA TEST EDİLDİ. İNCELEMEDE VE FRENLEMEDE BİR SORUN GÖRÜLMEDİ.</v>
          </cell>
          <cell r="P396" t="str">
            <v>D-Arıza değil</v>
          </cell>
          <cell r="Q396" t="str">
            <v>A(Hareket etmeyi engelleyen arıza)</v>
          </cell>
          <cell r="R396" t="str">
            <v>N.A(Yaralanma yok)</v>
          </cell>
          <cell r="S396" t="str">
            <v>(III) Farklı Araçlarda Tekrarlayan Arıza</v>
          </cell>
          <cell r="U396" t="str">
            <v>Tedarikçi</v>
          </cell>
          <cell r="V396" t="str">
            <v>MEDCOM SP. Z O.O.</v>
          </cell>
          <cell r="W396" t="str">
            <v>Evet</v>
          </cell>
          <cell r="X396" t="str">
            <v>MEDCOM SP. Z O.O.</v>
          </cell>
          <cell r="AD396" t="str">
            <v>Yeni yazılım yüklendi</v>
          </cell>
          <cell r="AE396">
            <v>45482.583333333299</v>
          </cell>
          <cell r="AG396" t="str">
            <v>Medcom</v>
          </cell>
          <cell r="AH396" t="str">
            <v>MEDCOM SICAKLIK SENSÖRÜ</v>
          </cell>
          <cell r="AI396" t="str">
            <v>E110-7659</v>
          </cell>
          <cell r="AJ396">
            <v>1</v>
          </cell>
          <cell r="AL396" t="str">
            <v/>
          </cell>
          <cell r="AM396" t="str">
            <v/>
          </cell>
          <cell r="AP396" t="str">
            <v/>
          </cell>
          <cell r="AQ396" t="str">
            <v/>
          </cell>
          <cell r="AT396" t="str">
            <v/>
          </cell>
          <cell r="AV396" t="str">
            <v/>
          </cell>
          <cell r="AW396" t="str">
            <v/>
          </cell>
          <cell r="AX396" t="str">
            <v/>
          </cell>
          <cell r="AZ396">
            <v>3</v>
          </cell>
          <cell r="BA396">
            <v>45482.625</v>
          </cell>
        </row>
        <row r="397">
          <cell r="C397" t="str">
            <v>KAY5+6</v>
          </cell>
          <cell r="D397" t="str">
            <v>3873(2)</v>
          </cell>
          <cell r="E397" t="str">
            <v>RA , RB</v>
          </cell>
          <cell r="F397">
            <v>85219</v>
          </cell>
          <cell r="G397" t="str">
            <v>BOZ-KAY5+6-FF-396</v>
          </cell>
          <cell r="H397">
            <v>45512.829166666699</v>
          </cell>
          <cell r="I397" t="str">
            <v>Hat/Line</v>
          </cell>
          <cell r="J397" t="str">
            <v>Müşteri</v>
          </cell>
          <cell r="L397" t="str">
            <v>PA/PIS/CCTV</v>
          </cell>
          <cell r="M397" t="str">
            <v>RA DA 1 ADET RB DE 2 ADET ORTA EKRAN ÇALIŞMIYOR.</v>
          </cell>
          <cell r="N397" t="str">
            <v>EKRAN DEĞİŞİMLERİ YAPILDI.</v>
          </cell>
          <cell r="P397" t="str">
            <v>D-Arıza değil</v>
          </cell>
          <cell r="Q397" t="str">
            <v>B(Servisten çekmeye etki eden arıza)</v>
          </cell>
          <cell r="R397" t="str">
            <v>N.A(Yaralanma yok)</v>
          </cell>
          <cell r="S397" t="str">
            <v>(III) Farklı Araçlarda Tekrarlayan Arıza</v>
          </cell>
          <cell r="U397" t="str">
            <v>Tedarikçi</v>
          </cell>
          <cell r="V397" t="str">
            <v>ATAK ULAŞIM SAN.TİC.LTD.ŞTİ.</v>
          </cell>
          <cell r="W397" t="str">
            <v>Evet</v>
          </cell>
          <cell r="X397" t="str">
            <v>ATAK ULAŞIM SAN.TİC.LTD.ŞTİ.</v>
          </cell>
          <cell r="AD397" t="str">
            <v>*Ekipman değiştirilecek</v>
          </cell>
          <cell r="AE397">
            <v>45513.208333333299</v>
          </cell>
          <cell r="AG397" t="str">
            <v>Atak</v>
          </cell>
          <cell r="AH397" t="str">
            <v>28.6"  EKRAN</v>
          </cell>
          <cell r="AI397" t="str">
            <v>E840-7120</v>
          </cell>
          <cell r="AJ397">
            <v>3</v>
          </cell>
          <cell r="AL397" t="str">
            <v/>
          </cell>
          <cell r="AM397" t="str">
            <v/>
          </cell>
          <cell r="AP397" t="str">
            <v/>
          </cell>
          <cell r="AQ397" t="str">
            <v/>
          </cell>
          <cell r="AT397" t="str">
            <v/>
          </cell>
          <cell r="AV397" t="str">
            <v/>
          </cell>
          <cell r="AW397" t="str">
            <v/>
          </cell>
          <cell r="AX397" t="str">
            <v/>
          </cell>
          <cell r="AZ397">
            <v>2</v>
          </cell>
          <cell r="BA397">
            <v>45513.458333333299</v>
          </cell>
        </row>
        <row r="398">
          <cell r="C398" t="str">
            <v>KAY5+6</v>
          </cell>
          <cell r="D398" t="str">
            <v>3873(2)</v>
          </cell>
          <cell r="E398" t="str">
            <v>MB</v>
          </cell>
          <cell r="F398">
            <v>85219</v>
          </cell>
          <cell r="G398" t="str">
            <v>BOZ-KAY5+6-FF-397</v>
          </cell>
          <cell r="H398">
            <v>45512.8305555556</v>
          </cell>
          <cell r="I398" t="str">
            <v>Hat/Line</v>
          </cell>
          <cell r="J398" t="str">
            <v>Müşteri</v>
          </cell>
          <cell r="L398" t="str">
            <v>Silecek</v>
          </cell>
          <cell r="M398" t="str">
            <v>CB SİLECEK HORTUMU KOPMUŞ</v>
          </cell>
          <cell r="N398" t="str">
            <v>SİLECEK VALFİ DEĞİŞİMİ YAPILDI.</v>
          </cell>
          <cell r="P398" t="str">
            <v>D-Arıza değil</v>
          </cell>
          <cell r="Q398" t="str">
            <v>A(Hareket etmeyi engelleyen arıza)</v>
          </cell>
          <cell r="R398" t="str">
            <v>N.A(Yaralanma yok)</v>
          </cell>
          <cell r="S398" t="str">
            <v>(III) Farklı Araçlarda Tekrarlayan Arıza</v>
          </cell>
          <cell r="U398" t="str">
            <v>Tedarikçi</v>
          </cell>
          <cell r="V398" t="str">
            <v>Bozankaya</v>
          </cell>
          <cell r="W398" t="str">
            <v>Evet</v>
          </cell>
          <cell r="X398" t="str">
            <v>DENİZLER OTOMOTİV SAN. VE TİC.LTD.Ş</v>
          </cell>
          <cell r="AD398" t="str">
            <v>*Ekipman değiştirilecek</v>
          </cell>
          <cell r="AE398">
            <v>45513.208333333299</v>
          </cell>
          <cell r="AG398" t="str">
            <v>DENİZLER</v>
          </cell>
          <cell r="AH398" t="str">
            <v>SILECEK KOL KOMPLESI ANA KOL+YARDIMCI KO</v>
          </cell>
          <cell r="AI398" t="str">
            <v>M100-7069</v>
          </cell>
          <cell r="AJ398">
            <v>1</v>
          </cell>
          <cell r="AL398" t="str">
            <v/>
          </cell>
          <cell r="AM398" t="str">
            <v/>
          </cell>
          <cell r="AP398" t="str">
            <v/>
          </cell>
          <cell r="AQ398" t="str">
            <v/>
          </cell>
          <cell r="AT398" t="str">
            <v/>
          </cell>
          <cell r="AV398" t="str">
            <v/>
          </cell>
          <cell r="AW398" t="str">
            <v/>
          </cell>
          <cell r="AX398" t="str">
            <v/>
          </cell>
          <cell r="AZ398">
            <v>2</v>
          </cell>
          <cell r="BA398">
            <v>45513.291666666701</v>
          </cell>
        </row>
        <row r="399">
          <cell r="C399" t="str">
            <v>KAY5+6</v>
          </cell>
          <cell r="D399" t="str">
            <v>3873(2)</v>
          </cell>
          <cell r="E399" t="str">
            <v>MA</v>
          </cell>
          <cell r="F399">
            <v>85219</v>
          </cell>
          <cell r="G399" t="str">
            <v>BOZ-KAY5+6-FF-398</v>
          </cell>
          <cell r="H399">
            <v>45512.752083333296</v>
          </cell>
          <cell r="I399" t="str">
            <v>Hat/Line</v>
          </cell>
          <cell r="J399" t="str">
            <v>Müşteri</v>
          </cell>
          <cell r="L399" t="str">
            <v>Silecek</v>
          </cell>
          <cell r="M399" t="str">
            <v>CA KABİN SİLECEK KIRIK</v>
          </cell>
          <cell r="N399" t="str">
            <v>SİLECEK DEĞİŞİMİ YAPILDI.</v>
          </cell>
          <cell r="P399" t="str">
            <v>D-Arıza değil</v>
          </cell>
          <cell r="Q399" t="str">
            <v>A(Hareket etmeyi engelleyen arıza)</v>
          </cell>
          <cell r="R399" t="str">
            <v>N.A(Yaralanma yok)</v>
          </cell>
          <cell r="S399" t="str">
            <v>(III) Farklı Araçlarda Tekrarlayan Arıza</v>
          </cell>
          <cell r="U399" t="str">
            <v>Tedarikçi</v>
          </cell>
          <cell r="V399" t="str">
            <v>Bozankaya</v>
          </cell>
          <cell r="W399" t="str">
            <v>Evet</v>
          </cell>
          <cell r="X399" t="str">
            <v>DENİZLER OTOMOTİV SAN. VE TİC.LTD.Ş</v>
          </cell>
          <cell r="AD399" t="str">
            <v>*Ekipman değiştirilecek</v>
          </cell>
          <cell r="AE399">
            <v>45513.208333333299</v>
          </cell>
          <cell r="AG399" t="str">
            <v>DENİZLER</v>
          </cell>
          <cell r="AH399" t="str">
            <v>SILECEK KOL KOMPLESI ANA KOL+YARDIMCI KO</v>
          </cell>
          <cell r="AI399" t="str">
            <v>M100-7069</v>
          </cell>
          <cell r="AJ399">
            <v>1</v>
          </cell>
          <cell r="AL399" t="str">
            <v/>
          </cell>
          <cell r="AM399" t="str">
            <v/>
          </cell>
          <cell r="AP399" t="str">
            <v/>
          </cell>
          <cell r="AQ399" t="str">
            <v/>
          </cell>
          <cell r="AT399" t="str">
            <v/>
          </cell>
          <cell r="AV399" t="str">
            <v/>
          </cell>
          <cell r="AW399" t="str">
            <v/>
          </cell>
          <cell r="AX399" t="str">
            <v/>
          </cell>
          <cell r="AZ399">
            <v>2</v>
          </cell>
          <cell r="BA399">
            <v>45513.291666666701</v>
          </cell>
        </row>
        <row r="400">
          <cell r="C400" t="str">
            <v>KAY5+6</v>
          </cell>
          <cell r="D400" t="str">
            <v>3881(10)</v>
          </cell>
          <cell r="E400" t="str">
            <v>RA</v>
          </cell>
          <cell r="F400">
            <v>26097</v>
          </cell>
          <cell r="G400" t="str">
            <v>BOZ-KAY5+6-FF-399</v>
          </cell>
          <cell r="H400">
            <v>45512.376388888901</v>
          </cell>
          <cell r="I400" t="str">
            <v>Hat/Line</v>
          </cell>
          <cell r="J400" t="str">
            <v>Müşteri</v>
          </cell>
          <cell r="L400" t="str">
            <v>PA/PIS/CCTV</v>
          </cell>
          <cell r="M400" t="str">
            <v>ARAÇ KAPI ÜSTÜ EKRANLAR VE ORTA KISIMDA BULUNAN EKRANLAR ÇALIŞMIYOR.</v>
          </cell>
          <cell r="N400" t="str">
            <v>ARAÇ GÖRSEL YÖNETİM PC PROGRAMLARI AÇILMAMIŞ. GYP RESETLENDİ SORUN GİDERİLDİ.</v>
          </cell>
          <cell r="P400" t="str">
            <v>D-Arıza değil</v>
          </cell>
          <cell r="Q400" t="str">
            <v>B(Servisten çekmeye etki eden arıza)</v>
          </cell>
          <cell r="R400" t="str">
            <v>N.A(Yaralanma yok)</v>
          </cell>
          <cell r="S400" t="str">
            <v>(III) Farklı Araçlarda Tekrarlayan Arıza</v>
          </cell>
          <cell r="U400" t="str">
            <v>Tedarikçi</v>
          </cell>
          <cell r="V400" t="str">
            <v>ATAK ULAŞIM SAN.TİC.LTD.ŞTİ.</v>
          </cell>
          <cell r="W400" t="str">
            <v>Evet</v>
          </cell>
          <cell r="X400" t="str">
            <v>ATAK ULAŞIM SAN.TİC.LTD.ŞTİ.</v>
          </cell>
          <cell r="AD400" t="str">
            <v>*Arıza çözülecek</v>
          </cell>
          <cell r="AE400">
            <v>45512.416666666701</v>
          </cell>
          <cell r="AG400" t="str">
            <v>Atak</v>
          </cell>
          <cell r="AH400" t="str">
            <v>STRETCH LCD EKRAN</v>
          </cell>
          <cell r="AI400" t="str">
            <v>E410-7003</v>
          </cell>
          <cell r="AJ400">
            <v>2</v>
          </cell>
          <cell r="AL400" t="str">
            <v/>
          </cell>
          <cell r="AM400" t="str">
            <v/>
          </cell>
          <cell r="AP400" t="str">
            <v/>
          </cell>
          <cell r="AQ400" t="str">
            <v/>
          </cell>
          <cell r="AT400" t="str">
            <v/>
          </cell>
          <cell r="AV400" t="str">
            <v/>
          </cell>
          <cell r="AW400" t="str">
            <v/>
          </cell>
          <cell r="AX400" t="str">
            <v/>
          </cell>
          <cell r="AZ400">
            <v>2</v>
          </cell>
          <cell r="BA400">
            <v>45512.458333333299</v>
          </cell>
        </row>
        <row r="401">
          <cell r="C401" t="str">
            <v>KAY5+6</v>
          </cell>
          <cell r="D401" t="str">
            <v>3881(10)</v>
          </cell>
          <cell r="E401" t="str">
            <v>RB</v>
          </cell>
          <cell r="F401">
            <v>26097</v>
          </cell>
          <cell r="G401" t="str">
            <v>BOZ-KAY5+6-FF-400</v>
          </cell>
          <cell r="H401">
            <v>45512.634722222203</v>
          </cell>
          <cell r="I401" t="str">
            <v>Hat/Line</v>
          </cell>
          <cell r="J401" t="str">
            <v>Müşteri</v>
          </cell>
          <cell r="L401" t="str">
            <v>Kapı</v>
          </cell>
          <cell r="M401" t="str">
            <v>10 NOLU KAPI ARIZASI VERDİ KAPI IŞIĞI GELMİYOR. İZOLE EDİLDİ.</v>
          </cell>
          <cell r="N401" t="str">
            <v>MEDCOM TEST ESNASINDA KAPI İZOLE UNUTULMUŞ. 10 NUMARALI KAPI ATÖLYEDE İZOLE KALMIŞ.</v>
          </cell>
          <cell r="P401" t="str">
            <v>C-Uyarı, sürüş devamlılığı</v>
          </cell>
          <cell r="Q401" t="str">
            <v>B(Servisten çekmeye etki eden arıza)</v>
          </cell>
          <cell r="R401" t="str">
            <v>N.A(Yaralanma yok)</v>
          </cell>
          <cell r="S401" t="str">
            <v>(I) İlk Defa Karşılaşılan Arıza</v>
          </cell>
          <cell r="U401" t="str">
            <v>Bozankaya</v>
          </cell>
          <cell r="V401" t="str">
            <v>Fabrika Test</v>
          </cell>
          <cell r="W401" t="str">
            <v>Evet</v>
          </cell>
          <cell r="X401" t="str">
            <v>KNORR-BREMSE GMBH DİVİSİON IFE AUTO</v>
          </cell>
          <cell r="AD401" t="str">
            <v>*Arıza çözülecek</v>
          </cell>
          <cell r="AE401">
            <v>45513.208333333299</v>
          </cell>
          <cell r="AG401" t="str">
            <v>IFE</v>
          </cell>
          <cell r="AH401" t="str">
            <v>PRM’LI ÇİFTLİ KAPI</v>
          </cell>
          <cell r="AI401" t="str">
            <v>M110-7082</v>
          </cell>
          <cell r="AJ401">
            <v>1</v>
          </cell>
          <cell r="AL401" t="str">
            <v/>
          </cell>
          <cell r="AM401" t="str">
            <v/>
          </cell>
          <cell r="AP401" t="str">
            <v/>
          </cell>
          <cell r="AQ401" t="str">
            <v/>
          </cell>
          <cell r="AT401" t="str">
            <v/>
          </cell>
          <cell r="AV401" t="str">
            <v/>
          </cell>
          <cell r="AW401" t="str">
            <v/>
          </cell>
          <cell r="AX401" t="str">
            <v/>
          </cell>
          <cell r="AZ401">
            <v>2</v>
          </cell>
          <cell r="BA401">
            <v>45513.333333333299</v>
          </cell>
        </row>
        <row r="402">
          <cell r="C402" t="str">
            <v>KAY5+6</v>
          </cell>
          <cell r="D402" t="str">
            <v>3873(2)</v>
          </cell>
          <cell r="E402" t="str">
            <v>MA</v>
          </cell>
          <cell r="F402">
            <v>82982</v>
          </cell>
          <cell r="G402" t="str">
            <v>BOZ-KAY5+6-FF-401</v>
          </cell>
          <cell r="H402">
            <v>45491.238888888904</v>
          </cell>
          <cell r="I402" t="str">
            <v>Hat/Line</v>
          </cell>
          <cell r="J402" t="str">
            <v>Müşteri</v>
          </cell>
          <cell r="L402" t="str">
            <v>Silecek</v>
          </cell>
          <cell r="M402" t="str">
            <v>ARAÇ KABİN CA SİLECEK KIRIK</v>
          </cell>
          <cell r="N402" t="str">
            <v>SİLECEK DEĞİŞİMİ YAPILDI.</v>
          </cell>
          <cell r="P402" t="str">
            <v>D-Arıza değil</v>
          </cell>
          <cell r="Q402" t="str">
            <v>A(Hareket etmeyi engelleyen arıza)</v>
          </cell>
          <cell r="R402" t="str">
            <v>N.A(Yaralanma yok)</v>
          </cell>
          <cell r="S402" t="str">
            <v>(III) Farklı Araçlarda Tekrarlayan Arıza</v>
          </cell>
          <cell r="U402" t="str">
            <v>Tedarikçi</v>
          </cell>
          <cell r="V402" t="str">
            <v>Bozankaya</v>
          </cell>
          <cell r="W402" t="str">
            <v>Evet</v>
          </cell>
          <cell r="X402" t="str">
            <v>DENİZLER OTOMOTİV SAN. VE TİC.LTD.Ş</v>
          </cell>
          <cell r="AD402" t="str">
            <v>*Ekipman değiştirilecek</v>
          </cell>
          <cell r="AE402">
            <v>45491.25</v>
          </cell>
          <cell r="AG402" t="str">
            <v>DENİZLER</v>
          </cell>
          <cell r="AH402" t="str">
            <v>SILECEK KOL KOMPLESI ANA KOL+YARDIMCI KO</v>
          </cell>
          <cell r="AI402" t="str">
            <v>M100-7069</v>
          </cell>
          <cell r="AJ402">
            <v>1</v>
          </cell>
          <cell r="AL402" t="str">
            <v/>
          </cell>
          <cell r="AM402" t="str">
            <v/>
          </cell>
          <cell r="AP402" t="str">
            <v/>
          </cell>
          <cell r="AQ402" t="str">
            <v/>
          </cell>
          <cell r="AT402" t="str">
            <v/>
          </cell>
          <cell r="AV402" t="str">
            <v/>
          </cell>
          <cell r="AW402" t="str">
            <v/>
          </cell>
          <cell r="AX402" t="str">
            <v/>
          </cell>
          <cell r="AZ402">
            <v>2</v>
          </cell>
          <cell r="BA402">
            <v>45491.333333333299</v>
          </cell>
        </row>
        <row r="403">
          <cell r="C403" t="str">
            <v>KAY5+6</v>
          </cell>
          <cell r="D403" t="str">
            <v>3882(11)</v>
          </cell>
          <cell r="E403" t="str">
            <v>MA</v>
          </cell>
          <cell r="F403">
            <v>4494</v>
          </cell>
          <cell r="G403" t="str">
            <v>BOZ-KAY5+6-FF-402</v>
          </cell>
          <cell r="H403">
            <v>45462.593055555597</v>
          </cell>
          <cell r="I403" t="str">
            <v>Hat/Line</v>
          </cell>
          <cell r="J403" t="str">
            <v>Müşteri</v>
          </cell>
          <cell r="L403" t="str">
            <v>Fren</v>
          </cell>
          <cell r="M403" t="str">
            <v>3882 NUMARALI ARAÇTAN İVME KAYBI VE FRENLEME KAYBI ŞİKAYETLERİ GELDİ. 2KEZ RESETLENDİ DÜZELME OLMADI 2 SEFERDE 6 DAKİKA TEHİR MEYDANA GELDİ.</v>
          </cell>
          <cell r="N403" t="str">
            <v>PARK SAHASINDA TEST YAPILDI TAM İVME VE TAM FRENLEMEDE ARAÇTA SEKME-KAYMA YAPIYOR. ARACIN KUMLAMA TANKININ BOŞ OLDUĞU TESPİT EDİLDİ.</v>
          </cell>
          <cell r="P403" t="str">
            <v>B-Hız veya güç azalması</v>
          </cell>
          <cell r="Q403" t="str">
            <v>B(Servisten çekmeye etki eden arıza)</v>
          </cell>
          <cell r="R403" t="str">
            <v>N.A(Yaralanma yok)</v>
          </cell>
          <cell r="S403" t="str">
            <v>(III) Farklı Araçlarda Tekrarlayan Arıza</v>
          </cell>
          <cell r="U403" t="str">
            <v>Tedarikçi</v>
          </cell>
          <cell r="V403" t="str">
            <v>MEDCOM SP. Z O.O.</v>
          </cell>
          <cell r="W403" t="str">
            <v>Evet</v>
          </cell>
          <cell r="X403" t="str">
            <v>MEDCOM SP. Z O.O.</v>
          </cell>
          <cell r="AD403" t="str">
            <v>Yeni yazılım yüklendi</v>
          </cell>
          <cell r="AE403">
            <v>45462.604166666701</v>
          </cell>
          <cell r="AG403" t="str">
            <v>MEDCOM</v>
          </cell>
          <cell r="AH403" t="str">
            <v>MEDCOM SICAKLIK SENSÖRÜ</v>
          </cell>
          <cell r="AI403" t="str">
            <v>E110-7659</v>
          </cell>
          <cell r="AJ403">
            <v>1</v>
          </cell>
          <cell r="AL403" t="str">
            <v/>
          </cell>
          <cell r="AM403" t="str">
            <v/>
          </cell>
          <cell r="AP403" t="str">
            <v/>
          </cell>
          <cell r="AQ403" t="str">
            <v/>
          </cell>
          <cell r="AT403" t="str">
            <v/>
          </cell>
          <cell r="AV403" t="str">
            <v/>
          </cell>
          <cell r="AW403" t="str">
            <v/>
          </cell>
          <cell r="AX403" t="str">
            <v/>
          </cell>
          <cell r="AZ403">
            <v>3</v>
          </cell>
          <cell r="BA403">
            <v>45462.645833333299</v>
          </cell>
        </row>
        <row r="404">
          <cell r="C404" t="str">
            <v>KAY5+6</v>
          </cell>
          <cell r="D404" t="str">
            <v>3881(10)</v>
          </cell>
          <cell r="E404" t="str">
            <v>RA , RB</v>
          </cell>
          <cell r="F404">
            <v>17324</v>
          </cell>
          <cell r="G404" t="str">
            <v>BOZ-KAY5+6-FF-403</v>
          </cell>
          <cell r="H404">
            <v>45459.293749999997</v>
          </cell>
          <cell r="I404" t="str">
            <v>Hat/Line</v>
          </cell>
          <cell r="J404" t="str">
            <v>Müşteri</v>
          </cell>
          <cell r="L404" t="str">
            <v>HVAC Yolcu</v>
          </cell>
          <cell r="M404" t="str">
            <v>YOLCU BÖLÜMÜ MAKİNİST KABİNİ SICAK</v>
          </cell>
          <cell r="N404" t="str">
            <v>MASTERCARD RESETLENDİ. KONTROL EDİLDİ SORUN GÖRÜLMEDİ.</v>
          </cell>
          <cell r="P404" t="str">
            <v>D-Arıza değil</v>
          </cell>
          <cell r="Q404" t="str">
            <v>B(Servisten çekmeye etki eden arıza)</v>
          </cell>
          <cell r="R404" t="str">
            <v>N.A(Yaralanma yok)</v>
          </cell>
          <cell r="S404" t="str">
            <v>(III) Farklı Araçlarda Tekrarlayan Arıza</v>
          </cell>
          <cell r="U404" t="str">
            <v>Tedarikçi</v>
          </cell>
          <cell r="V404" t="str">
            <v>ELTESAN ELEKTRO MEKANİK SOĞUTMA SAN</v>
          </cell>
          <cell r="W404" t="str">
            <v>Evet</v>
          </cell>
          <cell r="X404" t="str">
            <v>ELTESAN ELEKTRO MEKANİK SOĞUTMA SAN</v>
          </cell>
          <cell r="AD404" t="str">
            <v>*Arıza çözülecek</v>
          </cell>
          <cell r="AE404">
            <v>45459.3125</v>
          </cell>
          <cell r="AG404" t="str">
            <v>Eltesan</v>
          </cell>
          <cell r="AH404" t="str">
            <v>KLIMA UNITESİ /Eltesan/Hispacold 41,5 kW</v>
          </cell>
          <cell r="AI404" t="str">
            <v>H500-7240</v>
          </cell>
          <cell r="AJ404">
            <v>1</v>
          </cell>
          <cell r="AL404" t="str">
            <v/>
          </cell>
          <cell r="AM404" t="str">
            <v/>
          </cell>
          <cell r="AP404" t="str">
            <v/>
          </cell>
          <cell r="AQ404" t="str">
            <v/>
          </cell>
          <cell r="AT404" t="str">
            <v/>
          </cell>
          <cell r="AV404" t="str">
            <v/>
          </cell>
          <cell r="AW404" t="str">
            <v/>
          </cell>
          <cell r="AX404" t="str">
            <v/>
          </cell>
          <cell r="AZ404">
            <v>2</v>
          </cell>
          <cell r="BA404">
            <v>45459.375</v>
          </cell>
        </row>
        <row r="405">
          <cell r="C405" t="str">
            <v>KAY5+6</v>
          </cell>
          <cell r="D405" t="str">
            <v>3876(5)</v>
          </cell>
          <cell r="E405" t="str">
            <v>MB</v>
          </cell>
          <cell r="F405">
            <v>65336</v>
          </cell>
          <cell r="G405" t="str">
            <v>BOZ-KAY5+6-FF-404</v>
          </cell>
          <cell r="H405">
            <v>45461.647916666698</v>
          </cell>
          <cell r="I405" t="str">
            <v>Hat/Line</v>
          </cell>
          <cell r="J405" t="str">
            <v>Müşteri</v>
          </cell>
          <cell r="L405" t="str">
            <v>Sinyalizasyon</v>
          </cell>
          <cell r="M405" t="str">
            <v>ROTA KURULAMIYOR GO TUŞU ÇALIŞMIYOR.</v>
          </cell>
          <cell r="N405" t="str">
            <v>ST300 TUŞ TAKIMI BOZULMUŞ ST300 DEĞİŞİMİ YAPILDI.</v>
          </cell>
          <cell r="P405" t="str">
            <v>D-Arıza değil</v>
          </cell>
          <cell r="Q405" t="str">
            <v>B(Servisten çekmeye etki eden arıza)</v>
          </cell>
          <cell r="R405" t="str">
            <v>N.A(Yaralanma yok)</v>
          </cell>
          <cell r="S405" t="str">
            <v>(II) Aynı Araçta Tekrarlayan Arıza</v>
          </cell>
          <cell r="U405" t="str">
            <v>Tedarikçi</v>
          </cell>
          <cell r="V405" t="str">
            <v>ATAK ULAŞIM SAN.TİC.LTD.ŞTİ.</v>
          </cell>
          <cell r="W405" t="str">
            <v>Evet</v>
          </cell>
          <cell r="X405" t="str">
            <v>ATAK ULAŞIM SAN.TİC.LTD.ŞTİ.</v>
          </cell>
          <cell r="AD405" t="str">
            <v>*Ekipman değiştirilecek</v>
          </cell>
          <cell r="AE405">
            <v>45462.208333333299</v>
          </cell>
          <cell r="AG405" t="str">
            <v>Atak</v>
          </cell>
          <cell r="AH405" t="str">
            <v>SÜRÜCÜ PANELİ ST300W</v>
          </cell>
          <cell r="AI405" t="str">
            <v>E840-7003</v>
          </cell>
          <cell r="AJ405">
            <v>1</v>
          </cell>
          <cell r="AL405" t="str">
            <v/>
          </cell>
          <cell r="AM405" t="str">
            <v/>
          </cell>
          <cell r="AP405" t="str">
            <v/>
          </cell>
          <cell r="AQ405" t="str">
            <v/>
          </cell>
          <cell r="AT405" t="str">
            <v/>
          </cell>
          <cell r="AV405" t="str">
            <v/>
          </cell>
          <cell r="AW405" t="str">
            <v/>
          </cell>
          <cell r="AX405" t="str">
            <v/>
          </cell>
          <cell r="AZ405">
            <v>2</v>
          </cell>
          <cell r="BA405">
            <v>45462.333333333299</v>
          </cell>
        </row>
        <row r="406">
          <cell r="C406" t="str">
            <v>KAY5+6</v>
          </cell>
          <cell r="D406" t="str">
            <v>3875(4)</v>
          </cell>
          <cell r="E406" t="str">
            <v>MA</v>
          </cell>
          <cell r="F406">
            <v>39105</v>
          </cell>
          <cell r="G406" t="str">
            <v>BOZ-KAY5+6-FF-405</v>
          </cell>
          <cell r="H406">
            <v>45349.809027777803</v>
          </cell>
          <cell r="I406" t="str">
            <v>Hat/Line</v>
          </cell>
          <cell r="J406" t="str">
            <v>Müşteri</v>
          </cell>
          <cell r="L406" t="str">
            <v>Silecek</v>
          </cell>
          <cell r="M406" t="str">
            <v>SİLECEK ÇALIŞMIYOR.</v>
          </cell>
          <cell r="N406" t="str">
            <v>SİLECEK GEVŞEMİŞ SIKILANARAK EĞİKLİK DÜZELTİLDİ. MEKANİZMA YAĞLANDI.</v>
          </cell>
          <cell r="P406" t="str">
            <v>D-Arıza değil</v>
          </cell>
          <cell r="Q406" t="str">
            <v>A(Hareket etmeyi engelleyen arıza)</v>
          </cell>
          <cell r="R406" t="str">
            <v>N.A(Yaralanma yok)</v>
          </cell>
          <cell r="S406" t="str">
            <v>(III) Farklı Araçlarda Tekrarlayan Arıza</v>
          </cell>
          <cell r="U406" t="str">
            <v>Tedarikçi</v>
          </cell>
          <cell r="V406" t="str">
            <v>Bozankaya</v>
          </cell>
          <cell r="W406" t="str">
            <v>Evet</v>
          </cell>
          <cell r="X406" t="str">
            <v>DENİZLER OTOMOTİV SAN. VE TİC.LTD.Ş</v>
          </cell>
          <cell r="AD406" t="str">
            <v>*Ekipman tamir edilecek</v>
          </cell>
          <cell r="AE406">
            <v>45350.208333333299</v>
          </cell>
          <cell r="AG406" t="str">
            <v>DENİZLER</v>
          </cell>
          <cell r="AH406" t="str">
            <v>SILECEK KOL KOMPLESI ANA KOL+YARDIMCI KO</v>
          </cell>
          <cell r="AI406" t="str">
            <v>M100-7069</v>
          </cell>
          <cell r="AJ406">
            <v>1</v>
          </cell>
          <cell r="AL406" t="str">
            <v/>
          </cell>
          <cell r="AM406" t="str">
            <v/>
          </cell>
          <cell r="AP406" t="str">
            <v/>
          </cell>
          <cell r="AQ406" t="str">
            <v/>
          </cell>
          <cell r="AT406" t="str">
            <v/>
          </cell>
          <cell r="AV406" t="str">
            <v/>
          </cell>
          <cell r="AW406" t="str">
            <v/>
          </cell>
          <cell r="AX406" t="str">
            <v/>
          </cell>
          <cell r="AZ406">
            <v>2</v>
          </cell>
          <cell r="BA406">
            <v>45350.375</v>
          </cell>
        </row>
        <row r="407">
          <cell r="C407" t="str">
            <v>KAY5+6</v>
          </cell>
          <cell r="D407" t="str">
            <v>3877(6)</v>
          </cell>
          <cell r="E407" t="str">
            <v>MA</v>
          </cell>
          <cell r="F407">
            <v>29038</v>
          </cell>
          <cell r="G407" t="str">
            <v>BOZ-KAY5+6-FF-406</v>
          </cell>
          <cell r="H407">
            <v>45375.256249999999</v>
          </cell>
          <cell r="I407" t="str">
            <v>Hat/Line</v>
          </cell>
          <cell r="J407" t="str">
            <v>Müşteri</v>
          </cell>
          <cell r="L407" t="str">
            <v>HVAC Sürücü</v>
          </cell>
          <cell r="M407" t="str">
            <v>KABİN ISITICILARI 1 DK ÇALIŞIYOR, SONRA KAPANIYOR. SİGORTADAN DA RESETLENDİ DÜZELMEDİ. KABİN İÇERİSİ SOĞUK.</v>
          </cell>
          <cell r="N407" t="str">
            <v>KABİN KLİMASI ÇALIŞMIYOR DENİLMİŞ. ARAÇ KONTROL EDİLDİ MB BÖLÜM YARDIMCI SİSTEM ARIZAYA DÜŞMÜŞ DEPO MODU YAZIYORDU. ARAÇ RESETLENDİ DÜZELDİ. ARACIN TÜM KLİMALARI ÇALIŞIYOR.</v>
          </cell>
          <cell r="P407" t="str">
            <v>C-Uyarı, sürüş devamlılığı</v>
          </cell>
          <cell r="Q407" t="str">
            <v>B(Servisten çekmeye etki eden arıza)</v>
          </cell>
          <cell r="R407" t="str">
            <v>N.A(Yaralanma yok)</v>
          </cell>
          <cell r="S407" t="str">
            <v>(III) Farklı Araçlarda Tekrarlayan Arıza</v>
          </cell>
          <cell r="U407" t="str">
            <v>Tedarikçi</v>
          </cell>
          <cell r="V407" t="str">
            <v>ELTESAN ELEKTRO MEKANİK SOĞUTMA SAN</v>
          </cell>
          <cell r="W407" t="str">
            <v>Evet</v>
          </cell>
          <cell r="X407" t="str">
            <v>ELTESAN ELEKTRO MEKANİK SOĞUTMA SAN</v>
          </cell>
          <cell r="AD407" t="str">
            <v>*Arıza çözülecek</v>
          </cell>
          <cell r="AE407">
            <v>45375.270833333299</v>
          </cell>
          <cell r="AG407" t="str">
            <v>Eltesan</v>
          </cell>
          <cell r="AH407" t="str">
            <v>KLIMA UNITESİ /Eltesan/Hispacold 41,5 kW</v>
          </cell>
          <cell r="AI407" t="str">
            <v>H500-7240</v>
          </cell>
          <cell r="AJ407">
            <v>1</v>
          </cell>
          <cell r="AL407" t="str">
            <v/>
          </cell>
          <cell r="AM407" t="str">
            <v/>
          </cell>
          <cell r="AP407" t="str">
            <v/>
          </cell>
          <cell r="AQ407" t="str">
            <v/>
          </cell>
          <cell r="AT407" t="str">
            <v/>
          </cell>
          <cell r="AV407" t="str">
            <v/>
          </cell>
          <cell r="AW407" t="str">
            <v/>
          </cell>
          <cell r="AX407" t="str">
            <v/>
          </cell>
          <cell r="AZ407">
            <v>2</v>
          </cell>
          <cell r="BA407">
            <v>45375.416666666701</v>
          </cell>
        </row>
        <row r="408">
          <cell r="C408" t="str">
            <v>KAY5+6</v>
          </cell>
          <cell r="D408" t="str">
            <v>3876(5)</v>
          </cell>
          <cell r="E408" t="str">
            <v>MA</v>
          </cell>
          <cell r="F408">
            <v>46721</v>
          </cell>
          <cell r="G408" t="str">
            <v>BOZ-KAY5+6-FF-407</v>
          </cell>
          <cell r="H408">
            <v>45377.108333333301</v>
          </cell>
          <cell r="I408" t="str">
            <v>Hat/Line</v>
          </cell>
          <cell r="J408" t="str">
            <v>Müşteri</v>
          </cell>
          <cell r="L408" t="str">
            <v>Silecek</v>
          </cell>
          <cell r="M408" t="str">
            <v>A KABİN SİLECEK ÇALIŞMIYOR CAM SUYU ATMIYOR.</v>
          </cell>
          <cell r="N408" t="str">
            <v>SİLECEK KOLLARININ SOMUNLARI GEVŞEMİŞ SIKILDI SORUNSUZ ÇALIŞIYOR.</v>
          </cell>
          <cell r="P408" t="str">
            <v>D-Arıza değil</v>
          </cell>
          <cell r="Q408" t="str">
            <v>A(Hareket etmeyi engelleyen arıza)</v>
          </cell>
          <cell r="R408" t="str">
            <v>N.A(Yaralanma yok)</v>
          </cell>
          <cell r="S408" t="str">
            <v>(III) Farklı Araçlarda Tekrarlayan Arıza</v>
          </cell>
          <cell r="U408" t="str">
            <v>Tedarikçi</v>
          </cell>
          <cell r="V408" t="str">
            <v>Bozankaya</v>
          </cell>
          <cell r="W408" t="str">
            <v>Evet</v>
          </cell>
          <cell r="X408" t="str">
            <v>DENİZLER OTOMOTİV SAN. VE TİC.LTD.Ş</v>
          </cell>
          <cell r="AD408" t="str">
            <v>*Ekipman tamir edilecek</v>
          </cell>
          <cell r="AE408">
            <v>45377.208333333299</v>
          </cell>
          <cell r="AG408" t="str">
            <v>DENİZLER</v>
          </cell>
          <cell r="AH408" t="str">
            <v>SILECEK KOL KOMPLESI ANA KOL+YARDIMCI KO</v>
          </cell>
          <cell r="AI408" t="str">
            <v>M100-7069</v>
          </cell>
          <cell r="AJ408">
            <v>1</v>
          </cell>
          <cell r="AL408" t="str">
            <v/>
          </cell>
          <cell r="AM408" t="str">
            <v/>
          </cell>
          <cell r="AP408" t="str">
            <v/>
          </cell>
          <cell r="AQ408" t="str">
            <v/>
          </cell>
          <cell r="AT408" t="str">
            <v/>
          </cell>
          <cell r="AV408" t="str">
            <v/>
          </cell>
          <cell r="AW408" t="str">
            <v/>
          </cell>
          <cell r="AX408" t="str">
            <v/>
          </cell>
          <cell r="AZ408">
            <v>2</v>
          </cell>
          <cell r="BA408">
            <v>45377.333333333299</v>
          </cell>
        </row>
        <row r="409">
          <cell r="C409" t="str">
            <v>KAY5+6</v>
          </cell>
          <cell r="D409" t="str">
            <v>3874(3)</v>
          </cell>
          <cell r="E409" t="str">
            <v>MB</v>
          </cell>
          <cell r="F409">
            <v>55558</v>
          </cell>
          <cell r="G409" t="str">
            <v>BOZ-KAY5+6-FF-408</v>
          </cell>
          <cell r="H409">
            <v>45377.106249999997</v>
          </cell>
          <cell r="I409" t="str">
            <v>Hat/Line</v>
          </cell>
          <cell r="J409" t="str">
            <v>Müşteri</v>
          </cell>
          <cell r="L409" t="str">
            <v>Silecek</v>
          </cell>
          <cell r="M409" t="str">
            <v>B KABİN SİLECEK ÇALIŞMIYOR.</v>
          </cell>
          <cell r="N409" t="str">
            <v>CB KABİN SİLECEK ÇALIŞMIYORDU. YAPILAN KONTROLLERDE  UDX 502 KONNEKTÖRÜNDEKİ JG1022.02 KABLOSU YERİNDEN ÇIKMIŞ PİN YERİNE TAKILDI SORUN GİDERİLDİ. SİLECEK AYARI YAPILDI.</v>
          </cell>
          <cell r="P409" t="str">
            <v>D-Arıza değil</v>
          </cell>
          <cell r="Q409" t="str">
            <v>A(Hareket etmeyi engelleyen arıza)</v>
          </cell>
          <cell r="R409" t="str">
            <v>N.A(Yaralanma yok)</v>
          </cell>
          <cell r="S409" t="str">
            <v>(II) Aynı Araçta Tekrarlayan Arıza</v>
          </cell>
          <cell r="U409" t="str">
            <v>Bozankaya</v>
          </cell>
          <cell r="V409" t="str">
            <v>Üretim</v>
          </cell>
          <cell r="W409" t="str">
            <v>Evet</v>
          </cell>
          <cell r="X409" t="str">
            <v>DENİZLER OTOMOTİV SAN. VE TİC.LTD.Ş</v>
          </cell>
          <cell r="AD409" t="str">
            <v>*Ekipman tamir edilecek</v>
          </cell>
          <cell r="AE409">
            <v>45377.208333333299</v>
          </cell>
          <cell r="AG409" t="str">
            <v>DENİZLER</v>
          </cell>
          <cell r="AH409" t="str">
            <v>SILECEK KOL KOMPLESI ANA KOL+YARDIMCI KO</v>
          </cell>
          <cell r="AI409" t="str">
            <v>M100-7069</v>
          </cell>
          <cell r="AJ409">
            <v>1</v>
          </cell>
          <cell r="AL409" t="str">
            <v/>
          </cell>
          <cell r="AM409" t="str">
            <v/>
          </cell>
          <cell r="AP409" t="str">
            <v/>
          </cell>
          <cell r="AQ409" t="str">
            <v/>
          </cell>
          <cell r="AT409" t="str">
            <v/>
          </cell>
          <cell r="AV409" t="str">
            <v/>
          </cell>
          <cell r="AW409" t="str">
            <v/>
          </cell>
          <cell r="AX409" t="str">
            <v/>
          </cell>
          <cell r="AZ409">
            <v>2</v>
          </cell>
          <cell r="BA409">
            <v>45377.333333333299</v>
          </cell>
        </row>
        <row r="410">
          <cell r="C410" t="str">
            <v>KAY5+6</v>
          </cell>
          <cell r="D410" t="str">
            <v>3873(2)</v>
          </cell>
          <cell r="E410" t="str">
            <v>MA</v>
          </cell>
          <cell r="F410">
            <v>53012</v>
          </cell>
          <cell r="G410" t="str">
            <v>BOZ-KAY5+6-FF-409</v>
          </cell>
          <cell r="H410">
            <v>45376.172222222202</v>
          </cell>
          <cell r="I410" t="str">
            <v>Hat/Line</v>
          </cell>
          <cell r="J410" t="str">
            <v>Müşteri</v>
          </cell>
          <cell r="L410" t="str">
            <v>ComboBox</v>
          </cell>
          <cell r="M410" t="str">
            <v>KLİMA ÇALIŞMIYOR KABİN ÇOK SOĞUK</v>
          </cell>
          <cell r="N410" t="str">
            <v>ARACIN RA CA KLİMALAR ÇALIŞMIYORDU. APC DEVREDEN ÇIKMIŞ ARAÇ RESETLENDİ. NORMALE DÖNDÜ.</v>
          </cell>
          <cell r="P410" t="str">
            <v>D-Arıza değil</v>
          </cell>
          <cell r="Q410" t="str">
            <v>B(Servisten çekmeye etki eden arıza)</v>
          </cell>
          <cell r="R410" t="str">
            <v>N.A(Yaralanma yok)</v>
          </cell>
          <cell r="S410" t="str">
            <v>(II) Aynı Araçta Tekrarlayan Arıza</v>
          </cell>
          <cell r="U410" t="str">
            <v>Tedarikçi</v>
          </cell>
          <cell r="V410" t="str">
            <v>MEDCOM SP. Z O.O.</v>
          </cell>
          <cell r="W410" t="str">
            <v>Evet</v>
          </cell>
          <cell r="X410" t="str">
            <v>MEDCOM SP. Z O.O.</v>
          </cell>
          <cell r="AD410" t="str">
            <v>*Arıza çözülecek</v>
          </cell>
          <cell r="AE410">
            <v>45376.208333333299</v>
          </cell>
          <cell r="AG410" t="str">
            <v>Medcom</v>
          </cell>
          <cell r="AH410" t="str">
            <v>COMBO KUTUSU (+LHD) MEDCOM</v>
          </cell>
          <cell r="AI410" t="str">
            <v>P620-7023</v>
          </cell>
          <cell r="AJ410">
            <v>1</v>
          </cell>
          <cell r="AL410" t="str">
            <v/>
          </cell>
          <cell r="AM410" t="str">
            <v/>
          </cell>
          <cell r="AP410" t="str">
            <v/>
          </cell>
          <cell r="AQ410" t="str">
            <v/>
          </cell>
          <cell r="AT410" t="str">
            <v/>
          </cell>
          <cell r="AV410" t="str">
            <v/>
          </cell>
          <cell r="AW410" t="str">
            <v/>
          </cell>
          <cell r="AX410" t="str">
            <v/>
          </cell>
          <cell r="AZ410">
            <v>2</v>
          </cell>
          <cell r="BA410">
            <v>45376.333333333299</v>
          </cell>
        </row>
        <row r="411">
          <cell r="C411" t="str">
            <v>KAY5+6</v>
          </cell>
          <cell r="D411" t="str">
            <v>3879(8)</v>
          </cell>
          <cell r="E411" t="str">
            <v>MB</v>
          </cell>
          <cell r="F411">
            <v>15154</v>
          </cell>
          <cell r="G411" t="str">
            <v>BOZ-KAY5+6-FF-410</v>
          </cell>
          <cell r="H411">
            <v>45412.2277777778</v>
          </cell>
          <cell r="I411" t="str">
            <v>Hat/Line</v>
          </cell>
          <cell r="J411" t="str">
            <v>Müşteri</v>
          </cell>
          <cell r="L411" t="str">
            <v>İvme Kolu</v>
          </cell>
          <cell r="M411" t="str">
            <v>İVME KOLU YERİNDEN ÇIKIYOR.</v>
          </cell>
          <cell r="N411" t="str">
            <v>İVME KOLU YERİNE SABİTLENDİ SORUN GİDERİLDİ.</v>
          </cell>
          <cell r="P411" t="str">
            <v>D-Arıza değil</v>
          </cell>
          <cell r="Q411" t="str">
            <v>A(Hareket etmeyi engelleyen arıza)</v>
          </cell>
          <cell r="R411" t="str">
            <v>N.A(Yaralanma yok)</v>
          </cell>
          <cell r="S411" t="str">
            <v>(II) Aynı Araçta Tekrarlayan Arıza</v>
          </cell>
          <cell r="U411" t="str">
            <v>Tedarikçi</v>
          </cell>
          <cell r="V411" t="str">
            <v>MEDCOM SP. Z O.O.</v>
          </cell>
          <cell r="W411" t="str">
            <v>Evet</v>
          </cell>
          <cell r="X411" t="str">
            <v>MEDCOM SP. Z O.O.</v>
          </cell>
          <cell r="AD411" t="str">
            <v>*Ekipman tamir edilecek</v>
          </cell>
          <cell r="AE411">
            <v>45412.25</v>
          </cell>
          <cell r="AG411" t="str">
            <v>MEDCOM</v>
          </cell>
          <cell r="AH411" t="str">
            <v>MASTER CONTRROLER S334 C36B</v>
          </cell>
          <cell r="AI411" t="str">
            <v>E300-7001</v>
          </cell>
          <cell r="AJ411">
            <v>1</v>
          </cell>
          <cell r="AL411" t="str">
            <v/>
          </cell>
          <cell r="AM411" t="str">
            <v/>
          </cell>
          <cell r="AP411" t="str">
            <v/>
          </cell>
          <cell r="AQ411" t="str">
            <v/>
          </cell>
          <cell r="AT411" t="str">
            <v/>
          </cell>
          <cell r="AV411" t="str">
            <v/>
          </cell>
          <cell r="AW411" t="str">
            <v/>
          </cell>
          <cell r="AX411" t="str">
            <v/>
          </cell>
          <cell r="AZ411">
            <v>2</v>
          </cell>
          <cell r="BA411">
            <v>45412.375</v>
          </cell>
        </row>
        <row r="412">
          <cell r="C412" t="str">
            <v>KAY5+6</v>
          </cell>
          <cell r="D412" t="str">
            <v>3877(6)</v>
          </cell>
          <cell r="E412" t="str">
            <v>MA</v>
          </cell>
          <cell r="F412">
            <v>29238</v>
          </cell>
          <cell r="G412" t="str">
            <v>BOZ-KAY5+6-FF-411</v>
          </cell>
          <cell r="H412">
            <v>45376.379166666702</v>
          </cell>
          <cell r="I412" t="str">
            <v>Hat/Line</v>
          </cell>
          <cell r="J412" t="str">
            <v>Müşteri</v>
          </cell>
          <cell r="L412" t="str">
            <v>HVAC Sürücü</v>
          </cell>
          <cell r="M412" t="str">
            <v>KLİMA ISITMA SOĞUTMA YAPMIYOR.</v>
          </cell>
          <cell r="N412" t="str">
            <v>ARACIN STATİK KONVERTÖRÜ ARIZAYA DÜŞMÜŞ BU YÜZDEN KLİMALAR ÇALIŞMIYOR. ARAÇ RESETLENDİ KONVERTÖR DÜZELDİ.</v>
          </cell>
          <cell r="P412" t="str">
            <v>D-Arıza değil</v>
          </cell>
          <cell r="Q412" t="str">
            <v>B(Servisten çekmeye etki eden arıza)</v>
          </cell>
          <cell r="R412" t="str">
            <v>N.A(Yaralanma yok)</v>
          </cell>
          <cell r="S412" t="str">
            <v>(III) Farklı Araçlarda Tekrarlayan Arıza</v>
          </cell>
          <cell r="U412" t="str">
            <v>Tedarikçi</v>
          </cell>
          <cell r="V412" t="str">
            <v>ELTESAN ELEKTRO MEKANİK SOĞUTMA SAN</v>
          </cell>
          <cell r="W412" t="str">
            <v>Evet</v>
          </cell>
          <cell r="X412" t="str">
            <v>ELTESAN ELEKTRO MEKANİK SOĞUTMA SAN</v>
          </cell>
          <cell r="AD412" t="str">
            <v>*Ekipman tamir edilecek</v>
          </cell>
          <cell r="AE412">
            <v>45376.416666666701</v>
          </cell>
          <cell r="AG412" t="str">
            <v>Eltesan</v>
          </cell>
          <cell r="AH412" t="str">
            <v>KLIMA UNITESİ /Eltesan/Hispacold 41,5 kW</v>
          </cell>
          <cell r="AI412" t="str">
            <v>H500-7240</v>
          </cell>
          <cell r="AJ412">
            <v>1</v>
          </cell>
          <cell r="AL412" t="str">
            <v/>
          </cell>
          <cell r="AM412" t="str">
            <v/>
          </cell>
          <cell r="AP412" t="str">
            <v/>
          </cell>
          <cell r="AQ412" t="str">
            <v/>
          </cell>
          <cell r="AT412" t="str">
            <v/>
          </cell>
          <cell r="AV412" t="str">
            <v/>
          </cell>
          <cell r="AW412" t="str">
            <v/>
          </cell>
          <cell r="AX412" t="str">
            <v/>
          </cell>
          <cell r="AZ412">
            <v>2</v>
          </cell>
          <cell r="BA412">
            <v>45376.5</v>
          </cell>
        </row>
        <row r="413">
          <cell r="C413" t="str">
            <v>KAY5+6</v>
          </cell>
          <cell r="D413" t="str">
            <v>3875(4)</v>
          </cell>
          <cell r="E413" t="str">
            <v>MA</v>
          </cell>
          <cell r="F413">
            <v>42102</v>
          </cell>
          <cell r="G413" t="str">
            <v>BOZ-KAY5+6-FF-412</v>
          </cell>
          <cell r="H413">
            <v>45411.708333333299</v>
          </cell>
          <cell r="I413" t="str">
            <v>Hat/Line</v>
          </cell>
          <cell r="J413" t="str">
            <v>Müşteri</v>
          </cell>
          <cell r="L413" t="str">
            <v>Silecek</v>
          </cell>
          <cell r="M413" t="str">
            <v>SİLECEK ÇALIŞMIYOR.</v>
          </cell>
          <cell r="N413" t="str">
            <v>SİLECEK SOMUNLARI GEVŞEMİŞ MOTOR KASIYORDU DÜZELTİLDİ AYARI YAPILDI. SORUNSUZ ÇALIŞIYOR.</v>
          </cell>
          <cell r="P413" t="str">
            <v>D-Arıza değil</v>
          </cell>
          <cell r="Q413" t="str">
            <v>A(Hareket etmeyi engelleyen arıza)</v>
          </cell>
          <cell r="R413" t="str">
            <v>N.A(Yaralanma yok)</v>
          </cell>
          <cell r="S413" t="str">
            <v>(III) Farklı Araçlarda Tekrarlayan Arıza</v>
          </cell>
          <cell r="U413" t="str">
            <v>Tedarikçi</v>
          </cell>
          <cell r="V413" t="str">
            <v>Bozankaya</v>
          </cell>
          <cell r="W413" t="str">
            <v>Evet</v>
          </cell>
          <cell r="X413" t="str">
            <v>DENİZLER OTOMOTİV SAN. VE TİC.LTD.Ş</v>
          </cell>
          <cell r="AD413" t="str">
            <v>*Ekipman tamir edilecek</v>
          </cell>
          <cell r="AE413">
            <v>45412.208333333299</v>
          </cell>
          <cell r="AG413" t="str">
            <v>DENİZLER</v>
          </cell>
          <cell r="AH413" t="str">
            <v>SILECEK KOL KOMPLESI ANA KOL+YARDIMCI KO</v>
          </cell>
          <cell r="AI413" t="str">
            <v>M100-7069</v>
          </cell>
          <cell r="AJ413">
            <v>1</v>
          </cell>
          <cell r="AL413" t="str">
            <v/>
          </cell>
          <cell r="AM413" t="str">
            <v/>
          </cell>
          <cell r="AP413" t="str">
            <v/>
          </cell>
          <cell r="AQ413" t="str">
            <v/>
          </cell>
          <cell r="AT413" t="str">
            <v/>
          </cell>
          <cell r="AV413" t="str">
            <v/>
          </cell>
          <cell r="AW413" t="str">
            <v/>
          </cell>
          <cell r="AX413" t="str">
            <v/>
          </cell>
          <cell r="AZ413">
            <v>2</v>
          </cell>
          <cell r="BA413">
            <v>45412.291666666701</v>
          </cell>
        </row>
        <row r="414">
          <cell r="C414" t="str">
            <v>KAY5+6</v>
          </cell>
          <cell r="D414" t="str">
            <v>3881(10)</v>
          </cell>
          <cell r="E414" t="str">
            <v>RA , RB</v>
          </cell>
          <cell r="F414">
            <v>5419</v>
          </cell>
          <cell r="G414" t="str">
            <v>BOZ-KAY5+6-FF-413</v>
          </cell>
          <cell r="H414">
            <v>45398.495138888902</v>
          </cell>
          <cell r="I414" t="str">
            <v>Hat/Line</v>
          </cell>
          <cell r="J414" t="str">
            <v>Müşteri</v>
          </cell>
          <cell r="L414" t="str">
            <v>PA/PIS/CCTV</v>
          </cell>
          <cell r="M414" t="str">
            <v>16.04.2024 tarihinde yapılan saha denetiminde 3881 numaralı aracın saat 10:52 de kapı üstü ekranlarının çalışmadığı tespit edilmiştir.</v>
          </cell>
          <cell r="N414" t="str">
            <v>Aracın kapı üstü ve sürücü arkası ekranları çalışmıyordu. Araç resetlendi düzeldi.</v>
          </cell>
          <cell r="P414" t="str">
            <v>D-Arıza değil</v>
          </cell>
          <cell r="Q414" t="str">
            <v>B(Servisten çekmeye etki eden arıza)</v>
          </cell>
          <cell r="R414" t="str">
            <v>N.A(Yaralanma yok)</v>
          </cell>
          <cell r="S414" t="str">
            <v>(III) Farklı Araçlarda Tekrarlayan Arıza</v>
          </cell>
          <cell r="U414" t="str">
            <v>Tedarikçi</v>
          </cell>
          <cell r="V414" t="str">
            <v>ATAK ULAŞIM SAN.TİC.LTD.ŞTİ.</v>
          </cell>
          <cell r="W414" t="str">
            <v>Evet</v>
          </cell>
          <cell r="X414" t="str">
            <v>ATAK ULAŞIM SAN.TİC.LTD.ŞTİ.</v>
          </cell>
          <cell r="AD414" t="str">
            <v>*Ekipman tamir edilecek</v>
          </cell>
          <cell r="AE414">
            <v>45398.5</v>
          </cell>
          <cell r="AG414" t="str">
            <v>Atak</v>
          </cell>
          <cell r="AH414" t="str">
            <v>STRETCH LCD EKRAN</v>
          </cell>
          <cell r="AI414" t="str">
            <v>E410-7003</v>
          </cell>
          <cell r="AJ414">
            <v>3</v>
          </cell>
          <cell r="AL414" t="str">
            <v/>
          </cell>
          <cell r="AM414" t="str">
            <v/>
          </cell>
          <cell r="AP414" t="str">
            <v/>
          </cell>
          <cell r="AQ414" t="str">
            <v/>
          </cell>
          <cell r="AT414" t="str">
            <v/>
          </cell>
          <cell r="AV414" t="str">
            <v/>
          </cell>
          <cell r="AW414" t="str">
            <v/>
          </cell>
          <cell r="AX414" t="str">
            <v/>
          </cell>
          <cell r="AZ414">
            <v>2</v>
          </cell>
          <cell r="BA414">
            <v>45398.583333333299</v>
          </cell>
        </row>
        <row r="415">
          <cell r="C415" t="str">
            <v>KAY5+6</v>
          </cell>
          <cell r="D415" t="str">
            <v>3879(8)</v>
          </cell>
          <cell r="E415" t="str">
            <v>RA , RB</v>
          </cell>
          <cell r="F415">
            <v>32980</v>
          </cell>
          <cell r="G415" t="str">
            <v>BOZ-KAY5+6-FF-414</v>
          </cell>
          <cell r="H415">
            <v>45476.527083333298</v>
          </cell>
          <cell r="I415" t="str">
            <v>Hat/Line</v>
          </cell>
          <cell r="J415" t="str">
            <v>Müşteri</v>
          </cell>
          <cell r="L415" t="str">
            <v>HVAC Yolcu</v>
          </cell>
          <cell r="M415" t="str">
            <v>YOLCU BÖLÜMÜ SICAK</v>
          </cell>
          <cell r="N415" t="str">
            <v>MASTERCARD RESETLENDİ, SORUN GİDERİLDİ.</v>
          </cell>
          <cell r="P415" t="str">
            <v>D-Arıza değil</v>
          </cell>
          <cell r="Q415" t="str">
            <v>B(Servisten çekmeye etki eden arıza)</v>
          </cell>
          <cell r="R415" t="str">
            <v>N.A(Yaralanma yok)</v>
          </cell>
          <cell r="S415" t="str">
            <v>(III) Farklı Araçlarda Tekrarlayan Arıza</v>
          </cell>
          <cell r="U415" t="str">
            <v>Tedarikçi</v>
          </cell>
          <cell r="V415" t="str">
            <v>ELTESAN ELEKTRO MEKANİK SOĞUTMA SAN</v>
          </cell>
          <cell r="W415" t="str">
            <v>Evet</v>
          </cell>
          <cell r="X415" t="str">
            <v>ELTESAN ELEKTRO MEKANİK SOĞUTMA SAN</v>
          </cell>
          <cell r="AD415" t="str">
            <v>*Ekipman tamir edilecek</v>
          </cell>
          <cell r="AE415">
            <v>45476.541666666701</v>
          </cell>
          <cell r="AG415" t="str">
            <v>Eltesan</v>
          </cell>
          <cell r="AH415" t="str">
            <v>KLIMA UNITESİ /Eltesan/Hispacold 41,5 kW</v>
          </cell>
          <cell r="AI415" t="str">
            <v>H500-7240</v>
          </cell>
          <cell r="AJ415">
            <v>1</v>
          </cell>
          <cell r="AL415" t="str">
            <v/>
          </cell>
          <cell r="AM415" t="str">
            <v/>
          </cell>
          <cell r="AP415" t="str">
            <v/>
          </cell>
          <cell r="AQ415" t="str">
            <v/>
          </cell>
          <cell r="AT415" t="str">
            <v/>
          </cell>
          <cell r="AV415" t="str">
            <v/>
          </cell>
          <cell r="AW415" t="str">
            <v/>
          </cell>
          <cell r="AX415" t="str">
            <v/>
          </cell>
          <cell r="AZ415">
            <v>2</v>
          </cell>
          <cell r="BA415">
            <v>45476.625</v>
          </cell>
        </row>
        <row r="416">
          <cell r="C416" t="str">
            <v>KAY5+6</v>
          </cell>
          <cell r="D416" t="str">
            <v>3874(3)</v>
          </cell>
          <cell r="E416" t="str">
            <v>MB</v>
          </cell>
          <cell r="F416">
            <v>72755</v>
          </cell>
          <cell r="G416" t="str">
            <v>BOZ-KAY5+6-FF-415</v>
          </cell>
          <cell r="H416">
            <v>45468.661111111098</v>
          </cell>
          <cell r="I416" t="str">
            <v>Hat/Line</v>
          </cell>
          <cell r="J416" t="str">
            <v>Müşteri</v>
          </cell>
          <cell r="L416" t="str">
            <v>İvme Kolu</v>
          </cell>
          <cell r="M416" t="str">
            <v>ARAÇ İVME KOLU ARIZASI VERİYOR YÖN TUŞUNU SIFIRA ALIP İVME VERİP TEKRAR YÖN TUŞUNU İLERİ ALIP İVME VERİNCE ARIZA KALKIYOR. ARAÇ HAREKET EDİYOR.</v>
          </cell>
          <cell r="N416" t="str">
            <v>RA-K07 RÖLESİ DEĞİŞTİRİLDİ.</v>
          </cell>
          <cell r="P416" t="str">
            <v>A-Sürüşü engeller</v>
          </cell>
          <cell r="Q416" t="str">
            <v>B(Servisten çekmeye etki eden arıza)</v>
          </cell>
          <cell r="R416" t="str">
            <v>N.A(Yaralanma yok)</v>
          </cell>
          <cell r="S416" t="str">
            <v>(II) Aynı Araçta Tekrarlayan Arıza</v>
          </cell>
          <cell r="U416" t="str">
            <v>Tedarikçi</v>
          </cell>
          <cell r="V416" t="str">
            <v>MEDCOM SP. Z O.O.</v>
          </cell>
          <cell r="W416" t="str">
            <v>Evet</v>
          </cell>
          <cell r="X416" t="str">
            <v>MEDCOM SP. Z O.O.</v>
          </cell>
          <cell r="AD416" t="str">
            <v>*Ekipman değiştirilecek</v>
          </cell>
          <cell r="AE416">
            <v>45469.208333333299</v>
          </cell>
          <cell r="AG416" t="str">
            <v>Medcom</v>
          </cell>
          <cell r="AH416" t="str">
            <v>MASTER CONTRROLER S334 C36B</v>
          </cell>
          <cell r="AI416" t="str">
            <v>E300-7001</v>
          </cell>
          <cell r="AJ416">
            <v>1</v>
          </cell>
          <cell r="AL416" t="str">
            <v/>
          </cell>
          <cell r="AM416" t="str">
            <v/>
          </cell>
          <cell r="AP416" t="str">
            <v/>
          </cell>
          <cell r="AQ416" t="str">
            <v/>
          </cell>
          <cell r="AT416" t="str">
            <v/>
          </cell>
          <cell r="AV416" t="str">
            <v/>
          </cell>
          <cell r="AW416" t="str">
            <v/>
          </cell>
          <cell r="AX416" t="str">
            <v/>
          </cell>
          <cell r="AZ416">
            <v>2</v>
          </cell>
          <cell r="BA416">
            <v>45469.5</v>
          </cell>
        </row>
        <row r="417">
          <cell r="C417" t="str">
            <v>KAY5+6</v>
          </cell>
          <cell r="D417" t="str">
            <v>3874(3)</v>
          </cell>
          <cell r="E417" t="str">
            <v>RA , RB</v>
          </cell>
          <cell r="F417">
            <v>72969</v>
          </cell>
          <cell r="G417" t="str">
            <v>BOZ-KAY5+6-FF-416</v>
          </cell>
          <cell r="H417">
            <v>45471.296759259298</v>
          </cell>
          <cell r="I417" t="str">
            <v>Hat/Line</v>
          </cell>
          <cell r="J417" t="str">
            <v>Müşteri</v>
          </cell>
          <cell r="L417" t="str">
            <v>HVAC Sürücü</v>
          </cell>
          <cell r="M417" t="str">
            <v>KLİMA BOZUK.</v>
          </cell>
          <cell r="N417" t="str">
            <v>MASTERCARD RESETLENDİ.</v>
          </cell>
          <cell r="P417" t="str">
            <v>D-Arıza değil</v>
          </cell>
          <cell r="Q417" t="str">
            <v>B(Servisten çekmeye etki eden arıza)</v>
          </cell>
          <cell r="R417" t="str">
            <v>N.A(Yaralanma yok)</v>
          </cell>
          <cell r="S417" t="str">
            <v>(III) Farklı Araçlarda Tekrarlayan Arıza</v>
          </cell>
          <cell r="U417" t="str">
            <v>Tedarikçi</v>
          </cell>
          <cell r="V417" t="str">
            <v>ELTESAN ELEKTRO MEKANİK SOĞUTMA SAN</v>
          </cell>
          <cell r="W417" t="str">
            <v>Evet</v>
          </cell>
          <cell r="X417" t="str">
            <v>ELTESAN ELEKTRO MEKANİK SOĞUTMA SAN</v>
          </cell>
          <cell r="AD417" t="str">
            <v>*Arıza çözülecek</v>
          </cell>
          <cell r="AE417">
            <v>45471.333333333299</v>
          </cell>
          <cell r="AG417" t="str">
            <v>Eltesan</v>
          </cell>
          <cell r="AH417" t="str">
            <v>KLIMA UNITESİ /Eltesan/Hispacold 41,5 kW</v>
          </cell>
          <cell r="AI417" t="str">
            <v>H500-7240</v>
          </cell>
          <cell r="AJ417">
            <v>1</v>
          </cell>
          <cell r="AL417" t="str">
            <v/>
          </cell>
          <cell r="AM417" t="str">
            <v/>
          </cell>
          <cell r="AP417" t="str">
            <v/>
          </cell>
          <cell r="AQ417" t="str">
            <v/>
          </cell>
          <cell r="AT417" t="str">
            <v/>
          </cell>
          <cell r="AV417" t="str">
            <v/>
          </cell>
          <cell r="AW417" t="str">
            <v/>
          </cell>
          <cell r="AX417" t="str">
            <v/>
          </cell>
          <cell r="AZ417">
            <v>2</v>
          </cell>
          <cell r="BA417">
            <v>45471.458333333299</v>
          </cell>
        </row>
        <row r="418">
          <cell r="C418" t="str">
            <v>KAY5+6</v>
          </cell>
          <cell r="D418" t="str">
            <v>3872(1)</v>
          </cell>
          <cell r="E418" t="str">
            <v>MA</v>
          </cell>
          <cell r="F418">
            <v>55365</v>
          </cell>
          <cell r="G418" t="str">
            <v>BOZ-KAY5+6-FF-417</v>
          </cell>
          <cell r="H418">
            <v>45413.520833333299</v>
          </cell>
          <cell r="I418" t="str">
            <v>Hat/Line</v>
          </cell>
          <cell r="J418" t="str">
            <v>Müşteri</v>
          </cell>
          <cell r="L418" t="str">
            <v>Kapı</v>
          </cell>
          <cell r="M418" t="str">
            <v>ARAÇ İLDEM 4 İSTASYONUNDA KAPI ARIZASI VERDİ KAPI İZOLE EDİLEMEDİ. TOKİ KAVŞAĞI İSTASYONUNDA YOLCU TAHLİYE EDİLİP DOĞU CEBE ÇEKİLDİ. 2 NOLU KAPININ İZOLE ETME KOLU BOŞA DÖNÜYOR TOKİ KAVŞAĞI MEYDAN ARASI KISMİ SEFER İPTALİ MEYDANA GELMİŞTİR.</v>
          </cell>
          <cell r="N418" t="str">
            <v>ARACIN İLDEM 4 İSTASYONUNDA YOLCU ACİL KAPI AÇMA KOLU ÇEKİLMİŞ KAPI TAM OLARAK KAPATILMAMIŞ KAPI İZOLE KOLU TERS YÖNE ÇEVRİLDİĞİ İÇİN HALAT BOŞLAMIŞ BU NEDENLE İZOLE KOLU BOŞA ÇIKMIŞ ARACA DOĞU CEPTE MÜDAHALE EDİLİP HALAT AYARI YAPILDI. DURUMLA ALAKALI VİDEO ÇEKİLİP GRUBA ATILDI SORUN GİDERİLDİ.</v>
          </cell>
          <cell r="P418" t="str">
            <v>A-Sürüşü engeller</v>
          </cell>
          <cell r="Q418" t="str">
            <v>A(Hareket etmeyi engelleyen arıza)</v>
          </cell>
          <cell r="R418" t="str">
            <v>N.A(Yaralanma yok)</v>
          </cell>
          <cell r="S418" t="str">
            <v>(II) Aynı Araçta Tekrarlayan Arıza</v>
          </cell>
          <cell r="U418" t="str">
            <v>Tedarikçi</v>
          </cell>
          <cell r="V418" t="str">
            <v>KNORR-BREMSE GMBH DİVİSİON IFE AUTO</v>
          </cell>
          <cell r="W418" t="str">
            <v>Evet</v>
          </cell>
          <cell r="X418" t="str">
            <v>KNORR-BREMSE GMBH DİVİSİON IFE AUTO</v>
          </cell>
          <cell r="AD418" t="str">
            <v>*Ekipman tamir edilecek</v>
          </cell>
          <cell r="AE418">
            <v>45414.208333333299</v>
          </cell>
          <cell r="AG418" t="str">
            <v>IFE</v>
          </cell>
          <cell r="AH418" t="str">
            <v>ÇİFTLİ KAPI</v>
          </cell>
          <cell r="AI418" t="str">
            <v>M110-7083</v>
          </cell>
          <cell r="AJ418">
            <v>1</v>
          </cell>
          <cell r="AL418" t="str">
            <v/>
          </cell>
          <cell r="AM418" t="str">
            <v/>
          </cell>
          <cell r="AP418" t="str">
            <v/>
          </cell>
          <cell r="AQ418" t="str">
            <v/>
          </cell>
          <cell r="AT418" t="str">
            <v/>
          </cell>
          <cell r="AV418" t="str">
            <v/>
          </cell>
          <cell r="AW418" t="str">
            <v/>
          </cell>
          <cell r="AX418" t="str">
            <v/>
          </cell>
          <cell r="AZ418">
            <v>2</v>
          </cell>
          <cell r="BA418">
            <v>45414.5</v>
          </cell>
        </row>
        <row r="419">
          <cell r="C419" t="str">
            <v>KAY5+6</v>
          </cell>
          <cell r="D419" t="str">
            <v>3881(10)</v>
          </cell>
          <cell r="E419" t="str">
            <v>RA , RB</v>
          </cell>
          <cell r="F419">
            <v>13380</v>
          </cell>
          <cell r="G419" t="str">
            <v>BOZ-KAY5+6-FF-418</v>
          </cell>
          <cell r="H419">
            <v>45442.527777777803</v>
          </cell>
          <cell r="I419" t="str">
            <v>Hat/Line</v>
          </cell>
          <cell r="J419" t="str">
            <v>Müşteri</v>
          </cell>
          <cell r="L419" t="str">
            <v>HVAC Yolcu</v>
          </cell>
          <cell r="M419" t="str">
            <v>YOLCU BÖLÜMÜ KLİMALAR SICAK ÜFLÜYOR SOĞUĞA GEÇMİYOR.</v>
          </cell>
          <cell r="N419" t="str">
            <v>KLİMA KONTROLLERİ YAPILDI. RB YOLCU BÖLÜMÜ KLİMASI SICAKLIĞI 0 DERECE OLARAK GÖRÜNÜYORDU. MASTERCARD HATAYA DÜŞMÜŞ SİGORTADAN RESETLENDİ KLİMA NORMALE DÖNDÜ.</v>
          </cell>
          <cell r="P419" t="str">
            <v>D-Arıza değil</v>
          </cell>
          <cell r="Q419" t="str">
            <v>B(Servisten çekmeye etki eden arıza)</v>
          </cell>
          <cell r="R419" t="str">
            <v>N.A(Yaralanma yok)</v>
          </cell>
          <cell r="S419" t="str">
            <v>(III) Farklı Araçlarda Tekrarlayan Arıza</v>
          </cell>
          <cell r="U419" t="str">
            <v>Tedarikçi</v>
          </cell>
          <cell r="V419" t="str">
            <v>ELTESAN ELEKTRO MEKANİK SOĞUTMA SAN</v>
          </cell>
          <cell r="W419" t="str">
            <v>Evet</v>
          </cell>
          <cell r="X419" t="str">
            <v>ELTESAN ELEKTRO MEKANİK SOĞUTMA SAN</v>
          </cell>
          <cell r="AD419" t="str">
            <v>*Ekipman tamir edilecek</v>
          </cell>
          <cell r="AE419">
            <v>45442.541666666701</v>
          </cell>
          <cell r="AG419" t="str">
            <v>Eltesan</v>
          </cell>
          <cell r="AH419" t="str">
            <v>KLIMA UNITESİ /Eltesan/Hispacold 41,5 kW</v>
          </cell>
          <cell r="AI419" t="str">
            <v>H500-7240</v>
          </cell>
          <cell r="AJ419">
            <v>1</v>
          </cell>
          <cell r="AL419" t="str">
            <v/>
          </cell>
          <cell r="AM419" t="str">
            <v/>
          </cell>
          <cell r="AP419" t="str">
            <v/>
          </cell>
          <cell r="AQ419" t="str">
            <v/>
          </cell>
          <cell r="AT419" t="str">
            <v/>
          </cell>
          <cell r="AV419" t="str">
            <v/>
          </cell>
          <cell r="AW419" t="str">
            <v/>
          </cell>
          <cell r="AX419" t="str">
            <v/>
          </cell>
          <cell r="AZ419">
            <v>2</v>
          </cell>
          <cell r="BA419">
            <v>45442.625</v>
          </cell>
        </row>
        <row r="420">
          <cell r="C420" t="str">
            <v>KAY5+6</v>
          </cell>
          <cell r="D420" t="str">
            <v>3872(1)</v>
          </cell>
          <cell r="E420" t="str">
            <v>MA</v>
          </cell>
          <cell r="F420">
            <v>60009</v>
          </cell>
          <cell r="G420" t="str">
            <v>BOZ-KAY5+6-FF-419</v>
          </cell>
          <cell r="H420">
            <v>45432.765277777798</v>
          </cell>
          <cell r="I420" t="str">
            <v>Hat/Line</v>
          </cell>
          <cell r="J420" t="str">
            <v>Müşteri</v>
          </cell>
          <cell r="L420" t="str">
            <v>Kapı</v>
          </cell>
          <cell r="M420" t="str">
            <v>1 NOLU KAPI ARIZA VERDİ. HUNAT İSTASYONUNDA MAKİNİST MÜDAHALE ETMESİNE RAĞMEN ARAÇ HAREKET ETMEDİ. ARAÇ RESETLENDİ YİNE HAREKET ETMEDİ. SIFIR HIZ VE KAPI BAYPAS EDİLDİ ARAÇ HAREKET ETMEDİ. KAPI İZOLE İŞLEMİ TEKRAR YAPILDIKTAN SONRA ARAÇ HAREKET ETTİ. TOPLAM 6 SEFERDE 50 DAKİKA TEHİR MEYDANA GELDİ.</v>
          </cell>
          <cell r="N420" t="str">
            <v>ARAÇ ATÖLYEDE KONTROL EDİLDİ. KAPI TÜM FONKSİYONLARI DENENDİ. SORUN GÖRÜLMEDİ.</v>
          </cell>
          <cell r="P420" t="str">
            <v>A-Sürüşü engeller</v>
          </cell>
          <cell r="Q420" t="str">
            <v>A(Hareket etmeyi engelleyen arıza)</v>
          </cell>
          <cell r="R420" t="str">
            <v>N.A(Yaralanma yok)</v>
          </cell>
          <cell r="S420" t="str">
            <v>(II) Aynı Araçta Tekrarlayan Arıza</v>
          </cell>
          <cell r="U420" t="str">
            <v>Tedarikçi</v>
          </cell>
          <cell r="V420" t="str">
            <v>KNORR-BREMSE GMBH DİVİSİON IFE AUTO</v>
          </cell>
          <cell r="W420" t="str">
            <v>Evet</v>
          </cell>
          <cell r="X420" t="str">
            <v>KNORR-BREMSE GMBH DİVİSİON IFE AUTO</v>
          </cell>
          <cell r="AD420" t="str">
            <v>*Arıza çözülecek</v>
          </cell>
          <cell r="AE420">
            <v>45433.208333333299</v>
          </cell>
          <cell r="AG420" t="str">
            <v>IFE</v>
          </cell>
          <cell r="AH420" t="str">
            <v>TEKLİ KAPI</v>
          </cell>
          <cell r="AI420" t="str">
            <v>M110-7085</v>
          </cell>
          <cell r="AJ420">
            <v>1</v>
          </cell>
          <cell r="AL420" t="str">
            <v/>
          </cell>
          <cell r="AM420" t="str">
            <v/>
          </cell>
          <cell r="AP420" t="str">
            <v/>
          </cell>
          <cell r="AQ420" t="str">
            <v/>
          </cell>
          <cell r="AT420" t="str">
            <v/>
          </cell>
          <cell r="AV420" t="str">
            <v/>
          </cell>
          <cell r="AW420" t="str">
            <v/>
          </cell>
          <cell r="AX420" t="str">
            <v/>
          </cell>
          <cell r="AZ420">
            <v>2</v>
          </cell>
          <cell r="BA420">
            <v>45433.291666666701</v>
          </cell>
        </row>
        <row r="421">
          <cell r="C421" t="str">
            <v>KAY5+6</v>
          </cell>
          <cell r="D421" t="str">
            <v>3872(1)</v>
          </cell>
          <cell r="E421" t="str">
            <v>P</v>
          </cell>
          <cell r="F421">
            <v>66101</v>
          </cell>
          <cell r="G421" t="str">
            <v>BOZ-KAY5+6-FF-420</v>
          </cell>
          <cell r="H421">
            <v>45453.341666666704</v>
          </cell>
          <cell r="I421" t="str">
            <v>Hat/Line</v>
          </cell>
          <cell r="J421" t="str">
            <v>Müşteri</v>
          </cell>
          <cell r="L421" t="str">
            <v>PA/PIS/CCTV</v>
          </cell>
          <cell r="M421" t="str">
            <v>3872 NOLU ARAÇ STADYUM DA FAKAT KAPI ÜSTÜ EKRANLAR DA HUNAT HATUNU GÖSTERİYOR. (RS HİZMET KALİTE GRUBUNDAN GELEN ARIZA)</v>
          </cell>
          <cell r="N421" t="str">
            <v>GÖRSEL YÖNETİM PC DONMUŞ RESETLENDİ. ARIZA DÜZELDİ.</v>
          </cell>
          <cell r="P421" t="str">
            <v>D-Arıza değil</v>
          </cell>
          <cell r="Q421" t="str">
            <v>B(Servisten çekmeye etki eden arıza)</v>
          </cell>
          <cell r="R421" t="str">
            <v>N.A(Yaralanma yok)</v>
          </cell>
          <cell r="S421" t="str">
            <v>(II) Aynı Araçta Tekrarlayan Arıza</v>
          </cell>
          <cell r="U421" t="str">
            <v>Tedarikçi</v>
          </cell>
          <cell r="V421" t="str">
            <v>ATAK ULAŞIM SAN.TİC.LTD.ŞTİ.</v>
          </cell>
          <cell r="W421" t="str">
            <v>Evet</v>
          </cell>
          <cell r="X421" t="str">
            <v>ATAK ULAŞIM SAN.TİC.LTD.ŞTİ.</v>
          </cell>
          <cell r="AD421" t="str">
            <v>*Arıza çözülecek</v>
          </cell>
          <cell r="AE421">
            <v>45453.416666666701</v>
          </cell>
          <cell r="AG421" t="str">
            <v>Atak</v>
          </cell>
          <cell r="AH421" t="str">
            <v>ONBOARD COMPUTER</v>
          </cell>
          <cell r="AI421" t="str">
            <v>E855-7029</v>
          </cell>
          <cell r="AJ421">
            <v>1</v>
          </cell>
          <cell r="AL421" t="str">
            <v/>
          </cell>
          <cell r="AM421" t="str">
            <v/>
          </cell>
          <cell r="AP421" t="str">
            <v/>
          </cell>
          <cell r="AQ421" t="str">
            <v/>
          </cell>
          <cell r="AT421" t="str">
            <v/>
          </cell>
          <cell r="AV421" t="str">
            <v/>
          </cell>
          <cell r="AW421" t="str">
            <v/>
          </cell>
          <cell r="AX421" t="str">
            <v/>
          </cell>
          <cell r="AZ421">
            <v>2</v>
          </cell>
          <cell r="BA421">
            <v>45453.5</v>
          </cell>
        </row>
        <row r="422">
          <cell r="C422" t="str">
            <v>KAY5+6</v>
          </cell>
          <cell r="D422" t="str">
            <v>3873(2)</v>
          </cell>
          <cell r="E422" t="str">
            <v>RA</v>
          </cell>
          <cell r="F422">
            <v>124450</v>
          </cell>
          <cell r="G422" t="str">
            <v>BOZ-KAY5+6-FF-421</v>
          </cell>
          <cell r="H422">
            <v>45319.604166666701</v>
          </cell>
          <cell r="I422" t="str">
            <v>Hat/Line</v>
          </cell>
          <cell r="J422" t="str">
            <v>BOZANKAYA - SSH</v>
          </cell>
          <cell r="L422" t="str">
            <v>PA/PIS/CCTV</v>
          </cell>
          <cell r="M422" t="str">
            <v>Kapı üstü ekranlar çalışmıyordu.</v>
          </cell>
          <cell r="N422" t="str">
            <v>Ekranların hiçbiri çalışmıyordu. Görsel yönetim PC ayarı bozulmuş. Bağlanmaya çalıştık bağlanamadık. Bağlanma esnasında mavi ekran arızası da verdi. Değişim yapıldı sorun çözüldü.</v>
          </cell>
          <cell r="P422" t="str">
            <v>D-Arıza değil</v>
          </cell>
          <cell r="Q422" t="str">
            <v>B(Servisten çekmeye etki eden arıza)</v>
          </cell>
          <cell r="R422" t="str">
            <v>N.A(Yaralanma yok)</v>
          </cell>
          <cell r="S422" t="str">
            <v>(I) İlk Defa Karşılaşılan Arıza</v>
          </cell>
          <cell r="U422" t="str">
            <v>Tedarikçi</v>
          </cell>
          <cell r="V422" t="str">
            <v>ATAK ULAŞIM SAN.TİC.LTD.ŞTİ.</v>
          </cell>
          <cell r="W422" t="str">
            <v>Evet</v>
          </cell>
          <cell r="X422" t="str">
            <v>ATAK ULAŞIM SAN.TİC.LTD.ŞTİ.</v>
          </cell>
          <cell r="AD422" t="str">
            <v>*Ekipman tamir edilecek</v>
          </cell>
          <cell r="AE422">
            <v>45685.729166666701</v>
          </cell>
          <cell r="AG422" t="str">
            <v>Atak</v>
          </cell>
          <cell r="AH422" t="str">
            <v>ONBOARD COMPUTER</v>
          </cell>
          <cell r="AI422" t="str">
            <v>E855-7029</v>
          </cell>
          <cell r="AJ422">
            <v>1</v>
          </cell>
          <cell r="AL422" t="str">
            <v/>
          </cell>
          <cell r="AM422" t="str">
            <v/>
          </cell>
          <cell r="AP422" t="str">
            <v/>
          </cell>
          <cell r="AQ422" t="str">
            <v/>
          </cell>
          <cell r="AT422" t="str">
            <v/>
          </cell>
          <cell r="AV422" t="str">
            <v/>
          </cell>
          <cell r="AW422" t="str">
            <v/>
          </cell>
          <cell r="AX422" t="str">
            <v/>
          </cell>
          <cell r="AZ422">
            <v>2</v>
          </cell>
          <cell r="BA422">
            <v>45319.739583333299</v>
          </cell>
        </row>
        <row r="423">
          <cell r="C423" t="str">
            <v>KAY5+6</v>
          </cell>
          <cell r="D423" t="str">
            <v>3875(4)</v>
          </cell>
          <cell r="E423" t="str">
            <v>MB</v>
          </cell>
          <cell r="F423">
            <v>47701</v>
          </cell>
          <cell r="G423" t="str">
            <v>BOZ-KAY5+6-FF-422</v>
          </cell>
          <cell r="H423">
            <v>45462.533333333296</v>
          </cell>
          <cell r="I423" t="str">
            <v>Hat/Line</v>
          </cell>
          <cell r="J423" t="str">
            <v>Müşteri</v>
          </cell>
          <cell r="L423" t="str">
            <v>ComboBox</v>
          </cell>
          <cell r="M423" t="str">
            <v>ARAÇ İVME KAYBI VE FRENLERDE FRENLEME KAYBI ŞİKAYETİ GELDİ. ARAÇ RESETLENİP 10 DAKİKA YEDEK OLARAK BEKLETİLDİ. SEFERİNE O ŞEKİLDE DEVAM EDEBİLDİ.</v>
          </cell>
          <cell r="N423" t="str">
            <v>İNVERTÖR ARIZASINDAKİ KABLOLAMA HATASI DÜZELTİLDİ. (28084, 19881 VE 27909 NUMARALI FORMLAR İLE KAPATILDI.)</v>
          </cell>
          <cell r="P423" t="str">
            <v>D-Arıza değil</v>
          </cell>
          <cell r="Q423" t="str">
            <v>B(Servisten çekmeye etki eden arıza)</v>
          </cell>
          <cell r="R423" t="str">
            <v>N.A(Yaralanma yok)</v>
          </cell>
          <cell r="S423" t="str">
            <v>(II) Aynı Araçta Tekrarlayan Arıza</v>
          </cell>
          <cell r="U423" t="str">
            <v>Tedarikçi</v>
          </cell>
          <cell r="V423" t="str">
            <v>MEDCOM SP. Z O.O.</v>
          </cell>
          <cell r="W423" t="str">
            <v>Evet</v>
          </cell>
          <cell r="X423" t="str">
            <v>MEDCOM SP. Z O.O.</v>
          </cell>
          <cell r="AD423" t="str">
            <v>*Ekipman tamir edilecek</v>
          </cell>
          <cell r="AE423">
            <v>45463.208333333299</v>
          </cell>
          <cell r="AG423" t="str">
            <v>Medcom</v>
          </cell>
          <cell r="AH423" t="str">
            <v>COMBO KUTUSU (+LHD) MEDCOM</v>
          </cell>
          <cell r="AI423" t="str">
            <v>P620-7023</v>
          </cell>
          <cell r="AJ423">
            <v>1</v>
          </cell>
          <cell r="AL423" t="str">
            <v/>
          </cell>
          <cell r="AM423" t="str">
            <v/>
          </cell>
          <cell r="AP423" t="str">
            <v/>
          </cell>
          <cell r="AQ423" t="str">
            <v/>
          </cell>
          <cell r="AT423" t="str">
            <v/>
          </cell>
          <cell r="AV423" t="str">
            <v/>
          </cell>
          <cell r="AW423" t="str">
            <v/>
          </cell>
          <cell r="AX423" t="str">
            <v/>
          </cell>
          <cell r="AZ423">
            <v>3</v>
          </cell>
          <cell r="BA423">
            <v>45463.541666666701</v>
          </cell>
        </row>
        <row r="424">
          <cell r="C424" t="str">
            <v>KAY5+6</v>
          </cell>
          <cell r="D424" t="str">
            <v>3875(4)</v>
          </cell>
          <cell r="E424" t="str">
            <v>MA</v>
          </cell>
          <cell r="F424">
            <v>49327</v>
          </cell>
          <cell r="G424" t="str">
            <v>BOZ-KAY5+6-FF-423</v>
          </cell>
          <cell r="H424">
            <v>45476.479166666701</v>
          </cell>
          <cell r="I424" t="str">
            <v>Hat/Line</v>
          </cell>
          <cell r="J424" t="str">
            <v>Müşteri</v>
          </cell>
          <cell r="L424" t="str">
            <v>PA/PIS/CCTV</v>
          </cell>
          <cell r="M424" t="str">
            <v>SOL VARIŞ YÖNÜ TABELASI ÇALIŞMIYOR.</v>
          </cell>
          <cell r="N424" t="str">
            <v>DEĞİŞİMİ YAPILDI.</v>
          </cell>
          <cell r="P424" t="str">
            <v>D-Arıza değil</v>
          </cell>
          <cell r="Q424" t="str">
            <v>B(Servisten çekmeye etki eden arıza)</v>
          </cell>
          <cell r="R424" t="str">
            <v>N.A(Yaralanma yok)</v>
          </cell>
          <cell r="S424" t="str">
            <v>(I) İlk Defa Karşılaşılan Arıza</v>
          </cell>
          <cell r="U424" t="str">
            <v>Tedarikçi</v>
          </cell>
          <cell r="V424" t="str">
            <v>Bozankaya</v>
          </cell>
          <cell r="W424" t="str">
            <v>Evet</v>
          </cell>
          <cell r="X424" t="str">
            <v>POLARİS ELEKTRONİK SAN. VE TİC. LTD</v>
          </cell>
          <cell r="AD424" t="str">
            <v>*Ekipman değiştirilecek</v>
          </cell>
          <cell r="AE424">
            <v>45476.5</v>
          </cell>
          <cell r="AG424" t="str">
            <v>POLARİS</v>
          </cell>
          <cell r="AH424" t="str">
            <v>LED BİLGİLENDİRME PANELİ</v>
          </cell>
          <cell r="AI424" t="str">
            <v>E840-7114</v>
          </cell>
          <cell r="AJ424">
            <v>1</v>
          </cell>
          <cell r="AL424" t="str">
            <v/>
          </cell>
          <cell r="AM424" t="str">
            <v/>
          </cell>
          <cell r="AP424" t="str">
            <v/>
          </cell>
          <cell r="AQ424" t="str">
            <v/>
          </cell>
          <cell r="AT424" t="str">
            <v/>
          </cell>
          <cell r="AV424" t="str">
            <v/>
          </cell>
          <cell r="AW424" t="str">
            <v/>
          </cell>
          <cell r="AX424" t="str">
            <v/>
          </cell>
          <cell r="AZ424">
            <v>2</v>
          </cell>
          <cell r="BA424">
            <v>45476.625</v>
          </cell>
        </row>
        <row r="425">
          <cell r="C425" t="str">
            <v>KAY5+6</v>
          </cell>
          <cell r="D425" t="str">
            <v>3874(3)</v>
          </cell>
          <cell r="E425" t="str">
            <v>MA</v>
          </cell>
          <cell r="F425">
            <v>122082</v>
          </cell>
          <cell r="G425" t="str">
            <v>BOZ-KAY5+6-FF-424</v>
          </cell>
          <cell r="H425">
            <v>45692.541666666701</v>
          </cell>
          <cell r="I425" t="str">
            <v>Hat/Line</v>
          </cell>
          <cell r="J425" t="str">
            <v>Müşteri</v>
          </cell>
          <cell r="L425" t="str">
            <v>PA/PIS/CCTV</v>
          </cell>
          <cell r="M425" t="str">
            <v>Cctv ekraninda renk kaymalari</v>
          </cell>
          <cell r="N425" t="str">
            <v>Ekran degisimi yapıldı</v>
          </cell>
          <cell r="P425" t="str">
            <v>C-Uyarı, sürüş devamlılığı</v>
          </cell>
          <cell r="Q425" t="str">
            <v>B(Servisten çekmeye etki eden arıza)</v>
          </cell>
          <cell r="R425" t="str">
            <v>N.A(Yaralanma yok)</v>
          </cell>
          <cell r="S425" t="str">
            <v>(III) Farklı Araçlarda Tekrarlayan Arıza</v>
          </cell>
          <cell r="U425" t="str">
            <v>Tedarikçi</v>
          </cell>
          <cell r="V425" t="str">
            <v>NSC</v>
          </cell>
          <cell r="W425" t="str">
            <v>Evet</v>
          </cell>
          <cell r="X425" t="str">
            <v>NSC TEKNOLOJİ ve İNŞAAT LTD.ŞTİ.</v>
          </cell>
          <cell r="AD425" t="str">
            <v>*Ekipman tamir edilecek</v>
          </cell>
          <cell r="AE425">
            <v>45692.583333333299</v>
          </cell>
          <cell r="AG425" t="str">
            <v>NSC</v>
          </cell>
          <cell r="AH425" t="str">
            <v>CCTV EKRANI</v>
          </cell>
          <cell r="AI425" t="str">
            <v>E810-7145</v>
          </cell>
          <cell r="AJ425">
            <v>1</v>
          </cell>
          <cell r="AL425" t="str">
            <v/>
          </cell>
          <cell r="AM425" t="str">
            <v/>
          </cell>
          <cell r="AP425" t="str">
            <v/>
          </cell>
          <cell r="AQ425" t="str">
            <v/>
          </cell>
          <cell r="AT425" t="str">
            <v/>
          </cell>
          <cell r="AV425" t="str">
            <v/>
          </cell>
          <cell r="AW425" t="str">
            <v/>
          </cell>
          <cell r="AX425" t="str">
            <v/>
          </cell>
          <cell r="AZ425" t="str">
            <v/>
          </cell>
          <cell r="BA425">
            <v>45692.625</v>
          </cell>
        </row>
        <row r="426">
          <cell r="C426" t="str">
            <v>KAY5+6</v>
          </cell>
          <cell r="D426" t="str">
            <v>3874(3)</v>
          </cell>
          <cell r="E426" t="str">
            <v>RA</v>
          </cell>
          <cell r="F426">
            <v>75092</v>
          </cell>
          <cell r="G426" t="str">
            <v>BOZ-KAY5+6-FF-425</v>
          </cell>
          <cell r="H426">
            <v>45478.464583333298</v>
          </cell>
          <cell r="I426" t="str">
            <v>Hat/Line</v>
          </cell>
          <cell r="J426" t="str">
            <v>Müşteri</v>
          </cell>
          <cell r="L426" t="str">
            <v>Kapı</v>
          </cell>
          <cell r="M426" t="str">
            <v>6 NOLU KAPI İZOLE EDİLDİ.</v>
          </cell>
          <cell r="N426" t="str">
            <v>6 NOLU KAPI PİNİ GERİ KAÇMIŞ SÖKÜLDÜ YENİDEN PİN BASILDI.</v>
          </cell>
          <cell r="P426" t="str">
            <v>C-Uyarı, sürüş devamlılığı</v>
          </cell>
          <cell r="Q426" t="str">
            <v>A(Hareket etmeyi engelleyen arıza)</v>
          </cell>
          <cell r="R426" t="str">
            <v>N.A(Yaralanma yok)</v>
          </cell>
          <cell r="S426" t="str">
            <v>(II) Aynı Araçta Tekrarlayan Arıza</v>
          </cell>
          <cell r="U426" t="str">
            <v>Bozankaya</v>
          </cell>
          <cell r="V426" t="str">
            <v>Üretim</v>
          </cell>
          <cell r="W426" t="str">
            <v>Evet</v>
          </cell>
          <cell r="X426" t="str">
            <v>KNORR-BREMSE GMBH DİVİSİON IFE AUTO</v>
          </cell>
          <cell r="AD426" t="str">
            <v>*Arıza çözülecek</v>
          </cell>
          <cell r="AE426">
            <v>45478.479166666701</v>
          </cell>
          <cell r="AG426" t="str">
            <v>IFE</v>
          </cell>
          <cell r="AH426" t="str">
            <v>PRM’LI ÇİFTLİ KAPI</v>
          </cell>
          <cell r="AI426" t="str">
            <v>M110-7082</v>
          </cell>
          <cell r="AJ426">
            <v>1</v>
          </cell>
          <cell r="AL426" t="str">
            <v/>
          </cell>
          <cell r="AM426" t="str">
            <v/>
          </cell>
          <cell r="AP426" t="str">
            <v/>
          </cell>
          <cell r="AQ426" t="str">
            <v/>
          </cell>
          <cell r="AT426" t="str">
            <v/>
          </cell>
          <cell r="AV426" t="str">
            <v/>
          </cell>
          <cell r="AW426" t="str">
            <v/>
          </cell>
          <cell r="AX426" t="str">
            <v/>
          </cell>
          <cell r="AZ426">
            <v>2</v>
          </cell>
          <cell r="BA426">
            <v>45478.583333333299</v>
          </cell>
        </row>
        <row r="427">
          <cell r="C427" t="str">
            <v>KAY5+6</v>
          </cell>
          <cell r="D427" t="str">
            <v>3872(1)</v>
          </cell>
          <cell r="E427" t="str">
            <v>MB</v>
          </cell>
          <cell r="F427">
            <v>70475</v>
          </cell>
          <cell r="G427" t="str">
            <v>BOZ-KAY5+6-FF-426</v>
          </cell>
          <cell r="H427">
            <v>45481.843055555597</v>
          </cell>
          <cell r="I427" t="str">
            <v>Hat/Line</v>
          </cell>
          <cell r="J427" t="str">
            <v>Müşteri</v>
          </cell>
          <cell r="L427" t="str">
            <v>Silecek</v>
          </cell>
          <cell r="M427" t="str">
            <v>SİLECEK ÇALIŞMIYOR.</v>
          </cell>
          <cell r="N427" t="str">
            <v>SİLECEK SUYU ATAN KISIM KIRILMIŞ DEĞİŞİM YAPILDI.</v>
          </cell>
          <cell r="P427" t="str">
            <v>D-Arıza değil</v>
          </cell>
          <cell r="Q427" t="str">
            <v>A(Hareket etmeyi engelleyen arıza)</v>
          </cell>
          <cell r="R427" t="str">
            <v>N.A(Yaralanma yok)</v>
          </cell>
          <cell r="S427" t="str">
            <v>(III) Farklı Araçlarda Tekrarlayan Arıza</v>
          </cell>
          <cell r="U427" t="str">
            <v>Tedarikçi</v>
          </cell>
          <cell r="V427" t="str">
            <v>Bozankaya</v>
          </cell>
          <cell r="W427" t="str">
            <v>Evet</v>
          </cell>
          <cell r="X427" t="str">
            <v>DENİZLER OTOMOTİV SAN. VE TİC.LTD.Ş</v>
          </cell>
          <cell r="AD427" t="str">
            <v>*Ekipman değiştirilecek</v>
          </cell>
          <cell r="AE427">
            <v>45482.208333333299</v>
          </cell>
          <cell r="AG427" t="str">
            <v>DENİZLER</v>
          </cell>
          <cell r="AH427" t="str">
            <v>SILECEK KOL KOMPLESI ANA KOL+YARDIMCI KO</v>
          </cell>
          <cell r="AI427" t="str">
            <v>M100-7069</v>
          </cell>
          <cell r="AJ427">
            <v>1</v>
          </cell>
          <cell r="AL427" t="str">
            <v/>
          </cell>
          <cell r="AM427" t="str">
            <v/>
          </cell>
          <cell r="AP427" t="str">
            <v/>
          </cell>
          <cell r="AQ427" t="str">
            <v/>
          </cell>
          <cell r="AT427" t="str">
            <v/>
          </cell>
          <cell r="AV427" t="str">
            <v/>
          </cell>
          <cell r="AW427" t="str">
            <v/>
          </cell>
          <cell r="AX427" t="str">
            <v/>
          </cell>
          <cell r="AZ427">
            <v>2</v>
          </cell>
          <cell r="BA427">
            <v>45482.291666666701</v>
          </cell>
        </row>
        <row r="428">
          <cell r="C428" t="str">
            <v>KAY5+6</v>
          </cell>
          <cell r="D428" t="str">
            <v>3879(8)</v>
          </cell>
          <cell r="E428" t="str">
            <v>MA , MB , RA , RB , P</v>
          </cell>
          <cell r="F428">
            <v>35010</v>
          </cell>
          <cell r="G428" t="str">
            <v>BOZ-KAY5+6-FF-427</v>
          </cell>
          <cell r="H428">
            <v>45484.320138888899</v>
          </cell>
          <cell r="I428" t="str">
            <v>Hat/Line</v>
          </cell>
          <cell r="J428" t="str">
            <v>Müşteri</v>
          </cell>
          <cell r="L428" t="str">
            <v>PA/PIS/CCTV</v>
          </cell>
          <cell r="M428" t="str">
            <v>10.07.2024 TARİHİNDE YAPILAN SAHA DENETİMİNDE 3879 NUMARALI ARACIN SAAT: 09:28 DE KAPI ÜSTÜ EKRANLARININ ÇALIŞMADIĞI TESPİT EDİLMİŞTİR.</v>
          </cell>
          <cell r="N428" t="str">
            <v>GYP BİLGİSAYARI DONMUŞ RESETLENDİ.</v>
          </cell>
          <cell r="P428" t="str">
            <v>D-Arıza değil</v>
          </cell>
          <cell r="Q428" t="str">
            <v>B(Servisten çekmeye etki eden arıza)</v>
          </cell>
          <cell r="R428" t="str">
            <v>N.A(Yaralanma yok)</v>
          </cell>
          <cell r="S428" t="str">
            <v>(II) Aynı Araçta Tekrarlayan Arıza</v>
          </cell>
          <cell r="U428" t="str">
            <v>Tedarikçi</v>
          </cell>
          <cell r="V428" t="str">
            <v>ATAK ULAŞIM SAN.TİC.LTD.ŞTİ.</v>
          </cell>
          <cell r="W428" t="str">
            <v>Evet</v>
          </cell>
          <cell r="X428" t="str">
            <v>ATAK ULAŞIM SAN.TİC.LTD.ŞTİ.</v>
          </cell>
          <cell r="AD428" t="str">
            <v>*Arıza çözülecek</v>
          </cell>
          <cell r="AE428">
            <v>45484.416666666701</v>
          </cell>
          <cell r="AG428" t="str">
            <v>Atak</v>
          </cell>
          <cell r="AH428" t="str">
            <v>STRETCH LCD EKRAN</v>
          </cell>
          <cell r="AI428" t="str">
            <v>E410-7003</v>
          </cell>
          <cell r="AJ428">
            <v>1</v>
          </cell>
          <cell r="AL428" t="str">
            <v/>
          </cell>
          <cell r="AM428" t="str">
            <v/>
          </cell>
          <cell r="AP428" t="str">
            <v/>
          </cell>
          <cell r="AQ428" t="str">
            <v/>
          </cell>
          <cell r="AT428" t="str">
            <v/>
          </cell>
          <cell r="AV428" t="str">
            <v/>
          </cell>
          <cell r="AW428" t="str">
            <v/>
          </cell>
          <cell r="AX428" t="str">
            <v/>
          </cell>
          <cell r="AZ428">
            <v>1</v>
          </cell>
          <cell r="BA428">
            <v>45484.458333333299</v>
          </cell>
        </row>
        <row r="429">
          <cell r="C429" t="str">
            <v>KAY5+6</v>
          </cell>
          <cell r="D429" t="str">
            <v>3882(11)</v>
          </cell>
          <cell r="E429" t="str">
            <v>MB</v>
          </cell>
          <cell r="F429">
            <v>10495</v>
          </cell>
          <cell r="G429" t="str">
            <v>BOZ-KAY5+6-FF-428</v>
          </cell>
          <cell r="H429">
            <v>45490.318749999999</v>
          </cell>
          <cell r="I429" t="str">
            <v>Hat/Line</v>
          </cell>
          <cell r="J429" t="str">
            <v>Müşteri</v>
          </cell>
          <cell r="L429" t="str">
            <v>HVAC Sürücü</v>
          </cell>
          <cell r="M429" t="str">
            <v>KABİN KLİMASI YETERSİZ</v>
          </cell>
          <cell r="N429" t="str">
            <v>MASTERCARD RESETLENDİ, SORUN GÖRÜLMEDİ</v>
          </cell>
          <cell r="P429" t="str">
            <v>D-Arıza değil</v>
          </cell>
          <cell r="Q429" t="str">
            <v>B(Servisten çekmeye etki eden arıza)</v>
          </cell>
          <cell r="R429" t="str">
            <v>N.A(Yaralanma yok)</v>
          </cell>
          <cell r="S429" t="str">
            <v>(III) Farklı Araçlarda Tekrarlayan Arıza</v>
          </cell>
          <cell r="U429" t="str">
            <v>Tedarikçi</v>
          </cell>
          <cell r="V429" t="str">
            <v>ELTESAN ELEKTRO MEKANİK SOĞUTMA SAN</v>
          </cell>
          <cell r="W429" t="str">
            <v>Evet</v>
          </cell>
          <cell r="X429" t="str">
            <v>ELTESAN ELEKTRO MEKANİK SOĞUTMA SAN</v>
          </cell>
          <cell r="AD429" t="str">
            <v>*Arıza çözülecek</v>
          </cell>
          <cell r="AE429">
            <v>45490.354166666701</v>
          </cell>
          <cell r="AG429" t="str">
            <v>Eltesan</v>
          </cell>
          <cell r="AH429" t="str">
            <v>KLIMA UNITESİ /Eltesan/Hispacold 41,5 kW</v>
          </cell>
          <cell r="AI429" t="str">
            <v>H500-7240</v>
          </cell>
          <cell r="AJ429">
            <v>1</v>
          </cell>
          <cell r="AL429" t="str">
            <v/>
          </cell>
          <cell r="AM429" t="str">
            <v/>
          </cell>
          <cell r="AP429" t="str">
            <v/>
          </cell>
          <cell r="AQ429" t="str">
            <v/>
          </cell>
          <cell r="AT429" t="str">
            <v/>
          </cell>
          <cell r="AV429" t="str">
            <v/>
          </cell>
          <cell r="AW429" t="str">
            <v/>
          </cell>
          <cell r="AX429" t="str">
            <v/>
          </cell>
          <cell r="AZ429">
            <v>2</v>
          </cell>
          <cell r="BA429">
            <v>45490.416666666701</v>
          </cell>
        </row>
        <row r="430">
          <cell r="C430" t="str">
            <v>KAY5+6</v>
          </cell>
          <cell r="D430" t="str">
            <v>3875(4)</v>
          </cell>
          <cell r="E430" t="str">
            <v>MA</v>
          </cell>
          <cell r="F430">
            <v>52280</v>
          </cell>
          <cell r="G430" t="str">
            <v>BOZ-KAY5+6-FF-429</v>
          </cell>
          <cell r="H430">
            <v>45490.295138888898</v>
          </cell>
          <cell r="I430" t="str">
            <v>Hat/Line</v>
          </cell>
          <cell r="J430" t="str">
            <v>Müşteri</v>
          </cell>
          <cell r="L430" t="str">
            <v>HVAC Sürücü</v>
          </cell>
          <cell r="M430" t="str">
            <v>CA KABİN KLİMASI YETERSİZ SOĞUTMA YAPMIYOR.</v>
          </cell>
          <cell r="N430" t="str">
            <v>MASTERCARD RESETLENDİ SORUN GİDERİLDİ.</v>
          </cell>
          <cell r="P430" t="str">
            <v>D-Arıza değil</v>
          </cell>
          <cell r="Q430" t="str">
            <v>B(Servisten çekmeye etki eden arıza)</v>
          </cell>
          <cell r="R430" t="str">
            <v>N.A(Yaralanma yok)</v>
          </cell>
          <cell r="S430" t="str">
            <v>(III) Farklı Araçlarda Tekrarlayan Arıza</v>
          </cell>
          <cell r="U430" t="str">
            <v>Tedarikçi</v>
          </cell>
          <cell r="V430" t="str">
            <v>ELTESAN ELEKTRO MEKANİK SOĞUTMA SAN</v>
          </cell>
          <cell r="W430" t="str">
            <v>Evet</v>
          </cell>
          <cell r="X430" t="str">
            <v>ELTESAN ELEKTRO MEKANİK SOĞUTMA SAN</v>
          </cell>
          <cell r="AD430" t="str">
            <v>*Arıza çözülecek</v>
          </cell>
          <cell r="AE430">
            <v>45490.3125</v>
          </cell>
          <cell r="AG430" t="str">
            <v>Eltesan</v>
          </cell>
          <cell r="AH430" t="str">
            <v>KLIMA UNITESİ /Eltesan/Hispacold 41,5 kW</v>
          </cell>
          <cell r="AI430" t="str">
            <v>H500-7240</v>
          </cell>
          <cell r="AJ430">
            <v>1</v>
          </cell>
          <cell r="AL430" t="str">
            <v/>
          </cell>
          <cell r="AM430" t="str">
            <v/>
          </cell>
          <cell r="AP430" t="str">
            <v/>
          </cell>
          <cell r="AQ430" t="str">
            <v/>
          </cell>
          <cell r="AT430" t="str">
            <v/>
          </cell>
          <cell r="AV430" t="str">
            <v/>
          </cell>
          <cell r="AW430" t="str">
            <v/>
          </cell>
          <cell r="AX430" t="str">
            <v/>
          </cell>
          <cell r="AZ430">
            <v>2</v>
          </cell>
          <cell r="BA430">
            <v>45490.375</v>
          </cell>
        </row>
        <row r="431">
          <cell r="C431" t="str">
            <v>KAY5+6</v>
          </cell>
          <cell r="D431" t="str">
            <v>3877(6)</v>
          </cell>
          <cell r="E431" t="str">
            <v>MA</v>
          </cell>
          <cell r="F431">
            <v>71297</v>
          </cell>
          <cell r="G431" t="str">
            <v>BOZ-KAY5+6-FF-430</v>
          </cell>
          <cell r="H431">
            <v>45693.581250000003</v>
          </cell>
          <cell r="I431" t="str">
            <v>Hat/Line</v>
          </cell>
          <cell r="J431" t="str">
            <v>Müşteri</v>
          </cell>
          <cell r="L431" t="str">
            <v>ComboBox</v>
          </cell>
          <cell r="M431" t="str">
            <v>DURUŞ VE KALKIŞLARDA SARSINTI VE TİTREME YAPIYOR İNVERTER-3 ARIZALI BİLGİSİ GELDİ</v>
          </cell>
          <cell r="N431" t="str">
            <v>ARACIN MOTOR KONNEKTÖR KABLOLARI İNCELENDİ. KOMBO BOX İÇERİSİNDEKİ ANAKART VE IGBT KARTLAR İNCELENDİ X3-2 FAZINA GİDEN IGBT DRİVER KARTINDA SORUN OLDUĞU GÖRÜLDÜ DEĞİŞİMİ YAPIDI SORUN GİDERİLDİ</v>
          </cell>
          <cell r="P431" t="str">
            <v>A-Sürüşü engeller</v>
          </cell>
          <cell r="Q431" t="str">
            <v>B(Servisten çekmeye etki eden arıza)</v>
          </cell>
          <cell r="R431" t="str">
            <v>N.A(Yaralanma yok)</v>
          </cell>
          <cell r="S431" t="str">
            <v>(II) Aynı Araçta Tekrarlayan Arıza</v>
          </cell>
          <cell r="U431" t="str">
            <v>Tedarikçi</v>
          </cell>
          <cell r="V431" t="str">
            <v>MEDCOM SP. Z O.O.</v>
          </cell>
          <cell r="W431" t="str">
            <v>Evet</v>
          </cell>
          <cell r="X431" t="str">
            <v>MEDCOM SP. Z O.O.</v>
          </cell>
          <cell r="AD431" t="str">
            <v>*Ekipman değiştirilecek</v>
          </cell>
          <cell r="AE431">
            <v>45698.208333333299</v>
          </cell>
          <cell r="AG431" t="str">
            <v>MEDCOM</v>
          </cell>
          <cell r="AH431" t="str">
            <v>COMBO KUTUSU (+LHD) MEDCOM</v>
          </cell>
          <cell r="AI431" t="str">
            <v>P620-7023</v>
          </cell>
          <cell r="AJ431">
            <v>1</v>
          </cell>
          <cell r="AL431" t="str">
            <v/>
          </cell>
          <cell r="AM431" t="str">
            <v/>
          </cell>
          <cell r="AP431" t="str">
            <v/>
          </cell>
          <cell r="AQ431" t="str">
            <v/>
          </cell>
          <cell r="AT431" t="str">
            <v/>
          </cell>
          <cell r="AV431" t="str">
            <v/>
          </cell>
          <cell r="AW431" t="str">
            <v/>
          </cell>
          <cell r="AX431" t="str">
            <v/>
          </cell>
          <cell r="AZ431">
            <v>1</v>
          </cell>
          <cell r="BA431">
            <v>45698.625</v>
          </cell>
        </row>
        <row r="432">
          <cell r="C432" t="str">
            <v>KAY5+6</v>
          </cell>
          <cell r="D432" t="str">
            <v>3872(1)</v>
          </cell>
          <cell r="E432" t="str">
            <v>MB</v>
          </cell>
          <cell r="F432">
            <v>110017</v>
          </cell>
          <cell r="G432" t="str">
            <v>BOZ-KAY5+6-FF-431</v>
          </cell>
          <cell r="H432">
            <v>45699.25</v>
          </cell>
          <cell r="I432" t="str">
            <v>Hat/Line</v>
          </cell>
          <cell r="J432" t="str">
            <v>Müşteri</v>
          </cell>
          <cell r="L432" t="str">
            <v>E-Kabinet</v>
          </cell>
          <cell r="M432" t="str">
            <v>Zil motoru çalışmıyor</v>
          </cell>
          <cell r="N432" t="str">
            <v>Zil değişimi yapıldı</v>
          </cell>
          <cell r="P432" t="str">
            <v>C-Uyarı, sürüş devamlılığı</v>
          </cell>
          <cell r="Q432" t="str">
            <v>B(Servisten çekmeye etki eden arıza)</v>
          </cell>
          <cell r="R432" t="str">
            <v>N.A(Yaralanma yok)</v>
          </cell>
          <cell r="S432" t="str">
            <v>(II) Aynı Araçta Tekrarlayan Arıza</v>
          </cell>
          <cell r="U432" t="str">
            <v>Tedarikçi</v>
          </cell>
          <cell r="V432" t="str">
            <v>Bozankaya</v>
          </cell>
          <cell r="W432" t="str">
            <v>Evet</v>
          </cell>
          <cell r="X432" t="str">
            <v>ALFA UNİON, A.S.</v>
          </cell>
          <cell r="AD432" t="str">
            <v>*Ekipman tamir edilecek</v>
          </cell>
          <cell r="AE432">
            <v>45699.25</v>
          </cell>
          <cell r="AG432" t="str">
            <v>Bozankaya</v>
          </cell>
          <cell r="AH432" t="str">
            <v>ALFA UNION ZIL</v>
          </cell>
          <cell r="AI432" t="str">
            <v>E385-7001</v>
          </cell>
          <cell r="AJ432">
            <v>1</v>
          </cell>
          <cell r="AL432" t="str">
            <v/>
          </cell>
          <cell r="AM432" t="str">
            <v/>
          </cell>
          <cell r="AP432" t="str">
            <v/>
          </cell>
          <cell r="AQ432" t="str">
            <v/>
          </cell>
          <cell r="AT432" t="str">
            <v/>
          </cell>
          <cell r="AV432" t="str">
            <v/>
          </cell>
          <cell r="AW432" t="str">
            <v/>
          </cell>
          <cell r="AX432" t="str">
            <v/>
          </cell>
          <cell r="AZ432">
            <v>1</v>
          </cell>
          <cell r="BA432">
            <v>45699.291666666701</v>
          </cell>
        </row>
        <row r="433">
          <cell r="C433" t="str">
            <v>KAY5+6</v>
          </cell>
          <cell r="D433" t="str">
            <v>3877(6)</v>
          </cell>
          <cell r="E433" t="str">
            <v>P</v>
          </cell>
          <cell r="F433">
            <v>71300</v>
          </cell>
          <cell r="G433" t="str">
            <v>BOZ-KAY5+6-FF-432</v>
          </cell>
          <cell r="H433">
            <v>45701.222222222197</v>
          </cell>
          <cell r="I433" t="str">
            <v>Hat/Line</v>
          </cell>
          <cell r="J433" t="str">
            <v>Müşteri</v>
          </cell>
          <cell r="L433" t="str">
            <v>Fren</v>
          </cell>
          <cell r="M433" t="str">
            <v>Fb-09 fren arizasi</v>
          </cell>
          <cell r="N433" t="str">
            <v>Hpcu degisimi yapıldı</v>
          </cell>
          <cell r="P433" t="str">
            <v>B-Hız veya güç azalması</v>
          </cell>
          <cell r="Q433" t="str">
            <v>A(Hareket etmeyi engelleyen arıza)</v>
          </cell>
          <cell r="R433" t="str">
            <v>N.A(Yaralanma yok)</v>
          </cell>
          <cell r="S433" t="str">
            <v>(II) Aynı Araçta Tekrarlayan Arıza</v>
          </cell>
          <cell r="U433" t="str">
            <v>Tedarikçi</v>
          </cell>
          <cell r="V433" t="str">
            <v>HANNING &amp; KAHL GMBH &amp; CO.KG</v>
          </cell>
          <cell r="W433" t="str">
            <v>Evet</v>
          </cell>
          <cell r="X433" t="str">
            <v>HANNING &amp; KAHL GMBH &amp; CO.KG</v>
          </cell>
          <cell r="AD433" t="str">
            <v>*Ekipman tamir edilecek</v>
          </cell>
          <cell r="AE433">
            <v>45703.224305555603</v>
          </cell>
          <cell r="AG433" t="str">
            <v>HANNING&amp;KAHL</v>
          </cell>
          <cell r="AH433" t="str">
            <v>XHidrolik Ünite HZY-K140-PR</v>
          </cell>
          <cell r="AI433" t="str">
            <v>S306-7002</v>
          </cell>
          <cell r="AJ433">
            <v>1</v>
          </cell>
          <cell r="AL433" t="str">
            <v/>
          </cell>
          <cell r="AM433" t="str">
            <v/>
          </cell>
          <cell r="AP433" t="str">
            <v/>
          </cell>
          <cell r="AQ433" t="str">
            <v/>
          </cell>
          <cell r="AT433" t="str">
            <v/>
          </cell>
          <cell r="AV433" t="str">
            <v/>
          </cell>
          <cell r="AW433" t="str">
            <v/>
          </cell>
          <cell r="AX433" t="str">
            <v/>
          </cell>
          <cell r="AZ433">
            <v>2</v>
          </cell>
          <cell r="BA433">
            <v>45703.520833333299</v>
          </cell>
        </row>
        <row r="434">
          <cell r="C434" t="str">
            <v>KAY5+6</v>
          </cell>
          <cell r="D434" t="str">
            <v>3875(4)</v>
          </cell>
          <cell r="E434" t="str">
            <v>MB</v>
          </cell>
          <cell r="F434">
            <v>95250</v>
          </cell>
          <cell r="G434" t="str">
            <v>BOZ-KAY5+6-FF-433</v>
          </cell>
          <cell r="H434">
            <v>45693.4375</v>
          </cell>
          <cell r="I434" t="str">
            <v>Hat/Line</v>
          </cell>
          <cell r="J434" t="str">
            <v>Müşteri</v>
          </cell>
          <cell r="L434" t="str">
            <v>Fren</v>
          </cell>
          <cell r="M434" t="str">
            <v>Fb-09 fren arızası verdi</v>
          </cell>
          <cell r="N434" t="str">
            <v>Hpcu değişimi yapıldı</v>
          </cell>
          <cell r="P434" t="str">
            <v>B-Hız veya güç azalması</v>
          </cell>
          <cell r="Q434" t="str">
            <v>B(Servisten çekmeye etki eden arıza)</v>
          </cell>
          <cell r="R434" t="str">
            <v>N.A(Yaralanma yok)</v>
          </cell>
          <cell r="S434" t="str">
            <v>(II) Aynı Araçta Tekrarlayan Arıza</v>
          </cell>
          <cell r="U434" t="str">
            <v>Tedarikçi</v>
          </cell>
          <cell r="V434" t="str">
            <v>HANNING &amp; KAHL GMBH &amp; CO.KG</v>
          </cell>
          <cell r="W434" t="str">
            <v>Evet</v>
          </cell>
          <cell r="X434" t="str">
            <v>HANNING &amp; KAHL GMBH &amp; CO.KG</v>
          </cell>
          <cell r="AD434" t="str">
            <v>*Ekipman tamir edilecek</v>
          </cell>
          <cell r="AE434">
            <v>45693.479166666701</v>
          </cell>
          <cell r="AG434" t="str">
            <v>HANNING&amp;KAHL</v>
          </cell>
          <cell r="AH434" t="str">
            <v>XHidrolik Ünite HZY-K100-DPR</v>
          </cell>
          <cell r="AI434" t="str">
            <v>S306-7001</v>
          </cell>
          <cell r="AJ434">
            <v>1</v>
          </cell>
          <cell r="AL434" t="str">
            <v/>
          </cell>
          <cell r="AM434" t="str">
            <v/>
          </cell>
          <cell r="AP434" t="str">
            <v/>
          </cell>
          <cell r="AQ434" t="str">
            <v/>
          </cell>
          <cell r="AT434" t="str">
            <v/>
          </cell>
          <cell r="AV434" t="str">
            <v/>
          </cell>
          <cell r="AW434" t="str">
            <v/>
          </cell>
          <cell r="AX434" t="str">
            <v/>
          </cell>
          <cell r="AZ434">
            <v>2</v>
          </cell>
          <cell r="BA434">
            <v>45693.6875</v>
          </cell>
        </row>
        <row r="435">
          <cell r="C435" t="str">
            <v>KAY5+6</v>
          </cell>
          <cell r="D435" t="str">
            <v>3872(1)</v>
          </cell>
          <cell r="E435" t="str">
            <v>MB</v>
          </cell>
          <cell r="F435">
            <v>110332</v>
          </cell>
          <cell r="G435" t="str">
            <v>BOZ-KAY5+6-FF-434</v>
          </cell>
          <cell r="H435">
            <v>45705.192361111098</v>
          </cell>
          <cell r="I435" t="str">
            <v>Hat/Line</v>
          </cell>
          <cell r="J435" t="str">
            <v>Müşteri</v>
          </cell>
          <cell r="L435" t="str">
            <v>E-Kabinet</v>
          </cell>
          <cell r="M435" t="str">
            <v>3872 NUMARALI ARAÇ CB KABİN OTOMATİK ANONS SİSTEMİ ÇALIŞMIYOR</v>
          </cell>
          <cell r="N435" t="str">
            <v>ODOMETRE RÖLESİ (-RA-K06) KONTROL EDİLDİĞİNDE ÇALIŞMADIĞI GÖRÜLDÜ. YAPILAN KONTROLEDE -RA-DCA3 RÖLESİNİN ÇEKMEDİĞİ TESPİT EDİLDİ. -FC-DCA3 RÖLESİNİN 4 VE 6 NUMARALI AYAKLARININ ENERJİ GEÇİRMEDİĞİ GÖRÜLDÜ RÖLE DEĞİŞİMİ YAPILDI</v>
          </cell>
          <cell r="P435" t="str">
            <v>C-Uyarı, sürüş devamlılığı</v>
          </cell>
          <cell r="Q435" t="str">
            <v>C(Sisteme etki etmeyen arıza)</v>
          </cell>
          <cell r="R435" t="str">
            <v>N.A(Yaralanma yok)</v>
          </cell>
          <cell r="S435" t="str">
            <v>(I) İlk Defa Karşılaşılan Arıza</v>
          </cell>
          <cell r="U435" t="str">
            <v>Tedarikçi</v>
          </cell>
          <cell r="V435" t="str">
            <v>Bozankaya</v>
          </cell>
          <cell r="W435" t="str">
            <v>Evet</v>
          </cell>
          <cell r="X435" t="str">
            <v>AYPA MÜHENDİSLİK PROJE DANIŞMANLIK</v>
          </cell>
          <cell r="AD435" t="str">
            <v>*Ekipman değiştirilecek</v>
          </cell>
          <cell r="AE435">
            <v>45705.208333333299</v>
          </cell>
          <cell r="AG435" t="str">
            <v>Bozankaya</v>
          </cell>
          <cell r="AH435" t="str">
            <v>10A-2CO RÖLE</v>
          </cell>
          <cell r="AI435" t="str">
            <v>E110-7327</v>
          </cell>
          <cell r="AJ435">
            <v>1</v>
          </cell>
          <cell r="AL435" t="str">
            <v/>
          </cell>
          <cell r="AM435" t="str">
            <v/>
          </cell>
          <cell r="AP435" t="str">
            <v/>
          </cell>
          <cell r="AQ435" t="str">
            <v/>
          </cell>
          <cell r="AT435" t="str">
            <v/>
          </cell>
          <cell r="AV435" t="str">
            <v/>
          </cell>
          <cell r="AW435" t="str">
            <v/>
          </cell>
          <cell r="AX435" t="str">
            <v/>
          </cell>
          <cell r="AZ435">
            <v>1</v>
          </cell>
          <cell r="BA435">
            <v>45705.25</v>
          </cell>
        </row>
        <row r="436">
          <cell r="C436" t="str">
            <v>KAY5+6</v>
          </cell>
          <cell r="D436" t="str">
            <v>3880(9)</v>
          </cell>
          <cell r="E436" t="str">
            <v>P</v>
          </cell>
          <cell r="F436">
            <v>81552</v>
          </cell>
          <cell r="G436" t="str">
            <v>BOZ-KAY5+6-FF-435</v>
          </cell>
          <cell r="H436">
            <v>45723.221527777801</v>
          </cell>
          <cell r="I436" t="str">
            <v>Depo/Depot</v>
          </cell>
          <cell r="J436" t="str">
            <v>BOZANKAYA - SSH</v>
          </cell>
          <cell r="L436" t="str">
            <v>Boji</v>
          </cell>
          <cell r="M436" t="str">
            <v>Rot kolunun somunu çok sıkıldıği gevşetilemedi bu yüzden kesmek zorunda kaldik</v>
          </cell>
          <cell r="N436" t="str">
            <v>Rot kolu değişimi yapıldı</v>
          </cell>
          <cell r="P436" t="str">
            <v>A-Sürüşü engeller</v>
          </cell>
          <cell r="Q436" t="str">
            <v>A(Hareket etmeyi engelleyen arıza)</v>
          </cell>
          <cell r="R436" t="str">
            <v>N.A(Yaralanma yok)</v>
          </cell>
          <cell r="S436" t="str">
            <v>(I) İlk Defa Karşılaşılan Arıza</v>
          </cell>
          <cell r="U436" t="str">
            <v>Bozankaya</v>
          </cell>
          <cell r="V436" t="str">
            <v>Üretim</v>
          </cell>
          <cell r="W436" t="str">
            <v>Evet</v>
          </cell>
          <cell r="X436" t="str">
            <v>DİTAŞ DOĞAN YEDEK PARÇA İMALAT ve T</v>
          </cell>
          <cell r="AD436" t="str">
            <v>*Ekipman değiştirilecek</v>
          </cell>
          <cell r="AE436">
            <v>45723.222916666702</v>
          </cell>
          <cell r="AG436" t="str">
            <v>Bozankaya</v>
          </cell>
          <cell r="AH436" t="str">
            <v>DENGE KOLU ROTU</v>
          </cell>
          <cell r="AI436" t="str">
            <v>B100-7336</v>
          </cell>
          <cell r="AJ436">
            <v>1</v>
          </cell>
          <cell r="AL436" t="str">
            <v/>
          </cell>
          <cell r="AM436" t="str">
            <v/>
          </cell>
          <cell r="AP436" t="str">
            <v/>
          </cell>
          <cell r="AQ436" t="str">
            <v/>
          </cell>
          <cell r="AT436" t="str">
            <v/>
          </cell>
          <cell r="AV436" t="str">
            <v/>
          </cell>
          <cell r="AW436" t="str">
            <v/>
          </cell>
          <cell r="AX436" t="str">
            <v/>
          </cell>
          <cell r="AZ436">
            <v>2</v>
          </cell>
          <cell r="BA436">
            <v>45726.224999999999</v>
          </cell>
        </row>
        <row r="437">
          <cell r="C437" t="str">
            <v>KAY5+6</v>
          </cell>
          <cell r="D437" t="str">
            <v>3880(9)</v>
          </cell>
          <cell r="E437" t="str">
            <v>MA</v>
          </cell>
          <cell r="F437">
            <v>81562</v>
          </cell>
          <cell r="G437" t="str">
            <v>BOZ-KAY5+6-FF-436</v>
          </cell>
          <cell r="H437">
            <v>45730.520833333299</v>
          </cell>
          <cell r="I437" t="str">
            <v>Depo/Depot</v>
          </cell>
          <cell r="J437" t="str">
            <v>Müşteri</v>
          </cell>
          <cell r="L437" t="str">
            <v>PA/PIS/CCTV</v>
          </cell>
          <cell r="M437" t="str">
            <v>American megatrends ekrani geliyor fakat geri kapanıyor windows ekranı gelmiyor</v>
          </cell>
          <cell r="N437" t="str">
            <v>Cctv değişimi yapıldı</v>
          </cell>
          <cell r="P437" t="str">
            <v>C-Uyarı, sürüş devamlılığı</v>
          </cell>
          <cell r="Q437" t="str">
            <v>B(Servisten çekmeye etki eden arıza)</v>
          </cell>
          <cell r="R437" t="str">
            <v>N.A(Yaralanma yok)</v>
          </cell>
          <cell r="S437" t="str">
            <v>(II) Aynı Araçta Tekrarlayan Arıza</v>
          </cell>
          <cell r="U437" t="str">
            <v>Tedarikçi</v>
          </cell>
          <cell r="V437" t="str">
            <v>NSC</v>
          </cell>
          <cell r="W437" t="str">
            <v>Evet</v>
          </cell>
          <cell r="X437" t="str">
            <v>NSC TEKNOLOJİ ve İNŞAAT LTD.ŞTİ.</v>
          </cell>
          <cell r="AD437" t="str">
            <v>*Ekipman tamir edilecek</v>
          </cell>
          <cell r="AE437">
            <v>45730.520833333299</v>
          </cell>
          <cell r="AG437" t="str">
            <v>NSC</v>
          </cell>
          <cell r="AH437" t="str">
            <v>CCTV EKRANI</v>
          </cell>
          <cell r="AI437" t="str">
            <v>E810-7145</v>
          </cell>
          <cell r="AJ437">
            <v>1</v>
          </cell>
          <cell r="AL437">
            <v>45730.654166666704</v>
          </cell>
          <cell r="AM437" t="str">
            <v/>
          </cell>
          <cell r="AP437" t="str">
            <v/>
          </cell>
          <cell r="AQ437" t="str">
            <v>20231001040</v>
          </cell>
          <cell r="AT437" t="str">
            <v/>
          </cell>
          <cell r="AV437" t="str">
            <v/>
          </cell>
          <cell r="AW437" t="str">
            <v/>
          </cell>
          <cell r="AX437" t="str">
            <v/>
          </cell>
          <cell r="AZ437">
            <v>1</v>
          </cell>
          <cell r="BA437">
            <v>45730.541666666701</v>
          </cell>
        </row>
        <row r="438">
          <cell r="C438" t="str">
            <v>KAY5+6</v>
          </cell>
          <cell r="D438" t="str">
            <v>3880(9)</v>
          </cell>
          <cell r="E438" t="str">
            <v>MA</v>
          </cell>
          <cell r="F438">
            <v>81556</v>
          </cell>
          <cell r="G438" t="str">
            <v>BOZ-KAY5+6-FF-437</v>
          </cell>
          <cell r="H438">
            <v>45731.289583333302</v>
          </cell>
          <cell r="I438" t="str">
            <v>Depo/Depot</v>
          </cell>
          <cell r="J438" t="str">
            <v>BOZANKAYA - SSH</v>
          </cell>
          <cell r="L438" t="str">
            <v>PA/PIS/CCTV</v>
          </cell>
          <cell r="M438" t="str">
            <v>Ekran camı kırık</v>
          </cell>
          <cell r="N438" t="str">
            <v>Değişim</v>
          </cell>
          <cell r="P438" t="str">
            <v>C-Uyarı, sürüş devamlılığı</v>
          </cell>
          <cell r="Q438" t="str">
            <v>B(Servisten çekmeye etki eden arıza)</v>
          </cell>
          <cell r="R438" t="str">
            <v>N.A(Yaralanma yok)</v>
          </cell>
          <cell r="S438" t="str">
            <v>(I) İlk Defa Karşılaşılan Arıza</v>
          </cell>
          <cell r="U438" t="str">
            <v>Bozankaya</v>
          </cell>
          <cell r="V438" t="str">
            <v>Üretim</v>
          </cell>
          <cell r="W438" t="str">
            <v>Evet</v>
          </cell>
          <cell r="X438" t="str">
            <v>NSC TEKNOLOJİ ve İNŞAAT LTD.ŞTİ.</v>
          </cell>
          <cell r="AD438" t="str">
            <v>*Ekipman değiştirilecek</v>
          </cell>
          <cell r="AE438">
            <v>45731.2902777778</v>
          </cell>
          <cell r="AG438" t="str">
            <v>NSC</v>
          </cell>
          <cell r="AH438" t="str">
            <v>CCTV EKRANI</v>
          </cell>
          <cell r="AI438" t="str">
            <v>E810-7145</v>
          </cell>
          <cell r="AJ438">
            <v>1</v>
          </cell>
          <cell r="AL438" t="str">
            <v/>
          </cell>
          <cell r="AM438" t="str">
            <v/>
          </cell>
          <cell r="AP438" t="str">
            <v/>
          </cell>
          <cell r="AQ438" t="str">
            <v/>
          </cell>
          <cell r="AT438" t="str">
            <v/>
          </cell>
          <cell r="AV438" t="str">
            <v/>
          </cell>
          <cell r="AW438" t="str">
            <v/>
          </cell>
          <cell r="AX438" t="str">
            <v/>
          </cell>
          <cell r="AZ438" t="str">
            <v/>
          </cell>
          <cell r="BA438" t="str">
            <v/>
          </cell>
        </row>
        <row r="439">
          <cell r="C439" t="str">
            <v>KAY5+6</v>
          </cell>
          <cell r="D439" t="str">
            <v>3880(9)</v>
          </cell>
          <cell r="E439" t="str">
            <v>MA</v>
          </cell>
          <cell r="F439">
            <v>81562</v>
          </cell>
          <cell r="G439" t="str">
            <v>BOZ-KAY5+6-FF-438</v>
          </cell>
          <cell r="H439">
            <v>45731.292222222197</v>
          </cell>
          <cell r="I439" t="str">
            <v>Depo/Depot</v>
          </cell>
          <cell r="J439" t="str">
            <v>BOZANKAYA - SSH</v>
          </cell>
          <cell r="L439" t="str">
            <v>PA/PIS/CCTV</v>
          </cell>
          <cell r="M439" t="str">
            <v>ekran açılma sesi ve görüntü gelmiyor</v>
          </cell>
          <cell r="N439" t="str">
            <v>değişim</v>
          </cell>
          <cell r="P439" t="str">
            <v>C-Uyarı, sürüş devamlılığı</v>
          </cell>
          <cell r="Q439" t="str">
            <v>B(Servisten çekmeye etki eden arıza)</v>
          </cell>
          <cell r="R439" t="str">
            <v>N.A(Yaralanma yok)</v>
          </cell>
          <cell r="S439" t="str">
            <v>(II) Aynı Araçta Tekrarlayan Arıza</v>
          </cell>
          <cell r="U439" t="str">
            <v>Tedarikçi</v>
          </cell>
          <cell r="V439" t="str">
            <v>NSC</v>
          </cell>
          <cell r="W439" t="str">
            <v>Evet</v>
          </cell>
          <cell r="X439" t="str">
            <v>NSC TEKNOLOJİ ve İNŞAAT LTD.ŞTİ.</v>
          </cell>
          <cell r="AD439" t="str">
            <v>*Ekipman tamir edilecek</v>
          </cell>
          <cell r="AE439">
            <v>45731.293321759302</v>
          </cell>
          <cell r="AG439" t="str">
            <v>NSC</v>
          </cell>
          <cell r="AH439" t="str">
            <v>CCTV EKRANI</v>
          </cell>
          <cell r="AI439" t="str">
            <v>E810-7145</v>
          </cell>
          <cell r="AJ439">
            <v>1</v>
          </cell>
          <cell r="AL439" t="str">
            <v/>
          </cell>
          <cell r="AM439" t="str">
            <v/>
          </cell>
          <cell r="AP439" t="str">
            <v/>
          </cell>
          <cell r="AQ439" t="str">
            <v/>
          </cell>
          <cell r="AT439" t="str">
            <v/>
          </cell>
          <cell r="AV439" t="str">
            <v/>
          </cell>
          <cell r="AW439" t="str">
            <v/>
          </cell>
          <cell r="AX439" t="str">
            <v/>
          </cell>
          <cell r="AZ439" t="str">
            <v/>
          </cell>
          <cell r="BA439" t="str">
            <v/>
          </cell>
        </row>
        <row r="440">
          <cell r="C440" t="str">
            <v>KAY5+6</v>
          </cell>
          <cell r="D440" t="str">
            <v>3880(9)</v>
          </cell>
          <cell r="E440" t="str">
            <v>MA</v>
          </cell>
          <cell r="F440">
            <v>81562</v>
          </cell>
          <cell r="G440" t="str">
            <v>BOZ-KAY5+6-FF-439</v>
          </cell>
          <cell r="H440">
            <v>45731.294733796298</v>
          </cell>
          <cell r="I440" t="str">
            <v>Hat/Line</v>
          </cell>
          <cell r="J440" t="str">
            <v>BOZANKAYA - SSH</v>
          </cell>
          <cell r="L440" t="str">
            <v>PA/PIS/CCTV</v>
          </cell>
          <cell r="M440" t="str">
            <v>ekran açılma sesi ve görüntü gelmiyor</v>
          </cell>
          <cell r="N440" t="str">
            <v>değişim</v>
          </cell>
          <cell r="P440" t="str">
            <v>C-Uyarı, sürüş devamlılığı</v>
          </cell>
          <cell r="Q440" t="str">
            <v>B(Servisten çekmeye etki eden arıza)</v>
          </cell>
          <cell r="R440" t="str">
            <v>N.A(Yaralanma yok)</v>
          </cell>
          <cell r="S440" t="str">
            <v>(II) Aynı Araçta Tekrarlayan Arıza</v>
          </cell>
          <cell r="U440" t="str">
            <v>Tedarikçi</v>
          </cell>
          <cell r="V440" t="str">
            <v>NSC</v>
          </cell>
          <cell r="W440" t="str">
            <v>Evet</v>
          </cell>
          <cell r="X440" t="str">
            <v>NSC TEKNOLOJİ ve İNŞAAT LTD.ŞTİ.</v>
          </cell>
          <cell r="AD440" t="str">
            <v>*Ekipman tamir edilecek</v>
          </cell>
          <cell r="AE440">
            <v>45731.295543981498</v>
          </cell>
          <cell r="AG440" t="str">
            <v>NSC</v>
          </cell>
          <cell r="AH440" t="str">
            <v>CCTV EKRANI</v>
          </cell>
          <cell r="AI440" t="str">
            <v>E810-7145</v>
          </cell>
          <cell r="AJ440" t="str">
            <v/>
          </cell>
          <cell r="AL440" t="str">
            <v/>
          </cell>
          <cell r="AM440" t="str">
            <v/>
          </cell>
          <cell r="AP440" t="str">
            <v/>
          </cell>
          <cell r="AQ440" t="str">
            <v/>
          </cell>
          <cell r="AT440" t="str">
            <v/>
          </cell>
          <cell r="AV440" t="str">
            <v/>
          </cell>
          <cell r="AW440" t="str">
            <v/>
          </cell>
          <cell r="AX440" t="str">
            <v/>
          </cell>
          <cell r="AZ440" t="str">
            <v/>
          </cell>
          <cell r="BA440" t="str">
            <v/>
          </cell>
        </row>
        <row r="441">
          <cell r="C441" t="str">
            <v>KAY5+6</v>
          </cell>
          <cell r="D441" t="str">
            <v>3877(6)</v>
          </cell>
          <cell r="E441" t="str">
            <v>MA</v>
          </cell>
          <cell r="F441">
            <v>78950</v>
          </cell>
          <cell r="G441" t="str">
            <v>BOZ-KAY5+6-FF-440</v>
          </cell>
          <cell r="H441">
            <v>45732.238888888904</v>
          </cell>
          <cell r="I441" t="str">
            <v>Hat/Line</v>
          </cell>
          <cell r="J441" t="str">
            <v>Müşteri</v>
          </cell>
          <cell r="L441" t="str">
            <v>PA/PIS/CCTV</v>
          </cell>
          <cell r="M441" t="str">
            <v>Ekrana görüntü gelmiyor</v>
          </cell>
          <cell r="N441" t="str">
            <v>Değişimi yapıldı</v>
          </cell>
          <cell r="P441" t="str">
            <v>C-Uyarı, sürüş devamlılığı</v>
          </cell>
          <cell r="Q441" t="str">
            <v>B(Servisten çekmeye etki eden arıza)</v>
          </cell>
          <cell r="R441" t="str">
            <v>N.A(Yaralanma yok)</v>
          </cell>
          <cell r="S441" t="str">
            <v>(III) Farklı Araçlarda Tekrarlayan Arıza</v>
          </cell>
          <cell r="U441" t="str">
            <v>Tedarikçi</v>
          </cell>
          <cell r="V441" t="str">
            <v>NSC</v>
          </cell>
          <cell r="W441" t="str">
            <v>Evet</v>
          </cell>
          <cell r="X441" t="str">
            <v>NSC TEKNOLOJİ ve İNŞAAT LTD.ŞTİ.</v>
          </cell>
          <cell r="AD441" t="str">
            <v>*Ekipman tamir edilecek</v>
          </cell>
          <cell r="AE441">
            <v>45732.25</v>
          </cell>
          <cell r="AG441" t="str">
            <v>NSC</v>
          </cell>
          <cell r="AH441" t="str">
            <v>CCTV EKRANI</v>
          </cell>
          <cell r="AI441" t="str">
            <v>E810-7145</v>
          </cell>
          <cell r="AJ441" t="str">
            <v/>
          </cell>
          <cell r="AL441" t="str">
            <v/>
          </cell>
          <cell r="AM441" t="str">
            <v/>
          </cell>
          <cell r="AP441" t="str">
            <v/>
          </cell>
          <cell r="AQ441" t="str">
            <v/>
          </cell>
          <cell r="AT441" t="str">
            <v/>
          </cell>
          <cell r="AV441" t="str">
            <v/>
          </cell>
          <cell r="AW441" t="str">
            <v/>
          </cell>
          <cell r="AX441" t="str">
            <v/>
          </cell>
          <cell r="AZ441">
            <v>1</v>
          </cell>
          <cell r="BA441">
            <v>45732.354166666701</v>
          </cell>
        </row>
        <row r="442">
          <cell r="C442" t="str">
            <v>KAY5+6</v>
          </cell>
          <cell r="D442" t="str">
            <v>3881(10)</v>
          </cell>
          <cell r="E442" t="str">
            <v>P</v>
          </cell>
          <cell r="F442">
            <v>81823</v>
          </cell>
          <cell r="G442" t="str">
            <v>BOZ-KAY5+6-FF-441</v>
          </cell>
          <cell r="H442">
            <v>45732.245138888902</v>
          </cell>
          <cell r="I442" t="str">
            <v>Hat/Line</v>
          </cell>
          <cell r="J442" t="str">
            <v>Müşteri</v>
          </cell>
          <cell r="L442" t="str">
            <v>Olay Kaydedici</v>
          </cell>
          <cell r="M442" t="str">
            <v>Mer kayıt yapmiyor</v>
          </cell>
          <cell r="N442" t="str">
            <v>Değişimi yapılacak</v>
          </cell>
          <cell r="P442" t="str">
            <v>C-Uyarı, sürüş devamlılığı</v>
          </cell>
          <cell r="Q442" t="str">
            <v>B(Servisten çekmeye etki eden arıza)</v>
          </cell>
          <cell r="R442" t="str">
            <v>N.A(Yaralanma yok)</v>
          </cell>
          <cell r="S442" t="str">
            <v>(I) İlk Defa Karşılaşılan Arıza</v>
          </cell>
          <cell r="U442" t="str">
            <v>Tedarikçi</v>
          </cell>
          <cell r="V442" t="str">
            <v>MEDCOM SP. Z O.O.</v>
          </cell>
          <cell r="W442" t="str">
            <v>Evet</v>
          </cell>
          <cell r="X442" t="str">
            <v>MEDCOM SP. Z O.O.</v>
          </cell>
          <cell r="AD442" t="str">
            <v>*Ekipman tamir edilecek</v>
          </cell>
          <cell r="AE442">
            <v>45732.247222222199</v>
          </cell>
          <cell r="AG442" t="str">
            <v>Medcom</v>
          </cell>
          <cell r="AH442" t="str">
            <v>(MER-01) XKAZA KAYIT CİHAZ KOMP.</v>
          </cell>
          <cell r="AI442" t="str">
            <v>E815-7001</v>
          </cell>
          <cell r="AJ442" t="str">
            <v/>
          </cell>
          <cell r="AL442" t="str">
            <v/>
          </cell>
          <cell r="AM442" t="str">
            <v/>
          </cell>
          <cell r="AP442" t="str">
            <v/>
          </cell>
          <cell r="AQ442" t="str">
            <v/>
          </cell>
          <cell r="AT442" t="str">
            <v/>
          </cell>
          <cell r="AV442" t="str">
            <v/>
          </cell>
          <cell r="AW442" t="str">
            <v/>
          </cell>
          <cell r="AX442" t="str">
            <v/>
          </cell>
          <cell r="AZ442" t="str">
            <v/>
          </cell>
          <cell r="BA442" t="str">
            <v/>
          </cell>
        </row>
        <row r="443">
          <cell r="C443" t="str">
            <v>KAY5+6</v>
          </cell>
          <cell r="D443" t="str">
            <v>3875(4)</v>
          </cell>
          <cell r="E443" t="str">
            <v>MB</v>
          </cell>
          <cell r="F443">
            <v>108612</v>
          </cell>
          <cell r="G443" t="str">
            <v>BOZ-KAY5+6-FF-442</v>
          </cell>
          <cell r="H443">
            <v>45751.291666666701</v>
          </cell>
          <cell r="I443" t="str">
            <v>Hat/Line</v>
          </cell>
          <cell r="J443" t="str">
            <v>Müşteri</v>
          </cell>
          <cell r="L443" t="str">
            <v>E-Kabinet</v>
          </cell>
          <cell r="M443" t="str">
            <v>SB-K08 RÖLESİ YAPIŞMIŞ</v>
          </cell>
          <cell r="N443" t="str">
            <v>RÖLE DEĞİŞİMİ YAPILDI</v>
          </cell>
          <cell r="P443" t="str">
            <v>C-Uyarı, sürüş devamlılığı</v>
          </cell>
          <cell r="Q443" t="str">
            <v>C(Sisteme etki etmeyen arıza)</v>
          </cell>
          <cell r="R443" t="str">
            <v>N.A(Yaralanma yok)</v>
          </cell>
          <cell r="S443" t="str">
            <v>(II) Aynı Araçta Tekrarlayan Arıza</v>
          </cell>
          <cell r="U443" t="str">
            <v>Tedarikçi</v>
          </cell>
          <cell r="V443" t="str">
            <v>Bozankaya</v>
          </cell>
          <cell r="W443" t="str">
            <v>Evet</v>
          </cell>
          <cell r="X443" t="str">
            <v>ARDA MAKİNA ELEKTRİK TİC.VE</v>
          </cell>
          <cell r="AD443" t="str">
            <v>*Ekipman değiştirilecek</v>
          </cell>
          <cell r="AE443">
            <v>45751.298611111102</v>
          </cell>
          <cell r="AG443" t="str">
            <v>Bozankaya</v>
          </cell>
          <cell r="AH443" t="str">
            <v>10A-8CO RÖLE</v>
          </cell>
          <cell r="AI443" t="str">
            <v>E110-7329</v>
          </cell>
          <cell r="AJ443">
            <v>1</v>
          </cell>
          <cell r="AL443" t="str">
            <v/>
          </cell>
          <cell r="AM443" t="str">
            <v/>
          </cell>
          <cell r="AP443" t="str">
            <v/>
          </cell>
          <cell r="AQ443" t="str">
            <v/>
          </cell>
          <cell r="AT443" t="str">
            <v/>
          </cell>
          <cell r="AV443" t="str">
            <v/>
          </cell>
          <cell r="AW443" t="str">
            <v/>
          </cell>
          <cell r="AX443" t="str">
            <v/>
          </cell>
          <cell r="AZ443" t="str">
            <v/>
          </cell>
          <cell r="BA443">
            <v>45751.333333333299</v>
          </cell>
        </row>
        <row r="444">
          <cell r="C444" t="str">
            <v>KAY5+6</v>
          </cell>
          <cell r="D444" t="str">
            <v>3881(10)</v>
          </cell>
          <cell r="E444" t="str">
            <v>MB</v>
          </cell>
          <cell r="F444">
            <v>81820</v>
          </cell>
          <cell r="G444" t="str">
            <v>BOZ-KAY5+6-FF-443</v>
          </cell>
          <cell r="H444">
            <v>45745.208333333299</v>
          </cell>
          <cell r="I444" t="str">
            <v>Hat/Line</v>
          </cell>
          <cell r="J444" t="str">
            <v>Müşteri</v>
          </cell>
          <cell r="L444" t="str">
            <v>Boji</v>
          </cell>
          <cell r="M444" t="str">
            <v>MB BOJİ DİKEY DAMPERDE YAĞ KAÇAĞI VAR</v>
          </cell>
          <cell r="N444" t="str">
            <v>DİKEY DAMPER PATLAMIŞ DEĞİŞİMİ YAPILDI</v>
          </cell>
          <cell r="P444" t="str">
            <v>C-Uyarı, sürüş devamlılığı</v>
          </cell>
          <cell r="Q444" t="str">
            <v>C(Sisteme etki etmeyen arıza)</v>
          </cell>
          <cell r="R444" t="str">
            <v>N.A(Yaralanma yok)</v>
          </cell>
          <cell r="S444" t="str">
            <v>(I) İlk Defa Karşılaşılan Arıza</v>
          </cell>
          <cell r="U444" t="str">
            <v>Tedarikçi</v>
          </cell>
          <cell r="V444" t="str">
            <v>Bozankaya</v>
          </cell>
          <cell r="W444" t="str">
            <v>Evet</v>
          </cell>
          <cell r="X444" t="str">
            <v>KARASZY KERESKEDELMİ ES SZOLGALTATO</v>
          </cell>
          <cell r="AD444" t="str">
            <v>*Ekipman değiştirilecek</v>
          </cell>
          <cell r="AE444">
            <v>45745.229166666701</v>
          </cell>
          <cell r="AG444" t="str">
            <v>Bozankaya</v>
          </cell>
          <cell r="AH444" t="str">
            <v>DIKEY DAMPER</v>
          </cell>
          <cell r="AI444" t="str">
            <v>B120-7094</v>
          </cell>
          <cell r="AJ444">
            <v>1</v>
          </cell>
          <cell r="AL444" t="str">
            <v/>
          </cell>
          <cell r="AM444" t="str">
            <v/>
          </cell>
          <cell r="AP444" t="str">
            <v/>
          </cell>
          <cell r="AQ444" t="str">
            <v/>
          </cell>
          <cell r="AT444" t="str">
            <v/>
          </cell>
          <cell r="AV444" t="str">
            <v/>
          </cell>
          <cell r="AW444" t="str">
            <v/>
          </cell>
          <cell r="AX444" t="str">
            <v/>
          </cell>
          <cell r="AZ444" t="str">
            <v/>
          </cell>
          <cell r="BA444">
            <v>45745.375</v>
          </cell>
        </row>
        <row r="445">
          <cell r="C445" t="str">
            <v>KAY5+6</v>
          </cell>
          <cell r="D445" t="str">
            <v>3882(11)</v>
          </cell>
          <cell r="E445" t="str">
            <v>P</v>
          </cell>
          <cell r="F445">
            <v>71575</v>
          </cell>
          <cell r="G445" t="str">
            <v>BOZ-KAY5+6-FF-444</v>
          </cell>
          <cell r="H445">
            <v>45756.574999999997</v>
          </cell>
          <cell r="I445" t="str">
            <v>Depo/Depot</v>
          </cell>
          <cell r="J445" t="str">
            <v>BOZANKAYA - SSH</v>
          </cell>
          <cell r="L445" t="str">
            <v>Boji</v>
          </cell>
          <cell r="M445" t="str">
            <v>Bojiler sökülüp aracı liftlerle kaldırdığımızda loadcell braketinin pim kısmı eğiliyor, ayrıyeten düzeltilincede braketle aynı hizaya geldiği için loadcell montaj edilemiyor.</v>
          </cell>
          <cell r="N445" t="str">
            <v/>
          </cell>
          <cell r="P445" t="str">
            <v>B-Hız veya güç azalması</v>
          </cell>
          <cell r="Q445" t="str">
            <v>C(Sisteme etki etmeyen arıza)</v>
          </cell>
          <cell r="R445" t="str">
            <v>N.A(Yaralanma yok)</v>
          </cell>
          <cell r="S445" t="str">
            <v>(II) Aynı Araçta Tekrarlayan Arıza</v>
          </cell>
          <cell r="U445" t="str">
            <v>Tedarikçi</v>
          </cell>
          <cell r="V445" t="str">
            <v>Bozankaya</v>
          </cell>
          <cell r="W445" t="str">
            <v>Hayır</v>
          </cell>
          <cell r="X445" t="str">
            <v>Opkon Optik Elektronik Kontrol San</v>
          </cell>
          <cell r="AD445" t="str">
            <v/>
          </cell>
          <cell r="AE445">
            <v>45756.577083333301</v>
          </cell>
          <cell r="AG445" t="str">
            <v>Bozankaya</v>
          </cell>
          <cell r="AH445" t="str">
            <v>SEVIYE SENSORU</v>
          </cell>
          <cell r="AI445" t="str">
            <v>B140-7076</v>
          </cell>
          <cell r="AJ445" t="str">
            <v/>
          </cell>
          <cell r="AL445" t="str">
            <v/>
          </cell>
          <cell r="AM445" t="str">
            <v/>
          </cell>
          <cell r="AP445" t="str">
            <v/>
          </cell>
          <cell r="AQ445" t="str">
            <v/>
          </cell>
          <cell r="AT445" t="str">
            <v/>
          </cell>
          <cell r="AV445" t="str">
            <v/>
          </cell>
          <cell r="AW445" t="str">
            <v/>
          </cell>
          <cell r="AX445" t="str">
            <v/>
          </cell>
          <cell r="AZ445" t="str">
            <v/>
          </cell>
          <cell r="BA445" t="str">
            <v/>
          </cell>
        </row>
        <row r="446">
          <cell r="C446" t="str">
            <v>KAY5+6</v>
          </cell>
          <cell r="D446" t="str">
            <v>3874(3)</v>
          </cell>
          <cell r="E446" t="str">
            <v>MA</v>
          </cell>
          <cell r="F446">
            <v>110809</v>
          </cell>
          <cell r="G446" t="str">
            <v>BOZ-KAY5+6-FF-445</v>
          </cell>
          <cell r="H446">
            <v>45632.1875</v>
          </cell>
          <cell r="I446" t="str">
            <v>Hat/Line</v>
          </cell>
          <cell r="J446" t="str">
            <v>Müşteri</v>
          </cell>
          <cell r="L446" t="str">
            <v>HVAC Sürücü</v>
          </cell>
          <cell r="M446" t="str">
            <v>Kabin iç sıcaklığını -64 derece gösteriyordu</v>
          </cell>
          <cell r="N446" t="str">
            <v>Mastercard’a reset atılıp yazılım yüklendi fakat duzelmedi.Mastercard değişimi yapıldı.Sorun giderildi</v>
          </cell>
          <cell r="P446" t="str">
            <v>C-Uyarı, sürüş devamlılığı</v>
          </cell>
          <cell r="Q446" t="str">
            <v>B(Servisten çekmeye etki eden arıza)</v>
          </cell>
          <cell r="R446" t="str">
            <v>N.A(Yaralanma yok)</v>
          </cell>
          <cell r="S446" t="str">
            <v>(III) Farklı Araçlarda Tekrarlayan Arıza</v>
          </cell>
          <cell r="U446" t="str">
            <v>Tedarikçi</v>
          </cell>
          <cell r="V446" t="str">
            <v>ELTESAN ELEKTRO MEKANİK SOĞUTMA SAN</v>
          </cell>
          <cell r="W446" t="str">
            <v>Evet</v>
          </cell>
          <cell r="X446" t="str">
            <v>ELTESAN ELEKTRO MEKANİK SOĞUTMA SAN</v>
          </cell>
          <cell r="AD446" t="str">
            <v>*Ekipman tamir edilecek</v>
          </cell>
          <cell r="AE446">
            <v>45632.229166666701</v>
          </cell>
          <cell r="AG446" t="str">
            <v>Eltesan</v>
          </cell>
          <cell r="AH446" t="str">
            <v>MASTER KONTROL ÜNİTESİ</v>
          </cell>
          <cell r="AI446" t="str">
            <v>H500-9751</v>
          </cell>
          <cell r="AJ446">
            <v>1</v>
          </cell>
          <cell r="AL446" t="str">
            <v/>
          </cell>
          <cell r="AM446" t="str">
            <v/>
          </cell>
          <cell r="AP446" t="str">
            <v/>
          </cell>
          <cell r="AQ446" t="str">
            <v/>
          </cell>
          <cell r="AT446" t="str">
            <v/>
          </cell>
          <cell r="AV446" t="str">
            <v/>
          </cell>
          <cell r="AW446" t="str">
            <v/>
          </cell>
          <cell r="AX446" t="str">
            <v/>
          </cell>
          <cell r="AZ446" t="str">
            <v/>
          </cell>
          <cell r="BA446">
            <v>45632.416666666701</v>
          </cell>
        </row>
        <row r="447">
          <cell r="C447" t="str">
            <v>KAY5+6</v>
          </cell>
          <cell r="D447" t="str">
            <v>3879(8)</v>
          </cell>
          <cell r="E447" t="str">
            <v>MA</v>
          </cell>
          <cell r="F447">
            <v>100943</v>
          </cell>
          <cell r="G447" t="str">
            <v>BOZ-KAY5+6-FF-446</v>
          </cell>
          <cell r="H447">
            <v>45765.25</v>
          </cell>
          <cell r="I447" t="str">
            <v>Hat/Line</v>
          </cell>
          <cell r="J447" t="str">
            <v>BOZANKAYA - SSH</v>
          </cell>
          <cell r="L447" t="str">
            <v>Kumlama</v>
          </cell>
          <cell r="M447" t="str">
            <v>ARACIN BZ21AT045 KUMLAMA TANK SERİ NUMARALI KUMLAMA KOMPRESÖRÜ ÇALIŞMIYOR.</v>
          </cell>
          <cell r="N447" t="str">
            <v>KABLO KONTROL İŞLEMİ YAPILDI ENERJİ GELİYOR, KOMPRESÖR ÇALIŞMIYOR</v>
          </cell>
          <cell r="P447" t="str">
            <v>D-Arıza değil</v>
          </cell>
          <cell r="Q447" t="str">
            <v>B(Servisten çekmeye etki eden arıza)</v>
          </cell>
          <cell r="R447" t="str">
            <v>N.A(Yaralanma yok)</v>
          </cell>
          <cell r="S447" t="str">
            <v>(I) İlk Defa Karşılaşılan Arıza</v>
          </cell>
          <cell r="U447" t="str">
            <v>Tedarikçi</v>
          </cell>
          <cell r="V447" t="str">
            <v>KAAF DEMİRYOLU ARAÇLARI ANONİM ŞİRK</v>
          </cell>
          <cell r="W447" t="str">
            <v/>
          </cell>
          <cell r="X447" t="str">
            <v>KAAF DEMİRYOLU ARAÇLARI ANONİM ŞİRK</v>
          </cell>
          <cell r="AD447" t="str">
            <v>*Ekipman değiştirilecek</v>
          </cell>
          <cell r="AE447">
            <v>45768.256944444402</v>
          </cell>
          <cell r="AG447" t="str">
            <v>KAAF</v>
          </cell>
          <cell r="AH447" t="str">
            <v>KOMPRESOR</v>
          </cell>
          <cell r="AI447" t="str">
            <v>S320-7092</v>
          </cell>
          <cell r="AJ447" t="str">
            <v/>
          </cell>
          <cell r="AL447" t="str">
            <v/>
          </cell>
          <cell r="AM447" t="str">
            <v/>
          </cell>
          <cell r="AP447" t="str">
            <v/>
          </cell>
          <cell r="AQ447" t="str">
            <v/>
          </cell>
          <cell r="AT447" t="str">
            <v/>
          </cell>
          <cell r="AV447" t="str">
            <v/>
          </cell>
          <cell r="AW447" t="str">
            <v/>
          </cell>
          <cell r="AX447" t="str">
            <v/>
          </cell>
          <cell r="AZ447" t="str">
            <v/>
          </cell>
          <cell r="BA447" t="str">
            <v/>
          </cell>
        </row>
        <row r="448">
          <cell r="C448" t="str">
            <v>KAY5+6</v>
          </cell>
          <cell r="D448" t="str">
            <v>3875(4)</v>
          </cell>
          <cell r="E448" t="str">
            <v>MA</v>
          </cell>
          <cell r="F448">
            <v>100943</v>
          </cell>
          <cell r="G448" t="str">
            <v>BOZ-KAY5+6-FF-447</v>
          </cell>
          <cell r="H448">
            <v>45768.25</v>
          </cell>
          <cell r="I448" t="str">
            <v>Hat/Line</v>
          </cell>
          <cell r="J448" t="str">
            <v>BOZANKAYA - SSH</v>
          </cell>
          <cell r="L448" t="str">
            <v>Kumlama</v>
          </cell>
          <cell r="M448" t="str">
            <v>BZ21AT065 TANK SERİ NUMARALI KUMLAMA KOMPRESÖRÜ İLK ANDA ÇALIŞIYOR DAHA SONRA ÜFLEMEYİ KESİYOR</v>
          </cell>
          <cell r="N448" t="str">
            <v>KABLO KONTROLÜ YAPILDI, KOMPRESÖR SONRADAN ÜFLEME BASINCI AZALIYOR</v>
          </cell>
          <cell r="P448" t="str">
            <v>D-Arıza değil</v>
          </cell>
          <cell r="Q448" t="str">
            <v>B(Servisten çekmeye etki eden arıza)</v>
          </cell>
          <cell r="R448" t="str">
            <v>N.A(Yaralanma yok)</v>
          </cell>
          <cell r="S448" t="str">
            <v>(I) İlk Defa Karşılaşılan Arıza</v>
          </cell>
          <cell r="U448" t="str">
            <v>Tedarikçi</v>
          </cell>
          <cell r="V448" t="str">
            <v>KAAF DEMİRYOLU ARAÇLARI ANONİM ŞİRK</v>
          </cell>
          <cell r="W448" t="str">
            <v/>
          </cell>
          <cell r="X448" t="str">
            <v>KAAF DEMİRYOLU ARAÇLARI ANONİM ŞİRK</v>
          </cell>
          <cell r="AD448" t="str">
            <v>*Ekipman değiştirilecek</v>
          </cell>
          <cell r="AE448">
            <v>45768.256944444402</v>
          </cell>
          <cell r="AG448" t="str">
            <v>KAAF</v>
          </cell>
          <cell r="AH448" t="str">
            <v>KOMPRESOR</v>
          </cell>
          <cell r="AI448" t="str">
            <v>S320-7092</v>
          </cell>
          <cell r="AJ448">
            <v>1</v>
          </cell>
          <cell r="AL448" t="str">
            <v/>
          </cell>
          <cell r="AM448" t="str">
            <v/>
          </cell>
          <cell r="AP448" t="str">
            <v/>
          </cell>
          <cell r="AQ448" t="str">
            <v/>
          </cell>
          <cell r="AT448" t="str">
            <v/>
          </cell>
          <cell r="AV448" t="str">
            <v/>
          </cell>
          <cell r="AW448" t="str">
            <v/>
          </cell>
          <cell r="AX448" t="str">
            <v/>
          </cell>
          <cell r="AZ448" t="str">
            <v/>
          </cell>
          <cell r="BA448" t="str">
            <v/>
          </cell>
        </row>
        <row r="449">
          <cell r="C449" t="str">
            <v>KAY5+6</v>
          </cell>
          <cell r="D449" t="str">
            <v>3875(4)</v>
          </cell>
          <cell r="E449" t="str">
            <v>MB</v>
          </cell>
          <cell r="F449">
            <v>100943</v>
          </cell>
          <cell r="G449" t="str">
            <v>BOZ-KAY5+6-FF-448</v>
          </cell>
          <cell r="H449">
            <v>45798.25</v>
          </cell>
          <cell r="I449" t="str">
            <v>Hat/Line</v>
          </cell>
          <cell r="J449" t="str">
            <v>BOZANKAYA - SSH</v>
          </cell>
          <cell r="L449" t="str">
            <v>Kumlama</v>
          </cell>
          <cell r="M449" t="str">
            <v>BZ21AT066 KUMLAMA TANKINDA BULUNAN KOMPRESÖR ÇALIŞMIYOR</v>
          </cell>
          <cell r="N449" t="str">
            <v>KABLO KONTROLÜ YAPILDI ENERJİ GELİYOR KOMPRESÖR ÇALIŞMIYOR</v>
          </cell>
          <cell r="P449" t="str">
            <v>D-Arıza değil</v>
          </cell>
          <cell r="Q449" t="str">
            <v>B(Servisten çekmeye etki eden arıza)</v>
          </cell>
          <cell r="R449" t="str">
            <v>N.A(Yaralanma yok)</v>
          </cell>
          <cell r="S449" t="str">
            <v>(I) İlk Defa Karşılaşılan Arıza</v>
          </cell>
          <cell r="U449" t="str">
            <v>Tedarikçi</v>
          </cell>
          <cell r="V449" t="str">
            <v>KAAF DEMİRYOLU ARAÇLARI ANONİM ŞİRK</v>
          </cell>
          <cell r="W449" t="str">
            <v/>
          </cell>
          <cell r="X449" t="str">
            <v>KAAF DEMİRYOLU ARAÇLARI ANONİM ŞİRK</v>
          </cell>
          <cell r="AD449" t="str">
            <v>*Ekipman değiştirilecek</v>
          </cell>
          <cell r="AE449">
            <v>45768.256944444402</v>
          </cell>
          <cell r="AG449" t="str">
            <v>KAAF</v>
          </cell>
          <cell r="AH449" t="str">
            <v>KOMPRESOR</v>
          </cell>
          <cell r="AI449" t="str">
            <v>S320-7092</v>
          </cell>
          <cell r="AJ449" t="str">
            <v/>
          </cell>
          <cell r="AL449" t="str">
            <v/>
          </cell>
          <cell r="AM449" t="str">
            <v/>
          </cell>
          <cell r="AP449" t="str">
            <v/>
          </cell>
          <cell r="AQ449" t="str">
            <v/>
          </cell>
          <cell r="AT449" t="str">
            <v/>
          </cell>
          <cell r="AV449" t="str">
            <v/>
          </cell>
          <cell r="AW449" t="str">
            <v/>
          </cell>
          <cell r="AX449" t="str">
            <v/>
          </cell>
          <cell r="AZ449" t="str">
            <v/>
          </cell>
          <cell r="BA449">
            <v>45768.354166666701</v>
          </cell>
        </row>
        <row r="450">
          <cell r="C450" t="str">
            <v>KAY5+6</v>
          </cell>
          <cell r="D450" t="str">
            <v>3875(4)</v>
          </cell>
          <cell r="E450" t="str">
            <v>MB</v>
          </cell>
          <cell r="F450">
            <v>100943</v>
          </cell>
          <cell r="G450" t="str">
            <v>BOZ-KAY5+6-FF-449</v>
          </cell>
          <cell r="H450">
            <v>45768.25</v>
          </cell>
          <cell r="I450" t="str">
            <v>Hat/Line</v>
          </cell>
          <cell r="J450" t="str">
            <v>BOZANKAYA - SSH</v>
          </cell>
          <cell r="L450" t="str">
            <v>Kumlama</v>
          </cell>
          <cell r="M450" t="str">
            <v>BZ21AT051 TANK SERİ NUMARALI KOMPRESÖR ÇALIŞMIYOR</v>
          </cell>
          <cell r="N450" t="str">
            <v>KABLO KONTROLÜ YAPILDI ENERJİ GELİYOR FAKAT ÇALIŞMIYOR</v>
          </cell>
          <cell r="P450" t="str">
            <v>D-Arıza değil</v>
          </cell>
          <cell r="Q450" t="str">
            <v>B(Servisten çekmeye etki eden arıza)</v>
          </cell>
          <cell r="R450" t="str">
            <v>N.A(Yaralanma yok)</v>
          </cell>
          <cell r="S450" t="str">
            <v>(I) İlk Defa Karşılaşılan Arıza</v>
          </cell>
          <cell r="U450" t="str">
            <v>Tedarikçi</v>
          </cell>
          <cell r="V450" t="str">
            <v>KAAF DEMİRYOLU ARAÇLARI ANONİM ŞİRK</v>
          </cell>
          <cell r="W450" t="str">
            <v/>
          </cell>
          <cell r="X450" t="str">
            <v>KAAF DEMİRYOLU ARAÇLARI ANONİM ŞİRK</v>
          </cell>
          <cell r="AD450" t="str">
            <v>*Ekipman değiştirilecek</v>
          </cell>
          <cell r="AE450">
            <v>45768.256944444402</v>
          </cell>
          <cell r="AG450" t="str">
            <v>KAAF</v>
          </cell>
          <cell r="AH450" t="str">
            <v>KOMPRESOR</v>
          </cell>
          <cell r="AI450" t="str">
            <v>S320-7092</v>
          </cell>
          <cell r="AJ450" t="str">
            <v/>
          </cell>
          <cell r="AL450" t="str">
            <v/>
          </cell>
          <cell r="AM450" t="str">
            <v/>
          </cell>
          <cell r="AP450" t="str">
            <v/>
          </cell>
          <cell r="AQ450" t="str">
            <v/>
          </cell>
          <cell r="AT450" t="str">
            <v/>
          </cell>
          <cell r="AV450" t="str">
            <v/>
          </cell>
          <cell r="AW450" t="str">
            <v/>
          </cell>
          <cell r="AX450" t="str">
            <v/>
          </cell>
          <cell r="AZ450" t="str">
            <v/>
          </cell>
          <cell r="BA450" t="str">
            <v/>
          </cell>
        </row>
        <row r="451">
          <cell r="C451" t="str">
            <v>KAY5+6</v>
          </cell>
          <cell r="D451" t="str">
            <v>3875(4)</v>
          </cell>
          <cell r="E451" t="str">
            <v>MA</v>
          </cell>
          <cell r="F451">
            <v>108172</v>
          </cell>
          <cell r="G451" t="str">
            <v>BOZ-KAY5+6-FF-450</v>
          </cell>
          <cell r="H451">
            <v>45749.208333333299</v>
          </cell>
          <cell r="I451" t="str">
            <v>Hat/Line</v>
          </cell>
          <cell r="J451" t="str">
            <v>Müşteri</v>
          </cell>
          <cell r="L451" t="str">
            <v>PA/PIS/CCTV</v>
          </cell>
          <cell r="M451" t="str">
            <v>Paneldeki ledler yanmıyor.</v>
          </cell>
          <cell r="N451" t="str">
            <v>İndikatör paneli üzerindeki D18, D17, D11, D27 ledleri patlamış. Panel değişimi yapıldı.</v>
          </cell>
          <cell r="P451" t="str">
            <v>D-Arıza değil</v>
          </cell>
          <cell r="Q451" t="str">
            <v>B(Servisten çekmeye etki eden arıza)</v>
          </cell>
          <cell r="R451" t="str">
            <v>N.A(Yaralanma yok)</v>
          </cell>
          <cell r="S451" t="str">
            <v>(II) Aynı Araçta Tekrarlayan Arıza</v>
          </cell>
          <cell r="U451" t="str">
            <v>Tedarikçi</v>
          </cell>
          <cell r="V451" t="str">
            <v>ATAK ULAŞIM SAN.TİC.LTD.ŞTİ.</v>
          </cell>
          <cell r="W451" t="str">
            <v>Evet</v>
          </cell>
          <cell r="X451" t="str">
            <v>ATAK ULAŞIM SAN.TİC.LTD.ŞTİ.</v>
          </cell>
          <cell r="AD451" t="str">
            <v>*Ekipman tamir edilecek</v>
          </cell>
          <cell r="AE451">
            <v>45749.291666666701</v>
          </cell>
          <cell r="AG451" t="str">
            <v>Atak</v>
          </cell>
          <cell r="AH451" t="str">
            <v>İNDİKATÖR PANELİ</v>
          </cell>
          <cell r="AI451" t="str">
            <v>E300-7007</v>
          </cell>
          <cell r="AJ451">
            <v>1</v>
          </cell>
          <cell r="AL451" t="str">
            <v/>
          </cell>
          <cell r="AM451" t="str">
            <v/>
          </cell>
          <cell r="AP451" t="str">
            <v/>
          </cell>
          <cell r="AQ451" t="str">
            <v/>
          </cell>
          <cell r="AT451" t="str">
            <v/>
          </cell>
          <cell r="AV451" t="str">
            <v/>
          </cell>
          <cell r="AW451" t="str">
            <v/>
          </cell>
          <cell r="AX451" t="str">
            <v/>
          </cell>
          <cell r="AZ451">
            <v>1</v>
          </cell>
          <cell r="BA451">
            <v>45749.3125</v>
          </cell>
        </row>
        <row r="452">
          <cell r="C452" t="str">
            <v>KAY5+6</v>
          </cell>
          <cell r="D452" t="str">
            <v>3881(10)</v>
          </cell>
          <cell r="E452" t="str">
            <v>MB</v>
          </cell>
          <cell r="F452">
            <v>82225</v>
          </cell>
          <cell r="G452" t="str">
            <v>BOZ-KAY5+6-FF-451</v>
          </cell>
          <cell r="H452">
            <v>45768.416666666701</v>
          </cell>
          <cell r="I452" t="str">
            <v>Depo/Depot</v>
          </cell>
          <cell r="J452" t="str">
            <v>BOZANKAYA - SSH</v>
          </cell>
          <cell r="L452" t="str">
            <v>Kumlama</v>
          </cell>
          <cell r="M452" t="str">
            <v>KP0127S06 TANK SERİ NUMARALI MB SOL KUMLAMA KOMPRESÖRÜ ÇALIŞMIYOR</v>
          </cell>
          <cell r="N452" t="str">
            <v>KABLO TESİSATI KONTROL EDİLDİ. ENERJİ GELİYOR KOMPRESÖR ÇALIŞMIYOR</v>
          </cell>
          <cell r="P452" t="str">
            <v>D-Arıza değil</v>
          </cell>
          <cell r="Q452" t="str">
            <v>B(Servisten çekmeye etki eden arıza)</v>
          </cell>
          <cell r="R452" t="str">
            <v>N.A(Yaralanma yok)</v>
          </cell>
          <cell r="S452" t="str">
            <v>(II) Aynı Araçta Tekrarlayan Arıza</v>
          </cell>
          <cell r="U452" t="str">
            <v>Tedarikçi</v>
          </cell>
          <cell r="V452" t="str">
            <v>KAAF DEMİRYOLU ARAÇLARI ANONİM ŞİRK</v>
          </cell>
          <cell r="W452" t="str">
            <v/>
          </cell>
          <cell r="X452" t="str">
            <v>KAAF DEMİRYOLU ARAÇLARI ANONİM ŞİRK</v>
          </cell>
          <cell r="AD452" t="str">
            <v>*Ekipman değiştirilecek</v>
          </cell>
          <cell r="AE452">
            <v>45768.423611111102</v>
          </cell>
          <cell r="AG452" t="str">
            <v>KAAF</v>
          </cell>
          <cell r="AH452" t="str">
            <v>KOMPRESOR</v>
          </cell>
          <cell r="AI452" t="str">
            <v>S320-7092</v>
          </cell>
          <cell r="AJ452">
            <v>1</v>
          </cell>
          <cell r="AL452" t="str">
            <v/>
          </cell>
          <cell r="AM452" t="str">
            <v/>
          </cell>
          <cell r="AP452" t="str">
            <v/>
          </cell>
          <cell r="AQ452" t="str">
            <v/>
          </cell>
          <cell r="AT452" t="str">
            <v/>
          </cell>
          <cell r="AV452" t="str">
            <v/>
          </cell>
          <cell r="AW452" t="str">
            <v/>
          </cell>
          <cell r="AX452" t="str">
            <v/>
          </cell>
          <cell r="AZ452" t="str">
            <v/>
          </cell>
          <cell r="BA452" t="str">
            <v/>
          </cell>
        </row>
        <row r="453">
          <cell r="C453" t="str">
            <v>KAY5+6</v>
          </cell>
          <cell r="D453" t="str">
            <v>3872(1)</v>
          </cell>
          <cell r="E453" t="str">
            <v>MB , RB</v>
          </cell>
          <cell r="F453">
            <v>126793</v>
          </cell>
          <cell r="G453" t="str">
            <v>BOZ-KAY5+6-FF-452</v>
          </cell>
          <cell r="H453">
            <v>45770.686111111099</v>
          </cell>
          <cell r="I453" t="str">
            <v>Hat/Line</v>
          </cell>
          <cell r="J453" t="str">
            <v>Müşteri</v>
          </cell>
          <cell r="L453" t="str">
            <v>Aydınlatma İç</v>
          </cell>
          <cell r="M453" t="str">
            <v>MB YOLCU BÖLÜMÜ AYDINLATMALAR YANMIYOR</v>
          </cell>
          <cell r="N453" t="str">
            <v>ARAÇTA KONTAK KAPATILINCA MB VE RB BÖLÜM İÇ AYDINLATMALARI YANMIYORDU. YAPILAN KONTROLLERDE -KC-K03 SLİM RÖLENİN (NO) TARAFININ BOZUK OLDUĞU TESPİT EDİLDİ. SLİM RÖLE DEĞİŞİMİ YAPILDI</v>
          </cell>
          <cell r="P453" t="str">
            <v>D-Arıza değil</v>
          </cell>
          <cell r="Q453" t="str">
            <v>C(Sisteme etki etmeyen arıza)</v>
          </cell>
          <cell r="R453" t="str">
            <v>N.A(Yaralanma yok)</v>
          </cell>
          <cell r="S453" t="str">
            <v>(I) İlk Defa Karşılaşılan Arıza</v>
          </cell>
          <cell r="U453" t="str">
            <v>Tedarikçi</v>
          </cell>
          <cell r="V453" t="str">
            <v>Bozankaya</v>
          </cell>
          <cell r="W453" t="str">
            <v/>
          </cell>
          <cell r="X453" t="str">
            <v>ARDA MAKİNA ELEKTRİK TİC.VE</v>
          </cell>
          <cell r="AD453" t="str">
            <v>*Ekipman değiştirilecek</v>
          </cell>
          <cell r="AE453">
            <v>45775.416666666701</v>
          </cell>
          <cell r="AG453" t="str">
            <v>Bozankaya</v>
          </cell>
          <cell r="AH453" t="str">
            <v>6A-1CO(RELECO) RÖLE</v>
          </cell>
          <cell r="AI453" t="str">
            <v>E110-7326</v>
          </cell>
          <cell r="AJ453">
            <v>1</v>
          </cell>
          <cell r="AL453" t="str">
            <v/>
          </cell>
          <cell r="AM453" t="str">
            <v/>
          </cell>
          <cell r="AP453" t="str">
            <v/>
          </cell>
          <cell r="AQ453" t="str">
            <v/>
          </cell>
          <cell r="AT453" t="str">
            <v/>
          </cell>
          <cell r="AV453" t="str">
            <v/>
          </cell>
          <cell r="AW453" t="str">
            <v/>
          </cell>
          <cell r="AX453" t="str">
            <v/>
          </cell>
          <cell r="AZ453">
            <v>1</v>
          </cell>
          <cell r="BA453">
            <v>45775.5</v>
          </cell>
        </row>
        <row r="454">
          <cell r="C454" t="str">
            <v>KAY5+6</v>
          </cell>
          <cell r="D454" t="str">
            <v>3881(10)</v>
          </cell>
          <cell r="E454" t="str">
            <v>MA</v>
          </cell>
          <cell r="F454">
            <v>84907</v>
          </cell>
          <cell r="G454" t="str">
            <v>BOZ-KAY5+6-FF-453</v>
          </cell>
          <cell r="H454">
            <v>45780.458333333299</v>
          </cell>
          <cell r="I454" t="str">
            <v>Hat/Line</v>
          </cell>
          <cell r="J454" t="str">
            <v>Müşteri</v>
          </cell>
          <cell r="L454" t="str">
            <v>PA/PIS/CCTV</v>
          </cell>
          <cell r="M454" t="str">
            <v>Cctv ekranına enerji geliyor fakat görüntü gelmiyor qqa</v>
          </cell>
          <cell r="N454" t="str">
            <v>Cctv değişimi yapıldı</v>
          </cell>
          <cell r="P454" t="str">
            <v>C-Uyarı, sürüş devamlılığı</v>
          </cell>
          <cell r="Q454" t="str">
            <v>B(Servisten çekmeye etki eden arıza)</v>
          </cell>
          <cell r="R454" t="str">
            <v>N.A(Yaralanma yok)</v>
          </cell>
          <cell r="S454" t="str">
            <v>(III) Farklı Araçlarda Tekrarlayan Arıza</v>
          </cell>
          <cell r="U454" t="str">
            <v>Tedarikçi</v>
          </cell>
          <cell r="V454" t="str">
            <v>NSC</v>
          </cell>
          <cell r="W454" t="str">
            <v>Evet</v>
          </cell>
          <cell r="X454" t="str">
            <v>NSC TEKNOLOJİ ve İNŞAAT LTD.ŞTİ.</v>
          </cell>
          <cell r="AD454" t="str">
            <v>*Ekipman tamir edilecek</v>
          </cell>
          <cell r="AE454">
            <v>45780.488194444399</v>
          </cell>
          <cell r="AG454" t="str">
            <v>NSC</v>
          </cell>
          <cell r="AH454" t="str">
            <v>CCTV EKRANI</v>
          </cell>
          <cell r="AI454" t="str">
            <v>E810-7145</v>
          </cell>
          <cell r="AJ454">
            <v>1</v>
          </cell>
          <cell r="AL454" t="str">
            <v/>
          </cell>
          <cell r="AM454" t="str">
            <v/>
          </cell>
          <cell r="AP454" t="str">
            <v/>
          </cell>
          <cell r="AQ454" t="str">
            <v>20231001014</v>
          </cell>
          <cell r="AT454" t="str">
            <v/>
          </cell>
          <cell r="AV454" t="str">
            <v/>
          </cell>
          <cell r="AW454" t="str">
            <v/>
          </cell>
          <cell r="AX454" t="str">
            <v/>
          </cell>
          <cell r="AZ454">
            <v>1</v>
          </cell>
          <cell r="BA454">
            <v>45780.5</v>
          </cell>
        </row>
        <row r="455">
          <cell r="C455" t="str">
            <v>KAY5+6</v>
          </cell>
          <cell r="D455" t="str">
            <v>3875(4)</v>
          </cell>
          <cell r="E455" t="str">
            <v>MB</v>
          </cell>
          <cell r="F455">
            <v>95676</v>
          </cell>
          <cell r="G455" t="str">
            <v>BOZ-KAY5+6-FF-454</v>
          </cell>
          <cell r="H455">
            <v>45693.447222222203</v>
          </cell>
          <cell r="I455" t="str">
            <v>Hat/Line</v>
          </cell>
          <cell r="J455" t="str">
            <v>Müşteri</v>
          </cell>
          <cell r="L455" t="str">
            <v>Fren</v>
          </cell>
          <cell r="M455" t="str">
            <v>ARAÇ MB FREN ARIZASI VERDİ. HEYC CİHAZINDAN RESETLENDİ ARAÇ HAREKET ETTİ. TEKRAR ARIZA VERDİ. ARAÇ RESETLENDİ DÜZELME OLMADI. FREN RESET YAPILARAK FREN BAYPASS EDİLDİ ARAÇ 30KM HIZ İLE DEVAM ETTİ. PEŞİNDEKİ KUMSMALL ARACINA TEHİR YAPTIRMASINDAN DOLLAYI ARAÇ MİMARSİNAN İSTASYONUNDA YOLCULARI TAHLİYE EDİLİP ORGANİZE YÖNÜNE SERVİS DIŞI ÇEKİLMİŞTİR. İPTAL OLAN SEFERİNE SAKARYADAN EK SEFER YAPILMIŞTIR. MİMARSİNAN SAKARYA ARASI KISMİ SEFER İPTALİ OLMUŞTUR.</v>
          </cell>
          <cell r="N455" t="str">
            <v>HPU DEĞİŞİMİ YAPILDI. FB09 ARIZASI VERDİĞİ İÇİN.</v>
          </cell>
          <cell r="P455" t="str">
            <v>B-Hız veya güç azalması</v>
          </cell>
          <cell r="Q455" t="str">
            <v>A(Hareket etmeyi engelleyen arıza)</v>
          </cell>
          <cell r="R455" t="str">
            <v>N.A(Yaralanma yok)</v>
          </cell>
          <cell r="S455" t="str">
            <v>(III) Farklı Araçlarda Tekrarlayan Arıza</v>
          </cell>
          <cell r="U455" t="str">
            <v>Tedarikçi</v>
          </cell>
          <cell r="V455" t="str">
            <v>HANNING &amp; KAHL GMBH &amp; CO.KG</v>
          </cell>
          <cell r="W455" t="str">
            <v>Evet</v>
          </cell>
          <cell r="X455" t="str">
            <v>HANNING &amp; KAHL GMBH &amp; CO.KG</v>
          </cell>
          <cell r="AD455" t="str">
            <v>*Ekipman değiştirilecek</v>
          </cell>
          <cell r="AE455">
            <v>45693.458333333299</v>
          </cell>
          <cell r="AG455" t="str">
            <v>HANNING&amp;KAHL</v>
          </cell>
          <cell r="AH455" t="str">
            <v>XHidrolik Ünite HZY-K100-DPR</v>
          </cell>
          <cell r="AI455" t="str">
            <v>S306-7001</v>
          </cell>
          <cell r="AJ455">
            <v>1</v>
          </cell>
          <cell r="AL455" t="str">
            <v/>
          </cell>
          <cell r="AM455" t="str">
            <v/>
          </cell>
          <cell r="AP455" t="str">
            <v/>
          </cell>
          <cell r="AQ455" t="str">
            <v/>
          </cell>
          <cell r="AT455" t="str">
            <v/>
          </cell>
          <cell r="AV455" t="str">
            <v/>
          </cell>
          <cell r="AW455" t="str">
            <v/>
          </cell>
          <cell r="AX455" t="str">
            <v/>
          </cell>
          <cell r="AZ455">
            <v>3</v>
          </cell>
          <cell r="BA455">
            <v>45693.625</v>
          </cell>
        </row>
        <row r="456">
          <cell r="C456" t="str">
            <v>KAY5+6</v>
          </cell>
          <cell r="D456" t="str">
            <v>3882(11)</v>
          </cell>
          <cell r="E456" t="str">
            <v>MA , MB , RA , RB , P</v>
          </cell>
          <cell r="F456">
            <v>51890</v>
          </cell>
          <cell r="G456" t="str">
            <v>BOZ-KAY5+6-FF-455</v>
          </cell>
          <cell r="H456">
            <v>45671.625694444403</v>
          </cell>
          <cell r="I456" t="str">
            <v>Hat/Line</v>
          </cell>
          <cell r="J456" t="str">
            <v>Müşteri</v>
          </cell>
          <cell r="L456" t="str">
            <v>PA/PIS/CCTV</v>
          </cell>
          <cell r="M456" t="str">
            <v>06/01/2025 TARİHİNDE YAPILAN SAHA DENETİMİNDE 3882 NUMARALI ARAÇTA SAAT 11:16 GEÇE KAPI ÜSTÜ EKRANLARIN ÇALIŞMADIĞI TESPİT EDLMİŞTİR.</v>
          </cell>
          <cell r="N456" t="str">
            <v>ARACIN EKRAN BİLGİSAYARI RESETLENDİ. ARAÇ İÇİ EKRANLAR DÜZELDİ. 10 NUMARALI KAPI ÜSTÜ EKRANDA ENERJİSİ YOKTU. POWER KONNEKTÖRÜNDE ENERJİSİ YOKTU TEMASSIZLI GİDERİLDİ. KAPI ÜSTÜ EKRAN ÇALIŞIYOR.</v>
          </cell>
          <cell r="P456" t="str">
            <v>D-Arıza değil</v>
          </cell>
          <cell r="Q456" t="str">
            <v>B(Servisten çekmeye etki eden arıza)</v>
          </cell>
          <cell r="R456" t="str">
            <v>N.A(Yaralanma yok)</v>
          </cell>
          <cell r="S456" t="str">
            <v>(III) Farklı Araçlarda Tekrarlayan Arıza</v>
          </cell>
          <cell r="U456" t="str">
            <v>Tedarikçi</v>
          </cell>
          <cell r="V456" t="str">
            <v>ATAK ULAŞIM SAN.TİC.LTD.ŞTİ.</v>
          </cell>
          <cell r="W456" t="str">
            <v>Evet</v>
          </cell>
          <cell r="X456" t="str">
            <v>ATAK ULAŞIM SAN.TİC.LTD.ŞTİ.</v>
          </cell>
          <cell r="AD456" t="str">
            <v>*Ekipman tamir edilecek</v>
          </cell>
          <cell r="AE456">
            <v>45671.666666666701</v>
          </cell>
          <cell r="AG456" t="str">
            <v>Atak</v>
          </cell>
          <cell r="AH456" t="str">
            <v>STRETCH LCD EKRAN</v>
          </cell>
          <cell r="AI456" t="str">
            <v>E410-7003</v>
          </cell>
          <cell r="AJ456">
            <v>1</v>
          </cell>
          <cell r="AL456" t="str">
            <v/>
          </cell>
          <cell r="AM456" t="str">
            <v/>
          </cell>
          <cell r="AP456" t="str">
            <v/>
          </cell>
          <cell r="AQ456" t="str">
            <v/>
          </cell>
          <cell r="AT456" t="str">
            <v/>
          </cell>
          <cell r="AV456" t="str">
            <v/>
          </cell>
          <cell r="AW456" t="str">
            <v/>
          </cell>
          <cell r="AX456" t="str">
            <v/>
          </cell>
          <cell r="AZ456">
            <v>2</v>
          </cell>
          <cell r="BA456">
            <v>45671.708333333299</v>
          </cell>
        </row>
        <row r="457">
          <cell r="C457" t="str">
            <v>KAY5+6</v>
          </cell>
          <cell r="D457" t="str">
            <v>3881(10)</v>
          </cell>
          <cell r="E457" t="str">
            <v>MB</v>
          </cell>
          <cell r="F457">
            <v>68720</v>
          </cell>
          <cell r="G457" t="str">
            <v>BOZ-KAY5+6-FF-456</v>
          </cell>
          <cell r="H457">
            <v>45680.7055555556</v>
          </cell>
          <cell r="I457" t="str">
            <v>Hat/Line</v>
          </cell>
          <cell r="J457" t="str">
            <v>Müşteri</v>
          </cell>
          <cell r="L457" t="str">
            <v>Silecek</v>
          </cell>
          <cell r="M457" t="str">
            <v>SİLECEK SU HORTUMU ÇIKMIŞ</v>
          </cell>
          <cell r="N457" t="str">
            <v>SİLECEK HORTUMU YERİNE TAKILDI.</v>
          </cell>
          <cell r="P457" t="str">
            <v>D-Arıza değil</v>
          </cell>
          <cell r="Q457" t="str">
            <v>A(Hareket etmeyi engelleyen arıza)</v>
          </cell>
          <cell r="R457" t="str">
            <v>N.A(Yaralanma yok)</v>
          </cell>
          <cell r="S457" t="str">
            <v>(III) Farklı Araçlarda Tekrarlayan Arıza</v>
          </cell>
          <cell r="U457" t="str">
            <v>Tedarikçi</v>
          </cell>
          <cell r="V457" t="str">
            <v>Bozankaya</v>
          </cell>
          <cell r="W457" t="str">
            <v>Evet</v>
          </cell>
          <cell r="X457" t="str">
            <v>DENİZLER OTOMOTİV SAN. VE TİC.LTD.Ş</v>
          </cell>
          <cell r="AD457" t="str">
            <v>*Ekipman tamir edilecek</v>
          </cell>
          <cell r="AE457">
            <v>45680.708333333299</v>
          </cell>
          <cell r="AG457" t="str">
            <v>DENİZLER</v>
          </cell>
          <cell r="AH457" t="str">
            <v>SİLECEK MEKANİZMASI Denizler / M.11.2506</v>
          </cell>
          <cell r="AI457" t="str">
            <v>M100-7066</v>
          </cell>
          <cell r="AJ457">
            <v>1</v>
          </cell>
          <cell r="AL457" t="str">
            <v/>
          </cell>
          <cell r="AM457" t="str">
            <v/>
          </cell>
          <cell r="AP457" t="str">
            <v/>
          </cell>
          <cell r="AQ457" t="str">
            <v/>
          </cell>
          <cell r="AT457" t="str">
            <v/>
          </cell>
          <cell r="AV457" t="str">
            <v/>
          </cell>
          <cell r="AW457" t="str">
            <v/>
          </cell>
          <cell r="AX457" t="str">
            <v/>
          </cell>
          <cell r="AZ457">
            <v>1</v>
          </cell>
          <cell r="BA457">
            <v>45680.75</v>
          </cell>
        </row>
        <row r="458">
          <cell r="C458" t="str">
            <v>KAY5+6</v>
          </cell>
          <cell r="D458" t="str">
            <v>3874(3)</v>
          </cell>
          <cell r="E458" t="str">
            <v>MB</v>
          </cell>
          <cell r="F458">
            <v>122082</v>
          </cell>
          <cell r="G458" t="str">
            <v>BOZ-KAY5+6-FF-457</v>
          </cell>
          <cell r="H458">
            <v>45692.993055555598</v>
          </cell>
          <cell r="I458" t="str">
            <v>Hat/Line</v>
          </cell>
          <cell r="J458" t="str">
            <v>Müşteri</v>
          </cell>
          <cell r="L458" t="str">
            <v>Silecek</v>
          </cell>
          <cell r="M458" t="str">
            <v>SİLECEK YARIM KALIYOR.</v>
          </cell>
          <cell r="N458" t="str">
            <v>AYAR YAPILARA, SIKILANDI.</v>
          </cell>
          <cell r="P458" t="str">
            <v>D-Arıza değil</v>
          </cell>
          <cell r="Q458" t="str">
            <v>A(Hareket etmeyi engelleyen arıza)</v>
          </cell>
          <cell r="R458" t="str">
            <v>N.A(Yaralanma yok)</v>
          </cell>
          <cell r="S458" t="str">
            <v>(III) Farklı Araçlarda Tekrarlayan Arıza</v>
          </cell>
          <cell r="U458" t="str">
            <v>Tedarikçi</v>
          </cell>
          <cell r="V458" t="str">
            <v>Bozankaya</v>
          </cell>
          <cell r="W458" t="str">
            <v>Evet</v>
          </cell>
          <cell r="X458" t="str">
            <v>DENİZLER OTOMOTİV SAN. VE TİC.LTD.Ş</v>
          </cell>
          <cell r="AD458" t="str">
            <v>*Ekipman tamir edilecek</v>
          </cell>
          <cell r="AE458">
            <v>45693</v>
          </cell>
          <cell r="AG458" t="str">
            <v>DENİZLER</v>
          </cell>
          <cell r="AH458" t="str">
            <v>SİLECEK MEKANİZMASI Denizler / M.11.2506</v>
          </cell>
          <cell r="AI458" t="str">
            <v>M100-7066</v>
          </cell>
          <cell r="AJ458">
            <v>1</v>
          </cell>
          <cell r="AL458" t="str">
            <v/>
          </cell>
          <cell r="AM458" t="str">
            <v/>
          </cell>
          <cell r="AP458" t="str">
            <v/>
          </cell>
          <cell r="AQ458" t="str">
            <v/>
          </cell>
          <cell r="AT458" t="str">
            <v/>
          </cell>
          <cell r="AV458" t="str">
            <v/>
          </cell>
          <cell r="AW458" t="str">
            <v/>
          </cell>
          <cell r="AX458" t="str">
            <v/>
          </cell>
          <cell r="AZ458">
            <v>1</v>
          </cell>
          <cell r="BA458">
            <v>45693.020833333299</v>
          </cell>
        </row>
        <row r="459">
          <cell r="C459" t="str">
            <v>KAY5+6</v>
          </cell>
          <cell r="D459" t="str">
            <v>3882(11)</v>
          </cell>
          <cell r="E459" t="str">
            <v>MA</v>
          </cell>
          <cell r="F459">
            <v>56440</v>
          </cell>
          <cell r="G459" t="str">
            <v>BOZ-KAY5+6-FF-458</v>
          </cell>
          <cell r="H459">
            <v>45687.418749999997</v>
          </cell>
          <cell r="I459" t="str">
            <v>Hat/Line</v>
          </cell>
          <cell r="J459" t="str">
            <v>Müşteri</v>
          </cell>
          <cell r="L459" t="str">
            <v>ComboBox</v>
          </cell>
          <cell r="M459" t="str">
            <v>ARAÇ CANBUS İLETİŞİM ARIZASI VERİYOR.</v>
          </cell>
          <cell r="N459" t="str">
            <v>STATİ KONVERTÖRLER ARIZAYA DÜŞMÜŞ RESETLENİP DÜZELTİLDİ.</v>
          </cell>
          <cell r="P459" t="str">
            <v>B-Hız veya güç azalması</v>
          </cell>
          <cell r="Q459" t="str">
            <v>B(Servisten çekmeye etki eden arıza)</v>
          </cell>
          <cell r="R459" t="str">
            <v>N.A(Yaralanma yok)</v>
          </cell>
          <cell r="S459" t="str">
            <v>(III) Farklı Araçlarda Tekrarlayan Arıza</v>
          </cell>
          <cell r="U459" t="str">
            <v>Tedarikçi</v>
          </cell>
          <cell r="V459" t="str">
            <v>MEDCOM SP. Z O.O.</v>
          </cell>
          <cell r="W459" t="str">
            <v>Evet</v>
          </cell>
          <cell r="X459" t="str">
            <v>MEDCOM SP. Z O.O.</v>
          </cell>
          <cell r="AD459" t="str">
            <v>*Arıza çözülecek</v>
          </cell>
          <cell r="AE459">
            <v>45687.4375</v>
          </cell>
          <cell r="AG459" t="str">
            <v>MEDCOM</v>
          </cell>
          <cell r="AH459" t="str">
            <v>COMBO KUTUSU (+LHD) MEDCOM</v>
          </cell>
          <cell r="AI459" t="str">
            <v>P620-7023</v>
          </cell>
          <cell r="AJ459">
            <v>1</v>
          </cell>
          <cell r="AL459" t="str">
            <v/>
          </cell>
          <cell r="AM459" t="str">
            <v/>
          </cell>
          <cell r="AP459" t="str">
            <v/>
          </cell>
          <cell r="AQ459" t="str">
            <v/>
          </cell>
          <cell r="AT459" t="str">
            <v/>
          </cell>
          <cell r="AV459" t="str">
            <v/>
          </cell>
          <cell r="AW459" t="str">
            <v/>
          </cell>
          <cell r="AX459" t="str">
            <v/>
          </cell>
          <cell r="AZ459">
            <v>2</v>
          </cell>
          <cell r="BA459">
            <v>45687.479166666701</v>
          </cell>
        </row>
        <row r="460">
          <cell r="C460" t="str">
            <v>KAY5+6</v>
          </cell>
          <cell r="D460" t="str">
            <v>3880(9)</v>
          </cell>
          <cell r="E460" t="str">
            <v>RA , RB</v>
          </cell>
          <cell r="F460">
            <v>79575</v>
          </cell>
          <cell r="G460" t="str">
            <v>BOZ-KAY5+6-FF-459</v>
          </cell>
          <cell r="H460">
            <v>45696.829861111102</v>
          </cell>
          <cell r="I460" t="str">
            <v>Hat/Line</v>
          </cell>
          <cell r="J460" t="str">
            <v>Müşteri</v>
          </cell>
          <cell r="L460" t="str">
            <v>HVAC Yolcu</v>
          </cell>
          <cell r="M460" t="str">
            <v>YOLCU BÖLÜMÜ KLİMALARI SOĞUK</v>
          </cell>
          <cell r="N460" t="str">
            <v>ARAÇ İÇİ SICAKLIK 0 DERECE GÖZÜKÜYORDU. RESETLENDİ. ISITMA YAPIYOR.</v>
          </cell>
          <cell r="P460" t="str">
            <v>D-Arıza değil</v>
          </cell>
          <cell r="Q460" t="str">
            <v>B(Servisten çekmeye etki eden arıza)</v>
          </cell>
          <cell r="R460" t="str">
            <v>N.A(Yaralanma yok)</v>
          </cell>
          <cell r="S460" t="str">
            <v>(III) Farklı Araçlarda Tekrarlayan Arıza</v>
          </cell>
          <cell r="U460" t="str">
            <v>Tedarikçi</v>
          </cell>
          <cell r="V460" t="str">
            <v>ELTESAN ELEKTRO MEKANİK SOĞUTMA SAN</v>
          </cell>
          <cell r="W460" t="str">
            <v>Evet</v>
          </cell>
          <cell r="X460" t="str">
            <v>ELTESAN ELEKTRO MEKANİK SOĞUTMA SAN</v>
          </cell>
          <cell r="AD460" t="str">
            <v>*Arıza çözülecek</v>
          </cell>
          <cell r="AE460">
            <v>45696.833333333299</v>
          </cell>
          <cell r="AG460" t="str">
            <v>Eltesan</v>
          </cell>
          <cell r="AH460" t="str">
            <v>KLIMA UNITESİ /Eltesan/Hispacold 41,5 kW</v>
          </cell>
          <cell r="AI460" t="str">
            <v>H500-7240</v>
          </cell>
          <cell r="AJ460">
            <v>1</v>
          </cell>
          <cell r="AL460" t="str">
            <v/>
          </cell>
          <cell r="AM460" t="str">
            <v/>
          </cell>
          <cell r="AP460" t="str">
            <v/>
          </cell>
          <cell r="AQ460" t="str">
            <v/>
          </cell>
          <cell r="AT460" t="str">
            <v/>
          </cell>
          <cell r="AV460" t="str">
            <v/>
          </cell>
          <cell r="AW460" t="str">
            <v/>
          </cell>
          <cell r="AX460" t="str">
            <v/>
          </cell>
          <cell r="AZ460">
            <v>2</v>
          </cell>
          <cell r="BA460">
            <v>45696.854166666701</v>
          </cell>
        </row>
        <row r="461">
          <cell r="C461" t="str">
            <v>KAY5+6</v>
          </cell>
          <cell r="D461" t="str">
            <v>3882(11)</v>
          </cell>
          <cell r="E461" t="str">
            <v>MA</v>
          </cell>
          <cell r="F461">
            <v>59770</v>
          </cell>
          <cell r="G461" t="str">
            <v>BOZ-KAY5+6-FF-460</v>
          </cell>
          <cell r="H461">
            <v>45698.590972222199</v>
          </cell>
          <cell r="I461" t="str">
            <v>Hat/Line</v>
          </cell>
          <cell r="J461" t="str">
            <v>Müşteri</v>
          </cell>
          <cell r="L461" t="str">
            <v>HVAC Sürücü</v>
          </cell>
          <cell r="M461" t="str">
            <v>CA KABİN KLİMASI ÇALIŞMIYOR.</v>
          </cell>
          <cell r="N461" t="str">
            <v>SİGORTA ATMIŞ, KALDIRILDI. ÇALIŞIYOR.</v>
          </cell>
          <cell r="P461" t="str">
            <v>D-Arıza değil</v>
          </cell>
          <cell r="Q461" t="str">
            <v>B(Servisten çekmeye etki eden arıza)</v>
          </cell>
          <cell r="R461" t="str">
            <v>N.A(Yaralanma yok)</v>
          </cell>
          <cell r="S461" t="str">
            <v>(III) Farklı Araçlarda Tekrarlayan Arıza</v>
          </cell>
          <cell r="U461" t="str">
            <v>Tedarikçi</v>
          </cell>
          <cell r="V461" t="str">
            <v>ELTESAN ELEKTRO MEKANİK SOĞUTMA SAN</v>
          </cell>
          <cell r="W461" t="str">
            <v>Evet</v>
          </cell>
          <cell r="X461" t="str">
            <v>ELTESAN ELEKTRO MEKANİK SOĞUTMA SAN</v>
          </cell>
          <cell r="AD461" t="str">
            <v>*Arıza çözülecek</v>
          </cell>
          <cell r="AE461">
            <v>45698.59375</v>
          </cell>
          <cell r="AG461" t="str">
            <v>Eltesan</v>
          </cell>
          <cell r="AH461" t="str">
            <v>KLIMA UNITESİ /Eltesan/Hispacold 41,5 kW</v>
          </cell>
          <cell r="AI461" t="str">
            <v>H500-7240</v>
          </cell>
          <cell r="AJ461">
            <v>1</v>
          </cell>
          <cell r="AL461" t="str">
            <v/>
          </cell>
          <cell r="AM461" t="str">
            <v/>
          </cell>
          <cell r="AP461" t="str">
            <v/>
          </cell>
          <cell r="AQ461" t="str">
            <v/>
          </cell>
          <cell r="AT461" t="str">
            <v/>
          </cell>
          <cell r="AV461" t="str">
            <v/>
          </cell>
          <cell r="AW461" t="str">
            <v/>
          </cell>
          <cell r="AX461" t="str">
            <v/>
          </cell>
          <cell r="AZ461">
            <v>1</v>
          </cell>
          <cell r="BA461">
            <v>45698.604166666701</v>
          </cell>
        </row>
        <row r="462">
          <cell r="C462" t="str">
            <v>KAY5+6</v>
          </cell>
          <cell r="D462" t="str">
            <v>3882(11)</v>
          </cell>
          <cell r="E462" t="str">
            <v>MA</v>
          </cell>
          <cell r="F462">
            <v>59770</v>
          </cell>
          <cell r="G462" t="str">
            <v>BOZ-KAY5+6-FF-461</v>
          </cell>
          <cell r="H462">
            <v>45698.759722222203</v>
          </cell>
          <cell r="I462" t="str">
            <v>Hat/Line</v>
          </cell>
          <cell r="J462" t="str">
            <v>Müşteri</v>
          </cell>
          <cell r="L462" t="str">
            <v>Silecek</v>
          </cell>
          <cell r="M462" t="str">
            <v>SİLECEK CAMIN ORTASINI TEMİZLEMİYOR.</v>
          </cell>
          <cell r="N462" t="str">
            <v>SİLECEK KOL AYARI BOZULMUŞ. TEKRAR AYARLANDI.</v>
          </cell>
          <cell r="P462" t="str">
            <v>D-Arıza değil</v>
          </cell>
          <cell r="Q462" t="str">
            <v>A(Hareket etmeyi engelleyen arıza)</v>
          </cell>
          <cell r="R462" t="str">
            <v>N.A(Yaralanma yok)</v>
          </cell>
          <cell r="S462" t="str">
            <v>(III) Farklı Araçlarda Tekrarlayan Arıza</v>
          </cell>
          <cell r="U462" t="str">
            <v>Tedarikçi</v>
          </cell>
          <cell r="V462" t="str">
            <v>Bozankaya</v>
          </cell>
          <cell r="W462" t="str">
            <v>Evet</v>
          </cell>
          <cell r="X462" t="str">
            <v>DENİZLER OTOMOTİV SAN. VE TİC.LTD.Ş</v>
          </cell>
          <cell r="AD462" t="str">
            <v>*Ekipman tamir edilecek</v>
          </cell>
          <cell r="AE462">
            <v>45698.770833333299</v>
          </cell>
          <cell r="AG462" t="str">
            <v>DENİZLER</v>
          </cell>
          <cell r="AH462" t="str">
            <v>SİLECEK MEKANİZMASI Denizler / M.11.2506</v>
          </cell>
          <cell r="AI462" t="str">
            <v>M100-7066</v>
          </cell>
          <cell r="AJ462">
            <v>1</v>
          </cell>
          <cell r="AL462" t="str">
            <v/>
          </cell>
          <cell r="AM462" t="str">
            <v/>
          </cell>
          <cell r="AP462" t="str">
            <v/>
          </cell>
          <cell r="AQ462" t="str">
            <v/>
          </cell>
          <cell r="AT462" t="str">
            <v/>
          </cell>
          <cell r="AV462" t="str">
            <v/>
          </cell>
          <cell r="AW462" t="str">
            <v/>
          </cell>
          <cell r="AX462" t="str">
            <v/>
          </cell>
          <cell r="AZ462">
            <v>1</v>
          </cell>
          <cell r="BA462">
            <v>45698.791666666701</v>
          </cell>
        </row>
        <row r="463">
          <cell r="C463" t="str">
            <v>KAY5+6</v>
          </cell>
          <cell r="D463" t="str">
            <v>3878(7)</v>
          </cell>
          <cell r="E463" t="str">
            <v>MA , MB , RA , RB , P</v>
          </cell>
          <cell r="F463">
            <v>97644</v>
          </cell>
          <cell r="G463" t="str">
            <v>BOZ-KAY5+6-FF-462</v>
          </cell>
          <cell r="H463">
            <v>45691.552083333299</v>
          </cell>
          <cell r="I463" t="str">
            <v>Hat/Line</v>
          </cell>
          <cell r="J463" t="str">
            <v>Müşteri</v>
          </cell>
          <cell r="L463" t="str">
            <v>PA/PIS/CCTV</v>
          </cell>
          <cell r="M463" t="str">
            <v>RSİ HİZMET KALİTEDEN ŞİKAYET EDİLDİ. KAPI ÜZERİNDE BULUNAN BİLGİLENDİRME PANOLARI ÇALIŞMIYOR. ARAÇ RESETLENDİ. DÜZELMEDİ.</v>
          </cell>
          <cell r="N463" t="str">
            <v>ARACIN ATÖLYEDE KONTROLLERİ YAPILDI. TÜM EKRANLAR STABİL ÇALIŞTIĞI GÖRÜLDÜ.</v>
          </cell>
          <cell r="P463" t="str">
            <v>D-Arıza değil</v>
          </cell>
          <cell r="Q463" t="str">
            <v>B(Servisten çekmeye etki eden arıza)</v>
          </cell>
          <cell r="R463" t="str">
            <v>N.A(Yaralanma yok)</v>
          </cell>
          <cell r="S463" t="str">
            <v>(III) Farklı Araçlarda Tekrarlayan Arıza</v>
          </cell>
          <cell r="U463" t="str">
            <v>Tedarikçi</v>
          </cell>
          <cell r="V463" t="str">
            <v>ATAK ULAŞIM SAN.TİC.LTD.ŞTİ.</v>
          </cell>
          <cell r="W463" t="str">
            <v>Evet</v>
          </cell>
          <cell r="X463" t="str">
            <v>ATAK ULAŞIM SAN.TİC.LTD.ŞTİ.</v>
          </cell>
          <cell r="AD463" t="str">
            <v>*Arıza çözülecek</v>
          </cell>
          <cell r="AE463">
            <v>45691.5625</v>
          </cell>
          <cell r="AG463" t="str">
            <v>Atak</v>
          </cell>
          <cell r="AH463" t="str">
            <v>STRETCH LCD EKRAN</v>
          </cell>
          <cell r="AI463" t="str">
            <v>E410-7003</v>
          </cell>
          <cell r="AJ463">
            <v>6</v>
          </cell>
          <cell r="AL463" t="str">
            <v/>
          </cell>
          <cell r="AM463" t="str">
            <v/>
          </cell>
          <cell r="AP463" t="str">
            <v/>
          </cell>
          <cell r="AQ463" t="str">
            <v/>
          </cell>
          <cell r="AT463" t="str">
            <v/>
          </cell>
          <cell r="AV463" t="str">
            <v/>
          </cell>
          <cell r="AW463" t="str">
            <v/>
          </cell>
          <cell r="AX463" t="str">
            <v/>
          </cell>
          <cell r="AZ463">
            <v>2</v>
          </cell>
          <cell r="BA463">
            <v>45691.604166666701</v>
          </cell>
        </row>
        <row r="464">
          <cell r="C464" t="str">
            <v>KAY5+6</v>
          </cell>
          <cell r="D464" t="str">
            <v>3874(3)</v>
          </cell>
          <cell r="E464" t="str">
            <v>MB</v>
          </cell>
          <cell r="F464">
            <v>121980</v>
          </cell>
          <cell r="G464" t="str">
            <v>BOZ-KAY5+6-FF-463</v>
          </cell>
          <cell r="H464">
            <v>45692.546527777798</v>
          </cell>
          <cell r="I464" t="str">
            <v>Hat/Line</v>
          </cell>
          <cell r="J464" t="str">
            <v>Müşteri</v>
          </cell>
          <cell r="L464" t="str">
            <v>Giydirme İç</v>
          </cell>
          <cell r="M464" t="str">
            <v>KABİN İÇERİSİNDEKİ ASKILI KIRILMIŞ</v>
          </cell>
          <cell r="N464" t="str">
            <v>YENİ ASKILIK MONTAJI YAPILDI.</v>
          </cell>
          <cell r="P464" t="str">
            <v>D-Arıza değil</v>
          </cell>
          <cell r="Q464" t="str">
            <v>B(Servisten çekmeye etki eden arıza)</v>
          </cell>
          <cell r="R464" t="str">
            <v>N.A(Yaralanma yok)</v>
          </cell>
          <cell r="S464" t="str">
            <v>(II) Aynı Araçta Tekrarlayan Arıza</v>
          </cell>
          <cell r="U464" t="str">
            <v>Bozankaya</v>
          </cell>
          <cell r="V464" t="str">
            <v>Üretim</v>
          </cell>
          <cell r="W464" t="str">
            <v>Evet</v>
          </cell>
          <cell r="X464" t="str">
            <v>GREBO OTOMOTİV SANAYİ A.Ş</v>
          </cell>
          <cell r="AD464" t="str">
            <v>*Ekipman değiştirilecek</v>
          </cell>
          <cell r="AE464">
            <v>45692.5625</v>
          </cell>
          <cell r="AG464" t="str">
            <v>Bozankaya</v>
          </cell>
          <cell r="AH464" t="str">
            <v>DUVAR SACI</v>
          </cell>
          <cell r="AI464" t="str">
            <v>E500-7019</v>
          </cell>
          <cell r="AJ464">
            <v>1</v>
          </cell>
          <cell r="AL464" t="str">
            <v/>
          </cell>
          <cell r="AM464" t="str">
            <v/>
          </cell>
          <cell r="AP464" t="str">
            <v/>
          </cell>
          <cell r="AQ464" t="str">
            <v/>
          </cell>
          <cell r="AT464" t="str">
            <v/>
          </cell>
          <cell r="AV464" t="str">
            <v/>
          </cell>
          <cell r="AW464" t="str">
            <v/>
          </cell>
          <cell r="AX464" t="str">
            <v/>
          </cell>
          <cell r="AZ464">
            <v>1</v>
          </cell>
          <cell r="BA464">
            <v>45692.604166666701</v>
          </cell>
        </row>
        <row r="465">
          <cell r="C465" t="str">
            <v>KAY5+6</v>
          </cell>
          <cell r="D465" t="str">
            <v>3874(3)</v>
          </cell>
          <cell r="E465" t="str">
            <v>MB</v>
          </cell>
          <cell r="F465">
            <v>120821</v>
          </cell>
          <cell r="G465" t="str">
            <v>BOZ-KAY5+6-FF-464</v>
          </cell>
          <cell r="H465">
            <v>45687.3881944444</v>
          </cell>
          <cell r="I465" t="str">
            <v>Hat/Line</v>
          </cell>
          <cell r="J465" t="str">
            <v>Müşteri</v>
          </cell>
          <cell r="L465" t="str">
            <v>PA/PIS/CCTV</v>
          </cell>
          <cell r="M465" t="str">
            <v>KAMERA GÖRÜNTÜLERİ BOZUK. (CCTV GÖRÜNTÜLERİ EKTE MEVCUTTUR.)</v>
          </cell>
          <cell r="N465" t="str">
            <v>EKRAN DEĞİŞİMİ YAPILDI.</v>
          </cell>
          <cell r="P465" t="str">
            <v>D-Arıza değil</v>
          </cell>
          <cell r="Q465" t="str">
            <v>B(Servisten çekmeye etki eden arıza)</v>
          </cell>
          <cell r="R465" t="str">
            <v>N.A(Yaralanma yok)</v>
          </cell>
          <cell r="S465" t="str">
            <v>(II) Aynı Araçta Tekrarlayan Arıza</v>
          </cell>
          <cell r="U465" t="str">
            <v>Tedarikçi</v>
          </cell>
          <cell r="V465" t="str">
            <v>NSC</v>
          </cell>
          <cell r="W465" t="str">
            <v>Evet</v>
          </cell>
          <cell r="X465" t="str">
            <v>NSC TEKNOLOJİ ve İNŞAAT LTD.ŞTİ.</v>
          </cell>
          <cell r="AD465" t="str">
            <v>*Ekipman değiştirilecek</v>
          </cell>
          <cell r="AE465">
            <v>45687.416666666701</v>
          </cell>
          <cell r="AG465" t="str">
            <v>NSC</v>
          </cell>
          <cell r="AH465" t="str">
            <v>CCTV EKRANI</v>
          </cell>
          <cell r="AI465" t="str">
            <v>E810-7145</v>
          </cell>
          <cell r="AJ465">
            <v>1</v>
          </cell>
          <cell r="AL465" t="str">
            <v/>
          </cell>
          <cell r="AM465" t="str">
            <v/>
          </cell>
          <cell r="AP465" t="str">
            <v/>
          </cell>
          <cell r="AQ465" t="str">
            <v/>
          </cell>
          <cell r="AT465" t="str">
            <v/>
          </cell>
          <cell r="AV465" t="str">
            <v/>
          </cell>
          <cell r="AW465" t="str">
            <v/>
          </cell>
          <cell r="AX465" t="str">
            <v/>
          </cell>
          <cell r="AZ465">
            <v>2</v>
          </cell>
          <cell r="BA465">
            <v>45687.479166666701</v>
          </cell>
        </row>
        <row r="466">
          <cell r="C466" t="str">
            <v>KAY5+6</v>
          </cell>
          <cell r="D466" t="str">
            <v>3881(10)</v>
          </cell>
          <cell r="E466" t="str">
            <v>MA , MB</v>
          </cell>
          <cell r="F466">
            <v>66225</v>
          </cell>
          <cell r="G466" t="str">
            <v>BOZ-KAY5+6-FF-465</v>
          </cell>
          <cell r="H466">
            <v>45672.261805555601</v>
          </cell>
          <cell r="I466" t="str">
            <v>Hat/Line</v>
          </cell>
          <cell r="J466" t="str">
            <v>Müşteri</v>
          </cell>
          <cell r="L466" t="str">
            <v>PA/PIS/CCTV</v>
          </cell>
          <cell r="M466" t="str">
            <v>13.01.2025 TARİHİNDE YAPILAN SAHA DENETİMİNDE 3881 NOLU ARACIN SAAT 13:40'TA KAPI ÜSTÜ EKRANLARINDA ARAÇ BELSİN KÜRSÜDEYKEN EKRANLARDA TUNA İSTASYONU GÖSTERDİĞİ TESPİT EDİLDİ.</v>
          </cell>
          <cell r="N466" t="str">
            <v>GÖRSEL YÖNETİM PC KAPANMIŞ. AÇILIP TEST YAPILDI. SİSTEM ÇALIŞIYOR.</v>
          </cell>
          <cell r="P466" t="str">
            <v>D-Arıza değil</v>
          </cell>
          <cell r="Q466" t="str">
            <v>B(Servisten çekmeye etki eden arıza)</v>
          </cell>
          <cell r="R466" t="str">
            <v>N.A(Yaralanma yok)</v>
          </cell>
          <cell r="S466" t="str">
            <v>(II) Aynı Araçta Tekrarlayan Arıza</v>
          </cell>
          <cell r="U466" t="str">
            <v>Tedarikçi</v>
          </cell>
          <cell r="V466" t="str">
            <v>ATAK ULAŞIM SAN.TİC.LTD.ŞTİ.</v>
          </cell>
          <cell r="W466" t="str">
            <v>Evet</v>
          </cell>
          <cell r="X466" t="str">
            <v>ATAK ULAŞIM SAN.TİC.LTD.ŞTİ.</v>
          </cell>
          <cell r="AD466" t="str">
            <v>*Arıza çözülecek</v>
          </cell>
          <cell r="AE466">
            <v>45672.270833333299</v>
          </cell>
          <cell r="AG466" t="str">
            <v>Atak</v>
          </cell>
          <cell r="AH466" t="str">
            <v>ONBOARD COMPUTER</v>
          </cell>
          <cell r="AI466" t="str">
            <v>E855-7029</v>
          </cell>
          <cell r="AJ466">
            <v>1</v>
          </cell>
          <cell r="AL466" t="str">
            <v/>
          </cell>
          <cell r="AM466" t="str">
            <v/>
          </cell>
          <cell r="AP466" t="str">
            <v/>
          </cell>
          <cell r="AQ466" t="str">
            <v/>
          </cell>
          <cell r="AT466" t="str">
            <v/>
          </cell>
          <cell r="AV466" t="str">
            <v/>
          </cell>
          <cell r="AW466" t="str">
            <v/>
          </cell>
          <cell r="AX466" t="str">
            <v/>
          </cell>
          <cell r="AZ466">
            <v>2</v>
          </cell>
          <cell r="BA466">
            <v>45672.375</v>
          </cell>
        </row>
        <row r="467">
          <cell r="C467" t="str">
            <v>KAY5+6</v>
          </cell>
          <cell r="D467" t="str">
            <v>3873(2)</v>
          </cell>
          <cell r="E467" t="str">
            <v>RB</v>
          </cell>
          <cell r="F467">
            <v>123012</v>
          </cell>
          <cell r="G467" t="str">
            <v>BOZ-KAY5+6-FF-466</v>
          </cell>
          <cell r="H467">
            <v>45679.572222222203</v>
          </cell>
          <cell r="I467" t="str">
            <v>Hat/Line</v>
          </cell>
          <cell r="J467" t="str">
            <v>Müşteri</v>
          </cell>
          <cell r="L467" t="str">
            <v>Kapı</v>
          </cell>
          <cell r="M467" t="str">
            <v>9 NUMARALI KAPI BUZZER ÇALIŞMADIĞI KONTROLLERDE TESPİT EDİLDİ.</v>
          </cell>
          <cell r="N467" t="str">
            <v>BUZZER DEĞİŞİMİ YAPILDI.</v>
          </cell>
          <cell r="P467" t="str">
            <v>D-Arıza değil</v>
          </cell>
          <cell r="Q467" t="str">
            <v>B(Servisten çekmeye etki eden arıza)</v>
          </cell>
          <cell r="R467" t="str">
            <v>N.A(Yaralanma yok)</v>
          </cell>
          <cell r="S467" t="str">
            <v>(III) Farklı Araçlarda Tekrarlayan Arıza</v>
          </cell>
          <cell r="U467" t="str">
            <v>Tedarikçi</v>
          </cell>
          <cell r="V467" t="str">
            <v>Bozankaya</v>
          </cell>
          <cell r="W467" t="str">
            <v>Evet</v>
          </cell>
          <cell r="X467" t="str">
            <v>TURCK OTOMASYON TİC. LTD.ŞTİ.</v>
          </cell>
          <cell r="AD467" t="str">
            <v>*Ekipman değiştirilecek</v>
          </cell>
          <cell r="AE467">
            <v>45679.572916666701</v>
          </cell>
          <cell r="AG467" t="str">
            <v>TURCK OTOMASYON</v>
          </cell>
          <cell r="AH467" t="str">
            <v>SESLI UYARI CIHAZI</v>
          </cell>
          <cell r="AI467" t="str">
            <v>M110-7057</v>
          </cell>
          <cell r="AJ467">
            <v>1</v>
          </cell>
          <cell r="AL467" t="str">
            <v/>
          </cell>
          <cell r="AM467" t="str">
            <v/>
          </cell>
          <cell r="AP467" t="str">
            <v/>
          </cell>
          <cell r="AQ467" t="str">
            <v/>
          </cell>
          <cell r="AT467" t="str">
            <v/>
          </cell>
          <cell r="AV467" t="str">
            <v/>
          </cell>
          <cell r="AW467" t="str">
            <v/>
          </cell>
          <cell r="AX467" t="str">
            <v/>
          </cell>
          <cell r="AZ467">
            <v>2</v>
          </cell>
          <cell r="BA467">
            <v>45679.625</v>
          </cell>
        </row>
        <row r="468">
          <cell r="C468" t="str">
            <v>KAY5+6</v>
          </cell>
          <cell r="D468" t="str">
            <v>3876(5)</v>
          </cell>
          <cell r="E468" t="str">
            <v>RA</v>
          </cell>
          <cell r="F468">
            <v>116675</v>
          </cell>
          <cell r="G468" t="str">
            <v>BOZ-KAY5+6-FF-467</v>
          </cell>
          <cell r="H468">
            <v>45677.53125</v>
          </cell>
          <cell r="I468" t="str">
            <v>Hat/Line</v>
          </cell>
          <cell r="J468" t="str">
            <v>Müşteri</v>
          </cell>
          <cell r="L468" t="str">
            <v>PA/PIS/CCTV</v>
          </cell>
          <cell r="M468" t="str">
            <v>3876 YOLCU BÖLÜMÜ KAPI ÜSTÜ EKRANLAR ÇALIŞMIYOR.</v>
          </cell>
          <cell r="N468" t="str">
            <v>GÖRSEL YÖNETİM PC RESETLENDİ. SORUN GİDERİLDİ.</v>
          </cell>
          <cell r="P468" t="str">
            <v>D-Arıza değil</v>
          </cell>
          <cell r="Q468" t="str">
            <v>B(Servisten çekmeye etki eden arıza)</v>
          </cell>
          <cell r="R468" t="str">
            <v>N.A(Yaralanma yok)</v>
          </cell>
          <cell r="S468" t="str">
            <v>(II) Aynı Araçta Tekrarlayan Arıza</v>
          </cell>
          <cell r="U468" t="str">
            <v>Tedarikçi</v>
          </cell>
          <cell r="V468" t="str">
            <v>ATAK ULAŞIM SAN.TİC.LTD.ŞTİ.</v>
          </cell>
          <cell r="W468" t="str">
            <v>Evet</v>
          </cell>
          <cell r="X468" t="str">
            <v>ATAK ULAŞIM SAN.TİC.LTD.ŞTİ.</v>
          </cell>
          <cell r="AD468" t="str">
            <v>*Arıza çözülecek</v>
          </cell>
          <cell r="AE468">
            <v>45677.541666666701</v>
          </cell>
          <cell r="AG468" t="str">
            <v>Atak</v>
          </cell>
          <cell r="AH468" t="str">
            <v>ONBOARD COMPUTER</v>
          </cell>
          <cell r="AI468" t="str">
            <v>E855-7029</v>
          </cell>
          <cell r="AJ468">
            <v>1</v>
          </cell>
          <cell r="AL468" t="str">
            <v/>
          </cell>
          <cell r="AM468" t="str">
            <v/>
          </cell>
          <cell r="AP468" t="str">
            <v/>
          </cell>
          <cell r="AQ468" t="str">
            <v/>
          </cell>
          <cell r="AT468" t="str">
            <v/>
          </cell>
          <cell r="AV468" t="str">
            <v/>
          </cell>
          <cell r="AW468" t="str">
            <v/>
          </cell>
          <cell r="AX468" t="str">
            <v/>
          </cell>
          <cell r="AZ468">
            <v>2</v>
          </cell>
          <cell r="BA468">
            <v>45677.583333333299</v>
          </cell>
        </row>
        <row r="469">
          <cell r="C469" t="str">
            <v>KAY5+6</v>
          </cell>
          <cell r="D469" t="str">
            <v>3874(3)</v>
          </cell>
          <cell r="E469" t="str">
            <v>MA , RA , RB</v>
          </cell>
          <cell r="F469">
            <v>118970</v>
          </cell>
          <cell r="G469" t="str">
            <v>BOZ-KAY5+6-FF-468</v>
          </cell>
          <cell r="H469">
            <v>45678.536111111098</v>
          </cell>
          <cell r="I469" t="str">
            <v>Hat/Line</v>
          </cell>
          <cell r="J469" t="str">
            <v>Müşteri</v>
          </cell>
          <cell r="L469" t="str">
            <v>PA/PIS/CCTV</v>
          </cell>
          <cell r="M469" t="str">
            <v>KABİN ARKASI VE KAPI ÜSTÜ EKRANLAR ÇALIŞMIYOR.</v>
          </cell>
          <cell r="N469" t="str">
            <v>EKRANLAR KONTROL EDİLDİ. SORUN GİDERİLDİ.</v>
          </cell>
          <cell r="P469" t="str">
            <v>D-Arıza değil</v>
          </cell>
          <cell r="Q469" t="str">
            <v>B(Servisten çekmeye etki eden arıza)</v>
          </cell>
          <cell r="R469" t="str">
            <v>N.A(Yaralanma yok)</v>
          </cell>
          <cell r="S469" t="str">
            <v>(III) Farklı Araçlarda Tekrarlayan Arıza</v>
          </cell>
          <cell r="U469" t="str">
            <v>Tedarikçi</v>
          </cell>
          <cell r="V469" t="str">
            <v>ATAK ULAŞIM SAN.TİC.LTD.ŞTİ.</v>
          </cell>
          <cell r="W469" t="str">
            <v>Evet</v>
          </cell>
          <cell r="X469" t="str">
            <v>ATAK ULAŞIM SAN.TİC.LTD.ŞTİ.</v>
          </cell>
          <cell r="AD469" t="str">
            <v>*Arıza çözülecek</v>
          </cell>
          <cell r="AE469">
            <v>45678.541666666701</v>
          </cell>
          <cell r="AG469" t="str">
            <v>Atak</v>
          </cell>
          <cell r="AH469" t="str">
            <v>STRETCH LCD EKRAN</v>
          </cell>
          <cell r="AI469" t="str">
            <v>E410-7003</v>
          </cell>
          <cell r="AJ469">
            <v>3</v>
          </cell>
          <cell r="AL469" t="str">
            <v/>
          </cell>
          <cell r="AM469" t="str">
            <v/>
          </cell>
          <cell r="AP469" t="str">
            <v/>
          </cell>
          <cell r="AQ469" t="str">
            <v/>
          </cell>
          <cell r="AT469" t="str">
            <v/>
          </cell>
          <cell r="AV469" t="str">
            <v/>
          </cell>
          <cell r="AW469" t="str">
            <v/>
          </cell>
          <cell r="AX469" t="str">
            <v/>
          </cell>
          <cell r="AZ469">
            <v>2</v>
          </cell>
          <cell r="BA469">
            <v>45678.5625</v>
          </cell>
        </row>
        <row r="470">
          <cell r="C470" t="str">
            <v>KAY5+6</v>
          </cell>
          <cell r="D470" t="str">
            <v>3876(5)</v>
          </cell>
          <cell r="E470" t="str">
            <v>MA , MB , RA , RB , P</v>
          </cell>
          <cell r="F470">
            <v>116823</v>
          </cell>
          <cell r="G470" t="str">
            <v>BOZ-KAY5+6-FF-469</v>
          </cell>
          <cell r="H470">
            <v>45678.444444444402</v>
          </cell>
          <cell r="I470" t="str">
            <v>Hat/Line</v>
          </cell>
          <cell r="J470" t="str">
            <v>Müşteri</v>
          </cell>
          <cell r="L470" t="str">
            <v>PA/PIS/CCTV</v>
          </cell>
          <cell r="M470" t="str">
            <v>20.01.2025 TARİHİNDE YAPILAN SAHA DENETİMİNDE 3876 NUMARALI ARACIN 15:40'TA KAPI ÜSTÜ EKRANLARIN ÇALIŞMADIĞI TESPİT EDİLMİŞTİR.</v>
          </cell>
          <cell r="N470" t="str">
            <v>GÖRSEL YÖNETİM PC RESETLENDİ. SORUN GİDERİLDİ.</v>
          </cell>
          <cell r="P470" t="str">
            <v>D-Arıza değil</v>
          </cell>
          <cell r="Q470" t="str">
            <v>B(Servisten çekmeye etki eden arıza)</v>
          </cell>
          <cell r="R470" t="str">
            <v>N.A(Yaralanma yok)</v>
          </cell>
          <cell r="S470" t="str">
            <v>(III) Farklı Araçlarda Tekrarlayan Arıza</v>
          </cell>
          <cell r="U470" t="str">
            <v>Tedarikçi</v>
          </cell>
          <cell r="V470" t="str">
            <v>ATAK ULAŞIM SAN.TİC.LTD.ŞTİ.</v>
          </cell>
          <cell r="W470" t="str">
            <v>Evet</v>
          </cell>
          <cell r="X470" t="str">
            <v>ATAK ULAŞIM SAN.TİC.LTD.ŞTİ.</v>
          </cell>
          <cell r="AD470" t="str">
            <v>*Arıza çözülecek</v>
          </cell>
          <cell r="AE470">
            <v>45678.458333333299</v>
          </cell>
          <cell r="AG470" t="str">
            <v>Atak</v>
          </cell>
          <cell r="AH470" t="str">
            <v>ONBOARD COMPUTER</v>
          </cell>
          <cell r="AI470" t="str">
            <v>E855-7029</v>
          </cell>
          <cell r="AJ470">
            <v>1</v>
          </cell>
          <cell r="AL470" t="str">
            <v/>
          </cell>
          <cell r="AM470" t="str">
            <v/>
          </cell>
          <cell r="AP470" t="str">
            <v/>
          </cell>
          <cell r="AQ470" t="str">
            <v/>
          </cell>
          <cell r="AT470" t="str">
            <v/>
          </cell>
          <cell r="AV470" t="str">
            <v/>
          </cell>
          <cell r="AW470" t="str">
            <v/>
          </cell>
          <cell r="AX470" t="str">
            <v/>
          </cell>
          <cell r="AZ470">
            <v>2</v>
          </cell>
          <cell r="BA470">
            <v>45678.5</v>
          </cell>
        </row>
        <row r="471">
          <cell r="C471" t="str">
            <v>KAY5+6</v>
          </cell>
          <cell r="D471" t="str">
            <v>3872(1)</v>
          </cell>
          <cell r="E471" t="str">
            <v>MB</v>
          </cell>
          <cell r="F471">
            <v>104602</v>
          </cell>
          <cell r="G471" t="str">
            <v>BOZ-KAY5+6-FF-470</v>
          </cell>
          <cell r="H471">
            <v>45679.443055555603</v>
          </cell>
          <cell r="I471" t="str">
            <v>Hat/Line</v>
          </cell>
          <cell r="J471" t="str">
            <v>Müşteri</v>
          </cell>
          <cell r="L471" t="str">
            <v>PA/PIS/CCTV</v>
          </cell>
          <cell r="M471" t="str">
            <v>21.01.2025 TARİHİNDE YAPILAN SAHA DENETİMİNDE 3872-B NUMARALI ARACIN SAAT 15:08'DE 3. KAPI BİLGİLENDİRMENİN KURULU OLMADIĞI TESPİT EDİLMİŞTİR. GEREKLİ ARIZA MÜDAHALESİNİ SAĞLAYALIM.</v>
          </cell>
          <cell r="N471" t="str">
            <v>EKRAN DEĞİŞİMİ YAPILDI.</v>
          </cell>
          <cell r="P471" t="str">
            <v>D-Arıza değil</v>
          </cell>
          <cell r="Q471" t="str">
            <v>B(Servisten çekmeye etki eden arıza)</v>
          </cell>
          <cell r="R471" t="str">
            <v>N.A(Yaralanma yok)</v>
          </cell>
          <cell r="S471" t="str">
            <v>(III) Farklı Araçlarda Tekrarlayan Arıza</v>
          </cell>
          <cell r="U471" t="str">
            <v>Tedarikçi</v>
          </cell>
          <cell r="V471" t="str">
            <v>ATAK ULAŞIM SAN.TİC.LTD.ŞTİ.</v>
          </cell>
          <cell r="W471" t="str">
            <v>Evet</v>
          </cell>
          <cell r="X471" t="str">
            <v>ATAK ULAŞIM SAN.TİC.LTD.ŞTİ.</v>
          </cell>
          <cell r="AD471" t="str">
            <v>*Ekipman değiştirilecek</v>
          </cell>
          <cell r="AE471">
            <v>45679.458333333299</v>
          </cell>
          <cell r="AG471" t="str">
            <v>Atak</v>
          </cell>
          <cell r="AH471" t="str">
            <v>STRETCH LCD EKRAN</v>
          </cell>
          <cell r="AI471" t="str">
            <v>E410-7003</v>
          </cell>
          <cell r="AJ471">
            <v>1</v>
          </cell>
          <cell r="AL471" t="str">
            <v/>
          </cell>
          <cell r="AM471" t="str">
            <v/>
          </cell>
          <cell r="AP471" t="str">
            <v/>
          </cell>
          <cell r="AQ471" t="str">
            <v/>
          </cell>
          <cell r="AT471" t="str">
            <v/>
          </cell>
          <cell r="AV471" t="str">
            <v/>
          </cell>
          <cell r="AW471" t="str">
            <v/>
          </cell>
          <cell r="AX471" t="str">
            <v/>
          </cell>
          <cell r="AZ471">
            <v>2</v>
          </cell>
          <cell r="BA471">
            <v>45679.5</v>
          </cell>
        </row>
        <row r="472">
          <cell r="C472" t="str">
            <v>KAY5+6</v>
          </cell>
          <cell r="D472" t="str">
            <v>3877(6)</v>
          </cell>
          <cell r="E472" t="str">
            <v>MA</v>
          </cell>
          <cell r="F472">
            <v>70823</v>
          </cell>
          <cell r="G472" t="str">
            <v>BOZ-KAY5+6-FF-471</v>
          </cell>
          <cell r="H472">
            <v>45693.581250000003</v>
          </cell>
          <cell r="I472" t="str">
            <v>Hat/Line</v>
          </cell>
          <cell r="J472" t="str">
            <v>Müşteri</v>
          </cell>
          <cell r="L472" t="str">
            <v>ComboBox</v>
          </cell>
          <cell r="M472" t="str">
            <v>DURUŞ VE KALKIŞLARDA SARSINTI VE TİTREME YAPIYOR. İNVERTÖR 3 ARIZALI BİLGİSİ GELDİ.</v>
          </cell>
          <cell r="N472" t="str">
            <v>ARAÇLA TEST YAPILDI. MOTOR-3 SARSINTILI ÇALIŞIYORDU. YAPILAN KONTROLLERDE İNVERTÖR-3 ÜN FAZLA AKIM ÇEKTİĞİ GÖRÜLDÜ. KOMBO BOX İÇERİSİNDE BULUNAN X3-2 IGBT KARTININ ARIZALI OLDUĞU TESPİT EDİLDİ. DEĞİŞİM YAPILDI. PARK SAHASINDA TEST YAPILDI. ARIZA GİDERİLDİ.</v>
          </cell>
          <cell r="P472" t="str">
            <v>D-Arıza değil</v>
          </cell>
          <cell r="Q472" t="str">
            <v>B(Servisten çekmeye etki eden arıza)</v>
          </cell>
          <cell r="R472" t="str">
            <v>N.A(Yaralanma yok)</v>
          </cell>
          <cell r="S472" t="str">
            <v>(II) Aynı Araçta Tekrarlayan Arıza</v>
          </cell>
          <cell r="U472" t="str">
            <v>Tedarikçi</v>
          </cell>
          <cell r="V472" t="str">
            <v>MEDCOM SP. Z O.O.</v>
          </cell>
          <cell r="W472" t="str">
            <v>Evet</v>
          </cell>
          <cell r="X472" t="str">
            <v>MEDCOM SP. Z O.O.</v>
          </cell>
          <cell r="AD472" t="str">
            <v>*Ekipman değiştirilecek</v>
          </cell>
          <cell r="AE472">
            <v>45694.208333333299</v>
          </cell>
          <cell r="AG472" t="str">
            <v>MEDCOM</v>
          </cell>
          <cell r="AH472" t="str">
            <v>COMBO KUTUSU (+LHD) MEDCOM</v>
          </cell>
          <cell r="AI472" t="str">
            <v>P620-7023</v>
          </cell>
          <cell r="AJ472">
            <v>1</v>
          </cell>
          <cell r="AL472" t="str">
            <v/>
          </cell>
          <cell r="AM472" t="str">
            <v/>
          </cell>
          <cell r="AP472" t="str">
            <v/>
          </cell>
          <cell r="AQ472" t="str">
            <v/>
          </cell>
          <cell r="AT472" t="str">
            <v/>
          </cell>
          <cell r="AV472" t="str">
            <v/>
          </cell>
          <cell r="AW472" t="str">
            <v/>
          </cell>
          <cell r="AX472" t="str">
            <v/>
          </cell>
          <cell r="AZ472">
            <v>2</v>
          </cell>
          <cell r="BA472">
            <v>45694.625</v>
          </cell>
        </row>
        <row r="473">
          <cell r="C473" t="str">
            <v>KAY5+6</v>
          </cell>
          <cell r="D473" t="str">
            <v>3882(11)</v>
          </cell>
          <cell r="E473" t="str">
            <v>MB</v>
          </cell>
          <cell r="F473">
            <v>60025</v>
          </cell>
          <cell r="G473" t="str">
            <v>BOZ-KAY5+6-FF-472</v>
          </cell>
          <cell r="H473">
            <v>45700.565277777801</v>
          </cell>
          <cell r="I473" t="str">
            <v>Hat/Line</v>
          </cell>
          <cell r="J473" t="str">
            <v>Müşteri</v>
          </cell>
          <cell r="L473" t="str">
            <v>HVAC Yolcu</v>
          </cell>
          <cell r="M473" t="str">
            <v>KLİMALAR ISITMA YAPMIYOR.</v>
          </cell>
          <cell r="N473" t="str">
            <v>KONTROL EDİLDİ. KABİN İÇERİSİ 26 DERECE. SORUN YOK.</v>
          </cell>
          <cell r="P473" t="str">
            <v>D-Arıza değil</v>
          </cell>
          <cell r="Q473" t="str">
            <v>B(Servisten çekmeye etki eden arıza)</v>
          </cell>
          <cell r="R473" t="str">
            <v>N.A(Yaralanma yok)</v>
          </cell>
          <cell r="S473" t="str">
            <v>(III) Farklı Araçlarda Tekrarlayan Arıza</v>
          </cell>
          <cell r="U473" t="str">
            <v>Tedarikçi</v>
          </cell>
          <cell r="V473" t="str">
            <v>ELTESAN ELEKTRO MEKANİK SOĞUTMA SAN</v>
          </cell>
          <cell r="W473" t="str">
            <v>Evet</v>
          </cell>
          <cell r="X473" t="str">
            <v>ELTESAN ELEKTRO MEKANİK SOĞUTMA SAN</v>
          </cell>
          <cell r="AD473" t="str">
            <v>*Arıza çözülecek</v>
          </cell>
          <cell r="AE473">
            <v>45700.569444444402</v>
          </cell>
          <cell r="AG473" t="str">
            <v>Eltesan</v>
          </cell>
          <cell r="AH473" t="str">
            <v>KLIMA UNITESİ /Eltesan/Hispacold 41,5 kW</v>
          </cell>
          <cell r="AI473" t="str">
            <v>H500-7240</v>
          </cell>
          <cell r="AJ473">
            <v>1</v>
          </cell>
          <cell r="AL473" t="str">
            <v/>
          </cell>
          <cell r="AM473" t="str">
            <v/>
          </cell>
          <cell r="AP473" t="str">
            <v/>
          </cell>
          <cell r="AQ473" t="str">
            <v/>
          </cell>
          <cell r="AT473" t="str">
            <v/>
          </cell>
          <cell r="AV473" t="str">
            <v/>
          </cell>
          <cell r="AW473" t="str">
            <v/>
          </cell>
          <cell r="AX473" t="str">
            <v/>
          </cell>
          <cell r="AZ473">
            <v>2</v>
          </cell>
          <cell r="BA473">
            <v>45700.625</v>
          </cell>
        </row>
        <row r="474">
          <cell r="C474" t="str">
            <v>KAY5+6</v>
          </cell>
          <cell r="D474" t="str">
            <v>3873(2)</v>
          </cell>
          <cell r="E474" t="str">
            <v>RA</v>
          </cell>
          <cell r="F474">
            <v>124461</v>
          </cell>
          <cell r="G474" t="str">
            <v>BOZ-KAY5+6-FF-473</v>
          </cell>
          <cell r="H474">
            <v>45686.5715277778</v>
          </cell>
          <cell r="I474" t="str">
            <v>Hat/Line</v>
          </cell>
          <cell r="J474" t="str">
            <v>Müşteri</v>
          </cell>
          <cell r="L474" t="str">
            <v>ComboBox</v>
          </cell>
          <cell r="M474" t="str">
            <v>3873 NUMARALI ARAÇTA ARIZA OLMAMASINA RAĞMEN HAREKET ETMEDİ. RESETLENDİKTEN SONRA DÜZELDİ. KUMSMALL 16:32 SEFERİ 1 SEFERDE 4 DK TEHİRLİ ÇIKIŞ YAPTI.</v>
          </cell>
          <cell r="N474" t="str">
            <v>MER KAYDI İNCELENDİ. İNVERTERLERDE ANLIK İLETİŞİM KAYBI MEYDANA GELMİŞ. KAYDIN DEVAMI İNCELENDİ.SORUN GÖRÜLMEDİ. PARK SAHASINDA TEST YAPILDI. ARIZA DEVAMLILIĞI GÖRÜLMEDİ.</v>
          </cell>
          <cell r="P474" t="str">
            <v>A-Sürüşü engeller</v>
          </cell>
          <cell r="Q474" t="str">
            <v>B(Servisten çekmeye etki eden arıza)</v>
          </cell>
          <cell r="R474" t="str">
            <v>N.A(Yaralanma yok)</v>
          </cell>
          <cell r="S474" t="str">
            <v>(I) İlk Defa Karşılaşılan Arıza</v>
          </cell>
          <cell r="U474" t="str">
            <v>Tedarikçi</v>
          </cell>
          <cell r="V474" t="str">
            <v>MEDCOM SP. Z O.O.</v>
          </cell>
          <cell r="W474" t="str">
            <v>Evet</v>
          </cell>
          <cell r="X474" t="str">
            <v>MEDCOM SP. Z O.O.</v>
          </cell>
          <cell r="AD474" t="str">
            <v>*Arıza çözülecek</v>
          </cell>
          <cell r="AE474">
            <v>45687.208333333299</v>
          </cell>
          <cell r="AG474" t="str">
            <v>MEDCOM</v>
          </cell>
          <cell r="AH474" t="str">
            <v>COMBO KUTUSU (+LHD) MEDCOM</v>
          </cell>
          <cell r="AI474" t="str">
            <v>P620-7023</v>
          </cell>
          <cell r="AJ474">
            <v>1</v>
          </cell>
          <cell r="AL474" t="str">
            <v/>
          </cell>
          <cell r="AM474" t="str">
            <v/>
          </cell>
          <cell r="AP474" t="str">
            <v/>
          </cell>
          <cell r="AQ474" t="str">
            <v/>
          </cell>
          <cell r="AT474" t="str">
            <v/>
          </cell>
          <cell r="AV474" t="str">
            <v/>
          </cell>
          <cell r="AW474" t="str">
            <v/>
          </cell>
          <cell r="AX474" t="str">
            <v/>
          </cell>
          <cell r="AZ474">
            <v>2</v>
          </cell>
          <cell r="BA474">
            <v>45687.5</v>
          </cell>
        </row>
        <row r="475">
          <cell r="C475" t="str">
            <v>KAY5+6</v>
          </cell>
          <cell r="D475" t="str">
            <v>3874(3)</v>
          </cell>
          <cell r="E475" t="str">
            <v>MB</v>
          </cell>
          <cell r="F475">
            <v>143330</v>
          </cell>
          <cell r="G475" t="str">
            <v>BOZ-KAY5+6-FF-474</v>
          </cell>
          <cell r="H475">
            <v>45785.5180555556</v>
          </cell>
          <cell r="I475" t="str">
            <v>Hat/Line</v>
          </cell>
          <cell r="J475" t="str">
            <v>Müşteri</v>
          </cell>
          <cell r="L475" t="str">
            <v>Silecek</v>
          </cell>
          <cell r="M475" t="str">
            <v>Silecek kırılmış</v>
          </cell>
          <cell r="N475" t="str">
            <v/>
          </cell>
          <cell r="P475" t="str">
            <v>A-Sürüşü engeller</v>
          </cell>
          <cell r="Q475" t="str">
            <v>B(Servisten çekmeye etki eden arıza)</v>
          </cell>
          <cell r="R475" t="str">
            <v>N.A(Yaralanma yok)</v>
          </cell>
          <cell r="S475" t="str">
            <v>(II) Aynı Araçta Tekrarlayan Arıza</v>
          </cell>
          <cell r="U475" t="str">
            <v>Bozankaya</v>
          </cell>
          <cell r="V475" t="str">
            <v>Üretim</v>
          </cell>
          <cell r="W475" t="str">
            <v/>
          </cell>
          <cell r="X475" t="str">
            <v>DENİZLER OTOMOTİV SAN. VE TİC.LTD.Ş</v>
          </cell>
          <cell r="AD475" t="str">
            <v>*Ekipman değiştirilecek</v>
          </cell>
          <cell r="AE475">
            <v>45785.521527777797</v>
          </cell>
          <cell r="AG475" t="str">
            <v>DENİZLER</v>
          </cell>
          <cell r="AH475" t="str">
            <v>SILECEK KOL KOMPLESI ANA KOL+YARDIMCI KO</v>
          </cell>
          <cell r="AI475" t="str">
            <v>M100-7069</v>
          </cell>
          <cell r="AJ475">
            <v>1</v>
          </cell>
          <cell r="AL475" t="str">
            <v/>
          </cell>
          <cell r="AM475" t="str">
            <v/>
          </cell>
          <cell r="AP475" t="str">
            <v/>
          </cell>
          <cell r="AQ475" t="str">
            <v/>
          </cell>
          <cell r="AT475" t="str">
            <v/>
          </cell>
          <cell r="AV475" t="str">
            <v/>
          </cell>
          <cell r="AW475" t="str">
            <v/>
          </cell>
          <cell r="AX475" t="str">
            <v/>
          </cell>
          <cell r="AZ475" t="str">
            <v/>
          </cell>
          <cell r="BA475">
            <v>45785.565277777801</v>
          </cell>
        </row>
        <row r="476">
          <cell r="C476" t="str">
            <v>KAY5+6</v>
          </cell>
          <cell r="D476" t="str">
            <v>3873(2)</v>
          </cell>
          <cell r="E476" t="str">
            <v>MA</v>
          </cell>
          <cell r="F476">
            <v>151115</v>
          </cell>
          <cell r="G476" t="str">
            <v>BOZ-KAY5+6-FF-475</v>
          </cell>
          <cell r="H476">
            <v>45786.4819444444</v>
          </cell>
          <cell r="I476" t="str">
            <v>Hat/Line</v>
          </cell>
          <cell r="J476" t="str">
            <v>Müşteri</v>
          </cell>
          <cell r="L476" t="str">
            <v>Emniyet Sistemi</v>
          </cell>
          <cell r="M476" t="str">
            <v>Korna yetersiz, hava kaçırıyor</v>
          </cell>
          <cell r="N476" t="str">
            <v/>
          </cell>
          <cell r="P476" t="str">
            <v>C-Uyarı, sürüş devamlılığı</v>
          </cell>
          <cell r="Q476" t="str">
            <v>B(Servisten çekmeye etki eden arıza)</v>
          </cell>
          <cell r="R476" t="str">
            <v>N.A(Yaralanma yok)</v>
          </cell>
          <cell r="S476" t="str">
            <v>(II) Aynı Araçta Tekrarlayan Arıza</v>
          </cell>
          <cell r="U476" t="str">
            <v>Tedarikçi</v>
          </cell>
          <cell r="V476" t="str">
            <v>Bozankaya</v>
          </cell>
          <cell r="W476" t="str">
            <v/>
          </cell>
          <cell r="X476" t="str">
            <v>FATİH OTOMOTIV SAN TIC LTD STI</v>
          </cell>
          <cell r="AD476" t="str">
            <v>*Ekipman değiştirilecek</v>
          </cell>
          <cell r="AE476">
            <v>45786.525000000001</v>
          </cell>
          <cell r="AG476" t="str">
            <v>Bozankaya</v>
          </cell>
          <cell r="AH476" t="str">
            <v>KORNA</v>
          </cell>
          <cell r="AI476" t="str">
            <v>E390-7001</v>
          </cell>
          <cell r="AJ476">
            <v>1</v>
          </cell>
          <cell r="AL476" t="str">
            <v/>
          </cell>
          <cell r="AM476" t="str">
            <v/>
          </cell>
          <cell r="AP476" t="str">
            <v/>
          </cell>
          <cell r="AQ476" t="str">
            <v/>
          </cell>
          <cell r="AT476" t="str">
            <v/>
          </cell>
          <cell r="AV476" t="str">
            <v/>
          </cell>
          <cell r="AW476" t="str">
            <v/>
          </cell>
          <cell r="AX476" t="str">
            <v/>
          </cell>
          <cell r="AZ476" t="str">
            <v/>
          </cell>
          <cell r="BA476">
            <v>45786.525000000001</v>
          </cell>
        </row>
        <row r="477">
          <cell r="C477" t="str">
            <v>KAY5+6</v>
          </cell>
          <cell r="D477" t="str">
            <v>3873(2)</v>
          </cell>
          <cell r="E477" t="str">
            <v>MB</v>
          </cell>
          <cell r="F477">
            <v>145325</v>
          </cell>
          <cell r="G477" t="str">
            <v>BOZ-KAY5+6-FF-476</v>
          </cell>
          <cell r="H477">
            <v>45785.552777777797</v>
          </cell>
          <cell r="I477" t="str">
            <v>Hat/Line</v>
          </cell>
          <cell r="J477" t="str">
            <v>Müşteri</v>
          </cell>
          <cell r="L477" t="str">
            <v>Silecek</v>
          </cell>
          <cell r="M477" t="str">
            <v>Silecek kırılmış</v>
          </cell>
          <cell r="N477" t="str">
            <v/>
          </cell>
          <cell r="P477" t="str">
            <v>A-Sürüşü engeller</v>
          </cell>
          <cell r="Q477" t="str">
            <v>B(Servisten çekmeye etki eden arıza)</v>
          </cell>
          <cell r="R477" t="str">
            <v>N.A(Yaralanma yok)</v>
          </cell>
          <cell r="S477" t="str">
            <v>(II) Aynı Araçta Tekrarlayan Arıza</v>
          </cell>
          <cell r="U477" t="str">
            <v>Bozankaya</v>
          </cell>
          <cell r="V477" t="str">
            <v>Üretim</v>
          </cell>
          <cell r="W477" t="str">
            <v/>
          </cell>
          <cell r="X477" t="str">
            <v>DENİZLER OTOMOTİV SAN. VE TİC.LTD.Ş</v>
          </cell>
          <cell r="AD477" t="str">
            <v>*Ekipman değiştirilecek</v>
          </cell>
          <cell r="AE477">
            <v>45785.573611111096</v>
          </cell>
          <cell r="AG477" t="str">
            <v>DENİZLER</v>
          </cell>
          <cell r="AH477" t="str">
            <v>SILECEK KOL KOMPLESI ANA KOL+YARDIMCI KO</v>
          </cell>
          <cell r="AI477" t="str">
            <v>M100-7069</v>
          </cell>
          <cell r="AJ477">
            <v>1</v>
          </cell>
          <cell r="AL477" t="str">
            <v/>
          </cell>
          <cell r="AM477" t="str">
            <v/>
          </cell>
          <cell r="AP477" t="str">
            <v/>
          </cell>
          <cell r="AQ477" t="str">
            <v/>
          </cell>
          <cell r="AT477" t="str">
            <v/>
          </cell>
          <cell r="AV477" t="str">
            <v/>
          </cell>
          <cell r="AW477" t="str">
            <v/>
          </cell>
          <cell r="AX477" t="str">
            <v/>
          </cell>
          <cell r="AZ477" t="str">
            <v/>
          </cell>
          <cell r="BA477">
            <v>45785.615277777797</v>
          </cell>
        </row>
        <row r="478">
          <cell r="C478" t="str">
            <v>KAY5+6</v>
          </cell>
          <cell r="D478" t="str">
            <v>3874(3)</v>
          </cell>
          <cell r="E478" t="str">
            <v>MB</v>
          </cell>
          <cell r="F478">
            <v>73969</v>
          </cell>
          <cell r="G478" t="str">
            <v>BOZ-KAY5+6-FF-477</v>
          </cell>
          <cell r="H478">
            <v>45453.5444444444</v>
          </cell>
          <cell r="I478" t="str">
            <v>Hat/Line</v>
          </cell>
          <cell r="J478" t="str">
            <v>Müşteri</v>
          </cell>
          <cell r="L478" t="str">
            <v>Kapı</v>
          </cell>
          <cell r="M478" t="str">
            <v>6 nolu kapı kapanmadığı için izole edildi. (CB kabin kapı arızalı yazısı mevcut değil)</v>
          </cell>
          <cell r="N478" t="str">
            <v>kapı x11 konnektörü 4.pin NB1136.03 nolu kablo pini yamulmuş. Tekrar pin basıldı.</v>
          </cell>
          <cell r="P478" t="str">
            <v>A-Sürüşü engeller</v>
          </cell>
          <cell r="Q478" t="str">
            <v>B(Servisten çekmeye etki eden arıza)</v>
          </cell>
          <cell r="R478" t="str">
            <v>N.A(Yaralanma yok)</v>
          </cell>
          <cell r="S478" t="str">
            <v>(II) Aynı Araçta Tekrarlayan Arıza</v>
          </cell>
          <cell r="U478" t="str">
            <v>Bozankaya</v>
          </cell>
          <cell r="V478" t="str">
            <v>Üretim</v>
          </cell>
          <cell r="W478" t="str">
            <v>Evet</v>
          </cell>
          <cell r="X478" t="str">
            <v>KNORR-BREMSE GMBH DİVİSİON IFE AUTO</v>
          </cell>
          <cell r="AD478" t="str">
            <v>*Ekipman tamir edilecek</v>
          </cell>
          <cell r="AE478">
            <v>45454.208333333299</v>
          </cell>
          <cell r="AG478" t="str">
            <v>IFE</v>
          </cell>
          <cell r="AH478" t="str">
            <v>PRM’LI ÇİFTLİ KAPI</v>
          </cell>
          <cell r="AI478" t="str">
            <v>M110-7082</v>
          </cell>
          <cell r="AJ478">
            <v>1</v>
          </cell>
          <cell r="AL478" t="str">
            <v/>
          </cell>
          <cell r="AM478" t="str">
            <v/>
          </cell>
          <cell r="AP478" t="str">
            <v/>
          </cell>
          <cell r="AQ478" t="str">
            <v/>
          </cell>
          <cell r="AT478" t="str">
            <v/>
          </cell>
          <cell r="AV478" t="str">
            <v/>
          </cell>
          <cell r="AW478" t="str">
            <v/>
          </cell>
          <cell r="AX478" t="str">
            <v/>
          </cell>
          <cell r="AZ478">
            <v>2</v>
          </cell>
          <cell r="BA478">
            <v>45454.375</v>
          </cell>
        </row>
        <row r="479">
          <cell r="C479" t="str">
            <v>KAY5+6</v>
          </cell>
          <cell r="D479" t="str">
            <v>3872(1)</v>
          </cell>
          <cell r="E479" t="str">
            <v>RA , RB</v>
          </cell>
          <cell r="F479">
            <v>57865</v>
          </cell>
          <cell r="G479" t="str">
            <v>BOZ-KAY5+6-FF-478</v>
          </cell>
          <cell r="H479">
            <v>45363.370138888902</v>
          </cell>
          <cell r="I479" t="str">
            <v>Hat/Line</v>
          </cell>
          <cell r="J479" t="str">
            <v>Müşteri</v>
          </cell>
          <cell r="L479" t="str">
            <v>PA/PIS/CCTV</v>
          </cell>
          <cell r="M479" t="str">
            <v>kapı üzeri ekran çalışmıyor.</v>
          </cell>
          <cell r="N479" t="str">
            <v>kapı üstü ekran kontrolü yapıldı. Sorun görülmedi.</v>
          </cell>
          <cell r="P479" t="str">
            <v>D-Arıza değil</v>
          </cell>
          <cell r="Q479" t="str">
            <v>B(Servisten çekmeye etki eden arıza)</v>
          </cell>
          <cell r="R479" t="str">
            <v>N.A(Yaralanma yok)</v>
          </cell>
          <cell r="S479" t="str">
            <v>(III) Farklı Araçlarda Tekrarlayan Arıza</v>
          </cell>
          <cell r="U479" t="str">
            <v>Tedarikçi</v>
          </cell>
          <cell r="V479" t="str">
            <v>ATAK ULAŞIM SAN.TİC.LTD.ŞTİ.</v>
          </cell>
          <cell r="W479" t="str">
            <v>Evet</v>
          </cell>
          <cell r="X479" t="str">
            <v>ATAK ULAŞIM SAN.TİC.LTD.ŞTİ.</v>
          </cell>
          <cell r="AD479" t="str">
            <v>*Arıza çözülecek</v>
          </cell>
          <cell r="AE479">
            <v>45363.416666666701</v>
          </cell>
          <cell r="AG479" t="str">
            <v>Atak</v>
          </cell>
          <cell r="AH479" t="str">
            <v>STRETCH LCD EKRAN</v>
          </cell>
          <cell r="AI479" t="str">
            <v>E410-7003</v>
          </cell>
          <cell r="AJ479">
            <v>3</v>
          </cell>
          <cell r="AL479" t="str">
            <v/>
          </cell>
          <cell r="AM479" t="str">
            <v/>
          </cell>
          <cell r="AP479" t="str">
            <v/>
          </cell>
          <cell r="AQ479" t="str">
            <v/>
          </cell>
          <cell r="AT479" t="str">
            <v/>
          </cell>
          <cell r="AV479" t="str">
            <v/>
          </cell>
          <cell r="AW479" t="str">
            <v/>
          </cell>
          <cell r="AX479" t="str">
            <v/>
          </cell>
          <cell r="AZ479">
            <v>1</v>
          </cell>
          <cell r="BA479">
            <v>45363.458333333299</v>
          </cell>
        </row>
        <row r="480">
          <cell r="C480" t="str">
            <v>KAY5+6</v>
          </cell>
          <cell r="D480" t="str">
            <v>3879(8)</v>
          </cell>
          <cell r="E480" t="str">
            <v>RA , RB , MB</v>
          </cell>
          <cell r="F480">
            <v>18154</v>
          </cell>
          <cell r="G480" t="str">
            <v>BOZ-KAY5+6-FF-479</v>
          </cell>
          <cell r="H480">
            <v>45363.308333333298</v>
          </cell>
          <cell r="I480" t="str">
            <v>Hat/Line</v>
          </cell>
          <cell r="J480" t="str">
            <v>Müşteri</v>
          </cell>
          <cell r="L480" t="str">
            <v>PA/PIS/CCTV</v>
          </cell>
          <cell r="M480" t="str">
            <v>kapı üzeri ekran çalışmıyor.</v>
          </cell>
          <cell r="N480" t="str">
            <v>Ekran kontrolü yapıldı. Sorun görülmedi. Ekranlar çalışıyor.</v>
          </cell>
          <cell r="P480" t="str">
            <v>D-Arıza değil</v>
          </cell>
          <cell r="Q480" t="str">
            <v>B(Servisten çekmeye etki eden arıza)</v>
          </cell>
          <cell r="R480" t="str">
            <v>N.A(Yaralanma yok)</v>
          </cell>
          <cell r="S480" t="str">
            <v>(III) Farklı Araçlarda Tekrarlayan Arıza</v>
          </cell>
          <cell r="U480" t="str">
            <v>Tedarikçi</v>
          </cell>
          <cell r="V480" t="str">
            <v>ATAK ULAŞIM SAN.TİC.LTD.ŞTİ.</v>
          </cell>
          <cell r="W480" t="str">
            <v>Evet</v>
          </cell>
          <cell r="X480" t="str">
            <v>ATAK ULAŞIM SAN.TİC.LTD.ŞTİ.</v>
          </cell>
          <cell r="AD480" t="str">
            <v>*Arıza çözülecek</v>
          </cell>
          <cell r="AE480">
            <v>45363.416666666701</v>
          </cell>
          <cell r="AG480" t="str">
            <v>Atak</v>
          </cell>
          <cell r="AH480" t="str">
            <v>STRETCH LCD EKRAN</v>
          </cell>
          <cell r="AI480" t="str">
            <v>E410-7003</v>
          </cell>
          <cell r="AJ480">
            <v>4</v>
          </cell>
          <cell r="AL480" t="str">
            <v/>
          </cell>
          <cell r="AM480" t="str">
            <v/>
          </cell>
          <cell r="AP480" t="str">
            <v/>
          </cell>
          <cell r="AQ480" t="str">
            <v/>
          </cell>
          <cell r="AT480" t="str">
            <v/>
          </cell>
          <cell r="AV480" t="str">
            <v/>
          </cell>
          <cell r="AW480" t="str">
            <v/>
          </cell>
          <cell r="AX480" t="str">
            <v/>
          </cell>
          <cell r="AZ480">
            <v>1</v>
          </cell>
          <cell r="BA480">
            <v>45363.458333333299</v>
          </cell>
        </row>
        <row r="481">
          <cell r="C481" t="str">
            <v>KAY5+6</v>
          </cell>
          <cell r="D481" t="str">
            <v>3877(6)</v>
          </cell>
          <cell r="E481" t="str">
            <v>RA , RB</v>
          </cell>
          <cell r="F481">
            <v>52014</v>
          </cell>
          <cell r="G481" t="str">
            <v>BOZ-KAY5+6-FF-480</v>
          </cell>
          <cell r="H481">
            <v>45461.520833333299</v>
          </cell>
          <cell r="I481" t="str">
            <v>Hat/Line</v>
          </cell>
          <cell r="J481" t="str">
            <v>Müşteri</v>
          </cell>
          <cell r="L481" t="str">
            <v>HVAC Yolcu</v>
          </cell>
          <cell r="M481" t="str">
            <v>yolcu bölümü sıcak</v>
          </cell>
          <cell r="N481" t="str">
            <v>yolcu bölümü normal çalışıyor. MB sürücü kliması çalışmıyordu. 3 faz yanlış takılmış düzeltildi. Test yapıldı.</v>
          </cell>
          <cell r="P481" t="str">
            <v>D-Arıza değil</v>
          </cell>
          <cell r="Q481" t="str">
            <v>B(Servisten çekmeye etki eden arıza)</v>
          </cell>
          <cell r="R481" t="str">
            <v>N.A(Yaralanma yok)</v>
          </cell>
          <cell r="S481" t="str">
            <v>(III) Farklı Araçlarda Tekrarlayan Arıza</v>
          </cell>
          <cell r="U481" t="str">
            <v>Tedarikçi</v>
          </cell>
          <cell r="V481" t="str">
            <v>ELTESAN ELEKTRO MEKANİK SOĞUTMA SAN</v>
          </cell>
          <cell r="W481" t="str">
            <v>Evet</v>
          </cell>
          <cell r="X481" t="str">
            <v>ELTESAN ELEKTRO MEKANİK SOĞUTMA SAN</v>
          </cell>
          <cell r="AD481" t="str">
            <v>*Ekipman tamir edilecek</v>
          </cell>
          <cell r="AE481">
            <v>45461.541666666701</v>
          </cell>
          <cell r="AG481" t="str">
            <v>Eltesan</v>
          </cell>
          <cell r="AH481" t="str">
            <v>KLIMA UNITESİ /Eltesan/Hispacold 41,5 kW</v>
          </cell>
          <cell r="AI481" t="str">
            <v>H500-7240</v>
          </cell>
          <cell r="AJ481">
            <v>1</v>
          </cell>
          <cell r="AL481" t="str">
            <v/>
          </cell>
          <cell r="AM481" t="str">
            <v/>
          </cell>
          <cell r="AP481" t="str">
            <v/>
          </cell>
          <cell r="AQ481" t="str">
            <v/>
          </cell>
          <cell r="AT481" t="str">
            <v/>
          </cell>
          <cell r="AV481" t="str">
            <v/>
          </cell>
          <cell r="AW481" t="str">
            <v/>
          </cell>
          <cell r="AX481" t="str">
            <v/>
          </cell>
          <cell r="AZ481">
            <v>2</v>
          </cell>
          <cell r="BA481">
            <v>45461.625</v>
          </cell>
        </row>
        <row r="482">
          <cell r="C482" t="str">
            <v>KAY5+6</v>
          </cell>
          <cell r="D482" t="str">
            <v>3876(5)</v>
          </cell>
          <cell r="E482" t="str">
            <v>P</v>
          </cell>
          <cell r="F482">
            <v>141411</v>
          </cell>
          <cell r="G482" t="str">
            <v>BOZ-KAY5+6-FF-481</v>
          </cell>
          <cell r="H482">
            <v>45796.323611111096</v>
          </cell>
          <cell r="I482" t="str">
            <v>Hat/Line</v>
          </cell>
          <cell r="J482" t="str">
            <v>Müşteri</v>
          </cell>
          <cell r="L482" t="str">
            <v>PA/PIS/CCTV</v>
          </cell>
          <cell r="M482" t="str">
            <v>Pantograf kamera görüntüsü yok</v>
          </cell>
          <cell r="N482" t="str">
            <v/>
          </cell>
          <cell r="P482" t="str">
            <v>C-Uyarı, sürüş devamlılığı</v>
          </cell>
          <cell r="Q482" t="str">
            <v>C(Sisteme etki etmeyen arıza)</v>
          </cell>
          <cell r="R482" t="str">
            <v>N.A(Yaralanma yok)</v>
          </cell>
          <cell r="S482" t="str">
            <v>(II) Aynı Araçta Tekrarlayan Arıza</v>
          </cell>
          <cell r="U482" t="str">
            <v>Tedarikçi</v>
          </cell>
          <cell r="V482" t="str">
            <v>NSC</v>
          </cell>
          <cell r="W482" t="str">
            <v>Evet</v>
          </cell>
          <cell r="X482" t="str">
            <v>NSC TEKNOLOJİ ve İNŞAAT LTD.ŞTİ.</v>
          </cell>
          <cell r="AD482" t="str">
            <v>*Ekipman değiştirilecek</v>
          </cell>
          <cell r="AE482">
            <v>45796.324999999997</v>
          </cell>
          <cell r="AG482" t="str">
            <v>NSC</v>
          </cell>
          <cell r="AH482" t="str">
            <v>XAYNA KAMERA</v>
          </cell>
          <cell r="AI482" t="str">
            <v>E810-7004</v>
          </cell>
          <cell r="AJ482">
            <v>1</v>
          </cell>
          <cell r="AL482" t="str">
            <v/>
          </cell>
          <cell r="AM482" t="str">
            <v/>
          </cell>
          <cell r="AP482" t="str">
            <v/>
          </cell>
          <cell r="AQ482" t="str">
            <v/>
          </cell>
          <cell r="AT482" t="str">
            <v/>
          </cell>
          <cell r="AV482" t="str">
            <v/>
          </cell>
          <cell r="AW482" t="str">
            <v/>
          </cell>
          <cell r="AX482" t="str">
            <v/>
          </cell>
          <cell r="AZ482">
            <v>0</v>
          </cell>
          <cell r="BA482">
            <v>45796.409027777801</v>
          </cell>
        </row>
        <row r="483">
          <cell r="C483" t="str">
            <v>KAY5+6</v>
          </cell>
          <cell r="D483" t="str">
            <v>3879(8)</v>
          </cell>
          <cell r="E483" t="str">
            <v>MB</v>
          </cell>
          <cell r="F483">
            <v>106982</v>
          </cell>
          <cell r="G483" t="str">
            <v>BOZ-KAY5+6-FF-482</v>
          </cell>
          <cell r="H483">
            <v>45794.666666666701</v>
          </cell>
          <cell r="I483" t="str">
            <v>Hat/Line</v>
          </cell>
          <cell r="J483" t="str">
            <v>Müşteri</v>
          </cell>
          <cell r="L483" t="str">
            <v>HVAC Sürücü</v>
          </cell>
          <cell r="M483" t="str">
            <v>22-4073-1 SERİ NUMARALI MASTERCARD KLİMA SICAKLIK DERECESİ -64 GÖRÜYOR. (23-4190 SERİ NUMARALI MASTERCARD DEPODAN ALINDI ÇALIŞMIYOR)</v>
          </cell>
          <cell r="N483" t="str">
            <v>MASTERCARD DEĞİŞİMİ YAPILDI</v>
          </cell>
          <cell r="P483" t="str">
            <v>D-Arıza değil</v>
          </cell>
          <cell r="Q483" t="str">
            <v>C(Sisteme etki etmeyen arıza)</v>
          </cell>
          <cell r="R483" t="str">
            <v>N.A(Yaralanma yok)</v>
          </cell>
          <cell r="S483" t="str">
            <v>(II) Aynı Araçta Tekrarlayan Arıza</v>
          </cell>
          <cell r="U483" t="str">
            <v>Tedarikçi</v>
          </cell>
          <cell r="V483" t="str">
            <v>ELTESAN ELEKTRO MEKANİK SOĞUTMA SAN</v>
          </cell>
          <cell r="W483" t="str">
            <v>Evet</v>
          </cell>
          <cell r="X483" t="str">
            <v>ELTESAN ELEKTRO MEKANİK SOĞUTMA SAN</v>
          </cell>
          <cell r="AD483" t="str">
            <v>*Ekipman değiştirilecek</v>
          </cell>
          <cell r="AE483">
            <v>45794.6875</v>
          </cell>
          <cell r="AG483" t="str">
            <v>Eltesan</v>
          </cell>
          <cell r="AH483" t="str">
            <v>KLIMA UNITESİ /Eltesan/Hispacold 41,5 kW</v>
          </cell>
          <cell r="AI483" t="str">
            <v>H500-7240</v>
          </cell>
          <cell r="AJ483">
            <v>2</v>
          </cell>
          <cell r="AL483" t="str">
            <v/>
          </cell>
          <cell r="AM483" t="str">
            <v/>
          </cell>
          <cell r="AP483" t="str">
            <v/>
          </cell>
          <cell r="AQ483" t="str">
            <v/>
          </cell>
          <cell r="AT483" t="str">
            <v/>
          </cell>
          <cell r="AV483" t="str">
            <v>Deneme</v>
          </cell>
          <cell r="AW483" t="str">
            <v/>
          </cell>
          <cell r="AX483" t="str">
            <v/>
          </cell>
          <cell r="AZ483">
            <v>2</v>
          </cell>
          <cell r="BA483">
            <v>45794.708333333299</v>
          </cell>
        </row>
        <row r="484">
          <cell r="C484" t="str">
            <v>KAY5+6</v>
          </cell>
          <cell r="D484" t="str">
            <v>3876(5)</v>
          </cell>
          <cell r="E484" t="str">
            <v>RB</v>
          </cell>
          <cell r="F484">
            <v>142200</v>
          </cell>
          <cell r="G484" t="str">
            <v>BOZ-KAY5+6-FF-483</v>
          </cell>
          <cell r="H484">
            <v>45779.291666666701</v>
          </cell>
          <cell r="I484" t="str">
            <v>Hat/Line</v>
          </cell>
          <cell r="J484" t="str">
            <v>Müşteri</v>
          </cell>
          <cell r="L484" t="str">
            <v>Kapı</v>
          </cell>
          <cell r="M484" t="str">
            <v/>
          </cell>
          <cell r="N484" t="str">
            <v/>
          </cell>
          <cell r="P484" t="str">
            <v>D-Arıza değil</v>
          </cell>
          <cell r="Q484" t="str">
            <v>C(Sisteme etki etmeyen arıza)</v>
          </cell>
          <cell r="R484" t="str">
            <v>N.A(Yaralanma yok)</v>
          </cell>
          <cell r="S484" t="str">
            <v>(II) Aynı Araçta Tekrarlayan Arıza</v>
          </cell>
          <cell r="U484" t="str">
            <v>Tedarikçi</v>
          </cell>
          <cell r="V484" t="str">
            <v>ATAK ULAŞIM SAN.TİC.LTD.ŞTİ.</v>
          </cell>
          <cell r="W484" t="str">
            <v/>
          </cell>
          <cell r="X484" t="str">
            <v>ATAK ULAŞIM SAN.TİC.LTD.ŞTİ.</v>
          </cell>
          <cell r="AD484" t="str">
            <v>*Ekipman tamir edilecek</v>
          </cell>
          <cell r="AE484">
            <v>45799.333333333299</v>
          </cell>
          <cell r="AG484" t="str">
            <v/>
          </cell>
          <cell r="AH484" t="str">
            <v>ONBOARD COMPUTER</v>
          </cell>
          <cell r="AI484" t="str">
            <v>E855-7029</v>
          </cell>
          <cell r="AJ484">
            <v>1</v>
          </cell>
          <cell r="AL484" t="str">
            <v/>
          </cell>
          <cell r="AM484" t="str">
            <v/>
          </cell>
          <cell r="AP484" t="str">
            <v/>
          </cell>
          <cell r="AQ484" t="str">
            <v/>
          </cell>
          <cell r="AT484" t="str">
            <v/>
          </cell>
          <cell r="AV484" t="str">
            <v>KAY5+6-HBR-25-263</v>
          </cell>
          <cell r="AW484" t="str">
            <v/>
          </cell>
          <cell r="AX484" t="str">
            <v/>
          </cell>
          <cell r="AZ484" t="str">
            <v/>
          </cell>
          <cell r="BA484">
            <v>45799.5</v>
          </cell>
        </row>
        <row r="485">
          <cell r="C485" t="str">
            <v>KAY5+6</v>
          </cell>
          <cell r="D485" t="str">
            <v>3881(10)</v>
          </cell>
          <cell r="E485" t="str">
            <v>MB</v>
          </cell>
          <cell r="F485">
            <v>91125</v>
          </cell>
          <cell r="G485" t="str">
            <v>BOZ-KAY5+6-FF-484</v>
          </cell>
          <cell r="H485">
            <v>45806.204861111102</v>
          </cell>
          <cell r="I485" t="str">
            <v>Hat/Line</v>
          </cell>
          <cell r="J485" t="str">
            <v>Müşteri</v>
          </cell>
          <cell r="L485" t="str">
            <v>Fren</v>
          </cell>
          <cell r="M485" t="str">
            <v>Harikalar diyarı 2.peronda p boji fren arızası nedeniyle araç resetlenmiş. Düzelme olmamıştır. kabinden bypass edilerek araç servis dışı ildem 5 çekilmiştir. Bu sebeple 1 kısmi sefer iptali 1 seferde 3 dakika tehir meydana gelmiştir.</v>
          </cell>
          <cell r="N485" t="str">
            <v>p boji kontrolü yapıldı. Kalipere giden rekorda yağ kaçağı tespit edildi. Rekor sıkıldı. Yağ basıldı. Park sahasında test yapıldı. Sorun giderildi.</v>
          </cell>
          <cell r="P485" t="str">
            <v>A-Sürüşü engeller</v>
          </cell>
          <cell r="Q485" t="str">
            <v>A(Hareket etmeyi engelleyen arıza)</v>
          </cell>
          <cell r="R485" t="str">
            <v>N.A(Yaralanma yok)</v>
          </cell>
          <cell r="S485" t="str">
            <v>(II) Aynı Araçta Tekrarlayan Arıza</v>
          </cell>
          <cell r="U485" t="str">
            <v>Tedarikçi</v>
          </cell>
          <cell r="V485" t="str">
            <v>HANNING &amp; KAHL GMBH &amp; CO.KG</v>
          </cell>
          <cell r="W485" t="str">
            <v>Evet</v>
          </cell>
          <cell r="X485" t="str">
            <v>HANNING &amp; KAHL GMBH &amp; CO.KG</v>
          </cell>
          <cell r="AD485" t="str">
            <v>*Ekipman değiştirilecek</v>
          </cell>
          <cell r="AE485">
            <v>45806.416666666701</v>
          </cell>
          <cell r="AG485" t="str">
            <v/>
          </cell>
          <cell r="AH485" t="str">
            <v>XHidrolik Ünite HZY-K100-DPR</v>
          </cell>
          <cell r="AI485" t="str">
            <v>S306-7001</v>
          </cell>
          <cell r="AJ485">
            <v>1</v>
          </cell>
          <cell r="AL485" t="str">
            <v/>
          </cell>
          <cell r="AM485" t="str">
            <v/>
          </cell>
          <cell r="AP485" t="str">
            <v/>
          </cell>
          <cell r="AQ485" t="str">
            <v/>
          </cell>
          <cell r="AT485" t="str">
            <v/>
          </cell>
          <cell r="AV485" t="str">
            <v/>
          </cell>
          <cell r="AW485" t="str">
            <v/>
          </cell>
          <cell r="AX485" t="str">
            <v/>
          </cell>
          <cell r="AZ485" t="str">
            <v/>
          </cell>
          <cell r="BA485">
            <v>45806.581944444399</v>
          </cell>
        </row>
        <row r="486">
          <cell r="C486" t="str">
            <v>KAY5+6</v>
          </cell>
          <cell r="D486" t="str">
            <v>3874(3)</v>
          </cell>
          <cell r="E486" t="str">
            <v>P</v>
          </cell>
          <cell r="F486">
            <v>72013</v>
          </cell>
          <cell r="G486" t="str">
            <v>BOZ-KAY5+6-FF-485</v>
          </cell>
          <cell r="H486">
            <v>45463.340277777803</v>
          </cell>
          <cell r="I486" t="str">
            <v>Hat/Line</v>
          </cell>
          <cell r="J486" t="str">
            <v>Müşteri</v>
          </cell>
          <cell r="L486" t="str">
            <v>Fren</v>
          </cell>
          <cell r="M486" t="str">
            <v>MA bojiler için FB002 arızası verdi araç resetlendi düzeldi.</v>
          </cell>
          <cell r="N486" t="str">
            <v>02.06.2024 tarihi ile kontrol edildi. Sorun görülmedi.</v>
          </cell>
          <cell r="P486" t="str">
            <v>A-Sürüşü engeller</v>
          </cell>
          <cell r="Q486" t="str">
            <v>A(Hareket etmeyi engelleyen arıza)</v>
          </cell>
          <cell r="R486" t="str">
            <v>N.A(Yaralanma yok)</v>
          </cell>
          <cell r="S486" t="str">
            <v>(I) İlk Defa Karşılaşılan Arıza</v>
          </cell>
          <cell r="U486" t="str">
            <v>Tedarikçi</v>
          </cell>
          <cell r="V486" t="str">
            <v>HANNING &amp; KAHL GMBH &amp; CO.KG</v>
          </cell>
          <cell r="W486" t="str">
            <v>Evet</v>
          </cell>
          <cell r="X486" t="str">
            <v>HANNING &amp; KAHL GMBH &amp; CO.KG</v>
          </cell>
          <cell r="AD486" t="str">
            <v>*Ekipman tamir edilecek</v>
          </cell>
          <cell r="AE486">
            <v>45463.416666666701</v>
          </cell>
          <cell r="AG486" t="str">
            <v/>
          </cell>
          <cell r="AH486" t="str">
            <v>XSağ fren kaliperi</v>
          </cell>
          <cell r="AI486" t="str">
            <v>B100-7009</v>
          </cell>
          <cell r="AJ486">
            <v>1</v>
          </cell>
          <cell r="AL486" t="str">
            <v/>
          </cell>
          <cell r="AM486" t="str">
            <v/>
          </cell>
          <cell r="AP486" t="str">
            <v/>
          </cell>
          <cell r="AQ486" t="str">
            <v/>
          </cell>
          <cell r="AT486" t="str">
            <v/>
          </cell>
          <cell r="AV486" t="str">
            <v/>
          </cell>
          <cell r="AW486" t="str">
            <v/>
          </cell>
          <cell r="AX486" t="str">
            <v/>
          </cell>
          <cell r="AZ486">
            <v>3</v>
          </cell>
          <cell r="BA486">
            <v>45463.583333333299</v>
          </cell>
        </row>
        <row r="487">
          <cell r="C487" t="str">
            <v>KAY5+6</v>
          </cell>
          <cell r="D487" t="str">
            <v>3874(3)</v>
          </cell>
          <cell r="E487" t="str">
            <v>MA</v>
          </cell>
          <cell r="F487">
            <v>67590</v>
          </cell>
          <cell r="G487" t="str">
            <v>BOZ-KAY5+6-FF-486</v>
          </cell>
          <cell r="H487">
            <v>45444.188888888901</v>
          </cell>
          <cell r="I487" t="str">
            <v>Hat/Line</v>
          </cell>
          <cell r="J487" t="str">
            <v>Müşteri</v>
          </cell>
          <cell r="L487" t="str">
            <v>Fren</v>
          </cell>
          <cell r="M487" t="str">
            <v>MA bojiler için FB002 arızası verdi araç resetlendi düzeldi.</v>
          </cell>
          <cell r="N487" t="str">
            <v>02.06.2024 tarihi ile kontrol edildi. Sorun görülmedi.</v>
          </cell>
          <cell r="P487" t="str">
            <v>C-Uyarı, sürüş devamlılığı</v>
          </cell>
          <cell r="Q487" t="str">
            <v>B(Servisten çekmeye etki eden arıza)</v>
          </cell>
          <cell r="R487" t="str">
            <v>N.A(Yaralanma yok)</v>
          </cell>
          <cell r="S487" t="str">
            <v>(I) İlk Defa Karşılaşılan Arıza</v>
          </cell>
          <cell r="U487" t="str">
            <v>Tedarikçi</v>
          </cell>
          <cell r="V487" t="str">
            <v>HANNING &amp; KAHL GMBH &amp; CO.KG</v>
          </cell>
          <cell r="W487" t="str">
            <v>Evet</v>
          </cell>
          <cell r="X487" t="str">
            <v>HANNING &amp; KAHL GMBH &amp; CO.KG</v>
          </cell>
          <cell r="AD487" t="str">
            <v>*Arıza çözülecek</v>
          </cell>
          <cell r="AE487">
            <v>45445.208333333299</v>
          </cell>
          <cell r="AG487" t="str">
            <v/>
          </cell>
          <cell r="AH487" t="str">
            <v>XHidrolik Ünite HZY-K100-DPR</v>
          </cell>
          <cell r="AI487" t="str">
            <v>S306-7001</v>
          </cell>
          <cell r="AJ487">
            <v>1</v>
          </cell>
          <cell r="AL487" t="str">
            <v/>
          </cell>
          <cell r="AM487" t="str">
            <v/>
          </cell>
          <cell r="AP487" t="str">
            <v/>
          </cell>
          <cell r="AQ487" t="str">
            <v/>
          </cell>
          <cell r="AT487" t="str">
            <v/>
          </cell>
          <cell r="AV487" t="str">
            <v/>
          </cell>
          <cell r="AW487" t="str">
            <v/>
          </cell>
          <cell r="AX487" t="str">
            <v/>
          </cell>
          <cell r="AZ487">
            <v>2</v>
          </cell>
          <cell r="BA487">
            <v>45445.291666666701</v>
          </cell>
        </row>
        <row r="488">
          <cell r="C488" t="str">
            <v>KAY5+6</v>
          </cell>
          <cell r="D488" t="str">
            <v>3874(3)</v>
          </cell>
          <cell r="E488" t="str">
            <v>P</v>
          </cell>
          <cell r="F488">
            <v>70937</v>
          </cell>
          <cell r="G488" t="str">
            <v>BOZ-KAY5+6-FF-487</v>
          </cell>
          <cell r="H488">
            <v>45457.5444444444</v>
          </cell>
          <cell r="I488" t="str">
            <v>Hat/Line</v>
          </cell>
          <cell r="J488" t="str">
            <v>Müşteri</v>
          </cell>
          <cell r="L488" t="str">
            <v>Fren</v>
          </cell>
          <cell r="M488" t="str">
            <v>Araç frenleri çok zayıf.</v>
          </cell>
          <cell r="N488" t="str">
            <v>Loadcell MA ayarlaması yapıldı. Park sahasında test yapıldı. Sorun giderildi.</v>
          </cell>
          <cell r="P488" t="str">
            <v>D-Arıza değil</v>
          </cell>
          <cell r="Q488" t="str">
            <v>B(Servisten çekmeye etki eden arıza)</v>
          </cell>
          <cell r="R488" t="str">
            <v>N.A(Yaralanma yok)</v>
          </cell>
          <cell r="S488" t="str">
            <v>(I) İlk Defa Karşılaşılan Arıza</v>
          </cell>
          <cell r="U488" t="str">
            <v>Tedarikçi</v>
          </cell>
          <cell r="V488" t="str">
            <v>Opkon Optik Elektronik Kontrol San</v>
          </cell>
          <cell r="W488" t="str">
            <v>Evet</v>
          </cell>
          <cell r="X488" t="str">
            <v>Opkon Optik Elektronik Kontrol San</v>
          </cell>
          <cell r="AD488" t="str">
            <v>*Ekipman tamir edilecek</v>
          </cell>
          <cell r="AE488">
            <v>45457.5625</v>
          </cell>
          <cell r="AG488" t="str">
            <v/>
          </cell>
          <cell r="AH488" t="str">
            <v>SEVIYE SENSORU</v>
          </cell>
          <cell r="AI488" t="str">
            <v>B140-7076</v>
          </cell>
          <cell r="AJ488">
            <v>1</v>
          </cell>
          <cell r="AL488" t="str">
            <v/>
          </cell>
          <cell r="AM488" t="str">
            <v/>
          </cell>
          <cell r="AP488" t="str">
            <v/>
          </cell>
          <cell r="AQ488" t="str">
            <v/>
          </cell>
          <cell r="AT488" t="str">
            <v/>
          </cell>
          <cell r="AV488" t="str">
            <v/>
          </cell>
          <cell r="AW488" t="str">
            <v/>
          </cell>
          <cell r="AX488" t="str">
            <v/>
          </cell>
          <cell r="AZ488">
            <v>2</v>
          </cell>
          <cell r="BA488">
            <v>45457.625</v>
          </cell>
        </row>
        <row r="489">
          <cell r="C489" t="str">
            <v>KAY5+6</v>
          </cell>
          <cell r="D489" t="str">
            <v>3881(10)</v>
          </cell>
          <cell r="E489" t="str">
            <v>MB</v>
          </cell>
          <cell r="F489">
            <v>93700</v>
          </cell>
          <cell r="G489" t="str">
            <v>BOZ-KAY5+6-FF-488</v>
          </cell>
          <cell r="H489">
            <v>45812.458333333299</v>
          </cell>
          <cell r="I489" t="str">
            <v>Depo/Depot</v>
          </cell>
          <cell r="J489" t="str">
            <v>Müşteri</v>
          </cell>
          <cell r="L489" t="str">
            <v>Fren</v>
          </cell>
          <cell r="M489" t="str">
            <v>MB BOJİ SOL KALİPER MEKANİK ÇÖZME VİDASI İÇERİ GİDİYOR</v>
          </cell>
          <cell r="N489" t="str">
            <v>KALİPER DEĞİŞİMİ YAPILDI</v>
          </cell>
          <cell r="P489" t="str">
            <v>A-Sürüşü engeller</v>
          </cell>
          <cell r="Q489" t="str">
            <v>B(Servisten çekmeye etki eden arıza)</v>
          </cell>
          <cell r="R489" t="str">
            <v>N.A(Yaralanma yok)</v>
          </cell>
          <cell r="S489" t="str">
            <v>(I) İlk Defa Karşılaşılan Arıza</v>
          </cell>
          <cell r="U489" t="str">
            <v>Tedarikçi</v>
          </cell>
          <cell r="V489" t="str">
            <v>HANNING &amp; KAHL GMBH &amp; CO.KG</v>
          </cell>
          <cell r="W489" t="str">
            <v>Evet</v>
          </cell>
          <cell r="X489" t="str">
            <v>HANNING &amp; KAHL GMBH &amp; CO.KG</v>
          </cell>
          <cell r="AD489" t="str">
            <v>*Ekipman değiştirilecek</v>
          </cell>
          <cell r="AE489">
            <v>45813.375</v>
          </cell>
          <cell r="AG489" t="str">
            <v/>
          </cell>
          <cell r="AH489" t="str">
            <v>XSol fren kaliperi</v>
          </cell>
          <cell r="AI489" t="str">
            <v>B100-7023</v>
          </cell>
          <cell r="AJ489">
            <v>1</v>
          </cell>
          <cell r="AL489" t="str">
            <v/>
          </cell>
          <cell r="AM489" t="str">
            <v/>
          </cell>
          <cell r="AP489" t="str">
            <v/>
          </cell>
          <cell r="AQ489" t="str">
            <v/>
          </cell>
          <cell r="AT489" t="str">
            <v/>
          </cell>
          <cell r="AV489" t="str">
            <v/>
          </cell>
          <cell r="AW489" t="str">
            <v/>
          </cell>
          <cell r="AX489" t="str">
            <v/>
          </cell>
          <cell r="AZ489">
            <v>2</v>
          </cell>
          <cell r="BA489">
            <v>45813.625</v>
          </cell>
        </row>
        <row r="490">
          <cell r="C490" t="str">
            <v>KAY5+6</v>
          </cell>
          <cell r="D490" t="str">
            <v>3877(6)</v>
          </cell>
          <cell r="E490" t="str">
            <v>MB</v>
          </cell>
          <cell r="F490">
            <v>95293</v>
          </cell>
          <cell r="G490" t="str">
            <v>BOZ-KAY5+6-FF-489</v>
          </cell>
          <cell r="H490">
            <v>45820.752083333296</v>
          </cell>
          <cell r="I490" t="str">
            <v>Depo/Depot</v>
          </cell>
          <cell r="J490" t="str">
            <v>Müşteri</v>
          </cell>
          <cell r="L490" t="str">
            <v>Fren</v>
          </cell>
          <cell r="M490" t="str">
            <v>MB SOL KALİPER FREN BOŞALTMA SOMUNU İÇİNE KAÇMIŞ</v>
          </cell>
          <cell r="N490" t="str">
            <v>KALİPER DEĞİŞİMİ YAPILACAK</v>
          </cell>
          <cell r="P490" t="str">
            <v>A-Sürüşü engeller</v>
          </cell>
          <cell r="Q490" t="str">
            <v>B(Servisten çekmeye etki eden arıza)</v>
          </cell>
          <cell r="R490" t="str">
            <v>N.A(Yaralanma yok)</v>
          </cell>
          <cell r="S490" t="str">
            <v>(II) Aynı Araçta Tekrarlayan Arıza</v>
          </cell>
          <cell r="U490" t="str">
            <v>Tedarikçi</v>
          </cell>
          <cell r="V490" t="str">
            <v>HANNING &amp; KAHL GMBH &amp; CO.KG</v>
          </cell>
          <cell r="W490" t="str">
            <v>Evet</v>
          </cell>
          <cell r="X490" t="str">
            <v>HANNING &amp; KAHL GMBH &amp; CO.KG</v>
          </cell>
          <cell r="AD490" t="str">
            <v>*Ekipman değiştirilecek</v>
          </cell>
          <cell r="AE490">
            <v>45821.25</v>
          </cell>
          <cell r="AG490" t="str">
            <v/>
          </cell>
          <cell r="AH490" t="str">
            <v>XSol fren kaliperi</v>
          </cell>
          <cell r="AI490" t="str">
            <v>B100-7023</v>
          </cell>
          <cell r="AJ490">
            <v>1</v>
          </cell>
          <cell r="AL490" t="str">
            <v/>
          </cell>
          <cell r="AM490" t="str">
            <v/>
          </cell>
          <cell r="AP490" t="str">
            <v/>
          </cell>
          <cell r="AQ490" t="str">
            <v/>
          </cell>
          <cell r="AT490" t="str">
            <v/>
          </cell>
          <cell r="AV490" t="str">
            <v/>
          </cell>
          <cell r="AW490" t="str">
            <v/>
          </cell>
          <cell r="AX490" t="str">
            <v/>
          </cell>
          <cell r="AZ490">
            <v>2</v>
          </cell>
          <cell r="BA490">
            <v>45821.625</v>
          </cell>
        </row>
        <row r="491">
          <cell r="C491" t="str">
            <v>KAY5+6</v>
          </cell>
          <cell r="D491" t="str">
            <v>3878(7)</v>
          </cell>
          <cell r="E491" t="str">
            <v>P</v>
          </cell>
          <cell r="F491">
            <v>132923</v>
          </cell>
          <cell r="G491" t="str">
            <v>BOZ-KAY5+6-FF-490</v>
          </cell>
          <cell r="H491">
            <v>45823.333333333299</v>
          </cell>
          <cell r="I491" t="str">
            <v>Hat/Line</v>
          </cell>
          <cell r="J491" t="str">
            <v>Müşteri</v>
          </cell>
          <cell r="L491" t="str">
            <v>PA/PIS/CCTV</v>
          </cell>
          <cell r="M491" t="str">
            <v>PANTOGRAF KAMERASI ÇALIŞMIYOR</v>
          </cell>
          <cell r="N491" t="str">
            <v>KAABLO TESİSATI KONTROL EDİLDİ SORUN GÖRÜLMEDİ</v>
          </cell>
          <cell r="P491" t="str">
            <v>D-Arıza değil</v>
          </cell>
          <cell r="Q491" t="str">
            <v>C(Sisteme etki etmeyen arıza)</v>
          </cell>
          <cell r="R491" t="str">
            <v>N.A(Yaralanma yok)</v>
          </cell>
          <cell r="S491" t="str">
            <v>(II) Aynı Araçta Tekrarlayan Arıza</v>
          </cell>
          <cell r="U491" t="str">
            <v>Tedarikçi</v>
          </cell>
          <cell r="V491" t="str">
            <v>NSC</v>
          </cell>
          <cell r="W491" t="str">
            <v>Evet</v>
          </cell>
          <cell r="X491" t="str">
            <v>NSC TEKNOLOJİ ve İNŞAAT LTD.ŞTİ.</v>
          </cell>
          <cell r="AD491" t="str">
            <v>*Ekipman değiştirilecek</v>
          </cell>
          <cell r="AE491">
            <v>45823.333333333299</v>
          </cell>
          <cell r="AG491" t="str">
            <v/>
          </cell>
          <cell r="AH491" t="str">
            <v>XAYNA KAMERA</v>
          </cell>
          <cell r="AI491" t="str">
            <v>E810-7004</v>
          </cell>
          <cell r="AJ491">
            <v>1</v>
          </cell>
          <cell r="AL491" t="str">
            <v/>
          </cell>
          <cell r="AM491" t="str">
            <v/>
          </cell>
          <cell r="AP491" t="str">
            <v/>
          </cell>
          <cell r="AQ491" t="str">
            <v/>
          </cell>
          <cell r="AT491" t="str">
            <v/>
          </cell>
          <cell r="AV491" t="str">
            <v/>
          </cell>
          <cell r="AW491" t="str">
            <v/>
          </cell>
          <cell r="AX491" t="str">
            <v/>
          </cell>
          <cell r="AZ491">
            <v>1</v>
          </cell>
          <cell r="BA491">
            <v>45823.354166666701</v>
          </cell>
        </row>
        <row r="492">
          <cell r="C492" t="str">
            <v>KAY5+6</v>
          </cell>
          <cell r="D492" t="str">
            <v>3875(4)</v>
          </cell>
          <cell r="E492" t="str">
            <v>MB</v>
          </cell>
          <cell r="F492">
            <v>32012</v>
          </cell>
          <cell r="G492" t="str">
            <v>BOZ-KAY5+6-FF-491</v>
          </cell>
          <cell r="H492">
            <v>45317.137499999997</v>
          </cell>
          <cell r="I492" t="str">
            <v>Hat/Line</v>
          </cell>
          <cell r="J492" t="str">
            <v>Müşteri</v>
          </cell>
          <cell r="L492" t="str">
            <v>Kapı</v>
          </cell>
          <cell r="M492" t="str">
            <v>12 nolu kapı izole edildi.</v>
          </cell>
          <cell r="N492" t="str">
            <v>Kapı kontrolü yapıldı. (11/06/2024) itibari ile arıza devamlılığı görülmedi.</v>
          </cell>
          <cell r="P492" t="str">
            <v>A-Sürüşü engeller</v>
          </cell>
          <cell r="Q492" t="str">
            <v>B(Servisten çekmeye etki eden arıza)</v>
          </cell>
          <cell r="R492" t="str">
            <v>N.A(Yaralanma yok)</v>
          </cell>
          <cell r="S492" t="str">
            <v>(II) Aynı Araçta Tekrarlayan Arıza</v>
          </cell>
          <cell r="U492" t="str">
            <v>Tedarikçi</v>
          </cell>
          <cell r="V492" t="str">
            <v>KNORR-BREMSE GMBH DİVİSİON IFE AUTO</v>
          </cell>
          <cell r="W492" t="str">
            <v>Evet</v>
          </cell>
          <cell r="X492" t="str">
            <v>KNORR-BREMSE GMBH DİVİSİON IFE AUTO</v>
          </cell>
          <cell r="AD492" t="str">
            <v>*Arıza çözülecek</v>
          </cell>
          <cell r="AE492">
            <v>45317.208333333299</v>
          </cell>
          <cell r="AG492" t="str">
            <v/>
          </cell>
          <cell r="AH492" t="str">
            <v>SÜRÜCÜ TEKLİ KAPI</v>
          </cell>
          <cell r="AI492" t="str">
            <v>M110-7084</v>
          </cell>
          <cell r="AJ492">
            <v>1</v>
          </cell>
          <cell r="AL492" t="str">
            <v/>
          </cell>
          <cell r="AM492" t="str">
            <v/>
          </cell>
          <cell r="AP492" t="str">
            <v/>
          </cell>
          <cell r="AQ492" t="str">
            <v/>
          </cell>
          <cell r="AT492" t="str">
            <v/>
          </cell>
          <cell r="AV492" t="str">
            <v/>
          </cell>
          <cell r="AW492" t="str">
            <v/>
          </cell>
          <cell r="AX492" t="str">
            <v/>
          </cell>
          <cell r="AZ492">
            <v>2</v>
          </cell>
          <cell r="BA492">
            <v>45317.291666666701</v>
          </cell>
        </row>
        <row r="493">
          <cell r="C493" t="str">
            <v>KAY5+6</v>
          </cell>
          <cell r="D493" t="str">
            <v>3874(3)</v>
          </cell>
          <cell r="E493" t="str">
            <v>MB</v>
          </cell>
          <cell r="F493">
            <v>66637</v>
          </cell>
          <cell r="G493" t="str">
            <v>BOZ-KAY5+6-FF-492</v>
          </cell>
          <cell r="H493">
            <v>45434.360416666699</v>
          </cell>
          <cell r="I493" t="str">
            <v>Hat/Line</v>
          </cell>
          <cell r="J493" t="str">
            <v>Müşteri</v>
          </cell>
          <cell r="L493" t="str">
            <v>İvme Kolu</v>
          </cell>
          <cell r="M493" t="str">
            <v>CB kabinden ivme kolu arızası verdi. Araç ilk arızayı Toki kavşağında verdi. Gesi kavşağı istasyonunda araç hareket etmedi. Resetlendi. Hareket etti. Arıza devam etmesi nedeniyle, Kumarlı istasyonunda change yapıldı. Araç ildem yönüne çekildi. 1 seferde 4 dakika tehir meydana gelmiştir.</v>
          </cell>
          <cell r="N493" t="str">
            <v>İvme kolu konnektöründe bulunan 5 nolu pinin yamulduğu tespit edildi. Pin değişimi yapıldı. Sorun giderildi.</v>
          </cell>
          <cell r="P493" t="str">
            <v>D-Arıza değil</v>
          </cell>
          <cell r="Q493" t="str">
            <v>B(Servisten çekmeye etki eden arıza)</v>
          </cell>
          <cell r="R493" t="str">
            <v>N.A(Yaralanma yok)</v>
          </cell>
          <cell r="S493" t="str">
            <v>(I) İlk Defa Karşılaşılan Arıza</v>
          </cell>
          <cell r="U493" t="str">
            <v>Bozankaya</v>
          </cell>
          <cell r="V493" t="str">
            <v>MEDCOM SP. Z O.O.</v>
          </cell>
          <cell r="W493" t="str">
            <v>Evet</v>
          </cell>
          <cell r="X493" t="str">
            <v>MEDCOM SP. Z O.O.</v>
          </cell>
          <cell r="AD493" t="str">
            <v>*Ekipman tamir edilecek</v>
          </cell>
          <cell r="AE493">
            <v>45434.416666666701</v>
          </cell>
          <cell r="AG493" t="str">
            <v/>
          </cell>
          <cell r="AH493" t="str">
            <v>MASTER CONTRROLER S334 C36B</v>
          </cell>
          <cell r="AI493" t="str">
            <v>E300-7001</v>
          </cell>
          <cell r="AJ493">
            <v>1</v>
          </cell>
          <cell r="AL493" t="str">
            <v/>
          </cell>
          <cell r="AM493" t="str">
            <v/>
          </cell>
          <cell r="AP493" t="str">
            <v/>
          </cell>
          <cell r="AQ493" t="str">
            <v/>
          </cell>
          <cell r="AT493" t="str">
            <v/>
          </cell>
          <cell r="AV493" t="str">
            <v/>
          </cell>
          <cell r="AW493" t="str">
            <v/>
          </cell>
          <cell r="AX493" t="str">
            <v/>
          </cell>
          <cell r="AZ493">
            <v>2</v>
          </cell>
          <cell r="BA493">
            <v>45434.541666666701</v>
          </cell>
        </row>
        <row r="494">
          <cell r="C494" t="str">
            <v>KAY5+6</v>
          </cell>
          <cell r="D494" t="str">
            <v>3877(6)</v>
          </cell>
          <cell r="E494" t="str">
            <v>MB</v>
          </cell>
          <cell r="F494">
            <v>20019</v>
          </cell>
          <cell r="G494" t="str">
            <v>BOZ-KAY5+6-FF-493</v>
          </cell>
          <cell r="H494">
            <v>45283.769444444399</v>
          </cell>
          <cell r="I494" t="str">
            <v>Hat/Line</v>
          </cell>
          <cell r="J494" t="str">
            <v>Müşteri</v>
          </cell>
          <cell r="L494" t="str">
            <v>HVAC Sürücü</v>
          </cell>
          <cell r="M494" t="str">
            <v>77 cb kabin ısıtıcı çalışmıyor.</v>
          </cell>
          <cell r="N494" t="str">
            <v>Mastercard resetlendi. Arıza devamlılığı görülmedi.</v>
          </cell>
          <cell r="P494" t="str">
            <v>D-Arıza değil</v>
          </cell>
          <cell r="Q494" t="str">
            <v>B(Servisten çekmeye etki eden arıza)</v>
          </cell>
          <cell r="R494" t="str">
            <v>N.A(Yaralanma yok)</v>
          </cell>
          <cell r="S494" t="str">
            <v>(III) Farklı Araçlarda Tekrarlayan Arıza</v>
          </cell>
          <cell r="U494" t="str">
            <v>Tedarikçi</v>
          </cell>
          <cell r="V494" t="str">
            <v>ELTESAN ELEKTRO MEKANİK SOĞUTMA SAN</v>
          </cell>
          <cell r="W494" t="str">
            <v>Evet</v>
          </cell>
          <cell r="X494" t="str">
            <v>ELTESAN ELEKTRO MEKANİK SOĞUTMA SAN</v>
          </cell>
          <cell r="AD494" t="str">
            <v>*Arıza çözülecek</v>
          </cell>
          <cell r="AE494">
            <v>45284.208333333299</v>
          </cell>
          <cell r="AG494" t="str">
            <v/>
          </cell>
          <cell r="AH494" t="str">
            <v>KLIMA UNITESİ /Eltesan/Hispacold 41,5 kW</v>
          </cell>
          <cell r="AI494" t="str">
            <v>H500-7240</v>
          </cell>
          <cell r="AJ494">
            <v>1</v>
          </cell>
          <cell r="AL494" t="str">
            <v/>
          </cell>
          <cell r="AM494" t="str">
            <v/>
          </cell>
          <cell r="AP494" t="str">
            <v/>
          </cell>
          <cell r="AQ494" t="str">
            <v/>
          </cell>
          <cell r="AT494" t="str">
            <v/>
          </cell>
          <cell r="AV494" t="str">
            <v/>
          </cell>
          <cell r="AW494" t="str">
            <v/>
          </cell>
          <cell r="AX494" t="str">
            <v/>
          </cell>
          <cell r="AZ494">
            <v>2</v>
          </cell>
          <cell r="BA494">
            <v>45284.291666666701</v>
          </cell>
        </row>
        <row r="495">
          <cell r="C495" t="str">
            <v>KAY5+6</v>
          </cell>
          <cell r="D495" t="str">
            <v>3874(3)</v>
          </cell>
          <cell r="E495" t="str">
            <v>MB</v>
          </cell>
          <cell r="F495">
            <v>68110</v>
          </cell>
          <cell r="G495" t="str">
            <v>BOZ-KAY5+6-FF-494</v>
          </cell>
          <cell r="H495">
            <v>45446.380555555603</v>
          </cell>
          <cell r="I495" t="str">
            <v>Hat/Line</v>
          </cell>
          <cell r="J495" t="str">
            <v>Müşteri</v>
          </cell>
          <cell r="L495" t="str">
            <v>İvme Kolu</v>
          </cell>
          <cell r="M495" t="str">
            <v>CB ivme kolu 360 derece dönüyor.</v>
          </cell>
          <cell r="N495" t="str">
            <v>İvme kolundaki vidalar gevşemiş totman ayarı yapılarak sıkıldı gevşeyen vidalar sıkıldı.</v>
          </cell>
          <cell r="P495" t="str">
            <v>D-Arıza değil</v>
          </cell>
          <cell r="Q495" t="str">
            <v>A(Hareket etmeyi engelleyen arıza)</v>
          </cell>
          <cell r="R495" t="str">
            <v>N.A(Yaralanma yok)</v>
          </cell>
          <cell r="S495" t="str">
            <v>(II) Aynı Araçta Tekrarlayan Arıza</v>
          </cell>
          <cell r="U495" t="str">
            <v>Tedarikçi</v>
          </cell>
          <cell r="V495" t="str">
            <v>MEDCOM SP. Z O.O.</v>
          </cell>
          <cell r="W495" t="str">
            <v>Evet</v>
          </cell>
          <cell r="X495" t="str">
            <v>MEDCOM SP. Z O.O.</v>
          </cell>
          <cell r="AD495" t="str">
            <v>*Ekipman tamir edilecek</v>
          </cell>
          <cell r="AE495">
            <v>45446.416666666701</v>
          </cell>
          <cell r="AG495" t="str">
            <v/>
          </cell>
          <cell r="AH495" t="str">
            <v>MASTER CONTRROLER S334 C36B</v>
          </cell>
          <cell r="AI495" t="str">
            <v>E300-7001</v>
          </cell>
          <cell r="AJ495">
            <v>1</v>
          </cell>
          <cell r="AL495" t="str">
            <v/>
          </cell>
          <cell r="AM495" t="str">
            <v/>
          </cell>
          <cell r="AP495" t="str">
            <v/>
          </cell>
          <cell r="AQ495" t="str">
            <v/>
          </cell>
          <cell r="AT495" t="str">
            <v/>
          </cell>
          <cell r="AV495" t="str">
            <v/>
          </cell>
          <cell r="AW495" t="str">
            <v/>
          </cell>
          <cell r="AX495" t="str">
            <v/>
          </cell>
          <cell r="AZ495">
            <v>2</v>
          </cell>
          <cell r="BA495">
            <v>45446.625</v>
          </cell>
        </row>
        <row r="496">
          <cell r="C496" t="str">
            <v>KAY5+6</v>
          </cell>
          <cell r="D496" t="str">
            <v>3880(9)</v>
          </cell>
          <cell r="E496" t="str">
            <v>RA , RB , MB , MA , P</v>
          </cell>
          <cell r="F496">
            <v>18275</v>
          </cell>
          <cell r="G496" t="str">
            <v>BOZ-KAY5+6-FF-495</v>
          </cell>
          <cell r="H496">
            <v>45434.3569444444</v>
          </cell>
          <cell r="I496" t="str">
            <v>Hat/Line</v>
          </cell>
          <cell r="J496" t="str">
            <v>Müşteri</v>
          </cell>
          <cell r="L496" t="str">
            <v>PA/PIS/CCTV</v>
          </cell>
          <cell r="M496" t="str">
            <v>YBS ekranı çalışmıyor.</v>
          </cell>
          <cell r="N496" t="str">
            <v>Araç resetlendi. Arıza giderildi.</v>
          </cell>
          <cell r="P496" t="str">
            <v>D-Arıza değil</v>
          </cell>
          <cell r="Q496" t="str">
            <v>B(Servisten çekmeye etki eden arıza)</v>
          </cell>
          <cell r="R496" t="str">
            <v>N.A(Yaralanma yok)</v>
          </cell>
          <cell r="S496" t="str">
            <v>(III) Farklı Araçlarda Tekrarlayan Arıza</v>
          </cell>
          <cell r="U496" t="str">
            <v>Tedarikçi</v>
          </cell>
          <cell r="V496" t="str">
            <v>ATAK ULAŞIM SAN.TİC.LTD.ŞTİ.</v>
          </cell>
          <cell r="W496" t="str">
            <v>Evet</v>
          </cell>
          <cell r="X496" t="str">
            <v>ATAK ULAŞIM SAN.TİC.LTD.ŞTİ.</v>
          </cell>
          <cell r="AD496" t="str">
            <v>*Arıza çözülecek</v>
          </cell>
          <cell r="AE496">
            <v>45440.416666666701</v>
          </cell>
          <cell r="AG496" t="str">
            <v/>
          </cell>
          <cell r="AH496" t="str">
            <v>STRETCH LCD EKRAN</v>
          </cell>
          <cell r="AI496" t="str">
            <v>E410-7003</v>
          </cell>
          <cell r="AJ496">
            <v>12</v>
          </cell>
          <cell r="AL496" t="str">
            <v/>
          </cell>
          <cell r="AM496" t="str">
            <v/>
          </cell>
          <cell r="AP496" t="str">
            <v/>
          </cell>
          <cell r="AQ496" t="str">
            <v/>
          </cell>
          <cell r="AT496" t="str">
            <v/>
          </cell>
          <cell r="AV496" t="str">
            <v/>
          </cell>
          <cell r="AW496" t="str">
            <v/>
          </cell>
          <cell r="AX496" t="str">
            <v/>
          </cell>
          <cell r="AZ496">
            <v>1</v>
          </cell>
          <cell r="BA496">
            <v>45440.4375</v>
          </cell>
        </row>
        <row r="497">
          <cell r="C497" t="str">
            <v>KAY5+6</v>
          </cell>
          <cell r="D497" t="str">
            <v>3881(10)</v>
          </cell>
          <cell r="E497" t="str">
            <v>MA , MB , RA , RB , P</v>
          </cell>
          <cell r="F497">
            <v>13226</v>
          </cell>
          <cell r="G497" t="str">
            <v>BOZ-KAY5+6-FF-496</v>
          </cell>
          <cell r="H497">
            <v>45441.370138888902</v>
          </cell>
          <cell r="I497" t="str">
            <v>Hat/Line</v>
          </cell>
          <cell r="J497" t="str">
            <v>Müşteri</v>
          </cell>
          <cell r="L497" t="str">
            <v>PA/PIS/CCTV</v>
          </cell>
          <cell r="M497" t="str">
            <v>Kapı üstü güzergahlar çalışmıyor.</v>
          </cell>
          <cell r="N497" t="str">
            <v>Araç resetlendi. Kapı üstü ekranlar çalışıyor.</v>
          </cell>
          <cell r="P497" t="str">
            <v>D-Arıza değil</v>
          </cell>
          <cell r="Q497" t="str">
            <v>B(Servisten çekmeye etki eden arıza)</v>
          </cell>
          <cell r="R497" t="str">
            <v>N.A(Yaralanma yok)</v>
          </cell>
          <cell r="S497" t="str">
            <v>(III) Farklı Araçlarda Tekrarlayan Arıza</v>
          </cell>
          <cell r="U497" t="str">
            <v>Tedarikçi</v>
          </cell>
          <cell r="V497" t="str">
            <v>ATAK ULAŞIM SAN.TİC.LTD.ŞTİ.</v>
          </cell>
          <cell r="W497" t="str">
            <v>Evet</v>
          </cell>
          <cell r="X497" t="str">
            <v>ATAK ULAŞIM SAN.TİC.LTD.ŞTİ.</v>
          </cell>
          <cell r="AD497" t="str">
            <v>*Arıza çözülecek</v>
          </cell>
          <cell r="AE497">
            <v>45441.416666666701</v>
          </cell>
          <cell r="AG497" t="str">
            <v/>
          </cell>
          <cell r="AH497" t="str">
            <v>STRETCH LCD EKRAN</v>
          </cell>
          <cell r="AI497" t="str">
            <v>E410-7003</v>
          </cell>
          <cell r="AJ497">
            <v>12</v>
          </cell>
          <cell r="AL497" t="str">
            <v/>
          </cell>
          <cell r="AM497" t="str">
            <v/>
          </cell>
          <cell r="AP497" t="str">
            <v/>
          </cell>
          <cell r="AQ497" t="str">
            <v/>
          </cell>
          <cell r="AT497" t="str">
            <v/>
          </cell>
          <cell r="AV497" t="str">
            <v/>
          </cell>
          <cell r="AW497" t="str">
            <v/>
          </cell>
          <cell r="AX497" t="str">
            <v/>
          </cell>
          <cell r="AZ497">
            <v>1</v>
          </cell>
          <cell r="BA497">
            <v>45441.4375</v>
          </cell>
        </row>
        <row r="498">
          <cell r="C498" t="str">
            <v>KAY5+6</v>
          </cell>
          <cell r="D498" t="str">
            <v>3872(1)</v>
          </cell>
          <cell r="E498" t="str">
            <v>MB</v>
          </cell>
          <cell r="F498">
            <v>64981</v>
          </cell>
          <cell r="G498" t="str">
            <v>BOZ-KAY5+6-FF-497</v>
          </cell>
          <cell r="H498">
            <v>45449.85</v>
          </cell>
          <cell r="I498" t="str">
            <v>Hat/Line</v>
          </cell>
          <cell r="J498" t="str">
            <v>Müşteri</v>
          </cell>
          <cell r="L498" t="str">
            <v>Autocoupler</v>
          </cell>
          <cell r="M498" t="str">
            <v>Araç ildem-2 çıkışta İDU'ya ''EM Genişletilmiş'' sinyal yok arızası düştü. CB kuplör kırmızı oldu. Araç 3 km hız limiti ile hareket etti. Arıza nedeni ile 3 seferde 25 dakika tehir 2 adet kısmi sefer iptali olmuştur.</v>
          </cell>
          <cell r="N498" t="str">
            <v>Yapılan kontrollerde kuplör klemensi KL 8' de bulunan kabloların gevşediği tespit edildi. Ayrıca SB1040.01 kablosu diyotlu klemens 1-2 katotda olması gerekirken 3 katota takılmış.</v>
          </cell>
          <cell r="P498" t="str">
            <v>A-Sürüşü engeller</v>
          </cell>
          <cell r="Q498" t="str">
            <v>A(Hareket etmeyi engelleyen arıza)</v>
          </cell>
          <cell r="R498" t="str">
            <v>N.A(Yaralanma yok)</v>
          </cell>
          <cell r="S498" t="str">
            <v>(I) İlk Defa Karşılaşılan Arıza</v>
          </cell>
          <cell r="U498" t="str">
            <v>Bozankaya</v>
          </cell>
          <cell r="V498" t="str">
            <v>DELLNER COUPLERC AB</v>
          </cell>
          <cell r="W498" t="str">
            <v>Evet</v>
          </cell>
          <cell r="X498" t="str">
            <v>DELLNER COUPLERC AB</v>
          </cell>
          <cell r="AD498" t="str">
            <v>*Ekipman tamir edilecek</v>
          </cell>
          <cell r="AE498">
            <v>45450.208333333299</v>
          </cell>
          <cell r="AG498" t="str">
            <v/>
          </cell>
          <cell r="AH498" t="str">
            <v>OTOMATIK KUPLÖR DELLNER</v>
          </cell>
          <cell r="AI498" t="str">
            <v>M350-7062</v>
          </cell>
          <cell r="AJ498">
            <v>1</v>
          </cell>
          <cell r="AL498" t="str">
            <v/>
          </cell>
          <cell r="AM498" t="str">
            <v/>
          </cell>
          <cell r="AP498" t="str">
            <v/>
          </cell>
          <cell r="AQ498" t="str">
            <v/>
          </cell>
          <cell r="AT498" t="str">
            <v/>
          </cell>
          <cell r="AV498" t="str">
            <v/>
          </cell>
          <cell r="AW498" t="str">
            <v/>
          </cell>
          <cell r="AX498" t="str">
            <v/>
          </cell>
          <cell r="AZ498">
            <v>2</v>
          </cell>
          <cell r="BA498">
            <v>45450.541666666701</v>
          </cell>
        </row>
        <row r="499">
          <cell r="C499" t="str">
            <v>KAY5+6</v>
          </cell>
          <cell r="D499" t="str">
            <v>3874(3)</v>
          </cell>
          <cell r="E499" t="str">
            <v>RA , RB</v>
          </cell>
          <cell r="F499">
            <v>38013</v>
          </cell>
          <cell r="G499" t="str">
            <v>BOZ-KAY5+6-FF-498</v>
          </cell>
          <cell r="H499">
            <v>45261.256944444402</v>
          </cell>
          <cell r="I499" t="str">
            <v>Hat/Line</v>
          </cell>
          <cell r="J499" t="str">
            <v>Müşteri</v>
          </cell>
          <cell r="L499" t="str">
            <v>PA/PIS/CCTV</v>
          </cell>
          <cell r="M499" t="str">
            <v>orta kısımdaki ekranlarda kararma mevcut.</v>
          </cell>
          <cell r="N499" t="str">
            <v>Orta karkas ekran değişimi yapıldı.</v>
          </cell>
          <cell r="P499" t="str">
            <v>D-Arıza değil</v>
          </cell>
          <cell r="Q499" t="str">
            <v>B(Servisten çekmeye etki eden arıza)</v>
          </cell>
          <cell r="R499" t="str">
            <v>N.A(Yaralanma yok)</v>
          </cell>
          <cell r="S499" t="str">
            <v>(II) Aynı Araçta Tekrarlayan Arıza</v>
          </cell>
          <cell r="U499" t="str">
            <v>Tedarikçi</v>
          </cell>
          <cell r="V499" t="str">
            <v>ATAK ULAŞIM SAN.TİC.LTD.ŞTİ.</v>
          </cell>
          <cell r="W499" t="str">
            <v>Evet</v>
          </cell>
          <cell r="X499" t="str">
            <v>ATAK ULAŞIM SAN.TİC.LTD.ŞTİ.</v>
          </cell>
          <cell r="AD499" t="str">
            <v>*Ekipman değiştirilecek</v>
          </cell>
          <cell r="AE499">
            <v>45455.208333333299</v>
          </cell>
          <cell r="AG499" t="str">
            <v/>
          </cell>
          <cell r="AH499" t="str">
            <v>28.6"  EKRAN</v>
          </cell>
          <cell r="AI499" t="str">
            <v>E840-7120</v>
          </cell>
          <cell r="AJ499">
            <v>2</v>
          </cell>
          <cell r="AL499" t="str">
            <v/>
          </cell>
          <cell r="AM499" t="str">
            <v/>
          </cell>
          <cell r="AP499" t="str">
            <v/>
          </cell>
          <cell r="AQ499" t="str">
            <v/>
          </cell>
          <cell r="AT499" t="str">
            <v/>
          </cell>
          <cell r="AV499" t="str">
            <v/>
          </cell>
          <cell r="AW499" t="str">
            <v/>
          </cell>
          <cell r="AX499" t="str">
            <v/>
          </cell>
          <cell r="AZ499">
            <v>2</v>
          </cell>
          <cell r="BA499">
            <v>45455.541666666701</v>
          </cell>
        </row>
        <row r="500">
          <cell r="C500" t="str">
            <v>KAY5+6</v>
          </cell>
          <cell r="D500" t="str">
            <v>3874(3)</v>
          </cell>
          <cell r="E500" t="str">
            <v>RB</v>
          </cell>
          <cell r="F500">
            <v>42600</v>
          </cell>
          <cell r="G500" t="str">
            <v>BOZ-KAY5+6-FF-499</v>
          </cell>
          <cell r="H500">
            <v>45345.3256944444</v>
          </cell>
          <cell r="I500" t="str">
            <v>Hat/Line</v>
          </cell>
          <cell r="J500" t="str">
            <v>Müşteri</v>
          </cell>
          <cell r="L500" t="str">
            <v>PA/PIS/CCTV</v>
          </cell>
          <cell r="M500" t="str">
            <v>RB yolcu bilgilendirme ekranının üst orta kısmında kararma olduğu tespit edildi.</v>
          </cell>
          <cell r="N500" t="str">
            <v>Ekran değişimi yapıldı.</v>
          </cell>
          <cell r="P500" t="str">
            <v>D-Arıza değil</v>
          </cell>
          <cell r="Q500" t="str">
            <v>B(Servisten çekmeye etki eden arıza)</v>
          </cell>
          <cell r="R500" t="str">
            <v>N.A(Yaralanma yok)</v>
          </cell>
          <cell r="S500" t="str">
            <v>(II) Aynı Araçta Tekrarlayan Arıza</v>
          </cell>
          <cell r="U500" t="str">
            <v>Tedarikçi</v>
          </cell>
          <cell r="V500" t="str">
            <v>ATAK ULAŞIM SAN.TİC.LTD.ŞTİ.</v>
          </cell>
          <cell r="W500" t="str">
            <v>Evet</v>
          </cell>
          <cell r="X500" t="str">
            <v>ATAK ULAŞIM SAN.TİC.LTD.ŞTİ.</v>
          </cell>
          <cell r="AD500" t="str">
            <v>*Ekipman değiştirilecek</v>
          </cell>
          <cell r="AE500">
            <v>45455.208333333299</v>
          </cell>
          <cell r="AG500" t="str">
            <v/>
          </cell>
          <cell r="AH500" t="str">
            <v>28.6"  EKRAN</v>
          </cell>
          <cell r="AI500" t="str">
            <v>E840-7120</v>
          </cell>
          <cell r="AJ500">
            <v>2</v>
          </cell>
          <cell r="AL500" t="str">
            <v/>
          </cell>
          <cell r="AM500" t="str">
            <v/>
          </cell>
          <cell r="AP500" t="str">
            <v/>
          </cell>
          <cell r="AQ500" t="str">
            <v/>
          </cell>
          <cell r="AT500" t="str">
            <v/>
          </cell>
          <cell r="AV500" t="str">
            <v/>
          </cell>
          <cell r="AW500" t="str">
            <v/>
          </cell>
          <cell r="AX500" t="str">
            <v/>
          </cell>
          <cell r="AZ500">
            <v>2</v>
          </cell>
          <cell r="BA500">
            <v>45455.541666666701</v>
          </cell>
        </row>
        <row r="501">
          <cell r="C501" t="str">
            <v>KAY5+6</v>
          </cell>
          <cell r="D501" t="str">
            <v>3882(11)</v>
          </cell>
          <cell r="E501" t="str">
            <v>P</v>
          </cell>
          <cell r="F501">
            <v>180</v>
          </cell>
          <cell r="G501" t="str">
            <v>BOZ-KAY5+6-FF-500</v>
          </cell>
          <cell r="H501">
            <v>45426.833333333299</v>
          </cell>
          <cell r="I501" t="str">
            <v>Hat/Line</v>
          </cell>
          <cell r="J501" t="str">
            <v>Müşteri</v>
          </cell>
          <cell r="L501" t="str">
            <v>Fren</v>
          </cell>
          <cell r="M501" t="str">
            <v>P boji apleti</v>
          </cell>
          <cell r="N501" t="str">
            <v>P boji apleti tornası yapıldı. 610'dan 606' ya işlendi. Fren arızasından kaynaklı apleti.</v>
          </cell>
          <cell r="P501" t="str">
            <v>D-Arıza değil</v>
          </cell>
          <cell r="Q501" t="str">
            <v>B(Servisten çekmeye etki eden arıza)</v>
          </cell>
          <cell r="R501" t="str">
            <v>N.A(Yaralanma yok)</v>
          </cell>
          <cell r="S501" t="str">
            <v>(III) Farklı Araçlarda Tekrarlayan Arıza</v>
          </cell>
          <cell r="U501" t="str">
            <v>Tedarikçi</v>
          </cell>
          <cell r="V501" t="str">
            <v>HANNING &amp; KAHL GMBH &amp; CO.KG</v>
          </cell>
          <cell r="W501" t="str">
            <v>Evet</v>
          </cell>
          <cell r="X501" t="str">
            <v>HANNING &amp; KAHL GMBH &amp; CO.KG</v>
          </cell>
          <cell r="AD501" t="str">
            <v>*Ekipman değiştirilecek</v>
          </cell>
          <cell r="AE501">
            <v>45427.208333333299</v>
          </cell>
          <cell r="AG501" t="str">
            <v/>
          </cell>
          <cell r="AH501" t="str">
            <v>XHidrolik Ünite HZY-K140-PR</v>
          </cell>
          <cell r="AI501" t="str">
            <v>S306-7002</v>
          </cell>
          <cell r="AJ501">
            <v>1</v>
          </cell>
          <cell r="AL501" t="str">
            <v/>
          </cell>
          <cell r="AM501" t="str">
            <v/>
          </cell>
          <cell r="AP501" t="str">
            <v/>
          </cell>
          <cell r="AQ501" t="str">
            <v/>
          </cell>
          <cell r="AT501" t="str">
            <v/>
          </cell>
          <cell r="AV501" t="str">
            <v/>
          </cell>
          <cell r="AW501" t="str">
            <v/>
          </cell>
          <cell r="AX501" t="str">
            <v/>
          </cell>
          <cell r="AZ501">
            <v>2</v>
          </cell>
          <cell r="BA501">
            <v>45427.458333333299</v>
          </cell>
        </row>
        <row r="502">
          <cell r="C502" t="str">
            <v>KAY5+6</v>
          </cell>
          <cell r="D502" t="str">
            <v>3879(8)</v>
          </cell>
          <cell r="E502" t="str">
            <v>RA , RB</v>
          </cell>
          <cell r="F502">
            <v>30360</v>
          </cell>
          <cell r="G502" t="str">
            <v>BOZ-KAY5+6-FF-501</v>
          </cell>
          <cell r="H502">
            <v>45468.253472222197</v>
          </cell>
          <cell r="I502" t="str">
            <v>Hat/Line</v>
          </cell>
          <cell r="J502" t="str">
            <v>Müşteri</v>
          </cell>
          <cell r="L502" t="str">
            <v>HVAC Yolcu</v>
          </cell>
          <cell r="M502" t="str">
            <v>Yolcu bölümü sıcak</v>
          </cell>
          <cell r="N502" t="str">
            <v>Araç içi kontrol edildi. HMI üzerinden sıcaklık değerleri düşürüldü.</v>
          </cell>
          <cell r="P502" t="str">
            <v>D-Arıza değil</v>
          </cell>
          <cell r="Q502" t="str">
            <v>B(Servisten çekmeye etki eden arıza)</v>
          </cell>
          <cell r="R502" t="str">
            <v>N.A(Yaralanma yok)</v>
          </cell>
          <cell r="S502" t="str">
            <v>(III) Farklı Araçlarda Tekrarlayan Arıza</v>
          </cell>
          <cell r="U502" t="str">
            <v>Tedarikçi</v>
          </cell>
          <cell r="V502" t="str">
            <v>ELTESAN ELEKTRO MEKANİK SOĞUTMA SAN</v>
          </cell>
          <cell r="W502" t="str">
            <v>Evet</v>
          </cell>
          <cell r="X502" t="str">
            <v>ELTESAN ELEKTRO MEKANİK SOĞUTMA SAN</v>
          </cell>
          <cell r="AD502" t="str">
            <v>*Arıza çözülecek</v>
          </cell>
          <cell r="AE502">
            <v>45468.291666666701</v>
          </cell>
          <cell r="AG502" t="str">
            <v/>
          </cell>
          <cell r="AH502" t="str">
            <v>KLIMA UNITESİ /Eltesan/Hispacold 41,5 kW</v>
          </cell>
          <cell r="AI502" t="str">
            <v>H500-7240</v>
          </cell>
          <cell r="AJ502">
            <v>1</v>
          </cell>
          <cell r="AL502" t="str">
            <v/>
          </cell>
          <cell r="AM502" t="str">
            <v/>
          </cell>
          <cell r="AP502" t="str">
            <v/>
          </cell>
          <cell r="AQ502" t="str">
            <v/>
          </cell>
          <cell r="AT502" t="str">
            <v/>
          </cell>
          <cell r="AV502" t="str">
            <v/>
          </cell>
          <cell r="AW502" t="str">
            <v/>
          </cell>
          <cell r="AX502" t="str">
            <v/>
          </cell>
          <cell r="AZ502">
            <v>1</v>
          </cell>
          <cell r="BA502">
            <v>45468.375</v>
          </cell>
        </row>
        <row r="503">
          <cell r="C503" t="str">
            <v>KAY5+6</v>
          </cell>
          <cell r="D503" t="str">
            <v>3877(6)</v>
          </cell>
          <cell r="E503" t="str">
            <v>MA</v>
          </cell>
          <cell r="F503">
            <v>52174</v>
          </cell>
          <cell r="G503" t="str">
            <v>BOZ-KAY5+6-FF-502</v>
          </cell>
          <cell r="H503">
            <v>45468.276388888902</v>
          </cell>
          <cell r="I503" t="str">
            <v>Hat/Line</v>
          </cell>
          <cell r="J503" t="str">
            <v>Müşteri</v>
          </cell>
          <cell r="L503" t="str">
            <v>HVAC Yolcu</v>
          </cell>
          <cell r="M503" t="str">
            <v>Merhabalar. Şuan 13:42'de Sakarya durağında bulunan 3877-A numaralı tramvayda klimalar çalışmıyor. Şoför çağrıya cevap vermiyor. Yolcular perişan halde araçta tansiyon hastaları fenalaştığını söylüyor bilgilerinize arz ederim 21.06.2024</v>
          </cell>
          <cell r="N503" t="str">
            <v>Aracın klima mastercard resetlendi. Sorun giderildi.</v>
          </cell>
          <cell r="P503" t="str">
            <v>D-Arıza değil</v>
          </cell>
          <cell r="Q503" t="str">
            <v>B(Servisten çekmeye etki eden arıza)</v>
          </cell>
          <cell r="R503" t="str">
            <v>N.A(Yaralanma yok)</v>
          </cell>
          <cell r="S503" t="str">
            <v>(III) Farklı Araçlarda Tekrarlayan Arıza</v>
          </cell>
          <cell r="U503" t="str">
            <v>Tedarikçi</v>
          </cell>
          <cell r="V503" t="str">
            <v>ELTESAN ELEKTRO MEKANİK SOĞUTMA SAN</v>
          </cell>
          <cell r="W503" t="str">
            <v>Evet</v>
          </cell>
          <cell r="X503" t="str">
            <v>ELTESAN ELEKTRO MEKANİK SOĞUTMA SAN</v>
          </cell>
          <cell r="AD503" t="str">
            <v>*Arıza çözülecek</v>
          </cell>
          <cell r="AE503">
            <v>45468.375</v>
          </cell>
          <cell r="AG503" t="str">
            <v/>
          </cell>
          <cell r="AH503" t="str">
            <v>KLIMA UNITESİ /Eltesan/Hispacold 41,5 kW</v>
          </cell>
          <cell r="AI503" t="str">
            <v>H500-7240</v>
          </cell>
          <cell r="AJ503">
            <v>1</v>
          </cell>
          <cell r="AL503" t="str">
            <v/>
          </cell>
          <cell r="AM503" t="str">
            <v/>
          </cell>
          <cell r="AP503" t="str">
            <v/>
          </cell>
          <cell r="AQ503" t="str">
            <v/>
          </cell>
          <cell r="AT503" t="str">
            <v/>
          </cell>
          <cell r="AV503" t="str">
            <v/>
          </cell>
          <cell r="AW503" t="str">
            <v/>
          </cell>
          <cell r="AX503" t="str">
            <v/>
          </cell>
          <cell r="AZ503">
            <v>1</v>
          </cell>
          <cell r="BA503">
            <v>45468.458333333299</v>
          </cell>
        </row>
        <row r="504">
          <cell r="C504" t="str">
            <v>KAY5+6</v>
          </cell>
          <cell r="D504" t="str">
            <v>3881(10)</v>
          </cell>
          <cell r="E504" t="str">
            <v>MA</v>
          </cell>
          <cell r="F504">
            <v>31125</v>
          </cell>
          <cell r="G504" t="str">
            <v>BOZ-KAY5+6-FF-503</v>
          </cell>
          <cell r="H504">
            <v>45471.607638888898</v>
          </cell>
          <cell r="I504" t="str">
            <v>Hat/Line</v>
          </cell>
          <cell r="J504" t="str">
            <v>Müşteri</v>
          </cell>
          <cell r="L504" t="str">
            <v>HVAC Yolcu</v>
          </cell>
          <cell r="M504" t="str">
            <v>Yolcu bölümü sıcak</v>
          </cell>
          <cell r="N504" t="str">
            <v>Mastercard ünitesi resetlendi. Yolcu sıcaklığı minimum seviyeye alındı. Test yapıldı. Sorun görülmedi.</v>
          </cell>
          <cell r="P504" t="str">
            <v>D-Arıza değil</v>
          </cell>
          <cell r="Q504" t="str">
            <v>B(Servisten çekmeye etki eden arıza)</v>
          </cell>
          <cell r="R504" t="str">
            <v>N.A(Yaralanma yok)</v>
          </cell>
          <cell r="S504" t="str">
            <v>(III) Farklı Araçlarda Tekrarlayan Arıza</v>
          </cell>
          <cell r="U504" t="str">
            <v>Tedarikçi</v>
          </cell>
          <cell r="V504" t="str">
            <v>ELTESAN ELEKTRO MEKANİK SOĞUTMA SAN</v>
          </cell>
          <cell r="W504" t="str">
            <v>Evet</v>
          </cell>
          <cell r="X504" t="str">
            <v>ELTESAN ELEKTRO MEKANİK SOĞUTMA SAN</v>
          </cell>
          <cell r="AD504" t="str">
            <v>*Arıza çözülecek</v>
          </cell>
          <cell r="AE504">
            <v>45471.611111111102</v>
          </cell>
          <cell r="AG504" t="str">
            <v/>
          </cell>
          <cell r="AH504" t="str">
            <v>KLIMA UNITESİ /Eltesan/Hispacold 41,5 kW</v>
          </cell>
          <cell r="AI504" t="str">
            <v>H500-7240</v>
          </cell>
          <cell r="AJ504">
            <v>1</v>
          </cell>
          <cell r="AL504" t="str">
            <v/>
          </cell>
          <cell r="AM504" t="str">
            <v/>
          </cell>
          <cell r="AP504" t="str">
            <v/>
          </cell>
          <cell r="AQ504" t="str">
            <v/>
          </cell>
          <cell r="AT504" t="str">
            <v/>
          </cell>
          <cell r="AV504" t="str">
            <v/>
          </cell>
          <cell r="AW504" t="str">
            <v/>
          </cell>
          <cell r="AX504" t="str">
            <v/>
          </cell>
          <cell r="AZ504">
            <v>1</v>
          </cell>
          <cell r="BA504">
            <v>45471.645833333299</v>
          </cell>
        </row>
        <row r="505">
          <cell r="C505" t="str">
            <v>KAY5+6</v>
          </cell>
          <cell r="D505" t="str">
            <v>3875(4)</v>
          </cell>
          <cell r="E505" t="str">
            <v>MB</v>
          </cell>
          <cell r="F505">
            <v>48300</v>
          </cell>
          <cell r="G505" t="str">
            <v>BOZ-KAY5+6-FF-504</v>
          </cell>
          <cell r="H505">
            <v>45470.354861111096</v>
          </cell>
          <cell r="I505" t="str">
            <v>Hat/Line</v>
          </cell>
          <cell r="J505" t="str">
            <v>Müşteri</v>
          </cell>
          <cell r="L505" t="str">
            <v>Kapı</v>
          </cell>
          <cell r="M505" t="str">
            <v>CB kabin kapısı çatlak</v>
          </cell>
          <cell r="N505" t="str">
            <v>Kabin kapısı değiştirildi.</v>
          </cell>
          <cell r="P505" t="str">
            <v>D-Arıza değil</v>
          </cell>
          <cell r="Q505" t="str">
            <v>B(Servisten çekmeye etki eden arıza)</v>
          </cell>
          <cell r="R505" t="str">
            <v>N.A(Yaralanma yok)</v>
          </cell>
          <cell r="S505" t="str">
            <v>(II) Aynı Araçta Tekrarlayan Arıza</v>
          </cell>
          <cell r="U505" t="str">
            <v>Bozankaya</v>
          </cell>
          <cell r="V505" t="str">
            <v>GREBO OTOMOTİV SANAYİ A.Ş</v>
          </cell>
          <cell r="W505" t="str">
            <v>Evet</v>
          </cell>
          <cell r="X505" t="str">
            <v>GREBO OTOMOTİV SANAYİ A.Ş</v>
          </cell>
          <cell r="AD505" t="str">
            <v>*Ekipman değiştirilecek</v>
          </cell>
          <cell r="AE505">
            <v>45475.208333333299</v>
          </cell>
          <cell r="AG505" t="str">
            <v/>
          </cell>
          <cell r="AH505" t="str">
            <v>SURUCU KAPISI KOMPLESI</v>
          </cell>
          <cell r="AI505" t="str">
            <v>T110-7047</v>
          </cell>
          <cell r="AJ505">
            <v>1</v>
          </cell>
          <cell r="AL505" t="str">
            <v/>
          </cell>
          <cell r="AM505" t="str">
            <v/>
          </cell>
          <cell r="AP505" t="str">
            <v/>
          </cell>
          <cell r="AQ505" t="str">
            <v/>
          </cell>
          <cell r="AT505" t="str">
            <v/>
          </cell>
          <cell r="AV505" t="str">
            <v/>
          </cell>
          <cell r="AW505" t="str">
            <v/>
          </cell>
          <cell r="AX505" t="str">
            <v/>
          </cell>
          <cell r="AZ505">
            <v>2</v>
          </cell>
          <cell r="BA505">
            <v>45475.458333333299</v>
          </cell>
        </row>
        <row r="506">
          <cell r="C506" t="str">
            <v>KAY5+6</v>
          </cell>
          <cell r="D506" t="str">
            <v>3878(7)</v>
          </cell>
          <cell r="E506" t="str">
            <v>MA</v>
          </cell>
          <cell r="F506">
            <v>45298</v>
          </cell>
          <cell r="G506" t="str">
            <v>BOZ-KAY5+6-FF-505</v>
          </cell>
          <cell r="H506">
            <v>45467.298611111102</v>
          </cell>
          <cell r="I506" t="str">
            <v>Hat/Line</v>
          </cell>
          <cell r="J506" t="str">
            <v>Müşteri</v>
          </cell>
          <cell r="L506" t="str">
            <v>Kapı</v>
          </cell>
          <cell r="M506" t="str">
            <v>3878 nolu araç modül MA 1 nolu kapı arıza veriyor. Kapı açık görünüyor.(Sarı renk) 1 nolu kapı acil imdat açma yeri tam oturmuyor. Bu sebeple 4 seferde 19 dakika tehir oluşmuştur.</v>
          </cell>
          <cell r="N506" t="str">
            <v>Kapı kontrolü yapıldı. Tüm fonksiyonlar denendi. sorun görülmedi. Kapı mekanik kilit kolu çevrildiğinde HMI ekranında sarı olarak gözüküyor. Kapı açık konumdayken sarı görünüyor. Karışıyor olabilir.)</v>
          </cell>
          <cell r="P506" t="str">
            <v>A-Sürüşü engeller</v>
          </cell>
          <cell r="Q506" t="str">
            <v>A(Hareket etmeyi engelleyen arıza)</v>
          </cell>
          <cell r="R506" t="str">
            <v>N.A(Yaralanma yok)</v>
          </cell>
          <cell r="S506" t="str">
            <v>(II) Aynı Araçta Tekrarlayan Arıza</v>
          </cell>
          <cell r="U506" t="str">
            <v>Bozankaya</v>
          </cell>
          <cell r="V506" t="str">
            <v>KNORR-BREMSE GMBH DİVİSİON IFE AUTO</v>
          </cell>
          <cell r="W506" t="str">
            <v>Evet</v>
          </cell>
          <cell r="X506" t="str">
            <v>KNORR-BREMSE GMBH DİVİSİON IFE AUTO</v>
          </cell>
          <cell r="AD506" t="str">
            <v>*Arıza çözülecek</v>
          </cell>
          <cell r="AE506">
            <v>45467.333333333299</v>
          </cell>
          <cell r="AG506" t="str">
            <v/>
          </cell>
          <cell r="AH506" t="str">
            <v>TEKLİ KAPI</v>
          </cell>
          <cell r="AI506" t="str">
            <v>M110-7085</v>
          </cell>
          <cell r="AJ506">
            <v>1</v>
          </cell>
          <cell r="AL506" t="str">
            <v/>
          </cell>
          <cell r="AM506" t="str">
            <v/>
          </cell>
          <cell r="AP506" t="str">
            <v/>
          </cell>
          <cell r="AQ506" t="str">
            <v/>
          </cell>
          <cell r="AT506" t="str">
            <v/>
          </cell>
          <cell r="AV506" t="str">
            <v/>
          </cell>
          <cell r="AW506" t="str">
            <v/>
          </cell>
          <cell r="AX506" t="str">
            <v/>
          </cell>
          <cell r="AZ506">
            <v>2</v>
          </cell>
          <cell r="BA506">
            <v>45467.5</v>
          </cell>
        </row>
        <row r="507">
          <cell r="C507" t="str">
            <v>KAY5+6</v>
          </cell>
          <cell r="D507" t="str">
            <v>3882(11)</v>
          </cell>
          <cell r="E507" t="str">
            <v>MB</v>
          </cell>
          <cell r="F507">
            <v>417</v>
          </cell>
          <cell r="G507" t="str">
            <v>BOZ-KAY5+6-FF-506</v>
          </cell>
          <cell r="H507">
            <v>45446.250694444403</v>
          </cell>
          <cell r="I507" t="str">
            <v>Hat/Line</v>
          </cell>
          <cell r="J507" t="str">
            <v>Müşteri</v>
          </cell>
          <cell r="L507" t="str">
            <v>PA/PIS/CCTV</v>
          </cell>
          <cell r="M507" t="str">
            <v>İMU bilgileri yanlış görünüyor.</v>
          </cell>
          <cell r="N507" t="str">
            <v>ST300'e yazılım güncellendi. Mevcut yazılım silindi yeniden atıldı.</v>
          </cell>
          <cell r="P507" t="str">
            <v>D-Arıza değil</v>
          </cell>
          <cell r="Q507" t="str">
            <v>B(Servisten çekmeye etki eden arıza)</v>
          </cell>
          <cell r="R507" t="str">
            <v>N.A(Yaralanma yok)</v>
          </cell>
          <cell r="S507" t="str">
            <v>(II) Aynı Araçta Tekrarlayan Arıza</v>
          </cell>
          <cell r="U507" t="str">
            <v>Tedarikçi</v>
          </cell>
          <cell r="V507" t="str">
            <v>ATAK ULAŞIM SAN.TİC.LTD.ŞTİ.</v>
          </cell>
          <cell r="W507" t="str">
            <v>Evet</v>
          </cell>
          <cell r="X507" t="str">
            <v>ATAK ULAŞIM SAN.TİC.LTD.ŞTİ.</v>
          </cell>
          <cell r="AD507" t="str">
            <v>Yeni yazılım yüklendi</v>
          </cell>
          <cell r="AE507">
            <v>45446.270833333299</v>
          </cell>
          <cell r="AG507" t="str">
            <v/>
          </cell>
          <cell r="AH507" t="str">
            <v>SÜRÜCÜ PANELİ ST300W</v>
          </cell>
          <cell r="AI507" t="str">
            <v>E840-7003</v>
          </cell>
          <cell r="AJ507">
            <v>1</v>
          </cell>
          <cell r="AL507" t="str">
            <v/>
          </cell>
          <cell r="AM507" t="str">
            <v/>
          </cell>
          <cell r="AP507" t="str">
            <v/>
          </cell>
          <cell r="AQ507" t="str">
            <v/>
          </cell>
          <cell r="AT507" t="str">
            <v/>
          </cell>
          <cell r="AV507" t="str">
            <v/>
          </cell>
          <cell r="AW507" t="str">
            <v/>
          </cell>
          <cell r="AX507" t="str">
            <v/>
          </cell>
          <cell r="AZ507">
            <v>1</v>
          </cell>
          <cell r="BA507">
            <v>45446.458333333299</v>
          </cell>
        </row>
        <row r="508">
          <cell r="C508" t="str">
            <v>KAY5+6</v>
          </cell>
          <cell r="D508" t="str">
            <v>3874(3)</v>
          </cell>
          <cell r="E508" t="str">
            <v>RA , RB</v>
          </cell>
          <cell r="F508">
            <v>66637</v>
          </cell>
          <cell r="G508" t="str">
            <v>BOZ-KAY5+6-FF-507</v>
          </cell>
          <cell r="H508">
            <v>45434.277777777803</v>
          </cell>
          <cell r="I508" t="str">
            <v>Hat/Line</v>
          </cell>
          <cell r="J508" t="str">
            <v>Müşteri</v>
          </cell>
          <cell r="L508" t="str">
            <v>HVAC Yolcu</v>
          </cell>
          <cell r="M508" t="str">
            <v>Araç klimaları çalışmıyor. Yolcu şikayette bulundu.</v>
          </cell>
          <cell r="N508" t="str">
            <v>Mastercard resetlendi. Arıza devamlılığı görülmedi.</v>
          </cell>
          <cell r="P508" t="str">
            <v>D-Arıza değil</v>
          </cell>
          <cell r="Q508" t="str">
            <v>B(Servisten çekmeye etki eden arıza)</v>
          </cell>
          <cell r="R508" t="str">
            <v>N.A(Yaralanma yok)</v>
          </cell>
          <cell r="S508" t="str">
            <v>(III) Farklı Araçlarda Tekrarlayan Arıza</v>
          </cell>
          <cell r="U508" t="str">
            <v>Tedarikçi</v>
          </cell>
          <cell r="V508" t="str">
            <v>ELTESAN ELEKTRO MEKANİK SOĞUTMA SAN</v>
          </cell>
          <cell r="W508" t="str">
            <v>Evet</v>
          </cell>
          <cell r="X508" t="str">
            <v>ELTESAN ELEKTRO MEKANİK SOĞUTMA SAN</v>
          </cell>
          <cell r="AD508" t="str">
            <v>*Arıza çözülecek</v>
          </cell>
          <cell r="AE508">
            <v>45434.458333333299</v>
          </cell>
          <cell r="AG508" t="str">
            <v/>
          </cell>
          <cell r="AH508" t="str">
            <v>KLIMA UNITESİ /Eltesan/Hispacold 41,5 kW</v>
          </cell>
          <cell r="AI508" t="str">
            <v>H500-7240</v>
          </cell>
          <cell r="AJ508">
            <v>1</v>
          </cell>
          <cell r="AL508" t="str">
            <v/>
          </cell>
          <cell r="AM508" t="str">
            <v/>
          </cell>
          <cell r="AP508" t="str">
            <v/>
          </cell>
          <cell r="AQ508" t="str">
            <v/>
          </cell>
          <cell r="AT508" t="str">
            <v/>
          </cell>
          <cell r="AV508" t="str">
            <v/>
          </cell>
          <cell r="AW508" t="str">
            <v/>
          </cell>
          <cell r="AX508" t="str">
            <v/>
          </cell>
          <cell r="AZ508">
            <v>2</v>
          </cell>
          <cell r="BA508">
            <v>45434.5</v>
          </cell>
        </row>
        <row r="509">
          <cell r="C509" t="str">
            <v>KAY5+6</v>
          </cell>
          <cell r="D509" t="str">
            <v>3876(5)</v>
          </cell>
          <cell r="E509" t="str">
            <v>MA , MB</v>
          </cell>
          <cell r="F509">
            <v>48710</v>
          </cell>
          <cell r="G509" t="str">
            <v>BOZ-KAY5+6-FF-508</v>
          </cell>
          <cell r="H509">
            <v>45387.949305555601</v>
          </cell>
          <cell r="I509" t="str">
            <v>Hat/Line</v>
          </cell>
          <cell r="J509" t="str">
            <v>Müşteri</v>
          </cell>
          <cell r="L509" t="str">
            <v>HVAC Sürücü</v>
          </cell>
          <cell r="M509" t="str">
            <v>Kabin klimaları çalışmıyor.</v>
          </cell>
          <cell r="N509" t="str">
            <v>Kabin klima sigortası atmış, kaldırıldı. Arıza devamlılığı görülmedi.</v>
          </cell>
          <cell r="P509" t="str">
            <v>D-Arıza değil</v>
          </cell>
          <cell r="Q509" t="str">
            <v>B(Servisten çekmeye etki eden arıza)</v>
          </cell>
          <cell r="R509" t="str">
            <v>N.A(Yaralanma yok)</v>
          </cell>
          <cell r="S509" t="str">
            <v>(III) Farklı Araçlarda Tekrarlayan Arıza</v>
          </cell>
          <cell r="U509" t="str">
            <v>Tedarikçi</v>
          </cell>
          <cell r="V509" t="str">
            <v>ELTESAN ELEKTRO MEKANİK SOĞUTMA SAN</v>
          </cell>
          <cell r="W509" t="str">
            <v>Evet</v>
          </cell>
          <cell r="X509" t="str">
            <v>ELTESAN ELEKTRO MEKANİK SOĞUTMA SAN</v>
          </cell>
          <cell r="AD509" t="str">
            <v>*Arıza çözülecek</v>
          </cell>
          <cell r="AE509">
            <v>45388.208333333299</v>
          </cell>
          <cell r="AG509" t="str">
            <v/>
          </cell>
          <cell r="AH509" t="str">
            <v>KLIMA UNITESİ /Eltesan/Hispacold 41,5 kW</v>
          </cell>
          <cell r="AI509" t="str">
            <v>H500-7240</v>
          </cell>
          <cell r="AJ509">
            <v>1</v>
          </cell>
          <cell r="AL509" t="str">
            <v/>
          </cell>
          <cell r="AM509" t="str">
            <v/>
          </cell>
          <cell r="AP509" t="str">
            <v/>
          </cell>
          <cell r="AQ509" t="str">
            <v/>
          </cell>
          <cell r="AT509" t="str">
            <v/>
          </cell>
          <cell r="AV509" t="str">
            <v/>
          </cell>
          <cell r="AW509" t="str">
            <v/>
          </cell>
          <cell r="AX509" t="str">
            <v/>
          </cell>
          <cell r="AZ509">
            <v>1</v>
          </cell>
          <cell r="BA509">
            <v>45388.291666666701</v>
          </cell>
        </row>
        <row r="510">
          <cell r="C510" t="str">
            <v>KAY5+6</v>
          </cell>
          <cell r="D510" t="str">
            <v>3877(6)</v>
          </cell>
          <cell r="E510" t="str">
            <v>MB</v>
          </cell>
          <cell r="F510">
            <v>43470</v>
          </cell>
          <cell r="G510" t="str">
            <v>BOZ-KAY5+6-FF-509</v>
          </cell>
          <cell r="H510">
            <v>45430.613194444399</v>
          </cell>
          <cell r="I510" t="str">
            <v>Hat/Line</v>
          </cell>
          <cell r="J510" t="str">
            <v>Müşteri</v>
          </cell>
          <cell r="L510" t="str">
            <v>HVAC Yolcu</v>
          </cell>
          <cell r="M510" t="str">
            <v>Yolcu bölümü sıcak klima çalışmıyor.</v>
          </cell>
          <cell r="N510" t="str">
            <v>3877 RB klimalar sıcak üflüyor. Soğutma yapmıyordu. Sigortadan resetlendi. Klimalar düzeldi. Arıza devamlılığı yok.</v>
          </cell>
          <cell r="P510" t="str">
            <v>D-Arıza değil</v>
          </cell>
          <cell r="Q510" t="str">
            <v>B(Servisten çekmeye etki eden arıza)</v>
          </cell>
          <cell r="R510" t="str">
            <v>N.A(Yaralanma yok)</v>
          </cell>
          <cell r="S510" t="str">
            <v>(III) Farklı Araçlarda Tekrarlayan Arıza</v>
          </cell>
          <cell r="U510" t="str">
            <v>Tedarikçi</v>
          </cell>
          <cell r="V510" t="str">
            <v>ELTESAN ELEKTRO MEKANİK SOĞUTMA SAN</v>
          </cell>
          <cell r="W510" t="str">
            <v>Evet</v>
          </cell>
          <cell r="X510" t="str">
            <v>ELTESAN ELEKTRO MEKANİK SOĞUTMA SAN</v>
          </cell>
          <cell r="AD510" t="str">
            <v>*Arıza çözülecek</v>
          </cell>
          <cell r="AE510">
            <v>45430.618055555598</v>
          </cell>
          <cell r="AG510" t="str">
            <v/>
          </cell>
          <cell r="AH510" t="str">
            <v>KLIMA UNITESİ /Eltesan/Hispacold 41,5 kW</v>
          </cell>
          <cell r="AI510" t="str">
            <v>H500-7240</v>
          </cell>
          <cell r="AJ510">
            <v>1</v>
          </cell>
          <cell r="AL510" t="str">
            <v/>
          </cell>
          <cell r="AM510" t="str">
            <v/>
          </cell>
          <cell r="AP510" t="str">
            <v/>
          </cell>
          <cell r="AQ510" t="str">
            <v/>
          </cell>
          <cell r="AT510" t="str">
            <v/>
          </cell>
          <cell r="AV510" t="str">
            <v/>
          </cell>
          <cell r="AW510" t="str">
            <v/>
          </cell>
          <cell r="AX510" t="str">
            <v/>
          </cell>
          <cell r="AZ510">
            <v>1</v>
          </cell>
          <cell r="BA510">
            <v>45430.645833333299</v>
          </cell>
        </row>
        <row r="511">
          <cell r="C511" t="str">
            <v>KAY5+6</v>
          </cell>
          <cell r="D511" t="str">
            <v>3877(6)</v>
          </cell>
          <cell r="E511" t="str">
            <v>MA</v>
          </cell>
          <cell r="F511">
            <v>37951</v>
          </cell>
          <cell r="G511" t="str">
            <v>BOZ-KAY5+6-FF-510</v>
          </cell>
          <cell r="H511">
            <v>45409.8569444444</v>
          </cell>
          <cell r="I511" t="str">
            <v>Hat/Line</v>
          </cell>
          <cell r="J511" t="str">
            <v>Müşteri</v>
          </cell>
          <cell r="L511" t="str">
            <v>Silecek</v>
          </cell>
          <cell r="M511" t="str">
            <v>Silecek camı tam olarak temizlemiyor. Camın ortasında kalıyor.</v>
          </cell>
          <cell r="N511" t="str">
            <v>3877 silecek ayarı yapıldı. Araca cam suyu dolumu yapılması gerekiyor.</v>
          </cell>
          <cell r="P511" t="str">
            <v>D-Arıza değil</v>
          </cell>
          <cell r="Q511" t="str">
            <v>A(Hareket etmeyi engelleyen arıza)</v>
          </cell>
          <cell r="R511" t="str">
            <v>N.A(Yaralanma yok)</v>
          </cell>
          <cell r="S511" t="str">
            <v>(III) Farklı Araçlarda Tekrarlayan Arıza</v>
          </cell>
          <cell r="U511" t="str">
            <v>Tedarikçi</v>
          </cell>
          <cell r="V511" t="str">
            <v>DENİZLER OTOMOTİV SAN. VE TİC.LTD.Ş</v>
          </cell>
          <cell r="W511" t="str">
            <v>Evet</v>
          </cell>
          <cell r="X511" t="str">
            <v>DENİZLER OTOMOTİV SAN. VE TİC.LTD.Ş</v>
          </cell>
          <cell r="AD511" t="str">
            <v>*Arıza çözülecek</v>
          </cell>
          <cell r="AE511">
            <v>45409.875</v>
          </cell>
          <cell r="AG511" t="str">
            <v/>
          </cell>
          <cell r="AH511" t="str">
            <v>SİLECEK MEKANİZMASI Denizler / M.11.2506</v>
          </cell>
          <cell r="AI511" t="str">
            <v>M100-7066</v>
          </cell>
          <cell r="AJ511">
            <v>1</v>
          </cell>
          <cell r="AL511" t="str">
            <v/>
          </cell>
          <cell r="AM511" t="str">
            <v/>
          </cell>
          <cell r="AP511" t="str">
            <v/>
          </cell>
          <cell r="AQ511" t="str">
            <v/>
          </cell>
          <cell r="AT511" t="str">
            <v/>
          </cell>
          <cell r="AV511" t="str">
            <v/>
          </cell>
          <cell r="AW511" t="str">
            <v/>
          </cell>
          <cell r="AX511" t="str">
            <v/>
          </cell>
          <cell r="AZ511">
            <v>2</v>
          </cell>
          <cell r="BA511">
            <v>45409.958333333299</v>
          </cell>
        </row>
        <row r="512">
          <cell r="C512" t="str">
            <v>KAY5+6</v>
          </cell>
          <cell r="D512" t="str">
            <v>3880(9)</v>
          </cell>
          <cell r="E512" t="str">
            <v>MB</v>
          </cell>
          <cell r="F512">
            <v>5678</v>
          </cell>
          <cell r="G512" t="str">
            <v>BOZ-KAY5+6-FF-511</v>
          </cell>
          <cell r="H512">
            <v>45388.35</v>
          </cell>
          <cell r="I512" t="str">
            <v>Hat/Line</v>
          </cell>
          <cell r="J512" t="str">
            <v>Müşteri</v>
          </cell>
          <cell r="L512" t="str">
            <v>Kapı</v>
          </cell>
          <cell r="M512" t="str">
            <v>Kabin kapısının kilidi tutmuyor. Kendiliğinden açılıyor.</v>
          </cell>
          <cell r="N512" t="str">
            <v>3880 CB kabin kapısı kilidi tutmuyordu, komple sökülerek onarılıp yerine takıldı.</v>
          </cell>
          <cell r="P512" t="str">
            <v>D-Arıza değil</v>
          </cell>
          <cell r="Q512" t="str">
            <v>B(Servisten çekmeye etki eden arıza)</v>
          </cell>
          <cell r="R512" t="str">
            <v>N.A(Yaralanma yok)</v>
          </cell>
          <cell r="S512" t="str">
            <v>(II) Aynı Araçta Tekrarlayan Arıza</v>
          </cell>
          <cell r="U512" t="str">
            <v>Bozankaya</v>
          </cell>
          <cell r="V512" t="str">
            <v>GREBO OTOMOTİV SANAYİ A.Ş</v>
          </cell>
          <cell r="W512" t="str">
            <v>Evet</v>
          </cell>
          <cell r="X512" t="str">
            <v>GREBO OTOMOTİV SANAYİ A.Ş</v>
          </cell>
          <cell r="AD512" t="str">
            <v>*Ekipman tamir edilecek</v>
          </cell>
          <cell r="AE512">
            <v>45388.354166666701</v>
          </cell>
          <cell r="AG512" t="str">
            <v/>
          </cell>
          <cell r="AH512" t="str">
            <v>SURUCU KAPISI KOMPLESI</v>
          </cell>
          <cell r="AI512" t="str">
            <v>T110-7047</v>
          </cell>
          <cell r="AJ512">
            <v>1</v>
          </cell>
          <cell r="AL512" t="str">
            <v/>
          </cell>
          <cell r="AM512" t="str">
            <v/>
          </cell>
          <cell r="AP512" t="str">
            <v/>
          </cell>
          <cell r="AQ512" t="str">
            <v/>
          </cell>
          <cell r="AT512" t="str">
            <v/>
          </cell>
          <cell r="AV512" t="str">
            <v/>
          </cell>
          <cell r="AW512" t="str">
            <v/>
          </cell>
          <cell r="AX512" t="str">
            <v/>
          </cell>
          <cell r="AZ512">
            <v>2</v>
          </cell>
          <cell r="BA512">
            <v>45388.5</v>
          </cell>
        </row>
        <row r="513">
          <cell r="C513" t="str">
            <v>KAY5+6</v>
          </cell>
          <cell r="D513" t="str">
            <v>3881(10)</v>
          </cell>
          <cell r="E513" t="str">
            <v>MB</v>
          </cell>
          <cell r="F513">
            <v>5620</v>
          </cell>
          <cell r="G513" t="str">
            <v>BOZ-KAY5+6-FF-512</v>
          </cell>
          <cell r="H513">
            <v>45409.547222222202</v>
          </cell>
          <cell r="I513" t="str">
            <v>Hat/Line</v>
          </cell>
          <cell r="J513" t="str">
            <v>Müşteri</v>
          </cell>
          <cell r="L513" t="str">
            <v>PA/PIS/CCTV</v>
          </cell>
          <cell r="M513" t="str">
            <v>b kabin kamera görüntüsü gelmiyor.</v>
          </cell>
          <cell r="N513" t="str">
            <v>3881 CB kameralar gelmiyordu. Panel PC resetlendi araç numaraları güncellendi. Sorun giderildi.</v>
          </cell>
          <cell r="P513" t="str">
            <v>D-Arıza değil</v>
          </cell>
          <cell r="Q513" t="str">
            <v>A(Hareket etmeyi engelleyen arıza)</v>
          </cell>
          <cell r="R513" t="str">
            <v>N.A(Yaralanma yok)</v>
          </cell>
          <cell r="S513" t="str">
            <v>(II) Aynı Araçta Tekrarlayan Arıza</v>
          </cell>
          <cell r="U513" t="str">
            <v>Tedarikçi</v>
          </cell>
          <cell r="V513" t="str">
            <v>NSC</v>
          </cell>
          <cell r="W513" t="str">
            <v>Evet</v>
          </cell>
          <cell r="X513" t="str">
            <v>NSC TEKNOLOJİ ve İNŞAAT LTD.ŞTİ.</v>
          </cell>
          <cell r="AD513" t="str">
            <v>*Arıza çözülecek</v>
          </cell>
          <cell r="AE513">
            <v>45410.208333333299</v>
          </cell>
          <cell r="AG513" t="str">
            <v/>
          </cell>
          <cell r="AH513" t="str">
            <v>CCTV EKRANI</v>
          </cell>
          <cell r="AI513" t="str">
            <v>E810-7145</v>
          </cell>
          <cell r="AJ513">
            <v>1</v>
          </cell>
          <cell r="AL513" t="str">
            <v/>
          </cell>
          <cell r="AM513" t="str">
            <v/>
          </cell>
          <cell r="AP513" t="str">
            <v/>
          </cell>
          <cell r="AQ513" t="str">
            <v/>
          </cell>
          <cell r="AT513" t="str">
            <v/>
          </cell>
          <cell r="AV513" t="str">
            <v/>
          </cell>
          <cell r="AW513" t="str">
            <v/>
          </cell>
          <cell r="AX513" t="str">
            <v/>
          </cell>
          <cell r="AZ513">
            <v>1</v>
          </cell>
          <cell r="BA513">
            <v>45410.416666666701</v>
          </cell>
        </row>
        <row r="514">
          <cell r="C514" t="str">
            <v>KAY5+6</v>
          </cell>
          <cell r="D514" t="str">
            <v>3878(7)</v>
          </cell>
          <cell r="E514" t="str">
            <v>MB</v>
          </cell>
          <cell r="F514">
            <v>40201</v>
          </cell>
          <cell r="G514" t="str">
            <v>BOZ-KAY5+6-FF-513</v>
          </cell>
          <cell r="H514">
            <v>45442.599305555603</v>
          </cell>
          <cell r="I514" t="str">
            <v>Hat/Line</v>
          </cell>
          <cell r="J514" t="str">
            <v>Müşteri</v>
          </cell>
          <cell r="L514" t="str">
            <v>Kapı</v>
          </cell>
          <cell r="M514" t="str">
            <v>5 nolu kapı arıza verdi. Kapı izole edildi.</v>
          </cell>
          <cell r="N514" t="str">
            <v>Kapı izolesi kaldırıldı. Kapı birkaç defa açılıp kapatıldı. Olumsuz bir durum görülmedi.</v>
          </cell>
          <cell r="P514" t="str">
            <v>B-Hız veya güç azalması</v>
          </cell>
          <cell r="Q514" t="str">
            <v>B(Servisten çekmeye etki eden arıza)</v>
          </cell>
          <cell r="R514" t="str">
            <v>N.A(Yaralanma yok)</v>
          </cell>
          <cell r="S514" t="str">
            <v>(III) Farklı Araçlarda Tekrarlayan Arıza</v>
          </cell>
          <cell r="U514" t="str">
            <v>Tedarikçi</v>
          </cell>
          <cell r="V514" t="str">
            <v>KNORR-BREMSE GMBH DİVİSİON IFE AUTO</v>
          </cell>
          <cell r="W514" t="str">
            <v>Evet</v>
          </cell>
          <cell r="X514" t="str">
            <v>KNORR-BREMSE GMBH DİVİSİON IFE AUTO</v>
          </cell>
          <cell r="AD514" t="str">
            <v>*Arıza çözülecek</v>
          </cell>
          <cell r="AE514">
            <v>45442.604166666701</v>
          </cell>
          <cell r="AG514" t="str">
            <v/>
          </cell>
          <cell r="AH514" t="str">
            <v>PRM’LI ÇİFTLİ KAPI</v>
          </cell>
          <cell r="AI514" t="str">
            <v>M110-7082</v>
          </cell>
          <cell r="AJ514">
            <v>1</v>
          </cell>
          <cell r="AL514" t="str">
            <v/>
          </cell>
          <cell r="AM514" t="str">
            <v/>
          </cell>
          <cell r="AP514" t="str">
            <v/>
          </cell>
          <cell r="AQ514" t="str">
            <v/>
          </cell>
          <cell r="AT514" t="str">
            <v/>
          </cell>
          <cell r="AV514" t="str">
            <v/>
          </cell>
          <cell r="AW514" t="str">
            <v/>
          </cell>
          <cell r="AX514" t="str">
            <v/>
          </cell>
          <cell r="AZ514">
            <v>2</v>
          </cell>
          <cell r="BA514">
            <v>45442.625</v>
          </cell>
        </row>
        <row r="515">
          <cell r="C515" t="str">
            <v>KAY5+6</v>
          </cell>
          <cell r="D515" t="str">
            <v>3881(10)</v>
          </cell>
          <cell r="E515" t="str">
            <v>RB</v>
          </cell>
          <cell r="F515">
            <v>12312</v>
          </cell>
          <cell r="G515" t="str">
            <v>BOZ-KAY5+6-FF-514</v>
          </cell>
          <cell r="H515">
            <v>45442.527777777803</v>
          </cell>
          <cell r="I515" t="str">
            <v>Hat/Line</v>
          </cell>
          <cell r="J515" t="str">
            <v>Müşteri</v>
          </cell>
          <cell r="L515" t="str">
            <v>HVAC Yolcu</v>
          </cell>
          <cell r="M515" t="str">
            <v>Yolcu bölümü klimalar sıcak üflüyor soğuğa geçmiyor.</v>
          </cell>
          <cell r="N515" t="str">
            <v>Klimalar kontrol edildi. RB bölümü sıcaklığı 0 derece olarak görüyor. Sigortadan resetlendi. Düzeltildi.</v>
          </cell>
          <cell r="P515" t="str">
            <v>D-Arıza değil</v>
          </cell>
          <cell r="Q515" t="str">
            <v>B(Servisten çekmeye etki eden arıza)</v>
          </cell>
          <cell r="R515" t="str">
            <v>N.A(Yaralanma yok)</v>
          </cell>
          <cell r="S515" t="str">
            <v>(III) Farklı Araçlarda Tekrarlayan Arıza</v>
          </cell>
          <cell r="U515" t="str">
            <v>Tedarikçi</v>
          </cell>
          <cell r="V515" t="str">
            <v>ELTESAN ELEKTRO MEKANİK SOĞUTMA SAN</v>
          </cell>
          <cell r="W515" t="str">
            <v>Evet</v>
          </cell>
          <cell r="X515" t="str">
            <v>ELTESAN ELEKTRO MEKANİK SOĞUTMA SAN</v>
          </cell>
          <cell r="AD515" t="str">
            <v>*Arıza çözülecek</v>
          </cell>
          <cell r="AE515">
            <v>45442.541666666701</v>
          </cell>
          <cell r="AG515" t="str">
            <v/>
          </cell>
          <cell r="AH515" t="str">
            <v>KLIMA UNITESİ /Eltesan/Hispacold 41,5 kW</v>
          </cell>
          <cell r="AI515" t="str">
            <v>H500-7240</v>
          </cell>
          <cell r="AJ515">
            <v>1</v>
          </cell>
          <cell r="AL515" t="str">
            <v/>
          </cell>
          <cell r="AM515" t="str">
            <v/>
          </cell>
          <cell r="AP515" t="str">
            <v/>
          </cell>
          <cell r="AQ515" t="str">
            <v/>
          </cell>
          <cell r="AT515" t="str">
            <v/>
          </cell>
          <cell r="AV515" t="str">
            <v/>
          </cell>
          <cell r="AW515" t="str">
            <v/>
          </cell>
          <cell r="AX515" t="str">
            <v/>
          </cell>
          <cell r="AZ515">
            <v>2</v>
          </cell>
          <cell r="BA515">
            <v>45442.604166666701</v>
          </cell>
        </row>
        <row r="516">
          <cell r="C516" t="str">
            <v>KAY5+6</v>
          </cell>
          <cell r="D516" t="str">
            <v>3877(6)</v>
          </cell>
          <cell r="E516" t="str">
            <v>MB , RB</v>
          </cell>
          <cell r="F516">
            <v>59882</v>
          </cell>
          <cell r="G516" t="str">
            <v>BOZ-KAY5+6-FF-515</v>
          </cell>
          <cell r="H516">
            <v>45616.515972222202</v>
          </cell>
          <cell r="I516" t="str">
            <v>Hat/Line</v>
          </cell>
          <cell r="J516" t="str">
            <v>Müşteri</v>
          </cell>
          <cell r="L516" t="str">
            <v>PA/PIS/CCTV</v>
          </cell>
          <cell r="M516" t="str">
            <v>13.11.2024 tarihinde yapılan saha denetiminde 3877-B nolu aracın kapı üstü ekranlarının çalışmadığı tespit edildi.</v>
          </cell>
          <cell r="N516" t="str">
            <v>Görsel yönetim PC'de konnektör COM1'e takılmış. Com2'ye takıldı.</v>
          </cell>
          <cell r="P516" t="str">
            <v>D-Arıza değil</v>
          </cell>
          <cell r="Q516" t="str">
            <v>B(Servisten çekmeye etki eden arıza)</v>
          </cell>
          <cell r="R516" t="str">
            <v>N.A(Yaralanma yok)</v>
          </cell>
          <cell r="S516" t="str">
            <v>(III) Farklı Araçlarda Tekrarlayan Arıza</v>
          </cell>
          <cell r="U516" t="str">
            <v>Tedarikçi</v>
          </cell>
          <cell r="V516" t="str">
            <v>ATAK ULAŞIM SAN.TİC.LTD.ŞTİ.</v>
          </cell>
          <cell r="W516" t="str">
            <v>Evet</v>
          </cell>
          <cell r="X516" t="str">
            <v>ATAK ULAŞIM SAN.TİC.LTD.ŞTİ.</v>
          </cell>
          <cell r="AD516" t="str">
            <v>*Arıza çözülecek</v>
          </cell>
          <cell r="AE516">
            <v>45616.541666666701</v>
          </cell>
          <cell r="AG516" t="str">
            <v/>
          </cell>
          <cell r="AH516" t="str">
            <v>STRETCH LCD EKRAN</v>
          </cell>
          <cell r="AI516" t="str">
            <v>E410-7003</v>
          </cell>
          <cell r="AJ516">
            <v>4</v>
          </cell>
          <cell r="AL516" t="str">
            <v/>
          </cell>
          <cell r="AM516" t="str">
            <v/>
          </cell>
          <cell r="AP516" t="str">
            <v/>
          </cell>
          <cell r="AQ516" t="str">
            <v/>
          </cell>
          <cell r="AT516" t="str">
            <v/>
          </cell>
          <cell r="AV516" t="str">
            <v/>
          </cell>
          <cell r="AW516" t="str">
            <v/>
          </cell>
          <cell r="AX516" t="str">
            <v/>
          </cell>
          <cell r="AZ516">
            <v>2</v>
          </cell>
          <cell r="BA516">
            <v>45616.583333333299</v>
          </cell>
        </row>
        <row r="517">
          <cell r="C517" t="str">
            <v>KAY5+6</v>
          </cell>
          <cell r="D517" t="str">
            <v>3880(9)</v>
          </cell>
          <cell r="E517" t="str">
            <v>P</v>
          </cell>
          <cell r="F517">
            <v>101647</v>
          </cell>
          <cell r="G517" t="str">
            <v>BOZ-KAY5+6-FF-516</v>
          </cell>
          <cell r="H517">
            <v>45817.291666666701</v>
          </cell>
          <cell r="I517" t="str">
            <v>Hat/Line</v>
          </cell>
          <cell r="J517" t="str">
            <v>Müşteri</v>
          </cell>
          <cell r="L517" t="str">
            <v>TCMS</v>
          </cell>
          <cell r="M517" t="str">
            <v>ARAÇ KENDİSİNİ TEKLİ GÖRDÜ</v>
          </cell>
          <cell r="N517" t="str">
            <v>ARACIN MER KAYDI İNCELENDİ WTB İLETİŞİM HATASI VERİYOR</v>
          </cell>
          <cell r="P517" t="str">
            <v>A-Sürüşü engeller</v>
          </cell>
          <cell r="Q517" t="str">
            <v>B(Servisten çekmeye etki eden arıza)</v>
          </cell>
          <cell r="R517" t="str">
            <v>N.A(Yaralanma yok)</v>
          </cell>
          <cell r="S517" t="str">
            <v>(I) İlk Defa Karşılaşılan Arıza</v>
          </cell>
          <cell r="U517" t="str">
            <v>Tedarikçi</v>
          </cell>
          <cell r="V517" t="str">
            <v>MEDCOM SP. Z O.O.</v>
          </cell>
          <cell r="W517" t="str">
            <v>Evet</v>
          </cell>
          <cell r="X517" t="str">
            <v>MEDCOM SP. Z O.O.</v>
          </cell>
          <cell r="AD517" t="str">
            <v>*Ekipman değiştirilecek</v>
          </cell>
          <cell r="AE517">
            <v>45906.291666666701</v>
          </cell>
          <cell r="AG517" t="str">
            <v/>
          </cell>
          <cell r="AH517" t="str">
            <v>GATEWAY</v>
          </cell>
          <cell r="AI517" t="str">
            <v>E870-7052</v>
          </cell>
          <cell r="AJ517">
            <v>1</v>
          </cell>
          <cell r="AL517" t="str">
            <v/>
          </cell>
          <cell r="AM517" t="str">
            <v/>
          </cell>
          <cell r="AP517" t="str">
            <v/>
          </cell>
          <cell r="AQ517" t="str">
            <v/>
          </cell>
          <cell r="AT517" t="str">
            <v/>
          </cell>
          <cell r="AV517" t="str">
            <v/>
          </cell>
          <cell r="AW517" t="str">
            <v/>
          </cell>
          <cell r="AX517" t="str">
            <v/>
          </cell>
          <cell r="AZ517">
            <v>1</v>
          </cell>
          <cell r="BA517">
            <v>45906.625</v>
          </cell>
        </row>
        <row r="518">
          <cell r="C518" t="str">
            <v>KAY5+6</v>
          </cell>
          <cell r="D518" t="str">
            <v>3882(11)</v>
          </cell>
          <cell r="E518" t="str">
            <v>MA</v>
          </cell>
          <cell r="F518">
            <v>32029</v>
          </cell>
          <cell r="G518" t="str">
            <v>BOZ-KAY5+6-FF-517</v>
          </cell>
          <cell r="H518">
            <v>45588.206250000003</v>
          </cell>
          <cell r="I518" t="str">
            <v>Hat/Line</v>
          </cell>
          <cell r="J518" t="str">
            <v>Müşteri</v>
          </cell>
          <cell r="L518" t="str">
            <v>HVAC Sürücü</v>
          </cell>
          <cell r="M518" t="str">
            <v>Kabin kliması soğuk üflüyor.</v>
          </cell>
          <cell r="N518" t="str">
            <v>Klima sensör modifikasyonu yapıldı.</v>
          </cell>
          <cell r="P518" t="str">
            <v>D-Arıza değil</v>
          </cell>
          <cell r="Q518" t="str">
            <v>B(Servisten çekmeye etki eden arıza)</v>
          </cell>
          <cell r="R518" t="str">
            <v>N.A(Yaralanma yok)</v>
          </cell>
          <cell r="S518" t="str">
            <v>(III) Farklı Araçlarda Tekrarlayan Arıza</v>
          </cell>
          <cell r="U518" t="str">
            <v>Tedarikçi</v>
          </cell>
          <cell r="V518" t="str">
            <v>ELTESAN ELEKTRO MEKANİK SOĞUTMA SAN</v>
          </cell>
          <cell r="W518" t="str">
            <v>Evet</v>
          </cell>
          <cell r="X518" t="str">
            <v>ELTESAN ELEKTRO MEKANİK SOĞUTMA SAN</v>
          </cell>
          <cell r="AD518" t="str">
            <v>*Arıza çözülecek</v>
          </cell>
          <cell r="AE518">
            <v>45588.208333333299</v>
          </cell>
          <cell r="AG518" t="str">
            <v/>
          </cell>
          <cell r="AH518" t="str">
            <v>KLIMA UNITESİ /Eltesan/Hispacold 41,5 kW</v>
          </cell>
          <cell r="AI518" t="str">
            <v>H500-7240</v>
          </cell>
          <cell r="AJ518">
            <v>1</v>
          </cell>
          <cell r="AL518" t="str">
            <v/>
          </cell>
          <cell r="AM518" t="str">
            <v/>
          </cell>
          <cell r="AP518" t="str">
            <v/>
          </cell>
          <cell r="AQ518" t="str">
            <v/>
          </cell>
          <cell r="AT518" t="str">
            <v/>
          </cell>
          <cell r="AV518" t="str">
            <v/>
          </cell>
          <cell r="AW518" t="str">
            <v/>
          </cell>
          <cell r="AX518" t="str">
            <v/>
          </cell>
          <cell r="AZ518">
            <v>2</v>
          </cell>
          <cell r="BA518">
            <v>45588.291666666701</v>
          </cell>
        </row>
        <row r="519">
          <cell r="C519" t="str">
            <v>KAY5+6</v>
          </cell>
          <cell r="D519" t="str">
            <v>3882(11)</v>
          </cell>
          <cell r="E519" t="str">
            <v>MA</v>
          </cell>
          <cell r="F519">
            <v>35093</v>
          </cell>
          <cell r="G519" t="str">
            <v>BOZ-KAY5+6-FF-518</v>
          </cell>
          <cell r="H519">
            <v>45600.203472222202</v>
          </cell>
          <cell r="I519" t="str">
            <v>Hat/Line</v>
          </cell>
          <cell r="J519" t="str">
            <v>Müşteri</v>
          </cell>
          <cell r="L519" t="str">
            <v>HVAC Sürücü</v>
          </cell>
          <cell r="M519" t="str">
            <v>CA kabin klimaları yetersiz soğuk üflüyor.</v>
          </cell>
          <cell r="N519" t="str">
            <v>Klima sensör revizyonu yapıldı.</v>
          </cell>
          <cell r="P519" t="str">
            <v>D-Arıza değil</v>
          </cell>
          <cell r="Q519" t="str">
            <v>B(Servisten çekmeye etki eden arıza)</v>
          </cell>
          <cell r="R519" t="str">
            <v>N.A(Yaralanma yok)</v>
          </cell>
          <cell r="S519" t="str">
            <v>(III) Farklı Araçlarda Tekrarlayan Arıza</v>
          </cell>
          <cell r="U519" t="str">
            <v>Tedarikçi</v>
          </cell>
          <cell r="V519" t="str">
            <v>ELTESAN ELEKTRO MEKANİK SOĞUTMA SAN</v>
          </cell>
          <cell r="W519" t="str">
            <v>Evet</v>
          </cell>
          <cell r="X519" t="str">
            <v>ELTESAN ELEKTRO MEKANİK SOĞUTMA SAN</v>
          </cell>
          <cell r="AD519" t="str">
            <v>*Arıza çözülecek</v>
          </cell>
          <cell r="AE519">
            <v>45600.208333333299</v>
          </cell>
          <cell r="AG519" t="str">
            <v/>
          </cell>
          <cell r="AH519" t="str">
            <v>KLIMA UNITESİ /Eltesan/Hispacold 41,5 kW</v>
          </cell>
          <cell r="AI519" t="str">
            <v>H500-7240</v>
          </cell>
          <cell r="AJ519">
            <v>1</v>
          </cell>
          <cell r="AL519" t="str">
            <v/>
          </cell>
          <cell r="AM519" t="str">
            <v/>
          </cell>
          <cell r="AP519" t="str">
            <v/>
          </cell>
          <cell r="AQ519" t="str">
            <v/>
          </cell>
          <cell r="AT519" t="str">
            <v/>
          </cell>
          <cell r="AV519" t="str">
            <v/>
          </cell>
          <cell r="AW519" t="str">
            <v/>
          </cell>
          <cell r="AX519" t="str">
            <v/>
          </cell>
          <cell r="AZ519">
            <v>2</v>
          </cell>
          <cell r="BA519">
            <v>45600.375</v>
          </cell>
        </row>
        <row r="520">
          <cell r="C520" t="str">
            <v>KAY5+6</v>
          </cell>
          <cell r="D520" t="str">
            <v>3882(11)</v>
          </cell>
          <cell r="E520" t="str">
            <v>MA , MB</v>
          </cell>
          <cell r="F520">
            <v>33257</v>
          </cell>
          <cell r="G520" t="str">
            <v>BOZ-KAY5+6-FF-519</v>
          </cell>
          <cell r="H520">
            <v>45593.2006944444</v>
          </cell>
          <cell r="I520" t="str">
            <v>Hat/Line</v>
          </cell>
          <cell r="J520" t="str">
            <v>Müşteri</v>
          </cell>
          <cell r="L520" t="str">
            <v>HVAC Sürücü</v>
          </cell>
          <cell r="M520" t="str">
            <v>Klimalar kendi kendine devreden çıktığı için kabinler soğuk</v>
          </cell>
          <cell r="N520" t="str">
            <v>Klima sensör revizyonu yapıldı.</v>
          </cell>
          <cell r="P520" t="str">
            <v>D-Arıza değil</v>
          </cell>
          <cell r="Q520" t="str">
            <v>B(Servisten çekmeye etki eden arıza)</v>
          </cell>
          <cell r="R520" t="str">
            <v>N.A(Yaralanma yok)</v>
          </cell>
          <cell r="S520" t="str">
            <v>(III) Farklı Araçlarda Tekrarlayan Arıza</v>
          </cell>
          <cell r="U520" t="str">
            <v>Tedarikçi</v>
          </cell>
          <cell r="V520" t="str">
            <v>ELTESAN ELEKTRO MEKANİK SOĞUTMA SAN</v>
          </cell>
          <cell r="W520" t="str">
            <v>Evet</v>
          </cell>
          <cell r="X520" t="str">
            <v>ELTESAN ELEKTRO MEKANİK SOĞUTMA SAN</v>
          </cell>
          <cell r="AD520" t="str">
            <v>*Arıza çözülecek</v>
          </cell>
          <cell r="AE520">
            <v>45593.208333333299</v>
          </cell>
          <cell r="AG520" t="str">
            <v/>
          </cell>
          <cell r="AH520" t="str">
            <v>KLIMA UNITESİ /Eltesan/Hispacold 41,5 kW</v>
          </cell>
          <cell r="AI520" t="str">
            <v>H500-7240</v>
          </cell>
          <cell r="AJ520">
            <v>1</v>
          </cell>
          <cell r="AL520" t="str">
            <v/>
          </cell>
          <cell r="AM520" t="str">
            <v/>
          </cell>
          <cell r="AP520" t="str">
            <v/>
          </cell>
          <cell r="AQ520" t="str">
            <v/>
          </cell>
          <cell r="AT520" t="str">
            <v/>
          </cell>
          <cell r="AV520" t="str">
            <v/>
          </cell>
          <cell r="AW520" t="str">
            <v/>
          </cell>
          <cell r="AX520" t="str">
            <v/>
          </cell>
          <cell r="AZ520">
            <v>2</v>
          </cell>
          <cell r="BA520">
            <v>45593.375</v>
          </cell>
        </row>
        <row r="521">
          <cell r="C521" t="str">
            <v>KAY5+6</v>
          </cell>
          <cell r="D521" t="str">
            <v>3877(6)</v>
          </cell>
          <cell r="E521" t="str">
            <v>MA</v>
          </cell>
          <cell r="F521">
            <v>59382</v>
          </cell>
          <cell r="G521" t="str">
            <v>BOZ-KAY5+6-FF-520</v>
          </cell>
          <cell r="H521">
            <v>45613.697916666701</v>
          </cell>
          <cell r="I521" t="str">
            <v>Hat/Line</v>
          </cell>
          <cell r="J521" t="str">
            <v>Müşteri</v>
          </cell>
          <cell r="L521" t="str">
            <v>Emniyet Sistemi</v>
          </cell>
          <cell r="M521" t="str">
            <v>Ayak totmanı devreye girmiyor. El totmanı da geç devreye giriyor.</v>
          </cell>
          <cell r="N521" t="str">
            <v>Totman butonu değiştirildi.</v>
          </cell>
          <cell r="P521" t="str">
            <v>D-Arıza değil</v>
          </cell>
          <cell r="Q521" t="str">
            <v>B(Servisten çekmeye etki eden arıza)</v>
          </cell>
          <cell r="R521" t="str">
            <v>N.A(Yaralanma yok)</v>
          </cell>
          <cell r="S521" t="str">
            <v>(I) İlk Defa Karşılaşılan Arıza</v>
          </cell>
          <cell r="U521" t="str">
            <v>Tedarikçi</v>
          </cell>
          <cell r="V521" t="str">
            <v>SAMM TEKNOLOJİ İLETİŞİM SAN. VE TİCeknoloji</v>
          </cell>
          <cell r="W521" t="str">
            <v>Evet</v>
          </cell>
          <cell r="X521" t="str">
            <v>SAMM TEKNOLOJİ İLETİŞİM SAN. VE TİC</v>
          </cell>
          <cell r="AD521" t="str">
            <v>*Ekipman değiştirilecek</v>
          </cell>
          <cell r="AE521">
            <v>45615.208333333299</v>
          </cell>
          <cell r="AG521" t="str">
            <v/>
          </cell>
          <cell r="AH521" t="str">
            <v>Korna Ayak Butonu Linemaster-Clipper 632</v>
          </cell>
          <cell r="AI521" t="str">
            <v>E110-7429</v>
          </cell>
          <cell r="AJ521">
            <v>1</v>
          </cell>
          <cell r="AL521" t="str">
            <v/>
          </cell>
          <cell r="AM521" t="str">
            <v/>
          </cell>
          <cell r="AP521" t="str">
            <v/>
          </cell>
          <cell r="AQ521" t="str">
            <v/>
          </cell>
          <cell r="AT521" t="str">
            <v/>
          </cell>
          <cell r="AV521" t="str">
            <v/>
          </cell>
          <cell r="AW521" t="str">
            <v/>
          </cell>
          <cell r="AX521" t="str">
            <v/>
          </cell>
          <cell r="AZ521">
            <v>2</v>
          </cell>
          <cell r="BA521">
            <v>45615.375</v>
          </cell>
        </row>
        <row r="522">
          <cell r="C522" t="str">
            <v>KAY5+6</v>
          </cell>
          <cell r="D522" t="str">
            <v>3882(11)</v>
          </cell>
          <cell r="E522" t="str">
            <v>MA</v>
          </cell>
          <cell r="F522">
            <v>23012</v>
          </cell>
          <cell r="G522" t="str">
            <v>BOZ-KAY5+6-FF-521</v>
          </cell>
          <cell r="H522">
            <v>45546.324999999997</v>
          </cell>
          <cell r="I522" t="str">
            <v>Hat/Line</v>
          </cell>
          <cell r="J522" t="str">
            <v>Müşteri</v>
          </cell>
          <cell r="L522" t="str">
            <v>Fren</v>
          </cell>
          <cell r="M522" t="str">
            <v>3882 nolu araç tüm bölümler için fren arızası verdi. Araç hscb kapatmadı. 4 seferde 14 dakika tehir yaşanmıştır.</v>
          </cell>
          <cell r="N522" t="str">
            <v>Acil stop butonu ve papuç değişimi yapıldı.</v>
          </cell>
          <cell r="P522" t="str">
            <v>A-Sürüşü engeller</v>
          </cell>
          <cell r="Q522" t="str">
            <v>A(Hareket etmeyi engelleyen arıza)</v>
          </cell>
          <cell r="R522" t="str">
            <v>N.A(Yaralanma yok)</v>
          </cell>
          <cell r="S522" t="str">
            <v>(I) İlk Defa Karşılaşılan Arıza</v>
          </cell>
          <cell r="U522" t="str">
            <v>Bozankaya</v>
          </cell>
          <cell r="V522" t="str">
            <v>Bozankaya</v>
          </cell>
          <cell r="W522" t="str">
            <v>Evet</v>
          </cell>
          <cell r="X522" t="str">
            <v>GENERAL TEKNİK ELEKTRONİK TESİSAT</v>
          </cell>
          <cell r="AD522" t="str">
            <v>*Ekipman değiştirilecek</v>
          </cell>
          <cell r="AE522">
            <v>45547.208333333299</v>
          </cell>
          <cell r="AG522" t="str">
            <v/>
          </cell>
          <cell r="AH522" t="str">
            <v>AYDINLATMALI ACİL STOP BUTON</v>
          </cell>
          <cell r="AI522" t="str">
            <v>E300-7030</v>
          </cell>
          <cell r="AJ522">
            <v>1</v>
          </cell>
          <cell r="AL522" t="str">
            <v/>
          </cell>
          <cell r="AM522" t="str">
            <v/>
          </cell>
          <cell r="AP522" t="str">
            <v/>
          </cell>
          <cell r="AQ522" t="str">
            <v/>
          </cell>
          <cell r="AT522" t="str">
            <v/>
          </cell>
          <cell r="AV522" t="str">
            <v/>
          </cell>
          <cell r="AW522" t="str">
            <v/>
          </cell>
          <cell r="AX522" t="str">
            <v/>
          </cell>
          <cell r="AZ522">
            <v>2</v>
          </cell>
          <cell r="BA522">
            <v>45547.375</v>
          </cell>
        </row>
        <row r="523">
          <cell r="C523" t="str">
            <v>KAY5+6</v>
          </cell>
          <cell r="D523" t="str">
            <v>3875(4)</v>
          </cell>
          <cell r="E523" t="str">
            <v>MB</v>
          </cell>
          <cell r="F523">
            <v>61253</v>
          </cell>
          <cell r="G523" t="str">
            <v>BOZ-KAY5+6-FF-522</v>
          </cell>
          <cell r="H523">
            <v>45547.1472222222</v>
          </cell>
          <cell r="I523" t="str">
            <v>Hat/Line</v>
          </cell>
          <cell r="J523" t="str">
            <v>Müşteri</v>
          </cell>
          <cell r="L523" t="str">
            <v>Silecek</v>
          </cell>
          <cell r="M523" t="str">
            <v>Silecek camı temizlemiyor.</v>
          </cell>
          <cell r="N523" t="str">
            <v>Silecek değişimi yapıldı.</v>
          </cell>
          <cell r="P523" t="str">
            <v>D-Arıza değil</v>
          </cell>
          <cell r="Q523" t="str">
            <v>A(Hareket etmeyi engelleyen arıza)</v>
          </cell>
          <cell r="R523" t="str">
            <v>N.A(Yaralanma yok)</v>
          </cell>
          <cell r="S523" t="str">
            <v>(III) Farklı Araçlarda Tekrarlayan Arıza</v>
          </cell>
          <cell r="U523" t="str">
            <v>Bozankaya</v>
          </cell>
          <cell r="V523" t="str">
            <v>DENİZLER OTOMOTİV SAN. VE TİC.LTD.Ş</v>
          </cell>
          <cell r="W523" t="str">
            <v>Evet</v>
          </cell>
          <cell r="X523" t="str">
            <v>DENİZLER OTOMOTİV SAN. VE TİC.LTD.Ş</v>
          </cell>
          <cell r="AD523" t="str">
            <v>*Ekipman değiştirilecek</v>
          </cell>
          <cell r="AE523">
            <v>45547.291666666701</v>
          </cell>
          <cell r="AG523" t="str">
            <v/>
          </cell>
          <cell r="AH523" t="str">
            <v>SİLECEK MEKANİZMASI Denizler / M.11.2506</v>
          </cell>
          <cell r="AI523" t="str">
            <v>M100-7066</v>
          </cell>
          <cell r="AJ523">
            <v>1</v>
          </cell>
          <cell r="AL523" t="str">
            <v/>
          </cell>
          <cell r="AM523" t="str">
            <v/>
          </cell>
          <cell r="AP523" t="str">
            <v/>
          </cell>
          <cell r="AQ523" t="str">
            <v/>
          </cell>
          <cell r="AT523" t="str">
            <v/>
          </cell>
          <cell r="AV523" t="str">
            <v/>
          </cell>
          <cell r="AW523" t="str">
            <v/>
          </cell>
          <cell r="AX523" t="str">
            <v/>
          </cell>
          <cell r="AZ523">
            <v>2</v>
          </cell>
          <cell r="BA523">
            <v>45547.375</v>
          </cell>
        </row>
        <row r="524">
          <cell r="C524" t="str">
            <v>KAY5+6</v>
          </cell>
          <cell r="D524" t="str">
            <v>3880(9)</v>
          </cell>
          <cell r="E524" t="str">
            <v>MA , MB</v>
          </cell>
          <cell r="F524">
            <v>13031</v>
          </cell>
          <cell r="G524" t="str">
            <v>BOZ-KAY5+6-FF-523</v>
          </cell>
          <cell r="H524">
            <v>45418.341666666704</v>
          </cell>
          <cell r="I524" t="str">
            <v>Hat/Line</v>
          </cell>
          <cell r="J524" t="str">
            <v>Müşteri</v>
          </cell>
          <cell r="L524" t="str">
            <v>Giydirme Dış</v>
          </cell>
          <cell r="M524" t="str">
            <v>Araç yolcu bölümüne su alıyor.</v>
          </cell>
          <cell r="N524" t="str">
            <v>Su alan bölgeye sikaflex uygulaması yapıldı.</v>
          </cell>
          <cell r="P524" t="str">
            <v>D-Arıza değil</v>
          </cell>
          <cell r="Q524" t="str">
            <v>B(Servisten çekmeye etki eden arıza)</v>
          </cell>
          <cell r="R524" t="str">
            <v>N.A(Yaralanma yok)</v>
          </cell>
          <cell r="S524" t="str">
            <v>(III) Farklı Araçlarda Tekrarlayan Arıza</v>
          </cell>
          <cell r="U524" t="str">
            <v>Bozankaya</v>
          </cell>
          <cell r="V524" t="str">
            <v>Bozankaya</v>
          </cell>
          <cell r="W524" t="str">
            <v>Evet</v>
          </cell>
          <cell r="X524" t="str">
            <v>GREBO OTOMOTİV SANAYİ A.Ş</v>
          </cell>
          <cell r="AD524" t="str">
            <v>*Arıza çözülecek</v>
          </cell>
          <cell r="AE524">
            <v>45418.416666666701</v>
          </cell>
          <cell r="AG524" t="str">
            <v/>
          </cell>
          <cell r="AH524" t="str">
            <v>DUVAR SACI</v>
          </cell>
          <cell r="AI524" t="str">
            <v>E500-7019</v>
          </cell>
          <cell r="AJ524">
            <v>1</v>
          </cell>
          <cell r="AL524" t="str">
            <v/>
          </cell>
          <cell r="AM524" t="str">
            <v/>
          </cell>
          <cell r="AP524" t="str">
            <v/>
          </cell>
          <cell r="AQ524" t="str">
            <v/>
          </cell>
          <cell r="AT524" t="str">
            <v/>
          </cell>
          <cell r="AV524" t="str">
            <v/>
          </cell>
          <cell r="AW524" t="str">
            <v/>
          </cell>
          <cell r="AX524" t="str">
            <v/>
          </cell>
          <cell r="AZ524">
            <v>3</v>
          </cell>
          <cell r="BA524">
            <v>45418.541666666701</v>
          </cell>
        </row>
        <row r="525">
          <cell r="C525" t="str">
            <v>KAY5+6</v>
          </cell>
          <cell r="D525" t="str">
            <v>3880(9)</v>
          </cell>
          <cell r="E525" t="str">
            <v>RA , RB</v>
          </cell>
          <cell r="F525">
            <v>36226</v>
          </cell>
          <cell r="G525" t="str">
            <v>BOZ-KAY5+6-FF-524</v>
          </cell>
          <cell r="H525">
            <v>45523.498611111099</v>
          </cell>
          <cell r="I525" t="str">
            <v>Hat/Line</v>
          </cell>
          <cell r="J525" t="str">
            <v>Müşteri</v>
          </cell>
          <cell r="L525" t="str">
            <v>HVAC Sürücü</v>
          </cell>
          <cell r="M525" t="str">
            <v>3880 A nolu tramvay saat 11:48 ildem yönüne doğru gidiyor. Tramvay yeni olmasına rağmen kullanıcısı klimayı açmıyor sadece fanlar açık içerisi sıcak insanlar terliyor.</v>
          </cell>
          <cell r="N525" t="str">
            <v>Sıcaklığı 0 derece görüyordu resetlendi düzeldi soğutma yapıyor.</v>
          </cell>
          <cell r="P525" t="str">
            <v>D-Arıza değil</v>
          </cell>
          <cell r="Q525" t="str">
            <v>B(Servisten çekmeye etki eden arıza)</v>
          </cell>
          <cell r="R525" t="str">
            <v>N.A(Yaralanma yok)</v>
          </cell>
          <cell r="S525" t="str">
            <v>(III) Farklı Araçlarda Tekrarlayan Arıza</v>
          </cell>
          <cell r="U525" t="str">
            <v>Tedarikçi</v>
          </cell>
          <cell r="V525" t="str">
            <v>ELTESAN ELEKTRO MEKANİK SOĞUTMA SAN</v>
          </cell>
          <cell r="W525" t="str">
            <v>Evet</v>
          </cell>
          <cell r="X525" t="str">
            <v>ELTESAN ELEKTRO MEKANİK SOĞUTMA SAN</v>
          </cell>
          <cell r="AD525" t="str">
            <v>*Arıza çözülecek</v>
          </cell>
          <cell r="AE525">
            <v>45523.5</v>
          </cell>
          <cell r="AG525" t="str">
            <v/>
          </cell>
          <cell r="AH525" t="str">
            <v>KLIMA UNITESİ /Eltesan/Hispacold 41,5 kW</v>
          </cell>
          <cell r="AI525" t="str">
            <v>H500-7240</v>
          </cell>
          <cell r="AJ525">
            <v>1</v>
          </cell>
          <cell r="AL525" t="str">
            <v/>
          </cell>
          <cell r="AM525" t="str">
            <v/>
          </cell>
          <cell r="AP525" t="str">
            <v/>
          </cell>
          <cell r="AQ525" t="str">
            <v/>
          </cell>
          <cell r="AT525" t="str">
            <v/>
          </cell>
          <cell r="AV525" t="str">
            <v/>
          </cell>
          <cell r="AW525" t="str">
            <v/>
          </cell>
          <cell r="AX525" t="str">
            <v/>
          </cell>
          <cell r="AZ525">
            <v>2</v>
          </cell>
          <cell r="BA525">
            <v>45523.541666666701</v>
          </cell>
        </row>
        <row r="526">
          <cell r="C526" t="str">
            <v>KAY5+6</v>
          </cell>
          <cell r="D526" t="str">
            <v>3879(8)</v>
          </cell>
          <cell r="E526" t="str">
            <v>RA , RB , P</v>
          </cell>
          <cell r="F526">
            <v>41389</v>
          </cell>
          <cell r="G526" t="str">
            <v>BOZ-KAY5+6-FF-525</v>
          </cell>
          <cell r="H526">
            <v>45523.645138888904</v>
          </cell>
          <cell r="I526" t="str">
            <v>Hat/Line</v>
          </cell>
          <cell r="J526" t="str">
            <v>Müşteri</v>
          </cell>
          <cell r="L526" t="str">
            <v>HVAC Yolcu</v>
          </cell>
          <cell r="M526" t="str">
            <v>Yolcu bölümü sıcak</v>
          </cell>
          <cell r="N526" t="str">
            <v>Arızaya düşmüş sıcaklığı 0 derece görüyordu. Resetlendi düzeldi.</v>
          </cell>
          <cell r="P526" t="str">
            <v>D-Arıza değil</v>
          </cell>
          <cell r="Q526" t="str">
            <v>B(Servisten çekmeye etki eden arıza)</v>
          </cell>
          <cell r="R526" t="str">
            <v>N.A(Yaralanma yok)</v>
          </cell>
          <cell r="S526" t="str">
            <v>(III) Farklı Araçlarda Tekrarlayan Arıza</v>
          </cell>
          <cell r="U526" t="str">
            <v>Tedarikçi</v>
          </cell>
          <cell r="V526" t="str">
            <v>ELTESAN ELEKTRO MEKANİK SOĞUTMA SAN</v>
          </cell>
          <cell r="W526" t="str">
            <v>Evet</v>
          </cell>
          <cell r="X526" t="str">
            <v>ELTESAN ELEKTRO MEKANİK SOĞUTMA SAN</v>
          </cell>
          <cell r="AD526" t="str">
            <v>*Arıza çözülecek</v>
          </cell>
          <cell r="AE526">
            <v>45523.666666666701</v>
          </cell>
          <cell r="AG526" t="str">
            <v/>
          </cell>
          <cell r="AH526" t="str">
            <v>KLIMA UNITESİ /Eltesan/Hispacold 41,5 kW</v>
          </cell>
          <cell r="AI526" t="str">
            <v>H500-7240</v>
          </cell>
          <cell r="AJ526">
            <v>1</v>
          </cell>
          <cell r="AL526" t="str">
            <v/>
          </cell>
          <cell r="AM526" t="str">
            <v/>
          </cell>
          <cell r="AP526" t="str">
            <v/>
          </cell>
          <cell r="AQ526" t="str">
            <v/>
          </cell>
          <cell r="AT526" t="str">
            <v/>
          </cell>
          <cell r="AV526" t="str">
            <v/>
          </cell>
          <cell r="AW526" t="str">
            <v/>
          </cell>
          <cell r="AX526" t="str">
            <v/>
          </cell>
          <cell r="AZ526">
            <v>2</v>
          </cell>
          <cell r="BA526">
            <v>45523.708333333299</v>
          </cell>
        </row>
        <row r="527">
          <cell r="C527" t="str">
            <v>KAY5+6</v>
          </cell>
          <cell r="D527" t="str">
            <v>3877(6)</v>
          </cell>
          <cell r="E527" t="str">
            <v>MB</v>
          </cell>
          <cell r="F527">
            <v>30012</v>
          </cell>
          <cell r="G527" t="str">
            <v>BOZ-KAY5+6-FF-526</v>
          </cell>
          <cell r="H527">
            <v>45379.930555555598</v>
          </cell>
          <cell r="I527" t="str">
            <v>Hat/Line</v>
          </cell>
          <cell r="J527" t="str">
            <v>Müşteri</v>
          </cell>
          <cell r="L527" t="str">
            <v>Silecek</v>
          </cell>
          <cell r="M527" t="str">
            <v>Araç kabin CB silecek çalışmıyor.</v>
          </cell>
          <cell r="N527" t="str">
            <v>Silecek somunu sıkıldı. Sorun giderildi.</v>
          </cell>
          <cell r="P527" t="str">
            <v>D-Arıza değil</v>
          </cell>
          <cell r="Q527" t="str">
            <v>A(Hareket etmeyi engelleyen arıza)</v>
          </cell>
          <cell r="R527" t="str">
            <v>N.A(Yaralanma yok)</v>
          </cell>
          <cell r="S527" t="str">
            <v>(III) Farklı Araçlarda Tekrarlayan Arıza</v>
          </cell>
          <cell r="U527" t="str">
            <v>Tedarikçi</v>
          </cell>
          <cell r="V527" t="str">
            <v>DENİZLER OTOMOTİV SAN. VE TİC.LTD.Ş</v>
          </cell>
          <cell r="W527" t="str">
            <v>Evet</v>
          </cell>
          <cell r="X527" t="str">
            <v>DENİZLER OTOMOTİV SAN. VE TİC.LTD.Ş</v>
          </cell>
          <cell r="AD527" t="str">
            <v/>
          </cell>
          <cell r="AE527">
            <v>45380.208333333299</v>
          </cell>
          <cell r="AG527" t="str">
            <v/>
          </cell>
          <cell r="AH527" t="str">
            <v>SILECEK KOL KOMPLESI ANA KOL+YARDIMCI KO</v>
          </cell>
          <cell r="AI527" t="str">
            <v>M100-7069</v>
          </cell>
          <cell r="AJ527">
            <v>1</v>
          </cell>
          <cell r="AL527" t="str">
            <v/>
          </cell>
          <cell r="AM527" t="str">
            <v/>
          </cell>
          <cell r="AP527" t="str">
            <v/>
          </cell>
          <cell r="AQ527" t="str">
            <v/>
          </cell>
          <cell r="AT527" t="str">
            <v/>
          </cell>
          <cell r="AV527" t="str">
            <v/>
          </cell>
          <cell r="AW527" t="str">
            <v/>
          </cell>
          <cell r="AX527" t="str">
            <v/>
          </cell>
          <cell r="AZ527">
            <v>2</v>
          </cell>
          <cell r="BA527">
            <v>45380.291666666701</v>
          </cell>
        </row>
        <row r="528">
          <cell r="C528" t="str">
            <v>KAY5+6</v>
          </cell>
          <cell r="D528" t="str">
            <v>3873(2)</v>
          </cell>
          <cell r="E528" t="str">
            <v>MB</v>
          </cell>
          <cell r="F528">
            <v>107742</v>
          </cell>
          <cell r="G528" t="str">
            <v>BOZ-KAY5+6-FF-527</v>
          </cell>
          <cell r="H528">
            <v>45601.6340277778</v>
          </cell>
          <cell r="I528" t="str">
            <v>Hat/Line</v>
          </cell>
          <cell r="J528" t="str">
            <v>Müşteri</v>
          </cell>
          <cell r="L528" t="str">
            <v>PA/PIS/CCTV</v>
          </cell>
          <cell r="M528" t="str">
            <v>Organize 09:48 ve Kumsmall 17:36 seferlerinde otomatik anons sistemi takılma yaptığı tespit edilmiştir. Tekrar kurunca düzelmiştir.</v>
          </cell>
          <cell r="N528" t="str">
            <v>AU300 değişimi yapıldı.</v>
          </cell>
          <cell r="P528" t="str">
            <v>D-Arıza değil</v>
          </cell>
          <cell r="Q528" t="str">
            <v>B(Servisten çekmeye etki eden arıza)</v>
          </cell>
          <cell r="R528" t="str">
            <v>N.A(Yaralanma yok)</v>
          </cell>
          <cell r="S528" t="str">
            <v>(III) Farklı Araçlarda Tekrarlayan Arıza</v>
          </cell>
          <cell r="U528" t="str">
            <v>Tedarikçi</v>
          </cell>
          <cell r="V528" t="str">
            <v>ATAK ULAŞIM SAN.TİC.LTD.ŞTİ.</v>
          </cell>
          <cell r="W528" t="str">
            <v>Evet</v>
          </cell>
          <cell r="X528" t="str">
            <v>ATAK ULAŞIM SAN.TİC.LTD.ŞTİ.</v>
          </cell>
          <cell r="AD528" t="str">
            <v>*Ekipman değiştirilecek</v>
          </cell>
          <cell r="AE528">
            <v>45602.208333333299</v>
          </cell>
          <cell r="AG528" t="str">
            <v/>
          </cell>
          <cell r="AH528" t="str">
            <v>Merkez Ünite AU300 (train bus, vehicle b</v>
          </cell>
          <cell r="AI528" t="str">
            <v>E840-7002</v>
          </cell>
          <cell r="AJ528">
            <v>1</v>
          </cell>
          <cell r="AL528" t="str">
            <v/>
          </cell>
          <cell r="AM528" t="str">
            <v/>
          </cell>
          <cell r="AP528" t="str">
            <v/>
          </cell>
          <cell r="AQ528" t="str">
            <v/>
          </cell>
          <cell r="AT528" t="str">
            <v/>
          </cell>
          <cell r="AV528" t="str">
            <v/>
          </cell>
          <cell r="AW528" t="str">
            <v/>
          </cell>
          <cell r="AX528" t="str">
            <v/>
          </cell>
          <cell r="AZ528">
            <v>2</v>
          </cell>
          <cell r="BA528">
            <v>45602.291666666701</v>
          </cell>
        </row>
        <row r="529">
          <cell r="C529" t="str">
            <v>KAY5+6</v>
          </cell>
          <cell r="D529" t="str">
            <v>3882(11)</v>
          </cell>
          <cell r="E529" t="str">
            <v>MA</v>
          </cell>
          <cell r="F529">
            <v>36326</v>
          </cell>
          <cell r="G529" t="str">
            <v>BOZ-KAY5+6-FF-528</v>
          </cell>
          <cell r="H529">
            <v>45607.463194444397</v>
          </cell>
          <cell r="I529" t="str">
            <v>Hat/Line</v>
          </cell>
          <cell r="J529" t="str">
            <v>Müşteri</v>
          </cell>
          <cell r="L529" t="str">
            <v>Silecek</v>
          </cell>
          <cell r="M529" t="str">
            <v>A kabin silecek çalışmıyor.</v>
          </cell>
          <cell r="N529" t="str">
            <v>Somunu gevşemişti sıkıldı.</v>
          </cell>
          <cell r="P529" t="str">
            <v>D-Arıza değil</v>
          </cell>
          <cell r="Q529" t="str">
            <v>A(Hareket etmeyi engelleyen arıza)</v>
          </cell>
          <cell r="R529" t="str">
            <v>N.A(Yaralanma yok)</v>
          </cell>
          <cell r="S529" t="str">
            <v>(III) Farklı Araçlarda Tekrarlayan Arıza</v>
          </cell>
          <cell r="U529" t="str">
            <v>Tedarikçi</v>
          </cell>
          <cell r="V529" t="str">
            <v>DENİZLER OTOMOTİV SAN. VE TİC.LTD.Ş</v>
          </cell>
          <cell r="W529" t="str">
            <v>Evet</v>
          </cell>
          <cell r="X529" t="str">
            <v>DENİZLER OTOMOTİV SAN. VE TİC.LTD.Ş</v>
          </cell>
          <cell r="AD529" t="str">
            <v>*Ekipman tamir edilecek</v>
          </cell>
          <cell r="AE529">
            <v>45607.479166666701</v>
          </cell>
          <cell r="AG529" t="str">
            <v/>
          </cell>
          <cell r="AH529" t="str">
            <v>SILECEK KOL KOMPLESI ANA KOL+YARDIMCI KO</v>
          </cell>
          <cell r="AI529" t="str">
            <v>M100-7069</v>
          </cell>
          <cell r="AJ529">
            <v>1</v>
          </cell>
          <cell r="AL529" t="str">
            <v/>
          </cell>
          <cell r="AM529" t="str">
            <v/>
          </cell>
          <cell r="AP529" t="str">
            <v/>
          </cell>
          <cell r="AQ529" t="str">
            <v/>
          </cell>
          <cell r="AT529" t="str">
            <v/>
          </cell>
          <cell r="AV529" t="str">
            <v/>
          </cell>
          <cell r="AW529" t="str">
            <v/>
          </cell>
          <cell r="AX529" t="str">
            <v/>
          </cell>
          <cell r="AZ529">
            <v>2</v>
          </cell>
          <cell r="BA529">
            <v>45607.541666666701</v>
          </cell>
        </row>
        <row r="530">
          <cell r="C530" t="str">
            <v>KAY5+6</v>
          </cell>
          <cell r="D530" t="str">
            <v>3873(2)</v>
          </cell>
          <cell r="E530" t="str">
            <v>MB</v>
          </cell>
          <cell r="F530">
            <v>108180</v>
          </cell>
          <cell r="G530" t="str">
            <v>BOZ-KAY5+6-FF-529</v>
          </cell>
          <cell r="H530">
            <v>45605.461805555598</v>
          </cell>
          <cell r="I530" t="str">
            <v>Hat/Line</v>
          </cell>
          <cell r="J530" t="str">
            <v>Müşteri</v>
          </cell>
          <cell r="L530" t="str">
            <v>Kapı</v>
          </cell>
          <cell r="M530" t="str">
            <v>3873 CB kuplör serbest bırakıldı arızası verdi. 30 km hız sınırı verdi. Araç resetlendi. Düzelme olmadı. Arıza sebebi ile hatta yolcu araç makinist değişikliği yapıldı. 3 seferde 28 dakika tehir meydana geldi.</v>
          </cell>
          <cell r="N530" t="str">
            <v>Pasif kabin kapı loop bypass açık kalmış.</v>
          </cell>
          <cell r="P530" t="str">
            <v>A-Sürüşü engeller</v>
          </cell>
          <cell r="Q530" t="str">
            <v>A(Hareket etmeyi engelleyen arıza)</v>
          </cell>
          <cell r="R530" t="str">
            <v>N.A(Yaralanma yok)</v>
          </cell>
          <cell r="S530" t="str">
            <v>(I) İlk Defa Karşılaşılan Arıza</v>
          </cell>
          <cell r="U530" t="str">
            <v>Tedarikçi</v>
          </cell>
          <cell r="V530" t="str">
            <v>KNORR-BREMSE GMBH DİVİSİON IFE AUTO</v>
          </cell>
          <cell r="W530" t="str">
            <v>Evet</v>
          </cell>
          <cell r="X530" t="str">
            <v>KNORR-BREMSE GMBH DİVİSİON IFE AUTO</v>
          </cell>
          <cell r="AD530" t="str">
            <v>*Arıza çözülecek</v>
          </cell>
          <cell r="AE530">
            <v>45606.208333333299</v>
          </cell>
          <cell r="AG530" t="str">
            <v/>
          </cell>
          <cell r="AH530" t="str">
            <v>TEKLİ KAPI</v>
          </cell>
          <cell r="AI530" t="str">
            <v>M110-7085</v>
          </cell>
          <cell r="AJ530">
            <v>1</v>
          </cell>
          <cell r="AL530" t="str">
            <v/>
          </cell>
          <cell r="AM530" t="str">
            <v/>
          </cell>
          <cell r="AP530" t="str">
            <v/>
          </cell>
          <cell r="AQ530" t="str">
            <v/>
          </cell>
          <cell r="AT530" t="str">
            <v/>
          </cell>
          <cell r="AV530" t="str">
            <v/>
          </cell>
          <cell r="AW530" t="str">
            <v/>
          </cell>
          <cell r="AX530" t="str">
            <v/>
          </cell>
          <cell r="AZ530">
            <v>2</v>
          </cell>
          <cell r="BA530">
            <v>45606.583333333299</v>
          </cell>
        </row>
        <row r="531">
          <cell r="C531" t="str">
            <v>KAY5+6</v>
          </cell>
          <cell r="D531" t="str">
            <v>3872(1)</v>
          </cell>
          <cell r="E531" t="str">
            <v>MB</v>
          </cell>
          <cell r="F531">
            <v>99178</v>
          </cell>
          <cell r="G531" t="str">
            <v>BOZ-KAY5+6-FF-530</v>
          </cell>
          <cell r="H531">
            <v>45610.948611111096</v>
          </cell>
          <cell r="I531" t="str">
            <v>Hat/Line</v>
          </cell>
          <cell r="J531" t="str">
            <v>Müşteri</v>
          </cell>
          <cell r="L531" t="str">
            <v>Aydınlatma Dış</v>
          </cell>
          <cell r="M531" t="str">
            <v>MB farlar yanmıyor KB kontrollerinde tespit edildi.</v>
          </cell>
          <cell r="N531" t="str">
            <v>Sağ kolçak panelindeki talep kumanda buton bağlantılarında problem mevcuttu. Bu sebeple buton aydınlatma devresinden kaynaklı K-F01 sigortası atıyordu. Kolçak paneli değiştirildi.</v>
          </cell>
          <cell r="P531" t="str">
            <v>D-Arıza değil</v>
          </cell>
          <cell r="Q531" t="str">
            <v>B(Servisten çekmeye etki eden arıza)</v>
          </cell>
          <cell r="R531" t="str">
            <v>N.A(Yaralanma yok)</v>
          </cell>
          <cell r="S531" t="str">
            <v>(I) İlk Defa Karşılaşılan Arıza</v>
          </cell>
          <cell r="U531" t="str">
            <v>Tedarikçi</v>
          </cell>
          <cell r="V531" t="str">
            <v>GENERAL TEKNİK ELEKTRONİK TESİSAT TEKNİK</v>
          </cell>
          <cell r="W531" t="str">
            <v>Evet</v>
          </cell>
          <cell r="X531" t="str">
            <v>GENERAL TEKNİK ELEKTRONİK TESİSAT</v>
          </cell>
          <cell r="AD531" t="str">
            <v>*Ekipman değiştirilecek</v>
          </cell>
          <cell r="AE531">
            <v>45611.208333333299</v>
          </cell>
          <cell r="AG531" t="str">
            <v/>
          </cell>
          <cell r="AH531" t="str">
            <v>SAĞ KOLÇAK BUTON PANELİ KOMPLESİ</v>
          </cell>
          <cell r="AI531" t="str">
            <v>E300-7350</v>
          </cell>
          <cell r="AJ531">
            <v>1</v>
          </cell>
          <cell r="AL531" t="str">
            <v/>
          </cell>
          <cell r="AM531" t="str">
            <v/>
          </cell>
          <cell r="AP531" t="str">
            <v/>
          </cell>
          <cell r="AQ531" t="str">
            <v/>
          </cell>
          <cell r="AT531" t="str">
            <v/>
          </cell>
          <cell r="AV531" t="str">
            <v/>
          </cell>
          <cell r="AW531" t="str">
            <v/>
          </cell>
          <cell r="AX531" t="str">
            <v/>
          </cell>
          <cell r="AZ531">
            <v>2</v>
          </cell>
          <cell r="BA531">
            <v>45611.375</v>
          </cell>
        </row>
        <row r="532">
          <cell r="C532" t="str">
            <v>KAY5+6</v>
          </cell>
          <cell r="D532" t="str">
            <v>3872(1)</v>
          </cell>
          <cell r="E532" t="str">
            <v>MB</v>
          </cell>
          <cell r="F532">
            <v>99123</v>
          </cell>
          <cell r="G532" t="str">
            <v>BOZ-KAY5+6-FF-531</v>
          </cell>
          <cell r="H532">
            <v>45609.581250000003</v>
          </cell>
          <cell r="I532" t="str">
            <v>Hat/Line</v>
          </cell>
          <cell r="J532" t="str">
            <v>Müşteri</v>
          </cell>
          <cell r="L532" t="str">
            <v>PA/PIS/CCTV</v>
          </cell>
          <cell r="M532" t="str">
            <v>8 nolu kapı üzerindeki display çalışmıyor.</v>
          </cell>
          <cell r="N532" t="str">
            <v>8 nolu kapı üzeri ekran çalışıyor. 12 nolu kapı üzeri ekran arızalıydı. Değişimi yapıldı.</v>
          </cell>
          <cell r="P532" t="str">
            <v>D-Arıza değil</v>
          </cell>
          <cell r="Q532" t="str">
            <v>B(Servisten çekmeye etki eden arıza)</v>
          </cell>
          <cell r="R532" t="str">
            <v>N.A(Yaralanma yok)</v>
          </cell>
          <cell r="S532" t="str">
            <v>(III) Farklı Araçlarda Tekrarlayan Arıza</v>
          </cell>
          <cell r="U532" t="str">
            <v>Tedarikçi</v>
          </cell>
          <cell r="V532" t="str">
            <v>ATAK ULAŞIM SAN.TİC.LTD.ŞTİ.</v>
          </cell>
          <cell r="W532" t="str">
            <v>Evet</v>
          </cell>
          <cell r="X532" t="str">
            <v>ATAK ULAŞIM SAN.TİC.LTD.ŞTİ.</v>
          </cell>
          <cell r="AD532" t="str">
            <v>*Ekipman değiştirilecek</v>
          </cell>
          <cell r="AE532">
            <v>45609.583333333299</v>
          </cell>
          <cell r="AG532" t="str">
            <v/>
          </cell>
          <cell r="AH532" t="str">
            <v>STRETCH LCD EKRAN</v>
          </cell>
          <cell r="AI532" t="str">
            <v>E410-7003</v>
          </cell>
          <cell r="AJ532">
            <v>1</v>
          </cell>
          <cell r="AL532" t="str">
            <v/>
          </cell>
          <cell r="AM532" t="str">
            <v/>
          </cell>
          <cell r="AP532" t="str">
            <v/>
          </cell>
          <cell r="AQ532" t="str">
            <v/>
          </cell>
          <cell r="AT532" t="str">
            <v/>
          </cell>
          <cell r="AV532" t="str">
            <v/>
          </cell>
          <cell r="AW532" t="str">
            <v/>
          </cell>
          <cell r="AX532" t="str">
            <v/>
          </cell>
          <cell r="AZ532">
            <v>2</v>
          </cell>
          <cell r="BA532">
            <v>45609.625</v>
          </cell>
        </row>
        <row r="533">
          <cell r="C533" t="str">
            <v>KAY5+6</v>
          </cell>
          <cell r="D533" t="str">
            <v>3874(3)</v>
          </cell>
          <cell r="E533" t="str">
            <v>MB</v>
          </cell>
          <cell r="F533">
            <v>110012</v>
          </cell>
          <cell r="G533" t="str">
            <v>BOZ-KAY5+6-FF-532</v>
          </cell>
          <cell r="H533">
            <v>45626.536805555603</v>
          </cell>
          <cell r="I533" t="str">
            <v>Hat/Line</v>
          </cell>
          <cell r="J533" t="str">
            <v>Müşteri</v>
          </cell>
          <cell r="L533" t="str">
            <v>HVAC Yolcu</v>
          </cell>
          <cell r="M533" t="str">
            <v>CB kabin içerisi soğuk yolcu bölümü de soğuk</v>
          </cell>
          <cell r="N533" t="str">
            <v>Kontrol edildi sorun görülmedi.</v>
          </cell>
          <cell r="P533" t="str">
            <v>D-Arıza değil</v>
          </cell>
          <cell r="Q533" t="str">
            <v>B(Servisten çekmeye etki eden arıza)</v>
          </cell>
          <cell r="R533" t="str">
            <v>N.A(Yaralanma yok)</v>
          </cell>
          <cell r="S533" t="str">
            <v>(III) Farklı Araçlarda Tekrarlayan Arıza</v>
          </cell>
          <cell r="U533" t="str">
            <v>Tedarikçi</v>
          </cell>
          <cell r="V533" t="str">
            <v>ELTESAN ELEKTRO MEKANİK SOĞUTMA SAN</v>
          </cell>
          <cell r="W533" t="str">
            <v>Evet</v>
          </cell>
          <cell r="X533" t="str">
            <v>ELTESAN ELEKTRO MEKANİK SOĞUTMA SAN</v>
          </cell>
          <cell r="AD533" t="str">
            <v>*Arıza çözülecek</v>
          </cell>
          <cell r="AE533">
            <v>45626.541666666701</v>
          </cell>
          <cell r="AG533" t="str">
            <v/>
          </cell>
          <cell r="AH533" t="str">
            <v>KLIMA UNITESİ /Eltesan/Hispacold 41,5 kW</v>
          </cell>
          <cell r="AI533" t="str">
            <v>H500-7240</v>
          </cell>
          <cell r="AJ533">
            <v>1</v>
          </cell>
          <cell r="AL533" t="str">
            <v/>
          </cell>
          <cell r="AM533" t="str">
            <v/>
          </cell>
          <cell r="AP533" t="str">
            <v/>
          </cell>
          <cell r="AQ533" t="str">
            <v/>
          </cell>
          <cell r="AT533" t="str">
            <v/>
          </cell>
          <cell r="AV533" t="str">
            <v/>
          </cell>
          <cell r="AW533" t="str">
            <v/>
          </cell>
          <cell r="AX533" t="str">
            <v/>
          </cell>
          <cell r="AZ533">
            <v>2</v>
          </cell>
          <cell r="BA533">
            <v>45626.625</v>
          </cell>
        </row>
        <row r="534">
          <cell r="C534" t="str">
            <v>KAY5+6</v>
          </cell>
          <cell r="D534" t="str">
            <v>3873(2)</v>
          </cell>
          <cell r="E534" t="str">
            <v>MB</v>
          </cell>
          <cell r="F534">
            <v>109225</v>
          </cell>
          <cell r="G534" t="str">
            <v>BOZ-KAY5+6-FF-533</v>
          </cell>
          <cell r="H534">
            <v>45625.339583333298</v>
          </cell>
          <cell r="I534" t="str">
            <v>Hat/Line</v>
          </cell>
          <cell r="J534" t="str">
            <v>Müşteri</v>
          </cell>
          <cell r="L534" t="str">
            <v>TCMS</v>
          </cell>
          <cell r="M534" t="str">
            <v>CB kabin otomatik iç anons yolcu bölümüne anons gitmiyor.</v>
          </cell>
          <cell r="N534" t="str">
            <v>FC-DCA3 rölesi arızalanmış, bu sebeple odometre rölesi çalışmıyor ve araç metre saymıyordu. Röle değişimi yapıldı.</v>
          </cell>
          <cell r="P534" t="str">
            <v>D-Arıza değil</v>
          </cell>
          <cell r="Q534" t="str">
            <v>B(Servisten çekmeye etki eden arıza)</v>
          </cell>
          <cell r="R534" t="str">
            <v>N.A(Yaralanma yok)</v>
          </cell>
          <cell r="S534" t="str">
            <v>(I) İlk Defa Karşılaşılan Arıza</v>
          </cell>
          <cell r="U534" t="str">
            <v>Tedarikçi</v>
          </cell>
          <cell r="V534" t="str">
            <v>ATAK ULAŞIM SAN.TİC.LTD.ŞTİ.</v>
          </cell>
          <cell r="W534" t="str">
            <v>Evet</v>
          </cell>
          <cell r="X534" t="str">
            <v>ATAK ULAŞIM SAN.TİC.LTD.ŞTİ.</v>
          </cell>
          <cell r="AD534" t="str">
            <v>*Ekipman değiştirilecek</v>
          </cell>
          <cell r="AE534">
            <v>45625.416666666701</v>
          </cell>
          <cell r="AG534" t="str">
            <v/>
          </cell>
          <cell r="AH534" t="str">
            <v>SÜRÜCÜ PANELİ ST300W</v>
          </cell>
          <cell r="AI534" t="str">
            <v>E840-7003</v>
          </cell>
          <cell r="AJ534">
            <v>1</v>
          </cell>
          <cell r="AL534" t="str">
            <v/>
          </cell>
          <cell r="AM534" t="str">
            <v/>
          </cell>
          <cell r="AP534" t="str">
            <v/>
          </cell>
          <cell r="AQ534" t="str">
            <v/>
          </cell>
          <cell r="AT534" t="str">
            <v/>
          </cell>
          <cell r="AV534" t="str">
            <v/>
          </cell>
          <cell r="AW534" t="str">
            <v/>
          </cell>
          <cell r="AX534" t="str">
            <v/>
          </cell>
          <cell r="AZ534">
            <v>2</v>
          </cell>
          <cell r="BA534">
            <v>45625.5</v>
          </cell>
        </row>
        <row r="535">
          <cell r="C535" t="str">
            <v>KAY5+6</v>
          </cell>
          <cell r="D535" t="str">
            <v>3876(5)</v>
          </cell>
          <cell r="E535" t="str">
            <v>RA , RB , P</v>
          </cell>
          <cell r="F535">
            <v>103253</v>
          </cell>
          <cell r="G535" t="str">
            <v>BOZ-KAY5+6-FF-534</v>
          </cell>
          <cell r="H535">
            <v>45624.349305555603</v>
          </cell>
          <cell r="I535" t="str">
            <v>Hat/Line</v>
          </cell>
          <cell r="J535" t="str">
            <v>Müşteri</v>
          </cell>
          <cell r="L535" t="str">
            <v>HVAC Yolcu</v>
          </cell>
          <cell r="M535" t="str">
            <v>Yolcu bölümü ısıtma yetersiz.</v>
          </cell>
          <cell r="N535" t="str">
            <v>APC2 devre dışı kalmış bu sebeple 380V AC besleme gelmiyordu. APC2 devreye alındı.</v>
          </cell>
          <cell r="P535" t="str">
            <v>D-Arıza değil</v>
          </cell>
          <cell r="Q535" t="str">
            <v>B(Servisten çekmeye etki eden arıza)</v>
          </cell>
          <cell r="R535" t="str">
            <v>N.A(Yaralanma yok)</v>
          </cell>
          <cell r="S535" t="str">
            <v>(III) Farklı Araçlarda Tekrarlayan Arıza</v>
          </cell>
          <cell r="U535" t="str">
            <v>Tedarikçi</v>
          </cell>
          <cell r="V535" t="str">
            <v>ELTESAN ELEKTRO MEKANİK SOĞUTMA SAN</v>
          </cell>
          <cell r="W535" t="str">
            <v>Evet</v>
          </cell>
          <cell r="X535" t="str">
            <v>ELTESAN ELEKTRO MEKANİK SOĞUTMA SAN</v>
          </cell>
          <cell r="AD535" t="str">
            <v>*Arıza çözülecek</v>
          </cell>
          <cell r="AE535">
            <v>45624.354166666701</v>
          </cell>
          <cell r="AG535" t="str">
            <v/>
          </cell>
          <cell r="AH535" t="str">
            <v>KLIMA UNITESİ /Eltesan/Hispacold 41,5 kW</v>
          </cell>
          <cell r="AI535" t="str">
            <v>H500-7240</v>
          </cell>
          <cell r="AJ535">
            <v>1</v>
          </cell>
          <cell r="AL535" t="str">
            <v/>
          </cell>
          <cell r="AM535" t="str">
            <v/>
          </cell>
          <cell r="AP535" t="str">
            <v/>
          </cell>
          <cell r="AQ535" t="str">
            <v/>
          </cell>
          <cell r="AT535" t="str">
            <v/>
          </cell>
          <cell r="AV535" t="str">
            <v/>
          </cell>
          <cell r="AW535" t="str">
            <v/>
          </cell>
          <cell r="AX535" t="str">
            <v/>
          </cell>
          <cell r="AZ535">
            <v>2</v>
          </cell>
          <cell r="BA535">
            <v>45624.458333333299</v>
          </cell>
        </row>
        <row r="536">
          <cell r="C536" t="str">
            <v>KAY5+6</v>
          </cell>
          <cell r="D536" t="str">
            <v>3874(3)</v>
          </cell>
          <cell r="E536" t="str">
            <v>MB</v>
          </cell>
          <cell r="F536">
            <v>109123</v>
          </cell>
          <cell r="G536" t="str">
            <v>BOZ-KAY5+6-FF-535</v>
          </cell>
          <cell r="H536">
            <v>45624.202083333301</v>
          </cell>
          <cell r="I536" t="str">
            <v>Hat/Line</v>
          </cell>
          <cell r="J536" t="str">
            <v>Müşteri</v>
          </cell>
          <cell r="L536" t="str">
            <v>ComboBox</v>
          </cell>
          <cell r="M536" t="str">
            <v>Kabin kliması üfleme yapmıyor, sürekli duruyor.</v>
          </cell>
          <cell r="N536" t="str">
            <v>APC2(statik konverter) devre d</v>
          </cell>
          <cell r="P536" t="str">
            <v>B-Hız veya güç azalması</v>
          </cell>
          <cell r="Q536" t="str">
            <v>B(Servisten çekmeye etki eden arıza)</v>
          </cell>
          <cell r="R536" t="str">
            <v>N.A(Yaralanma yok)</v>
          </cell>
          <cell r="S536" t="str">
            <v>(III) Farklı Araçlarda Tekrarlayan Arıza</v>
          </cell>
          <cell r="U536" t="str">
            <v>Tedarikçi</v>
          </cell>
          <cell r="V536" t="str">
            <v>MEDCOM SP. Z O.O.</v>
          </cell>
          <cell r="W536" t="str">
            <v>Evet</v>
          </cell>
          <cell r="X536" t="str">
            <v>MEDCOM SP. Z O.O.</v>
          </cell>
          <cell r="AD536" t="str">
            <v>*Arıza çözülecek</v>
          </cell>
          <cell r="AE536">
            <v>45624.208333333299</v>
          </cell>
          <cell r="AG536" t="str">
            <v/>
          </cell>
          <cell r="AH536" t="str">
            <v>COMBO KUTUSU (+LHD) MEDCOM</v>
          </cell>
          <cell r="AI536" t="str">
            <v>P620-7023</v>
          </cell>
          <cell r="AJ536">
            <v>1</v>
          </cell>
          <cell r="AL536" t="str">
            <v/>
          </cell>
          <cell r="AM536" t="str">
            <v/>
          </cell>
          <cell r="AP536" t="str">
            <v/>
          </cell>
          <cell r="AQ536" t="str">
            <v/>
          </cell>
          <cell r="AT536" t="str">
            <v/>
          </cell>
          <cell r="AV536" t="str">
            <v/>
          </cell>
          <cell r="AW536" t="str">
            <v/>
          </cell>
          <cell r="AX536" t="str">
            <v/>
          </cell>
          <cell r="AZ536">
            <v>2</v>
          </cell>
          <cell r="BA536">
            <v>45624.375</v>
          </cell>
        </row>
        <row r="537">
          <cell r="C537" t="str">
            <v>KAY5+6</v>
          </cell>
          <cell r="D537" t="str">
            <v>3874(3)</v>
          </cell>
          <cell r="E537" t="str">
            <v>MB</v>
          </cell>
          <cell r="F537">
            <v>109123</v>
          </cell>
          <cell r="G537" t="str">
            <v>BOZ-KAY5+6-FF-536</v>
          </cell>
          <cell r="H537">
            <v>45624.349305555603</v>
          </cell>
          <cell r="I537" t="str">
            <v>Hat/Line</v>
          </cell>
          <cell r="J537" t="str">
            <v>Müşteri</v>
          </cell>
          <cell r="L537" t="str">
            <v>PA/PIS/CCTV</v>
          </cell>
          <cell r="M537" t="str">
            <v>CB HMI ekranı çalışmıyor.</v>
          </cell>
          <cell r="N537" t="str">
            <v>CB Kamera (Panel PC) ekran değişimi yapıldı.</v>
          </cell>
          <cell r="P537" t="str">
            <v>D-Arıza değil</v>
          </cell>
          <cell r="Q537" t="str">
            <v>B(Servisten çekmeye etki eden arıza)</v>
          </cell>
          <cell r="R537" t="str">
            <v>N.A(Yaralanma yok)</v>
          </cell>
          <cell r="S537" t="str">
            <v>(III) Farklı Araçlarda Tekrarlayan Arıza</v>
          </cell>
          <cell r="U537" t="str">
            <v>Tedarikçi</v>
          </cell>
          <cell r="V537" t="str">
            <v>NSC</v>
          </cell>
          <cell r="W537" t="str">
            <v>Evet</v>
          </cell>
          <cell r="X537" t="str">
            <v>NSC TEKNOLOJİ ve İNŞAAT LTD.ŞTİ.</v>
          </cell>
          <cell r="AD537" t="str">
            <v>*Ekipman değiştirilecek</v>
          </cell>
          <cell r="AE537">
            <v>45624.416666666701</v>
          </cell>
          <cell r="AG537" t="str">
            <v/>
          </cell>
          <cell r="AH537" t="str">
            <v>CCTV EKRANI</v>
          </cell>
          <cell r="AI537" t="str">
            <v>E810-7145</v>
          </cell>
          <cell r="AJ537">
            <v>1</v>
          </cell>
          <cell r="AL537" t="str">
            <v/>
          </cell>
          <cell r="AM537" t="str">
            <v/>
          </cell>
          <cell r="AP537" t="str">
            <v/>
          </cell>
          <cell r="AQ537" t="str">
            <v/>
          </cell>
          <cell r="AT537" t="str">
            <v/>
          </cell>
          <cell r="AV537" t="str">
            <v/>
          </cell>
          <cell r="AW537" t="str">
            <v/>
          </cell>
          <cell r="AX537" t="str">
            <v/>
          </cell>
          <cell r="AZ537">
            <v>1</v>
          </cell>
          <cell r="BA537" t="str">
            <v/>
          </cell>
        </row>
        <row r="538">
          <cell r="C538" t="str">
            <v>KAY5+6</v>
          </cell>
          <cell r="D538" t="str">
            <v>3877(6)</v>
          </cell>
          <cell r="E538" t="str">
            <v>MA</v>
          </cell>
          <cell r="F538">
            <v>61144</v>
          </cell>
          <cell r="G538" t="str">
            <v>BOZ-KAY5+6-FF-537</v>
          </cell>
          <cell r="H538">
            <v>45622.241666666698</v>
          </cell>
          <cell r="I538" t="str">
            <v>Hat/Line</v>
          </cell>
          <cell r="J538" t="str">
            <v>Müşteri</v>
          </cell>
          <cell r="L538" t="str">
            <v>HVAC Sürücü</v>
          </cell>
          <cell r="M538" t="str">
            <v>Araçların kliması soğuk üflüyor.</v>
          </cell>
          <cell r="N538" t="str">
            <v>Yolcu klima bölümüne tekrar yazılım yüklendi. 24V testler yapıldı. Sorun giderildi.</v>
          </cell>
          <cell r="P538" t="str">
            <v>D-Arıza değil</v>
          </cell>
          <cell r="Q538" t="str">
            <v>B(Servisten çekmeye etki eden arıza)</v>
          </cell>
          <cell r="R538" t="str">
            <v>N.A(Yaralanma yok)</v>
          </cell>
          <cell r="S538" t="str">
            <v>(III) Farklı Araçlarda Tekrarlayan Arıza</v>
          </cell>
          <cell r="U538" t="str">
            <v>Tedarikçi</v>
          </cell>
          <cell r="V538" t="str">
            <v>ELTESAN ELEKTRO MEKANİK SOĞUTMA SAN</v>
          </cell>
          <cell r="W538" t="str">
            <v>Evet</v>
          </cell>
          <cell r="X538" t="str">
            <v>ELTESAN ELEKTRO MEKANİK SOĞUTMA SAN</v>
          </cell>
          <cell r="AD538" t="str">
            <v>*Arıza çözülecek</v>
          </cell>
          <cell r="AE538">
            <v>45622.25</v>
          </cell>
          <cell r="AG538" t="str">
            <v/>
          </cell>
          <cell r="AH538" t="str">
            <v>KLIMA UNITESİ /Eltesan/Hispacold 41,5 kW</v>
          </cell>
          <cell r="AI538" t="str">
            <v>H500-7240</v>
          </cell>
          <cell r="AJ538">
            <v>1</v>
          </cell>
          <cell r="AL538" t="str">
            <v/>
          </cell>
          <cell r="AM538" t="str">
            <v/>
          </cell>
          <cell r="AP538" t="str">
            <v/>
          </cell>
          <cell r="AQ538" t="str">
            <v/>
          </cell>
          <cell r="AT538" t="str">
            <v/>
          </cell>
          <cell r="AV538" t="str">
            <v/>
          </cell>
          <cell r="AW538" t="str">
            <v/>
          </cell>
          <cell r="AX538" t="str">
            <v/>
          </cell>
          <cell r="AZ538">
            <v>2</v>
          </cell>
          <cell r="BA538">
            <v>45622.375</v>
          </cell>
        </row>
        <row r="539">
          <cell r="C539" t="str">
            <v>KAY5+6</v>
          </cell>
          <cell r="D539" t="str">
            <v>3882(11)</v>
          </cell>
          <cell r="E539" t="str">
            <v>MA</v>
          </cell>
          <cell r="F539">
            <v>35857</v>
          </cell>
          <cell r="G539" t="str">
            <v>BOZ-KAY5+6-FF-538</v>
          </cell>
          <cell r="H539">
            <v>45604.376388888901</v>
          </cell>
          <cell r="I539" t="str">
            <v>Hat/Line</v>
          </cell>
          <cell r="J539" t="str">
            <v>Müşteri</v>
          </cell>
          <cell r="L539" t="str">
            <v>Batarya</v>
          </cell>
          <cell r="M539" t="str">
            <v>3882 nolu araç kabin CA aktif edildiğinde çekilen 3873 numaralı aracı görmedi. Araç kendisini tekli gördüğü için hareket etmedi. 1 seferde 5 dakika tehir oluşmuştur.</v>
          </cell>
          <cell r="N539" t="str">
            <v>73 numaralı aracın aküsü bittği için araç canlanmamış. (rapor gönderildi.)</v>
          </cell>
          <cell r="P539" t="str">
            <v>A-Sürüşü engeller</v>
          </cell>
          <cell r="Q539" t="str">
            <v>B(Servisten çekmeye etki eden arıza)</v>
          </cell>
          <cell r="R539" t="str">
            <v>N.A(Yaralanma yok)</v>
          </cell>
          <cell r="S539" t="str">
            <v>(II) Aynı Araçta Tekrarlayan Arıza</v>
          </cell>
          <cell r="U539" t="str">
            <v>Bozankaya</v>
          </cell>
          <cell r="V539" t="str">
            <v>HOPPECKE Batterie Systeme GmbH</v>
          </cell>
          <cell r="W539" t="str">
            <v>Evet</v>
          </cell>
          <cell r="X539" t="str">
            <v>HOPPECKE Batterie Systeme GmbH</v>
          </cell>
          <cell r="AD539" t="str">
            <v>*Arıza çözülecek</v>
          </cell>
          <cell r="AE539">
            <v>45604.416666666701</v>
          </cell>
          <cell r="AG539" t="str">
            <v/>
          </cell>
          <cell r="AH539" t="str">
            <v>24V BATARYA KUTUSU İÇ MALZEMELER</v>
          </cell>
          <cell r="AI539" t="str">
            <v>P680-7147</v>
          </cell>
          <cell r="AJ539">
            <v>1</v>
          </cell>
          <cell r="AL539" t="str">
            <v/>
          </cell>
          <cell r="AM539" t="str">
            <v/>
          </cell>
          <cell r="AP539" t="str">
            <v/>
          </cell>
          <cell r="AQ539" t="str">
            <v/>
          </cell>
          <cell r="AT539" t="str">
            <v/>
          </cell>
          <cell r="AV539" t="str">
            <v/>
          </cell>
          <cell r="AW539" t="str">
            <v/>
          </cell>
          <cell r="AX539" t="str">
            <v/>
          </cell>
          <cell r="AZ539">
            <v>2</v>
          </cell>
          <cell r="BA539">
            <v>45604.5</v>
          </cell>
        </row>
        <row r="540">
          <cell r="C540" t="str">
            <v>KAY5+6</v>
          </cell>
          <cell r="D540" t="str">
            <v>3877(6)</v>
          </cell>
          <cell r="E540" t="str">
            <v>MA</v>
          </cell>
          <cell r="F540">
            <v>61144</v>
          </cell>
          <cell r="G540" t="str">
            <v>BOZ-KAY5+6-FF-539</v>
          </cell>
          <cell r="H540">
            <v>45621.228472222203</v>
          </cell>
          <cell r="I540" t="str">
            <v>Hat/Line</v>
          </cell>
          <cell r="J540" t="str">
            <v>Müşteri</v>
          </cell>
          <cell r="L540" t="str">
            <v>HVAC Sürücü</v>
          </cell>
          <cell r="M540" t="str">
            <v>Kabin kliması çalışmıyor.</v>
          </cell>
          <cell r="N540" t="str">
            <v>49981 nolu form ile kapatıldı.</v>
          </cell>
          <cell r="P540" t="str">
            <v>D-Arıza değil</v>
          </cell>
          <cell r="Q540" t="str">
            <v>B(Servisten çekmeye etki eden arıza)</v>
          </cell>
          <cell r="R540" t="str">
            <v>N.A(Yaralanma yok)</v>
          </cell>
          <cell r="S540" t="str">
            <v>(III) Farklı Araçlarda Tekrarlayan Arıza</v>
          </cell>
          <cell r="U540" t="str">
            <v>Tedarikçi</v>
          </cell>
          <cell r="V540" t="str">
            <v>ELTESAN ELEKTRO MEKANİK SOĞUTMA SAN</v>
          </cell>
          <cell r="W540" t="str">
            <v>Evet</v>
          </cell>
          <cell r="X540" t="str">
            <v>ELTESAN ELEKTRO MEKANİK SOĞUTMA SAN</v>
          </cell>
          <cell r="AD540" t="str">
            <v>*Arıza çözülecek</v>
          </cell>
          <cell r="AE540">
            <v>45621.25</v>
          </cell>
          <cell r="AG540" t="str">
            <v/>
          </cell>
          <cell r="AH540" t="str">
            <v>KLIMA UNITESİ /Eltesan/Hispacold 41,5 kW</v>
          </cell>
          <cell r="AI540" t="str">
            <v>H500-7240</v>
          </cell>
          <cell r="AJ540">
            <v>1</v>
          </cell>
          <cell r="AL540" t="str">
            <v/>
          </cell>
          <cell r="AM540" t="str">
            <v/>
          </cell>
          <cell r="AP540" t="str">
            <v/>
          </cell>
          <cell r="AQ540" t="str">
            <v/>
          </cell>
          <cell r="AT540" t="str">
            <v/>
          </cell>
          <cell r="AV540" t="str">
            <v/>
          </cell>
          <cell r="AW540" t="str">
            <v/>
          </cell>
          <cell r="AX540" t="str">
            <v/>
          </cell>
          <cell r="AZ540">
            <v>2</v>
          </cell>
          <cell r="BA540">
            <v>45621.333333333299</v>
          </cell>
        </row>
        <row r="541">
          <cell r="C541" t="str">
            <v>KAY5+6</v>
          </cell>
          <cell r="D541" t="str">
            <v>3877(6)</v>
          </cell>
          <cell r="E541" t="str">
            <v>MA</v>
          </cell>
          <cell r="F541">
            <v>61144</v>
          </cell>
          <cell r="G541" t="str">
            <v>BOZ-KAY5+6-FF-540</v>
          </cell>
          <cell r="H541">
            <v>45621.135416666701</v>
          </cell>
          <cell r="I541" t="str">
            <v>Hat/Line</v>
          </cell>
          <cell r="J541" t="str">
            <v>Müşteri</v>
          </cell>
          <cell r="L541" t="str">
            <v>HVAC Sürücü</v>
          </cell>
          <cell r="M541" t="str">
            <v>CA kabin kliması kısa süreli çalışıp duruyor. Kabin içi soğuk.</v>
          </cell>
          <cell r="N541" t="str">
            <v>Kontroller yapıldı, herhangi bir olumsuzluk yok. Sensör revizyonu mevcut. Klima ısıtma yapıyor.</v>
          </cell>
          <cell r="P541" t="str">
            <v>D-Arıza değil</v>
          </cell>
          <cell r="Q541" t="str">
            <v>B(Servisten çekmeye etki eden arıza)</v>
          </cell>
          <cell r="R541" t="str">
            <v>N.A(Yaralanma yok)</v>
          </cell>
          <cell r="S541" t="str">
            <v>(III) Farklı Araçlarda Tekrarlayan Arıza</v>
          </cell>
          <cell r="U541" t="str">
            <v>Tedarikçi</v>
          </cell>
          <cell r="V541" t="str">
            <v>ELTESAN ELEKTRO MEKANİK SOĞUTMA SAN</v>
          </cell>
          <cell r="W541" t="str">
            <v>Evet</v>
          </cell>
          <cell r="X541" t="str">
            <v>ELTESAN ELEKTRO MEKANİK SOĞUTMA SAN</v>
          </cell>
          <cell r="AD541" t="str">
            <v>*Arıza çözülecek</v>
          </cell>
          <cell r="AE541">
            <v>45621.208333333299</v>
          </cell>
          <cell r="AG541" t="str">
            <v/>
          </cell>
          <cell r="AH541" t="str">
            <v>KLIMA UNITESİ /Eltesan/Hispacold 41,5 kW</v>
          </cell>
          <cell r="AI541" t="str">
            <v>H500-7240</v>
          </cell>
          <cell r="AJ541">
            <v>1</v>
          </cell>
          <cell r="AL541" t="str">
            <v/>
          </cell>
          <cell r="AM541" t="str">
            <v/>
          </cell>
          <cell r="AP541" t="str">
            <v/>
          </cell>
          <cell r="AQ541" t="str">
            <v/>
          </cell>
          <cell r="AT541" t="str">
            <v/>
          </cell>
          <cell r="AV541" t="str">
            <v/>
          </cell>
          <cell r="AW541" t="str">
            <v/>
          </cell>
          <cell r="AX541" t="str">
            <v/>
          </cell>
          <cell r="AZ541">
            <v>2</v>
          </cell>
          <cell r="BA541">
            <v>45621.291666666701</v>
          </cell>
        </row>
        <row r="542">
          <cell r="C542" t="str">
            <v>KAY5+6</v>
          </cell>
          <cell r="D542" t="str">
            <v>3877(6)</v>
          </cell>
          <cell r="E542" t="str">
            <v>MA , MB</v>
          </cell>
          <cell r="F542">
            <v>62015</v>
          </cell>
          <cell r="G542" t="str">
            <v>BOZ-KAY5+6-FF-541</v>
          </cell>
          <cell r="H542">
            <v>45625.9506944444</v>
          </cell>
          <cell r="I542" t="str">
            <v>Hat/Line</v>
          </cell>
          <cell r="J542" t="str">
            <v>Müşteri</v>
          </cell>
          <cell r="L542" t="str">
            <v>PA/PIS/CCTV</v>
          </cell>
          <cell r="M542" t="str">
            <v>Araç kameralarının hiç birisinde bağlantı yok.</v>
          </cell>
          <cell r="N542" t="str">
            <v>NVR'lar offline kamera saatleri güncellendi. Kameralarda sorun yok. Uzaktan kayıt yapılması gerekiyor.</v>
          </cell>
          <cell r="P542" t="str">
            <v>D-Arıza değil</v>
          </cell>
          <cell r="Q542" t="str">
            <v>B(Servisten çekmeye etki eden arıza)</v>
          </cell>
          <cell r="R542" t="str">
            <v>N.A(Yaralanma yok)</v>
          </cell>
          <cell r="S542" t="str">
            <v>(II) Aynı Araçta Tekrarlayan Arıza</v>
          </cell>
          <cell r="U542" t="str">
            <v>Tedarikçi</v>
          </cell>
          <cell r="V542" t="str">
            <v>NSC</v>
          </cell>
          <cell r="W542" t="str">
            <v>Evet</v>
          </cell>
          <cell r="X542" t="str">
            <v>NSC TEKNOLOJİ ve İNŞAAT LTD.ŞTİ.</v>
          </cell>
          <cell r="AD542" t="str">
            <v>*Arıza çözülecek</v>
          </cell>
          <cell r="AE542">
            <v>45626.208333333299</v>
          </cell>
          <cell r="AG542" t="str">
            <v/>
          </cell>
          <cell r="AH542" t="str">
            <v>XKAYIT CİHAZI(NVR)</v>
          </cell>
          <cell r="AI542" t="str">
            <v>E810-7002</v>
          </cell>
          <cell r="AJ542">
            <v>1</v>
          </cell>
          <cell r="AL542" t="str">
            <v/>
          </cell>
          <cell r="AM542" t="str">
            <v/>
          </cell>
          <cell r="AP542" t="str">
            <v/>
          </cell>
          <cell r="AQ542" t="str">
            <v/>
          </cell>
          <cell r="AT542" t="str">
            <v/>
          </cell>
          <cell r="AV542" t="str">
            <v/>
          </cell>
          <cell r="AW542" t="str">
            <v/>
          </cell>
          <cell r="AX542" t="str">
            <v/>
          </cell>
          <cell r="AZ542">
            <v>2</v>
          </cell>
          <cell r="BA542">
            <v>45626.291666666701</v>
          </cell>
        </row>
        <row r="543">
          <cell r="C543" t="str">
            <v>KAY5+6</v>
          </cell>
          <cell r="D543" t="str">
            <v>3874(3)</v>
          </cell>
          <cell r="E543" t="str">
            <v>MB</v>
          </cell>
          <cell r="F543">
            <v>110002</v>
          </cell>
          <cell r="G543" t="str">
            <v>BOZ-KAY5+6-FF-542</v>
          </cell>
          <cell r="H543">
            <v>45625.953472222202</v>
          </cell>
          <cell r="I543" t="str">
            <v>Hat/Line</v>
          </cell>
          <cell r="J543" t="str">
            <v>Müşteri</v>
          </cell>
          <cell r="L543" t="str">
            <v>PA/PIS/CCTV</v>
          </cell>
          <cell r="M543" t="str">
            <v>MB bölüm kamera saatleri 1 dakika ileride MB sağ RA sol kameralarda bağlantı yok.</v>
          </cell>
          <cell r="N543" t="str">
            <v>Kamera saatleri güncellendi. Ayna kamerası ters gözüküyordu. Koridor modu açıldı. NVR'lar online. Kameralarda sorun yok.</v>
          </cell>
          <cell r="P543" t="str">
            <v>D-Arıza değil</v>
          </cell>
          <cell r="Q543" t="str">
            <v>B(Servisten çekmeye etki eden arıza)</v>
          </cell>
          <cell r="R543" t="str">
            <v>N.A(Yaralanma yok)</v>
          </cell>
          <cell r="S543" t="str">
            <v>(II) Aynı Araçta Tekrarlayan Arıza</v>
          </cell>
          <cell r="U543" t="str">
            <v>Tedarikçi</v>
          </cell>
          <cell r="V543" t="str">
            <v>NSC</v>
          </cell>
          <cell r="W543" t="str">
            <v>Evet</v>
          </cell>
          <cell r="X543" t="str">
            <v>NSC TEKNOLOJİ ve İNŞAAT LTD.ŞTİ.</v>
          </cell>
          <cell r="AD543" t="str">
            <v>*Arıza çözülecek</v>
          </cell>
          <cell r="AE543">
            <v>45626.208333333299</v>
          </cell>
          <cell r="AG543" t="str">
            <v/>
          </cell>
          <cell r="AH543" t="str">
            <v>CCTV EKRANI</v>
          </cell>
          <cell r="AI543" t="str">
            <v>E810-7145</v>
          </cell>
          <cell r="AJ543">
            <v>1</v>
          </cell>
          <cell r="AL543" t="str">
            <v/>
          </cell>
          <cell r="AM543" t="str">
            <v/>
          </cell>
          <cell r="AP543" t="str">
            <v/>
          </cell>
          <cell r="AQ543" t="str">
            <v/>
          </cell>
          <cell r="AT543" t="str">
            <v/>
          </cell>
          <cell r="AV543" t="str">
            <v/>
          </cell>
          <cell r="AW543" t="str">
            <v/>
          </cell>
          <cell r="AX543" t="str">
            <v/>
          </cell>
          <cell r="AZ543">
            <v>2</v>
          </cell>
          <cell r="BA543">
            <v>45626.291666666701</v>
          </cell>
        </row>
        <row r="544">
          <cell r="C544" t="str">
            <v>KAY5+6</v>
          </cell>
          <cell r="D544" t="str">
            <v>3877(6)</v>
          </cell>
          <cell r="E544" t="str">
            <v>MA</v>
          </cell>
          <cell r="F544">
            <v>62012</v>
          </cell>
          <cell r="G544" t="str">
            <v>BOZ-KAY5+6-FF-543</v>
          </cell>
          <cell r="H544">
            <v>45626.1472222222</v>
          </cell>
          <cell r="I544" t="str">
            <v>Hat/Line</v>
          </cell>
          <cell r="J544" t="str">
            <v>Müşteri</v>
          </cell>
          <cell r="L544" t="str">
            <v>HVAC Sürücü</v>
          </cell>
          <cell r="M544" t="str">
            <v>Kabin kliması çalışmıyor.</v>
          </cell>
          <cell r="N544" t="str">
            <v>Kabin kliması çalışmıyor. Kontrol edildi statik konvertör devreden çıkmış. Araç resetlendi arıza giderildi.</v>
          </cell>
          <cell r="P544" t="str">
            <v>D-Arıza değil</v>
          </cell>
          <cell r="Q544" t="str">
            <v>B(Servisten çekmeye etki eden arıza)</v>
          </cell>
          <cell r="R544" t="str">
            <v>N.A(Yaralanma yok)</v>
          </cell>
          <cell r="S544" t="str">
            <v>(III) Farklı Araçlarda Tekrarlayan Arıza</v>
          </cell>
          <cell r="U544" t="str">
            <v>Tedarikçi</v>
          </cell>
          <cell r="V544" t="str">
            <v>ELTESAN ELEKTRO MEKANİK SOĞUTMA SAN</v>
          </cell>
          <cell r="W544" t="str">
            <v>Evet</v>
          </cell>
          <cell r="X544" t="str">
            <v>ELTESAN ELEKTRO MEKANİK SOĞUTMA SAN</v>
          </cell>
          <cell r="AD544" t="str">
            <v>*Arıza çözülecek</v>
          </cell>
          <cell r="AE544">
            <v>45626.208333333299</v>
          </cell>
          <cell r="AG544" t="str">
            <v/>
          </cell>
          <cell r="AH544" t="str">
            <v>KLIMA UNITESİ /Eltesan/Hispacold 41,5 kW</v>
          </cell>
          <cell r="AI544" t="str">
            <v>H500-7240</v>
          </cell>
          <cell r="AJ544">
            <v>1</v>
          </cell>
          <cell r="AL544" t="str">
            <v/>
          </cell>
          <cell r="AM544" t="str">
            <v/>
          </cell>
          <cell r="AP544" t="str">
            <v/>
          </cell>
          <cell r="AQ544" t="str">
            <v/>
          </cell>
          <cell r="AT544" t="str">
            <v/>
          </cell>
          <cell r="AV544" t="str">
            <v/>
          </cell>
          <cell r="AW544" t="str">
            <v/>
          </cell>
          <cell r="AX544" t="str">
            <v/>
          </cell>
          <cell r="AZ544">
            <v>2</v>
          </cell>
          <cell r="BA544">
            <v>45626.291666666701</v>
          </cell>
        </row>
        <row r="545">
          <cell r="C545" t="str">
            <v>KAY5+6</v>
          </cell>
          <cell r="D545" t="str">
            <v>3877(6)</v>
          </cell>
          <cell r="E545" t="str">
            <v>MA</v>
          </cell>
          <cell r="F545">
            <v>62889</v>
          </cell>
          <cell r="G545" t="str">
            <v>BOZ-KAY5+6-FF-544</v>
          </cell>
          <cell r="H545">
            <v>45627.95</v>
          </cell>
          <cell r="I545" t="str">
            <v>Hat/Line</v>
          </cell>
          <cell r="J545" t="str">
            <v>Müşteri</v>
          </cell>
          <cell r="L545" t="str">
            <v>HVAC Yolcu</v>
          </cell>
          <cell r="M545" t="str">
            <v>Makinist kabini ve yolcu bölümü ısıtma yapmıyor.</v>
          </cell>
          <cell r="N545" t="str">
            <v>Sistem devreye girmiyordu. Reset sonrası düzeldi.</v>
          </cell>
          <cell r="P545" t="str">
            <v>D-Arıza değil</v>
          </cell>
          <cell r="Q545" t="str">
            <v>B(Servisten çekmeye etki eden arıza)</v>
          </cell>
          <cell r="R545" t="str">
            <v>N.A(Yaralanma yok)</v>
          </cell>
          <cell r="S545" t="str">
            <v>(III) Farklı Araçlarda Tekrarlayan Arıza</v>
          </cell>
          <cell r="U545" t="str">
            <v>Tedarikçi</v>
          </cell>
          <cell r="V545" t="str">
            <v>ELTESAN ELEKTRO MEKANİK SOĞUTMA SAN</v>
          </cell>
          <cell r="W545" t="str">
            <v>Evet</v>
          </cell>
          <cell r="X545" t="str">
            <v>ELTESAN ELEKTRO MEKANİK SOĞUTMA SAN</v>
          </cell>
          <cell r="AD545" t="str">
            <v>*Arıza çözülecek</v>
          </cell>
          <cell r="AE545">
            <v>45628.208333333299</v>
          </cell>
          <cell r="AG545" t="str">
            <v/>
          </cell>
          <cell r="AH545" t="str">
            <v>KLIMA UNITESİ /Eltesan/Hispacold 41,5 kW</v>
          </cell>
          <cell r="AI545" t="str">
            <v>H500-7240</v>
          </cell>
          <cell r="AJ545">
            <v>1</v>
          </cell>
          <cell r="AL545" t="str">
            <v/>
          </cell>
          <cell r="AM545" t="str">
            <v/>
          </cell>
          <cell r="AP545" t="str">
            <v/>
          </cell>
          <cell r="AQ545" t="str">
            <v/>
          </cell>
          <cell r="AT545" t="str">
            <v/>
          </cell>
          <cell r="AV545" t="str">
            <v/>
          </cell>
          <cell r="AW545" t="str">
            <v/>
          </cell>
          <cell r="AX545" t="str">
            <v/>
          </cell>
          <cell r="AZ545">
            <v>2</v>
          </cell>
          <cell r="BA545">
            <v>45628.291666666701</v>
          </cell>
        </row>
        <row r="546">
          <cell r="C546" t="str">
            <v>KAY5+6</v>
          </cell>
          <cell r="D546" t="str">
            <v>3874(3)</v>
          </cell>
          <cell r="E546" t="str">
            <v>MA , RA , RB , P</v>
          </cell>
          <cell r="F546">
            <v>110602</v>
          </cell>
          <cell r="G546" t="str">
            <v>BOZ-KAY5+6-FF-545</v>
          </cell>
          <cell r="H546">
            <v>45627.948611111096</v>
          </cell>
          <cell r="I546" t="str">
            <v>Hat/Line</v>
          </cell>
          <cell r="J546" t="str">
            <v>Müşteri</v>
          </cell>
          <cell r="L546" t="str">
            <v>HVAC Yolcu</v>
          </cell>
          <cell r="M546" t="str">
            <v>Makinist kabini ve yolcu bölümü ısıtma yapmıyor.</v>
          </cell>
          <cell r="N546" t="str">
            <v>Sistem devreye girmiyordu, reset sonrası düzeldi.</v>
          </cell>
          <cell r="P546" t="str">
            <v>D-Arıza değil</v>
          </cell>
          <cell r="Q546" t="str">
            <v>B(Servisten çekmeye etki eden arıza)</v>
          </cell>
          <cell r="R546" t="str">
            <v>N.A(Yaralanma yok)</v>
          </cell>
          <cell r="S546" t="str">
            <v>(III) Farklı Araçlarda Tekrarlayan Arıza</v>
          </cell>
          <cell r="U546" t="str">
            <v>Tedarikçi</v>
          </cell>
          <cell r="V546" t="str">
            <v>ELTESAN ELEKTRO MEKANİK SOĞUTMA SAN</v>
          </cell>
          <cell r="W546" t="str">
            <v>Evet</v>
          </cell>
          <cell r="X546" t="str">
            <v>ELTESAN ELEKTRO MEKANİK SOĞUTMA SAN</v>
          </cell>
          <cell r="AD546" t="str">
            <v>*Arıza çözülecek</v>
          </cell>
          <cell r="AE546">
            <v>45628.291666666701</v>
          </cell>
          <cell r="AG546" t="str">
            <v/>
          </cell>
          <cell r="AH546" t="str">
            <v>KLIMA UNITESİ /Eltesan/Hispacold 41,5 kW</v>
          </cell>
          <cell r="AI546" t="str">
            <v>H500-7240</v>
          </cell>
          <cell r="AJ546">
            <v>1</v>
          </cell>
          <cell r="AL546" t="str">
            <v/>
          </cell>
          <cell r="AM546" t="str">
            <v/>
          </cell>
          <cell r="AP546" t="str">
            <v/>
          </cell>
          <cell r="AQ546" t="str">
            <v/>
          </cell>
          <cell r="AT546" t="str">
            <v/>
          </cell>
          <cell r="AV546" t="str">
            <v/>
          </cell>
          <cell r="AW546" t="str">
            <v/>
          </cell>
          <cell r="AX546" t="str">
            <v/>
          </cell>
          <cell r="AZ546">
            <v>2</v>
          </cell>
          <cell r="BA546">
            <v>45628.291666666701</v>
          </cell>
        </row>
        <row r="547">
          <cell r="C547" t="str">
            <v>KAY5+6</v>
          </cell>
          <cell r="D547" t="str">
            <v>3877(6)</v>
          </cell>
          <cell r="E547" t="str">
            <v>MA</v>
          </cell>
          <cell r="F547">
            <v>61897</v>
          </cell>
          <cell r="G547" t="str">
            <v>BOZ-KAY5+6-FF-546</v>
          </cell>
          <cell r="H547">
            <v>45625.438194444403</v>
          </cell>
          <cell r="I547" t="str">
            <v>Hat/Line</v>
          </cell>
          <cell r="J547" t="str">
            <v>Müşteri</v>
          </cell>
          <cell r="L547" t="str">
            <v>HVAC Sürücü</v>
          </cell>
          <cell r="M547" t="str">
            <v>APC 2 devreye girmiyor.</v>
          </cell>
          <cell r="N547" t="str">
            <v>Araç resetlendi sistem normale döndü sorun görülmedi. aktifte devamlılığı yok.</v>
          </cell>
          <cell r="P547" t="str">
            <v>B-Hız veya güç azalması</v>
          </cell>
          <cell r="Q547" t="str">
            <v>B(Servisten çekmeye etki eden arıza)</v>
          </cell>
          <cell r="R547" t="str">
            <v>N.A(Yaralanma yok)</v>
          </cell>
          <cell r="S547" t="str">
            <v>(III) Farklı Araçlarda Tekrarlayan Arıza</v>
          </cell>
          <cell r="U547" t="str">
            <v>Tedarikçi</v>
          </cell>
          <cell r="V547" t="str">
            <v>ELTESAN ELEKTRO MEKANİK SOĞUTMA SAN</v>
          </cell>
          <cell r="W547" t="str">
            <v>Evet</v>
          </cell>
          <cell r="X547" t="str">
            <v>ELTESAN ELEKTRO MEKANİK SOĞUTMA SAN</v>
          </cell>
          <cell r="AD547" t="str">
            <v>*Arıza çözülecek</v>
          </cell>
          <cell r="AE547">
            <v>45625.458333333299</v>
          </cell>
          <cell r="AG547" t="str">
            <v/>
          </cell>
          <cell r="AH547" t="str">
            <v>KLIMA UNITESİ /Eltesan/Hispacold 41,5 kW</v>
          </cell>
          <cell r="AI547" t="str">
            <v>H500-7240</v>
          </cell>
          <cell r="AJ547">
            <v>1</v>
          </cell>
          <cell r="AL547" t="str">
            <v/>
          </cell>
          <cell r="AM547" t="str">
            <v/>
          </cell>
          <cell r="AP547" t="str">
            <v/>
          </cell>
          <cell r="AQ547" t="str">
            <v/>
          </cell>
          <cell r="AT547" t="str">
            <v/>
          </cell>
          <cell r="AV547" t="str">
            <v/>
          </cell>
          <cell r="AW547" t="str">
            <v/>
          </cell>
          <cell r="AX547" t="str">
            <v/>
          </cell>
          <cell r="AZ547">
            <v>2</v>
          </cell>
          <cell r="BA547">
            <v>45625.541666666701</v>
          </cell>
        </row>
        <row r="548">
          <cell r="C548" t="str">
            <v>KAY5+6</v>
          </cell>
          <cell r="D548" t="str">
            <v>3875(4)</v>
          </cell>
          <cell r="E548" t="str">
            <v>MA , RA , MB</v>
          </cell>
          <cell r="F548">
            <v>77980</v>
          </cell>
          <cell r="G548" t="str">
            <v>BOZ-KAY5+6-FF-547</v>
          </cell>
          <cell r="H548">
            <v>45625.952083333301</v>
          </cell>
          <cell r="I548" t="str">
            <v>Hat/Line</v>
          </cell>
          <cell r="J548" t="str">
            <v>Müşteri</v>
          </cell>
          <cell r="L548" t="str">
            <v>PA/PIS/CCTV</v>
          </cell>
          <cell r="M548" t="str">
            <v>Kamera saatleri 2 dakika ileride MA sol RA sol kamera isimleri yanlış MB sol kamerada bağlantı yok.</v>
          </cell>
          <cell r="N548" t="str">
            <v>Kamera isimleri ve saat güncellemeleri yapıldı.</v>
          </cell>
          <cell r="P548" t="str">
            <v>D-Arıza değil</v>
          </cell>
          <cell r="Q548" t="str">
            <v>B(Servisten çekmeye etki eden arıza)</v>
          </cell>
          <cell r="R548" t="str">
            <v>N.A(Yaralanma yok)</v>
          </cell>
          <cell r="S548" t="str">
            <v>(III) Farklı Araçlarda Tekrarlayan Arıza</v>
          </cell>
          <cell r="U548" t="str">
            <v>Tedarikçi</v>
          </cell>
          <cell r="V548" t="str">
            <v>NSC</v>
          </cell>
          <cell r="W548" t="str">
            <v>Evet</v>
          </cell>
          <cell r="X548" t="str">
            <v>NSC TEKNOLOJİ ve İNŞAAT LTD.ŞTİ.</v>
          </cell>
          <cell r="AD548" t="str">
            <v>*Arıza çözülecek</v>
          </cell>
          <cell r="AE548">
            <v>45626.208333333299</v>
          </cell>
          <cell r="AG548" t="str">
            <v/>
          </cell>
          <cell r="AH548" t="str">
            <v>CCTV EKRANI</v>
          </cell>
          <cell r="AI548" t="str">
            <v>E810-7145</v>
          </cell>
          <cell r="AJ548">
            <v>1</v>
          </cell>
          <cell r="AL548" t="str">
            <v/>
          </cell>
          <cell r="AM548" t="str">
            <v/>
          </cell>
          <cell r="AP548" t="str">
            <v/>
          </cell>
          <cell r="AQ548" t="str">
            <v/>
          </cell>
          <cell r="AT548" t="str">
            <v/>
          </cell>
          <cell r="AV548" t="str">
            <v/>
          </cell>
          <cell r="AW548" t="str">
            <v/>
          </cell>
          <cell r="AX548" t="str">
            <v/>
          </cell>
          <cell r="AZ548">
            <v>2</v>
          </cell>
          <cell r="BA548">
            <v>45626.291666666701</v>
          </cell>
        </row>
        <row r="549">
          <cell r="C549" t="str">
            <v>KAY5+6</v>
          </cell>
          <cell r="D549" t="str">
            <v>3881(10)</v>
          </cell>
          <cell r="E549" t="str">
            <v>MB</v>
          </cell>
          <cell r="F549">
            <v>54998</v>
          </cell>
          <cell r="G549" t="str">
            <v>BOZ-KAY5+6-FF-548</v>
          </cell>
          <cell r="H549">
            <v>45625.947222222203</v>
          </cell>
          <cell r="I549" t="str">
            <v>Hat/Line</v>
          </cell>
          <cell r="J549" t="str">
            <v>Müşteri</v>
          </cell>
          <cell r="L549" t="str">
            <v>PA/PIS/CCTV</v>
          </cell>
          <cell r="M549" t="str">
            <v>B bölümü kameralar da bağlantı yok.  Kamera saatleri 2 dakika geride.</v>
          </cell>
          <cell r="N549" t="str">
            <v>Kamera arızaları kontrol edildi. saat ve isim düzenlemeleri yapıldı.</v>
          </cell>
          <cell r="P549" t="str">
            <v>D-Arıza değil</v>
          </cell>
          <cell r="Q549" t="str">
            <v>B(Servisten çekmeye etki eden arıza)</v>
          </cell>
          <cell r="R549" t="str">
            <v>N.A(Yaralanma yok)</v>
          </cell>
          <cell r="S549" t="str">
            <v>(III) Farklı Araçlarda Tekrarlayan Arıza</v>
          </cell>
          <cell r="U549" t="str">
            <v>Tedarikçi</v>
          </cell>
          <cell r="V549" t="str">
            <v>NSC</v>
          </cell>
          <cell r="W549" t="str">
            <v>Evet</v>
          </cell>
          <cell r="X549" t="str">
            <v>NSC TEKNOLOJİ ve İNŞAAT LTD.ŞTİ.</v>
          </cell>
          <cell r="AD549" t="str">
            <v>*Arıza çözülecek</v>
          </cell>
          <cell r="AE549">
            <v>45626.208333333299</v>
          </cell>
          <cell r="AG549" t="str">
            <v/>
          </cell>
          <cell r="AH549" t="str">
            <v>CCTV EKRANI</v>
          </cell>
          <cell r="AI549" t="str">
            <v>E810-7145</v>
          </cell>
          <cell r="AJ549">
            <v>1</v>
          </cell>
          <cell r="AL549" t="str">
            <v/>
          </cell>
          <cell r="AM549" t="str">
            <v/>
          </cell>
          <cell r="AP549" t="str">
            <v/>
          </cell>
          <cell r="AQ549" t="str">
            <v/>
          </cell>
          <cell r="AT549" t="str">
            <v/>
          </cell>
          <cell r="AV549" t="str">
            <v/>
          </cell>
          <cell r="AW549" t="str">
            <v/>
          </cell>
          <cell r="AX549" t="str">
            <v/>
          </cell>
          <cell r="AZ549">
            <v>2</v>
          </cell>
          <cell r="BA549">
            <v>45626.291666666701</v>
          </cell>
        </row>
        <row r="550">
          <cell r="C550" t="str">
            <v>KAY5+6</v>
          </cell>
          <cell r="D550" t="str">
            <v>3882(11)</v>
          </cell>
          <cell r="E550" t="str">
            <v>MA , MB</v>
          </cell>
          <cell r="F550">
            <v>40281</v>
          </cell>
          <cell r="G550" t="str">
            <v>BOZ-KAY5+6-FF-549</v>
          </cell>
          <cell r="H550">
            <v>45625.944444444402</v>
          </cell>
          <cell r="I550" t="str">
            <v>Hat/Line</v>
          </cell>
          <cell r="J550" t="str">
            <v>Müşteri</v>
          </cell>
          <cell r="L550" t="str">
            <v>PA/PIS/CCTV</v>
          </cell>
          <cell r="M550" t="str">
            <v>Kamera saati 2 dakika geride MA sol MB sağ kamerada bağlantı yok CB kabin kamera ismi yanlış görünüyor.</v>
          </cell>
          <cell r="N550" t="str">
            <v>Kamera saat ayarı ve sistem ayarları güncellendi cctv ayarları bozuktu versiyonları güncellendi kamera isimleri güncellendi.</v>
          </cell>
          <cell r="P550" t="str">
            <v>D-Arıza değil</v>
          </cell>
          <cell r="Q550" t="str">
            <v>B(Servisten çekmeye etki eden arıza)</v>
          </cell>
          <cell r="R550" t="str">
            <v>N.A(Yaralanma yok)</v>
          </cell>
          <cell r="S550" t="str">
            <v>(III) Farklı Araçlarda Tekrarlayan Arıza</v>
          </cell>
          <cell r="U550" t="str">
            <v>Tedarikçi</v>
          </cell>
          <cell r="V550" t="str">
            <v>NSC</v>
          </cell>
          <cell r="W550" t="str">
            <v>Evet</v>
          </cell>
          <cell r="X550" t="str">
            <v>NSC TEKNOLOJİ ve İNŞAAT LTD.ŞTİ.</v>
          </cell>
          <cell r="AD550" t="str">
            <v>*Arıza çözülecek</v>
          </cell>
          <cell r="AE550">
            <v>45626.208333333299</v>
          </cell>
          <cell r="AG550" t="str">
            <v/>
          </cell>
          <cell r="AH550" t="str">
            <v>CCTV EKRANI</v>
          </cell>
          <cell r="AI550" t="str">
            <v>E810-7145</v>
          </cell>
          <cell r="AJ550">
            <v>1</v>
          </cell>
          <cell r="AL550" t="str">
            <v/>
          </cell>
          <cell r="AM550" t="str">
            <v/>
          </cell>
          <cell r="AP550" t="str">
            <v/>
          </cell>
          <cell r="AQ550" t="str">
            <v/>
          </cell>
          <cell r="AT550" t="str">
            <v/>
          </cell>
          <cell r="AV550" t="str">
            <v/>
          </cell>
          <cell r="AW550" t="str">
            <v/>
          </cell>
          <cell r="AX550" t="str">
            <v/>
          </cell>
          <cell r="AZ550">
            <v>2</v>
          </cell>
          <cell r="BA550">
            <v>45626.291666666701</v>
          </cell>
        </row>
        <row r="551">
          <cell r="C551" t="str">
            <v>KAY5+6</v>
          </cell>
          <cell r="D551" t="str">
            <v>3880(9)</v>
          </cell>
          <cell r="E551" t="str">
            <v>RA , RB</v>
          </cell>
          <cell r="F551">
            <v>60892</v>
          </cell>
          <cell r="G551" t="str">
            <v>BOZ-KAY5+6-FF-550</v>
          </cell>
          <cell r="H551">
            <v>45623.654861111099</v>
          </cell>
          <cell r="I551" t="str">
            <v>Hat/Line</v>
          </cell>
          <cell r="J551" t="str">
            <v>Müşteri</v>
          </cell>
          <cell r="L551" t="str">
            <v>HVAC Yolcu</v>
          </cell>
          <cell r="M551" t="str">
            <v>3880-3879 nolu araçlar yolcu bölümü RA-RB bölümleri soğuk üflüyor.</v>
          </cell>
          <cell r="N551" t="str">
            <v>İki araç da kontrol edildi. İkisinin de ısıtma modu aktif araçlar ısıtma yapıyor. Fakat RA-RB bölümlerinde bulunan hava emiş bölümü sebebiyle kompartımanlardan bir miktar serinlik oluşuyor.</v>
          </cell>
          <cell r="P551" t="str">
            <v>D-Arıza değil</v>
          </cell>
          <cell r="Q551" t="str">
            <v>B(Servisten çekmeye etki eden arıza)</v>
          </cell>
          <cell r="R551" t="str">
            <v>N.A(Yaralanma yok)</v>
          </cell>
          <cell r="S551" t="str">
            <v>(III) Farklı Araçlarda Tekrarlayan Arıza</v>
          </cell>
          <cell r="U551" t="str">
            <v>Tedarikçi</v>
          </cell>
          <cell r="V551" t="str">
            <v>ELTESAN ELEKTRO MEKANİK SOĞUTMA SAN</v>
          </cell>
          <cell r="W551" t="str">
            <v>Evet</v>
          </cell>
          <cell r="X551" t="str">
            <v>ELTESAN ELEKTRO MEKANİK SOĞUTMA SAN</v>
          </cell>
          <cell r="AD551" t="str">
            <v>*Arıza çözülecek</v>
          </cell>
          <cell r="AE551">
            <v>45623.666666666701</v>
          </cell>
          <cell r="AG551" t="str">
            <v/>
          </cell>
          <cell r="AH551" t="str">
            <v>KLIMA UNITESİ /Eltesan/Hispacold 41,5 kW</v>
          </cell>
          <cell r="AI551" t="str">
            <v>H500-7240</v>
          </cell>
          <cell r="AJ551">
            <v>1</v>
          </cell>
          <cell r="AL551" t="str">
            <v/>
          </cell>
          <cell r="AM551" t="str">
            <v/>
          </cell>
          <cell r="AP551" t="str">
            <v/>
          </cell>
          <cell r="AQ551" t="str">
            <v/>
          </cell>
          <cell r="AT551" t="str">
            <v/>
          </cell>
          <cell r="AV551" t="str">
            <v/>
          </cell>
          <cell r="AW551" t="str">
            <v/>
          </cell>
          <cell r="AX551" t="str">
            <v/>
          </cell>
          <cell r="AZ551">
            <v>2</v>
          </cell>
          <cell r="BA551">
            <v>45623.708333333299</v>
          </cell>
        </row>
        <row r="552">
          <cell r="C552" t="str">
            <v>KAY5+6</v>
          </cell>
          <cell r="D552" t="str">
            <v>3876(5)</v>
          </cell>
          <cell r="E552" t="str">
            <v>MB</v>
          </cell>
          <cell r="F552">
            <v>102909</v>
          </cell>
          <cell r="G552" t="str">
            <v>BOZ-KAY5+6-FF-551</v>
          </cell>
          <cell r="H552">
            <v>45621.227083333302</v>
          </cell>
          <cell r="I552" t="str">
            <v>Hat/Line</v>
          </cell>
          <cell r="J552" t="str">
            <v>Müşteri</v>
          </cell>
          <cell r="L552" t="str">
            <v>HVAC Sürücü</v>
          </cell>
          <cell r="M552" t="str">
            <v>Kabin kliması çalışmıyor.</v>
          </cell>
          <cell r="N552" t="str">
            <v>Araç kontrol merkezi tarafınca resetlenmiş, ısıtmaya geçtiği bilgisi geldi. Kontrol merkezi ile irtibatlı olarak servise verildi.</v>
          </cell>
          <cell r="P552" t="str">
            <v>D-Arıza değil</v>
          </cell>
          <cell r="Q552" t="str">
            <v>B(Servisten çekmeye etki eden arıza)</v>
          </cell>
          <cell r="R552" t="str">
            <v>N.A(Yaralanma yok)</v>
          </cell>
          <cell r="S552" t="str">
            <v>(III) Farklı Araçlarda Tekrarlayan Arıza</v>
          </cell>
          <cell r="U552" t="str">
            <v>Tedarikçi</v>
          </cell>
          <cell r="V552" t="str">
            <v>ELTESAN ELEKTRO MEKANİK SOĞUTMA SAN</v>
          </cell>
          <cell r="W552" t="str">
            <v>Evet</v>
          </cell>
          <cell r="X552" t="str">
            <v>ELTESAN ELEKTRO MEKANİK SOĞUTMA SAN</v>
          </cell>
          <cell r="AD552" t="str">
            <v>*Arıza çözülecek</v>
          </cell>
          <cell r="AE552">
            <v>45621.229166666701</v>
          </cell>
          <cell r="AG552" t="str">
            <v/>
          </cell>
          <cell r="AH552" t="str">
            <v>KLIMA UNITESİ /Eltesan/Hispacold 41,5 kW</v>
          </cell>
          <cell r="AI552" t="str">
            <v>H500-7240</v>
          </cell>
          <cell r="AJ552">
            <v>1</v>
          </cell>
          <cell r="AL552" t="str">
            <v/>
          </cell>
          <cell r="AM552" t="str">
            <v/>
          </cell>
          <cell r="AP552" t="str">
            <v/>
          </cell>
          <cell r="AQ552" t="str">
            <v/>
          </cell>
          <cell r="AT552" t="str">
            <v/>
          </cell>
          <cell r="AV552" t="str">
            <v/>
          </cell>
          <cell r="AW552" t="str">
            <v/>
          </cell>
          <cell r="AX552" t="str">
            <v/>
          </cell>
          <cell r="AZ552">
            <v>2</v>
          </cell>
          <cell r="BA552">
            <v>45621.340972222199</v>
          </cell>
        </row>
        <row r="553">
          <cell r="C553" t="str">
            <v>KAY5+6</v>
          </cell>
          <cell r="D553" t="str">
            <v>3881(10)</v>
          </cell>
          <cell r="E553" t="str">
            <v>MA , MB , RA , RB</v>
          </cell>
          <cell r="F553">
            <v>52353</v>
          </cell>
          <cell r="G553" t="str">
            <v>BOZ-KAY5+6-FF-552</v>
          </cell>
          <cell r="H553">
            <v>45614.306250000001</v>
          </cell>
          <cell r="I553" t="str">
            <v>Hat/Line</v>
          </cell>
          <cell r="J553" t="str">
            <v>Müşteri</v>
          </cell>
          <cell r="L553" t="str">
            <v>PA/PIS/CCTV</v>
          </cell>
          <cell r="M553" t="str">
            <v>Kapı üstü bilgilendirme ve araç içi ekran çalışmıyor.</v>
          </cell>
          <cell r="N553" t="str">
            <v>Kapı üstü bilgilendirme ve araç içi ekran çalışmıyordu, sistem donmuş resetlendi düzeldi.</v>
          </cell>
          <cell r="P553" t="str">
            <v>D-Arıza değil</v>
          </cell>
          <cell r="Q553" t="str">
            <v>B(Servisten çekmeye etki eden arıza)</v>
          </cell>
          <cell r="R553" t="str">
            <v>N.A(Yaralanma yok)</v>
          </cell>
          <cell r="S553" t="str">
            <v>(III) Farklı Araçlarda Tekrarlayan Arıza</v>
          </cell>
          <cell r="U553" t="str">
            <v>Tedarikçi</v>
          </cell>
          <cell r="V553" t="str">
            <v>ATAK ULAŞIM SAN.TİC.LTD.ŞTİ.</v>
          </cell>
          <cell r="W553" t="str">
            <v>Evet</v>
          </cell>
          <cell r="X553" t="str">
            <v>ATAK ULAŞIM SAN.TİC.LTD.ŞTİ.</v>
          </cell>
          <cell r="AD553" t="str">
            <v>*Arıza çözülecek</v>
          </cell>
          <cell r="AE553">
            <v>45614.333333333299</v>
          </cell>
          <cell r="AG553" t="str">
            <v/>
          </cell>
          <cell r="AH553" t="str">
            <v>STRETCH LCD EKRAN</v>
          </cell>
          <cell r="AI553" t="str">
            <v>E410-7003</v>
          </cell>
          <cell r="AJ553">
            <v>12</v>
          </cell>
          <cell r="AL553" t="str">
            <v/>
          </cell>
          <cell r="AM553" t="str">
            <v/>
          </cell>
          <cell r="AP553" t="str">
            <v/>
          </cell>
          <cell r="AQ553" t="str">
            <v/>
          </cell>
          <cell r="AT553" t="str">
            <v/>
          </cell>
          <cell r="AV553" t="str">
            <v/>
          </cell>
          <cell r="AW553" t="str">
            <v/>
          </cell>
          <cell r="AX553" t="str">
            <v/>
          </cell>
          <cell r="AZ553">
            <v>2</v>
          </cell>
          <cell r="BA553">
            <v>45614.375</v>
          </cell>
        </row>
        <row r="554">
          <cell r="C554" t="str">
            <v>KAY5+6</v>
          </cell>
          <cell r="D554" t="str">
            <v>3875(4)</v>
          </cell>
          <cell r="E554" t="str">
            <v>MB</v>
          </cell>
          <cell r="F554">
            <v>75890</v>
          </cell>
          <cell r="G554" t="str">
            <v>BOZ-KAY5+6-FF-553</v>
          </cell>
          <cell r="H554">
            <v>45618.784722222197</v>
          </cell>
          <cell r="I554" t="str">
            <v>Hat/Line</v>
          </cell>
          <cell r="J554" t="str">
            <v>Müşteri</v>
          </cell>
          <cell r="L554" t="str">
            <v>HVAC Sürücü</v>
          </cell>
          <cell r="M554" t="str">
            <v>Kabin ısıtma yapmıyor.</v>
          </cell>
          <cell r="N554" t="str">
            <v>Arıza kontrol edildi. Sensör ısıyı 25-26 derece olarak algıladığı an araç ısıtma yapmıyor. Fan üflüyor bu nedenle araç soğuk üflüyor gibi algılanıyor sensör su ile soğutulup test yapıldı araç içerisi ısıtma yapıyor.</v>
          </cell>
          <cell r="P554" t="str">
            <v>D-Arıza değil</v>
          </cell>
          <cell r="Q554" t="str">
            <v>B(Servisten çekmeye etki eden arıza)</v>
          </cell>
          <cell r="R554" t="str">
            <v>N.A(Yaralanma yok)</v>
          </cell>
          <cell r="S554" t="str">
            <v>(III) Farklı Araçlarda Tekrarlayan Arıza</v>
          </cell>
          <cell r="U554" t="str">
            <v>Tedarikçi</v>
          </cell>
          <cell r="V554" t="str">
            <v>ELTESAN ELEKTRO MEKANİK SOĞUTMA SAN</v>
          </cell>
          <cell r="W554" t="str">
            <v>Evet</v>
          </cell>
          <cell r="X554" t="str">
            <v>ELTESAN ELEKTRO MEKANİK SOĞUTMA SAN</v>
          </cell>
          <cell r="AD554" t="str">
            <v>*Arıza çözülecek</v>
          </cell>
          <cell r="AE554">
            <v>45619.208333333299</v>
          </cell>
          <cell r="AG554" t="str">
            <v/>
          </cell>
          <cell r="AH554" t="str">
            <v>KLIMA UNITESİ /Eltesan/Hispacold 41,5 kW</v>
          </cell>
          <cell r="AI554" t="str">
            <v>H500-7240</v>
          </cell>
          <cell r="AJ554">
            <v>1</v>
          </cell>
          <cell r="AL554" t="str">
            <v/>
          </cell>
          <cell r="AM554" t="str">
            <v/>
          </cell>
          <cell r="AP554" t="str">
            <v/>
          </cell>
          <cell r="AQ554" t="str">
            <v/>
          </cell>
          <cell r="AT554" t="str">
            <v/>
          </cell>
          <cell r="AV554" t="str">
            <v/>
          </cell>
          <cell r="AW554" t="str">
            <v/>
          </cell>
          <cell r="AX554" t="str">
            <v/>
          </cell>
          <cell r="AZ554">
            <v>2</v>
          </cell>
          <cell r="BA554">
            <v>45619.291666666701</v>
          </cell>
        </row>
        <row r="555">
          <cell r="C555" t="str">
            <v>KAY5+6</v>
          </cell>
          <cell r="D555" t="str">
            <v>3882(11)</v>
          </cell>
          <cell r="E555" t="str">
            <v>RB</v>
          </cell>
          <cell r="F555">
            <v>39987</v>
          </cell>
          <cell r="G555" t="str">
            <v>BOZ-KAY5+6-FF-554</v>
          </cell>
          <cell r="H555">
            <v>45624.348611111098</v>
          </cell>
          <cell r="I555" t="str">
            <v>Hat/Line</v>
          </cell>
          <cell r="J555" t="str">
            <v>Müşteri</v>
          </cell>
          <cell r="L555" t="str">
            <v>HVAC Yolcu</v>
          </cell>
          <cell r="M555" t="str">
            <v>RB ısıtma yetersiz.</v>
          </cell>
          <cell r="N555" t="str">
            <v>Kontrol edildi. Sorun görülmedi.</v>
          </cell>
          <cell r="P555" t="str">
            <v>D-Arıza değil</v>
          </cell>
          <cell r="Q555" t="str">
            <v>B(Servisten çekmeye etki eden arıza)</v>
          </cell>
          <cell r="R555" t="str">
            <v>N.A(Yaralanma yok)</v>
          </cell>
          <cell r="S555" t="str">
            <v>(III) Farklı Araçlarda Tekrarlayan Arıza</v>
          </cell>
          <cell r="U555" t="str">
            <v>Tedarikçi</v>
          </cell>
          <cell r="V555" t="str">
            <v>ELTESAN ELEKTRO MEKANİK SOĞUTMA SAN</v>
          </cell>
          <cell r="W555" t="str">
            <v>Evet</v>
          </cell>
          <cell r="X555" t="str">
            <v>ELTESAN ELEKTRO MEKANİK SOĞUTMA SAN</v>
          </cell>
          <cell r="AD555" t="str">
            <v>*Arıza çözülecek</v>
          </cell>
          <cell r="AE555">
            <v>45624.354166666701</v>
          </cell>
          <cell r="AG555" t="str">
            <v/>
          </cell>
          <cell r="AH555" t="str">
            <v>KLIMA UNITESİ /Eltesan/Hispacold 41,5 kW</v>
          </cell>
          <cell r="AI555" t="str">
            <v>H500-7240</v>
          </cell>
          <cell r="AJ555">
            <v>1</v>
          </cell>
          <cell r="AL555" t="str">
            <v/>
          </cell>
          <cell r="AM555" t="str">
            <v/>
          </cell>
          <cell r="AP555" t="str">
            <v/>
          </cell>
          <cell r="AQ555" t="str">
            <v/>
          </cell>
          <cell r="AT555" t="str">
            <v/>
          </cell>
          <cell r="AV555" t="str">
            <v/>
          </cell>
          <cell r="AW555" t="str">
            <v/>
          </cell>
          <cell r="AX555" t="str">
            <v/>
          </cell>
          <cell r="AZ555">
            <v>1</v>
          </cell>
          <cell r="BA555">
            <v>45624.375</v>
          </cell>
        </row>
        <row r="556">
          <cell r="C556" t="str">
            <v>KAY5+6</v>
          </cell>
          <cell r="D556" t="str">
            <v>3876(5)</v>
          </cell>
          <cell r="E556" t="str">
            <v>MB</v>
          </cell>
          <cell r="F556">
            <v>103652</v>
          </cell>
          <cell r="G556" t="str">
            <v>BOZ-KAY5+6-FF-555</v>
          </cell>
          <cell r="H556">
            <v>45624.337500000001</v>
          </cell>
          <cell r="I556" t="str">
            <v>Hat/Line</v>
          </cell>
          <cell r="J556" t="str">
            <v>Müşteri</v>
          </cell>
          <cell r="L556" t="str">
            <v>ComboBox</v>
          </cell>
          <cell r="M556" t="str">
            <v>Kabin kliması kısa süre çalışıp duruyor.</v>
          </cell>
          <cell r="N556" t="str">
            <v>APC 2 devre dışı kalmış 380V beslemesi gelmiyordu. APC 2 devreye alındı.</v>
          </cell>
          <cell r="P556" t="str">
            <v>D-Arıza değil</v>
          </cell>
          <cell r="Q556" t="str">
            <v>B(Servisten çekmeye etki eden arıza)</v>
          </cell>
          <cell r="R556" t="str">
            <v>N.A(Yaralanma yok)</v>
          </cell>
          <cell r="S556" t="str">
            <v>(III) Farklı Araçlarda Tekrarlayan Arıza</v>
          </cell>
          <cell r="U556" t="str">
            <v>Tedarikçi</v>
          </cell>
          <cell r="V556" t="str">
            <v>MEDCOM SP. Z O.O.</v>
          </cell>
          <cell r="W556" t="str">
            <v>Evet</v>
          </cell>
          <cell r="X556" t="str">
            <v>MEDCOM SP. Z O.O.</v>
          </cell>
          <cell r="AD556" t="str">
            <v>*Ekipman değiştirilecek</v>
          </cell>
          <cell r="AE556">
            <v>45624.34375</v>
          </cell>
          <cell r="AG556" t="str">
            <v/>
          </cell>
          <cell r="AH556" t="str">
            <v>COMBO KUTUSU (+LHD) MEDCOM</v>
          </cell>
          <cell r="AI556" t="str">
            <v>P620-7023</v>
          </cell>
          <cell r="AJ556">
            <v>1</v>
          </cell>
          <cell r="AL556" t="str">
            <v/>
          </cell>
          <cell r="AM556" t="str">
            <v/>
          </cell>
          <cell r="AP556" t="str">
            <v/>
          </cell>
          <cell r="AQ556" t="str">
            <v/>
          </cell>
          <cell r="AT556" t="str">
            <v/>
          </cell>
          <cell r="AV556" t="str">
            <v/>
          </cell>
          <cell r="AW556" t="str">
            <v/>
          </cell>
          <cell r="AX556" t="str">
            <v/>
          </cell>
          <cell r="AZ556">
            <v>2</v>
          </cell>
          <cell r="BA556">
            <v>45624.4375</v>
          </cell>
        </row>
        <row r="557">
          <cell r="C557" t="str">
            <v>KAY5+6</v>
          </cell>
          <cell r="D557" t="str">
            <v>3875(4)</v>
          </cell>
          <cell r="E557" t="str">
            <v>RB</v>
          </cell>
          <cell r="F557">
            <v>113768</v>
          </cell>
          <cell r="G557" t="str">
            <v>BOZ-KAY5+6-FF-556</v>
          </cell>
          <cell r="H557">
            <v>45838.541666666701</v>
          </cell>
          <cell r="I557" t="str">
            <v>Depo/Depot</v>
          </cell>
          <cell r="J557" t="str">
            <v>BOZANKAYA - SSH</v>
          </cell>
          <cell r="L557" t="str">
            <v>PA/PIS/CCTV</v>
          </cell>
          <cell r="M557" t="str">
            <v>Ekrana görüntü gelmiyor</v>
          </cell>
          <cell r="N557" t="str">
            <v>Ekran değişimi yapıldı</v>
          </cell>
          <cell r="P557" t="str">
            <v>C-Uyarı, sürüş devamlılığı</v>
          </cell>
          <cell r="Q557" t="str">
            <v>C(Sisteme etki etmeyen arıza)</v>
          </cell>
          <cell r="R557" t="str">
            <v>N.A(Yaralanma yok)</v>
          </cell>
          <cell r="S557" t="str">
            <v>(III) Farklı Araçlarda Tekrarlayan Arıza</v>
          </cell>
          <cell r="U557" t="str">
            <v>Tedarikçi</v>
          </cell>
          <cell r="V557" t="str">
            <v>ATAK ULAŞIM SAN.TİC.LTD.ŞTİ.</v>
          </cell>
          <cell r="W557" t="str">
            <v>Evet</v>
          </cell>
          <cell r="X557" t="str">
            <v>ATAK ULAŞIM SAN.TİC.LTD.ŞTİ.</v>
          </cell>
          <cell r="AD557" t="str">
            <v>*Ekipman tamir edilecek</v>
          </cell>
          <cell r="AE557">
            <v>45838.552083333299</v>
          </cell>
          <cell r="AG557" t="str">
            <v/>
          </cell>
          <cell r="AH557" t="str">
            <v>28.6"  EKRAN</v>
          </cell>
          <cell r="AI557" t="str">
            <v>E840-7120</v>
          </cell>
          <cell r="AJ557">
            <v>1</v>
          </cell>
          <cell r="AL557" t="str">
            <v/>
          </cell>
          <cell r="AM557" t="str">
            <v/>
          </cell>
          <cell r="AP557" t="str">
            <v/>
          </cell>
          <cell r="AQ557" t="str">
            <v>202509010007</v>
          </cell>
          <cell r="AT557" t="str">
            <v/>
          </cell>
          <cell r="AV557" t="str">
            <v/>
          </cell>
          <cell r="AW557" t="str">
            <v/>
          </cell>
          <cell r="AX557" t="str">
            <v/>
          </cell>
          <cell r="AZ557">
            <v>2</v>
          </cell>
          <cell r="BA557">
            <v>45838.571643518502</v>
          </cell>
        </row>
        <row r="558">
          <cell r="C558" t="str">
            <v>KAY5+6</v>
          </cell>
          <cell r="D558" t="str">
            <v>3875(4)</v>
          </cell>
          <cell r="E558" t="str">
            <v>RB</v>
          </cell>
          <cell r="F558">
            <v>113768</v>
          </cell>
          <cell r="G558" t="str">
            <v>BOZ-KAY5+6-FF-557</v>
          </cell>
          <cell r="H558">
            <v>45838.541666666701</v>
          </cell>
          <cell r="I558" t="str">
            <v>Depo/Depot</v>
          </cell>
          <cell r="J558" t="str">
            <v>BOZANKAYA - SSH</v>
          </cell>
          <cell r="L558" t="str">
            <v>PA/PIS/CCTV</v>
          </cell>
          <cell r="M558" t="str">
            <v>Ekrana görüntü gelmiyor</v>
          </cell>
          <cell r="N558" t="str">
            <v>Ekran değişimi yapıldı</v>
          </cell>
          <cell r="P558" t="str">
            <v>C-Uyarı, sürüş devamlılığı</v>
          </cell>
          <cell r="Q558" t="str">
            <v>C(Sisteme etki etmeyen arıza)</v>
          </cell>
          <cell r="R558" t="str">
            <v>N.A(Yaralanma yok)</v>
          </cell>
          <cell r="S558" t="str">
            <v>(III) Farklı Araçlarda Tekrarlayan Arıza</v>
          </cell>
          <cell r="U558" t="str">
            <v>Tedarikçi</v>
          </cell>
          <cell r="V558" t="str">
            <v>ATAK ULAŞIM SAN.TİC.LTD.ŞTİ.</v>
          </cell>
          <cell r="W558" t="str">
            <v>Evet</v>
          </cell>
          <cell r="X558" t="str">
            <v>ATAK ULAŞIM SAN.TİC.LTD.ŞTİ.</v>
          </cell>
          <cell r="AD558" t="str">
            <v>*Ekipman tamir edilecek</v>
          </cell>
          <cell r="AE558">
            <v>45838.552083333299</v>
          </cell>
          <cell r="AG558" t="str">
            <v/>
          </cell>
          <cell r="AH558" t="str">
            <v>28.6"  EKRAN</v>
          </cell>
          <cell r="AI558" t="str">
            <v>E840-7120</v>
          </cell>
          <cell r="AJ558">
            <v>1</v>
          </cell>
          <cell r="AL558" t="str">
            <v/>
          </cell>
          <cell r="AM558" t="str">
            <v/>
          </cell>
          <cell r="AP558" t="str">
            <v/>
          </cell>
          <cell r="AQ558" t="str">
            <v>202509010010</v>
          </cell>
          <cell r="AT558" t="str">
            <v/>
          </cell>
          <cell r="AV558" t="str">
            <v/>
          </cell>
          <cell r="AW558" t="str">
            <v/>
          </cell>
          <cell r="AX558" t="str">
            <v/>
          </cell>
          <cell r="AZ558">
            <v>2</v>
          </cell>
          <cell r="BA558">
            <v>45838.573958333298</v>
          </cell>
        </row>
        <row r="559">
          <cell r="C559" t="str">
            <v>KAY5+6</v>
          </cell>
          <cell r="D559" t="str">
            <v>3875(4)</v>
          </cell>
          <cell r="E559" t="str">
            <v>RB</v>
          </cell>
          <cell r="F559">
            <v>113768</v>
          </cell>
          <cell r="G559" t="str">
            <v>BOZ-KAY5+6-FF-558</v>
          </cell>
          <cell r="H559">
            <v>45838.574675925898</v>
          </cell>
          <cell r="I559" t="str">
            <v>Depo/Depot</v>
          </cell>
          <cell r="J559" t="str">
            <v>BOZANKAYA - SSH</v>
          </cell>
          <cell r="L559" t="str">
            <v>PA/PIS/CCTV</v>
          </cell>
          <cell r="M559" t="str">
            <v>ekrana görüntü gelmiyor(Depomuzdaki revizyonlu ürün)</v>
          </cell>
          <cell r="N559" t="str">
            <v/>
          </cell>
          <cell r="P559" t="str">
            <v>C-Uyarı, sürüş devamlılığı</v>
          </cell>
          <cell r="Q559" t="str">
            <v>C(Sisteme etki etmeyen arıza)</v>
          </cell>
          <cell r="R559" t="str">
            <v>N.A(Yaralanma yok)</v>
          </cell>
          <cell r="S559" t="str">
            <v>(III) Farklı Araçlarda Tekrarlayan Arıza</v>
          </cell>
          <cell r="U559" t="str">
            <v>Tedarikçi</v>
          </cell>
          <cell r="V559" t="str">
            <v>ATAK ULAŞIM SAN.TİC.LTD.ŞTİ.</v>
          </cell>
          <cell r="W559" t="str">
            <v>Evet</v>
          </cell>
          <cell r="X559" t="str">
            <v>ATAK ULAŞIM SAN.TİC.LTD.ŞTİ.</v>
          </cell>
          <cell r="AD559" t="str">
            <v>*Ekipman tamir edilecek</v>
          </cell>
          <cell r="AE559">
            <v>45838.575486111098</v>
          </cell>
          <cell r="AG559" t="str">
            <v/>
          </cell>
          <cell r="AH559" t="str">
            <v>28.6"  EKRAN</v>
          </cell>
          <cell r="AI559" t="str">
            <v>E840-7120</v>
          </cell>
          <cell r="AJ559">
            <v>1</v>
          </cell>
          <cell r="AL559" t="str">
            <v/>
          </cell>
          <cell r="AM559" t="str">
            <v/>
          </cell>
          <cell r="AP559" t="str">
            <v/>
          </cell>
          <cell r="AQ559" t="str">
            <v/>
          </cell>
          <cell r="AT559" t="str">
            <v>1</v>
          </cell>
          <cell r="AV559" t="str">
            <v/>
          </cell>
          <cell r="AW559" t="str">
            <v/>
          </cell>
          <cell r="AX559" t="str">
            <v/>
          </cell>
          <cell r="AZ559" t="str">
            <v/>
          </cell>
          <cell r="BA559">
            <v>45838.575949074097</v>
          </cell>
        </row>
        <row r="560">
          <cell r="C560" t="str">
            <v>KAY5+6</v>
          </cell>
          <cell r="D560" t="str">
            <v>3881(10)</v>
          </cell>
          <cell r="E560" t="str">
            <v>P</v>
          </cell>
          <cell r="F560">
            <v>98708</v>
          </cell>
          <cell r="G560" t="str">
            <v>BOZ-KAY5+6-FF-559</v>
          </cell>
          <cell r="H560">
            <v>45840.208333333299</v>
          </cell>
          <cell r="I560" t="str">
            <v>Depo/Depot</v>
          </cell>
          <cell r="J560" t="str">
            <v>Müşteri</v>
          </cell>
          <cell r="L560" t="str">
            <v>Pantograf</v>
          </cell>
          <cell r="M560" t="str">
            <v>PANTOGRAF AŞAĞIDA TAKILI KALIYOR MANUEL KALDIRMA BOŞA DÖNÜYOR</v>
          </cell>
          <cell r="N560" t="str">
            <v>MANUEL AÇMA HALAT DEĞİŞİMİ YAPILDI</v>
          </cell>
          <cell r="P560" t="str">
            <v>A-Sürüşü engeller</v>
          </cell>
          <cell r="Q560" t="str">
            <v>A(Hareket etmeyi engelleyen arıza)</v>
          </cell>
          <cell r="R560" t="str">
            <v>N.A(Yaralanma yok)</v>
          </cell>
          <cell r="S560" t="str">
            <v>(II) Aynı Araçta Tekrarlayan Arıza</v>
          </cell>
          <cell r="U560" t="str">
            <v>Tedarikçi</v>
          </cell>
          <cell r="V560" t="str">
            <v>STEMMANN-POLSKA SP. Z O.O.</v>
          </cell>
          <cell r="W560" t="str">
            <v/>
          </cell>
          <cell r="X560" t="str">
            <v>STEMMANN-POLSKA SP. Z O.O.</v>
          </cell>
          <cell r="AD560" t="str">
            <v>*Ekipman değiştirilecek</v>
          </cell>
          <cell r="AE560">
            <v>45840.25</v>
          </cell>
          <cell r="AG560" t="str">
            <v/>
          </cell>
          <cell r="AH560" t="str">
            <v>PANTOGRAF MANUEL AÇMA HİDROLİK HORTUM</v>
          </cell>
          <cell r="AI560" t="str">
            <v>P710-7013</v>
          </cell>
          <cell r="AJ560">
            <v>1</v>
          </cell>
          <cell r="AL560" t="str">
            <v/>
          </cell>
          <cell r="AM560" t="str">
            <v/>
          </cell>
          <cell r="AP560" t="str">
            <v/>
          </cell>
          <cell r="AQ560" t="str">
            <v/>
          </cell>
          <cell r="AT560" t="str">
            <v>2</v>
          </cell>
          <cell r="AV560" t="str">
            <v/>
          </cell>
          <cell r="AW560" t="str">
            <v/>
          </cell>
          <cell r="AX560" t="str">
            <v/>
          </cell>
          <cell r="AZ560" t="str">
            <v/>
          </cell>
          <cell r="BA560">
            <v>45840.375</v>
          </cell>
        </row>
        <row r="561">
          <cell r="C561" t="str">
            <v>KAY5+6</v>
          </cell>
          <cell r="D561" t="str">
            <v>3881(10)</v>
          </cell>
          <cell r="E561" t="str">
            <v>RB</v>
          </cell>
          <cell r="F561">
            <v>98715</v>
          </cell>
          <cell r="G561" t="str">
            <v>BOZ-KAY5+6-FF-560</v>
          </cell>
          <cell r="H561">
            <v>45846.25</v>
          </cell>
          <cell r="I561" t="str">
            <v>Depo/Depot</v>
          </cell>
          <cell r="J561" t="str">
            <v>BOZANKAYA - SSH</v>
          </cell>
          <cell r="L561" t="str">
            <v>HVAC Yolcu</v>
          </cell>
          <cell r="M561" t="str">
            <v>CAN-2  HATTI KIRMIZI GÖRÜNÜYOR</v>
          </cell>
          <cell r="N561" t="str">
            <v>MASTERCARD DEĞİŞİMİ YAPILDI</v>
          </cell>
          <cell r="P561" t="str">
            <v>D-Arıza değil</v>
          </cell>
          <cell r="Q561" t="str">
            <v>B(Servisten çekmeye etki eden arıza)</v>
          </cell>
          <cell r="R561" t="str">
            <v>N.A(Yaralanma yok)</v>
          </cell>
          <cell r="S561" t="str">
            <v>(II) Aynı Araçta Tekrarlayan Arıza</v>
          </cell>
          <cell r="U561" t="str">
            <v>Tedarikçi</v>
          </cell>
          <cell r="V561" t="str">
            <v>ELTESAN ELEKTRO MEKANİK SOĞUTMA SAN</v>
          </cell>
          <cell r="W561" t="str">
            <v/>
          </cell>
          <cell r="X561" t="str">
            <v>ELTESAN ELEKTRO MEKANİK SOĞUTMA SAN</v>
          </cell>
          <cell r="AD561" t="str">
            <v>*Arıza çözülecek</v>
          </cell>
          <cell r="AE561">
            <v>45846.25</v>
          </cell>
          <cell r="AG561" t="str">
            <v/>
          </cell>
          <cell r="AH561" t="str">
            <v>MASTER KONTROL ÜNİTESİ</v>
          </cell>
          <cell r="AI561" t="str">
            <v>H500-9751</v>
          </cell>
          <cell r="AJ561">
            <v>1</v>
          </cell>
          <cell r="AL561" t="str">
            <v/>
          </cell>
          <cell r="AM561" t="str">
            <v/>
          </cell>
          <cell r="AP561" t="str">
            <v/>
          </cell>
          <cell r="AQ561" t="str">
            <v/>
          </cell>
          <cell r="AT561" t="str">
            <v>2</v>
          </cell>
          <cell r="AV561" t="str">
            <v>38-HBR-25-272</v>
          </cell>
          <cell r="AW561" t="str">
            <v/>
          </cell>
          <cell r="AX561" t="str">
            <v/>
          </cell>
          <cell r="AZ561" t="str">
            <v/>
          </cell>
          <cell r="BA561">
            <v>45908.5</v>
          </cell>
        </row>
        <row r="562">
          <cell r="C562" t="str">
            <v>KAY5+6</v>
          </cell>
          <cell r="D562" t="str">
            <v>3878(7)</v>
          </cell>
          <cell r="E562" t="str">
            <v>RA , RB</v>
          </cell>
          <cell r="F562">
            <v>83477</v>
          </cell>
          <cell r="G562" t="str">
            <v>BOZ-KAY5+6-FF-561</v>
          </cell>
          <cell r="H562">
            <v>45635.822916666701</v>
          </cell>
          <cell r="I562" t="str">
            <v>Hat/Line</v>
          </cell>
          <cell r="J562" t="str">
            <v>Müşteri</v>
          </cell>
          <cell r="L562" t="str">
            <v>HVAC Yolcu</v>
          </cell>
          <cell r="M562" t="str">
            <v>YOLCU ŞİKAYETİ YOLCU BÖLÜMÜ ÇOK SOĞUK</v>
          </cell>
          <cell r="N562" t="str">
            <v>ARAÇ KONTROL EDİLDİ. ARACIN TÜM BÖLÜMLERİ ISITMA YAPIYOR.</v>
          </cell>
          <cell r="P562" t="str">
            <v>D-Arıza değil</v>
          </cell>
          <cell r="Q562" t="str">
            <v>B(Servisten çekmeye etki eden arıza)</v>
          </cell>
          <cell r="R562" t="str">
            <v>N.A(Yaralanma yok)</v>
          </cell>
          <cell r="S562" t="str">
            <v>(III) Farklı Araçlarda Tekrarlayan Arıza</v>
          </cell>
          <cell r="U562" t="str">
            <v>Tedarikçi</v>
          </cell>
          <cell r="V562" t="str">
            <v>ELTESAN ELEKTRO MEKANİK SOĞUTMA SAN</v>
          </cell>
          <cell r="W562" t="str">
            <v>Evet</v>
          </cell>
          <cell r="X562" t="str">
            <v>ELTESAN ELEKTRO MEKANİK SOĞUTMA SAN</v>
          </cell>
          <cell r="AD562" t="str">
            <v>*Arıza çözülecek</v>
          </cell>
          <cell r="AE562">
            <v>45636.208333333299</v>
          </cell>
          <cell r="AG562" t="str">
            <v/>
          </cell>
          <cell r="AH562" t="str">
            <v>KLIMA UNITESİ /Eltesan/Hispacold 41,5 kW</v>
          </cell>
          <cell r="AI562" t="str">
            <v>H500-7240</v>
          </cell>
          <cell r="AJ562">
            <v>1</v>
          </cell>
          <cell r="AL562" t="str">
            <v/>
          </cell>
          <cell r="AM562" t="str">
            <v/>
          </cell>
          <cell r="AP562" t="str">
            <v/>
          </cell>
          <cell r="AQ562" t="str">
            <v/>
          </cell>
          <cell r="AT562" t="str">
            <v/>
          </cell>
          <cell r="AV562" t="str">
            <v/>
          </cell>
          <cell r="AW562" t="str">
            <v/>
          </cell>
          <cell r="AX562" t="str">
            <v/>
          </cell>
          <cell r="AZ562">
            <v>1</v>
          </cell>
          <cell r="BA562">
            <v>45636.25</v>
          </cell>
        </row>
        <row r="563">
          <cell r="C563" t="str">
            <v>KAY5+6</v>
          </cell>
          <cell r="D563" t="str">
            <v>3876(5)</v>
          </cell>
          <cell r="E563" t="str">
            <v>MA</v>
          </cell>
          <cell r="F563">
            <v>103927</v>
          </cell>
          <cell r="G563" t="str">
            <v>BOZ-KAY5+6-FF-562</v>
          </cell>
          <cell r="H563">
            <v>45623.400694444397</v>
          </cell>
          <cell r="I563" t="str">
            <v>Hat/Line</v>
          </cell>
          <cell r="J563" t="str">
            <v>Müşteri</v>
          </cell>
          <cell r="L563" t="str">
            <v>ComboBox</v>
          </cell>
          <cell r="M563" t="str">
            <v>KABİN KLİMASI 1 DAKİKA ÇALIŞIP TEKRAR DURUYOR.</v>
          </cell>
          <cell r="N563" t="str">
            <v>ARACIN APC ÇALIŞMIYORDU. ARAÇ RESETLENDİ. SORUN GİDERİLDİ.</v>
          </cell>
          <cell r="P563" t="str">
            <v>B-Hız veya güç azalması</v>
          </cell>
          <cell r="Q563" t="str">
            <v>B(Servisten çekmeye etki eden arıza)</v>
          </cell>
          <cell r="R563" t="str">
            <v>N.A(Yaralanma yok)</v>
          </cell>
          <cell r="S563" t="str">
            <v>(III) Farklı Araçlarda Tekrarlayan Arıza</v>
          </cell>
          <cell r="U563" t="str">
            <v>Tedarikçi</v>
          </cell>
          <cell r="V563" t="str">
            <v>MEDCOM SP. Z O.O.</v>
          </cell>
          <cell r="W563" t="str">
            <v>Evet</v>
          </cell>
          <cell r="X563" t="str">
            <v>MEDCOM SP. Z O.O.</v>
          </cell>
          <cell r="AD563" t="str">
            <v>*Arıza çözülecek</v>
          </cell>
          <cell r="AE563">
            <v>45623.416666666701</v>
          </cell>
          <cell r="AG563" t="str">
            <v/>
          </cell>
          <cell r="AH563" t="str">
            <v>COMBO KUTUSU (+LHD) MEDCOM</v>
          </cell>
          <cell r="AI563" t="str">
            <v>P620-7023</v>
          </cell>
          <cell r="AJ563">
            <v>1</v>
          </cell>
          <cell r="AL563" t="str">
            <v/>
          </cell>
          <cell r="AM563" t="str">
            <v/>
          </cell>
          <cell r="AP563" t="str">
            <v/>
          </cell>
          <cell r="AQ563" t="str">
            <v/>
          </cell>
          <cell r="AT563" t="str">
            <v/>
          </cell>
          <cell r="AV563" t="str">
            <v/>
          </cell>
          <cell r="AW563" t="str">
            <v/>
          </cell>
          <cell r="AX563" t="str">
            <v/>
          </cell>
          <cell r="AZ563">
            <v>2</v>
          </cell>
          <cell r="BA563">
            <v>45623.458333333299</v>
          </cell>
        </row>
        <row r="564">
          <cell r="C564" t="str">
            <v>KAY5+6</v>
          </cell>
          <cell r="D564" t="str">
            <v>3878(7)</v>
          </cell>
          <cell r="E564" t="str">
            <v>MA , MB , RA , RB , P</v>
          </cell>
          <cell r="F564">
            <v>82090</v>
          </cell>
          <cell r="G564" t="str">
            <v>BOZ-KAY5+6-FF-563</v>
          </cell>
          <cell r="H564">
            <v>45630.611111111102</v>
          </cell>
          <cell r="I564" t="str">
            <v>Hat/Line</v>
          </cell>
          <cell r="J564" t="str">
            <v>Müşteri</v>
          </cell>
          <cell r="L564" t="str">
            <v>PA/PIS/CCTV</v>
          </cell>
          <cell r="M564" t="str">
            <v>03.12.2024 TARİHİNDE YAPILAN SAHA DENETİMİNDE 3878 NOLU ARACIN SAAT 13:54'TE KAPI ÜSTÜ EKRANLARININ ÇALIŞMADIĞI TESPİT EDİLMİŞTİR.</v>
          </cell>
          <cell r="N564" t="str">
            <v>KAPI ÜSTÜ EKRANLAR ÇALIŞIYORDU. KAPI ÜSTÜ EKRAN BİLGİSAYARI RESETLENDİ. DÜZELDİ.</v>
          </cell>
          <cell r="P564" t="str">
            <v>D-Arıza değil</v>
          </cell>
          <cell r="Q564" t="str">
            <v>B(Servisten çekmeye etki eden arıza)</v>
          </cell>
          <cell r="R564" t="str">
            <v>N.A(Yaralanma yok)</v>
          </cell>
          <cell r="S564" t="str">
            <v>(III) Farklı Araçlarda Tekrarlayan Arıza</v>
          </cell>
          <cell r="U564" t="str">
            <v>Tedarikçi</v>
          </cell>
          <cell r="V564" t="str">
            <v>ATAK ULAŞIM SAN.TİC.LTD.ŞTİ.</v>
          </cell>
          <cell r="W564" t="str">
            <v>Evet</v>
          </cell>
          <cell r="X564" t="str">
            <v>ATAK ULAŞIM SAN.TİC.LTD.ŞTİ.</v>
          </cell>
          <cell r="AD564" t="str">
            <v>*Arıza çözülecek</v>
          </cell>
          <cell r="AE564">
            <v>45630.645833333299</v>
          </cell>
          <cell r="AG564" t="str">
            <v/>
          </cell>
          <cell r="AH564" t="str">
            <v>STRETCH LCD EKRAN</v>
          </cell>
          <cell r="AI564" t="str">
            <v>E410-7003</v>
          </cell>
          <cell r="AJ564">
            <v>12</v>
          </cell>
          <cell r="AL564" t="str">
            <v/>
          </cell>
          <cell r="AM564" t="str">
            <v/>
          </cell>
          <cell r="AP564" t="str">
            <v/>
          </cell>
          <cell r="AQ564" t="str">
            <v/>
          </cell>
          <cell r="AT564" t="str">
            <v/>
          </cell>
          <cell r="AV564" t="str">
            <v/>
          </cell>
          <cell r="AW564" t="str">
            <v/>
          </cell>
          <cell r="AX564" t="str">
            <v/>
          </cell>
          <cell r="AZ564">
            <v>2</v>
          </cell>
          <cell r="BA564">
            <v>45630.666666666701</v>
          </cell>
        </row>
        <row r="565">
          <cell r="C565" t="str">
            <v>KAY5+6</v>
          </cell>
          <cell r="D565" t="str">
            <v>3873(2)</v>
          </cell>
          <cell r="E565" t="str">
            <v>MA , RA</v>
          </cell>
          <cell r="F565">
            <v>110255</v>
          </cell>
          <cell r="G565" t="str">
            <v>BOZ-KAY5+6-FF-564</v>
          </cell>
          <cell r="H565">
            <v>45630.732638888898</v>
          </cell>
          <cell r="I565" t="str">
            <v>Hat/Line</v>
          </cell>
          <cell r="J565" t="str">
            <v>Müşteri</v>
          </cell>
          <cell r="L565" t="str">
            <v>HVAC Sürücü</v>
          </cell>
          <cell r="M565" t="str">
            <v>KABİN KLİMASI DEVREYE GİRMİYOR.</v>
          </cell>
          <cell r="N565" t="str">
            <v>CA KABİN SOĞUKTU. RA STATİK DEVREDEN ÇIKTIĞI İÇİN ISITMA YAPMIYORDU. ARAÇ RESETLENDİ ISITMA YAPIYOR.</v>
          </cell>
          <cell r="P565" t="str">
            <v>B-Hız veya güç azalması</v>
          </cell>
          <cell r="Q565" t="str">
            <v>B(Servisten çekmeye etki eden arıza)</v>
          </cell>
          <cell r="R565" t="str">
            <v>N.A(Yaralanma yok)</v>
          </cell>
          <cell r="S565" t="str">
            <v>(III) Farklı Araçlarda Tekrarlayan Arıza</v>
          </cell>
          <cell r="U565" t="str">
            <v>Tedarikçi</v>
          </cell>
          <cell r="V565" t="str">
            <v>MEDCOM SP. Z O.O.</v>
          </cell>
          <cell r="W565" t="str">
            <v>Evet</v>
          </cell>
          <cell r="X565" t="str">
            <v>MEDCOM SP. Z O.O.</v>
          </cell>
          <cell r="AD565" t="str">
            <v>*Arıza çözülecek</v>
          </cell>
          <cell r="AE565">
            <v>45630.75</v>
          </cell>
          <cell r="AG565" t="str">
            <v/>
          </cell>
          <cell r="AH565" t="str">
            <v>COMBO KUTUSU (+LHD) MEDCOM</v>
          </cell>
          <cell r="AI565" t="str">
            <v>P620-7023</v>
          </cell>
          <cell r="AJ565">
            <v>1</v>
          </cell>
          <cell r="AL565" t="str">
            <v/>
          </cell>
          <cell r="AM565" t="str">
            <v/>
          </cell>
          <cell r="AP565" t="str">
            <v/>
          </cell>
          <cell r="AQ565" t="str">
            <v/>
          </cell>
          <cell r="AT565" t="str">
            <v/>
          </cell>
          <cell r="AV565" t="str">
            <v/>
          </cell>
          <cell r="AW565" t="str">
            <v/>
          </cell>
          <cell r="AX565" t="str">
            <v/>
          </cell>
          <cell r="AZ565">
            <v>2</v>
          </cell>
          <cell r="BA565">
            <v>45630.770833333299</v>
          </cell>
        </row>
        <row r="566">
          <cell r="C566" t="str">
            <v>KAY5+6</v>
          </cell>
          <cell r="D566" t="str">
            <v>3878(7)</v>
          </cell>
          <cell r="E566" t="str">
            <v>MA</v>
          </cell>
          <cell r="F566">
            <v>84785</v>
          </cell>
          <cell r="G566" t="str">
            <v>BOZ-KAY5+6-FF-565</v>
          </cell>
          <cell r="H566">
            <v>45644.146527777797</v>
          </cell>
          <cell r="I566" t="str">
            <v>Hat/Line</v>
          </cell>
          <cell r="J566" t="str">
            <v>Müşteri</v>
          </cell>
          <cell r="L566" t="str">
            <v>HVAC Sürücü</v>
          </cell>
          <cell r="M566" t="str">
            <v>KABİN KLİMASI 2 DK AÇIK KALIYOR KAPANIYOR.</v>
          </cell>
          <cell r="N566" t="str">
            <v>CA KABİN KLİMASI ISITMA YAPIYOR SORUN GÖRÜLMEDİ</v>
          </cell>
          <cell r="P566" t="str">
            <v>D-Arıza değil</v>
          </cell>
          <cell r="Q566" t="str">
            <v>B(Servisten çekmeye etki eden arıza)</v>
          </cell>
          <cell r="R566" t="str">
            <v>N.A(Yaralanma yok)</v>
          </cell>
          <cell r="S566" t="str">
            <v>(III) Farklı Araçlarda Tekrarlayan Arıza</v>
          </cell>
          <cell r="U566" t="str">
            <v>Tedarikçi</v>
          </cell>
          <cell r="V566" t="str">
            <v>ELTESAN ELEKTRO MEKANİK SOĞUTMA SAN</v>
          </cell>
          <cell r="W566" t="str">
            <v>Evet</v>
          </cell>
          <cell r="X566" t="str">
            <v>ELTESAN ELEKTRO MEKANİK SOĞUTMA SAN</v>
          </cell>
          <cell r="AD566" t="str">
            <v>*Arıza çözülecek</v>
          </cell>
          <cell r="AE566">
            <v>45644.208333333299</v>
          </cell>
          <cell r="AG566" t="str">
            <v/>
          </cell>
          <cell r="AH566" t="str">
            <v>KLIMA UNITESİ /Eltesan/Hispacold 41,5 kW</v>
          </cell>
          <cell r="AI566" t="str">
            <v>H500-7240</v>
          </cell>
          <cell r="AJ566">
            <v>1</v>
          </cell>
          <cell r="AL566" t="str">
            <v/>
          </cell>
          <cell r="AM566" t="str">
            <v/>
          </cell>
          <cell r="AP566" t="str">
            <v/>
          </cell>
          <cell r="AQ566" t="str">
            <v/>
          </cell>
          <cell r="AT566" t="str">
            <v/>
          </cell>
          <cell r="AV566" t="str">
            <v/>
          </cell>
          <cell r="AW566" t="str">
            <v/>
          </cell>
          <cell r="AX566" t="str">
            <v/>
          </cell>
          <cell r="AZ566">
            <v>2</v>
          </cell>
          <cell r="BA566">
            <v>45644.25</v>
          </cell>
        </row>
        <row r="567">
          <cell r="C567" t="str">
            <v>KAY5+6</v>
          </cell>
          <cell r="D567" t="str">
            <v>3875(4)</v>
          </cell>
          <cell r="E567" t="str">
            <v>MB</v>
          </cell>
          <cell r="F567">
            <v>82049</v>
          </cell>
          <cell r="G567" t="str">
            <v>BOZ-KAY5+6-FF-566</v>
          </cell>
          <cell r="H567">
            <v>45642.881249999999</v>
          </cell>
          <cell r="I567" t="str">
            <v>Hat/Line</v>
          </cell>
          <cell r="J567" t="str">
            <v>Müşteri</v>
          </cell>
          <cell r="L567" t="str">
            <v>PA/PIS/CCTV</v>
          </cell>
          <cell r="M567" t="str">
            <v>16.12.2024 TARİHİNDE YAPILAN SAHA DENETİMİNDE 3875-B NOLU ARACIN SAAT 14:05'TE 2. KAPI ÜSTÜ EKRANIN ÇALIŞMADIĞI TESPİT EDİLMİŞTİR.</v>
          </cell>
          <cell r="N567" t="str">
            <v>KAPI ÜSTÜ DİSPLAYDEN ARIZALILAR SÖKÜLDÜ 3872 DEN ALINDI 1-3-6-9-11 NOLU KAPI ÜSTÜ EKRAN VE 4 ADET ORTA EKRAN DEĞİŞİMİ YAPILDI.</v>
          </cell>
          <cell r="P567" t="str">
            <v>D-Arıza değil</v>
          </cell>
          <cell r="Q567" t="str">
            <v>B(Servisten çekmeye etki eden arıza)</v>
          </cell>
          <cell r="R567" t="str">
            <v>N.A(Yaralanma yok)</v>
          </cell>
          <cell r="S567" t="str">
            <v>(III) Farklı Araçlarda Tekrarlayan Arıza</v>
          </cell>
          <cell r="U567" t="str">
            <v>Tedarikçi</v>
          </cell>
          <cell r="V567" t="str">
            <v>ATAK ULAŞIM SAN.TİC.LTD.ŞTİ.</v>
          </cell>
          <cell r="W567" t="str">
            <v>Evet</v>
          </cell>
          <cell r="X567" t="str">
            <v>ATAK ULAŞIM SAN.TİC.LTD.ŞTİ.</v>
          </cell>
          <cell r="AD567" t="str">
            <v>*Ekipman değiştirilecek</v>
          </cell>
          <cell r="AE567">
            <v>45643.208333333299</v>
          </cell>
          <cell r="AG567" t="str">
            <v/>
          </cell>
          <cell r="AH567" t="str">
            <v>STRETCH LCD EKRAN</v>
          </cell>
          <cell r="AI567" t="str">
            <v>E410-7003</v>
          </cell>
          <cell r="AJ567">
            <v>4</v>
          </cell>
          <cell r="AL567" t="str">
            <v/>
          </cell>
          <cell r="AM567" t="str">
            <v/>
          </cell>
          <cell r="AP567" t="str">
            <v/>
          </cell>
          <cell r="AQ567" t="str">
            <v/>
          </cell>
          <cell r="AT567" t="str">
            <v/>
          </cell>
          <cell r="AV567" t="str">
            <v/>
          </cell>
          <cell r="AW567" t="str">
            <v/>
          </cell>
          <cell r="AX567" t="str">
            <v/>
          </cell>
          <cell r="AZ567">
            <v>2</v>
          </cell>
          <cell r="BA567">
            <v>45643.375</v>
          </cell>
        </row>
        <row r="568">
          <cell r="C568" t="str">
            <v>KAY5+6</v>
          </cell>
          <cell r="D568" t="str">
            <v>3882(11)</v>
          </cell>
          <cell r="E568" t="str">
            <v>MA , MB , RA , RB , P</v>
          </cell>
          <cell r="F568">
            <v>44793</v>
          </cell>
          <cell r="G568" t="str">
            <v>BOZ-KAY5+6-FF-567</v>
          </cell>
          <cell r="H568">
            <v>45643.495138888902</v>
          </cell>
          <cell r="I568" t="str">
            <v>Hat/Line</v>
          </cell>
          <cell r="J568" t="str">
            <v>Müşteri</v>
          </cell>
          <cell r="L568" t="str">
            <v>PA/PIS/CCTV</v>
          </cell>
          <cell r="M568" t="str">
            <v>3882 NOLU ARACIN KAPI ÜSTÜ EKRANLAR ÇALIŞMIYOR. RSİ HİZMET KALİTESİNDEN ŞİKAYET GELDİ.</v>
          </cell>
          <cell r="N568" t="str">
            <v>ARAÇ RESETLENDİ ROTA KURULDU KAPI ÜSTÜ EKRANLAR AKTİF ÇALIŞIYOR.</v>
          </cell>
          <cell r="P568" t="str">
            <v>D-Arıza değil</v>
          </cell>
          <cell r="Q568" t="str">
            <v>B(Servisten çekmeye etki eden arıza)</v>
          </cell>
          <cell r="R568" t="str">
            <v>N.A(Yaralanma yok)</v>
          </cell>
          <cell r="S568" t="str">
            <v>(III) Farklı Araçlarda Tekrarlayan Arıza</v>
          </cell>
          <cell r="U568" t="str">
            <v>Tedarikçi</v>
          </cell>
          <cell r="V568" t="str">
            <v>ATAK ULAŞIM SAN.TİC.LTD.ŞTİ.</v>
          </cell>
          <cell r="W568" t="str">
            <v>Evet</v>
          </cell>
          <cell r="X568" t="str">
            <v>ATAK ULAŞIM SAN.TİC.LTD.ŞTİ.</v>
          </cell>
          <cell r="AD568" t="str">
            <v>*Arıza çözülecek</v>
          </cell>
          <cell r="AE568">
            <v>45643.5</v>
          </cell>
          <cell r="AG568" t="str">
            <v/>
          </cell>
          <cell r="AH568" t="str">
            <v>STRETCH LCD EKRAN</v>
          </cell>
          <cell r="AI568" t="str">
            <v>E410-7003</v>
          </cell>
          <cell r="AJ568">
            <v>12</v>
          </cell>
          <cell r="AL568" t="str">
            <v/>
          </cell>
          <cell r="AM568" t="str">
            <v/>
          </cell>
          <cell r="AP568" t="str">
            <v/>
          </cell>
          <cell r="AQ568" t="str">
            <v/>
          </cell>
          <cell r="AT568" t="str">
            <v/>
          </cell>
          <cell r="AV568" t="str">
            <v/>
          </cell>
          <cell r="AW568" t="str">
            <v/>
          </cell>
          <cell r="AX568" t="str">
            <v/>
          </cell>
          <cell r="AZ568">
            <v>2</v>
          </cell>
          <cell r="BA568">
            <v>45643.541666666701</v>
          </cell>
        </row>
        <row r="569">
          <cell r="C569" t="str">
            <v>KAY5+6</v>
          </cell>
          <cell r="D569" t="str">
            <v>3881(10)</v>
          </cell>
          <cell r="E569" t="str">
            <v>MA , MB , RA , RB , P</v>
          </cell>
          <cell r="F569">
            <v>58000</v>
          </cell>
          <cell r="G569" t="str">
            <v>BOZ-KAY5+6-FF-568</v>
          </cell>
          <cell r="H569">
            <v>45643.531944444403</v>
          </cell>
          <cell r="I569" t="str">
            <v>Hat/Line</v>
          </cell>
          <cell r="J569" t="str">
            <v>Müşteri</v>
          </cell>
          <cell r="L569" t="str">
            <v>PA/PIS/CCTV</v>
          </cell>
          <cell r="M569" t="str">
            <v>3881 NOLU ARACIN KAPI ÜSTÜ EKRANLAR ÇALIŞMIYOR.</v>
          </cell>
          <cell r="N569" t="str">
            <v>ARAÇ RESETLENDİ. ROTA KURULDU KAPI ÜSTLERİ AKTİF ÇALIŞIYOR.</v>
          </cell>
          <cell r="P569" t="str">
            <v>D-Arıza değil</v>
          </cell>
          <cell r="Q569" t="str">
            <v>B(Servisten çekmeye etki eden arıza)</v>
          </cell>
          <cell r="R569" t="str">
            <v>N.A(Yaralanma yok)</v>
          </cell>
          <cell r="S569" t="str">
            <v>(III) Farklı Araçlarda Tekrarlayan Arıza</v>
          </cell>
          <cell r="U569" t="str">
            <v>Tedarikçi</v>
          </cell>
          <cell r="V569" t="str">
            <v>ATAK ULAŞIM SAN.TİC.LTD.ŞTİ.</v>
          </cell>
          <cell r="W569" t="str">
            <v>Evet</v>
          </cell>
          <cell r="X569" t="str">
            <v>ATAK ULAŞIM SAN.TİC.LTD.ŞTİ.</v>
          </cell>
          <cell r="AD569" t="str">
            <v>*Arıza çözülecek</v>
          </cell>
          <cell r="AE569">
            <v>45643.541666666701</v>
          </cell>
          <cell r="AG569" t="str">
            <v/>
          </cell>
          <cell r="AH569" t="str">
            <v>STRETCH LCD EKRAN</v>
          </cell>
          <cell r="AI569" t="str">
            <v>E410-7003</v>
          </cell>
          <cell r="AJ569">
            <v>12</v>
          </cell>
          <cell r="AL569" t="str">
            <v/>
          </cell>
          <cell r="AM569" t="str">
            <v/>
          </cell>
          <cell r="AP569" t="str">
            <v/>
          </cell>
          <cell r="AQ569" t="str">
            <v/>
          </cell>
          <cell r="AT569" t="str">
            <v/>
          </cell>
          <cell r="AV569" t="str">
            <v/>
          </cell>
          <cell r="AW569" t="str">
            <v/>
          </cell>
          <cell r="AX569" t="str">
            <v/>
          </cell>
          <cell r="AZ569">
            <v>2</v>
          </cell>
          <cell r="BA569">
            <v>45643.583333333299</v>
          </cell>
        </row>
        <row r="570">
          <cell r="C570" t="str">
            <v>KAY5+6</v>
          </cell>
          <cell r="D570" t="str">
            <v>3874(3)</v>
          </cell>
          <cell r="E570" t="str">
            <v>MA</v>
          </cell>
          <cell r="F570">
            <v>111309</v>
          </cell>
          <cell r="G570" t="str">
            <v>BOZ-KAY5+6-FF-569</v>
          </cell>
          <cell r="H570">
            <v>45632.2944444444</v>
          </cell>
          <cell r="I570" t="str">
            <v>Hat/Line</v>
          </cell>
          <cell r="J570" t="str">
            <v>Müşteri</v>
          </cell>
          <cell r="L570" t="str">
            <v>HVAC Sürücü</v>
          </cell>
          <cell r="M570" t="str">
            <v>KABİN KLİMALARI SOĞUK ÇALIŞMIYOR.</v>
          </cell>
          <cell r="N570" t="str">
            <v>SENSÖR REVİZYONU YAPILDI.</v>
          </cell>
          <cell r="P570" t="str">
            <v>D-Arıza değil</v>
          </cell>
          <cell r="Q570" t="str">
            <v>B(Servisten çekmeye etki eden arıza)</v>
          </cell>
          <cell r="R570" t="str">
            <v>N.A(Yaralanma yok)</v>
          </cell>
          <cell r="S570" t="str">
            <v>(III) Farklı Araçlarda Tekrarlayan Arıza</v>
          </cell>
          <cell r="U570" t="str">
            <v>Tedarikçi</v>
          </cell>
          <cell r="V570" t="str">
            <v>ELTESAN ELEKTRO MEKANİK SOĞUTMA SAN</v>
          </cell>
          <cell r="W570" t="str">
            <v>Evet</v>
          </cell>
          <cell r="X570" t="str">
            <v>ELTESAN ELEKTRO MEKANİK SOĞUTMA SAN</v>
          </cell>
          <cell r="AD570" t="str">
            <v>*Arıza çözülecek</v>
          </cell>
          <cell r="AE570">
            <v>45632.3125</v>
          </cell>
          <cell r="AG570" t="str">
            <v/>
          </cell>
          <cell r="AH570" t="str">
            <v>KLIMA UNITESİ /Eltesan/Hispacold 41,5 kW</v>
          </cell>
          <cell r="AI570" t="str">
            <v>H500-7240</v>
          </cell>
          <cell r="AJ570">
            <v>1</v>
          </cell>
          <cell r="AL570" t="str">
            <v/>
          </cell>
          <cell r="AM570" t="str">
            <v/>
          </cell>
          <cell r="AP570" t="str">
            <v/>
          </cell>
          <cell r="AQ570" t="str">
            <v/>
          </cell>
          <cell r="AT570" t="str">
            <v/>
          </cell>
          <cell r="AV570" t="str">
            <v/>
          </cell>
          <cell r="AW570" t="str">
            <v/>
          </cell>
          <cell r="AX570" t="str">
            <v/>
          </cell>
          <cell r="AZ570">
            <v>2</v>
          </cell>
          <cell r="BA570">
            <v>45632.5</v>
          </cell>
        </row>
        <row r="571">
          <cell r="C571" t="str">
            <v>KAY5+6</v>
          </cell>
          <cell r="D571" t="str">
            <v>3880(9)</v>
          </cell>
          <cell r="E571" t="str">
            <v>MB</v>
          </cell>
          <cell r="F571">
            <v>66287</v>
          </cell>
          <cell r="G571" t="str">
            <v>BOZ-KAY5+6-FF-570</v>
          </cell>
          <cell r="H571">
            <v>45644.462500000001</v>
          </cell>
          <cell r="I571" t="str">
            <v>Hat/Line</v>
          </cell>
          <cell r="J571" t="str">
            <v>Müşteri</v>
          </cell>
          <cell r="L571" t="str">
            <v>PA/PIS/CCTV</v>
          </cell>
          <cell r="M571" t="str">
            <v>11 NOLU KAPI ÜZERİNDEİ BİLGİLENDİRME EKRANI ÇALIŞMIYOR.</v>
          </cell>
          <cell r="N571" t="str">
            <v>KONTROL EDİLDİ, PROBLEM GÖRÜLMEDİ.</v>
          </cell>
          <cell r="P571" t="str">
            <v>D-Arıza değil</v>
          </cell>
          <cell r="Q571" t="str">
            <v>B(Servisten çekmeye etki eden arıza)</v>
          </cell>
          <cell r="R571" t="str">
            <v>N.A(Yaralanma yok)</v>
          </cell>
          <cell r="S571" t="str">
            <v>(III) Farklı Araçlarda Tekrarlayan Arıza</v>
          </cell>
          <cell r="U571" t="str">
            <v>Tedarikçi</v>
          </cell>
          <cell r="V571" t="str">
            <v>ATAK ULAŞIM SAN.TİC.LTD.ŞTİ.</v>
          </cell>
          <cell r="W571" t="str">
            <v>Evet</v>
          </cell>
          <cell r="X571" t="str">
            <v>ATAK ULAŞIM SAN.TİC.LTD.ŞTİ.</v>
          </cell>
          <cell r="AD571" t="str">
            <v>*Arıza çözülecek</v>
          </cell>
          <cell r="AE571">
            <v>45644.481249999997</v>
          </cell>
          <cell r="AG571" t="str">
            <v/>
          </cell>
          <cell r="AH571" t="str">
            <v>STRETCH LCD EKRAN</v>
          </cell>
          <cell r="AI571" t="str">
            <v>E410-7003</v>
          </cell>
          <cell r="AJ571">
            <v>1</v>
          </cell>
          <cell r="AL571" t="str">
            <v/>
          </cell>
          <cell r="AM571" t="str">
            <v/>
          </cell>
          <cell r="AP571" t="str">
            <v/>
          </cell>
          <cell r="AQ571" t="str">
            <v/>
          </cell>
          <cell r="AT571" t="str">
            <v/>
          </cell>
          <cell r="AV571" t="str">
            <v/>
          </cell>
          <cell r="AW571" t="str">
            <v/>
          </cell>
          <cell r="AX571" t="str">
            <v/>
          </cell>
          <cell r="AZ571">
            <v>1</v>
          </cell>
          <cell r="BA571">
            <v>45644.5</v>
          </cell>
        </row>
        <row r="572">
          <cell r="C572" t="str">
            <v>KAY5+6</v>
          </cell>
          <cell r="D572" t="str">
            <v>3878(7)</v>
          </cell>
          <cell r="E572" t="str">
            <v>MA</v>
          </cell>
          <cell r="F572">
            <v>142906</v>
          </cell>
          <cell r="G572" t="str">
            <v>BOZ-KAY5+6-FF-571</v>
          </cell>
          <cell r="H572">
            <v>45850.108333333301</v>
          </cell>
          <cell r="I572" t="str">
            <v>Depo/Depot</v>
          </cell>
          <cell r="J572" t="str">
            <v>Müşteri</v>
          </cell>
          <cell r="L572" t="str">
            <v>PA/PIS/CCTV</v>
          </cell>
          <cell r="M572" t="str">
            <v>İÇ VE DIŞ ANONS KONTROLÜ 78 A BAS MANUEL İÇ ANONS ÇALIŞMIYOR</v>
          </cell>
          <cell r="N572" t="str">
            <v>ANONS ÜNİTESİ KONTROL EDİLDİ MFC KARTI HATAYA DÜŞMÜŞ DEĞİŞİMİ YAPILDI. RACK DOLABI KOMPLE DEĞİŞİMİ YAPILDI</v>
          </cell>
          <cell r="P572" t="str">
            <v>D-Arıza değil</v>
          </cell>
          <cell r="Q572" t="str">
            <v>C(Sisteme etki etmeyen arıza)</v>
          </cell>
          <cell r="R572" t="str">
            <v>N.A(Yaralanma yok)</v>
          </cell>
          <cell r="S572" t="str">
            <v>(I) İlk Defa Karşılaşılan Arıza</v>
          </cell>
          <cell r="U572" t="str">
            <v>Tedarikçi</v>
          </cell>
          <cell r="V572" t="str">
            <v>LUTZE</v>
          </cell>
          <cell r="W572" t="str">
            <v/>
          </cell>
          <cell r="X572" t="str">
            <v>Lütze Transportation GmbH</v>
          </cell>
          <cell r="AD572" t="str">
            <v>*Ekipman tamir edilecek</v>
          </cell>
          <cell r="AE572">
            <v>45857.25</v>
          </cell>
          <cell r="AG572" t="str">
            <v/>
          </cell>
          <cell r="AH572" t="str">
            <v>ACSys-19'' RACK</v>
          </cell>
          <cell r="AI572" t="str">
            <v>E820-7020</v>
          </cell>
          <cell r="AJ572">
            <v>1</v>
          </cell>
          <cell r="AL572" t="str">
            <v/>
          </cell>
          <cell r="AM572" t="str">
            <v/>
          </cell>
          <cell r="AP572" t="str">
            <v/>
          </cell>
          <cell r="AQ572" t="str">
            <v/>
          </cell>
          <cell r="AT572" t="str">
            <v>2</v>
          </cell>
          <cell r="AV572" t="str">
            <v>38-HBR-25-273</v>
          </cell>
          <cell r="AW572" t="str">
            <v/>
          </cell>
          <cell r="AX572" t="str">
            <v/>
          </cell>
          <cell r="AZ572" t="str">
            <v/>
          </cell>
          <cell r="BA572">
            <v>45857.4375</v>
          </cell>
        </row>
        <row r="573">
          <cell r="C573" t="str">
            <v>KAY5+6</v>
          </cell>
          <cell r="D573" t="str">
            <v>3880(9)</v>
          </cell>
          <cell r="E573" t="str">
            <v>MA</v>
          </cell>
          <cell r="F573">
            <v>63975</v>
          </cell>
          <cell r="G573" t="str">
            <v>BOZ-KAY5+6-FF-572</v>
          </cell>
          <cell r="H573">
            <v>45634.609722222202</v>
          </cell>
          <cell r="I573" t="str">
            <v>Hat/Line</v>
          </cell>
          <cell r="J573" t="str">
            <v>Müşteri</v>
          </cell>
          <cell r="L573" t="str">
            <v>ComboBox</v>
          </cell>
          <cell r="M573" t="str">
            <v>APCLER DEVREDE OLDUĞU HALDE ARAÇ RESETLEMESİNE RAĞMEN YOLCU BÖLÜMÜ VE MAKİNİST KABİN  KLİMALARI ÇALIŞMAMAKTADIR.</v>
          </cell>
          <cell r="N573" t="str">
            <v>YAPILAN KONTROLLERDE APC 1 DEVRE DIŞI KALIYOR. AKTİF HALE GETİRİLDİ.</v>
          </cell>
          <cell r="P573" t="str">
            <v>B-Hız veya güç azalması</v>
          </cell>
          <cell r="Q573" t="str">
            <v>B(Servisten çekmeye etki eden arıza)</v>
          </cell>
          <cell r="R573" t="str">
            <v>N.A(Yaralanma yok)</v>
          </cell>
          <cell r="S573" t="str">
            <v>(III) Farklı Araçlarda Tekrarlayan Arıza</v>
          </cell>
          <cell r="U573" t="str">
            <v>Tedarikçi</v>
          </cell>
          <cell r="V573" t="str">
            <v>MEDCOM SP. Z O.O.</v>
          </cell>
          <cell r="W573" t="str">
            <v>Evet</v>
          </cell>
          <cell r="X573" t="str">
            <v>MEDCOM SP. Z O.O.</v>
          </cell>
          <cell r="AD573" t="str">
            <v>*Arıza çözülecek</v>
          </cell>
          <cell r="AE573">
            <v>45635.208333333299</v>
          </cell>
          <cell r="AG573" t="str">
            <v/>
          </cell>
          <cell r="AH573" t="str">
            <v>COMBO KUTUSU (+LHD) MEDCOM</v>
          </cell>
          <cell r="AI573" t="str">
            <v>P620-7023</v>
          </cell>
          <cell r="AJ573">
            <v>1</v>
          </cell>
          <cell r="AL573" t="str">
            <v/>
          </cell>
          <cell r="AM573" t="str">
            <v/>
          </cell>
          <cell r="AP573" t="str">
            <v/>
          </cell>
          <cell r="AQ573" t="str">
            <v/>
          </cell>
          <cell r="AT573" t="str">
            <v/>
          </cell>
          <cell r="AV573" t="str">
            <v/>
          </cell>
          <cell r="AW573" t="str">
            <v/>
          </cell>
          <cell r="AX573" t="str">
            <v/>
          </cell>
          <cell r="AZ573">
            <v>2</v>
          </cell>
          <cell r="BA573">
            <v>45635.291666666701</v>
          </cell>
        </row>
        <row r="574">
          <cell r="C574" t="str">
            <v>KAY5+6</v>
          </cell>
          <cell r="D574" t="str">
            <v>3877(6)</v>
          </cell>
          <cell r="E574" t="str">
            <v>MA</v>
          </cell>
          <cell r="F574">
            <v>63741</v>
          </cell>
          <cell r="G574" t="str">
            <v>BOZ-KAY5+6-FF-573</v>
          </cell>
          <cell r="H574">
            <v>45634.610416666699</v>
          </cell>
          <cell r="I574" t="str">
            <v>Hat/Line</v>
          </cell>
          <cell r="J574" t="str">
            <v>Müşteri</v>
          </cell>
          <cell r="L574" t="str">
            <v>ComboBox</v>
          </cell>
          <cell r="M574" t="str">
            <v>APCLER DEVRE OLDUĞU HALDE ARAÇ RESETLEMESİNE RAĞMEN YOLCU BÖLÜMÜ VE MAKİNİST KABİN KLİMALARI ÇALIŞMAMAKTADIR.</v>
          </cell>
          <cell r="N574" t="str">
            <v>KONTROL EDİLDİ. SORUN GÖRÜLMEDİ.</v>
          </cell>
          <cell r="P574" t="str">
            <v>B-Hız veya güç azalması</v>
          </cell>
          <cell r="Q574" t="str">
            <v>B(Servisten çekmeye etki eden arıza)</v>
          </cell>
          <cell r="R574" t="str">
            <v>N.A(Yaralanma yok)</v>
          </cell>
          <cell r="S574" t="str">
            <v>(III) Farklı Araçlarda Tekrarlayan Arıza</v>
          </cell>
          <cell r="U574" t="str">
            <v>Tedarikçi</v>
          </cell>
          <cell r="V574" t="str">
            <v>MEDCOM SP. Z O.O.</v>
          </cell>
          <cell r="W574" t="str">
            <v>Evet</v>
          </cell>
          <cell r="X574" t="str">
            <v>MEDCOM SP. Z O.O.</v>
          </cell>
          <cell r="AD574" t="str">
            <v>*Arıza çözülecek</v>
          </cell>
          <cell r="AE574">
            <v>45635.208333333299</v>
          </cell>
          <cell r="AG574" t="str">
            <v/>
          </cell>
          <cell r="AH574" t="str">
            <v>COMBO KUTUSU (+LHD) MEDCOM</v>
          </cell>
          <cell r="AI574" t="str">
            <v>P620-7023</v>
          </cell>
          <cell r="AJ574">
            <v>1</v>
          </cell>
          <cell r="AL574" t="str">
            <v/>
          </cell>
          <cell r="AM574" t="str">
            <v/>
          </cell>
          <cell r="AP574" t="str">
            <v/>
          </cell>
          <cell r="AQ574" t="str">
            <v/>
          </cell>
          <cell r="AT574" t="str">
            <v/>
          </cell>
          <cell r="AV574" t="str">
            <v/>
          </cell>
          <cell r="AW574" t="str">
            <v/>
          </cell>
          <cell r="AX574" t="str">
            <v/>
          </cell>
          <cell r="AZ574">
            <v>2</v>
          </cell>
          <cell r="BA574">
            <v>45635.291666666701</v>
          </cell>
        </row>
        <row r="575">
          <cell r="C575" t="str">
            <v>KAY5+6</v>
          </cell>
          <cell r="D575" t="str">
            <v>3873(2)</v>
          </cell>
          <cell r="E575" t="str">
            <v>RB</v>
          </cell>
          <cell r="F575">
            <v>111779</v>
          </cell>
          <cell r="G575" t="str">
            <v>BOZ-KAY5+6-FF-574</v>
          </cell>
          <cell r="H575">
            <v>45635.277083333298</v>
          </cell>
          <cell r="I575" t="str">
            <v>Hat/Line</v>
          </cell>
          <cell r="J575" t="str">
            <v>Müşteri</v>
          </cell>
          <cell r="L575" t="str">
            <v>PA/PIS/CCTV</v>
          </cell>
          <cell r="M575" t="str">
            <v>04.12.2024 TARİHİNDE 15.41 GERÇEKLEŞTİRİLEN SAHA DENETİMİNDE 3873 NOLU ARAÇTA KAPI ÜSTÜ VE REKLAM EKRANLARININ ÇALIŞMADIĞI TESPİT EDİLMİŞTİR.</v>
          </cell>
          <cell r="N575" t="str">
            <v>GÖRSEL YÖNETİM PC RESETLENDİ SORUN GİDERİLDİ.</v>
          </cell>
          <cell r="P575" t="str">
            <v>D-Arıza değil</v>
          </cell>
          <cell r="Q575" t="str">
            <v>B(Servisten çekmeye etki eden arıza)</v>
          </cell>
          <cell r="R575" t="str">
            <v>N.A(Yaralanma yok)</v>
          </cell>
          <cell r="S575" t="str">
            <v>(III) Farklı Araçlarda Tekrarlayan Arıza</v>
          </cell>
          <cell r="U575" t="str">
            <v>Tedarikçi</v>
          </cell>
          <cell r="V575" t="str">
            <v>ATAK ULAŞIM SAN.TİC.LTD.ŞTİ.</v>
          </cell>
          <cell r="W575" t="str">
            <v>Evet</v>
          </cell>
          <cell r="X575" t="str">
            <v>ATAK ULAŞIM SAN.TİC.LTD.ŞTİ.</v>
          </cell>
          <cell r="AD575" t="str">
            <v>*Arıza çözülecek</v>
          </cell>
          <cell r="AE575">
            <v>45635.291666666701</v>
          </cell>
          <cell r="AG575" t="str">
            <v/>
          </cell>
          <cell r="AH575" t="str">
            <v>ONBOARD COMPUTER</v>
          </cell>
          <cell r="AI575" t="str">
            <v>E855-7029</v>
          </cell>
          <cell r="AJ575">
            <v>1</v>
          </cell>
          <cell r="AL575" t="str">
            <v/>
          </cell>
          <cell r="AM575" t="str">
            <v/>
          </cell>
          <cell r="AP575" t="str">
            <v/>
          </cell>
          <cell r="AQ575" t="str">
            <v/>
          </cell>
          <cell r="AT575" t="str">
            <v/>
          </cell>
          <cell r="AV575" t="str">
            <v/>
          </cell>
          <cell r="AW575" t="str">
            <v/>
          </cell>
          <cell r="AX575" t="str">
            <v/>
          </cell>
          <cell r="AZ575">
            <v>1</v>
          </cell>
          <cell r="BA575">
            <v>45635.333333333299</v>
          </cell>
        </row>
        <row r="576">
          <cell r="C576" t="str">
            <v>KAY5+6</v>
          </cell>
          <cell r="D576" t="str">
            <v>3880(9)</v>
          </cell>
          <cell r="E576" t="str">
            <v>P</v>
          </cell>
          <cell r="F576">
            <v>60613</v>
          </cell>
          <cell r="G576" t="str">
            <v>BOZ-KAY5+6-FF-575</v>
          </cell>
          <cell r="H576">
            <v>45625.377083333296</v>
          </cell>
          <cell r="I576" t="str">
            <v>Hat/Line</v>
          </cell>
          <cell r="J576" t="str">
            <v>Müşteri</v>
          </cell>
          <cell r="L576" t="str">
            <v>Fren</v>
          </cell>
          <cell r="M576" t="str">
            <v>İLDEM 2 1. PERONDA 3880 NOLU ARAÇ İÇİN P BÖLÜMÜ FB09 KODLU FREN ARIZA VERMİŞTİR. CİHAZ ÜZERİNDEN RESET, FREN BAYPAS VE ARAÇ RESETLEME YAPILMIŞ ANCAK DÜZELME OLMAMIŞTIR. T1 HATTI 1 SEFER İPTALİ, T1 HATTI 2 KISMİ SEFER İPTALİ, T3 HATTI 1 KISMİ SEFER İPTALİ, T1 HATTI 3 SEFERDE 20 DAKİKA TEHİR, T3 HATTI 6 SEFERDE 34 DAKİKA TEHİR YAŞANMIŞTIR.</v>
          </cell>
          <cell r="N576" t="str">
            <v>ARAÇ P BOJİ FREN ARIZASI VERMİŞ ARACIN HPU DEĞİŞİMİ YAPILDI.</v>
          </cell>
          <cell r="P576" t="str">
            <v>A-Sürüşü engeller</v>
          </cell>
          <cell r="Q576" t="str">
            <v>A(Hareket etmeyi engelleyen arıza)</v>
          </cell>
          <cell r="R576" t="str">
            <v>N.A(Yaralanma yok)</v>
          </cell>
          <cell r="S576" t="str">
            <v>(III) Farklı Araçlarda Tekrarlayan Arıza</v>
          </cell>
          <cell r="U576" t="str">
            <v>Tedarikçi</v>
          </cell>
          <cell r="V576" t="str">
            <v>HANNING &amp; KAHL GMBH &amp; CO.KG</v>
          </cell>
          <cell r="W576" t="str">
            <v>Evet</v>
          </cell>
          <cell r="X576" t="str">
            <v>HANNING &amp; KAHL GMBH &amp; CO.KG</v>
          </cell>
          <cell r="AD576" t="str">
            <v>*Ekipman değiştirilecek</v>
          </cell>
          <cell r="AE576">
            <v>45625.416666666701</v>
          </cell>
          <cell r="AG576" t="str">
            <v/>
          </cell>
          <cell r="AH576" t="str">
            <v>XHidrolik Ünite HZY-K140-PR</v>
          </cell>
          <cell r="AI576" t="str">
            <v>S306-7002</v>
          </cell>
          <cell r="AJ576">
            <v>1</v>
          </cell>
          <cell r="AL576" t="str">
            <v/>
          </cell>
          <cell r="AM576" t="str">
            <v/>
          </cell>
          <cell r="AP576" t="str">
            <v/>
          </cell>
          <cell r="AQ576" t="str">
            <v/>
          </cell>
          <cell r="AT576" t="str">
            <v/>
          </cell>
          <cell r="AV576" t="str">
            <v/>
          </cell>
          <cell r="AW576" t="str">
            <v/>
          </cell>
          <cell r="AX576" t="str">
            <v/>
          </cell>
          <cell r="AZ576">
            <v>3</v>
          </cell>
          <cell r="BA576">
            <v>45625.625</v>
          </cell>
        </row>
        <row r="577">
          <cell r="C577" t="str">
            <v>KAY5+6</v>
          </cell>
          <cell r="D577" t="str">
            <v>3876(5)</v>
          </cell>
          <cell r="E577" t="str">
            <v>MA</v>
          </cell>
          <cell r="F577">
            <v>1</v>
          </cell>
          <cell r="G577" t="str">
            <v>BOZ-KAY5+6-FF-576</v>
          </cell>
          <cell r="H577">
            <v>45600.4194444444</v>
          </cell>
          <cell r="I577" t="str">
            <v>Hat/Line</v>
          </cell>
          <cell r="J577" t="str">
            <v>Müşteri</v>
          </cell>
          <cell r="L577" t="str">
            <v>PA/PIS/CCTV</v>
          </cell>
          <cell r="M577" t="str">
            <v>İÇ ANONS SİSTEMİ TAKILI KALIYOR. İLERLEMİYOR.</v>
          </cell>
          <cell r="N577" t="str">
            <v>FC-DCA3 RÖLESİ ARIZALANMIŞ, BU SEBEPLE ODOMETRE ÇALIŞMIYOR VE METRAJ SAYMIYORDU. RÖLE DEĞİŞİMİ YAPILDI.</v>
          </cell>
          <cell r="P577" t="str">
            <v>D-Arıza değil</v>
          </cell>
          <cell r="Q577" t="str">
            <v>B(Servisten çekmeye etki eden arıza)</v>
          </cell>
          <cell r="R577" t="str">
            <v>N.A(Yaralanma yok)</v>
          </cell>
          <cell r="S577" t="str">
            <v>(II) Aynı Araçta Tekrarlayan Arıza</v>
          </cell>
          <cell r="U577" t="str">
            <v>Tedarikçi</v>
          </cell>
          <cell r="V577" t="str">
            <v>AYPA MÜHENDİSLİK PROJE DANIŞMANLIK</v>
          </cell>
          <cell r="W577" t="str">
            <v>Evet</v>
          </cell>
          <cell r="X577" t="str">
            <v>AYPA MÜHENDİSLİK PROJE DANIŞMANLIK</v>
          </cell>
          <cell r="AD577" t="str">
            <v>*Ekipman değiştirilecek</v>
          </cell>
          <cell r="AE577">
            <v>45600.4375</v>
          </cell>
          <cell r="AG577" t="str">
            <v/>
          </cell>
          <cell r="AH577" t="str">
            <v>10A-2CO RÖLE</v>
          </cell>
          <cell r="AI577" t="str">
            <v>E110-7327</v>
          </cell>
          <cell r="AJ577">
            <v>1</v>
          </cell>
          <cell r="AL577" t="str">
            <v/>
          </cell>
          <cell r="AM577" t="str">
            <v/>
          </cell>
          <cell r="AP577" t="str">
            <v/>
          </cell>
          <cell r="AQ577" t="str">
            <v/>
          </cell>
          <cell r="AT577" t="str">
            <v/>
          </cell>
          <cell r="AV577" t="str">
            <v/>
          </cell>
          <cell r="AW577" t="str">
            <v/>
          </cell>
          <cell r="AX577" t="str">
            <v/>
          </cell>
          <cell r="AZ577">
            <v>1</v>
          </cell>
          <cell r="BA577">
            <v>45600.5</v>
          </cell>
        </row>
        <row r="578">
          <cell r="C578" t="str">
            <v>KAY5+6</v>
          </cell>
          <cell r="D578" t="str">
            <v>3873(2)</v>
          </cell>
          <cell r="E578" t="str">
            <v>MB</v>
          </cell>
          <cell r="F578">
            <v>108867</v>
          </cell>
          <cell r="G578" t="str">
            <v>BOZ-KAY5+6-FF-577</v>
          </cell>
          <cell r="H578">
            <v>45623.179166666698</v>
          </cell>
          <cell r="I578" t="str">
            <v>Hat/Line</v>
          </cell>
          <cell r="J578" t="str">
            <v>Müşteri</v>
          </cell>
          <cell r="L578" t="str">
            <v>HVAC Sürücü</v>
          </cell>
          <cell r="M578" t="str">
            <v>KABİN ISITICILARI ÇALIŞMIYOR.</v>
          </cell>
          <cell r="N578" t="str">
            <v>SENSÖR REVİZYONU VE APC PROBLEMİ GİDERİLDİ.</v>
          </cell>
          <cell r="P578" t="str">
            <v>D-Arıza değil</v>
          </cell>
          <cell r="Q578" t="str">
            <v>B(Servisten çekmeye etki eden arıza)</v>
          </cell>
          <cell r="R578" t="str">
            <v>N.A(Yaralanma yok)</v>
          </cell>
          <cell r="S578" t="str">
            <v>(III) Farklı Araçlarda Tekrarlayan Arıza</v>
          </cell>
          <cell r="U578" t="str">
            <v>Tedarikçi</v>
          </cell>
          <cell r="V578" t="str">
            <v>ELTESAN ELEKTRO MEKANİK SOĞUTMA SAN</v>
          </cell>
          <cell r="W578" t="str">
            <v>Evet</v>
          </cell>
          <cell r="X578" t="str">
            <v>ELTESAN ELEKTRO MEKANİK SOĞUTMA SAN</v>
          </cell>
          <cell r="AD578" t="str">
            <v>*Arıza çözülecek</v>
          </cell>
          <cell r="AE578">
            <v>45623.208333333299</v>
          </cell>
          <cell r="AG578" t="str">
            <v/>
          </cell>
          <cell r="AH578" t="str">
            <v>KLIMA UNITESİ /Eltesan/Hispacold 41,5 kW</v>
          </cell>
          <cell r="AI578" t="str">
            <v>H500-7240</v>
          </cell>
          <cell r="AJ578">
            <v>1</v>
          </cell>
          <cell r="AL578" t="str">
            <v/>
          </cell>
          <cell r="AM578" t="str">
            <v/>
          </cell>
          <cell r="AP578" t="str">
            <v/>
          </cell>
          <cell r="AQ578" t="str">
            <v/>
          </cell>
          <cell r="AT578" t="str">
            <v/>
          </cell>
          <cell r="AV578" t="str">
            <v/>
          </cell>
          <cell r="AW578" t="str">
            <v/>
          </cell>
          <cell r="AX578" t="str">
            <v/>
          </cell>
          <cell r="AZ578">
            <v>2</v>
          </cell>
          <cell r="BA578">
            <v>45623.416666666701</v>
          </cell>
        </row>
        <row r="579">
          <cell r="C579" t="str">
            <v>KAY5+6</v>
          </cell>
          <cell r="D579" t="str">
            <v>3873(2)</v>
          </cell>
          <cell r="E579" t="str">
            <v>MB</v>
          </cell>
          <cell r="F579">
            <v>108867</v>
          </cell>
          <cell r="G579" t="str">
            <v>BOZ-KAY5+6-FF-578</v>
          </cell>
          <cell r="H579">
            <v>45621.175000000003</v>
          </cell>
          <cell r="I579" t="str">
            <v>Hat/Line</v>
          </cell>
          <cell r="J579" t="str">
            <v>Müşteri</v>
          </cell>
          <cell r="L579" t="str">
            <v>HVAC Sürücü</v>
          </cell>
          <cell r="M579" t="str">
            <v>KLİMA ÇALIŞMIYOR.</v>
          </cell>
          <cell r="N579" t="str">
            <v>KABİN KLİMASI KONTROL EDİLDİ. SORUN GÖRÜLMEDİ.</v>
          </cell>
          <cell r="P579" t="str">
            <v>D-Arıza değil</v>
          </cell>
          <cell r="Q579" t="str">
            <v>B(Servisten çekmeye etki eden arıza)</v>
          </cell>
          <cell r="R579" t="str">
            <v>N.A(Yaralanma yok)</v>
          </cell>
          <cell r="S579" t="str">
            <v>(III) Farklı Araçlarda Tekrarlayan Arıza</v>
          </cell>
          <cell r="U579" t="str">
            <v>Tedarikçi</v>
          </cell>
          <cell r="V579" t="str">
            <v>ELTESAN ELEKTRO MEKANİK SOĞUTMA SAN</v>
          </cell>
          <cell r="W579" t="str">
            <v>Evet</v>
          </cell>
          <cell r="X579" t="str">
            <v>ELTESAN ELEKTRO MEKANİK SOĞUTMA SAN</v>
          </cell>
          <cell r="AD579" t="str">
            <v>*Arıza çözülecek</v>
          </cell>
          <cell r="AE579">
            <v>45621.208333333299</v>
          </cell>
          <cell r="AG579" t="str">
            <v/>
          </cell>
          <cell r="AH579" t="str">
            <v>KLIMA UNITESİ /Eltesan/Hispacold 41,5 kW</v>
          </cell>
          <cell r="AI579" t="str">
            <v>H500-7240</v>
          </cell>
          <cell r="AJ579">
            <v>1</v>
          </cell>
          <cell r="AL579" t="str">
            <v/>
          </cell>
          <cell r="AM579" t="str">
            <v/>
          </cell>
          <cell r="AP579" t="str">
            <v/>
          </cell>
          <cell r="AQ579" t="str">
            <v/>
          </cell>
          <cell r="AT579" t="str">
            <v/>
          </cell>
          <cell r="AV579" t="str">
            <v/>
          </cell>
          <cell r="AW579" t="str">
            <v/>
          </cell>
          <cell r="AX579" t="str">
            <v/>
          </cell>
          <cell r="AZ579">
            <v>1</v>
          </cell>
          <cell r="BA579">
            <v>45621.25</v>
          </cell>
        </row>
        <row r="580">
          <cell r="C580" t="str">
            <v>KAY5+6</v>
          </cell>
          <cell r="D580" t="str">
            <v>3874(3)</v>
          </cell>
          <cell r="E580" t="str">
            <v>MA</v>
          </cell>
          <cell r="F580">
            <v>157988</v>
          </cell>
          <cell r="G580" t="str">
            <v>BOZ-KAY5+6-FF-579</v>
          </cell>
          <cell r="H580">
            <v>45867.229166666701</v>
          </cell>
          <cell r="I580" t="str">
            <v>Depo/Depot</v>
          </cell>
          <cell r="J580" t="str">
            <v>BOZANKAYA - SSH</v>
          </cell>
          <cell r="L580" t="str">
            <v>PA/PIS/CCTV</v>
          </cell>
          <cell r="M580" t="str">
            <v>ekranın dokunmatiği çalışmıyor.</v>
          </cell>
          <cell r="N580" t="str">
            <v>Sökülüp firmaya gönderildi</v>
          </cell>
          <cell r="P580" t="str">
            <v>A-Sürüşü engeller</v>
          </cell>
          <cell r="Q580" t="str">
            <v>B(Servisten çekmeye etki eden arıza)</v>
          </cell>
          <cell r="R580" t="str">
            <v>N.A(Yaralanma yok)</v>
          </cell>
          <cell r="S580" t="str">
            <v xml:space="preserve">(I) İlk Defa Karşılaşılan Arıza </v>
          </cell>
          <cell r="U580" t="str">
            <v>Tedarikçi</v>
          </cell>
          <cell r="V580" t="str">
            <v>MEDCOM SP. Z O.O.</v>
          </cell>
          <cell r="W580" t="str">
            <v>Evet</v>
          </cell>
          <cell r="X580" t="str">
            <v>MEDCOM SP. Z O.O.</v>
          </cell>
          <cell r="AD580" t="str">
            <v>*Ekipman tamir edilecek</v>
          </cell>
          <cell r="AE580">
            <v>45867.25</v>
          </cell>
          <cell r="AG580" t="str">
            <v/>
          </cell>
          <cell r="AH580" t="str">
            <v/>
          </cell>
          <cell r="AI580" t="str">
            <v/>
          </cell>
          <cell r="AJ580" t="str">
            <v/>
          </cell>
          <cell r="AL580" t="str">
            <v/>
          </cell>
          <cell r="AM580" t="str">
            <v/>
          </cell>
          <cell r="AP580" t="str">
            <v/>
          </cell>
          <cell r="AQ580" t="str">
            <v/>
          </cell>
          <cell r="AT580" t="str">
            <v>2</v>
          </cell>
          <cell r="AV580" t="str">
            <v>KAY5+6-HBR-25-271</v>
          </cell>
          <cell r="AW580">
            <v>45865.208333333299</v>
          </cell>
          <cell r="AX580" t="str">
            <v/>
          </cell>
          <cell r="AZ580" t="str">
            <v/>
          </cell>
          <cell r="BA580">
            <v>45868.291666666701</v>
          </cell>
        </row>
        <row r="581">
          <cell r="C581" t="str">
            <v>KAY5+6</v>
          </cell>
          <cell r="D581" t="str">
            <v>3877(6)</v>
          </cell>
          <cell r="E581" t="str">
            <v>MA</v>
          </cell>
          <cell r="F581">
            <v>50014</v>
          </cell>
          <cell r="G581" t="str">
            <v>BOZ-KAY5+6-FF-580</v>
          </cell>
          <cell r="H581">
            <v>45456.318055555603</v>
          </cell>
          <cell r="I581" t="str">
            <v>Depo/Depot</v>
          </cell>
          <cell r="J581" t="str">
            <v>Müşteri</v>
          </cell>
          <cell r="L581" t="str">
            <v>Autocoupler</v>
          </cell>
          <cell r="M581" t="str">
            <v>A BAŞ KUPLAJ ASANSÖRÜ ARIZALI</v>
          </cell>
          <cell r="N581" t="str">
            <v>KUPLÖR ASANSÖR REVİZYONU YAPILDI.</v>
          </cell>
          <cell r="P581" t="str">
            <v>D-Arıza değil</v>
          </cell>
          <cell r="Q581" t="str">
            <v>B(Servisten çekmeye etki eden arıza)</v>
          </cell>
          <cell r="R581" t="str">
            <v>N.A(Yaralanma yok)</v>
          </cell>
          <cell r="S581" t="str">
            <v>(III) Farklı Araçlarda Tekrarlayan Arıza</v>
          </cell>
          <cell r="U581" t="str">
            <v>Tedarikçi</v>
          </cell>
          <cell r="V581" t="str">
            <v>DELLNER COUPLERC AB</v>
          </cell>
          <cell r="W581" t="str">
            <v>Evet</v>
          </cell>
          <cell r="X581" t="str">
            <v>DELLNER COUPLERC AB</v>
          </cell>
          <cell r="AD581" t="str">
            <v>*Ekipman değiştirilecek</v>
          </cell>
          <cell r="AE581">
            <v>45457.458333333299</v>
          </cell>
          <cell r="AG581" t="str">
            <v/>
          </cell>
          <cell r="AH581" t="str">
            <v/>
          </cell>
          <cell r="AI581" t="str">
            <v/>
          </cell>
          <cell r="AJ581" t="str">
            <v/>
          </cell>
          <cell r="AL581" t="str">
            <v/>
          </cell>
          <cell r="AM581" t="str">
            <v/>
          </cell>
          <cell r="AP581" t="str">
            <v/>
          </cell>
          <cell r="AQ581" t="str">
            <v/>
          </cell>
          <cell r="AT581" t="str">
            <v/>
          </cell>
          <cell r="AV581" t="str">
            <v/>
          </cell>
          <cell r="AW581" t="str">
            <v/>
          </cell>
          <cell r="AX581" t="str">
            <v/>
          </cell>
          <cell r="AZ581">
            <v>3</v>
          </cell>
          <cell r="BA581">
            <v>45457.604166666701</v>
          </cell>
        </row>
        <row r="582">
          <cell r="C582" t="str">
            <v>KAY5+6</v>
          </cell>
          <cell r="D582" t="str">
            <v>3878(7)</v>
          </cell>
          <cell r="E582" t="str">
            <v>MA</v>
          </cell>
          <cell r="F582">
            <v>80640</v>
          </cell>
          <cell r="G582" t="str">
            <v>BOZ-KAY5+6-FF-581</v>
          </cell>
          <cell r="H582">
            <v>45620.484722222202</v>
          </cell>
          <cell r="I582" t="str">
            <v>Hat/Line</v>
          </cell>
          <cell r="J582" t="str">
            <v>Müşteri</v>
          </cell>
          <cell r="L582" t="str">
            <v>İvme Kolu</v>
          </cell>
          <cell r="M582" t="str">
            <v>İLK KADEME İVME VERİNCE İVME KOLU MAKSİMUM İVME KONUMUNA KENDİLİĞİNDEN GEÇİYOR.</v>
          </cell>
          <cell r="N582" t="str">
            <v>İVME KOLU KONTROL EDİLDİ. MEKANİZMADA BULUNAN YAYIN KIRILDIĞI TESPİT EDİLDİ. İVME KOLU DEĞİŞİMİ YAPILDI.</v>
          </cell>
          <cell r="P582" t="str">
            <v>A-Sürüşü engeller</v>
          </cell>
          <cell r="Q582" t="str">
            <v>A(Hareket etmeyi engelleyen arıza)</v>
          </cell>
          <cell r="R582" t="str">
            <v>N.A(Yaralanma yok)</v>
          </cell>
          <cell r="S582" t="str">
            <v xml:space="preserve">(I) İlk Defa Karşılaşılan Arıza </v>
          </cell>
          <cell r="U582" t="str">
            <v>Tedarikçi</v>
          </cell>
          <cell r="V582" t="str">
            <v>MEDCOM SP. Z O.O.</v>
          </cell>
          <cell r="W582" t="str">
            <v>Evet</v>
          </cell>
          <cell r="X582" t="str">
            <v>MEDCOM SP. Z O.O.</v>
          </cell>
          <cell r="AD582" t="str">
            <v>Ekipman yenisi ile değiştirildi</v>
          </cell>
          <cell r="AE582">
            <v>45620.5</v>
          </cell>
          <cell r="AG582" t="str">
            <v/>
          </cell>
          <cell r="AH582" t="str">
            <v/>
          </cell>
          <cell r="AI582" t="str">
            <v/>
          </cell>
          <cell r="AJ582" t="str">
            <v/>
          </cell>
          <cell r="AL582" t="str">
            <v/>
          </cell>
          <cell r="AM582" t="str">
            <v/>
          </cell>
          <cell r="AP582" t="str">
            <v/>
          </cell>
          <cell r="AQ582" t="str">
            <v/>
          </cell>
          <cell r="AT582" t="str">
            <v/>
          </cell>
          <cell r="AV582" t="str">
            <v/>
          </cell>
          <cell r="AW582" t="str">
            <v/>
          </cell>
          <cell r="AX582" t="str">
            <v/>
          </cell>
          <cell r="AZ582">
            <v>2</v>
          </cell>
          <cell r="BA582">
            <v>45621.625</v>
          </cell>
        </row>
        <row r="583">
          <cell r="C583" t="str">
            <v>KAY5+6</v>
          </cell>
          <cell r="D583" t="str">
            <v>3873(2)</v>
          </cell>
          <cell r="E583" t="str">
            <v>MA</v>
          </cell>
          <cell r="F583">
            <v>110255</v>
          </cell>
          <cell r="G583" t="str">
            <v>BOZ-KAY5+6-FF-582</v>
          </cell>
          <cell r="H583">
            <v>45629.732638888898</v>
          </cell>
          <cell r="I583" t="str">
            <v>Hat/Line</v>
          </cell>
          <cell r="J583" t="str">
            <v>Müşteri</v>
          </cell>
          <cell r="L583" t="str">
            <v>HVAC Sürücü</v>
          </cell>
          <cell r="M583" t="str">
            <v>KABİN KLİMASI DEVREYE GİRMİYOR</v>
          </cell>
          <cell r="N583" t="str">
            <v>CA KABİN SOĞUKTU. RA STATİK DEVREDEN ÇIKTIĞI İÇİN ISITMA YAPMIYORDU. ARAÇ RESETLENDİ ISITMA YAPIYOR.</v>
          </cell>
          <cell r="P583" t="str">
            <v>B-Hız veya güç azalması</v>
          </cell>
          <cell r="Q583" t="str">
            <v>B(Servisten çekmeye etki eden arıza)</v>
          </cell>
          <cell r="R583" t="str">
            <v>N.A(Yaralanma yok)</v>
          </cell>
          <cell r="S583" t="str">
            <v>(III) Farklı Araçlarda Tekrarlayan Arıza</v>
          </cell>
          <cell r="U583" t="str">
            <v>Tedarikçi</v>
          </cell>
          <cell r="V583" t="str">
            <v>MEDCOM SP. Z O.O.</v>
          </cell>
          <cell r="W583" t="str">
            <v>Evet</v>
          </cell>
          <cell r="X583" t="str">
            <v>MEDCOM SP. Z O.O.</v>
          </cell>
          <cell r="AD583" t="str">
            <v>ARAÇ RESETLENDİ.</v>
          </cell>
          <cell r="AE583">
            <v>45631.208333333299</v>
          </cell>
          <cell r="AG583" t="str">
            <v/>
          </cell>
          <cell r="AH583" t="str">
            <v/>
          </cell>
          <cell r="AI583" t="str">
            <v/>
          </cell>
          <cell r="AJ583" t="str">
            <v/>
          </cell>
          <cell r="AL583" t="str">
            <v/>
          </cell>
          <cell r="AM583" t="str">
            <v/>
          </cell>
          <cell r="AP583" t="str">
            <v/>
          </cell>
          <cell r="AQ583" t="str">
            <v/>
          </cell>
          <cell r="AT583" t="str">
            <v/>
          </cell>
          <cell r="AV583" t="str">
            <v/>
          </cell>
          <cell r="AW583" t="str">
            <v/>
          </cell>
          <cell r="AX583" t="str">
            <v/>
          </cell>
          <cell r="AZ583">
            <v>2</v>
          </cell>
          <cell r="BA583">
            <v>45631.291666666701</v>
          </cell>
        </row>
        <row r="584">
          <cell r="C584" t="str">
            <v>KAY5+6</v>
          </cell>
          <cell r="D584" t="str">
            <v>3878(7)</v>
          </cell>
          <cell r="E584" t="str">
            <v>MA</v>
          </cell>
          <cell r="F584">
            <v>83477</v>
          </cell>
          <cell r="G584" t="str">
            <v>BOZ-KAY5+6-FF-583</v>
          </cell>
          <cell r="H584">
            <v>45632.702777777798</v>
          </cell>
          <cell r="I584" t="str">
            <v>Hat/Line</v>
          </cell>
          <cell r="J584" t="str">
            <v>Müşteri</v>
          </cell>
          <cell r="L584" t="str">
            <v>İvme Kolu</v>
          </cell>
          <cell r="M584" t="str">
            <v>İVME KOLU PLASTİĞİ ORTADAN İKİYE AYRILIYOR.</v>
          </cell>
          <cell r="N584" t="str">
            <v>İVME KOLU VİDALARI GEVŞEMİŞ. SIKILANDI İVME KOLUNDA SORUN YOK.</v>
          </cell>
          <cell r="P584" t="str">
            <v>A-Sürüşü engeller</v>
          </cell>
          <cell r="Q584" t="str">
            <v>A(Hareket etmeyi engelleyen arıza)</v>
          </cell>
          <cell r="R584" t="str">
            <v>N.A(Yaralanma yok)</v>
          </cell>
          <cell r="S584" t="str">
            <v>(II) Aynı Araçta Tekrarlayan Arıza</v>
          </cell>
          <cell r="U584" t="str">
            <v>Tedarikçi</v>
          </cell>
          <cell r="V584" t="str">
            <v>MEDCOM SP. Z O.O.</v>
          </cell>
          <cell r="W584" t="str">
            <v>Evet</v>
          </cell>
          <cell r="X584" t="str">
            <v>MEDCOM SP. Z O.O.</v>
          </cell>
          <cell r="AD584" t="str">
            <v>Gevşek bağlantı vidaları sıkıldı</v>
          </cell>
          <cell r="AE584">
            <v>45632.708333333299</v>
          </cell>
          <cell r="AG584" t="str">
            <v/>
          </cell>
          <cell r="AH584" t="str">
            <v/>
          </cell>
          <cell r="AI584" t="str">
            <v/>
          </cell>
          <cell r="AJ584" t="str">
            <v/>
          </cell>
          <cell r="AL584" t="str">
            <v/>
          </cell>
          <cell r="AM584" t="str">
            <v/>
          </cell>
          <cell r="AP584" t="str">
            <v/>
          </cell>
          <cell r="AQ584" t="str">
            <v/>
          </cell>
          <cell r="AT584" t="str">
            <v/>
          </cell>
          <cell r="AV584" t="str">
            <v/>
          </cell>
          <cell r="AW584" t="str">
            <v/>
          </cell>
          <cell r="AX584" t="str">
            <v/>
          </cell>
          <cell r="AZ584">
            <v>1</v>
          </cell>
          <cell r="BA584">
            <v>45633.75</v>
          </cell>
        </row>
        <row r="585">
          <cell r="C585" t="str">
            <v>KAY5+6</v>
          </cell>
          <cell r="D585" t="str">
            <v>3878(7)</v>
          </cell>
          <cell r="E585" t="str">
            <v>RB</v>
          </cell>
          <cell r="F585">
            <v>83477</v>
          </cell>
          <cell r="G585" t="str">
            <v>BOZ-KAY5+6-FF-584</v>
          </cell>
          <cell r="H585">
            <v>45634.8215277778</v>
          </cell>
          <cell r="I585" t="str">
            <v>Hat/Line</v>
          </cell>
          <cell r="J585" t="str">
            <v>Müşteri</v>
          </cell>
          <cell r="L585" t="str">
            <v>HVAC Yolcu</v>
          </cell>
          <cell r="M585" t="str">
            <v>YOLCU ŞİKAYETİ YOLCU BÖLÜMLERİ ÇOK SOĞUK</v>
          </cell>
          <cell r="N585" t="str">
            <v>ARAÇ KONTROL EDİLDİ. ARACIN TÜM BÖLÜMLERİ ISITMA YAPIYOR.</v>
          </cell>
          <cell r="P585" t="str">
            <v>D-Arıza değil</v>
          </cell>
          <cell r="Q585" t="str">
            <v>B(Servisten çekmeye etki eden arıza)</v>
          </cell>
          <cell r="R585" t="str">
            <v>N.A(Yaralanma yok)</v>
          </cell>
          <cell r="S585" t="str">
            <v>(III) Farklı Araçlarda Tekrarlayan Arıza</v>
          </cell>
          <cell r="U585" t="str">
            <v>Tedarikçi</v>
          </cell>
          <cell r="V585" t="str">
            <v>ELTESAN ELEKTRO MEKANİK SOĞUTMA SAN</v>
          </cell>
          <cell r="W585" t="str">
            <v>Evet</v>
          </cell>
          <cell r="X585" t="str">
            <v>ELTESAN ELEKTRO MEKANİK SOĞUTMA SAN</v>
          </cell>
          <cell r="AD585" t="str">
            <v>*Reset edildi</v>
          </cell>
          <cell r="AE585">
            <v>45635.208333333299</v>
          </cell>
          <cell r="AG585" t="str">
            <v/>
          </cell>
          <cell r="AH585" t="str">
            <v/>
          </cell>
          <cell r="AI585" t="str">
            <v/>
          </cell>
          <cell r="AJ585" t="str">
            <v/>
          </cell>
          <cell r="AL585" t="str">
            <v/>
          </cell>
          <cell r="AM585" t="str">
            <v/>
          </cell>
          <cell r="AP585" t="str">
            <v/>
          </cell>
          <cell r="AQ585" t="str">
            <v/>
          </cell>
          <cell r="AT585" t="str">
            <v/>
          </cell>
          <cell r="AV585" t="str">
            <v/>
          </cell>
          <cell r="AW585" t="str">
            <v/>
          </cell>
          <cell r="AX585" t="str">
            <v/>
          </cell>
          <cell r="AZ585">
            <v>2</v>
          </cell>
          <cell r="BA585">
            <v>45636.25</v>
          </cell>
        </row>
        <row r="586">
          <cell r="C586" t="str">
            <v>KAY5+6</v>
          </cell>
          <cell r="D586" t="str">
            <v>3876(5)</v>
          </cell>
          <cell r="E586" t="str">
            <v>MB</v>
          </cell>
          <cell r="F586">
            <v>111129</v>
          </cell>
          <cell r="G586" t="str">
            <v>BOZ-KAY5+6-FF-585</v>
          </cell>
          <cell r="H586">
            <v>45655.5</v>
          </cell>
          <cell r="I586" t="str">
            <v>Hat/Line</v>
          </cell>
          <cell r="J586" t="str">
            <v>Müşteri</v>
          </cell>
          <cell r="L586" t="str">
            <v>PA/PIS/CCTV</v>
          </cell>
          <cell r="M586" t="str">
            <v>25.12.2024 tarihinde 15:12 gerçekleştirilen saha denetiminde 3876 nolu araçta kapı üstü bilgilendirmelerin çalışmadığı tespit edilmiştir.</v>
          </cell>
          <cell r="N586" t="str">
            <v>Araç geldiğinde sistem donmuştur. Bilgisayardan resetlendi. Düzeldi.</v>
          </cell>
          <cell r="P586" t="str">
            <v>D-Arıza değil</v>
          </cell>
          <cell r="Q586" t="str">
            <v>B(Servisten çekmeye etki eden arıza)</v>
          </cell>
          <cell r="R586" t="str">
            <v>N.A(Yaralanma yok)</v>
          </cell>
          <cell r="S586" t="str">
            <v>(III) Farklı Araçlarda Tekrarlayan Arıza</v>
          </cell>
          <cell r="U586" t="str">
            <v>Tedarikçi</v>
          </cell>
          <cell r="V586" t="str">
            <v>ATAK ULAŞIM SAN.TİC.LTD.ŞTİ.</v>
          </cell>
          <cell r="W586" t="str">
            <v>Evet</v>
          </cell>
          <cell r="X586" t="str">
            <v>ATAK ULAŞIM SAN.TİC.LTD.ŞTİ.</v>
          </cell>
          <cell r="AD586" t="str">
            <v>*Reset edildi</v>
          </cell>
          <cell r="AE586">
            <v>45655.520833333299</v>
          </cell>
          <cell r="AG586" t="str">
            <v/>
          </cell>
          <cell r="AH586" t="str">
            <v/>
          </cell>
          <cell r="AI586" t="str">
            <v/>
          </cell>
          <cell r="AJ586" t="str">
            <v/>
          </cell>
          <cell r="AL586" t="str">
            <v/>
          </cell>
          <cell r="AM586" t="str">
            <v/>
          </cell>
          <cell r="AP586" t="str">
            <v/>
          </cell>
          <cell r="AQ586" t="str">
            <v/>
          </cell>
          <cell r="AT586" t="str">
            <v/>
          </cell>
          <cell r="AV586" t="str">
            <v/>
          </cell>
          <cell r="AW586" t="str">
            <v/>
          </cell>
          <cell r="AX586" t="str">
            <v/>
          </cell>
          <cell r="AZ586">
            <v>2</v>
          </cell>
          <cell r="BA586">
            <v>45656.5625</v>
          </cell>
        </row>
        <row r="587">
          <cell r="C587" t="str">
            <v>KAY5+6</v>
          </cell>
          <cell r="D587" t="str">
            <v>3878(7)</v>
          </cell>
          <cell r="E587" t="str">
            <v>MB</v>
          </cell>
          <cell r="F587">
            <v>88593</v>
          </cell>
          <cell r="G587" t="str">
            <v>BOZ-KAY5+6-FF-586</v>
          </cell>
          <cell r="H587">
            <v>45655.502083333296</v>
          </cell>
          <cell r="I587" t="str">
            <v>Hat/Line</v>
          </cell>
          <cell r="J587" t="str">
            <v>Müşteri</v>
          </cell>
          <cell r="L587" t="str">
            <v>PA/PIS/CCTV</v>
          </cell>
          <cell r="M587" t="str">
            <v>25.12.2024 tarihinde 15:36 da gerçekleştirilen saha denetiminde 3878 nolu araçta kapı üstünün aktif olmadığı tespit edilmiştir.</v>
          </cell>
          <cell r="N587" t="str">
            <v>Araç geldiğinde sistem donmuştu. Bilgisayardan resetlendi. Düzeldi.</v>
          </cell>
          <cell r="P587" t="str">
            <v>D-Arıza değil</v>
          </cell>
          <cell r="Q587" t="str">
            <v>B(Servisten çekmeye etki eden arıza)</v>
          </cell>
          <cell r="R587" t="str">
            <v>N.A(Yaralanma yok)</v>
          </cell>
          <cell r="S587" t="str">
            <v>(III) Farklı Araçlarda Tekrarlayan Arıza</v>
          </cell>
          <cell r="U587" t="str">
            <v>Tedarikçi</v>
          </cell>
          <cell r="V587" t="str">
            <v>ATAK ULAŞIM SAN.TİC.LTD.ŞTİ.</v>
          </cell>
          <cell r="W587" t="str">
            <v>Evet</v>
          </cell>
          <cell r="X587" t="str">
            <v>ATAK ULAŞIM SAN.TİC.LTD.ŞTİ.</v>
          </cell>
          <cell r="AD587" t="str">
            <v>*Reset edildi</v>
          </cell>
          <cell r="AE587">
            <v>45655.520833333299</v>
          </cell>
          <cell r="AG587" t="str">
            <v/>
          </cell>
          <cell r="AH587" t="str">
            <v/>
          </cell>
          <cell r="AI587" t="str">
            <v/>
          </cell>
          <cell r="AJ587" t="str">
            <v/>
          </cell>
          <cell r="AL587" t="str">
            <v/>
          </cell>
          <cell r="AM587" t="str">
            <v/>
          </cell>
          <cell r="AP587" t="str">
            <v/>
          </cell>
          <cell r="AQ587" t="str">
            <v/>
          </cell>
          <cell r="AT587" t="str">
            <v/>
          </cell>
          <cell r="AV587" t="str">
            <v/>
          </cell>
          <cell r="AW587" t="str">
            <v/>
          </cell>
          <cell r="AX587" t="str">
            <v/>
          </cell>
          <cell r="AZ587">
            <v>2</v>
          </cell>
          <cell r="BA587">
            <v>45656.5625</v>
          </cell>
        </row>
        <row r="588">
          <cell r="C588" t="str">
            <v>KAY5+6</v>
          </cell>
          <cell r="D588" t="str">
            <v>3874(3)</v>
          </cell>
          <cell r="E588" t="str">
            <v>MB</v>
          </cell>
          <cell r="F588">
            <v>116097</v>
          </cell>
          <cell r="G588" t="str">
            <v>BOZ-KAY5+6-FF-587</v>
          </cell>
          <cell r="H588">
            <v>45659.640277777798</v>
          </cell>
          <cell r="I588" t="str">
            <v>Hat/Line</v>
          </cell>
          <cell r="J588" t="str">
            <v>Müşteri</v>
          </cell>
          <cell r="L588" t="str">
            <v>HVAC Sürücü</v>
          </cell>
          <cell r="M588" t="str">
            <v>CB kabin kliması ısıtma yapmıyor.</v>
          </cell>
          <cell r="N588" t="str">
            <v>CB kabin HVAC kontrol edildi. Isıtma yapıyor olumsuz bir durum yok.</v>
          </cell>
          <cell r="P588" t="str">
            <v>D-Arıza değil</v>
          </cell>
          <cell r="Q588" t="str">
            <v>B(Servisten çekmeye etki eden arıza)</v>
          </cell>
          <cell r="R588" t="str">
            <v>N.A(Yaralanma yok)</v>
          </cell>
          <cell r="S588" t="str">
            <v>(III) Farklı Araçlarda Tekrarlayan Arıza</v>
          </cell>
          <cell r="U588" t="str">
            <v>Tedarikçi</v>
          </cell>
          <cell r="V588" t="str">
            <v>ELTESAN ELEKTRO MEKANİK SOĞUTMA SAN</v>
          </cell>
          <cell r="W588" t="str">
            <v>Evet</v>
          </cell>
          <cell r="X588" t="str">
            <v/>
          </cell>
          <cell r="AD588" t="str">
            <v>*Reset edildi</v>
          </cell>
          <cell r="AE588">
            <v>45659.645833333299</v>
          </cell>
          <cell r="AG588" t="str">
            <v/>
          </cell>
          <cell r="AH588" t="str">
            <v/>
          </cell>
          <cell r="AI588" t="str">
            <v/>
          </cell>
          <cell r="AJ588" t="str">
            <v/>
          </cell>
          <cell r="AL588" t="str">
            <v/>
          </cell>
          <cell r="AM588" t="str">
            <v/>
          </cell>
          <cell r="AP588" t="str">
            <v/>
          </cell>
          <cell r="AQ588" t="str">
            <v/>
          </cell>
          <cell r="AT588" t="str">
            <v/>
          </cell>
          <cell r="AV588" t="str">
            <v/>
          </cell>
          <cell r="AW588" t="str">
            <v/>
          </cell>
          <cell r="AX588" t="str">
            <v/>
          </cell>
          <cell r="AZ588">
            <v>2</v>
          </cell>
          <cell r="BA588">
            <v>45660.666666666701</v>
          </cell>
        </row>
        <row r="589">
          <cell r="C589" t="str">
            <v>KAY5+6</v>
          </cell>
          <cell r="D589" t="str">
            <v>3879(8)</v>
          </cell>
          <cell r="E589" t="str">
            <v>MA</v>
          </cell>
          <cell r="F589">
            <v>75808</v>
          </cell>
          <cell r="G589" t="str">
            <v>BOZ-KAY5+6-FF-588</v>
          </cell>
          <cell r="H589">
            <v>45665.594444444403</v>
          </cell>
          <cell r="I589" t="str">
            <v>Hat/Line</v>
          </cell>
          <cell r="J589" t="str">
            <v>Müşteri</v>
          </cell>
          <cell r="L589" t="str">
            <v>Silecek</v>
          </cell>
          <cell r="M589" t="str">
            <v>Silecek hortumu yerinden çıkmış.</v>
          </cell>
          <cell r="N589" t="str">
            <v>CA silecek hortumu yerinden çıkmış yerine montaj edildi.</v>
          </cell>
          <cell r="P589" t="str">
            <v>D-Arıza değil</v>
          </cell>
          <cell r="Q589" t="str">
            <v>A(Hareket etmeyi engelleyen arıza)</v>
          </cell>
          <cell r="R589" t="str">
            <v>N.A(Yaralanma yok)</v>
          </cell>
          <cell r="S589" t="str">
            <v>(III) Farklı Araçlarda Tekrarlayan Arıza</v>
          </cell>
          <cell r="U589" t="str">
            <v>Tedarikçi</v>
          </cell>
          <cell r="V589" t="str">
            <v>DENİZLER OTOMOTİV SAN. VE TİC.LTD.Ş</v>
          </cell>
          <cell r="W589" t="str">
            <v>Evet</v>
          </cell>
          <cell r="X589" t="str">
            <v>DENİZLER OTOMOTİV SAN. VE TİC.LTD.Ş</v>
          </cell>
          <cell r="AD589" t="str">
            <v>*Ekipman tamir edilecek</v>
          </cell>
          <cell r="AE589">
            <v>45665.597222222197</v>
          </cell>
          <cell r="AG589" t="str">
            <v/>
          </cell>
          <cell r="AH589" t="str">
            <v/>
          </cell>
          <cell r="AI589" t="str">
            <v/>
          </cell>
          <cell r="AJ589" t="str">
            <v/>
          </cell>
          <cell r="AL589" t="str">
            <v/>
          </cell>
          <cell r="AM589" t="str">
            <v/>
          </cell>
          <cell r="AP589" t="str">
            <v/>
          </cell>
          <cell r="AQ589" t="str">
            <v/>
          </cell>
          <cell r="AT589" t="str">
            <v/>
          </cell>
          <cell r="AV589" t="str">
            <v/>
          </cell>
          <cell r="AW589" t="str">
            <v/>
          </cell>
          <cell r="AX589" t="str">
            <v/>
          </cell>
          <cell r="AZ589">
            <v>2</v>
          </cell>
          <cell r="BA589">
            <v>45666.625</v>
          </cell>
        </row>
        <row r="590">
          <cell r="C590" t="str">
            <v>KAY5+6</v>
          </cell>
          <cell r="D590" t="str">
            <v>3879(8)</v>
          </cell>
          <cell r="E590" t="str">
            <v>MA</v>
          </cell>
          <cell r="F590">
            <v>75808</v>
          </cell>
          <cell r="G590" t="str">
            <v>BOZ-KAY5+6-FF-589</v>
          </cell>
          <cell r="H590">
            <v>45665.59375</v>
          </cell>
          <cell r="I590" t="str">
            <v>Hat/Line</v>
          </cell>
          <cell r="J590" t="str">
            <v>Müşteri</v>
          </cell>
          <cell r="L590" t="str">
            <v>Silecek</v>
          </cell>
          <cell r="M590" t="str">
            <v>Silecek hortumu yerinden çıkmış.</v>
          </cell>
          <cell r="N590" t="str">
            <v>CA silecek hortumu yerinden çıkmış yerine montaj edildi.</v>
          </cell>
          <cell r="P590" t="str">
            <v>D-Arıza değil</v>
          </cell>
          <cell r="Q590" t="str">
            <v>A(Hareket etmeyi engelleyen arıza)</v>
          </cell>
          <cell r="R590" t="str">
            <v>N.A(Yaralanma yok)</v>
          </cell>
          <cell r="S590" t="str">
            <v>(III) Farklı Araçlarda Tekrarlayan Arıza</v>
          </cell>
          <cell r="U590" t="str">
            <v>Tedarikçi</v>
          </cell>
          <cell r="V590" t="str">
            <v>DENİZLER OTOMOTİV SAN. VE TİC.LTD.Ş</v>
          </cell>
          <cell r="W590" t="str">
            <v>Evet</v>
          </cell>
          <cell r="X590" t="str">
            <v>DENİZLER OTOMOTİV SAN. VE TİC.LTD.Ş</v>
          </cell>
          <cell r="AD590" t="str">
            <v>Gevşek bağlantı vidaları sıkıldı</v>
          </cell>
          <cell r="AE590">
            <v>45665.597222222197</v>
          </cell>
          <cell r="AG590" t="str">
            <v/>
          </cell>
          <cell r="AH590" t="str">
            <v/>
          </cell>
          <cell r="AI590" t="str">
            <v/>
          </cell>
          <cell r="AJ590" t="str">
            <v/>
          </cell>
          <cell r="AL590" t="str">
            <v/>
          </cell>
          <cell r="AM590" t="str">
            <v/>
          </cell>
          <cell r="AP590" t="str">
            <v/>
          </cell>
          <cell r="AQ590" t="str">
            <v/>
          </cell>
          <cell r="AT590" t="str">
            <v/>
          </cell>
          <cell r="AV590" t="str">
            <v/>
          </cell>
          <cell r="AW590" t="str">
            <v/>
          </cell>
          <cell r="AX590" t="str">
            <v/>
          </cell>
          <cell r="AZ590">
            <v>2</v>
          </cell>
          <cell r="BA590">
            <v>45666.625</v>
          </cell>
        </row>
        <row r="591">
          <cell r="C591" t="str">
            <v>KAY5+6</v>
          </cell>
          <cell r="D591" t="str">
            <v>3882(11)</v>
          </cell>
          <cell r="E591" t="str">
            <v>MB</v>
          </cell>
          <cell r="F591">
            <v>50097</v>
          </cell>
          <cell r="G591" t="str">
            <v>BOZ-KAY5+6-FF-590</v>
          </cell>
          <cell r="H591">
            <v>45662.396527777797</v>
          </cell>
          <cell r="I591" t="str">
            <v>Hat/Line</v>
          </cell>
          <cell r="J591" t="str">
            <v>Müşteri</v>
          </cell>
          <cell r="L591" t="str">
            <v>PA/PIS/CCTV</v>
          </cell>
          <cell r="M591" t="str">
            <v>Kapı üstü ekran çalışmıyor.</v>
          </cell>
          <cell r="N591" t="str">
            <v>Görsel yön. PC resetlendi. (uyku moduna geçmiş)</v>
          </cell>
          <cell r="P591" t="str">
            <v>D-Arıza değil</v>
          </cell>
          <cell r="Q591" t="str">
            <v>B(Servisten çekmeye etki eden arıza)</v>
          </cell>
          <cell r="R591" t="str">
            <v>N.A(Yaralanma yok)</v>
          </cell>
          <cell r="S591" t="str">
            <v>(III) Farklı Araçlarda Tekrarlayan Arıza</v>
          </cell>
          <cell r="U591" t="str">
            <v>Tedarikçi</v>
          </cell>
          <cell r="V591" t="str">
            <v>ATAK ULAŞIM SAN.TİC.LTD.ŞTİ.</v>
          </cell>
          <cell r="W591" t="str">
            <v>Evet</v>
          </cell>
          <cell r="X591" t="str">
            <v>ATAK ULAŞIM SAN.TİC.LTD.ŞTİ.</v>
          </cell>
          <cell r="AD591" t="str">
            <v>*Reset edildi</v>
          </cell>
          <cell r="AE591">
            <v>45662.416666666701</v>
          </cell>
          <cell r="AG591" t="str">
            <v/>
          </cell>
          <cell r="AH591" t="str">
            <v/>
          </cell>
          <cell r="AI591" t="str">
            <v/>
          </cell>
          <cell r="AJ591" t="str">
            <v/>
          </cell>
          <cell r="AL591" t="str">
            <v/>
          </cell>
          <cell r="AM591" t="str">
            <v/>
          </cell>
          <cell r="AP591" t="str">
            <v/>
          </cell>
          <cell r="AQ591" t="str">
            <v/>
          </cell>
          <cell r="AT591" t="str">
            <v/>
          </cell>
          <cell r="AV591" t="str">
            <v/>
          </cell>
          <cell r="AW591" t="str">
            <v/>
          </cell>
          <cell r="AX591" t="str">
            <v/>
          </cell>
          <cell r="AZ591">
            <v>2</v>
          </cell>
          <cell r="BA591">
            <v>45663.458333333299</v>
          </cell>
        </row>
        <row r="592">
          <cell r="C592" t="str">
            <v>KAY5+6</v>
          </cell>
          <cell r="D592" t="str">
            <v>3874(3)</v>
          </cell>
          <cell r="E592" t="str">
            <v>MB</v>
          </cell>
          <cell r="F592">
            <v>64437</v>
          </cell>
          <cell r="G592" t="str">
            <v>BOZ-KAY5+6-FF-591</v>
          </cell>
          <cell r="H592">
            <v>45424.947222222203</v>
          </cell>
          <cell r="I592" t="str">
            <v>Hat/Line</v>
          </cell>
          <cell r="J592" t="str">
            <v>Müşteri</v>
          </cell>
          <cell r="L592" t="str">
            <v>Autocoupler</v>
          </cell>
          <cell r="M592" t="str">
            <v>74B baş kuplaj asansörü elektriksel ve mekanik olarak kullanılamıyor.</v>
          </cell>
          <cell r="N592" t="str">
            <v>Kuplör yakala-bırak revizyonu yapıldı.</v>
          </cell>
          <cell r="P592" t="str">
            <v>D-Arıza değil</v>
          </cell>
          <cell r="Q592" t="str">
            <v>B(Servisten çekmeye etki eden arıza)</v>
          </cell>
          <cell r="R592" t="str">
            <v>N.A(Yaralanma yok)</v>
          </cell>
          <cell r="S592" t="str">
            <v>(III) Farklı Araçlarda Tekrarlayan Arıza</v>
          </cell>
          <cell r="U592" t="str">
            <v>Tedarikçi</v>
          </cell>
          <cell r="V592" t="str">
            <v>DELLNER COUPLERC AB</v>
          </cell>
          <cell r="W592" t="str">
            <v>Evet</v>
          </cell>
          <cell r="X592" t="str">
            <v>DELLNER COUPLERC AB</v>
          </cell>
          <cell r="AD592" t="str">
            <v>Ekipman yenisi ile değiştirildi</v>
          </cell>
          <cell r="AE592">
            <v>45425.208333333299</v>
          </cell>
          <cell r="AG592" t="str">
            <v/>
          </cell>
          <cell r="AH592" t="str">
            <v/>
          </cell>
          <cell r="AI592" t="str">
            <v/>
          </cell>
          <cell r="AJ592" t="str">
            <v/>
          </cell>
          <cell r="AL592" t="str">
            <v/>
          </cell>
          <cell r="AM592" t="str">
            <v/>
          </cell>
          <cell r="AP592" t="str">
            <v/>
          </cell>
          <cell r="AQ592" t="str">
            <v/>
          </cell>
          <cell r="AT592" t="str">
            <v/>
          </cell>
          <cell r="AV592" t="str">
            <v/>
          </cell>
          <cell r="AW592" t="str">
            <v/>
          </cell>
          <cell r="AX592" t="str">
            <v/>
          </cell>
          <cell r="AZ592">
            <v>2</v>
          </cell>
          <cell r="BA592">
            <v>45426.458333333299</v>
          </cell>
        </row>
        <row r="593">
          <cell r="C593" t="str">
            <v>KAY5+6</v>
          </cell>
          <cell r="D593" t="str">
            <v>3874(3)</v>
          </cell>
          <cell r="E593" t="str">
            <v>MB</v>
          </cell>
          <cell r="F593">
            <v>69937</v>
          </cell>
          <cell r="G593" t="str">
            <v>BOZ-KAY5+6-FF-592</v>
          </cell>
          <cell r="H593">
            <v>45456.315972222197</v>
          </cell>
          <cell r="I593" t="str">
            <v>Depo/Depot</v>
          </cell>
          <cell r="J593" t="str">
            <v>Müşteri</v>
          </cell>
          <cell r="L593" t="str">
            <v>Autocoupler</v>
          </cell>
          <cell r="M593" t="str">
            <v>B baş kuplaj asansörü arızalı</v>
          </cell>
          <cell r="N593" t="str">
            <v>Kuplör yakala-bırak revizyonu yapıldı.</v>
          </cell>
          <cell r="P593" t="str">
            <v>D-Arıza değil</v>
          </cell>
          <cell r="Q593" t="str">
            <v>B(Servisten çekmeye etki eden arıza)</v>
          </cell>
          <cell r="R593" t="str">
            <v>N.A(Yaralanma yok)</v>
          </cell>
          <cell r="S593" t="str">
            <v>(III) Farklı Araçlarda Tekrarlayan Arıza</v>
          </cell>
          <cell r="U593" t="str">
            <v>Tedarikçi</v>
          </cell>
          <cell r="V593" t="str">
            <v>DELLNER COUPLERC AB</v>
          </cell>
          <cell r="W593" t="str">
            <v>Evet</v>
          </cell>
          <cell r="X593" t="str">
            <v>DELLNER COUPLERC AB</v>
          </cell>
          <cell r="AD593" t="str">
            <v>Ekipman yenisi ile değiştirildi</v>
          </cell>
          <cell r="AE593">
            <v>45456.333333333299</v>
          </cell>
          <cell r="AG593" t="str">
            <v/>
          </cell>
          <cell r="AH593" t="str">
            <v/>
          </cell>
          <cell r="AI593" t="str">
            <v/>
          </cell>
          <cell r="AJ593" t="str">
            <v/>
          </cell>
          <cell r="AL593" t="str">
            <v/>
          </cell>
          <cell r="AM593" t="str">
            <v/>
          </cell>
          <cell r="AP593" t="str">
            <v/>
          </cell>
          <cell r="AQ593" t="str">
            <v/>
          </cell>
          <cell r="AT593" t="str">
            <v/>
          </cell>
          <cell r="AV593" t="str">
            <v/>
          </cell>
          <cell r="AW593" t="str">
            <v/>
          </cell>
          <cell r="AX593" t="str">
            <v/>
          </cell>
          <cell r="AZ593">
            <v>2</v>
          </cell>
          <cell r="BA593">
            <v>45457.541666666701</v>
          </cell>
        </row>
        <row r="594">
          <cell r="C594" t="str">
            <v>KAY5+6</v>
          </cell>
          <cell r="D594" t="str">
            <v>3874(3)</v>
          </cell>
          <cell r="E594" t="str">
            <v>MA</v>
          </cell>
          <cell r="F594">
            <v>69937</v>
          </cell>
          <cell r="G594" t="str">
            <v>BOZ-KAY5+6-FF-593</v>
          </cell>
          <cell r="H594">
            <v>45456.315972222197</v>
          </cell>
          <cell r="I594" t="str">
            <v>Hat/Line</v>
          </cell>
          <cell r="J594" t="str">
            <v>Müşteri</v>
          </cell>
          <cell r="L594" t="str">
            <v>Autocoupler</v>
          </cell>
          <cell r="M594" t="str">
            <v>A baş kuplaj asansörü arızalı</v>
          </cell>
          <cell r="N594" t="str">
            <v>Kuplör yakala-bırak revizyonu yapıldı.</v>
          </cell>
          <cell r="P594" t="str">
            <v>D-Arıza değil</v>
          </cell>
          <cell r="Q594" t="str">
            <v>B(Servisten çekmeye etki eden arıza)</v>
          </cell>
          <cell r="R594" t="str">
            <v>N.A(Yaralanma yok)</v>
          </cell>
          <cell r="S594" t="str">
            <v>(III) Farklı Araçlarda Tekrarlayan Arıza</v>
          </cell>
          <cell r="U594" t="str">
            <v>Tedarikçi</v>
          </cell>
          <cell r="V594" t="str">
            <v>DELLNER COUPLERC AB</v>
          </cell>
          <cell r="W594" t="str">
            <v>Evet</v>
          </cell>
          <cell r="X594" t="str">
            <v>DELLNER COUPLERC AB</v>
          </cell>
          <cell r="AD594" t="str">
            <v>Ekipman yenisi ile değiştirildi</v>
          </cell>
          <cell r="AE594">
            <v>45456.333333333299</v>
          </cell>
          <cell r="AG594" t="str">
            <v/>
          </cell>
          <cell r="AH594" t="str">
            <v/>
          </cell>
          <cell r="AI594" t="str">
            <v/>
          </cell>
          <cell r="AJ594" t="str">
            <v/>
          </cell>
          <cell r="AL594" t="str">
            <v/>
          </cell>
          <cell r="AM594" t="str">
            <v/>
          </cell>
          <cell r="AP594" t="str">
            <v/>
          </cell>
          <cell r="AQ594" t="str">
            <v/>
          </cell>
          <cell r="AT594" t="str">
            <v/>
          </cell>
          <cell r="AV594" t="str">
            <v/>
          </cell>
          <cell r="AW594" t="str">
            <v/>
          </cell>
          <cell r="AX594" t="str">
            <v/>
          </cell>
          <cell r="AZ594">
            <v>2</v>
          </cell>
          <cell r="BA594">
            <v>45457.5625</v>
          </cell>
        </row>
        <row r="595">
          <cell r="C595" t="str">
            <v>KAY5+6</v>
          </cell>
          <cell r="D595" t="str">
            <v>3873(2)</v>
          </cell>
          <cell r="E595" t="str">
            <v>MB</v>
          </cell>
          <cell r="F595">
            <v>73563</v>
          </cell>
          <cell r="G595" t="str">
            <v>BOZ-KAY5+6-FF-594</v>
          </cell>
          <cell r="H595">
            <v>45456.315277777801</v>
          </cell>
          <cell r="I595" t="str">
            <v>Depo/Depot</v>
          </cell>
          <cell r="J595" t="str">
            <v>Müşteri</v>
          </cell>
          <cell r="L595" t="str">
            <v>Autocoupler</v>
          </cell>
          <cell r="M595" t="str">
            <v>B baş kuplaj asansörü arızalı</v>
          </cell>
          <cell r="N595" t="str">
            <v>Kuplör yakala-bırak revizyonu yapıldı.</v>
          </cell>
          <cell r="P595" t="str">
            <v>D-Arıza değil</v>
          </cell>
          <cell r="Q595" t="str">
            <v>B(Servisten çekmeye etki eden arıza)</v>
          </cell>
          <cell r="R595" t="str">
            <v>N.A(Yaralanma yok)</v>
          </cell>
          <cell r="S595" t="str">
            <v>(III) Farklı Araçlarda Tekrarlayan Arıza</v>
          </cell>
          <cell r="U595" t="str">
            <v>Tedarikçi</v>
          </cell>
          <cell r="V595" t="str">
            <v>DELLNER COUPLERC AB</v>
          </cell>
          <cell r="W595" t="str">
            <v>Evet</v>
          </cell>
          <cell r="X595" t="str">
            <v>DELLNER COUPLERC AB</v>
          </cell>
          <cell r="AD595" t="str">
            <v>Ekipman yenisi ile değiştirildi</v>
          </cell>
          <cell r="AE595">
            <v>45457.208333333299</v>
          </cell>
          <cell r="AG595" t="str">
            <v/>
          </cell>
          <cell r="AH595" t="str">
            <v/>
          </cell>
          <cell r="AI595" t="str">
            <v/>
          </cell>
          <cell r="AJ595" t="str">
            <v/>
          </cell>
          <cell r="AL595" t="str">
            <v/>
          </cell>
          <cell r="AM595" t="str">
            <v/>
          </cell>
          <cell r="AP595" t="str">
            <v/>
          </cell>
          <cell r="AQ595" t="str">
            <v/>
          </cell>
          <cell r="AT595" t="str">
            <v/>
          </cell>
          <cell r="AV595" t="str">
            <v/>
          </cell>
          <cell r="AW595" t="str">
            <v/>
          </cell>
          <cell r="AX595" t="str">
            <v/>
          </cell>
          <cell r="AZ595">
            <v>2</v>
          </cell>
          <cell r="BA595">
            <v>45458.458333333299</v>
          </cell>
        </row>
        <row r="596">
          <cell r="C596" t="str">
            <v>KAY5+6</v>
          </cell>
          <cell r="D596" t="str">
            <v>3873(2)</v>
          </cell>
          <cell r="E596" t="str">
            <v>MA</v>
          </cell>
          <cell r="F596">
            <v>73563</v>
          </cell>
          <cell r="G596" t="str">
            <v>BOZ-KAY5+6-FF-595</v>
          </cell>
          <cell r="H596">
            <v>45456.314583333296</v>
          </cell>
          <cell r="I596" t="str">
            <v>Depo/Depot</v>
          </cell>
          <cell r="J596" t="str">
            <v>Müşteri</v>
          </cell>
          <cell r="L596" t="str">
            <v>Autocoupler</v>
          </cell>
          <cell r="M596" t="str">
            <v>A baş kuplaj asansörü arızalı</v>
          </cell>
          <cell r="N596" t="str">
            <v>Kuplör yakala-bırak revizyonu yapıldı.</v>
          </cell>
          <cell r="P596" t="str">
            <v>D-Arıza değil</v>
          </cell>
          <cell r="Q596" t="str">
            <v>B(Servisten çekmeye etki eden arıza)</v>
          </cell>
          <cell r="R596" t="str">
            <v>N.A(Yaralanma yok)</v>
          </cell>
          <cell r="S596" t="str">
            <v>(III) Farklı Araçlarda Tekrarlayan Arıza</v>
          </cell>
          <cell r="U596" t="str">
            <v>Tedarikçi</v>
          </cell>
          <cell r="V596" t="str">
            <v>DELLNER COUPLERC AB</v>
          </cell>
          <cell r="W596" t="str">
            <v>Evet</v>
          </cell>
          <cell r="X596" t="str">
            <v>DELLNER COUPLERC AB</v>
          </cell>
          <cell r="AD596" t="str">
            <v>Ekipman yenisi ile değiştirildi</v>
          </cell>
          <cell r="AE596">
            <v>45458.208333333299</v>
          </cell>
          <cell r="AG596" t="str">
            <v/>
          </cell>
          <cell r="AH596" t="str">
            <v/>
          </cell>
          <cell r="AI596" t="str">
            <v/>
          </cell>
          <cell r="AJ596" t="str">
            <v/>
          </cell>
          <cell r="AL596" t="str">
            <v/>
          </cell>
          <cell r="AM596" t="str">
            <v/>
          </cell>
          <cell r="AP596" t="str">
            <v/>
          </cell>
          <cell r="AQ596" t="str">
            <v/>
          </cell>
          <cell r="AT596" t="str">
            <v/>
          </cell>
          <cell r="AV596" t="str">
            <v/>
          </cell>
          <cell r="AW596" t="str">
            <v/>
          </cell>
          <cell r="AX596" t="str">
            <v/>
          </cell>
          <cell r="AZ596">
            <v>2</v>
          </cell>
          <cell r="BA596">
            <v>45459.458333333299</v>
          </cell>
        </row>
        <row r="597">
          <cell r="C597" t="str">
            <v>KAY5+6</v>
          </cell>
          <cell r="D597" t="str">
            <v>3872(1)</v>
          </cell>
          <cell r="E597" t="str">
            <v>MA</v>
          </cell>
          <cell r="F597">
            <v>66101</v>
          </cell>
          <cell r="G597" t="str">
            <v>BOZ-KAY5+6-FF-596</v>
          </cell>
          <cell r="H597">
            <v>45456.313888888901</v>
          </cell>
          <cell r="I597" t="str">
            <v>Hat/Line</v>
          </cell>
          <cell r="J597" t="str">
            <v>Müşteri</v>
          </cell>
          <cell r="L597" t="str">
            <v>Autocoupler</v>
          </cell>
          <cell r="M597" t="str">
            <v>A baş kuplaj asansörü arızalı</v>
          </cell>
          <cell r="N597" t="str">
            <v>Kuplör yakala bırak revizyonu yapıldı.</v>
          </cell>
          <cell r="P597" t="str">
            <v>D-Arıza değil</v>
          </cell>
          <cell r="Q597" t="str">
            <v>B(Servisten çekmeye etki eden arıza)</v>
          </cell>
          <cell r="R597" t="str">
            <v>N.A(Yaralanma yok)</v>
          </cell>
          <cell r="S597" t="str">
            <v>(III) Farklı Araçlarda Tekrarlayan Arıza</v>
          </cell>
          <cell r="U597" t="str">
            <v>Tedarikçi</v>
          </cell>
          <cell r="V597" t="str">
            <v>DELLNER COUPLERC AB</v>
          </cell>
          <cell r="W597" t="str">
            <v>Evet</v>
          </cell>
          <cell r="X597" t="str">
            <v>DELLNER COUPLERC AB</v>
          </cell>
          <cell r="AD597" t="str">
            <v>Ekipman yenisi ile değiştirildi</v>
          </cell>
          <cell r="AE597">
            <v>45459.208333333299</v>
          </cell>
          <cell r="AG597" t="str">
            <v/>
          </cell>
          <cell r="AH597" t="str">
            <v/>
          </cell>
          <cell r="AI597" t="str">
            <v/>
          </cell>
          <cell r="AJ597" t="str">
            <v/>
          </cell>
          <cell r="AL597" t="str">
            <v/>
          </cell>
          <cell r="AM597" t="str">
            <v/>
          </cell>
          <cell r="AP597" t="str">
            <v/>
          </cell>
          <cell r="AQ597" t="str">
            <v/>
          </cell>
          <cell r="AT597" t="str">
            <v/>
          </cell>
          <cell r="AV597" t="str">
            <v/>
          </cell>
          <cell r="AW597" t="str">
            <v/>
          </cell>
          <cell r="AX597" t="str">
            <v/>
          </cell>
          <cell r="AZ597">
            <v>2</v>
          </cell>
          <cell r="BA597">
            <v>45460.458333333299</v>
          </cell>
        </row>
        <row r="598">
          <cell r="C598" t="str">
            <v>KAY5+6</v>
          </cell>
          <cell r="D598" t="str">
            <v>3872(1)</v>
          </cell>
          <cell r="E598" t="str">
            <v>MB</v>
          </cell>
          <cell r="F598">
            <v>66101</v>
          </cell>
          <cell r="G598" t="str">
            <v>BOZ-KAY5+6-FF-597</v>
          </cell>
          <cell r="H598">
            <v>45456.314583333296</v>
          </cell>
          <cell r="I598" t="str">
            <v>Depo/Depot</v>
          </cell>
          <cell r="J598" t="str">
            <v>Müşteri</v>
          </cell>
          <cell r="L598" t="str">
            <v>Autocoupler</v>
          </cell>
          <cell r="M598" t="str">
            <v>B baş kuplaj asansörü arızalı</v>
          </cell>
          <cell r="N598" t="str">
            <v>Kuplör yakala bırak revizyonu yapıldı.</v>
          </cell>
          <cell r="P598" t="str">
            <v>D-Arıza değil</v>
          </cell>
          <cell r="Q598" t="str">
            <v>B(Servisten çekmeye etki eden arıza)</v>
          </cell>
          <cell r="R598" t="str">
            <v>N.A(Yaralanma yok)</v>
          </cell>
          <cell r="S598" t="str">
            <v>(III) Farklı Araçlarda Tekrarlayan Arıza</v>
          </cell>
          <cell r="U598" t="str">
            <v>Tedarikçi</v>
          </cell>
          <cell r="V598" t="str">
            <v>DELLNER COUPLERC AB</v>
          </cell>
          <cell r="W598" t="str">
            <v>Evet</v>
          </cell>
          <cell r="X598" t="str">
            <v>DELLNER COUPLERC AB</v>
          </cell>
          <cell r="AD598" t="str">
            <v>Ekipman yenisi ile değiştirildi</v>
          </cell>
          <cell r="AE598">
            <v>45460.208333333299</v>
          </cell>
          <cell r="AG598" t="str">
            <v/>
          </cell>
          <cell r="AH598" t="str">
            <v/>
          </cell>
          <cell r="AI598" t="str">
            <v/>
          </cell>
          <cell r="AJ598" t="str">
            <v/>
          </cell>
          <cell r="AL598" t="str">
            <v/>
          </cell>
          <cell r="AM598" t="str">
            <v/>
          </cell>
          <cell r="AP598" t="str">
            <v/>
          </cell>
          <cell r="AQ598" t="str">
            <v/>
          </cell>
          <cell r="AT598" t="str">
            <v/>
          </cell>
          <cell r="AV598" t="str">
            <v/>
          </cell>
          <cell r="AW598" t="str">
            <v/>
          </cell>
          <cell r="AX598" t="str">
            <v/>
          </cell>
          <cell r="AZ598">
            <v>2</v>
          </cell>
          <cell r="BA598">
            <v>45461.458333333299</v>
          </cell>
        </row>
        <row r="599">
          <cell r="C599" t="str">
            <v>KAY5+6</v>
          </cell>
          <cell r="D599" t="str">
            <v>3872(1)</v>
          </cell>
          <cell r="E599" t="str">
            <v>MA</v>
          </cell>
          <cell r="F599">
            <v>38464</v>
          </cell>
          <cell r="G599" t="str">
            <v>BOZ-KAY5+6-FF-598</v>
          </cell>
          <cell r="H599">
            <v>45335.524305555598</v>
          </cell>
          <cell r="I599" t="str">
            <v>Hat/Line</v>
          </cell>
          <cell r="J599" t="str">
            <v>Müşteri</v>
          </cell>
          <cell r="L599" t="str">
            <v>Diğerleri</v>
          </cell>
          <cell r="M599" t="str">
            <v>Aracın her iki makinist kolçakları arızalı.</v>
          </cell>
          <cell r="N599" t="str">
            <v>Her iki kabin kolçak tamiri yapıldı.</v>
          </cell>
          <cell r="P599" t="str">
            <v>D-Arıza değil</v>
          </cell>
          <cell r="Q599" t="str">
            <v>B(Servisten çekmeye etki eden arıza)</v>
          </cell>
          <cell r="R599" t="str">
            <v>N.A(Yaralanma yok)</v>
          </cell>
          <cell r="S599" t="str">
            <v>(III) Farklı Araçlarda Tekrarlayan Arıza</v>
          </cell>
          <cell r="U599" t="str">
            <v>Tedarikçi</v>
          </cell>
          <cell r="V599" t="str">
            <v>BAŞKENT OTO KOLTUK SAN. TİC. LTD. Ş</v>
          </cell>
          <cell r="W599" t="str">
            <v>Evet</v>
          </cell>
          <cell r="X599" t="str">
            <v>BAŞKENT OTO KOLTUK SAN. TİC. LTD. Ş</v>
          </cell>
          <cell r="AD599" t="str">
            <v>Ekipman yenisi ile değiştirildi</v>
          </cell>
          <cell r="AE599">
            <v>45336.208333333299</v>
          </cell>
          <cell r="AG599" t="str">
            <v/>
          </cell>
          <cell r="AH599" t="str">
            <v/>
          </cell>
          <cell r="AI599" t="str">
            <v/>
          </cell>
          <cell r="AJ599" t="str">
            <v/>
          </cell>
          <cell r="AL599" t="str">
            <v/>
          </cell>
          <cell r="AM599" t="str">
            <v/>
          </cell>
          <cell r="AP599" t="str">
            <v/>
          </cell>
          <cell r="AQ599" t="str">
            <v/>
          </cell>
          <cell r="AT599" t="str">
            <v/>
          </cell>
          <cell r="AV599" t="str">
            <v/>
          </cell>
          <cell r="AW599" t="str">
            <v/>
          </cell>
          <cell r="AX599" t="str">
            <v/>
          </cell>
          <cell r="AZ599">
            <v>2</v>
          </cell>
          <cell r="BA599">
            <v>45337.458333333299</v>
          </cell>
        </row>
        <row r="600">
          <cell r="C600" t="str">
            <v>KAY5+6</v>
          </cell>
          <cell r="D600" t="str">
            <v>3879(8)</v>
          </cell>
          <cell r="E600" t="str">
            <v>MA</v>
          </cell>
          <cell r="F600">
            <v>122782</v>
          </cell>
          <cell r="G600" t="str">
            <v>BOZ-KAY5+6-FF-599</v>
          </cell>
          <cell r="H600">
            <v>45877.416666666701</v>
          </cell>
          <cell r="I600" t="str">
            <v>Hat/Line</v>
          </cell>
          <cell r="J600" t="str">
            <v>Müşteri</v>
          </cell>
          <cell r="L600" t="str">
            <v>PA/PIS/CCTV</v>
          </cell>
          <cell r="M600" t="str">
            <v>VARIŞ YÖNÜ YAZISI YARIM</v>
          </cell>
          <cell r="N600" t="str">
            <v>KONTROL EDİLDİ DİSPLAY SAĞ TARAF PANELLER ÇALIŞMIYOR</v>
          </cell>
          <cell r="P600" t="str">
            <v>D-Arıza değil</v>
          </cell>
          <cell r="Q600" t="str">
            <v>C(Sisteme etki etmeyen arıza)</v>
          </cell>
          <cell r="R600" t="str">
            <v>N.A(Yaralanma yok)</v>
          </cell>
          <cell r="S600" t="str">
            <v xml:space="preserve">(I) İlk Defa Karşılaşılan Arıza </v>
          </cell>
          <cell r="U600" t="str">
            <v>Tedarikçi</v>
          </cell>
          <cell r="V600" t="str">
            <v>Bozankaya</v>
          </cell>
          <cell r="W600" t="str">
            <v>Evet</v>
          </cell>
          <cell r="X600" t="str">
            <v>POLARİS ELEKTRONİK SAN. VE TİC. LTD</v>
          </cell>
          <cell r="AD600" t="str">
            <v>Ekipman yenisi ile değiştirildi</v>
          </cell>
          <cell r="AE600">
            <v>45878.208333333299</v>
          </cell>
          <cell r="AG600" t="str">
            <v>POLARİS ELEKTRONİK SAN. VE TİC. LTD</v>
          </cell>
          <cell r="AH600" t="str">
            <v>LED BİLGİLENDİRME PANELİ</v>
          </cell>
          <cell r="AI600" t="str">
            <v>E840-7114</v>
          </cell>
          <cell r="AJ600">
            <v>1</v>
          </cell>
          <cell r="AL600" t="str">
            <v/>
          </cell>
          <cell r="AM600" t="str">
            <v/>
          </cell>
          <cell r="AP600" t="str">
            <v/>
          </cell>
          <cell r="AQ600" t="str">
            <v>L16128/10S-0223-0026</v>
          </cell>
          <cell r="AT600" t="str">
            <v>2</v>
          </cell>
          <cell r="AV600" t="str">
            <v/>
          </cell>
          <cell r="AW600">
            <v>45877.875</v>
          </cell>
          <cell r="AX600" t="str">
            <v/>
          </cell>
          <cell r="AZ600">
            <v>2</v>
          </cell>
          <cell r="BA600">
            <v>45878.458333333299</v>
          </cell>
        </row>
        <row r="601">
          <cell r="C601" t="str">
            <v>KAY5+6</v>
          </cell>
          <cell r="D601" t="str">
            <v>3874(3)</v>
          </cell>
          <cell r="E601" t="str">
            <v>RA</v>
          </cell>
          <cell r="F601">
            <v>157989</v>
          </cell>
          <cell r="G601" t="str">
            <v>BOZ-KAY5+6-FF-600</v>
          </cell>
          <cell r="H601">
            <v>45895.208333333299</v>
          </cell>
          <cell r="I601" t="str">
            <v>Depo/Depot</v>
          </cell>
          <cell r="J601" t="str">
            <v>BOZANKAYA - SSH</v>
          </cell>
          <cell r="L601" t="str">
            <v>PA/PIS/CCTV</v>
          </cell>
          <cell r="M601" t="str">
            <v>ARAÇ A KABİNDEN ANONS YAPMIYOR</v>
          </cell>
          <cell r="N601" t="str">
            <v>KONTROL EDİLDİ RACK DOLABI AC KARTI ÇIKIŞ VERMİYOR RACK DOLAP DEĞİŞİMİ YAPILDI</v>
          </cell>
          <cell r="P601" t="str">
            <v>D-Arıza değil</v>
          </cell>
          <cell r="Q601" t="str">
            <v>C(Sisteme etki etmeyen arıza)</v>
          </cell>
          <cell r="R601" t="str">
            <v>N.A(Yaralanma yok)</v>
          </cell>
          <cell r="S601" t="str">
            <v>(III) Farklı Araçlarda Tekrarlayan Arıza</v>
          </cell>
          <cell r="U601" t="str">
            <v>Tedarikçi</v>
          </cell>
          <cell r="V601" t="str">
            <v>Bozankaya</v>
          </cell>
          <cell r="W601" t="str">
            <v>Evet</v>
          </cell>
          <cell r="X601" t="str">
            <v>Lütze Transportation GmbH</v>
          </cell>
          <cell r="AD601" t="str">
            <v>Ekipman yenisi ile değiştirildi</v>
          </cell>
          <cell r="AE601">
            <v>45895.291666666701</v>
          </cell>
          <cell r="AG601" t="str">
            <v>Lütze Transportation GmbH</v>
          </cell>
          <cell r="AH601" t="str">
            <v>ACSys-19'' RACK</v>
          </cell>
          <cell r="AI601" t="str">
            <v>E820-7020</v>
          </cell>
          <cell r="AJ601" t="str">
            <v/>
          </cell>
          <cell r="AL601" t="str">
            <v/>
          </cell>
          <cell r="AM601" t="str">
            <v/>
          </cell>
          <cell r="AP601" t="str">
            <v/>
          </cell>
          <cell r="AQ601" t="str">
            <v/>
          </cell>
          <cell r="AT601" t="str">
            <v/>
          </cell>
          <cell r="AV601" t="str">
            <v>38-HBR-25-282</v>
          </cell>
          <cell r="AW601">
            <v>45928.875</v>
          </cell>
          <cell r="AX601" t="str">
            <v/>
          </cell>
          <cell r="AZ601">
            <v>1</v>
          </cell>
          <cell r="BA601">
            <v>45896.375</v>
          </cell>
        </row>
        <row r="602">
          <cell r="C602" t="str">
            <v>KAY5+6</v>
          </cell>
          <cell r="D602" t="str">
            <v>3879(8)</v>
          </cell>
          <cell r="E602" t="str">
            <v>MB</v>
          </cell>
          <cell r="F602">
            <v>64401</v>
          </cell>
          <cell r="G602" t="str">
            <v>BOZ-KAY5+6-FF-601</v>
          </cell>
          <cell r="H602">
            <v>45613.285416666702</v>
          </cell>
          <cell r="I602" t="str">
            <v>Hat/Line</v>
          </cell>
          <cell r="J602" t="str">
            <v>Müşteri</v>
          </cell>
          <cell r="L602" t="str">
            <v>PA/PIS/CCTV</v>
          </cell>
          <cell r="M602" t="str">
            <v>05.11.2024 tarihinde yapılan saha denetiminde 3879 nolu aracın saat 09:00 da kapı üstü ekranların ve orta kısımda bulunan ekranların çalışmadığı tespit edilmiştir.</v>
          </cell>
          <cell r="N602" t="str">
            <v>10 adet kapı üstü ekran değiştirildi.</v>
          </cell>
          <cell r="P602" t="str">
            <v>D-Arıza değil</v>
          </cell>
          <cell r="Q602" t="str">
            <v>B(Servisten çekmeye etki eden arıza)</v>
          </cell>
          <cell r="R602" t="str">
            <v>N.A(Yaralanma yok)</v>
          </cell>
          <cell r="S602" t="str">
            <v>(III) Farklı Araçlarda Tekrarlayan Arıza</v>
          </cell>
          <cell r="U602" t="str">
            <v>Tedarikçi</v>
          </cell>
          <cell r="V602" t="str">
            <v>ATAK ULAŞIM SAN.TİC.LTD.ŞTİ.</v>
          </cell>
          <cell r="W602" t="str">
            <v>Evet</v>
          </cell>
          <cell r="X602" t="str">
            <v>ATAK ULAŞIM SAN.TİC.LTD.ŞTİ.</v>
          </cell>
          <cell r="AD602" t="str">
            <v>Ekipman yenisi ile değiştirildi</v>
          </cell>
          <cell r="AE602">
            <v>45613.291666666701</v>
          </cell>
          <cell r="AG602" t="str">
            <v/>
          </cell>
          <cell r="AH602" t="str">
            <v/>
          </cell>
          <cell r="AI602" t="str">
            <v/>
          </cell>
          <cell r="AJ602" t="str">
            <v/>
          </cell>
          <cell r="AL602" t="str">
            <v/>
          </cell>
          <cell r="AM602" t="str">
            <v/>
          </cell>
          <cell r="AP602" t="str">
            <v/>
          </cell>
          <cell r="AQ602" t="str">
            <v/>
          </cell>
          <cell r="AT602" t="str">
            <v/>
          </cell>
          <cell r="AV602" t="str">
            <v/>
          </cell>
          <cell r="AW602" t="str">
            <v/>
          </cell>
          <cell r="AX602" t="str">
            <v/>
          </cell>
          <cell r="AZ602">
            <v>3</v>
          </cell>
          <cell r="BA602">
            <v>45614.458333333299</v>
          </cell>
        </row>
        <row r="603">
          <cell r="C603" t="str">
            <v>KAY5+6</v>
          </cell>
          <cell r="D603" t="str">
            <v>3880(9)</v>
          </cell>
          <cell r="E603" t="str">
            <v>P</v>
          </cell>
          <cell r="F603">
            <v>50053</v>
          </cell>
          <cell r="G603" t="str">
            <v>BOZ-KAY5+6-FF-602</v>
          </cell>
          <cell r="H603">
            <v>45568.591666666704</v>
          </cell>
          <cell r="I603" t="str">
            <v>Hat/Line</v>
          </cell>
          <cell r="J603" t="str">
            <v>Müşteri</v>
          </cell>
          <cell r="L603" t="str">
            <v>Fren</v>
          </cell>
          <cell r="M603" t="str">
            <v>P boji HPCU birleşim noktasında yağ kaçağı mevcut.</v>
          </cell>
          <cell r="N603" t="str">
            <v>Aracın hpu değişimi yapıldı.</v>
          </cell>
          <cell r="P603" t="str">
            <v>D-Arıza değil</v>
          </cell>
          <cell r="Q603" t="str">
            <v>B(Servisten çekmeye etki eden arıza)</v>
          </cell>
          <cell r="R603" t="str">
            <v>N.A(Yaralanma yok)</v>
          </cell>
          <cell r="S603" t="str">
            <v>(III) Farklı Araçlarda Tekrarlayan Arıza</v>
          </cell>
          <cell r="U603" t="str">
            <v>Tedarikçi</v>
          </cell>
          <cell r="V603" t="str">
            <v>HANNING &amp; KAHL GMBH &amp; CO.KG</v>
          </cell>
          <cell r="W603" t="str">
            <v>Evet</v>
          </cell>
          <cell r="X603" t="str">
            <v>HANNING &amp; KAHL GMBH &amp; CO.KG</v>
          </cell>
          <cell r="AD603" t="str">
            <v>Ekipman yenisi ile değiştirildi</v>
          </cell>
          <cell r="AE603">
            <v>45569.208333333299</v>
          </cell>
          <cell r="AG603" t="str">
            <v/>
          </cell>
          <cell r="AH603" t="str">
            <v/>
          </cell>
          <cell r="AI603" t="str">
            <v/>
          </cell>
          <cell r="AJ603" t="str">
            <v/>
          </cell>
          <cell r="AL603" t="str">
            <v/>
          </cell>
          <cell r="AM603" t="str">
            <v/>
          </cell>
          <cell r="AP603" t="str">
            <v/>
          </cell>
          <cell r="AQ603" t="str">
            <v/>
          </cell>
          <cell r="AT603" t="str">
            <v/>
          </cell>
          <cell r="AV603" t="str">
            <v/>
          </cell>
          <cell r="AW603" t="str">
            <v/>
          </cell>
          <cell r="AX603" t="str">
            <v/>
          </cell>
          <cell r="AZ603">
            <v>3</v>
          </cell>
          <cell r="BA603">
            <v>45570.458333333299</v>
          </cell>
        </row>
        <row r="604">
          <cell r="C604" t="str">
            <v>KAY5+6</v>
          </cell>
          <cell r="D604" t="str">
            <v>3878(7)</v>
          </cell>
          <cell r="E604" t="str">
            <v>RB</v>
          </cell>
          <cell r="F604">
            <v>77005</v>
          </cell>
          <cell r="G604" t="str">
            <v>BOZ-KAY5+6-FF-603</v>
          </cell>
          <cell r="H604">
            <v>45603.545833333301</v>
          </cell>
          <cell r="I604" t="str">
            <v>Depo/Depot</v>
          </cell>
          <cell r="J604" t="str">
            <v>Müşteri</v>
          </cell>
          <cell r="L604" t="str">
            <v>Batarya</v>
          </cell>
          <cell r="M604" t="str">
            <v>DBS şarteli çalışmıyor.</v>
          </cell>
          <cell r="N604" t="str">
            <v>Test edildi. DBS şarteli çalışıyor.</v>
          </cell>
          <cell r="P604" t="str">
            <v>D-Arıza değil</v>
          </cell>
          <cell r="Q604" t="str">
            <v>B(Servisten çekmeye etki eden arıza)</v>
          </cell>
          <cell r="R604" t="str">
            <v>N.A(Yaralanma yok)</v>
          </cell>
          <cell r="S604" t="str">
            <v>(II) Aynı Araçta Tekrarlayan Arıza</v>
          </cell>
          <cell r="U604" t="str">
            <v>Bozankaya</v>
          </cell>
          <cell r="V604" t="str">
            <v>Üretim</v>
          </cell>
          <cell r="W604" t="str">
            <v>Evet</v>
          </cell>
          <cell r="X604" t="str">
            <v/>
          </cell>
          <cell r="AD604" t="str">
            <v>*Arıza çözülecek</v>
          </cell>
          <cell r="AE604">
            <v>45603.5625</v>
          </cell>
          <cell r="AG604" t="str">
            <v/>
          </cell>
          <cell r="AH604" t="str">
            <v/>
          </cell>
          <cell r="AI604" t="str">
            <v/>
          </cell>
          <cell r="AJ604" t="str">
            <v/>
          </cell>
          <cell r="AL604" t="str">
            <v/>
          </cell>
          <cell r="AM604" t="str">
            <v/>
          </cell>
          <cell r="AP604" t="str">
            <v/>
          </cell>
          <cell r="AQ604" t="str">
            <v/>
          </cell>
          <cell r="AT604" t="str">
            <v/>
          </cell>
          <cell r="AV604" t="str">
            <v/>
          </cell>
          <cell r="AW604" t="str">
            <v/>
          </cell>
          <cell r="AX604" t="str">
            <v/>
          </cell>
          <cell r="AZ604">
            <v>2</v>
          </cell>
          <cell r="BA604">
            <v>45604.625</v>
          </cell>
        </row>
        <row r="605">
          <cell r="C605" t="str">
            <v>KAY5+6</v>
          </cell>
          <cell r="D605" t="str">
            <v>3882(11)</v>
          </cell>
          <cell r="E605" t="str">
            <v>MB</v>
          </cell>
          <cell r="F605">
            <v>90077</v>
          </cell>
          <cell r="G605" t="str">
            <v>BOZ-KAY5+6-FF-604</v>
          </cell>
          <cell r="H605">
            <v>45456.3215277778</v>
          </cell>
          <cell r="I605" t="str">
            <v>Depo/Depot</v>
          </cell>
          <cell r="J605" t="str">
            <v>Müşteri</v>
          </cell>
          <cell r="L605" t="str">
            <v>Autocoupler</v>
          </cell>
          <cell r="M605" t="str">
            <v>B baş kuplaj asansörü arızalı</v>
          </cell>
          <cell r="N605" t="str">
            <v>Kuplör yakala-bırak revizyonu yapıldı.</v>
          </cell>
          <cell r="P605" t="str">
            <v>D-Arıza değil</v>
          </cell>
          <cell r="Q605" t="str">
            <v>B(Servisten çekmeye etki eden arıza)</v>
          </cell>
          <cell r="R605" t="str">
            <v>N.A(Yaralanma yok)</v>
          </cell>
          <cell r="S605" t="str">
            <v>(II) Aynı Araçta Tekrarlayan Arıza</v>
          </cell>
          <cell r="U605" t="str">
            <v>Tedarikçi</v>
          </cell>
          <cell r="V605" t="str">
            <v>DELLNER COUPLERC AB</v>
          </cell>
          <cell r="W605" t="str">
            <v>Evet</v>
          </cell>
          <cell r="X605" t="str">
            <v>DELLNER COUPLERC AB</v>
          </cell>
          <cell r="AD605" t="str">
            <v>*Ekipman değiştirilecek</v>
          </cell>
          <cell r="AE605">
            <v>45456.326388888898</v>
          </cell>
          <cell r="AG605" t="str">
            <v/>
          </cell>
          <cell r="AH605" t="str">
            <v/>
          </cell>
          <cell r="AI605" t="str">
            <v/>
          </cell>
          <cell r="AJ605" t="str">
            <v/>
          </cell>
          <cell r="AL605" t="str">
            <v/>
          </cell>
          <cell r="AM605" t="str">
            <v/>
          </cell>
          <cell r="AP605" t="str">
            <v/>
          </cell>
          <cell r="AQ605" t="str">
            <v/>
          </cell>
          <cell r="AT605" t="str">
            <v/>
          </cell>
          <cell r="AV605" t="str">
            <v/>
          </cell>
          <cell r="AW605" t="str">
            <v/>
          </cell>
          <cell r="AX605" t="str">
            <v/>
          </cell>
          <cell r="AZ605">
            <v>2</v>
          </cell>
          <cell r="BA605">
            <v>45457.5</v>
          </cell>
        </row>
        <row r="606">
          <cell r="C606" t="str">
            <v>KAY5+6</v>
          </cell>
          <cell r="D606" t="str">
            <v>3881(10)</v>
          </cell>
          <cell r="E606" t="str">
            <v>MA</v>
          </cell>
          <cell r="F606">
            <v>94989</v>
          </cell>
          <cell r="G606" t="str">
            <v>BOZ-KAY5+6-FF-605</v>
          </cell>
          <cell r="H606">
            <v>45456.320138888899</v>
          </cell>
          <cell r="I606" t="str">
            <v>Depo/Depot</v>
          </cell>
          <cell r="J606" t="str">
            <v>Müşteri</v>
          </cell>
          <cell r="L606" t="str">
            <v>Autocoupler</v>
          </cell>
          <cell r="M606" t="str">
            <v>A baş kuplaj asansörü arızalı</v>
          </cell>
          <cell r="N606" t="str">
            <v>Kuplör yakala-bırak revizyonu yapıldı.</v>
          </cell>
          <cell r="P606" t="str">
            <v>D-Arıza değil</v>
          </cell>
          <cell r="Q606" t="str">
            <v>B(Servisten çekmeye etki eden arıza)</v>
          </cell>
          <cell r="R606" t="str">
            <v>N.A(Yaralanma yok)</v>
          </cell>
          <cell r="S606" t="str">
            <v>(II) Aynı Araçta Tekrarlayan Arıza</v>
          </cell>
          <cell r="U606" t="str">
            <v>Tedarikçi</v>
          </cell>
          <cell r="V606" t="str">
            <v>DELLNER COUPLERC AB</v>
          </cell>
          <cell r="W606" t="str">
            <v>Evet</v>
          </cell>
          <cell r="X606" t="str">
            <v>DELLNER COUPLERC AB</v>
          </cell>
          <cell r="AD606" t="str">
            <v>Ekipman yenisi ile değiştirildi</v>
          </cell>
          <cell r="AE606">
            <v>45456.333333333299</v>
          </cell>
          <cell r="AG606" t="str">
            <v/>
          </cell>
          <cell r="AH606" t="str">
            <v/>
          </cell>
          <cell r="AI606" t="str">
            <v/>
          </cell>
          <cell r="AJ606" t="str">
            <v/>
          </cell>
          <cell r="AL606" t="str">
            <v/>
          </cell>
          <cell r="AM606" t="str">
            <v/>
          </cell>
          <cell r="AP606" t="str">
            <v/>
          </cell>
          <cell r="AQ606" t="str">
            <v/>
          </cell>
          <cell r="AT606" t="str">
            <v/>
          </cell>
          <cell r="AV606" t="str">
            <v/>
          </cell>
          <cell r="AW606" t="str">
            <v/>
          </cell>
          <cell r="AX606" t="str">
            <v/>
          </cell>
          <cell r="AZ606">
            <v>3</v>
          </cell>
          <cell r="BA606">
            <v>45457.5</v>
          </cell>
        </row>
        <row r="607">
          <cell r="C607" t="str">
            <v>KAY5+6</v>
          </cell>
          <cell r="D607" t="str">
            <v>3877(6)</v>
          </cell>
          <cell r="E607" t="str">
            <v>MA</v>
          </cell>
          <cell r="F607">
            <v>44470</v>
          </cell>
          <cell r="G607" t="str">
            <v>BOZ-KAY5+6-FF-606</v>
          </cell>
          <cell r="H607">
            <v>45794.059027777803</v>
          </cell>
          <cell r="I607" t="str">
            <v>Hat/Line</v>
          </cell>
          <cell r="J607" t="str">
            <v>Müşteri</v>
          </cell>
          <cell r="L607" t="str">
            <v>PA/PIS/CCTV</v>
          </cell>
          <cell r="M607" t="str">
            <v>CA KABİN, YOL, AYNA VE PANTOGRAF KAMERASINDA BAĞLANTI YOK.</v>
          </cell>
          <cell r="N607" t="str">
            <v>KABİN, YOL VE AYNA KAMERALARI AKTİFTİ. PANTOGRAF KAMERASINA BAĞLI OLDUĞU POE SWİTCHE CONFİG DOSTASI YENİDEN YÜLENECEK RESETLEME İŞLEMİ YAPILDI.</v>
          </cell>
          <cell r="P607" t="str">
            <v>D-Arıza değil</v>
          </cell>
          <cell r="Q607" t="str">
            <v>B(Servisten çekmeye etki eden arıza)</v>
          </cell>
          <cell r="R607" t="str">
            <v>N.A(Yaralanma yok)</v>
          </cell>
          <cell r="S607" t="str">
            <v>(III) Farklı Araçlarda Tekrarlayan Arıza</v>
          </cell>
          <cell r="U607" t="str">
            <v>Tedarikçi</v>
          </cell>
          <cell r="V607" t="str">
            <v/>
          </cell>
          <cell r="W607" t="str">
            <v>Evet</v>
          </cell>
          <cell r="X607" t="str">
            <v>NSC TEKNOLOJİ ve İNŞAAT LTD.ŞTİ.</v>
          </cell>
          <cell r="AD607" t="str">
            <v>*Reset edildi</v>
          </cell>
          <cell r="AE607">
            <v>45794.208333333299</v>
          </cell>
          <cell r="AG607" t="str">
            <v/>
          </cell>
          <cell r="AH607" t="str">
            <v/>
          </cell>
          <cell r="AI607" t="str">
            <v/>
          </cell>
          <cell r="AJ607" t="str">
            <v/>
          </cell>
          <cell r="AL607" t="str">
            <v/>
          </cell>
          <cell r="AM607" t="str">
            <v/>
          </cell>
          <cell r="AP607" t="str">
            <v/>
          </cell>
          <cell r="AQ607" t="str">
            <v/>
          </cell>
          <cell r="AT607" t="str">
            <v/>
          </cell>
          <cell r="AV607" t="str">
            <v/>
          </cell>
          <cell r="AW607" t="str">
            <v/>
          </cell>
          <cell r="AX607" t="str">
            <v/>
          </cell>
          <cell r="AZ607">
            <v>2</v>
          </cell>
          <cell r="BA607">
            <v>45795.291666666701</v>
          </cell>
        </row>
        <row r="608">
          <cell r="C608" t="str">
            <v>KAY5+6</v>
          </cell>
          <cell r="D608" t="str">
            <v>3873(2)</v>
          </cell>
          <cell r="E608" t="str">
            <v>P</v>
          </cell>
          <cell r="F608">
            <v>73563</v>
          </cell>
          <cell r="G608" t="str">
            <v>BOZ-KAY5+6-FF-607</v>
          </cell>
          <cell r="H608">
            <v>45455.9597222222</v>
          </cell>
          <cell r="I608" t="str">
            <v>Hat/Line</v>
          </cell>
          <cell r="J608" t="str">
            <v>Müşteri</v>
          </cell>
          <cell r="L608" t="str">
            <v>Damper</v>
          </cell>
          <cell r="M608" t="str">
            <v>ARAÇ ÇATI DARBE EMİCİLERİNDE SÜRTÜNMEYE BAĞLI PASLANMALAR OLUŞMUŞ.</v>
          </cell>
          <cell r="N608" t="str">
            <v>PASLI YÜZEYLERE BOYA İŞLEMİ UYGULANDI.</v>
          </cell>
          <cell r="P608" t="str">
            <v>D-Arıza değil</v>
          </cell>
          <cell r="Q608" t="str">
            <v>B(Servisten çekmeye etki eden arıza)</v>
          </cell>
          <cell r="R608" t="str">
            <v>N.A(Yaralanma yok)</v>
          </cell>
          <cell r="S608" t="str">
            <v>(III) Farklı Araçlarda Tekrarlayan Arıza</v>
          </cell>
          <cell r="U608" t="str">
            <v>Tedarikçi</v>
          </cell>
          <cell r="V608" t="str">
            <v>KARASZY KERESKEDELMİ ES SZOLGALTATO</v>
          </cell>
          <cell r="W608" t="str">
            <v>Evet</v>
          </cell>
          <cell r="X608" t="str">
            <v>KARASZY KERESKEDELMİ ES SZOLGALTATO</v>
          </cell>
          <cell r="AD608" t="str">
            <v>Temizlendi</v>
          </cell>
          <cell r="AE608">
            <v>45456.208333333299</v>
          </cell>
          <cell r="AG608" t="str">
            <v/>
          </cell>
          <cell r="AH608" t="str">
            <v/>
          </cell>
          <cell r="AI608" t="str">
            <v/>
          </cell>
          <cell r="AJ608" t="str">
            <v/>
          </cell>
          <cell r="AL608" t="str">
            <v/>
          </cell>
          <cell r="AM608" t="str">
            <v/>
          </cell>
          <cell r="AP608" t="str">
            <v/>
          </cell>
          <cell r="AQ608" t="str">
            <v/>
          </cell>
          <cell r="AT608" t="str">
            <v/>
          </cell>
          <cell r="AV608" t="str">
            <v/>
          </cell>
          <cell r="AW608" t="str">
            <v/>
          </cell>
          <cell r="AX608" t="str">
            <v/>
          </cell>
          <cell r="AZ608">
            <v>2</v>
          </cell>
          <cell r="BA608">
            <v>45457.333333333299</v>
          </cell>
        </row>
        <row r="609">
          <cell r="C609" t="str">
            <v>KAY5+6</v>
          </cell>
          <cell r="D609" t="str">
            <v>3876(5)</v>
          </cell>
          <cell r="E609" t="str">
            <v>P</v>
          </cell>
          <cell r="F609">
            <v>52802</v>
          </cell>
          <cell r="G609" t="str">
            <v>BOZ-KAY5+6-FF-608</v>
          </cell>
          <cell r="H609">
            <v>45386.550694444399</v>
          </cell>
          <cell r="I609" t="str">
            <v>Hat/Line</v>
          </cell>
          <cell r="J609" t="str">
            <v>Müşteri</v>
          </cell>
          <cell r="L609" t="str">
            <v>Damper</v>
          </cell>
          <cell r="M609" t="str">
            <v xml:space="preserve">RB-P ARASI 1 ADET ÇATI DARBE EMİCİDE ANORMAL SÜRTÜNME VE PASLANMA TESPİTİ YAPILDI. </v>
          </cell>
          <cell r="N609" t="str">
            <v>PASLI YÜZEYLERE BOYA İŞLEMİ UYGULANDI.</v>
          </cell>
          <cell r="P609" t="str">
            <v>D-Arıza değil</v>
          </cell>
          <cell r="Q609" t="str">
            <v>B(Servisten çekmeye etki eden arıza)</v>
          </cell>
          <cell r="R609" t="str">
            <v>N.A(Yaralanma yok)</v>
          </cell>
          <cell r="S609" t="str">
            <v>(III) Farklı Araçlarda Tekrarlayan Arıza</v>
          </cell>
          <cell r="U609" t="str">
            <v>Tedarikçi</v>
          </cell>
          <cell r="V609" t="str">
            <v>KARASZY KERESKEDELMİ ES SZOLGALTATO</v>
          </cell>
          <cell r="W609" t="str">
            <v>Evet</v>
          </cell>
          <cell r="X609" t="str">
            <v>KARASZY KERESKEDELMİ ES SZOLGALTATO</v>
          </cell>
          <cell r="AD609" t="str">
            <v>Temizlendi</v>
          </cell>
          <cell r="AE609">
            <v>45387.208333333299</v>
          </cell>
          <cell r="AG609" t="str">
            <v/>
          </cell>
          <cell r="AH609" t="str">
            <v/>
          </cell>
          <cell r="AI609" t="str">
            <v/>
          </cell>
          <cell r="AJ609" t="str">
            <v/>
          </cell>
          <cell r="AL609" t="str">
            <v/>
          </cell>
          <cell r="AM609" t="str">
            <v/>
          </cell>
          <cell r="AP609" t="str">
            <v/>
          </cell>
          <cell r="AQ609" t="str">
            <v/>
          </cell>
          <cell r="AT609" t="str">
            <v/>
          </cell>
          <cell r="AV609" t="str">
            <v/>
          </cell>
          <cell r="AW609" t="str">
            <v/>
          </cell>
          <cell r="AX609" t="str">
            <v/>
          </cell>
          <cell r="AZ609">
            <v>2</v>
          </cell>
          <cell r="BA609">
            <v>45388.291666666701</v>
          </cell>
        </row>
        <row r="610">
          <cell r="C610" t="str">
            <v>KAY5+6</v>
          </cell>
          <cell r="D610" t="str">
            <v>3879(8)</v>
          </cell>
          <cell r="E610" t="str">
            <v>MA</v>
          </cell>
          <cell r="F610">
            <v>18154</v>
          </cell>
          <cell r="G610" t="str">
            <v>BOZ-KAY5+6-FF-609</v>
          </cell>
          <cell r="H610">
            <v>45789.513888888898</v>
          </cell>
          <cell r="I610" t="str">
            <v>Hat/Line</v>
          </cell>
          <cell r="J610" t="str">
            <v>Müşteri</v>
          </cell>
          <cell r="L610" t="str">
            <v>Diğerleri</v>
          </cell>
          <cell r="M610" t="str">
            <v>CA KOLÇAK AYARSIZ AŞAĞIDA DURUYOR.</v>
          </cell>
          <cell r="N610" t="str">
            <v>STOPER REVİZYONU YAPILDI.</v>
          </cell>
          <cell r="P610" t="str">
            <v>D-Arıza değil</v>
          </cell>
          <cell r="Q610" t="str">
            <v>B(Servisten çekmeye etki eden arıza)</v>
          </cell>
          <cell r="R610" t="str">
            <v>N.A(Yaralanma yok)</v>
          </cell>
          <cell r="S610" t="str">
            <v>(III) Farklı Araçlarda Tekrarlayan Arıza</v>
          </cell>
          <cell r="U610" t="str">
            <v>Tedarikçi</v>
          </cell>
          <cell r="V610" t="str">
            <v>Bozankaya</v>
          </cell>
          <cell r="W610" t="str">
            <v>Evet</v>
          </cell>
          <cell r="X610" t="str">
            <v>BOZANKAYA</v>
          </cell>
          <cell r="AD610" t="str">
            <v>*Ekipman tamir edilecek</v>
          </cell>
          <cell r="AE610">
            <v>45789.520833333299</v>
          </cell>
          <cell r="AG610" t="str">
            <v/>
          </cell>
          <cell r="AH610" t="str">
            <v/>
          </cell>
          <cell r="AI610" t="str">
            <v/>
          </cell>
          <cell r="AJ610" t="str">
            <v/>
          </cell>
          <cell r="AL610" t="str">
            <v/>
          </cell>
          <cell r="AM610" t="str">
            <v/>
          </cell>
          <cell r="AP610" t="str">
            <v/>
          </cell>
          <cell r="AQ610" t="str">
            <v/>
          </cell>
          <cell r="AT610" t="str">
            <v/>
          </cell>
          <cell r="AV610" t="str">
            <v/>
          </cell>
          <cell r="AW610" t="str">
            <v/>
          </cell>
          <cell r="AX610" t="str">
            <v/>
          </cell>
          <cell r="AZ610">
            <v>2</v>
          </cell>
          <cell r="BA610">
            <v>45790.625</v>
          </cell>
        </row>
        <row r="611">
          <cell r="C611" t="str">
            <v>KAY5+6</v>
          </cell>
          <cell r="D611" t="str">
            <v>3878(7)</v>
          </cell>
          <cell r="E611" t="str">
            <v>RB</v>
          </cell>
          <cell r="F611">
            <v>25006</v>
          </cell>
          <cell r="G611" t="str">
            <v>BOZ-KAY5+6-FF-610</v>
          </cell>
          <cell r="H611">
            <v>45382.545833333301</v>
          </cell>
          <cell r="I611" t="str">
            <v>Hat/Line</v>
          </cell>
          <cell r="J611" t="str">
            <v>Müşteri</v>
          </cell>
          <cell r="L611" t="str">
            <v>Damper</v>
          </cell>
          <cell r="M611" t="str">
            <v>ÇATI DARBE EMİCİ KONTROLLERİNDE DARBE EMİCİLERİNİN ÜZERLERİNDE SÜRTÜNME İZLERİ TESPİT EDİLDİ.</v>
          </cell>
          <cell r="N611" t="str">
            <v>PASLI YÜZEYLERE BOYA İŞLEMİ UYGULANDI.</v>
          </cell>
          <cell r="P611" t="str">
            <v>D-Arıza değil</v>
          </cell>
          <cell r="Q611" t="str">
            <v>B(Servisten çekmeye etki eden arıza)</v>
          </cell>
          <cell r="R611" t="str">
            <v>N.A(Yaralanma yok)</v>
          </cell>
          <cell r="S611" t="str">
            <v>(III) Farklı Araçlarda Tekrarlayan Arıza</v>
          </cell>
          <cell r="U611" t="str">
            <v>Tedarikçi</v>
          </cell>
          <cell r="V611" t="str">
            <v>KARASZY KERESKEDELMİ ES SZOLGALTATO</v>
          </cell>
          <cell r="W611" t="str">
            <v>Evet</v>
          </cell>
          <cell r="X611" t="str">
            <v>KARASZY KERESKEDELMİ ES SZOLGALTATO</v>
          </cell>
          <cell r="AD611" t="str">
            <v>Temizlendi</v>
          </cell>
          <cell r="AE611">
            <v>45383.208333333299</v>
          </cell>
          <cell r="AG611" t="str">
            <v/>
          </cell>
          <cell r="AH611" t="str">
            <v/>
          </cell>
          <cell r="AI611" t="str">
            <v/>
          </cell>
          <cell r="AJ611" t="str">
            <v/>
          </cell>
          <cell r="AL611" t="str">
            <v/>
          </cell>
          <cell r="AM611" t="str">
            <v/>
          </cell>
          <cell r="AP611" t="str">
            <v/>
          </cell>
          <cell r="AQ611" t="str">
            <v/>
          </cell>
          <cell r="AT611" t="str">
            <v/>
          </cell>
          <cell r="AV611" t="str">
            <v/>
          </cell>
          <cell r="AW611" t="str">
            <v/>
          </cell>
          <cell r="AX611" t="str">
            <v/>
          </cell>
          <cell r="AZ611">
            <v>2</v>
          </cell>
          <cell r="BA611">
            <v>45384.291666666701</v>
          </cell>
        </row>
        <row r="612">
          <cell r="C612" t="str">
            <v>KAY5+6</v>
          </cell>
          <cell r="D612" t="str">
            <v>3880(9)</v>
          </cell>
          <cell r="E612" t="str">
            <v>MB</v>
          </cell>
          <cell r="F612">
            <v>18028</v>
          </cell>
          <cell r="G612" t="str">
            <v>BOZ-KAY5+6-FF-611</v>
          </cell>
          <cell r="H612">
            <v>45804.453472222202</v>
          </cell>
          <cell r="I612" t="str">
            <v>Hat/Line</v>
          </cell>
          <cell r="J612" t="str">
            <v>Müşteri</v>
          </cell>
          <cell r="L612" t="str">
            <v>Aydınlatma İç</v>
          </cell>
          <cell r="M612" t="str">
            <v>11-NOLU KAPI SPOT GÜÇ KAYNAĞI EZİLMİŞ DARBEDEN DOLAYI.</v>
          </cell>
          <cell r="N612" t="str">
            <v>SPOT SÜRÜCÜ BRAKETİ ZEMİNDEN AYRILDIĞI İÇİN KAPI ÇARPMIŞ. BRAKET MONTAJ EDLİP SÜRÜCÜ DEĞİŞİMİ YAPILDI.</v>
          </cell>
          <cell r="P612" t="str">
            <v>D-Arıza değil</v>
          </cell>
          <cell r="Q612" t="str">
            <v>B(Servisten çekmeye etki eden arıza)</v>
          </cell>
          <cell r="R612" t="str">
            <v>N.A(Yaralanma yok)</v>
          </cell>
          <cell r="S612" t="str">
            <v xml:space="preserve">(I) İlk Defa Karşılaşılan Arıza </v>
          </cell>
          <cell r="U612" t="str">
            <v>Tedarikçi</v>
          </cell>
          <cell r="V612" t="str">
            <v>ERA ELEKTRONIK SANAYİ VE TİCARET A.</v>
          </cell>
          <cell r="W612" t="str">
            <v>Evet</v>
          </cell>
          <cell r="X612" t="str">
            <v>ERA ELEKTRONIK SANAYİ VE TİCARET A.</v>
          </cell>
          <cell r="AD612" t="str">
            <v>Ekipman yenisi ile değiştirildi</v>
          </cell>
          <cell r="AE612">
            <v>45804.458333333299</v>
          </cell>
          <cell r="AG612" t="str">
            <v/>
          </cell>
          <cell r="AH612" t="str">
            <v/>
          </cell>
          <cell r="AI612" t="str">
            <v/>
          </cell>
          <cell r="AJ612" t="str">
            <v/>
          </cell>
          <cell r="AL612" t="str">
            <v/>
          </cell>
          <cell r="AM612" t="str">
            <v/>
          </cell>
          <cell r="AP612" t="str">
            <v/>
          </cell>
          <cell r="AQ612" t="str">
            <v/>
          </cell>
          <cell r="AT612" t="str">
            <v/>
          </cell>
          <cell r="AV612" t="str">
            <v/>
          </cell>
          <cell r="AW612" t="str">
            <v/>
          </cell>
          <cell r="AX612" t="str">
            <v/>
          </cell>
          <cell r="AZ612">
            <v>2</v>
          </cell>
          <cell r="BA612">
            <v>45805.541666666701</v>
          </cell>
        </row>
        <row r="613">
          <cell r="C613" t="str">
            <v>KAY5+6</v>
          </cell>
          <cell r="D613" t="str">
            <v>3882(11)</v>
          </cell>
          <cell r="E613" t="str">
            <v>P</v>
          </cell>
          <cell r="F613">
            <v>312</v>
          </cell>
          <cell r="G613" t="str">
            <v>BOZ-KAY5+6-FF-612</v>
          </cell>
          <cell r="H613">
            <v>45789.513888888898</v>
          </cell>
          <cell r="I613" t="str">
            <v>Hat/Line</v>
          </cell>
          <cell r="J613" t="str">
            <v>Müşteri</v>
          </cell>
          <cell r="L613" t="str">
            <v>Damper</v>
          </cell>
          <cell r="M613" t="str">
            <v>RA-RB RB-P P-RA SÜRTME MEVCUT</v>
          </cell>
          <cell r="N613" t="str">
            <v>BOYA İŞLEMİ UYGULANDI.</v>
          </cell>
          <cell r="P613" t="str">
            <v>D-Arıza değil</v>
          </cell>
          <cell r="Q613" t="str">
            <v>B(Servisten çekmeye etki eden arıza)</v>
          </cell>
          <cell r="R613" t="str">
            <v>N.A(Yaralanma yok)</v>
          </cell>
          <cell r="S613" t="str">
            <v>(III) Farklı Araçlarda Tekrarlayan Arıza</v>
          </cell>
          <cell r="U613" t="str">
            <v>Tedarikçi</v>
          </cell>
          <cell r="V613" t="str">
            <v>KARASZY KERESKEDELMİ ES SZOLGALTATO</v>
          </cell>
          <cell r="W613" t="str">
            <v>Evet</v>
          </cell>
          <cell r="X613" t="str">
            <v>KARASZY KERESKEDELMİ ES SZOLGALTATO</v>
          </cell>
          <cell r="AD613" t="str">
            <v>Temizlendi</v>
          </cell>
          <cell r="AE613">
            <v>45789.520833333299</v>
          </cell>
          <cell r="AG613" t="str">
            <v/>
          </cell>
          <cell r="AH613" t="str">
            <v/>
          </cell>
          <cell r="AI613" t="str">
            <v/>
          </cell>
          <cell r="AJ613" t="str">
            <v/>
          </cell>
          <cell r="AL613" t="str">
            <v/>
          </cell>
          <cell r="AM613" t="str">
            <v/>
          </cell>
          <cell r="AP613" t="str">
            <v/>
          </cell>
          <cell r="AQ613" t="str">
            <v/>
          </cell>
          <cell r="AT613" t="str">
            <v/>
          </cell>
          <cell r="AV613" t="str">
            <v/>
          </cell>
          <cell r="AW613" t="str">
            <v/>
          </cell>
          <cell r="AX613" t="str">
            <v/>
          </cell>
          <cell r="AZ613">
            <v>2</v>
          </cell>
          <cell r="BA613">
            <v>45790.625</v>
          </cell>
        </row>
        <row r="614">
          <cell r="C614" t="str">
            <v>KAY5+6</v>
          </cell>
          <cell r="D614" t="str">
            <v>3881(10)</v>
          </cell>
          <cell r="E614" t="str">
            <v>MB</v>
          </cell>
          <cell r="F614">
            <v>16300</v>
          </cell>
          <cell r="G614" t="str">
            <v>BOZ-KAY5+6-FF-613</v>
          </cell>
          <cell r="H614">
            <v>45434.270833333299</v>
          </cell>
          <cell r="I614" t="str">
            <v>Hat/Line</v>
          </cell>
          <cell r="J614" t="str">
            <v>Müşteri</v>
          </cell>
          <cell r="L614" t="str">
            <v>Dişli_Kutusu</v>
          </cell>
          <cell r="M614" t="str">
            <v>ARAÇ MA-MB BOJİ DİŞLİ KUTUSU ESNEK KAPLİNG AKTARMA DİŞLİSİ HUB GEAR AYARLARI BOZUK.</v>
          </cell>
          <cell r="N614" t="str">
            <v>SEKONDER SÜSPANSİYON DEĞİŞİMİ SONRASINDA HUB-GEAR AYARLARI YAPILMIŞTIR.</v>
          </cell>
          <cell r="P614" t="str">
            <v>D-Arıza değil</v>
          </cell>
          <cell r="Q614" t="str">
            <v>B(Servisten çekmeye etki eden arıza)</v>
          </cell>
          <cell r="R614" t="str">
            <v>N.A(Yaralanma yok)</v>
          </cell>
          <cell r="S614" t="str">
            <v>(III) Farklı Araçlarda Tekrarlayan Arıza</v>
          </cell>
          <cell r="U614" t="str">
            <v>Tedarikçi</v>
          </cell>
          <cell r="V614" t="str">
            <v>Voith Turbo Power Transmission CZ s</v>
          </cell>
          <cell r="W614" t="str">
            <v>Evet</v>
          </cell>
          <cell r="X614" t="str">
            <v>Voith Turbo Power Transmission CZ s</v>
          </cell>
          <cell r="AD614" t="str">
            <v>*Ekipman tamir edilecek</v>
          </cell>
          <cell r="AE614">
            <v>45434.291666666701</v>
          </cell>
          <cell r="AG614" t="str">
            <v/>
          </cell>
          <cell r="AH614" t="str">
            <v/>
          </cell>
          <cell r="AI614" t="str">
            <v/>
          </cell>
          <cell r="AJ614" t="str">
            <v/>
          </cell>
          <cell r="AL614" t="str">
            <v/>
          </cell>
          <cell r="AM614" t="str">
            <v/>
          </cell>
          <cell r="AP614" t="str">
            <v/>
          </cell>
          <cell r="AQ614" t="str">
            <v/>
          </cell>
          <cell r="AT614" t="str">
            <v/>
          </cell>
          <cell r="AV614" t="str">
            <v/>
          </cell>
          <cell r="AW614" t="str">
            <v/>
          </cell>
          <cell r="AX614" t="str">
            <v/>
          </cell>
          <cell r="AZ614">
            <v>3</v>
          </cell>
          <cell r="BA614">
            <v>45435.5</v>
          </cell>
        </row>
        <row r="615">
          <cell r="C615" t="str">
            <v>KAY5+6</v>
          </cell>
          <cell r="D615" t="str">
            <v>3881(10)</v>
          </cell>
          <cell r="E615" t="str">
            <v>MA</v>
          </cell>
          <cell r="F615">
            <v>96728</v>
          </cell>
          <cell r="G615" t="str">
            <v>BOZ-KAY5+6-FF-614</v>
          </cell>
          <cell r="H615">
            <v>45832.543055555601</v>
          </cell>
          <cell r="I615" t="str">
            <v>Hat/Line</v>
          </cell>
          <cell r="J615" t="str">
            <v>Müşteri</v>
          </cell>
          <cell r="L615" t="str">
            <v>PA/PIS/CCTV</v>
          </cell>
          <cell r="M615" t="str">
            <v>23.06.2025 TARİHİNDE YAPILAN SAHA DENETİMİNDE 3881-A NOLU ARACIN SAAT 15:41 KAPI ÜSTÜ BİLGİLENDİRME EKRANLARININ AKTİF OLMADIĞI TESPİT EDİLMİŞTİR. GEREKLİ ARIZA MÜDAHALESİ YAPILACAKTIR.</v>
          </cell>
          <cell r="N615" t="str">
            <v>GYP RESETLENDİ, SORUN GİDERİLDİ.</v>
          </cell>
          <cell r="P615" t="str">
            <v>D-Arıza değil</v>
          </cell>
          <cell r="Q615" t="str">
            <v>B(Servisten çekmeye etki eden arıza)</v>
          </cell>
          <cell r="R615" t="str">
            <v>N.A(Yaralanma yok)</v>
          </cell>
          <cell r="S615" t="str">
            <v>(III) Farklı Araçlarda Tekrarlayan Arıza</v>
          </cell>
          <cell r="U615" t="str">
            <v>Tedarikçi</v>
          </cell>
          <cell r="V615" t="str">
            <v>ATAK ULAŞIM SAN.TİC.LTD.ŞTİ.</v>
          </cell>
          <cell r="W615" t="str">
            <v>Evet</v>
          </cell>
          <cell r="X615" t="str">
            <v>ATAK ULAŞIM SAN.TİC.LTD.ŞTİ.</v>
          </cell>
          <cell r="AD615" t="str">
            <v>*Reset edildi</v>
          </cell>
          <cell r="AE615">
            <v>45832.5625</v>
          </cell>
          <cell r="AG615" t="str">
            <v/>
          </cell>
          <cell r="AH615" t="str">
            <v/>
          </cell>
          <cell r="AI615" t="str">
            <v/>
          </cell>
          <cell r="AJ615" t="str">
            <v/>
          </cell>
          <cell r="AL615" t="str">
            <v/>
          </cell>
          <cell r="AM615" t="str">
            <v/>
          </cell>
          <cell r="AP615" t="str">
            <v/>
          </cell>
          <cell r="AQ615" t="str">
            <v/>
          </cell>
          <cell r="AT615" t="str">
            <v/>
          </cell>
          <cell r="AV615" t="str">
            <v/>
          </cell>
          <cell r="AW615" t="str">
            <v/>
          </cell>
          <cell r="AX615" t="str">
            <v/>
          </cell>
          <cell r="AZ615">
            <v>1</v>
          </cell>
          <cell r="BA615">
            <v>45833.583333333299</v>
          </cell>
        </row>
        <row r="616">
          <cell r="C616" t="str">
            <v>KAY5+6</v>
          </cell>
          <cell r="D616" t="str">
            <v>3881(10)</v>
          </cell>
          <cell r="E616" t="str">
            <v>RB</v>
          </cell>
          <cell r="F616">
            <v>0</v>
          </cell>
          <cell r="G616" t="str">
            <v>BOZ-KAY5+6-FF-615</v>
          </cell>
          <cell r="H616">
            <v>45347.300694444399</v>
          </cell>
          <cell r="I616" t="str">
            <v>Depo/Depot</v>
          </cell>
          <cell r="J616" t="str">
            <v>Müşteri</v>
          </cell>
          <cell r="L616" t="str">
            <v>Diğerleri</v>
          </cell>
          <cell r="M616" t="str">
            <v>3881 numaralı araç sekonder ve primer süspansiyonlarında beklenen üstü çökme görülmüştür.</v>
          </cell>
          <cell r="N616" t="str">
            <v>Sekonder süspansiyon değişimi yapıldı.</v>
          </cell>
          <cell r="P616" t="str">
            <v>D-Arıza değil</v>
          </cell>
          <cell r="Q616" t="str">
            <v>B(Servisten çekmeye etki eden arıza)</v>
          </cell>
          <cell r="R616" t="str">
            <v>N.A(Yaralanma yok)</v>
          </cell>
          <cell r="S616" t="str">
            <v>(III) Farklı Araçlarda Tekrarlayan Arıza</v>
          </cell>
          <cell r="U616" t="str">
            <v>Tedarikçi</v>
          </cell>
          <cell r="V616" t="str">
            <v>TMS MARS KAUÇUK ANONİM ŞİRKETİ</v>
          </cell>
          <cell r="W616" t="str">
            <v>Evet</v>
          </cell>
          <cell r="X616" t="str">
            <v>TMS MARS KAUÇUK ANONİM ŞİRKETİ</v>
          </cell>
          <cell r="AD616" t="str">
            <v>Ekipman yenisi ile değiştirildi</v>
          </cell>
          <cell r="AE616">
            <v>45798.208333333299</v>
          </cell>
          <cell r="AG616" t="str">
            <v/>
          </cell>
          <cell r="AH616" t="str">
            <v/>
          </cell>
          <cell r="AI616" t="str">
            <v/>
          </cell>
          <cell r="AJ616" t="str">
            <v/>
          </cell>
          <cell r="AL616" t="str">
            <v/>
          </cell>
          <cell r="AM616" t="str">
            <v/>
          </cell>
          <cell r="AP616" t="str">
            <v/>
          </cell>
          <cell r="AQ616" t="str">
            <v/>
          </cell>
          <cell r="AT616" t="str">
            <v/>
          </cell>
          <cell r="AV616" t="str">
            <v/>
          </cell>
          <cell r="AW616" t="str">
            <v/>
          </cell>
          <cell r="AX616" t="str">
            <v/>
          </cell>
          <cell r="AZ616">
            <v>6</v>
          </cell>
          <cell r="BA616">
            <v>45801.5</v>
          </cell>
        </row>
        <row r="617">
          <cell r="C617" t="str">
            <v>KAY5+6</v>
          </cell>
          <cell r="D617" t="str">
            <v>3876(5)</v>
          </cell>
          <cell r="E617" t="str">
            <v>MB</v>
          </cell>
          <cell r="F617">
            <v>139361</v>
          </cell>
          <cell r="G617" t="str">
            <v>BOZ-KAY5+6-FF-616</v>
          </cell>
          <cell r="H617">
            <v>45789.464583333298</v>
          </cell>
          <cell r="I617" t="str">
            <v>Hat/Line</v>
          </cell>
          <cell r="J617" t="str">
            <v>Müşteri</v>
          </cell>
          <cell r="L617" t="str">
            <v>Silecek</v>
          </cell>
          <cell r="M617" t="str">
            <v>cb silecek sabitlem kapakları yok- ca silecek ayarsız temizleme açısı bozuk.</v>
          </cell>
          <cell r="N617" t="str">
            <v>sabitleme kapakları takıldı. Silecek ayarı yapıldı.</v>
          </cell>
          <cell r="P617" t="str">
            <v>D-Arıza değil</v>
          </cell>
          <cell r="Q617" t="str">
            <v>A(Hareket etmeyi engelleyen arıza)</v>
          </cell>
          <cell r="R617" t="str">
            <v>N.A(Yaralanma yok)</v>
          </cell>
          <cell r="S617" t="str">
            <v>(III) Farklı Araçlarda Tekrarlayan Arıza</v>
          </cell>
          <cell r="U617" t="str">
            <v>Tedarikçi</v>
          </cell>
          <cell r="V617" t="str">
            <v>DENİZLER OTOMOTİV SAN. VE TİC.LTD.Ş</v>
          </cell>
          <cell r="W617" t="str">
            <v>Evet</v>
          </cell>
          <cell r="X617" t="str">
            <v>DENİZLER OTOMOTİV SAN. VE TİC.LTD.Ş</v>
          </cell>
          <cell r="AD617" t="str">
            <v>Gevşek bağlantı vidaları sıkıldı</v>
          </cell>
          <cell r="AE617">
            <v>45789.479166666701</v>
          </cell>
          <cell r="AG617" t="str">
            <v/>
          </cell>
          <cell r="AH617" t="str">
            <v/>
          </cell>
          <cell r="AI617" t="str">
            <v/>
          </cell>
          <cell r="AJ617" t="str">
            <v/>
          </cell>
          <cell r="AL617" t="str">
            <v/>
          </cell>
          <cell r="AM617" t="str">
            <v/>
          </cell>
          <cell r="AP617" t="str">
            <v/>
          </cell>
          <cell r="AQ617" t="str">
            <v/>
          </cell>
          <cell r="AT617" t="str">
            <v/>
          </cell>
          <cell r="AV617" t="str">
            <v/>
          </cell>
          <cell r="AW617" t="str">
            <v/>
          </cell>
          <cell r="AX617" t="str">
            <v/>
          </cell>
          <cell r="AZ617">
            <v>2</v>
          </cell>
          <cell r="BA617">
            <v>45790.541666666701</v>
          </cell>
        </row>
        <row r="618">
          <cell r="C618" t="str">
            <v>KAY5+6</v>
          </cell>
          <cell r="D618" t="str">
            <v>3874(3)</v>
          </cell>
          <cell r="E618" t="str">
            <v>MB</v>
          </cell>
          <cell r="F618">
            <v>143325</v>
          </cell>
          <cell r="G618" t="str">
            <v>BOZ-KAY5+6-FF-615</v>
          </cell>
          <cell r="H618" t="str">
            <v/>
          </cell>
          <cell r="I618" t="str">
            <v>Hat/Line</v>
          </cell>
          <cell r="J618" t="str">
            <v>Müşteri</v>
          </cell>
          <cell r="L618" t="str">
            <v>Silecek</v>
          </cell>
          <cell r="M618" t="str">
            <v>3874 NOLU ARAÇ KABİN CB SİLECEK ARIZALI</v>
          </cell>
          <cell r="N618" t="str">
            <v>SİLECEK DEĞİŞİMİ YAPILDI</v>
          </cell>
          <cell r="P618" t="str">
            <v>D-Arıza değil</v>
          </cell>
          <cell r="Q618" t="str">
            <v>B(Servisten çekmeye etki eden arıza)</v>
          </cell>
          <cell r="R618" t="str">
            <v>N.A(Yaralanma yok)</v>
          </cell>
          <cell r="S618" t="str">
            <v>(III) Farklı Araçlarda Tekrarlayan Arıza</v>
          </cell>
          <cell r="U618" t="str">
            <v>Tedarikçi</v>
          </cell>
          <cell r="V618" t="str">
            <v>Bozankaya</v>
          </cell>
          <cell r="W618" t="str">
            <v>Evet</v>
          </cell>
          <cell r="X618" t="str">
            <v>DENİZLER OTOMOTİV SAN. VE TİC.LTD.Ş</v>
          </cell>
          <cell r="AD618" t="str">
            <v>Ekipman yenisi ile değiştirildi</v>
          </cell>
          <cell r="AE618">
            <v>45785.25</v>
          </cell>
          <cell r="AG618" t="str">
            <v/>
          </cell>
          <cell r="AH618" t="str">
            <v/>
          </cell>
          <cell r="AI618" t="str">
            <v/>
          </cell>
          <cell r="AJ618" t="str">
            <v/>
          </cell>
          <cell r="AL618" t="str">
            <v/>
          </cell>
          <cell r="AM618" t="str">
            <v/>
          </cell>
          <cell r="AP618" t="str">
            <v/>
          </cell>
          <cell r="AQ618" t="str">
            <v/>
          </cell>
          <cell r="AT618" t="str">
            <v/>
          </cell>
          <cell r="AV618" t="str">
            <v/>
          </cell>
          <cell r="AW618" t="str">
            <v/>
          </cell>
          <cell r="AX618" t="str">
            <v/>
          </cell>
          <cell r="AZ618">
            <v>1</v>
          </cell>
          <cell r="BA618">
            <v>45786.375</v>
          </cell>
        </row>
        <row r="619">
          <cell r="C619" t="str">
            <v>KAY5+6</v>
          </cell>
          <cell r="D619" t="str">
            <v>3873(2)</v>
          </cell>
          <cell r="E619" t="str">
            <v>MA</v>
          </cell>
          <cell r="F619">
            <v>151802</v>
          </cell>
          <cell r="G619" t="str">
            <v>BOZ-KAY5+6-FF-617</v>
          </cell>
          <cell r="H619">
            <v>45789.461805555598</v>
          </cell>
          <cell r="I619" t="str">
            <v>Hat/Line</v>
          </cell>
          <cell r="J619" t="str">
            <v>Müşteri</v>
          </cell>
          <cell r="L619" t="str">
            <v>Silecek</v>
          </cell>
          <cell r="M619" t="str">
            <v>ca silecek ayarsız</v>
          </cell>
          <cell r="N619" t="str">
            <v>silecek ayarı yapıldı.</v>
          </cell>
          <cell r="P619" t="str">
            <v>D-Arıza değil</v>
          </cell>
          <cell r="Q619" t="str">
            <v>A(Hareket etmeyi engelleyen arıza)</v>
          </cell>
          <cell r="R619" t="str">
            <v>N.A(Yaralanma yok)</v>
          </cell>
          <cell r="S619" t="str">
            <v>(III) Farklı Araçlarda Tekrarlayan Arıza</v>
          </cell>
          <cell r="U619" t="str">
            <v>Tedarikçi</v>
          </cell>
          <cell r="V619" t="str">
            <v>DENİZLER OTOMOTİV SAN. VE TİC.LTD.Ş</v>
          </cell>
          <cell r="W619" t="str">
            <v>Evet</v>
          </cell>
          <cell r="X619" t="str">
            <v>DENİZLER OTOMOTİV SAN. VE TİC.LTD.Ş</v>
          </cell>
          <cell r="AD619" t="str">
            <v>Gevşek bağlantı vidaları sıkıldı</v>
          </cell>
          <cell r="AE619">
            <v>45789.479166666701</v>
          </cell>
          <cell r="AG619" t="str">
            <v/>
          </cell>
          <cell r="AH619" t="str">
            <v/>
          </cell>
          <cell r="AI619" t="str">
            <v/>
          </cell>
          <cell r="AJ619" t="str">
            <v/>
          </cell>
          <cell r="AL619" t="str">
            <v/>
          </cell>
          <cell r="AM619" t="str">
            <v/>
          </cell>
          <cell r="AP619" t="str">
            <v/>
          </cell>
          <cell r="AQ619" t="str">
            <v/>
          </cell>
          <cell r="AT619" t="str">
            <v/>
          </cell>
          <cell r="AV619" t="str">
            <v/>
          </cell>
          <cell r="AW619" t="str">
            <v/>
          </cell>
          <cell r="AX619" t="str">
            <v/>
          </cell>
          <cell r="AZ619">
            <v>2</v>
          </cell>
          <cell r="BA619">
            <v>45790.541666666701</v>
          </cell>
        </row>
        <row r="620">
          <cell r="C620" t="str">
            <v>KAY5+6</v>
          </cell>
          <cell r="D620" t="str">
            <v>3873(2)</v>
          </cell>
          <cell r="E620" t="str">
            <v>MA</v>
          </cell>
          <cell r="F620">
            <v>150</v>
          </cell>
          <cell r="G620" t="str">
            <v>BOZ-KAY5+6-FF-616</v>
          </cell>
          <cell r="H620" t="str">
            <v/>
          </cell>
          <cell r="I620" t="str">
            <v>Hat/Line</v>
          </cell>
          <cell r="J620" t="str">
            <v>Müşteri</v>
          </cell>
          <cell r="L620" t="str">
            <v>Korna</v>
          </cell>
          <cell r="M620" t="str">
            <v xml:space="preserve">CA KABİN KORNA HAVA KAÇIRIYOR YETERSİZ </v>
          </cell>
          <cell r="N620" t="str">
            <v>KORNA DEĞİŞİMİ YAPILDI</v>
          </cell>
          <cell r="P620" t="str">
            <v>D-Arıza değil</v>
          </cell>
          <cell r="Q620" t="str">
            <v>B(Servisten çekmeye etki eden arıza)</v>
          </cell>
          <cell r="R620" t="str">
            <v>N.A(Yaralanma yok)</v>
          </cell>
          <cell r="S620" t="str">
            <v>(III) Farklı Araçlarda Tekrarlayan Arıza</v>
          </cell>
          <cell r="U620" t="str">
            <v>Tedarikçi</v>
          </cell>
          <cell r="V620" t="str">
            <v>Bozankaya</v>
          </cell>
          <cell r="W620" t="str">
            <v>Evet</v>
          </cell>
          <cell r="X620" t="str">
            <v>FATİH OTOMOTIV SAN TIC LTD STI</v>
          </cell>
          <cell r="AD620" t="str">
            <v>Ekipman yenisi ile değiştirildi</v>
          </cell>
          <cell r="AE620">
            <v>45785.25</v>
          </cell>
          <cell r="AG620" t="str">
            <v/>
          </cell>
          <cell r="AH620" t="str">
            <v/>
          </cell>
          <cell r="AI620" t="str">
            <v/>
          </cell>
          <cell r="AJ620" t="str">
            <v/>
          </cell>
          <cell r="AL620" t="str">
            <v/>
          </cell>
          <cell r="AM620" t="str">
            <v/>
          </cell>
          <cell r="AP620" t="str">
            <v/>
          </cell>
          <cell r="AQ620" t="str">
            <v/>
          </cell>
          <cell r="AT620" t="str">
            <v/>
          </cell>
          <cell r="AV620" t="str">
            <v/>
          </cell>
          <cell r="AW620" t="str">
            <v/>
          </cell>
          <cell r="AX620" t="str">
            <v/>
          </cell>
          <cell r="AZ620">
            <v>1</v>
          </cell>
          <cell r="BA620">
            <v>45786.291666666701</v>
          </cell>
        </row>
        <row r="621">
          <cell r="C621" t="str">
            <v>KAY5+6</v>
          </cell>
          <cell r="D621" t="str">
            <v>3876(5)</v>
          </cell>
          <cell r="E621" t="str">
            <v>MB</v>
          </cell>
          <cell r="F621">
            <v>58059</v>
          </cell>
          <cell r="G621" t="str">
            <v>BOZ-KAY5+6-FF-618</v>
          </cell>
          <cell r="H621">
            <v>45434.268750000003</v>
          </cell>
          <cell r="I621" t="str">
            <v>Depo/Depot</v>
          </cell>
          <cell r="J621" t="str">
            <v>Müşteri</v>
          </cell>
          <cell r="L621" t="str">
            <v>Dişli_Kutusu</v>
          </cell>
          <cell r="M621" t="str">
            <v>araç ma-mb boji dişli kutusu esnek kapling aktarma dişlisi hub gear ayarları bozuk.</v>
          </cell>
          <cell r="N621" t="str">
            <v>sekonder süspansiyon değişimi sonrası hub gear ayarı yapıldı.</v>
          </cell>
          <cell r="P621" t="str">
            <v>D-Arıza değil</v>
          </cell>
          <cell r="Q621" t="str">
            <v>B(Servisten çekmeye etki eden arıza)</v>
          </cell>
          <cell r="R621" t="str">
            <v>N.A(Yaralanma yok)</v>
          </cell>
          <cell r="S621" t="str">
            <v>(III) Farklı Araçlarda Tekrarlayan Arıza</v>
          </cell>
          <cell r="U621" t="str">
            <v>Tedarikçi</v>
          </cell>
          <cell r="V621" t="str">
            <v>Voith Turbo Power Transmission CZ s</v>
          </cell>
          <cell r="W621" t="str">
            <v>Evet</v>
          </cell>
          <cell r="X621" t="str">
            <v>Voith Turbo Power Transmission CZ s</v>
          </cell>
          <cell r="AD621" t="str">
            <v>*Ekipman tamir edilecek</v>
          </cell>
          <cell r="AE621">
            <v>45434.291666666701</v>
          </cell>
          <cell r="AG621" t="str">
            <v/>
          </cell>
          <cell r="AH621" t="str">
            <v/>
          </cell>
          <cell r="AI621" t="str">
            <v/>
          </cell>
          <cell r="AJ621" t="str">
            <v/>
          </cell>
          <cell r="AL621" t="str">
            <v/>
          </cell>
          <cell r="AM621" t="str">
            <v/>
          </cell>
          <cell r="AP621" t="str">
            <v/>
          </cell>
          <cell r="AQ621" t="str">
            <v/>
          </cell>
          <cell r="AT621" t="str">
            <v/>
          </cell>
          <cell r="AV621" t="str">
            <v/>
          </cell>
          <cell r="AW621" t="str">
            <v/>
          </cell>
          <cell r="AX621" t="str">
            <v/>
          </cell>
          <cell r="AZ621">
            <v>3</v>
          </cell>
          <cell r="BA621">
            <v>45435.583333333299</v>
          </cell>
        </row>
        <row r="622">
          <cell r="C622" t="str">
            <v>KAY5+6</v>
          </cell>
          <cell r="D622" t="str">
            <v>3872(1)</v>
          </cell>
          <cell r="E622" t="str">
            <v>MA</v>
          </cell>
          <cell r="F622">
            <v>128</v>
          </cell>
          <cell r="G622" t="str">
            <v>BOZ-KAY5+6-FF-617</v>
          </cell>
          <cell r="H622" t="str">
            <v/>
          </cell>
          <cell r="I622" t="str">
            <v>Hat/Line</v>
          </cell>
          <cell r="J622" t="str">
            <v>Müşteri</v>
          </cell>
          <cell r="L622" t="str">
            <v>Giydirme İç</v>
          </cell>
          <cell r="M622" t="str">
            <v>3872 NOLU ARAÇ KABİN CA KAPI İÇERDEN KİLİTLENMİYOR</v>
          </cell>
          <cell r="N622" t="str">
            <v>İÇERDEN KİLİTLEME BRAKET DEĞİŞİMİ VE ONARIMI YAPILDI</v>
          </cell>
          <cell r="P622" t="str">
            <v>D-Arıza değil</v>
          </cell>
          <cell r="Q622" t="str">
            <v>C(Sisteme etki etmeyen arıza)</v>
          </cell>
          <cell r="R622" t="str">
            <v>N.A(Yaralanma yok)</v>
          </cell>
          <cell r="S622" t="str">
            <v>(III) Farklı Araçlarda Tekrarlayan Arıza</v>
          </cell>
          <cell r="U622" t="str">
            <v>Tedarikçi</v>
          </cell>
          <cell r="V622" t="str">
            <v>Bozankaya</v>
          </cell>
          <cell r="W622" t="str">
            <v/>
          </cell>
          <cell r="X622" t="str">
            <v>GREBO OTOMOTİV SANAYİ A.Ş</v>
          </cell>
          <cell r="AD622" t="str">
            <v>Gevşek bağlantı vidaları sıkıldı</v>
          </cell>
          <cell r="AE622">
            <v>45784.402083333298</v>
          </cell>
          <cell r="AG622" t="str">
            <v>GREBO OTOMOTİV SANAYİ A.Ş</v>
          </cell>
          <cell r="AH622" t="str">
            <v>SÜRÜCÜ KAPI KARKASI</v>
          </cell>
          <cell r="AI622" t="str">
            <v>T110-7469</v>
          </cell>
          <cell r="AJ622" t="str">
            <v/>
          </cell>
          <cell r="AL622" t="str">
            <v/>
          </cell>
          <cell r="AM622" t="str">
            <v/>
          </cell>
          <cell r="AP622" t="str">
            <v/>
          </cell>
          <cell r="AQ622" t="str">
            <v/>
          </cell>
          <cell r="AT622" t="str">
            <v/>
          </cell>
          <cell r="AV622" t="str">
            <v/>
          </cell>
          <cell r="AW622" t="str">
            <v/>
          </cell>
          <cell r="AX622" t="str">
            <v/>
          </cell>
          <cell r="AZ622" t="str">
            <v/>
          </cell>
          <cell r="BA622">
            <v>45786.5</v>
          </cell>
        </row>
        <row r="623">
          <cell r="C623" t="str">
            <v>KAY5+6</v>
          </cell>
          <cell r="D623" t="str">
            <v>3878(7)</v>
          </cell>
          <cell r="E623" t="str">
            <v>MB</v>
          </cell>
          <cell r="F623">
            <v>129551</v>
          </cell>
          <cell r="G623" t="str">
            <v>BOZ-KAY5+6-FF-619</v>
          </cell>
          <cell r="H623">
            <v>45808.838194444397</v>
          </cell>
          <cell r="I623" t="str">
            <v>Hat/Line</v>
          </cell>
          <cell r="J623" t="str">
            <v>Müşteri</v>
          </cell>
          <cell r="L623" t="str">
            <v>PA/PIS/CCTV</v>
          </cell>
          <cell r="M623" t="str">
            <v>Orta ekran ve sürücü arkası videolar yarım geliyor kapı üstü görselini orta ekran ve sürücü arkasına atıyor.</v>
          </cell>
          <cell r="N623" t="str">
            <v>GYP resetlendi. Arıza giderildi.</v>
          </cell>
          <cell r="P623" t="str">
            <v>D-Arıza değil</v>
          </cell>
          <cell r="Q623" t="str">
            <v>B(Servisten çekmeye etki eden arıza)</v>
          </cell>
          <cell r="R623" t="str">
            <v>N.A(Yaralanma yok)</v>
          </cell>
          <cell r="S623" t="str">
            <v>(III) Farklı Araçlarda Tekrarlayan Arıza</v>
          </cell>
          <cell r="U623" t="str">
            <v>Tedarikçi</v>
          </cell>
          <cell r="V623" t="str">
            <v>ATAK ULAŞIM SAN.TİC.LTD.ŞTİ.</v>
          </cell>
          <cell r="W623" t="str">
            <v>Evet</v>
          </cell>
          <cell r="X623" t="str">
            <v>ATAK ULAŞIM SAN.TİC.LTD.ŞTİ.</v>
          </cell>
          <cell r="AD623" t="str">
            <v>*Reset edildi</v>
          </cell>
          <cell r="AE623">
            <v>45809.208333333299</v>
          </cell>
          <cell r="AG623" t="str">
            <v/>
          </cell>
          <cell r="AH623" t="str">
            <v/>
          </cell>
          <cell r="AI623" t="str">
            <v/>
          </cell>
          <cell r="AJ623" t="str">
            <v/>
          </cell>
          <cell r="AL623" t="str">
            <v/>
          </cell>
          <cell r="AM623" t="str">
            <v/>
          </cell>
          <cell r="AP623" t="str">
            <v/>
          </cell>
          <cell r="AQ623" t="str">
            <v/>
          </cell>
          <cell r="AT623" t="str">
            <v/>
          </cell>
          <cell r="AV623" t="str">
            <v/>
          </cell>
          <cell r="AW623" t="str">
            <v/>
          </cell>
          <cell r="AX623" t="str">
            <v/>
          </cell>
          <cell r="AZ623">
            <v>1</v>
          </cell>
          <cell r="BA623">
            <v>45810.25</v>
          </cell>
        </row>
        <row r="624">
          <cell r="C624" t="str">
            <v>KAY5+6</v>
          </cell>
          <cell r="D624" t="str">
            <v>3879(8)</v>
          </cell>
          <cell r="E624" t="str">
            <v>MB</v>
          </cell>
          <cell r="F624">
            <v>103.5</v>
          </cell>
          <cell r="G624" t="str">
            <v>BOZ-KAY5+6-FF-618</v>
          </cell>
          <cell r="H624" t="str">
            <v/>
          </cell>
          <cell r="I624" t="str">
            <v>Hat/Line</v>
          </cell>
          <cell r="J624" t="str">
            <v>Müşteri</v>
          </cell>
          <cell r="L624" t="str">
            <v/>
          </cell>
          <cell r="M624" t="str">
            <v>12 NUMARALI KAPI KAPANMADIĞI İÇİN İZOLE EDİLDİ</v>
          </cell>
          <cell r="N624" t="str">
            <v>HASSAS KENAR KABLOSU ZEDELENMİŞ,LEHİMLENDİ</v>
          </cell>
          <cell r="P624" t="str">
            <v>B-Hız veya güç azalması</v>
          </cell>
          <cell r="Q624" t="str">
            <v>B(Servisten çekmeye etki eden arıza)</v>
          </cell>
          <cell r="R624" t="str">
            <v>N.A(Yaralanma yok)</v>
          </cell>
          <cell r="S624" t="str">
            <v>(III) Farklı Araçlarda Tekrarlayan Arıza</v>
          </cell>
          <cell r="U624" t="str">
            <v>Tedarikçi</v>
          </cell>
          <cell r="V624" t="str">
            <v>KNORR-BREMSE GMBH DİVİSİON IFE AUTO</v>
          </cell>
          <cell r="W624" t="str">
            <v/>
          </cell>
          <cell r="X624" t="str">
            <v>KNORR-BREMSE GMBH DİVİSİON IFE AUTO</v>
          </cell>
          <cell r="AD624" t="str">
            <v>Ekipman yenisi ile değiştirildi</v>
          </cell>
          <cell r="AE624">
            <v>45781.184027777803</v>
          </cell>
          <cell r="AG624" t="str">
            <v/>
          </cell>
          <cell r="AH624" t="str">
            <v/>
          </cell>
          <cell r="AI624" t="str">
            <v/>
          </cell>
          <cell r="AJ624" t="str">
            <v/>
          </cell>
          <cell r="AL624" t="str">
            <v/>
          </cell>
          <cell r="AM624" t="str">
            <v/>
          </cell>
          <cell r="AP624" t="str">
            <v/>
          </cell>
          <cell r="AQ624" t="str">
            <v/>
          </cell>
          <cell r="AT624" t="str">
            <v/>
          </cell>
          <cell r="AV624" t="str">
            <v/>
          </cell>
          <cell r="AW624" t="str">
            <v/>
          </cell>
          <cell r="AX624" t="str">
            <v/>
          </cell>
          <cell r="AZ624" t="str">
            <v/>
          </cell>
          <cell r="BA624">
            <v>45782.276388888902</v>
          </cell>
        </row>
        <row r="625">
          <cell r="C625" t="str">
            <v>KAY5+6</v>
          </cell>
          <cell r="D625" t="str">
            <v>3878(7)</v>
          </cell>
          <cell r="E625" t="str">
            <v>MA</v>
          </cell>
          <cell r="F625">
            <v>123737</v>
          </cell>
          <cell r="G625" t="str">
            <v>BOZ-KAY5+6-FF-620</v>
          </cell>
          <cell r="H625">
            <v>45789.465277777803</v>
          </cell>
          <cell r="I625" t="str">
            <v>Hat/Line</v>
          </cell>
          <cell r="J625" t="str">
            <v>Müşteri</v>
          </cell>
          <cell r="L625" t="str">
            <v>Silecek</v>
          </cell>
          <cell r="M625" t="str">
            <v>CA silme açısı bozuk</v>
          </cell>
          <cell r="N625" t="str">
            <v>Silecek açısı ayarlandı.</v>
          </cell>
          <cell r="P625" t="str">
            <v>D-Arıza değil</v>
          </cell>
          <cell r="Q625" t="str">
            <v>A(Hareket etmeyi engelleyen arıza)</v>
          </cell>
          <cell r="R625" t="str">
            <v>N.A(Yaralanma yok)</v>
          </cell>
          <cell r="S625" t="str">
            <v>(III) Farklı Araçlarda Tekrarlayan Arıza</v>
          </cell>
          <cell r="U625" t="str">
            <v>Tedarikçi</v>
          </cell>
          <cell r="V625" t="str">
            <v>DENİZLER OTOMOTİV SAN. VE TİC.LTD.Ş</v>
          </cell>
          <cell r="W625" t="str">
            <v>Evet</v>
          </cell>
          <cell r="X625" t="str">
            <v>DENİZLER OTOMOTİV SAN. VE TİC.LTD.Ş</v>
          </cell>
          <cell r="AD625" t="str">
            <v>Gevşek bağlantı vidaları sıkıldı</v>
          </cell>
          <cell r="AE625">
            <v>45789.479166666701</v>
          </cell>
          <cell r="AG625" t="str">
            <v/>
          </cell>
          <cell r="AH625" t="str">
            <v/>
          </cell>
          <cell r="AI625" t="str">
            <v/>
          </cell>
          <cell r="AJ625" t="str">
            <v/>
          </cell>
          <cell r="AL625" t="str">
            <v/>
          </cell>
          <cell r="AM625" t="str">
            <v/>
          </cell>
          <cell r="AP625" t="str">
            <v/>
          </cell>
          <cell r="AQ625" t="str">
            <v/>
          </cell>
          <cell r="AT625" t="str">
            <v/>
          </cell>
          <cell r="AV625" t="str">
            <v/>
          </cell>
          <cell r="AW625" t="str">
            <v/>
          </cell>
          <cell r="AX625" t="str">
            <v/>
          </cell>
          <cell r="AZ625">
            <v>2</v>
          </cell>
          <cell r="BA625">
            <v>45790.520833333299</v>
          </cell>
        </row>
        <row r="626">
          <cell r="C626" t="str">
            <v>KAY5+6</v>
          </cell>
          <cell r="D626" t="str">
            <v>3881(10)</v>
          </cell>
          <cell r="E626" t="str">
            <v>MA</v>
          </cell>
          <cell r="F626">
            <v>98310</v>
          </cell>
          <cell r="G626" t="str">
            <v>BOZ-KAY5+6-FF-621</v>
          </cell>
          <cell r="H626">
            <v>45834.384722222203</v>
          </cell>
          <cell r="I626" t="str">
            <v>Hat/Line</v>
          </cell>
          <cell r="J626" t="str">
            <v>Müşteri</v>
          </cell>
          <cell r="L626" t="str">
            <v>Diğerleri</v>
          </cell>
          <cell r="M626" t="str">
            <v>A kabin zil çalışmıyor.</v>
          </cell>
          <cell r="N626" t="str">
            <v>Zil dili takılı kalmış. Arıza giderildi.</v>
          </cell>
          <cell r="P626" t="str">
            <v>D-Arıza değil</v>
          </cell>
          <cell r="Q626" t="str">
            <v>B(Servisten çekmeye etki eden arıza)</v>
          </cell>
          <cell r="R626" t="str">
            <v>N.A(Yaralanma yok)</v>
          </cell>
          <cell r="S626" t="str">
            <v xml:space="preserve">(I) İlk Defa Karşılaşılan Arıza </v>
          </cell>
          <cell r="U626" t="str">
            <v>Tedarikçi</v>
          </cell>
          <cell r="V626" t="str">
            <v>ALFA UNİON, A.S.</v>
          </cell>
          <cell r="W626" t="str">
            <v>Evet</v>
          </cell>
          <cell r="X626" t="str">
            <v>ALFA UNİON, A.S.</v>
          </cell>
          <cell r="AD626" t="str">
            <v>*Ekipman tamir edilecek</v>
          </cell>
          <cell r="AE626">
            <v>45834.416666666701</v>
          </cell>
          <cell r="AG626" t="str">
            <v/>
          </cell>
          <cell r="AH626" t="str">
            <v/>
          </cell>
          <cell r="AI626" t="str">
            <v/>
          </cell>
          <cell r="AJ626" t="str">
            <v/>
          </cell>
          <cell r="AL626" t="str">
            <v/>
          </cell>
          <cell r="AM626" t="str">
            <v/>
          </cell>
          <cell r="AP626" t="str">
            <v/>
          </cell>
          <cell r="AQ626" t="str">
            <v/>
          </cell>
          <cell r="AT626" t="str">
            <v/>
          </cell>
          <cell r="AV626" t="str">
            <v/>
          </cell>
          <cell r="AW626" t="str">
            <v/>
          </cell>
          <cell r="AX626" t="str">
            <v/>
          </cell>
          <cell r="AZ626">
            <v>2</v>
          </cell>
          <cell r="BA626">
            <v>45835.5</v>
          </cell>
        </row>
        <row r="627">
          <cell r="C627" t="str">
            <v>KAY5+6</v>
          </cell>
          <cell r="D627" t="str">
            <v>3881(10)</v>
          </cell>
          <cell r="E627" t="str">
            <v>P</v>
          </cell>
          <cell r="F627">
            <v>96728</v>
          </cell>
          <cell r="G627" t="str">
            <v>BOZ-KAY5+6-FF-622</v>
          </cell>
          <cell r="H627">
            <v>45833.240277777797</v>
          </cell>
          <cell r="I627" t="str">
            <v>Depo/Depot</v>
          </cell>
          <cell r="J627" t="str">
            <v>Müşteri</v>
          </cell>
          <cell r="L627" t="str">
            <v>Fren</v>
          </cell>
          <cell r="M627" t="str">
            <v>P treyler boji HPU ana gövdede yağ kaçağı var.</v>
          </cell>
          <cell r="N627" t="str">
            <v>Yağ seviyesi fazlaydı bu sebeple terleme yapmış. Yağ seviyesi ayarlandı.</v>
          </cell>
          <cell r="P627" t="str">
            <v>D-Arıza değil</v>
          </cell>
          <cell r="Q627" t="str">
            <v>B(Servisten çekmeye etki eden arıza)</v>
          </cell>
          <cell r="R627" t="str">
            <v>N.A(Yaralanma yok)</v>
          </cell>
          <cell r="S627" t="str">
            <v>(II) Aynı Araçta Tekrarlayan Arıza</v>
          </cell>
          <cell r="U627" t="str">
            <v>Tedarikçi</v>
          </cell>
          <cell r="V627" t="str">
            <v>HANNING &amp; KAHL GMBH &amp; CO.KG</v>
          </cell>
          <cell r="W627" t="str">
            <v>Evet</v>
          </cell>
          <cell r="X627" t="str">
            <v>HANNING &amp; KAHL GMBH &amp; CO.KG</v>
          </cell>
          <cell r="AD627" t="str">
            <v>Fren Sistemine Yağ ilave edildi</v>
          </cell>
          <cell r="AE627">
            <v>45833.25</v>
          </cell>
          <cell r="AG627" t="str">
            <v/>
          </cell>
          <cell r="AH627" t="str">
            <v/>
          </cell>
          <cell r="AI627" t="str">
            <v/>
          </cell>
          <cell r="AJ627" t="str">
            <v/>
          </cell>
          <cell r="AL627" t="str">
            <v/>
          </cell>
          <cell r="AM627" t="str">
            <v/>
          </cell>
          <cell r="AP627" t="str">
            <v/>
          </cell>
          <cell r="AQ627" t="str">
            <v/>
          </cell>
          <cell r="AT627" t="str">
            <v/>
          </cell>
          <cell r="AV627" t="str">
            <v/>
          </cell>
          <cell r="AW627" t="str">
            <v/>
          </cell>
          <cell r="AX627" t="str">
            <v/>
          </cell>
          <cell r="AZ627">
            <v>3</v>
          </cell>
          <cell r="BA627">
            <v>45834.5</v>
          </cell>
        </row>
        <row r="628">
          <cell r="C628" t="str">
            <v>KAY5+6</v>
          </cell>
          <cell r="D628" t="str">
            <v>3875(4)</v>
          </cell>
          <cell r="E628" t="str">
            <v>RA</v>
          </cell>
          <cell r="F628">
            <v>111475</v>
          </cell>
          <cell r="G628" t="str">
            <v>BOZ-KAY5+6-FF-623</v>
          </cell>
          <cell r="H628">
            <v>45762.804861111101</v>
          </cell>
          <cell r="I628" t="str">
            <v>Hat/Line</v>
          </cell>
          <cell r="J628" t="str">
            <v>Müşteri</v>
          </cell>
          <cell r="L628" t="str">
            <v>PA/PIS/CCTV</v>
          </cell>
          <cell r="M628" t="str">
            <v>Görsel yönetim pc açılmıyor. Ekranlar çalışmıyor.</v>
          </cell>
          <cell r="N628" t="str">
            <v>GYP resetlendi. Arıza giderildi.</v>
          </cell>
          <cell r="P628" t="str">
            <v>D-Arıza değil</v>
          </cell>
          <cell r="Q628" t="str">
            <v>B(Servisten çekmeye etki eden arıza)</v>
          </cell>
          <cell r="R628" t="str">
            <v>N.A(Yaralanma yok)</v>
          </cell>
          <cell r="S628" t="str">
            <v>(III) Farklı Araçlarda Tekrarlayan Arıza</v>
          </cell>
          <cell r="U628" t="str">
            <v>Tedarikçi</v>
          </cell>
          <cell r="V628" t="str">
            <v>ATAK ULAŞIM SAN.TİC.LTD.ŞTİ.</v>
          </cell>
          <cell r="W628" t="str">
            <v>Evet</v>
          </cell>
          <cell r="X628" t="str">
            <v>ATAK ULAŞIM SAN.TİC.LTD.ŞTİ.</v>
          </cell>
          <cell r="AD628" t="str">
            <v>*Reset edildi</v>
          </cell>
          <cell r="AE628">
            <v>45763.208333333299</v>
          </cell>
          <cell r="AG628" t="str">
            <v/>
          </cell>
          <cell r="AH628" t="str">
            <v/>
          </cell>
          <cell r="AI628" t="str">
            <v/>
          </cell>
          <cell r="AJ628" t="str">
            <v/>
          </cell>
          <cell r="AL628" t="str">
            <v/>
          </cell>
          <cell r="AM628" t="str">
            <v/>
          </cell>
          <cell r="AP628" t="str">
            <v/>
          </cell>
          <cell r="AQ628" t="str">
            <v/>
          </cell>
          <cell r="AT628" t="str">
            <v/>
          </cell>
          <cell r="AV628" t="str">
            <v/>
          </cell>
          <cell r="AW628" t="str">
            <v/>
          </cell>
          <cell r="AX628" t="str">
            <v/>
          </cell>
          <cell r="AZ628">
            <v>1</v>
          </cell>
          <cell r="BA628">
            <v>45764.25</v>
          </cell>
        </row>
        <row r="629">
          <cell r="C629" t="str">
            <v>KAY5+6</v>
          </cell>
          <cell r="D629" t="str">
            <v>3875(4)</v>
          </cell>
          <cell r="E629" t="str">
            <v>RA</v>
          </cell>
          <cell r="F629">
            <v>112670</v>
          </cell>
          <cell r="G629" t="str">
            <v>BOZ-KAY5+6-FF-624</v>
          </cell>
          <cell r="H629">
            <v>45824.352083333302</v>
          </cell>
          <cell r="I629" t="str">
            <v>Hat/Line</v>
          </cell>
          <cell r="J629" t="str">
            <v>Müşteri</v>
          </cell>
          <cell r="L629" t="str">
            <v>PA/PIS/CCTV</v>
          </cell>
          <cell r="M629" t="str">
            <v>Aracın kapı üstü ekranların yanlış videolar gidiyor. Güzergahı göstermiyor. CA-CB sürücü kabin arkası ve orta ekranlarda görüntü yok.</v>
          </cell>
          <cell r="N629" t="str">
            <v>GYP resetlendi. Arıza giderildi.</v>
          </cell>
          <cell r="P629" t="str">
            <v>D-Arıza değil</v>
          </cell>
          <cell r="Q629" t="str">
            <v>B(Servisten çekmeye etki eden arıza)</v>
          </cell>
          <cell r="R629" t="str">
            <v>N.A(Yaralanma yok)</v>
          </cell>
          <cell r="S629" t="str">
            <v>(III) Farklı Araçlarda Tekrarlayan Arıza</v>
          </cell>
          <cell r="U629" t="str">
            <v>Tedarikçi</v>
          </cell>
          <cell r="V629" t="str">
            <v>ATAK ULAŞIM SAN.TİC.LTD.ŞTİ.</v>
          </cell>
          <cell r="W629" t="str">
            <v>Evet</v>
          </cell>
          <cell r="X629" t="str">
            <v>ATAK ULAŞIM SAN.TİC.LTD.ŞTİ.</v>
          </cell>
          <cell r="AD629" t="str">
            <v>*Reset edildi</v>
          </cell>
          <cell r="AE629">
            <v>45824.354166666701</v>
          </cell>
          <cell r="AG629" t="str">
            <v/>
          </cell>
          <cell r="AH629" t="str">
            <v/>
          </cell>
          <cell r="AI629" t="str">
            <v/>
          </cell>
          <cell r="AJ629" t="str">
            <v/>
          </cell>
          <cell r="AL629" t="str">
            <v/>
          </cell>
          <cell r="AM629" t="str">
            <v/>
          </cell>
          <cell r="AP629" t="str">
            <v/>
          </cell>
          <cell r="AQ629" t="str">
            <v/>
          </cell>
          <cell r="AT629" t="str">
            <v/>
          </cell>
          <cell r="AV629" t="str">
            <v/>
          </cell>
          <cell r="AW629" t="str">
            <v/>
          </cell>
          <cell r="AX629" t="str">
            <v/>
          </cell>
          <cell r="AZ629">
            <v>1</v>
          </cell>
          <cell r="BA629">
            <v>45825.375</v>
          </cell>
        </row>
        <row r="630">
          <cell r="C630" t="str">
            <v>KAY5+6</v>
          </cell>
          <cell r="D630" t="str">
            <v>3878(7)</v>
          </cell>
          <cell r="E630" t="str">
            <v>MB</v>
          </cell>
          <cell r="F630">
            <v>123737</v>
          </cell>
          <cell r="G630" t="str">
            <v>BOZ-KAY5+6-FF-625</v>
          </cell>
          <cell r="H630">
            <v>45789.489583333299</v>
          </cell>
          <cell r="I630" t="str">
            <v>Depo/Depot</v>
          </cell>
          <cell r="J630" t="str">
            <v>Müşteri</v>
          </cell>
          <cell r="L630" t="str">
            <v>Damper</v>
          </cell>
          <cell r="M630" t="str">
            <v>MA RA p RB MB yaw damperlerinde sürtme ve paslanma var.</v>
          </cell>
          <cell r="N630" t="str">
            <v>Paslı yüzeylere boya işlemi yapıldı.</v>
          </cell>
          <cell r="P630" t="str">
            <v>D-Arıza değil</v>
          </cell>
          <cell r="Q630" t="str">
            <v>B(Servisten çekmeye etki eden arıza)</v>
          </cell>
          <cell r="R630" t="str">
            <v>N.A(Yaralanma yok)</v>
          </cell>
          <cell r="S630" t="str">
            <v>(III) Farklı Araçlarda Tekrarlayan Arıza</v>
          </cell>
          <cell r="U630" t="str">
            <v>Tedarikçi</v>
          </cell>
          <cell r="V630" t="str">
            <v>KARASZY KERESKEDELMİ ES SZOLGALTATO</v>
          </cell>
          <cell r="W630" t="str">
            <v>Evet</v>
          </cell>
          <cell r="X630" t="str">
            <v>KARASZY KERESKEDELMİ ES SZOLGALTATO</v>
          </cell>
          <cell r="AD630" t="str">
            <v>Temizlendi</v>
          </cell>
          <cell r="AE630">
            <v>45789.5</v>
          </cell>
          <cell r="AG630" t="str">
            <v/>
          </cell>
          <cell r="AH630" t="str">
            <v/>
          </cell>
          <cell r="AI630" t="str">
            <v/>
          </cell>
          <cell r="AJ630" t="str">
            <v/>
          </cell>
          <cell r="AL630" t="str">
            <v/>
          </cell>
          <cell r="AM630" t="str">
            <v/>
          </cell>
          <cell r="AP630" t="str">
            <v/>
          </cell>
          <cell r="AQ630" t="str">
            <v/>
          </cell>
          <cell r="AT630" t="str">
            <v/>
          </cell>
          <cell r="AV630" t="str">
            <v/>
          </cell>
          <cell r="AW630" t="str">
            <v/>
          </cell>
          <cell r="AX630" t="str">
            <v/>
          </cell>
          <cell r="AZ630">
            <v>2</v>
          </cell>
          <cell r="BA630">
            <v>45790.625</v>
          </cell>
        </row>
        <row r="631">
          <cell r="C631" t="str">
            <v>KAY5+6</v>
          </cell>
          <cell r="D631" t="str">
            <v>3878(7)</v>
          </cell>
          <cell r="E631" t="str">
            <v>MA</v>
          </cell>
          <cell r="F631">
            <v>101</v>
          </cell>
          <cell r="G631" t="str">
            <v>BOZ-KAY5+6-FF-626</v>
          </cell>
          <cell r="H631">
            <v>45706.732638888898</v>
          </cell>
          <cell r="I631" t="str">
            <v>Hat/Line</v>
          </cell>
          <cell r="J631" t="str">
            <v>Müşteri</v>
          </cell>
          <cell r="L631" t="str">
            <v>ComboBox</v>
          </cell>
          <cell r="M631" t="str">
            <v>STATİK DÖNÜŞTÜRÜCÜ PS-1 ARIZASI MEVCUT</v>
          </cell>
          <cell r="N631" t="str">
            <v>APC-1 DEVRE DIŞI KALMIŞ ARAÇ RESETLENDİ APC DEVREYE GİRDİ</v>
          </cell>
          <cell r="P631" t="str">
            <v>C-Uyarı, sürüş devamlılığı</v>
          </cell>
          <cell r="Q631" t="str">
            <v>B(Servisten çekmeye etki eden arıza)</v>
          </cell>
          <cell r="R631" t="str">
            <v>N.A(Yaralanma yok)</v>
          </cell>
          <cell r="S631" t="str">
            <v>(III) Farklı Araçlarda Tekrarlayan Arıza</v>
          </cell>
          <cell r="U631" t="str">
            <v>Tedarikçi</v>
          </cell>
          <cell r="V631" t="str">
            <v>MEDCOM SP. Z O.O.</v>
          </cell>
          <cell r="W631" t="str">
            <v>Evet</v>
          </cell>
          <cell r="X631" t="str">
            <v>MEDCOM SP Z.O.O</v>
          </cell>
          <cell r="AD631" t="str">
            <v>Yeni yazılım yüklendi</v>
          </cell>
          <cell r="AE631">
            <v>45706.75</v>
          </cell>
          <cell r="AG631" t="str">
            <v/>
          </cell>
          <cell r="AH631" t="str">
            <v/>
          </cell>
          <cell r="AI631" t="str">
            <v/>
          </cell>
          <cell r="AJ631" t="str">
            <v/>
          </cell>
          <cell r="AL631" t="str">
            <v/>
          </cell>
          <cell r="AM631" t="str">
            <v/>
          </cell>
          <cell r="AP631" t="str">
            <v/>
          </cell>
          <cell r="AQ631" t="str">
            <v/>
          </cell>
          <cell r="AT631" t="str">
            <v/>
          </cell>
          <cell r="AV631" t="str">
            <v/>
          </cell>
          <cell r="AW631" t="str">
            <v/>
          </cell>
          <cell r="AX631" t="str">
            <v/>
          </cell>
          <cell r="AZ631" t="str">
            <v/>
          </cell>
          <cell r="BA631">
            <v>45707.791666666701</v>
          </cell>
        </row>
        <row r="632">
          <cell r="C632" t="str">
            <v>KAY5+6</v>
          </cell>
          <cell r="D632" t="str">
            <v>3872(1)</v>
          </cell>
          <cell r="E632" t="str">
            <v>MA</v>
          </cell>
          <cell r="F632">
            <v>86</v>
          </cell>
          <cell r="G632" t="str">
            <v>BOZ-KAY5+6-FF-627</v>
          </cell>
          <cell r="H632">
            <v>45701.724305555603</v>
          </cell>
          <cell r="I632" t="str">
            <v>Hat/Line</v>
          </cell>
          <cell r="J632" t="str">
            <v>Müşteri</v>
          </cell>
          <cell r="L632" t="str">
            <v>HVAC</v>
          </cell>
          <cell r="M632" t="str">
            <v>CA KABİN KLİMASI BELİRSİZ ARALIKLARLA SICAK SOĞUK ÜFLÜYOR KABİNİ ISITMIYOT</v>
          </cell>
          <cell r="N632" t="str">
            <v>SENSÖR YER DEĞİŞİMİ YAPILDI TAKİP EDİLİYOR SORUN GİDERİLDİ</v>
          </cell>
          <cell r="P632" t="str">
            <v>D-Arıza değil</v>
          </cell>
          <cell r="Q632" t="str">
            <v>B(Servisten çekmeye etki eden arıza)</v>
          </cell>
          <cell r="R632" t="str">
            <v>N.A(Yaralanma yok)</v>
          </cell>
          <cell r="S632" t="str">
            <v>(III) Farklı Araçlarda Tekrarlayan Arıza</v>
          </cell>
          <cell r="U632" t="str">
            <v>Tedarikçi</v>
          </cell>
          <cell r="V632" t="str">
            <v>ELTESAN ELEKTRO MEKANİK SOĞUTMA SAN</v>
          </cell>
          <cell r="W632" t="str">
            <v>Evet</v>
          </cell>
          <cell r="X632" t="str">
            <v/>
          </cell>
          <cell r="AD632" t="str">
            <v>Ekipman yenisi ile değiştirildi</v>
          </cell>
          <cell r="AE632">
            <v>45701.791666666701</v>
          </cell>
          <cell r="AG632" t="str">
            <v/>
          </cell>
          <cell r="AH632" t="str">
            <v/>
          </cell>
          <cell r="AI632" t="str">
            <v/>
          </cell>
          <cell r="AJ632" t="str">
            <v/>
          </cell>
          <cell r="AL632" t="str">
            <v/>
          </cell>
          <cell r="AM632" t="str">
            <v/>
          </cell>
          <cell r="AP632" t="str">
            <v/>
          </cell>
          <cell r="AQ632" t="str">
            <v/>
          </cell>
          <cell r="AT632" t="str">
            <v/>
          </cell>
          <cell r="AV632" t="str">
            <v/>
          </cell>
          <cell r="AW632" t="str">
            <v/>
          </cell>
          <cell r="AX632" t="str">
            <v/>
          </cell>
          <cell r="AZ632" t="str">
            <v/>
          </cell>
          <cell r="BA632">
            <v>45702.874305555597</v>
          </cell>
        </row>
        <row r="633">
          <cell r="C633" t="str">
            <v>KAY5+6</v>
          </cell>
          <cell r="D633" t="str">
            <v>3875(4)</v>
          </cell>
          <cell r="E633" t="str">
            <v>MA</v>
          </cell>
          <cell r="F633">
            <v>98756</v>
          </cell>
          <cell r="G633" t="str">
            <v>BOZ-KAY5+6-FF-628</v>
          </cell>
          <cell r="H633">
            <v>45705.6430555556</v>
          </cell>
          <cell r="I633" t="str">
            <v>Hat/Line</v>
          </cell>
          <cell r="J633" t="str">
            <v>Müşteri</v>
          </cell>
          <cell r="L633" t="str">
            <v>Silecek</v>
          </cell>
          <cell r="M633" t="str">
            <v>SİLECEK KIRILDI</v>
          </cell>
          <cell r="N633" t="str">
            <v>SİLECEK DEĞİŞİMİ YAPILDI</v>
          </cell>
          <cell r="P633" t="str">
            <v>D-Arıza değil</v>
          </cell>
          <cell r="Q633" t="str">
            <v>B(Servisten çekmeye etki eden arıza)</v>
          </cell>
          <cell r="R633" t="str">
            <v>N.A(Yaralanma yok)</v>
          </cell>
          <cell r="S633" t="str">
            <v>(III) Farklı Araçlarda Tekrarlayan Arıza</v>
          </cell>
          <cell r="U633" t="str">
            <v>Tedarikçi</v>
          </cell>
          <cell r="V633" t="str">
            <v>DENİZLER OTOMOTİV SAN. VE TİC.LTD.Ş</v>
          </cell>
          <cell r="W633" t="str">
            <v/>
          </cell>
          <cell r="X633" t="str">
            <v>DENİZLER OTOMOTİV SAN. VE TİC.LTD.Ş</v>
          </cell>
          <cell r="AD633" t="str">
            <v>Ekipman yenisi ile değiştirildi</v>
          </cell>
          <cell r="AE633">
            <v>45705.666666666701</v>
          </cell>
          <cell r="AG633" t="str">
            <v/>
          </cell>
          <cell r="AH633" t="str">
            <v/>
          </cell>
          <cell r="AI633" t="str">
            <v/>
          </cell>
          <cell r="AJ633" t="str">
            <v/>
          </cell>
          <cell r="AL633" t="str">
            <v/>
          </cell>
          <cell r="AM633" t="str">
            <v/>
          </cell>
          <cell r="AP633" t="str">
            <v/>
          </cell>
          <cell r="AQ633" t="str">
            <v/>
          </cell>
          <cell r="AT633" t="str">
            <v/>
          </cell>
          <cell r="AV633" t="str">
            <v/>
          </cell>
          <cell r="AW633" t="str">
            <v/>
          </cell>
          <cell r="AX633" t="str">
            <v/>
          </cell>
          <cell r="AZ633" t="str">
            <v/>
          </cell>
          <cell r="BA633">
            <v>45706.729166666701</v>
          </cell>
        </row>
        <row r="634">
          <cell r="C634" t="str">
            <v>KAY5+6</v>
          </cell>
          <cell r="D634" t="str">
            <v>3873(2)</v>
          </cell>
          <cell r="E634" t="str">
            <v>P</v>
          </cell>
          <cell r="F634">
            <v>131511</v>
          </cell>
          <cell r="G634" t="str">
            <v>BOZ-KAY5+6-FF-628</v>
          </cell>
          <cell r="H634">
            <v>45712.305555555598</v>
          </cell>
          <cell r="I634" t="str">
            <v>Hat/Line</v>
          </cell>
          <cell r="J634" t="str">
            <v>Müşteri</v>
          </cell>
          <cell r="L634" t="str">
            <v>HVAC Yolcu</v>
          </cell>
          <cell r="M634" t="str">
            <v xml:space="preserve">22.02.2025 tarihinde saat 10:15 te yıldızevler durağından kumsmall tramvayına bindim ve araç içi klimalar çalışmamaktaydı araç içi soğutu şikayetçiyim. '' </v>
          </cell>
          <cell r="N634" t="str">
            <v>Combobox akım transducer değişimi yapıldı.</v>
          </cell>
          <cell r="P634" t="str">
            <v>D-Arıza değil</v>
          </cell>
          <cell r="Q634" t="str">
            <v>B(Servisten çekmeye etki eden arıza)</v>
          </cell>
          <cell r="R634" t="str">
            <v>N.A(Yaralanma yok)</v>
          </cell>
          <cell r="S634" t="str">
            <v>(III) Farklı Araçlarda Tekrarlayan Arıza</v>
          </cell>
          <cell r="U634" t="str">
            <v>Tedarikçi</v>
          </cell>
          <cell r="V634" t="str">
            <v>MEDCOM SP. Z O.O.</v>
          </cell>
          <cell r="W634" t="str">
            <v>Evet</v>
          </cell>
          <cell r="X634" t="str">
            <v>medcom</v>
          </cell>
          <cell r="AD634" t="str">
            <v>Ekipman yenisi ile değiştirildi</v>
          </cell>
          <cell r="AE634">
            <v>45712.3125</v>
          </cell>
          <cell r="AG634" t="str">
            <v/>
          </cell>
          <cell r="AH634" t="str">
            <v/>
          </cell>
          <cell r="AI634" t="str">
            <v/>
          </cell>
          <cell r="AJ634" t="str">
            <v/>
          </cell>
          <cell r="AL634" t="str">
            <v/>
          </cell>
          <cell r="AM634" t="str">
            <v/>
          </cell>
          <cell r="AP634" t="str">
            <v/>
          </cell>
          <cell r="AQ634" t="str">
            <v/>
          </cell>
          <cell r="AT634" t="str">
            <v/>
          </cell>
          <cell r="AV634" t="str">
            <v/>
          </cell>
          <cell r="AW634" t="str">
            <v/>
          </cell>
          <cell r="AX634" t="str">
            <v/>
          </cell>
          <cell r="AZ634" t="str">
            <v/>
          </cell>
          <cell r="BA634">
            <v>45713.375</v>
          </cell>
        </row>
        <row r="635">
          <cell r="C635" t="str">
            <v>KAY5+6</v>
          </cell>
          <cell r="D635" t="str">
            <v>3876(5)</v>
          </cell>
          <cell r="E635" t="str">
            <v>RA</v>
          </cell>
          <cell r="F635">
            <v>122937</v>
          </cell>
          <cell r="G635" t="str">
            <v>BOZ-KAY5+6-FF-629</v>
          </cell>
          <cell r="H635">
            <v>45714.443055555603</v>
          </cell>
          <cell r="I635" t="str">
            <v>Hat/Line</v>
          </cell>
          <cell r="J635" t="str">
            <v>Müşteri</v>
          </cell>
          <cell r="L635" t="str">
            <v>PA/PIS/CCTV</v>
          </cell>
          <cell r="M635" t="str">
            <v>25.02.2025 tarihinde gerçekleştirilen saha denetiminde 3876 nolu araçta 14:09 da kapı üstü ekranların boş beyaz ekran olduğu tespit edilmiştir.</v>
          </cell>
          <cell r="N635" t="str">
            <v>Görsel yönetim PC resetlendi. Sorun giderildi.</v>
          </cell>
          <cell r="P635" t="str">
            <v>D-Arıza değil</v>
          </cell>
          <cell r="Q635" t="str">
            <v>B(Servisten çekmeye etki eden arıza)</v>
          </cell>
          <cell r="R635" t="str">
            <v>N.A(Yaralanma yok)</v>
          </cell>
          <cell r="S635" t="str">
            <v>(III) Farklı Araçlarda Tekrarlayan Arıza</v>
          </cell>
          <cell r="U635" t="str">
            <v>Tedarikçi</v>
          </cell>
          <cell r="V635" t="str">
            <v>ATAK ULAŞIM SAN.TİC.LTD.ŞTİ.</v>
          </cell>
          <cell r="W635" t="str">
            <v>Evet</v>
          </cell>
          <cell r="X635" t="str">
            <v>ATAK ULAŞIM SAN.TİC.LTD.ŞTİ.</v>
          </cell>
          <cell r="AD635" t="str">
            <v>*Reset edildi</v>
          </cell>
          <cell r="AE635">
            <v>45714.458333333299</v>
          </cell>
          <cell r="AG635" t="str">
            <v/>
          </cell>
          <cell r="AH635" t="str">
            <v/>
          </cell>
          <cell r="AI635" t="str">
            <v/>
          </cell>
          <cell r="AJ635" t="str">
            <v/>
          </cell>
          <cell r="AL635" t="str">
            <v/>
          </cell>
          <cell r="AM635" t="str">
            <v/>
          </cell>
          <cell r="AP635" t="str">
            <v/>
          </cell>
          <cell r="AQ635" t="str">
            <v/>
          </cell>
          <cell r="AT635" t="str">
            <v/>
          </cell>
          <cell r="AV635" t="str">
            <v/>
          </cell>
          <cell r="AW635" t="str">
            <v/>
          </cell>
          <cell r="AX635" t="str">
            <v/>
          </cell>
          <cell r="AZ635">
            <v>1</v>
          </cell>
          <cell r="BA635">
            <v>45715.479166666701</v>
          </cell>
        </row>
        <row r="636">
          <cell r="C636" t="str">
            <v>KAY5+6</v>
          </cell>
          <cell r="D636" t="str">
            <v>3875(4)</v>
          </cell>
          <cell r="E636" t="str">
            <v>MA</v>
          </cell>
          <cell r="F636">
            <v>98556</v>
          </cell>
          <cell r="G636" t="str">
            <v>BOZ-KAY5+6-FF-630</v>
          </cell>
          <cell r="H636">
            <v>45704.592361111099</v>
          </cell>
          <cell r="I636" t="str">
            <v>Depo/Depot</v>
          </cell>
          <cell r="J636" t="str">
            <v>Müşteri</v>
          </cell>
          <cell r="L636" t="str">
            <v>Kapı</v>
          </cell>
          <cell r="M636" t="str">
            <v>3 nolu kapı buzzer çalışmıyor ve kapı sağ kanat kapı ayar vidası yok KB kontrollerinde tespit edildi.</v>
          </cell>
          <cell r="N636" t="str">
            <v>x11 konnektöründeki NB1262.01 nolu kablonun pini geri kaçmış ve pinde bükülme vardı. Pin değişimi yapıldı. Sorun giderildi.</v>
          </cell>
          <cell r="P636" t="str">
            <v>D-Arıza değil</v>
          </cell>
          <cell r="Q636" t="str">
            <v>B(Servisten çekmeye etki eden arıza)</v>
          </cell>
          <cell r="R636" t="str">
            <v>N.A(Yaralanma yok)</v>
          </cell>
          <cell r="S636" t="str">
            <v xml:space="preserve">(I) İlk Defa Karşılaşılan Arıza </v>
          </cell>
          <cell r="U636" t="str">
            <v>Tedarikçi</v>
          </cell>
          <cell r="V636" t="str">
            <v>KNORR-BREMSE GMBH DİVİSİON IFE AUTO</v>
          </cell>
          <cell r="W636" t="str">
            <v>Evet</v>
          </cell>
          <cell r="X636" t="str">
            <v>KNORR-BREMSE GMBH DİVİSİON IFE AUTO</v>
          </cell>
          <cell r="AD636" t="str">
            <v>Ekipman yenisi ile değiştirildi</v>
          </cell>
          <cell r="AE636">
            <v>45705.208333333299</v>
          </cell>
          <cell r="AG636" t="str">
            <v/>
          </cell>
          <cell r="AH636" t="str">
            <v/>
          </cell>
          <cell r="AI636" t="str">
            <v/>
          </cell>
          <cell r="AJ636" t="str">
            <v/>
          </cell>
          <cell r="AL636" t="str">
            <v/>
          </cell>
          <cell r="AM636" t="str">
            <v/>
          </cell>
          <cell r="AP636" t="str">
            <v/>
          </cell>
          <cell r="AQ636" t="str">
            <v/>
          </cell>
          <cell r="AT636" t="str">
            <v/>
          </cell>
          <cell r="AV636" t="str">
            <v/>
          </cell>
          <cell r="AW636" t="str">
            <v/>
          </cell>
          <cell r="AX636" t="str">
            <v/>
          </cell>
          <cell r="AZ636">
            <v>2</v>
          </cell>
          <cell r="BA636">
            <v>45706.375</v>
          </cell>
        </row>
        <row r="637">
          <cell r="C637" t="str">
            <v>KAY5+6</v>
          </cell>
          <cell r="D637" t="str">
            <v>3875(4)</v>
          </cell>
          <cell r="E637" t="str">
            <v>RA</v>
          </cell>
          <cell r="F637">
            <v>98556</v>
          </cell>
          <cell r="G637" t="str">
            <v>BOZ-KAY5+6-FF-631</v>
          </cell>
          <cell r="H637">
            <v>45704.593055555597</v>
          </cell>
          <cell r="I637" t="str">
            <v>Depo/Depot</v>
          </cell>
          <cell r="J637" t="str">
            <v>Müşteri</v>
          </cell>
          <cell r="L637" t="str">
            <v>Kapı</v>
          </cell>
          <cell r="M637" t="str">
            <v>7 ve 10 nolu kapıların buzzerları çalışmıyor KB kontrollerinde tespit edildi.</v>
          </cell>
          <cell r="N637" t="str">
            <v>Buzzer değişimleri yapıldı.</v>
          </cell>
          <cell r="P637" t="str">
            <v>D-Arıza değil</v>
          </cell>
          <cell r="Q637" t="str">
            <v>B(Servisten çekmeye etki eden arıza)</v>
          </cell>
          <cell r="R637" t="str">
            <v>N.A(Yaralanma yok)</v>
          </cell>
          <cell r="S637" t="str">
            <v>(III) Farklı Araçlarda Tekrarlayan Arıza</v>
          </cell>
          <cell r="U637" t="str">
            <v>Tedarikçi</v>
          </cell>
          <cell r="V637" t="str">
            <v>TURCK OTOMASYON TİC. LTD.ŞTİ.</v>
          </cell>
          <cell r="W637" t="str">
            <v>Evet</v>
          </cell>
          <cell r="X637" t="str">
            <v>TURCK OTOMASYON TİC. LTD.ŞTİ.</v>
          </cell>
          <cell r="AD637" t="str">
            <v>Ekipman yenisi ile değiştirildi</v>
          </cell>
          <cell r="AE637">
            <v>45705.208333333299</v>
          </cell>
          <cell r="AG637" t="str">
            <v/>
          </cell>
          <cell r="AH637" t="str">
            <v/>
          </cell>
          <cell r="AI637" t="str">
            <v/>
          </cell>
          <cell r="AJ637" t="str">
            <v/>
          </cell>
          <cell r="AL637" t="str">
            <v/>
          </cell>
          <cell r="AM637" t="str">
            <v/>
          </cell>
          <cell r="AP637" t="str">
            <v/>
          </cell>
          <cell r="AQ637" t="str">
            <v/>
          </cell>
          <cell r="AT637" t="str">
            <v/>
          </cell>
          <cell r="AV637" t="str">
            <v/>
          </cell>
          <cell r="AW637" t="str">
            <v/>
          </cell>
          <cell r="AX637" t="str">
            <v/>
          </cell>
          <cell r="AZ637">
            <v>2</v>
          </cell>
          <cell r="BA637">
            <v>45706.291666666701</v>
          </cell>
        </row>
        <row r="638">
          <cell r="C638" t="str">
            <v>KAY5+6</v>
          </cell>
          <cell r="D638" t="str">
            <v>3875(4)</v>
          </cell>
          <cell r="E638" t="str">
            <v>RB</v>
          </cell>
          <cell r="F638">
            <v>98556</v>
          </cell>
          <cell r="G638" t="str">
            <v>BOZ-KAY5+6-FF-632</v>
          </cell>
          <cell r="H638">
            <v>45704.594444444403</v>
          </cell>
          <cell r="I638" t="str">
            <v>Hat/Line</v>
          </cell>
          <cell r="J638" t="str">
            <v>Müşteri</v>
          </cell>
          <cell r="L638" t="str">
            <v>Diğerleri</v>
          </cell>
          <cell r="M638" t="str">
            <v>RB bolum katlanır koltuklardan 1 tanesinin katlama mekanizması bozulmuş kb kontrollerinde tespit edildi.</v>
          </cell>
          <cell r="N638" t="str">
            <v>Katlanır koltuk değişimi yapıldı.</v>
          </cell>
          <cell r="P638" t="str">
            <v>D-Arıza değil</v>
          </cell>
          <cell r="Q638" t="str">
            <v>B(Servisten çekmeye etki eden arıza)</v>
          </cell>
          <cell r="R638" t="str">
            <v>N.A(Yaralanma yok)</v>
          </cell>
          <cell r="S638" t="str">
            <v>(III) Farklı Araçlarda Tekrarlayan Arıza</v>
          </cell>
          <cell r="U638" t="str">
            <v>Tedarikçi</v>
          </cell>
          <cell r="V638" t="str">
            <v>ETKA-D OTOMOTİV PLASTİK KALIP SAN.T</v>
          </cell>
          <cell r="W638" t="str">
            <v>Evet</v>
          </cell>
          <cell r="X638" t="str">
            <v>ETKA-D OTOMOTİV PLASTİK KALIP SAN.T</v>
          </cell>
          <cell r="AD638" t="str">
            <v>Ekipman yenisi ile değiştirildi</v>
          </cell>
          <cell r="AE638">
            <v>45705.208333333299</v>
          </cell>
          <cell r="AG638" t="str">
            <v/>
          </cell>
          <cell r="AH638" t="str">
            <v/>
          </cell>
          <cell r="AI638" t="str">
            <v/>
          </cell>
          <cell r="AJ638" t="str">
            <v/>
          </cell>
          <cell r="AL638" t="str">
            <v/>
          </cell>
          <cell r="AM638" t="str">
            <v/>
          </cell>
          <cell r="AP638" t="str">
            <v/>
          </cell>
          <cell r="AQ638" t="str">
            <v/>
          </cell>
          <cell r="AT638" t="str">
            <v/>
          </cell>
          <cell r="AV638" t="str">
            <v/>
          </cell>
          <cell r="AW638" t="str">
            <v/>
          </cell>
          <cell r="AX638" t="str">
            <v/>
          </cell>
          <cell r="AZ638">
            <v>2</v>
          </cell>
          <cell r="BA638">
            <v>45706.291666666701</v>
          </cell>
        </row>
        <row r="639">
          <cell r="C639" t="str">
            <v>KAY5+6</v>
          </cell>
          <cell r="D639" t="str">
            <v>3872(1)</v>
          </cell>
          <cell r="E639" t="str">
            <v>MB</v>
          </cell>
          <cell r="F639">
            <v>111033</v>
          </cell>
          <cell r="G639" t="str">
            <v>BOZ-KAY5+6-FF-633</v>
          </cell>
          <cell r="H639">
            <v>45704.192361111098</v>
          </cell>
          <cell r="I639" t="str">
            <v>Hat/Line</v>
          </cell>
          <cell r="J639" t="str">
            <v>Müşteri</v>
          </cell>
          <cell r="L639" t="str">
            <v>PA/PIS/CCTV</v>
          </cell>
          <cell r="M639" t="str">
            <v>3872 nolu araç kabin CB otomatik anons sistemi çalışmıyor.</v>
          </cell>
          <cell r="N639" t="str">
            <v>Yapılan kontrollerde RA-DCA3 rölesinin çekmediği tespit edildi. Rölenin bobin ayağına gelen kabloya bağlı olan FC-DCA3 rölesinin 4 ve 6 numaralı ayaklarından enerji geçmiyordu. Değişim yapıldı.</v>
          </cell>
          <cell r="P639" t="str">
            <v>D-Arıza değil</v>
          </cell>
          <cell r="Q639" t="str">
            <v>B(Servisten çekmeye etki eden arıza)</v>
          </cell>
          <cell r="R639" t="str">
            <v>N.A(Yaralanma yok)</v>
          </cell>
          <cell r="S639" t="str">
            <v>(II) Aynı Araçta Tekrarlayan Arıza</v>
          </cell>
          <cell r="U639" t="str">
            <v>Tedarikçi</v>
          </cell>
          <cell r="V639" t="str">
            <v>ARDA MAKİNA ELEKTRİK TİC.VE</v>
          </cell>
          <cell r="W639" t="str">
            <v>Evet</v>
          </cell>
          <cell r="X639" t="str">
            <v>ARDA MAKİNA ELEKTRİK TİC.VE</v>
          </cell>
          <cell r="AD639" t="str">
            <v>Ekipman yenisi ile değiştirildi</v>
          </cell>
          <cell r="AE639">
            <v>45704.208333333299</v>
          </cell>
          <cell r="AG639" t="str">
            <v/>
          </cell>
          <cell r="AH639" t="str">
            <v/>
          </cell>
          <cell r="AI639" t="str">
            <v/>
          </cell>
          <cell r="AJ639" t="str">
            <v/>
          </cell>
          <cell r="AL639" t="str">
            <v/>
          </cell>
          <cell r="AM639" t="str">
            <v/>
          </cell>
          <cell r="AP639" t="str">
            <v/>
          </cell>
          <cell r="AQ639" t="str">
            <v/>
          </cell>
          <cell r="AT639" t="str">
            <v/>
          </cell>
          <cell r="AV639" t="str">
            <v/>
          </cell>
          <cell r="AW639" t="str">
            <v/>
          </cell>
          <cell r="AX639" t="str">
            <v/>
          </cell>
          <cell r="AZ639">
            <v>2</v>
          </cell>
          <cell r="BA639">
            <v>45705.333333333299</v>
          </cell>
        </row>
        <row r="640">
          <cell r="C640" t="str">
            <v>KAY5+6</v>
          </cell>
          <cell r="D640" t="str">
            <v>3879(8)</v>
          </cell>
          <cell r="E640" t="str">
            <v>MB</v>
          </cell>
          <cell r="F640">
            <v>87000</v>
          </cell>
          <cell r="G640" t="str">
            <v>BOZ-KAY5+6-FF-629</v>
          </cell>
          <cell r="H640">
            <v>45701.6875</v>
          </cell>
          <cell r="I640" t="str">
            <v>Hat/Line</v>
          </cell>
          <cell r="J640" t="str">
            <v>Müşteri</v>
          </cell>
          <cell r="L640" t="str">
            <v/>
          </cell>
          <cell r="M640" t="str">
            <v>AKTİF KABİN SİLECEK HORTUMU YERİNDEN ÇIKMIŞ</v>
          </cell>
          <cell r="N640" t="str">
            <v>ARIZASI KONTROL EDİLDİ SİLECEK HORTUMU YERİNE TAKILDI AYAR YAPILDI</v>
          </cell>
          <cell r="P640" t="str">
            <v>D-Arıza değil</v>
          </cell>
          <cell r="Q640" t="str">
            <v>B(Servisten çekmeye etki eden arıza)</v>
          </cell>
          <cell r="R640" t="str">
            <v>N.A(Yaralanma yok)</v>
          </cell>
          <cell r="S640" t="str">
            <v>(III) Farklı Araçlarda Tekrarlayan Arıza</v>
          </cell>
          <cell r="U640" t="str">
            <v>Tedarikçi</v>
          </cell>
          <cell r="V640" t="str">
            <v>DENİZLER OTOMOTİV SAN. VE TİC.LTD.Ş</v>
          </cell>
          <cell r="W640" t="str">
            <v/>
          </cell>
          <cell r="X640" t="str">
            <v>DENİZLER OTOMOTİV SAN. VE TİC.LTD.Ş</v>
          </cell>
          <cell r="AD640" t="str">
            <v>Gevşek bağlantı vidaları sıkıldı</v>
          </cell>
          <cell r="AE640">
            <v>45701.708333333299</v>
          </cell>
          <cell r="AG640" t="str">
            <v/>
          </cell>
          <cell r="AH640" t="str">
            <v/>
          </cell>
          <cell r="AI640" t="str">
            <v/>
          </cell>
          <cell r="AJ640" t="str">
            <v/>
          </cell>
          <cell r="AL640" t="str">
            <v/>
          </cell>
          <cell r="AM640" t="str">
            <v/>
          </cell>
          <cell r="AP640" t="str">
            <v/>
          </cell>
          <cell r="AQ640" t="str">
            <v/>
          </cell>
          <cell r="AT640" t="str">
            <v/>
          </cell>
          <cell r="AV640" t="str">
            <v/>
          </cell>
          <cell r="AW640" t="str">
            <v/>
          </cell>
          <cell r="AX640" t="str">
            <v/>
          </cell>
          <cell r="AZ640" t="str">
            <v/>
          </cell>
          <cell r="BA640">
            <v>45702.75</v>
          </cell>
        </row>
        <row r="641">
          <cell r="C641" t="str">
            <v>KAY5+6</v>
          </cell>
          <cell r="D641" t="str">
            <v>3882(11)</v>
          </cell>
          <cell r="E641" t="str">
            <v>MB</v>
          </cell>
          <cell r="F641">
            <v>59770</v>
          </cell>
          <cell r="G641" t="str">
            <v>BOZ-KAY5+6-FF-634</v>
          </cell>
          <cell r="H641">
            <v>45699.565277777801</v>
          </cell>
          <cell r="I641" t="str">
            <v>Hat/Line</v>
          </cell>
          <cell r="J641" t="str">
            <v>Müşteri</v>
          </cell>
          <cell r="L641" t="str">
            <v>HVAC Sürücü</v>
          </cell>
          <cell r="M641" t="str">
            <v>Klimalar ısıtma yapmıyor.</v>
          </cell>
          <cell r="N641" t="str">
            <v>Kabin sensör modifikasyonu yapıldı.</v>
          </cell>
          <cell r="P641" t="str">
            <v>D-Arıza değil</v>
          </cell>
          <cell r="Q641" t="str">
            <v>B(Servisten çekmeye etki eden arıza)</v>
          </cell>
          <cell r="R641" t="str">
            <v>N.A(Yaralanma yok)</v>
          </cell>
          <cell r="S641" t="str">
            <v>(III) Farklı Araçlarda Tekrarlayan Arıza</v>
          </cell>
          <cell r="U641" t="str">
            <v>Tedarikçi</v>
          </cell>
          <cell r="V641" t="str">
            <v>ELTESAN ELEKTRO MEKANİK SOĞUTMA SAN</v>
          </cell>
          <cell r="W641" t="str">
            <v>Evet</v>
          </cell>
          <cell r="X641" t="str">
            <v>ELTESAN ELEKTRO MEKANİK SOĞUTMA SAN</v>
          </cell>
          <cell r="AD641" t="str">
            <v>Ekipman yenisi ile değiştirildi</v>
          </cell>
          <cell r="AE641">
            <v>45700.208333333299</v>
          </cell>
          <cell r="AG641" t="str">
            <v/>
          </cell>
          <cell r="AH641" t="str">
            <v/>
          </cell>
          <cell r="AI641" t="str">
            <v/>
          </cell>
          <cell r="AJ641" t="str">
            <v/>
          </cell>
          <cell r="AL641" t="str">
            <v/>
          </cell>
          <cell r="AM641" t="str">
            <v/>
          </cell>
          <cell r="AP641" t="str">
            <v/>
          </cell>
          <cell r="AQ641" t="str">
            <v/>
          </cell>
          <cell r="AT641" t="str">
            <v/>
          </cell>
          <cell r="AV641" t="str">
            <v/>
          </cell>
          <cell r="AW641" t="str">
            <v/>
          </cell>
          <cell r="AX641" t="str">
            <v/>
          </cell>
          <cell r="AZ641">
            <v>3</v>
          </cell>
          <cell r="BA641">
            <v>45701.375</v>
          </cell>
        </row>
        <row r="642">
          <cell r="C642" t="str">
            <v>KAY5+6</v>
          </cell>
          <cell r="D642" t="str">
            <v>3881(10)</v>
          </cell>
          <cell r="E642" t="str">
            <v>MB</v>
          </cell>
          <cell r="F642">
            <v>74724</v>
          </cell>
          <cell r="G642" t="str">
            <v>BOZ-KAY5+6-FF-635</v>
          </cell>
          <cell r="H642">
            <v>45702.466666666704</v>
          </cell>
          <cell r="I642" t="str">
            <v>Hat/Line</v>
          </cell>
          <cell r="J642" t="str">
            <v>Müşteri</v>
          </cell>
          <cell r="L642" t="str">
            <v>CCTV</v>
          </cell>
          <cell r="M642" t="str">
            <v>Araç ayna kameraları çalışmıyor.</v>
          </cell>
          <cell r="N642" t="str">
            <v>CCTV ekran değişimi yapıldı.</v>
          </cell>
          <cell r="P642" t="str">
            <v>D-Arıza değil</v>
          </cell>
          <cell r="Q642" t="str">
            <v>B(Servisten çekmeye etki eden arıza)</v>
          </cell>
          <cell r="R642" t="str">
            <v>N.A(Yaralanma yok)</v>
          </cell>
          <cell r="S642" t="str">
            <v>(III) Farklı Araçlarda Tekrarlayan Arıza</v>
          </cell>
          <cell r="U642" t="str">
            <v>Tedarikçi</v>
          </cell>
          <cell r="V642" t="str">
            <v/>
          </cell>
          <cell r="W642" t="str">
            <v>Evet</v>
          </cell>
          <cell r="X642" t="str">
            <v>NSC TEKNOLOJİ ve İNŞAAT LTD.ŞTİ.</v>
          </cell>
          <cell r="AD642" t="str">
            <v>Ekipman yenisi ile değiştirildi</v>
          </cell>
          <cell r="AE642">
            <v>45702.479166666701</v>
          </cell>
          <cell r="AG642" t="str">
            <v/>
          </cell>
          <cell r="AH642" t="str">
            <v/>
          </cell>
          <cell r="AI642" t="str">
            <v/>
          </cell>
          <cell r="AJ642" t="str">
            <v/>
          </cell>
          <cell r="AL642" t="str">
            <v/>
          </cell>
          <cell r="AM642" t="str">
            <v/>
          </cell>
          <cell r="AP642" t="str">
            <v/>
          </cell>
          <cell r="AQ642" t="str">
            <v/>
          </cell>
          <cell r="AT642" t="str">
            <v/>
          </cell>
          <cell r="AV642" t="str">
            <v/>
          </cell>
          <cell r="AW642" t="str">
            <v/>
          </cell>
          <cell r="AX642" t="str">
            <v/>
          </cell>
          <cell r="AZ642">
            <v>2</v>
          </cell>
          <cell r="BA642">
            <v>45703.604166666701</v>
          </cell>
        </row>
        <row r="643">
          <cell r="C643" t="str">
            <v>KAY5+6</v>
          </cell>
          <cell r="D643" t="str">
            <v>3880(9)</v>
          </cell>
          <cell r="E643" t="str">
            <v>MA</v>
          </cell>
          <cell r="F643">
            <v>86022</v>
          </cell>
          <cell r="G643" t="str">
            <v>BOZ-KAY5+6-FF-636</v>
          </cell>
          <cell r="H643">
            <v>45817.253472222197</v>
          </cell>
          <cell r="I643" t="str">
            <v>Hat/Line</v>
          </cell>
          <cell r="J643" t="str">
            <v>Müşteri</v>
          </cell>
          <cell r="L643" t="str">
            <v>HVAC Yolcu</v>
          </cell>
          <cell r="M643" t="str">
            <v>RA ve MA bölümü soğuk, klima değerleri 0 gösteriyor.</v>
          </cell>
          <cell r="N643" t="str">
            <v>Yolcu hvac sıcaklık 0 derece gösteriyor arızası kontrol edildi. Hvac sigortadan resetlendi. Arıza giderildi.</v>
          </cell>
          <cell r="P643" t="str">
            <v>C-Uyarı, sürüş devamlılığı</v>
          </cell>
          <cell r="Q643" t="str">
            <v>B(Servisten çekmeye etki eden arıza)</v>
          </cell>
          <cell r="R643" t="str">
            <v>N.A(Yaralanma yok)</v>
          </cell>
          <cell r="S643" t="str">
            <v>(III) Farklı Araçlarda Tekrarlayan Arıza</v>
          </cell>
          <cell r="U643" t="str">
            <v>Tedarikçi</v>
          </cell>
          <cell r="V643" t="str">
            <v>ELTESAN ELEKTRO MEKANİK SOĞUTMA SAN</v>
          </cell>
          <cell r="W643" t="str">
            <v>Evet</v>
          </cell>
          <cell r="X643" t="str">
            <v>ELTESAN ELEKTRO MEKANİK SOĞUTMA SAN</v>
          </cell>
          <cell r="AD643" t="str">
            <v>*Reset edildi</v>
          </cell>
          <cell r="AE643">
            <v>45758.208333333299</v>
          </cell>
          <cell r="AG643" t="str">
            <v/>
          </cell>
          <cell r="AH643" t="str">
            <v/>
          </cell>
          <cell r="AI643" t="str">
            <v/>
          </cell>
          <cell r="AJ643" t="str">
            <v/>
          </cell>
          <cell r="AL643" t="str">
            <v/>
          </cell>
          <cell r="AM643" t="str">
            <v/>
          </cell>
          <cell r="AP643" t="str">
            <v/>
          </cell>
          <cell r="AQ643" t="str">
            <v/>
          </cell>
          <cell r="AT643" t="str">
            <v/>
          </cell>
          <cell r="AV643" t="str">
            <v/>
          </cell>
          <cell r="AW643" t="str">
            <v/>
          </cell>
          <cell r="AX643" t="str">
            <v/>
          </cell>
          <cell r="AZ643">
            <v>2</v>
          </cell>
          <cell r="BA643">
            <v>45759.291666666701</v>
          </cell>
        </row>
        <row r="644">
          <cell r="C644" t="str">
            <v>KAY5+6</v>
          </cell>
          <cell r="D644" t="str">
            <v>3873(2)</v>
          </cell>
          <cell r="E644" t="str">
            <v>MB</v>
          </cell>
          <cell r="F644">
            <v>127.91500000000001</v>
          </cell>
          <cell r="G644" t="str">
            <v>BOZ-KAY5+6-FF-637</v>
          </cell>
          <cell r="H644">
            <v>45700.349305555603</v>
          </cell>
          <cell r="I644" t="str">
            <v>Hat/Line</v>
          </cell>
          <cell r="J644" t="str">
            <v>Müşteri</v>
          </cell>
          <cell r="L644" t="str">
            <v>HVAC Sürücü</v>
          </cell>
          <cell r="M644" t="str">
            <v>3873 NOLU ARAÇ KABİN CB KLİMASI ÇALIŞI TEKRAR DURUYOR KABİN SOĞUK</v>
          </cell>
          <cell r="N644" t="str">
            <v>SENSÖR KONUMU DEĞİŞTİRİLDİ TAKİP EDİLSİ SORUN GİDERİLDİ</v>
          </cell>
          <cell r="P644" t="str">
            <v>D-Arıza değil</v>
          </cell>
          <cell r="Q644" t="str">
            <v>B(Servisten çekmeye etki eden arıza)</v>
          </cell>
          <cell r="R644" t="str">
            <v>N.A(Yaralanma yok)</v>
          </cell>
          <cell r="S644" t="str">
            <v>(III) Farklı Araçlarda Tekrarlayan Arıza</v>
          </cell>
          <cell r="U644" t="str">
            <v>Tedarikçi</v>
          </cell>
          <cell r="V644" t="str">
            <v>ELTESAN ELEKTRO MEKANİK SOĞUTMA SAN</v>
          </cell>
          <cell r="W644" t="str">
            <v/>
          </cell>
          <cell r="X644" t="str">
            <v/>
          </cell>
          <cell r="AD644" t="str">
            <v>Yazılım tekrar yüklendi</v>
          </cell>
          <cell r="AE644">
            <v>45700.416666666701</v>
          </cell>
          <cell r="AG644" t="str">
            <v/>
          </cell>
          <cell r="AH644" t="str">
            <v/>
          </cell>
          <cell r="AI644" t="str">
            <v/>
          </cell>
          <cell r="AJ644" t="str">
            <v/>
          </cell>
          <cell r="AL644" t="str">
            <v/>
          </cell>
          <cell r="AM644" t="str">
            <v/>
          </cell>
          <cell r="AP644" t="str">
            <v/>
          </cell>
          <cell r="AQ644" t="str">
            <v/>
          </cell>
          <cell r="AT644" t="str">
            <v/>
          </cell>
          <cell r="AV644" t="str">
            <v/>
          </cell>
          <cell r="AW644" t="str">
            <v/>
          </cell>
          <cell r="AX644" t="str">
            <v/>
          </cell>
          <cell r="AZ644" t="str">
            <v/>
          </cell>
          <cell r="BA644">
            <v>45701.5</v>
          </cell>
        </row>
        <row r="645">
          <cell r="C645" t="str">
            <v>KAY5+6</v>
          </cell>
          <cell r="D645" t="str">
            <v>3876(5)</v>
          </cell>
          <cell r="E645" t="str">
            <v>MA</v>
          </cell>
          <cell r="F645">
            <v>133.30000000000001</v>
          </cell>
          <cell r="G645" t="str">
            <v>BOZ-KAY5+6-FF-638</v>
          </cell>
          <cell r="H645">
            <v>45757.416666666701</v>
          </cell>
          <cell r="I645" t="str">
            <v>Hat/Line</v>
          </cell>
          <cell r="J645" t="str">
            <v>Müşteri</v>
          </cell>
          <cell r="L645" t="str">
            <v>ComboBox</v>
          </cell>
          <cell r="M645" t="str">
            <v>3877-76 NOLU ARAÇ 3876 ÇEKİLEN ARAÇ MEYDAN 2.PERON GİRİŞİNDE İNVERTER DEVRE DIŞI KALDI HAREKET ETMEDİ.ARAÇ RESETLENDİ DÜZELMEDİ ÇEKİLEN ARAÇ 3876 NOLU ARAÇTAN ORGANİZE YÖNÜNE KONTAK TAKILIP HSCB KAPATTI İNVERTÖR DEVREYE GİRDİ TEKRAR 3877 NOLU ARACA GEÇİŞ YAPILDIĞI ZAMAN İLDEM YÖNÜNE ARAÇ NORMALE DÖNDÜ İNVERTÖRLER DEVREYE GİRDİ ARIZA NEDENİYLE T2 HATTI 1 SEFERDE 6DK T4 HATTI 4 SEFERDE 24 DK TEHİR OLUŞTU</v>
          </cell>
          <cell r="N645" t="str">
            <v>MER KAYDI İNCELENDİ İNVERTERLER ANLIK İLETİŞİM HATASI VERMİŞ. PARK SAHASINDA TEST YAPILDI ARIZA DEVAMLILIĞI GÖRÜLMEDİ.</v>
          </cell>
          <cell r="P645" t="str">
            <v>A-Sürüşü engeller</v>
          </cell>
          <cell r="Q645" t="str">
            <v>A(Hareket etmeyi engelleyen arıza)</v>
          </cell>
          <cell r="R645" t="str">
            <v>N.A(Yaralanma yok)</v>
          </cell>
          <cell r="S645" t="str">
            <v xml:space="preserve">(I) İlk Defa Karşılaşılan Arıza </v>
          </cell>
          <cell r="U645" t="str">
            <v>Tedarikçi</v>
          </cell>
          <cell r="V645" t="str">
            <v>MEDCOM SP. Z O.O.</v>
          </cell>
          <cell r="W645" t="str">
            <v>Evet</v>
          </cell>
          <cell r="X645" t="str">
            <v/>
          </cell>
          <cell r="AD645" t="str">
            <v>Ekipman yenisi ile değiştirildi</v>
          </cell>
          <cell r="AE645">
            <v>45833.291666666701</v>
          </cell>
          <cell r="AG645" t="str">
            <v/>
          </cell>
          <cell r="AH645" t="str">
            <v/>
          </cell>
          <cell r="AI645" t="str">
            <v/>
          </cell>
          <cell r="AJ645" t="str">
            <v/>
          </cell>
          <cell r="AL645" t="str">
            <v/>
          </cell>
          <cell r="AM645" t="str">
            <v/>
          </cell>
          <cell r="AP645" t="str">
            <v/>
          </cell>
          <cell r="AQ645" t="str">
            <v/>
          </cell>
          <cell r="AT645" t="str">
            <v/>
          </cell>
          <cell r="AV645" t="str">
            <v/>
          </cell>
          <cell r="AW645" t="str">
            <v/>
          </cell>
          <cell r="AX645" t="str">
            <v/>
          </cell>
          <cell r="AZ645" t="str">
            <v/>
          </cell>
          <cell r="BA645">
            <v>45834.541666666701</v>
          </cell>
        </row>
        <row r="646">
          <cell r="C646" t="str">
            <v>KAY5+6</v>
          </cell>
          <cell r="D646" t="str">
            <v>3880(9)</v>
          </cell>
          <cell r="E646" t="str">
            <v>P</v>
          </cell>
          <cell r="F646">
            <v>93.855000000000004</v>
          </cell>
          <cell r="G646" t="str">
            <v>BOZ-KAY5+6-FF-639</v>
          </cell>
          <cell r="H646">
            <v>45817.253472222197</v>
          </cell>
          <cell r="I646" t="str">
            <v>Hat/Line</v>
          </cell>
          <cell r="J646" t="str">
            <v>Müşteri</v>
          </cell>
          <cell r="L646" t="str">
            <v/>
          </cell>
          <cell r="M646" t="str">
            <v>SAAT 08:48'DE HUNAT 1.PERONDA İLETİŞİM ARIZASI VERİP ARAÇ TEKLİ GÖRÜNDÜ HAREKET ETMEDİ DAHA SONRA KENDİLİĞİNDEN DÜZELDİ</v>
          </cell>
          <cell r="N646" t="str">
            <v>ARACIN GATEWAY DEĞİŞİMİ YAPILDI</v>
          </cell>
          <cell r="P646" t="str">
            <v>A-Sürüşü engeller</v>
          </cell>
          <cell r="Q646" t="str">
            <v>A(Hareket etmeyi engelleyen arıza)</v>
          </cell>
          <cell r="R646" t="str">
            <v>N.A(Yaralanma yok)</v>
          </cell>
          <cell r="S646" t="str">
            <v xml:space="preserve">(I) İlk Defa Karşılaşılan Arıza </v>
          </cell>
          <cell r="U646" t="str">
            <v>Müşteri</v>
          </cell>
          <cell r="V646" t="str">
            <v>MEDCOM SP. Z O.O.</v>
          </cell>
          <cell r="W646" t="str">
            <v>Evet</v>
          </cell>
          <cell r="X646" t="str">
            <v>MEDCOM SP. Z O.O.</v>
          </cell>
          <cell r="AD646" t="str">
            <v>Ekipman yenisi ile değiştirildi</v>
          </cell>
          <cell r="AE646">
            <v>45816.333333333299</v>
          </cell>
          <cell r="AG646" t="str">
            <v/>
          </cell>
          <cell r="AH646" t="str">
            <v/>
          </cell>
          <cell r="AI646" t="str">
            <v/>
          </cell>
          <cell r="AJ646" t="str">
            <v/>
          </cell>
          <cell r="AL646" t="str">
            <v/>
          </cell>
          <cell r="AM646" t="str">
            <v/>
          </cell>
          <cell r="AP646" t="str">
            <v/>
          </cell>
          <cell r="AQ646" t="str">
            <v/>
          </cell>
          <cell r="AT646" t="str">
            <v/>
          </cell>
          <cell r="AV646" t="str">
            <v/>
          </cell>
          <cell r="AW646" t="str">
            <v/>
          </cell>
          <cell r="AX646" t="str">
            <v/>
          </cell>
          <cell r="AZ646" t="str">
            <v/>
          </cell>
          <cell r="BA646">
            <v>45817.5</v>
          </cell>
        </row>
        <row r="647">
          <cell r="C647" t="str">
            <v>KAY5+6</v>
          </cell>
          <cell r="D647" t="str">
            <v>3879(8)</v>
          </cell>
          <cell r="E647" t="str">
            <v>MB</v>
          </cell>
          <cell r="F647">
            <v>112920</v>
          </cell>
          <cell r="G647" t="str">
            <v>BOZ-KAY5+6-FF-640</v>
          </cell>
          <cell r="H647">
            <v>45816.290972222203</v>
          </cell>
          <cell r="I647" t="str">
            <v>Hat/Line</v>
          </cell>
          <cell r="J647" t="str">
            <v>Müşteri</v>
          </cell>
          <cell r="L647" t="str">
            <v>Kapı</v>
          </cell>
          <cell r="M647" t="str">
            <v>3879(CB) FUZULİ 2.PERONDA 1 NOLU KAPI ARIZA VERDİ İZOLE EDİLDİ KAPI IŞIĞI GELMEDİ KAPILAR BYPASS EDİLEREK, HIZ SINIRI İLE SEFERE 8 DK TEHİRLİ DEVAM EDİLDİ</v>
          </cell>
          <cell r="N647" t="str">
            <v>HASSAS KENAR KABLOSU KOPMUŞ YENİDEN PİN BASILARAK ARIZA GİDERİLDİ.</v>
          </cell>
          <cell r="P647" t="str">
            <v>B-Hız veya güç azalması</v>
          </cell>
          <cell r="Q647" t="str">
            <v>B(Servisten çekmeye etki eden arıza)</v>
          </cell>
          <cell r="R647" t="str">
            <v>N.A(Yaralanma yok)</v>
          </cell>
          <cell r="S647" t="str">
            <v>(III) Farklı Araçlarda Tekrarlayan Arıza</v>
          </cell>
          <cell r="U647" t="str">
            <v>Tedarikçi</v>
          </cell>
          <cell r="V647" t="str">
            <v>KNORR-BREMSE GMBH DİVİSİON IFE AUTO</v>
          </cell>
          <cell r="W647" t="str">
            <v/>
          </cell>
          <cell r="X647" t="str">
            <v/>
          </cell>
          <cell r="AD647" t="str">
            <v>Ekipman yenisi ile değiştirildi</v>
          </cell>
          <cell r="AE647">
            <v>45816.333333333299</v>
          </cell>
          <cell r="AG647" t="str">
            <v/>
          </cell>
          <cell r="AH647" t="str">
            <v/>
          </cell>
          <cell r="AI647" t="str">
            <v/>
          </cell>
          <cell r="AJ647" t="str">
            <v/>
          </cell>
          <cell r="AL647" t="str">
            <v/>
          </cell>
          <cell r="AM647" t="str">
            <v/>
          </cell>
          <cell r="AP647" t="str">
            <v/>
          </cell>
          <cell r="AQ647" t="str">
            <v/>
          </cell>
          <cell r="AT647" t="str">
            <v/>
          </cell>
          <cell r="AV647" t="str">
            <v/>
          </cell>
          <cell r="AW647" t="str">
            <v/>
          </cell>
          <cell r="AX647" t="str">
            <v/>
          </cell>
          <cell r="AZ647" t="str">
            <v/>
          </cell>
          <cell r="BA647">
            <v>45817.458333333299</v>
          </cell>
        </row>
        <row r="648">
          <cell r="C648" t="str">
            <v>KAY5+6</v>
          </cell>
          <cell r="D648" t="str">
            <v>3881(10)</v>
          </cell>
          <cell r="E648" t="str">
            <v>MB</v>
          </cell>
          <cell r="F648">
            <v>86632</v>
          </cell>
          <cell r="G648" t="str">
            <v>BOZ-KAY5+6-FF-641</v>
          </cell>
          <cell r="H648">
            <v>45812.465972222199</v>
          </cell>
          <cell r="I648" t="str">
            <v>Depo/Depot</v>
          </cell>
          <cell r="J648" t="str">
            <v>Müşteri</v>
          </cell>
          <cell r="L648" t="str">
            <v>Fren</v>
          </cell>
          <cell r="M648" t="str">
            <v>MB SOL KALİPER MANUEL BOŞALTMA VİDASI ARIZASI</v>
          </cell>
          <cell r="N648" t="str">
            <v>KALİPER DEĞİŞİMİ YAPILDI</v>
          </cell>
          <cell r="P648" t="str">
            <v>D-Arıza değil</v>
          </cell>
          <cell r="Q648" t="str">
            <v>B(Servisten çekmeye etki eden arıza)</v>
          </cell>
          <cell r="R648" t="str">
            <v>N.A(Yaralanma yok)</v>
          </cell>
          <cell r="S648" t="str">
            <v>(III) Farklı Araçlarda Tekrarlayan Arıza</v>
          </cell>
          <cell r="U648" t="str">
            <v>Tedarikçi</v>
          </cell>
          <cell r="V648" t="str">
            <v>HANNING &amp; KAHL GMBH &amp; CO.KG</v>
          </cell>
          <cell r="W648" t="str">
            <v>Evet</v>
          </cell>
          <cell r="X648" t="str">
            <v>HANNING &amp; KAHL GMBH &amp; CO.KG</v>
          </cell>
          <cell r="AD648" t="str">
            <v>Ekipman yenisi ile değiştirildi</v>
          </cell>
          <cell r="AE648">
            <v>45812.479166666701</v>
          </cell>
          <cell r="AG648" t="str">
            <v>HANNING &amp; KAHL GMBH &amp; CO.KG</v>
          </cell>
          <cell r="AH648" t="str">
            <v>XSol fren kaliperi</v>
          </cell>
          <cell r="AI648" t="str">
            <v>B100-7023</v>
          </cell>
          <cell r="AJ648">
            <v>1</v>
          </cell>
          <cell r="AL648" t="str">
            <v/>
          </cell>
          <cell r="AM648" t="str">
            <v/>
          </cell>
          <cell r="AP648">
            <v>45812.875</v>
          </cell>
          <cell r="AQ648" t="str">
            <v/>
          </cell>
          <cell r="AT648" t="str">
            <v/>
          </cell>
          <cell r="AV648" t="str">
            <v/>
          </cell>
          <cell r="AW648" t="str">
            <v/>
          </cell>
          <cell r="AX648" t="str">
            <v/>
          </cell>
          <cell r="AZ648" t="str">
            <v/>
          </cell>
          <cell r="BA648">
            <v>45813.625</v>
          </cell>
        </row>
        <row r="649">
          <cell r="C649" t="str">
            <v>KAY5+6</v>
          </cell>
          <cell r="D649" t="str">
            <v>3881(10)</v>
          </cell>
          <cell r="E649" t="str">
            <v>MB</v>
          </cell>
          <cell r="F649">
            <v>90730</v>
          </cell>
          <cell r="G649" t="str">
            <v>BOZ-KAY5+6-FF-642</v>
          </cell>
          <cell r="H649">
            <v>45805.131249999999</v>
          </cell>
          <cell r="I649" t="str">
            <v>Hat/Line</v>
          </cell>
          <cell r="J649" t="str">
            <v>Müşteri</v>
          </cell>
          <cell r="L649" t="str">
            <v>Fren</v>
          </cell>
          <cell r="M649" t="str">
            <v>MB BÖLÜMÜ FB65 FREN ARIZASI VERDİ ARAÇ RESETLENDİ DÜZELMEDİ BYPASS EDİLDİ</v>
          </cell>
          <cell r="N649" t="str">
            <v>ARAÇ FB65 ARIZASI VERMİŞ GEREKLİ ELEKTRİKLİ KONTROLLER YAPILDI HPU DEĞİŞİMİ YAPILDI</v>
          </cell>
          <cell r="P649" t="str">
            <v>B-Hız veya güç azalması</v>
          </cell>
          <cell r="Q649" t="str">
            <v>B(Servisten çekmeye etki eden arıza)</v>
          </cell>
          <cell r="R649" t="str">
            <v>N.A(Yaralanma yok)</v>
          </cell>
          <cell r="S649" t="str">
            <v>(III) Farklı Araçlarda Tekrarlayan Arıza</v>
          </cell>
          <cell r="U649" t="str">
            <v>Tedarikçi</v>
          </cell>
          <cell r="V649" t="str">
            <v>HANNING &amp; KAHL GMBH &amp; CO.KG</v>
          </cell>
          <cell r="W649" t="str">
            <v>Evet</v>
          </cell>
          <cell r="X649" t="str">
            <v>HANNING &amp; KAHL GMBH &amp; CO.KG</v>
          </cell>
          <cell r="AD649" t="str">
            <v>Ekipman yenisi ile değiştirildi</v>
          </cell>
          <cell r="AE649">
            <v>45806.208333333299</v>
          </cell>
          <cell r="AG649" t="str">
            <v>HANNING &amp; KAHL GMBH &amp; CO.KG</v>
          </cell>
          <cell r="AH649" t="str">
            <v>XHidrolik Ünite HZY-K100-DPR</v>
          </cell>
          <cell r="AI649" t="str">
            <v>S306-7001</v>
          </cell>
          <cell r="AJ649">
            <v>1</v>
          </cell>
          <cell r="AL649" t="str">
            <v/>
          </cell>
          <cell r="AM649" t="str">
            <v/>
          </cell>
          <cell r="AP649" t="str">
            <v/>
          </cell>
          <cell r="AQ649" t="str">
            <v/>
          </cell>
          <cell r="AT649" t="str">
            <v/>
          </cell>
          <cell r="AV649" t="str">
            <v/>
          </cell>
          <cell r="AW649" t="str">
            <v/>
          </cell>
          <cell r="AX649" t="str">
            <v/>
          </cell>
          <cell r="AZ649">
            <v>2</v>
          </cell>
          <cell r="BA649">
            <v>45806.5</v>
          </cell>
        </row>
        <row r="650">
          <cell r="C650" t="str">
            <v>KAY5+6</v>
          </cell>
          <cell r="D650" t="str">
            <v>3878(7)</v>
          </cell>
          <cell r="E650" t="str">
            <v>MA</v>
          </cell>
          <cell r="F650">
            <v>128065</v>
          </cell>
          <cell r="G650" t="str">
            <v>BOZ-KAY5+6-FF-643</v>
          </cell>
          <cell r="H650">
            <v>45806.333333333299</v>
          </cell>
          <cell r="I650" t="str">
            <v>Hat/Line</v>
          </cell>
          <cell r="J650" t="str">
            <v>Müşteri</v>
          </cell>
          <cell r="L650" t="str">
            <v>PA/PIS/CCTV</v>
          </cell>
          <cell r="M650" t="str">
            <v>29.05.2025 TARİHİNDE GERÇEKLEŞTİRİLEN SAHA DENETİMİNDE 07.01'DE 3878 NUMARALI ARAÇ ÇİFTE KÜMBETTEN ORGANİZE YÖNÜNE GİDERKEN KAPI ÜSTÜ EKRANLAR GERİDEN GELEREK YANLIŞ BİLGİ VERDİĞİ TESPİT EDİLMİŞTİR.</v>
          </cell>
          <cell r="N650" t="str">
            <v>GÖRSEL YÖNETİM PC RESETLENDİ</v>
          </cell>
          <cell r="P650" t="str">
            <v>D-Arıza değil</v>
          </cell>
          <cell r="Q650" t="str">
            <v>C(Sisteme etki etmeyen arıza)</v>
          </cell>
          <cell r="R650" t="str">
            <v>N.A(Yaralanma yok)</v>
          </cell>
          <cell r="S650" t="str">
            <v>(III) Farklı Araçlarda Tekrarlayan Arıza</v>
          </cell>
          <cell r="U650" t="str">
            <v>Tedarikçi</v>
          </cell>
          <cell r="V650" t="str">
            <v>ATAK ULAŞIM SAN.TİC.LTD.ŞTİ.</v>
          </cell>
          <cell r="W650" t="str">
            <v>Evet</v>
          </cell>
          <cell r="X650" t="str">
            <v>ATAK ULAŞIM SAN.TİC.LTD.ŞTİ.</v>
          </cell>
          <cell r="AD650" t="str">
            <v>Yazılım tekrar yüklendi</v>
          </cell>
          <cell r="AE650">
            <v>45807.458333333299</v>
          </cell>
          <cell r="AG650" t="str">
            <v/>
          </cell>
          <cell r="AH650" t="str">
            <v/>
          </cell>
          <cell r="AI650" t="str">
            <v/>
          </cell>
          <cell r="AJ650" t="str">
            <v/>
          </cell>
          <cell r="AL650" t="str">
            <v/>
          </cell>
          <cell r="AM650" t="str">
            <v/>
          </cell>
          <cell r="AP650" t="str">
            <v/>
          </cell>
          <cell r="AQ650" t="str">
            <v/>
          </cell>
          <cell r="AT650" t="str">
            <v/>
          </cell>
          <cell r="AV650" t="str">
            <v/>
          </cell>
          <cell r="AW650" t="str">
            <v/>
          </cell>
          <cell r="AX650" t="str">
            <v/>
          </cell>
          <cell r="AZ650" t="str">
            <v/>
          </cell>
          <cell r="BA650">
            <v>45807.625</v>
          </cell>
        </row>
        <row r="651">
          <cell r="C651" t="str">
            <v>KAY5+6</v>
          </cell>
          <cell r="D651" t="str">
            <v>3880(9)</v>
          </cell>
          <cell r="E651" t="str">
            <v>MB</v>
          </cell>
          <cell r="F651">
            <v>91528</v>
          </cell>
          <cell r="G651" t="str">
            <v>BOZ-KAY5+6-FF-644</v>
          </cell>
          <cell r="H651">
            <v>45784.156944444403</v>
          </cell>
          <cell r="I651" t="str">
            <v>Hat/Line</v>
          </cell>
          <cell r="J651" t="str">
            <v>Müşteri</v>
          </cell>
          <cell r="L651" t="str">
            <v>PA/PIS/CCTV</v>
          </cell>
          <cell r="M651" t="str">
            <v>Yolcu bölümü bilgilendirme ekranları çalışmıyor.</v>
          </cell>
          <cell r="N651" t="str">
            <v>Resetlenerek arıza giderildi.</v>
          </cell>
          <cell r="P651" t="str">
            <v>D-Arıza değil</v>
          </cell>
          <cell r="Q651" t="str">
            <v>B(Servisten çekmeye etki eden arıza)</v>
          </cell>
          <cell r="R651" t="str">
            <v>N.A(Yaralanma yok)</v>
          </cell>
          <cell r="S651" t="str">
            <v>(III) Farklı Araçlarda Tekrarlayan Arıza</v>
          </cell>
          <cell r="U651" t="str">
            <v>Tedarikçi</v>
          </cell>
          <cell r="V651" t="str">
            <v>ATAK ULAŞIM SAN.TİC.LTD.ŞTİ.</v>
          </cell>
          <cell r="W651" t="str">
            <v>Evet</v>
          </cell>
          <cell r="X651" t="str">
            <v>ATAK ULAŞIM SAN.TİC.LTD.ŞTİ.</v>
          </cell>
          <cell r="AD651" t="str">
            <v>*Reset edildi</v>
          </cell>
          <cell r="AE651">
            <v>45784.208333333299</v>
          </cell>
          <cell r="AG651" t="str">
            <v/>
          </cell>
          <cell r="AH651" t="str">
            <v/>
          </cell>
          <cell r="AI651" t="str">
            <v/>
          </cell>
          <cell r="AJ651" t="str">
            <v/>
          </cell>
          <cell r="AL651" t="str">
            <v/>
          </cell>
          <cell r="AM651" t="str">
            <v/>
          </cell>
          <cell r="AP651" t="str">
            <v/>
          </cell>
          <cell r="AQ651" t="str">
            <v/>
          </cell>
          <cell r="AT651" t="str">
            <v/>
          </cell>
          <cell r="AV651" t="str">
            <v/>
          </cell>
          <cell r="AW651" t="str">
            <v/>
          </cell>
          <cell r="AX651" t="str">
            <v/>
          </cell>
          <cell r="AZ651">
            <v>2</v>
          </cell>
          <cell r="BA651">
            <v>45785.25</v>
          </cell>
        </row>
        <row r="652">
          <cell r="C652" t="str">
            <v>KAY5+6</v>
          </cell>
          <cell r="D652" t="str">
            <v>3873(2)</v>
          </cell>
          <cell r="E652" t="str">
            <v>MB</v>
          </cell>
          <cell r="F652">
            <v>146256</v>
          </cell>
          <cell r="G652" t="str">
            <v>BOZ-KAY5+6-FF-645</v>
          </cell>
          <cell r="H652">
            <v>45767.3569444444</v>
          </cell>
          <cell r="I652" t="str">
            <v>Hat/Line</v>
          </cell>
          <cell r="J652" t="str">
            <v>Müşteri</v>
          </cell>
          <cell r="L652" t="str">
            <v>PA/PIS/CCTV</v>
          </cell>
          <cell r="M652" t="str">
            <v>14.04.2025 tarihinde yapılan saha denetiminde 3873 numaralı aracın saat 15:10 da kapı üstü ekranların çalışmadığı tespit edilmiştir.</v>
          </cell>
          <cell r="N652" t="str">
            <v>Kontrol edildi sorun görülmedi.</v>
          </cell>
          <cell r="P652" t="str">
            <v>D-Arıza değil</v>
          </cell>
          <cell r="Q652" t="str">
            <v>B(Servisten çekmeye etki eden arıza)</v>
          </cell>
          <cell r="R652" t="str">
            <v>N.A(Yaralanma yok)</v>
          </cell>
          <cell r="S652" t="str">
            <v>(III) Farklı Araçlarda Tekrarlayan Arıza</v>
          </cell>
          <cell r="U652" t="str">
            <v>Tedarikçi</v>
          </cell>
          <cell r="V652" t="str">
            <v>ATAK ULAŞIM SAN.TİC.LTD.ŞTİ.</v>
          </cell>
          <cell r="W652" t="str">
            <v>Evet</v>
          </cell>
          <cell r="X652" t="str">
            <v>ATAK ULAŞIM SAN.TİC.LTD.ŞTİ.</v>
          </cell>
          <cell r="AD652" t="str">
            <v>*Reset edildi</v>
          </cell>
          <cell r="AE652">
            <v>45767.416666666701</v>
          </cell>
          <cell r="AG652" t="str">
            <v/>
          </cell>
          <cell r="AH652" t="str">
            <v/>
          </cell>
          <cell r="AI652" t="str">
            <v/>
          </cell>
          <cell r="AJ652" t="str">
            <v/>
          </cell>
          <cell r="AL652" t="str">
            <v/>
          </cell>
          <cell r="AM652" t="str">
            <v/>
          </cell>
          <cell r="AP652" t="str">
            <v/>
          </cell>
          <cell r="AQ652" t="str">
            <v/>
          </cell>
          <cell r="AT652" t="str">
            <v/>
          </cell>
          <cell r="AV652" t="str">
            <v/>
          </cell>
          <cell r="AW652" t="str">
            <v/>
          </cell>
          <cell r="AX652" t="str">
            <v/>
          </cell>
          <cell r="AZ652">
            <v>2</v>
          </cell>
          <cell r="BA652">
            <v>45768.458333333299</v>
          </cell>
        </row>
        <row r="653">
          <cell r="C653" t="str">
            <v>KAY5+6</v>
          </cell>
          <cell r="D653" t="str">
            <v>3876(5)</v>
          </cell>
          <cell r="E653" t="str">
            <v>MB</v>
          </cell>
          <cell r="F653">
            <v>142718</v>
          </cell>
          <cell r="G653" t="str">
            <v>BOZ-KAY5+6-FF-646</v>
          </cell>
          <cell r="H653">
            <v>45804.4819444444</v>
          </cell>
          <cell r="I653" t="str">
            <v>Hat/Line</v>
          </cell>
          <cell r="J653" t="str">
            <v>Müşteri</v>
          </cell>
          <cell r="L653" t="str">
            <v>PA/PIS/CCTV</v>
          </cell>
          <cell r="M653" t="str">
            <v>26.05.2025 tarihinde yapılan saha denetiminde 3876 nolu aracın saat 14.42 de kapı üstü ekranlarının çalışmadığı tespit edilmiştir.</v>
          </cell>
          <cell r="N653" t="str">
            <v>Araç resetlendi sorun giderildi.</v>
          </cell>
          <cell r="P653" t="str">
            <v>D-Arıza değil</v>
          </cell>
          <cell r="Q653" t="str">
            <v>B(Servisten çekmeye etki eden arıza)</v>
          </cell>
          <cell r="R653" t="str">
            <v>N.A(Yaralanma yok)</v>
          </cell>
          <cell r="S653" t="str">
            <v>(III) Farklı Araçlarda Tekrarlayan Arıza</v>
          </cell>
          <cell r="U653" t="str">
            <v>Tedarikçi</v>
          </cell>
          <cell r="V653" t="str">
            <v>ATAK ULAŞIM SAN.TİC.LTD.ŞTİ.</v>
          </cell>
          <cell r="W653" t="str">
            <v>Evet</v>
          </cell>
          <cell r="X653" t="str">
            <v>ATAK ULAŞIM SAN.TİC.LTD.ŞTİ.</v>
          </cell>
          <cell r="AD653" t="str">
            <v>*Reset edildi</v>
          </cell>
          <cell r="AE653">
            <v>45804.5</v>
          </cell>
          <cell r="AG653" t="str">
            <v/>
          </cell>
          <cell r="AH653" t="str">
            <v/>
          </cell>
          <cell r="AI653" t="str">
            <v/>
          </cell>
          <cell r="AJ653" t="str">
            <v/>
          </cell>
          <cell r="AL653" t="str">
            <v/>
          </cell>
          <cell r="AM653" t="str">
            <v/>
          </cell>
          <cell r="AP653" t="str">
            <v/>
          </cell>
          <cell r="AQ653" t="str">
            <v/>
          </cell>
          <cell r="AT653" t="str">
            <v/>
          </cell>
          <cell r="AV653" t="str">
            <v/>
          </cell>
          <cell r="AW653" t="str">
            <v/>
          </cell>
          <cell r="AX653" t="str">
            <v/>
          </cell>
          <cell r="AZ653">
            <v>2</v>
          </cell>
          <cell r="BA653">
            <v>45805.541666666701</v>
          </cell>
        </row>
        <row r="654">
          <cell r="C654" t="str">
            <v>KAY5+6</v>
          </cell>
          <cell r="D654" t="str">
            <v>3878(7)</v>
          </cell>
          <cell r="E654" t="str">
            <v>MA</v>
          </cell>
          <cell r="F654">
            <v>127634</v>
          </cell>
          <cell r="G654" t="str">
            <v>BOZ-KAY5+6-FF-647</v>
          </cell>
          <cell r="H654">
            <v>45805.1694444444</v>
          </cell>
          <cell r="I654" t="str">
            <v>Hat/Line</v>
          </cell>
          <cell r="J654" t="str">
            <v>Müşteri</v>
          </cell>
          <cell r="L654" t="str">
            <v>PA/PIS/CCTV</v>
          </cell>
          <cell r="M654" t="str">
            <v>iç display ekranları yanlış gösteriyor.</v>
          </cell>
          <cell r="N654" t="str">
            <v>Kontrollerde arıza görülmedi.</v>
          </cell>
          <cell r="P654" t="str">
            <v>D-Arıza değil</v>
          </cell>
          <cell r="Q654" t="str">
            <v>B(Servisten çekmeye etki eden arıza)</v>
          </cell>
          <cell r="R654" t="str">
            <v>N.A(Yaralanma yok)</v>
          </cell>
          <cell r="S654" t="str">
            <v>(III) Farklı Araçlarda Tekrarlayan Arıza</v>
          </cell>
          <cell r="U654" t="str">
            <v>Tedarikçi</v>
          </cell>
          <cell r="V654" t="str">
            <v/>
          </cell>
          <cell r="W654" t="str">
            <v>Evet</v>
          </cell>
          <cell r="X654" t="str">
            <v>POLARİS ELEKTRONİK SAN. VE TİC. LTD</v>
          </cell>
          <cell r="AD654" t="str">
            <v>*Bir çalışma yapılmadı</v>
          </cell>
          <cell r="AE654">
            <v>45805.208333333299</v>
          </cell>
          <cell r="AG654" t="str">
            <v/>
          </cell>
          <cell r="AH654" t="str">
            <v/>
          </cell>
          <cell r="AI654" t="str">
            <v/>
          </cell>
          <cell r="AJ654" t="str">
            <v/>
          </cell>
          <cell r="AL654" t="str">
            <v/>
          </cell>
          <cell r="AM654" t="str">
            <v/>
          </cell>
          <cell r="AP654" t="str">
            <v/>
          </cell>
          <cell r="AQ654" t="str">
            <v/>
          </cell>
          <cell r="AT654" t="str">
            <v/>
          </cell>
          <cell r="AV654" t="str">
            <v/>
          </cell>
          <cell r="AW654" t="str">
            <v/>
          </cell>
          <cell r="AX654" t="str">
            <v/>
          </cell>
          <cell r="AZ654">
            <v>1</v>
          </cell>
          <cell r="BA654">
            <v>45806.25</v>
          </cell>
        </row>
        <row r="655">
          <cell r="C655" t="str">
            <v>KAY5+6</v>
          </cell>
          <cell r="D655" t="str">
            <v>3876(5)</v>
          </cell>
          <cell r="E655" t="str">
            <v>MB</v>
          </cell>
          <cell r="F655">
            <v>150369</v>
          </cell>
          <cell r="G655" t="str">
            <v>BOZ-KAY5+6-FF-648</v>
          </cell>
          <cell r="H655">
            <v>45829.585416666698</v>
          </cell>
          <cell r="I655" t="str">
            <v>Hat/Line</v>
          </cell>
          <cell r="J655" t="str">
            <v>Müşteri</v>
          </cell>
          <cell r="L655" t="str">
            <v>PA/PIS/CCTV</v>
          </cell>
          <cell r="M655" t="str">
            <v>Anons sistemi takılma yapıyor.</v>
          </cell>
          <cell r="N655" t="str">
            <v>Park sahasında rota kurularak test yapıldı arıza görülmedi. Sistem çalışıyor.</v>
          </cell>
          <cell r="P655" t="str">
            <v>D-Arıza değil</v>
          </cell>
          <cell r="Q655" t="str">
            <v>B(Servisten çekmeye etki eden arıza)</v>
          </cell>
          <cell r="R655" t="str">
            <v>N.A(Yaralanma yok)</v>
          </cell>
          <cell r="S655" t="str">
            <v>(III) Farklı Araçlarda Tekrarlayan Arıza</v>
          </cell>
          <cell r="U655" t="str">
            <v>Tedarikçi</v>
          </cell>
          <cell r="V655" t="str">
            <v>ATAK ULAŞIM SAN.TİC.LTD.ŞTİ.</v>
          </cell>
          <cell r="W655" t="str">
            <v>Evet</v>
          </cell>
          <cell r="X655" t="str">
            <v>ATAK ULAŞIM SAN.TİC.LTD.ŞTİ.</v>
          </cell>
          <cell r="AD655" t="str">
            <v>*Reset edildi</v>
          </cell>
          <cell r="AE655">
            <v>45829.590277777803</v>
          </cell>
          <cell r="AG655" t="str">
            <v/>
          </cell>
          <cell r="AH655" t="str">
            <v/>
          </cell>
          <cell r="AI655" t="str">
            <v/>
          </cell>
          <cell r="AJ655" t="str">
            <v/>
          </cell>
          <cell r="AL655" t="str">
            <v/>
          </cell>
          <cell r="AM655" t="str">
            <v/>
          </cell>
          <cell r="AP655" t="str">
            <v/>
          </cell>
          <cell r="AQ655" t="str">
            <v/>
          </cell>
          <cell r="AT655" t="str">
            <v/>
          </cell>
          <cell r="AV655" t="str">
            <v/>
          </cell>
          <cell r="AW655" t="str">
            <v/>
          </cell>
          <cell r="AX655" t="str">
            <v/>
          </cell>
          <cell r="AZ655">
            <v>2</v>
          </cell>
          <cell r="BA655">
            <v>45830.604166666701</v>
          </cell>
        </row>
        <row r="656">
          <cell r="C656" t="str">
            <v>KAY5+6</v>
          </cell>
          <cell r="D656" t="str">
            <v>3878(7)</v>
          </cell>
          <cell r="E656" t="str">
            <v>MA</v>
          </cell>
          <cell r="F656">
            <v>110887</v>
          </cell>
          <cell r="G656" t="str">
            <v>BOZ-KAY5+6-FF-649</v>
          </cell>
          <cell r="H656">
            <v>45740.1159722222</v>
          </cell>
          <cell r="I656" t="str">
            <v>Hat/Line</v>
          </cell>
          <cell r="J656" t="str">
            <v>Müşteri</v>
          </cell>
          <cell r="L656" t="str">
            <v>PA/PIS/CCTV</v>
          </cell>
          <cell r="M656" t="str">
            <v>a baş manuel anons çalışmıyor.</v>
          </cell>
          <cell r="N656" t="str">
            <v>Kontrol edildi. Butonlar aktif çalışmaktadır.</v>
          </cell>
          <cell r="P656" t="str">
            <v>D-Arıza değil</v>
          </cell>
          <cell r="Q656" t="str">
            <v>B(Servisten çekmeye etki eden arıza)</v>
          </cell>
          <cell r="R656" t="str">
            <v>N.A(Yaralanma yok)</v>
          </cell>
          <cell r="S656" t="str">
            <v>(III) Farklı Araçlarda Tekrarlayan Arıza</v>
          </cell>
          <cell r="U656" t="str">
            <v>Tedarikçi</v>
          </cell>
          <cell r="V656" t="str">
            <v>ATAK ULAŞIM SAN.TİC.LTD.ŞTİ.</v>
          </cell>
          <cell r="W656" t="str">
            <v>Evet</v>
          </cell>
          <cell r="X656" t="str">
            <v>ATAK ULAŞIM SAN.TİC.LTD.ŞTİ.</v>
          </cell>
          <cell r="AD656" t="str">
            <v>*Reset edildi</v>
          </cell>
          <cell r="AE656">
            <v>45740.208333333299</v>
          </cell>
          <cell r="AG656" t="str">
            <v/>
          </cell>
          <cell r="AH656" t="str">
            <v/>
          </cell>
          <cell r="AI656" t="str">
            <v/>
          </cell>
          <cell r="AJ656" t="str">
            <v/>
          </cell>
          <cell r="AL656" t="str">
            <v/>
          </cell>
          <cell r="AM656" t="str">
            <v/>
          </cell>
          <cell r="AP656" t="str">
            <v/>
          </cell>
          <cell r="AQ656" t="str">
            <v/>
          </cell>
          <cell r="AT656" t="str">
            <v/>
          </cell>
          <cell r="AV656" t="str">
            <v/>
          </cell>
          <cell r="AW656" t="str">
            <v/>
          </cell>
          <cell r="AX656" t="str">
            <v/>
          </cell>
          <cell r="AZ656">
            <v>2</v>
          </cell>
          <cell r="BA656">
            <v>45741.25</v>
          </cell>
        </row>
        <row r="657">
          <cell r="C657" t="str">
            <v>KAY5+6</v>
          </cell>
          <cell r="D657" t="str">
            <v>3881(10)</v>
          </cell>
          <cell r="E657" t="str">
            <v>MA</v>
          </cell>
          <cell r="F657">
            <v>24776</v>
          </cell>
          <cell r="G657" t="str">
            <v>BOZ-KAY5+6-FF-650</v>
          </cell>
          <cell r="H657">
            <v>45492.35</v>
          </cell>
          <cell r="I657" t="str">
            <v>Hat/Line</v>
          </cell>
          <cell r="J657" t="str">
            <v>Müşteri</v>
          </cell>
          <cell r="L657" t="str">
            <v>HVAC Sürücü</v>
          </cell>
          <cell r="M657" t="str">
            <v>Kabin kliması fan devreye girmiyor.</v>
          </cell>
          <cell r="N657" t="str">
            <v>Kontrol edildi. Klima fonksiyonları çalışır durumda. Arıza görülmedi.</v>
          </cell>
          <cell r="P657" t="str">
            <v>D-Arıza değil</v>
          </cell>
          <cell r="Q657" t="str">
            <v>B(Servisten çekmeye etki eden arıza)</v>
          </cell>
          <cell r="R657" t="str">
            <v>N.A(Yaralanma yok)</v>
          </cell>
          <cell r="S657" t="str">
            <v>(III) Farklı Araçlarda Tekrarlayan Arıza</v>
          </cell>
          <cell r="U657" t="str">
            <v>Tedarikçi</v>
          </cell>
          <cell r="V657" t="str">
            <v>ELTESAN ELEKTRO MEKANİK SOĞUTMA SAN</v>
          </cell>
          <cell r="W657" t="str">
            <v>Evet</v>
          </cell>
          <cell r="X657" t="str">
            <v>ELTESAN ELEKTRO MEKANİK SOĞUTMA SAN</v>
          </cell>
          <cell r="AD657" t="str">
            <v>*Bir çalışma yapılmadı</v>
          </cell>
          <cell r="AE657">
            <v>45492.416666666701</v>
          </cell>
          <cell r="AG657" t="str">
            <v/>
          </cell>
          <cell r="AH657" t="str">
            <v/>
          </cell>
          <cell r="AI657" t="str">
            <v/>
          </cell>
          <cell r="AJ657" t="str">
            <v/>
          </cell>
          <cell r="AL657" t="str">
            <v/>
          </cell>
          <cell r="AM657" t="str">
            <v/>
          </cell>
          <cell r="AP657" t="str">
            <v/>
          </cell>
          <cell r="AQ657" t="str">
            <v/>
          </cell>
          <cell r="AT657" t="str">
            <v/>
          </cell>
          <cell r="AV657" t="str">
            <v/>
          </cell>
          <cell r="AW657" t="str">
            <v/>
          </cell>
          <cell r="AX657" t="str">
            <v/>
          </cell>
          <cell r="AZ657">
            <v>1</v>
          </cell>
          <cell r="BA657">
            <v>45493.458333333299</v>
          </cell>
        </row>
        <row r="658">
          <cell r="C658" t="str">
            <v>KAY5+6</v>
          </cell>
          <cell r="D658" t="str">
            <v>3880(9)</v>
          </cell>
          <cell r="E658" t="str">
            <v>MA</v>
          </cell>
          <cell r="F658">
            <v>98144</v>
          </cell>
          <cell r="G658" t="str">
            <v>BOZ-KAY5+6-FF-651</v>
          </cell>
          <cell r="H658">
            <v>45804.483333333301</v>
          </cell>
          <cell r="I658" t="str">
            <v>Hat/Line</v>
          </cell>
          <cell r="J658" t="str">
            <v>Müşteri</v>
          </cell>
          <cell r="L658" t="str">
            <v>PA/PIS/CCTV</v>
          </cell>
          <cell r="M658" t="str">
            <v>26.05.2025 tarihinde yapılan saha denetiminde 3880 nolu aracın saat 15:04 te anıns sisteminin çalışmadığı tespit edilmiştir</v>
          </cell>
          <cell r="N658" t="str">
            <v>test edildi anons sistemi çalışıyor</v>
          </cell>
          <cell r="P658" t="str">
            <v>D-Arıza değil</v>
          </cell>
          <cell r="Q658" t="str">
            <v>B(Servisten çekmeye etki eden arıza)</v>
          </cell>
          <cell r="R658" t="str">
            <v>N.A(Yaralanma yok)</v>
          </cell>
          <cell r="S658" t="str">
            <v>(III) Farklı Araçlarda Tekrarlayan Arıza</v>
          </cell>
          <cell r="U658" t="str">
            <v>Tedarikçi</v>
          </cell>
          <cell r="V658" t="str">
            <v>ATAK ULAŞIM SAN.TİC.LTD.ŞTİ.</v>
          </cell>
          <cell r="W658" t="str">
            <v>Evet</v>
          </cell>
          <cell r="X658" t="str">
            <v>ATAK ULAŞIM SAN.TİC.LTD.ŞTİ.</v>
          </cell>
          <cell r="AD658" t="str">
            <v>*Reset edildi</v>
          </cell>
          <cell r="AE658">
            <v>45804.5</v>
          </cell>
          <cell r="AG658" t="str">
            <v/>
          </cell>
          <cell r="AH658" t="str">
            <v/>
          </cell>
          <cell r="AI658" t="str">
            <v/>
          </cell>
          <cell r="AJ658" t="str">
            <v/>
          </cell>
          <cell r="AL658" t="str">
            <v/>
          </cell>
          <cell r="AM658" t="str">
            <v/>
          </cell>
          <cell r="AP658" t="str">
            <v/>
          </cell>
          <cell r="AQ658" t="str">
            <v/>
          </cell>
          <cell r="AT658" t="str">
            <v/>
          </cell>
          <cell r="AV658" t="str">
            <v/>
          </cell>
          <cell r="AW658" t="str">
            <v/>
          </cell>
          <cell r="AX658" t="str">
            <v/>
          </cell>
          <cell r="AZ658">
            <v>2</v>
          </cell>
          <cell r="BA658">
            <v>45805.541666666701</v>
          </cell>
        </row>
        <row r="659">
          <cell r="C659" t="str">
            <v>KAY5+6</v>
          </cell>
          <cell r="D659" t="str">
            <v>3877(6)</v>
          </cell>
          <cell r="E659" t="str">
            <v>RB</v>
          </cell>
          <cell r="F659">
            <v>150369</v>
          </cell>
          <cell r="G659" t="str">
            <v>BOZ-KAY5+6-FF-644</v>
          </cell>
          <cell r="H659">
            <v>45831.486111111102</v>
          </cell>
          <cell r="I659" t="str">
            <v>Hat/Line</v>
          </cell>
          <cell r="J659" t="str">
            <v>Müşteri</v>
          </cell>
          <cell r="L659" t="str">
            <v>HVAC Yolcu</v>
          </cell>
          <cell r="M659" t="str">
            <v>RB YOLCU BÖLÜMÜ SICAK</v>
          </cell>
          <cell r="N659" t="str">
            <v>RB YOLCU BÖLÜMÜ SICAK ARIZASI KONTROL EDİLDİ SOĞUTMA YAPIYOR</v>
          </cell>
          <cell r="P659" t="str">
            <v>D-Arıza değil</v>
          </cell>
          <cell r="Q659" t="str">
            <v>C(Sisteme etki etmeyen arıza)</v>
          </cell>
          <cell r="R659" t="str">
            <v>N.A(Yaralanma yok)</v>
          </cell>
          <cell r="S659" t="str">
            <v>(III) Farklı Araçlarda Tekrarlayan Arıza</v>
          </cell>
          <cell r="U659" t="str">
            <v/>
          </cell>
          <cell r="V659" t="str">
            <v/>
          </cell>
          <cell r="W659" t="str">
            <v/>
          </cell>
          <cell r="X659" t="str">
            <v/>
          </cell>
          <cell r="AD659" t="str">
            <v>Ekipman yenisi ile değiştirildi</v>
          </cell>
          <cell r="AE659">
            <v>45832.416666666701</v>
          </cell>
          <cell r="AG659" t="str">
            <v/>
          </cell>
          <cell r="AH659" t="str">
            <v/>
          </cell>
          <cell r="AI659" t="str">
            <v/>
          </cell>
          <cell r="AJ659" t="str">
            <v/>
          </cell>
          <cell r="AL659" t="str">
            <v/>
          </cell>
          <cell r="AM659" t="str">
            <v/>
          </cell>
          <cell r="AP659" t="str">
            <v/>
          </cell>
          <cell r="AQ659" t="str">
            <v/>
          </cell>
          <cell r="AT659" t="str">
            <v/>
          </cell>
          <cell r="AV659" t="str">
            <v/>
          </cell>
          <cell r="AW659" t="str">
            <v/>
          </cell>
          <cell r="AX659" t="str">
            <v/>
          </cell>
          <cell r="AZ659" t="str">
            <v/>
          </cell>
          <cell r="BA659">
            <v>45832.583333333299</v>
          </cell>
        </row>
        <row r="660">
          <cell r="C660" t="str">
            <v>KAY5+6</v>
          </cell>
          <cell r="D660" t="str">
            <v>3873(2)</v>
          </cell>
          <cell r="E660" t="str">
            <v>MB</v>
          </cell>
          <cell r="F660">
            <v>131511</v>
          </cell>
          <cell r="G660" t="str">
            <v>BOZ-KAY5+6-FF-652</v>
          </cell>
          <cell r="H660">
            <v>45709.344444444403</v>
          </cell>
          <cell r="I660" t="str">
            <v>Hat/Line</v>
          </cell>
          <cell r="J660" t="str">
            <v>Müşteri</v>
          </cell>
          <cell r="L660" t="str">
            <v>HVAC Sürücü</v>
          </cell>
          <cell r="M660" t="str">
            <v>CB kabin klimaları soğuk üflüyor.</v>
          </cell>
          <cell r="N660" t="str">
            <v>Kontrol edildi sorun görülmedi.</v>
          </cell>
          <cell r="P660" t="str">
            <v>D-Arıza değil</v>
          </cell>
          <cell r="Q660" t="str">
            <v>B(Servisten çekmeye etki eden arıza)</v>
          </cell>
          <cell r="R660" t="str">
            <v>N.A(Yaralanma yok)</v>
          </cell>
          <cell r="S660" t="str">
            <v>(III) Farklı Araçlarda Tekrarlayan Arıza</v>
          </cell>
          <cell r="U660" t="str">
            <v>Tedarikçi</v>
          </cell>
          <cell r="V660" t="str">
            <v>ELTESAN ELEKTRO MEKANİK SOĞUTMA SAN</v>
          </cell>
          <cell r="W660" t="str">
            <v>Evet</v>
          </cell>
          <cell r="X660" t="str">
            <v>ELTESAN ELEKTRO MEKANİK SOĞUTMA SAN</v>
          </cell>
          <cell r="AD660" t="str">
            <v>*Reset edildi</v>
          </cell>
          <cell r="AE660">
            <v>45709.354166666701</v>
          </cell>
          <cell r="AG660" t="str">
            <v/>
          </cell>
          <cell r="AH660" t="str">
            <v/>
          </cell>
          <cell r="AI660" t="str">
            <v/>
          </cell>
          <cell r="AJ660" t="str">
            <v/>
          </cell>
          <cell r="AL660" t="str">
            <v/>
          </cell>
          <cell r="AM660" t="str">
            <v/>
          </cell>
          <cell r="AP660" t="str">
            <v/>
          </cell>
          <cell r="AQ660" t="str">
            <v/>
          </cell>
          <cell r="AT660" t="str">
            <v/>
          </cell>
          <cell r="AV660" t="str">
            <v/>
          </cell>
          <cell r="AW660" t="str">
            <v/>
          </cell>
          <cell r="AX660" t="str">
            <v/>
          </cell>
          <cell r="AZ660">
            <v>2</v>
          </cell>
          <cell r="BA660">
            <v>45710.375</v>
          </cell>
        </row>
        <row r="661">
          <cell r="C661" t="str">
            <v>KAY5+6</v>
          </cell>
          <cell r="D661" t="str">
            <v>3882(11)</v>
          </cell>
          <cell r="E661" t="str">
            <v>RB</v>
          </cell>
          <cell r="F661">
            <v>81910</v>
          </cell>
          <cell r="G661" t="str">
            <v>BOZ-KAY5+6-FF-645</v>
          </cell>
          <cell r="H661">
            <v>45831.624305555597</v>
          </cell>
          <cell r="I661" t="str">
            <v>Hat/Line</v>
          </cell>
          <cell r="J661" t="str">
            <v>Müşteri</v>
          </cell>
          <cell r="L661" t="str">
            <v>HVAC Yolcu</v>
          </cell>
          <cell r="M661" t="str">
            <v>YENİ TRANVAYLARIN İÇİ ÇOK SOĞUK 3882-A TRANVAYI GİBİ GENEL OLARAK TÜM YENİ TRANVAYLARDA VAR 20.06.2025 TARİHİNDE 13:38 SAĞLIK AÇISINDAN UYGUN DEĞİL DIŞARI 35 DERECE İÇERİ 20 DERECE İNMESİN TALEP EDİYORUM</v>
          </cell>
          <cell r="N661" t="str">
            <v>24.06.2025 TARİHİNDE ARAÇ İÇİ KONTROLLER YAPILDI DIŞ SICAKLIK 28-29 DERECE İÇ SICAKLIK 22-23 DERECE GÖRÜNÜYOR DEĞERLER NORMAL SORUN GÖRÜLMEDİ</v>
          </cell>
          <cell r="P661" t="str">
            <v>D-Arıza değil</v>
          </cell>
          <cell r="Q661" t="str">
            <v>B(Servisten çekmeye etki eden arıza)</v>
          </cell>
          <cell r="R661" t="str">
            <v>N.A(Yaralanma yok)</v>
          </cell>
          <cell r="S661" t="str">
            <v>(III) Farklı Araçlarda Tekrarlayan Arıza</v>
          </cell>
          <cell r="U661" t="str">
            <v>Tedarikçi</v>
          </cell>
          <cell r="V661" t="str">
            <v>ELTESAN ELEKTRO MEKANİK SOĞUTMA SAN</v>
          </cell>
          <cell r="W661" t="str">
            <v/>
          </cell>
          <cell r="X661" t="str">
            <v/>
          </cell>
          <cell r="AD661" t="str">
            <v>Ekipman yenisi ile değiştirildi</v>
          </cell>
          <cell r="AE661">
            <v>45832.5</v>
          </cell>
          <cell r="AG661" t="str">
            <v/>
          </cell>
          <cell r="AH661" t="str">
            <v/>
          </cell>
          <cell r="AI661" t="str">
            <v/>
          </cell>
          <cell r="AJ661" t="str">
            <v/>
          </cell>
          <cell r="AL661" t="str">
            <v/>
          </cell>
          <cell r="AM661" t="str">
            <v/>
          </cell>
          <cell r="AP661" t="str">
            <v/>
          </cell>
          <cell r="AQ661" t="str">
            <v/>
          </cell>
          <cell r="AT661" t="str">
            <v/>
          </cell>
          <cell r="AV661" t="str">
            <v/>
          </cell>
          <cell r="AW661" t="str">
            <v/>
          </cell>
          <cell r="AX661" t="str">
            <v/>
          </cell>
          <cell r="AZ661">
            <v>2</v>
          </cell>
          <cell r="BA661">
            <v>45832.666666666701</v>
          </cell>
        </row>
        <row r="662">
          <cell r="C662" t="str">
            <v>KAY5+6</v>
          </cell>
          <cell r="D662" t="str">
            <v>3881(10)</v>
          </cell>
          <cell r="E662" t="str">
            <v>MB</v>
          </cell>
          <cell r="F662">
            <v>76368</v>
          </cell>
          <cell r="G662" t="str">
            <v>BOZ-KAY5+6-FF-653</v>
          </cell>
          <cell r="H662">
            <v>45709.156944444403</v>
          </cell>
          <cell r="I662" t="str">
            <v>Hat/Line</v>
          </cell>
          <cell r="J662" t="str">
            <v>Müşteri</v>
          </cell>
          <cell r="L662" t="str">
            <v>HVAC Yolcu</v>
          </cell>
          <cell r="M662" t="str">
            <v>Yolcu bölümü ve araç kabini klimaları çalışmıyor aşırı soğuk</v>
          </cell>
          <cell r="N662" t="str">
            <v>Kontrol edildi sorun görülmedi.</v>
          </cell>
          <cell r="P662" t="str">
            <v>D-Arıza değil</v>
          </cell>
          <cell r="Q662" t="str">
            <v>B(Servisten çekmeye etki eden arıza)</v>
          </cell>
          <cell r="R662" t="str">
            <v>N.A(Yaralanma yok)</v>
          </cell>
          <cell r="S662" t="str">
            <v>(III) Farklı Araçlarda Tekrarlayan Arıza</v>
          </cell>
          <cell r="U662" t="str">
            <v>Tedarikçi</v>
          </cell>
          <cell r="V662" t="str">
            <v>ELTESAN ELEKTRO MEKANİK SOĞUTMA SAN</v>
          </cell>
          <cell r="W662" t="str">
            <v>Evet</v>
          </cell>
          <cell r="X662" t="str">
            <v>ELTESAN ELEKTRO MEKANİK SOĞUTMA SAN</v>
          </cell>
          <cell r="AD662" t="str">
            <v>*Bir çalışma yapılmadı</v>
          </cell>
          <cell r="AE662">
            <v>45709.208333333299</v>
          </cell>
          <cell r="AG662" t="str">
            <v/>
          </cell>
          <cell r="AH662" t="str">
            <v/>
          </cell>
          <cell r="AI662" t="str">
            <v/>
          </cell>
          <cell r="AJ662" t="str">
            <v/>
          </cell>
          <cell r="AL662" t="str">
            <v/>
          </cell>
          <cell r="AM662" t="str">
            <v/>
          </cell>
          <cell r="AP662" t="str">
            <v/>
          </cell>
          <cell r="AQ662" t="str">
            <v/>
          </cell>
          <cell r="AT662" t="str">
            <v/>
          </cell>
          <cell r="AV662" t="str">
            <v/>
          </cell>
          <cell r="AW662" t="str">
            <v/>
          </cell>
          <cell r="AX662" t="str">
            <v/>
          </cell>
          <cell r="AZ662">
            <v>1</v>
          </cell>
          <cell r="BA662">
            <v>45710.25</v>
          </cell>
        </row>
        <row r="663">
          <cell r="C663" t="str">
            <v>KAY5+6</v>
          </cell>
          <cell r="D663" t="str">
            <v>3876(5)</v>
          </cell>
          <cell r="E663" t="str">
            <v>MA</v>
          </cell>
          <cell r="F663">
            <v>149368</v>
          </cell>
          <cell r="G663" t="str">
            <v>BOZ-KAY5+6-FF-646</v>
          </cell>
          <cell r="H663">
            <v>45827.769444444399</v>
          </cell>
          <cell r="I663" t="str">
            <v>Hat/Line</v>
          </cell>
          <cell r="J663" t="str">
            <v>Müşteri</v>
          </cell>
          <cell r="L663" t="str">
            <v>PA/PIS/CCTV</v>
          </cell>
          <cell r="M663" t="str">
            <v>OTOMATİK İÇ ANONSU YAPMIYOR ARAÇ SİGORTADAN VE ARAÇ KOMPLE RESETLENDİ DÜZELMEDİ</v>
          </cell>
          <cell r="N663" t="str">
            <v>ARAÇ ATÖLYEYE GELDİĞİNDE SİSTEM NORMAL ÇALIŞIYORDU ROTA KURULUP PARK SAHASINDA TEST YAPILDI ODOMETRE NORMAL SAYIYOR SORUN YOK SİSTEM NORMAL</v>
          </cell>
          <cell r="P663" t="str">
            <v>D-Arıza değil</v>
          </cell>
          <cell r="Q663" t="str">
            <v>B(Servisten çekmeye etki eden arıza)</v>
          </cell>
          <cell r="R663" t="str">
            <v>N.A(Yaralanma yok)</v>
          </cell>
          <cell r="S663" t="str">
            <v xml:space="preserve">(I) İlk Defa Karşılaşılan Arıza </v>
          </cell>
          <cell r="U663" t="str">
            <v/>
          </cell>
          <cell r="V663" t="str">
            <v/>
          </cell>
          <cell r="W663" t="str">
            <v/>
          </cell>
          <cell r="X663" t="str">
            <v/>
          </cell>
          <cell r="AD663" t="str">
            <v>Gevşek bağlantı vidaları sıkıldı</v>
          </cell>
          <cell r="AE663">
            <v>45828.666666666701</v>
          </cell>
          <cell r="AG663" t="str">
            <v/>
          </cell>
          <cell r="AH663" t="str">
            <v/>
          </cell>
          <cell r="AI663" t="str">
            <v/>
          </cell>
          <cell r="AJ663" t="str">
            <v/>
          </cell>
          <cell r="AL663" t="str">
            <v/>
          </cell>
          <cell r="AM663" t="str">
            <v/>
          </cell>
          <cell r="AP663" t="str">
            <v/>
          </cell>
          <cell r="AQ663" t="str">
            <v/>
          </cell>
          <cell r="AT663" t="str">
            <v/>
          </cell>
          <cell r="AV663" t="str">
            <v/>
          </cell>
          <cell r="AW663" t="str">
            <v/>
          </cell>
          <cell r="AX663" t="str">
            <v/>
          </cell>
          <cell r="AZ663" t="str">
            <v/>
          </cell>
          <cell r="BA663">
            <v>45828.791666666701</v>
          </cell>
        </row>
        <row r="664">
          <cell r="C664" t="str">
            <v>KAY5+6</v>
          </cell>
          <cell r="D664" t="str">
            <v>3882(11)</v>
          </cell>
          <cell r="E664" t="str">
            <v>P</v>
          </cell>
          <cell r="F664">
            <v>76158</v>
          </cell>
          <cell r="G664" t="str">
            <v>BOZ-KAY5+6-FF-654</v>
          </cell>
          <cell r="H664">
            <v>45772.242361111101</v>
          </cell>
          <cell r="I664" t="str">
            <v>Hat/Line</v>
          </cell>
          <cell r="J664" t="str">
            <v>Müşteri</v>
          </cell>
          <cell r="L664" t="str">
            <v>HVAC Yolcu</v>
          </cell>
          <cell r="M664" t="str">
            <v>Yolcu bölümü bazı yerler soğuk.</v>
          </cell>
          <cell r="N664" t="str">
            <v>Kontrol edildi sorun görülmedi.</v>
          </cell>
          <cell r="P664" t="str">
            <v>D-Arıza değil</v>
          </cell>
          <cell r="Q664" t="str">
            <v>B(Servisten çekmeye etki eden arıza)</v>
          </cell>
          <cell r="R664" t="str">
            <v>N.A(Yaralanma yok)</v>
          </cell>
          <cell r="S664" t="str">
            <v>(III) Farklı Araçlarda Tekrarlayan Arıza</v>
          </cell>
          <cell r="U664" t="str">
            <v>Tedarikçi</v>
          </cell>
          <cell r="V664" t="str">
            <v>ELTESAN ELEKTRO MEKANİK SOĞUTMA SAN</v>
          </cell>
          <cell r="W664" t="str">
            <v>Evet</v>
          </cell>
          <cell r="X664" t="str">
            <v>ELTESAN ELEKTRO MEKANİK SOĞUTMA SAN</v>
          </cell>
          <cell r="AD664" t="str">
            <v>*Reset edildi</v>
          </cell>
          <cell r="AE664">
            <v>45772.25</v>
          </cell>
          <cell r="AG664" t="str">
            <v/>
          </cell>
          <cell r="AH664" t="str">
            <v/>
          </cell>
          <cell r="AI664" t="str">
            <v/>
          </cell>
          <cell r="AJ664" t="str">
            <v/>
          </cell>
          <cell r="AL664" t="str">
            <v/>
          </cell>
          <cell r="AM664" t="str">
            <v/>
          </cell>
          <cell r="AP664" t="str">
            <v/>
          </cell>
          <cell r="AQ664" t="str">
            <v/>
          </cell>
          <cell r="AT664" t="str">
            <v/>
          </cell>
          <cell r="AV664" t="str">
            <v/>
          </cell>
          <cell r="AW664" t="str">
            <v/>
          </cell>
          <cell r="AX664" t="str">
            <v/>
          </cell>
          <cell r="AZ664">
            <v>2</v>
          </cell>
          <cell r="BA664">
            <v>45773.291666666701</v>
          </cell>
        </row>
        <row r="665">
          <cell r="C665" t="str">
            <v>KAY5+6</v>
          </cell>
          <cell r="D665" t="str">
            <v>3878(7)</v>
          </cell>
          <cell r="E665" t="str">
            <v>RB</v>
          </cell>
          <cell r="F665">
            <v>133900</v>
          </cell>
          <cell r="G665" t="str">
            <v>BOZ-KAY5+6-FF-655</v>
          </cell>
          <cell r="H665">
            <v>45826.482638888898</v>
          </cell>
          <cell r="I665" t="str">
            <v>Hat/Line</v>
          </cell>
          <cell r="J665" t="str">
            <v>Müşteri</v>
          </cell>
          <cell r="L665" t="str">
            <v>HVAC Yolcu</v>
          </cell>
          <cell r="M665" t="str">
            <v xml:space="preserve">13.06.2025 MEYDANDAN 3878-A PLAKALI TRAMVAYA BİNDİM SAAT 0:50'DE YENİ SANAYİDE İNDİM KLİMAYI BİR AÇMIŞLAR BİR AÇMIŞLAR YEMİN EDİYORUM DONDUM TİTREDİM DIŞARI +30 İÇERİSİ -20  BENİM MONTUM YOK HASTA OLACAKTIM </v>
          </cell>
          <cell r="N665" t="str">
            <v>MAUNEL ISITMA-SOĞUTMA YAPTIRILDI OLUMSUZ BİR DURUM GÖRÜLMEDİ</v>
          </cell>
          <cell r="P665" t="str">
            <v>D-Arıza değil</v>
          </cell>
          <cell r="Q665" t="str">
            <v>C(Sisteme etki etmeyen arıza)</v>
          </cell>
          <cell r="R665" t="str">
            <v>N.A(Yaralanma yok)</v>
          </cell>
          <cell r="S665" t="str">
            <v>(III) Farklı Araçlarda Tekrarlayan Arıza</v>
          </cell>
          <cell r="U665" t="str">
            <v>Tedarikçi</v>
          </cell>
          <cell r="V665" t="str">
            <v>ELTESAN ELEKTRO MEKANİK SOĞUTMA SAN</v>
          </cell>
          <cell r="W665" t="str">
            <v/>
          </cell>
          <cell r="X665" t="str">
            <v/>
          </cell>
          <cell r="AD665" t="str">
            <v>Ekipman yenisi ile değiştirildi</v>
          </cell>
          <cell r="AE665">
            <v>45826.5</v>
          </cell>
          <cell r="AG665" t="str">
            <v/>
          </cell>
          <cell r="AH665" t="str">
            <v/>
          </cell>
          <cell r="AI665" t="str">
            <v/>
          </cell>
          <cell r="AJ665" t="str">
            <v/>
          </cell>
          <cell r="AL665" t="str">
            <v/>
          </cell>
          <cell r="AM665" t="str">
            <v/>
          </cell>
          <cell r="AP665" t="str">
            <v/>
          </cell>
          <cell r="AQ665" t="str">
            <v/>
          </cell>
          <cell r="AT665" t="str">
            <v/>
          </cell>
          <cell r="AV665" t="str">
            <v/>
          </cell>
          <cell r="AW665" t="str">
            <v/>
          </cell>
          <cell r="AX665" t="str">
            <v/>
          </cell>
          <cell r="AZ665">
            <v>1</v>
          </cell>
          <cell r="BA665">
            <v>45826.583333333299</v>
          </cell>
        </row>
        <row r="666">
          <cell r="C666" t="str">
            <v>KAY5+6</v>
          </cell>
          <cell r="D666" t="str">
            <v>3877(6)</v>
          </cell>
          <cell r="E666" t="str">
            <v>MB</v>
          </cell>
          <cell r="F666">
            <v>98490</v>
          </cell>
          <cell r="G666" t="str">
            <v>BOZ-KAY5+6-FF-656</v>
          </cell>
          <cell r="H666">
            <v>45823.895138888904</v>
          </cell>
          <cell r="I666" t="str">
            <v>Hat/Line</v>
          </cell>
          <cell r="J666" t="str">
            <v>Müşteri</v>
          </cell>
          <cell r="L666" t="str">
            <v>Diğerleri</v>
          </cell>
          <cell r="M666" t="str">
            <v>IDU EKRANI KARANLIK</v>
          </cell>
          <cell r="N666" t="str">
            <v>ARAÇ GELDİĞİNDE IDU EKRANI ÇALIŞIYORDU ARAÇ RESETLENDİ EKRAN AKTİF ÇALIŞIYOR.</v>
          </cell>
          <cell r="P666" t="str">
            <v>D-Arıza değil</v>
          </cell>
          <cell r="Q666" t="str">
            <v>B(Servisten çekmeye etki eden arıza)</v>
          </cell>
          <cell r="R666" t="str">
            <v>N.A(Yaralanma yok)</v>
          </cell>
          <cell r="S666" t="str">
            <v xml:space="preserve">(I) İlk Defa Karşılaşılan Arıza </v>
          </cell>
          <cell r="U666" t="str">
            <v>Tedarikçi</v>
          </cell>
          <cell r="V666" t="str">
            <v>MEDCOM SP. Z O.O.</v>
          </cell>
          <cell r="W666" t="str">
            <v>Evet</v>
          </cell>
          <cell r="X666" t="str">
            <v>MEDCOM SP. Z O.O.</v>
          </cell>
          <cell r="AD666" t="str">
            <v>Yazılım tekrar yüklendi</v>
          </cell>
          <cell r="AE666">
            <v>45824.208333333299</v>
          </cell>
          <cell r="AG666" t="str">
            <v/>
          </cell>
          <cell r="AH666" t="str">
            <v/>
          </cell>
          <cell r="AI666" t="str">
            <v/>
          </cell>
          <cell r="AJ666" t="str">
            <v/>
          </cell>
          <cell r="AL666" t="str">
            <v/>
          </cell>
          <cell r="AM666" t="str">
            <v/>
          </cell>
          <cell r="AP666" t="str">
            <v/>
          </cell>
          <cell r="AQ666" t="str">
            <v/>
          </cell>
          <cell r="AT666" t="str">
            <v/>
          </cell>
          <cell r="AV666" t="str">
            <v/>
          </cell>
          <cell r="AW666" t="str">
            <v/>
          </cell>
          <cell r="AX666" t="str">
            <v/>
          </cell>
          <cell r="AZ666" t="str">
            <v/>
          </cell>
          <cell r="BA666">
            <v>45825.291666666701</v>
          </cell>
        </row>
        <row r="667">
          <cell r="C667" t="str">
            <v>KAY5+6</v>
          </cell>
          <cell r="D667" t="str">
            <v>3872(1)</v>
          </cell>
          <cell r="E667" t="str">
            <v>P</v>
          </cell>
          <cell r="F667">
            <v>139635</v>
          </cell>
          <cell r="G667" t="str">
            <v>BOZ-KAY5+6-FF-657</v>
          </cell>
          <cell r="H667">
            <v>45823.525694444397</v>
          </cell>
          <cell r="I667" t="str">
            <v>Hat/Line</v>
          </cell>
          <cell r="J667" t="str">
            <v>Müşteri</v>
          </cell>
          <cell r="L667" t="str">
            <v>PA/PIS/CCTV</v>
          </cell>
          <cell r="M667" t="str">
            <v>Yolcu bölümü ekranlar çalışmıyor.Kayseri ulaşım yazıyor sadece</v>
          </cell>
          <cell r="N667" t="str">
            <v>Kontrol edildi aktif çalışıyor</v>
          </cell>
          <cell r="P667" t="str">
            <v>D-Arıza değil</v>
          </cell>
          <cell r="Q667" t="str">
            <v>B(Servisten çekmeye etki eden arıza)</v>
          </cell>
          <cell r="R667" t="str">
            <v>N.A(Yaralanma yok)</v>
          </cell>
          <cell r="S667" t="str">
            <v>(II) Aynı Araçta Tekrarlayan Arıza</v>
          </cell>
          <cell r="U667" t="str">
            <v>Tedarikçi</v>
          </cell>
          <cell r="V667" t="str">
            <v>ATAK ULAŞIM SAN.TİC.LTD.ŞTİ.</v>
          </cell>
          <cell r="W667" t="str">
            <v>Evet</v>
          </cell>
          <cell r="X667" t="str">
            <v>ATAK ULAŞIM SAN.TİC.LTD.ŞTİ.</v>
          </cell>
          <cell r="AD667" t="str">
            <v>Ekipman yenisi ile değiştirildi</v>
          </cell>
          <cell r="AE667">
            <v>45823.583333333299</v>
          </cell>
          <cell r="AG667" t="str">
            <v/>
          </cell>
          <cell r="AH667" t="str">
            <v/>
          </cell>
          <cell r="AI667" t="str">
            <v/>
          </cell>
          <cell r="AJ667" t="str">
            <v/>
          </cell>
          <cell r="AL667" t="str">
            <v/>
          </cell>
          <cell r="AM667" t="str">
            <v/>
          </cell>
          <cell r="AP667" t="str">
            <v/>
          </cell>
          <cell r="AQ667" t="str">
            <v/>
          </cell>
          <cell r="AT667" t="str">
            <v/>
          </cell>
          <cell r="AV667" t="str">
            <v/>
          </cell>
          <cell r="AW667" t="str">
            <v/>
          </cell>
          <cell r="AX667" t="str">
            <v/>
          </cell>
          <cell r="AZ667">
            <v>1</v>
          </cell>
          <cell r="BA667">
            <v>45824.625</v>
          </cell>
        </row>
        <row r="668">
          <cell r="C668" t="str">
            <v>KAY5+6</v>
          </cell>
          <cell r="D668" t="str">
            <v>3877(6)</v>
          </cell>
          <cell r="E668" t="str">
            <v>P</v>
          </cell>
          <cell r="F668">
            <v>83631</v>
          </cell>
          <cell r="G668" t="str">
            <v>BOZ-KAY5+6-FF-658</v>
          </cell>
          <cell r="H668">
            <v>45754.541666666701</v>
          </cell>
          <cell r="I668" t="str">
            <v>Hat/Line</v>
          </cell>
          <cell r="J668" t="str">
            <v>Müşteri</v>
          </cell>
          <cell r="L668" t="str">
            <v>PA/PIS/CCTV</v>
          </cell>
          <cell r="M668" t="str">
            <v>3877 nolu araç kapı üzeri ekranlarda enerji yok.</v>
          </cell>
          <cell r="N668" t="str">
            <v>Kontrol edildi. Sorun görülmedi.</v>
          </cell>
          <cell r="P668" t="str">
            <v>D-Arıza değil</v>
          </cell>
          <cell r="Q668" t="str">
            <v>B(Servisten çekmeye etki eden arıza)</v>
          </cell>
          <cell r="R668" t="str">
            <v>N.A(Yaralanma yok)</v>
          </cell>
          <cell r="S668" t="str">
            <v>(III) Farklı Araçlarda Tekrarlayan Arıza</v>
          </cell>
          <cell r="U668" t="str">
            <v>Tedarikçi</v>
          </cell>
          <cell r="V668" t="str">
            <v>ATAK ULAŞIM SAN.TİC.LTD.ŞTİ.</v>
          </cell>
          <cell r="W668" t="str">
            <v>Evet</v>
          </cell>
          <cell r="X668" t="str">
            <v>ATAK ULAŞIM SAN.TİC.LTD.ŞTİ.</v>
          </cell>
          <cell r="AD668" t="str">
            <v>*Bir çalışma yapılmadı</v>
          </cell>
          <cell r="AE668">
            <v>45754.5625</v>
          </cell>
          <cell r="AG668" t="str">
            <v/>
          </cell>
          <cell r="AH668" t="str">
            <v/>
          </cell>
          <cell r="AI668" t="str">
            <v/>
          </cell>
          <cell r="AJ668" t="str">
            <v/>
          </cell>
          <cell r="AL668" t="str">
            <v/>
          </cell>
          <cell r="AM668" t="str">
            <v/>
          </cell>
          <cell r="AP668" t="str">
            <v/>
          </cell>
          <cell r="AQ668" t="str">
            <v/>
          </cell>
          <cell r="AT668" t="str">
            <v/>
          </cell>
          <cell r="AV668" t="str">
            <v/>
          </cell>
          <cell r="AW668" t="str">
            <v/>
          </cell>
          <cell r="AX668" t="str">
            <v/>
          </cell>
          <cell r="AZ668">
            <v>1</v>
          </cell>
          <cell r="BA668">
            <v>45755.583333333299</v>
          </cell>
        </row>
        <row r="669">
          <cell r="C669" t="str">
            <v>KAY5+6</v>
          </cell>
          <cell r="D669" t="str">
            <v>3880(9)</v>
          </cell>
          <cell r="E669" t="str">
            <v>RA</v>
          </cell>
          <cell r="F669">
            <v>103780</v>
          </cell>
          <cell r="G669" t="str">
            <v>BOZ-KAY5+6-FF-658</v>
          </cell>
          <cell r="H669">
            <v>45822.605555555601</v>
          </cell>
          <cell r="I669" t="str">
            <v>Hat/Line</v>
          </cell>
          <cell r="J669" t="str">
            <v>Müşteri</v>
          </cell>
          <cell r="L669" t="str">
            <v>HVAC Yolcu</v>
          </cell>
          <cell r="M669" t="str">
            <v>RA bölümü yolcu klimaları çalışmıyor.içerisi sıcak</v>
          </cell>
          <cell r="N669" t="str">
            <v>Araç resetlendi idu üzerinden soğutma değerleri ayarlandı.Aktif soğutma yapıyor sorun yok</v>
          </cell>
          <cell r="P669" t="str">
            <v>C-Uyarı,sürüş devamlılığı</v>
          </cell>
          <cell r="Q669" t="str">
            <v>B(Servisten çekmeye etki eden arıza)</v>
          </cell>
          <cell r="R669" t="str">
            <v>N.A(Yaralanma yok)</v>
          </cell>
          <cell r="S669" t="str">
            <v>(II) Aynı Araçta Tekrarlayan Arıza</v>
          </cell>
          <cell r="U669" t="str">
            <v>Tedarikçi</v>
          </cell>
          <cell r="V669" t="str">
            <v>ELTESAN ELEKTRO MEKANİK SOĞUTMA SAN</v>
          </cell>
          <cell r="W669" t="str">
            <v>Evet</v>
          </cell>
          <cell r="X669" t="str">
            <v>ELTESAN ELEKTRO MEKANİK SOĞUTMA SAN</v>
          </cell>
          <cell r="AD669" t="str">
            <v>Yazılım tekrar yüklendi</v>
          </cell>
          <cell r="AE669">
            <v>45823.208333333299</v>
          </cell>
          <cell r="AG669" t="str">
            <v/>
          </cell>
          <cell r="AH669" t="str">
            <v/>
          </cell>
          <cell r="AI669" t="str">
            <v/>
          </cell>
          <cell r="AJ669" t="str">
            <v/>
          </cell>
          <cell r="AL669" t="str">
            <v/>
          </cell>
          <cell r="AM669" t="str">
            <v/>
          </cell>
          <cell r="AP669" t="str">
            <v/>
          </cell>
          <cell r="AQ669" t="str">
            <v/>
          </cell>
          <cell r="AT669" t="str">
            <v/>
          </cell>
          <cell r="AV669" t="str">
            <v/>
          </cell>
          <cell r="AW669" t="str">
            <v/>
          </cell>
          <cell r="AX669" t="str">
            <v/>
          </cell>
          <cell r="AZ669">
            <v>1</v>
          </cell>
          <cell r="BA669">
            <v>45824.291666666701</v>
          </cell>
        </row>
        <row r="670">
          <cell r="C670" t="str">
            <v>KAY5+6</v>
          </cell>
          <cell r="D670" t="str">
            <v>3876(5)</v>
          </cell>
          <cell r="E670" t="str">
            <v>MB</v>
          </cell>
          <cell r="F670">
            <v>126017</v>
          </cell>
          <cell r="G670" t="str">
            <v>BOZ-KAY5+6-FF-659</v>
          </cell>
          <cell r="H670">
            <v>45722.309027777803</v>
          </cell>
          <cell r="I670" t="str">
            <v>Hat/Line</v>
          </cell>
          <cell r="J670" t="str">
            <v>Müşteri</v>
          </cell>
          <cell r="L670" t="str">
            <v>PA/PIS/CCTV</v>
          </cell>
          <cell r="M670" t="str">
            <v>05.03.2025 tarihinde gerçekleştirilen saha denetiminde  3876 nolu araçta 15:47 de kapı üstü ekranların aktif olmadığı tespit edilmiştir.</v>
          </cell>
          <cell r="N670" t="str">
            <v>Test yapıldı. Rota kuruldu. Sorun görülmedi.</v>
          </cell>
          <cell r="P670" t="str">
            <v>D-Arıza değil</v>
          </cell>
          <cell r="Q670" t="str">
            <v>B(Servisten çekmeye etki eden arıza)</v>
          </cell>
          <cell r="R670" t="str">
            <v>N.A(Yaralanma yok)</v>
          </cell>
          <cell r="S670" t="str">
            <v>(III) Farklı Araçlarda Tekrarlayan Arıza</v>
          </cell>
          <cell r="U670" t="str">
            <v>Tedarikçi</v>
          </cell>
          <cell r="V670" t="str">
            <v>ATAK ULAŞIM SAN.TİC.LTD.ŞTİ.</v>
          </cell>
          <cell r="W670" t="str">
            <v>Evet</v>
          </cell>
          <cell r="X670" t="str">
            <v>ATAK ULAŞIM SAN.TİC.LTD.ŞTİ.</v>
          </cell>
          <cell r="AD670" t="str">
            <v>*Arıza çözülecek</v>
          </cell>
          <cell r="AE670">
            <v>45722.333333333299</v>
          </cell>
          <cell r="AG670" t="str">
            <v/>
          </cell>
          <cell r="AH670" t="str">
            <v/>
          </cell>
          <cell r="AI670" t="str">
            <v/>
          </cell>
          <cell r="AJ670" t="str">
            <v/>
          </cell>
          <cell r="AL670" t="str">
            <v/>
          </cell>
          <cell r="AM670" t="str">
            <v/>
          </cell>
          <cell r="AP670" t="str">
            <v/>
          </cell>
          <cell r="AQ670" t="str">
            <v/>
          </cell>
          <cell r="AT670" t="str">
            <v/>
          </cell>
          <cell r="AV670" t="str">
            <v/>
          </cell>
          <cell r="AW670" t="str">
            <v/>
          </cell>
          <cell r="AX670" t="str">
            <v/>
          </cell>
          <cell r="AZ670">
            <v>2</v>
          </cell>
          <cell r="BA670">
            <v>45723.375</v>
          </cell>
        </row>
        <row r="671">
          <cell r="C671" t="str">
            <v>KAY5+6</v>
          </cell>
          <cell r="D671" t="str">
            <v>3882(11)</v>
          </cell>
          <cell r="E671" t="str">
            <v>MB</v>
          </cell>
          <cell r="F671">
            <v>59770</v>
          </cell>
          <cell r="G671" t="str">
            <v>BOZ-KAY5+6-FF-660</v>
          </cell>
          <cell r="H671">
            <v>45695.269444444399</v>
          </cell>
          <cell r="I671" t="str">
            <v>Hat/Line</v>
          </cell>
          <cell r="J671" t="str">
            <v>Müşteri</v>
          </cell>
          <cell r="L671" t="str">
            <v>HVAC Sürücü</v>
          </cell>
          <cell r="M671" t="str">
            <v>Kapılar da iletişim yok kırmızı uyarı veriyor araç açıkken kapıları kapatıyor.</v>
          </cell>
          <cell r="N671" t="str">
            <v>Mastercard resetlendi. Sorun giderildi.</v>
          </cell>
          <cell r="P671" t="str">
            <v>A-Sürüşü engeller</v>
          </cell>
          <cell r="Q671" t="str">
            <v>B(Servisten çekmeye etki eden arıza)</v>
          </cell>
          <cell r="R671" t="str">
            <v>N.A(Yaralanma yok)</v>
          </cell>
          <cell r="S671" t="str">
            <v>(III) Farklı Araçlarda Tekrarlayan Arıza</v>
          </cell>
          <cell r="U671" t="str">
            <v>Tedarikçi</v>
          </cell>
          <cell r="V671" t="str">
            <v>ELTESAN ELEKTRO MEKANİK SOĞUTMA SAN</v>
          </cell>
          <cell r="W671" t="str">
            <v>Evet</v>
          </cell>
          <cell r="X671" t="str">
            <v>ELTESAN ELEKTRO MEKANIK SOĞUTMA SAN</v>
          </cell>
          <cell r="AD671" t="str">
            <v>*Reset edildi</v>
          </cell>
          <cell r="AE671">
            <v>45695.291666666701</v>
          </cell>
          <cell r="AG671" t="str">
            <v/>
          </cell>
          <cell r="AH671" t="str">
            <v/>
          </cell>
          <cell r="AI671" t="str">
            <v/>
          </cell>
          <cell r="AJ671" t="str">
            <v/>
          </cell>
          <cell r="AL671" t="str">
            <v/>
          </cell>
          <cell r="AM671" t="str">
            <v/>
          </cell>
          <cell r="AP671" t="str">
            <v/>
          </cell>
          <cell r="AQ671" t="str">
            <v/>
          </cell>
          <cell r="AT671" t="str">
            <v/>
          </cell>
          <cell r="AV671" t="str">
            <v/>
          </cell>
          <cell r="AW671" t="str">
            <v/>
          </cell>
          <cell r="AX671" t="str">
            <v/>
          </cell>
          <cell r="AZ671">
            <v>2</v>
          </cell>
          <cell r="BA671">
            <v>45696.375</v>
          </cell>
        </row>
        <row r="672">
          <cell r="C672" t="str">
            <v>KAY5+6</v>
          </cell>
          <cell r="D672" t="str">
            <v>3879(8)</v>
          </cell>
          <cell r="E672" t="str">
            <v>MB</v>
          </cell>
          <cell r="F672">
            <v>71546</v>
          </cell>
          <cell r="G672" t="str">
            <v>BOZ-KAY5+6-FF-661</v>
          </cell>
          <cell r="H672">
            <v>45643.3347222222</v>
          </cell>
          <cell r="I672" t="str">
            <v>Hat/Line</v>
          </cell>
          <cell r="J672" t="str">
            <v>Müşteri</v>
          </cell>
          <cell r="L672" t="str">
            <v>PA/PIS/CCTV</v>
          </cell>
          <cell r="M672" t="str">
            <v>3879 NOLU ARAÇ KAPI ÜSTÜ EKRANLAR ÇALIŞMIYOR. RSİ HİZMET KALİTESİ BİRİMİ TARAFINDAN ŞİKAYET EDİLDİ.</v>
          </cell>
          <cell r="N672" t="str">
            <v>ARAÇ RESETLENDİ. SORUN GİDERİLDİ.</v>
          </cell>
          <cell r="P672" t="str">
            <v>D-Arıza değil</v>
          </cell>
          <cell r="Q672" t="str">
            <v>B(Servisten çekmeye etki eden arıza)</v>
          </cell>
          <cell r="R672" t="str">
            <v>N.A(Yaralanma yok)</v>
          </cell>
          <cell r="S672" t="str">
            <v>(III) Farklı Araçlarda Tekrarlayan Arıza</v>
          </cell>
          <cell r="U672" t="str">
            <v>Tedarikçi</v>
          </cell>
          <cell r="V672" t="str">
            <v>ATAK ULAŞIM SAN.TİC.LTD.ŞTİ.</v>
          </cell>
          <cell r="W672" t="str">
            <v>Evet</v>
          </cell>
          <cell r="X672" t="str">
            <v>ATAK ULAŞIM SAN.TİC.LTD.ŞTİ.</v>
          </cell>
          <cell r="AD672" t="str">
            <v>*Reset edildi</v>
          </cell>
          <cell r="AE672">
            <v>45643.354166666701</v>
          </cell>
          <cell r="AG672" t="str">
            <v/>
          </cell>
          <cell r="AH672" t="str">
            <v/>
          </cell>
          <cell r="AI672" t="str">
            <v/>
          </cell>
          <cell r="AJ672" t="str">
            <v/>
          </cell>
          <cell r="AL672" t="str">
            <v/>
          </cell>
          <cell r="AM672" t="str">
            <v/>
          </cell>
          <cell r="AP672" t="str">
            <v/>
          </cell>
          <cell r="AQ672" t="str">
            <v/>
          </cell>
          <cell r="AT672" t="str">
            <v/>
          </cell>
          <cell r="AV672" t="str">
            <v/>
          </cell>
          <cell r="AW672" t="str">
            <v/>
          </cell>
          <cell r="AX672" t="str">
            <v/>
          </cell>
          <cell r="AZ672">
            <v>1</v>
          </cell>
          <cell r="BA672">
            <v>45644.375</v>
          </cell>
        </row>
        <row r="673">
          <cell r="C673" t="str">
            <v>KAY5+6</v>
          </cell>
          <cell r="D673" t="str">
            <v>3877(6)</v>
          </cell>
          <cell r="E673" t="str">
            <v>MB</v>
          </cell>
          <cell r="F673">
            <v>50014</v>
          </cell>
          <cell r="G673" t="str">
            <v>BOZ-KAY5+6-FF-662</v>
          </cell>
          <cell r="H673">
            <v>45452.313888888901</v>
          </cell>
          <cell r="I673" t="str">
            <v>Hat/Line</v>
          </cell>
          <cell r="J673" t="str">
            <v>Müşteri</v>
          </cell>
          <cell r="L673" t="str">
            <v>PA/PIS/CCTV</v>
          </cell>
          <cell r="M673" t="str">
            <v>06.06.2024 TARİHİNDE GERÇEKLEŞTİRİLEN SAHA DENETİMİNDE 3877 NOLU ARAÇTA KAPI ÜSTÜ BİLGİLENDİRMELERİN KİMİSİNİN ÇALIŞIP KİMİSİNİN ÇALIŞMADIĞI TESPİT EDİLMİŞTİR.</v>
          </cell>
          <cell r="N673" t="str">
            <v>KAPI ÜSTÜ EKRAN MODİFİKASYONU YAPILDI.</v>
          </cell>
          <cell r="P673" t="str">
            <v>D-Arıza değil</v>
          </cell>
          <cell r="Q673" t="str">
            <v>B(Servisten çekmeye etki eden arıza)</v>
          </cell>
          <cell r="R673" t="str">
            <v>N.A(Yaralanma yok)</v>
          </cell>
          <cell r="S673" t="str">
            <v>(III) Farklı Araçlarda Tekrarlayan Arıza</v>
          </cell>
          <cell r="U673" t="str">
            <v>Tedarikçi</v>
          </cell>
          <cell r="V673" t="str">
            <v>ATAK ULAŞIM SAN.TİC.LTD.ŞTİ.</v>
          </cell>
          <cell r="W673" t="str">
            <v>Evet</v>
          </cell>
          <cell r="X673" t="str">
            <v>ATAK ULAŞIM SAN.TİC.LTD.ŞTİ.</v>
          </cell>
          <cell r="AD673" t="str">
            <v>Ekipman yenisi ile değiştirildi</v>
          </cell>
          <cell r="AE673">
            <v>45452.333333333299</v>
          </cell>
          <cell r="AG673" t="str">
            <v/>
          </cell>
          <cell r="AH673" t="str">
            <v/>
          </cell>
          <cell r="AI673" t="str">
            <v/>
          </cell>
          <cell r="AJ673" t="str">
            <v/>
          </cell>
          <cell r="AL673" t="str">
            <v/>
          </cell>
          <cell r="AM673" t="str">
            <v/>
          </cell>
          <cell r="AP673" t="str">
            <v/>
          </cell>
          <cell r="AQ673" t="str">
            <v/>
          </cell>
          <cell r="AT673" t="str">
            <v/>
          </cell>
          <cell r="AV673" t="str">
            <v/>
          </cell>
          <cell r="AW673" t="str">
            <v/>
          </cell>
          <cell r="AX673" t="str">
            <v/>
          </cell>
          <cell r="AZ673">
            <v>2</v>
          </cell>
          <cell r="BA673">
            <v>45453.5</v>
          </cell>
        </row>
        <row r="674">
          <cell r="C674" t="str">
            <v>KAY5+6</v>
          </cell>
          <cell r="D674" t="str">
            <v>3881(10)</v>
          </cell>
          <cell r="E674" t="str">
            <v>RA</v>
          </cell>
          <cell r="F674">
            <v>95250</v>
          </cell>
          <cell r="G674" t="str">
            <v>BOZ-KAY5+6-FF-659</v>
          </cell>
          <cell r="H674">
            <v>45822.604166666701</v>
          </cell>
          <cell r="I674" t="str">
            <v>Hat/Line</v>
          </cell>
          <cell r="J674" t="str">
            <v>Müşteri</v>
          </cell>
          <cell r="L674" t="str">
            <v>HVAC Yolcu</v>
          </cell>
          <cell r="M674" t="str">
            <v>RA Yolcu bölümü yolcu klimaları çalışmıyor.İçerisi sıcak</v>
          </cell>
          <cell r="N674" t="str">
            <v>RA bölümü yolcu klimaları çalışmıyor arızası vardı.Arac klimaları sigortadan resetlendi.Klimalar düzeldi aktif soğutma yapıyor sorun yok</v>
          </cell>
          <cell r="P674" t="str">
            <v>C-Uyarı, sürüş devamlılığı</v>
          </cell>
          <cell r="Q674" t="str">
            <v>B(Servisten çekmeye etki eden arıza)</v>
          </cell>
          <cell r="R674" t="str">
            <v>N.A(Yaralanma yok)</v>
          </cell>
          <cell r="S674" t="str">
            <v>(II) Aynı Araçta Tekrarlayan Arıza</v>
          </cell>
          <cell r="U674" t="str">
            <v>Tedarikçi</v>
          </cell>
          <cell r="V674" t="str">
            <v>ELTESAN ELEKTRO MEKANİK SOĞUTMA SAN</v>
          </cell>
          <cell r="W674" t="str">
            <v>Evet</v>
          </cell>
          <cell r="X674" t="str">
            <v>ELTESAN ELEKTRO MEKANİK SOĞUTMA SAN</v>
          </cell>
          <cell r="AD674" t="str">
            <v>*Reset edildi</v>
          </cell>
          <cell r="AE674">
            <v>45823.208333333299</v>
          </cell>
          <cell r="AG674" t="str">
            <v/>
          </cell>
          <cell r="AH674" t="str">
            <v/>
          </cell>
          <cell r="AI674" t="str">
            <v/>
          </cell>
          <cell r="AJ674" t="str">
            <v/>
          </cell>
          <cell r="AL674" t="str">
            <v/>
          </cell>
          <cell r="AM674" t="str">
            <v/>
          </cell>
          <cell r="AP674" t="str">
            <v/>
          </cell>
          <cell r="AQ674" t="str">
            <v/>
          </cell>
          <cell r="AT674" t="str">
            <v/>
          </cell>
          <cell r="AV674" t="str">
            <v/>
          </cell>
          <cell r="AW674" t="str">
            <v/>
          </cell>
          <cell r="AX674" t="str">
            <v/>
          </cell>
          <cell r="AZ674">
            <v>1</v>
          </cell>
          <cell r="BA674">
            <v>45824.291666666701</v>
          </cell>
        </row>
        <row r="675">
          <cell r="C675" t="str">
            <v>KAY5+6</v>
          </cell>
          <cell r="D675" t="str">
            <v>3879(8)</v>
          </cell>
          <cell r="E675" t="str">
            <v>MB</v>
          </cell>
          <cell r="F675">
            <v>111150</v>
          </cell>
          <cell r="G675" t="str">
            <v>BOZ-KAY5+6-FF-663</v>
          </cell>
          <cell r="H675">
            <v>45811.704861111102</v>
          </cell>
          <cell r="I675" t="str">
            <v>Hat/Line</v>
          </cell>
          <cell r="J675" t="str">
            <v>Müşteri</v>
          </cell>
          <cell r="L675" t="str">
            <v>PA/PIS/CCTV</v>
          </cell>
          <cell r="M675" t="str">
            <v>Kapı üzeri yolcu bilgilendirme ekranları çalışmıyor.RSİ hizmet kaliteden şikayet edildi</v>
          </cell>
          <cell r="N675" t="str">
            <v>Görsel PC donduğu için kapı üstü ekranlar çalışmıyordu.Görsel pc resetlendi</v>
          </cell>
          <cell r="P675" t="str">
            <v>C-Uyarı, sürüş devamlılığı</v>
          </cell>
          <cell r="Q675" t="str">
            <v>B(Servisten çekmeye etki eden arıza)</v>
          </cell>
          <cell r="R675" t="str">
            <v>N.A(Yaralanma yok)</v>
          </cell>
          <cell r="S675" t="str">
            <v>(II) Aynı Araçta Tekrarlayan Arıza</v>
          </cell>
          <cell r="U675" t="str">
            <v>Tedarikçi</v>
          </cell>
          <cell r="V675" t="str">
            <v>ATAK ULAŞIM SAN.TİC.LTD.ŞTİ.</v>
          </cell>
          <cell r="W675" t="str">
            <v>Evet</v>
          </cell>
          <cell r="X675" t="str">
            <v>ATAK ULAŞIM SAN.TİC.LTD.ŞTİ.</v>
          </cell>
          <cell r="AD675" t="str">
            <v>*Reset edildi</v>
          </cell>
          <cell r="AE675">
            <v>45813.208333333299</v>
          </cell>
          <cell r="AG675" t="str">
            <v/>
          </cell>
          <cell r="AH675" t="str">
            <v/>
          </cell>
          <cell r="AI675" t="str">
            <v/>
          </cell>
          <cell r="AJ675" t="str">
            <v/>
          </cell>
          <cell r="AL675" t="str">
            <v/>
          </cell>
          <cell r="AM675" t="str">
            <v/>
          </cell>
          <cell r="AP675">
            <v>45813.208333333299</v>
          </cell>
          <cell r="AQ675" t="str">
            <v/>
          </cell>
          <cell r="AT675" t="str">
            <v/>
          </cell>
          <cell r="AV675" t="str">
            <v/>
          </cell>
          <cell r="AW675" t="str">
            <v/>
          </cell>
          <cell r="AX675">
            <v>45813.208333333299</v>
          </cell>
          <cell r="AZ675">
            <v>1</v>
          </cell>
          <cell r="BA675">
            <v>45813.291666666701</v>
          </cell>
        </row>
        <row r="676">
          <cell r="C676" t="str">
            <v>KAY5+6</v>
          </cell>
          <cell r="D676" t="str">
            <v>3875(4)</v>
          </cell>
          <cell r="E676" t="str">
            <v>MA</v>
          </cell>
          <cell r="F676">
            <v>111550</v>
          </cell>
          <cell r="G676" t="str">
            <v>BOZ-KAY5+6-FF-664</v>
          </cell>
          <cell r="H676">
            <v>45811.957638888904</v>
          </cell>
          <cell r="I676" t="str">
            <v>Hat/Line</v>
          </cell>
          <cell r="J676" t="str">
            <v>Müşteri</v>
          </cell>
          <cell r="L676" t="str">
            <v>Silecek</v>
          </cell>
          <cell r="M676" t="str">
            <v>Silgeç çalışmıyor</v>
          </cell>
          <cell r="N676" t="str">
            <v>Silecek kolu eğildiği için çalışmıyordu.Silecek değşimi yapıldı</v>
          </cell>
          <cell r="P676" t="str">
            <v>A-Sürüşü engeller</v>
          </cell>
          <cell r="Q676" t="str">
            <v>A(Hareket etmeyi engelleyen arıza)</v>
          </cell>
          <cell r="R676" t="str">
            <v>N.A(Yaralanma yok)</v>
          </cell>
          <cell r="S676" t="str">
            <v xml:space="preserve">(I) İlk Defa Karşılaşılan Arıza </v>
          </cell>
          <cell r="U676" t="str">
            <v>Tedarikçi</v>
          </cell>
          <cell r="V676" t="str">
            <v>DENİZLER OTOMOTİV SAN. VE TİC.LTD.Ş</v>
          </cell>
          <cell r="W676" t="str">
            <v>Evet</v>
          </cell>
          <cell r="X676" t="str">
            <v>DENİZLER OTOMOTİV SAN. VE TİC.LTD.Ş</v>
          </cell>
          <cell r="AD676" t="str">
            <v>Ekipman yenisi ile değiştirildi</v>
          </cell>
          <cell r="AE676">
            <v>45813.208333333299</v>
          </cell>
          <cell r="AG676" t="str">
            <v/>
          </cell>
          <cell r="AH676" t="str">
            <v/>
          </cell>
          <cell r="AI676" t="str">
            <v/>
          </cell>
          <cell r="AJ676" t="str">
            <v/>
          </cell>
          <cell r="AL676" t="str">
            <v/>
          </cell>
          <cell r="AM676" t="str">
            <v/>
          </cell>
          <cell r="AP676" t="str">
            <v/>
          </cell>
          <cell r="AQ676" t="str">
            <v/>
          </cell>
          <cell r="AT676" t="str">
            <v/>
          </cell>
          <cell r="AV676" t="str">
            <v/>
          </cell>
          <cell r="AW676" t="str">
            <v/>
          </cell>
          <cell r="AX676" t="str">
            <v/>
          </cell>
          <cell r="AZ676" t="str">
            <v/>
          </cell>
          <cell r="BA676">
            <v>45814.291666666701</v>
          </cell>
        </row>
        <row r="677">
          <cell r="C677" t="str">
            <v>KAY5+6</v>
          </cell>
          <cell r="D677" t="str">
            <v>3881(10)</v>
          </cell>
          <cell r="E677" t="str">
            <v>MA</v>
          </cell>
          <cell r="F677">
            <v>90500</v>
          </cell>
          <cell r="G677" t="str">
            <v>BOZ-KAY5+6-FF-669</v>
          </cell>
          <cell r="H677">
            <v>45803.65625</v>
          </cell>
          <cell r="I677" t="str">
            <v>Hat/Line</v>
          </cell>
          <cell r="J677" t="str">
            <v>Müşteri</v>
          </cell>
          <cell r="L677" t="str">
            <v>Silecek</v>
          </cell>
          <cell r="M677" t="str">
            <v>=EĞER('https://bozankayatr-my.sharepoint.com/personal/onurkoseoglu_bozankaya_com/Documents/powerapps/Projeler/KAY5+6_Fault_List_Onedrive/[KAY5+6_Fault_List.xlsx]kay'!M677&lt;&gt;"";'https://bozankayatr-my.sharepoint.com/personal/onurkoseoglu_bozankaya_com/Documents/powerapps/Projeler/KAY5+6_Fault_List_Onedrive/[KAY5+6_Fault_List.xlsx]kay'!M677;"")</v>
          </cell>
          <cell r="N677" t="str">
            <v>Aracın CA kabin silecek motoru ile mekanizma arasındaki kol boşlamış.Yerine takılarak sıkılandı,ayarı yapıldı,çalışma testleri yapıldı.sorun yok</v>
          </cell>
          <cell r="P677" t="str">
            <v>C-Uyarı, sürüş devamlılığı</v>
          </cell>
          <cell r="Q677" t="str">
            <v>A(Hareket etmeyi engelleyen arıza)</v>
          </cell>
          <cell r="R677" t="str">
            <v>N.A(Yaralanma yok)</v>
          </cell>
          <cell r="S677" t="str">
            <v xml:space="preserve">(I) İlk Defa Karşılaşılan Arıza </v>
          </cell>
          <cell r="U677" t="str">
            <v>Tedarikçi</v>
          </cell>
          <cell r="V677" t="str">
            <v>DENİZLER OTOMOTİV SAN. VE TİC.LTD.Ş</v>
          </cell>
          <cell r="W677" t="str">
            <v>Evet</v>
          </cell>
          <cell r="X677" t="str">
            <v>DENİZLER OTOMOTİV SAN. VE TİC.LTD.Ş</v>
          </cell>
          <cell r="AD677" t="str">
            <v>Gevşek bağlantı vidaları sıkıldı</v>
          </cell>
          <cell r="AE677">
            <v>45804.208333333299</v>
          </cell>
          <cell r="AG677" t="str">
            <v/>
          </cell>
          <cell r="AH677" t="str">
            <v/>
          </cell>
          <cell r="AI677" t="str">
            <v/>
          </cell>
          <cell r="AJ677" t="str">
            <v/>
          </cell>
          <cell r="AL677" t="str">
            <v/>
          </cell>
          <cell r="AM677" t="str">
            <v/>
          </cell>
          <cell r="AP677" t="str">
            <v/>
          </cell>
          <cell r="AQ677" t="str">
            <v/>
          </cell>
          <cell r="AT677" t="str">
            <v/>
          </cell>
          <cell r="AV677" t="str">
            <v/>
          </cell>
          <cell r="AW677" t="str">
            <v/>
          </cell>
          <cell r="AX677" t="str">
            <v/>
          </cell>
          <cell r="AZ677">
            <v>1</v>
          </cell>
          <cell r="BA677">
            <v>45805.291666666701</v>
          </cell>
        </row>
        <row r="678">
          <cell r="C678" t="str">
            <v>KAY5+6</v>
          </cell>
          <cell r="D678" t="str">
            <v>3879(8)</v>
          </cell>
          <cell r="E678" t="str">
            <v>MA</v>
          </cell>
          <cell r="F678">
            <v>109112</v>
          </cell>
          <cell r="G678" t="str">
            <v>BOZ-KAY5+6-FF-670</v>
          </cell>
          <cell r="H678">
            <v>45800.295833333301</v>
          </cell>
          <cell r="I678" t="str">
            <v>Hat/Line</v>
          </cell>
          <cell r="J678" t="str">
            <v>Müşteri</v>
          </cell>
          <cell r="L678" t="str">
            <v>PA/PIS/CCTV</v>
          </cell>
          <cell r="M678" t="str">
            <v>20.05.2025 tarihinde yapılan saha denetiminde 3879-a nolu aracın saat 16:06'da ekranın aktif olmadığı diğer kapı üstü bilgilendirme ekranlarının ise kurulu olmadığı tespit edilmiştir.</v>
          </cell>
          <cell r="N678" t="str">
            <v>Aracın kapı üstü ekranlara yeni yazılım yüklendi.</v>
          </cell>
          <cell r="P678" t="str">
            <v>D-Arıza değil</v>
          </cell>
          <cell r="Q678" t="str">
            <v>B(Servisten çekmeye etki eden arıza)</v>
          </cell>
          <cell r="R678" t="str">
            <v>N.A(Yaralanma yok)</v>
          </cell>
          <cell r="S678" t="str">
            <v>(III) Farklı Araçlarda Tekrarlayan Arıza</v>
          </cell>
          <cell r="U678" t="str">
            <v>Tedarikçi</v>
          </cell>
          <cell r="V678" t="str">
            <v>ATAK ULAŞIM SAN.TİC.LTD.ŞTİ.</v>
          </cell>
          <cell r="W678" t="str">
            <v>Evet</v>
          </cell>
          <cell r="X678" t="str">
            <v>ATAK ULAŞIM SAN.TİC.LTD.ŞTİ.</v>
          </cell>
          <cell r="AD678" t="str">
            <v>Yeni yazılım yüklendi</v>
          </cell>
          <cell r="AE678">
            <v>45799.3125</v>
          </cell>
          <cell r="AG678" t="str">
            <v/>
          </cell>
          <cell r="AH678" t="str">
            <v/>
          </cell>
          <cell r="AI678" t="str">
            <v/>
          </cell>
          <cell r="AJ678" t="str">
            <v/>
          </cell>
          <cell r="AL678" t="str">
            <v/>
          </cell>
          <cell r="AM678" t="str">
            <v/>
          </cell>
          <cell r="AP678" t="str">
            <v/>
          </cell>
          <cell r="AQ678" t="str">
            <v/>
          </cell>
          <cell r="AT678" t="str">
            <v/>
          </cell>
          <cell r="AV678" t="str">
            <v/>
          </cell>
          <cell r="AW678" t="str">
            <v/>
          </cell>
          <cell r="AX678" t="str">
            <v/>
          </cell>
          <cell r="AZ678">
            <v>2</v>
          </cell>
          <cell r="BA678">
            <v>45800.375</v>
          </cell>
        </row>
        <row r="679">
          <cell r="C679" t="str">
            <v>KAY5+6</v>
          </cell>
          <cell r="D679" t="str">
            <v>3878(7)</v>
          </cell>
          <cell r="E679" t="str">
            <v>RA</v>
          </cell>
          <cell r="F679">
            <v>80640</v>
          </cell>
          <cell r="G679" t="str">
            <v>BOZ-KAY5+6-FF-671</v>
          </cell>
          <cell r="H679">
            <v>45623.602083333302</v>
          </cell>
          <cell r="I679" t="str">
            <v>Hat/Line</v>
          </cell>
          <cell r="J679" t="str">
            <v>Müşteri</v>
          </cell>
          <cell r="L679" t="str">
            <v>PA/PIS/CCTV</v>
          </cell>
          <cell r="M679" t="str">
            <v>27.11.2024 tarihinde yapılan saha denetiminde 3878 nolu aracın saat:09:40 kapı üstü ekranın çalışmadığı tespit edilmiştir.</v>
          </cell>
          <cell r="N679" t="str">
            <v>GYP resetlendi.</v>
          </cell>
          <cell r="P679" t="str">
            <v>D-Arıza değil</v>
          </cell>
          <cell r="Q679" t="str">
            <v>B(Servisten çekmeye etki eden arıza)</v>
          </cell>
          <cell r="R679" t="str">
            <v>N.A(Yaralanma yok)</v>
          </cell>
          <cell r="S679" t="str">
            <v>(III) Farklı Araçlarda Tekrarlayan Arıza</v>
          </cell>
          <cell r="U679" t="str">
            <v>Tedarikçi</v>
          </cell>
          <cell r="V679" t="str">
            <v>ATAK ULAŞIM SAN.TİC.LTD.ŞTİ.</v>
          </cell>
          <cell r="W679" t="str">
            <v>Evet</v>
          </cell>
          <cell r="X679" t="str">
            <v>ATAK ULAŞIM SAN.TİC.LTD.ŞTİ.</v>
          </cell>
          <cell r="AD679" t="str">
            <v>*Reset edildi</v>
          </cell>
          <cell r="AE679">
            <v>45623.208333333299</v>
          </cell>
          <cell r="AG679" t="str">
            <v/>
          </cell>
          <cell r="AH679" t="str">
            <v/>
          </cell>
          <cell r="AI679" t="str">
            <v/>
          </cell>
          <cell r="AJ679" t="str">
            <v/>
          </cell>
          <cell r="AL679" t="str">
            <v/>
          </cell>
          <cell r="AM679" t="str">
            <v/>
          </cell>
          <cell r="AP679" t="str">
            <v/>
          </cell>
          <cell r="AQ679" t="str">
            <v/>
          </cell>
          <cell r="AT679" t="str">
            <v/>
          </cell>
          <cell r="AV679" t="str">
            <v/>
          </cell>
          <cell r="AW679" t="str">
            <v/>
          </cell>
          <cell r="AX679" t="str">
            <v/>
          </cell>
          <cell r="AZ679">
            <v>1</v>
          </cell>
          <cell r="BA679">
            <v>45624.25</v>
          </cell>
        </row>
        <row r="680">
          <cell r="C680" t="str">
            <v>KAY5+6</v>
          </cell>
          <cell r="D680" t="str">
            <v>3874(3)</v>
          </cell>
          <cell r="E680" t="str">
            <v>MA</v>
          </cell>
          <cell r="F680">
            <v>99760</v>
          </cell>
          <cell r="G680" t="str">
            <v>BOZ-KAY5+6-FF-672</v>
          </cell>
          <cell r="H680">
            <v>45589.335416666698</v>
          </cell>
          <cell r="I680" t="str">
            <v>Hat/Line</v>
          </cell>
          <cell r="J680" t="str">
            <v>Müşteri</v>
          </cell>
          <cell r="L680" t="str">
            <v>HVAC Sürücü</v>
          </cell>
          <cell r="M680" t="str">
            <v>Kabin kliması ısıtma yapmıyor.</v>
          </cell>
          <cell r="N680" t="str">
            <v>Araç resetlendi, ısıtma yapıyor.</v>
          </cell>
          <cell r="P680" t="str">
            <v>D-Arıza değil</v>
          </cell>
          <cell r="Q680" t="str">
            <v>B(Servisten çekmeye etki eden arıza)</v>
          </cell>
          <cell r="R680" t="str">
            <v>N.A(Yaralanma yok)</v>
          </cell>
          <cell r="S680" t="str">
            <v>(III) Farklı Araçlarda Tekrarlayan Arıza</v>
          </cell>
          <cell r="U680" t="str">
            <v>Tedarikçi</v>
          </cell>
          <cell r="V680" t="str">
            <v>ELTESAN ELEKTRO MEKANİK SOĞUTMA SAN</v>
          </cell>
          <cell r="W680" t="str">
            <v>Evet</v>
          </cell>
          <cell r="X680" t="str">
            <v>ELTESAN ELEKTRO MEKANİK SOĞUTMA SAN</v>
          </cell>
          <cell r="AD680" t="str">
            <v>*Reset edildi</v>
          </cell>
          <cell r="AE680">
            <v>45588.416666666701</v>
          </cell>
          <cell r="AG680" t="str">
            <v/>
          </cell>
          <cell r="AH680" t="str">
            <v/>
          </cell>
          <cell r="AI680" t="str">
            <v/>
          </cell>
          <cell r="AJ680" t="str">
            <v/>
          </cell>
          <cell r="AL680" t="str">
            <v/>
          </cell>
          <cell r="AM680" t="str">
            <v/>
          </cell>
          <cell r="AP680" t="str">
            <v/>
          </cell>
          <cell r="AQ680" t="str">
            <v/>
          </cell>
          <cell r="AT680" t="str">
            <v/>
          </cell>
          <cell r="AV680" t="str">
            <v/>
          </cell>
          <cell r="AW680" t="str">
            <v/>
          </cell>
          <cell r="AX680" t="str">
            <v/>
          </cell>
          <cell r="AZ680">
            <v>1</v>
          </cell>
          <cell r="BA680">
            <v>45589.4375</v>
          </cell>
        </row>
        <row r="681">
          <cell r="C681" t="str">
            <v>KAY5+6</v>
          </cell>
          <cell r="D681" t="str">
            <v>3879(8)</v>
          </cell>
          <cell r="E681" t="str">
            <v>MA</v>
          </cell>
          <cell r="F681">
            <v>109112</v>
          </cell>
          <cell r="G681" t="str">
            <v>BOZ-KAY5+6-FF-673</v>
          </cell>
          <cell r="H681">
            <v>45805.481249999997</v>
          </cell>
          <cell r="I681" t="str">
            <v>Hat/Line</v>
          </cell>
          <cell r="J681" t="str">
            <v>Müşteri</v>
          </cell>
          <cell r="L681" t="str">
            <v>PA/PIS/CCTV</v>
          </cell>
          <cell r="M681" t="str">
            <v>26.05.2025 tarihinde yapılan saha denetiminde 3879 nolu araçta kapı üstü ekranların çalışmadığı tespit edilmiştir.</v>
          </cell>
          <cell r="N681" t="str">
            <v>Araç resetlendi sorun giderildi.</v>
          </cell>
          <cell r="P681" t="str">
            <v>D-Arıza değil</v>
          </cell>
          <cell r="Q681" t="str">
            <v>B(Servisten çekmeye etki eden arıza)</v>
          </cell>
          <cell r="R681" t="str">
            <v>N.A(Yaralanma yok)</v>
          </cell>
          <cell r="S681" t="str">
            <v>(III) Farklı Araçlarda Tekrarlayan Arıza</v>
          </cell>
          <cell r="U681" t="str">
            <v>Tedarikçi</v>
          </cell>
          <cell r="V681" t="str">
            <v>ATAK ULAŞIM SAN.TİC.LTD.ŞTİ.</v>
          </cell>
          <cell r="W681" t="str">
            <v>Evet</v>
          </cell>
          <cell r="X681" t="str">
            <v>ATAK ULAŞIM SAN.TİC.LTD.ŞTİ.</v>
          </cell>
          <cell r="AD681" t="str">
            <v>*Reset edildi</v>
          </cell>
          <cell r="AE681">
            <v>45804.5</v>
          </cell>
          <cell r="AG681" t="str">
            <v/>
          </cell>
          <cell r="AH681" t="str">
            <v/>
          </cell>
          <cell r="AI681" t="str">
            <v/>
          </cell>
          <cell r="AJ681" t="str">
            <v/>
          </cell>
          <cell r="AL681" t="str">
            <v/>
          </cell>
          <cell r="AM681" t="str">
            <v/>
          </cell>
          <cell r="AP681" t="str">
            <v/>
          </cell>
          <cell r="AQ681" t="str">
            <v/>
          </cell>
          <cell r="AT681" t="str">
            <v/>
          </cell>
          <cell r="AV681" t="str">
            <v/>
          </cell>
          <cell r="AW681" t="str">
            <v/>
          </cell>
          <cell r="AX681" t="str">
            <v/>
          </cell>
          <cell r="AZ681">
            <v>2</v>
          </cell>
          <cell r="BA681">
            <v>45805.541666666701</v>
          </cell>
        </row>
        <row r="682">
          <cell r="C682" t="str">
            <v>KAY5+6</v>
          </cell>
          <cell r="D682" t="str">
            <v>3879(8)</v>
          </cell>
          <cell r="E682" t="str">
            <v>MA</v>
          </cell>
          <cell r="F682">
            <v>95516</v>
          </cell>
          <cell r="G682" t="str">
            <v>BOZ-KAY5+6-FF-674</v>
          </cell>
          <cell r="H682">
            <v>45741.123611111099</v>
          </cell>
          <cell r="I682" t="str">
            <v>Hat/Line</v>
          </cell>
          <cell r="J682" t="str">
            <v>Müşteri</v>
          </cell>
          <cell r="L682" t="str">
            <v>HVAC Yolcu</v>
          </cell>
          <cell r="M682" t="str">
            <v>Kabin kliması yeterli ısıtma yapmıyor apclerde devrede</v>
          </cell>
          <cell r="N682" t="str">
            <v>Araç kontrol edildi. Isıtma yapıyor.</v>
          </cell>
          <cell r="P682" t="str">
            <v>D-Arıza değil</v>
          </cell>
          <cell r="Q682" t="str">
            <v>B(Servisten çekmeye etki eden arıza)</v>
          </cell>
          <cell r="R682" t="str">
            <v>N.A(Yaralanma yok)</v>
          </cell>
          <cell r="S682" t="str">
            <v>(III) Farklı Araçlarda Tekrarlayan Arıza</v>
          </cell>
          <cell r="U682" t="str">
            <v>Tedarikçi</v>
          </cell>
          <cell r="V682" t="str">
            <v>ELTESAN ELEKTRO MEKANİK SOĞUTMA SAN</v>
          </cell>
          <cell r="W682" t="str">
            <v>Evet</v>
          </cell>
          <cell r="X682" t="str">
            <v>ELTESAN ELEKTRO MEKANİK SOĞUTMA SAN</v>
          </cell>
          <cell r="AD682" t="str">
            <v>Ekipman yenisi ile değiştirildi</v>
          </cell>
          <cell r="AE682">
            <v>45740.208333333299</v>
          </cell>
          <cell r="AG682" t="str">
            <v/>
          </cell>
          <cell r="AH682" t="str">
            <v/>
          </cell>
          <cell r="AI682" t="str">
            <v/>
          </cell>
          <cell r="AJ682" t="str">
            <v/>
          </cell>
          <cell r="AL682" t="str">
            <v/>
          </cell>
          <cell r="AM682" t="str">
            <v/>
          </cell>
          <cell r="AP682" t="str">
            <v/>
          </cell>
          <cell r="AQ682" t="str">
            <v/>
          </cell>
          <cell r="AT682" t="str">
            <v/>
          </cell>
          <cell r="AV682" t="str">
            <v/>
          </cell>
          <cell r="AW682" t="str">
            <v/>
          </cell>
          <cell r="AX682" t="str">
            <v/>
          </cell>
          <cell r="AZ682">
            <v>2</v>
          </cell>
          <cell r="BA682">
            <v>45741.25</v>
          </cell>
        </row>
        <row r="683">
          <cell r="C683" t="str">
            <v>KAY5+6</v>
          </cell>
          <cell r="D683" t="str">
            <v>3881(10)</v>
          </cell>
          <cell r="E683" t="str">
            <v>MB</v>
          </cell>
          <cell r="F683">
            <v>92463</v>
          </cell>
          <cell r="G683" t="str">
            <v>BOZ-KAY5+6-FF-670</v>
          </cell>
          <cell r="H683">
            <v>45810.490277777797</v>
          </cell>
          <cell r="I683" t="str">
            <v>Hat/Line</v>
          </cell>
          <cell r="J683" t="str">
            <v>Müşteri</v>
          </cell>
          <cell r="L683" t="str">
            <v>HVAC Sürücü</v>
          </cell>
          <cell r="M683" t="str">
            <v>Kullanmakta olduğumuz 3881-b numaralı tramvay aracının sürekli bir şekilde klimasında aşırı soğuk gelmekte klimaların kontrol edilmesini ve düzenli olarak ayar yapılmasını talep ediyorum</v>
          </cell>
          <cell r="N683" t="str">
            <v>Kontrol edildi değerler normal araç ısıtma yapıyor</v>
          </cell>
          <cell r="P683" t="str">
            <v>C-Uyarı, sürüş devamlılığı</v>
          </cell>
          <cell r="Q683" t="str">
            <v>B(Servisten çekmeye etki eden arıza)</v>
          </cell>
          <cell r="R683" t="str">
            <v>N.A(Yaralanma yok)</v>
          </cell>
          <cell r="S683" t="str">
            <v>(II) Aynı Araçta Tekrarlayan Arıza</v>
          </cell>
          <cell r="U683" t="str">
            <v>Tedarikçi</v>
          </cell>
          <cell r="V683" t="str">
            <v>ELTESAN ELEKTRO MEKANİK SOĞUTMA SAN</v>
          </cell>
          <cell r="W683" t="str">
            <v>Evet</v>
          </cell>
          <cell r="X683" t="str">
            <v>ELTESAN ELEKTRO MEKANİK SOĞUTMA SAN</v>
          </cell>
          <cell r="AD683" t="str">
            <v>Ekipman yenisi ile değiştirildi</v>
          </cell>
          <cell r="AE683">
            <v>45809.541666666701</v>
          </cell>
          <cell r="AG683" t="str">
            <v/>
          </cell>
          <cell r="AH683" t="str">
            <v/>
          </cell>
          <cell r="AI683" t="str">
            <v/>
          </cell>
          <cell r="AJ683" t="str">
            <v/>
          </cell>
          <cell r="AL683" t="str">
            <v/>
          </cell>
          <cell r="AM683" t="str">
            <v/>
          </cell>
          <cell r="AP683" t="str">
            <v/>
          </cell>
          <cell r="AQ683" t="str">
            <v/>
          </cell>
          <cell r="AT683" t="str">
            <v/>
          </cell>
          <cell r="AV683" t="str">
            <v/>
          </cell>
          <cell r="AW683" t="str">
            <v/>
          </cell>
          <cell r="AX683" t="str">
            <v/>
          </cell>
          <cell r="AZ683">
            <v>1</v>
          </cell>
          <cell r="BA683">
            <v>46175.583333333299</v>
          </cell>
        </row>
        <row r="684">
          <cell r="C684" t="str">
            <v>KAY5+6</v>
          </cell>
          <cell r="D684" t="str">
            <v>3879(8)</v>
          </cell>
          <cell r="E684" t="str">
            <v>MB</v>
          </cell>
          <cell r="F684">
            <v>116826</v>
          </cell>
          <cell r="G684" t="str">
            <v>BOZ-KAY5+6-FF-675</v>
          </cell>
          <cell r="H684">
            <v>45833.534027777801</v>
          </cell>
          <cell r="I684" t="str">
            <v>Hat/Line</v>
          </cell>
          <cell r="J684" t="str">
            <v>Müşteri</v>
          </cell>
          <cell r="L684" t="str">
            <v>PA/PIS/CCTV</v>
          </cell>
          <cell r="M684" t="str">
            <v>17.06.2025 tarihinde gerçekleştirilen saha denetiminde saat 09:42 de 3879 nolu araçta kapı üstü bilgilendirmelerin aktif olmadığı tespit edilmiştir. Gerekli arıza müdahalesini yapalım.</v>
          </cell>
          <cell r="N684" t="str">
            <v>Araç resetlendi. Sorun giderildi.</v>
          </cell>
          <cell r="P684" t="str">
            <v>D-Arıza değil</v>
          </cell>
          <cell r="Q684" t="str">
            <v>B(Servisten çekmeye etki eden arıza)</v>
          </cell>
          <cell r="R684" t="str">
            <v>N.A(Yaralanma yok)</v>
          </cell>
          <cell r="S684" t="str">
            <v>(III) Farklı Araçlarda Tekrarlayan Arıza</v>
          </cell>
          <cell r="U684" t="str">
            <v>Tedarikçi</v>
          </cell>
          <cell r="V684" t="str">
            <v>ATAK ULAŞIM SAN.TİC.LTD.ŞTİ.</v>
          </cell>
          <cell r="W684" t="str">
            <v>Evet</v>
          </cell>
          <cell r="X684" t="str">
            <v>ATAK ULAŞIM SAN.TİC.LTD.ŞTİ.</v>
          </cell>
          <cell r="AD684" t="str">
            <v>*Reset edildi</v>
          </cell>
          <cell r="AE684">
            <v>45832.541666666701</v>
          </cell>
          <cell r="AG684" t="str">
            <v/>
          </cell>
          <cell r="AH684" t="str">
            <v/>
          </cell>
          <cell r="AI684" t="str">
            <v/>
          </cell>
          <cell r="AJ684" t="str">
            <v/>
          </cell>
          <cell r="AL684" t="str">
            <v/>
          </cell>
          <cell r="AM684" t="str">
            <v/>
          </cell>
          <cell r="AP684" t="str">
            <v/>
          </cell>
          <cell r="AQ684" t="str">
            <v/>
          </cell>
          <cell r="AT684" t="str">
            <v/>
          </cell>
          <cell r="AV684" t="str">
            <v/>
          </cell>
          <cell r="AW684" t="str">
            <v/>
          </cell>
          <cell r="AX684" t="str">
            <v/>
          </cell>
          <cell r="AZ684">
            <v>2</v>
          </cell>
          <cell r="BA684">
            <v>45833.583333333299</v>
          </cell>
        </row>
        <row r="685">
          <cell r="C685" t="str">
            <v>KAY5+6</v>
          </cell>
          <cell r="D685" t="str">
            <v>3875(4)</v>
          </cell>
          <cell r="E685" t="str">
            <v>MA</v>
          </cell>
          <cell r="F685">
            <v>111500</v>
          </cell>
          <cell r="G685" t="str">
            <v>BOZ-KAY5+6-FF-671</v>
          </cell>
          <cell r="H685">
            <v>45812.706944444399</v>
          </cell>
          <cell r="I685" t="str">
            <v>Hat/Line</v>
          </cell>
          <cell r="J685" t="str">
            <v>Müşteri</v>
          </cell>
          <cell r="L685" t="str">
            <v>Silecek</v>
          </cell>
          <cell r="M685" t="str">
            <v>Silecek çalışmıyor</v>
          </cell>
          <cell r="N685" t="str">
            <v>Arıza Ca kabine açılmış.Arıza CB kabindeydi.Silecek kolu somonu gevşediği için çalışmıyordu.somon sıkılandı silecek çalışıyor</v>
          </cell>
          <cell r="P685" t="str">
            <v>A-Sürüşü engeller</v>
          </cell>
          <cell r="Q685" t="str">
            <v>A(Hareket etmeyi engelleyen arıza)</v>
          </cell>
          <cell r="R685" t="str">
            <v>N.A(Yaralanma yok)</v>
          </cell>
          <cell r="S685" t="str">
            <v xml:space="preserve">(I) İlk Defa Karşılaşılan Arıza </v>
          </cell>
          <cell r="U685" t="str">
            <v>Tedarikçi</v>
          </cell>
          <cell r="V685" t="str">
            <v>DENİZLER OTOMOTİV SAN. VE TİC.LTD.Ş</v>
          </cell>
          <cell r="W685" t="str">
            <v>Evet</v>
          </cell>
          <cell r="X685" t="str">
            <v>DENİZLER OTOMOTİV SAN. VE TİC.LTD.Ş</v>
          </cell>
          <cell r="AD685" t="str">
            <v>Ekipman yenisi ile değiştirildi</v>
          </cell>
          <cell r="AE685">
            <v>45812.208333333299</v>
          </cell>
          <cell r="AG685" t="str">
            <v/>
          </cell>
          <cell r="AH685" t="str">
            <v/>
          </cell>
          <cell r="AI685" t="str">
            <v/>
          </cell>
          <cell r="AJ685" t="str">
            <v/>
          </cell>
          <cell r="AL685" t="str">
            <v/>
          </cell>
          <cell r="AM685" t="str">
            <v/>
          </cell>
          <cell r="AP685" t="str">
            <v/>
          </cell>
          <cell r="AQ685" t="str">
            <v/>
          </cell>
          <cell r="AT685" t="str">
            <v/>
          </cell>
          <cell r="AV685" t="str">
            <v/>
          </cell>
          <cell r="AW685" t="str">
            <v/>
          </cell>
          <cell r="AX685" t="str">
            <v/>
          </cell>
          <cell r="AZ685">
            <v>1</v>
          </cell>
          <cell r="BA685">
            <v>45813.25</v>
          </cell>
        </row>
        <row r="686">
          <cell r="C686" t="str">
            <v>KAY5+6</v>
          </cell>
          <cell r="D686" t="str">
            <v>3876(5)</v>
          </cell>
          <cell r="E686" t="str">
            <v>MA</v>
          </cell>
          <cell r="F686">
            <v>106657</v>
          </cell>
          <cell r="G686" t="str">
            <v>BOZ-KAY5+6-FF-676</v>
          </cell>
          <cell r="H686">
            <v>45642.877083333296</v>
          </cell>
          <cell r="I686" t="str">
            <v>Hat/Line</v>
          </cell>
          <cell r="J686" t="str">
            <v>Müşteri</v>
          </cell>
          <cell r="L686" t="str">
            <v/>
          </cell>
          <cell r="M686" t="str">
            <v>Makinist ve yolcu kliması devreye girmiyor.</v>
          </cell>
          <cell r="N686" t="str">
            <v>Makinist ve yolcu bölüm klimaları çalışmıyor arızası kontrol edildi. Araç resetlendi klimalar çalışıyor sorun yok.</v>
          </cell>
          <cell r="P686" t="str">
            <v>D-Arıza değil</v>
          </cell>
          <cell r="Q686" t="str">
            <v>B(Servisten çekmeye etki eden arıza)</v>
          </cell>
          <cell r="R686" t="str">
            <v>N.A(Yaralanma yok)</v>
          </cell>
          <cell r="S686" t="str">
            <v>(III) Farklı Araçlarda Tekrarlayan Arıza</v>
          </cell>
          <cell r="U686" t="str">
            <v>Tedarikçi</v>
          </cell>
          <cell r="V686" t="str">
            <v>ELTESAN ELEKTRO MEKANİK SOĞUTMA SAN</v>
          </cell>
          <cell r="W686" t="str">
            <v>Evet</v>
          </cell>
          <cell r="X686" t="str">
            <v>ELTESAN ELEKTRO MEKANİK SOĞUTMA SAN</v>
          </cell>
          <cell r="AD686" t="str">
            <v>*Reset edildi</v>
          </cell>
          <cell r="AE686">
            <v>45642.208333333299</v>
          </cell>
          <cell r="AG686" t="str">
            <v/>
          </cell>
          <cell r="AH686" t="str">
            <v/>
          </cell>
          <cell r="AI686" t="str">
            <v/>
          </cell>
          <cell r="AJ686" t="str">
            <v/>
          </cell>
          <cell r="AL686" t="str">
            <v/>
          </cell>
          <cell r="AM686" t="str">
            <v/>
          </cell>
          <cell r="AP686" t="str">
            <v/>
          </cell>
          <cell r="AQ686" t="str">
            <v/>
          </cell>
          <cell r="AT686" t="str">
            <v/>
          </cell>
          <cell r="AV686" t="str">
            <v/>
          </cell>
          <cell r="AW686" t="str">
            <v/>
          </cell>
          <cell r="AX686" t="str">
            <v/>
          </cell>
          <cell r="AZ686">
            <v>2</v>
          </cell>
          <cell r="BA686">
            <v>45643.25</v>
          </cell>
        </row>
        <row r="687">
          <cell r="C687" t="str">
            <v>KAY5+6</v>
          </cell>
          <cell r="D687" t="str">
            <v>3881(10)</v>
          </cell>
          <cell r="E687" t="str">
            <v>MA</v>
          </cell>
          <cell r="F687">
            <v>10350</v>
          </cell>
          <cell r="G687" t="str">
            <v>BOZ-KAY5+6-FF-672</v>
          </cell>
          <cell r="H687">
            <v>45430.2590277778</v>
          </cell>
          <cell r="I687" t="str">
            <v>Hat/Line</v>
          </cell>
          <cell r="J687" t="str">
            <v>Müşteri</v>
          </cell>
          <cell r="L687" t="str">
            <v>HVAC Sürücü</v>
          </cell>
          <cell r="M687" t="str">
            <v>Kabin kliması soğutma yapmıyor</v>
          </cell>
          <cell r="N687" t="str">
            <v>Kabin sensör modifikasyonu yapıldı</v>
          </cell>
          <cell r="P687" t="str">
            <v>C-Uyarı, sürüş devamlılığı</v>
          </cell>
          <cell r="Q687" t="str">
            <v>B(Servisten çekmeye etki eden arıza)</v>
          </cell>
          <cell r="R687" t="str">
            <v>N.A(Yaralanma yok)</v>
          </cell>
          <cell r="S687" t="str">
            <v>(III) Farklı Araçlarda Tekrarlayan Arıza</v>
          </cell>
          <cell r="U687" t="str">
            <v>Tedarikçi</v>
          </cell>
          <cell r="V687" t="str">
            <v>ELTESAN ELEKTRO MEKANİK SOĞUTMA SAN</v>
          </cell>
          <cell r="W687" t="str">
            <v>Evet</v>
          </cell>
          <cell r="X687" t="str">
            <v>ELTESAN ELEKTRO MEKANİK SOĞUTMA SAN</v>
          </cell>
          <cell r="AD687" t="str">
            <v>Ekipman yenisi ile değiştirildi</v>
          </cell>
          <cell r="AE687">
            <v>45429.291666666701</v>
          </cell>
          <cell r="AG687" t="str">
            <v/>
          </cell>
          <cell r="AH687" t="str">
            <v/>
          </cell>
          <cell r="AI687" t="str">
            <v/>
          </cell>
          <cell r="AJ687" t="str">
            <v/>
          </cell>
          <cell r="AL687" t="str">
            <v/>
          </cell>
          <cell r="AM687" t="str">
            <v/>
          </cell>
          <cell r="AP687" t="str">
            <v/>
          </cell>
          <cell r="AQ687" t="str">
            <v/>
          </cell>
          <cell r="AT687" t="str">
            <v/>
          </cell>
          <cell r="AV687" t="str">
            <v/>
          </cell>
          <cell r="AW687" t="str">
            <v/>
          </cell>
          <cell r="AX687" t="str">
            <v/>
          </cell>
          <cell r="AZ687">
            <v>2</v>
          </cell>
          <cell r="BA687">
            <v>45795.375</v>
          </cell>
        </row>
        <row r="688">
          <cell r="C688" t="str">
            <v>KAY5+6</v>
          </cell>
          <cell r="D688" t="str">
            <v>3876(5)</v>
          </cell>
          <cell r="E688" t="str">
            <v>MA</v>
          </cell>
          <cell r="F688">
            <v>97550</v>
          </cell>
          <cell r="G688" t="str">
            <v>BOZ-KAY5+6-FF-673</v>
          </cell>
          <cell r="H688">
            <v>45601.875</v>
          </cell>
          <cell r="I688" t="str">
            <v>Hat/Line</v>
          </cell>
          <cell r="J688" t="str">
            <v>Müşteri</v>
          </cell>
          <cell r="L688" t="str">
            <v>HVAC Sürücü</v>
          </cell>
          <cell r="M688" t="str">
            <v>yolcu bölümü ve cb kabin klimaları kısa süreli çalışıp geri duruyor</v>
          </cell>
          <cell r="N688" t="str">
            <v>Araç resetlendi</v>
          </cell>
          <cell r="P688" t="str">
            <v>C-Uyarı, sürüş devamlılığı</v>
          </cell>
          <cell r="Q688" t="str">
            <v>B(Servisten çekmeye etki eden arıza)</v>
          </cell>
          <cell r="R688" t="str">
            <v>N.A(Yaralanma yok)</v>
          </cell>
          <cell r="S688" t="str">
            <v>(III) Farklı Araçlarda Tekrarlayan Arıza</v>
          </cell>
          <cell r="U688" t="str">
            <v>Tedarikçi</v>
          </cell>
          <cell r="V688" t="str">
            <v>ELTESAN ELEKTRO MEKANİK SOĞUTMA SAN</v>
          </cell>
          <cell r="W688" t="str">
            <v>Evet</v>
          </cell>
          <cell r="X688" t="str">
            <v>ELTESAN ELEKTRO MEKANİK SOĞUTMA SAN</v>
          </cell>
          <cell r="AD688" t="str">
            <v>Ekipman yenisi ile değiştirildi</v>
          </cell>
          <cell r="AE688">
            <v>45601.208333333299</v>
          </cell>
          <cell r="AG688" t="str">
            <v/>
          </cell>
          <cell r="AH688" t="str">
            <v/>
          </cell>
          <cell r="AI688" t="str">
            <v/>
          </cell>
          <cell r="AJ688" t="str">
            <v/>
          </cell>
          <cell r="AL688" t="str">
            <v/>
          </cell>
          <cell r="AM688" t="str">
            <v/>
          </cell>
          <cell r="AP688" t="str">
            <v/>
          </cell>
          <cell r="AQ688" t="str">
            <v/>
          </cell>
          <cell r="AT688" t="str">
            <v/>
          </cell>
          <cell r="AV688" t="str">
            <v/>
          </cell>
          <cell r="AW688" t="str">
            <v/>
          </cell>
          <cell r="AX688" t="str">
            <v/>
          </cell>
          <cell r="AZ688" t="str">
            <v/>
          </cell>
          <cell r="BA688">
            <v>45602.25</v>
          </cell>
        </row>
        <row r="689">
          <cell r="C689" t="str">
            <v>KAY5+6</v>
          </cell>
          <cell r="D689" t="str">
            <v>3882(11)</v>
          </cell>
          <cell r="E689" t="str">
            <v>MA</v>
          </cell>
          <cell r="F689">
            <v>35150</v>
          </cell>
          <cell r="G689" t="str">
            <v>BOZ-KAY5+6-FF-674</v>
          </cell>
          <cell r="H689">
            <v>45602.163888888899</v>
          </cell>
          <cell r="I689" t="str">
            <v>Hat/Line</v>
          </cell>
          <cell r="J689" t="str">
            <v>Müşteri</v>
          </cell>
          <cell r="L689" t="str">
            <v>HVAC Sürücü</v>
          </cell>
          <cell r="M689" t="str">
            <v>CA Kabin klimalar soğuk üflüyor</v>
          </cell>
          <cell r="N689" t="str">
            <v>Mastercard resetlendi,ısıtma yapıyor</v>
          </cell>
          <cell r="P689" t="str">
            <v>C-Uyarı, sürüş devamlılığı</v>
          </cell>
          <cell r="Q689" t="str">
            <v>B(Servisten çekmeye etki eden arıza)</v>
          </cell>
          <cell r="R689" t="str">
            <v>N.A(Yaralanma yok)</v>
          </cell>
          <cell r="S689" t="str">
            <v>(III) Farklı Araçlarda Tekrarlayan Arıza</v>
          </cell>
          <cell r="U689" t="str">
            <v>Tedarikçi</v>
          </cell>
          <cell r="V689" t="str">
            <v>ELTESAN ELEKTRO MEKANİK SOĞUTMA SAN</v>
          </cell>
          <cell r="W689" t="str">
            <v>Evet</v>
          </cell>
          <cell r="X689" t="str">
            <v>ELTESAN ELEKTRO MEKANİK SOĞUTMA SAN</v>
          </cell>
          <cell r="AD689" t="str">
            <v>*Reset edildi</v>
          </cell>
          <cell r="AE689">
            <v>45601.208333333299</v>
          </cell>
          <cell r="AG689" t="str">
            <v/>
          </cell>
          <cell r="AH689" t="str">
            <v/>
          </cell>
          <cell r="AI689" t="str">
            <v/>
          </cell>
          <cell r="AJ689" t="str">
            <v/>
          </cell>
          <cell r="AL689" t="str">
            <v/>
          </cell>
          <cell r="AM689" t="str">
            <v/>
          </cell>
          <cell r="AP689" t="str">
            <v/>
          </cell>
          <cell r="AQ689" t="str">
            <v/>
          </cell>
          <cell r="AT689" t="str">
            <v/>
          </cell>
          <cell r="AV689" t="str">
            <v/>
          </cell>
          <cell r="AW689" t="str">
            <v/>
          </cell>
          <cell r="AX689" t="str">
            <v/>
          </cell>
          <cell r="AZ689">
            <v>1</v>
          </cell>
          <cell r="BA689">
            <v>45602.291666666701</v>
          </cell>
        </row>
        <row r="690">
          <cell r="C690" t="str">
            <v>KAY5+6</v>
          </cell>
          <cell r="D690" t="str">
            <v>3882(11)</v>
          </cell>
          <cell r="E690" t="str">
            <v>MA</v>
          </cell>
          <cell r="F690">
            <v>31580</v>
          </cell>
          <cell r="G690" t="str">
            <v>BOZ-KAY5+6-FF-677</v>
          </cell>
          <cell r="H690">
            <v>45589.161805555603</v>
          </cell>
          <cell r="I690" t="str">
            <v>Hat/Line</v>
          </cell>
          <cell r="J690" t="str">
            <v>Müşteri</v>
          </cell>
          <cell r="L690" t="str">
            <v>HVAC Sürücü</v>
          </cell>
          <cell r="M690" t="str">
            <v>Ca kabin kliması ısıtma yapmıyor.3881ve 3882 nolu araçların p bölümü yolcu bölümüde ısıtma yapmıyor soğuk</v>
          </cell>
          <cell r="N690" t="str">
            <v>Aracın mastercardları resetlendi</v>
          </cell>
          <cell r="P690" t="str">
            <v>C-Uyarı, sürüş devamlılığı</v>
          </cell>
          <cell r="Q690" t="str">
            <v>B(Servisten çekmeye etki eden arıza)</v>
          </cell>
          <cell r="R690" t="str">
            <v>N.A(Yaralanma yok)</v>
          </cell>
          <cell r="S690" t="str">
            <v>(III) Farklı Araçlarda Tekrarlayan Arıza</v>
          </cell>
          <cell r="U690" t="str">
            <v>Tedarikçi</v>
          </cell>
          <cell r="V690" t="str">
            <v>ELTESAN ELEKTRO MEKANİK SOĞUTMA SAN</v>
          </cell>
          <cell r="W690" t="str">
            <v>Evet</v>
          </cell>
          <cell r="X690" t="str">
            <v>ELTESAN ELEKTRO MEKANİK SOĞUTMA SAN</v>
          </cell>
          <cell r="AD690" t="str">
            <v>*Reset edildi</v>
          </cell>
          <cell r="AE690">
            <v>45588.208333333299</v>
          </cell>
          <cell r="AG690" t="str">
            <v/>
          </cell>
          <cell r="AH690" t="str">
            <v/>
          </cell>
          <cell r="AI690" t="str">
            <v/>
          </cell>
          <cell r="AJ690" t="str">
            <v/>
          </cell>
          <cell r="AL690" t="str">
            <v/>
          </cell>
          <cell r="AM690" t="str">
            <v/>
          </cell>
          <cell r="AP690" t="str">
            <v/>
          </cell>
          <cell r="AQ690" t="str">
            <v/>
          </cell>
          <cell r="AT690" t="str">
            <v/>
          </cell>
          <cell r="AV690" t="str">
            <v/>
          </cell>
          <cell r="AW690" t="str">
            <v/>
          </cell>
          <cell r="AX690" t="str">
            <v/>
          </cell>
          <cell r="AZ690">
            <v>1</v>
          </cell>
          <cell r="BA690">
            <v>45589.333333333299</v>
          </cell>
        </row>
        <row r="691">
          <cell r="C691" t="str">
            <v>KAY5+6</v>
          </cell>
          <cell r="D691" t="str">
            <v>3874(3)</v>
          </cell>
          <cell r="E691" t="str">
            <v>MA</v>
          </cell>
          <cell r="F691">
            <v>110602</v>
          </cell>
          <cell r="G691" t="str">
            <v>BOZ-KAY5+6-FF-678</v>
          </cell>
          <cell r="H691">
            <v>45628.123611111099</v>
          </cell>
          <cell r="I691" t="str">
            <v>Hat/Line</v>
          </cell>
          <cell r="J691" t="str">
            <v>Müşteri</v>
          </cell>
          <cell r="L691" t="str">
            <v>HVAC Sürücü</v>
          </cell>
          <cell r="M691" t="str">
            <v>Makinist kabini ve yolcu bölümü soğuk</v>
          </cell>
          <cell r="N691" t="str">
            <v>Araç resetlendi</v>
          </cell>
          <cell r="P691" t="str">
            <v>C-Uyarı, sürüş devamlılığı</v>
          </cell>
          <cell r="Q691" t="str">
            <v>B(Servisten çekmeye etki eden arıza)</v>
          </cell>
          <cell r="R691" t="str">
            <v>N.A(Yaralanma yok)</v>
          </cell>
          <cell r="S691" t="str">
            <v>(III) Farklı Araçlarda Tekrarlayan Arıza</v>
          </cell>
          <cell r="U691" t="str">
            <v>Tedarikçi</v>
          </cell>
          <cell r="V691" t="str">
            <v>ELTESAN ELEKTRO MEKANİK SOĞUTMA SAN</v>
          </cell>
          <cell r="W691" t="str">
            <v>Evet</v>
          </cell>
          <cell r="X691" t="str">
            <v>ELTESAN ELEKTRO MEKANİK SOĞUTMA SAN</v>
          </cell>
          <cell r="AD691" t="str">
            <v>*Reset edildi</v>
          </cell>
          <cell r="AE691">
            <v>45627.208333333299</v>
          </cell>
          <cell r="AG691" t="str">
            <v/>
          </cell>
          <cell r="AH691" t="str">
            <v/>
          </cell>
          <cell r="AI691" t="str">
            <v/>
          </cell>
          <cell r="AJ691" t="str">
            <v/>
          </cell>
          <cell r="AL691" t="str">
            <v/>
          </cell>
          <cell r="AM691" t="str">
            <v/>
          </cell>
          <cell r="AP691" t="str">
            <v/>
          </cell>
          <cell r="AQ691" t="str">
            <v/>
          </cell>
          <cell r="AT691" t="str">
            <v/>
          </cell>
          <cell r="AV691" t="str">
            <v/>
          </cell>
          <cell r="AW691" t="str">
            <v/>
          </cell>
          <cell r="AX691" t="str">
            <v/>
          </cell>
          <cell r="AZ691">
            <v>1</v>
          </cell>
          <cell r="BA691">
            <v>45628.25</v>
          </cell>
        </row>
        <row r="692">
          <cell r="C692" t="str">
            <v>KAY5+6</v>
          </cell>
          <cell r="D692" t="str">
            <v>3874(3)</v>
          </cell>
          <cell r="E692" t="str">
            <v>MB</v>
          </cell>
          <cell r="F692">
            <v>110620</v>
          </cell>
          <cell r="G692" t="str">
            <v>BOZ-KAY5+6-FF-679</v>
          </cell>
          <cell r="H692" t="str">
            <v/>
          </cell>
          <cell r="I692" t="str">
            <v>Hat/Line</v>
          </cell>
          <cell r="J692" t="str">
            <v>Müşteri</v>
          </cell>
          <cell r="L692" t="str">
            <v>HVAC Sürücü</v>
          </cell>
          <cell r="M692" t="str">
            <v>Kabin soğuk</v>
          </cell>
          <cell r="N692" t="str">
            <v>Sensör(kabin içi) modifikasyonu yapıldı</v>
          </cell>
          <cell r="P692" t="str">
            <v>C-Uyarı, sürüş devamlılığı</v>
          </cell>
          <cell r="Q692" t="str">
            <v>B(Servisten çekmeye etki eden arıza)</v>
          </cell>
          <cell r="R692" t="str">
            <v>N.A(Yaralanma yok)</v>
          </cell>
          <cell r="S692" t="str">
            <v>(III) Farklı Araçlarda Tekrarlayan Arıza</v>
          </cell>
          <cell r="U692" t="str">
            <v>Tedarikçi</v>
          </cell>
          <cell r="V692" t="str">
            <v>ELTESAN ELEKTRO MEKANİK SOĞUTMA SAN</v>
          </cell>
          <cell r="W692" t="str">
            <v>Evet</v>
          </cell>
          <cell r="X692" t="str">
            <v>ELTESAN ELEKTRO MEKANİK SOĞUTMA SAN</v>
          </cell>
          <cell r="AD692" t="str">
            <v>Yazılım tekrar yüklendi</v>
          </cell>
          <cell r="AE692">
            <v>45628.208333333299</v>
          </cell>
          <cell r="AG692" t="str">
            <v/>
          </cell>
          <cell r="AH692" t="str">
            <v/>
          </cell>
          <cell r="AI692" t="str">
            <v/>
          </cell>
          <cell r="AJ692" t="str">
            <v/>
          </cell>
          <cell r="AL692" t="str">
            <v/>
          </cell>
          <cell r="AM692" t="str">
            <v/>
          </cell>
          <cell r="AP692" t="str">
            <v/>
          </cell>
          <cell r="AQ692" t="str">
            <v/>
          </cell>
          <cell r="AT692" t="str">
            <v/>
          </cell>
          <cell r="AV692" t="str">
            <v/>
          </cell>
          <cell r="AW692" t="str">
            <v/>
          </cell>
          <cell r="AX692" t="str">
            <v/>
          </cell>
          <cell r="AZ692">
            <v>2</v>
          </cell>
          <cell r="BA692">
            <v>45629.333333333299</v>
          </cell>
        </row>
        <row r="693">
          <cell r="C693" t="str">
            <v>KAY5+6</v>
          </cell>
          <cell r="D693" t="str">
            <v>3875(4)</v>
          </cell>
          <cell r="E693" t="str">
            <v>MB</v>
          </cell>
          <cell r="F693">
            <v>83612</v>
          </cell>
          <cell r="G693" t="str">
            <v>BOZ-KAY5+6-FF-680</v>
          </cell>
          <cell r="H693">
            <v>45651.273611111101</v>
          </cell>
          <cell r="I693" t="str">
            <v>Hat/Line</v>
          </cell>
          <cell r="J693" t="str">
            <v>Müşteri</v>
          </cell>
          <cell r="L693" t="str">
            <v>PA/PIS/CCTV</v>
          </cell>
          <cell r="M693" t="str">
            <v>2 adet kapı üstü ekran çalışmamaktadır.</v>
          </cell>
          <cell r="N693" t="str">
            <v>Kapı üstü ekranlar çalışmadığı için kapı üstü ekran bilgisayarı resetlendi. Arıza giderildi.</v>
          </cell>
          <cell r="P693" t="str">
            <v>D-Arıza değil</v>
          </cell>
          <cell r="Q693" t="str">
            <v>B(Servisten çekmeye etki eden arıza)</v>
          </cell>
          <cell r="R693" t="str">
            <v>N.A(Yaralanma yok)</v>
          </cell>
          <cell r="S693" t="str">
            <v>(III) Farklı Araçlarda Tekrarlayan Arıza</v>
          </cell>
          <cell r="U693" t="str">
            <v>Tedarikçi</v>
          </cell>
          <cell r="V693" t="str">
            <v>ATAK ULAŞIM SAN.TİC.LTD.ŞTİ.</v>
          </cell>
          <cell r="W693" t="str">
            <v>Evet</v>
          </cell>
          <cell r="X693" t="str">
            <v>ATAK ULAŞIM SAN.TİC.LTD.ŞTİ.</v>
          </cell>
          <cell r="AD693" t="str">
            <v>*Reset edildi</v>
          </cell>
          <cell r="AE693">
            <v>45650.291666666701</v>
          </cell>
          <cell r="AG693" t="str">
            <v/>
          </cell>
          <cell r="AH693" t="str">
            <v/>
          </cell>
          <cell r="AI693" t="str">
            <v/>
          </cell>
          <cell r="AJ693" t="str">
            <v/>
          </cell>
          <cell r="AL693" t="str">
            <v/>
          </cell>
          <cell r="AM693" t="str">
            <v/>
          </cell>
          <cell r="AP693" t="str">
            <v/>
          </cell>
          <cell r="AQ693" t="str">
            <v/>
          </cell>
          <cell r="AT693" t="str">
            <v/>
          </cell>
          <cell r="AV693" t="str">
            <v/>
          </cell>
          <cell r="AW693" t="str">
            <v/>
          </cell>
          <cell r="AX693" t="str">
            <v/>
          </cell>
          <cell r="AZ693">
            <v>2</v>
          </cell>
          <cell r="BA693">
            <v>45651.333333333299</v>
          </cell>
        </row>
        <row r="694">
          <cell r="C694" t="str">
            <v>KAY5+6</v>
          </cell>
          <cell r="D694" t="str">
            <v>3882(11)</v>
          </cell>
          <cell r="E694" t="str">
            <v>MB</v>
          </cell>
          <cell r="F694">
            <v>42846</v>
          </cell>
          <cell r="G694" t="str">
            <v>BOZ-KAY5+6-FF-681</v>
          </cell>
          <cell r="H694">
            <v>45635.276388888902</v>
          </cell>
          <cell r="I694" t="str">
            <v>Hat/Line</v>
          </cell>
          <cell r="J694" t="str">
            <v>Müşteri</v>
          </cell>
          <cell r="L694" t="str">
            <v>PA/PIS/CCTV</v>
          </cell>
          <cell r="M694" t="str">
            <v>04.12.2024 16.08 tarihinde gerçekleştirilen saha denetiminde 3882 numaralı araçta kapı üstü ve reklam ekranlarının çalışmadığı tespit edilmiştir.</v>
          </cell>
          <cell r="N694" t="str">
            <v>Kontrol edildi. Problem görülmedi.</v>
          </cell>
          <cell r="P694" t="str">
            <v>D-Arıza değil</v>
          </cell>
          <cell r="Q694" t="str">
            <v>B(Servisten çekmeye etki eden arıza)</v>
          </cell>
          <cell r="R694" t="str">
            <v>N.A(Yaralanma yok)</v>
          </cell>
          <cell r="S694" t="str">
            <v>(III) Farklı Araçlarda Tekrarlayan Arıza</v>
          </cell>
          <cell r="U694" t="str">
            <v>Tedarikçi</v>
          </cell>
          <cell r="V694" t="str">
            <v>ATAK ULAŞIM SAN.TİC.LTD.ŞTİ.</v>
          </cell>
          <cell r="W694" t="str">
            <v>Evet</v>
          </cell>
          <cell r="X694" t="str">
            <v>ATAK ULAŞIM SAN.TİC.LTD.ŞTİ.</v>
          </cell>
          <cell r="AD694" t="str">
            <v>*Reset edildi</v>
          </cell>
          <cell r="AE694">
            <v>45634.291666666701</v>
          </cell>
          <cell r="AG694" t="str">
            <v/>
          </cell>
          <cell r="AH694" t="str">
            <v/>
          </cell>
          <cell r="AI694" t="str">
            <v/>
          </cell>
          <cell r="AJ694" t="str">
            <v/>
          </cell>
          <cell r="AL694" t="str">
            <v/>
          </cell>
          <cell r="AM694" t="str">
            <v/>
          </cell>
          <cell r="AP694" t="str">
            <v/>
          </cell>
          <cell r="AQ694" t="str">
            <v/>
          </cell>
          <cell r="AT694" t="str">
            <v/>
          </cell>
          <cell r="AV694" t="str">
            <v/>
          </cell>
          <cell r="AW694" t="str">
            <v/>
          </cell>
          <cell r="AX694" t="str">
            <v/>
          </cell>
          <cell r="AZ694">
            <v>2</v>
          </cell>
          <cell r="BA694">
            <v>45635.333333333299</v>
          </cell>
        </row>
        <row r="695">
          <cell r="C695" t="str">
            <v>KAY5+6</v>
          </cell>
          <cell r="D695" t="str">
            <v>3879(8)</v>
          </cell>
          <cell r="E695" t="str">
            <v>MB</v>
          </cell>
          <cell r="F695">
            <v>100124</v>
          </cell>
          <cell r="G695" t="str">
            <v>BOZ-KAY5+6-FF-682</v>
          </cell>
          <cell r="H695">
            <v>45758.777777777803</v>
          </cell>
          <cell r="I695" t="str">
            <v>Hat/Line</v>
          </cell>
          <cell r="J695" t="str">
            <v>Müşteri</v>
          </cell>
          <cell r="L695" t="str">
            <v>HVAC Yolcu</v>
          </cell>
          <cell r="M695" t="str">
            <v>Yolcu bölümü klimaları ısıtma yapmıyor. Araç ve sigorta resetlendi düzelme olmadı yolcu bölümü soğuk.</v>
          </cell>
          <cell r="N695" t="str">
            <v>Araç B tarafı dış sıcaklık görmüyordu resetlendi düzeldi araç ısıtma yapıyor.</v>
          </cell>
          <cell r="P695" t="str">
            <v>D-Arıza değil</v>
          </cell>
          <cell r="Q695" t="str">
            <v>B(Servisten çekmeye etki eden arıza)</v>
          </cell>
          <cell r="R695" t="str">
            <v>N.A(Yaralanma yok)</v>
          </cell>
          <cell r="S695" t="str">
            <v>(III) Farklı Araçlarda Tekrarlayan Arıza</v>
          </cell>
          <cell r="U695" t="str">
            <v>Tedarikçi</v>
          </cell>
          <cell r="V695" t="str">
            <v>ELTESAN ELEKTRO MEKANİK SOĞUTMA SAN</v>
          </cell>
          <cell r="W695" t="str">
            <v>Evet</v>
          </cell>
          <cell r="X695" t="str">
            <v>ELTESAN ELEKTRO MEKANİK SOĞUTMA SAN</v>
          </cell>
          <cell r="AD695" t="str">
            <v>*Reset edildi</v>
          </cell>
          <cell r="AE695">
            <v>45758.208333333299</v>
          </cell>
          <cell r="AG695" t="str">
            <v/>
          </cell>
          <cell r="AH695" t="str">
            <v/>
          </cell>
          <cell r="AI695" t="str">
            <v/>
          </cell>
          <cell r="AJ695" t="str">
            <v/>
          </cell>
          <cell r="AL695" t="str">
            <v/>
          </cell>
          <cell r="AM695" t="str">
            <v/>
          </cell>
          <cell r="AP695" t="str">
            <v/>
          </cell>
          <cell r="AQ695" t="str">
            <v/>
          </cell>
          <cell r="AT695" t="str">
            <v/>
          </cell>
          <cell r="AV695" t="str">
            <v/>
          </cell>
          <cell r="AW695" t="str">
            <v/>
          </cell>
          <cell r="AX695" t="str">
            <v/>
          </cell>
          <cell r="AZ695">
            <v>1</v>
          </cell>
          <cell r="BA695">
            <v>45759.291666666701</v>
          </cell>
        </row>
        <row r="696">
          <cell r="C696" t="str">
            <v>KAY5+6</v>
          </cell>
          <cell r="D696" t="str">
            <v>3873(2)</v>
          </cell>
          <cell r="E696" t="str">
            <v>MA</v>
          </cell>
          <cell r="F696">
            <v>141077</v>
          </cell>
          <cell r="G696" t="str">
            <v>BOZ-KAY5+6-FF-683</v>
          </cell>
          <cell r="H696">
            <v>45747.652083333298</v>
          </cell>
          <cell r="I696" t="str">
            <v>Hat/Line</v>
          </cell>
          <cell r="J696" t="str">
            <v>Müşteri</v>
          </cell>
          <cell r="L696" t="str">
            <v>Silecek</v>
          </cell>
          <cell r="M696" t="str">
            <v>Silecek ortada kalıyor.</v>
          </cell>
          <cell r="N696" t="str">
            <v>Silecek arızası kontrol edildi. Ayarı yapıldı. Test edildi herhangi bir sorun görülmedi.</v>
          </cell>
          <cell r="P696" t="str">
            <v>D-Arıza değil</v>
          </cell>
          <cell r="Q696" t="str">
            <v>A(Hareket etmeyi engelleyen arıza)</v>
          </cell>
          <cell r="R696" t="str">
            <v>N.A(Yaralanma yok)</v>
          </cell>
          <cell r="S696" t="str">
            <v>(III) Farklı Araçlarda Tekrarlayan Arıza</v>
          </cell>
          <cell r="U696" t="str">
            <v>Tedarikçi</v>
          </cell>
          <cell r="V696" t="str">
            <v>DENİZLER OTOMOTİV SAN. VE TİC.LTD.Ş</v>
          </cell>
          <cell r="W696" t="str">
            <v>Evet</v>
          </cell>
          <cell r="X696" t="str">
            <v>DENİZLER OTOMOTİV SAN. VE TİC.LTD.Ş</v>
          </cell>
          <cell r="AD696" t="str">
            <v>Ekipman yenisi ile değiştirildi</v>
          </cell>
          <cell r="AE696">
            <v>45746.666666666701</v>
          </cell>
          <cell r="AG696" t="str">
            <v/>
          </cell>
          <cell r="AH696" t="str">
            <v/>
          </cell>
          <cell r="AI696" t="str">
            <v/>
          </cell>
          <cell r="AJ696" t="str">
            <v/>
          </cell>
          <cell r="AL696" t="str">
            <v/>
          </cell>
          <cell r="AM696" t="str">
            <v/>
          </cell>
          <cell r="AP696" t="str">
            <v/>
          </cell>
          <cell r="AQ696" t="str">
            <v/>
          </cell>
          <cell r="AT696" t="str">
            <v/>
          </cell>
          <cell r="AV696" t="str">
            <v/>
          </cell>
          <cell r="AW696" t="str">
            <v/>
          </cell>
          <cell r="AX696" t="str">
            <v/>
          </cell>
          <cell r="AZ696">
            <v>2</v>
          </cell>
          <cell r="BA696">
            <v>45747.708333333299</v>
          </cell>
        </row>
        <row r="697">
          <cell r="C697" t="str">
            <v>KAY5+6</v>
          </cell>
          <cell r="D697" t="str">
            <v>3872(1)</v>
          </cell>
          <cell r="E697" t="str">
            <v>MB</v>
          </cell>
          <cell r="F697">
            <v>125483</v>
          </cell>
          <cell r="G697" t="str">
            <v>BOZ-KAY5+6-FF-684</v>
          </cell>
          <cell r="H697">
            <v>45770.686111111099</v>
          </cell>
          <cell r="I697" t="str">
            <v>Hat/Line</v>
          </cell>
          <cell r="J697" t="str">
            <v>Müşteri</v>
          </cell>
          <cell r="L697" t="str">
            <v>Aydınlatma İç</v>
          </cell>
          <cell r="M697" t="str">
            <v>MB yolcu bölümü aydınlatmaları yanmıyor.</v>
          </cell>
          <cell r="N697" t="str">
            <v>KC-K03 rölesi kontağı bozulmuş değişim yapıldı</v>
          </cell>
          <cell r="P697" t="str">
            <v>D-Arıza değil</v>
          </cell>
          <cell r="Q697" t="str">
            <v>B(Servisten çekmeye etki eden arıza)</v>
          </cell>
          <cell r="R697" t="str">
            <v>N.A(Yaralanma yok)</v>
          </cell>
          <cell r="S697" t="str">
            <v xml:space="preserve">(I) İlk Defa Karşılaşılan Arıza </v>
          </cell>
          <cell r="U697" t="str">
            <v>Tedarikçi</v>
          </cell>
          <cell r="V697" t="str">
            <v>ERA ELEKTRONIK SANAYİ VE TİCARET A.</v>
          </cell>
          <cell r="W697" t="str">
            <v>Evet</v>
          </cell>
          <cell r="X697" t="str">
            <v>ERA ELEKTRONIK SANAYİ VE TİCARET A.</v>
          </cell>
          <cell r="AD697" t="str">
            <v>Ekipman yenisi ile değiştirildi</v>
          </cell>
          <cell r="AE697">
            <v>45770.208333333299</v>
          </cell>
          <cell r="AG697" t="str">
            <v/>
          </cell>
          <cell r="AH697" t="str">
            <v/>
          </cell>
          <cell r="AI697" t="str">
            <v/>
          </cell>
          <cell r="AJ697" t="str">
            <v/>
          </cell>
          <cell r="AL697" t="str">
            <v/>
          </cell>
          <cell r="AM697" t="str">
            <v/>
          </cell>
          <cell r="AP697" t="str">
            <v/>
          </cell>
          <cell r="AQ697" t="str">
            <v/>
          </cell>
          <cell r="AT697" t="str">
            <v/>
          </cell>
          <cell r="AV697" t="str">
            <v/>
          </cell>
          <cell r="AW697" t="str">
            <v/>
          </cell>
          <cell r="AX697" t="str">
            <v/>
          </cell>
          <cell r="AZ697">
            <v>2</v>
          </cell>
          <cell r="BA697">
            <v>45771.333333333299</v>
          </cell>
        </row>
        <row r="698">
          <cell r="C698" t="str">
            <v>KAY5+6</v>
          </cell>
          <cell r="D698" t="str">
            <v>3872(1)</v>
          </cell>
          <cell r="E698" t="str">
            <v>MB</v>
          </cell>
          <cell r="F698">
            <v>119623</v>
          </cell>
          <cell r="G698" t="str">
            <v>BOZ-KAY5+6-FF-685</v>
          </cell>
          <cell r="H698">
            <v>45737.746527777803</v>
          </cell>
          <cell r="I698" t="str">
            <v>Hat/Line</v>
          </cell>
          <cell r="J698" t="str">
            <v>Müşteri</v>
          </cell>
          <cell r="L698" t="str">
            <v>Aydınlatma Dış</v>
          </cell>
          <cell r="M698" t="str">
            <v>3872 nolu araç kabin CB sellektör butonuna basıldığında farlar kapanıyor far açma butonun farlar kapatılıp tekrar açıldıktan sonra farlar yanmaya başlıyor.</v>
          </cell>
          <cell r="N698" t="str">
            <v>KB-K01 röle değişimi yapıldı.</v>
          </cell>
          <cell r="P698" t="str">
            <v>D-Arıza değil</v>
          </cell>
          <cell r="Q698" t="str">
            <v>B(Servisten çekmeye etki eden arıza)</v>
          </cell>
          <cell r="R698" t="str">
            <v>N.A(Yaralanma yok)</v>
          </cell>
          <cell r="S698" t="str">
            <v xml:space="preserve">(I) İlk Defa Karşılaşılan Arıza </v>
          </cell>
          <cell r="U698" t="str">
            <v>Tedarikçi</v>
          </cell>
          <cell r="V698" t="str">
            <v>AYPA MÜHENDİSLİK PROJE DANIŞMANLIK</v>
          </cell>
          <cell r="W698" t="str">
            <v>Evet</v>
          </cell>
          <cell r="X698" t="str">
            <v>AYPA MÜHENDİSLİK PROJE DANIŞMANLIK</v>
          </cell>
          <cell r="AD698" t="str">
            <v>Ekipman yenisi ile değiştirildi</v>
          </cell>
          <cell r="AE698">
            <v>45737.208333333299</v>
          </cell>
          <cell r="AG698" t="str">
            <v/>
          </cell>
          <cell r="AH698" t="str">
            <v/>
          </cell>
          <cell r="AI698" t="str">
            <v/>
          </cell>
          <cell r="AJ698" t="str">
            <v/>
          </cell>
          <cell r="AL698" t="str">
            <v/>
          </cell>
          <cell r="AM698" t="str">
            <v/>
          </cell>
          <cell r="AP698" t="str">
            <v/>
          </cell>
          <cell r="AQ698" t="str">
            <v/>
          </cell>
          <cell r="AT698" t="str">
            <v/>
          </cell>
          <cell r="AV698" t="str">
            <v/>
          </cell>
          <cell r="AW698" t="str">
            <v/>
          </cell>
          <cell r="AX698" t="str">
            <v/>
          </cell>
          <cell r="AZ698">
            <v>2</v>
          </cell>
          <cell r="BA698">
            <v>45738.333333333299</v>
          </cell>
        </row>
        <row r="699">
          <cell r="C699" t="str">
            <v>KAY5+6</v>
          </cell>
          <cell r="D699" t="str">
            <v>3873(2)</v>
          </cell>
          <cell r="E699" t="str">
            <v>MA</v>
          </cell>
          <cell r="F699">
            <v>148182</v>
          </cell>
          <cell r="G699" t="str">
            <v>BOZ-KAY5+6-FF-686</v>
          </cell>
          <cell r="H699">
            <v>45776.411805555603</v>
          </cell>
          <cell r="I699" t="str">
            <v>Hat/Line</v>
          </cell>
          <cell r="J699" t="str">
            <v>Müşteri</v>
          </cell>
          <cell r="L699" t="str">
            <v>Silecek</v>
          </cell>
          <cell r="M699" t="str">
            <v>CA silecek arızalı</v>
          </cell>
          <cell r="N699" t="str">
            <v>Silecek kol vidası gevşemiş sıkıldı.</v>
          </cell>
          <cell r="P699" t="str">
            <v>D-Arıza değil</v>
          </cell>
          <cell r="Q699" t="str">
            <v>A(Hareket etmeyi engelleyen arıza)</v>
          </cell>
          <cell r="R699" t="str">
            <v>N.A(Yaralanma yok)</v>
          </cell>
          <cell r="S699" t="str">
            <v>(III) Farklı Araçlarda Tekrarlayan Arıza</v>
          </cell>
          <cell r="U699" t="str">
            <v>Tedarikçi</v>
          </cell>
          <cell r="V699" t="str">
            <v>DENİZLER OTOMOTİV SAN. VE TİC.LTD.Ş</v>
          </cell>
          <cell r="W699" t="str">
            <v>Evet</v>
          </cell>
          <cell r="X699" t="str">
            <v>DENİZLER OTOMOTİV SAN. VE TİC.LTD.Ş</v>
          </cell>
          <cell r="AD699" t="str">
            <v>Gevşek bağlantı vidaları sıkıldı</v>
          </cell>
          <cell r="AE699">
            <v>45775.4375</v>
          </cell>
          <cell r="AG699" t="str">
            <v/>
          </cell>
          <cell r="AH699" t="str">
            <v/>
          </cell>
          <cell r="AI699" t="str">
            <v/>
          </cell>
          <cell r="AJ699" t="str">
            <v/>
          </cell>
          <cell r="AL699" t="str">
            <v/>
          </cell>
          <cell r="AM699" t="str">
            <v/>
          </cell>
          <cell r="AP699" t="str">
            <v/>
          </cell>
          <cell r="AQ699" t="str">
            <v/>
          </cell>
          <cell r="AT699" t="str">
            <v/>
          </cell>
          <cell r="AV699" t="str">
            <v/>
          </cell>
          <cell r="AW699" t="str">
            <v/>
          </cell>
          <cell r="AX699" t="str">
            <v/>
          </cell>
          <cell r="AZ699">
            <v>2</v>
          </cell>
          <cell r="BA699">
            <v>45776.479166666701</v>
          </cell>
        </row>
        <row r="700">
          <cell r="C700" t="str">
            <v>KAY5+6</v>
          </cell>
          <cell r="D700" t="str">
            <v>3879(8)</v>
          </cell>
          <cell r="E700" t="str">
            <v>MB</v>
          </cell>
          <cell r="F700">
            <v>100124</v>
          </cell>
          <cell r="G700" t="str">
            <v>BOZ-KAY5+6-FF-687</v>
          </cell>
          <cell r="H700">
            <v>45762.265972222202</v>
          </cell>
          <cell r="I700" t="str">
            <v>Hat/Line</v>
          </cell>
          <cell r="J700" t="str">
            <v>Müşteri</v>
          </cell>
          <cell r="L700" t="str">
            <v>HVAC Sürücü</v>
          </cell>
          <cell r="M700" t="str">
            <v>Kabin klimaları ısıtma yapmıyor.</v>
          </cell>
          <cell r="N700" t="str">
            <v>Klima -64 derece görüyordu. Resetlenerek düzeltildi.</v>
          </cell>
          <cell r="P700" t="str">
            <v>D-Arıza değil</v>
          </cell>
          <cell r="Q700" t="str">
            <v>B(Servisten çekmeye etki eden arıza)</v>
          </cell>
          <cell r="R700" t="str">
            <v>N.A(Yaralanma yok)</v>
          </cell>
          <cell r="S700" t="str">
            <v>(III) Farklı Araçlarda Tekrarlayan Arıza</v>
          </cell>
          <cell r="U700" t="str">
            <v>Tedarikçi</v>
          </cell>
          <cell r="V700" t="str">
            <v>ELTESAN ELEKTRO MEKANİK SOĞUTMA SAN</v>
          </cell>
          <cell r="W700" t="str">
            <v>Evet</v>
          </cell>
          <cell r="X700" t="str">
            <v>ELTESAN ELEKTRO MEKANİK SOĞUTMA SAN</v>
          </cell>
          <cell r="AD700" t="str">
            <v>*Reset edildi</v>
          </cell>
          <cell r="AE700">
            <v>45761.291666666701</v>
          </cell>
          <cell r="AG700" t="str">
            <v/>
          </cell>
          <cell r="AH700" t="str">
            <v/>
          </cell>
          <cell r="AI700" t="str">
            <v/>
          </cell>
          <cell r="AJ700" t="str">
            <v/>
          </cell>
          <cell r="AL700" t="str">
            <v/>
          </cell>
          <cell r="AM700" t="str">
            <v/>
          </cell>
          <cell r="AP700" t="str">
            <v/>
          </cell>
          <cell r="AQ700" t="str">
            <v/>
          </cell>
          <cell r="AT700" t="str">
            <v/>
          </cell>
          <cell r="AV700" t="str">
            <v/>
          </cell>
          <cell r="AW700" t="str">
            <v/>
          </cell>
          <cell r="AX700" t="str">
            <v/>
          </cell>
          <cell r="AZ700">
            <v>1</v>
          </cell>
          <cell r="BA700">
            <v>45762.333333333299</v>
          </cell>
        </row>
        <row r="701">
          <cell r="C701" t="str">
            <v>KAY5+6</v>
          </cell>
          <cell r="D701" t="str">
            <v>3872(1)</v>
          </cell>
          <cell r="E701" t="str">
            <v>P</v>
          </cell>
          <cell r="F701">
            <v>122314</v>
          </cell>
          <cell r="G701" t="str">
            <v>BOZ-KAY5+6-FF-688</v>
          </cell>
          <cell r="H701">
            <v>45751.563194444403</v>
          </cell>
          <cell r="I701" t="str">
            <v>Hat/Line</v>
          </cell>
          <cell r="J701" t="str">
            <v>Müşteri</v>
          </cell>
          <cell r="L701" t="str">
            <v>Diğerleri</v>
          </cell>
          <cell r="M701" t="str">
            <v>Hız sensörü arızalı</v>
          </cell>
          <cell r="N701" t="str">
            <v>P modülde bulunan mer cihazının konnektörü çıkmış tekrar yerine takıldı. Park sahasında test yapıldı. Sorun görülmedi.</v>
          </cell>
          <cell r="P701" t="str">
            <v>A-Sürüşü engeller</v>
          </cell>
          <cell r="Q701" t="str">
            <v>B(Servisten çekmeye etki eden arıza)</v>
          </cell>
          <cell r="R701" t="str">
            <v>N.A(Yaralanma yok)</v>
          </cell>
          <cell r="S701" t="str">
            <v xml:space="preserve">(I) İlk Defa Karşılaşılan Arıza </v>
          </cell>
          <cell r="U701" t="str">
            <v>Tedarikçi</v>
          </cell>
          <cell r="V701" t="str">
            <v>MEDCOM SP. Z O.O.</v>
          </cell>
          <cell r="W701" t="str">
            <v>Evet</v>
          </cell>
          <cell r="X701" t="str">
            <v>MEDCOM SP. Z O.O.</v>
          </cell>
          <cell r="AD701" t="str">
            <v>*Arıza çözülecek</v>
          </cell>
          <cell r="AE701">
            <v>45751.208333333299</v>
          </cell>
          <cell r="AG701" t="str">
            <v/>
          </cell>
          <cell r="AH701" t="str">
            <v/>
          </cell>
          <cell r="AI701" t="str">
            <v/>
          </cell>
          <cell r="AJ701" t="str">
            <v/>
          </cell>
          <cell r="AL701" t="str">
            <v/>
          </cell>
          <cell r="AM701" t="str">
            <v/>
          </cell>
          <cell r="AP701" t="str">
            <v/>
          </cell>
          <cell r="AQ701" t="str">
            <v/>
          </cell>
          <cell r="AT701" t="str">
            <v/>
          </cell>
          <cell r="AV701" t="str">
            <v/>
          </cell>
          <cell r="AW701" t="str">
            <v/>
          </cell>
          <cell r="AX701" t="str">
            <v/>
          </cell>
          <cell r="AZ701">
            <v>2</v>
          </cell>
          <cell r="BA701">
            <v>45752.333333333299</v>
          </cell>
        </row>
        <row r="702">
          <cell r="C702" t="str">
            <v>KAY5+6</v>
          </cell>
          <cell r="D702" t="str">
            <v>3873(2)</v>
          </cell>
          <cell r="E702" t="str">
            <v>MB</v>
          </cell>
          <cell r="F702">
            <v>124061</v>
          </cell>
          <cell r="G702" t="str">
            <v>BOZ-KAY5+6-FF-689</v>
          </cell>
          <cell r="H702">
            <v>45685.491666666698</v>
          </cell>
          <cell r="I702" t="str">
            <v>Hat/Line</v>
          </cell>
          <cell r="J702" t="str">
            <v>Müşteri</v>
          </cell>
          <cell r="L702" t="str">
            <v>PA/PIS/CCTV</v>
          </cell>
          <cell r="M702" t="str">
            <v>Kapı üzeri bilgilendirme ekranları karanlık</v>
          </cell>
          <cell r="N702" t="str">
            <v>GYP değişimi yapıldı.</v>
          </cell>
          <cell r="P702" t="str">
            <v>D-Arıza değil</v>
          </cell>
          <cell r="Q702" t="str">
            <v>B(Servisten çekmeye etki eden arıza)</v>
          </cell>
          <cell r="R702" t="str">
            <v>N.A(Yaralanma yok)</v>
          </cell>
          <cell r="S702" t="str">
            <v>(III) Farklı Araçlarda Tekrarlayan Arıza</v>
          </cell>
          <cell r="U702" t="str">
            <v>Tedarikçi</v>
          </cell>
          <cell r="V702" t="str">
            <v>ATAK ULAŞIM SAN.TİC.LTD.ŞTİ.</v>
          </cell>
          <cell r="W702" t="str">
            <v>Evet</v>
          </cell>
          <cell r="X702" t="str">
            <v>ATAK ULAŞIM SAN.TİC.LTD.ŞTİ.</v>
          </cell>
          <cell r="AD702" t="str">
            <v>Ekipman yenisi ile değiştirildi</v>
          </cell>
          <cell r="AE702">
            <v>45684.5</v>
          </cell>
          <cell r="AG702" t="str">
            <v/>
          </cell>
          <cell r="AH702" t="str">
            <v/>
          </cell>
          <cell r="AI702" t="str">
            <v/>
          </cell>
          <cell r="AJ702" t="str">
            <v/>
          </cell>
          <cell r="AL702" t="str">
            <v/>
          </cell>
          <cell r="AM702" t="str">
            <v/>
          </cell>
          <cell r="AP702" t="str">
            <v/>
          </cell>
          <cell r="AQ702" t="str">
            <v/>
          </cell>
          <cell r="AT702" t="str">
            <v/>
          </cell>
          <cell r="AV702" t="str">
            <v/>
          </cell>
          <cell r="AW702" t="str">
            <v/>
          </cell>
          <cell r="AX702" t="str">
            <v/>
          </cell>
          <cell r="AZ702">
            <v>2</v>
          </cell>
          <cell r="BA702">
            <v>45685.583333333299</v>
          </cell>
        </row>
        <row r="703">
          <cell r="C703" t="str">
            <v>KAY5+6</v>
          </cell>
          <cell r="D703" t="str">
            <v>3880(9)</v>
          </cell>
          <cell r="E703" t="str">
            <v>MA</v>
          </cell>
          <cell r="F703">
            <v>81529</v>
          </cell>
          <cell r="G703" t="str">
            <v>BOZ-KAY5+6-FF-690</v>
          </cell>
          <cell r="H703">
            <v>45702.470833333296</v>
          </cell>
          <cell r="I703" t="str">
            <v>Hat/Line</v>
          </cell>
          <cell r="J703" t="str">
            <v>Müşteri</v>
          </cell>
          <cell r="L703" t="str">
            <v>Boji</v>
          </cell>
          <cell r="M703" t="str">
            <v>MA boji rot kolu somunu sökülmüyor rot boşa dönüyor.</v>
          </cell>
          <cell r="N703" t="str">
            <v>Rot kolu değişimi yapıldı.</v>
          </cell>
          <cell r="P703" t="str">
            <v>D-Arıza değil</v>
          </cell>
          <cell r="Q703" t="str">
            <v>B(Servisten çekmeye etki eden arıza)</v>
          </cell>
          <cell r="R703" t="str">
            <v>N.A(Yaralanma yok)</v>
          </cell>
          <cell r="S703" t="str">
            <v>(III) Farklı Araçlarda Tekrarlayan Arıza</v>
          </cell>
          <cell r="U703" t="str">
            <v>Bozankaya</v>
          </cell>
          <cell r="V703" t="str">
            <v>Tasarım</v>
          </cell>
          <cell r="W703" t="str">
            <v>Evet</v>
          </cell>
          <cell r="X703" t="str">
            <v>ÇEMTAŞ Çelik Makine Sanayi ve Ticar</v>
          </cell>
          <cell r="AD703" t="str">
            <v>Ekipman yenisi ile değiştirildi</v>
          </cell>
          <cell r="AE703">
            <v>45702.208333333299</v>
          </cell>
          <cell r="AG703" t="str">
            <v/>
          </cell>
          <cell r="AH703" t="str">
            <v/>
          </cell>
          <cell r="AI703" t="str">
            <v/>
          </cell>
          <cell r="AJ703" t="str">
            <v/>
          </cell>
          <cell r="AL703" t="str">
            <v/>
          </cell>
          <cell r="AM703" t="str">
            <v/>
          </cell>
          <cell r="AP703" t="str">
            <v/>
          </cell>
          <cell r="AQ703" t="str">
            <v/>
          </cell>
          <cell r="AT703" t="str">
            <v/>
          </cell>
          <cell r="AV703" t="str">
            <v/>
          </cell>
          <cell r="AW703" t="str">
            <v/>
          </cell>
          <cell r="AX703" t="str">
            <v/>
          </cell>
          <cell r="AZ703">
            <v>2</v>
          </cell>
          <cell r="BA703">
            <v>45703.458333333299</v>
          </cell>
        </row>
        <row r="704">
          <cell r="C704" t="str">
            <v>KAY5+6</v>
          </cell>
          <cell r="D704" t="str">
            <v>3872(1)</v>
          </cell>
          <cell r="E704" t="str">
            <v>MB</v>
          </cell>
          <cell r="F704">
            <v>114339</v>
          </cell>
          <cell r="G704" t="str">
            <v>BOZ-KAY5+6-FF-691</v>
          </cell>
          <cell r="H704">
            <v>45719.900694444397</v>
          </cell>
          <cell r="I704" t="str">
            <v>Hat/Line</v>
          </cell>
          <cell r="J704" t="str">
            <v>Müşteri</v>
          </cell>
          <cell r="L704" t="str">
            <v>Silecek</v>
          </cell>
          <cell r="M704" t="str">
            <v>Ön cam suyu hortu bağlantı plastiği kırık</v>
          </cell>
          <cell r="N704" t="str">
            <v>Hortum fıskiye aparatı değiştirildi.</v>
          </cell>
          <cell r="P704" t="str">
            <v>D-Arıza değil</v>
          </cell>
          <cell r="Q704" t="str">
            <v>A(Hareket etmeyi engelleyen arıza)</v>
          </cell>
          <cell r="R704" t="str">
            <v>N.A(Yaralanma yok)</v>
          </cell>
          <cell r="S704" t="str">
            <v>(III) Farklı Araçlarda Tekrarlayan Arıza</v>
          </cell>
          <cell r="U704" t="str">
            <v>Tedarikçi</v>
          </cell>
          <cell r="V704" t="str">
            <v>DENİZLER OTOMOTİV SAN. VE TİC.LTD.Ş</v>
          </cell>
          <cell r="W704" t="str">
            <v>Evet</v>
          </cell>
          <cell r="X704" t="str">
            <v>DENİZLER OTOMOTİV SAN. VE TİC.LTD.Ş</v>
          </cell>
          <cell r="AD704" t="str">
            <v>Ekipman yenisi ile değiştirildi</v>
          </cell>
          <cell r="AE704">
            <v>45719.208333333299</v>
          </cell>
          <cell r="AG704" t="str">
            <v/>
          </cell>
          <cell r="AH704" t="str">
            <v/>
          </cell>
          <cell r="AI704" t="str">
            <v/>
          </cell>
          <cell r="AJ704" t="str">
            <v/>
          </cell>
          <cell r="AL704" t="str">
            <v/>
          </cell>
          <cell r="AM704" t="str">
            <v/>
          </cell>
          <cell r="AP704" t="str">
            <v/>
          </cell>
          <cell r="AQ704" t="str">
            <v/>
          </cell>
          <cell r="AT704" t="str">
            <v/>
          </cell>
          <cell r="AV704" t="str">
            <v/>
          </cell>
          <cell r="AW704" t="str">
            <v/>
          </cell>
          <cell r="AX704" t="str">
            <v/>
          </cell>
          <cell r="AZ704">
            <v>2</v>
          </cell>
          <cell r="BA704">
            <v>45720.291666666701</v>
          </cell>
        </row>
        <row r="705">
          <cell r="C705" t="str">
            <v>KAY5+6</v>
          </cell>
          <cell r="D705" t="str">
            <v>3876(5)</v>
          </cell>
          <cell r="E705" t="str">
            <v>MB</v>
          </cell>
          <cell r="F705">
            <v>97516</v>
          </cell>
          <cell r="G705" t="str">
            <v>BOZ-KAY5+6-FF-692</v>
          </cell>
          <cell r="H705">
            <v>45602.1652777778</v>
          </cell>
          <cell r="I705" t="str">
            <v>Hat/Line</v>
          </cell>
          <cell r="J705" t="str">
            <v>Müşteri</v>
          </cell>
          <cell r="L705" t="str">
            <v>HVAC Yolcu</v>
          </cell>
          <cell r="M705" t="str">
            <v>Yolcu bölümü ve cb kabin klimaları kısa süreli çalışıp geri duruyor.</v>
          </cell>
          <cell r="N705" t="str">
            <v>Mastercard hardreset atıldı. Yazılım yüklendi.</v>
          </cell>
          <cell r="P705" t="str">
            <v>D-Arıza değil</v>
          </cell>
          <cell r="Q705" t="str">
            <v>B(Servisten çekmeye etki eden arıza)</v>
          </cell>
          <cell r="R705" t="str">
            <v>N.A(Yaralanma yok)</v>
          </cell>
          <cell r="S705" t="str">
            <v>(III) Farklı Araçlarda Tekrarlayan Arıza</v>
          </cell>
          <cell r="U705" t="str">
            <v>Tedarikçi</v>
          </cell>
          <cell r="V705" t="str">
            <v>ELTESAN ELEKTRO MEKANİK SOĞUTMA SAN</v>
          </cell>
          <cell r="W705" t="str">
            <v>Evet</v>
          </cell>
          <cell r="X705" t="str">
            <v>ELTESAN ELEKTRO MEKANİK SOĞUTMA SAN</v>
          </cell>
          <cell r="AD705" t="str">
            <v>*Reset edildi</v>
          </cell>
          <cell r="AE705">
            <v>45601.208333333299</v>
          </cell>
          <cell r="AG705" t="str">
            <v/>
          </cell>
          <cell r="AH705" t="str">
            <v/>
          </cell>
          <cell r="AI705" t="str">
            <v/>
          </cell>
          <cell r="AJ705" t="str">
            <v/>
          </cell>
          <cell r="AL705" t="str">
            <v/>
          </cell>
          <cell r="AM705" t="str">
            <v/>
          </cell>
          <cell r="AP705" t="str">
            <v/>
          </cell>
          <cell r="AQ705" t="str">
            <v/>
          </cell>
          <cell r="AT705" t="str">
            <v/>
          </cell>
          <cell r="AV705" t="str">
            <v/>
          </cell>
          <cell r="AW705" t="str">
            <v/>
          </cell>
          <cell r="AX705" t="str">
            <v/>
          </cell>
          <cell r="AZ705">
            <v>2</v>
          </cell>
          <cell r="BA705">
            <v>45602.25</v>
          </cell>
        </row>
        <row r="706">
          <cell r="C706" t="str">
            <v>KAY5+6</v>
          </cell>
          <cell r="D706" t="str">
            <v>3876(5)</v>
          </cell>
          <cell r="E706" t="str">
            <v>MB</v>
          </cell>
          <cell r="F706">
            <v>97516</v>
          </cell>
          <cell r="G706" t="str">
            <v>BOZ-KAY5+6-FF-693</v>
          </cell>
          <cell r="H706">
            <v>45602.286805555603</v>
          </cell>
          <cell r="I706" t="str">
            <v>Hat/Line</v>
          </cell>
          <cell r="J706" t="str">
            <v>Müşteri</v>
          </cell>
          <cell r="L706" t="str">
            <v>HVAC Sürücü</v>
          </cell>
          <cell r="M706" t="str">
            <v>Aracın CB kabin klimaları yetersiz soğutma yapmıyor. Yolcu bölümü RB bölümü klimalar yetersiz. Yolcu şikayeti.</v>
          </cell>
          <cell r="N706" t="str">
            <v>Araç resetlendi. sorun giderildi.</v>
          </cell>
          <cell r="P706" t="str">
            <v>D-Arıza değil</v>
          </cell>
          <cell r="Q706" t="str">
            <v>B(Servisten çekmeye etki eden arıza)</v>
          </cell>
          <cell r="R706" t="str">
            <v>N.A(Yaralanma yok)</v>
          </cell>
          <cell r="S706" t="str">
            <v>(III) Farklı Araçlarda Tekrarlayan Arıza</v>
          </cell>
          <cell r="U706" t="str">
            <v>Tedarikçi</v>
          </cell>
          <cell r="V706" t="str">
            <v>ELTESAN ELEKTRO MEKANİK SOĞUTMA SAN</v>
          </cell>
          <cell r="W706" t="str">
            <v>Evet</v>
          </cell>
          <cell r="X706" t="str">
            <v>ELTESAN ELEKTRO MEKANİK SOĞUTMA SAN</v>
          </cell>
          <cell r="AD706" t="str">
            <v>*Reset edildi</v>
          </cell>
          <cell r="AE706">
            <v>45601.333333333299</v>
          </cell>
          <cell r="AG706" t="str">
            <v/>
          </cell>
          <cell r="AH706" t="str">
            <v/>
          </cell>
          <cell r="AI706" t="str">
            <v/>
          </cell>
          <cell r="AJ706" t="str">
            <v/>
          </cell>
          <cell r="AL706" t="str">
            <v/>
          </cell>
          <cell r="AM706" t="str">
            <v/>
          </cell>
          <cell r="AP706" t="str">
            <v/>
          </cell>
          <cell r="AQ706" t="str">
            <v/>
          </cell>
          <cell r="AT706" t="str">
            <v/>
          </cell>
          <cell r="AV706" t="str">
            <v/>
          </cell>
          <cell r="AW706" t="str">
            <v/>
          </cell>
          <cell r="AX706" t="str">
            <v/>
          </cell>
          <cell r="AZ706">
            <v>2</v>
          </cell>
          <cell r="BA706">
            <v>45602.375</v>
          </cell>
        </row>
        <row r="707">
          <cell r="C707" t="str">
            <v>KAY5+6</v>
          </cell>
          <cell r="D707" t="str">
            <v>3882(11)</v>
          </cell>
          <cell r="E707" t="str">
            <v>MA</v>
          </cell>
          <cell r="F707">
            <v>95343</v>
          </cell>
          <cell r="G707" t="str">
            <v>BOZ-KAY5+6-FF-694</v>
          </cell>
          <cell r="H707">
            <v>45847.546527777798</v>
          </cell>
          <cell r="I707" t="str">
            <v>Hat/Line</v>
          </cell>
          <cell r="J707" t="str">
            <v>Müşteri</v>
          </cell>
          <cell r="L707" t="str">
            <v>PA/PIS/CCTV</v>
          </cell>
          <cell r="M707" t="str">
            <v>Kapı üzeri yolcu bilgilendirme çalışmıyor.</v>
          </cell>
          <cell r="N707" t="str">
            <v>GYP resetlendi. Kapı üstü ekranlar çalışıyor.</v>
          </cell>
          <cell r="P707" t="str">
            <v>D-Arıza değil</v>
          </cell>
          <cell r="Q707" t="str">
            <v>B(Servisten çekmeye etki eden arıza)</v>
          </cell>
          <cell r="R707" t="str">
            <v>N.A(Yaralanma yok)</v>
          </cell>
          <cell r="S707" t="str">
            <v>(III) Farklı Araçlarda Tekrarlayan Arıza</v>
          </cell>
          <cell r="U707" t="str">
            <v>Tedarikçi</v>
          </cell>
          <cell r="V707" t="str">
            <v>ATAK ULAŞIM SAN.TİC.LTD.ŞTİ.</v>
          </cell>
          <cell r="W707" t="str">
            <v>Evet</v>
          </cell>
          <cell r="X707" t="str">
            <v>ATAK ULAŞIM SAN.TİC.LTD.ŞTİ.</v>
          </cell>
          <cell r="AD707" t="str">
            <v>*Reset edildi</v>
          </cell>
          <cell r="AE707">
            <v>45846.5625</v>
          </cell>
          <cell r="AG707" t="str">
            <v/>
          </cell>
          <cell r="AH707" t="str">
            <v/>
          </cell>
          <cell r="AI707" t="str">
            <v/>
          </cell>
          <cell r="AJ707" t="str">
            <v/>
          </cell>
          <cell r="AL707" t="str">
            <v/>
          </cell>
          <cell r="AM707" t="str">
            <v/>
          </cell>
          <cell r="AP707" t="str">
            <v/>
          </cell>
          <cell r="AQ707" t="str">
            <v/>
          </cell>
          <cell r="AT707" t="str">
            <v/>
          </cell>
          <cell r="AV707" t="str">
            <v/>
          </cell>
          <cell r="AW707" t="str">
            <v/>
          </cell>
          <cell r="AX707" t="str">
            <v/>
          </cell>
          <cell r="AZ707">
            <v>1</v>
          </cell>
          <cell r="BA707">
            <v>45847.604166666701</v>
          </cell>
        </row>
        <row r="708">
          <cell r="C708" t="str">
            <v>KAY5+6</v>
          </cell>
          <cell r="D708" t="str">
            <v>3880(9)</v>
          </cell>
          <cell r="E708" t="str">
            <v>MA</v>
          </cell>
          <cell r="F708">
            <v>109069</v>
          </cell>
          <cell r="G708" t="str">
            <v>BOZ-KAY5+6-FF-695</v>
          </cell>
          <cell r="H708">
            <v>45847.538194444402</v>
          </cell>
          <cell r="I708" t="str">
            <v>Hat/Line</v>
          </cell>
          <cell r="J708" t="str">
            <v>Müşteri</v>
          </cell>
          <cell r="L708" t="str">
            <v>PA/PIS/CCTV</v>
          </cell>
          <cell r="M708" t="str">
            <v>Kapı üzeri yolcu bilgilendirme ekranları çalışmıyor.</v>
          </cell>
          <cell r="N708" t="str">
            <v>GYP resetlendi ekranlar çalışıyor.</v>
          </cell>
          <cell r="P708" t="str">
            <v>D-Arıza değil</v>
          </cell>
          <cell r="Q708" t="str">
            <v>B(Servisten çekmeye etki eden arıza)</v>
          </cell>
          <cell r="R708" t="str">
            <v>N.A(Yaralanma yok)</v>
          </cell>
          <cell r="S708" t="str">
            <v>(III) Farklı Araçlarda Tekrarlayan Arıza</v>
          </cell>
          <cell r="U708" t="str">
            <v>Tedarikçi</v>
          </cell>
          <cell r="V708" t="str">
            <v>ATAK ULAŞIM SAN.TİC.LTD.ŞTİ.</v>
          </cell>
          <cell r="W708" t="str">
            <v>Evet</v>
          </cell>
          <cell r="X708" t="str">
            <v>ATAK ULAŞIM SAN.TİC.LTD.ŞTİ.</v>
          </cell>
          <cell r="AD708" t="str">
            <v>*Reset edildi</v>
          </cell>
          <cell r="AE708">
            <v>45846.5625</v>
          </cell>
          <cell r="AG708" t="str">
            <v/>
          </cell>
          <cell r="AH708" t="str">
            <v/>
          </cell>
          <cell r="AI708" t="str">
            <v/>
          </cell>
          <cell r="AJ708" t="str">
            <v/>
          </cell>
          <cell r="AL708" t="str">
            <v/>
          </cell>
          <cell r="AM708" t="str">
            <v/>
          </cell>
          <cell r="AP708" t="str">
            <v/>
          </cell>
          <cell r="AQ708" t="str">
            <v/>
          </cell>
          <cell r="AT708" t="str">
            <v/>
          </cell>
          <cell r="AV708" t="str">
            <v/>
          </cell>
          <cell r="AW708" t="str">
            <v/>
          </cell>
          <cell r="AX708" t="str">
            <v/>
          </cell>
          <cell r="AZ708">
            <v>1</v>
          </cell>
          <cell r="BA708">
            <v>45847.583333333299</v>
          </cell>
        </row>
        <row r="709">
          <cell r="C709" t="str">
            <v>KAY5+6</v>
          </cell>
          <cell r="D709" t="str">
            <v>3880(9)</v>
          </cell>
          <cell r="E709" t="str">
            <v>P</v>
          </cell>
          <cell r="F709">
            <v>109069</v>
          </cell>
          <cell r="G709" t="str">
            <v>BOZ-KAY5+6-FF-696</v>
          </cell>
          <cell r="H709">
            <v>45845.729861111096</v>
          </cell>
          <cell r="I709" t="str">
            <v>Hat/Line</v>
          </cell>
          <cell r="J709" t="str">
            <v>Müşteri</v>
          </cell>
          <cell r="L709" t="str">
            <v>HVAC Yolcu</v>
          </cell>
          <cell r="M709" t="str">
            <v>Yolcu bölümü kliması çalışmıyor. Sıcak.</v>
          </cell>
          <cell r="N709" t="str">
            <v>Araç resetlendi. Arıza devamlılığı yok.</v>
          </cell>
          <cell r="P709" t="str">
            <v>D-Arıza değil</v>
          </cell>
          <cell r="Q709" t="str">
            <v>B(Servisten çekmeye etki eden arıza)</v>
          </cell>
          <cell r="R709" t="str">
            <v>N.A(Yaralanma yok)</v>
          </cell>
          <cell r="S709" t="str">
            <v>(III) Farklı Araçlarda Tekrarlayan Arıza</v>
          </cell>
          <cell r="U709" t="str">
            <v>Tedarikçi</v>
          </cell>
          <cell r="V709" t="str">
            <v>ELTESAN ELEKTRO MEKANİK SOĞUTMA SAN</v>
          </cell>
          <cell r="W709" t="str">
            <v>Evet</v>
          </cell>
          <cell r="X709" t="str">
            <v>ELTESAN ELEKTRO MEKANİK SOĞUTMA SAN</v>
          </cell>
          <cell r="AD709" t="str">
            <v>*Reset edildi</v>
          </cell>
          <cell r="AE709">
            <v>45845.208333333299</v>
          </cell>
          <cell r="AG709" t="str">
            <v/>
          </cell>
          <cell r="AH709" t="str">
            <v/>
          </cell>
          <cell r="AI709" t="str">
            <v/>
          </cell>
          <cell r="AJ709" t="str">
            <v/>
          </cell>
          <cell r="AL709" t="str">
            <v/>
          </cell>
          <cell r="AM709" t="str">
            <v/>
          </cell>
          <cell r="AP709" t="str">
            <v/>
          </cell>
          <cell r="AQ709" t="str">
            <v/>
          </cell>
          <cell r="AT709" t="str">
            <v/>
          </cell>
          <cell r="AV709" t="str">
            <v/>
          </cell>
          <cell r="AW709" t="str">
            <v/>
          </cell>
          <cell r="AX709" t="str">
            <v/>
          </cell>
          <cell r="AZ709">
            <v>1</v>
          </cell>
          <cell r="BA709">
            <v>45846.25</v>
          </cell>
        </row>
        <row r="710">
          <cell r="C710" t="str">
            <v>KAY5+6</v>
          </cell>
          <cell r="D710" t="str">
            <v>3879(8)</v>
          </cell>
          <cell r="E710" t="str">
            <v>RB</v>
          </cell>
          <cell r="F710">
            <v>121082</v>
          </cell>
          <cell r="G710" t="str">
            <v>BOZ-KAY5+6-FF-697</v>
          </cell>
          <cell r="H710">
            <v>45845.5222222222</v>
          </cell>
          <cell r="I710" t="str">
            <v>Hat/Line</v>
          </cell>
          <cell r="J710" t="str">
            <v>Müşteri</v>
          </cell>
          <cell r="L710" t="str">
            <v>HVAC Yolcu</v>
          </cell>
          <cell r="M710" t="str">
            <v>Yolcu bölümü klimalar çalışmıyor. Yolcudan şikayet geldi.</v>
          </cell>
          <cell r="N710" t="str">
            <v>Araç resetlendi. Klimalar aktif çalışıyor.</v>
          </cell>
          <cell r="P710" t="str">
            <v>D-Arıza değil</v>
          </cell>
          <cell r="Q710" t="str">
            <v>B(Servisten çekmeye etki eden arıza)</v>
          </cell>
          <cell r="R710" t="str">
            <v>N.A(Yaralanma yok)</v>
          </cell>
          <cell r="S710" t="str">
            <v>(III) Farklı Araçlarda Tekrarlayan Arıza</v>
          </cell>
          <cell r="U710" t="str">
            <v>Tedarikçi</v>
          </cell>
          <cell r="V710" t="str">
            <v>ELTESAN ELEKTRO MEKANİK SOĞUTMA SAN</v>
          </cell>
          <cell r="W710" t="str">
            <v>Evet</v>
          </cell>
          <cell r="X710" t="str">
            <v>ELTESAN ELEKTRO MEKANİK SOĞUTMA SAN</v>
          </cell>
          <cell r="AD710" t="str">
            <v>*Reset edildi</v>
          </cell>
          <cell r="AE710">
            <v>45844.541666666701</v>
          </cell>
          <cell r="AG710" t="str">
            <v/>
          </cell>
          <cell r="AH710" t="str">
            <v/>
          </cell>
          <cell r="AI710" t="str">
            <v/>
          </cell>
          <cell r="AJ710" t="str">
            <v/>
          </cell>
          <cell r="AL710" t="str">
            <v/>
          </cell>
          <cell r="AM710" t="str">
            <v/>
          </cell>
          <cell r="AP710" t="str">
            <v/>
          </cell>
          <cell r="AQ710" t="str">
            <v/>
          </cell>
          <cell r="AT710" t="str">
            <v/>
          </cell>
          <cell r="AV710" t="str">
            <v/>
          </cell>
          <cell r="AW710" t="str">
            <v/>
          </cell>
          <cell r="AX710" t="str">
            <v/>
          </cell>
          <cell r="AZ710">
            <v>1</v>
          </cell>
          <cell r="BA710">
            <v>45845.5625</v>
          </cell>
        </row>
        <row r="711">
          <cell r="C711" t="str">
            <v>KAY5+6</v>
          </cell>
          <cell r="D711" t="str">
            <v>3874(3)</v>
          </cell>
          <cell r="E711" t="str">
            <v>MB</v>
          </cell>
          <cell r="F711">
            <v>114476</v>
          </cell>
          <cell r="G711" t="str">
            <v>BOZ-KAY5+6-FF-698</v>
          </cell>
          <cell r="H711">
            <v>45843.350694444402</v>
          </cell>
          <cell r="I711" t="str">
            <v>Hat/Line</v>
          </cell>
          <cell r="J711" t="str">
            <v>Müşteri</v>
          </cell>
          <cell r="L711" t="str">
            <v>Silecek</v>
          </cell>
          <cell r="M711" t="str">
            <v>CB kabin silecek çalışmıyor.</v>
          </cell>
          <cell r="N711" t="str">
            <v>Silecek somunları gevşemiş somunlar sıkıldı silecek çalışıyor.</v>
          </cell>
          <cell r="P711" t="str">
            <v>D-Arıza değil</v>
          </cell>
          <cell r="Q711" t="str">
            <v>A(Hareket etmeyi engelleyen arıza)</v>
          </cell>
          <cell r="R711" t="str">
            <v>N.A(Yaralanma yok)</v>
          </cell>
          <cell r="S711" t="str">
            <v>(III) Farklı Araçlarda Tekrarlayan Arıza</v>
          </cell>
          <cell r="U711" t="str">
            <v>Tedarikçi</v>
          </cell>
          <cell r="V711" t="str">
            <v>DENİZLER OTOMOTİV SAN. VE TİC.LTD.Ş</v>
          </cell>
          <cell r="W711" t="str">
            <v>Evet</v>
          </cell>
          <cell r="X711" t="str">
            <v>DENİZLER OTOMOTİV SAN. VE TİC.LTD.Ş</v>
          </cell>
          <cell r="AD711" t="str">
            <v>Gevşek bağlantı vidaları sıkıldı</v>
          </cell>
          <cell r="AE711">
            <v>45842.416666666701</v>
          </cell>
          <cell r="AG711" t="str">
            <v/>
          </cell>
          <cell r="AH711" t="str">
            <v/>
          </cell>
          <cell r="AI711" t="str">
            <v/>
          </cell>
          <cell r="AJ711" t="str">
            <v/>
          </cell>
          <cell r="AL711" t="str">
            <v/>
          </cell>
          <cell r="AM711" t="str">
            <v/>
          </cell>
          <cell r="AP711" t="str">
            <v/>
          </cell>
          <cell r="AQ711" t="str">
            <v/>
          </cell>
          <cell r="AT711" t="str">
            <v/>
          </cell>
          <cell r="AV711" t="str">
            <v/>
          </cell>
          <cell r="AW711" t="str">
            <v/>
          </cell>
          <cell r="AX711" t="str">
            <v/>
          </cell>
          <cell r="AZ711">
            <v>2</v>
          </cell>
          <cell r="BA711">
            <v>45843.458333333299</v>
          </cell>
        </row>
        <row r="712">
          <cell r="C712" t="str">
            <v>KAY5+6</v>
          </cell>
          <cell r="D712" t="str">
            <v>3872(1)</v>
          </cell>
          <cell r="E712" t="str">
            <v>MB</v>
          </cell>
          <cell r="F712">
            <v>143562</v>
          </cell>
          <cell r="G712" t="str">
            <v>BOZ-KAY5+6-FF-699</v>
          </cell>
          <cell r="H712">
            <v>45840.589583333298</v>
          </cell>
          <cell r="I712" t="str">
            <v>Hat/Line</v>
          </cell>
          <cell r="J712" t="str">
            <v>Müşteri</v>
          </cell>
          <cell r="L712" t="str">
            <v>PA/PIS/CCTV</v>
          </cell>
          <cell r="M712" t="str">
            <v>26.06.2025 tarihinde gerçekleştirilen saha denetiminde saat 08:56 da 3872 nolu araçta kapı üstü bilgilendirmelerin aktif olmadığı tespit edilmiştir.</v>
          </cell>
          <cell r="N712" t="str">
            <v>Kontrol edildi araçta çalışmayan kapı üstü ekran yok</v>
          </cell>
          <cell r="P712" t="str">
            <v>D-Arıza değil</v>
          </cell>
          <cell r="Q712" t="str">
            <v>B(Servisten çekmeye etki eden arıza)</v>
          </cell>
          <cell r="R712" t="str">
            <v>N.A(Yaralanma yok)</v>
          </cell>
          <cell r="S712" t="str">
            <v>(III) Farklı Araçlarda Tekrarlayan Arıza</v>
          </cell>
          <cell r="U712" t="str">
            <v>Tedarikçi</v>
          </cell>
          <cell r="V712" t="str">
            <v>ATAK ULAŞIM SAN.TİC.LTD.ŞTİ.</v>
          </cell>
          <cell r="W712" t="str">
            <v>Evet</v>
          </cell>
          <cell r="X712" t="str">
            <v>ATAK ULAŞIM SAN.TİC.LTD.ŞTİ.</v>
          </cell>
          <cell r="AD712" t="str">
            <v>*Reset edildi</v>
          </cell>
          <cell r="AE712">
            <v>45839.59375</v>
          </cell>
          <cell r="AG712" t="str">
            <v/>
          </cell>
          <cell r="AH712" t="str">
            <v/>
          </cell>
          <cell r="AI712" t="str">
            <v/>
          </cell>
          <cell r="AJ712" t="str">
            <v/>
          </cell>
          <cell r="AL712" t="str">
            <v/>
          </cell>
          <cell r="AM712" t="str">
            <v/>
          </cell>
          <cell r="AP712" t="str">
            <v/>
          </cell>
          <cell r="AQ712" t="str">
            <v/>
          </cell>
          <cell r="AT712" t="str">
            <v/>
          </cell>
          <cell r="AV712" t="str">
            <v/>
          </cell>
          <cell r="AW712" t="str">
            <v/>
          </cell>
          <cell r="AX712" t="str">
            <v/>
          </cell>
          <cell r="AZ712">
            <v>1</v>
          </cell>
          <cell r="BA712">
            <v>45840.625</v>
          </cell>
        </row>
        <row r="713">
          <cell r="C713" t="str">
            <v>KAY5+6</v>
          </cell>
          <cell r="D713" t="str">
            <v>3879(8)</v>
          </cell>
          <cell r="E713" t="str">
            <v>MB</v>
          </cell>
          <cell r="F713">
            <v>118851</v>
          </cell>
          <cell r="G713" t="str">
            <v>BOZ-KAY5+6-FF-700</v>
          </cell>
          <cell r="H713">
            <v>45840.589583333298</v>
          </cell>
          <cell r="I713" t="str">
            <v>Hat/Line</v>
          </cell>
          <cell r="J713" t="str">
            <v>Müşteri</v>
          </cell>
          <cell r="L713" t="str">
            <v>PA/PIS/CCTV</v>
          </cell>
          <cell r="M713" t="str">
            <v>26.06.2025 tarihinde saha denetiminde 3879-a kapı üstü ekranlar çalışmamakta olduğu tespit edilmiştir.</v>
          </cell>
          <cell r="N713" t="str">
            <v>Araçta çalışmayan kapı üstü ekran görülmedi arıza yok.</v>
          </cell>
          <cell r="P713" t="str">
            <v>D-Arıza değil</v>
          </cell>
          <cell r="Q713" t="str">
            <v>B(Servisten çekmeye etki eden arıza)</v>
          </cell>
          <cell r="R713" t="str">
            <v>N.A(Yaralanma yok)</v>
          </cell>
          <cell r="S713" t="str">
            <v>(III) Farklı Araçlarda Tekrarlayan Arıza</v>
          </cell>
          <cell r="U713" t="str">
            <v>Tedarikçi</v>
          </cell>
          <cell r="V713" t="str">
            <v>ATAK ULAŞIM SAN.TİC.LTD.ŞTİ.</v>
          </cell>
          <cell r="W713" t="str">
            <v>Evet</v>
          </cell>
          <cell r="X713" t="str">
            <v>ATAK ULAŞIM SAN.TİC.LTD.ŞTİ.</v>
          </cell>
          <cell r="AD713" t="str">
            <v>*Reset edildi</v>
          </cell>
          <cell r="AE713">
            <v>45839.59375</v>
          </cell>
          <cell r="AG713" t="str">
            <v/>
          </cell>
          <cell r="AH713" t="str">
            <v/>
          </cell>
          <cell r="AI713" t="str">
            <v/>
          </cell>
          <cell r="AJ713" t="str">
            <v/>
          </cell>
          <cell r="AL713" t="str">
            <v/>
          </cell>
          <cell r="AM713" t="str">
            <v/>
          </cell>
          <cell r="AP713" t="str">
            <v/>
          </cell>
          <cell r="AQ713" t="str">
            <v/>
          </cell>
          <cell r="AT713" t="str">
            <v/>
          </cell>
          <cell r="AV713" t="str">
            <v/>
          </cell>
          <cell r="AW713" t="str">
            <v/>
          </cell>
          <cell r="AX713" t="str">
            <v/>
          </cell>
          <cell r="AZ713">
            <v>1</v>
          </cell>
          <cell r="BA713">
            <v>45840.625</v>
          </cell>
        </row>
        <row r="714">
          <cell r="C714" t="str">
            <v>KAY5+6</v>
          </cell>
          <cell r="D714" t="str">
            <v>3882(11)</v>
          </cell>
          <cell r="E714" t="str">
            <v>MB</v>
          </cell>
          <cell r="F714">
            <v>93719</v>
          </cell>
          <cell r="G714" t="str">
            <v>BOZ-KAY5+6-FF-701</v>
          </cell>
          <cell r="H714">
            <v>45840.590972222199</v>
          </cell>
          <cell r="I714" t="str">
            <v>Hat/Line</v>
          </cell>
          <cell r="J714" t="str">
            <v>Müşteri</v>
          </cell>
          <cell r="L714" t="str">
            <v>PA/PIS/CCTV</v>
          </cell>
          <cell r="M714" t="str">
            <v>30.06.2025 tarihinde yapılan saha denetiminde 3882 nolu araçta kapı üstü ekranların çalışmadığı tespit edilmiştir.</v>
          </cell>
          <cell r="N714" t="str">
            <v>GYP resetlendi ekranlar çalışıyor.</v>
          </cell>
          <cell r="P714" t="str">
            <v>D-Arıza değil</v>
          </cell>
          <cell r="Q714" t="str">
            <v>B(Servisten çekmeye etki eden arıza)</v>
          </cell>
          <cell r="R714" t="str">
            <v>N.A(Yaralanma yok)</v>
          </cell>
          <cell r="S714" t="str">
            <v>(III) Farklı Araçlarda Tekrarlayan Arıza</v>
          </cell>
          <cell r="U714" t="str">
            <v>Tedarikçi</v>
          </cell>
          <cell r="V714" t="str">
            <v>ATAK ULAŞIM SAN.TİC.LTD.ŞTİ.</v>
          </cell>
          <cell r="W714" t="str">
            <v>Evet</v>
          </cell>
          <cell r="X714" t="str">
            <v>ATAK ULAŞIM SAN.TİC.LTD.ŞTİ.</v>
          </cell>
          <cell r="AD714" t="str">
            <v>*Reset edildi</v>
          </cell>
          <cell r="AE714">
            <v>45839.59375</v>
          </cell>
          <cell r="AG714" t="str">
            <v/>
          </cell>
          <cell r="AH714" t="str">
            <v/>
          </cell>
          <cell r="AI714" t="str">
            <v/>
          </cell>
          <cell r="AJ714" t="str">
            <v/>
          </cell>
          <cell r="AL714" t="str">
            <v/>
          </cell>
          <cell r="AM714" t="str">
            <v/>
          </cell>
          <cell r="AP714" t="str">
            <v/>
          </cell>
          <cell r="AQ714" t="str">
            <v/>
          </cell>
          <cell r="AT714" t="str">
            <v/>
          </cell>
          <cell r="AV714" t="str">
            <v/>
          </cell>
          <cell r="AW714" t="str">
            <v/>
          </cell>
          <cell r="AX714" t="str">
            <v/>
          </cell>
          <cell r="AZ714">
            <v>1</v>
          </cell>
          <cell r="BA714">
            <v>45840.625</v>
          </cell>
        </row>
        <row r="715">
          <cell r="C715" t="str">
            <v>KAY5+6</v>
          </cell>
          <cell r="D715" t="str">
            <v>3877(6)</v>
          </cell>
          <cell r="E715" t="str">
            <v>MA</v>
          </cell>
          <cell r="F715">
            <v>63780</v>
          </cell>
          <cell r="G715" t="str">
            <v>BOZ-KAY5+6-FF-702</v>
          </cell>
          <cell r="H715">
            <v>45628.122916666704</v>
          </cell>
          <cell r="I715" t="str">
            <v>Hat/Line</v>
          </cell>
          <cell r="J715" t="str">
            <v>Müşteri</v>
          </cell>
          <cell r="L715" t="str">
            <v>HVAC Sürücü</v>
          </cell>
          <cell r="M715" t="str">
            <v>Makinist kabini ve yolcu bölümleri klima çalışmıyor</v>
          </cell>
          <cell r="N715" t="str">
            <v>Mastercard resetlendi,sorun giderildi</v>
          </cell>
          <cell r="P715" t="str">
            <v>C-Uyarı, sürüş devamlılığı</v>
          </cell>
          <cell r="Q715" t="str">
            <v>B(Servisten çekmeye etki eden arıza)</v>
          </cell>
          <cell r="R715" t="str">
            <v>N.A(Yaralanma yok)</v>
          </cell>
          <cell r="S715" t="str">
            <v>(II) Aynı Araçta Tekrarlayan Arıza</v>
          </cell>
          <cell r="U715" t="str">
            <v>Tedarikçi</v>
          </cell>
          <cell r="V715" t="str">
            <v>ELTESAN ELEKTRO MEKANİK SOĞUTMA SAN</v>
          </cell>
          <cell r="W715" t="str">
            <v>Evet</v>
          </cell>
          <cell r="X715" t="str">
            <v>ELTESAN ELEKTRO MEKANİK SOĞUTMA SAN</v>
          </cell>
          <cell r="AD715" t="str">
            <v>*Reset edildi</v>
          </cell>
          <cell r="AE715">
            <v>45627.208333333299</v>
          </cell>
          <cell r="AG715" t="str">
            <v/>
          </cell>
          <cell r="AH715" t="str">
            <v/>
          </cell>
          <cell r="AI715" t="str">
            <v/>
          </cell>
          <cell r="AJ715" t="str">
            <v/>
          </cell>
          <cell r="AL715" t="str">
            <v/>
          </cell>
          <cell r="AM715" t="str">
            <v/>
          </cell>
          <cell r="AP715" t="str">
            <v/>
          </cell>
          <cell r="AQ715" t="str">
            <v/>
          </cell>
          <cell r="AT715" t="str">
            <v/>
          </cell>
          <cell r="AV715" t="str">
            <v/>
          </cell>
          <cell r="AW715" t="str">
            <v/>
          </cell>
          <cell r="AX715" t="str">
            <v/>
          </cell>
          <cell r="AZ715" t="str">
            <v/>
          </cell>
          <cell r="BA715">
            <v>45628.291666666701</v>
          </cell>
        </row>
        <row r="716">
          <cell r="C716" t="str">
            <v>KAY5+6</v>
          </cell>
          <cell r="D716" t="str">
            <v>3878(7)</v>
          </cell>
          <cell r="E716" t="str">
            <v>MB</v>
          </cell>
          <cell r="F716">
            <v>114200</v>
          </cell>
          <cell r="G716" t="str">
            <v>BOZ-KAY5+6-FF-703</v>
          </cell>
          <cell r="H716">
            <v>45755.875</v>
          </cell>
          <cell r="I716" t="str">
            <v>Hat/Line</v>
          </cell>
          <cell r="J716" t="str">
            <v>Müşteri</v>
          </cell>
          <cell r="L716" t="str">
            <v>HVAC Sürücü</v>
          </cell>
          <cell r="M716" t="str">
            <v>3878 ca kabin kliması ve yolcu bölümü klimaları çalışmıyor sigortadan resetlendi düzelme olmadı</v>
          </cell>
          <cell r="N716" t="str">
            <v>Mastercard hardreset atıldı yazılım yüklendi</v>
          </cell>
          <cell r="P716" t="str">
            <v>C-Uyarı, sürüş devamlılığı</v>
          </cell>
          <cell r="Q716" t="str">
            <v>B(Servisten çekmeye etki eden arıza)</v>
          </cell>
          <cell r="R716" t="str">
            <v>N.A(Yaralanma yok)</v>
          </cell>
          <cell r="S716" t="str">
            <v>(II) Aynı Araçta Tekrarlayan Arıza</v>
          </cell>
          <cell r="U716" t="str">
            <v>Tedarikçi</v>
          </cell>
          <cell r="V716" t="str">
            <v>ELTESAN ELEKTRO MEKANİK SOĞUTMA SAN</v>
          </cell>
          <cell r="W716" t="str">
            <v>Evet</v>
          </cell>
          <cell r="X716" t="str">
            <v>ELTESAN ELEKTRO MEKANİK SOĞUTMA SAN</v>
          </cell>
          <cell r="AD716" t="str">
            <v>Yazılım tekrar yüklendi</v>
          </cell>
          <cell r="AE716">
            <v>45755.458333333299</v>
          </cell>
          <cell r="AG716" t="str">
            <v/>
          </cell>
          <cell r="AH716" t="str">
            <v/>
          </cell>
          <cell r="AI716" t="str">
            <v/>
          </cell>
          <cell r="AJ716" t="str">
            <v/>
          </cell>
          <cell r="AL716" t="str">
            <v/>
          </cell>
          <cell r="AM716" t="str">
            <v/>
          </cell>
          <cell r="AP716" t="str">
            <v/>
          </cell>
          <cell r="AQ716" t="str">
            <v/>
          </cell>
          <cell r="AT716" t="str">
            <v/>
          </cell>
          <cell r="AV716" t="str">
            <v/>
          </cell>
          <cell r="AW716" t="str">
            <v/>
          </cell>
          <cell r="AX716" t="str">
            <v/>
          </cell>
          <cell r="AZ716">
            <v>1</v>
          </cell>
          <cell r="BA716">
            <v>45756.541666666701</v>
          </cell>
        </row>
        <row r="717">
          <cell r="C717" t="str">
            <v>KAY5+6</v>
          </cell>
          <cell r="D717" t="str">
            <v>3877(6)</v>
          </cell>
          <cell r="E717" t="str">
            <v>MB</v>
          </cell>
          <cell r="F717">
            <v>25000</v>
          </cell>
          <cell r="G717" t="str">
            <v>BOZ-KAY5+6-FF-704</v>
          </cell>
          <cell r="H717">
            <v>45348.298611111102</v>
          </cell>
          <cell r="I717" t="str">
            <v>Hat/Line</v>
          </cell>
          <cell r="J717" t="str">
            <v>Müşteri</v>
          </cell>
          <cell r="L717" t="str">
            <v>Boji</v>
          </cell>
          <cell r="M717" t="str">
            <v>3877 NUMARALI ARAÇ SEKONDER VE PRİMER SÜSPANSİYONLARDA BEKLENEN ÜSTÜ ÇÖKME GÖRÜLMÜŞTÜR</v>
          </cell>
          <cell r="N717" t="str">
            <v>SEKONDER SÜSPANSİYON DEĞİŞİMİ YAPILDI</v>
          </cell>
          <cell r="P717" t="str">
            <v>D-Arıza değil</v>
          </cell>
          <cell r="Q717" t="str">
            <v>B(Servisten çekmeye etki eden arıza)</v>
          </cell>
          <cell r="R717" t="str">
            <v>N.A(Yaralanma yok)</v>
          </cell>
          <cell r="S717" t="str">
            <v>(III) Farklı Araçlarda Tekrarlayan Arıza</v>
          </cell>
          <cell r="U717" t="str">
            <v>Tedarikçi</v>
          </cell>
          <cell r="V717" t="str">
            <v>TMS MARS KAUÇUK ANONİM ŞİRKETİ</v>
          </cell>
          <cell r="W717" t="str">
            <v/>
          </cell>
          <cell r="X717" t="str">
            <v>TMS MARS KAUÇUK ANONİM ŞİRKETİ</v>
          </cell>
          <cell r="AD717" t="str">
            <v>Ekipman yenisi ile değiştirildi</v>
          </cell>
          <cell r="AE717">
            <v>45886.208333333299</v>
          </cell>
          <cell r="AG717" t="str">
            <v>TMS MARS KAUÇUK ANONİM ŞİRKETİ</v>
          </cell>
          <cell r="AH717" t="str">
            <v>SEKONDER YAY</v>
          </cell>
          <cell r="AI717" t="str">
            <v>B120-7049</v>
          </cell>
          <cell r="AJ717" t="str">
            <v/>
          </cell>
          <cell r="AL717" t="str">
            <v/>
          </cell>
          <cell r="AM717" t="str">
            <v/>
          </cell>
          <cell r="AP717" t="str">
            <v/>
          </cell>
          <cell r="AQ717" t="str">
            <v/>
          </cell>
          <cell r="AT717" t="str">
            <v/>
          </cell>
          <cell r="AV717" t="str">
            <v/>
          </cell>
          <cell r="AW717" t="str">
            <v/>
          </cell>
          <cell r="AX717" t="str">
            <v/>
          </cell>
          <cell r="AZ717">
            <v>6</v>
          </cell>
          <cell r="BA717">
            <v>45887.625</v>
          </cell>
        </row>
        <row r="718">
          <cell r="C718" t="str">
            <v>KAY5+6</v>
          </cell>
          <cell r="D718" t="str">
            <v>3878(7)</v>
          </cell>
          <cell r="E718" t="str">
            <v>MA</v>
          </cell>
          <cell r="F718">
            <v>131283</v>
          </cell>
          <cell r="G718" t="str">
            <v>BOZ-KAY5+6-FF-705</v>
          </cell>
          <cell r="H718">
            <v>45816.675000000003</v>
          </cell>
          <cell r="I718" t="str">
            <v>Hat/Line</v>
          </cell>
          <cell r="J718" t="str">
            <v>Müşteri</v>
          </cell>
          <cell r="L718" t="str">
            <v>Diğerleri</v>
          </cell>
          <cell r="M718" t="str">
            <v>CA ZİL ARA ARA ÇALMIYOR</v>
          </cell>
          <cell r="N718" t="str">
            <v>ZİL BUTONU DEĞİŞTİRİLDİ</v>
          </cell>
          <cell r="P718" t="str">
            <v>D-Arıza değil</v>
          </cell>
          <cell r="Q718" t="str">
            <v>B(Servisten çekmeye etki eden arıza)</v>
          </cell>
          <cell r="R718" t="str">
            <v>N.A(Yaralanma yok)</v>
          </cell>
          <cell r="S718" t="str">
            <v xml:space="preserve">(I) İlk Defa Karşılaşılan Arıza </v>
          </cell>
          <cell r="U718" t="str">
            <v>Tedarikçi</v>
          </cell>
          <cell r="V718" t="str">
            <v>ALFA UNİON, A.S.</v>
          </cell>
          <cell r="W718" t="str">
            <v/>
          </cell>
          <cell r="X718" t="str">
            <v>ALFA UNİON, A.S.</v>
          </cell>
          <cell r="AD718" t="str">
            <v>Gevşek bağlantı vidaları sıkıldı</v>
          </cell>
          <cell r="AE718">
            <v>45886.25</v>
          </cell>
          <cell r="AG718" t="str">
            <v/>
          </cell>
          <cell r="AH718" t="str">
            <v/>
          </cell>
          <cell r="AI718" t="str">
            <v/>
          </cell>
          <cell r="AJ718" t="str">
            <v/>
          </cell>
          <cell r="AL718" t="str">
            <v/>
          </cell>
          <cell r="AM718" t="str">
            <v/>
          </cell>
          <cell r="AP718" t="str">
            <v/>
          </cell>
          <cell r="AQ718" t="str">
            <v/>
          </cell>
          <cell r="AT718" t="str">
            <v/>
          </cell>
          <cell r="AV718" t="str">
            <v/>
          </cell>
          <cell r="AW718" t="str">
            <v/>
          </cell>
          <cell r="AX718" t="str">
            <v/>
          </cell>
          <cell r="AZ718" t="str">
            <v/>
          </cell>
          <cell r="BA718">
            <v>45816.708333333299</v>
          </cell>
        </row>
        <row r="719">
          <cell r="C719" t="str">
            <v>KAY5+6</v>
          </cell>
          <cell r="D719" t="str">
            <v>3872(1)</v>
          </cell>
          <cell r="E719" t="str">
            <v>MB</v>
          </cell>
          <cell r="F719">
            <v>41263</v>
          </cell>
          <cell r="G719" t="str">
            <v>BOZ-KAY5+6-FF-706</v>
          </cell>
          <cell r="H719">
            <v>45348.292361111096</v>
          </cell>
          <cell r="I719" t="str">
            <v>Hat/Line</v>
          </cell>
          <cell r="J719" t="str">
            <v>Müşteri</v>
          </cell>
          <cell r="L719" t="str">
            <v>Boji</v>
          </cell>
          <cell r="M719" t="str">
            <v>3872 NUMARALI ARAÇ SEKONDER VE PRİMER SÜSPANSİYONLARDA BEKLENEN ÜSTÜ ÇÖKME GÖRÜLMÜŞTÜR.</v>
          </cell>
          <cell r="N719" t="str">
            <v>SEKONDER SÜSPANSİYON DEĞİŞİMİ YAPILMIŞTIR</v>
          </cell>
          <cell r="P719" t="str">
            <v>D-Arıza değil</v>
          </cell>
          <cell r="Q719" t="str">
            <v>B(Servisten çekmeye etki eden arıza)</v>
          </cell>
          <cell r="R719" t="str">
            <v>N.A(Yaralanma yok)</v>
          </cell>
          <cell r="S719" t="str">
            <v>(III) Farklı Araçlarda Tekrarlayan Arıza</v>
          </cell>
          <cell r="U719" t="str">
            <v>Tedarikçi</v>
          </cell>
          <cell r="V719" t="str">
            <v>TMS MARS KAUÇUK ANONİM ŞİRKETİ</v>
          </cell>
          <cell r="W719" t="str">
            <v>Evet</v>
          </cell>
          <cell r="X719" t="str">
            <v>TMS MARS KAUÇUK ANONİM ŞİRKETİ</v>
          </cell>
          <cell r="AD719" t="str">
            <v>Ekipman yenisi ile değiştirildi</v>
          </cell>
          <cell r="AE719">
            <v>45884.25</v>
          </cell>
          <cell r="AG719" t="str">
            <v>TMS MARS KAUÇUK ANONİM ŞİRKETİ</v>
          </cell>
          <cell r="AH719" t="str">
            <v>SEKONDER YAY</v>
          </cell>
          <cell r="AI719" t="str">
            <v>B120-7049</v>
          </cell>
          <cell r="AJ719" t="str">
            <v/>
          </cell>
          <cell r="AL719" t="str">
            <v/>
          </cell>
          <cell r="AM719" t="str">
            <v/>
          </cell>
          <cell r="AP719" t="str">
            <v/>
          </cell>
          <cell r="AQ719" t="str">
            <v/>
          </cell>
          <cell r="AT719" t="str">
            <v/>
          </cell>
          <cell r="AV719" t="str">
            <v/>
          </cell>
          <cell r="AW719" t="str">
            <v/>
          </cell>
          <cell r="AX719" t="str">
            <v/>
          </cell>
          <cell r="AZ719">
            <v>6</v>
          </cell>
          <cell r="BA719">
            <v>45885.625</v>
          </cell>
        </row>
        <row r="720">
          <cell r="C720" t="str">
            <v>KAY5+6</v>
          </cell>
          <cell r="D720" t="str">
            <v>3875(4)</v>
          </cell>
          <cell r="E720" t="str">
            <v>MB</v>
          </cell>
          <cell r="F720">
            <v>60200</v>
          </cell>
          <cell r="G720" t="str">
            <v>BOZ-KAY5+6-FF-707</v>
          </cell>
          <cell r="H720">
            <v>45540.301388888904</v>
          </cell>
          <cell r="I720" t="str">
            <v>Hat/Line</v>
          </cell>
          <cell r="J720" t="str">
            <v>Müşteri</v>
          </cell>
          <cell r="L720" t="str">
            <v>Boji</v>
          </cell>
          <cell r="M720" t="str">
            <v>MB 2.AKS MOTOR KULAĞI KAUÇUKTA YIRTILMA VAR</v>
          </cell>
          <cell r="N720" t="str">
            <v>ASKI TAKOZU DEĞİŞİMİ YAPILDI</v>
          </cell>
          <cell r="P720" t="str">
            <v>D-Arıza değil</v>
          </cell>
          <cell r="Q720" t="str">
            <v>B(Servisten çekmeye etki eden arıza)</v>
          </cell>
          <cell r="R720" t="str">
            <v>N.A(Yaralanma yok)</v>
          </cell>
          <cell r="S720" t="str">
            <v xml:space="preserve">(I) İlk Defa Karşılaşılan Arıza </v>
          </cell>
          <cell r="U720" t="str">
            <v>Tedarikçi</v>
          </cell>
          <cell r="V720" t="str">
            <v>TMS MARS KAUÇUK ANONİM ŞİRKETİ</v>
          </cell>
          <cell r="W720" t="str">
            <v>Evet</v>
          </cell>
          <cell r="X720" t="str">
            <v>TMS MARS KAUÇUK ANONİM ŞİRKETİ</v>
          </cell>
          <cell r="AD720" t="str">
            <v>Ekipman yenisi ile değiştirildi</v>
          </cell>
          <cell r="AE720">
            <v>45659.25</v>
          </cell>
          <cell r="AG720" t="str">
            <v>TMS MARS KAUÇUK ANONİM ŞİRKETİ</v>
          </cell>
          <cell r="AH720" t="str">
            <v>ASKI TAKOZU</v>
          </cell>
          <cell r="AI720" t="str">
            <v>B120-7050</v>
          </cell>
          <cell r="AJ720" t="str">
            <v/>
          </cell>
          <cell r="AL720" t="str">
            <v/>
          </cell>
          <cell r="AM720" t="str">
            <v/>
          </cell>
          <cell r="AP720" t="str">
            <v/>
          </cell>
          <cell r="AQ720" t="str">
            <v/>
          </cell>
          <cell r="AT720" t="str">
            <v/>
          </cell>
          <cell r="AV720" t="str">
            <v/>
          </cell>
          <cell r="AW720" t="str">
            <v/>
          </cell>
          <cell r="AX720" t="str">
            <v/>
          </cell>
          <cell r="AZ720" t="str">
            <v/>
          </cell>
          <cell r="BA720">
            <v>45660.625</v>
          </cell>
        </row>
        <row r="721">
          <cell r="C721" t="str">
            <v>KAY5+6</v>
          </cell>
          <cell r="D721" t="str">
            <v>3872(1)</v>
          </cell>
          <cell r="E721" t="str">
            <v>MB</v>
          </cell>
          <cell r="F721">
            <v>65852</v>
          </cell>
          <cell r="G721" t="str">
            <v>BOZ-KAY5+6-FF-708</v>
          </cell>
          <cell r="H721">
            <v>45623.231249999997</v>
          </cell>
          <cell r="I721" t="str">
            <v>Hat/Line</v>
          </cell>
          <cell r="J721" t="str">
            <v>Müşteri</v>
          </cell>
          <cell r="L721" t="str">
            <v>E-Kabinet</v>
          </cell>
          <cell r="M721" t="str">
            <v>SBF03 SİGORTASI AKTİFKEN VE ARAÇ SÖNÜK İKEN KUPLÖR ISITICILARI ÇALIŞMAKTADIR. AKÜYÜ BİTİRMEKTEDİR</v>
          </cell>
          <cell r="N721" t="str">
            <v>KUPLÖR ISITICI SİGORTA REVİZYONU YAPILDI</v>
          </cell>
          <cell r="P721" t="str">
            <v>D-Arıza değil</v>
          </cell>
          <cell r="Q721" t="str">
            <v>B(Servisten çekmeye etki eden arıza)</v>
          </cell>
          <cell r="R721" t="str">
            <v>N.A(Yaralanma yok)</v>
          </cell>
          <cell r="S721" t="str">
            <v>(III) Farklı Araçlarda Tekrarlayan Arıza</v>
          </cell>
          <cell r="U721" t="str">
            <v>Bozankaya</v>
          </cell>
          <cell r="V721" t="str">
            <v>Tasarım</v>
          </cell>
          <cell r="W721" t="str">
            <v/>
          </cell>
          <cell r="X721" t="str">
            <v/>
          </cell>
          <cell r="AD721" t="str">
            <v>Ekipman yenisi ile değiştirildi</v>
          </cell>
          <cell r="AE721">
            <v>45659.208333333299</v>
          </cell>
          <cell r="AG721" t="str">
            <v/>
          </cell>
          <cell r="AH721" t="str">
            <v/>
          </cell>
          <cell r="AI721" t="str">
            <v/>
          </cell>
          <cell r="AJ721" t="str">
            <v/>
          </cell>
          <cell r="AL721" t="str">
            <v/>
          </cell>
          <cell r="AM721" t="str">
            <v/>
          </cell>
          <cell r="AP721" t="str">
            <v/>
          </cell>
          <cell r="AQ721" t="str">
            <v/>
          </cell>
          <cell r="AT721" t="str">
            <v/>
          </cell>
          <cell r="AV721" t="str">
            <v/>
          </cell>
          <cell r="AW721" t="str">
            <v/>
          </cell>
          <cell r="AX721" t="str">
            <v/>
          </cell>
          <cell r="AZ721" t="str">
            <v/>
          </cell>
          <cell r="BA721">
            <v>45660.25</v>
          </cell>
        </row>
        <row r="722">
          <cell r="C722" t="str">
            <v>KAY5+6</v>
          </cell>
          <cell r="D722" t="str">
            <v>3880(9)</v>
          </cell>
          <cell r="E722" t="str">
            <v>MB</v>
          </cell>
          <cell r="F722">
            <v>60613</v>
          </cell>
          <cell r="G722" t="str">
            <v>BOZ-KAY5+6-FF-709</v>
          </cell>
          <cell r="H722">
            <v>45622.875</v>
          </cell>
          <cell r="I722" t="str">
            <v>Hat/Line</v>
          </cell>
          <cell r="J722" t="str">
            <v>Müşteri</v>
          </cell>
          <cell r="L722" t="str">
            <v>E-Kabinet</v>
          </cell>
          <cell r="M722" t="str">
            <v>SBF03 SİGORTASI AKTİFKEN VE ARAÇ SÖNÜK İKEN KUPLÖR ISITICILARI ÇALIŞMAKTADIR. AKÜYÜ BİTİRMEKTEDİR</v>
          </cell>
          <cell r="N722" t="str">
            <v>KUPLÖR ISITICI SİGORTA REVİZYONU YAPILDI</v>
          </cell>
          <cell r="P722" t="str">
            <v>D-Arıza değil</v>
          </cell>
          <cell r="Q722" t="str">
            <v>B(Servisten çekmeye etki eden arıza)</v>
          </cell>
          <cell r="R722" t="str">
            <v>N.A(Yaralanma yok)</v>
          </cell>
          <cell r="S722" t="str">
            <v>(III) Farklı Araçlarda Tekrarlayan Arıza</v>
          </cell>
          <cell r="U722" t="str">
            <v>Bozankaya</v>
          </cell>
          <cell r="V722" t="str">
            <v>Tasarım</v>
          </cell>
          <cell r="W722" t="str">
            <v/>
          </cell>
          <cell r="X722" t="str">
            <v/>
          </cell>
          <cell r="AD722" t="str">
            <v>Ekipman yenisi ile değiştirildi</v>
          </cell>
          <cell r="AE722">
            <v>45660.208333333299</v>
          </cell>
          <cell r="AG722" t="str">
            <v/>
          </cell>
          <cell r="AH722" t="str">
            <v/>
          </cell>
          <cell r="AI722" t="str">
            <v/>
          </cell>
          <cell r="AJ722" t="str">
            <v/>
          </cell>
          <cell r="AL722" t="str">
            <v/>
          </cell>
          <cell r="AM722" t="str">
            <v/>
          </cell>
          <cell r="AP722" t="str">
            <v/>
          </cell>
          <cell r="AQ722" t="str">
            <v/>
          </cell>
          <cell r="AT722" t="str">
            <v/>
          </cell>
          <cell r="AV722" t="str">
            <v/>
          </cell>
          <cell r="AW722" t="str">
            <v/>
          </cell>
          <cell r="AX722">
            <v>45659.875</v>
          </cell>
          <cell r="AZ722" t="str">
            <v/>
          </cell>
          <cell r="BA722">
            <v>45660.25</v>
          </cell>
        </row>
        <row r="723">
          <cell r="C723" t="str">
            <v>KAY5+6</v>
          </cell>
          <cell r="D723" t="str">
            <v>3875(4)</v>
          </cell>
          <cell r="E723" t="str">
            <v>MB</v>
          </cell>
          <cell r="F723">
            <v>76540</v>
          </cell>
          <cell r="G723" t="str">
            <v>BOZ-KAY5+6-FF-710</v>
          </cell>
          <cell r="H723">
            <v>45623.229861111096</v>
          </cell>
          <cell r="I723" t="str">
            <v>Hat/Line</v>
          </cell>
          <cell r="J723" t="str">
            <v>Müşteri</v>
          </cell>
          <cell r="L723" t="str">
            <v>E-Kabinet</v>
          </cell>
          <cell r="M723" t="str">
            <v>SBF03 SİGORTASI AKTİFKEN VE ARAÇ SÖNÜK İKEN KUPLÖR ISITICILARI ÇALIŞMAKTADIR. AKÜYÜ BİTİRMEKTEDİR</v>
          </cell>
          <cell r="N723" t="str">
            <v>KUPLÖR ISITICI SİGORTA REVİZYONU YAPILDI</v>
          </cell>
          <cell r="P723" t="str">
            <v>D-Arıza değil</v>
          </cell>
          <cell r="Q723" t="str">
            <v>B(Servisten çekmeye etki eden arıza)</v>
          </cell>
          <cell r="R723" t="str">
            <v>N.A(Yaralanma yok)</v>
          </cell>
          <cell r="S723" t="str">
            <v>(III) Farklı Araçlarda Tekrarlayan Arıza</v>
          </cell>
          <cell r="U723" t="str">
            <v>Bozankaya</v>
          </cell>
          <cell r="V723" t="str">
            <v>Tasarım</v>
          </cell>
          <cell r="W723" t="str">
            <v/>
          </cell>
          <cell r="X723" t="str">
            <v/>
          </cell>
          <cell r="AD723" t="str">
            <v>Ekipman yenisi ile değiştirildi</v>
          </cell>
          <cell r="AE723">
            <v>45660.208333333299</v>
          </cell>
          <cell r="AG723" t="str">
            <v/>
          </cell>
          <cell r="AH723" t="str">
            <v/>
          </cell>
          <cell r="AI723" t="str">
            <v/>
          </cell>
          <cell r="AJ723" t="str">
            <v/>
          </cell>
          <cell r="AL723" t="str">
            <v/>
          </cell>
          <cell r="AM723" t="str">
            <v/>
          </cell>
          <cell r="AP723" t="str">
            <v/>
          </cell>
          <cell r="AQ723" t="str">
            <v/>
          </cell>
          <cell r="AT723" t="str">
            <v/>
          </cell>
          <cell r="AV723" t="str">
            <v/>
          </cell>
          <cell r="AW723" t="str">
            <v/>
          </cell>
          <cell r="AX723" t="str">
            <v/>
          </cell>
          <cell r="AZ723" t="str">
            <v/>
          </cell>
          <cell r="BA723">
            <v>45660.25</v>
          </cell>
        </row>
        <row r="724">
          <cell r="C724" t="str">
            <v>KAY5+6</v>
          </cell>
          <cell r="D724" t="str">
            <v>3872(1)</v>
          </cell>
          <cell r="E724" t="str">
            <v>MB</v>
          </cell>
          <cell r="F724">
            <v>101862</v>
          </cell>
          <cell r="G724" t="str">
            <v>BOZ-KAY5+6-FF-711</v>
          </cell>
          <cell r="H724">
            <v>45623.227083333302</v>
          </cell>
          <cell r="I724" t="str">
            <v>Hat/Line</v>
          </cell>
          <cell r="J724" t="str">
            <v>Müşteri</v>
          </cell>
          <cell r="L724" t="str">
            <v>E-Kabinet</v>
          </cell>
          <cell r="M724" t="str">
            <v xml:space="preserve">SBF03 SİGORTASI AKTİFKEN VE ARAÇ SÖNÜK İKEN KUPLÖR ISITICILARI ÇALIŞMAKTADIR. AKÜYÜ BİTİRMEKTEDİR
</v>
          </cell>
          <cell r="N724" t="str">
            <v>KUPLÖR ISITICI SİGORTA REVİZYONU YAPILDI</v>
          </cell>
          <cell r="P724" t="str">
            <v>D-Arıza değil</v>
          </cell>
          <cell r="Q724" t="str">
            <v>B(Servisten çekmeye etki eden arıza)</v>
          </cell>
          <cell r="R724" t="str">
            <v>N.A(Yaralanma yok)</v>
          </cell>
          <cell r="S724" t="str">
            <v>(III) Farklı Araçlarda Tekrarlayan Arıza</v>
          </cell>
          <cell r="U724" t="str">
            <v>Bozankaya</v>
          </cell>
          <cell r="V724" t="str">
            <v>Tasarım</v>
          </cell>
          <cell r="W724" t="str">
            <v/>
          </cell>
          <cell r="X724" t="str">
            <v/>
          </cell>
          <cell r="AD724" t="str">
            <v>Ekipman yenisi ile değiştirildi</v>
          </cell>
          <cell r="AE724">
            <v>45660.208333333299</v>
          </cell>
          <cell r="AG724" t="str">
            <v/>
          </cell>
          <cell r="AH724" t="str">
            <v/>
          </cell>
          <cell r="AI724" t="str">
            <v/>
          </cell>
          <cell r="AJ724" t="str">
            <v/>
          </cell>
          <cell r="AL724" t="str">
            <v/>
          </cell>
          <cell r="AM724" t="str">
            <v/>
          </cell>
          <cell r="AP724" t="str">
            <v/>
          </cell>
          <cell r="AQ724" t="str">
            <v/>
          </cell>
          <cell r="AT724" t="str">
            <v/>
          </cell>
          <cell r="AV724" t="str">
            <v/>
          </cell>
          <cell r="AW724" t="str">
            <v/>
          </cell>
          <cell r="AX724" t="str">
            <v/>
          </cell>
          <cell r="AZ724" t="str">
            <v/>
          </cell>
          <cell r="BA724">
            <v>45660.291666666701</v>
          </cell>
        </row>
        <row r="725">
          <cell r="C725" t="str">
            <v>KAY5+6</v>
          </cell>
          <cell r="D725" t="str">
            <v>3882(11)</v>
          </cell>
          <cell r="E725" t="str">
            <v>MB</v>
          </cell>
          <cell r="F725">
            <v>39281</v>
          </cell>
          <cell r="G725" t="str">
            <v>BOZ-KAY5+6-FF-712</v>
          </cell>
          <cell r="H725">
            <v>45623.232638888898</v>
          </cell>
          <cell r="I725" t="str">
            <v>Hat/Line</v>
          </cell>
          <cell r="J725" t="str">
            <v>Müşteri</v>
          </cell>
          <cell r="L725" t="str">
            <v>E-Kabinet</v>
          </cell>
          <cell r="M725" t="str">
            <v xml:space="preserve">SBF03 SİGORTASI AKTİFKEN VE ARAÇ SÖNÜK İKEN KUPLÖR ISITICILARI ÇALIŞMAKTADIR. AKÜYÜ BİTİRMEKTEDİR
</v>
          </cell>
          <cell r="N725" t="str">
            <v>KUPLÖR ISITICI SİGORTA REVİZYONU YAPILDI</v>
          </cell>
          <cell r="P725" t="str">
            <v>D-Arıza değil</v>
          </cell>
          <cell r="Q725" t="str">
            <v>B(Servisten çekmeye etki eden arıza)</v>
          </cell>
          <cell r="R725" t="str">
            <v>N.A(Yaralanma yok)</v>
          </cell>
          <cell r="S725" t="str">
            <v>(III) Farklı Araçlarda Tekrarlayan Arıza</v>
          </cell>
          <cell r="U725" t="str">
            <v>Bozankaya</v>
          </cell>
          <cell r="V725" t="str">
            <v>Tasarım</v>
          </cell>
          <cell r="W725" t="str">
            <v/>
          </cell>
          <cell r="X725" t="str">
            <v/>
          </cell>
          <cell r="AD725" t="str">
            <v>Ekipman yenisi ile değiştirildi</v>
          </cell>
          <cell r="AE725">
            <v>45660.291666666701</v>
          </cell>
          <cell r="AG725" t="str">
            <v/>
          </cell>
          <cell r="AH725" t="str">
            <v/>
          </cell>
          <cell r="AI725" t="str">
            <v/>
          </cell>
          <cell r="AJ725" t="str">
            <v/>
          </cell>
          <cell r="AL725" t="str">
            <v/>
          </cell>
          <cell r="AM725" t="str">
            <v/>
          </cell>
          <cell r="AP725" t="str">
            <v/>
          </cell>
          <cell r="AQ725" t="str">
            <v/>
          </cell>
          <cell r="AT725" t="str">
            <v/>
          </cell>
          <cell r="AV725" t="str">
            <v/>
          </cell>
          <cell r="AW725" t="str">
            <v/>
          </cell>
          <cell r="AX725" t="str">
            <v/>
          </cell>
          <cell r="AZ725" t="str">
            <v/>
          </cell>
          <cell r="BA725">
            <v>45660.333333333299</v>
          </cell>
        </row>
        <row r="726">
          <cell r="C726" t="str">
            <v>KAY5+6</v>
          </cell>
          <cell r="D726" t="str">
            <v>3882(11)</v>
          </cell>
          <cell r="E726" t="str">
            <v>MA</v>
          </cell>
          <cell r="F726">
            <v>80000</v>
          </cell>
          <cell r="G726" t="str">
            <v>BOZ-KAY5+6-FF-713</v>
          </cell>
          <cell r="H726">
            <v>45790.517361111102</v>
          </cell>
          <cell r="I726" t="str">
            <v>Hat/Line</v>
          </cell>
          <cell r="J726" t="str">
            <v>Müşteri</v>
          </cell>
          <cell r="L726" t="str">
            <v>Kabin Masası</v>
          </cell>
          <cell r="M726" t="str">
            <v>CA KOLÇAK AŞAĞIDA</v>
          </cell>
          <cell r="N726" t="str">
            <v>KOLÇAK STOPER MODİFİKASYONU YAPILDI</v>
          </cell>
          <cell r="P726" t="str">
            <v>A-Sürüşü engeller</v>
          </cell>
          <cell r="Q726" t="str">
            <v>B(Servisten çekmeye etki eden arıza)</v>
          </cell>
          <cell r="R726" t="str">
            <v>N.A(Yaralanma yok)</v>
          </cell>
          <cell r="S726" t="str">
            <v>(III) Farklı Araçlarda Tekrarlayan Arıza</v>
          </cell>
          <cell r="U726" t="str">
            <v>Bozankaya</v>
          </cell>
          <cell r="V726" t="str">
            <v>Tasarım</v>
          </cell>
          <cell r="W726" t="str">
            <v/>
          </cell>
          <cell r="X726" t="str">
            <v/>
          </cell>
          <cell r="AD726" t="str">
            <v>Ekipman yenisi ile değiştirildi</v>
          </cell>
          <cell r="AE726">
            <v>45805.208333333299</v>
          </cell>
          <cell r="AG726" t="str">
            <v/>
          </cell>
          <cell r="AH726" t="str">
            <v/>
          </cell>
          <cell r="AI726" t="str">
            <v/>
          </cell>
          <cell r="AJ726" t="str">
            <v/>
          </cell>
          <cell r="AL726" t="str">
            <v/>
          </cell>
          <cell r="AM726" t="str">
            <v/>
          </cell>
          <cell r="AP726" t="str">
            <v/>
          </cell>
          <cell r="AQ726" t="str">
            <v/>
          </cell>
          <cell r="AT726" t="str">
            <v/>
          </cell>
          <cell r="AV726" t="str">
            <v/>
          </cell>
          <cell r="AW726" t="str">
            <v/>
          </cell>
          <cell r="AX726" t="str">
            <v/>
          </cell>
          <cell r="AZ726" t="str">
            <v/>
          </cell>
          <cell r="BA726">
            <v>45805.458333333299</v>
          </cell>
        </row>
        <row r="727">
          <cell r="C727" t="str">
            <v>KAY5+6</v>
          </cell>
          <cell r="D727" t="str">
            <v>3880(9)</v>
          </cell>
          <cell r="E727" t="str">
            <v>MA</v>
          </cell>
          <cell r="F727">
            <v>93828</v>
          </cell>
          <cell r="G727" t="str">
            <v>BOZ-KAY5+6-FF-714</v>
          </cell>
          <cell r="H727">
            <v>45790.513888888898</v>
          </cell>
          <cell r="I727" t="str">
            <v>Hat/Line</v>
          </cell>
          <cell r="J727" t="str">
            <v>Müşteri</v>
          </cell>
          <cell r="L727" t="str">
            <v>Kabin Masası</v>
          </cell>
          <cell r="M727" t="str">
            <v>CA KOLÇAK AYARSIZ AŞAĞIDA DURUYOR</v>
          </cell>
          <cell r="N727" t="str">
            <v>KOLÇAK STOPER MODİFİKASYONU YAPILDI</v>
          </cell>
          <cell r="P727" t="str">
            <v>D-Arıza değil</v>
          </cell>
          <cell r="Q727" t="str">
            <v>B(Servisten çekmeye etki eden arıza)</v>
          </cell>
          <cell r="R727" t="str">
            <v>N.A(Yaralanma yok)</v>
          </cell>
          <cell r="S727" t="str">
            <v>(III) Farklı Araçlarda Tekrarlayan Arıza</v>
          </cell>
          <cell r="U727" t="str">
            <v>Bozankaya</v>
          </cell>
          <cell r="V727" t="str">
            <v>Tasarım</v>
          </cell>
          <cell r="W727" t="str">
            <v/>
          </cell>
          <cell r="X727" t="str">
            <v/>
          </cell>
          <cell r="AD727" t="str">
            <v>Ekipman yenisi ile değiştirildi</v>
          </cell>
          <cell r="AE727">
            <v>45805.208333333299</v>
          </cell>
          <cell r="AG727" t="str">
            <v/>
          </cell>
          <cell r="AH727" t="str">
            <v/>
          </cell>
          <cell r="AI727" t="str">
            <v/>
          </cell>
          <cell r="AJ727" t="str">
            <v/>
          </cell>
          <cell r="AL727" t="str">
            <v/>
          </cell>
          <cell r="AM727" t="str">
            <v/>
          </cell>
          <cell r="AP727" t="str">
            <v/>
          </cell>
          <cell r="AQ727" t="str">
            <v/>
          </cell>
          <cell r="AT727" t="str">
            <v/>
          </cell>
          <cell r="AV727" t="str">
            <v/>
          </cell>
          <cell r="AW727" t="str">
            <v/>
          </cell>
          <cell r="AX727" t="str">
            <v/>
          </cell>
          <cell r="AZ727" t="str">
            <v/>
          </cell>
          <cell r="BA727">
            <v>45805.458333333299</v>
          </cell>
        </row>
        <row r="728">
          <cell r="C728" t="str">
            <v>KAY5+6</v>
          </cell>
          <cell r="D728" t="str">
            <v>3872(1)</v>
          </cell>
          <cell r="E728" t="str">
            <v>MB</v>
          </cell>
          <cell r="F728">
            <v>129937</v>
          </cell>
          <cell r="G728" t="str">
            <v>BOZ-KAY5+6-FF-715</v>
          </cell>
          <cell r="H728">
            <v>45790.461805555598</v>
          </cell>
          <cell r="I728" t="str">
            <v>Hat/Line</v>
          </cell>
          <cell r="J728" t="str">
            <v>Müşteri</v>
          </cell>
          <cell r="L728" t="str">
            <v>Silecek</v>
          </cell>
          <cell r="M728" t="str">
            <v>CB SİLECEK ÇALIŞIYOR FAKAT TEMİZLEME AÇISI BOZUK</v>
          </cell>
          <cell r="N728" t="str">
            <v>SİLECEK AYARI YAPILDI</v>
          </cell>
          <cell r="P728" t="str">
            <v>D-Arıza değil</v>
          </cell>
          <cell r="Q728" t="str">
            <v>A(Hareket etmeyi engelleyen arıza)</v>
          </cell>
          <cell r="R728" t="str">
            <v>N.A(Yaralanma yok)</v>
          </cell>
          <cell r="S728" t="str">
            <v>(III) Farklı Araçlarda Tekrarlayan Arıza</v>
          </cell>
          <cell r="U728" t="str">
            <v>Tedarikçi</v>
          </cell>
          <cell r="V728" t="str">
            <v>DENİZLER OTOMOTİV SAN. VE TİC.LTD.Ş</v>
          </cell>
          <cell r="W728" t="str">
            <v>Evet</v>
          </cell>
          <cell r="X728" t="str">
            <v>DENİZLER OTOMOTİV SAN. VE TİC.LTD.Ş</v>
          </cell>
          <cell r="AD728" t="str">
            <v>Gevşek bağlantı vidaları sıkıldı</v>
          </cell>
          <cell r="AE728">
            <v>45805.416666666701</v>
          </cell>
          <cell r="AG728" t="str">
            <v/>
          </cell>
          <cell r="AH728" t="str">
            <v/>
          </cell>
          <cell r="AI728" t="str">
            <v/>
          </cell>
          <cell r="AJ728" t="str">
            <v/>
          </cell>
          <cell r="AL728" t="str">
            <v/>
          </cell>
          <cell r="AM728" t="str">
            <v/>
          </cell>
          <cell r="AP728" t="str">
            <v/>
          </cell>
          <cell r="AQ728" t="str">
            <v/>
          </cell>
          <cell r="AT728" t="str">
            <v/>
          </cell>
          <cell r="AV728" t="str">
            <v/>
          </cell>
          <cell r="AW728" t="str">
            <v/>
          </cell>
          <cell r="AX728" t="str">
            <v/>
          </cell>
          <cell r="AZ728" t="str">
            <v/>
          </cell>
          <cell r="BA728">
            <v>45805.625</v>
          </cell>
        </row>
        <row r="729">
          <cell r="C729" t="str">
            <v>KAY5+6</v>
          </cell>
          <cell r="D729" t="str">
            <v>3879(8)</v>
          </cell>
          <cell r="E729" t="str">
            <v>MA</v>
          </cell>
          <cell r="F729">
            <v>109112</v>
          </cell>
          <cell r="G729" t="str">
            <v>BOZ-KAY5+6-FF-716</v>
          </cell>
          <cell r="H729">
            <v>45803.529166666704</v>
          </cell>
          <cell r="I729" t="str">
            <v>Hat/Line</v>
          </cell>
          <cell r="J729" t="str">
            <v>Müşteri</v>
          </cell>
          <cell r="L729" t="str">
            <v>PA/PIS/CCTV</v>
          </cell>
          <cell r="M729" t="str">
            <v>ARAÇ İÇİ YOLCU BİLGİLENDİR EKRANLARI ÇALIŞMIYOR</v>
          </cell>
          <cell r="N729" t="str">
            <v>GÖRSEL YÖNETİM PC RESETLENDİ</v>
          </cell>
          <cell r="P729" t="str">
            <v>D-Arıza değil</v>
          </cell>
          <cell r="Q729" t="str">
            <v>B(Servisten çekmeye etki eden arıza)</v>
          </cell>
          <cell r="R729" t="str">
            <v>N.A(Yaralanma yok)</v>
          </cell>
          <cell r="S729" t="str">
            <v>(III) Farklı Araçlarda Tekrarlayan Arıza</v>
          </cell>
          <cell r="U729" t="str">
            <v>Tedarikçi</v>
          </cell>
          <cell r="V729" t="str">
            <v>ATAK ULAŞIM SAN.TİC.LTD.ŞTİ.</v>
          </cell>
          <cell r="W729" t="str">
            <v/>
          </cell>
          <cell r="X729" t="str">
            <v/>
          </cell>
          <cell r="AD729" t="str">
            <v>Yazılım tekrar yüklendi</v>
          </cell>
          <cell r="AE729">
            <v>45805.208333333299</v>
          </cell>
          <cell r="AG729" t="str">
            <v/>
          </cell>
          <cell r="AH729" t="str">
            <v/>
          </cell>
          <cell r="AI729" t="str">
            <v/>
          </cell>
          <cell r="AJ729" t="str">
            <v/>
          </cell>
          <cell r="AL729" t="str">
            <v/>
          </cell>
          <cell r="AM729" t="str">
            <v/>
          </cell>
          <cell r="AP729" t="str">
            <v/>
          </cell>
          <cell r="AQ729" t="str">
            <v/>
          </cell>
          <cell r="AT729" t="str">
            <v/>
          </cell>
          <cell r="AV729" t="str">
            <v/>
          </cell>
          <cell r="AW729" t="str">
            <v/>
          </cell>
          <cell r="AX729" t="str">
            <v/>
          </cell>
          <cell r="AZ729" t="str">
            <v/>
          </cell>
          <cell r="BA729">
            <v>45805.375</v>
          </cell>
        </row>
        <row r="730">
          <cell r="C730" t="str">
            <v>KAY5+6</v>
          </cell>
          <cell r="D730" t="str">
            <v>3876(5)</v>
          </cell>
          <cell r="E730" t="str">
            <v>MB</v>
          </cell>
          <cell r="F730">
            <v>111475</v>
          </cell>
          <cell r="G730" t="str">
            <v>BOZ-KAY5+6-FF-717</v>
          </cell>
          <cell r="H730">
            <v>45803.492361111101</v>
          </cell>
          <cell r="I730" t="str">
            <v>Hat/Line</v>
          </cell>
          <cell r="J730" t="str">
            <v>Müşteri</v>
          </cell>
          <cell r="L730" t="str">
            <v>PA/PIS/CCTV</v>
          </cell>
          <cell r="M730" t="str">
            <v>3876 NOLU ARAÇ KAPU ÜZERİ EKRANLAR ÇALIŞMIYOR</v>
          </cell>
          <cell r="N730" t="str">
            <v>ARAÇ RESETLENDİ,SORUN GİDERİLDİ</v>
          </cell>
          <cell r="P730" t="str">
            <v>D-Arıza değil</v>
          </cell>
          <cell r="Q730" t="str">
            <v>B(Servisten çekmeye etki eden arıza)</v>
          </cell>
          <cell r="R730" t="str">
            <v>N.A(Yaralanma yok)</v>
          </cell>
          <cell r="S730" t="str">
            <v>(III) Farklı Araçlarda Tekrarlayan Arıza</v>
          </cell>
          <cell r="U730" t="str">
            <v>Tedarikçi</v>
          </cell>
          <cell r="V730" t="str">
            <v>ATAK ULAŞIM SAN.TİC.LTD.ŞTİ.</v>
          </cell>
          <cell r="W730" t="str">
            <v/>
          </cell>
          <cell r="X730" t="str">
            <v/>
          </cell>
          <cell r="AD730" t="str">
            <v>Ekipman yenisi ile değiştirildi</v>
          </cell>
          <cell r="AE730">
            <v>45805.583333333299</v>
          </cell>
          <cell r="AG730" t="str">
            <v/>
          </cell>
          <cell r="AH730" t="str">
            <v/>
          </cell>
          <cell r="AI730" t="str">
            <v/>
          </cell>
          <cell r="AJ730" t="str">
            <v/>
          </cell>
          <cell r="AL730" t="str">
            <v/>
          </cell>
          <cell r="AM730" t="str">
            <v/>
          </cell>
          <cell r="AP730" t="str">
            <v/>
          </cell>
          <cell r="AQ730" t="str">
            <v/>
          </cell>
          <cell r="AT730" t="str">
            <v/>
          </cell>
          <cell r="AV730" t="str">
            <v/>
          </cell>
          <cell r="AW730" t="str">
            <v/>
          </cell>
          <cell r="AX730" t="str">
            <v/>
          </cell>
          <cell r="AZ730" t="str">
            <v/>
          </cell>
          <cell r="BA730">
            <v>45805.625</v>
          </cell>
        </row>
        <row r="731">
          <cell r="C731" t="str">
            <v>KAY5+6</v>
          </cell>
          <cell r="D731" t="str">
            <v>3880(9)</v>
          </cell>
          <cell r="E731" t="str">
            <v>MA</v>
          </cell>
          <cell r="F731">
            <v>98144</v>
          </cell>
          <cell r="G731" t="str">
            <v>BOZ-KAY5+6-FF-718</v>
          </cell>
          <cell r="H731">
            <v>45803.621527777803</v>
          </cell>
          <cell r="I731" t="str">
            <v>Hat/Line</v>
          </cell>
          <cell r="J731" t="str">
            <v>Müşteri</v>
          </cell>
          <cell r="L731" t="str">
            <v>HVAC Yolcu</v>
          </cell>
          <cell r="M731" t="str">
            <v>RA VE MA YOLCU BÖLÜMLERİ SICAK</v>
          </cell>
          <cell r="N731" t="str">
            <v>KONTROL EDİLDİ SORUN GÖRÜLMEDİ</v>
          </cell>
          <cell r="P731" t="str">
            <v>D-Arıza değil</v>
          </cell>
          <cell r="Q731" t="str">
            <v>B(Servisten çekmeye etki eden arıza)</v>
          </cell>
          <cell r="R731" t="str">
            <v>N.A(Yaralanma yok)</v>
          </cell>
          <cell r="S731" t="str">
            <v>(III) Farklı Araçlarda Tekrarlayan Arıza</v>
          </cell>
          <cell r="U731" t="str">
            <v>Tedarikçi</v>
          </cell>
          <cell r="V731" t="str">
            <v>ELTESAN ELEKTRO MEKANİK SOĞUTMA SAN</v>
          </cell>
          <cell r="W731" t="str">
            <v/>
          </cell>
          <cell r="X731" t="str">
            <v/>
          </cell>
          <cell r="AD731" t="str">
            <v>Ekipman yenisi ile değiştirildi</v>
          </cell>
          <cell r="AE731">
            <v>45805.458333333299</v>
          </cell>
          <cell r="AG731" t="str">
            <v/>
          </cell>
          <cell r="AH731" t="str">
            <v/>
          </cell>
          <cell r="AI731" t="str">
            <v/>
          </cell>
          <cell r="AJ731" t="str">
            <v/>
          </cell>
          <cell r="AL731" t="str">
            <v/>
          </cell>
          <cell r="AM731" t="str">
            <v/>
          </cell>
          <cell r="AP731" t="str">
            <v/>
          </cell>
          <cell r="AQ731" t="str">
            <v/>
          </cell>
          <cell r="AT731" t="str">
            <v/>
          </cell>
          <cell r="AV731" t="str">
            <v/>
          </cell>
          <cell r="AW731" t="str">
            <v/>
          </cell>
          <cell r="AX731" t="str">
            <v/>
          </cell>
          <cell r="AZ731" t="str">
            <v/>
          </cell>
          <cell r="BA731">
            <v>45805.541666666701</v>
          </cell>
        </row>
        <row r="732">
          <cell r="C732" t="str">
            <v>KAY5+6</v>
          </cell>
          <cell r="D732" t="str">
            <v>3876(5)</v>
          </cell>
          <cell r="E732" t="str">
            <v>RA</v>
          </cell>
          <cell r="F732">
            <v>144885</v>
          </cell>
          <cell r="G732" t="str">
            <v>BOZ-KAY5+6-FF-719</v>
          </cell>
          <cell r="H732">
            <v>45811.307638888902</v>
          </cell>
          <cell r="I732" t="str">
            <v>Hat/Line</v>
          </cell>
          <cell r="J732" t="str">
            <v>Müşteri</v>
          </cell>
          <cell r="L732" t="str">
            <v>Kapı</v>
          </cell>
          <cell r="M732" t="str">
            <v>6 NOLU KAPANMADIĞI İÇİN İZOLE EDİLDİ</v>
          </cell>
          <cell r="N732" t="str">
            <v>X20 KONNEKTÖRÜ YERİNEN ÇIKMIŞ KONNEKTÖR TEKRAR YERİNE TAKILDI</v>
          </cell>
          <cell r="P732" t="str">
            <v>D-Arıza değil</v>
          </cell>
          <cell r="Q732" t="str">
            <v>B(Servisten çekmeye etki eden arıza)</v>
          </cell>
          <cell r="R732" t="str">
            <v>N.A(Yaralanma yok)</v>
          </cell>
          <cell r="S732" t="str">
            <v xml:space="preserve">(I) İlk Defa Karşılaşılan Arıza </v>
          </cell>
          <cell r="U732" t="str">
            <v>Bozankaya</v>
          </cell>
          <cell r="V732" t="str">
            <v>Üretim</v>
          </cell>
          <cell r="W732" t="str">
            <v/>
          </cell>
          <cell r="X732" t="str">
            <v/>
          </cell>
          <cell r="AD732" t="str">
            <v>Ekipman yenisi ile değiştirildi</v>
          </cell>
          <cell r="AE732">
            <v>45811.333333333299</v>
          </cell>
          <cell r="AG732" t="str">
            <v/>
          </cell>
          <cell r="AH732" t="str">
            <v/>
          </cell>
          <cell r="AI732" t="str">
            <v/>
          </cell>
          <cell r="AJ732" t="str">
            <v/>
          </cell>
          <cell r="AL732" t="str">
            <v/>
          </cell>
          <cell r="AM732" t="str">
            <v/>
          </cell>
          <cell r="AP732" t="str">
            <v/>
          </cell>
          <cell r="AQ732" t="str">
            <v/>
          </cell>
          <cell r="AT732" t="str">
            <v/>
          </cell>
          <cell r="AV732" t="str">
            <v/>
          </cell>
          <cell r="AW732" t="str">
            <v/>
          </cell>
          <cell r="AX732" t="str">
            <v/>
          </cell>
          <cell r="AZ732" t="str">
            <v/>
          </cell>
          <cell r="BA732">
            <v>45811.458333333299</v>
          </cell>
        </row>
        <row r="733">
          <cell r="C733" t="str">
            <v>KAY5+6</v>
          </cell>
          <cell r="D733" t="str">
            <v>3878(7)</v>
          </cell>
          <cell r="E733" t="str">
            <v>P</v>
          </cell>
          <cell r="F733">
            <v>133025</v>
          </cell>
          <cell r="G733" t="str">
            <v>BOZ-KAY5+6-FF-720</v>
          </cell>
          <cell r="H733">
            <v>45821.90625</v>
          </cell>
          <cell r="I733" t="str">
            <v>Hat/Line</v>
          </cell>
          <cell r="J733" t="str">
            <v>Müşteri</v>
          </cell>
          <cell r="L733" t="str">
            <v>PA/PIS/CCTV</v>
          </cell>
          <cell r="M733" t="str">
            <v>PANTO CAM KAMERA YOK</v>
          </cell>
          <cell r="N733" t="str">
            <v>PANTO KAMERASINA BAĞLANTI KURULAMIYORDU DEĞİŞİM YAPILDI</v>
          </cell>
          <cell r="P733" t="str">
            <v>D-Arıza değil</v>
          </cell>
          <cell r="Q733" t="str">
            <v>B(Servisten çekmeye etki eden arıza)</v>
          </cell>
          <cell r="R733" t="str">
            <v>N.A(Yaralanma yok)</v>
          </cell>
          <cell r="S733" t="str">
            <v>(III) Farklı Araçlarda Tekrarlayan Arıza</v>
          </cell>
          <cell r="U733" t="str">
            <v>Tedarikçi</v>
          </cell>
          <cell r="V733" t="str">
            <v/>
          </cell>
          <cell r="W733" t="str">
            <v>Evet</v>
          </cell>
          <cell r="X733" t="str">
            <v>NSC TEKNOLOJİ ve İNŞAAT LTD.ŞTİ.</v>
          </cell>
          <cell r="AD733" t="str">
            <v>Ekipman yenisi ile değiştirildi</v>
          </cell>
          <cell r="AE733">
            <v>45823.208333333299</v>
          </cell>
          <cell r="AG733" t="str">
            <v>NSC TEKNOLOJİ ve İNŞAAT LTD.ŞTİ.</v>
          </cell>
          <cell r="AH733" t="str">
            <v>XAYNA KAMERA</v>
          </cell>
          <cell r="AI733" t="str">
            <v>E810-7004</v>
          </cell>
          <cell r="AJ733" t="str">
            <v/>
          </cell>
          <cell r="AL733" t="str">
            <v/>
          </cell>
          <cell r="AM733" t="str">
            <v/>
          </cell>
          <cell r="AP733" t="str">
            <v/>
          </cell>
          <cell r="AQ733" t="str">
            <v/>
          </cell>
          <cell r="AT733" t="str">
            <v/>
          </cell>
          <cell r="AV733" t="str">
            <v/>
          </cell>
          <cell r="AW733" t="str">
            <v/>
          </cell>
          <cell r="AX733" t="str">
            <v/>
          </cell>
          <cell r="AZ733" t="str">
            <v/>
          </cell>
          <cell r="BA733">
            <v>45823.333333333299</v>
          </cell>
        </row>
        <row r="734">
          <cell r="C734" t="str">
            <v>KAY5+6</v>
          </cell>
          <cell r="D734" t="str">
            <v>3880(9)</v>
          </cell>
          <cell r="E734" t="str">
            <v>MB</v>
          </cell>
          <cell r="F734">
            <v>105637</v>
          </cell>
          <cell r="G734" t="str">
            <v>BOZ-KAY5+6-FF-721</v>
          </cell>
          <cell r="H734">
            <v>45833.484027777798</v>
          </cell>
          <cell r="I734" t="str">
            <v>Hat/Line</v>
          </cell>
          <cell r="J734" t="str">
            <v>Müşteri</v>
          </cell>
          <cell r="L734" t="str">
            <v>HVAC Yolcu</v>
          </cell>
          <cell r="M734" t="str">
            <v>YOLCU BÖLÜMÜ -64 DERECE GÖRÜNÜYOR</v>
          </cell>
          <cell r="N734" t="str">
            <v>HVAC SİGORTADAN RESETLENDİ NORMALE DÇNDÜ LOG KAYDI İNDİRİLDİ</v>
          </cell>
          <cell r="P734" t="str">
            <v>D-Arıza değil</v>
          </cell>
          <cell r="Q734" t="str">
            <v>B(Servisten çekmeye etki eden arıza)</v>
          </cell>
          <cell r="R734" t="str">
            <v>N.A(Yaralanma yok)</v>
          </cell>
          <cell r="S734" t="str">
            <v>(III) Farklı Araçlarda Tekrarlayan Arıza</v>
          </cell>
          <cell r="U734" t="str">
            <v>Tedarikçi</v>
          </cell>
          <cell r="V734" t="str">
            <v>ELTESAN ELEKTRO MEKANİK SOĞUTMA SAN</v>
          </cell>
          <cell r="W734" t="str">
            <v>Evet</v>
          </cell>
          <cell r="X734" t="str">
            <v/>
          </cell>
          <cell r="AD734" t="str">
            <v>Ekipman yenisi ile değiştirildi</v>
          </cell>
          <cell r="AE734">
            <v>45833.541666666701</v>
          </cell>
          <cell r="AG734" t="str">
            <v/>
          </cell>
          <cell r="AH734" t="str">
            <v/>
          </cell>
          <cell r="AI734" t="str">
            <v/>
          </cell>
          <cell r="AJ734" t="str">
            <v/>
          </cell>
          <cell r="AL734" t="str">
            <v/>
          </cell>
          <cell r="AM734" t="str">
            <v/>
          </cell>
          <cell r="AP734" t="str">
            <v/>
          </cell>
          <cell r="AQ734" t="str">
            <v/>
          </cell>
          <cell r="AT734" t="str">
            <v/>
          </cell>
          <cell r="AV734" t="str">
            <v/>
          </cell>
          <cell r="AW734" t="str">
            <v/>
          </cell>
          <cell r="AX734" t="str">
            <v/>
          </cell>
          <cell r="AZ734" t="str">
            <v/>
          </cell>
          <cell r="BA734">
            <v>45833.625</v>
          </cell>
        </row>
        <row r="735">
          <cell r="C735" t="str">
            <v>KAY5+6</v>
          </cell>
          <cell r="D735" t="str">
            <v>3872(1)</v>
          </cell>
          <cell r="E735" t="str">
            <v>MB</v>
          </cell>
          <cell r="F735">
            <v>91910</v>
          </cell>
          <cell r="G735" t="str">
            <v>BOZ-KAY5+6-FF-722</v>
          </cell>
          <cell r="H735">
            <v>45831.534722222197</v>
          </cell>
          <cell r="I735" t="str">
            <v>Hat/Line</v>
          </cell>
          <cell r="J735" t="str">
            <v>Müşteri</v>
          </cell>
          <cell r="L735" t="str">
            <v>PA/PIS/CCTV</v>
          </cell>
          <cell r="M735" t="str">
            <v>KAPI ÜZERİ YOLCU BİLGİLENDİRME EKRANLARINDA GÖRÜNTÜ YOK</v>
          </cell>
          <cell r="N735" t="str">
            <v>GÖRSEL YÖNETİM PC RESETLENEREK ARIZA GİDERİLDİ</v>
          </cell>
          <cell r="P735" t="str">
            <v>D-Arıza değil</v>
          </cell>
          <cell r="Q735" t="str">
            <v>B(Servisten çekmeye etki eden arıza)</v>
          </cell>
          <cell r="R735" t="str">
            <v>N.A(Yaralanma yok)</v>
          </cell>
          <cell r="S735" t="str">
            <v>(III) Farklı Araçlarda Tekrarlayan Arıza</v>
          </cell>
          <cell r="U735" t="str">
            <v>Tedarikçi</v>
          </cell>
          <cell r="V735" t="str">
            <v>ATAK ULAŞIM SAN.TİC.LTD.ŞTİ.</v>
          </cell>
          <cell r="W735" t="str">
            <v/>
          </cell>
          <cell r="X735" t="str">
            <v/>
          </cell>
          <cell r="AD735" t="str">
            <v>Ekipman yenisi ile değiştirildi</v>
          </cell>
          <cell r="AE735">
            <v>45831.583333333299</v>
          </cell>
          <cell r="AG735" t="str">
            <v/>
          </cell>
          <cell r="AH735" t="str">
            <v/>
          </cell>
          <cell r="AI735" t="str">
            <v/>
          </cell>
          <cell r="AJ735" t="str">
            <v/>
          </cell>
          <cell r="AL735" t="str">
            <v/>
          </cell>
          <cell r="AM735" t="str">
            <v/>
          </cell>
          <cell r="AP735" t="str">
            <v/>
          </cell>
          <cell r="AQ735" t="str">
            <v/>
          </cell>
          <cell r="AT735" t="str">
            <v/>
          </cell>
          <cell r="AV735" t="str">
            <v/>
          </cell>
          <cell r="AW735" t="str">
            <v/>
          </cell>
          <cell r="AX735" t="str">
            <v/>
          </cell>
          <cell r="AZ735" t="str">
            <v/>
          </cell>
          <cell r="BA735">
            <v>45831.625</v>
          </cell>
        </row>
        <row r="736">
          <cell r="C736" t="str">
            <v>KAY5+6</v>
          </cell>
          <cell r="D736" t="str">
            <v>3876(5)</v>
          </cell>
          <cell r="E736" t="str">
            <v>MB</v>
          </cell>
          <cell r="F736">
            <v>139361</v>
          </cell>
          <cell r="G736" t="str">
            <v>BOZ-KAY5+6-FF-723</v>
          </cell>
          <cell r="H736">
            <v>45790.486111111102</v>
          </cell>
          <cell r="I736" t="str">
            <v>Hat/Line</v>
          </cell>
          <cell r="J736" t="str">
            <v>Müşteri</v>
          </cell>
          <cell r="L736" t="str">
            <v>Diğerleri</v>
          </cell>
          <cell r="M736" t="str">
            <v>MA-RA RA-P RB-P DARBE EMİCİLERDE SÜRTME VE PASLANMA VAR</v>
          </cell>
          <cell r="N736" t="str">
            <v>PASLI BÖLGELERE BOYA UYGULAMASI YAPILDI</v>
          </cell>
          <cell r="P736" t="str">
            <v>D-Arıza değil</v>
          </cell>
          <cell r="Q736" t="str">
            <v>B(Servisten çekmeye etki eden arıza)</v>
          </cell>
          <cell r="R736" t="str">
            <v>N.A(Yaralanma yok)</v>
          </cell>
          <cell r="S736" t="str">
            <v>(III) Farklı Araçlarda Tekrarlayan Arıza</v>
          </cell>
          <cell r="U736" t="str">
            <v>Tedarikçi</v>
          </cell>
          <cell r="V736" t="str">
            <v>KARASZY KERESKEDELMİ ES SZOLGALTATO</v>
          </cell>
          <cell r="W736" t="str">
            <v>Evet</v>
          </cell>
          <cell r="X736" t="str">
            <v>KARASZY KERESKEDELMİ ES SZOLGALTATO</v>
          </cell>
          <cell r="AD736" t="str">
            <v>Temizlendi</v>
          </cell>
          <cell r="AE736">
            <v>45834.333333333299</v>
          </cell>
          <cell r="AG736" t="str">
            <v/>
          </cell>
          <cell r="AH736" t="str">
            <v/>
          </cell>
          <cell r="AI736" t="str">
            <v/>
          </cell>
          <cell r="AJ736" t="str">
            <v/>
          </cell>
          <cell r="AL736" t="str">
            <v/>
          </cell>
          <cell r="AM736" t="str">
            <v/>
          </cell>
          <cell r="AP736" t="str">
            <v/>
          </cell>
          <cell r="AQ736" t="str">
            <v/>
          </cell>
          <cell r="AT736" t="str">
            <v/>
          </cell>
          <cell r="AV736" t="str">
            <v/>
          </cell>
          <cell r="AW736" t="str">
            <v/>
          </cell>
          <cell r="AX736" t="str">
            <v/>
          </cell>
          <cell r="AZ736" t="str">
            <v/>
          </cell>
          <cell r="BA736">
            <v>45834.375</v>
          </cell>
        </row>
        <row r="737">
          <cell r="C737" t="str">
            <v>KAY5+6</v>
          </cell>
          <cell r="D737" t="str">
            <v>3876(5)</v>
          </cell>
          <cell r="E737" t="str">
            <v>MB</v>
          </cell>
          <cell r="F737">
            <v>142718</v>
          </cell>
          <cell r="G737" t="str">
            <v>BOZ-KAY5+6-FF-724</v>
          </cell>
          <cell r="H737">
            <v>45833.540972222203</v>
          </cell>
          <cell r="I737" t="str">
            <v>Hat/Line</v>
          </cell>
          <cell r="J737" t="str">
            <v>Müşteri</v>
          </cell>
          <cell r="L737" t="str">
            <v>PA/PIS/CCTV</v>
          </cell>
          <cell r="M737" t="str">
            <v>16.06.2025 TARİHİNDE YAPILAN SAHA DENETİMİNDE 3876 NOLU ARAÇTA KAPI ÜSTÜ EKRANLARIN ÇALIŞMADIĞI TESPİT EDİLMİŞTİR. " GEREKLİ ARIZA MÜDAHELESİ YAPILCAKTIR"</v>
          </cell>
          <cell r="N737" t="str">
            <v>GÖRSEL YÖNETİM PC RESETLENDİ</v>
          </cell>
          <cell r="P737" t="str">
            <v>D-Arıza değil</v>
          </cell>
          <cell r="Q737" t="str">
            <v>B(Servisten çekmeye etki eden arıza)</v>
          </cell>
          <cell r="R737" t="str">
            <v>N.A(Yaralanma yok)</v>
          </cell>
          <cell r="S737" t="str">
            <v>(III) Farklı Araçlarda Tekrarlayan Arıza</v>
          </cell>
          <cell r="U737" t="str">
            <v/>
          </cell>
          <cell r="V737" t="str">
            <v>ATAK ULAŞIM SAN.TİC.LTD.ŞTİ.</v>
          </cell>
          <cell r="W737" t="str">
            <v>Evet</v>
          </cell>
          <cell r="X737" t="str">
            <v/>
          </cell>
          <cell r="AD737" t="str">
            <v>Yazılım tekrar yüklendi</v>
          </cell>
          <cell r="AE737">
            <v>45834.3125</v>
          </cell>
          <cell r="AG737" t="str">
            <v/>
          </cell>
          <cell r="AH737" t="str">
            <v/>
          </cell>
          <cell r="AI737" t="str">
            <v/>
          </cell>
          <cell r="AJ737" t="str">
            <v/>
          </cell>
          <cell r="AL737" t="str">
            <v/>
          </cell>
          <cell r="AM737" t="str">
            <v/>
          </cell>
          <cell r="AP737" t="str">
            <v/>
          </cell>
          <cell r="AQ737" t="str">
            <v/>
          </cell>
          <cell r="AT737" t="str">
            <v/>
          </cell>
          <cell r="AV737" t="str">
            <v/>
          </cell>
          <cell r="AW737" t="str">
            <v/>
          </cell>
          <cell r="AX737" t="str">
            <v/>
          </cell>
          <cell r="AZ737" t="str">
            <v/>
          </cell>
          <cell r="BA737">
            <v>45834.333333333299</v>
          </cell>
        </row>
        <row r="738">
          <cell r="C738" t="str">
            <v>KAY5+6</v>
          </cell>
          <cell r="D738" t="str">
            <v>3872(1)</v>
          </cell>
          <cell r="E738" t="str">
            <v>MB</v>
          </cell>
          <cell r="F738">
            <v>72000</v>
          </cell>
          <cell r="G738" t="str">
            <v>BOZ-KAY5+6-FF-725</v>
          </cell>
          <cell r="H738">
            <v>45759.124305555597</v>
          </cell>
          <cell r="I738" t="str">
            <v>Hat/Line</v>
          </cell>
          <cell r="J738" t="str">
            <v>Müşteri</v>
          </cell>
          <cell r="L738" t="str">
            <v>HVAC Sürücü</v>
          </cell>
          <cell r="M738" t="str">
            <v>KABİN İÇİ EKİPMAN KONTROLÜ MANUEL FREN ÇÖZME KOLU ALYAN İLK YARDIM ÇANTASI ÖN CAM EL FENERİ CB KABİN KLİMA DEĞERLERİ 0 GÖSTERİYOR</v>
          </cell>
          <cell r="N738" t="str">
            <v>CB KABİN KLİMASI CAN ARIZASINDAN DOLAYI 0 DERECE GÖSTERİYOR</v>
          </cell>
          <cell r="P738" t="str">
            <v>D-Arıza değil</v>
          </cell>
          <cell r="Q738" t="str">
            <v>B(Servisten çekmeye etki eden arıza)</v>
          </cell>
          <cell r="R738" t="str">
            <v>N.A(Yaralanma yok)</v>
          </cell>
          <cell r="S738" t="str">
            <v>(III) Farklı Araçlarda Tekrarlayan Arıza</v>
          </cell>
          <cell r="U738" t="str">
            <v>Tedarikçi</v>
          </cell>
          <cell r="V738" t="str">
            <v>ELTESAN ELEKTRO MEKANİK SOĞUTMA SAN</v>
          </cell>
          <cell r="W738" t="str">
            <v>Evet</v>
          </cell>
          <cell r="X738" t="str">
            <v/>
          </cell>
          <cell r="AD738" t="str">
            <v>Yazılım tekrar yüklendi</v>
          </cell>
          <cell r="AE738">
            <v>45759.25</v>
          </cell>
          <cell r="AG738" t="str">
            <v/>
          </cell>
          <cell r="AH738" t="str">
            <v/>
          </cell>
          <cell r="AI738" t="str">
            <v/>
          </cell>
          <cell r="AJ738" t="str">
            <v/>
          </cell>
          <cell r="AL738" t="str">
            <v/>
          </cell>
          <cell r="AM738" t="str">
            <v/>
          </cell>
          <cell r="AP738" t="str">
            <v/>
          </cell>
          <cell r="AQ738" t="str">
            <v/>
          </cell>
          <cell r="AT738" t="str">
            <v/>
          </cell>
          <cell r="AV738" t="str">
            <v/>
          </cell>
          <cell r="AW738" t="str">
            <v/>
          </cell>
          <cell r="AX738" t="str">
            <v/>
          </cell>
          <cell r="AZ738" t="str">
            <v/>
          </cell>
          <cell r="BA738">
            <v>45759.291666666701</v>
          </cell>
        </row>
        <row r="739">
          <cell r="C739" t="str">
            <v>KAY5+6</v>
          </cell>
          <cell r="D739" t="str">
            <v>3876(5)</v>
          </cell>
          <cell r="E739" t="str">
            <v>MA</v>
          </cell>
          <cell r="F739">
            <v>145358</v>
          </cell>
          <cell r="G739" t="str">
            <v>BOZ-KAY5+6-FF-726</v>
          </cell>
          <cell r="H739">
            <v>45813.623611111099</v>
          </cell>
          <cell r="I739" t="str">
            <v>Hat/Line</v>
          </cell>
          <cell r="J739" t="str">
            <v>Müşteri</v>
          </cell>
          <cell r="L739" t="str">
            <v>Fren</v>
          </cell>
          <cell r="M739" t="str">
            <v>AF ÇEKİLDİĞİNDE 76 MA FREN ARIZASU VERİYOR KODU FB053</v>
          </cell>
          <cell r="N739" t="str">
            <v>ARAÇTA FB65 ARIZASI MEVCUTTU YAPILAN KONTROLLERDE YAÜ SEVİYESİNİN AZ OLDUĞU TESPİT EDİLECEK YAĞ EKLEME İŞLEMİ YAPILDI</v>
          </cell>
          <cell r="P739" t="str">
            <v>A-Sürüşü engeller</v>
          </cell>
          <cell r="Q739" t="str">
            <v>B(Servisten çekmeye etki eden arıza)</v>
          </cell>
          <cell r="R739" t="str">
            <v>N.A(Yaralanma yok)</v>
          </cell>
          <cell r="S739" t="str">
            <v>(III) Farklı Araçlarda Tekrarlayan Arıza</v>
          </cell>
          <cell r="U739" t="str">
            <v>Bozankaya</v>
          </cell>
          <cell r="V739" t="str">
            <v>Üretim</v>
          </cell>
          <cell r="W739" t="str">
            <v/>
          </cell>
          <cell r="X739" t="str">
            <v/>
          </cell>
          <cell r="AD739" t="str">
            <v>Ekipman yenisi ile değiştirildi</v>
          </cell>
          <cell r="AE739">
            <v>45834.208333333299</v>
          </cell>
          <cell r="AG739" t="str">
            <v/>
          </cell>
          <cell r="AH739" t="str">
            <v/>
          </cell>
          <cell r="AI739" t="str">
            <v/>
          </cell>
          <cell r="AJ739" t="str">
            <v/>
          </cell>
          <cell r="AL739" t="str">
            <v/>
          </cell>
          <cell r="AM739" t="str">
            <v/>
          </cell>
          <cell r="AP739" t="str">
            <v/>
          </cell>
          <cell r="AQ739" t="str">
            <v/>
          </cell>
          <cell r="AT739" t="str">
            <v/>
          </cell>
          <cell r="AV739" t="str">
            <v/>
          </cell>
          <cell r="AW739" t="str">
            <v/>
          </cell>
          <cell r="AX739" t="str">
            <v/>
          </cell>
          <cell r="AZ739" t="str">
            <v/>
          </cell>
          <cell r="BA739">
            <v>45834.333333333299</v>
          </cell>
        </row>
        <row r="740">
          <cell r="C740" t="str">
            <v>KAY5+6</v>
          </cell>
          <cell r="D740" t="str">
            <v>3875(4)</v>
          </cell>
          <cell r="E740" t="str">
            <v>MB</v>
          </cell>
          <cell r="F740">
            <v>110985</v>
          </cell>
          <cell r="G740" t="str">
            <v>BOZ-KAY5+6-FF-727</v>
          </cell>
          <cell r="H740">
            <v>45800.2680555556</v>
          </cell>
          <cell r="I740" t="str">
            <v>Depo/Depot</v>
          </cell>
          <cell r="J740" t="str">
            <v>Müşteri</v>
          </cell>
          <cell r="L740" t="str">
            <v>Boji</v>
          </cell>
          <cell r="M740" t="str">
            <v>ARAÇ MA-MB BOJİ DİŞLİ KUTUSU ESNEK KAPLİNG AKTARMA DİŞLİSİ HUB GEAR AYARLARI BOZUK</v>
          </cell>
          <cell r="N740" t="str">
            <v>SEKONDER SÜSPANSİYON DEĞİŞİM SONRA HUBGEAR AYARLARI YAPILDI</v>
          </cell>
          <cell r="P740" t="str">
            <v>D-Arıza değil</v>
          </cell>
          <cell r="Q740" t="str">
            <v>B(Servisten çekmeye etki eden arıza)</v>
          </cell>
          <cell r="R740" t="str">
            <v>N.A(Yaralanma yok)</v>
          </cell>
          <cell r="S740" t="str">
            <v>(III) Farklı Araçlarda Tekrarlayan Arıza</v>
          </cell>
          <cell r="U740" t="str">
            <v>Tedarikçi</v>
          </cell>
          <cell r="V740" t="str">
            <v>Bozankaya</v>
          </cell>
          <cell r="W740" t="str">
            <v/>
          </cell>
          <cell r="X740" t="str">
            <v/>
          </cell>
          <cell r="AD740" t="str">
            <v>Ekipman yenisi ile değiştirildi</v>
          </cell>
          <cell r="AE740">
            <v>45836.291666666701</v>
          </cell>
          <cell r="AG740" t="str">
            <v/>
          </cell>
          <cell r="AH740" t="str">
            <v/>
          </cell>
          <cell r="AI740" t="str">
            <v/>
          </cell>
          <cell r="AJ740" t="str">
            <v/>
          </cell>
          <cell r="AL740" t="str">
            <v/>
          </cell>
          <cell r="AM740" t="str">
            <v/>
          </cell>
          <cell r="AP740" t="str">
            <v/>
          </cell>
          <cell r="AQ740" t="str">
            <v/>
          </cell>
          <cell r="AT740" t="str">
            <v/>
          </cell>
          <cell r="AV740" t="str">
            <v/>
          </cell>
          <cell r="AW740" t="str">
            <v/>
          </cell>
          <cell r="AX740" t="str">
            <v/>
          </cell>
          <cell r="AZ740" t="str">
            <v/>
          </cell>
          <cell r="BA740">
            <v>45836.375</v>
          </cell>
        </row>
        <row r="741">
          <cell r="C741" t="str">
            <v>KAY5+6</v>
          </cell>
          <cell r="D741" t="str">
            <v>3872(1)</v>
          </cell>
          <cell r="E741" t="str">
            <v>MB</v>
          </cell>
          <cell r="F741">
            <v>64423</v>
          </cell>
          <cell r="G741" t="str">
            <v>BOZ-KAY5+6-FF-728</v>
          </cell>
          <cell r="H741">
            <v>45714.297222222202</v>
          </cell>
          <cell r="I741" t="str">
            <v>Hat/Line</v>
          </cell>
          <cell r="J741" t="str">
            <v>Müşteri</v>
          </cell>
          <cell r="L741" t="str">
            <v>Boji</v>
          </cell>
          <cell r="M741" t="str">
            <v>3875 NUMARALI ARAÇ SEKONDER VE PRİMER SÜSPANSİYONLARDA BEKLENEN ÜSTÜ ÇÖKME GÖRÜLMÜŞTÜR</v>
          </cell>
          <cell r="N741" t="str">
            <v>SEKONDER SÜSPANSİYON DEĞİŞİMİ YAPILMIŞTIR</v>
          </cell>
          <cell r="P741" t="str">
            <v>D-Arıza değil</v>
          </cell>
          <cell r="Q741" t="str">
            <v>B(Servisten çekmeye etki eden arıza)</v>
          </cell>
          <cell r="R741" t="str">
            <v>N.A(Yaralanma yok)</v>
          </cell>
          <cell r="S741" t="str">
            <v>(III) Farklı Araçlarda Tekrarlayan Arıza</v>
          </cell>
          <cell r="U741" t="str">
            <v>Tedarikçi</v>
          </cell>
          <cell r="V741" t="str">
            <v>TMS MARS KAUÇUK ANONİM ŞİRKETİ</v>
          </cell>
          <cell r="W741" t="str">
            <v>Evet</v>
          </cell>
          <cell r="X741" t="str">
            <v>TMS MARS KAUÇUK ANONİM ŞİRKETİ</v>
          </cell>
          <cell r="AD741" t="str">
            <v>Ekipman yenisi ile değiştirildi</v>
          </cell>
          <cell r="AE741">
            <v>45835.208333333299</v>
          </cell>
          <cell r="AG741" t="str">
            <v>TMS MARS KAUÇUK ANONİM ŞİRKETİ</v>
          </cell>
          <cell r="AH741" t="str">
            <v>SEKONDER YAY</v>
          </cell>
          <cell r="AI741" t="str">
            <v>B120-7049</v>
          </cell>
          <cell r="AJ741" t="str">
            <v/>
          </cell>
          <cell r="AL741" t="str">
            <v/>
          </cell>
          <cell r="AM741" t="str">
            <v/>
          </cell>
          <cell r="AP741" t="str">
            <v/>
          </cell>
          <cell r="AQ741" t="str">
            <v/>
          </cell>
          <cell r="AT741" t="str">
            <v/>
          </cell>
          <cell r="AV741" t="str">
            <v/>
          </cell>
          <cell r="AW741" t="str">
            <v/>
          </cell>
          <cell r="AX741" t="str">
            <v/>
          </cell>
          <cell r="AZ741" t="str">
            <v/>
          </cell>
          <cell r="BA741">
            <v>45836.291666666701</v>
          </cell>
        </row>
        <row r="742">
          <cell r="C742" t="str">
            <v>KAY5+6</v>
          </cell>
          <cell r="D742" t="str">
            <v>3876(5)</v>
          </cell>
          <cell r="E742" t="str">
            <v>MB</v>
          </cell>
          <cell r="F742">
            <v>149152</v>
          </cell>
          <cell r="G742" t="str">
            <v>BOZ-KAY5+6-FF-729</v>
          </cell>
          <cell r="H742">
            <v>45826.913888888899</v>
          </cell>
          <cell r="I742" t="str">
            <v>Depo/Depot</v>
          </cell>
          <cell r="J742" t="str">
            <v>Müşteri</v>
          </cell>
          <cell r="L742" t="str">
            <v>Boji</v>
          </cell>
          <cell r="M742" t="str">
            <v>KB KONTROLLERİNDE MB BOJİ İLK AKS SOL TEKER BALATADA ÇATLAK VAR VE DİSK TEK TARAFLI OLARAK YEMİŞ OLDUĞU GÖRÜLDÜ</v>
          </cell>
          <cell r="N742" t="str">
            <v>BALATA DEĞİŞİMİ YAPILDI</v>
          </cell>
          <cell r="P742" t="str">
            <v>D-Arıza değil</v>
          </cell>
          <cell r="Q742" t="str">
            <v>B(Servisten çekmeye etki eden arıza)</v>
          </cell>
          <cell r="R742" t="str">
            <v>N.A(Yaralanma yok)</v>
          </cell>
          <cell r="S742" t="str">
            <v xml:space="preserve">(I) İlk Defa Karşılaşılan Arıza </v>
          </cell>
          <cell r="U742" t="str">
            <v>Tedarikçi</v>
          </cell>
          <cell r="V742" t="str">
            <v>HANNING &amp; KAHL GMBH &amp; CO.KG</v>
          </cell>
          <cell r="W742" t="str">
            <v>Evet</v>
          </cell>
          <cell r="X742" t="str">
            <v>HANNING &amp; KAHL GMBH &amp; CO.KG</v>
          </cell>
          <cell r="AD742" t="str">
            <v>Ekipman yenisi ile değiştirildi</v>
          </cell>
          <cell r="AE742">
            <v>45828.25</v>
          </cell>
          <cell r="AG742" t="str">
            <v/>
          </cell>
          <cell r="AH742" t="str">
            <v/>
          </cell>
          <cell r="AI742" t="str">
            <v/>
          </cell>
          <cell r="AJ742" t="str">
            <v/>
          </cell>
          <cell r="AL742" t="str">
            <v/>
          </cell>
          <cell r="AM742" t="str">
            <v/>
          </cell>
          <cell r="AP742" t="str">
            <v/>
          </cell>
          <cell r="AQ742" t="str">
            <v/>
          </cell>
          <cell r="AT742" t="str">
            <v/>
          </cell>
          <cell r="AV742" t="str">
            <v/>
          </cell>
          <cell r="AW742" t="str">
            <v/>
          </cell>
          <cell r="AX742" t="str">
            <v/>
          </cell>
          <cell r="AZ742" t="str">
            <v/>
          </cell>
          <cell r="BA742">
            <v>45828.5</v>
          </cell>
        </row>
        <row r="743">
          <cell r="C743" t="str">
            <v>KAY5+6</v>
          </cell>
          <cell r="D743" t="str">
            <v>3880(9)</v>
          </cell>
          <cell r="E743" t="str">
            <v/>
          </cell>
          <cell r="F743">
            <v>93845</v>
          </cell>
          <cell r="G743" t="str">
            <v>BOZ-KAY5+6-FF-730</v>
          </cell>
          <cell r="H743">
            <v>45815.343055555597</v>
          </cell>
          <cell r="I743" t="str">
            <v>Hat/Line</v>
          </cell>
          <cell r="J743" t="str">
            <v>Müşteri</v>
          </cell>
          <cell r="L743" t="str">
            <v>Batarya</v>
          </cell>
          <cell r="M743" t="str">
            <v xml:space="preserve">ARAÇ SÖNÜK KALINCA BATARYA BİTİYOR CANLANMIYOR </v>
          </cell>
          <cell r="N743" t="str">
            <v>ARACA TAKVİYE ATIP CANLANDIRILDI</v>
          </cell>
          <cell r="P743" t="str">
            <v>D-Arıza değil</v>
          </cell>
          <cell r="Q743" t="str">
            <v>B(Servisten çekmeye etki eden arıza)</v>
          </cell>
          <cell r="R743" t="str">
            <v>N.A(Yaralanma yok)</v>
          </cell>
          <cell r="S743" t="str">
            <v>(III) Farklı Araçlarda Tekrarlayan Arıza</v>
          </cell>
          <cell r="U743" t="str">
            <v>Bozankaya</v>
          </cell>
          <cell r="V743" t="str">
            <v>Tasarım</v>
          </cell>
          <cell r="W743" t="str">
            <v/>
          </cell>
          <cell r="X743" t="str">
            <v/>
          </cell>
          <cell r="AD743" t="str">
            <v>Ekipman yenisi ile değiştirildi</v>
          </cell>
          <cell r="AE743">
            <v>45815.416666666701</v>
          </cell>
          <cell r="AG743" t="str">
            <v/>
          </cell>
          <cell r="AH743" t="str">
            <v/>
          </cell>
          <cell r="AI743" t="str">
            <v/>
          </cell>
          <cell r="AJ743" t="str">
            <v/>
          </cell>
          <cell r="AL743" t="str">
            <v/>
          </cell>
          <cell r="AM743" t="str">
            <v/>
          </cell>
          <cell r="AP743" t="str">
            <v/>
          </cell>
          <cell r="AQ743" t="str">
            <v/>
          </cell>
          <cell r="AT743" t="str">
            <v/>
          </cell>
          <cell r="AV743" t="str">
            <v/>
          </cell>
          <cell r="AW743" t="str">
            <v/>
          </cell>
          <cell r="AX743" t="str">
            <v/>
          </cell>
          <cell r="AZ743" t="str">
            <v/>
          </cell>
          <cell r="BA743">
            <v>45815.5</v>
          </cell>
        </row>
        <row r="744">
          <cell r="C744" t="str">
            <v>KAY5+6</v>
          </cell>
          <cell r="D744" t="str">
            <v>3880(9)</v>
          </cell>
          <cell r="E744" t="str">
            <v>MB</v>
          </cell>
          <cell r="F744">
            <v>98144</v>
          </cell>
          <cell r="G744" t="str">
            <v>BOZ-KAY5+6-FF-731</v>
          </cell>
          <cell r="H744">
            <v>45805.4819444444</v>
          </cell>
          <cell r="I744" t="str">
            <v>Hat/Line</v>
          </cell>
          <cell r="J744" t="str">
            <v>Müşteri</v>
          </cell>
          <cell r="L744" t="str">
            <v>PA/PIS/CCTV</v>
          </cell>
          <cell r="M744" t="str">
            <v>26.05.2025 TARİHİNDE YAPILAN SAHA DENETİMİNDE 3880 NOLU ARACIN SAAT 15:03'TE KAPI ÜSTÜ EKRANLARIN ÇALIŞMADIĞI GÖRÜLMÜŞTÜR.</v>
          </cell>
          <cell r="N744" t="str">
            <v>GÖRSEL YÖNETİM PC RESETLENDİ ARIZAS GİDERİLDİ</v>
          </cell>
          <cell r="P744" t="str">
            <v>D-Arıza değil</v>
          </cell>
          <cell r="Q744" t="str">
            <v>B(Servisten çekmeye etki eden arıza)</v>
          </cell>
          <cell r="R744" t="str">
            <v>N.A(Yaralanma yok)</v>
          </cell>
          <cell r="S744" t="str">
            <v>(III) Farklı Araçlarda Tekrarlayan Arıza</v>
          </cell>
          <cell r="U744" t="str">
            <v>Tedarikçi</v>
          </cell>
          <cell r="V744" t="str">
            <v>ATAK ULAŞIM SAN.TİC.LTD.ŞTİ.</v>
          </cell>
          <cell r="W744" t="str">
            <v>Evet</v>
          </cell>
          <cell r="X744" t="str">
            <v>ATAK ULAŞIM SAN.TİC.LTD.ŞTİ.</v>
          </cell>
          <cell r="AD744" t="str">
            <v>Yazılım tekrar yüklendi</v>
          </cell>
          <cell r="AE744">
            <v>45836.583333333299</v>
          </cell>
          <cell r="AG744" t="str">
            <v/>
          </cell>
          <cell r="AH744" t="str">
            <v/>
          </cell>
          <cell r="AI744" t="str">
            <v/>
          </cell>
          <cell r="AJ744" t="str">
            <v/>
          </cell>
          <cell r="AL744" t="str">
            <v/>
          </cell>
          <cell r="AM744" t="str">
            <v/>
          </cell>
          <cell r="AP744" t="str">
            <v/>
          </cell>
          <cell r="AQ744" t="str">
            <v/>
          </cell>
          <cell r="AT744" t="str">
            <v/>
          </cell>
          <cell r="AV744" t="str">
            <v/>
          </cell>
          <cell r="AW744" t="str">
            <v/>
          </cell>
          <cell r="AX744" t="str">
            <v/>
          </cell>
          <cell r="AZ744" t="str">
            <v/>
          </cell>
          <cell r="BA744">
            <v>45836.625</v>
          </cell>
        </row>
        <row r="745">
          <cell r="C745" t="str">
            <v>KAY5+6</v>
          </cell>
          <cell r="D745" t="str">
            <v>3880(9)</v>
          </cell>
          <cell r="E745" t="str">
            <v>MB</v>
          </cell>
          <cell r="F745">
            <v>91144</v>
          </cell>
          <cell r="G745" t="str">
            <v>BOZ-KAY5+6-FF-732</v>
          </cell>
          <cell r="H745">
            <v>45805.3527777778</v>
          </cell>
          <cell r="I745" t="str">
            <v>Hat/Line</v>
          </cell>
          <cell r="J745" t="str">
            <v>Müşteri</v>
          </cell>
          <cell r="L745" t="str">
            <v>Silecek</v>
          </cell>
          <cell r="M745" t="str">
            <v>CB SİLECEK KIRIK VE SİLMİYOR</v>
          </cell>
          <cell r="N745" t="str">
            <v>SİLECEK SAĞLAN AYAR YAPILDI SİLİYOR</v>
          </cell>
          <cell r="P745" t="str">
            <v>D-Arıza değil</v>
          </cell>
          <cell r="Q745" t="str">
            <v>B(Servisten çekmeye etki eden arıza)</v>
          </cell>
          <cell r="R745" t="str">
            <v>N.A(Yaralanma yok)</v>
          </cell>
          <cell r="S745" t="str">
            <v>(III) Farklı Araçlarda Tekrarlayan Arıza</v>
          </cell>
          <cell r="U745" t="str">
            <v>Tedarikçi</v>
          </cell>
          <cell r="V745" t="str">
            <v>DENİZLER OTOMOTİV SAN. VE TİC.LTD.Ş</v>
          </cell>
          <cell r="W745" t="str">
            <v>Evet</v>
          </cell>
          <cell r="X745" t="str">
            <v/>
          </cell>
          <cell r="AD745" t="str">
            <v>Gevşek bağlantı vidaları sıkıldı</v>
          </cell>
          <cell r="AE745">
            <v>45836.5625</v>
          </cell>
          <cell r="AG745" t="str">
            <v/>
          </cell>
          <cell r="AH745" t="str">
            <v/>
          </cell>
          <cell r="AI745" t="str">
            <v/>
          </cell>
          <cell r="AJ745" t="str">
            <v/>
          </cell>
          <cell r="AL745" t="str">
            <v/>
          </cell>
          <cell r="AM745" t="str">
            <v/>
          </cell>
          <cell r="AP745" t="str">
            <v/>
          </cell>
          <cell r="AQ745" t="str">
            <v/>
          </cell>
          <cell r="AT745" t="str">
            <v/>
          </cell>
          <cell r="AV745" t="str">
            <v/>
          </cell>
          <cell r="AW745" t="str">
            <v/>
          </cell>
          <cell r="AX745" t="str">
            <v/>
          </cell>
          <cell r="AZ745" t="str">
            <v/>
          </cell>
          <cell r="BA745">
            <v>45836.583333333299</v>
          </cell>
        </row>
        <row r="746">
          <cell r="C746" t="str">
            <v>KAY5+6</v>
          </cell>
          <cell r="D746" t="str">
            <v>3880(9)</v>
          </cell>
          <cell r="E746" t="str">
            <v>MB</v>
          </cell>
          <cell r="F746">
            <v>91520</v>
          </cell>
          <cell r="G746" t="str">
            <v>BOZ-KAY5+6-FF-733</v>
          </cell>
          <cell r="H746">
            <v>45790.466666666704</v>
          </cell>
          <cell r="I746" t="str">
            <v>Hat/Line</v>
          </cell>
          <cell r="J746" t="str">
            <v>Müşteri</v>
          </cell>
          <cell r="L746" t="str">
            <v>Silecek</v>
          </cell>
          <cell r="M746" t="str">
            <v>CA-CB SİLECEK AYARSIZ SİLME AÇISI BOZUK</v>
          </cell>
          <cell r="N746" t="str">
            <v>CA-CB SİLECEK AYARI YAPILDI</v>
          </cell>
          <cell r="P746" t="str">
            <v>D-Arıza değil</v>
          </cell>
          <cell r="Q746" t="str">
            <v>B(Servisten çekmeye etki eden arıza)</v>
          </cell>
          <cell r="R746" t="str">
            <v>N.A(Yaralanma yok)</v>
          </cell>
          <cell r="S746" t="str">
            <v>(III) Farklı Araçlarda Tekrarlayan Arıza</v>
          </cell>
          <cell r="U746" t="str">
            <v>Tedarikçi</v>
          </cell>
          <cell r="V746" t="str">
            <v>DENİZLER OTOMOTİV SAN. VE TİC.LTD.Ş</v>
          </cell>
          <cell r="W746" t="str">
            <v/>
          </cell>
          <cell r="X746" t="str">
            <v/>
          </cell>
          <cell r="AD746" t="str">
            <v>Gevşek bağlantı vidaları sıkıldı</v>
          </cell>
          <cell r="AE746">
            <v>45836.583333333299</v>
          </cell>
          <cell r="AG746" t="str">
            <v/>
          </cell>
          <cell r="AH746" t="str">
            <v/>
          </cell>
          <cell r="AI746" t="str">
            <v/>
          </cell>
          <cell r="AJ746" t="str">
            <v/>
          </cell>
          <cell r="AL746" t="str">
            <v/>
          </cell>
          <cell r="AM746" t="str">
            <v/>
          </cell>
          <cell r="AP746" t="str">
            <v/>
          </cell>
          <cell r="AQ746" t="str">
            <v/>
          </cell>
          <cell r="AT746" t="str">
            <v/>
          </cell>
          <cell r="AV746" t="str">
            <v/>
          </cell>
          <cell r="AW746" t="str">
            <v/>
          </cell>
          <cell r="AX746" t="str">
            <v/>
          </cell>
          <cell r="AZ746" t="str">
            <v/>
          </cell>
          <cell r="BA746">
            <v>45836.625</v>
          </cell>
        </row>
        <row r="747">
          <cell r="C747" t="str">
            <v>KAY5+6</v>
          </cell>
          <cell r="D747" t="str">
            <v>3880(9)</v>
          </cell>
          <cell r="E747" t="str">
            <v>MB</v>
          </cell>
          <cell r="F747">
            <v>106000</v>
          </cell>
          <cell r="G747" t="str">
            <v>BOZ-KAY5+6-FF-734</v>
          </cell>
          <cell r="H747">
            <v>45833.539583333302</v>
          </cell>
          <cell r="I747" t="str">
            <v>Hat/Line</v>
          </cell>
          <cell r="J747" t="str">
            <v>Müşteri</v>
          </cell>
          <cell r="L747" t="str">
            <v>PA/PIS/CCTV</v>
          </cell>
          <cell r="M747" t="str">
            <v>16.06.2025 TARİHİNDE YAPILAN SAHA DENETİMİNDE 3880 NOLU ARAÇTAKİ KAPI ÜSTÜ EKRANLARIN ÇALIŞMADIĞI TESPİT EDİLMİŞTİR GEREKLİ ARIZA MÜDAHELESİ YAPILACAKTIR</v>
          </cell>
          <cell r="N747" t="str">
            <v>GÖRSEL YÖNETİM PC RESETLENDİ</v>
          </cell>
          <cell r="P747" t="str">
            <v>D-Arıza değil</v>
          </cell>
          <cell r="Q747" t="str">
            <v>B(Servisten çekmeye etki eden arıza)</v>
          </cell>
          <cell r="R747" t="str">
            <v>N.A(Yaralanma yok)</v>
          </cell>
          <cell r="S747" t="str">
            <v>(III) Farklı Araçlarda Tekrarlayan Arıza</v>
          </cell>
          <cell r="U747" t="str">
            <v>Tedarikçi</v>
          </cell>
          <cell r="V747" t="str">
            <v>ATAK ULAŞIM SAN.TİC.LTD.ŞTİ.</v>
          </cell>
          <cell r="W747" t="str">
            <v/>
          </cell>
          <cell r="X747" t="str">
            <v/>
          </cell>
          <cell r="AD747" t="str">
            <v>Ekipman yenisi ile değiştirildi</v>
          </cell>
          <cell r="AE747">
            <v>45836.541666666701</v>
          </cell>
          <cell r="AG747" t="str">
            <v/>
          </cell>
          <cell r="AH747" t="str">
            <v/>
          </cell>
          <cell r="AI747" t="str">
            <v/>
          </cell>
          <cell r="AJ747" t="str">
            <v/>
          </cell>
          <cell r="AL747" t="str">
            <v/>
          </cell>
          <cell r="AM747" t="str">
            <v/>
          </cell>
          <cell r="AP747" t="str">
            <v/>
          </cell>
          <cell r="AQ747" t="str">
            <v/>
          </cell>
          <cell r="AT747" t="str">
            <v/>
          </cell>
          <cell r="AV747" t="str">
            <v/>
          </cell>
          <cell r="AW747" t="str">
            <v/>
          </cell>
          <cell r="AX747" t="str">
            <v/>
          </cell>
          <cell r="AZ747" t="str">
            <v/>
          </cell>
          <cell r="BA747">
            <v>45836.625</v>
          </cell>
        </row>
        <row r="748">
          <cell r="C748" t="str">
            <v>KAY5+6</v>
          </cell>
          <cell r="D748" t="str">
            <v>3881(10)</v>
          </cell>
          <cell r="E748" t="str">
            <v>MA</v>
          </cell>
          <cell r="F748">
            <v>98310</v>
          </cell>
          <cell r="G748" t="str">
            <v>BOZ-KAY5+6-FF-735</v>
          </cell>
          <cell r="H748">
            <v>45838.163888888899</v>
          </cell>
          <cell r="I748" t="str">
            <v>Hat/Line</v>
          </cell>
          <cell r="J748" t="str">
            <v>Müşteri</v>
          </cell>
          <cell r="L748" t="str">
            <v>PA/PIS/CCTV</v>
          </cell>
          <cell r="M748" t="str">
            <v>Kapı üstü yolcu bilgilendirme karanlık</v>
          </cell>
          <cell r="N748" t="str">
            <v>Bilgisayardan sistem resetlendi. Ekranlar normale döndü.</v>
          </cell>
          <cell r="P748" t="str">
            <v>D-Arıza değil</v>
          </cell>
          <cell r="Q748" t="str">
            <v>B(Servisten çekmeye etki eden arıza)</v>
          </cell>
          <cell r="R748" t="str">
            <v>N.A(Yaralanma yok)</v>
          </cell>
          <cell r="S748" t="str">
            <v>(III) Farklı Araçlarda Tekrarlayan Arıza</v>
          </cell>
          <cell r="U748" t="str">
            <v>Tedarikçi</v>
          </cell>
          <cell r="V748" t="str">
            <v>ATAK ULAŞIM SAN.TİC.LTD.ŞTİ.</v>
          </cell>
          <cell r="W748" t="str">
            <v>Evet</v>
          </cell>
          <cell r="X748" t="str">
            <v>ATAK ULAŞIM SAN.TİC.LTD.ŞTİ.</v>
          </cell>
          <cell r="AD748" t="str">
            <v>*Reset edildi</v>
          </cell>
          <cell r="AE748">
            <v>45837.208333333299</v>
          </cell>
          <cell r="AG748" t="str">
            <v/>
          </cell>
          <cell r="AH748" t="str">
            <v/>
          </cell>
          <cell r="AI748" t="str">
            <v/>
          </cell>
          <cell r="AJ748" t="str">
            <v/>
          </cell>
          <cell r="AL748" t="str">
            <v/>
          </cell>
          <cell r="AM748" t="str">
            <v/>
          </cell>
          <cell r="AP748" t="str">
            <v/>
          </cell>
          <cell r="AQ748" t="str">
            <v/>
          </cell>
          <cell r="AT748" t="str">
            <v/>
          </cell>
          <cell r="AV748" t="str">
            <v/>
          </cell>
          <cell r="AW748" t="str">
            <v/>
          </cell>
          <cell r="AX748" t="str">
            <v/>
          </cell>
          <cell r="AZ748">
            <v>1</v>
          </cell>
          <cell r="BA748">
            <v>45838.25</v>
          </cell>
        </row>
        <row r="749">
          <cell r="C749" t="str">
            <v>KAY5+6</v>
          </cell>
          <cell r="D749" t="str">
            <v>3874(3)</v>
          </cell>
          <cell r="E749" t="str">
            <v>MB</v>
          </cell>
          <cell r="F749">
            <v>155062</v>
          </cell>
          <cell r="G749" t="str">
            <v>BOZ-KAY5+6-FF-736</v>
          </cell>
          <cell r="H749">
            <v>45839.877083333296</v>
          </cell>
          <cell r="I749" t="str">
            <v>Hat/Line</v>
          </cell>
          <cell r="J749" t="str">
            <v>Müşteri</v>
          </cell>
          <cell r="L749" t="str">
            <v>Silecek</v>
          </cell>
          <cell r="M749" t="str">
            <v>Silecek arızalı</v>
          </cell>
          <cell r="N749" t="str">
            <v>Silecek somun gevşemiş sıkıldı.</v>
          </cell>
          <cell r="P749" t="str">
            <v>D-Arıza değil</v>
          </cell>
          <cell r="Q749" t="str">
            <v>A(Hareket etmeyi engelleyen arıza)</v>
          </cell>
          <cell r="R749" t="str">
            <v>N.A(Yaralanma yok)</v>
          </cell>
          <cell r="S749" t="str">
            <v>(III) Farklı Araçlarda Tekrarlayan Arıza</v>
          </cell>
          <cell r="U749" t="str">
            <v>Tedarikçi</v>
          </cell>
          <cell r="V749" t="str">
            <v>DENİZLER OTOMOTİV SAN. VE TİC.LTD.Ş</v>
          </cell>
          <cell r="W749" t="str">
            <v>Evet</v>
          </cell>
          <cell r="X749" t="str">
            <v>DENİZLER OTOMOTİV SAN. VE TİC.LTD.Ş</v>
          </cell>
          <cell r="AD749" t="str">
            <v>Gevşek bağlantı vidaları sıkıldı</v>
          </cell>
          <cell r="AE749">
            <v>45839.208333333299</v>
          </cell>
          <cell r="AG749" t="str">
            <v/>
          </cell>
          <cell r="AH749" t="str">
            <v/>
          </cell>
          <cell r="AI749" t="str">
            <v/>
          </cell>
          <cell r="AJ749" t="str">
            <v/>
          </cell>
          <cell r="AL749" t="str">
            <v/>
          </cell>
          <cell r="AM749" t="str">
            <v/>
          </cell>
          <cell r="AP749" t="str">
            <v/>
          </cell>
          <cell r="AQ749" t="str">
            <v/>
          </cell>
          <cell r="AT749" t="str">
            <v/>
          </cell>
          <cell r="AV749" t="str">
            <v/>
          </cell>
          <cell r="AW749" t="str">
            <v/>
          </cell>
          <cell r="AX749" t="str">
            <v/>
          </cell>
          <cell r="AZ749">
            <v>2</v>
          </cell>
          <cell r="BA749">
            <v>45840.25</v>
          </cell>
        </row>
        <row r="750">
          <cell r="C750" t="str">
            <v>KAY5+6</v>
          </cell>
          <cell r="D750" t="str">
            <v>3882(11)</v>
          </cell>
          <cell r="E750" t="str">
            <v>RA</v>
          </cell>
          <cell r="F750">
            <v>93719</v>
          </cell>
          <cell r="G750" t="str">
            <v>BOZ-KAY5+6-FF-737</v>
          </cell>
          <cell r="H750">
            <v>45838.307638888902</v>
          </cell>
          <cell r="I750" t="str">
            <v>Hat/Line</v>
          </cell>
          <cell r="J750" t="str">
            <v>Müşteri</v>
          </cell>
          <cell r="L750" t="str">
            <v>PA/PIS/CCTV</v>
          </cell>
          <cell r="M750" t="str">
            <v>Kapı üstü ekranlar çalışmıyor</v>
          </cell>
          <cell r="N750" t="str">
            <v>GYP resetlendi ekranlar çalışıyor.</v>
          </cell>
          <cell r="P750" t="str">
            <v>D-Arıza değil</v>
          </cell>
          <cell r="Q750" t="str">
            <v>B(Servisten çekmeye etki eden arıza)</v>
          </cell>
          <cell r="R750" t="str">
            <v>N.A(Yaralanma yok)</v>
          </cell>
          <cell r="S750" t="str">
            <v>(III) Farklı Araçlarda Tekrarlayan Arıza</v>
          </cell>
          <cell r="U750" t="str">
            <v>Tedarikçi</v>
          </cell>
          <cell r="V750" t="str">
            <v>ATAK ULAŞIM SAN.TİC.LTD.ŞTİ.</v>
          </cell>
          <cell r="W750" t="str">
            <v>Evet</v>
          </cell>
          <cell r="X750" t="str">
            <v>DENİZLER OTOMOTİV SAN. VE TİC.LTD.Ş</v>
          </cell>
          <cell r="AD750" t="str">
            <v>*Reset edildi</v>
          </cell>
          <cell r="AE750">
            <v>45837.333333333299</v>
          </cell>
          <cell r="AG750" t="str">
            <v/>
          </cell>
          <cell r="AH750" t="str">
            <v/>
          </cell>
          <cell r="AI750" t="str">
            <v/>
          </cell>
          <cell r="AJ750" t="str">
            <v/>
          </cell>
          <cell r="AL750" t="str">
            <v/>
          </cell>
          <cell r="AM750" t="str">
            <v/>
          </cell>
          <cell r="AP750" t="str">
            <v/>
          </cell>
          <cell r="AQ750" t="str">
            <v/>
          </cell>
          <cell r="AT750" t="str">
            <v/>
          </cell>
          <cell r="AV750" t="str">
            <v/>
          </cell>
          <cell r="AW750" t="str">
            <v/>
          </cell>
          <cell r="AX750" t="str">
            <v/>
          </cell>
          <cell r="AZ750">
            <v>1</v>
          </cell>
          <cell r="BA750">
            <v>45838.375</v>
          </cell>
        </row>
        <row r="751">
          <cell r="C751" t="str">
            <v>KAY5+6</v>
          </cell>
          <cell r="D751" t="str">
            <v>3880(9)</v>
          </cell>
          <cell r="E751" t="str">
            <v>RB</v>
          </cell>
          <cell r="F751">
            <v>107445</v>
          </cell>
          <cell r="G751" t="str">
            <v>BOZ-KAY5+6-FF-738</v>
          </cell>
          <cell r="H751">
            <v>45839.602083333302</v>
          </cell>
          <cell r="I751" t="str">
            <v>Hat/Line</v>
          </cell>
          <cell r="J751" t="str">
            <v>Müşteri</v>
          </cell>
          <cell r="L751" t="str">
            <v>HVAC Yolcu</v>
          </cell>
          <cell r="M751" t="str">
            <v>3880 nolu araç yolcu bölümü sıcak klimalar çalışmıyor.</v>
          </cell>
          <cell r="N751" t="str">
            <v>Yolcu bölümü klima arızaya düşmüş iç sıcak görmüyordu. Yolcu bölümü ve kabin hvac resetlendi. Arıza giderildi. Soğutma yapıyor.</v>
          </cell>
          <cell r="P751" t="str">
            <v>D-Arıza değil</v>
          </cell>
          <cell r="Q751" t="str">
            <v>B(Servisten çekmeye etki eden arıza)</v>
          </cell>
          <cell r="R751" t="str">
            <v>N.A(Yaralanma yok)</v>
          </cell>
          <cell r="S751" t="str">
            <v>(III) Farklı Araçlarda Tekrarlayan Arıza</v>
          </cell>
          <cell r="U751" t="str">
            <v>Tedarikçi</v>
          </cell>
          <cell r="V751" t="str">
            <v>ELTESAN ELEKTRO MEKANİK SOĞUTMA SAN</v>
          </cell>
          <cell r="W751" t="str">
            <v>Evet</v>
          </cell>
          <cell r="X751" t="str">
            <v>ELTESAN ELEKTRO MEKANİK SOĞUTMA SAN</v>
          </cell>
          <cell r="AD751" t="str">
            <v>*Reset edildi</v>
          </cell>
          <cell r="AE751">
            <v>45838.645833333299</v>
          </cell>
          <cell r="AG751" t="str">
            <v/>
          </cell>
          <cell r="AH751" t="str">
            <v/>
          </cell>
          <cell r="AI751" t="str">
            <v/>
          </cell>
          <cell r="AJ751" t="str">
            <v/>
          </cell>
          <cell r="AL751" t="str">
            <v/>
          </cell>
          <cell r="AM751" t="str">
            <v/>
          </cell>
          <cell r="AP751" t="str">
            <v/>
          </cell>
          <cell r="AQ751" t="str">
            <v/>
          </cell>
          <cell r="AT751" t="str">
            <v/>
          </cell>
          <cell r="AV751" t="str">
            <v/>
          </cell>
          <cell r="AW751" t="str">
            <v/>
          </cell>
          <cell r="AX751" t="str">
            <v/>
          </cell>
          <cell r="AZ751">
            <v>1</v>
          </cell>
          <cell r="BA751">
            <v>45839.666666666701</v>
          </cell>
        </row>
        <row r="752">
          <cell r="C752" t="str">
            <v>KAY5+6</v>
          </cell>
          <cell r="D752" t="str">
            <v>3879(8)</v>
          </cell>
          <cell r="E752" t="str">
            <v>MA</v>
          </cell>
          <cell r="F752">
            <v>116826</v>
          </cell>
          <cell r="G752" t="str">
            <v>BOZ-KAY5+6-FF-739</v>
          </cell>
          <cell r="H752">
            <v>45834.247222222199</v>
          </cell>
          <cell r="I752" t="str">
            <v>Hat/Line</v>
          </cell>
          <cell r="J752" t="str">
            <v>Müşteri</v>
          </cell>
          <cell r="L752" t="str">
            <v>PA/PIS/CCTV</v>
          </cell>
          <cell r="M752" t="str">
            <v>MA kapı üzeri ekran çalışmıyor.</v>
          </cell>
          <cell r="N752" t="str">
            <v>MA kapı üstü ekranlar çalışmıyor denilmiş ekranlar resetlendi arıza giderildi.</v>
          </cell>
          <cell r="P752" t="str">
            <v>D-Arıza değil</v>
          </cell>
          <cell r="Q752" t="str">
            <v>B(Servisten çekmeye etki eden arıza)</v>
          </cell>
          <cell r="R752" t="str">
            <v>N.A(Yaralanma yok)</v>
          </cell>
          <cell r="S752" t="str">
            <v>(III) Farklı Araçlarda Tekrarlayan Arıza</v>
          </cell>
          <cell r="U752" t="str">
            <v>Tedarikçi</v>
          </cell>
          <cell r="V752" t="str">
            <v>ATAK ULAŞIM SAN.TİC.LTD.ŞTİ.</v>
          </cell>
          <cell r="W752" t="str">
            <v>Evet</v>
          </cell>
          <cell r="X752" t="str">
            <v>ATAK ULAŞIM SAN.TİC.LTD.ŞTİ.</v>
          </cell>
          <cell r="AD752" t="str">
            <v>*Reset edildi</v>
          </cell>
          <cell r="AE752">
            <v>45833.270833333299</v>
          </cell>
          <cell r="AG752" t="str">
            <v/>
          </cell>
          <cell r="AH752" t="str">
            <v/>
          </cell>
          <cell r="AI752" t="str">
            <v/>
          </cell>
          <cell r="AJ752" t="str">
            <v/>
          </cell>
          <cell r="AL752" t="str">
            <v/>
          </cell>
          <cell r="AM752" t="str">
            <v/>
          </cell>
          <cell r="AP752" t="str">
            <v/>
          </cell>
          <cell r="AQ752" t="str">
            <v/>
          </cell>
          <cell r="AT752" t="str">
            <v/>
          </cell>
          <cell r="AV752" t="str">
            <v/>
          </cell>
          <cell r="AW752" t="str">
            <v/>
          </cell>
          <cell r="AX752" t="str">
            <v/>
          </cell>
          <cell r="AZ752">
            <v>1</v>
          </cell>
          <cell r="BA752">
            <v>45834.291666666701</v>
          </cell>
        </row>
        <row r="753">
          <cell r="C753" t="str">
            <v>KAY5+6</v>
          </cell>
          <cell r="D753" t="str">
            <v>3872(1)</v>
          </cell>
          <cell r="E753" t="str">
            <v>RA</v>
          </cell>
          <cell r="F753">
            <v>141495</v>
          </cell>
          <cell r="G753" t="str">
            <v>BOZ-KAY5+6-FF-740</v>
          </cell>
          <cell r="H753">
            <v>45834.249305555597</v>
          </cell>
          <cell r="I753" t="str">
            <v>Hat/Line</v>
          </cell>
          <cell r="J753" t="str">
            <v>Müşteri</v>
          </cell>
          <cell r="L753" t="str">
            <v>PA/PIS/CCTV</v>
          </cell>
          <cell r="M753" t="str">
            <v>MA kapı üstü ekran çalışmıyor</v>
          </cell>
          <cell r="N753" t="str">
            <v>GYP resetlendi arıza giderildi.</v>
          </cell>
          <cell r="P753" t="str">
            <v>D-Arıza değil</v>
          </cell>
          <cell r="Q753" t="str">
            <v>B(Servisten çekmeye etki eden arıza)</v>
          </cell>
          <cell r="R753" t="str">
            <v>N.A(Yaralanma yok)</v>
          </cell>
          <cell r="S753" t="str">
            <v>(III) Farklı Araçlarda Tekrarlayan Arıza</v>
          </cell>
          <cell r="U753" t="str">
            <v>Tedarikçi</v>
          </cell>
          <cell r="V753" t="str">
            <v>ATAK ULAŞIM SAN.TİC.LTD.ŞTİ.</v>
          </cell>
          <cell r="W753" t="str">
            <v>Evet</v>
          </cell>
          <cell r="X753" t="str">
            <v>ATAK ULAŞIM SAN.TİC.LTD.ŞTİ.</v>
          </cell>
          <cell r="AD753" t="str">
            <v>*Reset edildi</v>
          </cell>
          <cell r="AE753">
            <v>45833.291666666701</v>
          </cell>
          <cell r="AG753" t="str">
            <v/>
          </cell>
          <cell r="AH753" t="str">
            <v/>
          </cell>
          <cell r="AI753" t="str">
            <v/>
          </cell>
          <cell r="AJ753" t="str">
            <v/>
          </cell>
          <cell r="AL753" t="str">
            <v/>
          </cell>
          <cell r="AM753" t="str">
            <v/>
          </cell>
          <cell r="AP753" t="str">
            <v/>
          </cell>
          <cell r="AQ753" t="str">
            <v/>
          </cell>
          <cell r="AT753" t="str">
            <v/>
          </cell>
          <cell r="AV753" t="str">
            <v/>
          </cell>
          <cell r="AW753" t="str">
            <v/>
          </cell>
          <cell r="AX753" t="str">
            <v/>
          </cell>
          <cell r="AZ753" t="str">
            <v/>
          </cell>
          <cell r="BA753">
            <v>45834.333333333299</v>
          </cell>
        </row>
        <row r="754">
          <cell r="C754" t="str">
            <v>KAY5+6</v>
          </cell>
          <cell r="D754" t="str">
            <v>3872(1)</v>
          </cell>
          <cell r="E754" t="str">
            <v>MB</v>
          </cell>
          <cell r="F754">
            <v>112990</v>
          </cell>
          <cell r="G754" t="str">
            <v>BOZ-KAY5+6-FF-741</v>
          </cell>
          <cell r="H754">
            <v>45716.488194444399</v>
          </cell>
          <cell r="I754" t="str">
            <v>Hat/Line</v>
          </cell>
          <cell r="J754" t="str">
            <v>Müşteri</v>
          </cell>
          <cell r="L754" t="str">
            <v>PA/PIS/CCTV</v>
          </cell>
          <cell r="M754" t="str">
            <v>27.02.2025 tarihinde yapılan saha denetiminde 3872 nolu aracın saat 14:17 de kapı üstü ekranlarının çalışmadığı tespit edilmiştir.</v>
          </cell>
          <cell r="N754" t="str">
            <v>GYP resetlendi.</v>
          </cell>
          <cell r="P754" t="str">
            <v>D-Arıza değil</v>
          </cell>
          <cell r="Q754" t="str">
            <v>B(Servisten çekmeye etki eden arıza)</v>
          </cell>
          <cell r="R754" t="str">
            <v>N.A(Yaralanma yok)</v>
          </cell>
          <cell r="S754" t="str">
            <v>(III) Farklı Araçlarda Tekrarlayan Arıza</v>
          </cell>
          <cell r="U754" t="str">
            <v>Tedarikçi</v>
          </cell>
          <cell r="V754" t="str">
            <v>ATAK ULAŞIM SAN.TİC.LTD.ŞTİ.</v>
          </cell>
          <cell r="W754" t="str">
            <v>Evet</v>
          </cell>
          <cell r="X754" t="str">
            <v>ATAK ULAŞIM SAN.TİC.LTD.ŞTİ.</v>
          </cell>
          <cell r="AD754" t="str">
            <v>*Reset edildi</v>
          </cell>
          <cell r="AE754">
            <v>45715.5</v>
          </cell>
          <cell r="AG754" t="str">
            <v/>
          </cell>
          <cell r="AH754" t="str">
            <v/>
          </cell>
          <cell r="AI754" t="str">
            <v/>
          </cell>
          <cell r="AJ754" t="str">
            <v/>
          </cell>
          <cell r="AL754" t="str">
            <v/>
          </cell>
          <cell r="AM754" t="str">
            <v/>
          </cell>
          <cell r="AP754" t="str">
            <v/>
          </cell>
          <cell r="AQ754" t="str">
            <v/>
          </cell>
          <cell r="AT754" t="str">
            <v/>
          </cell>
          <cell r="AV754" t="str">
            <v/>
          </cell>
          <cell r="AW754" t="str">
            <v/>
          </cell>
          <cell r="AX754" t="str">
            <v/>
          </cell>
          <cell r="AZ754">
            <v>1</v>
          </cell>
          <cell r="BA754">
            <v>45716.541666666701</v>
          </cell>
        </row>
        <row r="755">
          <cell r="C755" t="str">
            <v>KAY5+6</v>
          </cell>
          <cell r="D755" t="str">
            <v>3875(4)</v>
          </cell>
          <cell r="E755" t="str">
            <v>MB</v>
          </cell>
          <cell r="F755">
            <v>109172</v>
          </cell>
          <cell r="G755" t="str">
            <v>BOZ-KAY5+6-FF-742</v>
          </cell>
          <cell r="H755">
            <v>45750.926388888904</v>
          </cell>
          <cell r="I755" t="str">
            <v>Hat/Line</v>
          </cell>
          <cell r="J755" t="str">
            <v>Müşteri</v>
          </cell>
          <cell r="L755" t="str">
            <v>Autocoupler</v>
          </cell>
          <cell r="M755" t="str">
            <v>CB kuplör yakala bırak arızalı çalışmıyor. Röleden kontrol edildiğinde sigortasından dumanlar çıktı.</v>
          </cell>
          <cell r="N755" t="str">
            <v>SB-K09 rölesinin bacağı yapışık kalmış. Bu sebeple ısınma yapıyordu. Röle değişimi yapıldı.</v>
          </cell>
          <cell r="P755" t="str">
            <v>D-Arıza değil</v>
          </cell>
          <cell r="Q755" t="str">
            <v>B(Servisten çekmeye etki eden arıza)</v>
          </cell>
          <cell r="R755" t="str">
            <v>N.A(Yaralanma yok)</v>
          </cell>
          <cell r="S755" t="str">
            <v xml:space="preserve">(I) İlk Defa Karşılaşılan Arıza </v>
          </cell>
          <cell r="U755" t="str">
            <v>Tedarikçi</v>
          </cell>
          <cell r="V755" t="str">
            <v>ARDA MAKİNA ELEKTRİK TİC.VE</v>
          </cell>
          <cell r="W755" t="str">
            <v>Evet</v>
          </cell>
          <cell r="X755" t="str">
            <v>ARDA MAKİNA ELEKTRİK TİC.VE</v>
          </cell>
          <cell r="AD755" t="str">
            <v>Ekipman yenisi ile değiştirildi</v>
          </cell>
          <cell r="AE755">
            <v>45750.208333333299</v>
          </cell>
          <cell r="AG755" t="str">
            <v/>
          </cell>
          <cell r="AH755" t="str">
            <v/>
          </cell>
          <cell r="AI755" t="str">
            <v/>
          </cell>
          <cell r="AJ755" t="str">
            <v/>
          </cell>
          <cell r="AL755" t="str">
            <v/>
          </cell>
          <cell r="AM755" t="str">
            <v/>
          </cell>
          <cell r="AP755" t="str">
            <v/>
          </cell>
          <cell r="AQ755" t="str">
            <v/>
          </cell>
          <cell r="AT755" t="str">
            <v/>
          </cell>
          <cell r="AV755" t="str">
            <v/>
          </cell>
          <cell r="AW755" t="str">
            <v/>
          </cell>
          <cell r="AX755" t="str">
            <v/>
          </cell>
          <cell r="AZ755">
            <v>2</v>
          </cell>
          <cell r="BA755">
            <v>45751.333333333299</v>
          </cell>
        </row>
        <row r="756">
          <cell r="C756" t="str">
            <v>KAY5+6</v>
          </cell>
          <cell r="D756" t="str">
            <v>3880(9)</v>
          </cell>
          <cell r="E756" t="str">
            <v>MA</v>
          </cell>
          <cell r="F756">
            <v>67910</v>
          </cell>
          <cell r="G756" t="str">
            <v>BOZ-KAY5+6-FF-743</v>
          </cell>
          <cell r="H756">
            <v>45646.953472222202</v>
          </cell>
          <cell r="I756" t="str">
            <v>Hat/Line</v>
          </cell>
          <cell r="J756" t="str">
            <v>Müşteri</v>
          </cell>
          <cell r="L756" t="str">
            <v>CCTV</v>
          </cell>
          <cell r="M756" t="str">
            <v>A bölüm kameralar da bağlantı yok.</v>
          </cell>
          <cell r="N756" t="str">
            <v>CCTV ekranı donmuş. Araç resetlendi.</v>
          </cell>
          <cell r="P756" t="str">
            <v>D-Arıza değil</v>
          </cell>
          <cell r="Q756" t="str">
            <v>B(Servisten çekmeye etki eden arıza)</v>
          </cell>
          <cell r="R756" t="str">
            <v>N.A(Yaralanma yok)</v>
          </cell>
          <cell r="S756" t="str">
            <v>(III) Farklı Araçlarda Tekrarlayan Arıza</v>
          </cell>
          <cell r="U756" t="str">
            <v>Tedarikçi</v>
          </cell>
          <cell r="V756" t="str">
            <v/>
          </cell>
          <cell r="W756" t="str">
            <v>Evet</v>
          </cell>
          <cell r="X756" t="str">
            <v>NSC TEKNOLOJİ ve İNŞAAT LTD.ŞTİ.</v>
          </cell>
          <cell r="AD756" t="str">
            <v>*Reset edildi</v>
          </cell>
          <cell r="AE756">
            <v>45646.208333333299</v>
          </cell>
          <cell r="AG756" t="str">
            <v/>
          </cell>
          <cell r="AH756" t="str">
            <v/>
          </cell>
          <cell r="AI756" t="str">
            <v/>
          </cell>
          <cell r="AJ756" t="str">
            <v/>
          </cell>
          <cell r="AL756" t="str">
            <v/>
          </cell>
          <cell r="AM756" t="str">
            <v/>
          </cell>
          <cell r="AP756" t="str">
            <v/>
          </cell>
          <cell r="AQ756" t="str">
            <v/>
          </cell>
          <cell r="AT756" t="str">
            <v/>
          </cell>
          <cell r="AV756" t="str">
            <v/>
          </cell>
          <cell r="AW756" t="str">
            <v/>
          </cell>
          <cell r="AX756" t="str">
            <v/>
          </cell>
          <cell r="AZ756">
            <v>1</v>
          </cell>
          <cell r="BA756">
            <v>45647.25</v>
          </cell>
        </row>
        <row r="757">
          <cell r="C757" t="str">
            <v>KAY5+6</v>
          </cell>
          <cell r="D757" t="str">
            <v>3872(1)</v>
          </cell>
          <cell r="E757" t="str">
            <v>MB</v>
          </cell>
          <cell r="F757">
            <v>134006</v>
          </cell>
          <cell r="G757" t="str">
            <v>BOZ-KAY5+6-FF-744</v>
          </cell>
          <cell r="H757">
            <v>45800.295138888898</v>
          </cell>
          <cell r="I757" t="str">
            <v>Hat/Line</v>
          </cell>
          <cell r="J757" t="str">
            <v>Müşteri</v>
          </cell>
          <cell r="L757" t="str">
            <v>PA/PIS/CCTV</v>
          </cell>
          <cell r="M757" t="str">
            <v>20.05.2025 tarihinde yapılan saha denetiminde 3872-Bolu aracın 15:58 de  kapı üstünün aktif diğerlerinin ise pasif durumda kurulu olmadığı tespit edilmiştir.</v>
          </cell>
          <cell r="N757" t="str">
            <v>GYP resetlendi.</v>
          </cell>
          <cell r="P757" t="str">
            <v>D-Arıza değil</v>
          </cell>
          <cell r="Q757" t="str">
            <v>B(Servisten çekmeye etki eden arıza)</v>
          </cell>
          <cell r="R757" t="str">
            <v>N.A(Yaralanma yok)</v>
          </cell>
          <cell r="S757" t="str">
            <v>(III) Farklı Araçlarda Tekrarlayan Arıza</v>
          </cell>
          <cell r="U757" t="str">
            <v>Tedarikçi</v>
          </cell>
          <cell r="V757" t="str">
            <v>ATAK ULAŞIM SAN.TİC.LTD.ŞTİ.</v>
          </cell>
          <cell r="W757" t="str">
            <v>Evet</v>
          </cell>
          <cell r="X757" t="str">
            <v>ATAK ULAŞIM SAN.TİC.LTD.ŞTİ.</v>
          </cell>
          <cell r="AD757" t="str">
            <v>*Reset edildi</v>
          </cell>
          <cell r="AE757">
            <v>45799.3125</v>
          </cell>
          <cell r="AG757" t="str">
            <v/>
          </cell>
          <cell r="AH757" t="str">
            <v/>
          </cell>
          <cell r="AI757" t="str">
            <v/>
          </cell>
          <cell r="AJ757" t="str">
            <v/>
          </cell>
          <cell r="AL757" t="str">
            <v/>
          </cell>
          <cell r="AM757" t="str">
            <v/>
          </cell>
          <cell r="AP757" t="str">
            <v/>
          </cell>
          <cell r="AQ757" t="str">
            <v/>
          </cell>
          <cell r="AT757" t="str">
            <v/>
          </cell>
          <cell r="AV757" t="str">
            <v/>
          </cell>
          <cell r="AW757" t="str">
            <v/>
          </cell>
          <cell r="AX757" t="str">
            <v/>
          </cell>
          <cell r="AZ757">
            <v>1</v>
          </cell>
          <cell r="BA757">
            <v>45800.333333333299</v>
          </cell>
        </row>
        <row r="758">
          <cell r="C758" t="str">
            <v>KAY5+6</v>
          </cell>
          <cell r="D758" t="str">
            <v>3881(10)</v>
          </cell>
          <cell r="E758" t="str">
            <v>MA</v>
          </cell>
          <cell r="F758">
            <v>47012</v>
          </cell>
          <cell r="G758" t="str">
            <v>BOZ-KAY5+6-FF-745</v>
          </cell>
          <cell r="H758">
            <v>45593.202777777798</v>
          </cell>
          <cell r="I758" t="str">
            <v>Hat/Line</v>
          </cell>
          <cell r="J758" t="str">
            <v>Müşteri</v>
          </cell>
          <cell r="L758" t="str">
            <v>PA/PIS/CCTV</v>
          </cell>
          <cell r="M758" t="str">
            <v>Klimalar kendi kendine devreden çıktığı için kabinler soğuk</v>
          </cell>
          <cell r="N758" t="str">
            <v>Mastercard reset atıldı.</v>
          </cell>
          <cell r="P758" t="str">
            <v>D-Arıza değil</v>
          </cell>
          <cell r="Q758" t="str">
            <v>B(Servisten çekmeye etki eden arıza)</v>
          </cell>
          <cell r="R758" t="str">
            <v>N.A(Yaralanma yok)</v>
          </cell>
          <cell r="S758" t="str">
            <v>(III) Farklı Araçlarda Tekrarlayan Arıza</v>
          </cell>
          <cell r="U758" t="str">
            <v>Tedarikçi</v>
          </cell>
          <cell r="V758" t="str">
            <v>ELTESAN ELEKTRO MEKANİK SOĞUTMA SAN</v>
          </cell>
          <cell r="W758" t="str">
            <v>Evet</v>
          </cell>
          <cell r="X758" t="str">
            <v>ELTESAN ELEKTRO MEKANİK SOĞUTMA SAN</v>
          </cell>
          <cell r="AD758" t="str">
            <v>*Reset edildi</v>
          </cell>
          <cell r="AE758">
            <v>45592.208333333299</v>
          </cell>
          <cell r="AG758" t="str">
            <v/>
          </cell>
          <cell r="AH758" t="str">
            <v/>
          </cell>
          <cell r="AI758" t="str">
            <v/>
          </cell>
          <cell r="AJ758" t="str">
            <v/>
          </cell>
          <cell r="AL758" t="str">
            <v/>
          </cell>
          <cell r="AM758" t="str">
            <v/>
          </cell>
          <cell r="AP758" t="str">
            <v/>
          </cell>
          <cell r="AQ758" t="str">
            <v/>
          </cell>
          <cell r="AT758" t="str">
            <v/>
          </cell>
          <cell r="AV758" t="str">
            <v/>
          </cell>
          <cell r="AW758" t="str">
            <v/>
          </cell>
          <cell r="AX758" t="str">
            <v/>
          </cell>
          <cell r="AZ758">
            <v>1</v>
          </cell>
          <cell r="BA758">
            <v>45593.25</v>
          </cell>
        </row>
        <row r="759">
          <cell r="C759" t="str">
            <v>KAY5+6</v>
          </cell>
          <cell r="D759" t="str">
            <v>3882(11)</v>
          </cell>
          <cell r="E759" t="str">
            <v>MB</v>
          </cell>
          <cell r="F759">
            <v>69573</v>
          </cell>
          <cell r="G759" t="str">
            <v>BOZ-KAY5+6-FF-746</v>
          </cell>
          <cell r="H759">
            <v>45741.172916666699</v>
          </cell>
          <cell r="I759" t="str">
            <v>Hat/Line</v>
          </cell>
          <cell r="J759" t="str">
            <v>Müşteri</v>
          </cell>
          <cell r="L759" t="str">
            <v>HVAC Yolcu</v>
          </cell>
          <cell r="M759" t="str">
            <v>Canbus iletişim arızası var.</v>
          </cell>
          <cell r="N759" t="str">
            <v>Mastercard Can 2 hattına zarar veriyor. Mastercard resetlendi.</v>
          </cell>
          <cell r="P759" t="str">
            <v>D-Arıza değil</v>
          </cell>
          <cell r="Q759" t="str">
            <v>B(Servisten çekmeye etki eden arıza)</v>
          </cell>
          <cell r="R759" t="str">
            <v>N.A(Yaralanma yok)</v>
          </cell>
          <cell r="S759" t="str">
            <v>(III) Farklı Araçlarda Tekrarlayan Arıza</v>
          </cell>
          <cell r="U759" t="str">
            <v>Tedarikçi</v>
          </cell>
          <cell r="V759" t="str">
            <v>ELTESAN ELEKTRO MEKANİK SOĞUTMA SAN</v>
          </cell>
          <cell r="W759" t="str">
            <v>Evet</v>
          </cell>
          <cell r="X759" t="str">
            <v>ELTESAN ELEKTRO MEKANİK SOĞUTMA SAN</v>
          </cell>
          <cell r="AD759" t="str">
            <v>*Reset edildi</v>
          </cell>
          <cell r="AE759">
            <v>45740.208333333299</v>
          </cell>
          <cell r="AG759" t="str">
            <v/>
          </cell>
          <cell r="AH759" t="str">
            <v/>
          </cell>
          <cell r="AI759" t="str">
            <v/>
          </cell>
          <cell r="AJ759" t="str">
            <v/>
          </cell>
          <cell r="AL759" t="str">
            <v/>
          </cell>
          <cell r="AM759" t="str">
            <v/>
          </cell>
          <cell r="AP759" t="str">
            <v/>
          </cell>
          <cell r="AQ759" t="str">
            <v/>
          </cell>
          <cell r="AT759" t="str">
            <v/>
          </cell>
          <cell r="AV759" t="str">
            <v/>
          </cell>
          <cell r="AW759" t="str">
            <v/>
          </cell>
          <cell r="AX759" t="str">
            <v/>
          </cell>
          <cell r="AZ759">
            <v>1</v>
          </cell>
          <cell r="BA759">
            <v>45741.291666666701</v>
          </cell>
        </row>
        <row r="760">
          <cell r="C760" t="str">
            <v>KAY5+6</v>
          </cell>
          <cell r="D760" t="str">
            <v>3882(11)</v>
          </cell>
          <cell r="E760" t="str">
            <v>MB</v>
          </cell>
          <cell r="F760">
            <v>80094</v>
          </cell>
          <cell r="G760" t="str">
            <v>BOZ-KAY5+6-FF-747</v>
          </cell>
          <cell r="H760">
            <v>45790.467361111099</v>
          </cell>
          <cell r="I760" t="str">
            <v>Hat/Line</v>
          </cell>
          <cell r="J760" t="str">
            <v>Müşteri</v>
          </cell>
          <cell r="L760" t="str">
            <v>Silecek</v>
          </cell>
          <cell r="M760" t="str">
            <v>CA-CB SİLECEK AYARSIZ AÇISI BOZUK</v>
          </cell>
          <cell r="N760" t="str">
            <v>SİLECEK AÇILARI AYARLANDI</v>
          </cell>
          <cell r="P760" t="str">
            <v>D-Arıza değil</v>
          </cell>
          <cell r="Q760" t="str">
            <v>B(Servisten çekmeye etki eden arıza)</v>
          </cell>
          <cell r="R760" t="str">
            <v>N.A(Yaralanma yok)</v>
          </cell>
          <cell r="S760" t="str">
            <v>(III) Farklı Araçlarda Tekrarlayan Arıza</v>
          </cell>
          <cell r="U760" t="str">
            <v>Tedarikçi</v>
          </cell>
          <cell r="V760" t="str">
            <v>DENİZLER OTOMOTİV SAN. VE TİC.LTD.Ş</v>
          </cell>
          <cell r="W760" t="str">
            <v>Evet</v>
          </cell>
          <cell r="X760" t="str">
            <v>DENİZLER OTOMOTİV SAN. VE TİC.LTD.Ş</v>
          </cell>
          <cell r="AD760" t="str">
            <v>Gevşek bağlantı vidaları sıkıldı</v>
          </cell>
          <cell r="AE760">
            <v>45836.25</v>
          </cell>
          <cell r="AG760" t="str">
            <v/>
          </cell>
          <cell r="AH760" t="str">
            <v/>
          </cell>
          <cell r="AI760" t="str">
            <v/>
          </cell>
          <cell r="AJ760" t="str">
            <v/>
          </cell>
          <cell r="AL760" t="str">
            <v/>
          </cell>
          <cell r="AM760" t="str">
            <v/>
          </cell>
          <cell r="AP760" t="str">
            <v/>
          </cell>
          <cell r="AQ760" t="str">
            <v/>
          </cell>
          <cell r="AT760" t="str">
            <v/>
          </cell>
          <cell r="AV760" t="str">
            <v/>
          </cell>
          <cell r="AW760" t="str">
            <v/>
          </cell>
          <cell r="AX760" t="str">
            <v/>
          </cell>
          <cell r="AZ760" t="str">
            <v/>
          </cell>
          <cell r="BA760">
            <v>45836.291666666701</v>
          </cell>
        </row>
        <row r="761">
          <cell r="C761" t="str">
            <v>KAY5+6</v>
          </cell>
          <cell r="D761" t="str">
            <v>3882(11)</v>
          </cell>
          <cell r="E761" t="str">
            <v>MB</v>
          </cell>
          <cell r="F761">
            <v>84414</v>
          </cell>
          <cell r="G761" t="str">
            <v>BOZ-KAY5+6-FF-748</v>
          </cell>
          <cell r="H761">
            <v>45805.479861111096</v>
          </cell>
          <cell r="I761" t="str">
            <v>Hat/Line</v>
          </cell>
          <cell r="J761" t="str">
            <v>Müşteri</v>
          </cell>
          <cell r="L761" t="str">
            <v>PA/PIS/CCTV</v>
          </cell>
          <cell r="M761" t="str">
            <v>21.05.2025 TARİHİNDE SAHA DENETİMİNDE 3882-B KAPI ÜSTÜ EKRANLARI ÇALIŞMAMAKTA OLDUĞU TESPİT EDİLMİŞTİR.</v>
          </cell>
          <cell r="N761" t="str">
            <v>GÖRSEL YÖNETİM PC RESETLENDİ</v>
          </cell>
          <cell r="P761" t="str">
            <v>D-Arıza değil</v>
          </cell>
          <cell r="Q761" t="str">
            <v>B(Servisten çekmeye etki eden arıza)</v>
          </cell>
          <cell r="R761" t="str">
            <v>N.A(Yaralanma yok)</v>
          </cell>
          <cell r="S761" t="str">
            <v>(III) Farklı Araçlarda Tekrarlayan Arıza</v>
          </cell>
          <cell r="U761" t="str">
            <v>Tedarikçi</v>
          </cell>
          <cell r="V761" t="str">
            <v>ATAK ULAŞIM SAN.TİC.LTD.ŞTİ.</v>
          </cell>
          <cell r="W761" t="str">
            <v>Evet</v>
          </cell>
          <cell r="X761" t="str">
            <v/>
          </cell>
          <cell r="AD761" t="str">
            <v>Ekipman yenisi ile değiştirildi</v>
          </cell>
          <cell r="AE761">
            <v>45836.583333333299</v>
          </cell>
          <cell r="AG761" t="str">
            <v/>
          </cell>
          <cell r="AH761" t="str">
            <v/>
          </cell>
          <cell r="AI761" t="str">
            <v/>
          </cell>
          <cell r="AJ761" t="str">
            <v/>
          </cell>
          <cell r="AL761" t="str">
            <v/>
          </cell>
          <cell r="AM761" t="str">
            <v/>
          </cell>
          <cell r="AP761" t="str">
            <v/>
          </cell>
          <cell r="AQ761" t="str">
            <v/>
          </cell>
          <cell r="AT761" t="str">
            <v/>
          </cell>
          <cell r="AV761" t="str">
            <v/>
          </cell>
          <cell r="AW761" t="str">
            <v/>
          </cell>
          <cell r="AX761" t="str">
            <v/>
          </cell>
          <cell r="AZ761" t="str">
            <v/>
          </cell>
          <cell r="BA761">
            <v>45836.625</v>
          </cell>
        </row>
        <row r="762">
          <cell r="C762" t="str">
            <v>KAY5+6</v>
          </cell>
          <cell r="D762" t="str">
            <v>3881(10)</v>
          </cell>
          <cell r="E762" t="str">
            <v>P</v>
          </cell>
          <cell r="F762">
            <v>86742</v>
          </cell>
          <cell r="G762" t="str">
            <v>BOZ-KAY5+6-FF-749</v>
          </cell>
          <cell r="H762">
            <v>45790.513888888898</v>
          </cell>
          <cell r="I762" t="str">
            <v>Hat/Line</v>
          </cell>
          <cell r="J762" t="str">
            <v>Müşteri</v>
          </cell>
          <cell r="L762" t="str">
            <v>Diğerleri</v>
          </cell>
          <cell r="M762" t="str">
            <v>RB-P SÜRTME VE PAS VAR</v>
          </cell>
          <cell r="N762" t="str">
            <v>PASLI YÜZEYLERDE BOYAMA İŞLEMİ UYGULANDI</v>
          </cell>
          <cell r="P762" t="str">
            <v>D-Arıza değil</v>
          </cell>
          <cell r="Q762" t="str">
            <v>B(Servisten çekmeye etki eden arıza)</v>
          </cell>
          <cell r="R762" t="str">
            <v>N.A(Yaralanma yok)</v>
          </cell>
          <cell r="S762" t="str">
            <v>(III) Farklı Araçlarda Tekrarlayan Arıza</v>
          </cell>
          <cell r="U762" t="str">
            <v>Tedarikçi</v>
          </cell>
          <cell r="V762" t="str">
            <v>KARASZY KERESKEDELMİ ES SZOLGALTATO</v>
          </cell>
          <cell r="W762" t="str">
            <v/>
          </cell>
          <cell r="X762" t="str">
            <v/>
          </cell>
          <cell r="AD762" t="str">
            <v>Ekipman yenisi ile değiştirildi</v>
          </cell>
          <cell r="AE762">
            <v>45834.458333333299</v>
          </cell>
          <cell r="AG762" t="str">
            <v/>
          </cell>
          <cell r="AH762" t="str">
            <v/>
          </cell>
          <cell r="AI762" t="str">
            <v/>
          </cell>
          <cell r="AJ762" t="str">
            <v/>
          </cell>
          <cell r="AL762" t="str">
            <v/>
          </cell>
          <cell r="AM762" t="str">
            <v/>
          </cell>
          <cell r="AP762" t="str">
            <v/>
          </cell>
          <cell r="AQ762" t="str">
            <v/>
          </cell>
          <cell r="AT762" t="str">
            <v/>
          </cell>
          <cell r="AV762" t="str">
            <v/>
          </cell>
          <cell r="AW762" t="str">
            <v/>
          </cell>
          <cell r="AX762" t="str">
            <v/>
          </cell>
          <cell r="AZ762" t="str">
            <v/>
          </cell>
          <cell r="BA762">
            <v>45834.5</v>
          </cell>
        </row>
        <row r="763">
          <cell r="C763" t="str">
            <v>KAY5+6</v>
          </cell>
          <cell r="D763" t="str">
            <v>3877(6)</v>
          </cell>
          <cell r="E763" t="str">
            <v>P</v>
          </cell>
          <cell r="F763">
            <v>96600</v>
          </cell>
          <cell r="G763" t="str">
            <v>BOZ-KAY5+6-FF-750</v>
          </cell>
          <cell r="H763">
            <v>45820.908333333296</v>
          </cell>
          <cell r="I763" t="str">
            <v>Hat/Line</v>
          </cell>
          <cell r="J763" t="str">
            <v>Müşteri</v>
          </cell>
          <cell r="L763" t="str">
            <v>Pantograf</v>
          </cell>
          <cell r="M763" t="str">
            <v>PANTOGRAF ŞASE BAĞLANTI İZALATÖRÜ KIRIK</v>
          </cell>
          <cell r="N763" t="str">
            <v>PANTOGRAF İZALATÖR KAPAK DEĞİŞİMİ YAPILDI</v>
          </cell>
          <cell r="P763" t="str">
            <v>D-Arıza değil</v>
          </cell>
          <cell r="Q763" t="str">
            <v>B(Servisten çekmeye etki eden arıza)</v>
          </cell>
          <cell r="R763" t="str">
            <v>N.A(Yaralanma yok)</v>
          </cell>
          <cell r="S763" t="str">
            <v xml:space="preserve">(I) İlk Defa Karşılaşılan Arıza </v>
          </cell>
          <cell r="U763" t="str">
            <v>Tedarikçi</v>
          </cell>
          <cell r="V763" t="str">
            <v>STEMMANN-POLSKA SP. Z O.O.</v>
          </cell>
          <cell r="W763" t="str">
            <v/>
          </cell>
          <cell r="X763" t="str">
            <v>STEMMANN-POLSKA SP. Z O.O.</v>
          </cell>
          <cell r="AD763" t="str">
            <v>Ekipman yenisi ile değiştirildi</v>
          </cell>
          <cell r="AE763">
            <v>45824.25</v>
          </cell>
          <cell r="AG763" t="str">
            <v>STEMMANN-POLSKA SP. Z O.O.</v>
          </cell>
          <cell r="AH763" t="str">
            <v>PANTOGRAF KOMPLESI (İZALATÖR KAPAĞI)</v>
          </cell>
          <cell r="AI763" t="str">
            <v>P710-7019</v>
          </cell>
          <cell r="AJ763">
            <v>1</v>
          </cell>
          <cell r="AL763" t="str">
            <v/>
          </cell>
          <cell r="AM763" t="str">
            <v/>
          </cell>
          <cell r="AP763" t="str">
            <v/>
          </cell>
          <cell r="AQ763" t="str">
            <v/>
          </cell>
          <cell r="AT763" t="str">
            <v/>
          </cell>
          <cell r="AV763" t="str">
            <v/>
          </cell>
          <cell r="AW763" t="str">
            <v/>
          </cell>
          <cell r="AX763" t="str">
            <v/>
          </cell>
          <cell r="AZ763" t="str">
            <v/>
          </cell>
          <cell r="BA763">
            <v>45824.333333333299</v>
          </cell>
        </row>
        <row r="764">
          <cell r="C764" t="str">
            <v>KAY5+6</v>
          </cell>
          <cell r="D764" t="str">
            <v>3875(4)</v>
          </cell>
          <cell r="E764" t="str">
            <v>P</v>
          </cell>
          <cell r="F764">
            <v>112600</v>
          </cell>
          <cell r="G764" t="str">
            <v>BOZ-KAY5+6-FF-751</v>
          </cell>
          <cell r="H764">
            <v>45819.363194444399</v>
          </cell>
          <cell r="I764" t="str">
            <v>Hat/Line</v>
          </cell>
          <cell r="J764" t="str">
            <v>Müşteri</v>
          </cell>
          <cell r="L764" t="str">
            <v>HVAC Yolcu</v>
          </cell>
          <cell r="M764" t="str">
            <v>09.06.2025 20:40 CİVARI GÖKKENTTEN İLDEM YÖNÜNE GİDEN TRAMVAY KLİMASI İÇERİYİ SOĞUTTUĞU İÇİN SEFERİ TAMAMLAMAYARAK ARAÇTAN İNMEK ZORUNDA KALDIM ZATEN HASTAYIM RAHATSIZIM MAĞDUR OLDUM 09.06.2025 20:47 ARAÇ NUMARASI 3875 OLDUĞU RSİ TARAFINDAN ÖĞRENİLMİŞTİR</v>
          </cell>
          <cell r="N764" t="str">
            <v>RA VE MA BÖLÜMÜ DIŞ SICAKLIK -3276 DERECE OKUYORDU. LAF-02 SİGORTASI RESETLENDİ DÜZELDİ</v>
          </cell>
          <cell r="P764" t="str">
            <v>D-Arıza değil</v>
          </cell>
          <cell r="Q764" t="str">
            <v>B(Servisten çekmeye etki eden arıza)</v>
          </cell>
          <cell r="R764" t="str">
            <v>N.A(Yaralanma yok)</v>
          </cell>
          <cell r="S764" t="str">
            <v>(III) Farklı Araçlarda Tekrarlayan Arıza</v>
          </cell>
          <cell r="U764" t="str">
            <v>Tedarikçi</v>
          </cell>
          <cell r="V764" t="str">
            <v>ELTESAN ELEKTRO MEKANİK SOĞUTMA SAN</v>
          </cell>
          <cell r="W764" t="str">
            <v/>
          </cell>
          <cell r="X764" t="str">
            <v/>
          </cell>
          <cell r="AD764" t="str">
            <v>Yazılım tekrar yüklendi</v>
          </cell>
          <cell r="AE764">
            <v>45819.541666666701</v>
          </cell>
          <cell r="AG764" t="str">
            <v/>
          </cell>
          <cell r="AH764" t="str">
            <v/>
          </cell>
          <cell r="AI764" t="str">
            <v/>
          </cell>
          <cell r="AJ764" t="str">
            <v/>
          </cell>
          <cell r="AL764" t="str">
            <v/>
          </cell>
          <cell r="AM764" t="str">
            <v/>
          </cell>
          <cell r="AP764" t="str">
            <v/>
          </cell>
          <cell r="AQ764" t="str">
            <v/>
          </cell>
          <cell r="AT764" t="str">
            <v/>
          </cell>
          <cell r="AV764" t="str">
            <v/>
          </cell>
          <cell r="AW764" t="str">
            <v/>
          </cell>
          <cell r="AX764" t="str">
            <v/>
          </cell>
          <cell r="AZ764" t="str">
            <v/>
          </cell>
          <cell r="BA764">
            <v>45819.625</v>
          </cell>
        </row>
        <row r="765">
          <cell r="C765" t="str">
            <v>KAY5+6</v>
          </cell>
          <cell r="D765" t="str">
            <v>3877(6)</v>
          </cell>
          <cell r="E765" t="str">
            <v>MB</v>
          </cell>
          <cell r="F765">
            <v>97000</v>
          </cell>
          <cell r="G765" t="str">
            <v>BOZ-KAY5+6-FF-752</v>
          </cell>
          <cell r="H765">
            <v>45820.909722222197</v>
          </cell>
          <cell r="I765" t="str">
            <v>Hat/Line</v>
          </cell>
          <cell r="J765" t="str">
            <v>Müşteri</v>
          </cell>
          <cell r="L765" t="str">
            <v>Silecek</v>
          </cell>
          <cell r="M765" t="str">
            <v>SB SİLGEÇ ÇALIŞMIYOR</v>
          </cell>
          <cell r="N765" t="str">
            <v>SİLECEK SOMUNU GEVŞEMİŞ SIKILDI</v>
          </cell>
          <cell r="P765" t="str">
            <v>D-Arıza değil</v>
          </cell>
          <cell r="Q765" t="str">
            <v>B(Servisten çekmeye etki eden arıza)</v>
          </cell>
          <cell r="R765" t="str">
            <v>N.A(Yaralanma yok)</v>
          </cell>
          <cell r="S765" t="str">
            <v>(III) Farklı Araçlarda Tekrarlayan Arıza</v>
          </cell>
          <cell r="U765" t="str">
            <v>Tedarikçi</v>
          </cell>
          <cell r="V765" t="str">
            <v>DENİZLER OTOMOTİV SAN. VE TİC.LTD.Ş</v>
          </cell>
          <cell r="W765" t="str">
            <v/>
          </cell>
          <cell r="X765" t="str">
            <v>DENİZLER OTOMOTİV SAN. VE TİC.LTD.Ş</v>
          </cell>
          <cell r="AD765" t="str">
            <v>Gevşek bağlantı vidaları sıkıldı</v>
          </cell>
          <cell r="AE765">
            <v>45821.208333333299</v>
          </cell>
          <cell r="AG765" t="str">
            <v/>
          </cell>
          <cell r="AH765" t="str">
            <v/>
          </cell>
          <cell r="AI765" t="str">
            <v/>
          </cell>
          <cell r="AJ765" t="str">
            <v/>
          </cell>
          <cell r="AL765" t="str">
            <v/>
          </cell>
          <cell r="AM765" t="str">
            <v/>
          </cell>
          <cell r="AP765" t="str">
            <v/>
          </cell>
          <cell r="AQ765" t="str">
            <v/>
          </cell>
          <cell r="AT765" t="str">
            <v/>
          </cell>
          <cell r="AV765" t="str">
            <v/>
          </cell>
          <cell r="AW765" t="str">
            <v/>
          </cell>
          <cell r="AX765" t="str">
            <v/>
          </cell>
          <cell r="AZ765" t="str">
            <v/>
          </cell>
          <cell r="BA765">
            <v>45821.291666666701</v>
          </cell>
        </row>
        <row r="766">
          <cell r="C766" t="str">
            <v>KAY5+6</v>
          </cell>
          <cell r="D766" t="str">
            <v>3877(6)</v>
          </cell>
          <cell r="E766" t="str">
            <v>MB</v>
          </cell>
          <cell r="F766">
            <v>98000</v>
          </cell>
          <cell r="G766" t="str">
            <v>BOZ-KAY5+6-FF-753</v>
          </cell>
          <cell r="H766">
            <v>45820.752083333296</v>
          </cell>
          <cell r="I766" t="str">
            <v>Hat/Line</v>
          </cell>
          <cell r="J766" t="str">
            <v>Müşteri</v>
          </cell>
          <cell r="L766" t="str">
            <v>Fren</v>
          </cell>
          <cell r="M766" t="str">
            <v>MB SOL KALİPER FREN BOŞALTMA SOMUNU İÇİNE KAÇMIŞ</v>
          </cell>
          <cell r="N766" t="str">
            <v>KALİPER DEĞİŞİMİ YAPILDI</v>
          </cell>
          <cell r="P766" t="str">
            <v>D-Arıza değil</v>
          </cell>
          <cell r="Q766" t="str">
            <v>B(Servisten çekmeye etki eden arıza)</v>
          </cell>
          <cell r="R766" t="str">
            <v>N.A(Yaralanma yok)</v>
          </cell>
          <cell r="S766" t="str">
            <v>(III) Farklı Araçlarda Tekrarlayan Arıza</v>
          </cell>
          <cell r="U766" t="str">
            <v>Tedarikçi</v>
          </cell>
          <cell r="V766" t="str">
            <v>HANNING &amp; KAHL GMBH &amp; CO.KG</v>
          </cell>
          <cell r="W766" t="str">
            <v>Evet</v>
          </cell>
          <cell r="X766" t="str">
            <v>HANNING &amp; KAHL GMBH &amp; CO.KG</v>
          </cell>
          <cell r="AD766" t="str">
            <v>Ekipman yenisi ile değiştirildi</v>
          </cell>
          <cell r="AE766">
            <v>45821.333333333299</v>
          </cell>
          <cell r="AG766" t="str">
            <v>HANNING &amp; KAHL GMBH &amp; CO.KG</v>
          </cell>
          <cell r="AH766" t="str">
            <v>XSol fren kaliperi</v>
          </cell>
          <cell r="AI766" t="str">
            <v>B100-7023</v>
          </cell>
          <cell r="AJ766" t="str">
            <v/>
          </cell>
          <cell r="AL766" t="str">
            <v/>
          </cell>
          <cell r="AM766" t="str">
            <v/>
          </cell>
          <cell r="AP766" t="str">
            <v/>
          </cell>
          <cell r="AQ766" t="str">
            <v/>
          </cell>
          <cell r="AT766" t="str">
            <v/>
          </cell>
          <cell r="AV766" t="str">
            <v/>
          </cell>
          <cell r="AW766" t="str">
            <v/>
          </cell>
          <cell r="AX766" t="str">
            <v/>
          </cell>
          <cell r="AZ766" t="str">
            <v/>
          </cell>
          <cell r="BA766">
            <v>45821.458333333299</v>
          </cell>
        </row>
        <row r="767">
          <cell r="C767" t="str">
            <v>KAY5+6</v>
          </cell>
          <cell r="D767" t="str">
            <v>3872(1)</v>
          </cell>
          <cell r="E767" t="str">
            <v>MA</v>
          </cell>
          <cell r="F767">
            <v>119623</v>
          </cell>
          <cell r="G767" t="str">
            <v>BOZ-KAY5+6-FF-754</v>
          </cell>
          <cell r="H767">
            <v>45741.770138888904</v>
          </cell>
          <cell r="I767" t="str">
            <v>Hat/Line</v>
          </cell>
          <cell r="J767" t="str">
            <v>Müşteri</v>
          </cell>
          <cell r="L767" t="str">
            <v>Aydınlatma Dış</v>
          </cell>
          <cell r="M767" t="str">
            <v>KISA VE UZUN FARLAR YANMIYOR</v>
          </cell>
          <cell r="N767" t="str">
            <v>CA KABİNDEKİ KB-K01 RÖLESİ YANMIŞ RÖLE DEĞİŞİMİ YAPILDI</v>
          </cell>
          <cell r="P767" t="str">
            <v>D-Arıza değil</v>
          </cell>
          <cell r="Q767" t="str">
            <v>B(Servisten çekmeye etki eden arıza)</v>
          </cell>
          <cell r="R767" t="str">
            <v>N.A(Yaralanma yok)</v>
          </cell>
          <cell r="S767" t="str">
            <v xml:space="preserve">(I) İlk Defa Karşılaşılan Arıza </v>
          </cell>
          <cell r="U767" t="str">
            <v>Tedarikçi</v>
          </cell>
          <cell r="V767" t="str">
            <v>ARDA MAKİNA ELEKTRİK TİC.VE</v>
          </cell>
          <cell r="W767" t="str">
            <v>Evet</v>
          </cell>
          <cell r="X767" t="str">
            <v>ARDA MAKİNA ELEKTRİK TİC.VE</v>
          </cell>
          <cell r="AD767" t="str">
            <v>Ekipman yenisi ile değiştirildi</v>
          </cell>
          <cell r="AE767">
            <v>45742.791666666701</v>
          </cell>
          <cell r="AG767" t="str">
            <v/>
          </cell>
          <cell r="AH767" t="str">
            <v/>
          </cell>
          <cell r="AI767" t="str">
            <v/>
          </cell>
          <cell r="AJ767" t="str">
            <v/>
          </cell>
          <cell r="AL767" t="str">
            <v/>
          </cell>
          <cell r="AM767" t="str">
            <v/>
          </cell>
          <cell r="AP767" t="str">
            <v/>
          </cell>
          <cell r="AQ767" t="str">
            <v/>
          </cell>
          <cell r="AT767" t="str">
            <v/>
          </cell>
          <cell r="AV767" t="str">
            <v/>
          </cell>
          <cell r="AW767" t="str">
            <v/>
          </cell>
          <cell r="AX767" t="str">
            <v/>
          </cell>
          <cell r="AZ767" t="str">
            <v/>
          </cell>
          <cell r="BA767">
            <v>45741.875</v>
          </cell>
        </row>
        <row r="768">
          <cell r="C768" t="str">
            <v>KAY5+6</v>
          </cell>
          <cell r="D768" t="str">
            <v>3872(1)</v>
          </cell>
          <cell r="E768" t="str">
            <v>MA</v>
          </cell>
          <cell r="F768">
            <v>128000</v>
          </cell>
          <cell r="G768" t="str">
            <v>BOZ-KAY5+6-FF-755</v>
          </cell>
          <cell r="H768">
            <v>45780.449305555601</v>
          </cell>
          <cell r="I768" t="str">
            <v>Hat/Line</v>
          </cell>
          <cell r="J768" t="str">
            <v>Müşteri</v>
          </cell>
          <cell r="L768" t="str">
            <v>Korna</v>
          </cell>
          <cell r="M768" t="str">
            <v>CA KORNA HAVA KAÇIRIYOR</v>
          </cell>
          <cell r="N768" t="str">
            <v>KORNA HAVA KAÇIRIYORDU,KORNA DEĞİŞTİRİLDİ</v>
          </cell>
          <cell r="P768" t="str">
            <v>D-Arıza değil</v>
          </cell>
          <cell r="Q768" t="str">
            <v>B(Servisten çekmeye etki eden arıza)</v>
          </cell>
          <cell r="R768" t="str">
            <v>N.A(Yaralanma yok)</v>
          </cell>
          <cell r="S768" t="str">
            <v>(III) Farklı Araçlarda Tekrarlayan Arıza</v>
          </cell>
          <cell r="U768" t="str">
            <v>Tedarikçi</v>
          </cell>
          <cell r="V768" t="str">
            <v>FATİH OTOMOTIV SAN TIC LTD STI</v>
          </cell>
          <cell r="W768" t="str">
            <v>Hayır</v>
          </cell>
          <cell r="X768" t="str">
            <v>FATİH OTOMOTIV SAN TIC LTD STI</v>
          </cell>
          <cell r="AD768" t="str">
            <v>Ekipman yenisi ile değiştirildi</v>
          </cell>
          <cell r="AE768">
            <v>45780.458333333299</v>
          </cell>
          <cell r="AG768" t="str">
            <v/>
          </cell>
          <cell r="AH768" t="str">
            <v/>
          </cell>
          <cell r="AI768" t="str">
            <v/>
          </cell>
          <cell r="AJ768" t="str">
            <v/>
          </cell>
          <cell r="AL768" t="str">
            <v/>
          </cell>
          <cell r="AM768" t="str">
            <v/>
          </cell>
          <cell r="AP768" t="str">
            <v/>
          </cell>
          <cell r="AQ768" t="str">
            <v/>
          </cell>
          <cell r="AT768" t="str">
            <v/>
          </cell>
          <cell r="AV768" t="str">
            <v/>
          </cell>
          <cell r="AW768" t="str">
            <v/>
          </cell>
          <cell r="AX768" t="str">
            <v/>
          </cell>
          <cell r="AZ768" t="str">
            <v/>
          </cell>
          <cell r="BA768">
            <v>45780.5</v>
          </cell>
        </row>
        <row r="769">
          <cell r="C769" t="str">
            <v>KAY5+6</v>
          </cell>
          <cell r="D769" t="str">
            <v>3882(11)</v>
          </cell>
          <cell r="E769" t="str">
            <v>MA</v>
          </cell>
          <cell r="F769">
            <v>72308</v>
          </cell>
          <cell r="G769" t="str">
            <v>BOZ-KAY5+6-FF-756</v>
          </cell>
          <cell r="H769">
            <v>45791.422916666699</v>
          </cell>
          <cell r="I769" t="str">
            <v>Hat/Line</v>
          </cell>
          <cell r="J769" t="str">
            <v>Müşteri</v>
          </cell>
          <cell r="L769" t="str">
            <v>Silecek</v>
          </cell>
          <cell r="M769" t="str">
            <v>CA SİLGEÇ ARIZALI ÇALIŞMIYOR</v>
          </cell>
          <cell r="N769" t="str">
            <v>SİLECEK SOMUNLARI GEVŞEMİŞ SIKILDI SİLECEK ÇALIŞIYOR</v>
          </cell>
          <cell r="P769" t="str">
            <v>D-Arıza değil</v>
          </cell>
          <cell r="Q769" t="str">
            <v>B(Servisten çekmeye etki eden arıza)</v>
          </cell>
          <cell r="R769" t="str">
            <v>N.A(Yaralanma yok)</v>
          </cell>
          <cell r="S769" t="str">
            <v>(III) Farklı Araçlarda Tekrarlayan Arıza</v>
          </cell>
          <cell r="U769" t="str">
            <v>Tedarikçi</v>
          </cell>
          <cell r="V769" t="str">
            <v>DENİZLER OTOMOTİV SAN. VE TİC.LTD.Ş</v>
          </cell>
          <cell r="W769" t="str">
            <v/>
          </cell>
          <cell r="X769" t="str">
            <v/>
          </cell>
          <cell r="AD769" t="str">
            <v>Ekipman yenisi ile değiştirildi</v>
          </cell>
          <cell r="AE769">
            <v>45791.458333333299</v>
          </cell>
          <cell r="AG769" t="str">
            <v/>
          </cell>
          <cell r="AH769" t="str">
            <v/>
          </cell>
          <cell r="AI769" t="str">
            <v/>
          </cell>
          <cell r="AJ769" t="str">
            <v/>
          </cell>
          <cell r="AL769" t="str">
            <v/>
          </cell>
          <cell r="AM769" t="str">
            <v/>
          </cell>
          <cell r="AP769" t="str">
            <v/>
          </cell>
          <cell r="AQ769" t="str">
            <v/>
          </cell>
          <cell r="AT769" t="str">
            <v/>
          </cell>
          <cell r="AV769" t="str">
            <v/>
          </cell>
          <cell r="AW769" t="str">
            <v/>
          </cell>
          <cell r="AX769" t="str">
            <v/>
          </cell>
          <cell r="AZ769" t="str">
            <v/>
          </cell>
          <cell r="BA769">
            <v>45791.5</v>
          </cell>
        </row>
        <row r="770">
          <cell r="C770" t="str">
            <v>KAY5+6</v>
          </cell>
          <cell r="D770" t="str">
            <v>3879(8)</v>
          </cell>
          <cell r="E770" t="str">
            <v>RA</v>
          </cell>
          <cell r="F770">
            <v>104000</v>
          </cell>
          <cell r="G770" t="str">
            <v>BOZ-KAY5+6-FF-757</v>
          </cell>
          <cell r="H770">
            <v>45793.318055555603</v>
          </cell>
          <cell r="I770" t="str">
            <v>Hat/Line</v>
          </cell>
          <cell r="J770" t="str">
            <v>Müşteri</v>
          </cell>
          <cell r="L770" t="str">
            <v>PA/PIS/CCTV</v>
          </cell>
          <cell r="M770" t="str">
            <v>3 ADET KAPI ÜSTÜ EKRANLAR ÇALIŞMIYOR</v>
          </cell>
          <cell r="N770" t="str">
            <v>3 ADET EKRAN DEĞİŞİMİ YAPILDI</v>
          </cell>
          <cell r="P770" t="str">
            <v>D-Arıza değil</v>
          </cell>
          <cell r="Q770" t="str">
            <v>B(Servisten çekmeye etki eden arıza)</v>
          </cell>
          <cell r="R770" t="str">
            <v>N.A(Yaralanma yok)</v>
          </cell>
          <cell r="S770" t="str">
            <v>(III) Farklı Araçlarda Tekrarlayan Arıza</v>
          </cell>
          <cell r="U770" t="str">
            <v>Tedarikçi</v>
          </cell>
          <cell r="V770" t="str">
            <v>ATAK ULAŞIM SAN.TİC.LTD.ŞTİ.</v>
          </cell>
          <cell r="W770" t="str">
            <v>Evet</v>
          </cell>
          <cell r="X770" t="str">
            <v>ATAK ULAŞIM SAN.TİC.LTD.ŞTİ.</v>
          </cell>
          <cell r="AD770" t="str">
            <v>Ekipman yenisi ile değiştirildi</v>
          </cell>
          <cell r="AE770">
            <v>45793.291666666701</v>
          </cell>
          <cell r="AG770" t="str">
            <v>ATAK ULAŞIM SAN.TİC.LTD.ŞTİ.</v>
          </cell>
          <cell r="AH770" t="str">
            <v>STRETCH LCD EKRAN</v>
          </cell>
          <cell r="AI770" t="str">
            <v>E410-7003</v>
          </cell>
          <cell r="AJ770">
            <v>3</v>
          </cell>
          <cell r="AL770" t="str">
            <v/>
          </cell>
          <cell r="AM770" t="str">
            <v/>
          </cell>
          <cell r="AP770" t="str">
            <v/>
          </cell>
          <cell r="AQ770" t="str">
            <v/>
          </cell>
          <cell r="AT770" t="str">
            <v/>
          </cell>
          <cell r="AV770" t="str">
            <v/>
          </cell>
          <cell r="AW770" t="str">
            <v/>
          </cell>
          <cell r="AX770" t="str">
            <v/>
          </cell>
          <cell r="AZ770" t="str">
            <v/>
          </cell>
          <cell r="BA770">
            <v>45793.458333333299</v>
          </cell>
        </row>
        <row r="771">
          <cell r="C771" t="str">
            <v>KAY5+6</v>
          </cell>
          <cell r="D771" t="str">
            <v>3876(5)</v>
          </cell>
          <cell r="E771" t="str">
            <v>MB</v>
          </cell>
          <cell r="F771">
            <v>141102</v>
          </cell>
          <cell r="G771" t="str">
            <v>BOZ-KAY5+6-FF-758</v>
          </cell>
          <cell r="H771">
            <v>45795.058333333298</v>
          </cell>
          <cell r="I771" t="str">
            <v>Hat/Line</v>
          </cell>
          <cell r="J771" t="str">
            <v>Müşteri</v>
          </cell>
          <cell r="L771" t="str">
            <v>PA/PIS/CCTV</v>
          </cell>
          <cell r="M771" t="str">
            <v>CB KABİN,YOL,AYNA VE PANTOGRAF KAMERASINDA BAĞLANTI YOK</v>
          </cell>
          <cell r="N771" t="str">
            <v>KABİN YOL VE AYNA KAMERALAR AKTİFTİR.PANTOGRAF KAMERASI DEĞİŞTİRİLİP AYARLAMALARI YAPILDI</v>
          </cell>
          <cell r="P771" t="str">
            <v>D-Arıza değil</v>
          </cell>
          <cell r="Q771" t="str">
            <v>B(Servisten çekmeye etki eden arıza)</v>
          </cell>
          <cell r="R771" t="str">
            <v>N.A(Yaralanma yok)</v>
          </cell>
          <cell r="S771" t="str">
            <v>(III) Farklı Araçlarda Tekrarlayan Arıza</v>
          </cell>
          <cell r="U771" t="str">
            <v>Tedarikçi</v>
          </cell>
          <cell r="V771" t="str">
            <v/>
          </cell>
          <cell r="W771" t="str">
            <v/>
          </cell>
          <cell r="X771" t="str">
            <v>NSC TEKNOLOJİ ve İNŞAAT LTD.ŞTİ.</v>
          </cell>
          <cell r="AD771" t="str">
            <v>Ekipman yenisi ile değiştirildi</v>
          </cell>
          <cell r="AE771">
            <v>45795.208333333299</v>
          </cell>
          <cell r="AG771" t="str">
            <v>NSC TEKNOLOJİ ve İNŞAAT LTD.ŞTİ.</v>
          </cell>
          <cell r="AH771" t="str">
            <v>XAYNA KAMERA</v>
          </cell>
          <cell r="AI771" t="str">
            <v>E810-7004</v>
          </cell>
          <cell r="AJ771" t="str">
            <v/>
          </cell>
          <cell r="AL771" t="str">
            <v/>
          </cell>
          <cell r="AM771" t="str">
            <v/>
          </cell>
          <cell r="AP771" t="str">
            <v/>
          </cell>
          <cell r="AQ771" t="str">
            <v/>
          </cell>
          <cell r="AT771" t="str">
            <v/>
          </cell>
          <cell r="AV771" t="str">
            <v/>
          </cell>
          <cell r="AW771" t="str">
            <v/>
          </cell>
          <cell r="AX771" t="str">
            <v/>
          </cell>
          <cell r="AZ771" t="str">
            <v/>
          </cell>
          <cell r="BA771">
            <v>45796.291666666701</v>
          </cell>
        </row>
        <row r="772">
          <cell r="C772" t="str">
            <v>KAY5+6</v>
          </cell>
          <cell r="D772" t="str">
            <v>3874(3)</v>
          </cell>
          <cell r="E772" t="str">
            <v>MA</v>
          </cell>
          <cell r="F772">
            <v>145100</v>
          </cell>
          <cell r="G772" t="str">
            <v>BOZ-KAY5+6-FF-759</v>
          </cell>
          <cell r="H772">
            <v>45793.4597222222</v>
          </cell>
          <cell r="I772" t="str">
            <v>Hat/Line</v>
          </cell>
          <cell r="J772" t="str">
            <v>Müşteri</v>
          </cell>
          <cell r="L772" t="str">
            <v>Silecek</v>
          </cell>
          <cell r="M772" t="str">
            <v>SİLGEÇ ÇALIŞMIYOR</v>
          </cell>
          <cell r="N772" t="str">
            <v>SİLECEK KOLUNU ŞAFT KISMINA BAĞLAYAN SOMUN GEVŞEMİŞ SIKILDI</v>
          </cell>
          <cell r="P772" t="str">
            <v>D-Arıza değil</v>
          </cell>
          <cell r="Q772" t="str">
            <v>B(Servisten çekmeye etki eden arıza)</v>
          </cell>
          <cell r="R772" t="str">
            <v>N.A(Yaralanma yok)</v>
          </cell>
          <cell r="S772" t="str">
            <v>(III) Farklı Araçlarda Tekrarlayan Arıza</v>
          </cell>
          <cell r="U772" t="str">
            <v>Tedarikçi</v>
          </cell>
          <cell r="V772" t="str">
            <v>DENİZLER OTOMOTİV SAN. VE TİC.LTD.Ş</v>
          </cell>
          <cell r="W772" t="str">
            <v>Evet</v>
          </cell>
          <cell r="X772" t="str">
            <v>DENİZLER OTOMOTİV SAN. VE TİC.LTD.Ş</v>
          </cell>
          <cell r="AD772" t="str">
            <v>Gevşek bağlantı vidaları sıkıldı</v>
          </cell>
          <cell r="AE772">
            <v>45794.208333333299</v>
          </cell>
          <cell r="AG772" t="str">
            <v/>
          </cell>
          <cell r="AH772" t="str">
            <v/>
          </cell>
          <cell r="AI772" t="str">
            <v/>
          </cell>
          <cell r="AJ772" t="str">
            <v/>
          </cell>
          <cell r="AL772" t="str">
            <v/>
          </cell>
          <cell r="AM772" t="str">
            <v/>
          </cell>
          <cell r="AP772" t="str">
            <v/>
          </cell>
          <cell r="AQ772" t="str">
            <v/>
          </cell>
          <cell r="AT772" t="str">
            <v/>
          </cell>
          <cell r="AV772" t="str">
            <v/>
          </cell>
          <cell r="AW772" t="str">
            <v/>
          </cell>
          <cell r="AX772" t="str">
            <v/>
          </cell>
          <cell r="AZ772">
            <v>2</v>
          </cell>
          <cell r="BA772">
            <v>45794.291666666701</v>
          </cell>
        </row>
        <row r="773">
          <cell r="C773" t="str">
            <v>KAY5+6</v>
          </cell>
          <cell r="D773" t="str">
            <v>3873(2)</v>
          </cell>
          <cell r="E773" t="str">
            <v>MB</v>
          </cell>
          <cell r="F773">
            <v>130500</v>
          </cell>
          <cell r="G773" t="str">
            <v>BOZ-KAY5+6-FF-760</v>
          </cell>
          <cell r="H773">
            <v>45708.254166666702</v>
          </cell>
          <cell r="I773" t="str">
            <v>Hat/Line</v>
          </cell>
          <cell r="J773" t="str">
            <v>Müşteri</v>
          </cell>
          <cell r="L773" t="str">
            <v>ComboBox</v>
          </cell>
          <cell r="M773" t="str">
            <v>ARACIN KONTAKLARI HER AÇILIP KAPATILDIĞINDA APC'LER DEVRE DIŞI OLUYOR. ARAÇ RESETLENİNCE DÜZELİYOR APCLER DEVRE DIŞI KLİMALAR ÇALIŞMIYOR.</v>
          </cell>
          <cell r="N773" t="str">
            <v>ARAÇ KONTROL EDİLDİ APC'LERDE SORUN YOKTU. TÜNEL YANGIN MODU AKTİF OLDUĞU İÇİN KLİMALARYANGIN MODUNDAYDI ARAÇ RESETLENDİ SORUN GİTTİ</v>
          </cell>
          <cell r="P773" t="str">
            <v>D-Arıza değil</v>
          </cell>
          <cell r="Q773" t="str">
            <v>B(Servisten çekmeye etki eden arıza)</v>
          </cell>
          <cell r="R773" t="str">
            <v>N.A(Yaralanma yok)</v>
          </cell>
          <cell r="S773" t="str">
            <v>(III) Farklı Araçlarda Tekrarlayan Arıza</v>
          </cell>
          <cell r="U773" t="str">
            <v>Tedarikçi</v>
          </cell>
          <cell r="V773" t="str">
            <v>MEDCOM SP. Z O.O.</v>
          </cell>
          <cell r="W773" t="str">
            <v>Evet</v>
          </cell>
          <cell r="X773" t="str">
            <v/>
          </cell>
          <cell r="AD773" t="str">
            <v>Yazılım tekrar yüklendi</v>
          </cell>
          <cell r="AE773">
            <v>45708.291666666701</v>
          </cell>
          <cell r="AG773" t="str">
            <v/>
          </cell>
          <cell r="AH773" t="str">
            <v/>
          </cell>
          <cell r="AI773" t="str">
            <v/>
          </cell>
          <cell r="AJ773" t="str">
            <v/>
          </cell>
          <cell r="AL773" t="str">
            <v/>
          </cell>
          <cell r="AM773" t="str">
            <v/>
          </cell>
          <cell r="AP773" t="str">
            <v/>
          </cell>
          <cell r="AQ773" t="str">
            <v/>
          </cell>
          <cell r="AT773" t="str">
            <v/>
          </cell>
          <cell r="AV773" t="str">
            <v/>
          </cell>
          <cell r="AW773" t="str">
            <v/>
          </cell>
          <cell r="AX773" t="str">
            <v/>
          </cell>
          <cell r="AZ773">
            <v>2</v>
          </cell>
          <cell r="BA773">
            <v>45708.416666666701</v>
          </cell>
        </row>
        <row r="774">
          <cell r="C774" t="str">
            <v>KAY5+6</v>
          </cell>
          <cell r="D774" t="str">
            <v>3873(2)</v>
          </cell>
          <cell r="E774" t="str">
            <v>MB</v>
          </cell>
          <cell r="F774">
            <v>55000</v>
          </cell>
          <cell r="G774" t="str">
            <v>BOZ-KAY5+6-FF-761</v>
          </cell>
          <cell r="H774">
            <v>45756.426388888904</v>
          </cell>
          <cell r="I774" t="str">
            <v>Hat/Line</v>
          </cell>
          <cell r="J774" t="str">
            <v>Müşteri</v>
          </cell>
          <cell r="L774" t="str">
            <v>HVAC Yolcu</v>
          </cell>
          <cell r="M774" t="str">
            <v>3878-73 78DEN KULLANILIRKEN 73 NOLU ARACIN KAPILARI KIRMIZI OLUYOR AÇILIP KAPANMADA PROBLEM YAŞANMADI</v>
          </cell>
          <cell r="N774" t="str">
            <v>KLİMA MASTERCARD CAN-2 HATTINI BOZUYOR, MASTERCARD'A HARD RESET ATILDI TEKRAR YAZILIM YÜKLENDİ</v>
          </cell>
          <cell r="P774" t="str">
            <v>D-Arıza değil</v>
          </cell>
          <cell r="Q774" t="str">
            <v>B(Servisten çekmeye etki eden arıza)</v>
          </cell>
          <cell r="R774" t="str">
            <v>N.A(Yaralanma yok)</v>
          </cell>
          <cell r="S774" t="str">
            <v>(III) Farklı Araçlarda Tekrarlayan Arıza</v>
          </cell>
          <cell r="U774" t="str">
            <v>Tedarikçi</v>
          </cell>
          <cell r="V774" t="str">
            <v>ELTESAN ELEKTRO MEKANİK SOĞUTMA SAN</v>
          </cell>
          <cell r="W774" t="str">
            <v/>
          </cell>
          <cell r="X774" t="str">
            <v/>
          </cell>
          <cell r="AD774" t="str">
            <v>Yazılım tekrar yüklendi</v>
          </cell>
          <cell r="AE774">
            <v>45803.541666666701</v>
          </cell>
          <cell r="AG774" t="str">
            <v/>
          </cell>
          <cell r="AH774" t="str">
            <v/>
          </cell>
          <cell r="AI774" t="str">
            <v/>
          </cell>
          <cell r="AJ774" t="str">
            <v/>
          </cell>
          <cell r="AL774" t="str">
            <v/>
          </cell>
          <cell r="AM774" t="str">
            <v/>
          </cell>
          <cell r="AP774" t="str">
            <v/>
          </cell>
          <cell r="AQ774" t="str">
            <v/>
          </cell>
          <cell r="AT774" t="str">
            <v/>
          </cell>
          <cell r="AV774" t="str">
            <v/>
          </cell>
          <cell r="AW774" t="str">
            <v/>
          </cell>
          <cell r="AX774" t="str">
            <v/>
          </cell>
          <cell r="AZ774" t="str">
            <v/>
          </cell>
          <cell r="BA774">
            <v>45803.625</v>
          </cell>
        </row>
        <row r="775">
          <cell r="C775" t="str">
            <v>KAY5+6</v>
          </cell>
          <cell r="D775" t="str">
            <v>3873(2)</v>
          </cell>
          <cell r="E775" t="str">
            <v>MA</v>
          </cell>
          <cell r="F775">
            <v>124300</v>
          </cell>
          <cell r="G775" t="str">
            <v>BOZ-KAY5+6-FF-762</v>
          </cell>
          <cell r="H775">
            <v>45686.5715277778</v>
          </cell>
          <cell r="I775" t="str">
            <v>Hat/Line</v>
          </cell>
          <cell r="J775" t="str">
            <v>Müşteri</v>
          </cell>
          <cell r="L775" t="str">
            <v>ComboBox</v>
          </cell>
          <cell r="M775" t="str">
            <v>3873 NOLU ARAÇTA ARIZA OLMAMASINA RAĞMEN HAREKET ETMEDİ.RESETLENDİKTEN SONRA DÜZELDİ. KUMSMALL 16:32 SEFERİ 1 SEFERDE 4 DK TEHİRLİ ÇIKIŞ YAPTI</v>
          </cell>
          <cell r="N775" t="str">
            <v>MER KAYDI İNCELENDİ İNVERTERLERDE ANLIK BİR İLETİŞİM KAYBI GÖRÜLDÜ PARK SAHASINDA TEST YAPILDI. ARIZA DEVAMLILIĞI GÖRÜLMEDİ</v>
          </cell>
          <cell r="P775" t="str">
            <v>A-Sürüşü engeller</v>
          </cell>
          <cell r="Q775" t="str">
            <v>B(Servisten çekmeye etki eden arıza)</v>
          </cell>
          <cell r="R775" t="str">
            <v>N.A(Yaralanma yok)</v>
          </cell>
          <cell r="S775" t="str">
            <v xml:space="preserve">(I) İlk Defa Karşılaşılan Arıza </v>
          </cell>
          <cell r="U775" t="str">
            <v>Tedarikçi</v>
          </cell>
          <cell r="V775" t="str">
            <v>MEDCOM SP. Z O.O.</v>
          </cell>
          <cell r="W775" t="str">
            <v/>
          </cell>
          <cell r="X775" t="str">
            <v/>
          </cell>
          <cell r="AD775" t="str">
            <v>Ekipman yenisi ile değiştirildi</v>
          </cell>
          <cell r="AE775">
            <v>45687.208333333299</v>
          </cell>
          <cell r="AG775" t="str">
            <v/>
          </cell>
          <cell r="AH775" t="str">
            <v/>
          </cell>
          <cell r="AI775" t="str">
            <v/>
          </cell>
          <cell r="AJ775" t="str">
            <v/>
          </cell>
          <cell r="AL775" t="str">
            <v/>
          </cell>
          <cell r="AM775" t="str">
            <v/>
          </cell>
          <cell r="AP775" t="str">
            <v/>
          </cell>
          <cell r="AQ775" t="str">
            <v/>
          </cell>
          <cell r="AT775" t="str">
            <v/>
          </cell>
          <cell r="AV775" t="str">
            <v/>
          </cell>
          <cell r="AW775" t="str">
            <v/>
          </cell>
          <cell r="AX775" t="str">
            <v/>
          </cell>
          <cell r="AZ775" t="str">
            <v/>
          </cell>
          <cell r="BA775">
            <v>45687.375</v>
          </cell>
        </row>
        <row r="776">
          <cell r="C776" t="str">
            <v>KAY5+6</v>
          </cell>
          <cell r="D776" t="str">
            <v>3876(5)</v>
          </cell>
          <cell r="E776" t="str">
            <v>MB</v>
          </cell>
          <cell r="F776">
            <v>123200</v>
          </cell>
          <cell r="G776" t="str">
            <v>BOZ-KAY5+6-FF-763</v>
          </cell>
          <cell r="H776">
            <v>45714.298611111102</v>
          </cell>
          <cell r="I776" t="str">
            <v>Hat/Line</v>
          </cell>
          <cell r="J776" t="str">
            <v>Müşteri</v>
          </cell>
          <cell r="L776" t="str">
            <v>Boji</v>
          </cell>
          <cell r="M776" t="str">
            <v>3876 NUMARALI ARAÇ SEKONDER VE PRİMER SÜSPANSİYONLARINDA BEKLENEN ÜSTÜ ÇÖKME GÖRÜLMÜŞTÜR.</v>
          </cell>
          <cell r="N776" t="str">
            <v>SEKONDER SÜSPANSİYON DEĞİŞİMİ YAPILDI</v>
          </cell>
          <cell r="P776" t="str">
            <v>D-Arıza değil</v>
          </cell>
          <cell r="Q776" t="str">
            <v>B(Servisten çekmeye etki eden arıza)</v>
          </cell>
          <cell r="R776" t="str">
            <v>N.A(Yaralanma yok)</v>
          </cell>
          <cell r="S776" t="str">
            <v>(III) Farklı Araçlarda Tekrarlayan Arıza</v>
          </cell>
          <cell r="U776" t="str">
            <v>Tedarikçi</v>
          </cell>
          <cell r="V776" t="str">
            <v>TMS MARS KAUÇUK ANONİM ŞİRKETİ</v>
          </cell>
          <cell r="W776" t="str">
            <v/>
          </cell>
          <cell r="X776" t="str">
            <v>TMS MARS KAUÇUK ANONİM ŞİRKETİ</v>
          </cell>
          <cell r="AD776" t="str">
            <v>Ekipman yenisi ile değiştirildi</v>
          </cell>
          <cell r="AE776">
            <v>45765.208333333299</v>
          </cell>
          <cell r="AG776" t="str">
            <v/>
          </cell>
          <cell r="AH776" t="str">
            <v/>
          </cell>
          <cell r="AI776" t="str">
            <v/>
          </cell>
          <cell r="AJ776" t="str">
            <v/>
          </cell>
          <cell r="AL776" t="str">
            <v/>
          </cell>
          <cell r="AM776" t="str">
            <v/>
          </cell>
          <cell r="AP776" t="str">
            <v/>
          </cell>
          <cell r="AQ776" t="str">
            <v/>
          </cell>
          <cell r="AT776" t="str">
            <v/>
          </cell>
          <cell r="AV776" t="str">
            <v/>
          </cell>
          <cell r="AW776" t="str">
            <v/>
          </cell>
          <cell r="AX776" t="str">
            <v/>
          </cell>
          <cell r="AZ776" t="str">
            <v/>
          </cell>
          <cell r="BA776">
            <v>45734.333333333299</v>
          </cell>
        </row>
        <row r="777">
          <cell r="C777" t="str">
            <v>KAY5+6</v>
          </cell>
          <cell r="D777" t="str">
            <v>3874(3)</v>
          </cell>
          <cell r="E777" t="str">
            <v>MA</v>
          </cell>
          <cell r="F777">
            <v>108823</v>
          </cell>
          <cell r="G777" t="str">
            <v>BOZ-KAY5+6-FF-764</v>
          </cell>
          <cell r="H777">
            <v>45802.163888888899</v>
          </cell>
          <cell r="I777" t="str">
            <v>Hat/Line</v>
          </cell>
          <cell r="J777" t="str">
            <v>Müşteri</v>
          </cell>
          <cell r="L777" t="str">
            <v>Kapı</v>
          </cell>
          <cell r="M777" t="str">
            <v>3874 NOLU ARAÇ KAPI IŞIĞI GELMEDİ YOLULAR İLE MAKİNİST DİĞER ARACA YÖNLENDİRİLDİ 1 SEFERDE 4 DK TEHİR OLUŞTU</v>
          </cell>
          <cell r="N777" t="str">
            <v>S2 SWİTCH DEĞİŞİMİ YAPILDI</v>
          </cell>
          <cell r="P777" t="str">
            <v>A-Sürüşü engeller</v>
          </cell>
          <cell r="Q777" t="str">
            <v>B(Servisten çekmeye etki eden arıza)</v>
          </cell>
          <cell r="R777" t="str">
            <v>N.A(Yaralanma yok)</v>
          </cell>
          <cell r="S777" t="str">
            <v xml:space="preserve">(I) İlk Defa Karşılaşılan Arıza </v>
          </cell>
          <cell r="U777" t="str">
            <v>Tedarikçi</v>
          </cell>
          <cell r="V777" t="str">
            <v>KNORR-BREMSE GMBH DİVİSİON IFE AUTO</v>
          </cell>
          <cell r="W777" t="str">
            <v/>
          </cell>
          <cell r="X777" t="str">
            <v>KNORR-BREMSE GMBH DİVİSİON IFE AUTO</v>
          </cell>
          <cell r="AD777" t="str">
            <v>Ekipman yenisi ile değiştirildi</v>
          </cell>
          <cell r="AE777">
            <v>45802.208333333299</v>
          </cell>
          <cell r="AG777" t="str">
            <v/>
          </cell>
          <cell r="AH777" t="str">
            <v/>
          </cell>
          <cell r="AI777" t="str">
            <v/>
          </cell>
          <cell r="AJ777" t="str">
            <v/>
          </cell>
          <cell r="AL777" t="str">
            <v/>
          </cell>
          <cell r="AM777" t="str">
            <v/>
          </cell>
          <cell r="AP777" t="str">
            <v/>
          </cell>
          <cell r="AQ777" t="str">
            <v/>
          </cell>
          <cell r="AT777" t="str">
            <v/>
          </cell>
          <cell r="AV777" t="str">
            <v/>
          </cell>
          <cell r="AW777" t="str">
            <v/>
          </cell>
          <cell r="AX777" t="str">
            <v/>
          </cell>
          <cell r="AZ777" t="str">
            <v/>
          </cell>
          <cell r="BA777">
            <v>45802.333333333299</v>
          </cell>
        </row>
        <row r="778">
          <cell r="C778" t="str">
            <v>KAY5+6</v>
          </cell>
          <cell r="D778" t="str">
            <v>3876(5)</v>
          </cell>
          <cell r="E778" t="str">
            <v>RB</v>
          </cell>
          <cell r="F778">
            <v>142000</v>
          </cell>
          <cell r="G778" t="str">
            <v>BOZ-KAY5+6-FF-765</v>
          </cell>
          <cell r="H778">
            <v>45800.7993055556</v>
          </cell>
          <cell r="I778" t="str">
            <v>Hat/Line</v>
          </cell>
          <cell r="J778" t="str">
            <v>Müşteri</v>
          </cell>
          <cell r="L778" t="str">
            <v>Kapı</v>
          </cell>
          <cell r="M778" t="str">
            <v>3876 NOLU ARAÇ 9 NOLU KAPI KAPANMADIĞI İÇİN İZOLE EDİLDİ.</v>
          </cell>
          <cell r="N778" t="str">
            <v>DCU DEĞİŞİMİ YAPILDI</v>
          </cell>
          <cell r="P778" t="str">
            <v>B-Hız veya güç azalması</v>
          </cell>
          <cell r="Q778" t="str">
            <v>B(Servisten çekmeye etki eden arıza)</v>
          </cell>
          <cell r="R778" t="str">
            <v>N.A(Yaralanma yok)</v>
          </cell>
          <cell r="S778" t="str">
            <v xml:space="preserve">(I) İlk Defa Karşılaşılan Arıza </v>
          </cell>
          <cell r="U778" t="str">
            <v>Tedarikçi</v>
          </cell>
          <cell r="V778" t="str">
            <v>KNORR-BREMSE GMBH DİVİSİON IFE AUTO</v>
          </cell>
          <cell r="W778" t="str">
            <v/>
          </cell>
          <cell r="X778" t="str">
            <v/>
          </cell>
          <cell r="AD778" t="str">
            <v>Ekipman yenisi ile değiştirildi</v>
          </cell>
          <cell r="AE778">
            <v>45801.208333333299</v>
          </cell>
          <cell r="AG778" t="str">
            <v/>
          </cell>
          <cell r="AH778" t="str">
            <v/>
          </cell>
          <cell r="AI778" t="str">
            <v/>
          </cell>
          <cell r="AJ778" t="str">
            <v/>
          </cell>
          <cell r="AL778" t="str">
            <v/>
          </cell>
          <cell r="AM778" t="str">
            <v/>
          </cell>
          <cell r="AP778" t="str">
            <v/>
          </cell>
          <cell r="AQ778" t="str">
            <v/>
          </cell>
          <cell r="AT778" t="str">
            <v/>
          </cell>
          <cell r="AV778" t="str">
            <v/>
          </cell>
          <cell r="AW778" t="str">
            <v/>
          </cell>
          <cell r="AX778" t="str">
            <v/>
          </cell>
          <cell r="AZ778" t="str">
            <v/>
          </cell>
          <cell r="BA778">
            <v>45801.291666666701</v>
          </cell>
        </row>
        <row r="779">
          <cell r="C779" t="str">
            <v>KAY5+6</v>
          </cell>
          <cell r="D779" t="str">
            <v>3872(1)</v>
          </cell>
          <cell r="E779" t="str">
            <v>RA</v>
          </cell>
          <cell r="F779">
            <v>91000</v>
          </cell>
          <cell r="G779" t="str">
            <v>BOZ-KAY5+6-FF-766</v>
          </cell>
          <cell r="H779">
            <v>45778.141666666699</v>
          </cell>
          <cell r="I779" t="str">
            <v>Hat/Line</v>
          </cell>
          <cell r="J779" t="str">
            <v>Müşteri</v>
          </cell>
          <cell r="L779" t="str">
            <v>Aydınlatma İç</v>
          </cell>
          <cell r="M779" t="str">
            <v>ARAÇ İÇİ AYDINLATMA KONTROLÜ: AYDINLATMALARIN BİR KISMI YANMIYOR</v>
          </cell>
          <cell r="N779" t="str">
            <v>AYDINLATMA RÖLESİ DEĞİŞTİRİLDİ</v>
          </cell>
          <cell r="P779" t="str">
            <v>D-Arıza değil</v>
          </cell>
          <cell r="Q779" t="str">
            <v>B(Servisten çekmeye etki eden arıza)</v>
          </cell>
          <cell r="R779" t="str">
            <v>N.A(Yaralanma yok)</v>
          </cell>
          <cell r="S779" t="str">
            <v>(III) Farklı Araçlarda Tekrarlayan Arıza</v>
          </cell>
          <cell r="U779" t="str">
            <v>Tedarikçi</v>
          </cell>
          <cell r="V779" t="str">
            <v>AYPA MÜHENDİSLİK PROJE DANIŞMANLIK</v>
          </cell>
          <cell r="W779" t="str">
            <v/>
          </cell>
          <cell r="X779" t="str">
            <v>AYPA MÜHENDİSLİK PROJE DANIŞMANLIK</v>
          </cell>
          <cell r="AD779" t="str">
            <v>Ekipman yenisi ile değiştirildi</v>
          </cell>
          <cell r="AE779">
            <v>45803.208333333299</v>
          </cell>
          <cell r="AG779" t="str">
            <v/>
          </cell>
          <cell r="AH779" t="str">
            <v/>
          </cell>
          <cell r="AI779" t="str">
            <v/>
          </cell>
          <cell r="AJ779" t="str">
            <v/>
          </cell>
          <cell r="AL779" t="str">
            <v/>
          </cell>
          <cell r="AM779" t="str">
            <v/>
          </cell>
          <cell r="AP779" t="str">
            <v/>
          </cell>
          <cell r="AQ779" t="str">
            <v/>
          </cell>
          <cell r="AT779" t="str">
            <v/>
          </cell>
          <cell r="AV779" t="str">
            <v/>
          </cell>
          <cell r="AW779" t="str">
            <v/>
          </cell>
          <cell r="AX779" t="str">
            <v/>
          </cell>
          <cell r="AZ779" t="str">
            <v/>
          </cell>
          <cell r="BA779">
            <v>45803.333333333299</v>
          </cell>
        </row>
        <row r="780">
          <cell r="C780" t="str">
            <v>KAY5+6</v>
          </cell>
          <cell r="D780" t="str">
            <v>3873(2)</v>
          </cell>
          <cell r="E780" t="str">
            <v>MB</v>
          </cell>
          <cell r="F780">
            <v>136200</v>
          </cell>
          <cell r="G780" t="str">
            <v>BOZ-KAY5+6-FF-767</v>
          </cell>
          <cell r="H780">
            <v>45730.219444444403</v>
          </cell>
          <cell r="I780" t="str">
            <v>Hat/Line</v>
          </cell>
          <cell r="J780" t="str">
            <v>Müşteri</v>
          </cell>
          <cell r="L780" t="str">
            <v>Kabin Masası</v>
          </cell>
          <cell r="M780" t="str">
            <v>CB KABİN KAPISI TAM KAPANMIYOR KABİ LAMBASI AÇIK KALIYOR</v>
          </cell>
          <cell r="N780" t="str">
            <v>TÜM ARAÇLARDA ELEKTRONİK KABİNET KAPAK MENTEŞE MODİFİKASYONU YAPILDI</v>
          </cell>
          <cell r="P780" t="str">
            <v>D-Arıza değil</v>
          </cell>
          <cell r="Q780" t="str">
            <v>B(Servisten çekmeye etki eden arıza)</v>
          </cell>
          <cell r="R780" t="str">
            <v>N.A(Yaralanma yok)</v>
          </cell>
          <cell r="S780" t="str">
            <v>(III) Farklı Araçlarda Tekrarlayan Arıza</v>
          </cell>
          <cell r="U780" t="str">
            <v>Bozankaya</v>
          </cell>
          <cell r="V780" t="str">
            <v>Tasarım</v>
          </cell>
          <cell r="W780" t="str">
            <v/>
          </cell>
          <cell r="X780" t="str">
            <v/>
          </cell>
          <cell r="AD780" t="str">
            <v>Ekipman yenisi ile değiştirildi</v>
          </cell>
          <cell r="AE780">
            <v>45800.25</v>
          </cell>
          <cell r="AG780" t="str">
            <v/>
          </cell>
          <cell r="AH780" t="str">
            <v/>
          </cell>
          <cell r="AI780" t="str">
            <v/>
          </cell>
          <cell r="AJ780" t="str">
            <v/>
          </cell>
          <cell r="AL780" t="str">
            <v/>
          </cell>
          <cell r="AM780" t="str">
            <v/>
          </cell>
          <cell r="AP780" t="str">
            <v/>
          </cell>
          <cell r="AQ780" t="str">
            <v/>
          </cell>
          <cell r="AT780" t="str">
            <v/>
          </cell>
          <cell r="AV780" t="str">
            <v/>
          </cell>
          <cell r="AW780" t="str">
            <v/>
          </cell>
          <cell r="AX780" t="str">
            <v/>
          </cell>
          <cell r="AZ780" t="str">
            <v/>
          </cell>
          <cell r="BA780">
            <v>45801.25</v>
          </cell>
        </row>
        <row r="781">
          <cell r="C781" t="str">
            <v>KAY5+6</v>
          </cell>
          <cell r="D781" t="str">
            <v>3882(11)</v>
          </cell>
          <cell r="E781" t="str">
            <v>MA</v>
          </cell>
          <cell r="F781">
            <v>42000</v>
          </cell>
          <cell r="G781" t="str">
            <v>BOZ-KAY5+6-FF-768</v>
          </cell>
          <cell r="H781">
            <v>45446.519444444399</v>
          </cell>
          <cell r="I781" t="str">
            <v>Hat/Line</v>
          </cell>
          <cell r="J781" t="str">
            <v>Müşteri</v>
          </cell>
          <cell r="L781" t="str">
            <v>Autocoupler</v>
          </cell>
          <cell r="M781" t="str">
            <v>82 CA KUPLÖR SAĞ KAFA OTURMUYOR</v>
          </cell>
          <cell r="N781" t="str">
            <v>KUPLÖR MİLİ YAMULMUŞ,DEĞİŞİMİ YAPILDI</v>
          </cell>
          <cell r="P781" t="str">
            <v>D-Arıza değil</v>
          </cell>
          <cell r="Q781" t="str">
            <v>B(Servisten çekmeye etki eden arıza)</v>
          </cell>
          <cell r="R781" t="str">
            <v>N.A(Yaralanma yok)</v>
          </cell>
          <cell r="S781" t="str">
            <v>(III) Farklı Araçlarda Tekrarlayan Arıza</v>
          </cell>
          <cell r="U781" t="str">
            <v>Tedarikçi</v>
          </cell>
          <cell r="V781" t="str">
            <v>DELLNER COUPLERC AB</v>
          </cell>
          <cell r="W781" t="str">
            <v>Hayır</v>
          </cell>
          <cell r="X781" t="str">
            <v/>
          </cell>
          <cell r="AD781" t="str">
            <v>Ekipman yenisi ile değiştirildi</v>
          </cell>
          <cell r="AE781">
            <v>45802.208333333299</v>
          </cell>
          <cell r="AG781" t="str">
            <v/>
          </cell>
          <cell r="AH781" t="str">
            <v/>
          </cell>
          <cell r="AI781" t="str">
            <v/>
          </cell>
          <cell r="AJ781" t="str">
            <v/>
          </cell>
          <cell r="AL781" t="str">
            <v/>
          </cell>
          <cell r="AM781" t="str">
            <v/>
          </cell>
          <cell r="AP781" t="str">
            <v/>
          </cell>
          <cell r="AQ781" t="str">
            <v/>
          </cell>
          <cell r="AT781" t="str">
            <v/>
          </cell>
          <cell r="AV781" t="str">
            <v/>
          </cell>
          <cell r="AW781" t="str">
            <v/>
          </cell>
          <cell r="AX781" t="str">
            <v/>
          </cell>
          <cell r="AZ781" t="str">
            <v/>
          </cell>
          <cell r="BA781">
            <v>45803.25</v>
          </cell>
        </row>
        <row r="782">
          <cell r="C782" t="str">
            <v>KAY5+6</v>
          </cell>
          <cell r="D782" t="str">
            <v>3872(1)</v>
          </cell>
          <cell r="E782" t="str">
            <v>MA</v>
          </cell>
          <cell r="F782">
            <v>70000</v>
          </cell>
          <cell r="G782" t="str">
            <v>BOZ-KAY5+6-FF-769</v>
          </cell>
          <cell r="H782">
            <v>45479.500694444403</v>
          </cell>
          <cell r="I782" t="str">
            <v>Hat/Line</v>
          </cell>
          <cell r="J782" t="str">
            <v>Müşteri</v>
          </cell>
          <cell r="L782" t="str">
            <v>E-Kabinet</v>
          </cell>
          <cell r="M782" t="str">
            <v>ARAÇ SERVİS DIŞI OLARAK ÇEKİLİRKEN İDU'YA EM GENİŞLETİLMİŞ SİNYALİ YOK ŞEKLİNDE UYARI DÜŞTÜ 5 KM HIZ SINIRI KOYARAK KENDİSİNİ DURDURDU ARAÇ SÖNDÜRÜLDÜ KONTAK AKTİF EDİLMEK İSTENİLDİĞİNDEENERJİ GELMEDİ ARAÇ CANLANDIRILAMADI 1 SEFER İPTALİ 14 SEFERDE 62 DAKİKA TEHİR MEYDANA GELDİ</v>
          </cell>
          <cell r="N782" t="str">
            <v>KUPLÖR KLEMENSİNDE EM_EXTENDED SİNYAL KABLOSU GEVŞEK KALMIŞ KLEMENSE TAM OTURMAMIŞ. DÜZELTİLDİ</v>
          </cell>
          <cell r="P782" t="str">
            <v>A-Sürüşü engeller</v>
          </cell>
          <cell r="Q782" t="str">
            <v>A(Hareket etmeyi engelleyen arıza)</v>
          </cell>
          <cell r="R782" t="str">
            <v>N.A(Yaralanma yok)</v>
          </cell>
          <cell r="S782" t="str">
            <v xml:space="preserve">(I) İlk Defa Karşılaşılan Arıza </v>
          </cell>
          <cell r="U782" t="str">
            <v>Bozankaya</v>
          </cell>
          <cell r="V782" t="str">
            <v>Üretim</v>
          </cell>
          <cell r="W782" t="str">
            <v/>
          </cell>
          <cell r="X782" t="str">
            <v/>
          </cell>
          <cell r="AD782" t="str">
            <v>Ekipman yenisi ile değiştirildi</v>
          </cell>
          <cell r="AE782">
            <v>45799.208333333299</v>
          </cell>
          <cell r="AG782" t="str">
            <v/>
          </cell>
          <cell r="AH782" t="str">
            <v/>
          </cell>
          <cell r="AI782" t="str">
            <v/>
          </cell>
          <cell r="AJ782" t="str">
            <v/>
          </cell>
          <cell r="AL782" t="str">
            <v/>
          </cell>
          <cell r="AM782" t="str">
            <v/>
          </cell>
          <cell r="AP782" t="str">
            <v/>
          </cell>
          <cell r="AQ782" t="str">
            <v/>
          </cell>
          <cell r="AT782" t="str">
            <v/>
          </cell>
          <cell r="AV782" t="str">
            <v/>
          </cell>
          <cell r="AW782" t="str">
            <v/>
          </cell>
          <cell r="AX782" t="str">
            <v/>
          </cell>
          <cell r="AZ782" t="str">
            <v/>
          </cell>
          <cell r="BA782">
            <v>45801.25</v>
          </cell>
        </row>
        <row r="783">
          <cell r="C783" t="str">
            <v>KAY5+6</v>
          </cell>
          <cell r="D783" t="str">
            <v>3878(7)</v>
          </cell>
          <cell r="E783" t="str">
            <v>MA</v>
          </cell>
          <cell r="F783">
            <v>33000</v>
          </cell>
          <cell r="G783" t="str">
            <v>BOZ-KAY5+6-FF-770</v>
          </cell>
          <cell r="H783">
            <v>45383.542361111096</v>
          </cell>
          <cell r="I783" t="str">
            <v>Hat/Line</v>
          </cell>
          <cell r="J783" t="str">
            <v>Müşteri</v>
          </cell>
          <cell r="L783" t="str">
            <v>E-Kabinet</v>
          </cell>
          <cell r="M783" t="str">
            <v>CA KABİN ELEKTRONİK KABİNET KAPAĞI YAN PARÇAYA SÜRTÜYOR ZOR AÇILIYOR</v>
          </cell>
          <cell r="N783" t="str">
            <v>TÜM ARAÇLARDA MENTEŞE DEĞİŞİMİ YAPILDI</v>
          </cell>
          <cell r="P783" t="str">
            <v>D-Arıza değil</v>
          </cell>
          <cell r="Q783" t="str">
            <v>B(Servisten çekmeye etki eden arıza)</v>
          </cell>
          <cell r="R783" t="str">
            <v>N.A(Yaralanma yok)</v>
          </cell>
          <cell r="S783" t="str">
            <v>(III) Farklı Araçlarda Tekrarlayan Arıza</v>
          </cell>
          <cell r="U783" t="str">
            <v>Bozankaya</v>
          </cell>
          <cell r="V783" t="str">
            <v>Tasarım</v>
          </cell>
          <cell r="W783" t="str">
            <v/>
          </cell>
          <cell r="X783" t="str">
            <v/>
          </cell>
          <cell r="AD783" t="str">
            <v>Ekipman yenisi ile değiştirildi</v>
          </cell>
          <cell r="AE783">
            <v>45800.25</v>
          </cell>
          <cell r="AG783" t="str">
            <v/>
          </cell>
          <cell r="AH783" t="str">
            <v/>
          </cell>
          <cell r="AI783" t="str">
            <v/>
          </cell>
          <cell r="AJ783" t="str">
            <v/>
          </cell>
          <cell r="AL783" t="str">
            <v/>
          </cell>
          <cell r="AM783" t="str">
            <v/>
          </cell>
          <cell r="AP783" t="str">
            <v/>
          </cell>
          <cell r="AQ783" t="str">
            <v/>
          </cell>
          <cell r="AT783" t="str">
            <v/>
          </cell>
          <cell r="AV783" t="str">
            <v/>
          </cell>
          <cell r="AW783" t="str">
            <v/>
          </cell>
          <cell r="AX783" t="str">
            <v/>
          </cell>
          <cell r="AZ783" t="str">
            <v/>
          </cell>
          <cell r="BA783">
            <v>45801.375</v>
          </cell>
        </row>
        <row r="784">
          <cell r="C784" t="str">
            <v>KAY5+6</v>
          </cell>
          <cell r="D784" t="str">
            <v>3874(3)</v>
          </cell>
          <cell r="E784" t="str">
            <v>MA</v>
          </cell>
          <cell r="F784">
            <v>101000</v>
          </cell>
          <cell r="G784" t="str">
            <v>BOZ-KAY5+6-FF-771</v>
          </cell>
          <cell r="H784">
            <v>45654.533333333296</v>
          </cell>
          <cell r="I784" t="str">
            <v>Hat/Line</v>
          </cell>
          <cell r="J784" t="str">
            <v>Müşteri</v>
          </cell>
          <cell r="L784" t="str">
            <v>ComboBox</v>
          </cell>
          <cell r="M784" t="str">
            <v>STATİK KONVERTÖR PS1 MA MODÜLÜ ARIZASI VERİYOR</v>
          </cell>
          <cell r="N784" t="str">
            <v>STATİK KONVERTÖR DEVRE DIŞI KALMIŞ ARAÇ RESETLENDİ ARIZA GİDERİLDİ</v>
          </cell>
          <cell r="P784" t="str">
            <v>C-Uyarı, sürüş devamlılığı</v>
          </cell>
          <cell r="Q784" t="str">
            <v>B(Servisten çekmeye etki eden arıza)</v>
          </cell>
          <cell r="R784" t="str">
            <v>N.A(Yaralanma yok)</v>
          </cell>
          <cell r="S784" t="str">
            <v>(III) Farklı Araçlarda Tekrarlayan Arıza</v>
          </cell>
          <cell r="U784" t="str">
            <v>Tedarikçi</v>
          </cell>
          <cell r="V784" t="str">
            <v>MEDCOM SP. Z O.O.</v>
          </cell>
          <cell r="W784" t="str">
            <v/>
          </cell>
          <cell r="X784" t="str">
            <v/>
          </cell>
          <cell r="AD784" t="str">
            <v>Ekipman yenisi ile değiştirildi</v>
          </cell>
          <cell r="AE784">
            <v>45654.541666666701</v>
          </cell>
          <cell r="AG784" t="str">
            <v/>
          </cell>
          <cell r="AH784" t="str">
            <v/>
          </cell>
          <cell r="AI784" t="str">
            <v/>
          </cell>
          <cell r="AJ784" t="str">
            <v/>
          </cell>
          <cell r="AL784" t="str">
            <v/>
          </cell>
          <cell r="AM784" t="str">
            <v/>
          </cell>
          <cell r="AP784" t="str">
            <v/>
          </cell>
          <cell r="AQ784" t="str">
            <v/>
          </cell>
          <cell r="AT784" t="str">
            <v/>
          </cell>
          <cell r="AV784" t="str">
            <v/>
          </cell>
          <cell r="AW784" t="str">
            <v/>
          </cell>
          <cell r="AX784" t="str">
            <v/>
          </cell>
          <cell r="AZ784" t="str">
            <v/>
          </cell>
          <cell r="BA784">
            <v>45654.625</v>
          </cell>
        </row>
        <row r="785">
          <cell r="C785" t="str">
            <v>KAY5+6</v>
          </cell>
          <cell r="D785" t="str">
            <v>3875(4)</v>
          </cell>
          <cell r="E785" t="str">
            <v>MB</v>
          </cell>
          <cell r="F785">
            <v>80103</v>
          </cell>
          <cell r="G785" t="str">
            <v>BOZ-KAY5+6-FF-772</v>
          </cell>
          <cell r="H785">
            <v>45635.190277777801</v>
          </cell>
          <cell r="I785" t="str">
            <v>Hat/Line</v>
          </cell>
          <cell r="J785" t="str">
            <v>Müşteri</v>
          </cell>
          <cell r="L785" t="str">
            <v>HVAC Sürücü</v>
          </cell>
          <cell r="M785" t="str">
            <v>CB KABİN KLİMA ÇALIŞMIYOR</v>
          </cell>
          <cell r="N785" t="str">
            <v>MASTERCARD ARIZALANMIŞ. BU SEBEPLE İÇ SICAKLIK DEĞERİ-64 DERECE GÖZÜKÜYORDU MASTERCARD DEĞİŞİMİ YAPILDI</v>
          </cell>
          <cell r="P785" t="str">
            <v>D-Arıza değil</v>
          </cell>
          <cell r="Q785" t="str">
            <v>B(Servisten çekmeye etki eden arıza)</v>
          </cell>
          <cell r="R785" t="str">
            <v>N.A(Yaralanma yok)</v>
          </cell>
          <cell r="S785" t="str">
            <v>(III) Farklı Araçlarda Tekrarlayan Arıza</v>
          </cell>
          <cell r="U785" t="str">
            <v>Tedarikçi</v>
          </cell>
          <cell r="V785" t="str">
            <v>ELTESAN ELEKTRO MEKANİK SOĞUTMA SAN</v>
          </cell>
          <cell r="W785" t="str">
            <v>Evet</v>
          </cell>
          <cell r="X785" t="str">
            <v/>
          </cell>
          <cell r="AD785" t="str">
            <v>Ekipman yenisi ile değiştirildi</v>
          </cell>
          <cell r="AE785">
            <v>45635.25</v>
          </cell>
          <cell r="AG785" t="str">
            <v/>
          </cell>
          <cell r="AH785" t="str">
            <v/>
          </cell>
          <cell r="AI785" t="str">
            <v/>
          </cell>
          <cell r="AJ785" t="str">
            <v/>
          </cell>
          <cell r="AL785" t="str">
            <v/>
          </cell>
          <cell r="AM785" t="str">
            <v/>
          </cell>
          <cell r="AP785" t="str">
            <v/>
          </cell>
          <cell r="AQ785" t="str">
            <v/>
          </cell>
          <cell r="AT785" t="str">
            <v/>
          </cell>
          <cell r="AV785" t="str">
            <v/>
          </cell>
          <cell r="AW785" t="str">
            <v/>
          </cell>
          <cell r="AX785" t="str">
            <v/>
          </cell>
          <cell r="AZ785" t="str">
            <v/>
          </cell>
          <cell r="BA785">
            <v>46000.416666666701</v>
          </cell>
        </row>
        <row r="786">
          <cell r="C786" t="str">
            <v>KAY5+6</v>
          </cell>
          <cell r="D786" t="str">
            <v>3876(5)</v>
          </cell>
          <cell r="E786" t="str">
            <v>MB</v>
          </cell>
          <cell r="F786">
            <v>48710</v>
          </cell>
          <cell r="G786" t="str">
            <v>BOZ-KAY5+6-FF-773</v>
          </cell>
          <cell r="H786">
            <v>45387.558333333298</v>
          </cell>
          <cell r="I786" t="str">
            <v>Hat/Line</v>
          </cell>
          <cell r="J786" t="str">
            <v>Müşteri</v>
          </cell>
          <cell r="L786" t="str">
            <v>Autocoupler</v>
          </cell>
          <cell r="M786" t="str">
            <v>CB KABİN KİLİTLENEMİYOR KUPLÖR KAROSER ŞASENE TEMAS EDİYOR KİLİTLEME NOKTASINA DENK GELMİYOR OTOMATİK KİLİTLEME KENDİLİĞİNDEN ÇALIŞIP SONRA FAZLA AKIM ÇEKMESİNDEN KAYNAKLI SİGORTA ATTIRIYOR</v>
          </cell>
          <cell r="N786" t="str">
            <v>KUPLÖR YAKALA-BIRAK REVİZYONU YAPILDI</v>
          </cell>
          <cell r="P786" t="str">
            <v>D-Arıza değil</v>
          </cell>
          <cell r="Q786" t="str">
            <v>B(Servisten çekmeye etki eden arıza)</v>
          </cell>
          <cell r="R786" t="str">
            <v>N.A(Yaralanma yok)</v>
          </cell>
          <cell r="S786" t="str">
            <v>(III) Farklı Araçlarda Tekrarlayan Arıza</v>
          </cell>
          <cell r="U786" t="str">
            <v>Tedarikçi</v>
          </cell>
          <cell r="V786" t="str">
            <v>DELLNER COUPLERC AB</v>
          </cell>
          <cell r="W786" t="str">
            <v/>
          </cell>
          <cell r="X786" t="str">
            <v/>
          </cell>
          <cell r="AD786" t="str">
            <v>Ekipman yenisi ile değiştirildi</v>
          </cell>
          <cell r="AE786">
            <v>45659.208333333299</v>
          </cell>
          <cell r="AG786" t="str">
            <v/>
          </cell>
          <cell r="AH786" t="str">
            <v/>
          </cell>
          <cell r="AI786" t="str">
            <v/>
          </cell>
          <cell r="AJ786" t="str">
            <v/>
          </cell>
          <cell r="AL786" t="str">
            <v/>
          </cell>
          <cell r="AM786" t="str">
            <v/>
          </cell>
          <cell r="AP786" t="str">
            <v/>
          </cell>
          <cell r="AQ786" t="str">
            <v/>
          </cell>
          <cell r="AT786" t="str">
            <v/>
          </cell>
          <cell r="AV786" t="str">
            <v/>
          </cell>
          <cell r="AW786" t="str">
            <v/>
          </cell>
          <cell r="AX786" t="str">
            <v/>
          </cell>
          <cell r="AZ786" t="str">
            <v/>
          </cell>
          <cell r="BA786">
            <v>45660.208333333299</v>
          </cell>
        </row>
        <row r="787">
          <cell r="C787" t="str">
            <v>KAY5+6</v>
          </cell>
          <cell r="D787" t="str">
            <v>3876(5)</v>
          </cell>
          <cell r="E787" t="str">
            <v>MA</v>
          </cell>
          <cell r="F787">
            <v>62587</v>
          </cell>
          <cell r="G787" t="str">
            <v>BOZ-KAY5+6-FF-774</v>
          </cell>
          <cell r="H787">
            <v>45457.317361111098</v>
          </cell>
          <cell r="I787" t="str">
            <v>Hat/Line</v>
          </cell>
          <cell r="J787" t="str">
            <v>Müşteri</v>
          </cell>
          <cell r="L787" t="str">
            <v>Autocoupler</v>
          </cell>
          <cell r="M787" t="str">
            <v>A BAŞ KUPLÖR ASANSÖRÜ ARIZALI</v>
          </cell>
          <cell r="N787" t="str">
            <v>KUPLÖR YAKALA-BIRAK REVİZYONU YAPILDI</v>
          </cell>
          <cell r="P787" t="str">
            <v>D-Arıza değil</v>
          </cell>
          <cell r="Q787" t="str">
            <v>B(Servisten çekmeye etki eden arıza)</v>
          </cell>
          <cell r="R787" t="str">
            <v>N.A(Yaralanma yok)</v>
          </cell>
          <cell r="S787" t="str">
            <v>(III) Farklı Araçlarda Tekrarlayan Arıza</v>
          </cell>
          <cell r="U787" t="str">
            <v>Tedarikçi</v>
          </cell>
          <cell r="V787" t="str">
            <v>DELLNER COUPLERC AB</v>
          </cell>
          <cell r="W787" t="str">
            <v/>
          </cell>
          <cell r="X787" t="str">
            <v/>
          </cell>
          <cell r="AD787" t="str">
            <v>Ekipman yenisi ile değiştirildi</v>
          </cell>
          <cell r="AE787">
            <v>45659.25</v>
          </cell>
          <cell r="AG787" t="str">
            <v/>
          </cell>
          <cell r="AH787" t="str">
            <v/>
          </cell>
          <cell r="AI787" t="str">
            <v/>
          </cell>
          <cell r="AJ787" t="str">
            <v/>
          </cell>
          <cell r="AL787" t="str">
            <v/>
          </cell>
          <cell r="AM787" t="str">
            <v/>
          </cell>
          <cell r="AP787" t="str">
            <v/>
          </cell>
          <cell r="AQ787" t="str">
            <v/>
          </cell>
          <cell r="AT787" t="str">
            <v/>
          </cell>
          <cell r="AV787" t="str">
            <v/>
          </cell>
          <cell r="AW787" t="str">
            <v/>
          </cell>
          <cell r="AX787" t="str">
            <v/>
          </cell>
          <cell r="AZ787">
            <v>2</v>
          </cell>
          <cell r="BA787">
            <v>45659.375</v>
          </cell>
        </row>
        <row r="788">
          <cell r="C788" t="str">
            <v>KAY5+6</v>
          </cell>
          <cell r="D788" t="str">
            <v>3877(6)</v>
          </cell>
          <cell r="E788" t="str">
            <v>MA</v>
          </cell>
          <cell r="F788">
            <v>49500</v>
          </cell>
          <cell r="G788" t="str">
            <v>BOZ-KAY5+6-FF-775</v>
          </cell>
          <cell r="H788">
            <v>45457.318055555603</v>
          </cell>
          <cell r="I788" t="str">
            <v>Hat/Line</v>
          </cell>
          <cell r="J788" t="str">
            <v>Müşteri</v>
          </cell>
          <cell r="L788" t="str">
            <v>Autocoupler</v>
          </cell>
          <cell r="M788" t="str">
            <v>A BAŞ KUPLÖR ASANSÖRÜ ARIZALI</v>
          </cell>
          <cell r="N788" t="str">
            <v>KUPLÖR YAKALA-BIRAK REVİZYONU YAPILDI</v>
          </cell>
          <cell r="P788" t="str">
            <v>D-Arıza değil</v>
          </cell>
          <cell r="Q788" t="str">
            <v>B(Servisten çekmeye etki eden arıza)</v>
          </cell>
          <cell r="R788" t="str">
            <v>N.A(Yaralanma yok)</v>
          </cell>
          <cell r="S788" t="str">
            <v>(III) Farklı Araçlarda Tekrarlayan Arıza</v>
          </cell>
          <cell r="U788" t="str">
            <v>Tedarikçi</v>
          </cell>
          <cell r="V788" t="str">
            <v>DELLNER COUPLERC AB</v>
          </cell>
          <cell r="W788" t="str">
            <v/>
          </cell>
          <cell r="X788" t="str">
            <v/>
          </cell>
          <cell r="AD788" t="str">
            <v>Ekipman yenisi ile değiştirildi</v>
          </cell>
          <cell r="AE788">
            <v>45659.291666666701</v>
          </cell>
          <cell r="AG788" t="str">
            <v/>
          </cell>
          <cell r="AH788" t="str">
            <v/>
          </cell>
          <cell r="AI788" t="str">
            <v/>
          </cell>
          <cell r="AJ788" t="str">
            <v/>
          </cell>
          <cell r="AL788" t="str">
            <v/>
          </cell>
          <cell r="AM788" t="str">
            <v/>
          </cell>
          <cell r="AP788" t="str">
            <v/>
          </cell>
          <cell r="AQ788" t="str">
            <v/>
          </cell>
          <cell r="AT788" t="str">
            <v/>
          </cell>
          <cell r="AV788" t="str">
            <v/>
          </cell>
          <cell r="AW788" t="str">
            <v/>
          </cell>
          <cell r="AX788" t="str">
            <v/>
          </cell>
          <cell r="AZ788" t="str">
            <v/>
          </cell>
          <cell r="BA788">
            <v>45660.208333333299</v>
          </cell>
        </row>
        <row r="789">
          <cell r="C789" t="str">
            <v>KAY5+6</v>
          </cell>
          <cell r="D789" t="str">
            <v>3878(7)</v>
          </cell>
          <cell r="E789" t="str">
            <v>MB</v>
          </cell>
          <cell r="F789">
            <v>64000</v>
          </cell>
          <cell r="G789" t="str">
            <v>BOZ-KAY5+6-FF-776</v>
          </cell>
          <cell r="H789">
            <v>45822.318749999999</v>
          </cell>
          <cell r="I789" t="str">
            <v>Hat/Line</v>
          </cell>
          <cell r="J789" t="str">
            <v>Müşteri</v>
          </cell>
          <cell r="L789" t="str">
            <v>Autocoupler</v>
          </cell>
          <cell r="M789" t="str">
            <v>B BAŞ KUPLAJ ASANSÖRÜ ARIZALI</v>
          </cell>
          <cell r="N789" t="str">
            <v>KUPLÖR YAKALA-BIRAK REVİZYONU YAPILDI</v>
          </cell>
          <cell r="P789" t="str">
            <v>D-Arıza değil</v>
          </cell>
          <cell r="Q789" t="str">
            <v>B(Servisten çekmeye etki eden arıza)</v>
          </cell>
          <cell r="R789" t="str">
            <v>N.A(Yaralanma yok)</v>
          </cell>
          <cell r="S789" t="str">
            <v>(III) Farklı Araçlarda Tekrarlayan Arıza</v>
          </cell>
          <cell r="U789" t="str">
            <v>Tedarikçi</v>
          </cell>
          <cell r="V789" t="str">
            <v>DELLNER COUPLERC AB</v>
          </cell>
          <cell r="W789" t="str">
            <v/>
          </cell>
          <cell r="X789" t="str">
            <v/>
          </cell>
          <cell r="AD789" t="str">
            <v>Ekipman yenisi ile değiştirildi</v>
          </cell>
          <cell r="AE789">
            <v>45716.208333333299</v>
          </cell>
          <cell r="AG789" t="str">
            <v/>
          </cell>
          <cell r="AH789" t="str">
            <v/>
          </cell>
          <cell r="AI789" t="str">
            <v/>
          </cell>
          <cell r="AJ789" t="str">
            <v/>
          </cell>
          <cell r="AL789" t="str">
            <v/>
          </cell>
          <cell r="AM789" t="str">
            <v/>
          </cell>
          <cell r="AP789" t="str">
            <v/>
          </cell>
          <cell r="AQ789" t="str">
            <v/>
          </cell>
          <cell r="AT789" t="str">
            <v/>
          </cell>
          <cell r="AV789" t="str">
            <v/>
          </cell>
          <cell r="AW789" t="str">
            <v/>
          </cell>
          <cell r="AX789" t="str">
            <v/>
          </cell>
          <cell r="AZ789" t="str">
            <v/>
          </cell>
          <cell r="BA789">
            <v>45717.208333333299</v>
          </cell>
        </row>
        <row r="790">
          <cell r="C790" t="str">
            <v>KAY5+6</v>
          </cell>
          <cell r="D790" t="str">
            <v>3879(8)</v>
          </cell>
          <cell r="E790" t="str">
            <v>MB</v>
          </cell>
          <cell r="F790">
            <v>27382</v>
          </cell>
          <cell r="G790" t="str">
            <v>BOZ-KAY5+6-FF-777</v>
          </cell>
          <cell r="H790">
            <v>45457.319444444402</v>
          </cell>
          <cell r="I790" t="str">
            <v>Hat/Line</v>
          </cell>
          <cell r="J790" t="str">
            <v>Müşteri</v>
          </cell>
          <cell r="L790" t="str">
            <v>Autocoupler</v>
          </cell>
          <cell r="M790" t="str">
            <v>B BAŞ KUPLAJ ASANSÖRÜ ARIZALI</v>
          </cell>
          <cell r="N790" t="str">
            <v>KUPLÖR YAKALA-BIRAK REVİZYONU YAPILDI</v>
          </cell>
          <cell r="P790" t="str">
            <v>D-Arıza değil</v>
          </cell>
          <cell r="Q790" t="str">
            <v>B(Servisten çekmeye etki eden arıza)</v>
          </cell>
          <cell r="R790" t="str">
            <v>N.A(Yaralanma yok)</v>
          </cell>
          <cell r="S790" t="str">
            <v>(III) Farklı Araçlarda Tekrarlayan Arıza</v>
          </cell>
          <cell r="U790" t="str">
            <v>Tedarikçi</v>
          </cell>
          <cell r="V790" t="str">
            <v>DELLNER COUPLERC AB</v>
          </cell>
          <cell r="W790" t="str">
            <v/>
          </cell>
          <cell r="X790" t="str">
            <v/>
          </cell>
          <cell r="AD790" t="str">
            <v>Ekipman yenisi ile değiştirildi</v>
          </cell>
          <cell r="AE790">
            <v>45659.416666666701</v>
          </cell>
          <cell r="AG790" t="str">
            <v/>
          </cell>
          <cell r="AH790" t="str">
            <v/>
          </cell>
          <cell r="AI790" t="str">
            <v/>
          </cell>
          <cell r="AJ790" t="str">
            <v/>
          </cell>
          <cell r="AL790" t="str">
            <v/>
          </cell>
          <cell r="AM790" t="str">
            <v/>
          </cell>
          <cell r="AP790" t="str">
            <v/>
          </cell>
          <cell r="AQ790" t="str">
            <v/>
          </cell>
          <cell r="AT790" t="str">
            <v/>
          </cell>
          <cell r="AV790" t="str">
            <v/>
          </cell>
          <cell r="AW790" t="str">
            <v/>
          </cell>
          <cell r="AX790" t="str">
            <v/>
          </cell>
          <cell r="AZ790" t="str">
            <v/>
          </cell>
          <cell r="BA790">
            <v>45660.208333333299</v>
          </cell>
        </row>
        <row r="791">
          <cell r="C791" t="str">
            <v>KAY5+6</v>
          </cell>
          <cell r="D791" t="str">
            <v>3880(9)</v>
          </cell>
          <cell r="E791" t="str">
            <v>MB</v>
          </cell>
          <cell r="F791">
            <v>23100</v>
          </cell>
          <cell r="G791" t="str">
            <v>BOZ-KAY5+6-FF-778</v>
          </cell>
          <cell r="H791">
            <v>45822.320138888899</v>
          </cell>
          <cell r="I791" t="str">
            <v>Hat/Line</v>
          </cell>
          <cell r="J791" t="str">
            <v>Müşteri</v>
          </cell>
          <cell r="L791" t="str">
            <v>Autocoupler</v>
          </cell>
          <cell r="M791" t="str">
            <v>B BAŞ KUPLAJ ASANSÖRÜ ARIZALI</v>
          </cell>
          <cell r="N791" t="str">
            <v>KUPLÖR YAKALA-BIRAK REVİZYONU YAPILDI</v>
          </cell>
          <cell r="P791" t="str">
            <v>D-Arıza değil</v>
          </cell>
          <cell r="Q791" t="str">
            <v>B(Servisten çekmeye etki eden arıza)</v>
          </cell>
          <cell r="R791" t="str">
            <v>N.A(Yaralanma yok)</v>
          </cell>
          <cell r="S791" t="str">
            <v>(III) Farklı Araçlarda Tekrarlayan Arıza</v>
          </cell>
          <cell r="U791" t="str">
            <v>Tedarikçi</v>
          </cell>
          <cell r="V791" t="str">
            <v>DELLNER COUPLERC AB</v>
          </cell>
          <cell r="W791" t="str">
            <v/>
          </cell>
          <cell r="X791" t="str">
            <v/>
          </cell>
          <cell r="AD791" t="str">
            <v>Ekipman yenisi ile değiştirildi</v>
          </cell>
          <cell r="AE791">
            <v>45659.291666666701</v>
          </cell>
          <cell r="AG791" t="str">
            <v/>
          </cell>
          <cell r="AH791" t="str">
            <v/>
          </cell>
          <cell r="AI791" t="str">
            <v/>
          </cell>
          <cell r="AJ791" t="str">
            <v/>
          </cell>
          <cell r="AL791" t="str">
            <v/>
          </cell>
          <cell r="AM791" t="str">
            <v/>
          </cell>
          <cell r="AP791" t="str">
            <v/>
          </cell>
          <cell r="AQ791" t="str">
            <v/>
          </cell>
          <cell r="AT791" t="str">
            <v/>
          </cell>
          <cell r="AV791" t="str">
            <v/>
          </cell>
          <cell r="AW791" t="str">
            <v/>
          </cell>
          <cell r="AX791" t="str">
            <v/>
          </cell>
          <cell r="AZ791" t="str">
            <v/>
          </cell>
          <cell r="BA791">
            <v>45660.208333333299</v>
          </cell>
        </row>
        <row r="792">
          <cell r="C792" t="str">
            <v>KAY5+6</v>
          </cell>
          <cell r="D792" t="str">
            <v>3880(9)</v>
          </cell>
          <cell r="E792" t="str">
            <v>MA</v>
          </cell>
          <cell r="F792">
            <v>23100</v>
          </cell>
          <cell r="G792" t="str">
            <v>BOZ-KAY5+6-FF-779</v>
          </cell>
          <cell r="H792">
            <v>45457.319444444402</v>
          </cell>
          <cell r="I792" t="str">
            <v>Hat/Line</v>
          </cell>
          <cell r="J792" t="str">
            <v>Müşteri</v>
          </cell>
          <cell r="L792" t="str">
            <v>Autocoupler</v>
          </cell>
          <cell r="M792" t="str">
            <v>A BAŞ KUPLAJ ASANSÖRÜ ARIZALI</v>
          </cell>
          <cell r="N792" t="str">
            <v>KUPLÖR YAKALA-BIRAK REVİZYONU YAPILDI</v>
          </cell>
          <cell r="P792" t="str">
            <v>D-Arıza değil</v>
          </cell>
          <cell r="Q792" t="str">
            <v>B(Servisten çekmeye etki eden arıza)</v>
          </cell>
          <cell r="R792" t="str">
            <v>N.A(Yaralanma yok)</v>
          </cell>
          <cell r="S792" t="str">
            <v>(III) Farklı Araçlarda Tekrarlayan Arıza</v>
          </cell>
          <cell r="U792" t="str">
            <v>Tedarikçi</v>
          </cell>
          <cell r="V792" t="str">
            <v>DELLNER COUPLERC AB</v>
          </cell>
          <cell r="W792" t="str">
            <v/>
          </cell>
          <cell r="X792" t="str">
            <v/>
          </cell>
          <cell r="AD792" t="str">
            <v>Ekipman yenisi ile değiştirildi</v>
          </cell>
          <cell r="AE792">
            <v>45659.208333333299</v>
          </cell>
          <cell r="AG792" t="str">
            <v/>
          </cell>
          <cell r="AH792" t="str">
            <v/>
          </cell>
          <cell r="AI792" t="str">
            <v/>
          </cell>
          <cell r="AJ792" t="str">
            <v/>
          </cell>
          <cell r="AL792" t="str">
            <v/>
          </cell>
          <cell r="AM792" t="str">
            <v/>
          </cell>
          <cell r="AP792" t="str">
            <v/>
          </cell>
          <cell r="AQ792" t="str">
            <v/>
          </cell>
          <cell r="AT792" t="str">
            <v/>
          </cell>
          <cell r="AV792" t="str">
            <v/>
          </cell>
          <cell r="AW792" t="str">
            <v/>
          </cell>
          <cell r="AX792" t="str">
            <v/>
          </cell>
          <cell r="AZ792" t="str">
            <v/>
          </cell>
          <cell r="BA792">
            <v>45659.875</v>
          </cell>
        </row>
        <row r="793">
          <cell r="C793" t="str">
            <v>KAY5+6</v>
          </cell>
          <cell r="D793" t="str">
            <v>3881(10)</v>
          </cell>
          <cell r="E793" t="str">
            <v>MB</v>
          </cell>
          <cell r="F793">
            <v>16550</v>
          </cell>
          <cell r="G793" t="str">
            <v>BOZ-KAY5+6-FF-780</v>
          </cell>
          <cell r="H793">
            <v>45457.320833333302</v>
          </cell>
          <cell r="I793" t="str">
            <v>Hat/Line</v>
          </cell>
          <cell r="J793" t="str">
            <v>Müşteri</v>
          </cell>
          <cell r="L793" t="str">
            <v>Autocoupler</v>
          </cell>
          <cell r="M793" t="str">
            <v>B BAŞ KUPAJ ASANSÖRÜ ARIZALI</v>
          </cell>
          <cell r="N793" t="str">
            <v>KUPLÖR YAKALA-BIRAK REVİZYONU YAPILDI</v>
          </cell>
          <cell r="P793" t="str">
            <v>D-Arıza değil</v>
          </cell>
          <cell r="Q793" t="str">
            <v>B(Servisten çekmeye etki eden arıza)</v>
          </cell>
          <cell r="R793" t="str">
            <v>N.A(Yaralanma yok)</v>
          </cell>
          <cell r="S793" t="str">
            <v>(III) Farklı Araçlarda Tekrarlayan Arıza</v>
          </cell>
          <cell r="U793" t="str">
            <v>Tedarikçi</v>
          </cell>
          <cell r="V793" t="str">
            <v>DELLNER COUPLERC AB</v>
          </cell>
          <cell r="W793" t="str">
            <v/>
          </cell>
          <cell r="X793" t="str">
            <v/>
          </cell>
          <cell r="AD793" t="str">
            <v>Ekipman yenisi ile değiştirildi</v>
          </cell>
          <cell r="AE793">
            <v>45659.291666666701</v>
          </cell>
          <cell r="AG793" t="str">
            <v/>
          </cell>
          <cell r="AH793" t="str">
            <v/>
          </cell>
          <cell r="AI793" t="str">
            <v/>
          </cell>
          <cell r="AJ793" t="str">
            <v/>
          </cell>
          <cell r="AL793" t="str">
            <v/>
          </cell>
          <cell r="AM793" t="str">
            <v/>
          </cell>
          <cell r="AP793" t="str">
            <v/>
          </cell>
          <cell r="AQ793" t="str">
            <v/>
          </cell>
          <cell r="AT793" t="str">
            <v/>
          </cell>
          <cell r="AV793" t="str">
            <v/>
          </cell>
          <cell r="AW793" t="str">
            <v/>
          </cell>
          <cell r="AX793" t="str">
            <v/>
          </cell>
          <cell r="AZ793" t="str">
            <v/>
          </cell>
          <cell r="BA793">
            <v>45660.208333333299</v>
          </cell>
        </row>
        <row r="794">
          <cell r="C794" t="str">
            <v>KAY5+6</v>
          </cell>
          <cell r="D794" t="str">
            <v>3877(6)</v>
          </cell>
          <cell r="E794" t="str">
            <v>MA</v>
          </cell>
          <cell r="F794">
            <v>63248</v>
          </cell>
          <cell r="G794" t="str">
            <v>BOZ-KAY5+6-FF-781</v>
          </cell>
          <cell r="H794">
            <v>45646.281944444403</v>
          </cell>
          <cell r="I794" t="str">
            <v>Hat/Line</v>
          </cell>
          <cell r="J794" t="str">
            <v>Müşteri</v>
          </cell>
          <cell r="L794" t="str">
            <v>Dişli_Kutusu</v>
          </cell>
          <cell r="M794" t="str">
            <v>MA SAĞ TARAF C022 SERİ NOLU DİŞLİ KUTUSUNDA AŞIRI YAĞ KAÇAĞI MEVCUT</v>
          </cell>
          <cell r="N794" t="str">
            <v>KONTROL EDİLDİ YAĞ TERLEMESİ MEVCUT</v>
          </cell>
          <cell r="P794" t="str">
            <v>D-Arıza değil</v>
          </cell>
          <cell r="Q794" t="str">
            <v>B(Servisten çekmeye etki eden arıza)</v>
          </cell>
          <cell r="R794" t="str">
            <v>N.A(Yaralanma yok)</v>
          </cell>
          <cell r="S794" t="str">
            <v>(III) Farklı Araçlarda Tekrarlayan Arıza</v>
          </cell>
          <cell r="U794" t="str">
            <v>Tedarikçi</v>
          </cell>
          <cell r="V794" t="str">
            <v>Voith Turbo Power Transmission CZ s</v>
          </cell>
          <cell r="W794" t="str">
            <v>Evet</v>
          </cell>
          <cell r="X794" t="str">
            <v>Voith Turbo Power Transmission CZ s</v>
          </cell>
          <cell r="AD794" t="str">
            <v>Temizlendi</v>
          </cell>
          <cell r="AE794">
            <v>45646.291666666701</v>
          </cell>
          <cell r="AG794" t="str">
            <v/>
          </cell>
          <cell r="AH794" t="str">
            <v/>
          </cell>
          <cell r="AI794" t="str">
            <v/>
          </cell>
          <cell r="AJ794" t="str">
            <v/>
          </cell>
          <cell r="AL794" t="str">
            <v/>
          </cell>
          <cell r="AM794" t="str">
            <v/>
          </cell>
          <cell r="AP794" t="str">
            <v/>
          </cell>
          <cell r="AQ794" t="str">
            <v/>
          </cell>
          <cell r="AT794" t="str">
            <v/>
          </cell>
          <cell r="AV794" t="str">
            <v/>
          </cell>
          <cell r="AW794" t="str">
            <v/>
          </cell>
          <cell r="AX794" t="str">
            <v/>
          </cell>
          <cell r="AZ794" t="str">
            <v/>
          </cell>
          <cell r="BA794">
            <v>45646.458333333299</v>
          </cell>
        </row>
        <row r="795">
          <cell r="C795" t="str">
            <v>KAY5+6</v>
          </cell>
          <cell r="D795" t="str">
            <v>3879(8)</v>
          </cell>
          <cell r="E795" t="str">
            <v>MB</v>
          </cell>
          <cell r="F795">
            <v>100124</v>
          </cell>
          <cell r="G795" t="str">
            <v>BOZ-KAY5+6-FF-782</v>
          </cell>
          <cell r="H795">
            <v>45762.767361111102</v>
          </cell>
          <cell r="I795" t="str">
            <v>Hat/Line</v>
          </cell>
          <cell r="J795" t="str">
            <v>Müşteri</v>
          </cell>
          <cell r="L795" t="str">
            <v>Dişli_Kutusu</v>
          </cell>
          <cell r="M795" t="str">
            <v>CB KLİMA DEVREYE GİRİYOR. TEKRAR DEVREDEN ÇIKIYOR</v>
          </cell>
          <cell r="N795" t="str">
            <v>AKIM TRANSDUCER DEĞİŞİMİ YAPILDI TAKİP EDİLİYOR</v>
          </cell>
          <cell r="P795" t="str">
            <v>C-Uyarı, sürüş devamlılığı</v>
          </cell>
          <cell r="Q795" t="str">
            <v>B(Servisten çekmeye etki eden arıza)</v>
          </cell>
          <cell r="R795" t="str">
            <v>N.A(Yaralanma yok)</v>
          </cell>
          <cell r="S795" t="str">
            <v>(III) Farklı Araçlarda Tekrarlayan Arıza</v>
          </cell>
          <cell r="U795" t="str">
            <v>Tedarikçi</v>
          </cell>
          <cell r="V795" t="str">
            <v>MEDCOM SP. Z O.O.</v>
          </cell>
          <cell r="W795" t="str">
            <v/>
          </cell>
          <cell r="X795" t="str">
            <v/>
          </cell>
          <cell r="AD795" t="str">
            <v>Ekipman yenisi ile değiştirildi</v>
          </cell>
          <cell r="AE795">
            <v>45848.458333333299</v>
          </cell>
          <cell r="AG795" t="str">
            <v/>
          </cell>
          <cell r="AH795" t="str">
            <v/>
          </cell>
          <cell r="AI795" t="str">
            <v/>
          </cell>
          <cell r="AJ795" t="str">
            <v/>
          </cell>
          <cell r="AL795" t="str">
            <v/>
          </cell>
          <cell r="AM795" t="str">
            <v/>
          </cell>
          <cell r="AP795" t="str">
            <v/>
          </cell>
          <cell r="AQ795" t="str">
            <v/>
          </cell>
          <cell r="AT795" t="str">
            <v/>
          </cell>
          <cell r="AV795" t="str">
            <v/>
          </cell>
          <cell r="AW795" t="str">
            <v/>
          </cell>
          <cell r="AX795" t="str">
            <v/>
          </cell>
          <cell r="AZ795" t="str">
            <v/>
          </cell>
          <cell r="BA795">
            <v>45849.208333333299</v>
          </cell>
        </row>
        <row r="796">
          <cell r="C796" t="str">
            <v>KAY5+6</v>
          </cell>
          <cell r="D796" t="str">
            <v>3879(8)</v>
          </cell>
          <cell r="E796" t="str">
            <v>MB</v>
          </cell>
          <cell r="F796">
            <v>105417</v>
          </cell>
          <cell r="G796" t="str">
            <v>BOZ-KAY5+6-FF-783</v>
          </cell>
          <cell r="H796">
            <v>45790.465972222199</v>
          </cell>
          <cell r="I796" t="str">
            <v>Hat/Line</v>
          </cell>
          <cell r="J796" t="str">
            <v>Müşteri</v>
          </cell>
          <cell r="L796" t="str">
            <v>Silecek</v>
          </cell>
          <cell r="M796" t="str">
            <v>CB SİLECEK AYARSIZ</v>
          </cell>
          <cell r="N796" t="str">
            <v>SİLECEK AYARI YAPILDI</v>
          </cell>
          <cell r="P796" t="str">
            <v>D-Arıza değil</v>
          </cell>
          <cell r="Q796" t="str">
            <v>B(Servisten çekmeye etki eden arıza)</v>
          </cell>
          <cell r="R796" t="str">
            <v>N.A(Yaralanma yok)</v>
          </cell>
          <cell r="S796" t="str">
            <v>(III) Farklı Araçlarda Tekrarlayan Arıza</v>
          </cell>
          <cell r="U796" t="str">
            <v>Tedarikçi</v>
          </cell>
          <cell r="V796" t="str">
            <v>DENİZLER OTOMOTİV SAN. VE TİC.LTD.Ş</v>
          </cell>
          <cell r="W796" t="str">
            <v/>
          </cell>
          <cell r="X796" t="str">
            <v/>
          </cell>
          <cell r="AD796" t="str">
            <v>Ekipman yenisi ile değiştirildi</v>
          </cell>
          <cell r="AE796">
            <v>45848.5</v>
          </cell>
          <cell r="AG796" t="str">
            <v/>
          </cell>
          <cell r="AH796" t="str">
            <v/>
          </cell>
          <cell r="AI796" t="str">
            <v/>
          </cell>
          <cell r="AJ796" t="str">
            <v/>
          </cell>
          <cell r="AL796" t="str">
            <v/>
          </cell>
          <cell r="AM796" t="str">
            <v/>
          </cell>
          <cell r="AP796" t="str">
            <v/>
          </cell>
          <cell r="AQ796" t="str">
            <v/>
          </cell>
          <cell r="AT796" t="str">
            <v/>
          </cell>
          <cell r="AV796" t="str">
            <v/>
          </cell>
          <cell r="AW796" t="str">
            <v/>
          </cell>
          <cell r="AX796" t="str">
            <v/>
          </cell>
          <cell r="AZ796" t="str">
            <v/>
          </cell>
          <cell r="BA796">
            <v>45849.25</v>
          </cell>
        </row>
        <row r="797">
          <cell r="C797" t="str">
            <v>KAY5+6</v>
          </cell>
          <cell r="D797" t="str">
            <v>3879(8)</v>
          </cell>
          <cell r="E797" t="str">
            <v>MB</v>
          </cell>
          <cell r="F797">
            <v>1698</v>
          </cell>
          <cell r="G797" t="str">
            <v>BOZ-KAY5+6-FF-784</v>
          </cell>
          <cell r="H797">
            <v>45348.2993055556</v>
          </cell>
          <cell r="I797" t="str">
            <v>Hat/Line</v>
          </cell>
          <cell r="J797" t="str">
            <v>Müşteri</v>
          </cell>
          <cell r="L797" t="str">
            <v>Boji</v>
          </cell>
          <cell r="M797" t="str">
            <v>3879 NUMARALI ARAÇ SEKONDER VE PRİMER SÜSPANSİYONLARINDA BEKLENEN ÜSTÜ ÇÖKME GÖRÜLMÜŞTÜR</v>
          </cell>
          <cell r="N797" t="str">
            <v>SEKONDER SÜSPANSİYON DEĞİŞİMİ YAPILMIŞTIR</v>
          </cell>
          <cell r="P797" t="str">
            <v>D-Arıza değil</v>
          </cell>
          <cell r="Q797" t="str">
            <v>B(Servisten çekmeye etki eden arıza)</v>
          </cell>
          <cell r="R797" t="str">
            <v>N.A(Yaralanma yok)</v>
          </cell>
          <cell r="S797" t="str">
            <v>(III) Farklı Araçlarda Tekrarlayan Arıza</v>
          </cell>
          <cell r="U797" t="str">
            <v>Tedarikçi</v>
          </cell>
          <cell r="V797" t="str">
            <v>TMS MARS KAUÇUK ANONİM ŞİRKETİ</v>
          </cell>
          <cell r="W797" t="str">
            <v/>
          </cell>
          <cell r="X797" t="str">
            <v>TMS MARS KAUÇUK ANONİM ŞİRKETİ</v>
          </cell>
          <cell r="AD797" t="str">
            <v>Ekipman yenisi ile değiştirildi</v>
          </cell>
          <cell r="AE797">
            <v>45834.208333333299</v>
          </cell>
          <cell r="AG797" t="str">
            <v/>
          </cell>
          <cell r="AH797" t="str">
            <v/>
          </cell>
          <cell r="AI797" t="str">
            <v/>
          </cell>
          <cell r="AJ797" t="str">
            <v/>
          </cell>
          <cell r="AL797" t="str">
            <v/>
          </cell>
          <cell r="AM797" t="str">
            <v/>
          </cell>
          <cell r="AP797" t="str">
            <v/>
          </cell>
          <cell r="AQ797" t="str">
            <v/>
          </cell>
          <cell r="AT797" t="str">
            <v/>
          </cell>
          <cell r="AV797" t="str">
            <v/>
          </cell>
          <cell r="AW797" t="str">
            <v/>
          </cell>
          <cell r="AX797">
            <v>45833.875</v>
          </cell>
          <cell r="AZ797">
            <v>5</v>
          </cell>
          <cell r="BA797">
            <v>45836.208333333299</v>
          </cell>
        </row>
        <row r="798">
          <cell r="C798" t="str">
            <v>KAY5+6</v>
          </cell>
          <cell r="D798" t="str">
            <v>3879(8)</v>
          </cell>
          <cell r="E798" t="str">
            <v>P</v>
          </cell>
          <cell r="F798">
            <v>18362</v>
          </cell>
          <cell r="G798" t="str">
            <v>BOZ-KAY5+6-FF-785</v>
          </cell>
          <cell r="H798">
            <v>45790.489583333299</v>
          </cell>
          <cell r="I798" t="str">
            <v>Hat/Line</v>
          </cell>
          <cell r="J798" t="str">
            <v>Müşteri</v>
          </cell>
          <cell r="L798" t="str">
            <v>Diğerleri</v>
          </cell>
          <cell r="M798" t="str">
            <v>MA-RA RB-P PAS VE SÜRTME MEVCUT</v>
          </cell>
          <cell r="N798" t="str">
            <v>YAW DAMPERİ BOYANDI.</v>
          </cell>
          <cell r="P798" t="str">
            <v>D-Arıza değil</v>
          </cell>
          <cell r="Q798" t="str">
            <v>B(Servisten çekmeye etki eden arıza)</v>
          </cell>
          <cell r="R798" t="str">
            <v>N.A(Yaralanma yok)</v>
          </cell>
          <cell r="S798" t="str">
            <v>(III) Farklı Araçlarda Tekrarlayan Arıza</v>
          </cell>
          <cell r="U798" t="str">
            <v>Tedarikçi</v>
          </cell>
          <cell r="V798" t="str">
            <v>KARASZY KERESKEDELMİ ES SZOLGALTATO</v>
          </cell>
          <cell r="W798" t="str">
            <v/>
          </cell>
          <cell r="X798" t="str">
            <v>KARASZY KERESKEDELMİ ES SZOLGALTATO</v>
          </cell>
          <cell r="AD798" t="str">
            <v>Temizlendi</v>
          </cell>
          <cell r="AE798">
            <v>45849.208333333299</v>
          </cell>
          <cell r="AG798" t="str">
            <v/>
          </cell>
          <cell r="AH798" t="str">
            <v/>
          </cell>
          <cell r="AI798" t="str">
            <v/>
          </cell>
          <cell r="AJ798" t="str">
            <v/>
          </cell>
          <cell r="AL798" t="str">
            <v/>
          </cell>
          <cell r="AM798" t="str">
            <v/>
          </cell>
          <cell r="AP798" t="str">
            <v/>
          </cell>
          <cell r="AQ798" t="str">
            <v/>
          </cell>
          <cell r="AT798" t="str">
            <v/>
          </cell>
          <cell r="AV798" t="str">
            <v/>
          </cell>
          <cell r="AW798" t="str">
            <v/>
          </cell>
          <cell r="AX798" t="str">
            <v/>
          </cell>
          <cell r="AZ798" t="str">
            <v/>
          </cell>
          <cell r="BA798">
            <v>45849.291666666701</v>
          </cell>
        </row>
        <row r="799">
          <cell r="C799" t="str">
            <v>KAY5+6</v>
          </cell>
          <cell r="D799" t="str">
            <v>3882(11)</v>
          </cell>
          <cell r="E799" t="str">
            <v>MA</v>
          </cell>
          <cell r="F799">
            <v>45000</v>
          </cell>
          <cell r="G799" t="str">
            <v>BOZ-KAY5+6-FF-786</v>
          </cell>
          <cell r="H799">
            <v>45646.677083333299</v>
          </cell>
          <cell r="I799" t="str">
            <v>Hat/Line</v>
          </cell>
          <cell r="J799" t="str">
            <v>Müşteri</v>
          </cell>
          <cell r="L799" t="str">
            <v>HVAC Sürücü</v>
          </cell>
          <cell r="M799" t="str">
            <v>ISITMA YAPMIYOR</v>
          </cell>
          <cell r="N799" t="str">
            <v>KLİMALAR KONTROL EDİLDİ ISITMA DERECELERİ AYARLARI DÜŞÜKTÜ AYARLAR YÜKSELTİLDİ ARAÇ ISITMA YAPMAKTADIR.</v>
          </cell>
          <cell r="P799" t="str">
            <v>D-Arıza değil</v>
          </cell>
          <cell r="Q799" t="str">
            <v>B(Servisten çekmeye etki eden arıza)</v>
          </cell>
          <cell r="R799" t="str">
            <v>N.A(Yaralanma yok)</v>
          </cell>
          <cell r="S799" t="str">
            <v>(III) Farklı Araçlarda Tekrarlayan Arıza</v>
          </cell>
          <cell r="U799" t="str">
            <v>Tedarikçi</v>
          </cell>
          <cell r="V799" t="str">
            <v>ELTESAN ELEKTRO MEKANİK SOĞUTMA SAN</v>
          </cell>
          <cell r="W799" t="str">
            <v/>
          </cell>
          <cell r="X799" t="str">
            <v/>
          </cell>
          <cell r="AD799" t="str">
            <v>Ekipman yenisi ile değiştirildi</v>
          </cell>
          <cell r="AE799">
            <v>45646.708333333299</v>
          </cell>
          <cell r="AG799" t="str">
            <v/>
          </cell>
          <cell r="AH799" t="str">
            <v/>
          </cell>
          <cell r="AI799" t="str">
            <v/>
          </cell>
          <cell r="AJ799" t="str">
            <v/>
          </cell>
          <cell r="AL799" t="str">
            <v/>
          </cell>
          <cell r="AM799" t="str">
            <v/>
          </cell>
          <cell r="AP799" t="str">
            <v/>
          </cell>
          <cell r="AQ799" t="str">
            <v/>
          </cell>
          <cell r="AT799" t="str">
            <v/>
          </cell>
          <cell r="AV799" t="str">
            <v/>
          </cell>
          <cell r="AW799" t="str">
            <v/>
          </cell>
          <cell r="AX799" t="str">
            <v/>
          </cell>
          <cell r="AZ799" t="str">
            <v/>
          </cell>
          <cell r="BA799">
            <v>45646.75</v>
          </cell>
        </row>
        <row r="800">
          <cell r="C800" t="str">
            <v>KAY5+6</v>
          </cell>
          <cell r="D800" t="str">
            <v>3873(2)</v>
          </cell>
          <cell r="E800" t="str">
            <v>MB</v>
          </cell>
          <cell r="F800">
            <v>116200</v>
          </cell>
          <cell r="G800" t="str">
            <v>BOZ-KAY5+6-FF-787</v>
          </cell>
          <cell r="H800">
            <v>45654.786805555603</v>
          </cell>
          <cell r="I800" t="str">
            <v>Hat/Line</v>
          </cell>
          <cell r="J800" t="str">
            <v>Müşteri</v>
          </cell>
          <cell r="L800" t="str">
            <v>ComboBox</v>
          </cell>
          <cell r="M800" t="str">
            <v>KABİN KLİMASI YETERSİZ</v>
          </cell>
          <cell r="N800" t="str">
            <v>STATİK KONVERTÖR ARIZAYA DÜŞTÜĞÜ İÇİN ISITMA YAPMIYORDU ARAÇ RESETLENDİ ARIZA GİDERİLDİ</v>
          </cell>
          <cell r="P800" t="str">
            <v>C-Uyarı, sürüş devamlılığı</v>
          </cell>
          <cell r="Q800" t="str">
            <v>B(Servisten çekmeye etki eden arıza)</v>
          </cell>
          <cell r="R800" t="str">
            <v>N.A(Yaralanma yok)</v>
          </cell>
          <cell r="S800" t="str">
            <v>(III) Farklı Araçlarda Tekrarlayan Arıza</v>
          </cell>
          <cell r="U800" t="str">
            <v>Tedarikçi</v>
          </cell>
          <cell r="V800" t="str">
            <v>MEDCOM SP. Z O.O.</v>
          </cell>
          <cell r="W800" t="str">
            <v/>
          </cell>
          <cell r="X800" t="str">
            <v/>
          </cell>
          <cell r="AD800" t="str">
            <v>Ekipman yenisi ile değiştirildi</v>
          </cell>
          <cell r="AE800">
            <v>45654.791666666701</v>
          </cell>
          <cell r="AG800" t="str">
            <v/>
          </cell>
          <cell r="AH800" t="str">
            <v/>
          </cell>
          <cell r="AI800" t="str">
            <v/>
          </cell>
          <cell r="AJ800" t="str">
            <v/>
          </cell>
          <cell r="AL800" t="str">
            <v/>
          </cell>
          <cell r="AM800" t="str">
            <v/>
          </cell>
          <cell r="AP800" t="str">
            <v/>
          </cell>
          <cell r="AQ800" t="str">
            <v/>
          </cell>
          <cell r="AT800" t="str">
            <v/>
          </cell>
          <cell r="AV800" t="str">
            <v/>
          </cell>
          <cell r="AW800" t="str">
            <v/>
          </cell>
          <cell r="AX800" t="str">
            <v/>
          </cell>
          <cell r="AZ800" t="str">
            <v/>
          </cell>
          <cell r="BA800">
            <v>45654.840277777803</v>
          </cell>
        </row>
        <row r="801">
          <cell r="C801" t="str">
            <v>KAY5+6</v>
          </cell>
          <cell r="D801" t="str">
            <v>3874(3)</v>
          </cell>
          <cell r="E801" t="str">
            <v>MB</v>
          </cell>
          <cell r="F801">
            <v>113942</v>
          </cell>
          <cell r="G801" t="str">
            <v>BOZ-KAY5+6-FF-788</v>
          </cell>
          <cell r="H801">
            <v>45654.786111111098</v>
          </cell>
          <cell r="I801" t="str">
            <v>Hat/Line</v>
          </cell>
          <cell r="J801" t="str">
            <v>Müşteri</v>
          </cell>
          <cell r="L801" t="str">
            <v>ComboBox</v>
          </cell>
          <cell r="M801" t="str">
            <v>CB KABİN KLİMASI ÇALIŞMIYOR DEVREYE GİRMİYOR KABİN SOĞUK</v>
          </cell>
          <cell r="N801" t="str">
            <v>STATİK KONVERTÖR DEVRE DIŞI KALDIĞI İÇİN ISITMA YAPMIYORDU ARAÇ RESETLENDİ ISITMA YAPIYOR</v>
          </cell>
          <cell r="P801" t="str">
            <v>D-Arıza değil</v>
          </cell>
          <cell r="Q801" t="str">
            <v>B(Servisten çekmeye etki eden arıza)</v>
          </cell>
          <cell r="R801" t="str">
            <v>N.A(Yaralanma yok)</v>
          </cell>
          <cell r="S801" t="str">
            <v>(III) Farklı Araçlarda Tekrarlayan Arıza</v>
          </cell>
          <cell r="U801" t="str">
            <v>Tedarikçi</v>
          </cell>
          <cell r="V801" t="str">
            <v>MEDCOM SP. Z O.O.</v>
          </cell>
          <cell r="W801" t="str">
            <v/>
          </cell>
          <cell r="X801" t="str">
            <v/>
          </cell>
          <cell r="AD801" t="str">
            <v>Ekipman yenisi ile değiştirildi</v>
          </cell>
          <cell r="AE801">
            <v>45654.791666666701</v>
          </cell>
          <cell r="AG801" t="str">
            <v/>
          </cell>
          <cell r="AH801" t="str">
            <v/>
          </cell>
          <cell r="AI801" t="str">
            <v/>
          </cell>
          <cell r="AJ801" t="str">
            <v/>
          </cell>
          <cell r="AL801" t="str">
            <v/>
          </cell>
          <cell r="AM801" t="str">
            <v/>
          </cell>
          <cell r="AP801" t="str">
            <v/>
          </cell>
          <cell r="AQ801" t="str">
            <v/>
          </cell>
          <cell r="AT801" t="str">
            <v/>
          </cell>
          <cell r="AV801" t="str">
            <v/>
          </cell>
          <cell r="AW801" t="str">
            <v/>
          </cell>
          <cell r="AX801" t="str">
            <v/>
          </cell>
          <cell r="AZ801" t="str">
            <v/>
          </cell>
          <cell r="BA801">
            <v>45654.8527777778</v>
          </cell>
        </row>
        <row r="802">
          <cell r="C802" t="str">
            <v>KAY5+6</v>
          </cell>
          <cell r="D802" t="str">
            <v>3874(3)</v>
          </cell>
          <cell r="E802" t="str">
            <v>MB</v>
          </cell>
          <cell r="F802">
            <v>113000</v>
          </cell>
          <cell r="G802" t="str">
            <v>BOZ-KAY5+6-FF-789</v>
          </cell>
          <cell r="H802">
            <v>45653.445833333302</v>
          </cell>
          <cell r="I802" t="str">
            <v>Hat/Line</v>
          </cell>
          <cell r="J802" t="str">
            <v>Müşteri</v>
          </cell>
          <cell r="L802" t="str">
            <v>ComboBox</v>
          </cell>
          <cell r="M802" t="str">
            <v>KLİMA 10 SANİYE ÇALIŞIP DURUYOR, İÇERİSİ SOĞUK</v>
          </cell>
          <cell r="N802" t="str">
            <v>STATİK KONVERTÖR DEVRE DIŞI KALDIĞI İÇİN ISITMA YAPMIYORDU ARAÇ RESETLENDİ ISITMA YAPIYOR</v>
          </cell>
          <cell r="P802" t="str">
            <v>D-Arıza değil</v>
          </cell>
          <cell r="Q802" t="str">
            <v>B(Servisten çekmeye etki eden arıza)</v>
          </cell>
          <cell r="R802" t="str">
            <v>N.A(Yaralanma yok)</v>
          </cell>
          <cell r="S802" t="str">
            <v>(III) Farklı Araçlarda Tekrarlayan Arıza</v>
          </cell>
          <cell r="U802" t="str">
            <v>Tedarikçi</v>
          </cell>
          <cell r="V802" t="str">
            <v>MEDCOM SP. Z O.O.</v>
          </cell>
          <cell r="W802" t="str">
            <v>Evet</v>
          </cell>
          <cell r="X802" t="str">
            <v>MEDCOM SP. Z O.O.</v>
          </cell>
          <cell r="AD802" t="str">
            <v>Ekipman yenisi ile değiştirildi</v>
          </cell>
          <cell r="AE802">
            <v>45653.458333333299</v>
          </cell>
          <cell r="AG802" t="str">
            <v/>
          </cell>
          <cell r="AH802" t="str">
            <v/>
          </cell>
          <cell r="AI802" t="str">
            <v/>
          </cell>
          <cell r="AJ802" t="str">
            <v/>
          </cell>
          <cell r="AL802" t="str">
            <v/>
          </cell>
          <cell r="AM802" t="str">
            <v/>
          </cell>
          <cell r="AP802" t="str">
            <v/>
          </cell>
          <cell r="AQ802" t="str">
            <v/>
          </cell>
          <cell r="AT802" t="str">
            <v/>
          </cell>
          <cell r="AV802" t="str">
            <v/>
          </cell>
          <cell r="AW802" t="str">
            <v/>
          </cell>
          <cell r="AX802" t="str">
            <v/>
          </cell>
          <cell r="AZ802">
            <v>2</v>
          </cell>
          <cell r="BA802">
            <v>45653.541666666701</v>
          </cell>
        </row>
        <row r="803">
          <cell r="C803" t="str">
            <v>KAY5+6</v>
          </cell>
          <cell r="D803" t="str">
            <v>3879(8)</v>
          </cell>
          <cell r="E803" t="str">
            <v>P</v>
          </cell>
          <cell r="F803">
            <v>131000</v>
          </cell>
          <cell r="G803" t="str">
            <v>BOZ-KAY5+6-FF-790</v>
          </cell>
          <cell r="H803">
            <v>45920.375</v>
          </cell>
          <cell r="I803" t="str">
            <v>Depo/Depot</v>
          </cell>
          <cell r="J803" t="str">
            <v>BOZANKAYA - SSH</v>
          </cell>
          <cell r="L803" t="str">
            <v>Boji</v>
          </cell>
          <cell r="M803" t="str">
            <v>ARACIN P BOJİ RAY FRENİ ÇALIŞMIYOR</v>
          </cell>
          <cell r="N803" t="str">
            <v>YAPILAN KONTROLLERDE RA-F09 SİGORTASINDAN ENERJİ GEÇMEDİĞİ GÖRÜLMÜŞTÜR</v>
          </cell>
          <cell r="P803" t="str">
            <v>D-Arıza değil</v>
          </cell>
          <cell r="Q803" t="str">
            <v>B(Servisten çekmeye etki eden arıza)</v>
          </cell>
          <cell r="R803" t="str">
            <v>N.A(Yaralanma yok)</v>
          </cell>
          <cell r="S803" t="str">
            <v xml:space="preserve">(I) İlk Defa Karşılaşılan Arıza </v>
          </cell>
          <cell r="U803" t="str">
            <v>Tedarikçi</v>
          </cell>
          <cell r="V803" t="str">
            <v>HALICI ELEKTRONİK VE TELEKOM SAN.LT</v>
          </cell>
          <cell r="W803" t="str">
            <v>Evet</v>
          </cell>
          <cell r="X803" t="str">
            <v>HALICI ELEKTRONİK VE TELEKOM SAN.LT</v>
          </cell>
          <cell r="AD803" t="str">
            <v>Ekipman yenisi ile değiştirildi</v>
          </cell>
          <cell r="AE803">
            <v>45919.416666666701</v>
          </cell>
          <cell r="AG803" t="str">
            <v>HALICI ELEKTRONİK VE TELEKOM SAN.LT</v>
          </cell>
          <cell r="AH803" t="str">
            <v>100A ABB S200 SERİ OTOMATİK SİGORTA</v>
          </cell>
          <cell r="AI803" t="str">
            <v>E110-7608</v>
          </cell>
          <cell r="AJ803">
            <v>1</v>
          </cell>
          <cell r="AL803" t="str">
            <v/>
          </cell>
          <cell r="AM803" t="str">
            <v/>
          </cell>
          <cell r="AP803" t="str">
            <v/>
          </cell>
          <cell r="AQ803" t="str">
            <v/>
          </cell>
          <cell r="AT803" t="str">
            <v/>
          </cell>
          <cell r="AV803" t="str">
            <v>38-HBR-25-279</v>
          </cell>
          <cell r="AW803">
            <v>45924.875</v>
          </cell>
          <cell r="AX803" t="str">
            <v/>
          </cell>
          <cell r="AZ803">
            <v>2</v>
          </cell>
          <cell r="BA803">
            <v>45920.5</v>
          </cell>
        </row>
        <row r="804">
          <cell r="C804" t="str">
            <v>KAY5+6</v>
          </cell>
          <cell r="D804" t="str">
            <v>3878(7)</v>
          </cell>
          <cell r="E804" t="str">
            <v>MA</v>
          </cell>
          <cell r="F804">
            <v>159131</v>
          </cell>
          <cell r="G804" t="str">
            <v>BOZ-KAY5+6-FF-791</v>
          </cell>
          <cell r="H804">
            <v>45922.208333333299</v>
          </cell>
          <cell r="I804" t="str">
            <v>Hat/Line</v>
          </cell>
          <cell r="J804" t="str">
            <v>Müşteri</v>
          </cell>
          <cell r="L804" t="str">
            <v>TCMS</v>
          </cell>
          <cell r="M804" t="str">
            <v>ARACIN CAN-2 HATTI KIRMIZI</v>
          </cell>
          <cell r="N804" t="str">
            <v>YAPILAN KONTROLLERDE MA'DA BULUNAN CPU'NUN CAN2 HATTINI BOZDUĞU TESPİT EDİLDİ</v>
          </cell>
          <cell r="P804" t="str">
            <v>C-Uyarı, sürüş devamlılığı</v>
          </cell>
          <cell r="Q804" t="str">
            <v>B(Servisten çekmeye etki eden arıza)</v>
          </cell>
          <cell r="R804" t="str">
            <v>N.A(Yaralanma yok)</v>
          </cell>
          <cell r="S804" t="str">
            <v xml:space="preserve">(I) İlk Defa Karşılaşılan Arıza </v>
          </cell>
          <cell r="U804" t="str">
            <v>Tedarikçi</v>
          </cell>
          <cell r="V804" t="str">
            <v>MEDCOM SP. Z O.O.</v>
          </cell>
          <cell r="W804" t="str">
            <v>Evet</v>
          </cell>
          <cell r="X804" t="str">
            <v>MEDCOM SP. Z O.O.</v>
          </cell>
          <cell r="AD804" t="str">
            <v>Ekipman yenisi ile değiştirildi</v>
          </cell>
          <cell r="AE804">
            <v>45921.208333333299</v>
          </cell>
          <cell r="AG804" t="str">
            <v>MEDCOM SP. Z O.O.</v>
          </cell>
          <cell r="AH804" t="str">
            <v>CPU 833-TG (Araç CPU-TCMS)</v>
          </cell>
          <cell r="AI804" t="str">
            <v>E110-7380</v>
          </cell>
          <cell r="AJ804">
            <v>1</v>
          </cell>
          <cell r="AL804" t="str">
            <v/>
          </cell>
          <cell r="AM804" t="str">
            <v/>
          </cell>
          <cell r="AP804" t="str">
            <v/>
          </cell>
          <cell r="AQ804" t="str">
            <v/>
          </cell>
          <cell r="AT804" t="str">
            <v/>
          </cell>
          <cell r="AV804" t="str">
            <v>38-HBR-25-280</v>
          </cell>
          <cell r="AW804">
            <v>45924.875</v>
          </cell>
          <cell r="AX804" t="str">
            <v/>
          </cell>
          <cell r="AZ804" t="str">
            <v/>
          </cell>
          <cell r="BA804">
            <v>45922.375</v>
          </cell>
        </row>
        <row r="805">
          <cell r="C805" t="str">
            <v>KAY5+6</v>
          </cell>
          <cell r="D805" t="str">
            <v>3878(7)</v>
          </cell>
          <cell r="E805" t="str">
            <v>MA</v>
          </cell>
          <cell r="F805">
            <v>159073</v>
          </cell>
          <cell r="G805" t="str">
            <v>BOZ-KAY5+6-FF-792</v>
          </cell>
          <cell r="H805">
            <v>45921.458333333299</v>
          </cell>
          <cell r="I805" t="str">
            <v>Hat/Line</v>
          </cell>
          <cell r="J805" t="str">
            <v>Müşteri</v>
          </cell>
          <cell r="L805" t="str">
            <v>Fren</v>
          </cell>
          <cell r="M805" t="str">
            <v>MA FB09 ARIZASI VERİYOR</v>
          </cell>
          <cell r="N805" t="str">
            <v>HPU DEĞİŞİMİ YAPILDI</v>
          </cell>
          <cell r="P805" t="str">
            <v>B-Hız veya güç azalması</v>
          </cell>
          <cell r="Q805" t="str">
            <v>B(Servisten çekmeye etki eden arıza)</v>
          </cell>
          <cell r="R805" t="str">
            <v>N.A(Yaralanma yok)</v>
          </cell>
          <cell r="S805" t="str">
            <v>(III) Farklı Araçlarda Tekrarlayan Arıza</v>
          </cell>
          <cell r="U805" t="str">
            <v>Tedarikçi</v>
          </cell>
          <cell r="V805" t="str">
            <v>HANNING &amp; KAHL GMBH &amp; CO.KG</v>
          </cell>
          <cell r="W805" t="str">
            <v>Evet</v>
          </cell>
          <cell r="X805" t="str">
            <v>HANNING &amp; KAHL GMBH &amp; CO.KG</v>
          </cell>
          <cell r="AD805" t="str">
            <v>Ekipman yenisi ile değiştirildi</v>
          </cell>
          <cell r="AE805">
            <v>45920.458333333299</v>
          </cell>
          <cell r="AG805" t="str">
            <v>HANNING &amp; KAHL GMBH &amp; CO.KG</v>
          </cell>
          <cell r="AH805" t="str">
            <v>XHidrolik Ünite HZY-K100-DPR</v>
          </cell>
          <cell r="AI805" t="str">
            <v>S306-7001</v>
          </cell>
          <cell r="AJ805" t="str">
            <v/>
          </cell>
          <cell r="AL805" t="str">
            <v/>
          </cell>
          <cell r="AM805" t="str">
            <v/>
          </cell>
          <cell r="AP805" t="str">
            <v/>
          </cell>
          <cell r="AQ805" t="str">
            <v/>
          </cell>
          <cell r="AT805" t="str">
            <v/>
          </cell>
          <cell r="AV805" t="str">
            <v>38-HBR-25-281</v>
          </cell>
          <cell r="AW805">
            <v>45924.875</v>
          </cell>
          <cell r="AX805" t="str">
            <v/>
          </cell>
          <cell r="AZ805" t="str">
            <v/>
          </cell>
          <cell r="BA805">
            <v>45921.625</v>
          </cell>
        </row>
        <row r="806">
          <cell r="C806" t="str">
            <v>KAY5+6</v>
          </cell>
          <cell r="D806" t="str">
            <v>3877(6)</v>
          </cell>
          <cell r="E806" t="str">
            <v>MB</v>
          </cell>
          <cell r="F806">
            <v>160800</v>
          </cell>
          <cell r="G806" t="str">
            <v>BOZ-KAY5+6-FF-793</v>
          </cell>
          <cell r="H806">
            <v>45927.151388888902</v>
          </cell>
          <cell r="I806" t="str">
            <v>Hat/Line</v>
          </cell>
          <cell r="J806" t="str">
            <v>Müşteri</v>
          </cell>
          <cell r="L806" t="str">
            <v>Fren</v>
          </cell>
          <cell r="M806" t="str">
            <v>MB BÖLÜMÜ FB09 FREN ARIZASI VERDİ FREN RESET YAPILARAK ARAÇ HAREKET ETTİRİLDİ</v>
          </cell>
          <cell r="N806" t="str">
            <v>MOTOR FEEDBACK ARIZASI VERİYORDU. HİDROLİK ÜNİTE DEĞİŞİMİ YAPILDI.</v>
          </cell>
          <cell r="P806" t="str">
            <v>B-Hız veya güç azalması</v>
          </cell>
          <cell r="Q806" t="str">
            <v>B(Servisten çekmeye etki eden arıza)</v>
          </cell>
          <cell r="R806" t="str">
            <v>N.A(Yaralanma yok)</v>
          </cell>
          <cell r="S806" t="str">
            <v>(III) Farklı Araçlarda Tekrarlayan Arıza</v>
          </cell>
          <cell r="U806" t="str">
            <v>Tedarikçi</v>
          </cell>
          <cell r="V806" t="str">
            <v>HANNING &amp; KAHL GMBH &amp; CO.KG</v>
          </cell>
          <cell r="W806" t="str">
            <v>Evet</v>
          </cell>
          <cell r="X806" t="str">
            <v>HANNING &amp; KAHL GMBH &amp; CO.KG</v>
          </cell>
          <cell r="AD806" t="str">
            <v>Ekipman yenisi ile değiştirildi</v>
          </cell>
          <cell r="AE806">
            <v>45926.208333333299</v>
          </cell>
          <cell r="AG806" t="str">
            <v>HANNING &amp; KAHL GMBH &amp; CO.KG</v>
          </cell>
          <cell r="AH806" t="str">
            <v>XHidrolik Ünite HZY-K100-DPR</v>
          </cell>
          <cell r="AI806" t="str">
            <v>S306-7001</v>
          </cell>
          <cell r="AJ806" t="str">
            <v/>
          </cell>
          <cell r="AL806" t="str">
            <v/>
          </cell>
          <cell r="AM806" t="str">
            <v/>
          </cell>
          <cell r="AP806" t="str">
            <v/>
          </cell>
          <cell r="AQ806" t="str">
            <v/>
          </cell>
          <cell r="AT806" t="str">
            <v/>
          </cell>
          <cell r="AV806" t="str">
            <v>38-HBR-25-283</v>
          </cell>
          <cell r="AW806">
            <v>45928.875</v>
          </cell>
          <cell r="AX806" t="str">
            <v/>
          </cell>
          <cell r="AZ806" t="str">
            <v/>
          </cell>
          <cell r="BA806">
            <v>45927.458333333299</v>
          </cell>
        </row>
        <row r="807">
          <cell r="C807" t="str">
            <v>KAY5+6</v>
          </cell>
          <cell r="D807" t="str">
            <v>3872(1)</v>
          </cell>
          <cell r="E807" t="str">
            <v>MA</v>
          </cell>
          <cell r="F807">
            <v>155000</v>
          </cell>
          <cell r="G807" t="str">
            <v>BOZ-KAY5+6-FF-794</v>
          </cell>
          <cell r="H807">
            <v>45889.25</v>
          </cell>
          <cell r="I807" t="str">
            <v>Hat/Line</v>
          </cell>
          <cell r="J807" t="str">
            <v>Müşteri</v>
          </cell>
          <cell r="L807" t="str">
            <v>Silecek</v>
          </cell>
          <cell r="M807" t="str">
            <v>SİLECEK YAMUK DURUYOR</v>
          </cell>
          <cell r="N807" t="str">
            <v>SIFIR OLARAK SİPARİŞ EDİLEN SİLECEK ARAÇTA YAMUK DURUYOR</v>
          </cell>
          <cell r="P807" t="str">
            <v>D-Arıza değil</v>
          </cell>
          <cell r="Q807" t="str">
            <v>B(Servisten çekmeye etki eden arıza)</v>
          </cell>
          <cell r="R807" t="str">
            <v>N.A(Yaralanma yok)</v>
          </cell>
          <cell r="S807" t="str">
            <v>(III) Farklı Araçlarda Tekrarlayan Arıza</v>
          </cell>
          <cell r="U807" t="str">
            <v>Tedarikçi</v>
          </cell>
          <cell r="V807" t="str">
            <v>DENİZLER OTOMOTİV SAN. VE TİC.LTD.Ş</v>
          </cell>
          <cell r="W807" t="str">
            <v>Evet</v>
          </cell>
          <cell r="X807" t="str">
            <v>DENİZLER OTOMOTİV SAN. VE TİC.LTD.Ş</v>
          </cell>
          <cell r="AD807" t="str">
            <v>Ekipman yenisi ile değiştirildi</v>
          </cell>
          <cell r="AE807">
            <v>45889.333333333299</v>
          </cell>
          <cell r="AG807" t="str">
            <v/>
          </cell>
          <cell r="AH807" t="str">
            <v/>
          </cell>
          <cell r="AI807" t="str">
            <v/>
          </cell>
          <cell r="AJ807" t="str">
            <v/>
          </cell>
          <cell r="AL807" t="str">
            <v/>
          </cell>
          <cell r="AM807" t="str">
            <v/>
          </cell>
          <cell r="AP807" t="str">
            <v/>
          </cell>
          <cell r="AQ807" t="str">
            <v/>
          </cell>
          <cell r="AT807" t="str">
            <v/>
          </cell>
          <cell r="AV807" t="str">
            <v>38-HBR-25-284</v>
          </cell>
          <cell r="AW807" t="str">
            <v/>
          </cell>
          <cell r="AX807" t="str">
            <v/>
          </cell>
          <cell r="AZ807" t="str">
            <v/>
          </cell>
          <cell r="BA807">
            <v>45889.375</v>
          </cell>
        </row>
        <row r="808">
          <cell r="C808" t="str">
            <v>KAY5+6</v>
          </cell>
          <cell r="D808" t="str">
            <v>3874(3)</v>
          </cell>
          <cell r="E808" t="str">
            <v>RB</v>
          </cell>
          <cell r="F808">
            <v>173572</v>
          </cell>
          <cell r="G808" t="str">
            <v>BOZ-KAY5+6-FF-795</v>
          </cell>
          <cell r="H808">
            <v>45954.291666666701</v>
          </cell>
          <cell r="I808" t="str">
            <v>Hat/Line</v>
          </cell>
          <cell r="J808" t="str">
            <v>Müşteri</v>
          </cell>
          <cell r="L808" t="str">
            <v>PA/PIS/CCTV</v>
          </cell>
          <cell r="M808" t="str">
            <v>Ekranlara görüntü gelmiyordu.</v>
          </cell>
          <cell r="N808" t="str">
            <v>Kontrol edildi. Üretici firma ile iletişime geçildi. Bozuk olduğu tespit edildi. Değişimi yapıldı.</v>
          </cell>
          <cell r="P808" t="str">
            <v>D-Arıza değil</v>
          </cell>
          <cell r="Q808" t="str">
            <v>B(Servisten çekmeye etki eden arıza)</v>
          </cell>
          <cell r="R808" t="str">
            <v>N.A(Yaralanma yok)</v>
          </cell>
          <cell r="S808" t="str">
            <v>(III) Farklı Araçlarda Tekrarlayan Arıza</v>
          </cell>
          <cell r="U808" t="str">
            <v>Tedarikçi</v>
          </cell>
          <cell r="V808" t="str">
            <v>ATAK ULAŞIM SAN.TİC.LTD.ŞTİ.</v>
          </cell>
          <cell r="W808" t="str">
            <v>Evet</v>
          </cell>
          <cell r="X808" t="str">
            <v>ATAK ULAŞIM SAN.TİC.LTD.ŞTİ.</v>
          </cell>
          <cell r="AD808" t="str">
            <v>Ekipman yenisi ile değiştirildi</v>
          </cell>
          <cell r="AE808">
            <v>45953.3125</v>
          </cell>
          <cell r="AG808" t="str">
            <v/>
          </cell>
          <cell r="AH808" t="str">
            <v/>
          </cell>
          <cell r="AI808" t="str">
            <v/>
          </cell>
          <cell r="AJ808" t="str">
            <v/>
          </cell>
          <cell r="AL808" t="str">
            <v/>
          </cell>
          <cell r="AM808" t="str">
            <v/>
          </cell>
          <cell r="AP808" t="str">
            <v/>
          </cell>
          <cell r="AQ808" t="str">
            <v/>
          </cell>
          <cell r="AT808" t="str">
            <v/>
          </cell>
          <cell r="AV808" t="str">
            <v>38-HBR-25-285</v>
          </cell>
          <cell r="AW808" t="str">
            <v/>
          </cell>
          <cell r="AX808" t="str">
            <v/>
          </cell>
          <cell r="AZ808">
            <v>2</v>
          </cell>
          <cell r="BA808">
            <v>45954.416666666701</v>
          </cell>
        </row>
        <row r="809">
          <cell r="C809" t="str">
            <v>KAY5+6</v>
          </cell>
          <cell r="D809" t="str">
            <v>3873(2)</v>
          </cell>
          <cell r="E809" t="str">
            <v>MA</v>
          </cell>
          <cell r="F809">
            <v>186919</v>
          </cell>
          <cell r="G809" t="str">
            <v>BOZ-KAY5+6-FF-796</v>
          </cell>
          <cell r="H809">
            <v>45964.270833333299</v>
          </cell>
          <cell r="I809" t="str">
            <v>Depo/Depot</v>
          </cell>
          <cell r="J809" t="str">
            <v>BOZANKAYA - SSH</v>
          </cell>
          <cell r="L809" t="str">
            <v>PA/PIS/CCTV</v>
          </cell>
          <cell r="M809" t="str">
            <v>ST300 OBU BAĞLANTISI BEKLENİYOR ARIZASI VERİYOR</v>
          </cell>
          <cell r="N809" t="str">
            <v>CİHAZ DEĞİŞİMİ YAPILDI</v>
          </cell>
          <cell r="P809" t="str">
            <v>D-Arıza değil</v>
          </cell>
          <cell r="Q809" t="str">
            <v>B(Servisten çekmeye etki eden arıza)</v>
          </cell>
          <cell r="R809" t="str">
            <v>N.A(Yaralanma yok)</v>
          </cell>
          <cell r="S809" t="str">
            <v>(III) Farklı Araçlarda Tekrarlayan Arıza</v>
          </cell>
          <cell r="U809" t="str">
            <v>Tedarikçi</v>
          </cell>
          <cell r="V809" t="str">
            <v>ATAK ULAŞIM SAN.TİC.LTD.ŞTİ.</v>
          </cell>
          <cell r="W809" t="str">
            <v>Evet</v>
          </cell>
          <cell r="X809" t="str">
            <v>ATAK ULAŞIM SAN.TİC.LTD.ŞTİ.</v>
          </cell>
          <cell r="AD809" t="str">
            <v>Ekipman yenisi ile değiştirildi</v>
          </cell>
          <cell r="AE809">
            <v>45964.270833333299</v>
          </cell>
          <cell r="AG809" t="str">
            <v>ATAK ULAŞIM SAN.TİC.LTD.ŞTİ.</v>
          </cell>
          <cell r="AH809" t="str">
            <v>SÜRÜCÜ PANELİ ST300W</v>
          </cell>
          <cell r="AI809" t="str">
            <v>E840-7003</v>
          </cell>
          <cell r="AJ809" t="str">
            <v/>
          </cell>
          <cell r="AL809" t="str">
            <v/>
          </cell>
          <cell r="AM809" t="str">
            <v/>
          </cell>
          <cell r="AP809" t="str">
            <v/>
          </cell>
          <cell r="AQ809" t="str">
            <v/>
          </cell>
          <cell r="AT809" t="str">
            <v/>
          </cell>
          <cell r="AV809" t="str">
            <v>38-HBR-25-287</v>
          </cell>
          <cell r="AW809" t="str">
            <v/>
          </cell>
          <cell r="AX809">
            <v>45964.375</v>
          </cell>
          <cell r="AZ809" t="str">
            <v/>
          </cell>
          <cell r="BA809">
            <v>45964.375</v>
          </cell>
        </row>
        <row r="810">
          <cell r="C810" t="str">
            <v>KAY5+6</v>
          </cell>
          <cell r="D810" t="str">
            <v>3879(8)</v>
          </cell>
          <cell r="E810" t="str">
            <v>RA</v>
          </cell>
          <cell r="F810">
            <v>141113</v>
          </cell>
          <cell r="G810" t="str">
            <v>BOZ-KAY5+6-FF-797</v>
          </cell>
          <cell r="H810">
            <v>45957.291666666701</v>
          </cell>
          <cell r="I810" t="str">
            <v>Hat/Line</v>
          </cell>
          <cell r="J810" t="str">
            <v>Müşteri</v>
          </cell>
          <cell r="L810" t="str">
            <v>PA/PIS/CCTV</v>
          </cell>
          <cell r="M810" t="str">
            <v>ARAÇ İÇERİSİNDEKİ EKRANLAR ÇALIŞMIYOR</v>
          </cell>
          <cell r="N810" t="str">
            <v>CİHAZ SÜREKLİ GÖRÜNTÜ KALİTESİ KISMINDA "UNKOWN" YAZIYOR BU SEBEPLE DİĞER EKRAN TRANSMİTTERLER 720 EKRAN KALİTESİNE GEÇİYOR VE ÇALIŞMIYOR CİHAZ DEĞİŞİMİ YAPILDI SORUN GİDERİLDİ</v>
          </cell>
          <cell r="P810" t="str">
            <v>D-Arıza değil</v>
          </cell>
          <cell r="Q810" t="str">
            <v>B(Servisten çekmeye etki eden arıza)</v>
          </cell>
          <cell r="R810" t="str">
            <v>N.A(Yaralanma yok)</v>
          </cell>
          <cell r="S810" t="str">
            <v>(III) Farklı Araçlarda Tekrarlayan Arıza</v>
          </cell>
          <cell r="U810" t="str">
            <v>Tedarikçi</v>
          </cell>
          <cell r="V810" t="str">
            <v>ATAK ULAŞIM SAN.TİC.LTD.ŞTİ.</v>
          </cell>
          <cell r="W810" t="str">
            <v/>
          </cell>
          <cell r="X810" t="str">
            <v>ATAK ULAŞIM SAN.TİC.LTD.ŞTİ.</v>
          </cell>
          <cell r="AD810" t="str">
            <v>Ekipman yenisi ile değiştirildi</v>
          </cell>
          <cell r="AE810">
            <v>45957.291666666701</v>
          </cell>
          <cell r="AG810" t="str">
            <v>ATAK ULAŞIM SAN.TİC.LTD.ŞTİ.</v>
          </cell>
          <cell r="AH810" t="str">
            <v>EKRAN TRANSMİTTER</v>
          </cell>
          <cell r="AI810" t="str">
            <v>E110-7516</v>
          </cell>
          <cell r="AJ810" t="str">
            <v/>
          </cell>
          <cell r="AL810" t="str">
            <v/>
          </cell>
          <cell r="AM810" t="str">
            <v/>
          </cell>
          <cell r="AP810" t="str">
            <v/>
          </cell>
          <cell r="AQ810" t="str">
            <v/>
          </cell>
          <cell r="AT810" t="str">
            <v/>
          </cell>
          <cell r="AV810" t="str">
            <v>38-HBR-25-288</v>
          </cell>
          <cell r="AW810" t="str">
            <v/>
          </cell>
          <cell r="AX810" t="str">
            <v/>
          </cell>
          <cell r="AZ810" t="str">
            <v/>
          </cell>
          <cell r="BA810">
            <v>45957.416666666701</v>
          </cell>
        </row>
        <row r="811">
          <cell r="C811" t="str">
            <v>KAY5+6</v>
          </cell>
          <cell r="D811" t="str">
            <v>3876(5)</v>
          </cell>
          <cell r="E811" t="str">
            <v>MA</v>
          </cell>
          <cell r="F811">
            <v>182118</v>
          </cell>
          <cell r="G811" t="str">
            <v>BOZ-KAY5+6-FF-798</v>
          </cell>
          <cell r="H811">
            <v>45960.208333333299</v>
          </cell>
          <cell r="I811" t="str">
            <v>Hat/Line</v>
          </cell>
          <cell r="J811" t="str">
            <v>Müşteri</v>
          </cell>
          <cell r="L811" t="str">
            <v>Korna</v>
          </cell>
          <cell r="M811" t="str">
            <v>Korna az ses çıkartıyor şikayeti ile geldi.</v>
          </cell>
          <cell r="N811" t="str">
            <v>Kontrol edildi, korna hava kaçırıyordu değişim yapıldı.</v>
          </cell>
          <cell r="P811" t="str">
            <v>D-Arıza değil</v>
          </cell>
          <cell r="Q811" t="str">
            <v>B(Servisten çekmeye etki eden arıza)</v>
          </cell>
          <cell r="R811" t="str">
            <v>N.A(Yaralanma yok)</v>
          </cell>
          <cell r="S811" t="str">
            <v>(III) Farklı Araçlarda Tekrarlayan Arıza</v>
          </cell>
          <cell r="U811" t="str">
            <v>Tedarikçi</v>
          </cell>
          <cell r="V811" t="str">
            <v>FATİH OTOMOTIV SAN TIC LTD STI</v>
          </cell>
          <cell r="W811" t="str">
            <v>Evet</v>
          </cell>
          <cell r="X811" t="str">
            <v>FATİH OTOMOTIV SAN TIC LTD STI</v>
          </cell>
          <cell r="AD811" t="str">
            <v>Ekipman yenisi ile değiştirildi</v>
          </cell>
          <cell r="AE811">
            <v>45959.25</v>
          </cell>
          <cell r="AG811" t="str">
            <v/>
          </cell>
          <cell r="AH811" t="str">
            <v/>
          </cell>
          <cell r="AI811" t="str">
            <v/>
          </cell>
          <cell r="AJ811" t="str">
            <v/>
          </cell>
          <cell r="AL811" t="str">
            <v/>
          </cell>
          <cell r="AM811" t="str">
            <v/>
          </cell>
          <cell r="AP811" t="str">
            <v/>
          </cell>
          <cell r="AQ811" t="str">
            <v/>
          </cell>
          <cell r="AT811" t="str">
            <v/>
          </cell>
          <cell r="AV811" t="str">
            <v>38-HBR-25-286</v>
          </cell>
          <cell r="AW811" t="str">
            <v/>
          </cell>
          <cell r="AX811" t="str">
            <v/>
          </cell>
          <cell r="AZ811">
            <v>2</v>
          </cell>
          <cell r="BA811">
            <v>45960.416666666701</v>
          </cell>
        </row>
        <row r="812">
          <cell r="C812" t="str">
            <v>KAY5+6</v>
          </cell>
          <cell r="D812" t="str">
            <v>3875(4)</v>
          </cell>
          <cell r="E812" t="str">
            <v>MB</v>
          </cell>
          <cell r="F812">
            <v>142522</v>
          </cell>
          <cell r="G812" t="str">
            <v>BOZ-KAY5+6-FF-799</v>
          </cell>
          <cell r="H812">
            <v>45957.208333333299</v>
          </cell>
          <cell r="I812" t="str">
            <v>Hat/Line</v>
          </cell>
          <cell r="J812" t="str">
            <v>Müşteri</v>
          </cell>
          <cell r="L812" t="str">
            <v>PA/PIS/CCTV</v>
          </cell>
          <cell r="M812" t="str">
            <v>Kapı üstü ekranlarda reklam dönüyor. Kabin arkası ekranlar çalışmıyor.</v>
          </cell>
          <cell r="N812" t="str">
            <v>Görsel Yön. pc resetlendi. Sorun giderildi.</v>
          </cell>
          <cell r="P812" t="str">
            <v>D-Arıza değil</v>
          </cell>
          <cell r="Q812" t="str">
            <v>B(Servisten çekmeye etki eden arıza)</v>
          </cell>
          <cell r="R812" t="str">
            <v>N.A(Yaralanma yok)</v>
          </cell>
          <cell r="S812" t="str">
            <v>(III) Farklı Araçlarda Tekrarlayan Arıza</v>
          </cell>
          <cell r="U812" t="str">
            <v>Tedarikçi</v>
          </cell>
          <cell r="V812" t="str">
            <v>ATAK ULAŞIM SAN.TİC.LTD.ŞTİ.</v>
          </cell>
          <cell r="W812" t="str">
            <v>Evet</v>
          </cell>
          <cell r="X812" t="str">
            <v>ATAK ULAŞIM SAN.TİC.LTD.ŞTİ.</v>
          </cell>
          <cell r="AD812" t="str">
            <v>*Reset edildi</v>
          </cell>
          <cell r="AE812">
            <v>45956.25</v>
          </cell>
          <cell r="AG812" t="str">
            <v/>
          </cell>
          <cell r="AH812" t="str">
            <v/>
          </cell>
          <cell r="AI812" t="str">
            <v/>
          </cell>
          <cell r="AJ812" t="str">
            <v/>
          </cell>
          <cell r="AL812" t="str">
            <v/>
          </cell>
          <cell r="AM812" t="str">
            <v/>
          </cell>
          <cell r="AP812" t="str">
            <v/>
          </cell>
          <cell r="AQ812" t="str">
            <v/>
          </cell>
          <cell r="AT812" t="str">
            <v/>
          </cell>
          <cell r="AV812" t="str">
            <v/>
          </cell>
          <cell r="AW812" t="str">
            <v/>
          </cell>
          <cell r="AX812" t="str">
            <v/>
          </cell>
          <cell r="AZ812">
            <v>2</v>
          </cell>
          <cell r="BA812">
            <v>45957.291666666701</v>
          </cell>
        </row>
        <row r="813">
          <cell r="C813" t="str">
            <v>KAY5+6</v>
          </cell>
          <cell r="D813" t="str">
            <v>3882(11)</v>
          </cell>
          <cell r="E813" t="str">
            <v>MA</v>
          </cell>
          <cell r="F813">
            <v>124491</v>
          </cell>
          <cell r="G813" t="str">
            <v>BOZ-KAY5+6-FF-800</v>
          </cell>
          <cell r="H813">
            <v>45956.208333333299</v>
          </cell>
          <cell r="I813" t="str">
            <v>Hat/Line</v>
          </cell>
          <cell r="J813" t="str">
            <v>Müşteri</v>
          </cell>
          <cell r="L813" t="str">
            <v>HVAC Sürücü</v>
          </cell>
          <cell r="M813" t="str">
            <v>Aracın tüm kapıları kırmızı harekete geçince normale dönüyor ve ca kabin kliması ayarlanamıyor, ayarlanılan ayarda kalmıyor. rastgele açılıp kapanıyor.</v>
          </cell>
          <cell r="N813" t="str">
            <v>CPU arızalıydı. Değişim yapıldı.</v>
          </cell>
          <cell r="P813" t="str">
            <v>A-Sürüşü engeller</v>
          </cell>
          <cell r="Q813" t="str">
            <v>B(Servisten çekmeye etki eden arıza)</v>
          </cell>
          <cell r="R813" t="str">
            <v>N.A(Yaralanma yok)</v>
          </cell>
          <cell r="S813" t="str">
            <v>(II) Aynı Araçta Tekrarlayan Arıza</v>
          </cell>
          <cell r="U813" t="str">
            <v>Tedarikçi</v>
          </cell>
          <cell r="V813" t="str">
            <v>MEDCOM SP. Z O.O.</v>
          </cell>
          <cell r="W813" t="str">
            <v>Evet</v>
          </cell>
          <cell r="X813" t="str">
            <v>MEDCOM SP. Z O.O.</v>
          </cell>
          <cell r="AD813" t="str">
            <v>Ekipman yenisi ile değiştirildi</v>
          </cell>
          <cell r="AE813">
            <v>45955.25</v>
          </cell>
          <cell r="AG813" t="str">
            <v/>
          </cell>
          <cell r="AH813" t="str">
            <v/>
          </cell>
          <cell r="AI813" t="str">
            <v/>
          </cell>
          <cell r="AJ813" t="str">
            <v/>
          </cell>
          <cell r="AL813" t="str">
            <v/>
          </cell>
          <cell r="AM813" t="str">
            <v/>
          </cell>
          <cell r="AP813" t="str">
            <v/>
          </cell>
          <cell r="AQ813" t="str">
            <v/>
          </cell>
          <cell r="AT813" t="str">
            <v/>
          </cell>
          <cell r="AV813" t="str">
            <v/>
          </cell>
          <cell r="AW813" t="str">
            <v/>
          </cell>
          <cell r="AX813" t="str">
            <v/>
          </cell>
          <cell r="AZ813">
            <v>2</v>
          </cell>
          <cell r="BA813">
            <v>45956.375</v>
          </cell>
        </row>
        <row r="814">
          <cell r="C814" t="str">
            <v>KAY5+6</v>
          </cell>
          <cell r="D814" t="str">
            <v>3878(7)</v>
          </cell>
          <cell r="E814" t="str">
            <v>RB</v>
          </cell>
          <cell r="F814">
            <v>168604</v>
          </cell>
          <cell r="G814" t="str">
            <v>BOZ-KAY5+6-FF-801</v>
          </cell>
          <cell r="H814">
            <v>45957.208333333299</v>
          </cell>
          <cell r="I814" t="str">
            <v>Hat/Line</v>
          </cell>
          <cell r="J814" t="str">
            <v>Müşteri</v>
          </cell>
          <cell r="L814" t="str">
            <v>HVAC Yolcu</v>
          </cell>
          <cell r="M814" t="str">
            <v>yolcu bölümü sıcak</v>
          </cell>
          <cell r="N814" t="str">
            <v>Kontrol edildi. Sorun görülmedi.</v>
          </cell>
          <cell r="P814" t="str">
            <v>D-Arıza değil</v>
          </cell>
          <cell r="Q814" t="str">
            <v>B(Servisten çekmeye etki eden arıza)</v>
          </cell>
          <cell r="R814" t="str">
            <v>N.A(Yaralanma yok)</v>
          </cell>
          <cell r="S814" t="str">
            <v>(III) Farklı Araçlarda Tekrarlayan Arıza</v>
          </cell>
          <cell r="U814" t="str">
            <v>Tedarikçi</v>
          </cell>
          <cell r="V814" t="str">
            <v>ELTESAN ELEKTRO MEKANİK SOĞUTMA SAN</v>
          </cell>
          <cell r="W814" t="str">
            <v>Evet</v>
          </cell>
          <cell r="X814" t="str">
            <v>ELTESAN ELEKTRO MEKANİK SOĞUTMA SAN</v>
          </cell>
          <cell r="AD814" t="str">
            <v>*Reset edildi</v>
          </cell>
          <cell r="AE814">
            <v>45956.229166666701</v>
          </cell>
          <cell r="AG814" t="str">
            <v/>
          </cell>
          <cell r="AH814" t="str">
            <v/>
          </cell>
          <cell r="AI814" t="str">
            <v/>
          </cell>
          <cell r="AJ814" t="str">
            <v/>
          </cell>
          <cell r="AL814" t="str">
            <v/>
          </cell>
          <cell r="AM814" t="str">
            <v/>
          </cell>
          <cell r="AP814" t="str">
            <v/>
          </cell>
          <cell r="AQ814" t="str">
            <v/>
          </cell>
          <cell r="AT814" t="str">
            <v/>
          </cell>
          <cell r="AV814" t="str">
            <v/>
          </cell>
          <cell r="AW814" t="str">
            <v/>
          </cell>
          <cell r="AX814" t="str">
            <v/>
          </cell>
          <cell r="AZ814">
            <v>2</v>
          </cell>
          <cell r="BA814">
            <v>45957.291666666701</v>
          </cell>
        </row>
        <row r="815">
          <cell r="C815" t="str">
            <v>KAY5+6</v>
          </cell>
          <cell r="D815" t="str">
            <v>3876(5)</v>
          </cell>
          <cell r="E815" t="str">
            <v>RB</v>
          </cell>
          <cell r="F815">
            <v>182118</v>
          </cell>
          <cell r="G815" t="str">
            <v>BOZ-KAY5+6-FF-802</v>
          </cell>
          <cell r="H815">
            <v>45957.208333333299</v>
          </cell>
          <cell r="I815" t="str">
            <v>Hat/Line</v>
          </cell>
          <cell r="J815" t="str">
            <v>Müşteri</v>
          </cell>
          <cell r="L815" t="str">
            <v>HVAC Yolcu</v>
          </cell>
          <cell r="M815" t="str">
            <v>Yolcu bölümü sıcak</v>
          </cell>
          <cell r="N815" t="str">
            <v>Kontrol edildi sorun görülmedi.</v>
          </cell>
          <cell r="P815" t="str">
            <v>D-Arıza değil</v>
          </cell>
          <cell r="Q815" t="str">
            <v>B(Servisten çekmeye etki eden arıza)</v>
          </cell>
          <cell r="R815" t="str">
            <v>N.A(Yaralanma yok)</v>
          </cell>
          <cell r="S815" t="str">
            <v>(III) Farklı Araçlarda Tekrarlayan Arıza</v>
          </cell>
          <cell r="U815" t="str">
            <v>Tedarikçi</v>
          </cell>
          <cell r="V815" t="str">
            <v>ELTESAN ELEKTRO MEKANİK SOĞUTMA SAN</v>
          </cell>
          <cell r="W815" t="str">
            <v>Evet</v>
          </cell>
          <cell r="X815" t="str">
            <v>ELTESAN ELEKTRO MEKANİK SOĞUTMA SAN</v>
          </cell>
          <cell r="AD815" t="str">
            <v>*Bir çalışma yapılmadı</v>
          </cell>
          <cell r="AE815">
            <v>45956.229166666701</v>
          </cell>
          <cell r="AG815" t="str">
            <v/>
          </cell>
          <cell r="AH815" t="str">
            <v/>
          </cell>
          <cell r="AI815" t="str">
            <v/>
          </cell>
          <cell r="AJ815" t="str">
            <v/>
          </cell>
          <cell r="AL815" t="str">
            <v/>
          </cell>
          <cell r="AM815" t="str">
            <v/>
          </cell>
          <cell r="AP815" t="str">
            <v/>
          </cell>
          <cell r="AQ815" t="str">
            <v/>
          </cell>
          <cell r="AT815" t="str">
            <v/>
          </cell>
          <cell r="AV815" t="str">
            <v/>
          </cell>
          <cell r="AW815" t="str">
            <v/>
          </cell>
          <cell r="AX815" t="str">
            <v/>
          </cell>
          <cell r="AZ815">
            <v>2</v>
          </cell>
          <cell r="BA815">
            <v>45957.291666666701</v>
          </cell>
        </row>
        <row r="816">
          <cell r="C816" t="str">
            <v>KAY5+6</v>
          </cell>
          <cell r="D816" t="str">
            <v>3875(4)</v>
          </cell>
          <cell r="E816" t="str">
            <v>MA</v>
          </cell>
          <cell r="F816">
            <v>139264</v>
          </cell>
          <cell r="G816" t="str">
            <v>BOZ-KAY5+6-FF-803</v>
          </cell>
          <cell r="H816">
            <v>45942.208333333299</v>
          </cell>
          <cell r="I816" t="str">
            <v>Hat/Line</v>
          </cell>
          <cell r="J816" t="str">
            <v>Müşteri</v>
          </cell>
          <cell r="L816" t="str">
            <v>HVAC Yolcu</v>
          </cell>
          <cell r="M816" t="str">
            <v>Gürültülü çalışıyor. soğuk üflüyor.</v>
          </cell>
          <cell r="N816" t="str">
            <v>Kontrol edildi. Sorun görülmedi.</v>
          </cell>
          <cell r="P816" t="str">
            <v>D-Arıza değil</v>
          </cell>
          <cell r="Q816" t="str">
            <v>B(Servisten çekmeye etki eden arıza)</v>
          </cell>
          <cell r="R816" t="str">
            <v>N.A(Yaralanma yok)</v>
          </cell>
          <cell r="S816" t="str">
            <v>(III) Farklı Araçlarda Tekrarlayan Arıza</v>
          </cell>
          <cell r="U816" t="str">
            <v>Tedarikçi</v>
          </cell>
          <cell r="V816" t="str">
            <v>ELTESAN ELEKTRO MEKANİK SOĞUTMA SAN</v>
          </cell>
          <cell r="W816" t="str">
            <v>Evet</v>
          </cell>
          <cell r="X816" t="str">
            <v>ELTESAN ELEKTRO MEKANİK SOĞUTMA SAN</v>
          </cell>
          <cell r="AD816" t="str">
            <v>*Bir çalışma yapılmadı</v>
          </cell>
          <cell r="AE816">
            <v>45941.25</v>
          </cell>
          <cell r="AG816" t="str">
            <v/>
          </cell>
          <cell r="AH816" t="str">
            <v/>
          </cell>
          <cell r="AI816" t="str">
            <v/>
          </cell>
          <cell r="AJ816" t="str">
            <v/>
          </cell>
          <cell r="AL816" t="str">
            <v/>
          </cell>
          <cell r="AM816" t="str">
            <v/>
          </cell>
          <cell r="AP816" t="str">
            <v/>
          </cell>
          <cell r="AQ816" t="str">
            <v/>
          </cell>
          <cell r="AT816" t="str">
            <v/>
          </cell>
          <cell r="AV816" t="str">
            <v/>
          </cell>
          <cell r="AW816" t="str">
            <v/>
          </cell>
          <cell r="AX816" t="str">
            <v/>
          </cell>
          <cell r="AZ816">
            <v>2</v>
          </cell>
          <cell r="BA816">
            <v>45942.291666666701</v>
          </cell>
        </row>
        <row r="817">
          <cell r="C817" t="str">
            <v>KAY5+6</v>
          </cell>
          <cell r="D817" t="str">
            <v>3881(10)</v>
          </cell>
          <cell r="E817" t="str">
            <v>RB</v>
          </cell>
          <cell r="F817">
            <v>117561</v>
          </cell>
          <cell r="G817" t="str">
            <v>BOZ-KAY5+6-FF-804</v>
          </cell>
          <cell r="H817">
            <v>45929.318749999999</v>
          </cell>
          <cell r="I817" t="str">
            <v>Hat/Line</v>
          </cell>
          <cell r="J817" t="str">
            <v>Müşteri</v>
          </cell>
          <cell r="L817" t="str">
            <v>HVAC Yolcu</v>
          </cell>
          <cell r="M817" t="str">
            <v>Yolcu bölümü soğuk</v>
          </cell>
          <cell r="N817" t="str">
            <v>Kontrol edildi araç içi normal</v>
          </cell>
          <cell r="P817" t="str">
            <v>D-Arıza değil</v>
          </cell>
          <cell r="Q817" t="str">
            <v>B(Servisten çekmeye etki eden arıza)</v>
          </cell>
          <cell r="R817" t="str">
            <v>N.A(Yaralanma yok)</v>
          </cell>
          <cell r="S817" t="str">
            <v>(III) Farklı Araçlarda Tekrarlayan Arıza</v>
          </cell>
          <cell r="U817" t="str">
            <v>Tedarikçi</v>
          </cell>
          <cell r="V817" t="str">
            <v>ELTESAN ELEKTRO MEKANİK SOĞUTMA SAN</v>
          </cell>
          <cell r="W817" t="str">
            <v>Evet</v>
          </cell>
          <cell r="X817" t="str">
            <v>ELTESAN ELEKTRO MEKANİK SOĞUTMA SAN</v>
          </cell>
          <cell r="AD817" t="str">
            <v>*Bir çalışma yapılmadı</v>
          </cell>
          <cell r="AE817">
            <v>45928.333333333299</v>
          </cell>
          <cell r="AG817" t="str">
            <v/>
          </cell>
          <cell r="AH817" t="str">
            <v/>
          </cell>
          <cell r="AI817" t="str">
            <v/>
          </cell>
          <cell r="AJ817" t="str">
            <v/>
          </cell>
          <cell r="AL817" t="str">
            <v/>
          </cell>
          <cell r="AM817" t="str">
            <v/>
          </cell>
          <cell r="AP817" t="str">
            <v/>
          </cell>
          <cell r="AQ817" t="str">
            <v/>
          </cell>
          <cell r="AT817" t="str">
            <v/>
          </cell>
          <cell r="AV817" t="str">
            <v/>
          </cell>
          <cell r="AW817" t="str">
            <v/>
          </cell>
          <cell r="AX817" t="str">
            <v/>
          </cell>
          <cell r="AZ817">
            <v>2</v>
          </cell>
          <cell r="BA817">
            <v>45929.375</v>
          </cell>
        </row>
        <row r="818">
          <cell r="C818" t="str">
            <v>KAY5+6</v>
          </cell>
          <cell r="D818" t="str">
            <v>3875(4)</v>
          </cell>
          <cell r="E818" t="str">
            <v>MB</v>
          </cell>
          <cell r="F818">
            <v>135380</v>
          </cell>
          <cell r="G818" t="str">
            <v>BOZ-KAY5+6-FF-805</v>
          </cell>
          <cell r="H818">
            <v>45930.329861111102</v>
          </cell>
          <cell r="I818" t="str">
            <v>Hat/Line</v>
          </cell>
          <cell r="J818" t="str">
            <v>Müşteri</v>
          </cell>
          <cell r="L818" t="str">
            <v>Silecek</v>
          </cell>
          <cell r="M818" t="str">
            <v>CB kabin silecek çalışmıyor.</v>
          </cell>
          <cell r="N818" t="str">
            <v>Silecek somunu gevşemiş sıkıldı.</v>
          </cell>
          <cell r="P818" t="str">
            <v>D-Arıza değil</v>
          </cell>
          <cell r="Q818" t="str">
            <v>B(Servisten çekmeye etki eden arıza)</v>
          </cell>
          <cell r="R818" t="str">
            <v>N.A(Yaralanma yok)</v>
          </cell>
          <cell r="S818" t="str">
            <v>(III) Farklı Araçlarda Tekrarlayan Arıza</v>
          </cell>
          <cell r="U818" t="str">
            <v>Tedarikçi</v>
          </cell>
          <cell r="V818" t="str">
            <v>DENİZLER OTOMOTİV SAN. VE TİC.LTD.Ş</v>
          </cell>
          <cell r="W818" t="str">
            <v>Evet</v>
          </cell>
          <cell r="X818" t="str">
            <v>DENİZLER OTOMOTİV SAN. VE TİC.LTD.Ş</v>
          </cell>
          <cell r="AD818" t="str">
            <v>Gevşek bağlantı vidaları sıkıldı</v>
          </cell>
          <cell r="AE818">
            <v>45929.333333333299</v>
          </cell>
          <cell r="AG818" t="str">
            <v/>
          </cell>
          <cell r="AH818" t="str">
            <v/>
          </cell>
          <cell r="AI818" t="str">
            <v/>
          </cell>
          <cell r="AJ818" t="str">
            <v/>
          </cell>
          <cell r="AL818" t="str">
            <v/>
          </cell>
          <cell r="AM818" t="str">
            <v/>
          </cell>
          <cell r="AP818" t="str">
            <v/>
          </cell>
          <cell r="AQ818" t="str">
            <v/>
          </cell>
          <cell r="AT818" t="str">
            <v/>
          </cell>
          <cell r="AV818" t="str">
            <v/>
          </cell>
          <cell r="AW818" t="str">
            <v/>
          </cell>
          <cell r="AX818" t="str">
            <v/>
          </cell>
          <cell r="AZ818">
            <v>2</v>
          </cell>
          <cell r="BA818">
            <v>45930.375</v>
          </cell>
        </row>
        <row r="819">
          <cell r="C819" t="str">
            <v>KAY5+6</v>
          </cell>
          <cell r="D819" t="str">
            <v>3881(10)</v>
          </cell>
          <cell r="E819" t="str">
            <v>MB</v>
          </cell>
          <cell r="F819">
            <v>123248</v>
          </cell>
          <cell r="G819" t="str">
            <v>BOZ-KAY5+6-FF-806</v>
          </cell>
          <cell r="H819">
            <v>45945.208333333299</v>
          </cell>
          <cell r="I819" t="str">
            <v>Hat/Line</v>
          </cell>
          <cell r="J819" t="str">
            <v>Müşteri</v>
          </cell>
          <cell r="L819" t="str">
            <v>Aydınlatma İç</v>
          </cell>
          <cell r="M819" t="str">
            <v>12numaralı kapı spotu yanmıyor</v>
          </cell>
          <cell r="N819" t="str">
            <v>Spot değiştirildi.</v>
          </cell>
          <cell r="P819" t="str">
            <v>D-Arıza değil</v>
          </cell>
          <cell r="Q819" t="str">
            <v>B(Servisten çekmeye etki eden arıza)</v>
          </cell>
          <cell r="R819" t="str">
            <v>N.A(Yaralanma yok)</v>
          </cell>
          <cell r="S819" t="str">
            <v>(III) Farklı Araçlarda Tekrarlayan Arıza</v>
          </cell>
          <cell r="U819" t="str">
            <v>Tedarikçi</v>
          </cell>
          <cell r="V819" t="str">
            <v>ERA ELEKTRONIK SANAYİ VE TİCARET A.</v>
          </cell>
          <cell r="W819" t="str">
            <v>Evet</v>
          </cell>
          <cell r="X819" t="str">
            <v>ERA ELEKTRONIK SANAYİ VE TİCARET A.</v>
          </cell>
          <cell r="AD819" t="str">
            <v>Ekipman yenisi ile değiştirildi</v>
          </cell>
          <cell r="AE819">
            <v>45944.25</v>
          </cell>
          <cell r="AG819" t="str">
            <v/>
          </cell>
          <cell r="AH819" t="str">
            <v/>
          </cell>
          <cell r="AI819" t="str">
            <v/>
          </cell>
          <cell r="AJ819" t="str">
            <v/>
          </cell>
          <cell r="AL819" t="str">
            <v/>
          </cell>
          <cell r="AM819" t="str">
            <v/>
          </cell>
          <cell r="AP819" t="str">
            <v/>
          </cell>
          <cell r="AQ819" t="str">
            <v/>
          </cell>
          <cell r="AT819" t="str">
            <v/>
          </cell>
          <cell r="AV819" t="str">
            <v/>
          </cell>
          <cell r="AW819" t="str">
            <v/>
          </cell>
          <cell r="AX819" t="str">
            <v/>
          </cell>
          <cell r="AZ819">
            <v>2</v>
          </cell>
          <cell r="BA819">
            <v>45945.333333333299</v>
          </cell>
        </row>
        <row r="820">
          <cell r="C820" t="str">
            <v>KAY5+6</v>
          </cell>
          <cell r="D820" t="str">
            <v>3877(6)</v>
          </cell>
          <cell r="E820" t="str">
            <v>MB</v>
          </cell>
          <cell r="F820">
            <v>124038</v>
          </cell>
          <cell r="G820" t="str">
            <v>BOZ-KAY5+6-FF-807</v>
          </cell>
          <cell r="H820">
            <v>45927.144444444399</v>
          </cell>
          <cell r="I820" t="str">
            <v>Hat/Line</v>
          </cell>
          <cell r="J820" t="str">
            <v>Müşteri</v>
          </cell>
          <cell r="L820" t="str">
            <v>Fren</v>
          </cell>
          <cell r="M820" t="str">
            <v>MB bölümü FB09 fren arızası verdi. Fren reset yapılarak araç hareket ettirildi.</v>
          </cell>
          <cell r="N820" t="str">
            <v>Aracın HPU değişimi yapıldı.</v>
          </cell>
          <cell r="P820" t="str">
            <v>A-Sürüşü engeller</v>
          </cell>
          <cell r="Q820" t="str">
            <v>A(Hareket etmeyi engelleyen arıza)</v>
          </cell>
          <cell r="R820" t="str">
            <v>N.A(Yaralanma yok)</v>
          </cell>
          <cell r="S820" t="str">
            <v>(III) Farklı Araçlarda Tekrarlayan Arıza</v>
          </cell>
          <cell r="U820" t="str">
            <v>Tedarikçi</v>
          </cell>
          <cell r="V820" t="str">
            <v>HANNING &amp; KAHL GMBH &amp; CO.KG</v>
          </cell>
          <cell r="W820" t="str">
            <v>Evet</v>
          </cell>
          <cell r="X820" t="str">
            <v>HANNING &amp; KAHL GMBH &amp; CO.KG</v>
          </cell>
          <cell r="AD820" t="str">
            <v>Ekipman yenisi ile değiştirildi</v>
          </cell>
          <cell r="AE820">
            <v>45926.208333333299</v>
          </cell>
          <cell r="AG820" t="str">
            <v/>
          </cell>
          <cell r="AH820" t="str">
            <v/>
          </cell>
          <cell r="AI820" t="str">
            <v/>
          </cell>
          <cell r="AJ820" t="str">
            <v/>
          </cell>
          <cell r="AL820" t="str">
            <v/>
          </cell>
          <cell r="AM820" t="str">
            <v/>
          </cell>
          <cell r="AP820" t="str">
            <v/>
          </cell>
          <cell r="AQ820" t="str">
            <v/>
          </cell>
          <cell r="AT820" t="str">
            <v/>
          </cell>
          <cell r="AV820" t="str">
            <v/>
          </cell>
          <cell r="AW820" t="str">
            <v/>
          </cell>
          <cell r="AX820" t="str">
            <v/>
          </cell>
          <cell r="AZ820">
            <v>2</v>
          </cell>
          <cell r="BA820">
            <v>45927.5</v>
          </cell>
        </row>
        <row r="821">
          <cell r="C821" t="str">
            <v>KAY5+6</v>
          </cell>
          <cell r="D821" t="str">
            <v>3881(10)</v>
          </cell>
          <cell r="E821" t="str">
            <v>RB</v>
          </cell>
          <cell r="F821">
            <v>119396</v>
          </cell>
          <cell r="G821" t="str">
            <v>BOZ-KAY5+6-FF-808</v>
          </cell>
          <cell r="H821">
            <v>45929.302083333299</v>
          </cell>
          <cell r="I821" t="str">
            <v>Hat/Line</v>
          </cell>
          <cell r="J821" t="str">
            <v>Müşteri</v>
          </cell>
          <cell r="L821" t="str">
            <v>PA/PIS/CCTV</v>
          </cell>
          <cell r="M821" t="str">
            <v>24.09.2025 tarihinde gerçekleştirilen saha denetiminde saat 15:03 te 3881 nolu aracın teknoparktan cemilbaba yönünde iken kapı üstü ağ harita ekranının donmuş olarak yanlış bilgi verdiği tespit edilmiştir.</v>
          </cell>
          <cell r="N821" t="str">
            <v>GYP resetlendi.</v>
          </cell>
          <cell r="P821" t="str">
            <v>D-Arıza değil</v>
          </cell>
          <cell r="Q821" t="str">
            <v>B(Servisten çekmeye etki eden arıza)</v>
          </cell>
          <cell r="R821" t="str">
            <v>N.A(Yaralanma yok)</v>
          </cell>
          <cell r="S821" t="str">
            <v>(III) Farklı Araçlarda Tekrarlayan Arıza</v>
          </cell>
          <cell r="U821" t="str">
            <v>Tedarikçi</v>
          </cell>
          <cell r="V821" t="str">
            <v>ATAK ULAŞIM SAN.TİC.LTD.ŞTİ.</v>
          </cell>
          <cell r="W821" t="str">
            <v>Evet</v>
          </cell>
          <cell r="X821" t="str">
            <v>ATAK ULAŞIM SAN.TİC.LTD.ŞTİ.</v>
          </cell>
          <cell r="AD821" t="str">
            <v>*Reset edildi</v>
          </cell>
          <cell r="AE821">
            <v>45928.3125</v>
          </cell>
          <cell r="AG821" t="str">
            <v/>
          </cell>
          <cell r="AH821" t="str">
            <v/>
          </cell>
          <cell r="AI821" t="str">
            <v/>
          </cell>
          <cell r="AJ821" t="str">
            <v/>
          </cell>
          <cell r="AL821" t="str">
            <v/>
          </cell>
          <cell r="AM821" t="str">
            <v/>
          </cell>
          <cell r="AP821" t="str">
            <v/>
          </cell>
          <cell r="AQ821" t="str">
            <v/>
          </cell>
          <cell r="AT821" t="str">
            <v/>
          </cell>
          <cell r="AV821" t="str">
            <v/>
          </cell>
          <cell r="AW821" t="str">
            <v/>
          </cell>
          <cell r="AX821" t="str">
            <v/>
          </cell>
          <cell r="AZ821">
            <v>2</v>
          </cell>
          <cell r="BA821">
            <v>45929.354166666701</v>
          </cell>
        </row>
        <row r="822">
          <cell r="C822" t="str">
            <v>KAY5+6</v>
          </cell>
          <cell r="D822" t="str">
            <v>3882(11)</v>
          </cell>
          <cell r="E822" t="str">
            <v>MB</v>
          </cell>
          <cell r="F822">
            <v>71058</v>
          </cell>
          <cell r="G822" t="str">
            <v>BOZ-KAY5+6-FF-809</v>
          </cell>
          <cell r="H822">
            <v>45744.208333333299</v>
          </cell>
          <cell r="I822" t="str">
            <v>Hat/Line</v>
          </cell>
          <cell r="J822" t="str">
            <v>Müşteri</v>
          </cell>
          <cell r="L822" t="str">
            <v>PA/PIS/CCTV</v>
          </cell>
          <cell r="M822" t="str">
            <v>24.03.2025 tarihinde yapılan saha denetiminde 3882 numaralı aracın saat 14:49 da kapı üstü ekranların çalışmadığı tespit edilmiştir.</v>
          </cell>
          <cell r="N822" t="str">
            <v>Kapı üstü ekranlara güncel videolar eklendi. Cihaz resetlendi. Çalışıyor.</v>
          </cell>
          <cell r="P822" t="str">
            <v>D-Arıza değil</v>
          </cell>
          <cell r="Q822" t="str">
            <v>B(Servisten çekmeye etki eden arıza)</v>
          </cell>
          <cell r="R822" t="str">
            <v>N.A(Yaralanma yok)</v>
          </cell>
          <cell r="S822" t="str">
            <v>(III) Farklı Araçlarda Tekrarlayan Arıza</v>
          </cell>
          <cell r="U822" t="str">
            <v>Tedarikçi</v>
          </cell>
          <cell r="V822" t="str">
            <v>ATAK ULAŞIM SAN.TİC.LTD.ŞTİ.</v>
          </cell>
          <cell r="W822" t="str">
            <v>Evet</v>
          </cell>
          <cell r="X822" t="str">
            <v>ATAK ULAŞIM SAN.TİC.LTD.ŞTİ.</v>
          </cell>
          <cell r="AD822" t="str">
            <v>*Reset edildi</v>
          </cell>
          <cell r="AE822">
            <v>45743.25</v>
          </cell>
          <cell r="AG822" t="str">
            <v/>
          </cell>
          <cell r="AH822" t="str">
            <v/>
          </cell>
          <cell r="AI822" t="str">
            <v/>
          </cell>
          <cell r="AJ822" t="str">
            <v/>
          </cell>
          <cell r="AL822" t="str">
            <v/>
          </cell>
          <cell r="AM822" t="str">
            <v/>
          </cell>
          <cell r="AP822" t="str">
            <v/>
          </cell>
          <cell r="AQ822" t="str">
            <v/>
          </cell>
          <cell r="AT822" t="str">
            <v/>
          </cell>
          <cell r="AV822" t="str">
            <v/>
          </cell>
          <cell r="AW822" t="str">
            <v/>
          </cell>
          <cell r="AX822" t="str">
            <v/>
          </cell>
          <cell r="AZ822">
            <v>2</v>
          </cell>
          <cell r="BA822">
            <v>45744.333333333299</v>
          </cell>
        </row>
        <row r="823">
          <cell r="C823" t="str">
            <v>KAY5+6</v>
          </cell>
          <cell r="D823" t="str">
            <v>3882(11)</v>
          </cell>
          <cell r="E823" t="str">
            <v>MA</v>
          </cell>
          <cell r="F823">
            <v>35093</v>
          </cell>
          <cell r="G823" t="str">
            <v>BOZ-KAY5+6-FF-810</v>
          </cell>
          <cell r="H823">
            <v>45598.208333333299</v>
          </cell>
          <cell r="I823" t="str">
            <v>Hat/Line</v>
          </cell>
          <cell r="J823" t="str">
            <v>Müşteri</v>
          </cell>
          <cell r="L823" t="str">
            <v>HVAC Sürücü</v>
          </cell>
          <cell r="M823" t="str">
            <v>CA kabin klima soğuk üflüyor.</v>
          </cell>
          <cell r="N823" t="str">
            <v>HVAC sistemi ısıtma yapmıyor denilmiş araç durduğu yerde ısıtma yapıyor. Hareket halinde kabin içerisi soğuk durumda SSH ekinine bilgi verildi.</v>
          </cell>
          <cell r="P823" t="str">
            <v>D-Arıza değil</v>
          </cell>
          <cell r="Q823" t="str">
            <v>B(Servisten çekmeye etki eden arıza)</v>
          </cell>
          <cell r="R823" t="str">
            <v>N.A(Yaralanma yok)</v>
          </cell>
          <cell r="S823" t="str">
            <v>(III) Farklı Araçlarda Tekrarlayan Arıza</v>
          </cell>
          <cell r="U823" t="str">
            <v>Tedarikçi</v>
          </cell>
          <cell r="V823" t="str">
            <v>ELTESAN ELEKTRO MEKANİK SOĞUTMA SAN</v>
          </cell>
          <cell r="W823" t="str">
            <v>Evet</v>
          </cell>
          <cell r="X823" t="str">
            <v>ELTESAN ELEKTRO MEKANİK SOĞUTMA SAN</v>
          </cell>
          <cell r="AD823" t="str">
            <v>*Reset edildi</v>
          </cell>
          <cell r="AE823">
            <v>45597.25</v>
          </cell>
          <cell r="AG823" t="str">
            <v/>
          </cell>
          <cell r="AH823" t="str">
            <v/>
          </cell>
          <cell r="AI823" t="str">
            <v/>
          </cell>
          <cell r="AJ823" t="str">
            <v/>
          </cell>
          <cell r="AL823" t="str">
            <v/>
          </cell>
          <cell r="AM823" t="str">
            <v/>
          </cell>
          <cell r="AP823" t="str">
            <v/>
          </cell>
          <cell r="AQ823" t="str">
            <v/>
          </cell>
          <cell r="AT823" t="str">
            <v/>
          </cell>
          <cell r="AV823" t="str">
            <v/>
          </cell>
          <cell r="AW823" t="str">
            <v/>
          </cell>
          <cell r="AX823" t="str">
            <v/>
          </cell>
          <cell r="AZ823">
            <v>2</v>
          </cell>
          <cell r="BA823">
            <v>45598.333333333299</v>
          </cell>
        </row>
        <row r="824">
          <cell r="C824" t="str">
            <v>KAY5+6</v>
          </cell>
          <cell r="D824" t="str">
            <v>3875(4)</v>
          </cell>
          <cell r="E824" t="str">
            <v>MB</v>
          </cell>
          <cell r="F824">
            <v>82049</v>
          </cell>
          <cell r="G824" t="str">
            <v>BOZ-KAY5+6-FF-811</v>
          </cell>
          <cell r="H824">
            <v>45640.208333333299</v>
          </cell>
          <cell r="I824" t="str">
            <v>Hat/Line</v>
          </cell>
          <cell r="J824" t="str">
            <v>Müşteri</v>
          </cell>
          <cell r="L824" t="str">
            <v>HVAC Yolcu</v>
          </cell>
          <cell r="M824" t="str">
            <v>CB kabin kliması çaışmıyor.</v>
          </cell>
          <cell r="N824" t="str">
            <v>APC'ler devre dışı kalmış resetlendi. Isıtma yapıyor. Durum Bekir Bey'e bildirildi SSH ekibine haber verecek.</v>
          </cell>
          <cell r="P824" t="str">
            <v>D-Arıza değil</v>
          </cell>
          <cell r="Q824" t="str">
            <v>B(Servisten çekmeye etki eden arıza)</v>
          </cell>
          <cell r="R824" t="str">
            <v>N.A(Yaralanma yok)</v>
          </cell>
          <cell r="S824" t="str">
            <v>(III) Farklı Araçlarda Tekrarlayan Arıza</v>
          </cell>
          <cell r="U824" t="str">
            <v>Tedarikçi</v>
          </cell>
          <cell r="V824" t="str">
            <v>ELTESAN ELEKTRO MEKANİK SOĞUTMA SAN</v>
          </cell>
          <cell r="W824" t="str">
            <v>Evet</v>
          </cell>
          <cell r="X824" t="str">
            <v>ELTESAN ELEKTRO MEKANİK SOĞUTMA SAN</v>
          </cell>
          <cell r="AD824" t="str">
            <v>*Reset edildi</v>
          </cell>
          <cell r="AE824">
            <v>45639.25</v>
          </cell>
          <cell r="AG824" t="str">
            <v/>
          </cell>
          <cell r="AH824" t="str">
            <v/>
          </cell>
          <cell r="AI824" t="str">
            <v/>
          </cell>
          <cell r="AJ824" t="str">
            <v/>
          </cell>
          <cell r="AL824" t="str">
            <v/>
          </cell>
          <cell r="AM824" t="str">
            <v/>
          </cell>
          <cell r="AP824" t="str">
            <v/>
          </cell>
          <cell r="AQ824" t="str">
            <v/>
          </cell>
          <cell r="AT824" t="str">
            <v/>
          </cell>
          <cell r="AV824" t="str">
            <v/>
          </cell>
          <cell r="AW824" t="str">
            <v/>
          </cell>
          <cell r="AX824" t="str">
            <v/>
          </cell>
          <cell r="AZ824">
            <v>2</v>
          </cell>
          <cell r="BA824">
            <v>45640.291666666701</v>
          </cell>
        </row>
        <row r="825">
          <cell r="C825" t="str">
            <v>KAY5+6</v>
          </cell>
          <cell r="D825" t="str">
            <v>3877(6)</v>
          </cell>
          <cell r="E825" t="str">
            <v>MA</v>
          </cell>
          <cell r="F825">
            <v>104773</v>
          </cell>
          <cell r="G825" t="str">
            <v>BOZ-KAY5+6-FF-812</v>
          </cell>
          <cell r="H825">
            <v>45849.208333333299</v>
          </cell>
          <cell r="I825" t="str">
            <v>Hat/Line</v>
          </cell>
          <cell r="J825" t="str">
            <v>Müşteri</v>
          </cell>
          <cell r="L825" t="str">
            <v>HVAC Sürücü</v>
          </cell>
          <cell r="M825" t="str">
            <v>MA bölümü klmalar çalışmıyor.</v>
          </cell>
          <cell r="N825" t="str">
            <v>Klima sistemi resetlendi. Aktif soğutma moduna geçtiği ve soğutma yaptığı görüldü.</v>
          </cell>
          <cell r="P825" t="str">
            <v>D-Arıza değil</v>
          </cell>
          <cell r="Q825" t="str">
            <v>B(Servisten çekmeye etki eden arıza)</v>
          </cell>
          <cell r="R825" t="str">
            <v>N.A(Yaralanma yok)</v>
          </cell>
          <cell r="S825" t="str">
            <v>(III) Farklı Araçlarda Tekrarlayan Arıza</v>
          </cell>
          <cell r="U825" t="str">
            <v>Tedarikçi</v>
          </cell>
          <cell r="V825" t="str">
            <v>ELTESAN ELEKTRO MEKANİK SOĞUTMA SAN</v>
          </cell>
          <cell r="W825" t="str">
            <v>Evet</v>
          </cell>
          <cell r="X825" t="str">
            <v>ELTESAN ELEKTRO MEKANİK SOĞUTMA SAN</v>
          </cell>
          <cell r="AD825" t="str">
            <v>*Reset edildi</v>
          </cell>
          <cell r="AE825">
            <v>45848.25</v>
          </cell>
          <cell r="AG825" t="str">
            <v/>
          </cell>
          <cell r="AH825" t="str">
            <v/>
          </cell>
          <cell r="AI825" t="str">
            <v/>
          </cell>
          <cell r="AJ825" t="str">
            <v/>
          </cell>
          <cell r="AL825" t="str">
            <v/>
          </cell>
          <cell r="AM825" t="str">
            <v/>
          </cell>
          <cell r="AP825" t="str">
            <v/>
          </cell>
          <cell r="AQ825" t="str">
            <v/>
          </cell>
          <cell r="AT825" t="str">
            <v/>
          </cell>
          <cell r="AV825" t="str">
            <v/>
          </cell>
          <cell r="AW825" t="str">
            <v/>
          </cell>
          <cell r="AX825" t="str">
            <v/>
          </cell>
          <cell r="AZ825">
            <v>2</v>
          </cell>
          <cell r="BA825">
            <v>45849.291666666701</v>
          </cell>
        </row>
        <row r="826">
          <cell r="C826" t="str">
            <v>KAY5+6</v>
          </cell>
          <cell r="D826" t="str">
            <v>3874(3)</v>
          </cell>
          <cell r="E826" t="str">
            <v>MB</v>
          </cell>
          <cell r="F826">
            <v>153330</v>
          </cell>
          <cell r="G826" t="str">
            <v>BOZ-KAY5+6-FF-813</v>
          </cell>
          <cell r="H826">
            <v>45831.208333333299</v>
          </cell>
          <cell r="I826" t="str">
            <v>Hat/Line</v>
          </cell>
          <cell r="J826" t="str">
            <v>Müşteri</v>
          </cell>
          <cell r="L826" t="str">
            <v>Silecek</v>
          </cell>
          <cell r="M826" t="str">
            <v>Silecek çalışmıyor.</v>
          </cell>
          <cell r="N826" t="str">
            <v>CB silecek çalışmıyordu. Silecek modülü konnektöründe temassızlık vardı giderildi. Arıza devamlılığı yok.</v>
          </cell>
          <cell r="P826" t="str">
            <v>D-Arıza değil</v>
          </cell>
          <cell r="Q826" t="str">
            <v>B(Servisten çekmeye etki eden arıza)</v>
          </cell>
          <cell r="R826" t="str">
            <v>N.A(Yaralanma yok)</v>
          </cell>
          <cell r="S826" t="str">
            <v>(III) Farklı Araçlarda Tekrarlayan Arıza</v>
          </cell>
          <cell r="U826" t="str">
            <v>Tedarikçi</v>
          </cell>
          <cell r="V826" t="str">
            <v>DENİZLER OTOMOTİV SAN. VE TİC.LTD.Ş</v>
          </cell>
          <cell r="W826" t="str">
            <v>Evet</v>
          </cell>
          <cell r="X826" t="str">
            <v>DENİZLER OTOMOTİV SAN. VE TİC.LTD.Ş</v>
          </cell>
          <cell r="AD826" t="str">
            <v>Gevşek bağlantı vidaları sıkıldı</v>
          </cell>
          <cell r="AE826">
            <v>45830.25</v>
          </cell>
          <cell r="AG826" t="str">
            <v/>
          </cell>
          <cell r="AH826" t="str">
            <v/>
          </cell>
          <cell r="AI826" t="str">
            <v/>
          </cell>
          <cell r="AJ826" t="str">
            <v/>
          </cell>
          <cell r="AL826" t="str">
            <v/>
          </cell>
          <cell r="AM826" t="str">
            <v/>
          </cell>
          <cell r="AP826" t="str">
            <v/>
          </cell>
          <cell r="AQ826" t="str">
            <v/>
          </cell>
          <cell r="AT826" t="str">
            <v/>
          </cell>
          <cell r="AV826" t="str">
            <v/>
          </cell>
          <cell r="AW826" t="str">
            <v/>
          </cell>
          <cell r="AX826" t="str">
            <v/>
          </cell>
          <cell r="AZ826">
            <v>2</v>
          </cell>
          <cell r="BA826">
            <v>45831.333333333299</v>
          </cell>
        </row>
        <row r="827">
          <cell r="C827" t="str">
            <v>KAY5+6</v>
          </cell>
          <cell r="D827" t="str">
            <v>3874(3)</v>
          </cell>
          <cell r="E827" t="str">
            <v>MB</v>
          </cell>
          <cell r="F827">
            <v>144936</v>
          </cell>
          <cell r="G827" t="str">
            <v>BOZ-KAY5+6-FF-814</v>
          </cell>
          <cell r="H827">
            <v>45787.208333333299</v>
          </cell>
          <cell r="I827" t="str">
            <v>Hat/Line</v>
          </cell>
          <cell r="J827" t="str">
            <v>Müşteri</v>
          </cell>
          <cell r="L827" t="str">
            <v>Silecek</v>
          </cell>
          <cell r="M827" t="str">
            <v>Silgeç çalışmıyor.</v>
          </cell>
          <cell r="N827" t="str">
            <v>Silecek modülü 3875 nolu araçtan alınarak değişim yapıldı. Sorun giderildi.</v>
          </cell>
          <cell r="P827" t="str">
            <v>D-Arıza değil</v>
          </cell>
          <cell r="Q827" t="str">
            <v>B(Servisten çekmeye etki eden arıza)</v>
          </cell>
          <cell r="R827" t="str">
            <v>N.A(Yaralanma yok)</v>
          </cell>
          <cell r="S827" t="str">
            <v>(III) Farklı Araçlarda Tekrarlayan Arıza</v>
          </cell>
          <cell r="U827" t="str">
            <v>Tedarikçi</v>
          </cell>
          <cell r="V827" t="str">
            <v>DENİZLER OTOMOTİV SAN. VE TİC.LTD.Ş</v>
          </cell>
          <cell r="W827" t="str">
            <v>Evet</v>
          </cell>
          <cell r="X827" t="str">
            <v>DENİZLER OTOMOTİV SAN. VE TİC.LTD.Ş</v>
          </cell>
          <cell r="AD827" t="str">
            <v>Ekipman yenisi ile değiştirildi</v>
          </cell>
          <cell r="AE827">
            <v>45786.25</v>
          </cell>
          <cell r="AG827" t="str">
            <v/>
          </cell>
          <cell r="AH827" t="str">
            <v/>
          </cell>
          <cell r="AI827" t="str">
            <v/>
          </cell>
          <cell r="AJ827" t="str">
            <v/>
          </cell>
          <cell r="AL827" t="str">
            <v/>
          </cell>
          <cell r="AM827" t="str">
            <v/>
          </cell>
          <cell r="AP827" t="str">
            <v/>
          </cell>
          <cell r="AQ827" t="str">
            <v/>
          </cell>
          <cell r="AT827" t="str">
            <v/>
          </cell>
          <cell r="AV827" t="str">
            <v/>
          </cell>
          <cell r="AW827" t="str">
            <v/>
          </cell>
          <cell r="AX827" t="str">
            <v/>
          </cell>
          <cell r="AZ827">
            <v>2</v>
          </cell>
          <cell r="BA827">
            <v>45787.291666666701</v>
          </cell>
        </row>
        <row r="828">
          <cell r="C828" t="str">
            <v>KAY5+6</v>
          </cell>
          <cell r="D828" t="str">
            <v>3876(5)</v>
          </cell>
          <cell r="E828" t="str">
            <v>MB</v>
          </cell>
          <cell r="F828">
            <v>135047</v>
          </cell>
          <cell r="G828" t="str">
            <v>BOZ-KAY5+6-FF-815</v>
          </cell>
          <cell r="H828">
            <v>45765.208333333299</v>
          </cell>
          <cell r="I828" t="str">
            <v>Hat/Line</v>
          </cell>
          <cell r="J828" t="str">
            <v>Müşteri</v>
          </cell>
          <cell r="L828" t="str">
            <v>PA/PIS/CCTV</v>
          </cell>
          <cell r="M828" t="str">
            <v>Yolcu bölümü kapı üzeri ekranlar çalışmıyor.</v>
          </cell>
          <cell r="N828" t="str">
            <v>Anlık uyku moduna geçmiş SSH ekibi ile kontrol edildi. Resetlendi sorun giderildi.</v>
          </cell>
          <cell r="P828" t="str">
            <v>D-Arıza değil</v>
          </cell>
          <cell r="Q828" t="str">
            <v>B(Servisten çekmeye etki eden arıza)</v>
          </cell>
          <cell r="R828" t="str">
            <v>N.A(Yaralanma yok)</v>
          </cell>
          <cell r="S828" t="str">
            <v>(III) Farklı Araçlarda Tekrarlayan Arıza</v>
          </cell>
          <cell r="U828" t="str">
            <v>Tedarikçi</v>
          </cell>
          <cell r="V828" t="str">
            <v>ATAK ULAŞIM SAN.TİC.LTD.ŞTİ.</v>
          </cell>
          <cell r="W828" t="str">
            <v>Evet</v>
          </cell>
          <cell r="X828" t="str">
            <v>ATAK ULAŞIM SAN.TİC.LTD.ŞTİ.</v>
          </cell>
          <cell r="AD828" t="str">
            <v>*Reset edildi</v>
          </cell>
          <cell r="AE828">
            <v>45764.25</v>
          </cell>
          <cell r="AG828" t="str">
            <v/>
          </cell>
          <cell r="AH828" t="str">
            <v/>
          </cell>
          <cell r="AI828" t="str">
            <v/>
          </cell>
          <cell r="AJ828" t="str">
            <v/>
          </cell>
          <cell r="AL828" t="str">
            <v/>
          </cell>
          <cell r="AM828" t="str">
            <v/>
          </cell>
          <cell r="AP828" t="str">
            <v/>
          </cell>
          <cell r="AQ828" t="str">
            <v/>
          </cell>
          <cell r="AT828" t="str">
            <v/>
          </cell>
          <cell r="AV828" t="str">
            <v/>
          </cell>
          <cell r="AW828" t="str">
            <v/>
          </cell>
          <cell r="AX828" t="str">
            <v/>
          </cell>
          <cell r="AZ828">
            <v>2</v>
          </cell>
          <cell r="BA828">
            <v>45765.333333333299</v>
          </cell>
        </row>
        <row r="829">
          <cell r="C829" t="str">
            <v>KAY5+6</v>
          </cell>
          <cell r="D829" t="str">
            <v>3879(8)</v>
          </cell>
          <cell r="E829" t="str">
            <v>MA</v>
          </cell>
          <cell r="F829">
            <v>122951</v>
          </cell>
          <cell r="G829" t="str">
            <v>BOZ-KAY5+6-FF-816</v>
          </cell>
          <cell r="H829">
            <v>45883.208333333299</v>
          </cell>
          <cell r="I829" t="str">
            <v>Hat/Line</v>
          </cell>
          <cell r="J829" t="str">
            <v>Müşteri</v>
          </cell>
          <cell r="L829" t="str">
            <v>Silecek</v>
          </cell>
          <cell r="M829" t="str">
            <v>Silecek arızalı çalışmıyor.</v>
          </cell>
          <cell r="N829" t="str">
            <v>CA silecek arızalı çalışmıyor denildi. Silecek ayarı yapıldı. Silecek çalışıyor arıza giderildi.</v>
          </cell>
          <cell r="P829" t="str">
            <v>D-Arıza değil</v>
          </cell>
          <cell r="Q829" t="str">
            <v>B(Servisten çekmeye etki eden arıza)</v>
          </cell>
          <cell r="R829" t="str">
            <v>N.A(Yaralanma yok)</v>
          </cell>
          <cell r="S829" t="str">
            <v>(III) Farklı Araçlarda Tekrarlayan Arıza</v>
          </cell>
          <cell r="U829" t="str">
            <v>Tedarikçi</v>
          </cell>
          <cell r="V829" t="str">
            <v>DENİZLER OTOMOTİV SAN. VE TİC.LTD.Ş</v>
          </cell>
          <cell r="W829" t="str">
            <v>Evet</v>
          </cell>
          <cell r="X829" t="str">
            <v>DENİZLER OTOMOTİV SAN. VE TİC.LTD.Ş</v>
          </cell>
          <cell r="AD829" t="str">
            <v>Gevşek bağlantı vidaları sıkıldı</v>
          </cell>
          <cell r="AE829">
            <v>45882.25</v>
          </cell>
          <cell r="AG829" t="str">
            <v/>
          </cell>
          <cell r="AH829" t="str">
            <v/>
          </cell>
          <cell r="AI829" t="str">
            <v/>
          </cell>
          <cell r="AJ829" t="str">
            <v/>
          </cell>
          <cell r="AL829" t="str">
            <v/>
          </cell>
          <cell r="AM829" t="str">
            <v/>
          </cell>
          <cell r="AP829" t="str">
            <v/>
          </cell>
          <cell r="AQ829" t="str">
            <v/>
          </cell>
          <cell r="AT829" t="str">
            <v/>
          </cell>
          <cell r="AV829" t="str">
            <v/>
          </cell>
          <cell r="AW829" t="str">
            <v/>
          </cell>
          <cell r="AX829" t="str">
            <v/>
          </cell>
          <cell r="AZ829">
            <v>2</v>
          </cell>
          <cell r="BA829">
            <v>45883.333333333299</v>
          </cell>
        </row>
        <row r="830">
          <cell r="C830" t="str">
            <v>KAY5+6</v>
          </cell>
          <cell r="D830" t="str">
            <v>3878(7)</v>
          </cell>
          <cell r="E830" t="str">
            <v>MB</v>
          </cell>
          <cell r="F830">
            <v>146769</v>
          </cell>
          <cell r="G830" t="str">
            <v>BOZ-KAY5+6-FF-817</v>
          </cell>
          <cell r="H830">
            <v>45873.208333333299</v>
          </cell>
          <cell r="I830" t="str">
            <v>Hat/Line</v>
          </cell>
          <cell r="J830" t="str">
            <v>Müşteri</v>
          </cell>
          <cell r="L830" t="str">
            <v>HVAC Sürücü</v>
          </cell>
          <cell r="M830" t="str">
            <v>Tüm kapılar kırmızı ve tüm klima değerleri sıfır görünüyor. Araç resetlendi düzelme olmadı.</v>
          </cell>
          <cell r="N830" t="str">
            <v>3873 numaralı araçtayken kuplajlı olan araç tüm kapılar kırmızı yanıyordu. Klima değerleri sıfırlandı. Araç resetlendi. Arıza devamlılığı yok.</v>
          </cell>
          <cell r="P830" t="str">
            <v>A-Sürüşü engeller</v>
          </cell>
          <cell r="Q830" t="str">
            <v>B(Servisten çekmeye etki eden arıza)</v>
          </cell>
          <cell r="R830" t="str">
            <v>N.A(Yaralanma yok)</v>
          </cell>
          <cell r="S830" t="str">
            <v>(III) Farklı Araçlarda Tekrarlayan Arıza</v>
          </cell>
          <cell r="U830" t="str">
            <v>Tedarikçi</v>
          </cell>
          <cell r="V830" t="str">
            <v>ELTESAN ELEKTRO MEKANİK SOĞUTMA SAN</v>
          </cell>
          <cell r="W830" t="str">
            <v>Evet</v>
          </cell>
          <cell r="X830" t="str">
            <v>ELTESAN ELEKTRO MEKANİK SOĞUTMA SAN</v>
          </cell>
          <cell r="AD830" t="str">
            <v>*Reset edildi</v>
          </cell>
          <cell r="AE830">
            <v>45872.25</v>
          </cell>
          <cell r="AG830" t="str">
            <v/>
          </cell>
          <cell r="AH830" t="str">
            <v/>
          </cell>
          <cell r="AI830" t="str">
            <v/>
          </cell>
          <cell r="AJ830" t="str">
            <v/>
          </cell>
          <cell r="AL830" t="str">
            <v/>
          </cell>
          <cell r="AM830" t="str">
            <v/>
          </cell>
          <cell r="AP830" t="str">
            <v/>
          </cell>
          <cell r="AQ830" t="str">
            <v/>
          </cell>
          <cell r="AT830" t="str">
            <v/>
          </cell>
          <cell r="AV830" t="str">
            <v/>
          </cell>
          <cell r="AW830" t="str">
            <v/>
          </cell>
          <cell r="AX830" t="str">
            <v/>
          </cell>
          <cell r="AZ830">
            <v>2</v>
          </cell>
          <cell r="BA830">
            <v>45873.333333333299</v>
          </cell>
        </row>
        <row r="831">
          <cell r="C831" t="str">
            <v>KAY5+6</v>
          </cell>
          <cell r="D831" t="str">
            <v>3875(4)</v>
          </cell>
          <cell r="E831" t="str">
            <v>MB</v>
          </cell>
          <cell r="F831">
            <v>131914</v>
          </cell>
          <cell r="G831" t="str">
            <v>BOZ-KAY5+6-FF-818</v>
          </cell>
          <cell r="H831">
            <v>45915.208333333299</v>
          </cell>
          <cell r="I831" t="str">
            <v>Hat/Line</v>
          </cell>
          <cell r="J831" t="str">
            <v>Müşteri</v>
          </cell>
          <cell r="L831" t="str">
            <v>PA/PIS/CCTV</v>
          </cell>
          <cell r="M831" t="str">
            <v>10.09.2025 tarihinde yapılan saha denetiminde 3875 numaralı aracın saat 14:15 te kapı üstü ekranlarının çalışmadığı tespit edilmiştir.</v>
          </cell>
          <cell r="N831" t="str">
            <v>Kapı üstü ekranların arızası daha  öncelerdende bildirildiği gibi görseller kapı üzerine geçiş yapıyor. Pc'nin arızalı olduğu tespit edildi. Değişim gerekli bozankayanın bilgisi dahilinde arıza resetlendi normale döndü.</v>
          </cell>
          <cell r="P831" t="str">
            <v>D-Arıza değil</v>
          </cell>
          <cell r="Q831" t="str">
            <v>B(Servisten çekmeye etki eden arıza)</v>
          </cell>
          <cell r="R831" t="str">
            <v>N.A(Yaralanma yok)</v>
          </cell>
          <cell r="S831" t="str">
            <v>(III) Farklı Araçlarda Tekrarlayan Arıza</v>
          </cell>
          <cell r="U831" t="str">
            <v>Tedarikçi</v>
          </cell>
          <cell r="V831" t="str">
            <v>ATAK ULAŞIM SAN.TİC.LTD.ŞTİ.</v>
          </cell>
          <cell r="W831" t="str">
            <v>Evet</v>
          </cell>
          <cell r="X831" t="str">
            <v>ATAK ULAŞIM SAN.TİC.LTD.ŞTİ.</v>
          </cell>
          <cell r="AD831" t="str">
            <v>*Reset edildi</v>
          </cell>
          <cell r="AE831">
            <v>45914.25</v>
          </cell>
          <cell r="AG831" t="str">
            <v/>
          </cell>
          <cell r="AH831" t="str">
            <v/>
          </cell>
          <cell r="AI831" t="str">
            <v/>
          </cell>
          <cell r="AJ831" t="str">
            <v/>
          </cell>
          <cell r="AL831" t="str">
            <v/>
          </cell>
          <cell r="AM831" t="str">
            <v/>
          </cell>
          <cell r="AP831" t="str">
            <v/>
          </cell>
          <cell r="AQ831" t="str">
            <v/>
          </cell>
          <cell r="AT831" t="str">
            <v/>
          </cell>
          <cell r="AV831" t="str">
            <v/>
          </cell>
          <cell r="AW831" t="str">
            <v/>
          </cell>
          <cell r="AX831" t="str">
            <v/>
          </cell>
          <cell r="AZ831">
            <v>2</v>
          </cell>
          <cell r="BA831">
            <v>45915.291666666701</v>
          </cell>
        </row>
        <row r="832">
          <cell r="C832" t="str">
            <v>KAY5+6</v>
          </cell>
          <cell r="D832" t="str">
            <v>3879(8)</v>
          </cell>
          <cell r="E832" t="str">
            <v>MB</v>
          </cell>
          <cell r="F832">
            <v>126337</v>
          </cell>
          <cell r="G832" t="str">
            <v>BOZ-KAY5+6-FF-819</v>
          </cell>
          <cell r="H832">
            <v>45901.208333333299</v>
          </cell>
          <cell r="I832" t="str">
            <v>Hat/Line</v>
          </cell>
          <cell r="J832" t="str">
            <v>Müşteri</v>
          </cell>
          <cell r="L832" t="str">
            <v>PA/PIS/CCTV</v>
          </cell>
          <cell r="M832" t="str">
            <v>01.09.2025 tarihinde yapılan saha denetiminde 3879 nolu araçta kapı üstü ekranların hiçbirinin çalışmadığı tespit edilmiştir.</v>
          </cell>
          <cell r="N832" t="str">
            <v>Kapı üstü ekranlar çalışmıyor denildi. Kapı üstü ekranlar. Resetlendi. Rota kuruldu sorun görülmedi hepsi çalışıyor.</v>
          </cell>
          <cell r="P832" t="str">
            <v>D-Arıza değil</v>
          </cell>
          <cell r="Q832" t="str">
            <v>B(Servisten çekmeye etki eden arıza)</v>
          </cell>
          <cell r="R832" t="str">
            <v>N.A(Yaralanma yok)</v>
          </cell>
          <cell r="S832" t="str">
            <v>(III) Farklı Araçlarda Tekrarlayan Arıza</v>
          </cell>
          <cell r="U832" t="str">
            <v>Tedarikçi</v>
          </cell>
          <cell r="V832" t="str">
            <v>ATAK ULAŞIM SAN.TİC.LTD.ŞTİ.</v>
          </cell>
          <cell r="W832" t="str">
            <v>Evet</v>
          </cell>
          <cell r="X832" t="str">
            <v>ATAK ULAŞIM SAN.TİC.LTD.ŞTİ.</v>
          </cell>
          <cell r="AD832" t="str">
            <v>*Reset edildi</v>
          </cell>
          <cell r="AE832">
            <v>45900.25</v>
          </cell>
          <cell r="AG832" t="str">
            <v/>
          </cell>
          <cell r="AH832" t="str">
            <v/>
          </cell>
          <cell r="AI832" t="str">
            <v/>
          </cell>
          <cell r="AJ832" t="str">
            <v/>
          </cell>
          <cell r="AL832" t="str">
            <v/>
          </cell>
          <cell r="AM832" t="str">
            <v/>
          </cell>
          <cell r="AP832" t="str">
            <v/>
          </cell>
          <cell r="AQ832" t="str">
            <v/>
          </cell>
          <cell r="AT832" t="str">
            <v/>
          </cell>
          <cell r="AV832" t="str">
            <v/>
          </cell>
          <cell r="AW832" t="str">
            <v/>
          </cell>
          <cell r="AX832" t="str">
            <v/>
          </cell>
          <cell r="AZ832">
            <v>2</v>
          </cell>
          <cell r="BA832">
            <v>45901.291666666701</v>
          </cell>
        </row>
        <row r="833">
          <cell r="C833" t="str">
            <v>KAY5+6</v>
          </cell>
          <cell r="D833" t="str">
            <v>3881(10)</v>
          </cell>
          <cell r="E833" t="str">
            <v>RA</v>
          </cell>
          <cell r="F833">
            <v>112079</v>
          </cell>
          <cell r="G833" t="str">
            <v>BOZ-KAY5+6-FF-820</v>
          </cell>
          <cell r="H833">
            <v>45898.208333333299</v>
          </cell>
          <cell r="I833" t="str">
            <v>Hat/Line</v>
          </cell>
          <cell r="J833" t="str">
            <v>Müşteri</v>
          </cell>
          <cell r="L833" t="str">
            <v>PA/PIS/CCTV</v>
          </cell>
          <cell r="M833" t="str">
            <v>Kapı üzeri yolcu bilgilendirme ekranları donmuş.</v>
          </cell>
          <cell r="N833" t="str">
            <v>Yolcu bilgilendirme pc resetlendi 3 nolu kapı üstü ekran arızaya düşmüş enerji konnektörden resetlendi. Sistem normal çalışıyor.</v>
          </cell>
          <cell r="P833" t="str">
            <v>D-Arıza değil</v>
          </cell>
          <cell r="Q833" t="str">
            <v>B(Servisten çekmeye etki eden arıza)</v>
          </cell>
          <cell r="R833" t="str">
            <v>N.A(Yaralanma yok)</v>
          </cell>
          <cell r="S833" t="str">
            <v>(III) Farklı Araçlarda Tekrarlayan Arıza</v>
          </cell>
          <cell r="U833" t="str">
            <v>Tedarikçi</v>
          </cell>
          <cell r="V833" t="str">
            <v>ATAK ULAŞIM SAN.TİC.LTD.ŞTİ.</v>
          </cell>
          <cell r="W833" t="str">
            <v>Evet</v>
          </cell>
          <cell r="X833" t="str">
            <v>ATAK ULAŞIM SAN.TİC.LTD.ŞTİ.</v>
          </cell>
          <cell r="AD833" t="str">
            <v>*Reset edildi</v>
          </cell>
          <cell r="AE833">
            <v>45897.25</v>
          </cell>
          <cell r="AG833" t="str">
            <v/>
          </cell>
          <cell r="AH833" t="str">
            <v/>
          </cell>
          <cell r="AI833" t="str">
            <v/>
          </cell>
          <cell r="AJ833" t="str">
            <v/>
          </cell>
          <cell r="AL833" t="str">
            <v/>
          </cell>
          <cell r="AM833" t="str">
            <v/>
          </cell>
          <cell r="AP833" t="str">
            <v/>
          </cell>
          <cell r="AQ833" t="str">
            <v/>
          </cell>
          <cell r="AT833" t="str">
            <v/>
          </cell>
          <cell r="AV833" t="str">
            <v/>
          </cell>
          <cell r="AW833" t="str">
            <v/>
          </cell>
          <cell r="AX833" t="str">
            <v/>
          </cell>
          <cell r="AZ833">
            <v>2</v>
          </cell>
          <cell r="BA833">
            <v>45898.291666666701</v>
          </cell>
        </row>
        <row r="834">
          <cell r="C834" t="str">
            <v>KAY5+6</v>
          </cell>
          <cell r="D834" t="str">
            <v>3879(8)</v>
          </cell>
          <cell r="E834" t="str">
            <v>RB</v>
          </cell>
          <cell r="F834">
            <v>126337</v>
          </cell>
          <cell r="G834" t="str">
            <v>BOZ-KAY5+6-FF-821</v>
          </cell>
          <cell r="H834">
            <v>45898.208333333299</v>
          </cell>
          <cell r="I834" t="str">
            <v>Hat/Line</v>
          </cell>
          <cell r="J834" t="str">
            <v>Müşteri</v>
          </cell>
          <cell r="L834" t="str">
            <v>HVAC Yolcu</v>
          </cell>
          <cell r="M834" t="str">
            <v>Yolcu bölümü sıcak</v>
          </cell>
          <cell r="N834" t="str">
            <v>Her iki HVAC'da resetlendi. Test yapıldı. Soğutma yapıyor. Sorun giderildi.</v>
          </cell>
          <cell r="P834" t="str">
            <v>D-Arıza değil</v>
          </cell>
          <cell r="Q834" t="str">
            <v>B(Servisten çekmeye etki eden arıza)</v>
          </cell>
          <cell r="R834" t="str">
            <v>N.A(Yaralanma yok)</v>
          </cell>
          <cell r="S834" t="str">
            <v>(III) Farklı Araçlarda Tekrarlayan Arıza</v>
          </cell>
          <cell r="U834" t="str">
            <v>Tedarikçi</v>
          </cell>
          <cell r="V834" t="str">
            <v>ELTESAN ELEKTRO MEKANİK SOĞUTMA SAN</v>
          </cell>
          <cell r="W834" t="str">
            <v>Evet</v>
          </cell>
          <cell r="X834" t="str">
            <v>ELTESAN ELEKTRO MEKANİK SOĞUTMA SAN</v>
          </cell>
          <cell r="AD834" t="str">
            <v>*Reset edildi</v>
          </cell>
          <cell r="AE834">
            <v>45897.25</v>
          </cell>
          <cell r="AG834" t="str">
            <v/>
          </cell>
          <cell r="AH834" t="str">
            <v/>
          </cell>
          <cell r="AI834" t="str">
            <v/>
          </cell>
          <cell r="AJ834" t="str">
            <v/>
          </cell>
          <cell r="AL834" t="str">
            <v/>
          </cell>
          <cell r="AM834" t="str">
            <v/>
          </cell>
          <cell r="AP834" t="str">
            <v/>
          </cell>
          <cell r="AQ834" t="str">
            <v/>
          </cell>
          <cell r="AT834" t="str">
            <v/>
          </cell>
          <cell r="AV834" t="str">
            <v/>
          </cell>
          <cell r="AW834" t="str">
            <v/>
          </cell>
          <cell r="AX834" t="str">
            <v/>
          </cell>
          <cell r="AZ834">
            <v>2</v>
          </cell>
          <cell r="BA834">
            <v>45898.291666666701</v>
          </cell>
        </row>
        <row r="835">
          <cell r="C835" t="str">
            <v>KAY5+6</v>
          </cell>
          <cell r="D835" t="str">
            <v>3879(8)</v>
          </cell>
          <cell r="E835" t="str">
            <v>MA</v>
          </cell>
          <cell r="F835">
            <v>126337</v>
          </cell>
          <cell r="G835" t="str">
            <v>BOZ-KAY5+6-FF-822</v>
          </cell>
          <cell r="H835">
            <v>45898.208333333299</v>
          </cell>
          <cell r="I835" t="str">
            <v>Hat/Line</v>
          </cell>
          <cell r="J835" t="str">
            <v>Müşteri</v>
          </cell>
          <cell r="L835" t="str">
            <v>Silecek</v>
          </cell>
          <cell r="M835" t="str">
            <v>Silecek çalışmıyor.</v>
          </cell>
          <cell r="N835" t="str">
            <v>Silecek arızası kontrol edildi. Modül konnektöründe çıkan kablo vardı düzeltildi. Silecek ayarı yapıldı. Sorun giderildi.</v>
          </cell>
          <cell r="P835" t="str">
            <v>D-Arıza değil</v>
          </cell>
          <cell r="Q835" t="str">
            <v>B(Servisten çekmeye etki eden arıza)</v>
          </cell>
          <cell r="R835" t="str">
            <v>N.A(Yaralanma yok)</v>
          </cell>
          <cell r="S835" t="str">
            <v>(III) Farklı Araçlarda Tekrarlayan Arıza</v>
          </cell>
          <cell r="U835" t="str">
            <v>Tedarikçi</v>
          </cell>
          <cell r="V835" t="str">
            <v>DENİZLER OTOMOTİV SAN. VE TİC.LTD.Ş</v>
          </cell>
          <cell r="W835" t="str">
            <v>Evet</v>
          </cell>
          <cell r="X835" t="str">
            <v>DENİZLER OTOMOTİV SAN. VE TİC.LTD.Ş</v>
          </cell>
          <cell r="AD835" t="str">
            <v>Gevşek bağlantı vidaları sıkıldı</v>
          </cell>
          <cell r="AE835">
            <v>45897.229166666701</v>
          </cell>
          <cell r="AG835" t="str">
            <v/>
          </cell>
          <cell r="AH835" t="str">
            <v/>
          </cell>
          <cell r="AI835" t="str">
            <v/>
          </cell>
          <cell r="AJ835" t="str">
            <v/>
          </cell>
          <cell r="AL835" t="str">
            <v/>
          </cell>
          <cell r="AM835" t="str">
            <v/>
          </cell>
          <cell r="AP835" t="str">
            <v/>
          </cell>
          <cell r="AQ835" t="str">
            <v/>
          </cell>
          <cell r="AT835" t="str">
            <v/>
          </cell>
          <cell r="AV835" t="str">
            <v/>
          </cell>
          <cell r="AW835" t="str">
            <v/>
          </cell>
          <cell r="AX835" t="str">
            <v/>
          </cell>
          <cell r="AZ835">
            <v>2</v>
          </cell>
          <cell r="BA835">
            <v>45898.291666666701</v>
          </cell>
        </row>
        <row r="836">
          <cell r="C836" t="str">
            <v>KAY5+6</v>
          </cell>
          <cell r="D836" t="str">
            <v>3874(3)</v>
          </cell>
          <cell r="E836" t="str">
            <v>MB</v>
          </cell>
          <cell r="F836">
            <v>174625</v>
          </cell>
          <cell r="G836" t="str">
            <v>BOZ-KAY5+6-FF-823</v>
          </cell>
          <cell r="H836">
            <v>45965.208333333299</v>
          </cell>
          <cell r="I836" t="str">
            <v>Hat/Line</v>
          </cell>
          <cell r="J836" t="str">
            <v>Müşteri</v>
          </cell>
          <cell r="L836" t="str">
            <v>Silecek</v>
          </cell>
          <cell r="M836" t="str">
            <v>CB silecek çalışmıyor.</v>
          </cell>
          <cell r="N836" t="str">
            <v>Silecek somunu evşemiş sıkılandı.</v>
          </cell>
          <cell r="P836" t="str">
            <v>D-Arıza değil</v>
          </cell>
          <cell r="Q836" t="str">
            <v>B(Servisten çekmeye etki eden arıza)</v>
          </cell>
          <cell r="R836" t="str">
            <v>N.A(Yaralanma yok)</v>
          </cell>
          <cell r="S836" t="str">
            <v>(III) Farklı Araçlarda Tekrarlayan Arıza</v>
          </cell>
          <cell r="U836" t="str">
            <v>Tedarikçi</v>
          </cell>
          <cell r="V836" t="str">
            <v>DENİZLER OTOMOTİV SAN. VE TİC.LTD.Ş</v>
          </cell>
          <cell r="W836" t="str">
            <v>Evet</v>
          </cell>
          <cell r="X836" t="str">
            <v>DENİZLER OTOMOTİV SAN. VE TİC.LTD.Ş</v>
          </cell>
          <cell r="AD836" t="str">
            <v>Gevşek bağlantı vidaları sıkıldı</v>
          </cell>
          <cell r="AE836">
            <v>45964.229166666701</v>
          </cell>
          <cell r="AG836" t="str">
            <v/>
          </cell>
          <cell r="AH836" t="str">
            <v/>
          </cell>
          <cell r="AI836" t="str">
            <v/>
          </cell>
          <cell r="AJ836" t="str">
            <v/>
          </cell>
          <cell r="AL836" t="str">
            <v/>
          </cell>
          <cell r="AM836" t="str">
            <v/>
          </cell>
          <cell r="AP836" t="str">
            <v/>
          </cell>
          <cell r="AQ836" t="str">
            <v/>
          </cell>
          <cell r="AT836" t="str">
            <v/>
          </cell>
          <cell r="AV836" t="str">
            <v/>
          </cell>
          <cell r="AW836" t="str">
            <v/>
          </cell>
          <cell r="AX836" t="str">
            <v/>
          </cell>
          <cell r="AZ836">
            <v>2</v>
          </cell>
          <cell r="BA836">
            <v>45965.291666666701</v>
          </cell>
        </row>
        <row r="837">
          <cell r="C837" t="str">
            <v>KAY5+6</v>
          </cell>
          <cell r="D837" t="str">
            <v>3877(6)</v>
          </cell>
          <cell r="E837" t="str">
            <v>MA</v>
          </cell>
          <cell r="F837">
            <v>127238</v>
          </cell>
          <cell r="G837" t="str">
            <v>BOZ-KAY5+6-FF-824</v>
          </cell>
          <cell r="H837">
            <v>45951.208333333299</v>
          </cell>
          <cell r="I837" t="str">
            <v>Hat/Line</v>
          </cell>
          <cell r="J837" t="str">
            <v>Müşteri</v>
          </cell>
          <cell r="L837" t="str">
            <v>Diğerleri</v>
          </cell>
          <cell r="M837" t="str">
            <v>iç dış anons çalışmıyor.</v>
          </cell>
          <cell r="N837" t="str">
            <v>PF1058.01(kabin aktif) kablosu yerinden çıkmış takıldı.</v>
          </cell>
          <cell r="P837" t="str">
            <v>D-Arıza değil</v>
          </cell>
          <cell r="Q837" t="str">
            <v>B(Servisten çekmeye etki eden arıza)</v>
          </cell>
          <cell r="R837" t="str">
            <v>N.A(Yaralanma yok)</v>
          </cell>
          <cell r="S837" t="str">
            <v xml:space="preserve">(I) İlk Defa Karşılaşılan Arıza </v>
          </cell>
          <cell r="U837" t="str">
            <v>Bozankaya</v>
          </cell>
          <cell r="V837" t="str">
            <v>Üretim</v>
          </cell>
          <cell r="W837" t="str">
            <v>Evet</v>
          </cell>
          <cell r="X837" t="str">
            <v/>
          </cell>
          <cell r="AD837" t="str">
            <v>Gevşek bağlantı vidaları sıkıldı</v>
          </cell>
          <cell r="AE837">
            <v>45950.229166666701</v>
          </cell>
          <cell r="AG837" t="str">
            <v/>
          </cell>
          <cell r="AH837" t="str">
            <v/>
          </cell>
          <cell r="AI837" t="str">
            <v/>
          </cell>
          <cell r="AJ837" t="str">
            <v/>
          </cell>
          <cell r="AL837" t="str">
            <v/>
          </cell>
          <cell r="AM837" t="str">
            <v/>
          </cell>
          <cell r="AP837" t="str">
            <v/>
          </cell>
          <cell r="AQ837" t="str">
            <v/>
          </cell>
          <cell r="AT837" t="str">
            <v/>
          </cell>
          <cell r="AV837" t="str">
            <v/>
          </cell>
          <cell r="AW837" t="str">
            <v/>
          </cell>
          <cell r="AX837" t="str">
            <v/>
          </cell>
          <cell r="AZ837">
            <v>2</v>
          </cell>
          <cell r="BA837">
            <v>45951.375</v>
          </cell>
        </row>
        <row r="838">
          <cell r="C838" t="str">
            <v>KAY5+6</v>
          </cell>
          <cell r="D838" t="str">
            <v>3873(2)</v>
          </cell>
          <cell r="E838" t="str">
            <v>RA</v>
          </cell>
          <cell r="F838">
            <v>183669</v>
          </cell>
          <cell r="G838" t="str">
            <v>BOZ-KAY5+6-FF-825</v>
          </cell>
          <cell r="H838">
            <v>45923.452083333301</v>
          </cell>
          <cell r="I838" t="str">
            <v>Hat/Line</v>
          </cell>
          <cell r="J838" t="str">
            <v>Müşteri</v>
          </cell>
          <cell r="L838" t="str">
            <v>PA/PIS/CCTV</v>
          </cell>
          <cell r="M838" t="str">
            <v>RSİ hizmet kalite şikayeti 4 nolu kapı üzeri yolcu bilgilendirme ekranı çalışmıyor.</v>
          </cell>
          <cell r="N838" t="str">
            <v>GYP resetlendi.</v>
          </cell>
          <cell r="P838" t="str">
            <v>D-Arıza değil</v>
          </cell>
          <cell r="Q838" t="str">
            <v>B(Servisten çekmeye etki eden arıza)</v>
          </cell>
          <cell r="R838" t="str">
            <v>N.A(Yaralanma yok)</v>
          </cell>
          <cell r="S838" t="str">
            <v>(III) Farklı Araçlarda Tekrarlayan Arıza</v>
          </cell>
          <cell r="U838" t="str">
            <v>Tedarikçi</v>
          </cell>
          <cell r="V838" t="str">
            <v>ATAK ULAŞIM SAN.TİC.LTD.ŞTİ.</v>
          </cell>
          <cell r="W838" t="str">
            <v>Evet</v>
          </cell>
          <cell r="X838" t="str">
            <v>ATAK ULAŞIM SAN.TİC.LTD.ŞTİ.</v>
          </cell>
          <cell r="AD838" t="str">
            <v>*Reset edildi</v>
          </cell>
          <cell r="AE838">
            <v>45922.458333333299</v>
          </cell>
          <cell r="AG838" t="str">
            <v/>
          </cell>
          <cell r="AH838" t="str">
            <v/>
          </cell>
          <cell r="AI838" t="str">
            <v/>
          </cell>
          <cell r="AJ838" t="str">
            <v/>
          </cell>
          <cell r="AL838" t="str">
            <v/>
          </cell>
          <cell r="AM838" t="str">
            <v/>
          </cell>
          <cell r="AP838" t="str">
            <v/>
          </cell>
          <cell r="AQ838" t="str">
            <v/>
          </cell>
          <cell r="AT838" t="str">
            <v/>
          </cell>
          <cell r="AV838" t="str">
            <v/>
          </cell>
          <cell r="AW838" t="str">
            <v/>
          </cell>
          <cell r="AX838" t="str">
            <v/>
          </cell>
          <cell r="AZ838">
            <v>2</v>
          </cell>
          <cell r="BA838">
            <v>45923.5</v>
          </cell>
        </row>
        <row r="839">
          <cell r="C839" t="str">
            <v>KAY5+6</v>
          </cell>
          <cell r="D839" t="str">
            <v>3881(10)</v>
          </cell>
          <cell r="E839" t="str">
            <v>MB</v>
          </cell>
          <cell r="F839">
            <v>123248</v>
          </cell>
          <cell r="G839" t="str">
            <v>BOZ-KAY5+6-FF-826</v>
          </cell>
          <cell r="H839">
            <v>45943.208333333299</v>
          </cell>
          <cell r="I839" t="str">
            <v>Hat/Line</v>
          </cell>
          <cell r="J839" t="str">
            <v>Müşteri</v>
          </cell>
          <cell r="L839" t="str">
            <v>Kumlama</v>
          </cell>
          <cell r="M839" t="str">
            <v>Her iki baş sol taraf kumlama kompresörler çalışmıyor.</v>
          </cell>
          <cell r="N839" t="str">
            <v>MA sol kompresör çalışmıyordu. Fima tarafında tamir edildi. Çalışıyor.</v>
          </cell>
          <cell r="P839" t="str">
            <v>D-Arıza değil</v>
          </cell>
          <cell r="Q839" t="str">
            <v>B(Servisten çekmeye etki eden arıza)</v>
          </cell>
          <cell r="R839" t="str">
            <v>N.A(Yaralanma yok)</v>
          </cell>
          <cell r="S839" t="str">
            <v>(III) Farklı Araçlarda Tekrarlayan Arıza</v>
          </cell>
          <cell r="U839" t="str">
            <v>Tedarikçi</v>
          </cell>
          <cell r="V839" t="str">
            <v>KAAF DEMİRYOLU ARAÇLARI ANONİM ŞİRK</v>
          </cell>
          <cell r="W839" t="str">
            <v>Evet</v>
          </cell>
          <cell r="X839" t="str">
            <v>KAAF DEMİRYOLU ARAÇLARI ANONİM ŞİRK</v>
          </cell>
          <cell r="AD839" t="str">
            <v>Temizlendi</v>
          </cell>
          <cell r="AE839">
            <v>45942.25</v>
          </cell>
          <cell r="AG839" t="str">
            <v/>
          </cell>
          <cell r="AH839" t="str">
            <v/>
          </cell>
          <cell r="AI839" t="str">
            <v/>
          </cell>
          <cell r="AJ839" t="str">
            <v/>
          </cell>
          <cell r="AL839" t="str">
            <v/>
          </cell>
          <cell r="AM839" t="str">
            <v/>
          </cell>
          <cell r="AP839" t="str">
            <v/>
          </cell>
          <cell r="AQ839" t="str">
            <v/>
          </cell>
          <cell r="AT839" t="str">
            <v/>
          </cell>
          <cell r="AV839" t="str">
            <v/>
          </cell>
          <cell r="AW839" t="str">
            <v/>
          </cell>
          <cell r="AX839" t="str">
            <v/>
          </cell>
          <cell r="AZ839">
            <v>3</v>
          </cell>
          <cell r="BA839">
            <v>45943.5</v>
          </cell>
        </row>
        <row r="840">
          <cell r="C840" t="str">
            <v>KAY5+6</v>
          </cell>
          <cell r="D840" t="str">
            <v>3878(7)</v>
          </cell>
          <cell r="E840" t="str">
            <v>MB</v>
          </cell>
          <cell r="F840">
            <v>161220</v>
          </cell>
          <cell r="G840" t="str">
            <v>BOZ-KAY5+6-FF-827</v>
          </cell>
          <cell r="H840">
            <v>45931.208333333299</v>
          </cell>
          <cell r="I840" t="str">
            <v>Hat/Line</v>
          </cell>
          <cell r="J840" t="str">
            <v>Müşteri</v>
          </cell>
          <cell r="L840" t="str">
            <v>Kumlama</v>
          </cell>
          <cell r="M840" t="str">
            <v>MB sağ ve sol kumlama sigortaları atıyor. Kumlama sistemi çalışmıyor.</v>
          </cell>
          <cell r="N840" t="str">
            <v>Aracın kompresörleri tamir edildi.</v>
          </cell>
          <cell r="P840" t="str">
            <v>D-Arıza değil</v>
          </cell>
          <cell r="Q840" t="str">
            <v>B(Servisten çekmeye etki eden arıza)</v>
          </cell>
          <cell r="R840" t="str">
            <v>N.A(Yaralanma yok)</v>
          </cell>
          <cell r="S840" t="str">
            <v>(III) Farklı Araçlarda Tekrarlayan Arıza</v>
          </cell>
          <cell r="U840" t="str">
            <v>Tedarikçi</v>
          </cell>
          <cell r="V840" t="str">
            <v>KAAF DEMİRYOLU ARAÇLARI ANONİM ŞİRK</v>
          </cell>
          <cell r="W840" t="str">
            <v>Evet</v>
          </cell>
          <cell r="X840" t="str">
            <v>KAAF DEMİRYOLU ARAÇLARI ANONİM ŞİRK</v>
          </cell>
          <cell r="AD840" t="str">
            <v>Temizlendi</v>
          </cell>
          <cell r="AE840">
            <v>45930.229166666701</v>
          </cell>
          <cell r="AG840" t="str">
            <v/>
          </cell>
          <cell r="AH840" t="str">
            <v/>
          </cell>
          <cell r="AI840" t="str">
            <v/>
          </cell>
          <cell r="AJ840" t="str">
            <v/>
          </cell>
          <cell r="AL840" t="str">
            <v/>
          </cell>
          <cell r="AM840" t="str">
            <v/>
          </cell>
          <cell r="AP840" t="str">
            <v/>
          </cell>
          <cell r="AQ840" t="str">
            <v/>
          </cell>
          <cell r="AT840" t="str">
            <v/>
          </cell>
          <cell r="AV840" t="str">
            <v/>
          </cell>
          <cell r="AW840" t="str">
            <v/>
          </cell>
          <cell r="AX840" t="str">
            <v/>
          </cell>
          <cell r="AZ840">
            <v>3</v>
          </cell>
          <cell r="BA840">
            <v>45931.291666666701</v>
          </cell>
        </row>
        <row r="841">
          <cell r="C841" t="str">
            <v>KAY5+6</v>
          </cell>
          <cell r="D841" t="str">
            <v>3873(2)</v>
          </cell>
          <cell r="E841" t="str">
            <v>MB</v>
          </cell>
          <cell r="F841">
            <v>181722</v>
          </cell>
          <cell r="G841" t="str">
            <v>BOZ-KAY5+6-FF-828</v>
          </cell>
          <cell r="H841">
            <v>45918.531944444403</v>
          </cell>
          <cell r="I841" t="str">
            <v>Hat/Line</v>
          </cell>
          <cell r="J841" t="str">
            <v>Müşteri</v>
          </cell>
          <cell r="L841" t="str">
            <v>PA/PIS/CCTV</v>
          </cell>
          <cell r="M841" t="str">
            <v>2 nolu kapı üzeri yolcu bilgilendirme panosu çalışmıyor.</v>
          </cell>
          <cell r="N841" t="str">
            <v>Araç resetlendi. Sorun giderildi.</v>
          </cell>
          <cell r="P841" t="str">
            <v>D-Arıza değil</v>
          </cell>
          <cell r="Q841" t="str">
            <v>B(Servisten çekmeye etki eden arıza)</v>
          </cell>
          <cell r="R841" t="str">
            <v>N.A(Yaralanma yok)</v>
          </cell>
          <cell r="S841" t="str">
            <v>(III) Farklı Araçlarda Tekrarlayan Arıza</v>
          </cell>
          <cell r="U841" t="str">
            <v>Tedarikçi</v>
          </cell>
          <cell r="V841" t="str">
            <v>ATAK ULAŞIM SAN.TİC.LTD.ŞTİ.</v>
          </cell>
          <cell r="W841" t="str">
            <v>Evet</v>
          </cell>
          <cell r="X841" t="str">
            <v>ATAK ULAŞIM SAN.TİC.LTD.ŞTİ.</v>
          </cell>
          <cell r="AD841" t="str">
            <v>*Reset edildi</v>
          </cell>
          <cell r="AE841">
            <v>45917.541666666701</v>
          </cell>
          <cell r="AG841" t="str">
            <v/>
          </cell>
          <cell r="AH841" t="str">
            <v/>
          </cell>
          <cell r="AI841" t="str">
            <v/>
          </cell>
          <cell r="AJ841" t="str">
            <v/>
          </cell>
          <cell r="AL841" t="str">
            <v/>
          </cell>
          <cell r="AM841" t="str">
            <v/>
          </cell>
          <cell r="AP841" t="str">
            <v/>
          </cell>
          <cell r="AQ841" t="str">
            <v/>
          </cell>
          <cell r="AT841" t="str">
            <v/>
          </cell>
          <cell r="AV841" t="str">
            <v/>
          </cell>
          <cell r="AW841" t="str">
            <v/>
          </cell>
          <cell r="AX841" t="str">
            <v/>
          </cell>
          <cell r="AZ841">
            <v>2</v>
          </cell>
          <cell r="BA841">
            <v>45918.583333333299</v>
          </cell>
        </row>
        <row r="842">
          <cell r="C842" t="str">
            <v>KAY5+6</v>
          </cell>
          <cell r="D842" t="str">
            <v>3880(9)</v>
          </cell>
          <cell r="E842" t="str">
            <v>P</v>
          </cell>
          <cell r="F842">
            <v>140608</v>
          </cell>
          <cell r="G842" t="str">
            <v>BOZ-KAY5+6-FF-829</v>
          </cell>
          <cell r="H842">
            <v>45965.208333333299</v>
          </cell>
          <cell r="I842" t="str">
            <v>Hat/Line</v>
          </cell>
          <cell r="J842" t="str">
            <v>Müşteri</v>
          </cell>
          <cell r="L842" t="str">
            <v>Fren</v>
          </cell>
          <cell r="M842" t="str">
            <v>Aracın P bölüm L1 kaliperinde aşırı yağ kaçağı var. Ayrıca HPCU camlarında yağ görünmüyor. Torna yaparken fark edildi.</v>
          </cell>
          <cell r="N842" t="str">
            <v>Kaliper değişimi yapıldı. HPCU'da yağ kalmamıştı. Yağ basıldı. Testler yapıldı. Park sahasında tam tur test yapıldı.</v>
          </cell>
          <cell r="P842" t="str">
            <v>D-Arıza değil</v>
          </cell>
          <cell r="Q842" t="str">
            <v>B(Servisten çekmeye etki eden arıza)</v>
          </cell>
          <cell r="R842" t="str">
            <v>N.A(Yaralanma yok)</v>
          </cell>
          <cell r="S842" t="str">
            <v xml:space="preserve">(I) İlk Defa Karşılaşılan Arıza </v>
          </cell>
          <cell r="U842" t="str">
            <v>Tedarikçi</v>
          </cell>
          <cell r="V842" t="str">
            <v>HANNING &amp; KAHL GMBH &amp; CO.KG</v>
          </cell>
          <cell r="W842" t="str">
            <v>Evet</v>
          </cell>
          <cell r="X842" t="str">
            <v>HANNING &amp; KAHL GMBH &amp; CO.KG</v>
          </cell>
          <cell r="AD842" t="str">
            <v>Ekipman yenisi ile değiştirildi</v>
          </cell>
          <cell r="AE842">
            <v>45964.25</v>
          </cell>
          <cell r="AG842" t="str">
            <v/>
          </cell>
          <cell r="AH842" t="str">
            <v/>
          </cell>
          <cell r="AI842" t="str">
            <v/>
          </cell>
          <cell r="AJ842" t="str">
            <v/>
          </cell>
          <cell r="AL842" t="str">
            <v/>
          </cell>
          <cell r="AM842" t="str">
            <v/>
          </cell>
          <cell r="AP842" t="str">
            <v/>
          </cell>
          <cell r="AQ842" t="str">
            <v/>
          </cell>
          <cell r="AT842" t="str">
            <v/>
          </cell>
          <cell r="AV842" t="str">
            <v>38-HBR-25-289</v>
          </cell>
          <cell r="AW842">
            <v>45965.041666666701</v>
          </cell>
          <cell r="AX842" t="str">
            <v/>
          </cell>
          <cell r="AZ842">
            <v>2</v>
          </cell>
          <cell r="BA842">
            <v>45965.5</v>
          </cell>
        </row>
        <row r="843">
          <cell r="C843" t="str">
            <v/>
          </cell>
          <cell r="D843" t="str">
            <v/>
          </cell>
          <cell r="E843" t="str">
            <v/>
          </cell>
          <cell r="F843" t="str">
            <v/>
          </cell>
          <cell r="G843" t="str">
            <v/>
          </cell>
          <cell r="H843" t="str">
            <v/>
          </cell>
          <cell r="I843" t="str">
            <v/>
          </cell>
          <cell r="J843" t="str">
            <v/>
          </cell>
          <cell r="L843" t="str">
            <v/>
          </cell>
          <cell r="M843" t="str">
            <v/>
          </cell>
          <cell r="N843" t="str">
            <v/>
          </cell>
          <cell r="P843" t="str">
            <v/>
          </cell>
          <cell r="Q843" t="str">
            <v/>
          </cell>
          <cell r="R843" t="str">
            <v/>
          </cell>
          <cell r="S843" t="str">
            <v/>
          </cell>
          <cell r="U843" t="str">
            <v/>
          </cell>
          <cell r="V843" t="str">
            <v/>
          </cell>
          <cell r="W843" t="str">
            <v/>
          </cell>
          <cell r="X843" t="str">
            <v/>
          </cell>
          <cell r="AD843" t="str">
            <v/>
          </cell>
          <cell r="AE843" t="str">
            <v/>
          </cell>
          <cell r="AG843" t="str">
            <v/>
          </cell>
          <cell r="AH843" t="str">
            <v/>
          </cell>
          <cell r="AI843" t="str">
            <v/>
          </cell>
          <cell r="AJ843" t="str">
            <v/>
          </cell>
          <cell r="AL843" t="str">
            <v/>
          </cell>
          <cell r="AM843" t="str">
            <v/>
          </cell>
          <cell r="AP843" t="str">
            <v/>
          </cell>
          <cell r="AQ843" t="str">
            <v/>
          </cell>
          <cell r="AT843" t="str">
            <v/>
          </cell>
          <cell r="AV843" t="str">
            <v/>
          </cell>
          <cell r="AW843" t="str">
            <v/>
          </cell>
          <cell r="AX843" t="str">
            <v/>
          </cell>
          <cell r="AZ843" t="str">
            <v/>
          </cell>
          <cell r="BA843" t="str">
            <v/>
          </cell>
        </row>
        <row r="844">
          <cell r="C844" t="str">
            <v/>
          </cell>
          <cell r="D844" t="str">
            <v/>
          </cell>
          <cell r="E844" t="str">
            <v/>
          </cell>
          <cell r="F844" t="str">
            <v/>
          </cell>
          <cell r="G844" t="str">
            <v/>
          </cell>
          <cell r="H844" t="str">
            <v/>
          </cell>
          <cell r="I844" t="str">
            <v/>
          </cell>
          <cell r="J844" t="str">
            <v/>
          </cell>
          <cell r="L844" t="str">
            <v/>
          </cell>
          <cell r="M844" t="str">
            <v/>
          </cell>
          <cell r="N844" t="str">
            <v/>
          </cell>
          <cell r="P844" t="str">
            <v/>
          </cell>
          <cell r="Q844" t="str">
            <v/>
          </cell>
          <cell r="R844" t="str">
            <v/>
          </cell>
          <cell r="S844" t="str">
            <v/>
          </cell>
          <cell r="U844" t="str">
            <v/>
          </cell>
          <cell r="V844" t="str">
            <v/>
          </cell>
          <cell r="W844" t="str">
            <v/>
          </cell>
          <cell r="X844" t="str">
            <v/>
          </cell>
          <cell r="AD844" t="str">
            <v/>
          </cell>
          <cell r="AE844" t="str">
            <v/>
          </cell>
          <cell r="AG844" t="str">
            <v/>
          </cell>
          <cell r="AH844" t="str">
            <v/>
          </cell>
          <cell r="AI844" t="str">
            <v/>
          </cell>
          <cell r="AJ844" t="str">
            <v/>
          </cell>
          <cell r="AL844" t="str">
            <v/>
          </cell>
          <cell r="AM844" t="str">
            <v/>
          </cell>
          <cell r="AP844" t="str">
            <v/>
          </cell>
          <cell r="AQ844" t="str">
            <v/>
          </cell>
          <cell r="AT844" t="str">
            <v/>
          </cell>
          <cell r="AV844" t="str">
            <v/>
          </cell>
          <cell r="AW844" t="str">
            <v/>
          </cell>
          <cell r="AX844" t="str">
            <v/>
          </cell>
          <cell r="AZ844" t="str">
            <v/>
          </cell>
          <cell r="BA844" t="str">
            <v/>
          </cell>
        </row>
        <row r="845">
          <cell r="C845" t="str">
            <v/>
          </cell>
          <cell r="D845" t="str">
            <v/>
          </cell>
          <cell r="E845" t="str">
            <v/>
          </cell>
          <cell r="F845" t="str">
            <v/>
          </cell>
          <cell r="G845" t="str">
            <v/>
          </cell>
          <cell r="H845" t="str">
            <v/>
          </cell>
          <cell r="I845" t="str">
            <v/>
          </cell>
          <cell r="J845" t="str">
            <v/>
          </cell>
          <cell r="L845" t="str">
            <v/>
          </cell>
          <cell r="M845" t="str">
            <v/>
          </cell>
          <cell r="N845" t="str">
            <v/>
          </cell>
          <cell r="P845" t="str">
            <v/>
          </cell>
          <cell r="Q845" t="str">
            <v/>
          </cell>
          <cell r="R845" t="str">
            <v/>
          </cell>
          <cell r="S845" t="str">
            <v/>
          </cell>
          <cell r="U845" t="str">
            <v/>
          </cell>
          <cell r="V845" t="str">
            <v/>
          </cell>
          <cell r="W845" t="str">
            <v/>
          </cell>
          <cell r="X845" t="str">
            <v/>
          </cell>
          <cell r="AD845" t="str">
            <v/>
          </cell>
          <cell r="AE845" t="str">
            <v/>
          </cell>
          <cell r="AG845" t="str">
            <v/>
          </cell>
          <cell r="AH845" t="str">
            <v/>
          </cell>
          <cell r="AI845" t="str">
            <v/>
          </cell>
          <cell r="AJ845" t="str">
            <v/>
          </cell>
          <cell r="AL845" t="str">
            <v/>
          </cell>
          <cell r="AM845" t="str">
            <v/>
          </cell>
          <cell r="AP845" t="str">
            <v/>
          </cell>
          <cell r="AQ845" t="str">
            <v/>
          </cell>
          <cell r="AT845" t="str">
            <v/>
          </cell>
          <cell r="AV845" t="str">
            <v/>
          </cell>
          <cell r="AW845" t="str">
            <v/>
          </cell>
          <cell r="AX845" t="str">
            <v/>
          </cell>
          <cell r="AZ845" t="str">
            <v/>
          </cell>
          <cell r="BA845" t="str">
            <v/>
          </cell>
        </row>
        <row r="846">
          <cell r="C846" t="str">
            <v/>
          </cell>
          <cell r="D846" t="str">
            <v/>
          </cell>
          <cell r="E846" t="str">
            <v/>
          </cell>
          <cell r="F846" t="str">
            <v/>
          </cell>
          <cell r="G846" t="str">
            <v/>
          </cell>
          <cell r="H846" t="str">
            <v/>
          </cell>
          <cell r="I846" t="str">
            <v/>
          </cell>
          <cell r="J846" t="str">
            <v/>
          </cell>
          <cell r="L846" t="str">
            <v/>
          </cell>
          <cell r="M846" t="str">
            <v/>
          </cell>
          <cell r="N846" t="str">
            <v/>
          </cell>
          <cell r="P846" t="str">
            <v/>
          </cell>
          <cell r="Q846" t="str">
            <v/>
          </cell>
          <cell r="R846" t="str">
            <v/>
          </cell>
          <cell r="S846" t="str">
            <v/>
          </cell>
          <cell r="U846" t="str">
            <v/>
          </cell>
          <cell r="V846" t="str">
            <v/>
          </cell>
          <cell r="W846" t="str">
            <v/>
          </cell>
          <cell r="X846" t="str">
            <v/>
          </cell>
          <cell r="AD846" t="str">
            <v/>
          </cell>
          <cell r="AE846" t="str">
            <v/>
          </cell>
          <cell r="AG846" t="str">
            <v/>
          </cell>
          <cell r="AH846" t="str">
            <v/>
          </cell>
          <cell r="AI846" t="str">
            <v/>
          </cell>
          <cell r="AJ846" t="str">
            <v/>
          </cell>
          <cell r="AL846" t="str">
            <v/>
          </cell>
          <cell r="AM846" t="str">
            <v/>
          </cell>
          <cell r="AP846" t="str">
            <v/>
          </cell>
          <cell r="AQ846" t="str">
            <v/>
          </cell>
          <cell r="AT846" t="str">
            <v/>
          </cell>
          <cell r="AV846" t="str">
            <v/>
          </cell>
          <cell r="AW846" t="str">
            <v/>
          </cell>
          <cell r="AX846" t="str">
            <v/>
          </cell>
          <cell r="AZ846" t="str">
            <v/>
          </cell>
          <cell r="BA846" t="str">
            <v/>
          </cell>
        </row>
        <row r="847">
          <cell r="C847" t="str">
            <v/>
          </cell>
          <cell r="D847" t="str">
            <v/>
          </cell>
          <cell r="E847" t="str">
            <v/>
          </cell>
          <cell r="F847" t="str">
            <v/>
          </cell>
          <cell r="G847" t="str">
            <v/>
          </cell>
          <cell r="H847" t="str">
            <v/>
          </cell>
          <cell r="I847" t="str">
            <v/>
          </cell>
          <cell r="J847" t="str">
            <v/>
          </cell>
          <cell r="L847" t="str">
            <v/>
          </cell>
          <cell r="M847" t="str">
            <v/>
          </cell>
          <cell r="N847" t="str">
            <v/>
          </cell>
          <cell r="P847" t="str">
            <v/>
          </cell>
          <cell r="Q847" t="str">
            <v/>
          </cell>
          <cell r="R847" t="str">
            <v/>
          </cell>
          <cell r="S847" t="str">
            <v/>
          </cell>
          <cell r="U847" t="str">
            <v/>
          </cell>
          <cell r="V847" t="str">
            <v/>
          </cell>
          <cell r="W847" t="str">
            <v/>
          </cell>
          <cell r="X847" t="str">
            <v/>
          </cell>
          <cell r="AD847" t="str">
            <v/>
          </cell>
          <cell r="AE847" t="str">
            <v/>
          </cell>
          <cell r="AG847" t="str">
            <v/>
          </cell>
          <cell r="AH847" t="str">
            <v/>
          </cell>
          <cell r="AI847" t="str">
            <v/>
          </cell>
          <cell r="AJ847" t="str">
            <v/>
          </cell>
          <cell r="AL847" t="str">
            <v/>
          </cell>
          <cell r="AM847" t="str">
            <v/>
          </cell>
          <cell r="AP847" t="str">
            <v/>
          </cell>
          <cell r="AQ847" t="str">
            <v/>
          </cell>
          <cell r="AT847" t="str">
            <v/>
          </cell>
          <cell r="AV847" t="str">
            <v/>
          </cell>
          <cell r="AW847" t="str">
            <v/>
          </cell>
          <cell r="AX847" t="str">
            <v/>
          </cell>
          <cell r="AZ847" t="str">
            <v/>
          </cell>
          <cell r="BA847" t="str">
            <v/>
          </cell>
        </row>
        <row r="848">
          <cell r="C848" t="str">
            <v/>
          </cell>
          <cell r="D848" t="str">
            <v/>
          </cell>
          <cell r="E848" t="str">
            <v/>
          </cell>
          <cell r="F848" t="str">
            <v/>
          </cell>
          <cell r="G848" t="str">
            <v/>
          </cell>
          <cell r="H848" t="str">
            <v/>
          </cell>
          <cell r="I848" t="str">
            <v/>
          </cell>
          <cell r="J848" t="str">
            <v/>
          </cell>
          <cell r="L848" t="str">
            <v/>
          </cell>
          <cell r="M848" t="str">
            <v/>
          </cell>
          <cell r="N848" t="str">
            <v/>
          </cell>
          <cell r="P848" t="str">
            <v/>
          </cell>
          <cell r="Q848" t="str">
            <v/>
          </cell>
          <cell r="R848" t="str">
            <v/>
          </cell>
          <cell r="S848" t="str">
            <v/>
          </cell>
          <cell r="U848" t="str">
            <v/>
          </cell>
          <cell r="V848" t="str">
            <v/>
          </cell>
          <cell r="W848" t="str">
            <v/>
          </cell>
          <cell r="X848" t="str">
            <v/>
          </cell>
          <cell r="AD848" t="str">
            <v/>
          </cell>
          <cell r="AE848" t="str">
            <v/>
          </cell>
          <cell r="AG848" t="str">
            <v/>
          </cell>
          <cell r="AH848" t="str">
            <v/>
          </cell>
          <cell r="AI848" t="str">
            <v/>
          </cell>
          <cell r="AJ848" t="str">
            <v/>
          </cell>
          <cell r="AL848" t="str">
            <v/>
          </cell>
          <cell r="AM848" t="str">
            <v/>
          </cell>
          <cell r="AP848" t="str">
            <v/>
          </cell>
          <cell r="AQ848" t="str">
            <v/>
          </cell>
          <cell r="AT848" t="str">
            <v/>
          </cell>
          <cell r="AV848" t="str">
            <v/>
          </cell>
          <cell r="AW848" t="str">
            <v/>
          </cell>
          <cell r="AX848" t="str">
            <v/>
          </cell>
          <cell r="AZ848" t="str">
            <v/>
          </cell>
          <cell r="BA848" t="str">
            <v/>
          </cell>
        </row>
        <row r="849">
          <cell r="C849" t="str">
            <v/>
          </cell>
          <cell r="D849" t="str">
            <v/>
          </cell>
          <cell r="E849" t="str">
            <v/>
          </cell>
          <cell r="F849" t="str">
            <v/>
          </cell>
          <cell r="G849" t="str">
            <v/>
          </cell>
          <cell r="H849" t="str">
            <v/>
          </cell>
          <cell r="I849" t="str">
            <v/>
          </cell>
          <cell r="J849" t="str">
            <v/>
          </cell>
          <cell r="L849" t="str">
            <v/>
          </cell>
          <cell r="M849" t="str">
            <v/>
          </cell>
          <cell r="N849" t="str">
            <v/>
          </cell>
          <cell r="P849" t="str">
            <v/>
          </cell>
          <cell r="Q849" t="str">
            <v/>
          </cell>
          <cell r="R849" t="str">
            <v/>
          </cell>
          <cell r="S849" t="str">
            <v/>
          </cell>
          <cell r="U849" t="str">
            <v/>
          </cell>
          <cell r="V849" t="str">
            <v/>
          </cell>
          <cell r="W849" t="str">
            <v/>
          </cell>
          <cell r="X849" t="str">
            <v/>
          </cell>
          <cell r="AD849" t="str">
            <v/>
          </cell>
          <cell r="AE849" t="str">
            <v/>
          </cell>
          <cell r="AG849" t="str">
            <v/>
          </cell>
          <cell r="AH849" t="str">
            <v/>
          </cell>
          <cell r="AI849" t="str">
            <v/>
          </cell>
          <cell r="AJ849" t="str">
            <v/>
          </cell>
          <cell r="AL849" t="str">
            <v/>
          </cell>
          <cell r="AM849" t="str">
            <v/>
          </cell>
          <cell r="AP849" t="str">
            <v/>
          </cell>
          <cell r="AQ849" t="str">
            <v/>
          </cell>
          <cell r="AT849" t="str">
            <v/>
          </cell>
          <cell r="AV849" t="str">
            <v/>
          </cell>
          <cell r="AW849" t="str">
            <v/>
          </cell>
          <cell r="AX849" t="str">
            <v/>
          </cell>
          <cell r="AZ849" t="str">
            <v/>
          </cell>
          <cell r="BA849" t="str">
            <v/>
          </cell>
        </row>
        <row r="850">
          <cell r="C850" t="str">
            <v/>
          </cell>
          <cell r="D850" t="str">
            <v/>
          </cell>
          <cell r="E850" t="str">
            <v/>
          </cell>
          <cell r="F850" t="str">
            <v/>
          </cell>
          <cell r="G850" t="str">
            <v/>
          </cell>
          <cell r="H850" t="str">
            <v/>
          </cell>
          <cell r="I850" t="str">
            <v/>
          </cell>
          <cell r="J850" t="str">
            <v/>
          </cell>
          <cell r="L850" t="str">
            <v/>
          </cell>
          <cell r="M850" t="str">
            <v/>
          </cell>
          <cell r="N850" t="str">
            <v/>
          </cell>
          <cell r="P850" t="str">
            <v/>
          </cell>
          <cell r="Q850" t="str">
            <v/>
          </cell>
          <cell r="R850" t="str">
            <v/>
          </cell>
          <cell r="S850" t="str">
            <v/>
          </cell>
          <cell r="U850" t="str">
            <v/>
          </cell>
          <cell r="V850" t="str">
            <v/>
          </cell>
          <cell r="W850" t="str">
            <v/>
          </cell>
          <cell r="X850" t="str">
            <v/>
          </cell>
          <cell r="AD850" t="str">
            <v/>
          </cell>
          <cell r="AE850" t="str">
            <v/>
          </cell>
          <cell r="AG850" t="str">
            <v/>
          </cell>
          <cell r="AH850" t="str">
            <v/>
          </cell>
          <cell r="AI850" t="str">
            <v/>
          </cell>
          <cell r="AJ850" t="str">
            <v/>
          </cell>
          <cell r="AL850" t="str">
            <v/>
          </cell>
          <cell r="AM850" t="str">
            <v/>
          </cell>
          <cell r="AP850" t="str">
            <v/>
          </cell>
          <cell r="AQ850" t="str">
            <v/>
          </cell>
          <cell r="AT850" t="str">
            <v/>
          </cell>
          <cell r="AV850" t="str">
            <v/>
          </cell>
          <cell r="AW850" t="str">
            <v/>
          </cell>
          <cell r="AX850" t="str">
            <v/>
          </cell>
          <cell r="AZ850" t="str">
            <v/>
          </cell>
          <cell r="BA850" t="str">
            <v/>
          </cell>
        </row>
        <row r="851">
          <cell r="C851" t="str">
            <v/>
          </cell>
          <cell r="D851" t="str">
            <v/>
          </cell>
          <cell r="E851" t="str">
            <v/>
          </cell>
          <cell r="F851" t="str">
            <v/>
          </cell>
          <cell r="G851" t="str">
            <v/>
          </cell>
          <cell r="H851" t="str">
            <v/>
          </cell>
          <cell r="I851" t="str">
            <v/>
          </cell>
          <cell r="J851" t="str">
            <v/>
          </cell>
          <cell r="L851" t="str">
            <v/>
          </cell>
          <cell r="M851" t="str">
            <v/>
          </cell>
          <cell r="N851" t="str">
            <v/>
          </cell>
          <cell r="P851" t="str">
            <v/>
          </cell>
          <cell r="Q851" t="str">
            <v/>
          </cell>
          <cell r="R851" t="str">
            <v/>
          </cell>
          <cell r="S851" t="str">
            <v/>
          </cell>
          <cell r="U851" t="str">
            <v/>
          </cell>
          <cell r="V851" t="str">
            <v/>
          </cell>
          <cell r="W851" t="str">
            <v/>
          </cell>
          <cell r="X851" t="str">
            <v/>
          </cell>
          <cell r="AD851" t="str">
            <v/>
          </cell>
          <cell r="AE851" t="str">
            <v/>
          </cell>
          <cell r="AG851" t="str">
            <v/>
          </cell>
          <cell r="AH851" t="str">
            <v/>
          </cell>
          <cell r="AI851" t="str">
            <v/>
          </cell>
          <cell r="AJ851" t="str">
            <v/>
          </cell>
          <cell r="AL851" t="str">
            <v/>
          </cell>
          <cell r="AM851" t="str">
            <v/>
          </cell>
          <cell r="AP851" t="str">
            <v/>
          </cell>
          <cell r="AQ851" t="str">
            <v/>
          </cell>
          <cell r="AT851" t="str">
            <v/>
          </cell>
          <cell r="AV851" t="str">
            <v/>
          </cell>
          <cell r="AW851" t="str">
            <v/>
          </cell>
          <cell r="AX851" t="str">
            <v/>
          </cell>
          <cell r="AZ851" t="str">
            <v/>
          </cell>
          <cell r="BA851" t="str">
            <v/>
          </cell>
        </row>
        <row r="852">
          <cell r="C852" t="str">
            <v/>
          </cell>
          <cell r="D852" t="str">
            <v/>
          </cell>
          <cell r="E852" t="str">
            <v/>
          </cell>
          <cell r="F852" t="str">
            <v/>
          </cell>
          <cell r="G852" t="str">
            <v/>
          </cell>
          <cell r="H852" t="str">
            <v/>
          </cell>
          <cell r="I852" t="str">
            <v/>
          </cell>
          <cell r="J852" t="str">
            <v/>
          </cell>
          <cell r="L852" t="str">
            <v/>
          </cell>
          <cell r="M852" t="str">
            <v/>
          </cell>
          <cell r="N852" t="str">
            <v/>
          </cell>
          <cell r="P852" t="str">
            <v/>
          </cell>
          <cell r="Q852" t="str">
            <v/>
          </cell>
          <cell r="R852" t="str">
            <v/>
          </cell>
          <cell r="S852" t="str">
            <v/>
          </cell>
          <cell r="U852" t="str">
            <v/>
          </cell>
          <cell r="V852" t="str">
            <v/>
          </cell>
          <cell r="W852" t="str">
            <v/>
          </cell>
          <cell r="X852" t="str">
            <v/>
          </cell>
          <cell r="AD852" t="str">
            <v/>
          </cell>
          <cell r="AE852" t="str">
            <v/>
          </cell>
          <cell r="AG852" t="str">
            <v/>
          </cell>
          <cell r="AH852" t="str">
            <v/>
          </cell>
          <cell r="AI852" t="str">
            <v/>
          </cell>
          <cell r="AJ852" t="str">
            <v/>
          </cell>
          <cell r="AL852" t="str">
            <v/>
          </cell>
          <cell r="AM852" t="str">
            <v/>
          </cell>
          <cell r="AP852" t="str">
            <v/>
          </cell>
          <cell r="AQ852" t="str">
            <v/>
          </cell>
          <cell r="AT852" t="str">
            <v/>
          </cell>
          <cell r="AV852" t="str">
            <v/>
          </cell>
          <cell r="AW852" t="str">
            <v/>
          </cell>
          <cell r="AX852" t="str">
            <v/>
          </cell>
          <cell r="AZ852" t="str">
            <v/>
          </cell>
          <cell r="BA852" t="str">
            <v/>
          </cell>
        </row>
        <row r="853">
          <cell r="C853" t="str">
            <v/>
          </cell>
          <cell r="D853" t="str">
            <v/>
          </cell>
          <cell r="E853" t="str">
            <v/>
          </cell>
          <cell r="F853" t="str">
            <v/>
          </cell>
          <cell r="G853" t="str">
            <v/>
          </cell>
          <cell r="H853" t="str">
            <v/>
          </cell>
          <cell r="I853" t="str">
            <v/>
          </cell>
          <cell r="J853" t="str">
            <v/>
          </cell>
          <cell r="L853" t="str">
            <v/>
          </cell>
          <cell r="M853" t="str">
            <v/>
          </cell>
          <cell r="N853" t="str">
            <v/>
          </cell>
          <cell r="P853" t="str">
            <v/>
          </cell>
          <cell r="Q853" t="str">
            <v/>
          </cell>
          <cell r="R853" t="str">
            <v/>
          </cell>
          <cell r="S853" t="str">
            <v/>
          </cell>
          <cell r="U853" t="str">
            <v/>
          </cell>
          <cell r="V853" t="str">
            <v/>
          </cell>
          <cell r="W853" t="str">
            <v/>
          </cell>
          <cell r="X853" t="str">
            <v/>
          </cell>
          <cell r="AD853" t="str">
            <v/>
          </cell>
          <cell r="AE853" t="str">
            <v/>
          </cell>
          <cell r="AG853" t="str">
            <v/>
          </cell>
          <cell r="AH853" t="str">
            <v/>
          </cell>
          <cell r="AI853" t="str">
            <v/>
          </cell>
          <cell r="AJ853" t="str">
            <v/>
          </cell>
          <cell r="AL853" t="str">
            <v/>
          </cell>
          <cell r="AM853" t="str">
            <v/>
          </cell>
          <cell r="AP853" t="str">
            <v/>
          </cell>
          <cell r="AQ853" t="str">
            <v/>
          </cell>
          <cell r="AT853" t="str">
            <v/>
          </cell>
          <cell r="AV853" t="str">
            <v/>
          </cell>
          <cell r="AW853" t="str">
            <v/>
          </cell>
          <cell r="AX853" t="str">
            <v/>
          </cell>
          <cell r="AZ853" t="str">
            <v/>
          </cell>
          <cell r="BA853" t="str">
            <v/>
          </cell>
        </row>
        <row r="854">
          <cell r="C854" t="str">
            <v/>
          </cell>
          <cell r="D854" t="str">
            <v/>
          </cell>
          <cell r="E854" t="str">
            <v/>
          </cell>
          <cell r="F854" t="str">
            <v/>
          </cell>
          <cell r="G854" t="str">
            <v/>
          </cell>
          <cell r="H854" t="str">
            <v/>
          </cell>
          <cell r="I854" t="str">
            <v/>
          </cell>
          <cell r="J854" t="str">
            <v/>
          </cell>
          <cell r="L854" t="str">
            <v/>
          </cell>
          <cell r="M854" t="str">
            <v/>
          </cell>
          <cell r="N854" t="str">
            <v/>
          </cell>
          <cell r="P854" t="str">
            <v/>
          </cell>
          <cell r="Q854" t="str">
            <v/>
          </cell>
          <cell r="R854" t="str">
            <v/>
          </cell>
          <cell r="S854" t="str">
            <v/>
          </cell>
          <cell r="U854" t="str">
            <v/>
          </cell>
          <cell r="V854" t="str">
            <v/>
          </cell>
          <cell r="W854" t="str">
            <v/>
          </cell>
          <cell r="X854" t="str">
            <v/>
          </cell>
          <cell r="AD854" t="str">
            <v/>
          </cell>
          <cell r="AE854" t="str">
            <v/>
          </cell>
          <cell r="AG854" t="str">
            <v/>
          </cell>
          <cell r="AH854" t="str">
            <v/>
          </cell>
          <cell r="AI854" t="str">
            <v/>
          </cell>
          <cell r="AJ854" t="str">
            <v/>
          </cell>
          <cell r="AL854" t="str">
            <v/>
          </cell>
          <cell r="AM854" t="str">
            <v/>
          </cell>
          <cell r="AP854" t="str">
            <v/>
          </cell>
          <cell r="AQ854" t="str">
            <v/>
          </cell>
          <cell r="AT854" t="str">
            <v/>
          </cell>
          <cell r="AV854" t="str">
            <v/>
          </cell>
          <cell r="AW854" t="str">
            <v/>
          </cell>
          <cell r="AX854" t="str">
            <v/>
          </cell>
          <cell r="AZ854" t="str">
            <v/>
          </cell>
          <cell r="BA854" t="str">
            <v/>
          </cell>
        </row>
        <row r="855">
          <cell r="C855" t="str">
            <v/>
          </cell>
          <cell r="D855" t="str">
            <v/>
          </cell>
          <cell r="E855" t="str">
            <v/>
          </cell>
          <cell r="F855" t="str">
            <v/>
          </cell>
          <cell r="G855" t="str">
            <v/>
          </cell>
          <cell r="H855" t="str">
            <v/>
          </cell>
          <cell r="I855" t="str">
            <v/>
          </cell>
          <cell r="J855" t="str">
            <v/>
          </cell>
          <cell r="L855" t="str">
            <v/>
          </cell>
          <cell r="M855" t="str">
            <v/>
          </cell>
          <cell r="N855" t="str">
            <v/>
          </cell>
          <cell r="P855" t="str">
            <v/>
          </cell>
          <cell r="Q855" t="str">
            <v/>
          </cell>
          <cell r="R855" t="str">
            <v/>
          </cell>
          <cell r="S855" t="str">
            <v/>
          </cell>
          <cell r="U855" t="str">
            <v/>
          </cell>
          <cell r="V855" t="str">
            <v/>
          </cell>
          <cell r="W855" t="str">
            <v/>
          </cell>
          <cell r="X855" t="str">
            <v/>
          </cell>
          <cell r="AD855" t="str">
            <v/>
          </cell>
          <cell r="AE855" t="str">
            <v/>
          </cell>
          <cell r="AG855" t="str">
            <v/>
          </cell>
          <cell r="AH855" t="str">
            <v/>
          </cell>
          <cell r="AI855" t="str">
            <v/>
          </cell>
          <cell r="AJ855" t="str">
            <v/>
          </cell>
          <cell r="AL855" t="str">
            <v/>
          </cell>
          <cell r="AM855" t="str">
            <v/>
          </cell>
          <cell r="AP855" t="str">
            <v/>
          </cell>
          <cell r="AQ855" t="str">
            <v/>
          </cell>
          <cell r="AT855" t="str">
            <v/>
          </cell>
          <cell r="AV855" t="str">
            <v/>
          </cell>
          <cell r="AW855" t="str">
            <v/>
          </cell>
          <cell r="AX855" t="str">
            <v/>
          </cell>
          <cell r="AZ855" t="str">
            <v/>
          </cell>
          <cell r="BA855" t="str">
            <v/>
          </cell>
        </row>
        <row r="856">
          <cell r="C856" t="str">
            <v/>
          </cell>
          <cell r="D856" t="str">
            <v/>
          </cell>
          <cell r="E856" t="str">
            <v/>
          </cell>
          <cell r="F856" t="str">
            <v/>
          </cell>
          <cell r="G856" t="str">
            <v/>
          </cell>
          <cell r="H856" t="str">
            <v/>
          </cell>
          <cell r="I856" t="str">
            <v/>
          </cell>
          <cell r="J856" t="str">
            <v/>
          </cell>
          <cell r="L856" t="str">
            <v/>
          </cell>
          <cell r="M856" t="str">
            <v/>
          </cell>
          <cell r="N856" t="str">
            <v/>
          </cell>
          <cell r="P856" t="str">
            <v/>
          </cell>
          <cell r="Q856" t="str">
            <v/>
          </cell>
          <cell r="R856" t="str">
            <v/>
          </cell>
          <cell r="S856" t="str">
            <v/>
          </cell>
          <cell r="U856" t="str">
            <v/>
          </cell>
          <cell r="V856" t="str">
            <v/>
          </cell>
          <cell r="W856" t="str">
            <v/>
          </cell>
          <cell r="X856" t="str">
            <v/>
          </cell>
          <cell r="AD856" t="str">
            <v/>
          </cell>
          <cell r="AE856" t="str">
            <v/>
          </cell>
          <cell r="AG856" t="str">
            <v/>
          </cell>
          <cell r="AH856" t="str">
            <v/>
          </cell>
          <cell r="AI856" t="str">
            <v/>
          </cell>
          <cell r="AJ856" t="str">
            <v/>
          </cell>
          <cell r="AL856" t="str">
            <v/>
          </cell>
          <cell r="AM856" t="str">
            <v/>
          </cell>
          <cell r="AP856" t="str">
            <v/>
          </cell>
          <cell r="AQ856" t="str">
            <v/>
          </cell>
          <cell r="AT856" t="str">
            <v/>
          </cell>
          <cell r="AV856" t="str">
            <v/>
          </cell>
          <cell r="AW856" t="str">
            <v/>
          </cell>
          <cell r="AX856" t="str">
            <v/>
          </cell>
          <cell r="AZ856" t="str">
            <v/>
          </cell>
          <cell r="BA856" t="str">
            <v/>
          </cell>
        </row>
        <row r="857">
          <cell r="C857" t="str">
            <v/>
          </cell>
          <cell r="D857" t="str">
            <v/>
          </cell>
          <cell r="E857" t="str">
            <v/>
          </cell>
          <cell r="F857" t="str">
            <v/>
          </cell>
          <cell r="G857" t="str">
            <v/>
          </cell>
          <cell r="H857" t="str">
            <v/>
          </cell>
          <cell r="I857" t="str">
            <v/>
          </cell>
          <cell r="J857" t="str">
            <v/>
          </cell>
          <cell r="L857" t="str">
            <v/>
          </cell>
          <cell r="M857" t="str">
            <v/>
          </cell>
          <cell r="N857" t="str">
            <v/>
          </cell>
          <cell r="P857" t="str">
            <v/>
          </cell>
          <cell r="Q857" t="str">
            <v/>
          </cell>
          <cell r="R857" t="str">
            <v/>
          </cell>
          <cell r="S857" t="str">
            <v/>
          </cell>
          <cell r="U857" t="str">
            <v/>
          </cell>
          <cell r="V857" t="str">
            <v/>
          </cell>
          <cell r="W857" t="str">
            <v/>
          </cell>
          <cell r="X857" t="str">
            <v/>
          </cell>
          <cell r="AD857" t="str">
            <v/>
          </cell>
          <cell r="AE857" t="str">
            <v/>
          </cell>
          <cell r="AG857" t="str">
            <v/>
          </cell>
          <cell r="AH857" t="str">
            <v/>
          </cell>
          <cell r="AI857" t="str">
            <v/>
          </cell>
          <cell r="AJ857" t="str">
            <v/>
          </cell>
          <cell r="AL857" t="str">
            <v/>
          </cell>
          <cell r="AM857" t="str">
            <v/>
          </cell>
          <cell r="AP857" t="str">
            <v/>
          </cell>
          <cell r="AQ857" t="str">
            <v/>
          </cell>
          <cell r="AT857" t="str">
            <v/>
          </cell>
          <cell r="AV857" t="str">
            <v/>
          </cell>
          <cell r="AW857" t="str">
            <v/>
          </cell>
          <cell r="AX857" t="str">
            <v/>
          </cell>
          <cell r="AZ857" t="str">
            <v/>
          </cell>
          <cell r="BA857" t="str">
            <v/>
          </cell>
        </row>
        <row r="858">
          <cell r="C858" t="str">
            <v/>
          </cell>
          <cell r="D858" t="str">
            <v/>
          </cell>
          <cell r="E858" t="str">
            <v/>
          </cell>
          <cell r="F858" t="str">
            <v/>
          </cell>
          <cell r="G858" t="str">
            <v/>
          </cell>
          <cell r="H858" t="str">
            <v/>
          </cell>
          <cell r="I858" t="str">
            <v/>
          </cell>
          <cell r="J858" t="str">
            <v/>
          </cell>
          <cell r="L858" t="str">
            <v/>
          </cell>
          <cell r="M858" t="str">
            <v/>
          </cell>
          <cell r="N858" t="str">
            <v/>
          </cell>
          <cell r="P858" t="str">
            <v/>
          </cell>
          <cell r="Q858" t="str">
            <v/>
          </cell>
          <cell r="R858" t="str">
            <v/>
          </cell>
          <cell r="S858" t="str">
            <v/>
          </cell>
          <cell r="U858" t="str">
            <v/>
          </cell>
          <cell r="V858" t="str">
            <v/>
          </cell>
          <cell r="W858" t="str">
            <v/>
          </cell>
          <cell r="X858" t="str">
            <v/>
          </cell>
          <cell r="AD858" t="str">
            <v/>
          </cell>
          <cell r="AE858" t="str">
            <v/>
          </cell>
          <cell r="AG858" t="str">
            <v/>
          </cell>
          <cell r="AH858" t="str">
            <v/>
          </cell>
          <cell r="AI858" t="str">
            <v/>
          </cell>
          <cell r="AJ858" t="str">
            <v/>
          </cell>
          <cell r="AL858" t="str">
            <v/>
          </cell>
          <cell r="AM858" t="str">
            <v/>
          </cell>
          <cell r="AP858" t="str">
            <v/>
          </cell>
          <cell r="AQ858" t="str">
            <v/>
          </cell>
          <cell r="AT858" t="str">
            <v/>
          </cell>
          <cell r="AV858" t="str">
            <v/>
          </cell>
          <cell r="AW858" t="str">
            <v/>
          </cell>
          <cell r="AX858" t="str">
            <v/>
          </cell>
          <cell r="AZ858" t="str">
            <v/>
          </cell>
          <cell r="BA858" t="str">
            <v/>
          </cell>
        </row>
        <row r="859">
          <cell r="C859" t="str">
            <v/>
          </cell>
          <cell r="D859" t="str">
            <v/>
          </cell>
          <cell r="E859" t="str">
            <v/>
          </cell>
          <cell r="F859" t="str">
            <v/>
          </cell>
          <cell r="G859" t="str">
            <v/>
          </cell>
          <cell r="H859" t="str">
            <v/>
          </cell>
          <cell r="I859" t="str">
            <v/>
          </cell>
          <cell r="J859" t="str">
            <v/>
          </cell>
          <cell r="L859" t="str">
            <v/>
          </cell>
          <cell r="M859" t="str">
            <v/>
          </cell>
          <cell r="N859" t="str">
            <v/>
          </cell>
          <cell r="P859" t="str">
            <v/>
          </cell>
          <cell r="Q859" t="str">
            <v/>
          </cell>
          <cell r="R859" t="str">
            <v/>
          </cell>
          <cell r="S859" t="str">
            <v/>
          </cell>
          <cell r="U859" t="str">
            <v/>
          </cell>
          <cell r="V859" t="str">
            <v/>
          </cell>
          <cell r="W859" t="str">
            <v/>
          </cell>
          <cell r="X859" t="str">
            <v/>
          </cell>
          <cell r="AD859" t="str">
            <v/>
          </cell>
          <cell r="AE859" t="str">
            <v/>
          </cell>
          <cell r="AG859" t="str">
            <v/>
          </cell>
          <cell r="AH859" t="str">
            <v/>
          </cell>
          <cell r="AI859" t="str">
            <v/>
          </cell>
          <cell r="AJ859" t="str">
            <v/>
          </cell>
          <cell r="AL859" t="str">
            <v/>
          </cell>
          <cell r="AM859" t="str">
            <v/>
          </cell>
          <cell r="AP859" t="str">
            <v/>
          </cell>
          <cell r="AQ859" t="str">
            <v/>
          </cell>
          <cell r="AT859" t="str">
            <v/>
          </cell>
          <cell r="AV859" t="str">
            <v/>
          </cell>
          <cell r="AW859" t="str">
            <v/>
          </cell>
          <cell r="AX859" t="str">
            <v/>
          </cell>
          <cell r="AZ859" t="str">
            <v/>
          </cell>
          <cell r="BA859" t="str">
            <v/>
          </cell>
        </row>
        <row r="860">
          <cell r="C860" t="str">
            <v/>
          </cell>
          <cell r="D860" t="str">
            <v/>
          </cell>
          <cell r="E860" t="str">
            <v/>
          </cell>
          <cell r="F860" t="str">
            <v/>
          </cell>
          <cell r="G860" t="str">
            <v/>
          </cell>
          <cell r="H860" t="str">
            <v/>
          </cell>
          <cell r="I860" t="str">
            <v/>
          </cell>
          <cell r="J860" t="str">
            <v/>
          </cell>
          <cell r="L860" t="str">
            <v/>
          </cell>
          <cell r="M860" t="str">
            <v/>
          </cell>
          <cell r="N860" t="str">
            <v/>
          </cell>
          <cell r="P860" t="str">
            <v/>
          </cell>
          <cell r="Q860" t="str">
            <v/>
          </cell>
          <cell r="R860" t="str">
            <v/>
          </cell>
          <cell r="S860" t="str">
            <v/>
          </cell>
          <cell r="U860" t="str">
            <v/>
          </cell>
          <cell r="V860" t="str">
            <v/>
          </cell>
          <cell r="W860" t="str">
            <v/>
          </cell>
          <cell r="X860" t="str">
            <v/>
          </cell>
          <cell r="AD860" t="str">
            <v/>
          </cell>
          <cell r="AE860" t="str">
            <v/>
          </cell>
          <cell r="AG860" t="str">
            <v/>
          </cell>
          <cell r="AH860" t="str">
            <v/>
          </cell>
          <cell r="AI860" t="str">
            <v/>
          </cell>
          <cell r="AJ860" t="str">
            <v/>
          </cell>
          <cell r="AL860" t="str">
            <v/>
          </cell>
          <cell r="AM860" t="str">
            <v/>
          </cell>
          <cell r="AP860" t="str">
            <v/>
          </cell>
          <cell r="AQ860" t="str">
            <v/>
          </cell>
          <cell r="AT860" t="str">
            <v/>
          </cell>
          <cell r="AV860" t="str">
            <v/>
          </cell>
          <cell r="AW860" t="str">
            <v/>
          </cell>
          <cell r="AX860" t="str">
            <v/>
          </cell>
          <cell r="AZ860" t="str">
            <v/>
          </cell>
          <cell r="BA860" t="str">
            <v/>
          </cell>
        </row>
        <row r="861">
          <cell r="C861" t="str">
            <v/>
          </cell>
          <cell r="D861" t="str">
            <v/>
          </cell>
          <cell r="E861" t="str">
            <v/>
          </cell>
          <cell r="F861" t="str">
            <v/>
          </cell>
          <cell r="G861" t="str">
            <v/>
          </cell>
          <cell r="H861" t="str">
            <v/>
          </cell>
          <cell r="I861" t="str">
            <v/>
          </cell>
          <cell r="J861" t="str">
            <v/>
          </cell>
          <cell r="L861" t="str">
            <v/>
          </cell>
          <cell r="M861" t="str">
            <v/>
          </cell>
          <cell r="N861" t="str">
            <v/>
          </cell>
          <cell r="P861" t="str">
            <v/>
          </cell>
          <cell r="Q861" t="str">
            <v/>
          </cell>
          <cell r="R861" t="str">
            <v/>
          </cell>
          <cell r="S861" t="str">
            <v/>
          </cell>
          <cell r="U861" t="str">
            <v/>
          </cell>
          <cell r="V861" t="str">
            <v/>
          </cell>
          <cell r="W861" t="str">
            <v/>
          </cell>
          <cell r="X861" t="str">
            <v/>
          </cell>
          <cell r="AD861" t="str">
            <v/>
          </cell>
          <cell r="AE861" t="str">
            <v/>
          </cell>
          <cell r="AG861" t="str">
            <v/>
          </cell>
          <cell r="AH861" t="str">
            <v/>
          </cell>
          <cell r="AI861" t="str">
            <v/>
          </cell>
          <cell r="AJ861" t="str">
            <v/>
          </cell>
          <cell r="AL861" t="str">
            <v/>
          </cell>
          <cell r="AM861" t="str">
            <v/>
          </cell>
          <cell r="AP861" t="str">
            <v/>
          </cell>
          <cell r="AQ861" t="str">
            <v/>
          </cell>
          <cell r="AT861" t="str">
            <v/>
          </cell>
          <cell r="AV861" t="str">
            <v/>
          </cell>
          <cell r="AW861" t="str">
            <v/>
          </cell>
          <cell r="AX861" t="str">
            <v/>
          </cell>
          <cell r="AZ861" t="str">
            <v/>
          </cell>
          <cell r="BA861" t="str">
            <v/>
          </cell>
        </row>
        <row r="862">
          <cell r="C862" t="str">
            <v/>
          </cell>
          <cell r="D862" t="str">
            <v/>
          </cell>
          <cell r="E862" t="str">
            <v/>
          </cell>
          <cell r="F862" t="str">
            <v/>
          </cell>
          <cell r="G862" t="str">
            <v/>
          </cell>
          <cell r="H862" t="str">
            <v/>
          </cell>
          <cell r="I862" t="str">
            <v/>
          </cell>
          <cell r="J862" t="str">
            <v/>
          </cell>
          <cell r="L862" t="str">
            <v/>
          </cell>
          <cell r="M862" t="str">
            <v/>
          </cell>
          <cell r="N862" t="str">
            <v/>
          </cell>
          <cell r="P862" t="str">
            <v/>
          </cell>
          <cell r="Q862" t="str">
            <v/>
          </cell>
          <cell r="R862" t="str">
            <v/>
          </cell>
          <cell r="S862" t="str">
            <v/>
          </cell>
          <cell r="U862" t="str">
            <v/>
          </cell>
          <cell r="V862" t="str">
            <v/>
          </cell>
          <cell r="W862" t="str">
            <v/>
          </cell>
          <cell r="X862" t="str">
            <v/>
          </cell>
          <cell r="AD862" t="str">
            <v/>
          </cell>
          <cell r="AE862" t="str">
            <v/>
          </cell>
          <cell r="AG862" t="str">
            <v/>
          </cell>
          <cell r="AH862" t="str">
            <v/>
          </cell>
          <cell r="AI862" t="str">
            <v/>
          </cell>
          <cell r="AJ862" t="str">
            <v/>
          </cell>
          <cell r="AL862" t="str">
            <v/>
          </cell>
          <cell r="AM862" t="str">
            <v/>
          </cell>
          <cell r="AP862" t="str">
            <v/>
          </cell>
          <cell r="AQ862" t="str">
            <v/>
          </cell>
          <cell r="AT862" t="str">
            <v/>
          </cell>
          <cell r="AV862" t="str">
            <v/>
          </cell>
          <cell r="AW862" t="str">
            <v/>
          </cell>
          <cell r="AX862" t="str">
            <v/>
          </cell>
          <cell r="AZ862" t="str">
            <v/>
          </cell>
          <cell r="BA862" t="str">
            <v/>
          </cell>
        </row>
        <row r="863">
          <cell r="C863" t="str">
            <v/>
          </cell>
          <cell r="D863" t="str">
            <v/>
          </cell>
          <cell r="E863" t="str">
            <v/>
          </cell>
          <cell r="F863" t="str">
            <v/>
          </cell>
          <cell r="G863" t="str">
            <v/>
          </cell>
          <cell r="H863" t="str">
            <v/>
          </cell>
          <cell r="I863" t="str">
            <v/>
          </cell>
          <cell r="J863" t="str">
            <v/>
          </cell>
          <cell r="L863" t="str">
            <v/>
          </cell>
          <cell r="M863" t="str">
            <v/>
          </cell>
          <cell r="N863" t="str">
            <v/>
          </cell>
          <cell r="P863" t="str">
            <v/>
          </cell>
          <cell r="Q863" t="str">
            <v/>
          </cell>
          <cell r="R863" t="str">
            <v/>
          </cell>
          <cell r="S863" t="str">
            <v/>
          </cell>
          <cell r="U863" t="str">
            <v/>
          </cell>
          <cell r="V863" t="str">
            <v/>
          </cell>
          <cell r="W863" t="str">
            <v/>
          </cell>
          <cell r="X863" t="str">
            <v/>
          </cell>
          <cell r="AD863" t="str">
            <v/>
          </cell>
          <cell r="AE863" t="str">
            <v/>
          </cell>
          <cell r="AG863" t="str">
            <v/>
          </cell>
          <cell r="AH863" t="str">
            <v/>
          </cell>
          <cell r="AI863" t="str">
            <v/>
          </cell>
          <cell r="AJ863" t="str">
            <v/>
          </cell>
          <cell r="AL863" t="str">
            <v/>
          </cell>
          <cell r="AM863" t="str">
            <v/>
          </cell>
          <cell r="AP863" t="str">
            <v/>
          </cell>
          <cell r="AQ863" t="str">
            <v/>
          </cell>
          <cell r="AT863" t="str">
            <v/>
          </cell>
          <cell r="AV863" t="str">
            <v/>
          </cell>
          <cell r="AW863" t="str">
            <v/>
          </cell>
          <cell r="AX863" t="str">
            <v/>
          </cell>
          <cell r="AZ863" t="str">
            <v/>
          </cell>
          <cell r="BA863" t="str">
            <v/>
          </cell>
        </row>
        <row r="864">
          <cell r="C864" t="str">
            <v/>
          </cell>
          <cell r="D864" t="str">
            <v/>
          </cell>
          <cell r="E864" t="str">
            <v/>
          </cell>
          <cell r="F864" t="str">
            <v/>
          </cell>
          <cell r="G864" t="str">
            <v/>
          </cell>
          <cell r="H864" t="str">
            <v/>
          </cell>
          <cell r="I864" t="str">
            <v/>
          </cell>
          <cell r="J864" t="str">
            <v/>
          </cell>
          <cell r="L864" t="str">
            <v/>
          </cell>
          <cell r="M864" t="str">
            <v/>
          </cell>
          <cell r="N864" t="str">
            <v/>
          </cell>
          <cell r="P864" t="str">
            <v/>
          </cell>
          <cell r="Q864" t="str">
            <v/>
          </cell>
          <cell r="R864" t="str">
            <v/>
          </cell>
          <cell r="S864" t="str">
            <v/>
          </cell>
          <cell r="U864" t="str">
            <v/>
          </cell>
          <cell r="V864" t="str">
            <v/>
          </cell>
          <cell r="W864" t="str">
            <v/>
          </cell>
          <cell r="X864" t="str">
            <v/>
          </cell>
          <cell r="AD864" t="str">
            <v/>
          </cell>
          <cell r="AE864" t="str">
            <v/>
          </cell>
          <cell r="AG864" t="str">
            <v/>
          </cell>
          <cell r="AH864" t="str">
            <v/>
          </cell>
          <cell r="AI864" t="str">
            <v/>
          </cell>
          <cell r="AJ864" t="str">
            <v/>
          </cell>
          <cell r="AL864" t="str">
            <v/>
          </cell>
          <cell r="AM864" t="str">
            <v/>
          </cell>
          <cell r="AP864" t="str">
            <v/>
          </cell>
          <cell r="AQ864" t="str">
            <v/>
          </cell>
          <cell r="AT864" t="str">
            <v/>
          </cell>
          <cell r="AV864" t="str">
            <v/>
          </cell>
          <cell r="AW864" t="str">
            <v/>
          </cell>
          <cell r="AX864" t="str">
            <v/>
          </cell>
          <cell r="AZ864" t="str">
            <v/>
          </cell>
          <cell r="BA864" t="str">
            <v/>
          </cell>
        </row>
        <row r="865">
          <cell r="C865" t="str">
            <v/>
          </cell>
          <cell r="D865" t="str">
            <v/>
          </cell>
          <cell r="E865" t="str">
            <v/>
          </cell>
          <cell r="F865" t="str">
            <v/>
          </cell>
          <cell r="G865" t="str">
            <v/>
          </cell>
          <cell r="H865" t="str">
            <v/>
          </cell>
          <cell r="I865" t="str">
            <v/>
          </cell>
          <cell r="J865" t="str">
            <v/>
          </cell>
          <cell r="L865" t="str">
            <v/>
          </cell>
          <cell r="M865" t="str">
            <v/>
          </cell>
          <cell r="N865" t="str">
            <v/>
          </cell>
          <cell r="P865" t="str">
            <v/>
          </cell>
          <cell r="Q865" t="str">
            <v/>
          </cell>
          <cell r="R865" t="str">
            <v/>
          </cell>
          <cell r="S865" t="str">
            <v/>
          </cell>
          <cell r="U865" t="str">
            <v/>
          </cell>
          <cell r="V865" t="str">
            <v/>
          </cell>
          <cell r="W865" t="str">
            <v/>
          </cell>
          <cell r="X865" t="str">
            <v/>
          </cell>
          <cell r="AD865" t="str">
            <v/>
          </cell>
          <cell r="AE865" t="str">
            <v/>
          </cell>
          <cell r="AG865" t="str">
            <v/>
          </cell>
          <cell r="AH865" t="str">
            <v/>
          </cell>
          <cell r="AI865" t="str">
            <v/>
          </cell>
          <cell r="AJ865" t="str">
            <v/>
          </cell>
          <cell r="AL865" t="str">
            <v/>
          </cell>
          <cell r="AM865" t="str">
            <v/>
          </cell>
          <cell r="AP865" t="str">
            <v/>
          </cell>
          <cell r="AQ865" t="str">
            <v/>
          </cell>
          <cell r="AT865" t="str">
            <v/>
          </cell>
          <cell r="AV865" t="str">
            <v/>
          </cell>
          <cell r="AW865" t="str">
            <v/>
          </cell>
          <cell r="AX865" t="str">
            <v/>
          </cell>
          <cell r="AZ865" t="str">
            <v/>
          </cell>
          <cell r="BA865" t="str">
            <v/>
          </cell>
        </row>
        <row r="866">
          <cell r="C866" t="str">
            <v/>
          </cell>
          <cell r="D866" t="str">
            <v/>
          </cell>
          <cell r="E866" t="str">
            <v/>
          </cell>
          <cell r="F866" t="str">
            <v/>
          </cell>
          <cell r="G866" t="str">
            <v/>
          </cell>
          <cell r="H866" t="str">
            <v/>
          </cell>
          <cell r="I866" t="str">
            <v/>
          </cell>
          <cell r="J866" t="str">
            <v/>
          </cell>
          <cell r="L866" t="str">
            <v/>
          </cell>
          <cell r="M866" t="str">
            <v/>
          </cell>
          <cell r="N866" t="str">
            <v/>
          </cell>
          <cell r="P866" t="str">
            <v/>
          </cell>
          <cell r="Q866" t="str">
            <v/>
          </cell>
          <cell r="R866" t="str">
            <v/>
          </cell>
          <cell r="S866" t="str">
            <v/>
          </cell>
          <cell r="U866" t="str">
            <v/>
          </cell>
          <cell r="V866" t="str">
            <v/>
          </cell>
          <cell r="W866" t="str">
            <v/>
          </cell>
          <cell r="X866" t="str">
            <v/>
          </cell>
          <cell r="AD866" t="str">
            <v/>
          </cell>
          <cell r="AE866" t="str">
            <v/>
          </cell>
          <cell r="AG866" t="str">
            <v/>
          </cell>
          <cell r="AH866" t="str">
            <v/>
          </cell>
          <cell r="AI866" t="str">
            <v/>
          </cell>
          <cell r="AJ866" t="str">
            <v/>
          </cell>
          <cell r="AL866" t="str">
            <v/>
          </cell>
          <cell r="AM866" t="str">
            <v/>
          </cell>
          <cell r="AP866" t="str">
            <v/>
          </cell>
          <cell r="AQ866" t="str">
            <v/>
          </cell>
          <cell r="AT866" t="str">
            <v/>
          </cell>
          <cell r="AV866" t="str">
            <v/>
          </cell>
          <cell r="AW866" t="str">
            <v/>
          </cell>
          <cell r="AX866" t="str">
            <v/>
          </cell>
          <cell r="AZ866" t="str">
            <v/>
          </cell>
          <cell r="BA866" t="str">
            <v/>
          </cell>
        </row>
        <row r="867">
          <cell r="C867" t="str">
            <v/>
          </cell>
          <cell r="D867" t="str">
            <v/>
          </cell>
          <cell r="E867" t="str">
            <v/>
          </cell>
          <cell r="F867" t="str">
            <v/>
          </cell>
          <cell r="G867" t="str">
            <v/>
          </cell>
          <cell r="H867" t="str">
            <v/>
          </cell>
          <cell r="I867" t="str">
            <v/>
          </cell>
          <cell r="J867" t="str">
            <v/>
          </cell>
          <cell r="L867" t="str">
            <v/>
          </cell>
          <cell r="M867" t="str">
            <v/>
          </cell>
          <cell r="N867" t="str">
            <v/>
          </cell>
          <cell r="P867" t="str">
            <v/>
          </cell>
          <cell r="Q867" t="str">
            <v/>
          </cell>
          <cell r="R867" t="str">
            <v/>
          </cell>
          <cell r="S867" t="str">
            <v/>
          </cell>
          <cell r="U867" t="str">
            <v/>
          </cell>
          <cell r="V867" t="str">
            <v/>
          </cell>
          <cell r="W867" t="str">
            <v/>
          </cell>
          <cell r="X867" t="str">
            <v/>
          </cell>
          <cell r="AD867" t="str">
            <v/>
          </cell>
          <cell r="AE867" t="str">
            <v/>
          </cell>
          <cell r="AG867" t="str">
            <v/>
          </cell>
          <cell r="AH867" t="str">
            <v/>
          </cell>
          <cell r="AI867" t="str">
            <v/>
          </cell>
          <cell r="AJ867" t="str">
            <v/>
          </cell>
          <cell r="AL867" t="str">
            <v/>
          </cell>
          <cell r="AM867" t="str">
            <v/>
          </cell>
          <cell r="AP867" t="str">
            <v/>
          </cell>
          <cell r="AQ867" t="str">
            <v/>
          </cell>
          <cell r="AT867" t="str">
            <v/>
          </cell>
          <cell r="AV867" t="str">
            <v/>
          </cell>
          <cell r="AW867" t="str">
            <v/>
          </cell>
          <cell r="AX867" t="str">
            <v/>
          </cell>
          <cell r="AZ867" t="str">
            <v/>
          </cell>
          <cell r="BA867" t="str">
            <v/>
          </cell>
        </row>
        <row r="868">
          <cell r="C868" t="str">
            <v/>
          </cell>
          <cell r="D868" t="str">
            <v/>
          </cell>
          <cell r="E868" t="str">
            <v/>
          </cell>
          <cell r="F868" t="str">
            <v/>
          </cell>
          <cell r="G868" t="str">
            <v/>
          </cell>
          <cell r="H868" t="str">
            <v/>
          </cell>
          <cell r="I868" t="str">
            <v/>
          </cell>
          <cell r="J868" t="str">
            <v/>
          </cell>
          <cell r="L868" t="str">
            <v/>
          </cell>
          <cell r="M868" t="str">
            <v/>
          </cell>
          <cell r="N868" t="str">
            <v/>
          </cell>
          <cell r="P868" t="str">
            <v/>
          </cell>
          <cell r="Q868" t="str">
            <v/>
          </cell>
          <cell r="R868" t="str">
            <v/>
          </cell>
          <cell r="S868" t="str">
            <v/>
          </cell>
          <cell r="U868" t="str">
            <v/>
          </cell>
          <cell r="V868" t="str">
            <v/>
          </cell>
          <cell r="W868" t="str">
            <v/>
          </cell>
          <cell r="X868" t="str">
            <v/>
          </cell>
          <cell r="AD868" t="str">
            <v/>
          </cell>
          <cell r="AE868" t="str">
            <v/>
          </cell>
          <cell r="AG868" t="str">
            <v/>
          </cell>
          <cell r="AH868" t="str">
            <v/>
          </cell>
          <cell r="AI868" t="str">
            <v/>
          </cell>
          <cell r="AJ868" t="str">
            <v/>
          </cell>
          <cell r="AL868" t="str">
            <v/>
          </cell>
          <cell r="AM868" t="str">
            <v/>
          </cell>
          <cell r="AP868" t="str">
            <v/>
          </cell>
          <cell r="AQ868" t="str">
            <v/>
          </cell>
          <cell r="AT868" t="str">
            <v/>
          </cell>
          <cell r="AV868" t="str">
            <v/>
          </cell>
          <cell r="AW868" t="str">
            <v/>
          </cell>
          <cell r="AX868" t="str">
            <v/>
          </cell>
          <cell r="AZ868" t="str">
            <v/>
          </cell>
          <cell r="BA868" t="str">
            <v/>
          </cell>
        </row>
        <row r="869">
          <cell r="C869" t="str">
            <v/>
          </cell>
          <cell r="D869" t="str">
            <v/>
          </cell>
          <cell r="E869" t="str">
            <v/>
          </cell>
          <cell r="F869" t="str">
            <v/>
          </cell>
          <cell r="G869" t="str">
            <v/>
          </cell>
          <cell r="H869" t="str">
            <v/>
          </cell>
          <cell r="I869" t="str">
            <v/>
          </cell>
          <cell r="J869" t="str">
            <v/>
          </cell>
          <cell r="L869" t="str">
            <v/>
          </cell>
          <cell r="M869" t="str">
            <v/>
          </cell>
          <cell r="N869" t="str">
            <v/>
          </cell>
          <cell r="P869" t="str">
            <v/>
          </cell>
          <cell r="Q869" t="str">
            <v/>
          </cell>
          <cell r="R869" t="str">
            <v/>
          </cell>
          <cell r="S869" t="str">
            <v/>
          </cell>
          <cell r="U869" t="str">
            <v/>
          </cell>
          <cell r="V869" t="str">
            <v/>
          </cell>
          <cell r="W869" t="str">
            <v/>
          </cell>
          <cell r="X869" t="str">
            <v/>
          </cell>
          <cell r="AD869" t="str">
            <v/>
          </cell>
          <cell r="AE869" t="str">
            <v/>
          </cell>
          <cell r="AG869" t="str">
            <v/>
          </cell>
          <cell r="AH869" t="str">
            <v/>
          </cell>
          <cell r="AI869" t="str">
            <v/>
          </cell>
          <cell r="AJ869" t="str">
            <v/>
          </cell>
          <cell r="AL869" t="str">
            <v/>
          </cell>
          <cell r="AM869" t="str">
            <v/>
          </cell>
          <cell r="AP869" t="str">
            <v/>
          </cell>
          <cell r="AQ869" t="str">
            <v/>
          </cell>
          <cell r="AT869" t="str">
            <v/>
          </cell>
          <cell r="AV869" t="str">
            <v/>
          </cell>
          <cell r="AW869" t="str">
            <v/>
          </cell>
          <cell r="AX869" t="str">
            <v/>
          </cell>
          <cell r="AZ869" t="str">
            <v/>
          </cell>
          <cell r="BA869" t="str">
            <v/>
          </cell>
        </row>
        <row r="870">
          <cell r="C870" t="str">
            <v/>
          </cell>
          <cell r="D870" t="str">
            <v/>
          </cell>
          <cell r="E870" t="str">
            <v/>
          </cell>
          <cell r="F870" t="str">
            <v/>
          </cell>
          <cell r="G870" t="str">
            <v/>
          </cell>
          <cell r="H870" t="str">
            <v/>
          </cell>
          <cell r="I870" t="str">
            <v/>
          </cell>
          <cell r="J870" t="str">
            <v/>
          </cell>
          <cell r="L870" t="str">
            <v/>
          </cell>
          <cell r="M870" t="str">
            <v/>
          </cell>
          <cell r="N870" t="str">
            <v/>
          </cell>
          <cell r="P870" t="str">
            <v/>
          </cell>
          <cell r="Q870" t="str">
            <v/>
          </cell>
          <cell r="R870" t="str">
            <v/>
          </cell>
          <cell r="S870" t="str">
            <v/>
          </cell>
          <cell r="U870" t="str">
            <v/>
          </cell>
          <cell r="V870" t="str">
            <v/>
          </cell>
          <cell r="W870" t="str">
            <v/>
          </cell>
          <cell r="X870" t="str">
            <v/>
          </cell>
          <cell r="AD870" t="str">
            <v/>
          </cell>
          <cell r="AE870" t="str">
            <v/>
          </cell>
          <cell r="AG870" t="str">
            <v/>
          </cell>
          <cell r="AH870" t="str">
            <v/>
          </cell>
          <cell r="AI870" t="str">
            <v/>
          </cell>
          <cell r="AJ870" t="str">
            <v/>
          </cell>
          <cell r="AL870" t="str">
            <v/>
          </cell>
          <cell r="AM870" t="str">
            <v/>
          </cell>
          <cell r="AP870" t="str">
            <v/>
          </cell>
          <cell r="AQ870" t="str">
            <v/>
          </cell>
          <cell r="AT870" t="str">
            <v/>
          </cell>
          <cell r="AV870" t="str">
            <v/>
          </cell>
          <cell r="AW870" t="str">
            <v/>
          </cell>
          <cell r="AX870" t="str">
            <v/>
          </cell>
          <cell r="AZ870" t="str">
            <v/>
          </cell>
          <cell r="BA870" t="str">
            <v/>
          </cell>
        </row>
        <row r="871">
          <cell r="C871" t="str">
            <v/>
          </cell>
          <cell r="D871" t="str">
            <v/>
          </cell>
          <cell r="E871" t="str">
            <v/>
          </cell>
          <cell r="F871" t="str">
            <v/>
          </cell>
          <cell r="G871" t="str">
            <v/>
          </cell>
          <cell r="H871" t="str">
            <v/>
          </cell>
          <cell r="I871" t="str">
            <v/>
          </cell>
          <cell r="J871" t="str">
            <v/>
          </cell>
          <cell r="L871" t="str">
            <v/>
          </cell>
          <cell r="M871" t="str">
            <v/>
          </cell>
          <cell r="N871" t="str">
            <v/>
          </cell>
          <cell r="P871" t="str">
            <v/>
          </cell>
          <cell r="Q871" t="str">
            <v/>
          </cell>
          <cell r="R871" t="str">
            <v/>
          </cell>
          <cell r="S871" t="str">
            <v/>
          </cell>
          <cell r="U871" t="str">
            <v/>
          </cell>
          <cell r="V871" t="str">
            <v/>
          </cell>
          <cell r="W871" t="str">
            <v/>
          </cell>
          <cell r="X871" t="str">
            <v/>
          </cell>
          <cell r="AD871" t="str">
            <v/>
          </cell>
          <cell r="AE871" t="str">
            <v/>
          </cell>
          <cell r="AG871" t="str">
            <v/>
          </cell>
          <cell r="AH871" t="str">
            <v/>
          </cell>
          <cell r="AI871" t="str">
            <v/>
          </cell>
          <cell r="AJ871" t="str">
            <v/>
          </cell>
          <cell r="AL871" t="str">
            <v/>
          </cell>
          <cell r="AM871" t="str">
            <v/>
          </cell>
          <cell r="AP871" t="str">
            <v/>
          </cell>
          <cell r="AQ871" t="str">
            <v/>
          </cell>
          <cell r="AT871" t="str">
            <v/>
          </cell>
          <cell r="AV871" t="str">
            <v/>
          </cell>
          <cell r="AW871" t="str">
            <v/>
          </cell>
          <cell r="AX871" t="str">
            <v/>
          </cell>
          <cell r="AZ871" t="str">
            <v/>
          </cell>
          <cell r="BA871" t="str">
            <v/>
          </cell>
        </row>
        <row r="872">
          <cell r="C872" t="str">
            <v/>
          </cell>
          <cell r="D872" t="str">
            <v/>
          </cell>
          <cell r="E872" t="str">
            <v/>
          </cell>
          <cell r="F872" t="str">
            <v/>
          </cell>
          <cell r="G872" t="str">
            <v/>
          </cell>
          <cell r="H872" t="str">
            <v/>
          </cell>
          <cell r="I872" t="str">
            <v/>
          </cell>
          <cell r="J872" t="str">
            <v/>
          </cell>
          <cell r="L872" t="str">
            <v/>
          </cell>
          <cell r="M872" t="str">
            <v/>
          </cell>
          <cell r="N872" t="str">
            <v/>
          </cell>
          <cell r="P872" t="str">
            <v/>
          </cell>
          <cell r="Q872" t="str">
            <v/>
          </cell>
          <cell r="R872" t="str">
            <v/>
          </cell>
          <cell r="S872" t="str">
            <v/>
          </cell>
          <cell r="U872" t="str">
            <v/>
          </cell>
          <cell r="V872" t="str">
            <v/>
          </cell>
          <cell r="W872" t="str">
            <v/>
          </cell>
          <cell r="X872" t="str">
            <v/>
          </cell>
          <cell r="AD872" t="str">
            <v/>
          </cell>
          <cell r="AE872" t="str">
            <v/>
          </cell>
          <cell r="AG872" t="str">
            <v/>
          </cell>
          <cell r="AH872" t="str">
            <v/>
          </cell>
          <cell r="AI872" t="str">
            <v/>
          </cell>
          <cell r="AJ872" t="str">
            <v/>
          </cell>
          <cell r="AL872" t="str">
            <v/>
          </cell>
          <cell r="AM872" t="str">
            <v/>
          </cell>
          <cell r="AP872" t="str">
            <v/>
          </cell>
          <cell r="AQ872" t="str">
            <v/>
          </cell>
          <cell r="AT872" t="str">
            <v/>
          </cell>
          <cell r="AV872" t="str">
            <v/>
          </cell>
          <cell r="AW872" t="str">
            <v/>
          </cell>
          <cell r="AX872" t="str">
            <v/>
          </cell>
          <cell r="AZ872" t="str">
            <v/>
          </cell>
          <cell r="BA872" t="str">
            <v/>
          </cell>
        </row>
        <row r="873">
          <cell r="C873" t="str">
            <v/>
          </cell>
          <cell r="D873" t="str">
            <v/>
          </cell>
          <cell r="E873" t="str">
            <v/>
          </cell>
          <cell r="F873" t="str">
            <v/>
          </cell>
          <cell r="G873" t="str">
            <v/>
          </cell>
          <cell r="H873" t="str">
            <v/>
          </cell>
          <cell r="I873" t="str">
            <v/>
          </cell>
          <cell r="J873" t="str">
            <v/>
          </cell>
          <cell r="L873" t="str">
            <v/>
          </cell>
          <cell r="M873" t="str">
            <v/>
          </cell>
          <cell r="N873" t="str">
            <v/>
          </cell>
          <cell r="P873" t="str">
            <v/>
          </cell>
          <cell r="Q873" t="str">
            <v/>
          </cell>
          <cell r="R873" t="str">
            <v/>
          </cell>
          <cell r="S873" t="str">
            <v/>
          </cell>
          <cell r="U873" t="str">
            <v/>
          </cell>
          <cell r="V873" t="str">
            <v/>
          </cell>
          <cell r="W873" t="str">
            <v/>
          </cell>
          <cell r="X873" t="str">
            <v/>
          </cell>
          <cell r="AD873" t="str">
            <v/>
          </cell>
          <cell r="AE873" t="str">
            <v/>
          </cell>
          <cell r="AG873" t="str">
            <v/>
          </cell>
          <cell r="AH873" t="str">
            <v/>
          </cell>
          <cell r="AI873" t="str">
            <v/>
          </cell>
          <cell r="AJ873" t="str">
            <v/>
          </cell>
          <cell r="AL873" t="str">
            <v/>
          </cell>
          <cell r="AM873" t="str">
            <v/>
          </cell>
          <cell r="AP873" t="str">
            <v/>
          </cell>
          <cell r="AQ873" t="str">
            <v/>
          </cell>
          <cell r="AT873" t="str">
            <v/>
          </cell>
          <cell r="AV873" t="str">
            <v/>
          </cell>
          <cell r="AW873" t="str">
            <v/>
          </cell>
          <cell r="AX873" t="str">
            <v/>
          </cell>
          <cell r="AZ873" t="str">
            <v/>
          </cell>
          <cell r="BA873" t="str">
            <v/>
          </cell>
        </row>
        <row r="874">
          <cell r="C874" t="str">
            <v/>
          </cell>
          <cell r="D874" t="str">
            <v/>
          </cell>
          <cell r="E874" t="str">
            <v/>
          </cell>
          <cell r="F874" t="str">
            <v/>
          </cell>
          <cell r="G874" t="str">
            <v/>
          </cell>
          <cell r="H874" t="str">
            <v/>
          </cell>
          <cell r="I874" t="str">
            <v/>
          </cell>
          <cell r="J874" t="str">
            <v/>
          </cell>
          <cell r="L874" t="str">
            <v/>
          </cell>
          <cell r="M874" t="str">
            <v/>
          </cell>
          <cell r="N874" t="str">
            <v/>
          </cell>
          <cell r="P874" t="str">
            <v/>
          </cell>
          <cell r="Q874" t="str">
            <v/>
          </cell>
          <cell r="R874" t="str">
            <v/>
          </cell>
          <cell r="S874" t="str">
            <v/>
          </cell>
          <cell r="U874" t="str">
            <v/>
          </cell>
          <cell r="V874" t="str">
            <v/>
          </cell>
          <cell r="W874" t="str">
            <v/>
          </cell>
          <cell r="X874" t="str">
            <v/>
          </cell>
          <cell r="AD874" t="str">
            <v/>
          </cell>
          <cell r="AE874" t="str">
            <v/>
          </cell>
          <cell r="AG874" t="str">
            <v/>
          </cell>
          <cell r="AH874" t="str">
            <v/>
          </cell>
          <cell r="AI874" t="str">
            <v/>
          </cell>
          <cell r="AJ874" t="str">
            <v/>
          </cell>
          <cell r="AL874" t="str">
            <v/>
          </cell>
          <cell r="AM874" t="str">
            <v/>
          </cell>
          <cell r="AP874" t="str">
            <v/>
          </cell>
          <cell r="AQ874" t="str">
            <v/>
          </cell>
          <cell r="AT874" t="str">
            <v/>
          </cell>
          <cell r="AV874" t="str">
            <v/>
          </cell>
          <cell r="AW874" t="str">
            <v/>
          </cell>
          <cell r="AX874" t="str">
            <v/>
          </cell>
          <cell r="AZ874" t="str">
            <v/>
          </cell>
          <cell r="BA874" t="str">
            <v/>
          </cell>
        </row>
        <row r="875">
          <cell r="C875" t="str">
            <v/>
          </cell>
          <cell r="D875" t="str">
            <v/>
          </cell>
          <cell r="E875" t="str">
            <v/>
          </cell>
          <cell r="F875" t="str">
            <v/>
          </cell>
          <cell r="G875" t="str">
            <v/>
          </cell>
          <cell r="H875" t="str">
            <v/>
          </cell>
          <cell r="I875" t="str">
            <v/>
          </cell>
          <cell r="J875" t="str">
            <v/>
          </cell>
          <cell r="L875" t="str">
            <v/>
          </cell>
          <cell r="M875" t="str">
            <v/>
          </cell>
          <cell r="N875" t="str">
            <v/>
          </cell>
          <cell r="P875" t="str">
            <v/>
          </cell>
          <cell r="Q875" t="str">
            <v/>
          </cell>
          <cell r="R875" t="str">
            <v/>
          </cell>
          <cell r="S875" t="str">
            <v/>
          </cell>
          <cell r="U875" t="str">
            <v/>
          </cell>
          <cell r="V875" t="str">
            <v/>
          </cell>
          <cell r="W875" t="str">
            <v/>
          </cell>
          <cell r="X875" t="str">
            <v/>
          </cell>
          <cell r="AD875" t="str">
            <v/>
          </cell>
          <cell r="AE875" t="str">
            <v/>
          </cell>
          <cell r="AG875" t="str">
            <v/>
          </cell>
          <cell r="AH875" t="str">
            <v/>
          </cell>
          <cell r="AI875" t="str">
            <v/>
          </cell>
          <cell r="AJ875" t="str">
            <v/>
          </cell>
          <cell r="AL875" t="str">
            <v/>
          </cell>
          <cell r="AM875" t="str">
            <v/>
          </cell>
          <cell r="AP875" t="str">
            <v/>
          </cell>
          <cell r="AQ875" t="str">
            <v/>
          </cell>
          <cell r="AT875" t="str">
            <v/>
          </cell>
          <cell r="AV875" t="str">
            <v/>
          </cell>
          <cell r="AW875" t="str">
            <v/>
          </cell>
          <cell r="AX875" t="str">
            <v/>
          </cell>
          <cell r="AZ875" t="str">
            <v/>
          </cell>
          <cell r="BA875" t="str">
            <v/>
          </cell>
        </row>
        <row r="876">
          <cell r="C876" t="str">
            <v/>
          </cell>
          <cell r="D876" t="str">
            <v/>
          </cell>
          <cell r="E876" t="str">
            <v/>
          </cell>
          <cell r="F876" t="str">
            <v/>
          </cell>
          <cell r="G876" t="str">
            <v/>
          </cell>
          <cell r="H876" t="str">
            <v/>
          </cell>
          <cell r="I876" t="str">
            <v/>
          </cell>
          <cell r="J876" t="str">
            <v/>
          </cell>
          <cell r="L876" t="str">
            <v/>
          </cell>
          <cell r="M876" t="str">
            <v/>
          </cell>
          <cell r="N876" t="str">
            <v/>
          </cell>
          <cell r="P876" t="str">
            <v/>
          </cell>
          <cell r="Q876" t="str">
            <v/>
          </cell>
          <cell r="R876" t="str">
            <v/>
          </cell>
          <cell r="S876" t="str">
            <v/>
          </cell>
          <cell r="U876" t="str">
            <v/>
          </cell>
          <cell r="V876" t="str">
            <v/>
          </cell>
          <cell r="W876" t="str">
            <v/>
          </cell>
          <cell r="X876" t="str">
            <v/>
          </cell>
          <cell r="AD876" t="str">
            <v/>
          </cell>
          <cell r="AE876" t="str">
            <v/>
          </cell>
          <cell r="AG876" t="str">
            <v/>
          </cell>
          <cell r="AH876" t="str">
            <v/>
          </cell>
          <cell r="AI876" t="str">
            <v/>
          </cell>
          <cell r="AJ876" t="str">
            <v/>
          </cell>
          <cell r="AL876" t="str">
            <v/>
          </cell>
          <cell r="AM876" t="str">
            <v/>
          </cell>
          <cell r="AP876" t="str">
            <v/>
          </cell>
          <cell r="AQ876" t="str">
            <v/>
          </cell>
          <cell r="AT876" t="str">
            <v/>
          </cell>
          <cell r="AV876" t="str">
            <v/>
          </cell>
          <cell r="AW876" t="str">
            <v/>
          </cell>
          <cell r="AX876" t="str">
            <v/>
          </cell>
          <cell r="AZ876" t="str">
            <v/>
          </cell>
          <cell r="BA876" t="str">
            <v/>
          </cell>
        </row>
        <row r="877">
          <cell r="C877" t="str">
            <v/>
          </cell>
          <cell r="D877" t="str">
            <v/>
          </cell>
          <cell r="E877" t="str">
            <v/>
          </cell>
          <cell r="F877" t="str">
            <v/>
          </cell>
          <cell r="G877" t="str">
            <v/>
          </cell>
          <cell r="H877" t="str">
            <v/>
          </cell>
          <cell r="I877" t="str">
            <v/>
          </cell>
          <cell r="J877" t="str">
            <v/>
          </cell>
          <cell r="L877" t="str">
            <v/>
          </cell>
          <cell r="M877" t="str">
            <v/>
          </cell>
          <cell r="N877" t="str">
            <v/>
          </cell>
          <cell r="P877" t="str">
            <v/>
          </cell>
          <cell r="Q877" t="str">
            <v/>
          </cell>
          <cell r="R877" t="str">
            <v/>
          </cell>
          <cell r="S877" t="str">
            <v/>
          </cell>
          <cell r="U877" t="str">
            <v/>
          </cell>
          <cell r="V877" t="str">
            <v/>
          </cell>
          <cell r="W877" t="str">
            <v/>
          </cell>
          <cell r="X877" t="str">
            <v/>
          </cell>
          <cell r="AD877" t="str">
            <v/>
          </cell>
          <cell r="AE877" t="str">
            <v/>
          </cell>
          <cell r="AG877" t="str">
            <v/>
          </cell>
          <cell r="AH877" t="str">
            <v/>
          </cell>
          <cell r="AI877" t="str">
            <v/>
          </cell>
          <cell r="AJ877" t="str">
            <v/>
          </cell>
          <cell r="AL877" t="str">
            <v/>
          </cell>
          <cell r="AM877" t="str">
            <v/>
          </cell>
          <cell r="AP877" t="str">
            <v/>
          </cell>
          <cell r="AQ877" t="str">
            <v/>
          </cell>
          <cell r="AT877" t="str">
            <v/>
          </cell>
          <cell r="AV877" t="str">
            <v/>
          </cell>
          <cell r="AW877" t="str">
            <v/>
          </cell>
          <cell r="AX877" t="str">
            <v/>
          </cell>
          <cell r="AZ877" t="str">
            <v/>
          </cell>
          <cell r="BA877" t="str">
            <v/>
          </cell>
        </row>
        <row r="878">
          <cell r="C878" t="str">
            <v/>
          </cell>
          <cell r="D878" t="str">
            <v/>
          </cell>
          <cell r="E878" t="str">
            <v/>
          </cell>
          <cell r="F878" t="str">
            <v/>
          </cell>
          <cell r="G878" t="str">
            <v/>
          </cell>
          <cell r="H878" t="str">
            <v/>
          </cell>
          <cell r="I878" t="str">
            <v/>
          </cell>
          <cell r="J878" t="str">
            <v/>
          </cell>
          <cell r="L878" t="str">
            <v/>
          </cell>
          <cell r="M878" t="str">
            <v/>
          </cell>
          <cell r="N878" t="str">
            <v/>
          </cell>
          <cell r="P878" t="str">
            <v/>
          </cell>
          <cell r="Q878" t="str">
            <v/>
          </cell>
          <cell r="R878" t="str">
            <v/>
          </cell>
          <cell r="S878" t="str">
            <v/>
          </cell>
          <cell r="U878" t="str">
            <v/>
          </cell>
          <cell r="V878" t="str">
            <v/>
          </cell>
          <cell r="W878" t="str">
            <v/>
          </cell>
          <cell r="X878" t="str">
            <v/>
          </cell>
          <cell r="AD878" t="str">
            <v/>
          </cell>
          <cell r="AE878" t="str">
            <v/>
          </cell>
          <cell r="AG878" t="str">
            <v/>
          </cell>
          <cell r="AH878" t="str">
            <v/>
          </cell>
          <cell r="AI878" t="str">
            <v/>
          </cell>
          <cell r="AJ878" t="str">
            <v/>
          </cell>
          <cell r="AL878" t="str">
            <v/>
          </cell>
          <cell r="AM878" t="str">
            <v/>
          </cell>
          <cell r="AP878" t="str">
            <v/>
          </cell>
          <cell r="AQ878" t="str">
            <v/>
          </cell>
          <cell r="AT878" t="str">
            <v/>
          </cell>
          <cell r="AV878" t="str">
            <v/>
          </cell>
          <cell r="AW878" t="str">
            <v/>
          </cell>
          <cell r="AX878" t="str">
            <v/>
          </cell>
          <cell r="AZ878" t="str">
            <v/>
          </cell>
          <cell r="BA878" t="str">
            <v/>
          </cell>
        </row>
        <row r="879">
          <cell r="C879" t="str">
            <v/>
          </cell>
          <cell r="D879" t="str">
            <v/>
          </cell>
          <cell r="E879" t="str">
            <v/>
          </cell>
          <cell r="F879" t="str">
            <v/>
          </cell>
          <cell r="G879" t="str">
            <v/>
          </cell>
          <cell r="H879" t="str">
            <v/>
          </cell>
          <cell r="I879" t="str">
            <v/>
          </cell>
          <cell r="J879" t="str">
            <v/>
          </cell>
          <cell r="L879" t="str">
            <v/>
          </cell>
          <cell r="M879" t="str">
            <v/>
          </cell>
          <cell r="N879" t="str">
            <v/>
          </cell>
          <cell r="P879" t="str">
            <v/>
          </cell>
          <cell r="Q879" t="str">
            <v/>
          </cell>
          <cell r="R879" t="str">
            <v/>
          </cell>
          <cell r="S879" t="str">
            <v/>
          </cell>
          <cell r="U879" t="str">
            <v/>
          </cell>
          <cell r="V879" t="str">
            <v/>
          </cell>
          <cell r="W879" t="str">
            <v/>
          </cell>
          <cell r="X879" t="str">
            <v/>
          </cell>
          <cell r="AD879" t="str">
            <v/>
          </cell>
          <cell r="AE879" t="str">
            <v/>
          </cell>
          <cell r="AG879" t="str">
            <v/>
          </cell>
          <cell r="AH879" t="str">
            <v/>
          </cell>
          <cell r="AI879" t="str">
            <v/>
          </cell>
          <cell r="AJ879" t="str">
            <v/>
          </cell>
          <cell r="AL879" t="str">
            <v/>
          </cell>
          <cell r="AM879" t="str">
            <v/>
          </cell>
          <cell r="AP879" t="str">
            <v/>
          </cell>
          <cell r="AQ879" t="str">
            <v/>
          </cell>
          <cell r="AT879" t="str">
            <v/>
          </cell>
          <cell r="AV879" t="str">
            <v/>
          </cell>
          <cell r="AW879" t="str">
            <v/>
          </cell>
          <cell r="AX879" t="str">
            <v/>
          </cell>
          <cell r="AZ879" t="str">
            <v/>
          </cell>
          <cell r="BA879" t="str">
            <v/>
          </cell>
        </row>
        <row r="880">
          <cell r="C880" t="str">
            <v/>
          </cell>
          <cell r="D880" t="str">
            <v/>
          </cell>
          <cell r="E880" t="str">
            <v/>
          </cell>
          <cell r="F880" t="str">
            <v/>
          </cell>
          <cell r="G880" t="str">
            <v/>
          </cell>
          <cell r="H880" t="str">
            <v/>
          </cell>
          <cell r="I880" t="str">
            <v/>
          </cell>
          <cell r="J880" t="str">
            <v/>
          </cell>
          <cell r="L880" t="str">
            <v/>
          </cell>
          <cell r="M880" t="str">
            <v/>
          </cell>
          <cell r="N880" t="str">
            <v/>
          </cell>
          <cell r="P880" t="str">
            <v/>
          </cell>
          <cell r="Q880" t="str">
            <v/>
          </cell>
          <cell r="R880" t="str">
            <v/>
          </cell>
          <cell r="S880" t="str">
            <v/>
          </cell>
          <cell r="U880" t="str">
            <v/>
          </cell>
          <cell r="V880" t="str">
            <v/>
          </cell>
          <cell r="W880" t="str">
            <v/>
          </cell>
          <cell r="X880" t="str">
            <v/>
          </cell>
          <cell r="AD880" t="str">
            <v/>
          </cell>
          <cell r="AE880" t="str">
            <v/>
          </cell>
          <cell r="AG880" t="str">
            <v/>
          </cell>
          <cell r="AH880" t="str">
            <v/>
          </cell>
          <cell r="AI880" t="str">
            <v/>
          </cell>
          <cell r="AJ880" t="str">
            <v/>
          </cell>
          <cell r="AL880" t="str">
            <v/>
          </cell>
          <cell r="AM880" t="str">
            <v/>
          </cell>
          <cell r="AP880" t="str">
            <v/>
          </cell>
          <cell r="AQ880" t="str">
            <v/>
          </cell>
          <cell r="AT880" t="str">
            <v/>
          </cell>
          <cell r="AV880" t="str">
            <v/>
          </cell>
          <cell r="AW880" t="str">
            <v/>
          </cell>
          <cell r="AX880" t="str">
            <v/>
          </cell>
          <cell r="AZ880" t="str">
            <v/>
          </cell>
          <cell r="BA880" t="str">
            <v/>
          </cell>
        </row>
        <row r="881">
          <cell r="C881" t="str">
            <v/>
          </cell>
          <cell r="D881" t="str">
            <v/>
          </cell>
          <cell r="E881" t="str">
            <v/>
          </cell>
          <cell r="F881" t="str">
            <v/>
          </cell>
          <cell r="G881" t="str">
            <v/>
          </cell>
          <cell r="H881" t="str">
            <v/>
          </cell>
          <cell r="I881" t="str">
            <v/>
          </cell>
          <cell r="J881" t="str">
            <v/>
          </cell>
          <cell r="L881" t="str">
            <v/>
          </cell>
          <cell r="M881" t="str">
            <v/>
          </cell>
          <cell r="N881" t="str">
            <v/>
          </cell>
          <cell r="P881" t="str">
            <v/>
          </cell>
          <cell r="Q881" t="str">
            <v/>
          </cell>
          <cell r="R881" t="str">
            <v/>
          </cell>
          <cell r="S881" t="str">
            <v/>
          </cell>
          <cell r="U881" t="str">
            <v/>
          </cell>
          <cell r="V881" t="str">
            <v/>
          </cell>
          <cell r="W881" t="str">
            <v/>
          </cell>
          <cell r="X881" t="str">
            <v/>
          </cell>
          <cell r="AD881" t="str">
            <v/>
          </cell>
          <cell r="AE881" t="str">
            <v/>
          </cell>
          <cell r="AG881" t="str">
            <v/>
          </cell>
          <cell r="AH881" t="str">
            <v/>
          </cell>
          <cell r="AI881" t="str">
            <v/>
          </cell>
          <cell r="AJ881" t="str">
            <v/>
          </cell>
          <cell r="AL881" t="str">
            <v/>
          </cell>
          <cell r="AM881" t="str">
            <v/>
          </cell>
          <cell r="AP881" t="str">
            <v/>
          </cell>
          <cell r="AQ881" t="str">
            <v/>
          </cell>
          <cell r="AT881" t="str">
            <v/>
          </cell>
          <cell r="AV881" t="str">
            <v/>
          </cell>
          <cell r="AW881" t="str">
            <v/>
          </cell>
          <cell r="AX881" t="str">
            <v/>
          </cell>
          <cell r="AZ881" t="str">
            <v/>
          </cell>
          <cell r="BA881" t="str">
            <v/>
          </cell>
        </row>
        <row r="882">
          <cell r="C882" t="str">
            <v/>
          </cell>
          <cell r="D882" t="str">
            <v/>
          </cell>
          <cell r="E882" t="str">
            <v/>
          </cell>
          <cell r="F882" t="str">
            <v/>
          </cell>
          <cell r="G882" t="str">
            <v/>
          </cell>
          <cell r="H882" t="str">
            <v/>
          </cell>
          <cell r="I882" t="str">
            <v/>
          </cell>
          <cell r="J882" t="str">
            <v/>
          </cell>
          <cell r="L882" t="str">
            <v/>
          </cell>
          <cell r="M882" t="str">
            <v/>
          </cell>
          <cell r="N882" t="str">
            <v/>
          </cell>
          <cell r="P882" t="str">
            <v/>
          </cell>
          <cell r="Q882" t="str">
            <v/>
          </cell>
          <cell r="R882" t="str">
            <v/>
          </cell>
          <cell r="S882" t="str">
            <v/>
          </cell>
          <cell r="U882" t="str">
            <v/>
          </cell>
          <cell r="V882" t="str">
            <v/>
          </cell>
          <cell r="W882" t="str">
            <v/>
          </cell>
          <cell r="X882" t="str">
            <v/>
          </cell>
          <cell r="AD882" t="str">
            <v/>
          </cell>
          <cell r="AE882" t="str">
            <v/>
          </cell>
          <cell r="AG882" t="str">
            <v/>
          </cell>
          <cell r="AH882" t="str">
            <v/>
          </cell>
          <cell r="AI882" t="str">
            <v/>
          </cell>
          <cell r="AJ882" t="str">
            <v/>
          </cell>
          <cell r="AL882" t="str">
            <v/>
          </cell>
          <cell r="AM882" t="str">
            <v/>
          </cell>
          <cell r="AP882" t="str">
            <v/>
          </cell>
          <cell r="AQ882" t="str">
            <v/>
          </cell>
          <cell r="AT882" t="str">
            <v/>
          </cell>
          <cell r="AV882" t="str">
            <v/>
          </cell>
          <cell r="AW882" t="str">
            <v/>
          </cell>
          <cell r="AX882" t="str">
            <v/>
          </cell>
          <cell r="AZ882" t="str">
            <v/>
          </cell>
          <cell r="BA882" t="str">
            <v/>
          </cell>
        </row>
        <row r="883">
          <cell r="C883" t="str">
            <v/>
          </cell>
          <cell r="D883" t="str">
            <v/>
          </cell>
          <cell r="E883" t="str">
            <v/>
          </cell>
          <cell r="F883" t="str">
            <v/>
          </cell>
          <cell r="G883" t="str">
            <v/>
          </cell>
          <cell r="H883" t="str">
            <v/>
          </cell>
          <cell r="I883" t="str">
            <v/>
          </cell>
          <cell r="J883" t="str">
            <v/>
          </cell>
          <cell r="L883" t="str">
            <v/>
          </cell>
          <cell r="M883" t="str">
            <v/>
          </cell>
          <cell r="N883" t="str">
            <v/>
          </cell>
          <cell r="P883" t="str">
            <v/>
          </cell>
          <cell r="Q883" t="str">
            <v/>
          </cell>
          <cell r="R883" t="str">
            <v/>
          </cell>
          <cell r="S883" t="str">
            <v/>
          </cell>
          <cell r="U883" t="str">
            <v/>
          </cell>
          <cell r="V883" t="str">
            <v/>
          </cell>
          <cell r="W883" t="str">
            <v/>
          </cell>
          <cell r="X883" t="str">
            <v/>
          </cell>
          <cell r="AD883" t="str">
            <v/>
          </cell>
          <cell r="AE883" t="str">
            <v/>
          </cell>
          <cell r="AG883" t="str">
            <v/>
          </cell>
          <cell r="AH883" t="str">
            <v/>
          </cell>
          <cell r="AI883" t="str">
            <v/>
          </cell>
          <cell r="AJ883" t="str">
            <v/>
          </cell>
          <cell r="AL883" t="str">
            <v/>
          </cell>
          <cell r="AM883" t="str">
            <v/>
          </cell>
          <cell r="AP883" t="str">
            <v/>
          </cell>
          <cell r="AQ883" t="str">
            <v/>
          </cell>
          <cell r="AT883" t="str">
            <v/>
          </cell>
          <cell r="AV883" t="str">
            <v/>
          </cell>
          <cell r="AW883" t="str">
            <v/>
          </cell>
          <cell r="AX883" t="str">
            <v/>
          </cell>
          <cell r="AZ883" t="str">
            <v/>
          </cell>
          <cell r="BA883" t="str">
            <v/>
          </cell>
        </row>
        <row r="884">
          <cell r="C884" t="str">
            <v/>
          </cell>
          <cell r="D884" t="str">
            <v/>
          </cell>
          <cell r="E884" t="str">
            <v/>
          </cell>
          <cell r="F884" t="str">
            <v/>
          </cell>
          <cell r="G884" t="str">
            <v/>
          </cell>
          <cell r="H884" t="str">
            <v/>
          </cell>
          <cell r="I884" t="str">
            <v/>
          </cell>
          <cell r="J884" t="str">
            <v/>
          </cell>
          <cell r="L884" t="str">
            <v/>
          </cell>
          <cell r="M884" t="str">
            <v/>
          </cell>
          <cell r="N884" t="str">
            <v/>
          </cell>
          <cell r="P884" t="str">
            <v/>
          </cell>
          <cell r="Q884" t="str">
            <v/>
          </cell>
          <cell r="R884" t="str">
            <v/>
          </cell>
          <cell r="S884" t="str">
            <v/>
          </cell>
          <cell r="U884" t="str">
            <v/>
          </cell>
          <cell r="V884" t="str">
            <v/>
          </cell>
          <cell r="W884" t="str">
            <v/>
          </cell>
          <cell r="X884" t="str">
            <v/>
          </cell>
          <cell r="AD884" t="str">
            <v/>
          </cell>
          <cell r="AE884" t="str">
            <v/>
          </cell>
          <cell r="AG884" t="str">
            <v/>
          </cell>
          <cell r="AH884" t="str">
            <v/>
          </cell>
          <cell r="AI884" t="str">
            <v/>
          </cell>
          <cell r="AJ884" t="str">
            <v/>
          </cell>
          <cell r="AL884" t="str">
            <v/>
          </cell>
          <cell r="AM884" t="str">
            <v/>
          </cell>
          <cell r="AP884" t="str">
            <v/>
          </cell>
          <cell r="AQ884" t="str">
            <v/>
          </cell>
          <cell r="AT884" t="str">
            <v/>
          </cell>
          <cell r="AV884" t="str">
            <v/>
          </cell>
          <cell r="AW884" t="str">
            <v/>
          </cell>
          <cell r="AX884" t="str">
            <v/>
          </cell>
          <cell r="AZ884" t="str">
            <v/>
          </cell>
          <cell r="BA884" t="str">
            <v/>
          </cell>
        </row>
        <row r="885">
          <cell r="C885" t="str">
            <v/>
          </cell>
          <cell r="D885" t="str">
            <v/>
          </cell>
          <cell r="E885" t="str">
            <v/>
          </cell>
          <cell r="F885" t="str">
            <v/>
          </cell>
          <cell r="G885" t="str">
            <v/>
          </cell>
          <cell r="H885" t="str">
            <v/>
          </cell>
          <cell r="I885" t="str">
            <v/>
          </cell>
          <cell r="J885" t="str">
            <v/>
          </cell>
          <cell r="L885" t="str">
            <v/>
          </cell>
          <cell r="M885" t="str">
            <v/>
          </cell>
          <cell r="N885" t="str">
            <v/>
          </cell>
          <cell r="P885" t="str">
            <v/>
          </cell>
          <cell r="Q885" t="str">
            <v/>
          </cell>
          <cell r="R885" t="str">
            <v/>
          </cell>
          <cell r="S885" t="str">
            <v/>
          </cell>
          <cell r="U885" t="str">
            <v/>
          </cell>
          <cell r="V885" t="str">
            <v/>
          </cell>
          <cell r="W885" t="str">
            <v/>
          </cell>
          <cell r="X885" t="str">
            <v/>
          </cell>
          <cell r="AD885" t="str">
            <v/>
          </cell>
          <cell r="AE885" t="str">
            <v/>
          </cell>
          <cell r="AG885" t="str">
            <v/>
          </cell>
          <cell r="AH885" t="str">
            <v/>
          </cell>
          <cell r="AI885" t="str">
            <v/>
          </cell>
          <cell r="AJ885" t="str">
            <v/>
          </cell>
          <cell r="AL885" t="str">
            <v/>
          </cell>
          <cell r="AM885" t="str">
            <v/>
          </cell>
          <cell r="AP885" t="str">
            <v/>
          </cell>
          <cell r="AQ885" t="str">
            <v/>
          </cell>
          <cell r="AT885" t="str">
            <v/>
          </cell>
          <cell r="AV885" t="str">
            <v/>
          </cell>
          <cell r="AW885" t="str">
            <v/>
          </cell>
          <cell r="AX885" t="str">
            <v/>
          </cell>
          <cell r="AZ885" t="str">
            <v/>
          </cell>
          <cell r="BA885" t="str">
            <v/>
          </cell>
        </row>
        <row r="886">
          <cell r="C886" t="str">
            <v/>
          </cell>
          <cell r="D886" t="str">
            <v/>
          </cell>
          <cell r="E886" t="str">
            <v/>
          </cell>
          <cell r="F886" t="str">
            <v/>
          </cell>
          <cell r="G886" t="str">
            <v/>
          </cell>
          <cell r="H886" t="str">
            <v/>
          </cell>
          <cell r="I886" t="str">
            <v/>
          </cell>
          <cell r="J886" t="str">
            <v/>
          </cell>
          <cell r="L886" t="str">
            <v/>
          </cell>
          <cell r="M886" t="str">
            <v/>
          </cell>
          <cell r="N886" t="str">
            <v/>
          </cell>
          <cell r="P886" t="str">
            <v/>
          </cell>
          <cell r="Q886" t="str">
            <v/>
          </cell>
          <cell r="R886" t="str">
            <v/>
          </cell>
          <cell r="S886" t="str">
            <v/>
          </cell>
          <cell r="U886" t="str">
            <v/>
          </cell>
          <cell r="V886" t="str">
            <v/>
          </cell>
          <cell r="W886" t="str">
            <v/>
          </cell>
          <cell r="X886" t="str">
            <v/>
          </cell>
          <cell r="AD886" t="str">
            <v/>
          </cell>
          <cell r="AE886" t="str">
            <v/>
          </cell>
          <cell r="AG886" t="str">
            <v/>
          </cell>
          <cell r="AH886" t="str">
            <v/>
          </cell>
          <cell r="AI886" t="str">
            <v/>
          </cell>
          <cell r="AJ886" t="str">
            <v/>
          </cell>
          <cell r="AL886" t="str">
            <v/>
          </cell>
          <cell r="AM886" t="str">
            <v/>
          </cell>
          <cell r="AP886" t="str">
            <v/>
          </cell>
          <cell r="AQ886" t="str">
            <v/>
          </cell>
          <cell r="AT886" t="str">
            <v/>
          </cell>
          <cell r="AV886" t="str">
            <v/>
          </cell>
          <cell r="AW886" t="str">
            <v/>
          </cell>
          <cell r="AX886" t="str">
            <v/>
          </cell>
          <cell r="AZ886" t="str">
            <v/>
          </cell>
          <cell r="BA886" t="str">
            <v/>
          </cell>
        </row>
        <row r="887">
          <cell r="C887" t="str">
            <v/>
          </cell>
          <cell r="D887" t="str">
            <v/>
          </cell>
          <cell r="E887" t="str">
            <v/>
          </cell>
          <cell r="F887" t="str">
            <v/>
          </cell>
          <cell r="G887" t="str">
            <v/>
          </cell>
          <cell r="H887" t="str">
            <v/>
          </cell>
          <cell r="I887" t="str">
            <v/>
          </cell>
          <cell r="J887" t="str">
            <v/>
          </cell>
          <cell r="L887" t="str">
            <v/>
          </cell>
          <cell r="M887" t="str">
            <v/>
          </cell>
          <cell r="N887" t="str">
            <v/>
          </cell>
          <cell r="P887" t="str">
            <v/>
          </cell>
          <cell r="Q887" t="str">
            <v/>
          </cell>
          <cell r="R887" t="str">
            <v/>
          </cell>
          <cell r="S887" t="str">
            <v/>
          </cell>
          <cell r="U887" t="str">
            <v/>
          </cell>
          <cell r="V887" t="str">
            <v/>
          </cell>
          <cell r="W887" t="str">
            <v/>
          </cell>
          <cell r="X887" t="str">
            <v/>
          </cell>
          <cell r="AD887" t="str">
            <v/>
          </cell>
          <cell r="AE887" t="str">
            <v/>
          </cell>
          <cell r="AG887" t="str">
            <v/>
          </cell>
          <cell r="AH887" t="str">
            <v/>
          </cell>
          <cell r="AI887" t="str">
            <v/>
          </cell>
          <cell r="AJ887" t="str">
            <v/>
          </cell>
          <cell r="AL887" t="str">
            <v/>
          </cell>
          <cell r="AM887" t="str">
            <v/>
          </cell>
          <cell r="AP887" t="str">
            <v/>
          </cell>
          <cell r="AQ887" t="str">
            <v/>
          </cell>
          <cell r="AT887" t="str">
            <v/>
          </cell>
          <cell r="AV887" t="str">
            <v/>
          </cell>
          <cell r="AW887" t="str">
            <v/>
          </cell>
          <cell r="AX887" t="str">
            <v/>
          </cell>
          <cell r="AZ887" t="str">
            <v/>
          </cell>
          <cell r="BA887" t="str">
            <v/>
          </cell>
        </row>
        <row r="888">
          <cell r="C888" t="str">
            <v/>
          </cell>
          <cell r="D888" t="str">
            <v/>
          </cell>
          <cell r="E888" t="str">
            <v/>
          </cell>
          <cell r="F888" t="str">
            <v/>
          </cell>
          <cell r="G888" t="str">
            <v/>
          </cell>
          <cell r="H888" t="str">
            <v/>
          </cell>
          <cell r="I888" t="str">
            <v/>
          </cell>
          <cell r="J888" t="str">
            <v/>
          </cell>
          <cell r="L888" t="str">
            <v/>
          </cell>
          <cell r="M888" t="str">
            <v/>
          </cell>
          <cell r="N888" t="str">
            <v/>
          </cell>
          <cell r="P888" t="str">
            <v/>
          </cell>
          <cell r="Q888" t="str">
            <v/>
          </cell>
          <cell r="R888" t="str">
            <v/>
          </cell>
          <cell r="S888" t="str">
            <v/>
          </cell>
          <cell r="U888" t="str">
            <v/>
          </cell>
          <cell r="V888" t="str">
            <v/>
          </cell>
          <cell r="W888" t="str">
            <v/>
          </cell>
          <cell r="X888" t="str">
            <v/>
          </cell>
          <cell r="AD888" t="str">
            <v/>
          </cell>
          <cell r="AE888" t="str">
            <v/>
          </cell>
          <cell r="AG888" t="str">
            <v/>
          </cell>
          <cell r="AH888" t="str">
            <v/>
          </cell>
          <cell r="AI888" t="str">
            <v/>
          </cell>
          <cell r="AJ888" t="str">
            <v/>
          </cell>
          <cell r="AL888" t="str">
            <v/>
          </cell>
          <cell r="AM888" t="str">
            <v/>
          </cell>
          <cell r="AP888" t="str">
            <v/>
          </cell>
          <cell r="AQ888" t="str">
            <v/>
          </cell>
          <cell r="AT888" t="str">
            <v/>
          </cell>
          <cell r="AV888" t="str">
            <v/>
          </cell>
          <cell r="AW888" t="str">
            <v/>
          </cell>
          <cell r="AX888" t="str">
            <v/>
          </cell>
          <cell r="AZ888" t="str">
            <v/>
          </cell>
          <cell r="BA888" t="str">
            <v/>
          </cell>
        </row>
        <row r="889">
          <cell r="C889" t="str">
            <v/>
          </cell>
          <cell r="D889" t="str">
            <v/>
          </cell>
          <cell r="E889" t="str">
            <v/>
          </cell>
          <cell r="F889" t="str">
            <v/>
          </cell>
          <cell r="G889" t="str">
            <v/>
          </cell>
          <cell r="H889" t="str">
            <v/>
          </cell>
          <cell r="I889" t="str">
            <v/>
          </cell>
          <cell r="J889" t="str">
            <v/>
          </cell>
          <cell r="L889" t="str">
            <v/>
          </cell>
          <cell r="M889" t="str">
            <v/>
          </cell>
          <cell r="N889" t="str">
            <v/>
          </cell>
          <cell r="P889" t="str">
            <v/>
          </cell>
          <cell r="Q889" t="str">
            <v/>
          </cell>
          <cell r="R889" t="str">
            <v/>
          </cell>
          <cell r="S889" t="str">
            <v/>
          </cell>
          <cell r="U889" t="str">
            <v/>
          </cell>
          <cell r="V889" t="str">
            <v/>
          </cell>
          <cell r="W889" t="str">
            <v/>
          </cell>
          <cell r="X889" t="str">
            <v/>
          </cell>
          <cell r="AD889" t="str">
            <v/>
          </cell>
          <cell r="AE889" t="str">
            <v/>
          </cell>
          <cell r="AG889" t="str">
            <v/>
          </cell>
          <cell r="AH889" t="str">
            <v/>
          </cell>
          <cell r="AI889" t="str">
            <v/>
          </cell>
          <cell r="AJ889" t="str">
            <v/>
          </cell>
          <cell r="AL889" t="str">
            <v/>
          </cell>
          <cell r="AM889" t="str">
            <v/>
          </cell>
          <cell r="AP889" t="str">
            <v/>
          </cell>
          <cell r="AQ889" t="str">
            <v/>
          </cell>
          <cell r="AT889" t="str">
            <v/>
          </cell>
          <cell r="AV889" t="str">
            <v/>
          </cell>
          <cell r="AW889" t="str">
            <v/>
          </cell>
          <cell r="AX889" t="str">
            <v/>
          </cell>
          <cell r="AZ889" t="str">
            <v/>
          </cell>
          <cell r="BA889" t="str">
            <v/>
          </cell>
        </row>
        <row r="890">
          <cell r="C890" t="str">
            <v/>
          </cell>
          <cell r="D890" t="str">
            <v/>
          </cell>
          <cell r="E890" t="str">
            <v/>
          </cell>
          <cell r="F890" t="str">
            <v/>
          </cell>
          <cell r="G890" t="str">
            <v/>
          </cell>
          <cell r="H890" t="str">
            <v/>
          </cell>
          <cell r="I890" t="str">
            <v/>
          </cell>
          <cell r="J890" t="str">
            <v/>
          </cell>
          <cell r="L890" t="str">
            <v/>
          </cell>
          <cell r="M890" t="str">
            <v/>
          </cell>
          <cell r="N890" t="str">
            <v/>
          </cell>
          <cell r="P890" t="str">
            <v/>
          </cell>
          <cell r="Q890" t="str">
            <v/>
          </cell>
          <cell r="R890" t="str">
            <v/>
          </cell>
          <cell r="S890" t="str">
            <v/>
          </cell>
          <cell r="U890" t="str">
            <v/>
          </cell>
          <cell r="V890" t="str">
            <v/>
          </cell>
          <cell r="W890" t="str">
            <v/>
          </cell>
          <cell r="X890" t="str">
            <v/>
          </cell>
          <cell r="AD890" t="str">
            <v/>
          </cell>
          <cell r="AE890" t="str">
            <v/>
          </cell>
          <cell r="AG890" t="str">
            <v/>
          </cell>
          <cell r="AH890" t="str">
            <v/>
          </cell>
          <cell r="AI890" t="str">
            <v/>
          </cell>
          <cell r="AJ890" t="str">
            <v/>
          </cell>
          <cell r="AL890" t="str">
            <v/>
          </cell>
          <cell r="AM890" t="str">
            <v/>
          </cell>
          <cell r="AP890" t="str">
            <v/>
          </cell>
          <cell r="AQ890" t="str">
            <v/>
          </cell>
          <cell r="AT890" t="str">
            <v/>
          </cell>
          <cell r="AV890" t="str">
            <v/>
          </cell>
          <cell r="AW890" t="str">
            <v/>
          </cell>
          <cell r="AX890" t="str">
            <v/>
          </cell>
          <cell r="AZ890" t="str">
            <v/>
          </cell>
          <cell r="BA890" t="str">
            <v/>
          </cell>
        </row>
        <row r="891">
          <cell r="C891" t="str">
            <v/>
          </cell>
          <cell r="D891" t="str">
            <v/>
          </cell>
          <cell r="E891" t="str">
            <v/>
          </cell>
          <cell r="F891" t="str">
            <v/>
          </cell>
          <cell r="G891" t="str">
            <v/>
          </cell>
          <cell r="H891" t="str">
            <v/>
          </cell>
          <cell r="I891" t="str">
            <v/>
          </cell>
          <cell r="J891" t="str">
            <v/>
          </cell>
          <cell r="L891" t="str">
            <v/>
          </cell>
          <cell r="M891" t="str">
            <v/>
          </cell>
          <cell r="N891" t="str">
            <v/>
          </cell>
          <cell r="P891" t="str">
            <v/>
          </cell>
          <cell r="Q891" t="str">
            <v/>
          </cell>
          <cell r="R891" t="str">
            <v/>
          </cell>
          <cell r="S891" t="str">
            <v/>
          </cell>
          <cell r="U891" t="str">
            <v/>
          </cell>
          <cell r="V891" t="str">
            <v/>
          </cell>
          <cell r="W891" t="str">
            <v/>
          </cell>
          <cell r="X891" t="str">
            <v/>
          </cell>
          <cell r="AD891" t="str">
            <v/>
          </cell>
          <cell r="AE891" t="str">
            <v/>
          </cell>
          <cell r="AG891" t="str">
            <v/>
          </cell>
          <cell r="AH891" t="str">
            <v/>
          </cell>
          <cell r="AI891" t="str">
            <v/>
          </cell>
          <cell r="AJ891" t="str">
            <v/>
          </cell>
          <cell r="AL891" t="str">
            <v/>
          </cell>
          <cell r="AM891" t="str">
            <v/>
          </cell>
          <cell r="AP891" t="str">
            <v/>
          </cell>
          <cell r="AQ891" t="str">
            <v/>
          </cell>
          <cell r="AT891" t="str">
            <v/>
          </cell>
          <cell r="AV891" t="str">
            <v/>
          </cell>
          <cell r="AW891" t="str">
            <v/>
          </cell>
          <cell r="AX891" t="str">
            <v/>
          </cell>
          <cell r="AZ891" t="str">
            <v/>
          </cell>
          <cell r="BA891" t="str">
            <v/>
          </cell>
        </row>
        <row r="892">
          <cell r="C892" t="str">
            <v/>
          </cell>
          <cell r="D892" t="str">
            <v/>
          </cell>
          <cell r="E892" t="str">
            <v/>
          </cell>
          <cell r="F892" t="str">
            <v/>
          </cell>
          <cell r="G892" t="str">
            <v/>
          </cell>
          <cell r="H892" t="str">
            <v/>
          </cell>
          <cell r="I892" t="str">
            <v/>
          </cell>
          <cell r="J892" t="str">
            <v/>
          </cell>
          <cell r="L892" t="str">
            <v/>
          </cell>
          <cell r="M892" t="str">
            <v/>
          </cell>
          <cell r="N892" t="str">
            <v/>
          </cell>
          <cell r="P892" t="str">
            <v/>
          </cell>
          <cell r="Q892" t="str">
            <v/>
          </cell>
          <cell r="R892" t="str">
            <v/>
          </cell>
          <cell r="S892" t="str">
            <v/>
          </cell>
          <cell r="U892" t="str">
            <v/>
          </cell>
          <cell r="V892" t="str">
            <v/>
          </cell>
          <cell r="W892" t="str">
            <v/>
          </cell>
          <cell r="X892" t="str">
            <v/>
          </cell>
          <cell r="AD892" t="str">
            <v/>
          </cell>
          <cell r="AE892" t="str">
            <v/>
          </cell>
          <cell r="AG892" t="str">
            <v/>
          </cell>
          <cell r="AH892" t="str">
            <v/>
          </cell>
          <cell r="AI892" t="str">
            <v/>
          </cell>
          <cell r="AJ892" t="str">
            <v/>
          </cell>
          <cell r="AL892" t="str">
            <v/>
          </cell>
          <cell r="AM892" t="str">
            <v/>
          </cell>
          <cell r="AP892" t="str">
            <v/>
          </cell>
          <cell r="AQ892" t="str">
            <v/>
          </cell>
          <cell r="AT892" t="str">
            <v/>
          </cell>
          <cell r="AV892" t="str">
            <v/>
          </cell>
          <cell r="AW892" t="str">
            <v/>
          </cell>
          <cell r="AX892" t="str">
            <v/>
          </cell>
          <cell r="AZ892" t="str">
            <v/>
          </cell>
          <cell r="BA892" t="str">
            <v/>
          </cell>
        </row>
        <row r="893">
          <cell r="C893" t="str">
            <v/>
          </cell>
          <cell r="D893" t="str">
            <v/>
          </cell>
          <cell r="E893" t="str">
            <v/>
          </cell>
          <cell r="F893" t="str">
            <v/>
          </cell>
          <cell r="G893" t="str">
            <v/>
          </cell>
          <cell r="H893" t="str">
            <v/>
          </cell>
          <cell r="I893" t="str">
            <v/>
          </cell>
          <cell r="J893" t="str">
            <v/>
          </cell>
          <cell r="L893" t="str">
            <v/>
          </cell>
          <cell r="M893" t="str">
            <v/>
          </cell>
          <cell r="N893" t="str">
            <v/>
          </cell>
          <cell r="P893" t="str">
            <v/>
          </cell>
          <cell r="Q893" t="str">
            <v/>
          </cell>
          <cell r="R893" t="str">
            <v/>
          </cell>
          <cell r="S893" t="str">
            <v/>
          </cell>
          <cell r="U893" t="str">
            <v/>
          </cell>
          <cell r="V893" t="str">
            <v/>
          </cell>
          <cell r="W893" t="str">
            <v/>
          </cell>
          <cell r="X893" t="str">
            <v/>
          </cell>
          <cell r="AD893" t="str">
            <v/>
          </cell>
          <cell r="AE893" t="str">
            <v/>
          </cell>
          <cell r="AG893" t="str">
            <v/>
          </cell>
          <cell r="AH893" t="str">
            <v/>
          </cell>
          <cell r="AI893" t="str">
            <v/>
          </cell>
          <cell r="AJ893" t="str">
            <v/>
          </cell>
          <cell r="AL893" t="str">
            <v/>
          </cell>
          <cell r="AM893" t="str">
            <v/>
          </cell>
          <cell r="AP893" t="str">
            <v/>
          </cell>
          <cell r="AQ893" t="str">
            <v/>
          </cell>
          <cell r="AT893" t="str">
            <v/>
          </cell>
          <cell r="AV893" t="str">
            <v/>
          </cell>
          <cell r="AW893" t="str">
            <v/>
          </cell>
          <cell r="AX893" t="str">
            <v/>
          </cell>
          <cell r="AZ893" t="str">
            <v/>
          </cell>
          <cell r="BA893" t="str">
            <v/>
          </cell>
        </row>
        <row r="894">
          <cell r="C894" t="str">
            <v/>
          </cell>
          <cell r="D894" t="str">
            <v/>
          </cell>
          <cell r="E894" t="str">
            <v/>
          </cell>
          <cell r="F894" t="str">
            <v/>
          </cell>
          <cell r="G894" t="str">
            <v/>
          </cell>
          <cell r="H894" t="str">
            <v/>
          </cell>
          <cell r="I894" t="str">
            <v/>
          </cell>
          <cell r="J894" t="str">
            <v/>
          </cell>
          <cell r="L894" t="str">
            <v/>
          </cell>
          <cell r="M894" t="str">
            <v/>
          </cell>
          <cell r="N894" t="str">
            <v/>
          </cell>
          <cell r="P894" t="str">
            <v/>
          </cell>
          <cell r="Q894" t="str">
            <v/>
          </cell>
          <cell r="R894" t="str">
            <v/>
          </cell>
          <cell r="S894" t="str">
            <v/>
          </cell>
          <cell r="U894" t="str">
            <v/>
          </cell>
          <cell r="V894" t="str">
            <v/>
          </cell>
          <cell r="W894" t="str">
            <v/>
          </cell>
          <cell r="X894" t="str">
            <v/>
          </cell>
          <cell r="AD894" t="str">
            <v/>
          </cell>
          <cell r="AE894" t="str">
            <v/>
          </cell>
          <cell r="AG894" t="str">
            <v/>
          </cell>
          <cell r="AH894" t="str">
            <v/>
          </cell>
          <cell r="AI894" t="str">
            <v/>
          </cell>
          <cell r="AJ894" t="str">
            <v/>
          </cell>
          <cell r="AL894" t="str">
            <v/>
          </cell>
          <cell r="AM894" t="str">
            <v/>
          </cell>
          <cell r="AP894" t="str">
            <v/>
          </cell>
          <cell r="AQ894" t="str">
            <v/>
          </cell>
          <cell r="AT894" t="str">
            <v/>
          </cell>
          <cell r="AV894" t="str">
            <v/>
          </cell>
          <cell r="AW894" t="str">
            <v/>
          </cell>
          <cell r="AX894" t="str">
            <v/>
          </cell>
          <cell r="AZ894" t="str">
            <v/>
          </cell>
          <cell r="BA894" t="str">
            <v/>
          </cell>
        </row>
        <row r="895">
          <cell r="C895" t="str">
            <v/>
          </cell>
          <cell r="D895" t="str">
            <v/>
          </cell>
          <cell r="E895" t="str">
            <v/>
          </cell>
          <cell r="F895" t="str">
            <v/>
          </cell>
          <cell r="G895" t="str">
            <v/>
          </cell>
          <cell r="H895" t="str">
            <v/>
          </cell>
          <cell r="I895" t="str">
            <v/>
          </cell>
          <cell r="J895" t="str">
            <v/>
          </cell>
          <cell r="L895" t="str">
            <v/>
          </cell>
          <cell r="M895" t="str">
            <v/>
          </cell>
          <cell r="N895" t="str">
            <v/>
          </cell>
          <cell r="P895" t="str">
            <v/>
          </cell>
          <cell r="Q895" t="str">
            <v/>
          </cell>
          <cell r="R895" t="str">
            <v/>
          </cell>
          <cell r="S895" t="str">
            <v/>
          </cell>
          <cell r="U895" t="str">
            <v/>
          </cell>
          <cell r="V895" t="str">
            <v/>
          </cell>
          <cell r="W895" t="str">
            <v/>
          </cell>
          <cell r="X895" t="str">
            <v/>
          </cell>
          <cell r="AD895" t="str">
            <v/>
          </cell>
          <cell r="AE895" t="str">
            <v/>
          </cell>
          <cell r="AG895" t="str">
            <v/>
          </cell>
          <cell r="AH895" t="str">
            <v/>
          </cell>
          <cell r="AI895" t="str">
            <v/>
          </cell>
          <cell r="AJ895" t="str">
            <v/>
          </cell>
          <cell r="AL895" t="str">
            <v/>
          </cell>
          <cell r="AM895" t="str">
            <v/>
          </cell>
          <cell r="AP895" t="str">
            <v/>
          </cell>
          <cell r="AQ895" t="str">
            <v/>
          </cell>
          <cell r="AT895" t="str">
            <v/>
          </cell>
          <cell r="AV895" t="str">
            <v/>
          </cell>
          <cell r="AW895" t="str">
            <v/>
          </cell>
          <cell r="AX895" t="str">
            <v/>
          </cell>
          <cell r="AZ895" t="str">
            <v/>
          </cell>
          <cell r="BA895" t="str">
            <v/>
          </cell>
        </row>
        <row r="896">
          <cell r="C896" t="str">
            <v/>
          </cell>
          <cell r="D896" t="str">
            <v/>
          </cell>
          <cell r="E896" t="str">
            <v/>
          </cell>
          <cell r="F896" t="str">
            <v/>
          </cell>
          <cell r="G896" t="str">
            <v/>
          </cell>
          <cell r="H896" t="str">
            <v/>
          </cell>
          <cell r="I896" t="str">
            <v/>
          </cell>
          <cell r="J896" t="str">
            <v/>
          </cell>
          <cell r="L896" t="str">
            <v/>
          </cell>
          <cell r="M896" t="str">
            <v/>
          </cell>
          <cell r="N896" t="str">
            <v/>
          </cell>
          <cell r="P896" t="str">
            <v/>
          </cell>
          <cell r="Q896" t="str">
            <v/>
          </cell>
          <cell r="R896" t="str">
            <v/>
          </cell>
          <cell r="S896" t="str">
            <v/>
          </cell>
          <cell r="U896" t="str">
            <v/>
          </cell>
          <cell r="V896" t="str">
            <v/>
          </cell>
          <cell r="W896" t="str">
            <v/>
          </cell>
          <cell r="X896" t="str">
            <v/>
          </cell>
          <cell r="AD896" t="str">
            <v/>
          </cell>
          <cell r="AE896" t="str">
            <v/>
          </cell>
          <cell r="AG896" t="str">
            <v/>
          </cell>
          <cell r="AH896" t="str">
            <v/>
          </cell>
          <cell r="AI896" t="str">
            <v/>
          </cell>
          <cell r="AJ896" t="str">
            <v/>
          </cell>
          <cell r="AL896" t="str">
            <v/>
          </cell>
          <cell r="AM896" t="str">
            <v/>
          </cell>
          <cell r="AP896" t="str">
            <v/>
          </cell>
          <cell r="AQ896" t="str">
            <v/>
          </cell>
          <cell r="AT896" t="str">
            <v/>
          </cell>
          <cell r="AV896" t="str">
            <v/>
          </cell>
          <cell r="AW896" t="str">
            <v/>
          </cell>
          <cell r="AX896" t="str">
            <v/>
          </cell>
          <cell r="AZ896" t="str">
            <v/>
          </cell>
          <cell r="BA896" t="str">
            <v/>
          </cell>
        </row>
        <row r="897">
          <cell r="C897" t="str">
            <v/>
          </cell>
          <cell r="D897" t="str">
            <v/>
          </cell>
          <cell r="E897" t="str">
            <v/>
          </cell>
          <cell r="F897" t="str">
            <v/>
          </cell>
          <cell r="G897" t="str">
            <v/>
          </cell>
          <cell r="H897" t="str">
            <v/>
          </cell>
          <cell r="I897" t="str">
            <v/>
          </cell>
          <cell r="J897" t="str">
            <v/>
          </cell>
          <cell r="L897" t="str">
            <v/>
          </cell>
          <cell r="M897" t="str">
            <v/>
          </cell>
          <cell r="N897" t="str">
            <v/>
          </cell>
          <cell r="P897" t="str">
            <v/>
          </cell>
          <cell r="Q897" t="str">
            <v/>
          </cell>
          <cell r="R897" t="str">
            <v/>
          </cell>
          <cell r="S897" t="str">
            <v/>
          </cell>
          <cell r="U897" t="str">
            <v/>
          </cell>
          <cell r="V897" t="str">
            <v/>
          </cell>
          <cell r="W897" t="str">
            <v/>
          </cell>
          <cell r="X897" t="str">
            <v/>
          </cell>
          <cell r="AD897" t="str">
            <v/>
          </cell>
          <cell r="AE897" t="str">
            <v/>
          </cell>
          <cell r="AG897" t="str">
            <v/>
          </cell>
          <cell r="AH897" t="str">
            <v/>
          </cell>
          <cell r="AI897" t="str">
            <v/>
          </cell>
          <cell r="AJ897" t="str">
            <v/>
          </cell>
          <cell r="AL897" t="str">
            <v/>
          </cell>
          <cell r="AM897" t="str">
            <v/>
          </cell>
          <cell r="AP897" t="str">
            <v/>
          </cell>
          <cell r="AQ897" t="str">
            <v/>
          </cell>
          <cell r="AT897" t="str">
            <v/>
          </cell>
          <cell r="AV897" t="str">
            <v/>
          </cell>
          <cell r="AW897" t="str">
            <v/>
          </cell>
          <cell r="AX897" t="str">
            <v/>
          </cell>
          <cell r="AZ897" t="str">
            <v/>
          </cell>
          <cell r="BA897" t="str">
            <v/>
          </cell>
        </row>
        <row r="898">
          <cell r="C898" t="str">
            <v/>
          </cell>
          <cell r="D898" t="str">
            <v/>
          </cell>
          <cell r="E898" t="str">
            <v/>
          </cell>
          <cell r="F898" t="str">
            <v/>
          </cell>
          <cell r="G898" t="str">
            <v/>
          </cell>
          <cell r="H898" t="str">
            <v/>
          </cell>
          <cell r="I898" t="str">
            <v/>
          </cell>
          <cell r="J898" t="str">
            <v/>
          </cell>
          <cell r="L898" t="str">
            <v/>
          </cell>
          <cell r="M898" t="str">
            <v/>
          </cell>
          <cell r="N898" t="str">
            <v/>
          </cell>
          <cell r="P898" t="str">
            <v/>
          </cell>
          <cell r="Q898" t="str">
            <v/>
          </cell>
          <cell r="R898" t="str">
            <v/>
          </cell>
          <cell r="S898" t="str">
            <v/>
          </cell>
          <cell r="U898" t="str">
            <v/>
          </cell>
          <cell r="V898" t="str">
            <v/>
          </cell>
          <cell r="W898" t="str">
            <v/>
          </cell>
          <cell r="X898" t="str">
            <v/>
          </cell>
          <cell r="AD898" t="str">
            <v/>
          </cell>
          <cell r="AE898" t="str">
            <v/>
          </cell>
          <cell r="AG898" t="str">
            <v/>
          </cell>
          <cell r="AH898" t="str">
            <v/>
          </cell>
          <cell r="AI898" t="str">
            <v/>
          </cell>
          <cell r="AJ898" t="str">
            <v/>
          </cell>
          <cell r="AL898" t="str">
            <v/>
          </cell>
          <cell r="AM898" t="str">
            <v/>
          </cell>
          <cell r="AP898" t="str">
            <v/>
          </cell>
          <cell r="AQ898" t="str">
            <v/>
          </cell>
          <cell r="AT898" t="str">
            <v/>
          </cell>
          <cell r="AV898" t="str">
            <v/>
          </cell>
          <cell r="AW898" t="str">
            <v/>
          </cell>
          <cell r="AX898" t="str">
            <v/>
          </cell>
          <cell r="AZ898" t="str">
            <v/>
          </cell>
          <cell r="BA898" t="str">
            <v/>
          </cell>
        </row>
        <row r="899">
          <cell r="C899" t="str">
            <v/>
          </cell>
          <cell r="D899" t="str">
            <v/>
          </cell>
          <cell r="E899" t="str">
            <v/>
          </cell>
          <cell r="F899" t="str">
            <v/>
          </cell>
          <cell r="G899" t="str">
            <v/>
          </cell>
          <cell r="H899" t="str">
            <v/>
          </cell>
          <cell r="I899" t="str">
            <v/>
          </cell>
          <cell r="J899" t="str">
            <v/>
          </cell>
          <cell r="L899" t="str">
            <v/>
          </cell>
          <cell r="M899" t="str">
            <v/>
          </cell>
          <cell r="N899" t="str">
            <v/>
          </cell>
          <cell r="P899" t="str">
            <v/>
          </cell>
          <cell r="Q899" t="str">
            <v/>
          </cell>
          <cell r="R899" t="str">
            <v/>
          </cell>
          <cell r="S899" t="str">
            <v/>
          </cell>
          <cell r="U899" t="str">
            <v/>
          </cell>
          <cell r="V899" t="str">
            <v/>
          </cell>
          <cell r="W899" t="str">
            <v/>
          </cell>
          <cell r="X899" t="str">
            <v/>
          </cell>
          <cell r="AD899" t="str">
            <v/>
          </cell>
          <cell r="AE899" t="str">
            <v/>
          </cell>
          <cell r="AG899" t="str">
            <v/>
          </cell>
          <cell r="AH899" t="str">
            <v/>
          </cell>
          <cell r="AI899" t="str">
            <v/>
          </cell>
          <cell r="AJ899" t="str">
            <v/>
          </cell>
          <cell r="AL899" t="str">
            <v/>
          </cell>
          <cell r="AM899" t="str">
            <v/>
          </cell>
          <cell r="AP899" t="str">
            <v/>
          </cell>
          <cell r="AQ899" t="str">
            <v/>
          </cell>
          <cell r="AT899" t="str">
            <v/>
          </cell>
          <cell r="AV899" t="str">
            <v/>
          </cell>
          <cell r="AW899" t="str">
            <v/>
          </cell>
          <cell r="AX899" t="str">
            <v/>
          </cell>
          <cell r="AZ899" t="str">
            <v/>
          </cell>
          <cell r="BA899" t="str">
            <v/>
          </cell>
        </row>
        <row r="900">
          <cell r="C900" t="str">
            <v/>
          </cell>
          <cell r="D900" t="str">
            <v/>
          </cell>
          <cell r="E900" t="str">
            <v/>
          </cell>
          <cell r="F900" t="str">
            <v/>
          </cell>
          <cell r="G900" t="str">
            <v/>
          </cell>
          <cell r="H900" t="str">
            <v/>
          </cell>
          <cell r="I900" t="str">
            <v/>
          </cell>
          <cell r="J900" t="str">
            <v/>
          </cell>
          <cell r="L900" t="str">
            <v/>
          </cell>
          <cell r="M900" t="str">
            <v/>
          </cell>
          <cell r="N900" t="str">
            <v/>
          </cell>
          <cell r="P900" t="str">
            <v/>
          </cell>
          <cell r="Q900" t="str">
            <v/>
          </cell>
          <cell r="R900" t="str">
            <v/>
          </cell>
          <cell r="S900" t="str">
            <v/>
          </cell>
          <cell r="U900" t="str">
            <v/>
          </cell>
          <cell r="V900" t="str">
            <v/>
          </cell>
          <cell r="W900" t="str">
            <v/>
          </cell>
          <cell r="X900" t="str">
            <v/>
          </cell>
          <cell r="AD900" t="str">
            <v/>
          </cell>
          <cell r="AE900" t="str">
            <v/>
          </cell>
          <cell r="AG900" t="str">
            <v/>
          </cell>
          <cell r="AH900" t="str">
            <v/>
          </cell>
          <cell r="AI900" t="str">
            <v/>
          </cell>
          <cell r="AJ900" t="str">
            <v/>
          </cell>
          <cell r="AL900" t="str">
            <v/>
          </cell>
          <cell r="AM900" t="str">
            <v/>
          </cell>
          <cell r="AP900" t="str">
            <v/>
          </cell>
          <cell r="AQ900" t="str">
            <v/>
          </cell>
          <cell r="AT900" t="str">
            <v/>
          </cell>
          <cell r="AV900" t="str">
            <v/>
          </cell>
          <cell r="AW900" t="str">
            <v/>
          </cell>
          <cell r="AX900" t="str">
            <v/>
          </cell>
          <cell r="AZ900" t="str">
            <v/>
          </cell>
          <cell r="BA900" t="str">
            <v/>
          </cell>
        </row>
        <row r="901">
          <cell r="C901" t="str">
            <v/>
          </cell>
          <cell r="D901" t="str">
            <v/>
          </cell>
          <cell r="E901" t="str">
            <v/>
          </cell>
          <cell r="F901" t="str">
            <v/>
          </cell>
          <cell r="G901" t="str">
            <v/>
          </cell>
          <cell r="H901" t="str">
            <v/>
          </cell>
          <cell r="I901" t="str">
            <v/>
          </cell>
          <cell r="J901" t="str">
            <v/>
          </cell>
          <cell r="L901" t="str">
            <v/>
          </cell>
          <cell r="M901" t="str">
            <v/>
          </cell>
          <cell r="N901" t="str">
            <v/>
          </cell>
          <cell r="P901" t="str">
            <v/>
          </cell>
          <cell r="Q901" t="str">
            <v/>
          </cell>
          <cell r="R901" t="str">
            <v/>
          </cell>
          <cell r="S901" t="str">
            <v/>
          </cell>
          <cell r="U901" t="str">
            <v/>
          </cell>
          <cell r="V901" t="str">
            <v/>
          </cell>
          <cell r="W901" t="str">
            <v/>
          </cell>
          <cell r="X901" t="str">
            <v/>
          </cell>
          <cell r="AD901" t="str">
            <v/>
          </cell>
          <cell r="AE901" t="str">
            <v/>
          </cell>
          <cell r="AG901" t="str">
            <v/>
          </cell>
          <cell r="AH901" t="str">
            <v/>
          </cell>
          <cell r="AI901" t="str">
            <v/>
          </cell>
          <cell r="AJ901" t="str">
            <v/>
          </cell>
          <cell r="AL901" t="str">
            <v/>
          </cell>
          <cell r="AM901" t="str">
            <v/>
          </cell>
          <cell r="AP901" t="str">
            <v/>
          </cell>
          <cell r="AQ901" t="str">
            <v/>
          </cell>
          <cell r="AT901" t="str">
            <v/>
          </cell>
          <cell r="AV901" t="str">
            <v/>
          </cell>
          <cell r="AW901" t="str">
            <v/>
          </cell>
          <cell r="AX901" t="str">
            <v/>
          </cell>
          <cell r="AZ901" t="str">
            <v/>
          </cell>
          <cell r="BA901" t="str">
            <v/>
          </cell>
        </row>
        <row r="902">
          <cell r="C902" t="str">
            <v/>
          </cell>
          <cell r="D902" t="str">
            <v/>
          </cell>
          <cell r="E902" t="str">
            <v/>
          </cell>
          <cell r="F902" t="str">
            <v/>
          </cell>
          <cell r="G902" t="str">
            <v/>
          </cell>
          <cell r="H902" t="str">
            <v/>
          </cell>
          <cell r="I902" t="str">
            <v/>
          </cell>
          <cell r="J902" t="str">
            <v/>
          </cell>
          <cell r="L902" t="str">
            <v/>
          </cell>
          <cell r="M902" t="str">
            <v/>
          </cell>
          <cell r="N902" t="str">
            <v/>
          </cell>
          <cell r="P902" t="str">
            <v/>
          </cell>
          <cell r="Q902" t="str">
            <v/>
          </cell>
          <cell r="R902" t="str">
            <v/>
          </cell>
          <cell r="S902" t="str">
            <v/>
          </cell>
          <cell r="U902" t="str">
            <v/>
          </cell>
          <cell r="V902" t="str">
            <v/>
          </cell>
          <cell r="W902" t="str">
            <v/>
          </cell>
          <cell r="X902" t="str">
            <v/>
          </cell>
          <cell r="AD902" t="str">
            <v/>
          </cell>
          <cell r="AE902" t="str">
            <v/>
          </cell>
          <cell r="AG902" t="str">
            <v/>
          </cell>
          <cell r="AH902" t="str">
            <v/>
          </cell>
          <cell r="AI902" t="str">
            <v/>
          </cell>
          <cell r="AJ902" t="str">
            <v/>
          </cell>
          <cell r="AL902" t="str">
            <v/>
          </cell>
          <cell r="AM902" t="str">
            <v/>
          </cell>
          <cell r="AP902" t="str">
            <v/>
          </cell>
          <cell r="AQ902" t="str">
            <v/>
          </cell>
          <cell r="AT902" t="str">
            <v/>
          </cell>
          <cell r="AV902" t="str">
            <v/>
          </cell>
          <cell r="AW902" t="str">
            <v/>
          </cell>
          <cell r="AX902" t="str">
            <v/>
          </cell>
          <cell r="AZ902" t="str">
            <v/>
          </cell>
          <cell r="BA902" t="str">
            <v/>
          </cell>
        </row>
        <row r="903">
          <cell r="C903" t="str">
            <v/>
          </cell>
          <cell r="D903" t="str">
            <v/>
          </cell>
          <cell r="E903" t="str">
            <v/>
          </cell>
          <cell r="F903" t="str">
            <v/>
          </cell>
          <cell r="G903" t="str">
            <v/>
          </cell>
          <cell r="H903" t="str">
            <v/>
          </cell>
          <cell r="I903" t="str">
            <v/>
          </cell>
          <cell r="J903" t="str">
            <v/>
          </cell>
          <cell r="L903" t="str">
            <v/>
          </cell>
          <cell r="M903" t="str">
            <v/>
          </cell>
          <cell r="N903" t="str">
            <v/>
          </cell>
          <cell r="P903" t="str">
            <v/>
          </cell>
          <cell r="Q903" t="str">
            <v/>
          </cell>
          <cell r="R903" t="str">
            <v/>
          </cell>
          <cell r="S903" t="str">
            <v/>
          </cell>
          <cell r="U903" t="str">
            <v/>
          </cell>
          <cell r="V903" t="str">
            <v/>
          </cell>
          <cell r="W903" t="str">
            <v/>
          </cell>
          <cell r="X903" t="str">
            <v/>
          </cell>
          <cell r="AD903" t="str">
            <v/>
          </cell>
          <cell r="AE903" t="str">
            <v/>
          </cell>
          <cell r="AG903" t="str">
            <v/>
          </cell>
          <cell r="AH903" t="str">
            <v/>
          </cell>
          <cell r="AI903" t="str">
            <v/>
          </cell>
          <cell r="AJ903" t="str">
            <v/>
          </cell>
          <cell r="AL903" t="str">
            <v/>
          </cell>
          <cell r="AM903" t="str">
            <v/>
          </cell>
          <cell r="AP903" t="str">
            <v/>
          </cell>
          <cell r="AQ903" t="str">
            <v/>
          </cell>
          <cell r="AT903" t="str">
            <v/>
          </cell>
          <cell r="AV903" t="str">
            <v/>
          </cell>
          <cell r="AW903" t="str">
            <v/>
          </cell>
          <cell r="AX903" t="str">
            <v/>
          </cell>
          <cell r="AZ903" t="str">
            <v/>
          </cell>
          <cell r="BA903" t="str">
            <v/>
          </cell>
        </row>
        <row r="904">
          <cell r="C904" t="str">
            <v/>
          </cell>
          <cell r="D904" t="str">
            <v/>
          </cell>
          <cell r="E904" t="str">
            <v/>
          </cell>
          <cell r="F904" t="str">
            <v/>
          </cell>
          <cell r="G904" t="str">
            <v/>
          </cell>
          <cell r="H904" t="str">
            <v/>
          </cell>
          <cell r="I904" t="str">
            <v/>
          </cell>
          <cell r="J904" t="str">
            <v/>
          </cell>
          <cell r="L904" t="str">
            <v/>
          </cell>
          <cell r="M904" t="str">
            <v/>
          </cell>
          <cell r="N904" t="str">
            <v/>
          </cell>
          <cell r="P904" t="str">
            <v/>
          </cell>
          <cell r="Q904" t="str">
            <v/>
          </cell>
          <cell r="R904" t="str">
            <v/>
          </cell>
          <cell r="S904" t="str">
            <v/>
          </cell>
          <cell r="U904" t="str">
            <v/>
          </cell>
          <cell r="V904" t="str">
            <v/>
          </cell>
          <cell r="W904" t="str">
            <v/>
          </cell>
          <cell r="X904" t="str">
            <v/>
          </cell>
          <cell r="AD904" t="str">
            <v/>
          </cell>
          <cell r="AE904" t="str">
            <v/>
          </cell>
          <cell r="AG904" t="str">
            <v/>
          </cell>
          <cell r="AH904" t="str">
            <v/>
          </cell>
          <cell r="AI904" t="str">
            <v/>
          </cell>
          <cell r="AJ904" t="str">
            <v/>
          </cell>
          <cell r="AL904" t="str">
            <v/>
          </cell>
          <cell r="AM904" t="str">
            <v/>
          </cell>
          <cell r="AP904" t="str">
            <v/>
          </cell>
          <cell r="AQ904" t="str">
            <v/>
          </cell>
          <cell r="AT904" t="str">
            <v/>
          </cell>
          <cell r="AV904" t="str">
            <v/>
          </cell>
          <cell r="AW904" t="str">
            <v/>
          </cell>
          <cell r="AX904" t="str">
            <v/>
          </cell>
          <cell r="AZ904" t="str">
            <v/>
          </cell>
          <cell r="BA904" t="str">
            <v/>
          </cell>
        </row>
        <row r="905">
          <cell r="C905" t="str">
            <v/>
          </cell>
          <cell r="D905" t="str">
            <v/>
          </cell>
          <cell r="E905" t="str">
            <v/>
          </cell>
          <cell r="F905" t="str">
            <v/>
          </cell>
          <cell r="G905" t="str">
            <v/>
          </cell>
          <cell r="H905" t="str">
            <v/>
          </cell>
          <cell r="I905" t="str">
            <v/>
          </cell>
          <cell r="J905" t="str">
            <v/>
          </cell>
          <cell r="L905" t="str">
            <v/>
          </cell>
          <cell r="M905" t="str">
            <v/>
          </cell>
          <cell r="N905" t="str">
            <v/>
          </cell>
          <cell r="P905" t="str">
            <v/>
          </cell>
          <cell r="Q905" t="str">
            <v/>
          </cell>
          <cell r="R905" t="str">
            <v/>
          </cell>
          <cell r="S905" t="str">
            <v/>
          </cell>
          <cell r="U905" t="str">
            <v/>
          </cell>
          <cell r="V905" t="str">
            <v/>
          </cell>
          <cell r="W905" t="str">
            <v/>
          </cell>
          <cell r="X905" t="str">
            <v/>
          </cell>
          <cell r="AD905" t="str">
            <v/>
          </cell>
          <cell r="AE905" t="str">
            <v/>
          </cell>
          <cell r="AG905" t="str">
            <v/>
          </cell>
          <cell r="AH905" t="str">
            <v/>
          </cell>
          <cell r="AI905" t="str">
            <v/>
          </cell>
          <cell r="AJ905" t="str">
            <v/>
          </cell>
          <cell r="AL905" t="str">
            <v/>
          </cell>
          <cell r="AM905" t="str">
            <v/>
          </cell>
          <cell r="AP905" t="str">
            <v/>
          </cell>
          <cell r="AQ905" t="str">
            <v/>
          </cell>
          <cell r="AT905" t="str">
            <v/>
          </cell>
          <cell r="AV905" t="str">
            <v/>
          </cell>
          <cell r="AW905" t="str">
            <v/>
          </cell>
          <cell r="AX905" t="str">
            <v/>
          </cell>
          <cell r="AZ905" t="str">
            <v/>
          </cell>
          <cell r="BA905" t="str">
            <v/>
          </cell>
        </row>
        <row r="906">
          <cell r="C906" t="str">
            <v/>
          </cell>
          <cell r="D906" t="str">
            <v/>
          </cell>
          <cell r="E906" t="str">
            <v/>
          </cell>
          <cell r="F906" t="str">
            <v/>
          </cell>
          <cell r="G906" t="str">
            <v/>
          </cell>
          <cell r="H906" t="str">
            <v/>
          </cell>
          <cell r="I906" t="str">
            <v/>
          </cell>
          <cell r="J906" t="str">
            <v/>
          </cell>
          <cell r="L906" t="str">
            <v/>
          </cell>
          <cell r="M906" t="str">
            <v/>
          </cell>
          <cell r="N906" t="str">
            <v/>
          </cell>
          <cell r="P906" t="str">
            <v/>
          </cell>
          <cell r="Q906" t="str">
            <v/>
          </cell>
          <cell r="R906" t="str">
            <v/>
          </cell>
          <cell r="S906" t="str">
            <v/>
          </cell>
          <cell r="U906" t="str">
            <v/>
          </cell>
          <cell r="V906" t="str">
            <v/>
          </cell>
          <cell r="W906" t="str">
            <v/>
          </cell>
          <cell r="X906" t="str">
            <v/>
          </cell>
          <cell r="AD906" t="str">
            <v/>
          </cell>
          <cell r="AE906" t="str">
            <v/>
          </cell>
          <cell r="AG906" t="str">
            <v/>
          </cell>
          <cell r="AH906" t="str">
            <v/>
          </cell>
          <cell r="AI906" t="str">
            <v/>
          </cell>
          <cell r="AJ906" t="str">
            <v/>
          </cell>
          <cell r="AL906" t="str">
            <v/>
          </cell>
          <cell r="AM906" t="str">
            <v/>
          </cell>
          <cell r="AP906" t="str">
            <v/>
          </cell>
          <cell r="AQ906" t="str">
            <v/>
          </cell>
          <cell r="AT906" t="str">
            <v/>
          </cell>
          <cell r="AV906" t="str">
            <v/>
          </cell>
          <cell r="AW906" t="str">
            <v/>
          </cell>
          <cell r="AX906" t="str">
            <v/>
          </cell>
          <cell r="AZ906" t="str">
            <v/>
          </cell>
          <cell r="BA906" t="str">
            <v/>
          </cell>
        </row>
        <row r="907">
          <cell r="C907" t="str">
            <v/>
          </cell>
          <cell r="D907" t="str">
            <v/>
          </cell>
          <cell r="E907" t="str">
            <v/>
          </cell>
          <cell r="F907" t="str">
            <v/>
          </cell>
          <cell r="G907" t="str">
            <v/>
          </cell>
          <cell r="H907" t="str">
            <v/>
          </cell>
          <cell r="I907" t="str">
            <v/>
          </cell>
          <cell r="J907" t="str">
            <v/>
          </cell>
          <cell r="L907" t="str">
            <v/>
          </cell>
          <cell r="M907" t="str">
            <v/>
          </cell>
          <cell r="N907" t="str">
            <v/>
          </cell>
          <cell r="P907" t="str">
            <v/>
          </cell>
          <cell r="Q907" t="str">
            <v/>
          </cell>
          <cell r="R907" t="str">
            <v/>
          </cell>
          <cell r="S907" t="str">
            <v/>
          </cell>
          <cell r="U907" t="str">
            <v/>
          </cell>
          <cell r="V907" t="str">
            <v/>
          </cell>
          <cell r="W907" t="str">
            <v/>
          </cell>
          <cell r="X907" t="str">
            <v/>
          </cell>
          <cell r="AD907" t="str">
            <v/>
          </cell>
          <cell r="AE907" t="str">
            <v/>
          </cell>
          <cell r="AG907" t="str">
            <v/>
          </cell>
          <cell r="AH907" t="str">
            <v/>
          </cell>
          <cell r="AI907" t="str">
            <v/>
          </cell>
          <cell r="AJ907" t="str">
            <v/>
          </cell>
          <cell r="AL907" t="str">
            <v/>
          </cell>
          <cell r="AM907" t="str">
            <v/>
          </cell>
          <cell r="AP907" t="str">
            <v/>
          </cell>
          <cell r="AQ907" t="str">
            <v/>
          </cell>
          <cell r="AT907" t="str">
            <v/>
          </cell>
          <cell r="AV907" t="str">
            <v/>
          </cell>
          <cell r="AW907" t="str">
            <v/>
          </cell>
          <cell r="AX907" t="str">
            <v/>
          </cell>
          <cell r="AZ907" t="str">
            <v/>
          </cell>
          <cell r="BA907" t="str">
            <v/>
          </cell>
        </row>
        <row r="908">
          <cell r="C908" t="str">
            <v/>
          </cell>
          <cell r="D908" t="str">
            <v/>
          </cell>
          <cell r="E908" t="str">
            <v/>
          </cell>
          <cell r="F908" t="str">
            <v/>
          </cell>
          <cell r="G908" t="str">
            <v/>
          </cell>
          <cell r="H908" t="str">
            <v/>
          </cell>
          <cell r="I908" t="str">
            <v/>
          </cell>
          <cell r="J908" t="str">
            <v/>
          </cell>
          <cell r="L908" t="str">
            <v/>
          </cell>
          <cell r="M908" t="str">
            <v/>
          </cell>
          <cell r="N908" t="str">
            <v/>
          </cell>
          <cell r="P908" t="str">
            <v/>
          </cell>
          <cell r="Q908" t="str">
            <v/>
          </cell>
          <cell r="R908" t="str">
            <v/>
          </cell>
          <cell r="S908" t="str">
            <v/>
          </cell>
          <cell r="U908" t="str">
            <v/>
          </cell>
          <cell r="V908" t="str">
            <v/>
          </cell>
          <cell r="W908" t="str">
            <v/>
          </cell>
          <cell r="X908" t="str">
            <v/>
          </cell>
          <cell r="AD908" t="str">
            <v/>
          </cell>
          <cell r="AE908" t="str">
            <v/>
          </cell>
          <cell r="AG908" t="str">
            <v/>
          </cell>
          <cell r="AH908" t="str">
            <v/>
          </cell>
          <cell r="AI908" t="str">
            <v/>
          </cell>
          <cell r="AJ908" t="str">
            <v/>
          </cell>
          <cell r="AL908" t="str">
            <v/>
          </cell>
          <cell r="AM908" t="str">
            <v/>
          </cell>
          <cell r="AP908" t="str">
            <v/>
          </cell>
          <cell r="AQ908" t="str">
            <v/>
          </cell>
          <cell r="AT908" t="str">
            <v/>
          </cell>
          <cell r="AV908" t="str">
            <v/>
          </cell>
          <cell r="AW908" t="str">
            <v/>
          </cell>
          <cell r="AX908" t="str">
            <v/>
          </cell>
          <cell r="AZ908" t="str">
            <v/>
          </cell>
          <cell r="BA908" t="str">
            <v/>
          </cell>
        </row>
        <row r="909">
          <cell r="C909" t="str">
            <v/>
          </cell>
          <cell r="D909" t="str">
            <v/>
          </cell>
          <cell r="E909" t="str">
            <v/>
          </cell>
          <cell r="F909" t="str">
            <v/>
          </cell>
          <cell r="G909" t="str">
            <v/>
          </cell>
          <cell r="H909" t="str">
            <v/>
          </cell>
          <cell r="I909" t="str">
            <v/>
          </cell>
          <cell r="J909" t="str">
            <v/>
          </cell>
          <cell r="L909" t="str">
            <v/>
          </cell>
          <cell r="M909" t="str">
            <v/>
          </cell>
          <cell r="N909" t="str">
            <v/>
          </cell>
          <cell r="P909" t="str">
            <v/>
          </cell>
          <cell r="Q909" t="str">
            <v/>
          </cell>
          <cell r="R909" t="str">
            <v/>
          </cell>
          <cell r="S909" t="str">
            <v/>
          </cell>
          <cell r="U909" t="str">
            <v/>
          </cell>
          <cell r="V909" t="str">
            <v/>
          </cell>
          <cell r="W909" t="str">
            <v/>
          </cell>
          <cell r="X909" t="str">
            <v/>
          </cell>
          <cell r="AD909" t="str">
            <v/>
          </cell>
          <cell r="AE909" t="str">
            <v/>
          </cell>
          <cell r="AG909" t="str">
            <v/>
          </cell>
          <cell r="AH909" t="str">
            <v/>
          </cell>
          <cell r="AI909" t="str">
            <v/>
          </cell>
          <cell r="AJ909" t="str">
            <v/>
          </cell>
          <cell r="AL909" t="str">
            <v/>
          </cell>
          <cell r="AM909" t="str">
            <v/>
          </cell>
          <cell r="AP909" t="str">
            <v/>
          </cell>
          <cell r="AQ909" t="str">
            <v/>
          </cell>
          <cell r="AT909" t="str">
            <v/>
          </cell>
          <cell r="AV909" t="str">
            <v/>
          </cell>
          <cell r="AW909" t="str">
            <v/>
          </cell>
          <cell r="AX909" t="str">
            <v/>
          </cell>
          <cell r="AZ909" t="str">
            <v/>
          </cell>
          <cell r="BA909" t="str">
            <v/>
          </cell>
        </row>
        <row r="910">
          <cell r="C910" t="str">
            <v/>
          </cell>
          <cell r="D910" t="str">
            <v/>
          </cell>
          <cell r="E910" t="str">
            <v/>
          </cell>
          <cell r="F910" t="str">
            <v/>
          </cell>
          <cell r="G910" t="str">
            <v/>
          </cell>
          <cell r="H910" t="str">
            <v/>
          </cell>
          <cell r="I910" t="str">
            <v/>
          </cell>
          <cell r="J910" t="str">
            <v/>
          </cell>
          <cell r="L910" t="str">
            <v/>
          </cell>
          <cell r="M910" t="str">
            <v/>
          </cell>
          <cell r="N910" t="str">
            <v/>
          </cell>
          <cell r="P910" t="str">
            <v/>
          </cell>
          <cell r="Q910" t="str">
            <v/>
          </cell>
          <cell r="R910" t="str">
            <v/>
          </cell>
          <cell r="S910" t="str">
            <v/>
          </cell>
          <cell r="U910" t="str">
            <v/>
          </cell>
          <cell r="V910" t="str">
            <v/>
          </cell>
          <cell r="W910" t="str">
            <v/>
          </cell>
          <cell r="X910" t="str">
            <v/>
          </cell>
          <cell r="AD910" t="str">
            <v/>
          </cell>
          <cell r="AE910" t="str">
            <v/>
          </cell>
          <cell r="AG910" t="str">
            <v/>
          </cell>
          <cell r="AH910" t="str">
            <v/>
          </cell>
          <cell r="AI910" t="str">
            <v/>
          </cell>
          <cell r="AJ910" t="str">
            <v/>
          </cell>
          <cell r="AL910" t="str">
            <v/>
          </cell>
          <cell r="AM910" t="str">
            <v/>
          </cell>
          <cell r="AP910" t="str">
            <v/>
          </cell>
          <cell r="AQ910" t="str">
            <v/>
          </cell>
          <cell r="AT910" t="str">
            <v/>
          </cell>
          <cell r="AV910" t="str">
            <v/>
          </cell>
          <cell r="AW910" t="str">
            <v/>
          </cell>
          <cell r="AX910" t="str">
            <v/>
          </cell>
          <cell r="AZ910" t="str">
            <v/>
          </cell>
          <cell r="BA910" t="str">
            <v/>
          </cell>
        </row>
        <row r="911">
          <cell r="C911" t="str">
            <v/>
          </cell>
          <cell r="D911" t="str">
            <v/>
          </cell>
          <cell r="E911" t="str">
            <v/>
          </cell>
          <cell r="F911" t="str">
            <v/>
          </cell>
          <cell r="G911" t="str">
            <v/>
          </cell>
          <cell r="H911" t="str">
            <v/>
          </cell>
          <cell r="I911" t="str">
            <v/>
          </cell>
          <cell r="J911" t="str">
            <v/>
          </cell>
          <cell r="L911" t="str">
            <v/>
          </cell>
          <cell r="M911" t="str">
            <v/>
          </cell>
          <cell r="N911" t="str">
            <v/>
          </cell>
          <cell r="P911" t="str">
            <v/>
          </cell>
          <cell r="Q911" t="str">
            <v/>
          </cell>
          <cell r="R911" t="str">
            <v/>
          </cell>
          <cell r="S911" t="str">
            <v/>
          </cell>
          <cell r="U911" t="str">
            <v/>
          </cell>
          <cell r="V911" t="str">
            <v/>
          </cell>
          <cell r="W911" t="str">
            <v/>
          </cell>
          <cell r="X911" t="str">
            <v/>
          </cell>
          <cell r="AD911" t="str">
            <v/>
          </cell>
          <cell r="AE911" t="str">
            <v/>
          </cell>
          <cell r="AG911" t="str">
            <v/>
          </cell>
          <cell r="AH911" t="str">
            <v/>
          </cell>
          <cell r="AI911" t="str">
            <v/>
          </cell>
          <cell r="AJ911" t="str">
            <v/>
          </cell>
          <cell r="AL911" t="str">
            <v/>
          </cell>
          <cell r="AM911" t="str">
            <v/>
          </cell>
          <cell r="AP911" t="str">
            <v/>
          </cell>
          <cell r="AQ911" t="str">
            <v/>
          </cell>
          <cell r="AT911" t="str">
            <v/>
          </cell>
          <cell r="AV911" t="str">
            <v/>
          </cell>
          <cell r="AW911" t="str">
            <v/>
          </cell>
          <cell r="AX911" t="str">
            <v/>
          </cell>
          <cell r="AZ911" t="str">
            <v/>
          </cell>
          <cell r="BA911" t="str">
            <v/>
          </cell>
        </row>
        <row r="912">
          <cell r="C912" t="str">
            <v/>
          </cell>
          <cell r="D912" t="str">
            <v/>
          </cell>
          <cell r="E912" t="str">
            <v/>
          </cell>
          <cell r="F912" t="str">
            <v/>
          </cell>
          <cell r="G912" t="str">
            <v/>
          </cell>
          <cell r="H912" t="str">
            <v/>
          </cell>
          <cell r="I912" t="str">
            <v/>
          </cell>
          <cell r="J912" t="str">
            <v/>
          </cell>
          <cell r="L912" t="str">
            <v/>
          </cell>
          <cell r="M912" t="str">
            <v/>
          </cell>
          <cell r="N912" t="str">
            <v/>
          </cell>
          <cell r="P912" t="str">
            <v/>
          </cell>
          <cell r="Q912" t="str">
            <v/>
          </cell>
          <cell r="R912" t="str">
            <v/>
          </cell>
          <cell r="S912" t="str">
            <v/>
          </cell>
          <cell r="U912" t="str">
            <v/>
          </cell>
          <cell r="V912" t="str">
            <v/>
          </cell>
          <cell r="W912" t="str">
            <v/>
          </cell>
          <cell r="X912" t="str">
            <v/>
          </cell>
          <cell r="AD912" t="str">
            <v/>
          </cell>
          <cell r="AE912" t="str">
            <v/>
          </cell>
          <cell r="AG912" t="str">
            <v/>
          </cell>
          <cell r="AH912" t="str">
            <v/>
          </cell>
          <cell r="AI912" t="str">
            <v/>
          </cell>
          <cell r="AJ912" t="str">
            <v/>
          </cell>
          <cell r="AL912" t="str">
            <v/>
          </cell>
          <cell r="AM912" t="str">
            <v/>
          </cell>
          <cell r="AP912" t="str">
            <v/>
          </cell>
          <cell r="AQ912" t="str">
            <v/>
          </cell>
          <cell r="AT912" t="str">
            <v/>
          </cell>
          <cell r="AV912" t="str">
            <v/>
          </cell>
          <cell r="AW912" t="str">
            <v/>
          </cell>
          <cell r="AX912" t="str">
            <v/>
          </cell>
          <cell r="AZ912" t="str">
            <v/>
          </cell>
          <cell r="BA912" t="str">
            <v/>
          </cell>
        </row>
        <row r="913">
          <cell r="C913" t="str">
            <v/>
          </cell>
          <cell r="D913" t="str">
            <v/>
          </cell>
          <cell r="E913" t="str">
            <v/>
          </cell>
          <cell r="F913" t="str">
            <v/>
          </cell>
          <cell r="G913" t="str">
            <v/>
          </cell>
          <cell r="H913" t="str">
            <v/>
          </cell>
          <cell r="I913" t="str">
            <v/>
          </cell>
          <cell r="J913" t="str">
            <v/>
          </cell>
          <cell r="L913" t="str">
            <v/>
          </cell>
          <cell r="M913" t="str">
            <v/>
          </cell>
          <cell r="N913" t="str">
            <v/>
          </cell>
          <cell r="P913" t="str">
            <v/>
          </cell>
          <cell r="Q913" t="str">
            <v/>
          </cell>
          <cell r="R913" t="str">
            <v/>
          </cell>
          <cell r="S913" t="str">
            <v/>
          </cell>
          <cell r="U913" t="str">
            <v/>
          </cell>
          <cell r="V913" t="str">
            <v/>
          </cell>
          <cell r="W913" t="str">
            <v/>
          </cell>
          <cell r="X913" t="str">
            <v/>
          </cell>
          <cell r="AD913" t="str">
            <v/>
          </cell>
          <cell r="AE913" t="str">
            <v/>
          </cell>
          <cell r="AG913" t="str">
            <v/>
          </cell>
          <cell r="AH913" t="str">
            <v/>
          </cell>
          <cell r="AI913" t="str">
            <v/>
          </cell>
          <cell r="AJ913" t="str">
            <v/>
          </cell>
          <cell r="AL913" t="str">
            <v/>
          </cell>
          <cell r="AM913" t="str">
            <v/>
          </cell>
          <cell r="AP913" t="str">
            <v/>
          </cell>
          <cell r="AQ913" t="str">
            <v/>
          </cell>
          <cell r="AT913" t="str">
            <v/>
          </cell>
          <cell r="AV913" t="str">
            <v/>
          </cell>
          <cell r="AW913" t="str">
            <v/>
          </cell>
          <cell r="AX913" t="str">
            <v/>
          </cell>
          <cell r="AZ913" t="str">
            <v/>
          </cell>
          <cell r="BA913" t="str">
            <v/>
          </cell>
        </row>
        <row r="914">
          <cell r="C914" t="str">
            <v/>
          </cell>
          <cell r="D914" t="str">
            <v/>
          </cell>
          <cell r="E914" t="str">
            <v/>
          </cell>
          <cell r="F914" t="str">
            <v/>
          </cell>
          <cell r="G914" t="str">
            <v/>
          </cell>
          <cell r="H914" t="str">
            <v/>
          </cell>
          <cell r="I914" t="str">
            <v/>
          </cell>
          <cell r="J914" t="str">
            <v/>
          </cell>
          <cell r="L914" t="str">
            <v/>
          </cell>
          <cell r="M914" t="str">
            <v/>
          </cell>
          <cell r="N914" t="str">
            <v/>
          </cell>
          <cell r="P914" t="str">
            <v/>
          </cell>
          <cell r="Q914" t="str">
            <v/>
          </cell>
          <cell r="R914" t="str">
            <v/>
          </cell>
          <cell r="S914" t="str">
            <v/>
          </cell>
          <cell r="U914" t="str">
            <v/>
          </cell>
          <cell r="V914" t="str">
            <v/>
          </cell>
          <cell r="W914" t="str">
            <v/>
          </cell>
          <cell r="X914" t="str">
            <v/>
          </cell>
          <cell r="AD914" t="str">
            <v/>
          </cell>
          <cell r="AE914" t="str">
            <v/>
          </cell>
          <cell r="AG914" t="str">
            <v/>
          </cell>
          <cell r="AH914" t="str">
            <v/>
          </cell>
          <cell r="AI914" t="str">
            <v/>
          </cell>
          <cell r="AJ914" t="str">
            <v/>
          </cell>
          <cell r="AL914" t="str">
            <v/>
          </cell>
          <cell r="AM914" t="str">
            <v/>
          </cell>
          <cell r="AP914" t="str">
            <v/>
          </cell>
          <cell r="AQ914" t="str">
            <v/>
          </cell>
          <cell r="AT914" t="str">
            <v/>
          </cell>
          <cell r="AV914" t="str">
            <v/>
          </cell>
          <cell r="AW914" t="str">
            <v/>
          </cell>
          <cell r="AX914" t="str">
            <v/>
          </cell>
          <cell r="AZ914" t="str">
            <v/>
          </cell>
          <cell r="BA914" t="str">
            <v/>
          </cell>
        </row>
        <row r="915">
          <cell r="C915" t="str">
            <v/>
          </cell>
          <cell r="D915" t="str">
            <v/>
          </cell>
          <cell r="E915" t="str">
            <v/>
          </cell>
          <cell r="F915" t="str">
            <v/>
          </cell>
          <cell r="G915" t="str">
            <v/>
          </cell>
          <cell r="H915" t="str">
            <v/>
          </cell>
          <cell r="I915" t="str">
            <v/>
          </cell>
          <cell r="J915" t="str">
            <v/>
          </cell>
          <cell r="L915" t="str">
            <v/>
          </cell>
          <cell r="M915" t="str">
            <v/>
          </cell>
          <cell r="N915" t="str">
            <v/>
          </cell>
          <cell r="P915" t="str">
            <v/>
          </cell>
          <cell r="Q915" t="str">
            <v/>
          </cell>
          <cell r="R915" t="str">
            <v/>
          </cell>
          <cell r="S915" t="str">
            <v/>
          </cell>
          <cell r="U915" t="str">
            <v/>
          </cell>
          <cell r="V915" t="str">
            <v/>
          </cell>
          <cell r="W915" t="str">
            <v/>
          </cell>
          <cell r="X915" t="str">
            <v/>
          </cell>
          <cell r="AD915" t="str">
            <v/>
          </cell>
          <cell r="AE915" t="str">
            <v/>
          </cell>
          <cell r="AG915" t="str">
            <v/>
          </cell>
          <cell r="AH915" t="str">
            <v/>
          </cell>
          <cell r="AI915" t="str">
            <v/>
          </cell>
          <cell r="AJ915" t="str">
            <v/>
          </cell>
          <cell r="AL915" t="str">
            <v/>
          </cell>
          <cell r="AM915" t="str">
            <v/>
          </cell>
          <cell r="AP915" t="str">
            <v/>
          </cell>
          <cell r="AQ915" t="str">
            <v/>
          </cell>
          <cell r="AT915" t="str">
            <v/>
          </cell>
          <cell r="AV915" t="str">
            <v/>
          </cell>
          <cell r="AW915" t="str">
            <v/>
          </cell>
          <cell r="AX915" t="str">
            <v/>
          </cell>
          <cell r="AZ915" t="str">
            <v/>
          </cell>
          <cell r="BA915" t="str">
            <v/>
          </cell>
        </row>
        <row r="916">
          <cell r="C916" t="str">
            <v/>
          </cell>
          <cell r="D916" t="str">
            <v/>
          </cell>
          <cell r="E916" t="str">
            <v/>
          </cell>
          <cell r="F916" t="str">
            <v/>
          </cell>
          <cell r="G916" t="str">
            <v/>
          </cell>
          <cell r="H916" t="str">
            <v/>
          </cell>
          <cell r="I916" t="str">
            <v/>
          </cell>
          <cell r="J916" t="str">
            <v/>
          </cell>
          <cell r="L916" t="str">
            <v/>
          </cell>
          <cell r="M916" t="str">
            <v/>
          </cell>
          <cell r="N916" t="str">
            <v/>
          </cell>
          <cell r="P916" t="str">
            <v/>
          </cell>
          <cell r="Q916" t="str">
            <v/>
          </cell>
          <cell r="R916" t="str">
            <v/>
          </cell>
          <cell r="S916" t="str">
            <v/>
          </cell>
          <cell r="U916" t="str">
            <v/>
          </cell>
          <cell r="V916" t="str">
            <v/>
          </cell>
          <cell r="W916" t="str">
            <v/>
          </cell>
          <cell r="X916" t="str">
            <v/>
          </cell>
          <cell r="AD916" t="str">
            <v/>
          </cell>
          <cell r="AE916" t="str">
            <v/>
          </cell>
          <cell r="AG916" t="str">
            <v/>
          </cell>
          <cell r="AH916" t="str">
            <v/>
          </cell>
          <cell r="AI916" t="str">
            <v/>
          </cell>
          <cell r="AJ916" t="str">
            <v/>
          </cell>
          <cell r="AL916" t="str">
            <v/>
          </cell>
          <cell r="AM916" t="str">
            <v/>
          </cell>
          <cell r="AP916" t="str">
            <v/>
          </cell>
          <cell r="AQ916" t="str">
            <v/>
          </cell>
          <cell r="AT916" t="str">
            <v/>
          </cell>
          <cell r="AV916" t="str">
            <v/>
          </cell>
          <cell r="AW916" t="str">
            <v/>
          </cell>
          <cell r="AX916" t="str">
            <v/>
          </cell>
          <cell r="AZ916" t="str">
            <v/>
          </cell>
          <cell r="BA916" t="str">
            <v/>
          </cell>
        </row>
        <row r="917">
          <cell r="C917" t="str">
            <v/>
          </cell>
          <cell r="D917" t="str">
            <v/>
          </cell>
          <cell r="E917" t="str">
            <v/>
          </cell>
          <cell r="F917" t="str">
            <v/>
          </cell>
          <cell r="G917" t="str">
            <v/>
          </cell>
          <cell r="H917" t="str">
            <v/>
          </cell>
          <cell r="I917" t="str">
            <v/>
          </cell>
          <cell r="J917" t="str">
            <v/>
          </cell>
          <cell r="L917" t="str">
            <v/>
          </cell>
          <cell r="M917" t="str">
            <v/>
          </cell>
          <cell r="N917" t="str">
            <v/>
          </cell>
          <cell r="P917" t="str">
            <v/>
          </cell>
          <cell r="Q917" t="str">
            <v/>
          </cell>
          <cell r="R917" t="str">
            <v/>
          </cell>
          <cell r="S917" t="str">
            <v/>
          </cell>
          <cell r="U917" t="str">
            <v/>
          </cell>
          <cell r="V917" t="str">
            <v/>
          </cell>
          <cell r="W917" t="str">
            <v/>
          </cell>
          <cell r="X917" t="str">
            <v/>
          </cell>
          <cell r="AD917" t="str">
            <v/>
          </cell>
          <cell r="AE917" t="str">
            <v/>
          </cell>
          <cell r="AG917" t="str">
            <v/>
          </cell>
          <cell r="AH917" t="str">
            <v/>
          </cell>
          <cell r="AI917" t="str">
            <v/>
          </cell>
          <cell r="AJ917" t="str">
            <v/>
          </cell>
          <cell r="AL917" t="str">
            <v/>
          </cell>
          <cell r="AM917" t="str">
            <v/>
          </cell>
          <cell r="AP917" t="str">
            <v/>
          </cell>
          <cell r="AQ917" t="str">
            <v/>
          </cell>
          <cell r="AT917" t="str">
            <v/>
          </cell>
          <cell r="AV917" t="str">
            <v/>
          </cell>
          <cell r="AW917" t="str">
            <v/>
          </cell>
          <cell r="AX917" t="str">
            <v/>
          </cell>
          <cell r="AZ917" t="str">
            <v/>
          </cell>
          <cell r="BA917" t="str">
            <v/>
          </cell>
        </row>
        <row r="918">
          <cell r="C918" t="str">
            <v/>
          </cell>
          <cell r="D918" t="str">
            <v/>
          </cell>
          <cell r="E918" t="str">
            <v/>
          </cell>
          <cell r="F918" t="str">
            <v/>
          </cell>
          <cell r="G918" t="str">
            <v/>
          </cell>
          <cell r="H918" t="str">
            <v/>
          </cell>
          <cell r="I918" t="str">
            <v/>
          </cell>
          <cell r="J918" t="str">
            <v/>
          </cell>
          <cell r="L918" t="str">
            <v/>
          </cell>
          <cell r="M918" t="str">
            <v/>
          </cell>
          <cell r="N918" t="str">
            <v/>
          </cell>
          <cell r="P918" t="str">
            <v/>
          </cell>
          <cell r="Q918" t="str">
            <v/>
          </cell>
          <cell r="R918" t="str">
            <v/>
          </cell>
          <cell r="S918" t="str">
            <v/>
          </cell>
          <cell r="U918" t="str">
            <v/>
          </cell>
          <cell r="V918" t="str">
            <v/>
          </cell>
          <cell r="W918" t="str">
            <v/>
          </cell>
          <cell r="X918" t="str">
            <v/>
          </cell>
          <cell r="AD918" t="str">
            <v/>
          </cell>
          <cell r="AE918" t="str">
            <v/>
          </cell>
          <cell r="AG918" t="str">
            <v/>
          </cell>
          <cell r="AH918" t="str">
            <v/>
          </cell>
          <cell r="AI918" t="str">
            <v/>
          </cell>
          <cell r="AJ918" t="str">
            <v/>
          </cell>
          <cell r="AL918" t="str">
            <v/>
          </cell>
          <cell r="AM918" t="str">
            <v/>
          </cell>
          <cell r="AP918" t="str">
            <v/>
          </cell>
          <cell r="AQ918" t="str">
            <v/>
          </cell>
          <cell r="AT918" t="str">
            <v/>
          </cell>
          <cell r="AV918" t="str">
            <v/>
          </cell>
          <cell r="AW918" t="str">
            <v/>
          </cell>
          <cell r="AX918" t="str">
            <v/>
          </cell>
          <cell r="AZ918" t="str">
            <v/>
          </cell>
          <cell r="BA918" t="str">
            <v/>
          </cell>
        </row>
        <row r="919">
          <cell r="C919" t="str">
            <v/>
          </cell>
          <cell r="D919" t="str">
            <v/>
          </cell>
          <cell r="E919" t="str">
            <v/>
          </cell>
          <cell r="F919" t="str">
            <v/>
          </cell>
          <cell r="G919" t="str">
            <v/>
          </cell>
          <cell r="H919" t="str">
            <v/>
          </cell>
          <cell r="I919" t="str">
            <v/>
          </cell>
          <cell r="J919" t="str">
            <v/>
          </cell>
          <cell r="L919" t="str">
            <v/>
          </cell>
          <cell r="M919" t="str">
            <v/>
          </cell>
          <cell r="N919" t="str">
            <v/>
          </cell>
          <cell r="P919" t="str">
            <v/>
          </cell>
          <cell r="Q919" t="str">
            <v/>
          </cell>
          <cell r="R919" t="str">
            <v/>
          </cell>
          <cell r="S919" t="str">
            <v/>
          </cell>
          <cell r="U919" t="str">
            <v/>
          </cell>
          <cell r="V919" t="str">
            <v/>
          </cell>
          <cell r="W919" t="str">
            <v/>
          </cell>
          <cell r="X919" t="str">
            <v/>
          </cell>
          <cell r="AD919" t="str">
            <v/>
          </cell>
          <cell r="AE919" t="str">
            <v/>
          </cell>
          <cell r="AG919" t="str">
            <v/>
          </cell>
          <cell r="AH919" t="str">
            <v/>
          </cell>
          <cell r="AI919" t="str">
            <v/>
          </cell>
          <cell r="AJ919" t="str">
            <v/>
          </cell>
          <cell r="AL919" t="str">
            <v/>
          </cell>
          <cell r="AM919" t="str">
            <v/>
          </cell>
          <cell r="AP919" t="str">
            <v/>
          </cell>
          <cell r="AQ919" t="str">
            <v/>
          </cell>
          <cell r="AT919" t="str">
            <v/>
          </cell>
          <cell r="AV919" t="str">
            <v/>
          </cell>
          <cell r="AW919" t="str">
            <v/>
          </cell>
          <cell r="AX919" t="str">
            <v/>
          </cell>
          <cell r="AZ919" t="str">
            <v/>
          </cell>
          <cell r="BA919" t="str">
            <v/>
          </cell>
        </row>
        <row r="920">
          <cell r="C920" t="str">
            <v/>
          </cell>
          <cell r="D920" t="str">
            <v/>
          </cell>
          <cell r="E920" t="str">
            <v/>
          </cell>
          <cell r="F920" t="str">
            <v/>
          </cell>
          <cell r="G920" t="str">
            <v/>
          </cell>
          <cell r="H920" t="str">
            <v/>
          </cell>
          <cell r="I920" t="str">
            <v/>
          </cell>
          <cell r="J920" t="str">
            <v/>
          </cell>
          <cell r="L920" t="str">
            <v/>
          </cell>
          <cell r="M920" t="str">
            <v/>
          </cell>
          <cell r="N920" t="str">
            <v/>
          </cell>
          <cell r="P920" t="str">
            <v/>
          </cell>
          <cell r="Q920" t="str">
            <v/>
          </cell>
          <cell r="R920" t="str">
            <v/>
          </cell>
          <cell r="S920" t="str">
            <v/>
          </cell>
          <cell r="U920" t="str">
            <v/>
          </cell>
          <cell r="V920" t="str">
            <v/>
          </cell>
          <cell r="W920" t="str">
            <v/>
          </cell>
          <cell r="X920" t="str">
            <v/>
          </cell>
          <cell r="AD920" t="str">
            <v/>
          </cell>
          <cell r="AE920" t="str">
            <v/>
          </cell>
          <cell r="AG920" t="str">
            <v/>
          </cell>
          <cell r="AH920" t="str">
            <v/>
          </cell>
          <cell r="AI920" t="str">
            <v/>
          </cell>
          <cell r="AJ920" t="str">
            <v/>
          </cell>
          <cell r="AL920" t="str">
            <v/>
          </cell>
          <cell r="AM920" t="str">
            <v/>
          </cell>
          <cell r="AP920" t="str">
            <v/>
          </cell>
          <cell r="AQ920" t="str">
            <v/>
          </cell>
          <cell r="AT920" t="str">
            <v/>
          </cell>
          <cell r="AV920" t="str">
            <v/>
          </cell>
          <cell r="AW920" t="str">
            <v/>
          </cell>
          <cell r="AX920" t="str">
            <v/>
          </cell>
          <cell r="AZ920" t="str">
            <v/>
          </cell>
          <cell r="BA920" t="str">
            <v/>
          </cell>
        </row>
        <row r="921">
          <cell r="C921" t="str">
            <v/>
          </cell>
          <cell r="D921" t="str">
            <v/>
          </cell>
          <cell r="E921" t="str">
            <v/>
          </cell>
          <cell r="F921" t="str">
            <v/>
          </cell>
          <cell r="G921" t="str">
            <v/>
          </cell>
          <cell r="H921" t="str">
            <v/>
          </cell>
          <cell r="I921" t="str">
            <v/>
          </cell>
          <cell r="J921" t="str">
            <v/>
          </cell>
          <cell r="L921" t="str">
            <v/>
          </cell>
          <cell r="M921" t="str">
            <v/>
          </cell>
          <cell r="N921" t="str">
            <v/>
          </cell>
          <cell r="P921" t="str">
            <v/>
          </cell>
          <cell r="Q921" t="str">
            <v/>
          </cell>
          <cell r="R921" t="str">
            <v/>
          </cell>
          <cell r="S921" t="str">
            <v/>
          </cell>
          <cell r="U921" t="str">
            <v/>
          </cell>
          <cell r="V921" t="str">
            <v/>
          </cell>
          <cell r="W921" t="str">
            <v/>
          </cell>
          <cell r="X921" t="str">
            <v/>
          </cell>
          <cell r="AD921" t="str">
            <v/>
          </cell>
          <cell r="AE921" t="str">
            <v/>
          </cell>
          <cell r="AG921" t="str">
            <v/>
          </cell>
          <cell r="AH921" t="str">
            <v/>
          </cell>
          <cell r="AI921" t="str">
            <v/>
          </cell>
          <cell r="AJ921" t="str">
            <v/>
          </cell>
          <cell r="AL921" t="str">
            <v/>
          </cell>
          <cell r="AM921" t="str">
            <v/>
          </cell>
          <cell r="AP921" t="str">
            <v/>
          </cell>
          <cell r="AQ921" t="str">
            <v/>
          </cell>
          <cell r="AT921" t="str">
            <v/>
          </cell>
          <cell r="AV921" t="str">
            <v/>
          </cell>
          <cell r="AW921" t="str">
            <v/>
          </cell>
          <cell r="AX921" t="str">
            <v/>
          </cell>
          <cell r="AZ921" t="str">
            <v/>
          </cell>
          <cell r="BA921" t="str">
            <v/>
          </cell>
        </row>
        <row r="922">
          <cell r="C922" t="str">
            <v/>
          </cell>
          <cell r="D922" t="str">
            <v/>
          </cell>
          <cell r="E922" t="str">
            <v/>
          </cell>
          <cell r="F922" t="str">
            <v/>
          </cell>
          <cell r="G922" t="str">
            <v/>
          </cell>
          <cell r="H922" t="str">
            <v/>
          </cell>
          <cell r="I922" t="str">
            <v/>
          </cell>
          <cell r="J922" t="str">
            <v/>
          </cell>
          <cell r="L922" t="str">
            <v/>
          </cell>
          <cell r="M922" t="str">
            <v/>
          </cell>
          <cell r="N922" t="str">
            <v/>
          </cell>
          <cell r="P922" t="str">
            <v/>
          </cell>
          <cell r="Q922" t="str">
            <v/>
          </cell>
          <cell r="R922" t="str">
            <v/>
          </cell>
          <cell r="S922" t="str">
            <v/>
          </cell>
          <cell r="U922" t="str">
            <v/>
          </cell>
          <cell r="V922" t="str">
            <v/>
          </cell>
          <cell r="W922" t="str">
            <v/>
          </cell>
          <cell r="X922" t="str">
            <v/>
          </cell>
          <cell r="AD922" t="str">
            <v/>
          </cell>
          <cell r="AE922" t="str">
            <v/>
          </cell>
          <cell r="AG922" t="str">
            <v/>
          </cell>
          <cell r="AH922" t="str">
            <v/>
          </cell>
          <cell r="AI922" t="str">
            <v/>
          </cell>
          <cell r="AJ922" t="str">
            <v/>
          </cell>
          <cell r="AL922" t="str">
            <v/>
          </cell>
          <cell r="AM922" t="str">
            <v/>
          </cell>
          <cell r="AP922" t="str">
            <v/>
          </cell>
          <cell r="AQ922" t="str">
            <v/>
          </cell>
          <cell r="AT922" t="str">
            <v/>
          </cell>
          <cell r="AV922" t="str">
            <v/>
          </cell>
          <cell r="AW922" t="str">
            <v/>
          </cell>
          <cell r="AX922" t="str">
            <v/>
          </cell>
          <cell r="AZ922" t="str">
            <v/>
          </cell>
          <cell r="BA922" t="str">
            <v/>
          </cell>
        </row>
        <row r="923">
          <cell r="C923" t="str">
            <v/>
          </cell>
          <cell r="D923" t="str">
            <v/>
          </cell>
          <cell r="E923" t="str">
            <v/>
          </cell>
          <cell r="F923" t="str">
            <v/>
          </cell>
          <cell r="G923" t="str">
            <v/>
          </cell>
          <cell r="H923" t="str">
            <v/>
          </cell>
          <cell r="I923" t="str">
            <v/>
          </cell>
          <cell r="J923" t="str">
            <v/>
          </cell>
          <cell r="L923" t="str">
            <v/>
          </cell>
          <cell r="M923" t="str">
            <v/>
          </cell>
          <cell r="N923" t="str">
            <v/>
          </cell>
          <cell r="P923" t="str">
            <v/>
          </cell>
          <cell r="Q923" t="str">
            <v/>
          </cell>
          <cell r="R923" t="str">
            <v/>
          </cell>
          <cell r="S923" t="str">
            <v/>
          </cell>
          <cell r="U923" t="str">
            <v/>
          </cell>
          <cell r="V923" t="str">
            <v/>
          </cell>
          <cell r="W923" t="str">
            <v/>
          </cell>
          <cell r="X923" t="str">
            <v/>
          </cell>
          <cell r="AD923" t="str">
            <v/>
          </cell>
          <cell r="AE923" t="str">
            <v/>
          </cell>
          <cell r="AG923" t="str">
            <v/>
          </cell>
          <cell r="AH923" t="str">
            <v/>
          </cell>
          <cell r="AI923" t="str">
            <v/>
          </cell>
          <cell r="AJ923" t="str">
            <v/>
          </cell>
          <cell r="AL923" t="str">
            <v/>
          </cell>
          <cell r="AM923" t="str">
            <v/>
          </cell>
          <cell r="AP923" t="str">
            <v/>
          </cell>
          <cell r="AQ923" t="str">
            <v/>
          </cell>
          <cell r="AT923" t="str">
            <v/>
          </cell>
          <cell r="AV923" t="str">
            <v/>
          </cell>
          <cell r="AW923" t="str">
            <v/>
          </cell>
          <cell r="AX923" t="str">
            <v/>
          </cell>
          <cell r="AZ923" t="str">
            <v/>
          </cell>
          <cell r="BA923" t="str">
            <v/>
          </cell>
        </row>
        <row r="924">
          <cell r="C924" t="str">
            <v/>
          </cell>
          <cell r="D924" t="str">
            <v/>
          </cell>
          <cell r="E924" t="str">
            <v/>
          </cell>
          <cell r="F924" t="str">
            <v/>
          </cell>
          <cell r="G924" t="str">
            <v/>
          </cell>
          <cell r="H924" t="str">
            <v/>
          </cell>
          <cell r="I924" t="str">
            <v/>
          </cell>
          <cell r="J924" t="str">
            <v/>
          </cell>
          <cell r="L924" t="str">
            <v/>
          </cell>
          <cell r="M924" t="str">
            <v/>
          </cell>
          <cell r="N924" t="str">
            <v/>
          </cell>
          <cell r="P924" t="str">
            <v/>
          </cell>
          <cell r="Q924" t="str">
            <v/>
          </cell>
          <cell r="R924" t="str">
            <v/>
          </cell>
          <cell r="S924" t="str">
            <v/>
          </cell>
          <cell r="U924" t="str">
            <v/>
          </cell>
          <cell r="V924" t="str">
            <v/>
          </cell>
          <cell r="W924" t="str">
            <v/>
          </cell>
          <cell r="X924" t="str">
            <v/>
          </cell>
          <cell r="AD924" t="str">
            <v/>
          </cell>
          <cell r="AE924" t="str">
            <v/>
          </cell>
          <cell r="AG924" t="str">
            <v/>
          </cell>
          <cell r="AH924" t="str">
            <v/>
          </cell>
          <cell r="AI924" t="str">
            <v/>
          </cell>
          <cell r="AJ924" t="str">
            <v/>
          </cell>
          <cell r="AL924" t="str">
            <v/>
          </cell>
          <cell r="AM924" t="str">
            <v/>
          </cell>
          <cell r="AP924" t="str">
            <v/>
          </cell>
          <cell r="AQ924" t="str">
            <v/>
          </cell>
          <cell r="AT924" t="str">
            <v/>
          </cell>
          <cell r="AV924" t="str">
            <v/>
          </cell>
          <cell r="AW924" t="str">
            <v/>
          </cell>
          <cell r="AX924" t="str">
            <v/>
          </cell>
          <cell r="AZ924" t="str">
            <v/>
          </cell>
          <cell r="BA924" t="str">
            <v/>
          </cell>
        </row>
        <row r="925">
          <cell r="C925" t="str">
            <v/>
          </cell>
          <cell r="D925" t="str">
            <v/>
          </cell>
          <cell r="E925" t="str">
            <v/>
          </cell>
          <cell r="F925" t="str">
            <v/>
          </cell>
          <cell r="G925" t="str">
            <v/>
          </cell>
          <cell r="H925" t="str">
            <v/>
          </cell>
          <cell r="I925" t="str">
            <v/>
          </cell>
          <cell r="J925" t="str">
            <v/>
          </cell>
          <cell r="L925" t="str">
            <v/>
          </cell>
          <cell r="M925" t="str">
            <v/>
          </cell>
          <cell r="N925" t="str">
            <v/>
          </cell>
          <cell r="P925" t="str">
            <v/>
          </cell>
          <cell r="Q925" t="str">
            <v/>
          </cell>
          <cell r="R925" t="str">
            <v/>
          </cell>
          <cell r="S925" t="str">
            <v/>
          </cell>
          <cell r="U925" t="str">
            <v/>
          </cell>
          <cell r="V925" t="str">
            <v/>
          </cell>
          <cell r="W925" t="str">
            <v/>
          </cell>
          <cell r="X925" t="str">
            <v/>
          </cell>
          <cell r="AD925" t="str">
            <v/>
          </cell>
          <cell r="AE925" t="str">
            <v/>
          </cell>
          <cell r="AG925" t="str">
            <v/>
          </cell>
          <cell r="AH925" t="str">
            <v/>
          </cell>
          <cell r="AI925" t="str">
            <v/>
          </cell>
          <cell r="AJ925" t="str">
            <v/>
          </cell>
          <cell r="AL925" t="str">
            <v/>
          </cell>
          <cell r="AM925" t="str">
            <v/>
          </cell>
          <cell r="AP925" t="str">
            <v/>
          </cell>
          <cell r="AQ925" t="str">
            <v/>
          </cell>
          <cell r="AT925" t="str">
            <v/>
          </cell>
          <cell r="AV925" t="str">
            <v/>
          </cell>
          <cell r="AW925" t="str">
            <v/>
          </cell>
          <cell r="AX925" t="str">
            <v/>
          </cell>
          <cell r="AZ925" t="str">
            <v/>
          </cell>
          <cell r="BA925" t="str">
            <v/>
          </cell>
        </row>
        <row r="926">
          <cell r="C926" t="str">
            <v/>
          </cell>
          <cell r="D926" t="str">
            <v/>
          </cell>
          <cell r="E926" t="str">
            <v/>
          </cell>
          <cell r="F926" t="str">
            <v/>
          </cell>
          <cell r="G926" t="str">
            <v/>
          </cell>
          <cell r="H926" t="str">
            <v/>
          </cell>
          <cell r="I926" t="str">
            <v/>
          </cell>
          <cell r="J926" t="str">
            <v/>
          </cell>
          <cell r="L926" t="str">
            <v/>
          </cell>
          <cell r="M926" t="str">
            <v/>
          </cell>
          <cell r="N926" t="str">
            <v/>
          </cell>
          <cell r="P926" t="str">
            <v/>
          </cell>
          <cell r="Q926" t="str">
            <v/>
          </cell>
          <cell r="R926" t="str">
            <v/>
          </cell>
          <cell r="S926" t="str">
            <v/>
          </cell>
          <cell r="U926" t="str">
            <v/>
          </cell>
          <cell r="V926" t="str">
            <v/>
          </cell>
          <cell r="W926" t="str">
            <v/>
          </cell>
          <cell r="X926" t="str">
            <v/>
          </cell>
          <cell r="AD926" t="str">
            <v/>
          </cell>
          <cell r="AE926" t="str">
            <v/>
          </cell>
          <cell r="AG926" t="str">
            <v/>
          </cell>
          <cell r="AH926" t="str">
            <v/>
          </cell>
          <cell r="AI926" t="str">
            <v/>
          </cell>
          <cell r="AJ926" t="str">
            <v/>
          </cell>
          <cell r="AL926" t="str">
            <v/>
          </cell>
          <cell r="AM926" t="str">
            <v/>
          </cell>
          <cell r="AP926" t="str">
            <v/>
          </cell>
          <cell r="AQ926" t="str">
            <v/>
          </cell>
          <cell r="AT926" t="str">
            <v/>
          </cell>
          <cell r="AV926" t="str">
            <v/>
          </cell>
          <cell r="AW926" t="str">
            <v/>
          </cell>
          <cell r="AX926" t="str">
            <v/>
          </cell>
          <cell r="AZ926" t="str">
            <v/>
          </cell>
          <cell r="BA926" t="str">
            <v/>
          </cell>
        </row>
        <row r="927">
          <cell r="C927" t="str">
            <v/>
          </cell>
          <cell r="D927" t="str">
            <v/>
          </cell>
          <cell r="E927" t="str">
            <v/>
          </cell>
          <cell r="F927" t="str">
            <v/>
          </cell>
          <cell r="G927" t="str">
            <v/>
          </cell>
          <cell r="H927" t="str">
            <v/>
          </cell>
          <cell r="I927" t="str">
            <v/>
          </cell>
          <cell r="J927" t="str">
            <v/>
          </cell>
          <cell r="L927" t="str">
            <v/>
          </cell>
          <cell r="M927" t="str">
            <v/>
          </cell>
          <cell r="N927" t="str">
            <v/>
          </cell>
          <cell r="P927" t="str">
            <v/>
          </cell>
          <cell r="Q927" t="str">
            <v/>
          </cell>
          <cell r="R927" t="str">
            <v/>
          </cell>
          <cell r="S927" t="str">
            <v/>
          </cell>
          <cell r="U927" t="str">
            <v/>
          </cell>
          <cell r="V927" t="str">
            <v/>
          </cell>
          <cell r="W927" t="str">
            <v/>
          </cell>
          <cell r="X927" t="str">
            <v/>
          </cell>
          <cell r="AD927" t="str">
            <v/>
          </cell>
          <cell r="AE927" t="str">
            <v/>
          </cell>
          <cell r="AG927" t="str">
            <v/>
          </cell>
          <cell r="AH927" t="str">
            <v/>
          </cell>
          <cell r="AI927" t="str">
            <v/>
          </cell>
          <cell r="AJ927" t="str">
            <v/>
          </cell>
          <cell r="AL927" t="str">
            <v/>
          </cell>
          <cell r="AM927" t="str">
            <v/>
          </cell>
          <cell r="AP927" t="str">
            <v/>
          </cell>
          <cell r="AQ927" t="str">
            <v/>
          </cell>
          <cell r="AT927" t="str">
            <v/>
          </cell>
          <cell r="AV927" t="str">
            <v/>
          </cell>
          <cell r="AW927" t="str">
            <v/>
          </cell>
          <cell r="AX927" t="str">
            <v/>
          </cell>
          <cell r="AZ927" t="str">
            <v/>
          </cell>
          <cell r="BA927" t="str">
            <v/>
          </cell>
        </row>
        <row r="928">
          <cell r="C928" t="str">
            <v/>
          </cell>
          <cell r="D928" t="str">
            <v/>
          </cell>
          <cell r="E928" t="str">
            <v/>
          </cell>
          <cell r="F928" t="str">
            <v/>
          </cell>
          <cell r="G928" t="str">
            <v/>
          </cell>
          <cell r="H928" t="str">
            <v/>
          </cell>
          <cell r="I928" t="str">
            <v/>
          </cell>
          <cell r="J928" t="str">
            <v/>
          </cell>
          <cell r="L928" t="str">
            <v/>
          </cell>
          <cell r="M928" t="str">
            <v/>
          </cell>
          <cell r="N928" t="str">
            <v/>
          </cell>
          <cell r="P928" t="str">
            <v/>
          </cell>
          <cell r="Q928" t="str">
            <v/>
          </cell>
          <cell r="R928" t="str">
            <v/>
          </cell>
          <cell r="S928" t="str">
            <v/>
          </cell>
          <cell r="U928" t="str">
            <v/>
          </cell>
          <cell r="V928" t="str">
            <v/>
          </cell>
          <cell r="W928" t="str">
            <v/>
          </cell>
          <cell r="X928" t="str">
            <v/>
          </cell>
          <cell r="AD928" t="str">
            <v/>
          </cell>
          <cell r="AE928" t="str">
            <v/>
          </cell>
          <cell r="AG928" t="str">
            <v/>
          </cell>
          <cell r="AH928" t="str">
            <v/>
          </cell>
          <cell r="AI928" t="str">
            <v/>
          </cell>
          <cell r="AJ928" t="str">
            <v/>
          </cell>
          <cell r="AL928" t="str">
            <v/>
          </cell>
          <cell r="AM928" t="str">
            <v/>
          </cell>
          <cell r="AP928" t="str">
            <v/>
          </cell>
          <cell r="AQ928" t="str">
            <v/>
          </cell>
          <cell r="AT928" t="str">
            <v/>
          </cell>
          <cell r="AV928" t="str">
            <v/>
          </cell>
          <cell r="AW928" t="str">
            <v/>
          </cell>
          <cell r="AX928" t="str">
            <v/>
          </cell>
          <cell r="AZ928" t="str">
            <v/>
          </cell>
          <cell r="BA928" t="str">
            <v/>
          </cell>
        </row>
        <row r="929">
          <cell r="C929" t="str">
            <v/>
          </cell>
          <cell r="D929" t="str">
            <v/>
          </cell>
          <cell r="E929" t="str">
            <v/>
          </cell>
          <cell r="F929" t="str">
            <v/>
          </cell>
          <cell r="G929" t="str">
            <v/>
          </cell>
          <cell r="H929" t="str">
            <v/>
          </cell>
          <cell r="I929" t="str">
            <v/>
          </cell>
          <cell r="J929" t="str">
            <v/>
          </cell>
          <cell r="L929" t="str">
            <v/>
          </cell>
          <cell r="M929" t="str">
            <v/>
          </cell>
          <cell r="N929" t="str">
            <v/>
          </cell>
          <cell r="P929" t="str">
            <v/>
          </cell>
          <cell r="Q929" t="str">
            <v/>
          </cell>
          <cell r="R929" t="str">
            <v/>
          </cell>
          <cell r="S929" t="str">
            <v/>
          </cell>
          <cell r="U929" t="str">
            <v/>
          </cell>
          <cell r="V929" t="str">
            <v/>
          </cell>
          <cell r="W929" t="str">
            <v/>
          </cell>
          <cell r="X929" t="str">
            <v/>
          </cell>
          <cell r="AD929" t="str">
            <v/>
          </cell>
          <cell r="AE929" t="str">
            <v/>
          </cell>
          <cell r="AG929" t="str">
            <v/>
          </cell>
          <cell r="AH929" t="str">
            <v/>
          </cell>
          <cell r="AI929" t="str">
            <v/>
          </cell>
          <cell r="AJ929" t="str">
            <v/>
          </cell>
          <cell r="AL929" t="str">
            <v/>
          </cell>
          <cell r="AM929" t="str">
            <v/>
          </cell>
          <cell r="AP929" t="str">
            <v/>
          </cell>
          <cell r="AQ929" t="str">
            <v/>
          </cell>
          <cell r="AT929" t="str">
            <v/>
          </cell>
          <cell r="AV929" t="str">
            <v/>
          </cell>
          <cell r="AW929" t="str">
            <v/>
          </cell>
          <cell r="AX929" t="str">
            <v/>
          </cell>
          <cell r="AZ929" t="str">
            <v/>
          </cell>
          <cell r="BA929" t="str">
            <v/>
          </cell>
        </row>
        <row r="930">
          <cell r="C930" t="str">
            <v/>
          </cell>
          <cell r="D930" t="str">
            <v/>
          </cell>
          <cell r="E930" t="str">
            <v/>
          </cell>
          <cell r="F930" t="str">
            <v/>
          </cell>
          <cell r="G930" t="str">
            <v/>
          </cell>
          <cell r="H930" t="str">
            <v/>
          </cell>
          <cell r="I930" t="str">
            <v/>
          </cell>
          <cell r="J930" t="str">
            <v/>
          </cell>
          <cell r="L930" t="str">
            <v/>
          </cell>
          <cell r="M930" t="str">
            <v/>
          </cell>
          <cell r="N930" t="str">
            <v/>
          </cell>
          <cell r="P930" t="str">
            <v/>
          </cell>
          <cell r="Q930" t="str">
            <v/>
          </cell>
          <cell r="R930" t="str">
            <v/>
          </cell>
          <cell r="S930" t="str">
            <v/>
          </cell>
          <cell r="U930" t="str">
            <v/>
          </cell>
          <cell r="V930" t="str">
            <v/>
          </cell>
          <cell r="W930" t="str">
            <v/>
          </cell>
          <cell r="X930" t="str">
            <v/>
          </cell>
          <cell r="AD930" t="str">
            <v/>
          </cell>
          <cell r="AE930" t="str">
            <v/>
          </cell>
          <cell r="AG930" t="str">
            <v/>
          </cell>
          <cell r="AH930" t="str">
            <v/>
          </cell>
          <cell r="AI930" t="str">
            <v/>
          </cell>
          <cell r="AJ930" t="str">
            <v/>
          </cell>
          <cell r="AL930" t="str">
            <v/>
          </cell>
          <cell r="AM930" t="str">
            <v/>
          </cell>
          <cell r="AP930" t="str">
            <v/>
          </cell>
          <cell r="AQ930" t="str">
            <v/>
          </cell>
          <cell r="AT930" t="str">
            <v/>
          </cell>
          <cell r="AV930" t="str">
            <v/>
          </cell>
          <cell r="AW930" t="str">
            <v/>
          </cell>
          <cell r="AX930" t="str">
            <v/>
          </cell>
          <cell r="AZ930" t="str">
            <v/>
          </cell>
          <cell r="BA930" t="str">
            <v/>
          </cell>
        </row>
        <row r="931">
          <cell r="C931" t="str">
            <v/>
          </cell>
          <cell r="D931" t="str">
            <v/>
          </cell>
          <cell r="E931" t="str">
            <v/>
          </cell>
          <cell r="F931" t="str">
            <v/>
          </cell>
          <cell r="G931" t="str">
            <v/>
          </cell>
          <cell r="H931" t="str">
            <v/>
          </cell>
          <cell r="I931" t="str">
            <v/>
          </cell>
          <cell r="J931" t="str">
            <v/>
          </cell>
          <cell r="L931" t="str">
            <v/>
          </cell>
          <cell r="M931" t="str">
            <v/>
          </cell>
          <cell r="N931" t="str">
            <v/>
          </cell>
          <cell r="P931" t="str">
            <v/>
          </cell>
          <cell r="Q931" t="str">
            <v/>
          </cell>
          <cell r="R931" t="str">
            <v/>
          </cell>
          <cell r="S931" t="str">
            <v/>
          </cell>
          <cell r="U931" t="str">
            <v/>
          </cell>
          <cell r="V931" t="str">
            <v/>
          </cell>
          <cell r="W931" t="str">
            <v/>
          </cell>
          <cell r="X931" t="str">
            <v/>
          </cell>
          <cell r="AD931" t="str">
            <v/>
          </cell>
          <cell r="AE931" t="str">
            <v/>
          </cell>
          <cell r="AG931" t="str">
            <v/>
          </cell>
          <cell r="AH931" t="str">
            <v/>
          </cell>
          <cell r="AI931" t="str">
            <v/>
          </cell>
          <cell r="AJ931" t="str">
            <v/>
          </cell>
          <cell r="AL931" t="str">
            <v/>
          </cell>
          <cell r="AM931" t="str">
            <v/>
          </cell>
          <cell r="AP931" t="str">
            <v/>
          </cell>
          <cell r="AQ931" t="str">
            <v/>
          </cell>
          <cell r="AT931" t="str">
            <v/>
          </cell>
          <cell r="AV931" t="str">
            <v/>
          </cell>
          <cell r="AW931" t="str">
            <v/>
          </cell>
          <cell r="AX931" t="str">
            <v/>
          </cell>
          <cell r="AZ931" t="str">
            <v/>
          </cell>
          <cell r="BA931" t="str">
            <v/>
          </cell>
        </row>
        <row r="932">
          <cell r="C932" t="str">
            <v/>
          </cell>
          <cell r="D932" t="str">
            <v/>
          </cell>
          <cell r="E932" t="str">
            <v/>
          </cell>
          <cell r="F932" t="str">
            <v/>
          </cell>
          <cell r="G932" t="str">
            <v/>
          </cell>
          <cell r="H932" t="str">
            <v/>
          </cell>
          <cell r="I932" t="str">
            <v/>
          </cell>
          <cell r="J932" t="str">
            <v/>
          </cell>
          <cell r="L932" t="str">
            <v/>
          </cell>
          <cell r="M932" t="str">
            <v/>
          </cell>
          <cell r="N932" t="str">
            <v/>
          </cell>
          <cell r="P932" t="str">
            <v/>
          </cell>
          <cell r="Q932" t="str">
            <v/>
          </cell>
          <cell r="R932" t="str">
            <v/>
          </cell>
          <cell r="S932" t="str">
            <v/>
          </cell>
          <cell r="U932" t="str">
            <v/>
          </cell>
          <cell r="V932" t="str">
            <v/>
          </cell>
          <cell r="W932" t="str">
            <v/>
          </cell>
          <cell r="X932" t="str">
            <v/>
          </cell>
          <cell r="AD932" t="str">
            <v/>
          </cell>
          <cell r="AE932" t="str">
            <v/>
          </cell>
          <cell r="AG932" t="str">
            <v/>
          </cell>
          <cell r="AH932" t="str">
            <v/>
          </cell>
          <cell r="AI932" t="str">
            <v/>
          </cell>
          <cell r="AJ932" t="str">
            <v/>
          </cell>
          <cell r="AL932" t="str">
            <v/>
          </cell>
          <cell r="AM932" t="str">
            <v/>
          </cell>
          <cell r="AP932" t="str">
            <v/>
          </cell>
          <cell r="AQ932" t="str">
            <v/>
          </cell>
          <cell r="AT932" t="str">
            <v/>
          </cell>
          <cell r="AV932" t="str">
            <v/>
          </cell>
          <cell r="AW932" t="str">
            <v/>
          </cell>
          <cell r="AX932" t="str">
            <v/>
          </cell>
          <cell r="AZ932" t="str">
            <v/>
          </cell>
          <cell r="BA932" t="str">
            <v/>
          </cell>
        </row>
        <row r="933">
          <cell r="C933" t="str">
            <v/>
          </cell>
          <cell r="D933" t="str">
            <v/>
          </cell>
          <cell r="E933" t="str">
            <v/>
          </cell>
          <cell r="F933" t="str">
            <v/>
          </cell>
          <cell r="G933" t="str">
            <v/>
          </cell>
          <cell r="H933" t="str">
            <v/>
          </cell>
          <cell r="I933" t="str">
            <v/>
          </cell>
          <cell r="J933" t="str">
            <v/>
          </cell>
          <cell r="L933" t="str">
            <v/>
          </cell>
          <cell r="M933" t="str">
            <v/>
          </cell>
          <cell r="N933" t="str">
            <v/>
          </cell>
          <cell r="P933" t="str">
            <v/>
          </cell>
          <cell r="Q933" t="str">
            <v/>
          </cell>
          <cell r="R933" t="str">
            <v/>
          </cell>
          <cell r="S933" t="str">
            <v/>
          </cell>
          <cell r="U933" t="str">
            <v/>
          </cell>
          <cell r="V933" t="str">
            <v/>
          </cell>
          <cell r="W933" t="str">
            <v/>
          </cell>
          <cell r="X933" t="str">
            <v/>
          </cell>
          <cell r="AD933" t="str">
            <v/>
          </cell>
          <cell r="AE933" t="str">
            <v/>
          </cell>
          <cell r="AG933" t="str">
            <v/>
          </cell>
          <cell r="AH933" t="str">
            <v/>
          </cell>
          <cell r="AI933" t="str">
            <v/>
          </cell>
          <cell r="AJ933" t="str">
            <v/>
          </cell>
          <cell r="AL933" t="str">
            <v/>
          </cell>
          <cell r="AM933" t="str">
            <v/>
          </cell>
          <cell r="AP933" t="str">
            <v/>
          </cell>
          <cell r="AQ933" t="str">
            <v/>
          </cell>
          <cell r="AT933" t="str">
            <v/>
          </cell>
          <cell r="AV933" t="str">
            <v/>
          </cell>
          <cell r="AW933" t="str">
            <v/>
          </cell>
          <cell r="AX933" t="str">
            <v/>
          </cell>
          <cell r="AZ933" t="str">
            <v/>
          </cell>
          <cell r="BA933" t="str">
            <v/>
          </cell>
        </row>
        <row r="934">
          <cell r="C934" t="str">
            <v/>
          </cell>
          <cell r="D934" t="str">
            <v/>
          </cell>
          <cell r="E934" t="str">
            <v/>
          </cell>
          <cell r="F934" t="str">
            <v/>
          </cell>
          <cell r="G934" t="str">
            <v/>
          </cell>
          <cell r="H934" t="str">
            <v/>
          </cell>
          <cell r="I934" t="str">
            <v/>
          </cell>
          <cell r="J934" t="str">
            <v/>
          </cell>
          <cell r="L934" t="str">
            <v/>
          </cell>
          <cell r="M934" t="str">
            <v/>
          </cell>
          <cell r="N934" t="str">
            <v/>
          </cell>
          <cell r="P934" t="str">
            <v/>
          </cell>
          <cell r="Q934" t="str">
            <v/>
          </cell>
          <cell r="R934" t="str">
            <v/>
          </cell>
          <cell r="S934" t="str">
            <v/>
          </cell>
          <cell r="U934" t="str">
            <v/>
          </cell>
          <cell r="V934" t="str">
            <v/>
          </cell>
          <cell r="W934" t="str">
            <v/>
          </cell>
          <cell r="X934" t="str">
            <v/>
          </cell>
          <cell r="AD934" t="str">
            <v/>
          </cell>
          <cell r="AE934" t="str">
            <v/>
          </cell>
          <cell r="AG934" t="str">
            <v/>
          </cell>
          <cell r="AH934" t="str">
            <v/>
          </cell>
          <cell r="AI934" t="str">
            <v/>
          </cell>
          <cell r="AJ934" t="str">
            <v/>
          </cell>
          <cell r="AL934" t="str">
            <v/>
          </cell>
          <cell r="AM934" t="str">
            <v/>
          </cell>
          <cell r="AP934" t="str">
            <v/>
          </cell>
          <cell r="AQ934" t="str">
            <v/>
          </cell>
          <cell r="AT934" t="str">
            <v/>
          </cell>
          <cell r="AV934" t="str">
            <v/>
          </cell>
          <cell r="AW934" t="str">
            <v/>
          </cell>
          <cell r="AX934" t="str">
            <v/>
          </cell>
          <cell r="AZ934" t="str">
            <v/>
          </cell>
          <cell r="BA934" t="str">
            <v/>
          </cell>
        </row>
        <row r="935">
          <cell r="C935" t="str">
            <v/>
          </cell>
          <cell r="D935" t="str">
            <v/>
          </cell>
          <cell r="E935" t="str">
            <v/>
          </cell>
          <cell r="F935" t="str">
            <v/>
          </cell>
          <cell r="G935" t="str">
            <v/>
          </cell>
          <cell r="H935" t="str">
            <v/>
          </cell>
          <cell r="I935" t="str">
            <v/>
          </cell>
          <cell r="J935" t="str">
            <v/>
          </cell>
          <cell r="L935" t="str">
            <v/>
          </cell>
          <cell r="M935" t="str">
            <v/>
          </cell>
          <cell r="N935" t="str">
            <v/>
          </cell>
          <cell r="P935" t="str">
            <v/>
          </cell>
          <cell r="Q935" t="str">
            <v/>
          </cell>
          <cell r="R935" t="str">
            <v/>
          </cell>
          <cell r="S935" t="str">
            <v/>
          </cell>
          <cell r="U935" t="str">
            <v/>
          </cell>
          <cell r="V935" t="str">
            <v/>
          </cell>
          <cell r="W935" t="str">
            <v/>
          </cell>
          <cell r="X935" t="str">
            <v/>
          </cell>
          <cell r="AD935" t="str">
            <v/>
          </cell>
          <cell r="AE935" t="str">
            <v/>
          </cell>
          <cell r="AG935" t="str">
            <v/>
          </cell>
          <cell r="AH935" t="str">
            <v/>
          </cell>
          <cell r="AI935" t="str">
            <v/>
          </cell>
          <cell r="AJ935" t="str">
            <v/>
          </cell>
          <cell r="AL935" t="str">
            <v/>
          </cell>
          <cell r="AM935" t="str">
            <v/>
          </cell>
          <cell r="AP935" t="str">
            <v/>
          </cell>
          <cell r="AQ935" t="str">
            <v/>
          </cell>
          <cell r="AT935" t="str">
            <v/>
          </cell>
          <cell r="AV935" t="str">
            <v/>
          </cell>
          <cell r="AW935" t="str">
            <v/>
          </cell>
          <cell r="AX935" t="str">
            <v/>
          </cell>
          <cell r="AZ935" t="str">
            <v/>
          </cell>
          <cell r="BA935" t="str">
            <v/>
          </cell>
        </row>
        <row r="936">
          <cell r="C936" t="str">
            <v/>
          </cell>
          <cell r="D936" t="str">
            <v/>
          </cell>
          <cell r="E936" t="str">
            <v/>
          </cell>
          <cell r="F936" t="str">
            <v/>
          </cell>
          <cell r="G936" t="str">
            <v/>
          </cell>
          <cell r="H936" t="str">
            <v/>
          </cell>
          <cell r="I936" t="str">
            <v/>
          </cell>
          <cell r="J936" t="str">
            <v/>
          </cell>
          <cell r="L936" t="str">
            <v/>
          </cell>
          <cell r="M936" t="str">
            <v/>
          </cell>
          <cell r="N936" t="str">
            <v/>
          </cell>
          <cell r="P936" t="str">
            <v/>
          </cell>
          <cell r="Q936" t="str">
            <v/>
          </cell>
          <cell r="R936" t="str">
            <v/>
          </cell>
          <cell r="S936" t="str">
            <v/>
          </cell>
          <cell r="U936" t="str">
            <v/>
          </cell>
          <cell r="V936" t="str">
            <v/>
          </cell>
          <cell r="W936" t="str">
            <v/>
          </cell>
          <cell r="X936" t="str">
            <v/>
          </cell>
          <cell r="AD936" t="str">
            <v/>
          </cell>
          <cell r="AE936" t="str">
            <v/>
          </cell>
          <cell r="AG936" t="str">
            <v/>
          </cell>
          <cell r="AH936" t="str">
            <v/>
          </cell>
          <cell r="AI936" t="str">
            <v/>
          </cell>
          <cell r="AJ936" t="str">
            <v/>
          </cell>
          <cell r="AL936" t="str">
            <v/>
          </cell>
          <cell r="AM936" t="str">
            <v/>
          </cell>
          <cell r="AP936" t="str">
            <v/>
          </cell>
          <cell r="AQ936" t="str">
            <v/>
          </cell>
          <cell r="AT936" t="str">
            <v/>
          </cell>
          <cell r="AV936" t="str">
            <v/>
          </cell>
          <cell r="AW936" t="str">
            <v/>
          </cell>
          <cell r="AX936" t="str">
            <v/>
          </cell>
          <cell r="AZ936" t="str">
            <v/>
          </cell>
          <cell r="BA936" t="str">
            <v/>
          </cell>
        </row>
        <row r="937">
          <cell r="C937" t="str">
            <v/>
          </cell>
          <cell r="D937" t="str">
            <v/>
          </cell>
          <cell r="E937" t="str">
            <v/>
          </cell>
          <cell r="F937" t="str">
            <v/>
          </cell>
          <cell r="G937" t="str">
            <v/>
          </cell>
          <cell r="H937" t="str">
            <v/>
          </cell>
          <cell r="I937" t="str">
            <v/>
          </cell>
          <cell r="J937" t="str">
            <v/>
          </cell>
          <cell r="L937" t="str">
            <v/>
          </cell>
          <cell r="M937" t="str">
            <v/>
          </cell>
          <cell r="N937" t="str">
            <v/>
          </cell>
          <cell r="P937" t="str">
            <v/>
          </cell>
          <cell r="Q937" t="str">
            <v/>
          </cell>
          <cell r="R937" t="str">
            <v/>
          </cell>
          <cell r="S937" t="str">
            <v/>
          </cell>
          <cell r="U937" t="str">
            <v/>
          </cell>
          <cell r="V937" t="str">
            <v/>
          </cell>
          <cell r="W937" t="str">
            <v/>
          </cell>
          <cell r="X937" t="str">
            <v/>
          </cell>
          <cell r="AD937" t="str">
            <v/>
          </cell>
          <cell r="AE937" t="str">
            <v/>
          </cell>
          <cell r="AG937" t="str">
            <v/>
          </cell>
          <cell r="AH937" t="str">
            <v/>
          </cell>
          <cell r="AI937" t="str">
            <v/>
          </cell>
          <cell r="AJ937" t="str">
            <v/>
          </cell>
          <cell r="AL937" t="str">
            <v/>
          </cell>
          <cell r="AM937" t="str">
            <v/>
          </cell>
          <cell r="AP937" t="str">
            <v/>
          </cell>
          <cell r="AQ937" t="str">
            <v/>
          </cell>
          <cell r="AT937" t="str">
            <v/>
          </cell>
          <cell r="AV937" t="str">
            <v/>
          </cell>
          <cell r="AW937" t="str">
            <v/>
          </cell>
          <cell r="AX937" t="str">
            <v/>
          </cell>
          <cell r="AZ937" t="str">
            <v/>
          </cell>
          <cell r="BA937" t="str">
            <v/>
          </cell>
        </row>
        <row r="938">
          <cell r="C938" t="str">
            <v/>
          </cell>
          <cell r="D938" t="str">
            <v/>
          </cell>
          <cell r="E938" t="str">
            <v/>
          </cell>
          <cell r="F938" t="str">
            <v/>
          </cell>
          <cell r="G938" t="str">
            <v/>
          </cell>
          <cell r="H938" t="str">
            <v/>
          </cell>
          <cell r="I938" t="str">
            <v/>
          </cell>
          <cell r="J938" t="str">
            <v/>
          </cell>
          <cell r="L938" t="str">
            <v/>
          </cell>
          <cell r="M938" t="str">
            <v/>
          </cell>
          <cell r="N938" t="str">
            <v/>
          </cell>
          <cell r="P938" t="str">
            <v/>
          </cell>
          <cell r="Q938" t="str">
            <v/>
          </cell>
          <cell r="R938" t="str">
            <v/>
          </cell>
          <cell r="S938" t="str">
            <v/>
          </cell>
          <cell r="U938" t="str">
            <v/>
          </cell>
          <cell r="V938" t="str">
            <v/>
          </cell>
          <cell r="W938" t="str">
            <v/>
          </cell>
          <cell r="X938" t="str">
            <v/>
          </cell>
          <cell r="AD938" t="str">
            <v/>
          </cell>
          <cell r="AE938" t="str">
            <v/>
          </cell>
          <cell r="AG938" t="str">
            <v/>
          </cell>
          <cell r="AH938" t="str">
            <v/>
          </cell>
          <cell r="AI938" t="str">
            <v/>
          </cell>
          <cell r="AJ938" t="str">
            <v/>
          </cell>
          <cell r="AL938" t="str">
            <v/>
          </cell>
          <cell r="AM938" t="str">
            <v/>
          </cell>
          <cell r="AP938" t="str">
            <v/>
          </cell>
          <cell r="AQ938" t="str">
            <v/>
          </cell>
          <cell r="AT938" t="str">
            <v/>
          </cell>
          <cell r="AV938" t="str">
            <v/>
          </cell>
          <cell r="AW938" t="str">
            <v/>
          </cell>
          <cell r="AX938" t="str">
            <v/>
          </cell>
          <cell r="AZ938" t="str">
            <v/>
          </cell>
          <cell r="BA938" t="str">
            <v/>
          </cell>
        </row>
        <row r="939">
          <cell r="C939" t="str">
            <v/>
          </cell>
          <cell r="D939" t="str">
            <v/>
          </cell>
          <cell r="E939" t="str">
            <v/>
          </cell>
          <cell r="F939" t="str">
            <v/>
          </cell>
          <cell r="G939" t="str">
            <v/>
          </cell>
          <cell r="H939" t="str">
            <v/>
          </cell>
          <cell r="I939" t="str">
            <v/>
          </cell>
          <cell r="J939" t="str">
            <v/>
          </cell>
          <cell r="L939" t="str">
            <v/>
          </cell>
          <cell r="M939" t="str">
            <v/>
          </cell>
          <cell r="N939" t="str">
            <v/>
          </cell>
          <cell r="P939" t="str">
            <v/>
          </cell>
          <cell r="Q939" t="str">
            <v/>
          </cell>
          <cell r="R939" t="str">
            <v/>
          </cell>
          <cell r="S939" t="str">
            <v/>
          </cell>
          <cell r="U939" t="str">
            <v/>
          </cell>
          <cell r="V939" t="str">
            <v/>
          </cell>
          <cell r="W939" t="str">
            <v/>
          </cell>
          <cell r="X939" t="str">
            <v/>
          </cell>
          <cell r="AD939" t="str">
            <v/>
          </cell>
          <cell r="AE939" t="str">
            <v/>
          </cell>
          <cell r="AG939" t="str">
            <v/>
          </cell>
          <cell r="AH939" t="str">
            <v/>
          </cell>
          <cell r="AI939" t="str">
            <v/>
          </cell>
          <cell r="AJ939" t="str">
            <v/>
          </cell>
          <cell r="AL939" t="str">
            <v/>
          </cell>
          <cell r="AM939" t="str">
            <v/>
          </cell>
          <cell r="AP939" t="str">
            <v/>
          </cell>
          <cell r="AQ939" t="str">
            <v/>
          </cell>
          <cell r="AT939" t="str">
            <v/>
          </cell>
          <cell r="AV939" t="str">
            <v/>
          </cell>
          <cell r="AW939" t="str">
            <v/>
          </cell>
          <cell r="AX939" t="str">
            <v/>
          </cell>
          <cell r="AZ939" t="str">
            <v/>
          </cell>
          <cell r="BA939" t="str">
            <v/>
          </cell>
        </row>
        <row r="940">
          <cell r="C940" t="str">
            <v/>
          </cell>
          <cell r="D940" t="str">
            <v/>
          </cell>
          <cell r="E940" t="str">
            <v/>
          </cell>
          <cell r="F940" t="str">
            <v/>
          </cell>
          <cell r="G940" t="str">
            <v/>
          </cell>
          <cell r="H940" t="str">
            <v/>
          </cell>
          <cell r="I940" t="str">
            <v/>
          </cell>
          <cell r="J940" t="str">
            <v/>
          </cell>
          <cell r="L940" t="str">
            <v/>
          </cell>
          <cell r="M940" t="str">
            <v/>
          </cell>
          <cell r="N940" t="str">
            <v/>
          </cell>
          <cell r="P940" t="str">
            <v/>
          </cell>
          <cell r="Q940" t="str">
            <v/>
          </cell>
          <cell r="R940" t="str">
            <v/>
          </cell>
          <cell r="S940" t="str">
            <v/>
          </cell>
          <cell r="U940" t="str">
            <v/>
          </cell>
          <cell r="V940" t="str">
            <v/>
          </cell>
          <cell r="W940" t="str">
            <v/>
          </cell>
          <cell r="X940" t="str">
            <v/>
          </cell>
          <cell r="AD940" t="str">
            <v/>
          </cell>
          <cell r="AE940" t="str">
            <v/>
          </cell>
          <cell r="AG940" t="str">
            <v/>
          </cell>
          <cell r="AH940" t="str">
            <v/>
          </cell>
          <cell r="AI940" t="str">
            <v/>
          </cell>
          <cell r="AJ940" t="str">
            <v/>
          </cell>
          <cell r="AL940" t="str">
            <v/>
          </cell>
          <cell r="AM940" t="str">
            <v/>
          </cell>
          <cell r="AP940" t="str">
            <v/>
          </cell>
          <cell r="AQ940" t="str">
            <v/>
          </cell>
          <cell r="AT940" t="str">
            <v/>
          </cell>
          <cell r="AV940" t="str">
            <v/>
          </cell>
          <cell r="AW940" t="str">
            <v/>
          </cell>
          <cell r="AX940" t="str">
            <v/>
          </cell>
          <cell r="AZ940" t="str">
            <v/>
          </cell>
          <cell r="BA940" t="str">
            <v/>
          </cell>
        </row>
        <row r="941">
          <cell r="C941" t="str">
            <v/>
          </cell>
          <cell r="D941" t="str">
            <v/>
          </cell>
          <cell r="E941" t="str">
            <v/>
          </cell>
          <cell r="F941" t="str">
            <v/>
          </cell>
          <cell r="G941" t="str">
            <v/>
          </cell>
          <cell r="H941" t="str">
            <v/>
          </cell>
          <cell r="I941" t="str">
            <v/>
          </cell>
          <cell r="J941" t="str">
            <v/>
          </cell>
          <cell r="L941" t="str">
            <v/>
          </cell>
          <cell r="M941" t="str">
            <v/>
          </cell>
          <cell r="N941" t="str">
            <v/>
          </cell>
          <cell r="P941" t="str">
            <v/>
          </cell>
          <cell r="Q941" t="str">
            <v/>
          </cell>
          <cell r="R941" t="str">
            <v/>
          </cell>
          <cell r="S941" t="str">
            <v/>
          </cell>
          <cell r="U941" t="str">
            <v/>
          </cell>
          <cell r="V941" t="str">
            <v/>
          </cell>
          <cell r="W941" t="str">
            <v/>
          </cell>
          <cell r="X941" t="str">
            <v/>
          </cell>
          <cell r="AD941" t="str">
            <v/>
          </cell>
          <cell r="AE941" t="str">
            <v/>
          </cell>
          <cell r="AG941" t="str">
            <v/>
          </cell>
          <cell r="AH941" t="str">
            <v/>
          </cell>
          <cell r="AI941" t="str">
            <v/>
          </cell>
          <cell r="AJ941" t="str">
            <v/>
          </cell>
          <cell r="AL941" t="str">
            <v/>
          </cell>
          <cell r="AM941" t="str">
            <v/>
          </cell>
          <cell r="AP941" t="str">
            <v/>
          </cell>
          <cell r="AQ941" t="str">
            <v/>
          </cell>
          <cell r="AT941" t="str">
            <v/>
          </cell>
          <cell r="AV941" t="str">
            <v/>
          </cell>
          <cell r="AW941" t="str">
            <v/>
          </cell>
          <cell r="AX941" t="str">
            <v/>
          </cell>
          <cell r="AZ941" t="str">
            <v/>
          </cell>
          <cell r="BA941" t="str">
            <v/>
          </cell>
        </row>
        <row r="942">
          <cell r="C942" t="str">
            <v/>
          </cell>
          <cell r="D942" t="str">
            <v/>
          </cell>
          <cell r="E942" t="str">
            <v/>
          </cell>
          <cell r="F942" t="str">
            <v/>
          </cell>
          <cell r="G942" t="str">
            <v/>
          </cell>
          <cell r="H942" t="str">
            <v/>
          </cell>
          <cell r="I942" t="str">
            <v/>
          </cell>
          <cell r="J942" t="str">
            <v/>
          </cell>
          <cell r="L942" t="str">
            <v/>
          </cell>
          <cell r="M942" t="str">
            <v/>
          </cell>
          <cell r="N942" t="str">
            <v/>
          </cell>
          <cell r="P942" t="str">
            <v/>
          </cell>
          <cell r="Q942" t="str">
            <v/>
          </cell>
          <cell r="R942" t="str">
            <v/>
          </cell>
          <cell r="S942" t="str">
            <v/>
          </cell>
          <cell r="U942" t="str">
            <v/>
          </cell>
          <cell r="V942" t="str">
            <v/>
          </cell>
          <cell r="W942" t="str">
            <v/>
          </cell>
          <cell r="X942" t="str">
            <v/>
          </cell>
          <cell r="AD942" t="str">
            <v/>
          </cell>
          <cell r="AE942" t="str">
            <v/>
          </cell>
          <cell r="AG942" t="str">
            <v/>
          </cell>
          <cell r="AH942" t="str">
            <v/>
          </cell>
          <cell r="AI942" t="str">
            <v/>
          </cell>
          <cell r="AJ942" t="str">
            <v/>
          </cell>
          <cell r="AL942" t="str">
            <v/>
          </cell>
          <cell r="AM942" t="str">
            <v/>
          </cell>
          <cell r="AP942" t="str">
            <v/>
          </cell>
          <cell r="AQ942" t="str">
            <v/>
          </cell>
          <cell r="AT942" t="str">
            <v/>
          </cell>
          <cell r="AV942" t="str">
            <v/>
          </cell>
          <cell r="AW942" t="str">
            <v/>
          </cell>
          <cell r="AX942" t="str">
            <v/>
          </cell>
          <cell r="AZ942" t="str">
            <v/>
          </cell>
          <cell r="BA942" t="str">
            <v/>
          </cell>
        </row>
        <row r="943">
          <cell r="C943" t="str">
            <v/>
          </cell>
          <cell r="D943" t="str">
            <v/>
          </cell>
          <cell r="E943" t="str">
            <v/>
          </cell>
          <cell r="F943" t="str">
            <v/>
          </cell>
          <cell r="G943" t="str">
            <v/>
          </cell>
          <cell r="H943" t="str">
            <v/>
          </cell>
          <cell r="I943" t="str">
            <v/>
          </cell>
          <cell r="J943" t="str">
            <v/>
          </cell>
          <cell r="L943" t="str">
            <v/>
          </cell>
          <cell r="M943" t="str">
            <v/>
          </cell>
          <cell r="N943" t="str">
            <v/>
          </cell>
          <cell r="P943" t="str">
            <v/>
          </cell>
          <cell r="Q943" t="str">
            <v/>
          </cell>
          <cell r="R943" t="str">
            <v/>
          </cell>
          <cell r="S943" t="str">
            <v/>
          </cell>
          <cell r="U943" t="str">
            <v/>
          </cell>
          <cell r="V943" t="str">
            <v/>
          </cell>
          <cell r="W943" t="str">
            <v/>
          </cell>
          <cell r="X943" t="str">
            <v/>
          </cell>
          <cell r="AD943" t="str">
            <v/>
          </cell>
          <cell r="AE943" t="str">
            <v/>
          </cell>
          <cell r="AG943" t="str">
            <v/>
          </cell>
          <cell r="AH943" t="str">
            <v/>
          </cell>
          <cell r="AI943" t="str">
            <v/>
          </cell>
          <cell r="AJ943" t="str">
            <v/>
          </cell>
          <cell r="AL943" t="str">
            <v/>
          </cell>
          <cell r="AM943" t="str">
            <v/>
          </cell>
          <cell r="AP943" t="str">
            <v/>
          </cell>
          <cell r="AQ943" t="str">
            <v/>
          </cell>
          <cell r="AT943" t="str">
            <v/>
          </cell>
          <cell r="AV943" t="str">
            <v/>
          </cell>
          <cell r="AW943" t="str">
            <v/>
          </cell>
          <cell r="AX943" t="str">
            <v/>
          </cell>
          <cell r="AZ943" t="str">
            <v/>
          </cell>
          <cell r="BA943" t="str">
            <v/>
          </cell>
        </row>
        <row r="944">
          <cell r="C944" t="str">
            <v/>
          </cell>
          <cell r="D944" t="str">
            <v/>
          </cell>
          <cell r="E944" t="str">
            <v/>
          </cell>
          <cell r="F944" t="str">
            <v/>
          </cell>
          <cell r="G944" t="str">
            <v/>
          </cell>
          <cell r="H944" t="str">
            <v/>
          </cell>
          <cell r="I944" t="str">
            <v/>
          </cell>
          <cell r="J944" t="str">
            <v/>
          </cell>
          <cell r="L944" t="str">
            <v/>
          </cell>
          <cell r="M944" t="str">
            <v/>
          </cell>
          <cell r="N944" t="str">
            <v/>
          </cell>
          <cell r="P944" t="str">
            <v/>
          </cell>
          <cell r="Q944" t="str">
            <v/>
          </cell>
          <cell r="R944" t="str">
            <v/>
          </cell>
          <cell r="S944" t="str">
            <v/>
          </cell>
          <cell r="U944" t="str">
            <v/>
          </cell>
          <cell r="V944" t="str">
            <v/>
          </cell>
          <cell r="W944" t="str">
            <v/>
          </cell>
          <cell r="X944" t="str">
            <v/>
          </cell>
          <cell r="AD944" t="str">
            <v/>
          </cell>
          <cell r="AE944" t="str">
            <v/>
          </cell>
          <cell r="AG944" t="str">
            <v/>
          </cell>
          <cell r="AH944" t="str">
            <v/>
          </cell>
          <cell r="AI944" t="str">
            <v/>
          </cell>
          <cell r="AJ944" t="str">
            <v/>
          </cell>
          <cell r="AL944" t="str">
            <v/>
          </cell>
          <cell r="AM944" t="str">
            <v/>
          </cell>
          <cell r="AP944" t="str">
            <v/>
          </cell>
          <cell r="AQ944" t="str">
            <v/>
          </cell>
          <cell r="AT944" t="str">
            <v/>
          </cell>
          <cell r="AV944" t="str">
            <v/>
          </cell>
          <cell r="AW944" t="str">
            <v/>
          </cell>
          <cell r="AX944" t="str">
            <v/>
          </cell>
          <cell r="AZ944" t="str">
            <v/>
          </cell>
          <cell r="BA944" t="str">
            <v/>
          </cell>
        </row>
        <row r="945">
          <cell r="C945" t="str">
            <v/>
          </cell>
          <cell r="D945" t="str">
            <v/>
          </cell>
          <cell r="E945" t="str">
            <v/>
          </cell>
          <cell r="F945" t="str">
            <v/>
          </cell>
          <cell r="G945" t="str">
            <v/>
          </cell>
          <cell r="H945" t="str">
            <v/>
          </cell>
          <cell r="I945" t="str">
            <v/>
          </cell>
          <cell r="J945" t="str">
            <v/>
          </cell>
          <cell r="L945" t="str">
            <v/>
          </cell>
          <cell r="M945" t="str">
            <v/>
          </cell>
          <cell r="N945" t="str">
            <v/>
          </cell>
          <cell r="P945" t="str">
            <v/>
          </cell>
          <cell r="Q945" t="str">
            <v/>
          </cell>
          <cell r="R945" t="str">
            <v/>
          </cell>
          <cell r="S945" t="str">
            <v/>
          </cell>
          <cell r="U945" t="str">
            <v/>
          </cell>
          <cell r="V945" t="str">
            <v/>
          </cell>
          <cell r="W945" t="str">
            <v/>
          </cell>
          <cell r="X945" t="str">
            <v/>
          </cell>
          <cell r="AD945" t="str">
            <v/>
          </cell>
          <cell r="AE945" t="str">
            <v/>
          </cell>
          <cell r="AG945" t="str">
            <v/>
          </cell>
          <cell r="AH945" t="str">
            <v/>
          </cell>
          <cell r="AI945" t="str">
            <v/>
          </cell>
          <cell r="AJ945" t="str">
            <v/>
          </cell>
          <cell r="AL945" t="str">
            <v/>
          </cell>
          <cell r="AM945" t="str">
            <v/>
          </cell>
          <cell r="AP945" t="str">
            <v/>
          </cell>
          <cell r="AQ945" t="str">
            <v/>
          </cell>
          <cell r="AT945" t="str">
            <v/>
          </cell>
          <cell r="AV945" t="str">
            <v/>
          </cell>
          <cell r="AW945" t="str">
            <v/>
          </cell>
          <cell r="AX945" t="str">
            <v/>
          </cell>
          <cell r="AZ945" t="str">
            <v/>
          </cell>
          <cell r="BA945" t="str">
            <v/>
          </cell>
        </row>
        <row r="946">
          <cell r="C946" t="str">
            <v/>
          </cell>
          <cell r="D946" t="str">
            <v/>
          </cell>
          <cell r="E946" t="str">
            <v/>
          </cell>
          <cell r="F946" t="str">
            <v/>
          </cell>
          <cell r="G946" t="str">
            <v/>
          </cell>
          <cell r="H946" t="str">
            <v/>
          </cell>
          <cell r="I946" t="str">
            <v/>
          </cell>
          <cell r="J946" t="str">
            <v/>
          </cell>
          <cell r="L946" t="str">
            <v/>
          </cell>
          <cell r="M946" t="str">
            <v/>
          </cell>
          <cell r="N946" t="str">
            <v/>
          </cell>
          <cell r="P946" t="str">
            <v/>
          </cell>
          <cell r="Q946" t="str">
            <v/>
          </cell>
          <cell r="R946" t="str">
            <v/>
          </cell>
          <cell r="S946" t="str">
            <v/>
          </cell>
          <cell r="U946" t="str">
            <v/>
          </cell>
          <cell r="V946" t="str">
            <v/>
          </cell>
          <cell r="W946" t="str">
            <v/>
          </cell>
          <cell r="X946" t="str">
            <v/>
          </cell>
          <cell r="AD946" t="str">
            <v/>
          </cell>
          <cell r="AE946" t="str">
            <v/>
          </cell>
          <cell r="AG946" t="str">
            <v/>
          </cell>
          <cell r="AH946" t="str">
            <v/>
          </cell>
          <cell r="AI946" t="str">
            <v/>
          </cell>
          <cell r="AJ946" t="str">
            <v/>
          </cell>
          <cell r="AL946" t="str">
            <v/>
          </cell>
          <cell r="AM946" t="str">
            <v/>
          </cell>
          <cell r="AP946" t="str">
            <v/>
          </cell>
          <cell r="AQ946" t="str">
            <v/>
          </cell>
          <cell r="AT946" t="str">
            <v/>
          </cell>
          <cell r="AV946" t="str">
            <v/>
          </cell>
          <cell r="AW946" t="str">
            <v/>
          </cell>
          <cell r="AX946" t="str">
            <v/>
          </cell>
          <cell r="AZ946" t="str">
            <v/>
          </cell>
          <cell r="BA946" t="str">
            <v/>
          </cell>
        </row>
        <row r="947">
          <cell r="C947" t="str">
            <v/>
          </cell>
          <cell r="D947" t="str">
            <v/>
          </cell>
          <cell r="E947" t="str">
            <v/>
          </cell>
          <cell r="F947" t="str">
            <v/>
          </cell>
          <cell r="G947" t="str">
            <v/>
          </cell>
          <cell r="H947" t="str">
            <v/>
          </cell>
          <cell r="I947" t="str">
            <v/>
          </cell>
          <cell r="J947" t="str">
            <v/>
          </cell>
          <cell r="L947" t="str">
            <v/>
          </cell>
          <cell r="M947" t="str">
            <v/>
          </cell>
          <cell r="N947" t="str">
            <v/>
          </cell>
          <cell r="P947" t="str">
            <v/>
          </cell>
          <cell r="Q947" t="str">
            <v/>
          </cell>
          <cell r="R947" t="str">
            <v/>
          </cell>
          <cell r="S947" t="str">
            <v/>
          </cell>
          <cell r="U947" t="str">
            <v/>
          </cell>
          <cell r="V947" t="str">
            <v/>
          </cell>
          <cell r="W947" t="str">
            <v/>
          </cell>
          <cell r="X947" t="str">
            <v/>
          </cell>
          <cell r="AD947" t="str">
            <v/>
          </cell>
          <cell r="AE947" t="str">
            <v/>
          </cell>
          <cell r="AG947" t="str">
            <v/>
          </cell>
          <cell r="AH947" t="str">
            <v/>
          </cell>
          <cell r="AI947" t="str">
            <v/>
          </cell>
          <cell r="AJ947" t="str">
            <v/>
          </cell>
          <cell r="AL947" t="str">
            <v/>
          </cell>
          <cell r="AM947" t="str">
            <v/>
          </cell>
          <cell r="AP947" t="str">
            <v/>
          </cell>
          <cell r="AQ947" t="str">
            <v/>
          </cell>
          <cell r="AT947" t="str">
            <v/>
          </cell>
          <cell r="AV947" t="str">
            <v/>
          </cell>
          <cell r="AW947" t="str">
            <v/>
          </cell>
          <cell r="AX947" t="str">
            <v/>
          </cell>
          <cell r="AZ947" t="str">
            <v/>
          </cell>
          <cell r="BA947" t="str">
            <v/>
          </cell>
        </row>
        <row r="948">
          <cell r="C948" t="str">
            <v/>
          </cell>
          <cell r="D948" t="str">
            <v/>
          </cell>
          <cell r="E948" t="str">
            <v/>
          </cell>
          <cell r="F948" t="str">
            <v/>
          </cell>
          <cell r="G948" t="str">
            <v/>
          </cell>
          <cell r="H948" t="str">
            <v/>
          </cell>
          <cell r="I948" t="str">
            <v/>
          </cell>
          <cell r="J948" t="str">
            <v/>
          </cell>
          <cell r="L948" t="str">
            <v/>
          </cell>
          <cell r="M948" t="str">
            <v/>
          </cell>
          <cell r="N948" t="str">
            <v/>
          </cell>
          <cell r="P948" t="str">
            <v/>
          </cell>
          <cell r="Q948" t="str">
            <v/>
          </cell>
          <cell r="R948" t="str">
            <v/>
          </cell>
          <cell r="S948" t="str">
            <v/>
          </cell>
          <cell r="U948" t="str">
            <v/>
          </cell>
          <cell r="V948" t="str">
            <v/>
          </cell>
          <cell r="W948" t="str">
            <v/>
          </cell>
          <cell r="X948" t="str">
            <v/>
          </cell>
          <cell r="AD948" t="str">
            <v/>
          </cell>
          <cell r="AE948" t="str">
            <v/>
          </cell>
          <cell r="AG948" t="str">
            <v/>
          </cell>
          <cell r="AH948" t="str">
            <v/>
          </cell>
          <cell r="AI948" t="str">
            <v/>
          </cell>
          <cell r="AJ948" t="str">
            <v/>
          </cell>
          <cell r="AL948" t="str">
            <v/>
          </cell>
          <cell r="AM948" t="str">
            <v/>
          </cell>
          <cell r="AP948" t="str">
            <v/>
          </cell>
          <cell r="AQ948" t="str">
            <v/>
          </cell>
          <cell r="AT948" t="str">
            <v/>
          </cell>
          <cell r="AV948" t="str">
            <v/>
          </cell>
          <cell r="AW948" t="str">
            <v/>
          </cell>
          <cell r="AX948" t="str">
            <v/>
          </cell>
          <cell r="AZ948" t="str">
            <v/>
          </cell>
          <cell r="BA948" t="str">
            <v/>
          </cell>
        </row>
        <row r="949">
          <cell r="C949" t="str">
            <v/>
          </cell>
          <cell r="D949" t="str">
            <v/>
          </cell>
          <cell r="E949" t="str">
            <v/>
          </cell>
          <cell r="F949" t="str">
            <v/>
          </cell>
          <cell r="G949" t="str">
            <v/>
          </cell>
          <cell r="H949" t="str">
            <v/>
          </cell>
          <cell r="I949" t="str">
            <v/>
          </cell>
          <cell r="J949" t="str">
            <v/>
          </cell>
          <cell r="L949" t="str">
            <v/>
          </cell>
          <cell r="M949" t="str">
            <v/>
          </cell>
          <cell r="N949" t="str">
            <v/>
          </cell>
          <cell r="P949" t="str">
            <v/>
          </cell>
          <cell r="Q949" t="str">
            <v/>
          </cell>
          <cell r="R949" t="str">
            <v/>
          </cell>
          <cell r="S949" t="str">
            <v/>
          </cell>
          <cell r="U949" t="str">
            <v/>
          </cell>
          <cell r="V949" t="str">
            <v/>
          </cell>
          <cell r="W949" t="str">
            <v/>
          </cell>
          <cell r="X949" t="str">
            <v/>
          </cell>
          <cell r="AD949" t="str">
            <v/>
          </cell>
          <cell r="AE949" t="str">
            <v/>
          </cell>
          <cell r="AG949" t="str">
            <v/>
          </cell>
          <cell r="AH949" t="str">
            <v/>
          </cell>
          <cell r="AI949" t="str">
            <v/>
          </cell>
          <cell r="AJ949" t="str">
            <v/>
          </cell>
          <cell r="AL949" t="str">
            <v/>
          </cell>
          <cell r="AM949" t="str">
            <v/>
          </cell>
          <cell r="AP949" t="str">
            <v/>
          </cell>
          <cell r="AQ949" t="str">
            <v/>
          </cell>
          <cell r="AT949" t="str">
            <v/>
          </cell>
          <cell r="AV949" t="str">
            <v/>
          </cell>
          <cell r="AW949" t="str">
            <v/>
          </cell>
          <cell r="AX949" t="str">
            <v/>
          </cell>
          <cell r="AZ949" t="str">
            <v/>
          </cell>
          <cell r="BA949" t="str">
            <v/>
          </cell>
        </row>
        <row r="950">
          <cell r="C950" t="str">
            <v/>
          </cell>
          <cell r="D950" t="str">
            <v/>
          </cell>
          <cell r="E950" t="str">
            <v/>
          </cell>
          <cell r="F950" t="str">
            <v/>
          </cell>
          <cell r="G950" t="str">
            <v/>
          </cell>
          <cell r="H950" t="str">
            <v/>
          </cell>
          <cell r="I950" t="str">
            <v/>
          </cell>
          <cell r="J950" t="str">
            <v/>
          </cell>
          <cell r="L950" t="str">
            <v/>
          </cell>
          <cell r="M950" t="str">
            <v/>
          </cell>
          <cell r="N950" t="str">
            <v/>
          </cell>
          <cell r="P950" t="str">
            <v/>
          </cell>
          <cell r="Q950" t="str">
            <v/>
          </cell>
          <cell r="R950" t="str">
            <v/>
          </cell>
          <cell r="S950" t="str">
            <v/>
          </cell>
          <cell r="U950" t="str">
            <v/>
          </cell>
          <cell r="V950" t="str">
            <v/>
          </cell>
          <cell r="W950" t="str">
            <v/>
          </cell>
          <cell r="X950" t="str">
            <v/>
          </cell>
          <cell r="AD950" t="str">
            <v/>
          </cell>
          <cell r="AE950" t="str">
            <v/>
          </cell>
          <cell r="AG950" t="str">
            <v/>
          </cell>
          <cell r="AH950" t="str">
            <v/>
          </cell>
          <cell r="AI950" t="str">
            <v/>
          </cell>
          <cell r="AJ950" t="str">
            <v/>
          </cell>
          <cell r="AL950" t="str">
            <v/>
          </cell>
          <cell r="AM950" t="str">
            <v/>
          </cell>
          <cell r="AP950" t="str">
            <v/>
          </cell>
          <cell r="AQ950" t="str">
            <v/>
          </cell>
          <cell r="AT950" t="str">
            <v/>
          </cell>
          <cell r="AV950" t="str">
            <v/>
          </cell>
          <cell r="AW950" t="str">
            <v/>
          </cell>
          <cell r="AX950" t="str">
            <v/>
          </cell>
          <cell r="AZ950" t="str">
            <v/>
          </cell>
          <cell r="BA950" t="str">
            <v/>
          </cell>
        </row>
        <row r="951">
          <cell r="C951" t="str">
            <v/>
          </cell>
          <cell r="D951" t="str">
            <v/>
          </cell>
          <cell r="E951" t="str">
            <v/>
          </cell>
          <cell r="F951" t="str">
            <v/>
          </cell>
          <cell r="G951" t="str">
            <v/>
          </cell>
          <cell r="H951" t="str">
            <v/>
          </cell>
          <cell r="I951" t="str">
            <v/>
          </cell>
          <cell r="J951" t="str">
            <v/>
          </cell>
          <cell r="L951" t="str">
            <v/>
          </cell>
          <cell r="M951" t="str">
            <v/>
          </cell>
          <cell r="N951" t="str">
            <v/>
          </cell>
          <cell r="P951" t="str">
            <v/>
          </cell>
          <cell r="Q951" t="str">
            <v/>
          </cell>
          <cell r="R951" t="str">
            <v/>
          </cell>
          <cell r="S951" t="str">
            <v/>
          </cell>
          <cell r="U951" t="str">
            <v/>
          </cell>
          <cell r="V951" t="str">
            <v/>
          </cell>
          <cell r="W951" t="str">
            <v/>
          </cell>
          <cell r="X951" t="str">
            <v/>
          </cell>
          <cell r="AD951" t="str">
            <v/>
          </cell>
          <cell r="AE951" t="str">
            <v/>
          </cell>
          <cell r="AG951" t="str">
            <v/>
          </cell>
          <cell r="AH951" t="str">
            <v/>
          </cell>
          <cell r="AI951" t="str">
            <v/>
          </cell>
          <cell r="AJ951" t="str">
            <v/>
          </cell>
          <cell r="AL951" t="str">
            <v/>
          </cell>
          <cell r="AM951" t="str">
            <v/>
          </cell>
          <cell r="AP951" t="str">
            <v/>
          </cell>
          <cell r="AQ951" t="str">
            <v/>
          </cell>
          <cell r="AT951" t="str">
            <v/>
          </cell>
          <cell r="AV951" t="str">
            <v/>
          </cell>
          <cell r="AW951" t="str">
            <v/>
          </cell>
          <cell r="AX951" t="str">
            <v/>
          </cell>
          <cell r="AZ951" t="str">
            <v/>
          </cell>
          <cell r="BA951" t="str">
            <v/>
          </cell>
        </row>
        <row r="952">
          <cell r="C952" t="str">
            <v/>
          </cell>
          <cell r="D952" t="str">
            <v/>
          </cell>
          <cell r="E952" t="str">
            <v/>
          </cell>
          <cell r="F952" t="str">
            <v/>
          </cell>
          <cell r="G952" t="str">
            <v/>
          </cell>
          <cell r="H952" t="str">
            <v/>
          </cell>
          <cell r="I952" t="str">
            <v/>
          </cell>
          <cell r="J952" t="str">
            <v/>
          </cell>
          <cell r="L952" t="str">
            <v/>
          </cell>
          <cell r="M952" t="str">
            <v/>
          </cell>
          <cell r="N952" t="str">
            <v/>
          </cell>
          <cell r="P952" t="str">
            <v/>
          </cell>
          <cell r="Q952" t="str">
            <v/>
          </cell>
          <cell r="R952" t="str">
            <v/>
          </cell>
          <cell r="S952" t="str">
            <v/>
          </cell>
          <cell r="U952" t="str">
            <v/>
          </cell>
          <cell r="V952" t="str">
            <v/>
          </cell>
          <cell r="W952" t="str">
            <v/>
          </cell>
          <cell r="X952" t="str">
            <v/>
          </cell>
          <cell r="AD952" t="str">
            <v/>
          </cell>
          <cell r="AE952" t="str">
            <v/>
          </cell>
          <cell r="AG952" t="str">
            <v/>
          </cell>
          <cell r="AH952" t="str">
            <v/>
          </cell>
          <cell r="AI952" t="str">
            <v/>
          </cell>
          <cell r="AJ952" t="str">
            <v/>
          </cell>
          <cell r="AL952" t="str">
            <v/>
          </cell>
          <cell r="AM952" t="str">
            <v/>
          </cell>
          <cell r="AP952" t="str">
            <v/>
          </cell>
          <cell r="AQ952" t="str">
            <v/>
          </cell>
          <cell r="AT952" t="str">
            <v/>
          </cell>
          <cell r="AV952" t="str">
            <v/>
          </cell>
          <cell r="AW952" t="str">
            <v/>
          </cell>
          <cell r="AX952" t="str">
            <v/>
          </cell>
          <cell r="AZ952" t="str">
            <v/>
          </cell>
          <cell r="BA952" t="str">
            <v/>
          </cell>
        </row>
        <row r="953">
          <cell r="C953" t="str">
            <v/>
          </cell>
          <cell r="D953" t="str">
            <v/>
          </cell>
          <cell r="E953" t="str">
            <v/>
          </cell>
          <cell r="F953" t="str">
            <v/>
          </cell>
          <cell r="G953" t="str">
            <v/>
          </cell>
          <cell r="H953" t="str">
            <v/>
          </cell>
          <cell r="I953" t="str">
            <v/>
          </cell>
          <cell r="J953" t="str">
            <v/>
          </cell>
          <cell r="L953" t="str">
            <v/>
          </cell>
          <cell r="M953" t="str">
            <v/>
          </cell>
          <cell r="N953" t="str">
            <v/>
          </cell>
          <cell r="P953" t="str">
            <v/>
          </cell>
          <cell r="Q953" t="str">
            <v/>
          </cell>
          <cell r="R953" t="str">
            <v/>
          </cell>
          <cell r="S953" t="str">
            <v/>
          </cell>
          <cell r="U953" t="str">
            <v/>
          </cell>
          <cell r="V953" t="str">
            <v/>
          </cell>
          <cell r="W953" t="str">
            <v/>
          </cell>
          <cell r="X953" t="str">
            <v/>
          </cell>
          <cell r="AD953" t="str">
            <v/>
          </cell>
          <cell r="AE953" t="str">
            <v/>
          </cell>
          <cell r="AG953" t="str">
            <v/>
          </cell>
          <cell r="AH953" t="str">
            <v/>
          </cell>
          <cell r="AI953" t="str">
            <v/>
          </cell>
          <cell r="AJ953" t="str">
            <v/>
          </cell>
          <cell r="AL953" t="str">
            <v/>
          </cell>
          <cell r="AM953" t="str">
            <v/>
          </cell>
          <cell r="AP953" t="str">
            <v/>
          </cell>
          <cell r="AQ953" t="str">
            <v/>
          </cell>
          <cell r="AT953" t="str">
            <v/>
          </cell>
          <cell r="AV953" t="str">
            <v/>
          </cell>
          <cell r="AW953" t="str">
            <v/>
          </cell>
          <cell r="AX953" t="str">
            <v/>
          </cell>
          <cell r="AZ953" t="str">
            <v/>
          </cell>
          <cell r="BA953" t="str">
            <v/>
          </cell>
        </row>
        <row r="954">
          <cell r="C954" t="str">
            <v/>
          </cell>
          <cell r="D954" t="str">
            <v/>
          </cell>
          <cell r="E954" t="str">
            <v/>
          </cell>
          <cell r="F954" t="str">
            <v/>
          </cell>
          <cell r="G954" t="str">
            <v/>
          </cell>
          <cell r="H954" t="str">
            <v/>
          </cell>
          <cell r="I954" t="str">
            <v/>
          </cell>
          <cell r="J954" t="str">
            <v/>
          </cell>
          <cell r="L954" t="str">
            <v/>
          </cell>
          <cell r="M954" t="str">
            <v/>
          </cell>
          <cell r="N954" t="str">
            <v/>
          </cell>
          <cell r="P954" t="str">
            <v/>
          </cell>
          <cell r="Q954" t="str">
            <v/>
          </cell>
          <cell r="R954" t="str">
            <v/>
          </cell>
          <cell r="S954" t="str">
            <v/>
          </cell>
          <cell r="U954" t="str">
            <v/>
          </cell>
          <cell r="V954" t="str">
            <v/>
          </cell>
          <cell r="W954" t="str">
            <v/>
          </cell>
          <cell r="X954" t="str">
            <v/>
          </cell>
          <cell r="AD954" t="str">
            <v/>
          </cell>
          <cell r="AE954" t="str">
            <v/>
          </cell>
          <cell r="AG954" t="str">
            <v/>
          </cell>
          <cell r="AH954" t="str">
            <v/>
          </cell>
          <cell r="AI954" t="str">
            <v/>
          </cell>
          <cell r="AJ954" t="str">
            <v/>
          </cell>
          <cell r="AL954" t="str">
            <v/>
          </cell>
          <cell r="AM954" t="str">
            <v/>
          </cell>
          <cell r="AP954" t="str">
            <v/>
          </cell>
          <cell r="AQ954" t="str">
            <v/>
          </cell>
          <cell r="AT954" t="str">
            <v/>
          </cell>
          <cell r="AV954" t="str">
            <v/>
          </cell>
          <cell r="AW954" t="str">
            <v/>
          </cell>
          <cell r="AX954" t="str">
            <v/>
          </cell>
          <cell r="AZ954" t="str">
            <v/>
          </cell>
          <cell r="BA954" t="str">
            <v/>
          </cell>
        </row>
        <row r="955">
          <cell r="C955" t="str">
            <v/>
          </cell>
          <cell r="D955" t="str">
            <v/>
          </cell>
          <cell r="E955" t="str">
            <v/>
          </cell>
          <cell r="F955" t="str">
            <v/>
          </cell>
          <cell r="G955" t="str">
            <v/>
          </cell>
          <cell r="H955" t="str">
            <v/>
          </cell>
          <cell r="I955" t="str">
            <v/>
          </cell>
          <cell r="J955" t="str">
            <v/>
          </cell>
          <cell r="L955" t="str">
            <v/>
          </cell>
          <cell r="M955" t="str">
            <v/>
          </cell>
          <cell r="N955" t="str">
            <v/>
          </cell>
          <cell r="P955" t="str">
            <v/>
          </cell>
          <cell r="Q955" t="str">
            <v/>
          </cell>
          <cell r="R955" t="str">
            <v/>
          </cell>
          <cell r="S955" t="str">
            <v/>
          </cell>
          <cell r="U955" t="str">
            <v/>
          </cell>
          <cell r="V955" t="str">
            <v/>
          </cell>
          <cell r="W955" t="str">
            <v/>
          </cell>
          <cell r="X955" t="str">
            <v/>
          </cell>
          <cell r="AD955" t="str">
            <v/>
          </cell>
          <cell r="AE955" t="str">
            <v/>
          </cell>
          <cell r="AG955" t="str">
            <v/>
          </cell>
          <cell r="AH955" t="str">
            <v/>
          </cell>
          <cell r="AI955" t="str">
            <v/>
          </cell>
          <cell r="AJ955" t="str">
            <v/>
          </cell>
          <cell r="AL955" t="str">
            <v/>
          </cell>
          <cell r="AM955" t="str">
            <v/>
          </cell>
          <cell r="AP955" t="str">
            <v/>
          </cell>
          <cell r="AQ955" t="str">
            <v/>
          </cell>
          <cell r="AT955" t="str">
            <v/>
          </cell>
          <cell r="AV955" t="str">
            <v/>
          </cell>
          <cell r="AW955" t="str">
            <v/>
          </cell>
          <cell r="AX955" t="str">
            <v/>
          </cell>
          <cell r="AZ955" t="str">
            <v/>
          </cell>
          <cell r="BA955" t="str">
            <v/>
          </cell>
        </row>
        <row r="956">
          <cell r="C956" t="str">
            <v/>
          </cell>
          <cell r="D956" t="str">
            <v/>
          </cell>
          <cell r="E956" t="str">
            <v/>
          </cell>
          <cell r="F956" t="str">
            <v/>
          </cell>
          <cell r="G956" t="str">
            <v/>
          </cell>
          <cell r="H956" t="str">
            <v/>
          </cell>
          <cell r="I956" t="str">
            <v/>
          </cell>
          <cell r="J956" t="str">
            <v/>
          </cell>
          <cell r="L956" t="str">
            <v/>
          </cell>
          <cell r="M956" t="str">
            <v/>
          </cell>
          <cell r="N956" t="str">
            <v/>
          </cell>
          <cell r="P956" t="str">
            <v/>
          </cell>
          <cell r="Q956" t="str">
            <v/>
          </cell>
          <cell r="R956" t="str">
            <v/>
          </cell>
          <cell r="S956" t="str">
            <v/>
          </cell>
          <cell r="U956" t="str">
            <v/>
          </cell>
          <cell r="V956" t="str">
            <v/>
          </cell>
          <cell r="W956" t="str">
            <v/>
          </cell>
          <cell r="X956" t="str">
            <v/>
          </cell>
          <cell r="AD956" t="str">
            <v/>
          </cell>
          <cell r="AE956" t="str">
            <v/>
          </cell>
          <cell r="AG956" t="str">
            <v/>
          </cell>
          <cell r="AH956" t="str">
            <v/>
          </cell>
          <cell r="AI956" t="str">
            <v/>
          </cell>
          <cell r="AJ956" t="str">
            <v/>
          </cell>
          <cell r="AL956" t="str">
            <v/>
          </cell>
          <cell r="AM956" t="str">
            <v/>
          </cell>
          <cell r="AP956" t="str">
            <v/>
          </cell>
          <cell r="AQ956" t="str">
            <v/>
          </cell>
          <cell r="AT956" t="str">
            <v/>
          </cell>
          <cell r="AV956" t="str">
            <v/>
          </cell>
          <cell r="AW956" t="str">
            <v/>
          </cell>
          <cell r="AX956" t="str">
            <v/>
          </cell>
          <cell r="AZ956" t="str">
            <v/>
          </cell>
          <cell r="BA956" t="str">
            <v/>
          </cell>
        </row>
        <row r="957">
          <cell r="C957" t="str">
            <v/>
          </cell>
          <cell r="D957" t="str">
            <v/>
          </cell>
          <cell r="E957" t="str">
            <v/>
          </cell>
          <cell r="F957" t="str">
            <v/>
          </cell>
          <cell r="G957" t="str">
            <v/>
          </cell>
          <cell r="H957" t="str">
            <v/>
          </cell>
          <cell r="I957" t="str">
            <v/>
          </cell>
          <cell r="J957" t="str">
            <v/>
          </cell>
          <cell r="L957" t="str">
            <v/>
          </cell>
          <cell r="M957" t="str">
            <v/>
          </cell>
          <cell r="N957" t="str">
            <v/>
          </cell>
          <cell r="P957" t="str">
            <v/>
          </cell>
          <cell r="Q957" t="str">
            <v/>
          </cell>
          <cell r="R957" t="str">
            <v/>
          </cell>
          <cell r="S957" t="str">
            <v/>
          </cell>
          <cell r="U957" t="str">
            <v/>
          </cell>
          <cell r="V957" t="str">
            <v/>
          </cell>
          <cell r="W957" t="str">
            <v/>
          </cell>
          <cell r="X957" t="str">
            <v/>
          </cell>
          <cell r="AD957" t="str">
            <v/>
          </cell>
          <cell r="AE957" t="str">
            <v/>
          </cell>
          <cell r="AG957" t="str">
            <v/>
          </cell>
          <cell r="AH957" t="str">
            <v/>
          </cell>
          <cell r="AI957" t="str">
            <v/>
          </cell>
          <cell r="AJ957" t="str">
            <v/>
          </cell>
          <cell r="AL957" t="str">
            <v/>
          </cell>
          <cell r="AM957" t="str">
            <v/>
          </cell>
          <cell r="AP957" t="str">
            <v/>
          </cell>
          <cell r="AQ957" t="str">
            <v/>
          </cell>
          <cell r="AT957" t="str">
            <v/>
          </cell>
          <cell r="AV957" t="str">
            <v/>
          </cell>
          <cell r="AW957" t="str">
            <v/>
          </cell>
          <cell r="AX957" t="str">
            <v/>
          </cell>
          <cell r="AZ957" t="str">
            <v/>
          </cell>
          <cell r="BA957" t="str">
            <v/>
          </cell>
        </row>
        <row r="958">
          <cell r="C958" t="str">
            <v/>
          </cell>
          <cell r="D958" t="str">
            <v/>
          </cell>
          <cell r="E958" t="str">
            <v/>
          </cell>
          <cell r="F958" t="str">
            <v/>
          </cell>
          <cell r="G958" t="str">
            <v/>
          </cell>
          <cell r="H958" t="str">
            <v/>
          </cell>
          <cell r="I958" t="str">
            <v/>
          </cell>
          <cell r="J958" t="str">
            <v/>
          </cell>
          <cell r="L958" t="str">
            <v/>
          </cell>
          <cell r="M958" t="str">
            <v/>
          </cell>
          <cell r="N958" t="str">
            <v/>
          </cell>
          <cell r="P958" t="str">
            <v/>
          </cell>
          <cell r="Q958" t="str">
            <v/>
          </cell>
          <cell r="R958" t="str">
            <v/>
          </cell>
          <cell r="S958" t="str">
            <v/>
          </cell>
          <cell r="U958" t="str">
            <v/>
          </cell>
          <cell r="V958" t="str">
            <v/>
          </cell>
          <cell r="W958" t="str">
            <v/>
          </cell>
          <cell r="X958" t="str">
            <v/>
          </cell>
          <cell r="AD958" t="str">
            <v/>
          </cell>
          <cell r="AE958" t="str">
            <v/>
          </cell>
          <cell r="AG958" t="str">
            <v/>
          </cell>
          <cell r="AH958" t="str">
            <v/>
          </cell>
          <cell r="AI958" t="str">
            <v/>
          </cell>
          <cell r="AJ958" t="str">
            <v/>
          </cell>
          <cell r="AL958" t="str">
            <v/>
          </cell>
          <cell r="AM958" t="str">
            <v/>
          </cell>
          <cell r="AP958" t="str">
            <v/>
          </cell>
          <cell r="AQ958" t="str">
            <v/>
          </cell>
          <cell r="AT958" t="str">
            <v/>
          </cell>
          <cell r="AV958" t="str">
            <v/>
          </cell>
          <cell r="AW958" t="str">
            <v/>
          </cell>
          <cell r="AX958" t="str">
            <v/>
          </cell>
          <cell r="AZ958" t="str">
            <v/>
          </cell>
          <cell r="BA958" t="str">
            <v/>
          </cell>
        </row>
        <row r="959">
          <cell r="C959" t="str">
            <v/>
          </cell>
          <cell r="D959" t="str">
            <v/>
          </cell>
          <cell r="E959" t="str">
            <v/>
          </cell>
          <cell r="F959" t="str">
            <v/>
          </cell>
          <cell r="G959" t="str">
            <v/>
          </cell>
          <cell r="H959" t="str">
            <v/>
          </cell>
          <cell r="I959" t="str">
            <v/>
          </cell>
          <cell r="J959" t="str">
            <v/>
          </cell>
          <cell r="L959" t="str">
            <v/>
          </cell>
          <cell r="M959" t="str">
            <v/>
          </cell>
          <cell r="N959" t="str">
            <v/>
          </cell>
          <cell r="P959" t="str">
            <v/>
          </cell>
          <cell r="Q959" t="str">
            <v/>
          </cell>
          <cell r="R959" t="str">
            <v/>
          </cell>
          <cell r="S959" t="str">
            <v/>
          </cell>
          <cell r="U959" t="str">
            <v/>
          </cell>
          <cell r="V959" t="str">
            <v/>
          </cell>
          <cell r="W959" t="str">
            <v/>
          </cell>
          <cell r="X959" t="str">
            <v/>
          </cell>
          <cell r="AD959" t="str">
            <v/>
          </cell>
          <cell r="AE959" t="str">
            <v/>
          </cell>
          <cell r="AG959" t="str">
            <v/>
          </cell>
          <cell r="AH959" t="str">
            <v/>
          </cell>
          <cell r="AI959" t="str">
            <v/>
          </cell>
          <cell r="AJ959" t="str">
            <v/>
          </cell>
          <cell r="AL959" t="str">
            <v/>
          </cell>
          <cell r="AM959" t="str">
            <v/>
          </cell>
          <cell r="AP959" t="str">
            <v/>
          </cell>
          <cell r="AQ959" t="str">
            <v/>
          </cell>
          <cell r="AT959" t="str">
            <v/>
          </cell>
          <cell r="AV959" t="str">
            <v/>
          </cell>
          <cell r="AW959" t="str">
            <v/>
          </cell>
          <cell r="AX959" t="str">
            <v/>
          </cell>
          <cell r="AZ959" t="str">
            <v/>
          </cell>
          <cell r="BA959" t="str">
            <v/>
          </cell>
        </row>
        <row r="960">
          <cell r="C960" t="str">
            <v/>
          </cell>
          <cell r="D960" t="str">
            <v/>
          </cell>
          <cell r="E960" t="str">
            <v/>
          </cell>
          <cell r="F960" t="str">
            <v/>
          </cell>
          <cell r="G960" t="str">
            <v/>
          </cell>
          <cell r="H960" t="str">
            <v/>
          </cell>
          <cell r="I960" t="str">
            <v/>
          </cell>
          <cell r="J960" t="str">
            <v/>
          </cell>
          <cell r="L960" t="str">
            <v/>
          </cell>
          <cell r="M960" t="str">
            <v/>
          </cell>
          <cell r="N960" t="str">
            <v/>
          </cell>
          <cell r="P960" t="str">
            <v/>
          </cell>
          <cell r="Q960" t="str">
            <v/>
          </cell>
          <cell r="R960" t="str">
            <v/>
          </cell>
          <cell r="S960" t="str">
            <v/>
          </cell>
          <cell r="U960" t="str">
            <v/>
          </cell>
          <cell r="V960" t="str">
            <v/>
          </cell>
          <cell r="W960" t="str">
            <v/>
          </cell>
          <cell r="X960" t="str">
            <v/>
          </cell>
          <cell r="AD960" t="str">
            <v/>
          </cell>
          <cell r="AE960" t="str">
            <v/>
          </cell>
          <cell r="AG960" t="str">
            <v/>
          </cell>
          <cell r="AH960" t="str">
            <v/>
          </cell>
          <cell r="AI960" t="str">
            <v/>
          </cell>
          <cell r="AJ960" t="str">
            <v/>
          </cell>
          <cell r="AL960" t="str">
            <v/>
          </cell>
          <cell r="AM960" t="str">
            <v/>
          </cell>
          <cell r="AP960" t="str">
            <v/>
          </cell>
          <cell r="AQ960" t="str">
            <v/>
          </cell>
          <cell r="AT960" t="str">
            <v/>
          </cell>
          <cell r="AV960" t="str">
            <v/>
          </cell>
          <cell r="AW960" t="str">
            <v/>
          </cell>
          <cell r="AX960" t="str">
            <v/>
          </cell>
          <cell r="AZ960" t="str">
            <v/>
          </cell>
          <cell r="BA960" t="str">
            <v/>
          </cell>
        </row>
        <row r="961">
          <cell r="C961" t="str">
            <v/>
          </cell>
          <cell r="D961" t="str">
            <v/>
          </cell>
          <cell r="E961" t="str">
            <v/>
          </cell>
          <cell r="F961" t="str">
            <v/>
          </cell>
          <cell r="G961" t="str">
            <v/>
          </cell>
          <cell r="H961" t="str">
            <v/>
          </cell>
          <cell r="I961" t="str">
            <v/>
          </cell>
          <cell r="J961" t="str">
            <v/>
          </cell>
          <cell r="L961" t="str">
            <v/>
          </cell>
          <cell r="M961" t="str">
            <v/>
          </cell>
          <cell r="N961" t="str">
            <v/>
          </cell>
          <cell r="P961" t="str">
            <v/>
          </cell>
          <cell r="Q961" t="str">
            <v/>
          </cell>
          <cell r="R961" t="str">
            <v/>
          </cell>
          <cell r="S961" t="str">
            <v/>
          </cell>
          <cell r="U961" t="str">
            <v/>
          </cell>
          <cell r="V961" t="str">
            <v/>
          </cell>
          <cell r="W961" t="str">
            <v/>
          </cell>
          <cell r="X961" t="str">
            <v/>
          </cell>
          <cell r="AD961" t="str">
            <v/>
          </cell>
          <cell r="AE961" t="str">
            <v/>
          </cell>
          <cell r="AG961" t="str">
            <v/>
          </cell>
          <cell r="AH961" t="str">
            <v/>
          </cell>
          <cell r="AI961" t="str">
            <v/>
          </cell>
          <cell r="AJ961" t="str">
            <v/>
          </cell>
          <cell r="AL961" t="str">
            <v/>
          </cell>
          <cell r="AM961" t="str">
            <v/>
          </cell>
          <cell r="AP961" t="str">
            <v/>
          </cell>
          <cell r="AQ961" t="str">
            <v/>
          </cell>
          <cell r="AT961" t="str">
            <v/>
          </cell>
          <cell r="AV961" t="str">
            <v/>
          </cell>
          <cell r="AW961" t="str">
            <v/>
          </cell>
          <cell r="AX961" t="str">
            <v/>
          </cell>
          <cell r="AZ961" t="str">
            <v/>
          </cell>
          <cell r="BA961" t="str">
            <v/>
          </cell>
        </row>
        <row r="962">
          <cell r="C962" t="str">
            <v/>
          </cell>
          <cell r="D962" t="str">
            <v/>
          </cell>
          <cell r="E962" t="str">
            <v/>
          </cell>
          <cell r="F962" t="str">
            <v/>
          </cell>
          <cell r="G962" t="str">
            <v/>
          </cell>
          <cell r="H962" t="str">
            <v/>
          </cell>
          <cell r="I962" t="str">
            <v/>
          </cell>
          <cell r="J962" t="str">
            <v/>
          </cell>
          <cell r="L962" t="str">
            <v/>
          </cell>
          <cell r="M962" t="str">
            <v/>
          </cell>
          <cell r="N962" t="str">
            <v/>
          </cell>
          <cell r="P962" t="str">
            <v/>
          </cell>
          <cell r="Q962" t="str">
            <v/>
          </cell>
          <cell r="R962" t="str">
            <v/>
          </cell>
          <cell r="S962" t="str">
            <v/>
          </cell>
          <cell r="U962" t="str">
            <v/>
          </cell>
          <cell r="V962" t="str">
            <v/>
          </cell>
          <cell r="W962" t="str">
            <v/>
          </cell>
          <cell r="X962" t="str">
            <v/>
          </cell>
          <cell r="AD962" t="str">
            <v/>
          </cell>
          <cell r="AE962" t="str">
            <v/>
          </cell>
          <cell r="AG962" t="str">
            <v/>
          </cell>
          <cell r="AH962" t="str">
            <v/>
          </cell>
          <cell r="AI962" t="str">
            <v/>
          </cell>
          <cell r="AJ962" t="str">
            <v/>
          </cell>
          <cell r="AL962" t="str">
            <v/>
          </cell>
          <cell r="AM962" t="str">
            <v/>
          </cell>
          <cell r="AP962" t="str">
            <v/>
          </cell>
          <cell r="AQ962" t="str">
            <v/>
          </cell>
          <cell r="AT962" t="str">
            <v/>
          </cell>
          <cell r="AV962" t="str">
            <v/>
          </cell>
          <cell r="AW962" t="str">
            <v/>
          </cell>
          <cell r="AX962" t="str">
            <v/>
          </cell>
          <cell r="AZ962" t="str">
            <v/>
          </cell>
          <cell r="BA962" t="str">
            <v/>
          </cell>
        </row>
        <row r="963">
          <cell r="C963" t="str">
            <v/>
          </cell>
          <cell r="D963" t="str">
            <v/>
          </cell>
          <cell r="E963" t="str">
            <v/>
          </cell>
          <cell r="F963" t="str">
            <v/>
          </cell>
          <cell r="G963" t="str">
            <v/>
          </cell>
          <cell r="H963" t="str">
            <v/>
          </cell>
          <cell r="I963" t="str">
            <v/>
          </cell>
          <cell r="J963" t="str">
            <v/>
          </cell>
          <cell r="L963" t="str">
            <v/>
          </cell>
          <cell r="M963" t="str">
            <v/>
          </cell>
          <cell r="N963" t="str">
            <v/>
          </cell>
          <cell r="P963" t="str">
            <v/>
          </cell>
          <cell r="Q963" t="str">
            <v/>
          </cell>
          <cell r="R963" t="str">
            <v/>
          </cell>
          <cell r="S963" t="str">
            <v/>
          </cell>
          <cell r="U963" t="str">
            <v/>
          </cell>
          <cell r="V963" t="str">
            <v/>
          </cell>
          <cell r="W963" t="str">
            <v/>
          </cell>
          <cell r="X963" t="str">
            <v/>
          </cell>
          <cell r="AD963" t="str">
            <v/>
          </cell>
          <cell r="AE963" t="str">
            <v/>
          </cell>
          <cell r="AG963" t="str">
            <v/>
          </cell>
          <cell r="AH963" t="str">
            <v/>
          </cell>
          <cell r="AI963" t="str">
            <v/>
          </cell>
          <cell r="AJ963" t="str">
            <v/>
          </cell>
          <cell r="AL963" t="str">
            <v/>
          </cell>
          <cell r="AM963" t="str">
            <v/>
          </cell>
          <cell r="AP963" t="str">
            <v/>
          </cell>
          <cell r="AQ963" t="str">
            <v/>
          </cell>
          <cell r="AT963" t="str">
            <v/>
          </cell>
          <cell r="AV963" t="str">
            <v/>
          </cell>
          <cell r="AW963" t="str">
            <v/>
          </cell>
          <cell r="AX963" t="str">
            <v/>
          </cell>
          <cell r="AZ963" t="str">
            <v/>
          </cell>
          <cell r="BA963" t="str">
            <v/>
          </cell>
        </row>
        <row r="964">
          <cell r="C964" t="str">
            <v/>
          </cell>
          <cell r="D964" t="str">
            <v/>
          </cell>
          <cell r="E964" t="str">
            <v/>
          </cell>
          <cell r="F964" t="str">
            <v/>
          </cell>
          <cell r="G964" t="str">
            <v/>
          </cell>
          <cell r="H964" t="str">
            <v/>
          </cell>
          <cell r="I964" t="str">
            <v/>
          </cell>
          <cell r="J964" t="str">
            <v/>
          </cell>
          <cell r="L964" t="str">
            <v/>
          </cell>
          <cell r="M964" t="str">
            <v/>
          </cell>
          <cell r="N964" t="str">
            <v/>
          </cell>
          <cell r="P964" t="str">
            <v/>
          </cell>
          <cell r="Q964" t="str">
            <v/>
          </cell>
          <cell r="R964" t="str">
            <v/>
          </cell>
          <cell r="S964" t="str">
            <v/>
          </cell>
          <cell r="U964" t="str">
            <v/>
          </cell>
          <cell r="V964" t="str">
            <v/>
          </cell>
          <cell r="W964" t="str">
            <v/>
          </cell>
          <cell r="X964" t="str">
            <v/>
          </cell>
          <cell r="AD964" t="str">
            <v/>
          </cell>
          <cell r="AE964" t="str">
            <v/>
          </cell>
          <cell r="AG964" t="str">
            <v/>
          </cell>
          <cell r="AH964" t="str">
            <v/>
          </cell>
          <cell r="AI964" t="str">
            <v/>
          </cell>
          <cell r="AJ964" t="str">
            <v/>
          </cell>
          <cell r="AL964" t="str">
            <v/>
          </cell>
          <cell r="AM964" t="str">
            <v/>
          </cell>
          <cell r="AP964" t="str">
            <v/>
          </cell>
          <cell r="AQ964" t="str">
            <v/>
          </cell>
          <cell r="AT964" t="str">
            <v/>
          </cell>
          <cell r="AV964" t="str">
            <v/>
          </cell>
          <cell r="AW964" t="str">
            <v/>
          </cell>
          <cell r="AX964" t="str">
            <v/>
          </cell>
          <cell r="AZ964" t="str">
            <v/>
          </cell>
          <cell r="BA964" t="str">
            <v/>
          </cell>
        </row>
        <row r="965">
          <cell r="C965" t="str">
            <v/>
          </cell>
          <cell r="D965" t="str">
            <v/>
          </cell>
          <cell r="E965" t="str">
            <v/>
          </cell>
          <cell r="F965" t="str">
            <v/>
          </cell>
          <cell r="G965" t="str">
            <v/>
          </cell>
          <cell r="H965" t="str">
            <v/>
          </cell>
          <cell r="I965" t="str">
            <v/>
          </cell>
          <cell r="J965" t="str">
            <v/>
          </cell>
          <cell r="L965" t="str">
            <v/>
          </cell>
          <cell r="M965" t="str">
            <v/>
          </cell>
          <cell r="N965" t="str">
            <v/>
          </cell>
          <cell r="P965" t="str">
            <v/>
          </cell>
          <cell r="Q965" t="str">
            <v/>
          </cell>
          <cell r="R965" t="str">
            <v/>
          </cell>
          <cell r="S965" t="str">
            <v/>
          </cell>
          <cell r="U965" t="str">
            <v/>
          </cell>
          <cell r="V965" t="str">
            <v/>
          </cell>
          <cell r="W965" t="str">
            <v/>
          </cell>
          <cell r="X965" t="str">
            <v/>
          </cell>
          <cell r="AD965" t="str">
            <v/>
          </cell>
          <cell r="AE965" t="str">
            <v/>
          </cell>
          <cell r="AG965" t="str">
            <v/>
          </cell>
          <cell r="AH965" t="str">
            <v/>
          </cell>
          <cell r="AI965" t="str">
            <v/>
          </cell>
          <cell r="AJ965" t="str">
            <v/>
          </cell>
          <cell r="AL965" t="str">
            <v/>
          </cell>
          <cell r="AM965" t="str">
            <v/>
          </cell>
          <cell r="AP965" t="str">
            <v/>
          </cell>
          <cell r="AQ965" t="str">
            <v/>
          </cell>
          <cell r="AT965" t="str">
            <v/>
          </cell>
          <cell r="AV965" t="str">
            <v/>
          </cell>
          <cell r="AW965" t="str">
            <v/>
          </cell>
          <cell r="AX965" t="str">
            <v/>
          </cell>
          <cell r="AZ965" t="str">
            <v/>
          </cell>
          <cell r="BA965" t="str">
            <v/>
          </cell>
        </row>
        <row r="966">
          <cell r="C966" t="str">
            <v/>
          </cell>
          <cell r="D966" t="str">
            <v/>
          </cell>
          <cell r="E966" t="str">
            <v/>
          </cell>
          <cell r="F966" t="str">
            <v/>
          </cell>
          <cell r="G966" t="str">
            <v/>
          </cell>
          <cell r="H966" t="str">
            <v/>
          </cell>
          <cell r="I966" t="str">
            <v/>
          </cell>
          <cell r="J966" t="str">
            <v/>
          </cell>
          <cell r="L966" t="str">
            <v/>
          </cell>
          <cell r="M966" t="str">
            <v/>
          </cell>
          <cell r="N966" t="str">
            <v/>
          </cell>
          <cell r="P966" t="str">
            <v/>
          </cell>
          <cell r="Q966" t="str">
            <v/>
          </cell>
          <cell r="R966" t="str">
            <v/>
          </cell>
          <cell r="S966" t="str">
            <v/>
          </cell>
          <cell r="U966" t="str">
            <v/>
          </cell>
          <cell r="V966" t="str">
            <v/>
          </cell>
          <cell r="W966" t="str">
            <v/>
          </cell>
          <cell r="X966" t="str">
            <v/>
          </cell>
          <cell r="AD966" t="str">
            <v/>
          </cell>
          <cell r="AE966" t="str">
            <v/>
          </cell>
          <cell r="AG966" t="str">
            <v/>
          </cell>
          <cell r="AH966" t="str">
            <v/>
          </cell>
          <cell r="AI966" t="str">
            <v/>
          </cell>
          <cell r="AJ966" t="str">
            <v/>
          </cell>
          <cell r="AL966" t="str">
            <v/>
          </cell>
          <cell r="AM966" t="str">
            <v/>
          </cell>
          <cell r="AP966" t="str">
            <v/>
          </cell>
          <cell r="AQ966" t="str">
            <v/>
          </cell>
          <cell r="AT966" t="str">
            <v/>
          </cell>
          <cell r="AV966" t="str">
            <v/>
          </cell>
          <cell r="AW966" t="str">
            <v/>
          </cell>
          <cell r="AX966" t="str">
            <v/>
          </cell>
          <cell r="AZ966" t="str">
            <v/>
          </cell>
          <cell r="BA966" t="str">
            <v/>
          </cell>
        </row>
        <row r="967">
          <cell r="C967" t="str">
            <v/>
          </cell>
          <cell r="D967" t="str">
            <v/>
          </cell>
          <cell r="E967" t="str">
            <v/>
          </cell>
          <cell r="F967" t="str">
            <v/>
          </cell>
          <cell r="G967" t="str">
            <v/>
          </cell>
          <cell r="H967" t="str">
            <v/>
          </cell>
          <cell r="I967" t="str">
            <v/>
          </cell>
          <cell r="J967" t="str">
            <v/>
          </cell>
          <cell r="L967" t="str">
            <v/>
          </cell>
          <cell r="M967" t="str">
            <v/>
          </cell>
          <cell r="N967" t="str">
            <v/>
          </cell>
          <cell r="P967" t="str">
            <v/>
          </cell>
          <cell r="Q967" t="str">
            <v/>
          </cell>
          <cell r="R967" t="str">
            <v/>
          </cell>
          <cell r="S967" t="str">
            <v/>
          </cell>
          <cell r="U967" t="str">
            <v/>
          </cell>
          <cell r="V967" t="str">
            <v/>
          </cell>
          <cell r="W967" t="str">
            <v/>
          </cell>
          <cell r="X967" t="str">
            <v/>
          </cell>
          <cell r="AD967" t="str">
            <v/>
          </cell>
          <cell r="AE967" t="str">
            <v/>
          </cell>
          <cell r="AG967" t="str">
            <v/>
          </cell>
          <cell r="AH967" t="str">
            <v/>
          </cell>
          <cell r="AI967" t="str">
            <v/>
          </cell>
          <cell r="AJ967" t="str">
            <v/>
          </cell>
          <cell r="AL967" t="str">
            <v/>
          </cell>
          <cell r="AM967" t="str">
            <v/>
          </cell>
          <cell r="AP967" t="str">
            <v/>
          </cell>
          <cell r="AQ967" t="str">
            <v/>
          </cell>
          <cell r="AT967" t="str">
            <v/>
          </cell>
          <cell r="AV967" t="str">
            <v/>
          </cell>
          <cell r="AW967" t="str">
            <v/>
          </cell>
          <cell r="AX967" t="str">
            <v/>
          </cell>
          <cell r="AZ967" t="str">
            <v/>
          </cell>
          <cell r="BA967" t="str">
            <v/>
          </cell>
        </row>
        <row r="968">
          <cell r="C968" t="str">
            <v/>
          </cell>
          <cell r="D968" t="str">
            <v/>
          </cell>
          <cell r="E968" t="str">
            <v/>
          </cell>
          <cell r="F968" t="str">
            <v/>
          </cell>
          <cell r="G968" t="str">
            <v/>
          </cell>
          <cell r="H968" t="str">
            <v/>
          </cell>
          <cell r="I968" t="str">
            <v/>
          </cell>
          <cell r="J968" t="str">
            <v/>
          </cell>
          <cell r="L968" t="str">
            <v/>
          </cell>
          <cell r="M968" t="str">
            <v/>
          </cell>
          <cell r="N968" t="str">
            <v/>
          </cell>
          <cell r="P968" t="str">
            <v/>
          </cell>
          <cell r="Q968" t="str">
            <v/>
          </cell>
          <cell r="R968" t="str">
            <v/>
          </cell>
          <cell r="S968" t="str">
            <v/>
          </cell>
          <cell r="U968" t="str">
            <v/>
          </cell>
          <cell r="V968" t="str">
            <v/>
          </cell>
          <cell r="W968" t="str">
            <v/>
          </cell>
          <cell r="X968" t="str">
            <v/>
          </cell>
          <cell r="AD968" t="str">
            <v/>
          </cell>
          <cell r="AE968" t="str">
            <v/>
          </cell>
          <cell r="AG968" t="str">
            <v/>
          </cell>
          <cell r="AH968" t="str">
            <v/>
          </cell>
          <cell r="AI968" t="str">
            <v/>
          </cell>
          <cell r="AJ968" t="str">
            <v/>
          </cell>
          <cell r="AL968" t="str">
            <v/>
          </cell>
          <cell r="AM968" t="str">
            <v/>
          </cell>
          <cell r="AP968" t="str">
            <v/>
          </cell>
          <cell r="AQ968" t="str">
            <v/>
          </cell>
          <cell r="AT968" t="str">
            <v/>
          </cell>
          <cell r="AV968" t="str">
            <v/>
          </cell>
          <cell r="AW968" t="str">
            <v/>
          </cell>
          <cell r="AX968" t="str">
            <v/>
          </cell>
          <cell r="AZ968" t="str">
            <v/>
          </cell>
          <cell r="BA968" t="str">
            <v/>
          </cell>
        </row>
        <row r="969">
          <cell r="C969" t="str">
            <v/>
          </cell>
          <cell r="D969" t="str">
            <v/>
          </cell>
          <cell r="E969" t="str">
            <v/>
          </cell>
          <cell r="F969" t="str">
            <v/>
          </cell>
          <cell r="G969" t="str">
            <v/>
          </cell>
          <cell r="H969" t="str">
            <v/>
          </cell>
          <cell r="I969" t="str">
            <v/>
          </cell>
          <cell r="J969" t="str">
            <v/>
          </cell>
          <cell r="L969" t="str">
            <v/>
          </cell>
          <cell r="M969" t="str">
            <v/>
          </cell>
          <cell r="N969" t="str">
            <v/>
          </cell>
          <cell r="P969" t="str">
            <v/>
          </cell>
          <cell r="Q969" t="str">
            <v/>
          </cell>
          <cell r="R969" t="str">
            <v/>
          </cell>
          <cell r="S969" t="str">
            <v/>
          </cell>
          <cell r="U969" t="str">
            <v/>
          </cell>
          <cell r="V969" t="str">
            <v/>
          </cell>
          <cell r="W969" t="str">
            <v/>
          </cell>
          <cell r="X969" t="str">
            <v/>
          </cell>
          <cell r="AD969" t="str">
            <v/>
          </cell>
          <cell r="AE969" t="str">
            <v/>
          </cell>
          <cell r="AG969" t="str">
            <v/>
          </cell>
          <cell r="AH969" t="str">
            <v/>
          </cell>
          <cell r="AI969" t="str">
            <v/>
          </cell>
          <cell r="AJ969" t="str">
            <v/>
          </cell>
          <cell r="AL969" t="str">
            <v/>
          </cell>
          <cell r="AM969" t="str">
            <v/>
          </cell>
          <cell r="AP969" t="str">
            <v/>
          </cell>
          <cell r="AQ969" t="str">
            <v/>
          </cell>
          <cell r="AT969" t="str">
            <v/>
          </cell>
          <cell r="AV969" t="str">
            <v/>
          </cell>
          <cell r="AW969" t="str">
            <v/>
          </cell>
          <cell r="AX969" t="str">
            <v/>
          </cell>
          <cell r="AZ969" t="str">
            <v/>
          </cell>
          <cell r="BA969" t="str">
            <v/>
          </cell>
        </row>
        <row r="970">
          <cell r="C970" t="str">
            <v/>
          </cell>
          <cell r="D970" t="str">
            <v/>
          </cell>
          <cell r="E970" t="str">
            <v/>
          </cell>
          <cell r="F970" t="str">
            <v/>
          </cell>
          <cell r="G970" t="str">
            <v/>
          </cell>
          <cell r="H970" t="str">
            <v/>
          </cell>
          <cell r="I970" t="str">
            <v/>
          </cell>
          <cell r="J970" t="str">
            <v/>
          </cell>
          <cell r="L970" t="str">
            <v/>
          </cell>
          <cell r="M970" t="str">
            <v/>
          </cell>
          <cell r="N970" t="str">
            <v/>
          </cell>
          <cell r="P970" t="str">
            <v/>
          </cell>
          <cell r="Q970" t="str">
            <v/>
          </cell>
          <cell r="R970" t="str">
            <v/>
          </cell>
          <cell r="S970" t="str">
            <v/>
          </cell>
          <cell r="U970" t="str">
            <v/>
          </cell>
          <cell r="V970" t="str">
            <v/>
          </cell>
          <cell r="W970" t="str">
            <v/>
          </cell>
          <cell r="X970" t="str">
            <v/>
          </cell>
          <cell r="AD970" t="str">
            <v/>
          </cell>
          <cell r="AE970" t="str">
            <v/>
          </cell>
          <cell r="AG970" t="str">
            <v/>
          </cell>
          <cell r="AH970" t="str">
            <v/>
          </cell>
          <cell r="AI970" t="str">
            <v/>
          </cell>
          <cell r="AJ970" t="str">
            <v/>
          </cell>
          <cell r="AL970" t="str">
            <v/>
          </cell>
          <cell r="AM970" t="str">
            <v/>
          </cell>
          <cell r="AP970" t="str">
            <v/>
          </cell>
          <cell r="AQ970" t="str">
            <v/>
          </cell>
          <cell r="AT970" t="str">
            <v/>
          </cell>
          <cell r="AV970" t="str">
            <v/>
          </cell>
          <cell r="AW970" t="str">
            <v/>
          </cell>
          <cell r="AX970" t="str">
            <v/>
          </cell>
          <cell r="AZ970" t="str">
            <v/>
          </cell>
          <cell r="BA970" t="str">
            <v/>
          </cell>
        </row>
        <row r="971">
          <cell r="C971" t="str">
            <v/>
          </cell>
          <cell r="D971" t="str">
            <v/>
          </cell>
          <cell r="E971" t="str">
            <v/>
          </cell>
          <cell r="F971" t="str">
            <v/>
          </cell>
          <cell r="G971" t="str">
            <v/>
          </cell>
          <cell r="H971" t="str">
            <v/>
          </cell>
          <cell r="I971" t="str">
            <v/>
          </cell>
          <cell r="J971" t="str">
            <v/>
          </cell>
          <cell r="L971" t="str">
            <v/>
          </cell>
          <cell r="M971" t="str">
            <v/>
          </cell>
          <cell r="N971" t="str">
            <v/>
          </cell>
          <cell r="P971" t="str">
            <v/>
          </cell>
          <cell r="Q971" t="str">
            <v/>
          </cell>
          <cell r="R971" t="str">
            <v/>
          </cell>
          <cell r="S971" t="str">
            <v/>
          </cell>
          <cell r="U971" t="str">
            <v/>
          </cell>
          <cell r="V971" t="str">
            <v/>
          </cell>
          <cell r="W971" t="str">
            <v/>
          </cell>
          <cell r="X971" t="str">
            <v/>
          </cell>
          <cell r="AD971" t="str">
            <v/>
          </cell>
          <cell r="AE971" t="str">
            <v/>
          </cell>
          <cell r="AG971" t="str">
            <v/>
          </cell>
          <cell r="AH971" t="str">
            <v/>
          </cell>
          <cell r="AI971" t="str">
            <v/>
          </cell>
          <cell r="AJ971" t="str">
            <v/>
          </cell>
          <cell r="AL971" t="str">
            <v/>
          </cell>
          <cell r="AM971" t="str">
            <v/>
          </cell>
          <cell r="AP971" t="str">
            <v/>
          </cell>
          <cell r="AQ971" t="str">
            <v/>
          </cell>
          <cell r="AT971" t="str">
            <v/>
          </cell>
          <cell r="AV971" t="str">
            <v/>
          </cell>
          <cell r="AW971" t="str">
            <v/>
          </cell>
          <cell r="AX971" t="str">
            <v/>
          </cell>
          <cell r="AZ971" t="str">
            <v/>
          </cell>
          <cell r="BA971" t="str">
            <v/>
          </cell>
        </row>
        <row r="972">
          <cell r="C972" t="str">
            <v/>
          </cell>
          <cell r="D972" t="str">
            <v/>
          </cell>
          <cell r="E972" t="str">
            <v/>
          </cell>
          <cell r="F972" t="str">
            <v/>
          </cell>
          <cell r="G972" t="str">
            <v/>
          </cell>
          <cell r="H972" t="str">
            <v/>
          </cell>
          <cell r="I972" t="str">
            <v/>
          </cell>
          <cell r="J972" t="str">
            <v/>
          </cell>
          <cell r="L972" t="str">
            <v/>
          </cell>
          <cell r="M972" t="str">
            <v/>
          </cell>
          <cell r="N972" t="str">
            <v/>
          </cell>
          <cell r="P972" t="str">
            <v/>
          </cell>
          <cell r="Q972" t="str">
            <v/>
          </cell>
          <cell r="R972" t="str">
            <v/>
          </cell>
          <cell r="S972" t="str">
            <v/>
          </cell>
          <cell r="U972" t="str">
            <v/>
          </cell>
          <cell r="V972" t="str">
            <v/>
          </cell>
          <cell r="W972" t="str">
            <v/>
          </cell>
          <cell r="X972" t="str">
            <v/>
          </cell>
          <cell r="AD972" t="str">
            <v/>
          </cell>
          <cell r="AE972" t="str">
            <v/>
          </cell>
          <cell r="AG972" t="str">
            <v/>
          </cell>
          <cell r="AH972" t="str">
            <v/>
          </cell>
          <cell r="AI972" t="str">
            <v/>
          </cell>
          <cell r="AJ972" t="str">
            <v/>
          </cell>
          <cell r="AL972" t="str">
            <v/>
          </cell>
          <cell r="AM972" t="str">
            <v/>
          </cell>
          <cell r="AP972" t="str">
            <v/>
          </cell>
          <cell r="AQ972" t="str">
            <v/>
          </cell>
          <cell r="AT972" t="str">
            <v/>
          </cell>
          <cell r="AV972" t="str">
            <v/>
          </cell>
          <cell r="AW972" t="str">
            <v/>
          </cell>
          <cell r="AX972" t="str">
            <v/>
          </cell>
          <cell r="AZ972" t="str">
            <v/>
          </cell>
          <cell r="BA972" t="str">
            <v/>
          </cell>
        </row>
        <row r="973">
          <cell r="C973" t="str">
            <v/>
          </cell>
          <cell r="D973" t="str">
            <v/>
          </cell>
          <cell r="E973" t="str">
            <v/>
          </cell>
          <cell r="F973" t="str">
            <v/>
          </cell>
          <cell r="G973" t="str">
            <v/>
          </cell>
          <cell r="H973" t="str">
            <v/>
          </cell>
          <cell r="I973" t="str">
            <v/>
          </cell>
          <cell r="J973" t="str">
            <v/>
          </cell>
          <cell r="L973" t="str">
            <v/>
          </cell>
          <cell r="M973" t="str">
            <v/>
          </cell>
          <cell r="N973" t="str">
            <v/>
          </cell>
          <cell r="P973" t="str">
            <v/>
          </cell>
          <cell r="Q973" t="str">
            <v/>
          </cell>
          <cell r="R973" t="str">
            <v/>
          </cell>
          <cell r="S973" t="str">
            <v/>
          </cell>
          <cell r="U973" t="str">
            <v/>
          </cell>
          <cell r="V973" t="str">
            <v/>
          </cell>
          <cell r="W973" t="str">
            <v/>
          </cell>
          <cell r="X973" t="str">
            <v/>
          </cell>
          <cell r="AD973" t="str">
            <v/>
          </cell>
          <cell r="AE973" t="str">
            <v/>
          </cell>
          <cell r="AG973" t="str">
            <v/>
          </cell>
          <cell r="AH973" t="str">
            <v/>
          </cell>
          <cell r="AI973" t="str">
            <v/>
          </cell>
          <cell r="AJ973" t="str">
            <v/>
          </cell>
          <cell r="AL973" t="str">
            <v/>
          </cell>
          <cell r="AM973" t="str">
            <v/>
          </cell>
          <cell r="AP973" t="str">
            <v/>
          </cell>
          <cell r="AQ973" t="str">
            <v/>
          </cell>
          <cell r="AT973" t="str">
            <v/>
          </cell>
          <cell r="AV973" t="str">
            <v/>
          </cell>
          <cell r="AW973" t="str">
            <v/>
          </cell>
          <cell r="AX973" t="str">
            <v/>
          </cell>
          <cell r="AZ973" t="str">
            <v/>
          </cell>
          <cell r="BA973" t="str">
            <v/>
          </cell>
        </row>
        <row r="974">
          <cell r="C974" t="str">
            <v/>
          </cell>
          <cell r="D974" t="str">
            <v/>
          </cell>
          <cell r="E974" t="str">
            <v/>
          </cell>
          <cell r="F974" t="str">
            <v/>
          </cell>
          <cell r="G974" t="str">
            <v/>
          </cell>
          <cell r="H974" t="str">
            <v/>
          </cell>
          <cell r="I974" t="str">
            <v/>
          </cell>
          <cell r="J974" t="str">
            <v/>
          </cell>
          <cell r="L974" t="str">
            <v/>
          </cell>
          <cell r="M974" t="str">
            <v/>
          </cell>
          <cell r="N974" t="str">
            <v/>
          </cell>
          <cell r="P974" t="str">
            <v/>
          </cell>
          <cell r="Q974" t="str">
            <v/>
          </cell>
          <cell r="R974" t="str">
            <v/>
          </cell>
          <cell r="S974" t="str">
            <v/>
          </cell>
          <cell r="U974" t="str">
            <v/>
          </cell>
          <cell r="V974" t="str">
            <v/>
          </cell>
          <cell r="W974" t="str">
            <v/>
          </cell>
          <cell r="X974" t="str">
            <v/>
          </cell>
          <cell r="AD974" t="str">
            <v/>
          </cell>
          <cell r="AE974" t="str">
            <v/>
          </cell>
          <cell r="AG974" t="str">
            <v/>
          </cell>
          <cell r="AH974" t="str">
            <v/>
          </cell>
          <cell r="AI974" t="str">
            <v/>
          </cell>
          <cell r="AJ974" t="str">
            <v/>
          </cell>
          <cell r="AL974" t="str">
            <v/>
          </cell>
          <cell r="AM974" t="str">
            <v/>
          </cell>
          <cell r="AP974" t="str">
            <v/>
          </cell>
          <cell r="AQ974" t="str">
            <v/>
          </cell>
          <cell r="AT974" t="str">
            <v/>
          </cell>
          <cell r="AV974" t="str">
            <v/>
          </cell>
          <cell r="AW974" t="str">
            <v/>
          </cell>
          <cell r="AX974" t="str">
            <v/>
          </cell>
          <cell r="AZ974" t="str">
            <v/>
          </cell>
          <cell r="BA974" t="str">
            <v/>
          </cell>
        </row>
        <row r="975">
          <cell r="C975" t="str">
            <v/>
          </cell>
          <cell r="D975" t="str">
            <v/>
          </cell>
          <cell r="E975" t="str">
            <v/>
          </cell>
          <cell r="F975" t="str">
            <v/>
          </cell>
          <cell r="G975" t="str">
            <v/>
          </cell>
          <cell r="H975" t="str">
            <v/>
          </cell>
          <cell r="I975" t="str">
            <v/>
          </cell>
          <cell r="J975" t="str">
            <v/>
          </cell>
          <cell r="L975" t="str">
            <v/>
          </cell>
          <cell r="M975" t="str">
            <v/>
          </cell>
          <cell r="N975" t="str">
            <v/>
          </cell>
          <cell r="P975" t="str">
            <v/>
          </cell>
          <cell r="Q975" t="str">
            <v/>
          </cell>
          <cell r="R975" t="str">
            <v/>
          </cell>
          <cell r="S975" t="str">
            <v/>
          </cell>
          <cell r="U975" t="str">
            <v/>
          </cell>
          <cell r="V975" t="str">
            <v/>
          </cell>
          <cell r="W975" t="str">
            <v/>
          </cell>
          <cell r="X975" t="str">
            <v/>
          </cell>
          <cell r="AD975" t="str">
            <v/>
          </cell>
          <cell r="AE975" t="str">
            <v/>
          </cell>
          <cell r="AG975" t="str">
            <v/>
          </cell>
          <cell r="AH975" t="str">
            <v/>
          </cell>
          <cell r="AI975" t="str">
            <v/>
          </cell>
          <cell r="AJ975" t="str">
            <v/>
          </cell>
          <cell r="AL975" t="str">
            <v/>
          </cell>
          <cell r="AM975" t="str">
            <v/>
          </cell>
          <cell r="AP975" t="str">
            <v/>
          </cell>
          <cell r="AQ975" t="str">
            <v/>
          </cell>
          <cell r="AT975" t="str">
            <v/>
          </cell>
          <cell r="AV975" t="str">
            <v/>
          </cell>
          <cell r="AW975" t="str">
            <v/>
          </cell>
          <cell r="AX975" t="str">
            <v/>
          </cell>
          <cell r="AZ975" t="str">
            <v/>
          </cell>
          <cell r="BA975" t="str">
            <v/>
          </cell>
        </row>
        <row r="976">
          <cell r="C976" t="str">
            <v/>
          </cell>
          <cell r="D976" t="str">
            <v/>
          </cell>
          <cell r="E976" t="str">
            <v/>
          </cell>
          <cell r="F976" t="str">
            <v/>
          </cell>
          <cell r="G976" t="str">
            <v/>
          </cell>
          <cell r="H976" t="str">
            <v/>
          </cell>
          <cell r="I976" t="str">
            <v/>
          </cell>
          <cell r="J976" t="str">
            <v/>
          </cell>
          <cell r="L976" t="str">
            <v/>
          </cell>
          <cell r="M976" t="str">
            <v/>
          </cell>
          <cell r="N976" t="str">
            <v/>
          </cell>
          <cell r="P976" t="str">
            <v/>
          </cell>
          <cell r="Q976" t="str">
            <v/>
          </cell>
          <cell r="R976" t="str">
            <v/>
          </cell>
          <cell r="S976" t="str">
            <v/>
          </cell>
          <cell r="U976" t="str">
            <v/>
          </cell>
          <cell r="V976" t="str">
            <v/>
          </cell>
          <cell r="W976" t="str">
            <v/>
          </cell>
          <cell r="X976" t="str">
            <v/>
          </cell>
          <cell r="AD976" t="str">
            <v/>
          </cell>
          <cell r="AE976" t="str">
            <v/>
          </cell>
          <cell r="AG976" t="str">
            <v/>
          </cell>
          <cell r="AH976" t="str">
            <v/>
          </cell>
          <cell r="AI976" t="str">
            <v/>
          </cell>
          <cell r="AJ976" t="str">
            <v/>
          </cell>
          <cell r="AL976" t="str">
            <v/>
          </cell>
          <cell r="AM976" t="str">
            <v/>
          </cell>
          <cell r="AP976" t="str">
            <v/>
          </cell>
          <cell r="AQ976" t="str">
            <v/>
          </cell>
          <cell r="AT976" t="str">
            <v/>
          </cell>
          <cell r="AV976" t="str">
            <v/>
          </cell>
          <cell r="AW976" t="str">
            <v/>
          </cell>
          <cell r="AX976" t="str">
            <v/>
          </cell>
          <cell r="AZ976" t="str">
            <v/>
          </cell>
          <cell r="BA976" t="str">
            <v/>
          </cell>
        </row>
        <row r="977">
          <cell r="C977" t="str">
            <v/>
          </cell>
          <cell r="D977" t="str">
            <v/>
          </cell>
          <cell r="E977" t="str">
            <v/>
          </cell>
          <cell r="F977" t="str">
            <v/>
          </cell>
          <cell r="G977" t="str">
            <v/>
          </cell>
          <cell r="H977" t="str">
            <v/>
          </cell>
          <cell r="I977" t="str">
            <v/>
          </cell>
          <cell r="J977" t="str">
            <v/>
          </cell>
          <cell r="L977" t="str">
            <v/>
          </cell>
          <cell r="M977" t="str">
            <v/>
          </cell>
          <cell r="N977" t="str">
            <v/>
          </cell>
          <cell r="P977" t="str">
            <v/>
          </cell>
          <cell r="Q977" t="str">
            <v/>
          </cell>
          <cell r="R977" t="str">
            <v/>
          </cell>
          <cell r="S977" t="str">
            <v/>
          </cell>
          <cell r="U977" t="str">
            <v/>
          </cell>
          <cell r="V977" t="str">
            <v/>
          </cell>
          <cell r="W977" t="str">
            <v/>
          </cell>
          <cell r="X977" t="str">
            <v/>
          </cell>
          <cell r="AD977" t="str">
            <v/>
          </cell>
          <cell r="AE977" t="str">
            <v/>
          </cell>
          <cell r="AG977" t="str">
            <v/>
          </cell>
          <cell r="AH977" t="str">
            <v/>
          </cell>
          <cell r="AI977" t="str">
            <v/>
          </cell>
          <cell r="AJ977" t="str">
            <v/>
          </cell>
          <cell r="AL977" t="str">
            <v/>
          </cell>
          <cell r="AM977" t="str">
            <v/>
          </cell>
          <cell r="AP977" t="str">
            <v/>
          </cell>
          <cell r="AQ977" t="str">
            <v/>
          </cell>
          <cell r="AT977" t="str">
            <v/>
          </cell>
          <cell r="AV977" t="str">
            <v/>
          </cell>
          <cell r="AW977" t="str">
            <v/>
          </cell>
          <cell r="AX977" t="str">
            <v/>
          </cell>
          <cell r="AZ977" t="str">
            <v/>
          </cell>
          <cell r="BA977" t="str">
            <v/>
          </cell>
        </row>
        <row r="978">
          <cell r="C978" t="str">
            <v/>
          </cell>
          <cell r="D978" t="str">
            <v/>
          </cell>
          <cell r="E978" t="str">
            <v/>
          </cell>
          <cell r="F978" t="str">
            <v/>
          </cell>
          <cell r="G978" t="str">
            <v/>
          </cell>
          <cell r="H978" t="str">
            <v/>
          </cell>
          <cell r="I978" t="str">
            <v/>
          </cell>
          <cell r="J978" t="str">
            <v/>
          </cell>
          <cell r="L978" t="str">
            <v/>
          </cell>
          <cell r="M978" t="str">
            <v/>
          </cell>
          <cell r="N978" t="str">
            <v/>
          </cell>
          <cell r="P978" t="str">
            <v/>
          </cell>
          <cell r="Q978" t="str">
            <v/>
          </cell>
          <cell r="R978" t="str">
            <v/>
          </cell>
          <cell r="S978" t="str">
            <v/>
          </cell>
          <cell r="U978" t="str">
            <v/>
          </cell>
          <cell r="V978" t="str">
            <v/>
          </cell>
          <cell r="W978" t="str">
            <v/>
          </cell>
          <cell r="X978" t="str">
            <v/>
          </cell>
          <cell r="AD978" t="str">
            <v/>
          </cell>
          <cell r="AE978" t="str">
            <v/>
          </cell>
          <cell r="AG978" t="str">
            <v/>
          </cell>
          <cell r="AH978" t="str">
            <v/>
          </cell>
          <cell r="AI978" t="str">
            <v/>
          </cell>
          <cell r="AJ978" t="str">
            <v/>
          </cell>
          <cell r="AL978" t="str">
            <v/>
          </cell>
          <cell r="AM978" t="str">
            <v/>
          </cell>
          <cell r="AP978" t="str">
            <v/>
          </cell>
          <cell r="AQ978" t="str">
            <v/>
          </cell>
          <cell r="AT978" t="str">
            <v/>
          </cell>
          <cell r="AV978" t="str">
            <v/>
          </cell>
          <cell r="AW978" t="str">
            <v/>
          </cell>
          <cell r="AX978" t="str">
            <v/>
          </cell>
          <cell r="AZ978" t="str">
            <v/>
          </cell>
          <cell r="BA978" t="str">
            <v/>
          </cell>
        </row>
        <row r="979">
          <cell r="C979" t="str">
            <v/>
          </cell>
          <cell r="D979" t="str">
            <v/>
          </cell>
          <cell r="E979" t="str">
            <v/>
          </cell>
          <cell r="F979" t="str">
            <v/>
          </cell>
          <cell r="G979" t="str">
            <v/>
          </cell>
          <cell r="H979" t="str">
            <v/>
          </cell>
          <cell r="I979" t="str">
            <v/>
          </cell>
          <cell r="J979" t="str">
            <v/>
          </cell>
          <cell r="L979" t="str">
            <v/>
          </cell>
          <cell r="M979" t="str">
            <v/>
          </cell>
          <cell r="N979" t="str">
            <v/>
          </cell>
          <cell r="P979" t="str">
            <v/>
          </cell>
          <cell r="Q979" t="str">
            <v/>
          </cell>
          <cell r="R979" t="str">
            <v/>
          </cell>
          <cell r="S979" t="str">
            <v/>
          </cell>
          <cell r="U979" t="str">
            <v/>
          </cell>
          <cell r="V979" t="str">
            <v/>
          </cell>
          <cell r="W979" t="str">
            <v/>
          </cell>
          <cell r="X979" t="str">
            <v/>
          </cell>
          <cell r="AD979" t="str">
            <v/>
          </cell>
          <cell r="AE979" t="str">
            <v/>
          </cell>
          <cell r="AG979" t="str">
            <v/>
          </cell>
          <cell r="AH979" t="str">
            <v/>
          </cell>
          <cell r="AI979" t="str">
            <v/>
          </cell>
          <cell r="AJ979" t="str">
            <v/>
          </cell>
          <cell r="AL979" t="str">
            <v/>
          </cell>
          <cell r="AM979" t="str">
            <v/>
          </cell>
          <cell r="AP979" t="str">
            <v/>
          </cell>
          <cell r="AQ979" t="str">
            <v/>
          </cell>
          <cell r="AT979" t="str">
            <v/>
          </cell>
          <cell r="AV979" t="str">
            <v/>
          </cell>
          <cell r="AW979" t="str">
            <v/>
          </cell>
          <cell r="AX979" t="str">
            <v/>
          </cell>
          <cell r="AZ979" t="str">
            <v/>
          </cell>
          <cell r="BA979" t="str">
            <v/>
          </cell>
        </row>
        <row r="980">
          <cell r="C980" t="str">
            <v/>
          </cell>
          <cell r="D980" t="str">
            <v/>
          </cell>
          <cell r="E980" t="str">
            <v/>
          </cell>
          <cell r="F980" t="str">
            <v/>
          </cell>
          <cell r="G980" t="str">
            <v/>
          </cell>
          <cell r="H980" t="str">
            <v/>
          </cell>
          <cell r="I980" t="str">
            <v/>
          </cell>
          <cell r="J980" t="str">
            <v/>
          </cell>
          <cell r="L980" t="str">
            <v/>
          </cell>
          <cell r="M980" t="str">
            <v/>
          </cell>
          <cell r="N980" t="str">
            <v/>
          </cell>
          <cell r="P980" t="str">
            <v/>
          </cell>
          <cell r="Q980" t="str">
            <v/>
          </cell>
          <cell r="R980" t="str">
            <v/>
          </cell>
          <cell r="S980" t="str">
            <v/>
          </cell>
          <cell r="U980" t="str">
            <v/>
          </cell>
          <cell r="V980" t="str">
            <v/>
          </cell>
          <cell r="W980" t="str">
            <v/>
          </cell>
          <cell r="X980" t="str">
            <v/>
          </cell>
          <cell r="AD980" t="str">
            <v/>
          </cell>
          <cell r="AE980" t="str">
            <v/>
          </cell>
          <cell r="AG980" t="str">
            <v/>
          </cell>
          <cell r="AH980" t="str">
            <v/>
          </cell>
          <cell r="AI980" t="str">
            <v/>
          </cell>
          <cell r="AJ980" t="str">
            <v/>
          </cell>
          <cell r="AL980" t="str">
            <v/>
          </cell>
          <cell r="AM980" t="str">
            <v/>
          </cell>
          <cell r="AP980" t="str">
            <v/>
          </cell>
          <cell r="AQ980" t="str">
            <v/>
          </cell>
          <cell r="AT980" t="str">
            <v/>
          </cell>
          <cell r="AV980" t="str">
            <v/>
          </cell>
          <cell r="AW980" t="str">
            <v/>
          </cell>
          <cell r="AX980" t="str">
            <v/>
          </cell>
          <cell r="AZ980" t="str">
            <v/>
          </cell>
          <cell r="BA980" t="str">
            <v/>
          </cell>
        </row>
        <row r="981">
          <cell r="C981" t="str">
            <v/>
          </cell>
          <cell r="D981" t="str">
            <v/>
          </cell>
          <cell r="E981" t="str">
            <v/>
          </cell>
          <cell r="F981" t="str">
            <v/>
          </cell>
          <cell r="G981" t="str">
            <v/>
          </cell>
          <cell r="H981" t="str">
            <v/>
          </cell>
          <cell r="I981" t="str">
            <v/>
          </cell>
          <cell r="J981" t="str">
            <v/>
          </cell>
          <cell r="L981" t="str">
            <v/>
          </cell>
          <cell r="M981" t="str">
            <v/>
          </cell>
          <cell r="N981" t="str">
            <v/>
          </cell>
          <cell r="P981" t="str">
            <v/>
          </cell>
          <cell r="Q981" t="str">
            <v/>
          </cell>
          <cell r="R981" t="str">
            <v/>
          </cell>
          <cell r="S981" t="str">
            <v/>
          </cell>
          <cell r="U981" t="str">
            <v/>
          </cell>
          <cell r="V981" t="str">
            <v/>
          </cell>
          <cell r="W981" t="str">
            <v/>
          </cell>
          <cell r="X981" t="str">
            <v/>
          </cell>
          <cell r="AD981" t="str">
            <v/>
          </cell>
          <cell r="AE981" t="str">
            <v/>
          </cell>
          <cell r="AG981" t="str">
            <v/>
          </cell>
          <cell r="AH981" t="str">
            <v/>
          </cell>
          <cell r="AI981" t="str">
            <v/>
          </cell>
          <cell r="AJ981" t="str">
            <v/>
          </cell>
          <cell r="AL981" t="str">
            <v/>
          </cell>
          <cell r="AM981" t="str">
            <v/>
          </cell>
          <cell r="AP981" t="str">
            <v/>
          </cell>
          <cell r="AQ981" t="str">
            <v/>
          </cell>
          <cell r="AT981" t="str">
            <v/>
          </cell>
          <cell r="AV981" t="str">
            <v/>
          </cell>
          <cell r="AW981" t="str">
            <v/>
          </cell>
          <cell r="AX981" t="str">
            <v/>
          </cell>
          <cell r="AZ981" t="str">
            <v/>
          </cell>
          <cell r="BA981" t="str">
            <v/>
          </cell>
        </row>
        <row r="982">
          <cell r="C982" t="str">
            <v/>
          </cell>
          <cell r="D982" t="str">
            <v/>
          </cell>
          <cell r="E982" t="str">
            <v/>
          </cell>
          <cell r="F982" t="str">
            <v/>
          </cell>
          <cell r="G982" t="str">
            <v/>
          </cell>
          <cell r="H982" t="str">
            <v/>
          </cell>
          <cell r="I982" t="str">
            <v/>
          </cell>
          <cell r="J982" t="str">
            <v/>
          </cell>
          <cell r="L982" t="str">
            <v/>
          </cell>
          <cell r="M982" t="str">
            <v/>
          </cell>
          <cell r="N982" t="str">
            <v/>
          </cell>
          <cell r="P982" t="str">
            <v/>
          </cell>
          <cell r="Q982" t="str">
            <v/>
          </cell>
          <cell r="R982" t="str">
            <v/>
          </cell>
          <cell r="S982" t="str">
            <v/>
          </cell>
          <cell r="U982" t="str">
            <v/>
          </cell>
          <cell r="V982" t="str">
            <v/>
          </cell>
          <cell r="W982" t="str">
            <v/>
          </cell>
          <cell r="X982" t="str">
            <v/>
          </cell>
          <cell r="AD982" t="str">
            <v/>
          </cell>
          <cell r="AE982" t="str">
            <v/>
          </cell>
          <cell r="AG982" t="str">
            <v/>
          </cell>
          <cell r="AH982" t="str">
            <v/>
          </cell>
          <cell r="AI982" t="str">
            <v/>
          </cell>
          <cell r="AJ982" t="str">
            <v/>
          </cell>
          <cell r="AL982" t="str">
            <v/>
          </cell>
          <cell r="AM982" t="str">
            <v/>
          </cell>
          <cell r="AP982" t="str">
            <v/>
          </cell>
          <cell r="AQ982" t="str">
            <v/>
          </cell>
          <cell r="AT982" t="str">
            <v/>
          </cell>
          <cell r="AV982" t="str">
            <v/>
          </cell>
          <cell r="AW982" t="str">
            <v/>
          </cell>
          <cell r="AX982" t="str">
            <v/>
          </cell>
          <cell r="AZ982" t="str">
            <v/>
          </cell>
          <cell r="BA982" t="str">
            <v/>
          </cell>
        </row>
        <row r="983">
          <cell r="C983" t="str">
            <v/>
          </cell>
          <cell r="D983" t="str">
            <v/>
          </cell>
          <cell r="E983" t="str">
            <v/>
          </cell>
          <cell r="F983" t="str">
            <v/>
          </cell>
          <cell r="G983" t="str">
            <v/>
          </cell>
          <cell r="H983" t="str">
            <v/>
          </cell>
          <cell r="I983" t="str">
            <v/>
          </cell>
          <cell r="J983" t="str">
            <v/>
          </cell>
          <cell r="L983" t="str">
            <v/>
          </cell>
          <cell r="M983" t="str">
            <v/>
          </cell>
          <cell r="N983" t="str">
            <v/>
          </cell>
          <cell r="P983" t="str">
            <v/>
          </cell>
          <cell r="Q983" t="str">
            <v/>
          </cell>
          <cell r="R983" t="str">
            <v/>
          </cell>
          <cell r="S983" t="str">
            <v/>
          </cell>
          <cell r="U983" t="str">
            <v/>
          </cell>
          <cell r="V983" t="str">
            <v/>
          </cell>
          <cell r="W983" t="str">
            <v/>
          </cell>
          <cell r="X983" t="str">
            <v/>
          </cell>
          <cell r="AD983" t="str">
            <v/>
          </cell>
          <cell r="AE983" t="str">
            <v/>
          </cell>
          <cell r="AG983" t="str">
            <v/>
          </cell>
          <cell r="AH983" t="str">
            <v/>
          </cell>
          <cell r="AI983" t="str">
            <v/>
          </cell>
          <cell r="AJ983" t="str">
            <v/>
          </cell>
          <cell r="AL983" t="str">
            <v/>
          </cell>
          <cell r="AM983" t="str">
            <v/>
          </cell>
          <cell r="AP983" t="str">
            <v/>
          </cell>
          <cell r="AQ983" t="str">
            <v/>
          </cell>
          <cell r="AT983" t="str">
            <v/>
          </cell>
          <cell r="AV983" t="str">
            <v/>
          </cell>
          <cell r="AW983" t="str">
            <v/>
          </cell>
          <cell r="AX983" t="str">
            <v/>
          </cell>
          <cell r="AZ983" t="str">
            <v/>
          </cell>
          <cell r="BA983" t="str">
            <v/>
          </cell>
        </row>
        <row r="984">
          <cell r="C984" t="str">
            <v/>
          </cell>
          <cell r="D984" t="str">
            <v/>
          </cell>
          <cell r="E984" t="str">
            <v/>
          </cell>
          <cell r="F984" t="str">
            <v/>
          </cell>
          <cell r="G984" t="str">
            <v/>
          </cell>
          <cell r="H984" t="str">
            <v/>
          </cell>
          <cell r="I984" t="str">
            <v/>
          </cell>
          <cell r="J984" t="str">
            <v/>
          </cell>
          <cell r="L984" t="str">
            <v/>
          </cell>
          <cell r="M984" t="str">
            <v/>
          </cell>
          <cell r="N984" t="str">
            <v/>
          </cell>
          <cell r="P984" t="str">
            <v/>
          </cell>
          <cell r="Q984" t="str">
            <v/>
          </cell>
          <cell r="R984" t="str">
            <v/>
          </cell>
          <cell r="S984" t="str">
            <v/>
          </cell>
          <cell r="U984" t="str">
            <v/>
          </cell>
          <cell r="V984" t="str">
            <v/>
          </cell>
          <cell r="W984" t="str">
            <v/>
          </cell>
          <cell r="X984" t="str">
            <v/>
          </cell>
          <cell r="AD984" t="str">
            <v/>
          </cell>
          <cell r="AE984" t="str">
            <v/>
          </cell>
          <cell r="AG984" t="str">
            <v/>
          </cell>
          <cell r="AH984" t="str">
            <v/>
          </cell>
          <cell r="AI984" t="str">
            <v/>
          </cell>
          <cell r="AJ984" t="str">
            <v/>
          </cell>
          <cell r="AL984" t="str">
            <v/>
          </cell>
          <cell r="AM984" t="str">
            <v/>
          </cell>
          <cell r="AP984" t="str">
            <v/>
          </cell>
          <cell r="AQ984" t="str">
            <v/>
          </cell>
          <cell r="AT984" t="str">
            <v/>
          </cell>
          <cell r="AV984" t="str">
            <v/>
          </cell>
          <cell r="AW984" t="str">
            <v/>
          </cell>
          <cell r="AX984" t="str">
            <v/>
          </cell>
          <cell r="AZ984" t="str">
            <v/>
          </cell>
          <cell r="BA984" t="str">
            <v/>
          </cell>
        </row>
        <row r="985">
          <cell r="C985" t="str">
            <v/>
          </cell>
          <cell r="D985" t="str">
            <v/>
          </cell>
          <cell r="E985" t="str">
            <v/>
          </cell>
          <cell r="F985" t="str">
            <v/>
          </cell>
          <cell r="G985" t="str">
            <v/>
          </cell>
          <cell r="H985" t="str">
            <v/>
          </cell>
          <cell r="I985" t="str">
            <v/>
          </cell>
          <cell r="J985" t="str">
            <v/>
          </cell>
          <cell r="L985" t="str">
            <v/>
          </cell>
          <cell r="M985" t="str">
            <v/>
          </cell>
          <cell r="N985" t="str">
            <v/>
          </cell>
          <cell r="P985" t="str">
            <v/>
          </cell>
          <cell r="Q985" t="str">
            <v/>
          </cell>
          <cell r="R985" t="str">
            <v/>
          </cell>
          <cell r="S985" t="str">
            <v/>
          </cell>
          <cell r="U985" t="str">
            <v/>
          </cell>
          <cell r="V985" t="str">
            <v/>
          </cell>
          <cell r="W985" t="str">
            <v/>
          </cell>
          <cell r="X985" t="str">
            <v/>
          </cell>
          <cell r="AD985" t="str">
            <v/>
          </cell>
          <cell r="AE985" t="str">
            <v/>
          </cell>
          <cell r="AG985" t="str">
            <v/>
          </cell>
          <cell r="AH985" t="str">
            <v/>
          </cell>
          <cell r="AI985" t="str">
            <v/>
          </cell>
          <cell r="AJ985" t="str">
            <v/>
          </cell>
          <cell r="AL985" t="str">
            <v/>
          </cell>
          <cell r="AM985" t="str">
            <v/>
          </cell>
          <cell r="AP985" t="str">
            <v/>
          </cell>
          <cell r="AQ985" t="str">
            <v/>
          </cell>
          <cell r="AT985" t="str">
            <v/>
          </cell>
          <cell r="AV985" t="str">
            <v/>
          </cell>
          <cell r="AW985" t="str">
            <v/>
          </cell>
          <cell r="AX985" t="str">
            <v/>
          </cell>
          <cell r="AZ985" t="str">
            <v/>
          </cell>
          <cell r="BA985" t="str">
            <v/>
          </cell>
        </row>
        <row r="986">
          <cell r="C986" t="str">
            <v/>
          </cell>
          <cell r="D986" t="str">
            <v/>
          </cell>
          <cell r="E986" t="str">
            <v/>
          </cell>
          <cell r="F986" t="str">
            <v/>
          </cell>
          <cell r="G986" t="str">
            <v/>
          </cell>
          <cell r="H986" t="str">
            <v/>
          </cell>
          <cell r="I986" t="str">
            <v/>
          </cell>
          <cell r="J986" t="str">
            <v/>
          </cell>
          <cell r="L986" t="str">
            <v/>
          </cell>
          <cell r="M986" t="str">
            <v/>
          </cell>
          <cell r="N986" t="str">
            <v/>
          </cell>
          <cell r="P986" t="str">
            <v/>
          </cell>
          <cell r="Q986" t="str">
            <v/>
          </cell>
          <cell r="R986" t="str">
            <v/>
          </cell>
          <cell r="S986" t="str">
            <v/>
          </cell>
          <cell r="U986" t="str">
            <v/>
          </cell>
          <cell r="V986" t="str">
            <v/>
          </cell>
          <cell r="W986" t="str">
            <v/>
          </cell>
          <cell r="X986" t="str">
            <v/>
          </cell>
          <cell r="AD986" t="str">
            <v/>
          </cell>
          <cell r="AE986" t="str">
            <v/>
          </cell>
          <cell r="AG986" t="str">
            <v/>
          </cell>
          <cell r="AH986" t="str">
            <v/>
          </cell>
          <cell r="AI986" t="str">
            <v/>
          </cell>
          <cell r="AJ986" t="str">
            <v/>
          </cell>
          <cell r="AL986" t="str">
            <v/>
          </cell>
          <cell r="AM986" t="str">
            <v/>
          </cell>
          <cell r="AP986" t="str">
            <v/>
          </cell>
          <cell r="AQ986" t="str">
            <v/>
          </cell>
          <cell r="AT986" t="str">
            <v/>
          </cell>
          <cell r="AV986" t="str">
            <v/>
          </cell>
          <cell r="AW986" t="str">
            <v/>
          </cell>
          <cell r="AX986" t="str">
            <v/>
          </cell>
          <cell r="AZ986" t="str">
            <v/>
          </cell>
          <cell r="BA986" t="str">
            <v/>
          </cell>
        </row>
        <row r="987">
          <cell r="C987" t="str">
            <v/>
          </cell>
          <cell r="D987" t="str">
            <v/>
          </cell>
          <cell r="E987" t="str">
            <v/>
          </cell>
          <cell r="F987" t="str">
            <v/>
          </cell>
          <cell r="G987" t="str">
            <v/>
          </cell>
          <cell r="H987" t="str">
            <v/>
          </cell>
          <cell r="I987" t="str">
            <v/>
          </cell>
          <cell r="J987" t="str">
            <v/>
          </cell>
          <cell r="L987" t="str">
            <v/>
          </cell>
          <cell r="M987" t="str">
            <v/>
          </cell>
          <cell r="N987" t="str">
            <v/>
          </cell>
          <cell r="P987" t="str">
            <v/>
          </cell>
          <cell r="Q987" t="str">
            <v/>
          </cell>
          <cell r="R987" t="str">
            <v/>
          </cell>
          <cell r="S987" t="str">
            <v/>
          </cell>
          <cell r="U987" t="str">
            <v/>
          </cell>
          <cell r="V987" t="str">
            <v/>
          </cell>
          <cell r="W987" t="str">
            <v/>
          </cell>
          <cell r="X987" t="str">
            <v/>
          </cell>
          <cell r="AD987" t="str">
            <v/>
          </cell>
          <cell r="AE987" t="str">
            <v/>
          </cell>
          <cell r="AG987" t="str">
            <v/>
          </cell>
          <cell r="AH987" t="str">
            <v/>
          </cell>
          <cell r="AI987" t="str">
            <v/>
          </cell>
          <cell r="AJ987" t="str">
            <v/>
          </cell>
          <cell r="AL987" t="str">
            <v/>
          </cell>
          <cell r="AM987" t="str">
            <v/>
          </cell>
          <cell r="AP987" t="str">
            <v/>
          </cell>
          <cell r="AQ987" t="str">
            <v/>
          </cell>
          <cell r="AT987" t="str">
            <v/>
          </cell>
          <cell r="AV987" t="str">
            <v/>
          </cell>
          <cell r="AW987" t="str">
            <v/>
          </cell>
          <cell r="AX987" t="str">
            <v/>
          </cell>
          <cell r="AZ987" t="str">
            <v/>
          </cell>
          <cell r="BA987" t="str">
            <v/>
          </cell>
        </row>
        <row r="988">
          <cell r="C988" t="str">
            <v/>
          </cell>
          <cell r="D988" t="str">
            <v/>
          </cell>
          <cell r="E988" t="str">
            <v/>
          </cell>
          <cell r="F988" t="str">
            <v/>
          </cell>
          <cell r="G988" t="str">
            <v/>
          </cell>
          <cell r="H988" t="str">
            <v/>
          </cell>
          <cell r="I988" t="str">
            <v/>
          </cell>
          <cell r="J988" t="str">
            <v/>
          </cell>
          <cell r="L988" t="str">
            <v/>
          </cell>
          <cell r="M988" t="str">
            <v/>
          </cell>
          <cell r="N988" t="str">
            <v/>
          </cell>
          <cell r="P988" t="str">
            <v/>
          </cell>
          <cell r="Q988" t="str">
            <v/>
          </cell>
          <cell r="R988" t="str">
            <v/>
          </cell>
          <cell r="S988" t="str">
            <v/>
          </cell>
          <cell r="U988" t="str">
            <v/>
          </cell>
          <cell r="V988" t="str">
            <v/>
          </cell>
          <cell r="W988" t="str">
            <v/>
          </cell>
          <cell r="X988" t="str">
            <v/>
          </cell>
          <cell r="AD988" t="str">
            <v/>
          </cell>
          <cell r="AE988" t="str">
            <v/>
          </cell>
          <cell r="AG988" t="str">
            <v/>
          </cell>
          <cell r="AH988" t="str">
            <v/>
          </cell>
          <cell r="AI988" t="str">
            <v/>
          </cell>
          <cell r="AJ988" t="str">
            <v/>
          </cell>
          <cell r="AL988" t="str">
            <v/>
          </cell>
          <cell r="AM988" t="str">
            <v/>
          </cell>
          <cell r="AP988" t="str">
            <v/>
          </cell>
          <cell r="AQ988" t="str">
            <v/>
          </cell>
          <cell r="AT988" t="str">
            <v/>
          </cell>
          <cell r="AV988" t="str">
            <v/>
          </cell>
          <cell r="AW988" t="str">
            <v/>
          </cell>
          <cell r="AX988" t="str">
            <v/>
          </cell>
          <cell r="AZ988" t="str">
            <v/>
          </cell>
          <cell r="BA988" t="str">
            <v/>
          </cell>
        </row>
        <row r="989">
          <cell r="C989" t="str">
            <v/>
          </cell>
          <cell r="D989" t="str">
            <v/>
          </cell>
          <cell r="E989" t="str">
            <v/>
          </cell>
          <cell r="F989" t="str">
            <v/>
          </cell>
          <cell r="G989" t="str">
            <v/>
          </cell>
          <cell r="H989" t="str">
            <v/>
          </cell>
          <cell r="I989" t="str">
            <v/>
          </cell>
          <cell r="J989" t="str">
            <v/>
          </cell>
          <cell r="L989" t="str">
            <v/>
          </cell>
          <cell r="M989" t="str">
            <v/>
          </cell>
          <cell r="N989" t="str">
            <v/>
          </cell>
          <cell r="P989" t="str">
            <v/>
          </cell>
          <cell r="Q989" t="str">
            <v/>
          </cell>
          <cell r="R989" t="str">
            <v/>
          </cell>
          <cell r="S989" t="str">
            <v/>
          </cell>
          <cell r="U989" t="str">
            <v/>
          </cell>
          <cell r="V989" t="str">
            <v/>
          </cell>
          <cell r="W989" t="str">
            <v/>
          </cell>
          <cell r="X989" t="str">
            <v/>
          </cell>
          <cell r="AD989" t="str">
            <v/>
          </cell>
          <cell r="AE989" t="str">
            <v/>
          </cell>
          <cell r="AG989" t="str">
            <v/>
          </cell>
          <cell r="AH989" t="str">
            <v/>
          </cell>
          <cell r="AI989" t="str">
            <v/>
          </cell>
          <cell r="AJ989" t="str">
            <v/>
          </cell>
          <cell r="AL989" t="str">
            <v/>
          </cell>
          <cell r="AM989" t="str">
            <v/>
          </cell>
          <cell r="AP989" t="str">
            <v/>
          </cell>
          <cell r="AQ989" t="str">
            <v/>
          </cell>
          <cell r="AT989" t="str">
            <v/>
          </cell>
          <cell r="AV989" t="str">
            <v/>
          </cell>
          <cell r="AW989" t="str">
            <v/>
          </cell>
          <cell r="AX989" t="str">
            <v/>
          </cell>
          <cell r="AZ989" t="str">
            <v/>
          </cell>
          <cell r="BA989" t="str">
            <v/>
          </cell>
        </row>
        <row r="990">
          <cell r="C990" t="str">
            <v/>
          </cell>
          <cell r="D990" t="str">
            <v/>
          </cell>
          <cell r="E990" t="str">
            <v/>
          </cell>
          <cell r="F990" t="str">
            <v/>
          </cell>
          <cell r="G990" t="str">
            <v/>
          </cell>
          <cell r="H990" t="str">
            <v/>
          </cell>
          <cell r="I990" t="str">
            <v/>
          </cell>
          <cell r="J990" t="str">
            <v/>
          </cell>
          <cell r="L990" t="str">
            <v/>
          </cell>
          <cell r="M990" t="str">
            <v/>
          </cell>
          <cell r="N990" t="str">
            <v/>
          </cell>
          <cell r="P990" t="str">
            <v/>
          </cell>
          <cell r="Q990" t="str">
            <v/>
          </cell>
          <cell r="R990" t="str">
            <v/>
          </cell>
          <cell r="S990" t="str">
            <v/>
          </cell>
          <cell r="U990" t="str">
            <v/>
          </cell>
          <cell r="V990" t="str">
            <v/>
          </cell>
          <cell r="W990" t="str">
            <v/>
          </cell>
          <cell r="X990" t="str">
            <v/>
          </cell>
          <cell r="AD990" t="str">
            <v/>
          </cell>
          <cell r="AE990" t="str">
            <v/>
          </cell>
          <cell r="AG990" t="str">
            <v/>
          </cell>
          <cell r="AH990" t="str">
            <v/>
          </cell>
          <cell r="AI990" t="str">
            <v/>
          </cell>
          <cell r="AJ990" t="str">
            <v/>
          </cell>
          <cell r="AL990" t="str">
            <v/>
          </cell>
          <cell r="AM990" t="str">
            <v/>
          </cell>
          <cell r="AP990" t="str">
            <v/>
          </cell>
          <cell r="AQ990" t="str">
            <v/>
          </cell>
          <cell r="AT990" t="str">
            <v/>
          </cell>
          <cell r="AV990" t="str">
            <v/>
          </cell>
          <cell r="AW990" t="str">
            <v/>
          </cell>
          <cell r="AX990" t="str">
            <v/>
          </cell>
          <cell r="AZ990" t="str">
            <v/>
          </cell>
          <cell r="BA990" t="str">
            <v/>
          </cell>
        </row>
        <row r="991">
          <cell r="C991" t="str">
            <v/>
          </cell>
          <cell r="D991" t="str">
            <v/>
          </cell>
          <cell r="E991" t="str">
            <v/>
          </cell>
          <cell r="F991" t="str">
            <v/>
          </cell>
          <cell r="G991" t="str">
            <v/>
          </cell>
          <cell r="H991" t="str">
            <v/>
          </cell>
          <cell r="I991" t="str">
            <v/>
          </cell>
          <cell r="J991" t="str">
            <v/>
          </cell>
          <cell r="L991" t="str">
            <v/>
          </cell>
          <cell r="M991" t="str">
            <v/>
          </cell>
          <cell r="N991" t="str">
            <v/>
          </cell>
          <cell r="P991" t="str">
            <v/>
          </cell>
          <cell r="Q991" t="str">
            <v/>
          </cell>
          <cell r="R991" t="str">
            <v/>
          </cell>
          <cell r="S991" t="str">
            <v/>
          </cell>
          <cell r="U991" t="str">
            <v/>
          </cell>
          <cell r="V991" t="str">
            <v/>
          </cell>
          <cell r="W991" t="str">
            <v/>
          </cell>
          <cell r="X991" t="str">
            <v/>
          </cell>
          <cell r="AD991" t="str">
            <v/>
          </cell>
          <cell r="AE991" t="str">
            <v/>
          </cell>
          <cell r="AG991" t="str">
            <v/>
          </cell>
          <cell r="AH991" t="str">
            <v/>
          </cell>
          <cell r="AI991" t="str">
            <v/>
          </cell>
          <cell r="AJ991" t="str">
            <v/>
          </cell>
          <cell r="AL991" t="str">
            <v/>
          </cell>
          <cell r="AM991" t="str">
            <v/>
          </cell>
          <cell r="AP991" t="str">
            <v/>
          </cell>
          <cell r="AQ991" t="str">
            <v/>
          </cell>
          <cell r="AT991" t="str">
            <v/>
          </cell>
          <cell r="AV991" t="str">
            <v/>
          </cell>
          <cell r="AW991" t="str">
            <v/>
          </cell>
          <cell r="AX991" t="str">
            <v/>
          </cell>
          <cell r="AZ991" t="str">
            <v/>
          </cell>
          <cell r="BA991" t="str">
            <v/>
          </cell>
        </row>
        <row r="992">
          <cell r="C992" t="str">
            <v/>
          </cell>
          <cell r="D992" t="str">
            <v/>
          </cell>
          <cell r="E992" t="str">
            <v/>
          </cell>
          <cell r="F992" t="str">
            <v/>
          </cell>
          <cell r="G992" t="str">
            <v/>
          </cell>
          <cell r="H992" t="str">
            <v/>
          </cell>
          <cell r="I992" t="str">
            <v/>
          </cell>
          <cell r="J992" t="str">
            <v/>
          </cell>
          <cell r="L992" t="str">
            <v/>
          </cell>
          <cell r="M992" t="str">
            <v/>
          </cell>
          <cell r="N992" t="str">
            <v/>
          </cell>
          <cell r="P992" t="str">
            <v/>
          </cell>
          <cell r="Q992" t="str">
            <v/>
          </cell>
          <cell r="R992" t="str">
            <v/>
          </cell>
          <cell r="S992" t="str">
            <v/>
          </cell>
          <cell r="U992" t="str">
            <v/>
          </cell>
          <cell r="V992" t="str">
            <v/>
          </cell>
          <cell r="W992" t="str">
            <v/>
          </cell>
          <cell r="X992" t="str">
            <v/>
          </cell>
          <cell r="AD992" t="str">
            <v/>
          </cell>
          <cell r="AE992" t="str">
            <v/>
          </cell>
          <cell r="AG992" t="str">
            <v/>
          </cell>
          <cell r="AH992" t="str">
            <v/>
          </cell>
          <cell r="AI992" t="str">
            <v/>
          </cell>
          <cell r="AJ992" t="str">
            <v/>
          </cell>
          <cell r="AL992" t="str">
            <v/>
          </cell>
          <cell r="AM992" t="str">
            <v/>
          </cell>
          <cell r="AP992" t="str">
            <v/>
          </cell>
          <cell r="AQ992" t="str">
            <v/>
          </cell>
          <cell r="AT992" t="str">
            <v/>
          </cell>
          <cell r="AV992" t="str">
            <v/>
          </cell>
          <cell r="AW992" t="str">
            <v/>
          </cell>
          <cell r="AX992" t="str">
            <v/>
          </cell>
          <cell r="AZ992" t="str">
            <v/>
          </cell>
          <cell r="BA992" t="str">
            <v/>
          </cell>
        </row>
        <row r="993">
          <cell r="C993" t="str">
            <v/>
          </cell>
          <cell r="D993" t="str">
            <v/>
          </cell>
          <cell r="E993" t="str">
            <v/>
          </cell>
          <cell r="F993" t="str">
            <v/>
          </cell>
          <cell r="G993" t="str">
            <v/>
          </cell>
          <cell r="H993" t="str">
            <v/>
          </cell>
          <cell r="I993" t="str">
            <v/>
          </cell>
          <cell r="J993" t="str">
            <v/>
          </cell>
          <cell r="L993" t="str">
            <v/>
          </cell>
          <cell r="M993" t="str">
            <v/>
          </cell>
          <cell r="N993" t="str">
            <v/>
          </cell>
          <cell r="P993" t="str">
            <v/>
          </cell>
          <cell r="Q993" t="str">
            <v/>
          </cell>
          <cell r="R993" t="str">
            <v/>
          </cell>
          <cell r="S993" t="str">
            <v/>
          </cell>
          <cell r="U993" t="str">
            <v/>
          </cell>
          <cell r="V993" t="str">
            <v/>
          </cell>
          <cell r="W993" t="str">
            <v/>
          </cell>
          <cell r="X993" t="str">
            <v/>
          </cell>
          <cell r="AD993" t="str">
            <v/>
          </cell>
          <cell r="AE993" t="str">
            <v/>
          </cell>
          <cell r="AG993" t="str">
            <v/>
          </cell>
          <cell r="AH993" t="str">
            <v/>
          </cell>
          <cell r="AI993" t="str">
            <v/>
          </cell>
          <cell r="AJ993" t="str">
            <v/>
          </cell>
          <cell r="AL993" t="str">
            <v/>
          </cell>
          <cell r="AM993" t="str">
            <v/>
          </cell>
          <cell r="AP993" t="str">
            <v/>
          </cell>
          <cell r="AQ993" t="str">
            <v/>
          </cell>
          <cell r="AT993" t="str">
            <v/>
          </cell>
          <cell r="AV993" t="str">
            <v/>
          </cell>
          <cell r="AW993" t="str">
            <v/>
          </cell>
          <cell r="AX993" t="str">
            <v/>
          </cell>
          <cell r="AZ993" t="str">
            <v/>
          </cell>
          <cell r="BA993" t="str">
            <v/>
          </cell>
        </row>
        <row r="994">
          <cell r="C994" t="str">
            <v/>
          </cell>
          <cell r="D994" t="str">
            <v/>
          </cell>
          <cell r="E994" t="str">
            <v/>
          </cell>
          <cell r="F994" t="str">
            <v/>
          </cell>
          <cell r="G994" t="str">
            <v/>
          </cell>
          <cell r="H994" t="str">
            <v/>
          </cell>
          <cell r="I994" t="str">
            <v/>
          </cell>
          <cell r="J994" t="str">
            <v/>
          </cell>
          <cell r="L994" t="str">
            <v/>
          </cell>
          <cell r="M994" t="str">
            <v/>
          </cell>
          <cell r="N994" t="str">
            <v/>
          </cell>
          <cell r="P994" t="str">
            <v/>
          </cell>
          <cell r="Q994" t="str">
            <v/>
          </cell>
          <cell r="R994" t="str">
            <v/>
          </cell>
          <cell r="S994" t="str">
            <v/>
          </cell>
          <cell r="U994" t="str">
            <v/>
          </cell>
          <cell r="V994" t="str">
            <v/>
          </cell>
          <cell r="W994" t="str">
            <v/>
          </cell>
          <cell r="X994" t="str">
            <v/>
          </cell>
          <cell r="AD994" t="str">
            <v/>
          </cell>
          <cell r="AE994" t="str">
            <v/>
          </cell>
          <cell r="AG994" t="str">
            <v/>
          </cell>
          <cell r="AH994" t="str">
            <v/>
          </cell>
          <cell r="AI994" t="str">
            <v/>
          </cell>
          <cell r="AJ994" t="str">
            <v/>
          </cell>
          <cell r="AL994" t="str">
            <v/>
          </cell>
          <cell r="AM994" t="str">
            <v/>
          </cell>
          <cell r="AP994" t="str">
            <v/>
          </cell>
          <cell r="AQ994" t="str">
            <v/>
          </cell>
          <cell r="AT994" t="str">
            <v/>
          </cell>
          <cell r="AV994" t="str">
            <v/>
          </cell>
          <cell r="AW994" t="str">
            <v/>
          </cell>
          <cell r="AX994" t="str">
            <v/>
          </cell>
          <cell r="AZ994" t="str">
            <v/>
          </cell>
          <cell r="BA994" t="str">
            <v/>
          </cell>
        </row>
        <row r="995">
          <cell r="C995" t="str">
            <v/>
          </cell>
          <cell r="D995" t="str">
            <v/>
          </cell>
          <cell r="E995" t="str">
            <v/>
          </cell>
          <cell r="F995" t="str">
            <v/>
          </cell>
          <cell r="G995" t="str">
            <v/>
          </cell>
          <cell r="H995" t="str">
            <v/>
          </cell>
          <cell r="I995" t="str">
            <v/>
          </cell>
          <cell r="J995" t="str">
            <v/>
          </cell>
          <cell r="L995" t="str">
            <v/>
          </cell>
          <cell r="M995" t="str">
            <v/>
          </cell>
          <cell r="N995" t="str">
            <v/>
          </cell>
          <cell r="P995" t="str">
            <v/>
          </cell>
          <cell r="Q995" t="str">
            <v/>
          </cell>
          <cell r="R995" t="str">
            <v/>
          </cell>
          <cell r="S995" t="str">
            <v/>
          </cell>
          <cell r="U995" t="str">
            <v/>
          </cell>
          <cell r="V995" t="str">
            <v/>
          </cell>
          <cell r="W995" t="str">
            <v/>
          </cell>
          <cell r="X995" t="str">
            <v/>
          </cell>
          <cell r="AD995" t="str">
            <v/>
          </cell>
          <cell r="AE995" t="str">
            <v/>
          </cell>
          <cell r="AG995" t="str">
            <v/>
          </cell>
          <cell r="AH995" t="str">
            <v/>
          </cell>
          <cell r="AI995" t="str">
            <v/>
          </cell>
          <cell r="AJ995" t="str">
            <v/>
          </cell>
          <cell r="AL995" t="str">
            <v/>
          </cell>
          <cell r="AM995" t="str">
            <v/>
          </cell>
          <cell r="AP995" t="str">
            <v/>
          </cell>
          <cell r="AQ995" t="str">
            <v/>
          </cell>
          <cell r="AT995" t="str">
            <v/>
          </cell>
          <cell r="AV995" t="str">
            <v/>
          </cell>
          <cell r="AW995" t="str">
            <v/>
          </cell>
          <cell r="AX995" t="str">
            <v/>
          </cell>
          <cell r="AZ995" t="str">
            <v/>
          </cell>
          <cell r="BA995" t="str">
            <v/>
          </cell>
        </row>
        <row r="996">
          <cell r="C996" t="str">
            <v/>
          </cell>
          <cell r="D996" t="str">
            <v/>
          </cell>
          <cell r="E996" t="str">
            <v/>
          </cell>
          <cell r="F996" t="str">
            <v/>
          </cell>
          <cell r="G996" t="str">
            <v/>
          </cell>
          <cell r="H996" t="str">
            <v/>
          </cell>
          <cell r="I996" t="str">
            <v/>
          </cell>
          <cell r="J996" t="str">
            <v/>
          </cell>
          <cell r="L996" t="str">
            <v/>
          </cell>
          <cell r="M996" t="str">
            <v/>
          </cell>
          <cell r="N996" t="str">
            <v/>
          </cell>
          <cell r="P996" t="str">
            <v/>
          </cell>
          <cell r="Q996" t="str">
            <v/>
          </cell>
          <cell r="R996" t="str">
            <v/>
          </cell>
          <cell r="S996" t="str">
            <v/>
          </cell>
          <cell r="U996" t="str">
            <v/>
          </cell>
          <cell r="V996" t="str">
            <v/>
          </cell>
          <cell r="W996" t="str">
            <v/>
          </cell>
          <cell r="X996" t="str">
            <v/>
          </cell>
          <cell r="AD996" t="str">
            <v/>
          </cell>
          <cell r="AE996" t="str">
            <v/>
          </cell>
          <cell r="AG996" t="str">
            <v/>
          </cell>
          <cell r="AH996" t="str">
            <v/>
          </cell>
          <cell r="AI996" t="str">
            <v/>
          </cell>
          <cell r="AJ996" t="str">
            <v/>
          </cell>
          <cell r="AL996" t="str">
            <v/>
          </cell>
          <cell r="AM996" t="str">
            <v/>
          </cell>
          <cell r="AP996" t="str">
            <v/>
          </cell>
          <cell r="AQ996" t="str">
            <v/>
          </cell>
          <cell r="AT996" t="str">
            <v/>
          </cell>
          <cell r="AV996" t="str">
            <v/>
          </cell>
          <cell r="AW996" t="str">
            <v/>
          </cell>
          <cell r="AX996" t="str">
            <v/>
          </cell>
          <cell r="AZ996" t="str">
            <v/>
          </cell>
          <cell r="BA996" t="str">
            <v/>
          </cell>
        </row>
        <row r="997">
          <cell r="C997" t="str">
            <v/>
          </cell>
          <cell r="D997" t="str">
            <v/>
          </cell>
          <cell r="E997" t="str">
            <v/>
          </cell>
          <cell r="F997" t="str">
            <v/>
          </cell>
          <cell r="G997" t="str">
            <v/>
          </cell>
          <cell r="H997" t="str">
            <v/>
          </cell>
          <cell r="I997" t="str">
            <v/>
          </cell>
          <cell r="J997" t="str">
            <v/>
          </cell>
          <cell r="L997" t="str">
            <v/>
          </cell>
          <cell r="M997" t="str">
            <v/>
          </cell>
          <cell r="N997" t="str">
            <v/>
          </cell>
          <cell r="P997" t="str">
            <v/>
          </cell>
          <cell r="Q997" t="str">
            <v/>
          </cell>
          <cell r="R997" t="str">
            <v/>
          </cell>
          <cell r="S997" t="str">
            <v/>
          </cell>
          <cell r="U997" t="str">
            <v/>
          </cell>
          <cell r="V997" t="str">
            <v/>
          </cell>
          <cell r="W997" t="str">
            <v/>
          </cell>
          <cell r="X997" t="str">
            <v/>
          </cell>
          <cell r="AD997" t="str">
            <v/>
          </cell>
          <cell r="AE997" t="str">
            <v/>
          </cell>
          <cell r="AG997" t="str">
            <v/>
          </cell>
          <cell r="AH997" t="str">
            <v/>
          </cell>
          <cell r="AI997" t="str">
            <v/>
          </cell>
          <cell r="AJ997" t="str">
            <v/>
          </cell>
          <cell r="AL997" t="str">
            <v/>
          </cell>
          <cell r="AM997" t="str">
            <v/>
          </cell>
          <cell r="AP997" t="str">
            <v/>
          </cell>
          <cell r="AQ997" t="str">
            <v/>
          </cell>
          <cell r="AT997" t="str">
            <v/>
          </cell>
          <cell r="AV997" t="str">
            <v/>
          </cell>
          <cell r="AW997" t="str">
            <v/>
          </cell>
          <cell r="AX997" t="str">
            <v/>
          </cell>
          <cell r="AZ997" t="str">
            <v/>
          </cell>
          <cell r="BA997" t="str">
            <v/>
          </cell>
        </row>
        <row r="998">
          <cell r="C998" t="str">
            <v/>
          </cell>
          <cell r="D998" t="str">
            <v/>
          </cell>
          <cell r="E998" t="str">
            <v/>
          </cell>
          <cell r="F998" t="str">
            <v/>
          </cell>
          <cell r="G998" t="str">
            <v/>
          </cell>
          <cell r="H998" t="str">
            <v/>
          </cell>
          <cell r="I998" t="str">
            <v/>
          </cell>
          <cell r="J998" t="str">
            <v/>
          </cell>
          <cell r="L998" t="str">
            <v/>
          </cell>
          <cell r="M998" t="str">
            <v/>
          </cell>
          <cell r="N998" t="str">
            <v/>
          </cell>
          <cell r="P998" t="str">
            <v/>
          </cell>
          <cell r="Q998" t="str">
            <v/>
          </cell>
          <cell r="R998" t="str">
            <v/>
          </cell>
          <cell r="S998" t="str">
            <v/>
          </cell>
          <cell r="U998" t="str">
            <v/>
          </cell>
          <cell r="V998" t="str">
            <v/>
          </cell>
          <cell r="W998" t="str">
            <v/>
          </cell>
          <cell r="X998" t="str">
            <v/>
          </cell>
          <cell r="AD998" t="str">
            <v/>
          </cell>
          <cell r="AE998" t="str">
            <v/>
          </cell>
          <cell r="AG998" t="str">
            <v/>
          </cell>
          <cell r="AH998" t="str">
            <v/>
          </cell>
          <cell r="AI998" t="str">
            <v/>
          </cell>
          <cell r="AJ998" t="str">
            <v/>
          </cell>
          <cell r="AL998" t="str">
            <v/>
          </cell>
          <cell r="AM998" t="str">
            <v/>
          </cell>
          <cell r="AP998" t="str">
            <v/>
          </cell>
          <cell r="AQ998" t="str">
            <v/>
          </cell>
          <cell r="AT998" t="str">
            <v/>
          </cell>
          <cell r="AV998" t="str">
            <v/>
          </cell>
          <cell r="AW998" t="str">
            <v/>
          </cell>
          <cell r="AX998" t="str">
            <v/>
          </cell>
          <cell r="AZ998" t="str">
            <v/>
          </cell>
          <cell r="BA998" t="str">
            <v/>
          </cell>
        </row>
        <row r="999">
          <cell r="C999" t="str">
            <v/>
          </cell>
          <cell r="D999" t="str">
            <v/>
          </cell>
          <cell r="E999" t="str">
            <v/>
          </cell>
          <cell r="F999" t="str">
            <v/>
          </cell>
          <cell r="G999" t="str">
            <v/>
          </cell>
          <cell r="H999" t="str">
            <v/>
          </cell>
          <cell r="I999" t="str">
            <v/>
          </cell>
          <cell r="J999" t="str">
            <v/>
          </cell>
          <cell r="L999" t="str">
            <v/>
          </cell>
          <cell r="M999" t="str">
            <v/>
          </cell>
          <cell r="N999" t="str">
            <v/>
          </cell>
          <cell r="P999" t="str">
            <v/>
          </cell>
          <cell r="Q999" t="str">
            <v/>
          </cell>
          <cell r="R999" t="str">
            <v/>
          </cell>
          <cell r="S999" t="str">
            <v/>
          </cell>
          <cell r="U999" t="str">
            <v/>
          </cell>
          <cell r="V999" t="str">
            <v/>
          </cell>
          <cell r="W999" t="str">
            <v/>
          </cell>
          <cell r="X999" t="str">
            <v/>
          </cell>
          <cell r="AD999" t="str">
            <v/>
          </cell>
          <cell r="AE999" t="str">
            <v/>
          </cell>
          <cell r="AG999" t="str">
            <v/>
          </cell>
          <cell r="AH999" t="str">
            <v/>
          </cell>
          <cell r="AI999" t="str">
            <v/>
          </cell>
          <cell r="AJ999" t="str">
            <v/>
          </cell>
          <cell r="AL999" t="str">
            <v/>
          </cell>
          <cell r="AM999" t="str">
            <v/>
          </cell>
          <cell r="AP999" t="str">
            <v/>
          </cell>
          <cell r="AQ999" t="str">
            <v/>
          </cell>
          <cell r="AT999" t="str">
            <v/>
          </cell>
          <cell r="AV999" t="str">
            <v/>
          </cell>
          <cell r="AW999" t="str">
            <v/>
          </cell>
          <cell r="AX999" t="str">
            <v/>
          </cell>
          <cell r="AZ999" t="str">
            <v/>
          </cell>
          <cell r="BA999" t="str">
            <v/>
          </cell>
        </row>
        <row r="1000">
          <cell r="C1000" t="str">
            <v/>
          </cell>
          <cell r="D1000" t="str">
            <v/>
          </cell>
          <cell r="E1000" t="str">
            <v/>
          </cell>
          <cell r="F1000" t="str">
            <v/>
          </cell>
          <cell r="G1000" t="str">
            <v/>
          </cell>
          <cell r="H1000" t="str">
            <v/>
          </cell>
          <cell r="I1000" t="str">
            <v/>
          </cell>
          <cell r="J1000" t="str">
            <v/>
          </cell>
          <cell r="L1000" t="str">
            <v/>
          </cell>
          <cell r="M1000" t="str">
            <v/>
          </cell>
          <cell r="N1000" t="str">
            <v/>
          </cell>
          <cell r="P1000" t="str">
            <v/>
          </cell>
          <cell r="Q1000" t="str">
            <v/>
          </cell>
          <cell r="R1000" t="str">
            <v/>
          </cell>
          <cell r="S1000" t="str">
            <v/>
          </cell>
          <cell r="U1000" t="str">
            <v/>
          </cell>
          <cell r="V1000" t="str">
            <v/>
          </cell>
          <cell r="W1000" t="str">
            <v/>
          </cell>
          <cell r="X1000" t="str">
            <v/>
          </cell>
          <cell r="AD1000" t="str">
            <v/>
          </cell>
          <cell r="AE1000" t="str">
            <v/>
          </cell>
          <cell r="AG1000" t="str">
            <v/>
          </cell>
          <cell r="AH1000" t="str">
            <v/>
          </cell>
          <cell r="AI1000" t="str">
            <v/>
          </cell>
          <cell r="AJ1000" t="str">
            <v/>
          </cell>
          <cell r="AL1000" t="str">
            <v/>
          </cell>
          <cell r="AM1000" t="str">
            <v/>
          </cell>
          <cell r="AP1000" t="str">
            <v/>
          </cell>
          <cell r="AQ1000" t="str">
            <v/>
          </cell>
          <cell r="AT1000" t="str">
            <v/>
          </cell>
          <cell r="AV1000" t="str">
            <v/>
          </cell>
          <cell r="AW1000" t="str">
            <v/>
          </cell>
          <cell r="AX1000" t="str">
            <v/>
          </cell>
          <cell r="AZ1000" t="str">
            <v/>
          </cell>
          <cell r="BA1000" t="str">
            <v/>
          </cell>
        </row>
        <row r="1001">
          <cell r="C1001" t="str">
            <v/>
          </cell>
          <cell r="D1001" t="str">
            <v/>
          </cell>
          <cell r="E1001" t="str">
            <v/>
          </cell>
          <cell r="F1001" t="str">
            <v/>
          </cell>
          <cell r="G1001" t="str">
            <v/>
          </cell>
          <cell r="H1001" t="str">
            <v/>
          </cell>
          <cell r="I1001" t="str">
            <v/>
          </cell>
          <cell r="J1001" t="str">
            <v/>
          </cell>
          <cell r="L1001" t="str">
            <v/>
          </cell>
          <cell r="M1001" t="str">
            <v/>
          </cell>
          <cell r="N1001" t="str">
            <v/>
          </cell>
          <cell r="P1001" t="str">
            <v/>
          </cell>
          <cell r="Q1001" t="str">
            <v/>
          </cell>
          <cell r="R1001" t="str">
            <v/>
          </cell>
          <cell r="S1001" t="str">
            <v/>
          </cell>
          <cell r="U1001" t="str">
            <v/>
          </cell>
          <cell r="V1001" t="str">
            <v/>
          </cell>
          <cell r="W1001" t="str">
            <v/>
          </cell>
          <cell r="X1001" t="str">
            <v/>
          </cell>
          <cell r="AD1001" t="str">
            <v/>
          </cell>
          <cell r="AE1001" t="str">
            <v/>
          </cell>
          <cell r="AG1001" t="str">
            <v/>
          </cell>
          <cell r="AH1001" t="str">
            <v/>
          </cell>
          <cell r="AI1001" t="str">
            <v/>
          </cell>
          <cell r="AJ1001" t="str">
            <v/>
          </cell>
          <cell r="AL1001" t="str">
            <v/>
          </cell>
          <cell r="AM1001" t="str">
            <v/>
          </cell>
          <cell r="AP1001" t="str">
            <v/>
          </cell>
          <cell r="AQ1001" t="str">
            <v/>
          </cell>
          <cell r="AT1001" t="str">
            <v/>
          </cell>
          <cell r="AV1001" t="str">
            <v/>
          </cell>
          <cell r="AW1001" t="str">
            <v/>
          </cell>
          <cell r="AX1001" t="str">
            <v/>
          </cell>
          <cell r="AZ1001" t="str">
            <v/>
          </cell>
          <cell r="BA1001" t="str">
            <v/>
          </cell>
        </row>
        <row r="1002">
          <cell r="C1002" t="str">
            <v/>
          </cell>
          <cell r="D1002" t="str">
            <v/>
          </cell>
          <cell r="E1002" t="str">
            <v/>
          </cell>
          <cell r="F1002" t="str">
            <v/>
          </cell>
          <cell r="G1002" t="str">
            <v/>
          </cell>
          <cell r="H1002" t="str">
            <v/>
          </cell>
          <cell r="I1002" t="str">
            <v/>
          </cell>
          <cell r="J1002" t="str">
            <v/>
          </cell>
          <cell r="L1002" t="str">
            <v/>
          </cell>
          <cell r="M1002" t="str">
            <v/>
          </cell>
          <cell r="N1002" t="str">
            <v/>
          </cell>
          <cell r="P1002" t="str">
            <v/>
          </cell>
          <cell r="Q1002" t="str">
            <v/>
          </cell>
          <cell r="R1002" t="str">
            <v/>
          </cell>
          <cell r="S1002" t="str">
            <v/>
          </cell>
          <cell r="U1002" t="str">
            <v/>
          </cell>
          <cell r="V1002" t="str">
            <v/>
          </cell>
          <cell r="W1002" t="str">
            <v/>
          </cell>
          <cell r="X1002" t="str">
            <v/>
          </cell>
          <cell r="AD1002" t="str">
            <v/>
          </cell>
          <cell r="AE1002" t="str">
            <v/>
          </cell>
          <cell r="AG1002" t="str">
            <v/>
          </cell>
          <cell r="AH1002" t="str">
            <v/>
          </cell>
          <cell r="AI1002" t="str">
            <v/>
          </cell>
          <cell r="AJ1002" t="str">
            <v/>
          </cell>
          <cell r="AL1002" t="str">
            <v/>
          </cell>
          <cell r="AM1002" t="str">
            <v/>
          </cell>
          <cell r="AP1002" t="str">
            <v/>
          </cell>
          <cell r="AQ1002" t="str">
            <v/>
          </cell>
          <cell r="AT1002" t="str">
            <v/>
          </cell>
          <cell r="AV1002" t="str">
            <v/>
          </cell>
          <cell r="AW1002" t="str">
            <v/>
          </cell>
          <cell r="AX1002" t="str">
            <v/>
          </cell>
          <cell r="AZ1002" t="str">
            <v/>
          </cell>
          <cell r="BA1002" t="str">
            <v/>
          </cell>
        </row>
        <row r="1003">
          <cell r="C1003" t="str">
            <v/>
          </cell>
          <cell r="D1003" t="str">
            <v/>
          </cell>
          <cell r="E1003" t="str">
            <v/>
          </cell>
          <cell r="F1003" t="str">
            <v/>
          </cell>
          <cell r="G1003" t="str">
            <v/>
          </cell>
          <cell r="H1003" t="str">
            <v/>
          </cell>
          <cell r="I1003" t="str">
            <v/>
          </cell>
          <cell r="J1003" t="str">
            <v/>
          </cell>
          <cell r="L1003" t="str">
            <v/>
          </cell>
          <cell r="M1003" t="str">
            <v/>
          </cell>
          <cell r="N1003" t="str">
            <v/>
          </cell>
          <cell r="P1003" t="str">
            <v/>
          </cell>
          <cell r="Q1003" t="str">
            <v/>
          </cell>
          <cell r="R1003" t="str">
            <v/>
          </cell>
          <cell r="S1003" t="str">
            <v/>
          </cell>
          <cell r="U1003" t="str">
            <v/>
          </cell>
          <cell r="V1003" t="str">
            <v/>
          </cell>
          <cell r="W1003" t="str">
            <v/>
          </cell>
          <cell r="X1003" t="str">
            <v/>
          </cell>
          <cell r="AD1003" t="str">
            <v/>
          </cell>
          <cell r="AE1003" t="str">
            <v/>
          </cell>
          <cell r="AG1003" t="str">
            <v/>
          </cell>
          <cell r="AH1003" t="str">
            <v/>
          </cell>
          <cell r="AI1003" t="str">
            <v/>
          </cell>
          <cell r="AJ1003" t="str">
            <v/>
          </cell>
          <cell r="AL1003" t="str">
            <v/>
          </cell>
          <cell r="AM1003" t="str">
            <v/>
          </cell>
          <cell r="AP1003" t="str">
            <v/>
          </cell>
          <cell r="AQ1003" t="str">
            <v/>
          </cell>
          <cell r="AT1003" t="str">
            <v/>
          </cell>
          <cell r="AV1003" t="str">
            <v/>
          </cell>
          <cell r="AW1003" t="str">
            <v/>
          </cell>
          <cell r="AX1003" t="str">
            <v/>
          </cell>
          <cell r="AZ1003" t="str">
            <v/>
          </cell>
          <cell r="BA1003" t="str">
            <v/>
          </cell>
        </row>
        <row r="1004">
          <cell r="C1004" t="str">
            <v/>
          </cell>
          <cell r="D1004" t="str">
            <v/>
          </cell>
          <cell r="E1004" t="str">
            <v/>
          </cell>
          <cell r="F1004" t="str">
            <v/>
          </cell>
          <cell r="G1004" t="str">
            <v/>
          </cell>
          <cell r="H1004" t="str">
            <v/>
          </cell>
          <cell r="I1004" t="str">
            <v/>
          </cell>
          <cell r="J1004" t="str">
            <v/>
          </cell>
          <cell r="L1004" t="str">
            <v/>
          </cell>
          <cell r="M1004" t="str">
            <v/>
          </cell>
          <cell r="N1004" t="str">
            <v/>
          </cell>
          <cell r="P1004" t="str">
            <v/>
          </cell>
          <cell r="Q1004" t="str">
            <v/>
          </cell>
          <cell r="R1004" t="str">
            <v/>
          </cell>
          <cell r="S1004" t="str">
            <v/>
          </cell>
          <cell r="U1004" t="str">
            <v/>
          </cell>
          <cell r="V1004" t="str">
            <v/>
          </cell>
          <cell r="W1004" t="str">
            <v/>
          </cell>
          <cell r="X1004" t="str">
            <v/>
          </cell>
          <cell r="AD1004" t="str">
            <v/>
          </cell>
          <cell r="AE1004" t="str">
            <v/>
          </cell>
          <cell r="AG1004" t="str">
            <v/>
          </cell>
          <cell r="AH1004" t="str">
            <v/>
          </cell>
          <cell r="AI1004" t="str">
            <v/>
          </cell>
          <cell r="AJ1004" t="str">
            <v/>
          </cell>
          <cell r="AL1004" t="str">
            <v/>
          </cell>
          <cell r="AM1004" t="str">
            <v/>
          </cell>
          <cell r="AP1004" t="str">
            <v/>
          </cell>
          <cell r="AQ1004" t="str">
            <v/>
          </cell>
          <cell r="AT1004" t="str">
            <v/>
          </cell>
          <cell r="AV1004" t="str">
            <v/>
          </cell>
          <cell r="AW1004" t="str">
            <v/>
          </cell>
          <cell r="AX1004" t="str">
            <v/>
          </cell>
          <cell r="AZ1004" t="str">
            <v/>
          </cell>
          <cell r="BA1004" t="str">
            <v/>
          </cell>
        </row>
        <row r="1005">
          <cell r="C1005" t="str">
            <v/>
          </cell>
          <cell r="D1005" t="str">
            <v/>
          </cell>
          <cell r="E1005" t="str">
            <v/>
          </cell>
          <cell r="F1005" t="str">
            <v/>
          </cell>
          <cell r="G1005" t="str">
            <v/>
          </cell>
          <cell r="H1005" t="str">
            <v/>
          </cell>
          <cell r="I1005" t="str">
            <v/>
          </cell>
          <cell r="J1005" t="str">
            <v/>
          </cell>
          <cell r="L1005" t="str">
            <v/>
          </cell>
          <cell r="M1005" t="str">
            <v/>
          </cell>
          <cell r="N1005" t="str">
            <v/>
          </cell>
          <cell r="P1005" t="str">
            <v/>
          </cell>
          <cell r="Q1005" t="str">
            <v/>
          </cell>
          <cell r="R1005" t="str">
            <v/>
          </cell>
          <cell r="S1005" t="str">
            <v/>
          </cell>
          <cell r="U1005" t="str">
            <v/>
          </cell>
          <cell r="V1005" t="str">
            <v/>
          </cell>
          <cell r="W1005" t="str">
            <v/>
          </cell>
          <cell r="X1005" t="str">
            <v/>
          </cell>
          <cell r="AD1005" t="str">
            <v/>
          </cell>
          <cell r="AE1005" t="str">
            <v/>
          </cell>
          <cell r="AG1005" t="str">
            <v/>
          </cell>
          <cell r="AH1005" t="str">
            <v/>
          </cell>
          <cell r="AI1005" t="str">
            <v/>
          </cell>
          <cell r="AJ1005" t="str">
            <v/>
          </cell>
          <cell r="AL1005" t="str">
            <v/>
          </cell>
          <cell r="AM1005" t="str">
            <v/>
          </cell>
          <cell r="AP1005" t="str">
            <v/>
          </cell>
          <cell r="AQ1005" t="str">
            <v/>
          </cell>
          <cell r="AT1005" t="str">
            <v/>
          </cell>
          <cell r="AV1005" t="str">
            <v/>
          </cell>
          <cell r="AW1005" t="str">
            <v/>
          </cell>
          <cell r="AX1005" t="str">
            <v/>
          </cell>
          <cell r="AZ1005" t="str">
            <v/>
          </cell>
          <cell r="BA1005" t="str">
            <v/>
          </cell>
        </row>
        <row r="1006">
          <cell r="C1006" t="str">
            <v/>
          </cell>
          <cell r="D1006" t="str">
            <v/>
          </cell>
          <cell r="E1006" t="str">
            <v/>
          </cell>
          <cell r="F1006" t="str">
            <v/>
          </cell>
          <cell r="G1006" t="str">
            <v/>
          </cell>
          <cell r="H1006" t="str">
            <v/>
          </cell>
          <cell r="I1006" t="str">
            <v/>
          </cell>
          <cell r="J1006" t="str">
            <v/>
          </cell>
          <cell r="L1006" t="str">
            <v/>
          </cell>
          <cell r="M1006" t="str">
            <v/>
          </cell>
          <cell r="N1006" t="str">
            <v/>
          </cell>
          <cell r="P1006" t="str">
            <v/>
          </cell>
          <cell r="Q1006" t="str">
            <v/>
          </cell>
          <cell r="R1006" t="str">
            <v/>
          </cell>
          <cell r="S1006" t="str">
            <v/>
          </cell>
          <cell r="U1006" t="str">
            <v/>
          </cell>
          <cell r="V1006" t="str">
            <v/>
          </cell>
          <cell r="W1006" t="str">
            <v/>
          </cell>
          <cell r="X1006" t="str">
            <v/>
          </cell>
          <cell r="AD1006" t="str">
            <v/>
          </cell>
          <cell r="AE1006" t="str">
            <v/>
          </cell>
          <cell r="AG1006" t="str">
            <v/>
          </cell>
          <cell r="AH1006" t="str">
            <v/>
          </cell>
          <cell r="AI1006" t="str">
            <v/>
          </cell>
          <cell r="AJ1006" t="str">
            <v/>
          </cell>
          <cell r="AL1006" t="str">
            <v/>
          </cell>
          <cell r="AM1006" t="str">
            <v/>
          </cell>
          <cell r="AP1006" t="str">
            <v/>
          </cell>
          <cell r="AQ1006" t="str">
            <v/>
          </cell>
          <cell r="AT1006" t="str">
            <v/>
          </cell>
          <cell r="AV1006" t="str">
            <v/>
          </cell>
          <cell r="AW1006" t="str">
            <v/>
          </cell>
          <cell r="AX1006" t="str">
            <v/>
          </cell>
          <cell r="AZ1006" t="str">
            <v/>
          </cell>
          <cell r="BA1006" t="str">
            <v/>
          </cell>
        </row>
        <row r="1007">
          <cell r="C1007" t="str">
            <v/>
          </cell>
          <cell r="D1007" t="str">
            <v/>
          </cell>
          <cell r="E1007" t="str">
            <v/>
          </cell>
          <cell r="F1007" t="str">
            <v/>
          </cell>
          <cell r="G1007" t="str">
            <v/>
          </cell>
          <cell r="H1007" t="str">
            <v/>
          </cell>
          <cell r="I1007" t="str">
            <v/>
          </cell>
          <cell r="J1007" t="str">
            <v/>
          </cell>
          <cell r="L1007" t="str">
            <v/>
          </cell>
          <cell r="M1007" t="str">
            <v/>
          </cell>
          <cell r="N1007" t="str">
            <v/>
          </cell>
          <cell r="P1007" t="str">
            <v/>
          </cell>
          <cell r="Q1007" t="str">
            <v/>
          </cell>
          <cell r="R1007" t="str">
            <v/>
          </cell>
          <cell r="S1007" t="str">
            <v/>
          </cell>
          <cell r="U1007" t="str">
            <v/>
          </cell>
          <cell r="V1007" t="str">
            <v/>
          </cell>
          <cell r="W1007" t="str">
            <v/>
          </cell>
          <cell r="X1007" t="str">
            <v/>
          </cell>
          <cell r="AD1007" t="str">
            <v/>
          </cell>
          <cell r="AE1007" t="str">
            <v/>
          </cell>
          <cell r="AG1007" t="str">
            <v/>
          </cell>
          <cell r="AH1007" t="str">
            <v/>
          </cell>
          <cell r="AI1007" t="str">
            <v/>
          </cell>
          <cell r="AJ1007" t="str">
            <v/>
          </cell>
          <cell r="AL1007" t="str">
            <v/>
          </cell>
          <cell r="AM1007" t="str">
            <v/>
          </cell>
          <cell r="AP1007" t="str">
            <v/>
          </cell>
          <cell r="AQ1007" t="str">
            <v/>
          </cell>
          <cell r="AT1007" t="str">
            <v/>
          </cell>
          <cell r="AV1007" t="str">
            <v/>
          </cell>
          <cell r="AW1007" t="str">
            <v/>
          </cell>
          <cell r="AX1007" t="str">
            <v/>
          </cell>
          <cell r="AZ1007" t="str">
            <v/>
          </cell>
          <cell r="BA1007" t="str">
            <v/>
          </cell>
        </row>
        <row r="1008">
          <cell r="C1008" t="str">
            <v/>
          </cell>
          <cell r="D1008" t="str">
            <v/>
          </cell>
          <cell r="E1008" t="str">
            <v/>
          </cell>
          <cell r="F1008" t="str">
            <v/>
          </cell>
          <cell r="G1008" t="str">
            <v/>
          </cell>
          <cell r="H1008" t="str">
            <v/>
          </cell>
          <cell r="I1008" t="str">
            <v/>
          </cell>
          <cell r="J1008" t="str">
            <v/>
          </cell>
          <cell r="L1008" t="str">
            <v/>
          </cell>
          <cell r="M1008" t="str">
            <v/>
          </cell>
          <cell r="N1008" t="str">
            <v/>
          </cell>
          <cell r="P1008" t="str">
            <v/>
          </cell>
          <cell r="Q1008" t="str">
            <v/>
          </cell>
          <cell r="R1008" t="str">
            <v/>
          </cell>
          <cell r="S1008" t="str">
            <v/>
          </cell>
          <cell r="U1008" t="str">
            <v/>
          </cell>
          <cell r="V1008" t="str">
            <v/>
          </cell>
          <cell r="W1008" t="str">
            <v/>
          </cell>
          <cell r="X1008" t="str">
            <v/>
          </cell>
          <cell r="AD1008" t="str">
            <v/>
          </cell>
          <cell r="AE1008" t="str">
            <v/>
          </cell>
          <cell r="AG1008" t="str">
            <v/>
          </cell>
          <cell r="AH1008" t="str">
            <v/>
          </cell>
          <cell r="AI1008" t="str">
            <v/>
          </cell>
          <cell r="AJ1008" t="str">
            <v/>
          </cell>
          <cell r="AL1008" t="str">
            <v/>
          </cell>
          <cell r="AM1008" t="str">
            <v/>
          </cell>
          <cell r="AP1008" t="str">
            <v/>
          </cell>
          <cell r="AQ1008" t="str">
            <v/>
          </cell>
          <cell r="AT1008" t="str">
            <v/>
          </cell>
          <cell r="AV1008" t="str">
            <v/>
          </cell>
          <cell r="AW1008" t="str">
            <v/>
          </cell>
          <cell r="AX1008" t="str">
            <v/>
          </cell>
          <cell r="AZ1008" t="str">
            <v/>
          </cell>
          <cell r="BA1008" t="str">
            <v/>
          </cell>
        </row>
        <row r="1009">
          <cell r="C1009" t="str">
            <v/>
          </cell>
          <cell r="D1009" t="str">
            <v/>
          </cell>
          <cell r="E1009" t="str">
            <v/>
          </cell>
          <cell r="F1009" t="str">
            <v/>
          </cell>
          <cell r="G1009" t="str">
            <v/>
          </cell>
          <cell r="H1009" t="str">
            <v/>
          </cell>
          <cell r="I1009" t="str">
            <v/>
          </cell>
          <cell r="J1009" t="str">
            <v/>
          </cell>
          <cell r="L1009" t="str">
            <v/>
          </cell>
          <cell r="M1009" t="str">
            <v/>
          </cell>
          <cell r="N1009" t="str">
            <v/>
          </cell>
          <cell r="P1009" t="str">
            <v/>
          </cell>
          <cell r="Q1009" t="str">
            <v/>
          </cell>
          <cell r="R1009" t="str">
            <v/>
          </cell>
          <cell r="S1009" t="str">
            <v/>
          </cell>
          <cell r="U1009" t="str">
            <v/>
          </cell>
          <cell r="V1009" t="str">
            <v/>
          </cell>
          <cell r="W1009" t="str">
            <v/>
          </cell>
          <cell r="X1009" t="str">
            <v/>
          </cell>
          <cell r="AD1009" t="str">
            <v/>
          </cell>
          <cell r="AE1009" t="str">
            <v/>
          </cell>
          <cell r="AG1009" t="str">
            <v/>
          </cell>
          <cell r="AH1009" t="str">
            <v/>
          </cell>
          <cell r="AI1009" t="str">
            <v/>
          </cell>
          <cell r="AJ1009" t="str">
            <v/>
          </cell>
          <cell r="AL1009" t="str">
            <v/>
          </cell>
          <cell r="AM1009" t="str">
            <v/>
          </cell>
          <cell r="AP1009" t="str">
            <v/>
          </cell>
          <cell r="AQ1009" t="str">
            <v/>
          </cell>
          <cell r="AT1009" t="str">
            <v/>
          </cell>
          <cell r="AV1009" t="str">
            <v/>
          </cell>
          <cell r="AW1009" t="str">
            <v/>
          </cell>
          <cell r="AX1009" t="str">
            <v/>
          </cell>
          <cell r="AZ1009" t="str">
            <v/>
          </cell>
          <cell r="BA1009" t="str">
            <v/>
          </cell>
        </row>
        <row r="1010">
          <cell r="C1010" t="str">
            <v/>
          </cell>
          <cell r="D1010" t="str">
            <v/>
          </cell>
          <cell r="E1010" t="str">
            <v/>
          </cell>
          <cell r="F1010" t="str">
            <v/>
          </cell>
          <cell r="G1010" t="str">
            <v/>
          </cell>
          <cell r="H1010" t="str">
            <v/>
          </cell>
          <cell r="I1010" t="str">
            <v/>
          </cell>
          <cell r="J1010" t="str">
            <v/>
          </cell>
          <cell r="L1010" t="str">
            <v/>
          </cell>
          <cell r="M1010" t="str">
            <v/>
          </cell>
          <cell r="N1010" t="str">
            <v/>
          </cell>
          <cell r="P1010" t="str">
            <v/>
          </cell>
          <cell r="Q1010" t="str">
            <v/>
          </cell>
          <cell r="R1010" t="str">
            <v/>
          </cell>
          <cell r="S1010" t="str">
            <v/>
          </cell>
          <cell r="U1010" t="str">
            <v/>
          </cell>
          <cell r="V1010" t="str">
            <v/>
          </cell>
          <cell r="W1010" t="str">
            <v/>
          </cell>
          <cell r="X1010" t="str">
            <v/>
          </cell>
          <cell r="AD1010" t="str">
            <v/>
          </cell>
          <cell r="AE1010" t="str">
            <v/>
          </cell>
          <cell r="AG1010" t="str">
            <v/>
          </cell>
          <cell r="AH1010" t="str">
            <v/>
          </cell>
          <cell r="AI1010" t="str">
            <v/>
          </cell>
          <cell r="AJ1010" t="str">
            <v/>
          </cell>
          <cell r="AL1010" t="str">
            <v/>
          </cell>
          <cell r="AM1010" t="str">
            <v/>
          </cell>
          <cell r="AP1010" t="str">
            <v/>
          </cell>
          <cell r="AQ1010" t="str">
            <v/>
          </cell>
          <cell r="AT1010" t="str">
            <v/>
          </cell>
          <cell r="AV1010" t="str">
            <v/>
          </cell>
          <cell r="AW1010" t="str">
            <v/>
          </cell>
          <cell r="AX1010" t="str">
            <v/>
          </cell>
          <cell r="AZ1010" t="str">
            <v/>
          </cell>
          <cell r="BA1010" t="str">
            <v/>
          </cell>
        </row>
        <row r="1011">
          <cell r="C1011" t="str">
            <v/>
          </cell>
          <cell r="D1011" t="str">
            <v/>
          </cell>
          <cell r="E1011" t="str">
            <v/>
          </cell>
          <cell r="F1011" t="str">
            <v/>
          </cell>
          <cell r="G1011" t="str">
            <v/>
          </cell>
          <cell r="H1011" t="str">
            <v/>
          </cell>
          <cell r="I1011" t="str">
            <v/>
          </cell>
          <cell r="J1011" t="str">
            <v/>
          </cell>
          <cell r="L1011" t="str">
            <v/>
          </cell>
          <cell r="M1011" t="str">
            <v/>
          </cell>
          <cell r="N1011" t="str">
            <v/>
          </cell>
          <cell r="P1011" t="str">
            <v/>
          </cell>
          <cell r="Q1011" t="str">
            <v/>
          </cell>
          <cell r="R1011" t="str">
            <v/>
          </cell>
          <cell r="S1011" t="str">
            <v/>
          </cell>
          <cell r="U1011" t="str">
            <v/>
          </cell>
          <cell r="V1011" t="str">
            <v/>
          </cell>
          <cell r="W1011" t="str">
            <v/>
          </cell>
          <cell r="X1011" t="str">
            <v/>
          </cell>
          <cell r="AD1011" t="str">
            <v/>
          </cell>
          <cell r="AE1011" t="str">
            <v/>
          </cell>
          <cell r="AG1011" t="str">
            <v/>
          </cell>
          <cell r="AH1011" t="str">
            <v/>
          </cell>
          <cell r="AI1011" t="str">
            <v/>
          </cell>
          <cell r="AJ1011" t="str">
            <v/>
          </cell>
          <cell r="AL1011" t="str">
            <v/>
          </cell>
          <cell r="AM1011" t="str">
            <v/>
          </cell>
          <cell r="AP1011" t="str">
            <v/>
          </cell>
          <cell r="AQ1011" t="str">
            <v/>
          </cell>
          <cell r="AT1011" t="str">
            <v/>
          </cell>
          <cell r="AV1011" t="str">
            <v/>
          </cell>
          <cell r="AW1011" t="str">
            <v/>
          </cell>
          <cell r="AX1011" t="str">
            <v/>
          </cell>
          <cell r="AZ1011" t="str">
            <v/>
          </cell>
          <cell r="BA1011" t="str">
            <v/>
          </cell>
        </row>
        <row r="1012">
          <cell r="C1012" t="str">
            <v/>
          </cell>
          <cell r="D1012" t="str">
            <v/>
          </cell>
          <cell r="E1012" t="str">
            <v/>
          </cell>
          <cell r="F1012" t="str">
            <v/>
          </cell>
          <cell r="G1012" t="str">
            <v/>
          </cell>
          <cell r="H1012" t="str">
            <v/>
          </cell>
          <cell r="I1012" t="str">
            <v/>
          </cell>
          <cell r="J1012" t="str">
            <v/>
          </cell>
          <cell r="L1012" t="str">
            <v/>
          </cell>
          <cell r="M1012" t="str">
            <v/>
          </cell>
          <cell r="N1012" t="str">
            <v/>
          </cell>
          <cell r="P1012" t="str">
            <v/>
          </cell>
          <cell r="Q1012" t="str">
            <v/>
          </cell>
          <cell r="R1012" t="str">
            <v/>
          </cell>
          <cell r="S1012" t="str">
            <v/>
          </cell>
          <cell r="U1012" t="str">
            <v/>
          </cell>
          <cell r="V1012" t="str">
            <v/>
          </cell>
          <cell r="W1012" t="str">
            <v/>
          </cell>
          <cell r="X1012" t="str">
            <v/>
          </cell>
          <cell r="AD1012" t="str">
            <v/>
          </cell>
          <cell r="AE1012" t="str">
            <v/>
          </cell>
          <cell r="AG1012" t="str">
            <v/>
          </cell>
          <cell r="AH1012" t="str">
            <v/>
          </cell>
          <cell r="AI1012" t="str">
            <v/>
          </cell>
          <cell r="AJ1012" t="str">
            <v/>
          </cell>
          <cell r="AL1012" t="str">
            <v/>
          </cell>
          <cell r="AM1012" t="str">
            <v/>
          </cell>
          <cell r="AP1012" t="str">
            <v/>
          </cell>
          <cell r="AQ1012" t="str">
            <v/>
          </cell>
          <cell r="AT1012" t="str">
            <v/>
          </cell>
          <cell r="AV1012" t="str">
            <v/>
          </cell>
          <cell r="AW1012" t="str">
            <v/>
          </cell>
          <cell r="AX1012" t="str">
            <v/>
          </cell>
          <cell r="AZ1012" t="str">
            <v/>
          </cell>
          <cell r="BA1012" t="str">
            <v/>
          </cell>
        </row>
        <row r="1013">
          <cell r="C1013" t="str">
            <v/>
          </cell>
          <cell r="D1013" t="str">
            <v/>
          </cell>
          <cell r="E1013" t="str">
            <v/>
          </cell>
          <cell r="F1013" t="str">
            <v/>
          </cell>
          <cell r="G1013" t="str">
            <v/>
          </cell>
          <cell r="H1013" t="str">
            <v/>
          </cell>
          <cell r="I1013" t="str">
            <v/>
          </cell>
          <cell r="J1013" t="str">
            <v/>
          </cell>
          <cell r="L1013" t="str">
            <v/>
          </cell>
          <cell r="M1013" t="str">
            <v/>
          </cell>
          <cell r="N1013" t="str">
            <v/>
          </cell>
          <cell r="P1013" t="str">
            <v/>
          </cell>
          <cell r="Q1013" t="str">
            <v/>
          </cell>
          <cell r="R1013" t="str">
            <v/>
          </cell>
          <cell r="S1013" t="str">
            <v/>
          </cell>
          <cell r="U1013" t="str">
            <v/>
          </cell>
          <cell r="V1013" t="str">
            <v/>
          </cell>
          <cell r="W1013" t="str">
            <v/>
          </cell>
          <cell r="X1013" t="str">
            <v/>
          </cell>
          <cell r="AD1013" t="str">
            <v/>
          </cell>
          <cell r="AE1013" t="str">
            <v/>
          </cell>
          <cell r="AG1013" t="str">
            <v/>
          </cell>
          <cell r="AH1013" t="str">
            <v/>
          </cell>
          <cell r="AI1013" t="str">
            <v/>
          </cell>
          <cell r="AJ1013" t="str">
            <v/>
          </cell>
          <cell r="AL1013" t="str">
            <v/>
          </cell>
          <cell r="AM1013" t="str">
            <v/>
          </cell>
          <cell r="AP1013" t="str">
            <v/>
          </cell>
          <cell r="AQ1013" t="str">
            <v/>
          </cell>
          <cell r="AT1013" t="str">
            <v/>
          </cell>
          <cell r="AV1013" t="str">
            <v/>
          </cell>
          <cell r="AW1013" t="str">
            <v/>
          </cell>
          <cell r="AX1013" t="str">
            <v/>
          </cell>
          <cell r="AZ1013" t="str">
            <v/>
          </cell>
          <cell r="BA1013" t="str">
            <v/>
          </cell>
        </row>
        <row r="1014">
          <cell r="C1014" t="str">
            <v/>
          </cell>
          <cell r="D1014" t="str">
            <v/>
          </cell>
          <cell r="E1014" t="str">
            <v/>
          </cell>
          <cell r="F1014" t="str">
            <v/>
          </cell>
          <cell r="G1014" t="str">
            <v/>
          </cell>
          <cell r="H1014" t="str">
            <v/>
          </cell>
          <cell r="I1014" t="str">
            <v/>
          </cell>
          <cell r="J1014" t="str">
            <v/>
          </cell>
          <cell r="L1014" t="str">
            <v/>
          </cell>
          <cell r="M1014" t="str">
            <v/>
          </cell>
          <cell r="N1014" t="str">
            <v/>
          </cell>
          <cell r="P1014" t="str">
            <v/>
          </cell>
          <cell r="Q1014" t="str">
            <v/>
          </cell>
          <cell r="R1014" t="str">
            <v/>
          </cell>
          <cell r="S1014" t="str">
            <v/>
          </cell>
          <cell r="U1014" t="str">
            <v/>
          </cell>
          <cell r="V1014" t="str">
            <v/>
          </cell>
          <cell r="W1014" t="str">
            <v/>
          </cell>
          <cell r="X1014" t="str">
            <v/>
          </cell>
          <cell r="AD1014" t="str">
            <v/>
          </cell>
          <cell r="AE1014" t="str">
            <v/>
          </cell>
          <cell r="AG1014" t="str">
            <v/>
          </cell>
          <cell r="AH1014" t="str">
            <v/>
          </cell>
          <cell r="AI1014" t="str">
            <v/>
          </cell>
          <cell r="AJ1014" t="str">
            <v/>
          </cell>
          <cell r="AL1014" t="str">
            <v/>
          </cell>
          <cell r="AM1014" t="str">
            <v/>
          </cell>
          <cell r="AP1014" t="str">
            <v/>
          </cell>
          <cell r="AQ1014" t="str">
            <v/>
          </cell>
          <cell r="AT1014" t="str">
            <v/>
          </cell>
          <cell r="AV1014" t="str">
            <v/>
          </cell>
          <cell r="AW1014" t="str">
            <v/>
          </cell>
          <cell r="AX1014" t="str">
            <v/>
          </cell>
          <cell r="AZ1014" t="str">
            <v/>
          </cell>
          <cell r="BA1014" t="str">
            <v/>
          </cell>
        </row>
        <row r="1015">
          <cell r="C1015" t="str">
            <v/>
          </cell>
          <cell r="D1015" t="str">
            <v/>
          </cell>
          <cell r="E1015" t="str">
            <v/>
          </cell>
          <cell r="F1015" t="str">
            <v/>
          </cell>
          <cell r="G1015" t="str">
            <v/>
          </cell>
          <cell r="H1015" t="str">
            <v/>
          </cell>
          <cell r="I1015" t="str">
            <v/>
          </cell>
          <cell r="J1015" t="str">
            <v/>
          </cell>
          <cell r="L1015" t="str">
            <v/>
          </cell>
          <cell r="M1015" t="str">
            <v/>
          </cell>
          <cell r="N1015" t="str">
            <v/>
          </cell>
          <cell r="P1015" t="str">
            <v/>
          </cell>
          <cell r="Q1015" t="str">
            <v/>
          </cell>
          <cell r="R1015" t="str">
            <v/>
          </cell>
          <cell r="S1015" t="str">
            <v/>
          </cell>
          <cell r="U1015" t="str">
            <v/>
          </cell>
          <cell r="V1015" t="str">
            <v/>
          </cell>
          <cell r="W1015" t="str">
            <v/>
          </cell>
          <cell r="X1015" t="str">
            <v/>
          </cell>
          <cell r="AD1015" t="str">
            <v/>
          </cell>
          <cell r="AE1015" t="str">
            <v/>
          </cell>
          <cell r="AG1015" t="str">
            <v/>
          </cell>
          <cell r="AH1015" t="str">
            <v/>
          </cell>
          <cell r="AI1015" t="str">
            <v/>
          </cell>
          <cell r="AJ1015" t="str">
            <v/>
          </cell>
          <cell r="AL1015" t="str">
            <v/>
          </cell>
          <cell r="AM1015" t="str">
            <v/>
          </cell>
          <cell r="AP1015" t="str">
            <v/>
          </cell>
          <cell r="AQ1015" t="str">
            <v/>
          </cell>
          <cell r="AT1015" t="str">
            <v/>
          </cell>
          <cell r="AV1015" t="str">
            <v/>
          </cell>
          <cell r="AW1015" t="str">
            <v/>
          </cell>
          <cell r="AX1015" t="str">
            <v/>
          </cell>
          <cell r="AZ1015" t="str">
            <v/>
          </cell>
          <cell r="BA1015" t="str">
            <v/>
          </cell>
        </row>
        <row r="1016">
          <cell r="C1016" t="str">
            <v/>
          </cell>
          <cell r="D1016" t="str">
            <v/>
          </cell>
          <cell r="E1016" t="str">
            <v/>
          </cell>
          <cell r="F1016" t="str">
            <v/>
          </cell>
          <cell r="G1016" t="str">
            <v/>
          </cell>
          <cell r="H1016" t="str">
            <v/>
          </cell>
          <cell r="I1016" t="str">
            <v/>
          </cell>
          <cell r="J1016" t="str">
            <v/>
          </cell>
          <cell r="L1016" t="str">
            <v/>
          </cell>
          <cell r="M1016" t="str">
            <v/>
          </cell>
          <cell r="N1016" t="str">
            <v/>
          </cell>
          <cell r="P1016" t="str">
            <v/>
          </cell>
          <cell r="Q1016" t="str">
            <v/>
          </cell>
          <cell r="R1016" t="str">
            <v/>
          </cell>
          <cell r="S1016" t="str">
            <v/>
          </cell>
          <cell r="U1016" t="str">
            <v/>
          </cell>
          <cell r="V1016" t="str">
            <v/>
          </cell>
          <cell r="W1016" t="str">
            <v/>
          </cell>
          <cell r="X1016" t="str">
            <v/>
          </cell>
          <cell r="AD1016" t="str">
            <v/>
          </cell>
          <cell r="AE1016" t="str">
            <v/>
          </cell>
          <cell r="AG1016" t="str">
            <v/>
          </cell>
          <cell r="AH1016" t="str">
            <v/>
          </cell>
          <cell r="AI1016" t="str">
            <v/>
          </cell>
          <cell r="AJ1016" t="str">
            <v/>
          </cell>
          <cell r="AL1016" t="str">
            <v/>
          </cell>
          <cell r="AM1016" t="str">
            <v/>
          </cell>
          <cell r="AP1016" t="str">
            <v/>
          </cell>
          <cell r="AQ1016" t="str">
            <v/>
          </cell>
          <cell r="AT1016" t="str">
            <v/>
          </cell>
          <cell r="AV1016" t="str">
            <v/>
          </cell>
          <cell r="AW1016" t="str">
            <v/>
          </cell>
          <cell r="AX1016" t="str">
            <v/>
          </cell>
          <cell r="AZ1016" t="str">
            <v/>
          </cell>
          <cell r="BA1016" t="str">
            <v/>
          </cell>
        </row>
        <row r="1017">
          <cell r="C1017" t="str">
            <v/>
          </cell>
          <cell r="D1017" t="str">
            <v/>
          </cell>
          <cell r="E1017" t="str">
            <v/>
          </cell>
          <cell r="F1017" t="str">
            <v/>
          </cell>
          <cell r="G1017" t="str">
            <v/>
          </cell>
          <cell r="H1017" t="str">
            <v/>
          </cell>
          <cell r="I1017" t="str">
            <v/>
          </cell>
          <cell r="J1017" t="str">
            <v/>
          </cell>
          <cell r="L1017" t="str">
            <v/>
          </cell>
          <cell r="M1017" t="str">
            <v/>
          </cell>
          <cell r="N1017" t="str">
            <v/>
          </cell>
          <cell r="P1017" t="str">
            <v/>
          </cell>
          <cell r="Q1017" t="str">
            <v/>
          </cell>
          <cell r="R1017" t="str">
            <v/>
          </cell>
          <cell r="S1017" t="str">
            <v/>
          </cell>
          <cell r="U1017" t="str">
            <v/>
          </cell>
          <cell r="V1017" t="str">
            <v/>
          </cell>
          <cell r="W1017" t="str">
            <v/>
          </cell>
          <cell r="X1017" t="str">
            <v/>
          </cell>
          <cell r="AD1017" t="str">
            <v/>
          </cell>
          <cell r="AE1017" t="str">
            <v/>
          </cell>
          <cell r="AG1017" t="str">
            <v/>
          </cell>
          <cell r="AH1017" t="str">
            <v/>
          </cell>
          <cell r="AI1017" t="str">
            <v/>
          </cell>
          <cell r="AJ1017" t="str">
            <v/>
          </cell>
          <cell r="AL1017" t="str">
            <v/>
          </cell>
          <cell r="AM1017" t="str">
            <v/>
          </cell>
          <cell r="AP1017" t="str">
            <v/>
          </cell>
          <cell r="AQ1017" t="str">
            <v/>
          </cell>
          <cell r="AT1017" t="str">
            <v/>
          </cell>
          <cell r="AV1017" t="str">
            <v/>
          </cell>
          <cell r="AW1017" t="str">
            <v/>
          </cell>
          <cell r="AX1017" t="str">
            <v/>
          </cell>
          <cell r="AZ1017" t="str">
            <v/>
          </cell>
          <cell r="BA1017" t="str">
            <v/>
          </cell>
        </row>
        <row r="1018">
          <cell r="C1018" t="str">
            <v/>
          </cell>
          <cell r="D1018" t="str">
            <v/>
          </cell>
          <cell r="E1018" t="str">
            <v/>
          </cell>
          <cell r="F1018" t="str">
            <v/>
          </cell>
          <cell r="G1018" t="str">
            <v/>
          </cell>
          <cell r="H1018" t="str">
            <v/>
          </cell>
          <cell r="I1018" t="str">
            <v/>
          </cell>
          <cell r="J1018" t="str">
            <v/>
          </cell>
          <cell r="L1018" t="str">
            <v/>
          </cell>
          <cell r="M1018" t="str">
            <v/>
          </cell>
          <cell r="N1018" t="str">
            <v/>
          </cell>
          <cell r="P1018" t="str">
            <v/>
          </cell>
          <cell r="Q1018" t="str">
            <v/>
          </cell>
          <cell r="R1018" t="str">
            <v/>
          </cell>
          <cell r="S1018" t="str">
            <v/>
          </cell>
          <cell r="U1018" t="str">
            <v/>
          </cell>
          <cell r="V1018" t="str">
            <v/>
          </cell>
          <cell r="W1018" t="str">
            <v/>
          </cell>
          <cell r="X1018" t="str">
            <v/>
          </cell>
          <cell r="AD1018" t="str">
            <v/>
          </cell>
          <cell r="AE1018" t="str">
            <v/>
          </cell>
          <cell r="AG1018" t="str">
            <v/>
          </cell>
          <cell r="AH1018" t="str">
            <v/>
          </cell>
          <cell r="AI1018" t="str">
            <v/>
          </cell>
          <cell r="AJ1018" t="str">
            <v/>
          </cell>
          <cell r="AL1018" t="str">
            <v/>
          </cell>
          <cell r="AM1018" t="str">
            <v/>
          </cell>
          <cell r="AP1018" t="str">
            <v/>
          </cell>
          <cell r="AQ1018" t="str">
            <v/>
          </cell>
          <cell r="AT1018" t="str">
            <v/>
          </cell>
          <cell r="AV1018" t="str">
            <v/>
          </cell>
          <cell r="AW1018" t="str">
            <v/>
          </cell>
          <cell r="AX1018" t="str">
            <v/>
          </cell>
          <cell r="AZ1018" t="str">
            <v/>
          </cell>
          <cell r="BA1018" t="str">
            <v/>
          </cell>
        </row>
        <row r="1019">
          <cell r="C1019" t="str">
            <v/>
          </cell>
          <cell r="D1019" t="str">
            <v/>
          </cell>
          <cell r="E1019" t="str">
            <v/>
          </cell>
          <cell r="F1019" t="str">
            <v/>
          </cell>
          <cell r="G1019" t="str">
            <v/>
          </cell>
          <cell r="H1019" t="str">
            <v/>
          </cell>
          <cell r="I1019" t="str">
            <v/>
          </cell>
          <cell r="J1019" t="str">
            <v/>
          </cell>
          <cell r="L1019" t="str">
            <v/>
          </cell>
          <cell r="M1019" t="str">
            <v/>
          </cell>
          <cell r="N1019" t="str">
            <v/>
          </cell>
          <cell r="P1019" t="str">
            <v/>
          </cell>
          <cell r="Q1019" t="str">
            <v/>
          </cell>
          <cell r="R1019" t="str">
            <v/>
          </cell>
          <cell r="S1019" t="str">
            <v/>
          </cell>
          <cell r="U1019" t="str">
            <v/>
          </cell>
          <cell r="V1019" t="str">
            <v/>
          </cell>
          <cell r="W1019" t="str">
            <v/>
          </cell>
          <cell r="X1019" t="str">
            <v/>
          </cell>
          <cell r="AD1019" t="str">
            <v/>
          </cell>
          <cell r="AE1019" t="str">
            <v/>
          </cell>
          <cell r="AG1019" t="str">
            <v/>
          </cell>
          <cell r="AH1019" t="str">
            <v/>
          </cell>
          <cell r="AI1019" t="str">
            <v/>
          </cell>
          <cell r="AJ1019" t="str">
            <v/>
          </cell>
          <cell r="AL1019" t="str">
            <v/>
          </cell>
          <cell r="AM1019" t="str">
            <v/>
          </cell>
          <cell r="AP1019" t="str">
            <v/>
          </cell>
          <cell r="AQ1019" t="str">
            <v/>
          </cell>
          <cell r="AT1019" t="str">
            <v/>
          </cell>
          <cell r="AV1019" t="str">
            <v/>
          </cell>
          <cell r="AW1019" t="str">
            <v/>
          </cell>
          <cell r="AX1019" t="str">
            <v/>
          </cell>
          <cell r="AZ1019" t="str">
            <v/>
          </cell>
          <cell r="BA1019" t="str">
            <v/>
          </cell>
        </row>
        <row r="1020">
          <cell r="C1020" t="str">
            <v/>
          </cell>
          <cell r="D1020" t="str">
            <v/>
          </cell>
          <cell r="E1020" t="str">
            <v/>
          </cell>
          <cell r="F1020" t="str">
            <v/>
          </cell>
          <cell r="G1020" t="str">
            <v/>
          </cell>
          <cell r="H1020" t="str">
            <v/>
          </cell>
          <cell r="I1020" t="str">
            <v/>
          </cell>
          <cell r="J1020" t="str">
            <v/>
          </cell>
          <cell r="L1020" t="str">
            <v/>
          </cell>
          <cell r="M1020" t="str">
            <v/>
          </cell>
          <cell r="N1020" t="str">
            <v/>
          </cell>
          <cell r="P1020" t="str">
            <v/>
          </cell>
          <cell r="Q1020" t="str">
            <v/>
          </cell>
          <cell r="R1020" t="str">
            <v/>
          </cell>
          <cell r="S1020" t="str">
            <v/>
          </cell>
          <cell r="U1020" t="str">
            <v/>
          </cell>
          <cell r="V1020" t="str">
            <v/>
          </cell>
          <cell r="W1020" t="str">
            <v/>
          </cell>
          <cell r="X1020" t="str">
            <v/>
          </cell>
          <cell r="AD1020" t="str">
            <v/>
          </cell>
          <cell r="AE1020" t="str">
            <v/>
          </cell>
          <cell r="AG1020" t="str">
            <v/>
          </cell>
          <cell r="AH1020" t="str">
            <v/>
          </cell>
          <cell r="AI1020" t="str">
            <v/>
          </cell>
          <cell r="AJ1020" t="str">
            <v/>
          </cell>
          <cell r="AL1020" t="str">
            <v/>
          </cell>
          <cell r="AM1020" t="str">
            <v/>
          </cell>
          <cell r="AP1020" t="str">
            <v/>
          </cell>
          <cell r="AQ1020" t="str">
            <v/>
          </cell>
          <cell r="AT1020" t="str">
            <v/>
          </cell>
          <cell r="AV1020" t="str">
            <v/>
          </cell>
          <cell r="AW1020" t="str">
            <v/>
          </cell>
          <cell r="AX1020" t="str">
            <v/>
          </cell>
          <cell r="AZ1020" t="str">
            <v/>
          </cell>
          <cell r="BA1020" t="str">
            <v/>
          </cell>
        </row>
        <row r="1021">
          <cell r="C1021" t="str">
            <v/>
          </cell>
          <cell r="D1021" t="str">
            <v/>
          </cell>
          <cell r="E1021" t="str">
            <v/>
          </cell>
          <cell r="F1021" t="str">
            <v/>
          </cell>
          <cell r="G1021" t="str">
            <v/>
          </cell>
          <cell r="H1021" t="str">
            <v/>
          </cell>
          <cell r="I1021" t="str">
            <v/>
          </cell>
          <cell r="J1021" t="str">
            <v/>
          </cell>
          <cell r="L1021" t="str">
            <v/>
          </cell>
          <cell r="M1021" t="str">
            <v/>
          </cell>
          <cell r="N1021" t="str">
            <v/>
          </cell>
          <cell r="P1021" t="str">
            <v/>
          </cell>
          <cell r="Q1021" t="str">
            <v/>
          </cell>
          <cell r="R1021" t="str">
            <v/>
          </cell>
          <cell r="S1021" t="str">
            <v/>
          </cell>
          <cell r="U1021" t="str">
            <v/>
          </cell>
          <cell r="V1021" t="str">
            <v/>
          </cell>
          <cell r="W1021" t="str">
            <v/>
          </cell>
          <cell r="X1021" t="str">
            <v/>
          </cell>
          <cell r="AD1021" t="str">
            <v/>
          </cell>
          <cell r="AE1021" t="str">
            <v/>
          </cell>
          <cell r="AG1021" t="str">
            <v/>
          </cell>
          <cell r="AH1021" t="str">
            <v/>
          </cell>
          <cell r="AI1021" t="str">
            <v/>
          </cell>
          <cell r="AJ1021" t="str">
            <v/>
          </cell>
          <cell r="AL1021" t="str">
            <v/>
          </cell>
          <cell r="AM1021" t="str">
            <v/>
          </cell>
          <cell r="AP1021" t="str">
            <v/>
          </cell>
          <cell r="AQ1021" t="str">
            <v/>
          </cell>
          <cell r="AT1021" t="str">
            <v/>
          </cell>
          <cell r="AV1021" t="str">
            <v/>
          </cell>
          <cell r="AW1021" t="str">
            <v/>
          </cell>
          <cell r="AX1021" t="str">
            <v/>
          </cell>
          <cell r="AZ1021" t="str">
            <v/>
          </cell>
          <cell r="BA1021" t="str">
            <v/>
          </cell>
        </row>
        <row r="1022">
          <cell r="C1022" t="str">
            <v/>
          </cell>
          <cell r="D1022" t="str">
            <v/>
          </cell>
          <cell r="E1022" t="str">
            <v/>
          </cell>
          <cell r="F1022" t="str">
            <v/>
          </cell>
          <cell r="G1022" t="str">
            <v/>
          </cell>
          <cell r="H1022" t="str">
            <v/>
          </cell>
          <cell r="I1022" t="str">
            <v/>
          </cell>
          <cell r="J1022" t="str">
            <v/>
          </cell>
          <cell r="L1022" t="str">
            <v/>
          </cell>
          <cell r="M1022" t="str">
            <v/>
          </cell>
          <cell r="N1022" t="str">
            <v/>
          </cell>
          <cell r="P1022" t="str">
            <v/>
          </cell>
          <cell r="Q1022" t="str">
            <v/>
          </cell>
          <cell r="R1022" t="str">
            <v/>
          </cell>
          <cell r="S1022" t="str">
            <v/>
          </cell>
          <cell r="U1022" t="str">
            <v/>
          </cell>
          <cell r="V1022" t="str">
            <v/>
          </cell>
          <cell r="W1022" t="str">
            <v/>
          </cell>
          <cell r="X1022" t="str">
            <v/>
          </cell>
          <cell r="AD1022" t="str">
            <v/>
          </cell>
          <cell r="AE1022" t="str">
            <v/>
          </cell>
          <cell r="AG1022" t="str">
            <v/>
          </cell>
          <cell r="AH1022" t="str">
            <v/>
          </cell>
          <cell r="AI1022" t="str">
            <v/>
          </cell>
          <cell r="AJ1022" t="str">
            <v/>
          </cell>
          <cell r="AL1022" t="str">
            <v/>
          </cell>
          <cell r="AM1022" t="str">
            <v/>
          </cell>
          <cell r="AP1022" t="str">
            <v/>
          </cell>
          <cell r="AQ1022" t="str">
            <v/>
          </cell>
          <cell r="AT1022" t="str">
            <v/>
          </cell>
          <cell r="AV1022" t="str">
            <v/>
          </cell>
          <cell r="AW1022" t="str">
            <v/>
          </cell>
          <cell r="AX1022" t="str">
            <v/>
          </cell>
          <cell r="AZ1022" t="str">
            <v/>
          </cell>
          <cell r="BA1022" t="str">
            <v/>
          </cell>
        </row>
        <row r="1023">
          <cell r="C1023" t="str">
            <v/>
          </cell>
          <cell r="D1023" t="str">
            <v/>
          </cell>
          <cell r="E1023" t="str">
            <v/>
          </cell>
          <cell r="F1023" t="str">
            <v/>
          </cell>
          <cell r="G1023" t="str">
            <v/>
          </cell>
          <cell r="H1023" t="str">
            <v/>
          </cell>
          <cell r="I1023" t="str">
            <v/>
          </cell>
          <cell r="J1023" t="str">
            <v/>
          </cell>
          <cell r="L1023" t="str">
            <v/>
          </cell>
          <cell r="M1023" t="str">
            <v/>
          </cell>
          <cell r="N1023" t="str">
            <v/>
          </cell>
          <cell r="P1023" t="str">
            <v/>
          </cell>
          <cell r="Q1023" t="str">
            <v/>
          </cell>
          <cell r="R1023" t="str">
            <v/>
          </cell>
          <cell r="S1023" t="str">
            <v/>
          </cell>
          <cell r="U1023" t="str">
            <v/>
          </cell>
          <cell r="V1023" t="str">
            <v/>
          </cell>
          <cell r="W1023" t="str">
            <v/>
          </cell>
          <cell r="X1023" t="str">
            <v/>
          </cell>
          <cell r="AD1023" t="str">
            <v/>
          </cell>
          <cell r="AE1023" t="str">
            <v/>
          </cell>
          <cell r="AG1023" t="str">
            <v/>
          </cell>
          <cell r="AH1023" t="str">
            <v/>
          </cell>
          <cell r="AI1023" t="str">
            <v/>
          </cell>
          <cell r="AJ1023" t="str">
            <v/>
          </cell>
          <cell r="AL1023" t="str">
            <v/>
          </cell>
          <cell r="AM1023" t="str">
            <v/>
          </cell>
          <cell r="AP1023" t="str">
            <v/>
          </cell>
          <cell r="AQ1023" t="str">
            <v/>
          </cell>
          <cell r="AT1023" t="str">
            <v/>
          </cell>
          <cell r="AV1023" t="str">
            <v/>
          </cell>
          <cell r="AW1023" t="str">
            <v/>
          </cell>
          <cell r="AX1023" t="str">
            <v/>
          </cell>
          <cell r="AZ1023" t="str">
            <v/>
          </cell>
          <cell r="BA1023" t="str">
            <v/>
          </cell>
        </row>
        <row r="1024">
          <cell r="C1024" t="str">
            <v/>
          </cell>
          <cell r="D1024" t="str">
            <v/>
          </cell>
          <cell r="E1024" t="str">
            <v/>
          </cell>
          <cell r="F1024" t="str">
            <v/>
          </cell>
          <cell r="G1024" t="str">
            <v/>
          </cell>
          <cell r="H1024" t="str">
            <v/>
          </cell>
          <cell r="I1024" t="str">
            <v/>
          </cell>
          <cell r="J1024" t="str">
            <v/>
          </cell>
          <cell r="L1024" t="str">
            <v/>
          </cell>
          <cell r="M1024" t="str">
            <v/>
          </cell>
          <cell r="N1024" t="str">
            <v/>
          </cell>
          <cell r="P1024" t="str">
            <v/>
          </cell>
          <cell r="Q1024" t="str">
            <v/>
          </cell>
          <cell r="R1024" t="str">
            <v/>
          </cell>
          <cell r="S1024" t="str">
            <v/>
          </cell>
          <cell r="U1024" t="str">
            <v/>
          </cell>
          <cell r="V1024" t="str">
            <v/>
          </cell>
          <cell r="W1024" t="str">
            <v/>
          </cell>
          <cell r="X1024" t="str">
            <v/>
          </cell>
          <cell r="AD1024" t="str">
            <v/>
          </cell>
          <cell r="AE1024" t="str">
            <v/>
          </cell>
          <cell r="AG1024" t="str">
            <v/>
          </cell>
          <cell r="AH1024" t="str">
            <v/>
          </cell>
          <cell r="AI1024" t="str">
            <v/>
          </cell>
          <cell r="AJ1024" t="str">
            <v/>
          </cell>
          <cell r="AL1024" t="str">
            <v/>
          </cell>
          <cell r="AM1024" t="str">
            <v/>
          </cell>
          <cell r="AP1024" t="str">
            <v/>
          </cell>
          <cell r="AQ1024" t="str">
            <v/>
          </cell>
          <cell r="AT1024" t="str">
            <v/>
          </cell>
          <cell r="AV1024" t="str">
            <v/>
          </cell>
          <cell r="AW1024" t="str">
            <v/>
          </cell>
          <cell r="AX1024" t="str">
            <v/>
          </cell>
          <cell r="AZ1024" t="str">
            <v/>
          </cell>
          <cell r="BA1024" t="str">
            <v/>
          </cell>
        </row>
        <row r="1025">
          <cell r="C1025" t="str">
            <v/>
          </cell>
          <cell r="D1025" t="str">
            <v/>
          </cell>
          <cell r="E1025" t="str">
            <v/>
          </cell>
          <cell r="F1025" t="str">
            <v/>
          </cell>
          <cell r="G1025" t="str">
            <v/>
          </cell>
          <cell r="H1025" t="str">
            <v/>
          </cell>
          <cell r="I1025" t="str">
            <v/>
          </cell>
          <cell r="J1025" t="str">
            <v/>
          </cell>
          <cell r="L1025" t="str">
            <v/>
          </cell>
          <cell r="M1025" t="str">
            <v/>
          </cell>
          <cell r="N1025" t="str">
            <v/>
          </cell>
          <cell r="P1025" t="str">
            <v/>
          </cell>
          <cell r="Q1025" t="str">
            <v/>
          </cell>
          <cell r="R1025" t="str">
            <v/>
          </cell>
          <cell r="S1025" t="str">
            <v/>
          </cell>
          <cell r="U1025" t="str">
            <v/>
          </cell>
          <cell r="V1025" t="str">
            <v/>
          </cell>
          <cell r="W1025" t="str">
            <v/>
          </cell>
          <cell r="X1025" t="str">
            <v/>
          </cell>
          <cell r="AD1025" t="str">
            <v/>
          </cell>
          <cell r="AE1025" t="str">
            <v/>
          </cell>
          <cell r="AG1025" t="str">
            <v/>
          </cell>
          <cell r="AH1025" t="str">
            <v/>
          </cell>
          <cell r="AI1025" t="str">
            <v/>
          </cell>
          <cell r="AJ1025" t="str">
            <v/>
          </cell>
          <cell r="AL1025" t="str">
            <v/>
          </cell>
          <cell r="AM1025" t="str">
            <v/>
          </cell>
          <cell r="AP1025" t="str">
            <v/>
          </cell>
          <cell r="AQ1025" t="str">
            <v/>
          </cell>
          <cell r="AT1025" t="str">
            <v/>
          </cell>
          <cell r="AV1025" t="str">
            <v/>
          </cell>
          <cell r="AW1025" t="str">
            <v/>
          </cell>
          <cell r="AX1025" t="str">
            <v/>
          </cell>
          <cell r="AZ1025" t="str">
            <v/>
          </cell>
          <cell r="BA1025" t="str">
            <v/>
          </cell>
        </row>
        <row r="1026">
          <cell r="C1026" t="str">
            <v/>
          </cell>
          <cell r="D1026" t="str">
            <v/>
          </cell>
          <cell r="E1026" t="str">
            <v/>
          </cell>
          <cell r="F1026" t="str">
            <v/>
          </cell>
          <cell r="G1026" t="str">
            <v/>
          </cell>
          <cell r="H1026" t="str">
            <v/>
          </cell>
          <cell r="I1026" t="str">
            <v/>
          </cell>
          <cell r="J1026" t="str">
            <v/>
          </cell>
          <cell r="L1026" t="str">
            <v/>
          </cell>
          <cell r="M1026" t="str">
            <v/>
          </cell>
          <cell r="N1026" t="str">
            <v/>
          </cell>
          <cell r="P1026" t="str">
            <v/>
          </cell>
          <cell r="Q1026" t="str">
            <v/>
          </cell>
          <cell r="R1026" t="str">
            <v/>
          </cell>
          <cell r="S1026" t="str">
            <v/>
          </cell>
          <cell r="U1026" t="str">
            <v/>
          </cell>
          <cell r="V1026" t="str">
            <v/>
          </cell>
          <cell r="W1026" t="str">
            <v/>
          </cell>
          <cell r="X1026" t="str">
            <v/>
          </cell>
          <cell r="AD1026" t="str">
            <v/>
          </cell>
          <cell r="AE1026" t="str">
            <v/>
          </cell>
          <cell r="AG1026" t="str">
            <v/>
          </cell>
          <cell r="AH1026" t="str">
            <v/>
          </cell>
          <cell r="AI1026" t="str">
            <v/>
          </cell>
          <cell r="AJ1026" t="str">
            <v/>
          </cell>
          <cell r="AL1026" t="str">
            <v/>
          </cell>
          <cell r="AM1026" t="str">
            <v/>
          </cell>
          <cell r="AP1026" t="str">
            <v/>
          </cell>
          <cell r="AQ1026" t="str">
            <v/>
          </cell>
          <cell r="AT1026" t="str">
            <v/>
          </cell>
          <cell r="AV1026" t="str">
            <v/>
          </cell>
          <cell r="AW1026" t="str">
            <v/>
          </cell>
          <cell r="AX1026" t="str">
            <v/>
          </cell>
          <cell r="AZ1026" t="str">
            <v/>
          </cell>
          <cell r="BA1026" t="str">
            <v/>
          </cell>
        </row>
        <row r="1027">
          <cell r="C1027" t="str">
            <v/>
          </cell>
          <cell r="D1027" t="str">
            <v/>
          </cell>
          <cell r="E1027" t="str">
            <v/>
          </cell>
          <cell r="F1027" t="str">
            <v/>
          </cell>
          <cell r="G1027" t="str">
            <v/>
          </cell>
          <cell r="H1027" t="str">
            <v/>
          </cell>
          <cell r="I1027" t="str">
            <v/>
          </cell>
          <cell r="J1027" t="str">
            <v/>
          </cell>
          <cell r="L1027" t="str">
            <v/>
          </cell>
          <cell r="M1027" t="str">
            <v/>
          </cell>
          <cell r="N1027" t="str">
            <v/>
          </cell>
          <cell r="P1027" t="str">
            <v/>
          </cell>
          <cell r="Q1027" t="str">
            <v/>
          </cell>
          <cell r="R1027" t="str">
            <v/>
          </cell>
          <cell r="S1027" t="str">
            <v/>
          </cell>
          <cell r="U1027" t="str">
            <v/>
          </cell>
          <cell r="V1027" t="str">
            <v/>
          </cell>
          <cell r="W1027" t="str">
            <v/>
          </cell>
          <cell r="X1027" t="str">
            <v/>
          </cell>
          <cell r="AD1027" t="str">
            <v/>
          </cell>
          <cell r="AE1027" t="str">
            <v/>
          </cell>
          <cell r="AG1027" t="str">
            <v/>
          </cell>
          <cell r="AH1027" t="str">
            <v/>
          </cell>
          <cell r="AI1027" t="str">
            <v/>
          </cell>
          <cell r="AJ1027" t="str">
            <v/>
          </cell>
          <cell r="AL1027" t="str">
            <v/>
          </cell>
          <cell r="AM1027" t="str">
            <v/>
          </cell>
          <cell r="AP1027" t="str">
            <v/>
          </cell>
          <cell r="AQ1027" t="str">
            <v/>
          </cell>
          <cell r="AT1027" t="str">
            <v/>
          </cell>
          <cell r="AV1027" t="str">
            <v/>
          </cell>
          <cell r="AW1027" t="str">
            <v/>
          </cell>
          <cell r="AX1027" t="str">
            <v/>
          </cell>
          <cell r="AZ1027" t="str">
            <v/>
          </cell>
          <cell r="BA1027" t="str">
            <v/>
          </cell>
        </row>
        <row r="1028">
          <cell r="C1028" t="str">
            <v/>
          </cell>
          <cell r="D1028" t="str">
            <v/>
          </cell>
          <cell r="E1028" t="str">
            <v/>
          </cell>
          <cell r="F1028" t="str">
            <v/>
          </cell>
          <cell r="G1028" t="str">
            <v/>
          </cell>
          <cell r="H1028" t="str">
            <v/>
          </cell>
          <cell r="I1028" t="str">
            <v/>
          </cell>
          <cell r="J1028" t="str">
            <v/>
          </cell>
          <cell r="L1028" t="str">
            <v/>
          </cell>
          <cell r="M1028" t="str">
            <v/>
          </cell>
          <cell r="N1028" t="str">
            <v/>
          </cell>
          <cell r="P1028" t="str">
            <v/>
          </cell>
          <cell r="Q1028" t="str">
            <v/>
          </cell>
          <cell r="R1028" t="str">
            <v/>
          </cell>
          <cell r="S1028" t="str">
            <v/>
          </cell>
          <cell r="U1028" t="str">
            <v/>
          </cell>
          <cell r="V1028" t="str">
            <v/>
          </cell>
          <cell r="W1028" t="str">
            <v/>
          </cell>
          <cell r="X1028" t="str">
            <v/>
          </cell>
          <cell r="AD1028" t="str">
            <v/>
          </cell>
          <cell r="AE1028" t="str">
            <v/>
          </cell>
          <cell r="AG1028" t="str">
            <v/>
          </cell>
          <cell r="AH1028" t="str">
            <v/>
          </cell>
          <cell r="AI1028" t="str">
            <v/>
          </cell>
          <cell r="AJ1028" t="str">
            <v/>
          </cell>
          <cell r="AL1028" t="str">
            <v/>
          </cell>
          <cell r="AM1028" t="str">
            <v/>
          </cell>
          <cell r="AP1028" t="str">
            <v/>
          </cell>
          <cell r="AQ1028" t="str">
            <v/>
          </cell>
          <cell r="AT1028" t="str">
            <v/>
          </cell>
          <cell r="AV1028" t="str">
            <v/>
          </cell>
          <cell r="AW1028" t="str">
            <v/>
          </cell>
          <cell r="AX1028" t="str">
            <v/>
          </cell>
          <cell r="AZ1028" t="str">
            <v/>
          </cell>
          <cell r="BA1028" t="str">
            <v/>
          </cell>
        </row>
        <row r="1029">
          <cell r="C1029" t="str">
            <v/>
          </cell>
          <cell r="D1029" t="str">
            <v/>
          </cell>
          <cell r="E1029" t="str">
            <v/>
          </cell>
          <cell r="F1029" t="str">
            <v/>
          </cell>
          <cell r="G1029" t="str">
            <v/>
          </cell>
          <cell r="H1029" t="str">
            <v/>
          </cell>
          <cell r="I1029" t="str">
            <v/>
          </cell>
          <cell r="J1029" t="str">
            <v/>
          </cell>
          <cell r="L1029" t="str">
            <v/>
          </cell>
          <cell r="M1029" t="str">
            <v/>
          </cell>
          <cell r="N1029" t="str">
            <v/>
          </cell>
          <cell r="P1029" t="str">
            <v/>
          </cell>
          <cell r="Q1029" t="str">
            <v/>
          </cell>
          <cell r="R1029" t="str">
            <v/>
          </cell>
          <cell r="S1029" t="str">
            <v/>
          </cell>
          <cell r="U1029" t="str">
            <v/>
          </cell>
          <cell r="V1029" t="str">
            <v/>
          </cell>
          <cell r="W1029" t="str">
            <v/>
          </cell>
          <cell r="X1029" t="str">
            <v/>
          </cell>
          <cell r="AD1029" t="str">
            <v/>
          </cell>
          <cell r="AE1029" t="str">
            <v/>
          </cell>
          <cell r="AG1029" t="str">
            <v/>
          </cell>
          <cell r="AH1029" t="str">
            <v/>
          </cell>
          <cell r="AI1029" t="str">
            <v/>
          </cell>
          <cell r="AJ1029" t="str">
            <v/>
          </cell>
          <cell r="AL1029" t="str">
            <v/>
          </cell>
          <cell r="AM1029" t="str">
            <v/>
          </cell>
          <cell r="AP1029" t="str">
            <v/>
          </cell>
          <cell r="AQ1029" t="str">
            <v/>
          </cell>
          <cell r="AT1029" t="str">
            <v/>
          </cell>
          <cell r="AV1029" t="str">
            <v/>
          </cell>
          <cell r="AW1029" t="str">
            <v/>
          </cell>
          <cell r="AX1029" t="str">
            <v/>
          </cell>
          <cell r="AZ1029" t="str">
            <v/>
          </cell>
          <cell r="BA1029" t="str">
            <v/>
          </cell>
        </row>
        <row r="1030">
          <cell r="C1030" t="str">
            <v/>
          </cell>
          <cell r="D1030" t="str">
            <v/>
          </cell>
          <cell r="E1030" t="str">
            <v/>
          </cell>
          <cell r="F1030" t="str">
            <v/>
          </cell>
          <cell r="G1030" t="str">
            <v/>
          </cell>
          <cell r="H1030" t="str">
            <v/>
          </cell>
          <cell r="I1030" t="str">
            <v/>
          </cell>
          <cell r="J1030" t="str">
            <v/>
          </cell>
          <cell r="L1030" t="str">
            <v/>
          </cell>
          <cell r="M1030" t="str">
            <v/>
          </cell>
          <cell r="N1030" t="str">
            <v/>
          </cell>
          <cell r="P1030" t="str">
            <v/>
          </cell>
          <cell r="Q1030" t="str">
            <v/>
          </cell>
          <cell r="R1030" t="str">
            <v/>
          </cell>
          <cell r="S1030" t="str">
            <v/>
          </cell>
          <cell r="U1030" t="str">
            <v/>
          </cell>
          <cell r="V1030" t="str">
            <v/>
          </cell>
          <cell r="W1030" t="str">
            <v/>
          </cell>
          <cell r="X1030" t="str">
            <v/>
          </cell>
          <cell r="AD1030" t="str">
            <v/>
          </cell>
          <cell r="AE1030" t="str">
            <v/>
          </cell>
          <cell r="AG1030" t="str">
            <v/>
          </cell>
          <cell r="AH1030" t="str">
            <v/>
          </cell>
          <cell r="AI1030" t="str">
            <v/>
          </cell>
          <cell r="AJ1030" t="str">
            <v/>
          </cell>
          <cell r="AL1030" t="str">
            <v/>
          </cell>
          <cell r="AM1030" t="str">
            <v/>
          </cell>
          <cell r="AP1030" t="str">
            <v/>
          </cell>
          <cell r="AQ1030" t="str">
            <v/>
          </cell>
          <cell r="AT1030" t="str">
            <v/>
          </cell>
          <cell r="AV1030" t="str">
            <v/>
          </cell>
          <cell r="AW1030" t="str">
            <v/>
          </cell>
          <cell r="AX1030" t="str">
            <v/>
          </cell>
          <cell r="AZ1030" t="str">
            <v/>
          </cell>
          <cell r="BA1030" t="str">
            <v/>
          </cell>
        </row>
        <row r="1031">
          <cell r="C1031" t="str">
            <v/>
          </cell>
          <cell r="D1031" t="str">
            <v/>
          </cell>
          <cell r="E1031" t="str">
            <v/>
          </cell>
          <cell r="F1031" t="str">
            <v/>
          </cell>
          <cell r="G1031" t="str">
            <v/>
          </cell>
          <cell r="H1031" t="str">
            <v/>
          </cell>
          <cell r="I1031" t="str">
            <v/>
          </cell>
          <cell r="J1031" t="str">
            <v/>
          </cell>
          <cell r="L1031" t="str">
            <v/>
          </cell>
          <cell r="M1031" t="str">
            <v/>
          </cell>
          <cell r="N1031" t="str">
            <v/>
          </cell>
          <cell r="P1031" t="str">
            <v/>
          </cell>
          <cell r="Q1031" t="str">
            <v/>
          </cell>
          <cell r="R1031" t="str">
            <v/>
          </cell>
          <cell r="S1031" t="str">
            <v/>
          </cell>
          <cell r="U1031" t="str">
            <v/>
          </cell>
          <cell r="V1031" t="str">
            <v/>
          </cell>
          <cell r="W1031" t="str">
            <v/>
          </cell>
          <cell r="X1031" t="str">
            <v/>
          </cell>
          <cell r="AD1031" t="str">
            <v/>
          </cell>
          <cell r="AE1031" t="str">
            <v/>
          </cell>
          <cell r="AG1031" t="str">
            <v/>
          </cell>
          <cell r="AH1031" t="str">
            <v/>
          </cell>
          <cell r="AI1031" t="str">
            <v/>
          </cell>
          <cell r="AJ1031" t="str">
            <v/>
          </cell>
          <cell r="AL1031" t="str">
            <v/>
          </cell>
          <cell r="AM1031" t="str">
            <v/>
          </cell>
          <cell r="AP1031" t="str">
            <v/>
          </cell>
          <cell r="AQ1031" t="str">
            <v/>
          </cell>
          <cell r="AT1031" t="str">
            <v/>
          </cell>
          <cell r="AV1031" t="str">
            <v/>
          </cell>
          <cell r="AW1031" t="str">
            <v/>
          </cell>
          <cell r="AX1031" t="str">
            <v/>
          </cell>
          <cell r="AZ1031" t="str">
            <v/>
          </cell>
          <cell r="BA1031" t="str">
            <v/>
          </cell>
        </row>
        <row r="1032">
          <cell r="C1032" t="str">
            <v/>
          </cell>
          <cell r="D1032" t="str">
            <v/>
          </cell>
          <cell r="E1032" t="str">
            <v/>
          </cell>
          <cell r="F1032" t="str">
            <v/>
          </cell>
          <cell r="G1032" t="str">
            <v/>
          </cell>
          <cell r="H1032" t="str">
            <v/>
          </cell>
          <cell r="I1032" t="str">
            <v/>
          </cell>
          <cell r="J1032" t="str">
            <v/>
          </cell>
          <cell r="L1032" t="str">
            <v/>
          </cell>
          <cell r="M1032" t="str">
            <v/>
          </cell>
          <cell r="N1032" t="str">
            <v/>
          </cell>
          <cell r="P1032" t="str">
            <v/>
          </cell>
          <cell r="Q1032" t="str">
            <v/>
          </cell>
          <cell r="R1032" t="str">
            <v/>
          </cell>
          <cell r="S1032" t="str">
            <v/>
          </cell>
          <cell r="U1032" t="str">
            <v/>
          </cell>
          <cell r="V1032" t="str">
            <v/>
          </cell>
          <cell r="W1032" t="str">
            <v/>
          </cell>
          <cell r="X1032" t="str">
            <v/>
          </cell>
          <cell r="AD1032" t="str">
            <v/>
          </cell>
          <cell r="AE1032" t="str">
            <v/>
          </cell>
          <cell r="AG1032" t="str">
            <v/>
          </cell>
          <cell r="AH1032" t="str">
            <v/>
          </cell>
          <cell r="AI1032" t="str">
            <v/>
          </cell>
          <cell r="AJ1032" t="str">
            <v/>
          </cell>
          <cell r="AL1032" t="str">
            <v/>
          </cell>
          <cell r="AM1032" t="str">
            <v/>
          </cell>
          <cell r="AP1032" t="str">
            <v/>
          </cell>
          <cell r="AQ1032" t="str">
            <v/>
          </cell>
          <cell r="AT1032" t="str">
            <v/>
          </cell>
          <cell r="AV1032" t="str">
            <v/>
          </cell>
          <cell r="AW1032" t="str">
            <v/>
          </cell>
          <cell r="AX1032" t="str">
            <v/>
          </cell>
          <cell r="AZ1032" t="str">
            <v/>
          </cell>
          <cell r="BA1032" t="str">
            <v/>
          </cell>
        </row>
        <row r="1033">
          <cell r="C1033" t="str">
            <v/>
          </cell>
          <cell r="D1033" t="str">
            <v/>
          </cell>
          <cell r="E1033" t="str">
            <v/>
          </cell>
          <cell r="F1033" t="str">
            <v/>
          </cell>
          <cell r="G1033" t="str">
            <v/>
          </cell>
          <cell r="H1033" t="str">
            <v/>
          </cell>
          <cell r="I1033" t="str">
            <v/>
          </cell>
          <cell r="J1033" t="str">
            <v/>
          </cell>
          <cell r="L1033" t="str">
            <v/>
          </cell>
          <cell r="M1033" t="str">
            <v/>
          </cell>
          <cell r="N1033" t="str">
            <v/>
          </cell>
          <cell r="P1033" t="str">
            <v/>
          </cell>
          <cell r="Q1033" t="str">
            <v/>
          </cell>
          <cell r="R1033" t="str">
            <v/>
          </cell>
          <cell r="S1033" t="str">
            <v/>
          </cell>
          <cell r="U1033" t="str">
            <v/>
          </cell>
          <cell r="V1033" t="str">
            <v/>
          </cell>
          <cell r="W1033" t="str">
            <v/>
          </cell>
          <cell r="X1033" t="str">
            <v/>
          </cell>
          <cell r="AD1033" t="str">
            <v/>
          </cell>
          <cell r="AE1033" t="str">
            <v/>
          </cell>
          <cell r="AG1033" t="str">
            <v/>
          </cell>
          <cell r="AH1033" t="str">
            <v/>
          </cell>
          <cell r="AI1033" t="str">
            <v/>
          </cell>
          <cell r="AJ1033" t="str">
            <v/>
          </cell>
          <cell r="AL1033" t="str">
            <v/>
          </cell>
          <cell r="AM1033" t="str">
            <v/>
          </cell>
          <cell r="AP1033" t="str">
            <v/>
          </cell>
          <cell r="AQ1033" t="str">
            <v/>
          </cell>
          <cell r="AT1033" t="str">
            <v/>
          </cell>
          <cell r="AV1033" t="str">
            <v/>
          </cell>
          <cell r="AW1033" t="str">
            <v/>
          </cell>
          <cell r="AX1033" t="str">
            <v/>
          </cell>
          <cell r="AZ1033" t="str">
            <v/>
          </cell>
          <cell r="BA1033" t="str">
            <v/>
          </cell>
        </row>
        <row r="1034">
          <cell r="C1034" t="str">
            <v/>
          </cell>
          <cell r="D1034" t="str">
            <v/>
          </cell>
          <cell r="E1034" t="str">
            <v/>
          </cell>
          <cell r="F1034" t="str">
            <v/>
          </cell>
          <cell r="G1034" t="str">
            <v/>
          </cell>
          <cell r="H1034" t="str">
            <v/>
          </cell>
          <cell r="I1034" t="str">
            <v/>
          </cell>
          <cell r="J1034" t="str">
            <v/>
          </cell>
          <cell r="L1034" t="str">
            <v/>
          </cell>
          <cell r="M1034" t="str">
            <v/>
          </cell>
          <cell r="N1034" t="str">
            <v/>
          </cell>
          <cell r="P1034" t="str">
            <v/>
          </cell>
          <cell r="Q1034" t="str">
            <v/>
          </cell>
          <cell r="R1034" t="str">
            <v/>
          </cell>
          <cell r="S1034" t="str">
            <v/>
          </cell>
          <cell r="U1034" t="str">
            <v/>
          </cell>
          <cell r="V1034" t="str">
            <v/>
          </cell>
          <cell r="W1034" t="str">
            <v/>
          </cell>
          <cell r="X1034" t="str">
            <v/>
          </cell>
          <cell r="AD1034" t="str">
            <v/>
          </cell>
          <cell r="AE1034" t="str">
            <v/>
          </cell>
          <cell r="AG1034" t="str">
            <v/>
          </cell>
          <cell r="AH1034" t="str">
            <v/>
          </cell>
          <cell r="AI1034" t="str">
            <v/>
          </cell>
          <cell r="AJ1034" t="str">
            <v/>
          </cell>
          <cell r="AL1034" t="str">
            <v/>
          </cell>
          <cell r="AM1034" t="str">
            <v/>
          </cell>
          <cell r="AP1034" t="str">
            <v/>
          </cell>
          <cell r="AQ1034" t="str">
            <v/>
          </cell>
          <cell r="AT1034" t="str">
            <v/>
          </cell>
          <cell r="AV1034" t="str">
            <v/>
          </cell>
          <cell r="AW1034" t="str">
            <v/>
          </cell>
          <cell r="AX1034" t="str">
            <v/>
          </cell>
          <cell r="AZ1034" t="str">
            <v/>
          </cell>
          <cell r="BA1034" t="str">
            <v/>
          </cell>
        </row>
        <row r="1035">
          <cell r="C1035" t="str">
            <v/>
          </cell>
          <cell r="D1035" t="str">
            <v/>
          </cell>
          <cell r="E1035" t="str">
            <v/>
          </cell>
          <cell r="F1035" t="str">
            <v/>
          </cell>
          <cell r="G1035" t="str">
            <v/>
          </cell>
          <cell r="H1035" t="str">
            <v/>
          </cell>
          <cell r="I1035" t="str">
            <v/>
          </cell>
          <cell r="J1035" t="str">
            <v/>
          </cell>
          <cell r="L1035" t="str">
            <v/>
          </cell>
          <cell r="M1035" t="str">
            <v/>
          </cell>
          <cell r="N1035" t="str">
            <v/>
          </cell>
          <cell r="P1035" t="str">
            <v/>
          </cell>
          <cell r="Q1035" t="str">
            <v/>
          </cell>
          <cell r="R1035" t="str">
            <v/>
          </cell>
          <cell r="S1035" t="str">
            <v/>
          </cell>
          <cell r="U1035" t="str">
            <v/>
          </cell>
          <cell r="V1035" t="str">
            <v/>
          </cell>
          <cell r="W1035" t="str">
            <v/>
          </cell>
          <cell r="X1035" t="str">
            <v/>
          </cell>
          <cell r="AD1035" t="str">
            <v/>
          </cell>
          <cell r="AE1035" t="str">
            <v/>
          </cell>
          <cell r="AG1035" t="str">
            <v/>
          </cell>
          <cell r="AH1035" t="str">
            <v/>
          </cell>
          <cell r="AI1035" t="str">
            <v/>
          </cell>
          <cell r="AJ1035" t="str">
            <v/>
          </cell>
          <cell r="AL1035" t="str">
            <v/>
          </cell>
          <cell r="AM1035" t="str">
            <v/>
          </cell>
          <cell r="AP1035" t="str">
            <v/>
          </cell>
          <cell r="AQ1035" t="str">
            <v/>
          </cell>
          <cell r="AT1035" t="str">
            <v/>
          </cell>
          <cell r="AV1035" t="str">
            <v/>
          </cell>
          <cell r="AW1035" t="str">
            <v/>
          </cell>
          <cell r="AX1035" t="str">
            <v/>
          </cell>
          <cell r="AZ1035" t="str">
            <v/>
          </cell>
          <cell r="BA1035" t="str">
            <v/>
          </cell>
        </row>
        <row r="1036">
          <cell r="C1036" t="str">
            <v/>
          </cell>
          <cell r="D1036" t="str">
            <v/>
          </cell>
          <cell r="E1036" t="str">
            <v/>
          </cell>
          <cell r="F1036" t="str">
            <v/>
          </cell>
          <cell r="G1036" t="str">
            <v/>
          </cell>
          <cell r="H1036" t="str">
            <v/>
          </cell>
          <cell r="I1036" t="str">
            <v/>
          </cell>
          <cell r="J1036" t="str">
            <v/>
          </cell>
          <cell r="L1036" t="str">
            <v/>
          </cell>
          <cell r="M1036" t="str">
            <v/>
          </cell>
          <cell r="N1036" t="str">
            <v/>
          </cell>
          <cell r="P1036" t="str">
            <v/>
          </cell>
          <cell r="Q1036" t="str">
            <v/>
          </cell>
          <cell r="R1036" t="str">
            <v/>
          </cell>
          <cell r="S1036" t="str">
            <v/>
          </cell>
          <cell r="U1036" t="str">
            <v/>
          </cell>
          <cell r="V1036" t="str">
            <v/>
          </cell>
          <cell r="W1036" t="str">
            <v/>
          </cell>
          <cell r="X1036" t="str">
            <v/>
          </cell>
          <cell r="AD1036" t="str">
            <v/>
          </cell>
          <cell r="AE1036" t="str">
            <v/>
          </cell>
          <cell r="AG1036" t="str">
            <v/>
          </cell>
          <cell r="AH1036" t="str">
            <v/>
          </cell>
          <cell r="AI1036" t="str">
            <v/>
          </cell>
          <cell r="AJ1036" t="str">
            <v/>
          </cell>
          <cell r="AL1036" t="str">
            <v/>
          </cell>
          <cell r="AM1036" t="str">
            <v/>
          </cell>
          <cell r="AP1036" t="str">
            <v/>
          </cell>
          <cell r="AQ1036" t="str">
            <v/>
          </cell>
          <cell r="AT1036" t="str">
            <v/>
          </cell>
          <cell r="AV1036" t="str">
            <v/>
          </cell>
          <cell r="AW1036" t="str">
            <v/>
          </cell>
          <cell r="AX1036" t="str">
            <v/>
          </cell>
          <cell r="AZ1036" t="str">
            <v/>
          </cell>
          <cell r="BA1036" t="str">
            <v/>
          </cell>
        </row>
        <row r="1037">
          <cell r="C1037" t="str">
            <v/>
          </cell>
          <cell r="D1037" t="str">
            <v/>
          </cell>
          <cell r="E1037" t="str">
            <v/>
          </cell>
          <cell r="F1037" t="str">
            <v/>
          </cell>
          <cell r="G1037" t="str">
            <v/>
          </cell>
          <cell r="H1037" t="str">
            <v/>
          </cell>
          <cell r="I1037" t="str">
            <v/>
          </cell>
          <cell r="J1037" t="str">
            <v/>
          </cell>
          <cell r="L1037" t="str">
            <v/>
          </cell>
          <cell r="M1037" t="str">
            <v/>
          </cell>
          <cell r="N1037" t="str">
            <v/>
          </cell>
          <cell r="P1037" t="str">
            <v/>
          </cell>
          <cell r="Q1037" t="str">
            <v/>
          </cell>
          <cell r="R1037" t="str">
            <v/>
          </cell>
          <cell r="S1037" t="str">
            <v/>
          </cell>
          <cell r="U1037" t="str">
            <v/>
          </cell>
          <cell r="V1037" t="str">
            <v/>
          </cell>
          <cell r="W1037" t="str">
            <v/>
          </cell>
          <cell r="X1037" t="str">
            <v/>
          </cell>
          <cell r="AD1037" t="str">
            <v/>
          </cell>
          <cell r="AE1037" t="str">
            <v/>
          </cell>
          <cell r="AG1037" t="str">
            <v/>
          </cell>
          <cell r="AH1037" t="str">
            <v/>
          </cell>
          <cell r="AI1037" t="str">
            <v/>
          </cell>
          <cell r="AJ1037" t="str">
            <v/>
          </cell>
          <cell r="AL1037" t="str">
            <v/>
          </cell>
          <cell r="AM1037" t="str">
            <v/>
          </cell>
          <cell r="AP1037" t="str">
            <v/>
          </cell>
          <cell r="AQ1037" t="str">
            <v/>
          </cell>
          <cell r="AT1037" t="str">
            <v/>
          </cell>
          <cell r="AV1037" t="str">
            <v/>
          </cell>
          <cell r="AW1037" t="str">
            <v/>
          </cell>
          <cell r="AX1037" t="str">
            <v/>
          </cell>
          <cell r="AZ1037" t="str">
            <v/>
          </cell>
          <cell r="BA1037" t="str">
            <v/>
          </cell>
        </row>
        <row r="1038">
          <cell r="C1038" t="str">
            <v/>
          </cell>
          <cell r="D1038" t="str">
            <v/>
          </cell>
          <cell r="E1038" t="str">
            <v/>
          </cell>
          <cell r="F1038" t="str">
            <v/>
          </cell>
          <cell r="G1038" t="str">
            <v/>
          </cell>
          <cell r="H1038" t="str">
            <v/>
          </cell>
          <cell r="I1038" t="str">
            <v/>
          </cell>
          <cell r="J1038" t="str">
            <v/>
          </cell>
          <cell r="L1038" t="str">
            <v/>
          </cell>
          <cell r="M1038" t="str">
            <v/>
          </cell>
          <cell r="N1038" t="str">
            <v/>
          </cell>
          <cell r="P1038" t="str">
            <v/>
          </cell>
          <cell r="Q1038" t="str">
            <v/>
          </cell>
          <cell r="R1038" t="str">
            <v/>
          </cell>
          <cell r="S1038" t="str">
            <v/>
          </cell>
          <cell r="U1038" t="str">
            <v/>
          </cell>
          <cell r="V1038" t="str">
            <v/>
          </cell>
          <cell r="W1038" t="str">
            <v/>
          </cell>
          <cell r="X1038" t="str">
            <v/>
          </cell>
          <cell r="AD1038" t="str">
            <v/>
          </cell>
          <cell r="AE1038" t="str">
            <v/>
          </cell>
          <cell r="AG1038" t="str">
            <v/>
          </cell>
          <cell r="AH1038" t="str">
            <v/>
          </cell>
          <cell r="AI1038" t="str">
            <v/>
          </cell>
          <cell r="AJ1038" t="str">
            <v/>
          </cell>
          <cell r="AL1038" t="str">
            <v/>
          </cell>
          <cell r="AM1038" t="str">
            <v/>
          </cell>
          <cell r="AP1038" t="str">
            <v/>
          </cell>
          <cell r="AQ1038" t="str">
            <v/>
          </cell>
          <cell r="AT1038" t="str">
            <v/>
          </cell>
          <cell r="AV1038" t="str">
            <v/>
          </cell>
          <cell r="AW1038" t="str">
            <v/>
          </cell>
          <cell r="AX1038" t="str">
            <v/>
          </cell>
          <cell r="AZ1038" t="str">
            <v/>
          </cell>
          <cell r="BA1038" t="str">
            <v/>
          </cell>
        </row>
        <row r="1039">
          <cell r="C1039" t="str">
            <v/>
          </cell>
          <cell r="D1039" t="str">
            <v/>
          </cell>
          <cell r="E1039" t="str">
            <v/>
          </cell>
          <cell r="F1039" t="str">
            <v/>
          </cell>
          <cell r="G1039" t="str">
            <v/>
          </cell>
          <cell r="H1039" t="str">
            <v/>
          </cell>
          <cell r="I1039" t="str">
            <v/>
          </cell>
          <cell r="J1039" t="str">
            <v/>
          </cell>
          <cell r="L1039" t="str">
            <v/>
          </cell>
          <cell r="M1039" t="str">
            <v/>
          </cell>
          <cell r="N1039" t="str">
            <v/>
          </cell>
          <cell r="P1039" t="str">
            <v/>
          </cell>
          <cell r="Q1039" t="str">
            <v/>
          </cell>
          <cell r="R1039" t="str">
            <v/>
          </cell>
          <cell r="S1039" t="str">
            <v/>
          </cell>
          <cell r="U1039" t="str">
            <v/>
          </cell>
          <cell r="V1039" t="str">
            <v/>
          </cell>
          <cell r="W1039" t="str">
            <v/>
          </cell>
          <cell r="X1039" t="str">
            <v/>
          </cell>
          <cell r="AD1039" t="str">
            <v/>
          </cell>
          <cell r="AE1039" t="str">
            <v/>
          </cell>
          <cell r="AG1039" t="str">
            <v/>
          </cell>
          <cell r="AH1039" t="str">
            <v/>
          </cell>
          <cell r="AI1039" t="str">
            <v/>
          </cell>
          <cell r="AJ1039" t="str">
            <v/>
          </cell>
          <cell r="AL1039" t="str">
            <v/>
          </cell>
          <cell r="AM1039" t="str">
            <v/>
          </cell>
          <cell r="AP1039" t="str">
            <v/>
          </cell>
          <cell r="AQ1039" t="str">
            <v/>
          </cell>
          <cell r="AT1039" t="str">
            <v/>
          </cell>
          <cell r="AV1039" t="str">
            <v/>
          </cell>
          <cell r="AW1039" t="str">
            <v/>
          </cell>
          <cell r="AX1039" t="str">
            <v/>
          </cell>
          <cell r="AZ1039" t="str">
            <v/>
          </cell>
          <cell r="BA1039" t="str">
            <v/>
          </cell>
        </row>
        <row r="1040">
          <cell r="C1040" t="str">
            <v/>
          </cell>
          <cell r="D1040" t="str">
            <v/>
          </cell>
          <cell r="E1040" t="str">
            <v/>
          </cell>
          <cell r="F1040" t="str">
            <v/>
          </cell>
          <cell r="G1040" t="str">
            <v/>
          </cell>
          <cell r="H1040" t="str">
            <v/>
          </cell>
          <cell r="I1040" t="str">
            <v/>
          </cell>
          <cell r="J1040" t="str">
            <v/>
          </cell>
          <cell r="L1040" t="str">
            <v/>
          </cell>
          <cell r="M1040" t="str">
            <v/>
          </cell>
          <cell r="N1040" t="str">
            <v/>
          </cell>
          <cell r="P1040" t="str">
            <v/>
          </cell>
          <cell r="Q1040" t="str">
            <v/>
          </cell>
          <cell r="R1040" t="str">
            <v/>
          </cell>
          <cell r="S1040" t="str">
            <v/>
          </cell>
          <cell r="U1040" t="str">
            <v/>
          </cell>
          <cell r="V1040" t="str">
            <v/>
          </cell>
          <cell r="W1040" t="str">
            <v/>
          </cell>
          <cell r="X1040" t="str">
            <v/>
          </cell>
          <cell r="AD1040" t="str">
            <v/>
          </cell>
          <cell r="AE1040" t="str">
            <v/>
          </cell>
          <cell r="AG1040" t="str">
            <v/>
          </cell>
          <cell r="AH1040" t="str">
            <v/>
          </cell>
          <cell r="AI1040" t="str">
            <v/>
          </cell>
          <cell r="AJ1040" t="str">
            <v/>
          </cell>
          <cell r="AL1040" t="str">
            <v/>
          </cell>
          <cell r="AM1040" t="str">
            <v/>
          </cell>
          <cell r="AP1040" t="str">
            <v/>
          </cell>
          <cell r="AQ1040" t="str">
            <v/>
          </cell>
          <cell r="AT1040" t="str">
            <v/>
          </cell>
          <cell r="AV1040" t="str">
            <v/>
          </cell>
          <cell r="AW1040" t="str">
            <v/>
          </cell>
          <cell r="AX1040" t="str">
            <v/>
          </cell>
          <cell r="AZ1040" t="str">
            <v/>
          </cell>
          <cell r="BA1040" t="str">
            <v/>
          </cell>
        </row>
        <row r="1041">
          <cell r="C1041" t="str">
            <v/>
          </cell>
          <cell r="D1041" t="str">
            <v/>
          </cell>
          <cell r="E1041" t="str">
            <v/>
          </cell>
          <cell r="F1041" t="str">
            <v/>
          </cell>
          <cell r="G1041" t="str">
            <v/>
          </cell>
          <cell r="H1041" t="str">
            <v/>
          </cell>
          <cell r="I1041" t="str">
            <v/>
          </cell>
          <cell r="J1041" t="str">
            <v/>
          </cell>
          <cell r="L1041" t="str">
            <v/>
          </cell>
          <cell r="M1041" t="str">
            <v/>
          </cell>
          <cell r="N1041" t="str">
            <v/>
          </cell>
          <cell r="P1041" t="str">
            <v/>
          </cell>
          <cell r="Q1041" t="str">
            <v/>
          </cell>
          <cell r="R1041" t="str">
            <v/>
          </cell>
          <cell r="S1041" t="str">
            <v/>
          </cell>
          <cell r="U1041" t="str">
            <v/>
          </cell>
          <cell r="V1041" t="str">
            <v/>
          </cell>
          <cell r="W1041" t="str">
            <v/>
          </cell>
          <cell r="X1041" t="str">
            <v/>
          </cell>
          <cell r="AD1041" t="str">
            <v/>
          </cell>
          <cell r="AE1041" t="str">
            <v/>
          </cell>
          <cell r="AG1041" t="str">
            <v/>
          </cell>
          <cell r="AH1041" t="str">
            <v/>
          </cell>
          <cell r="AI1041" t="str">
            <v/>
          </cell>
          <cell r="AJ1041" t="str">
            <v/>
          </cell>
          <cell r="AL1041" t="str">
            <v/>
          </cell>
          <cell r="AM1041" t="str">
            <v/>
          </cell>
          <cell r="AP1041" t="str">
            <v/>
          </cell>
          <cell r="AQ1041" t="str">
            <v/>
          </cell>
          <cell r="AT1041" t="str">
            <v/>
          </cell>
          <cell r="AV1041" t="str">
            <v/>
          </cell>
          <cell r="AW1041" t="str">
            <v/>
          </cell>
          <cell r="AX1041" t="str">
            <v/>
          </cell>
          <cell r="AZ1041" t="str">
            <v/>
          </cell>
          <cell r="BA1041" t="str">
            <v/>
          </cell>
        </row>
        <row r="1042">
          <cell r="C1042" t="str">
            <v/>
          </cell>
          <cell r="D1042" t="str">
            <v/>
          </cell>
          <cell r="E1042" t="str">
            <v/>
          </cell>
          <cell r="F1042" t="str">
            <v/>
          </cell>
          <cell r="G1042" t="str">
            <v/>
          </cell>
          <cell r="H1042" t="str">
            <v/>
          </cell>
          <cell r="I1042" t="str">
            <v/>
          </cell>
          <cell r="J1042" t="str">
            <v/>
          </cell>
          <cell r="L1042" t="str">
            <v/>
          </cell>
          <cell r="M1042" t="str">
            <v/>
          </cell>
          <cell r="N1042" t="str">
            <v/>
          </cell>
          <cell r="P1042" t="str">
            <v/>
          </cell>
          <cell r="Q1042" t="str">
            <v/>
          </cell>
          <cell r="R1042" t="str">
            <v/>
          </cell>
          <cell r="S1042" t="str">
            <v/>
          </cell>
          <cell r="U1042" t="str">
            <v/>
          </cell>
          <cell r="V1042" t="str">
            <v/>
          </cell>
          <cell r="W1042" t="str">
            <v/>
          </cell>
          <cell r="X1042" t="str">
            <v/>
          </cell>
          <cell r="AD1042" t="str">
            <v/>
          </cell>
          <cell r="AE1042" t="str">
            <v/>
          </cell>
          <cell r="AG1042" t="str">
            <v/>
          </cell>
          <cell r="AH1042" t="str">
            <v/>
          </cell>
          <cell r="AI1042" t="str">
            <v/>
          </cell>
          <cell r="AJ1042" t="str">
            <v/>
          </cell>
          <cell r="AL1042" t="str">
            <v/>
          </cell>
          <cell r="AM1042" t="str">
            <v/>
          </cell>
          <cell r="AP1042" t="str">
            <v/>
          </cell>
          <cell r="AQ1042" t="str">
            <v/>
          </cell>
          <cell r="AT1042" t="str">
            <v/>
          </cell>
          <cell r="AV1042" t="str">
            <v/>
          </cell>
          <cell r="AW1042" t="str">
            <v/>
          </cell>
          <cell r="AX1042" t="str">
            <v/>
          </cell>
          <cell r="AZ1042" t="str">
            <v/>
          </cell>
          <cell r="BA1042" t="str">
            <v/>
          </cell>
        </row>
        <row r="1043">
          <cell r="C1043" t="str">
            <v/>
          </cell>
          <cell r="D1043" t="str">
            <v/>
          </cell>
          <cell r="E1043" t="str">
            <v/>
          </cell>
          <cell r="F1043" t="str">
            <v/>
          </cell>
          <cell r="G1043" t="str">
            <v/>
          </cell>
          <cell r="H1043" t="str">
            <v/>
          </cell>
          <cell r="I1043" t="str">
            <v/>
          </cell>
          <cell r="J1043" t="str">
            <v/>
          </cell>
          <cell r="L1043" t="str">
            <v/>
          </cell>
          <cell r="M1043" t="str">
            <v/>
          </cell>
          <cell r="N1043" t="str">
            <v/>
          </cell>
          <cell r="P1043" t="str">
            <v/>
          </cell>
          <cell r="Q1043" t="str">
            <v/>
          </cell>
          <cell r="R1043" t="str">
            <v/>
          </cell>
          <cell r="S1043" t="str">
            <v/>
          </cell>
          <cell r="U1043" t="str">
            <v/>
          </cell>
          <cell r="V1043" t="str">
            <v/>
          </cell>
          <cell r="W1043" t="str">
            <v/>
          </cell>
          <cell r="X1043" t="str">
            <v/>
          </cell>
          <cell r="AD1043" t="str">
            <v/>
          </cell>
          <cell r="AE1043" t="str">
            <v/>
          </cell>
          <cell r="AG1043" t="str">
            <v/>
          </cell>
          <cell r="AH1043" t="str">
            <v/>
          </cell>
          <cell r="AI1043" t="str">
            <v/>
          </cell>
          <cell r="AJ1043" t="str">
            <v/>
          </cell>
          <cell r="AL1043" t="str">
            <v/>
          </cell>
          <cell r="AM1043" t="str">
            <v/>
          </cell>
          <cell r="AP1043" t="str">
            <v/>
          </cell>
          <cell r="AQ1043" t="str">
            <v/>
          </cell>
          <cell r="AT1043" t="str">
            <v/>
          </cell>
          <cell r="AV1043" t="str">
            <v/>
          </cell>
          <cell r="AW1043" t="str">
            <v/>
          </cell>
          <cell r="AX1043" t="str">
            <v/>
          </cell>
          <cell r="AZ1043" t="str">
            <v/>
          </cell>
          <cell r="BA1043" t="str">
            <v/>
          </cell>
        </row>
        <row r="1044">
          <cell r="C1044" t="str">
            <v/>
          </cell>
          <cell r="D1044" t="str">
            <v/>
          </cell>
          <cell r="E1044" t="str">
            <v/>
          </cell>
          <cell r="F1044" t="str">
            <v/>
          </cell>
          <cell r="G1044" t="str">
            <v/>
          </cell>
          <cell r="H1044" t="str">
            <v/>
          </cell>
          <cell r="I1044" t="str">
            <v/>
          </cell>
          <cell r="J1044" t="str">
            <v/>
          </cell>
          <cell r="L1044" t="str">
            <v/>
          </cell>
          <cell r="M1044" t="str">
            <v/>
          </cell>
          <cell r="N1044" t="str">
            <v/>
          </cell>
          <cell r="P1044" t="str">
            <v/>
          </cell>
          <cell r="Q1044" t="str">
            <v/>
          </cell>
          <cell r="R1044" t="str">
            <v/>
          </cell>
          <cell r="S1044" t="str">
            <v/>
          </cell>
          <cell r="U1044" t="str">
            <v/>
          </cell>
          <cell r="V1044" t="str">
            <v/>
          </cell>
          <cell r="W1044" t="str">
            <v/>
          </cell>
          <cell r="X1044" t="str">
            <v/>
          </cell>
          <cell r="AD1044" t="str">
            <v/>
          </cell>
          <cell r="AE1044" t="str">
            <v/>
          </cell>
          <cell r="AG1044" t="str">
            <v/>
          </cell>
          <cell r="AH1044" t="str">
            <v/>
          </cell>
          <cell r="AI1044" t="str">
            <v/>
          </cell>
          <cell r="AJ1044" t="str">
            <v/>
          </cell>
          <cell r="AL1044" t="str">
            <v/>
          </cell>
          <cell r="AM1044" t="str">
            <v/>
          </cell>
          <cell r="AP1044" t="str">
            <v/>
          </cell>
          <cell r="AQ1044" t="str">
            <v/>
          </cell>
          <cell r="AT1044" t="str">
            <v/>
          </cell>
          <cell r="AV1044" t="str">
            <v/>
          </cell>
          <cell r="AW1044" t="str">
            <v/>
          </cell>
          <cell r="AX1044" t="str">
            <v/>
          </cell>
          <cell r="AZ1044" t="str">
            <v/>
          </cell>
          <cell r="BA1044" t="str">
            <v/>
          </cell>
        </row>
        <row r="1045">
          <cell r="C1045" t="str">
            <v/>
          </cell>
          <cell r="D1045" t="str">
            <v/>
          </cell>
          <cell r="E1045" t="str">
            <v/>
          </cell>
          <cell r="F1045" t="str">
            <v/>
          </cell>
          <cell r="G1045" t="str">
            <v/>
          </cell>
          <cell r="H1045" t="str">
            <v/>
          </cell>
          <cell r="I1045" t="str">
            <v/>
          </cell>
          <cell r="J1045" t="str">
            <v/>
          </cell>
          <cell r="L1045" t="str">
            <v/>
          </cell>
          <cell r="M1045" t="str">
            <v/>
          </cell>
          <cell r="N1045" t="str">
            <v/>
          </cell>
          <cell r="P1045" t="str">
            <v/>
          </cell>
          <cell r="Q1045" t="str">
            <v/>
          </cell>
          <cell r="R1045" t="str">
            <v/>
          </cell>
          <cell r="S1045" t="str">
            <v/>
          </cell>
          <cell r="U1045" t="str">
            <v/>
          </cell>
          <cell r="V1045" t="str">
            <v/>
          </cell>
          <cell r="W1045" t="str">
            <v/>
          </cell>
          <cell r="X1045" t="str">
            <v/>
          </cell>
          <cell r="AD1045" t="str">
            <v/>
          </cell>
          <cell r="AE1045" t="str">
            <v/>
          </cell>
          <cell r="AG1045" t="str">
            <v/>
          </cell>
          <cell r="AH1045" t="str">
            <v/>
          </cell>
          <cell r="AI1045" t="str">
            <v/>
          </cell>
          <cell r="AJ1045" t="str">
            <v/>
          </cell>
          <cell r="AL1045" t="str">
            <v/>
          </cell>
          <cell r="AM1045" t="str">
            <v/>
          </cell>
          <cell r="AP1045" t="str">
            <v/>
          </cell>
          <cell r="AQ1045" t="str">
            <v/>
          </cell>
          <cell r="AT1045" t="str">
            <v/>
          </cell>
          <cell r="AV1045" t="str">
            <v/>
          </cell>
          <cell r="AW1045" t="str">
            <v/>
          </cell>
          <cell r="AX1045" t="str">
            <v/>
          </cell>
          <cell r="AZ1045" t="str">
            <v/>
          </cell>
          <cell r="BA1045" t="str">
            <v/>
          </cell>
        </row>
        <row r="1046">
          <cell r="C1046" t="str">
            <v/>
          </cell>
          <cell r="D1046" t="str">
            <v/>
          </cell>
          <cell r="E1046" t="str">
            <v/>
          </cell>
          <cell r="F1046" t="str">
            <v/>
          </cell>
          <cell r="G1046" t="str">
            <v/>
          </cell>
          <cell r="H1046" t="str">
            <v/>
          </cell>
          <cell r="I1046" t="str">
            <v/>
          </cell>
          <cell r="J1046" t="str">
            <v/>
          </cell>
          <cell r="L1046" t="str">
            <v/>
          </cell>
          <cell r="M1046" t="str">
            <v/>
          </cell>
          <cell r="N1046" t="str">
            <v/>
          </cell>
          <cell r="P1046" t="str">
            <v/>
          </cell>
          <cell r="Q1046" t="str">
            <v/>
          </cell>
          <cell r="R1046" t="str">
            <v/>
          </cell>
          <cell r="S1046" t="str">
            <v/>
          </cell>
          <cell r="U1046" t="str">
            <v/>
          </cell>
          <cell r="V1046" t="str">
            <v/>
          </cell>
          <cell r="W1046" t="str">
            <v/>
          </cell>
          <cell r="X1046" t="str">
            <v/>
          </cell>
          <cell r="AD1046" t="str">
            <v/>
          </cell>
          <cell r="AE1046" t="str">
            <v/>
          </cell>
          <cell r="AG1046" t="str">
            <v/>
          </cell>
          <cell r="AH1046" t="str">
            <v/>
          </cell>
          <cell r="AI1046" t="str">
            <v/>
          </cell>
          <cell r="AJ1046" t="str">
            <v/>
          </cell>
          <cell r="AL1046" t="str">
            <v/>
          </cell>
          <cell r="AM1046" t="str">
            <v/>
          </cell>
          <cell r="AP1046" t="str">
            <v/>
          </cell>
          <cell r="AQ1046" t="str">
            <v/>
          </cell>
          <cell r="AT1046" t="str">
            <v/>
          </cell>
          <cell r="AV1046" t="str">
            <v/>
          </cell>
          <cell r="AW1046" t="str">
            <v/>
          </cell>
          <cell r="AX1046" t="str">
            <v/>
          </cell>
          <cell r="AZ1046" t="str">
            <v/>
          </cell>
          <cell r="BA1046" t="str">
            <v/>
          </cell>
        </row>
        <row r="1047">
          <cell r="C1047" t="str">
            <v/>
          </cell>
          <cell r="D1047" t="str">
            <v/>
          </cell>
          <cell r="E1047" t="str">
            <v/>
          </cell>
          <cell r="F1047" t="str">
            <v/>
          </cell>
          <cell r="G1047" t="str">
            <v/>
          </cell>
          <cell r="H1047" t="str">
            <v/>
          </cell>
          <cell r="I1047" t="str">
            <v/>
          </cell>
          <cell r="J1047" t="str">
            <v/>
          </cell>
          <cell r="L1047" t="str">
            <v/>
          </cell>
          <cell r="M1047" t="str">
            <v/>
          </cell>
          <cell r="N1047" t="str">
            <v/>
          </cell>
          <cell r="P1047" t="str">
            <v/>
          </cell>
          <cell r="Q1047" t="str">
            <v/>
          </cell>
          <cell r="R1047" t="str">
            <v/>
          </cell>
          <cell r="S1047" t="str">
            <v/>
          </cell>
          <cell r="U1047" t="str">
            <v/>
          </cell>
          <cell r="V1047" t="str">
            <v/>
          </cell>
          <cell r="W1047" t="str">
            <v/>
          </cell>
          <cell r="X1047" t="str">
            <v/>
          </cell>
          <cell r="AD1047" t="str">
            <v/>
          </cell>
          <cell r="AE1047" t="str">
            <v/>
          </cell>
          <cell r="AG1047" t="str">
            <v/>
          </cell>
          <cell r="AH1047" t="str">
            <v/>
          </cell>
          <cell r="AI1047" t="str">
            <v/>
          </cell>
          <cell r="AJ1047" t="str">
            <v/>
          </cell>
          <cell r="AL1047" t="str">
            <v/>
          </cell>
          <cell r="AM1047" t="str">
            <v/>
          </cell>
          <cell r="AP1047" t="str">
            <v/>
          </cell>
          <cell r="AQ1047" t="str">
            <v/>
          </cell>
          <cell r="AT1047" t="str">
            <v/>
          </cell>
          <cell r="AV1047" t="str">
            <v/>
          </cell>
          <cell r="AW1047" t="str">
            <v/>
          </cell>
          <cell r="AX1047" t="str">
            <v/>
          </cell>
          <cell r="AZ1047" t="str">
            <v/>
          </cell>
          <cell r="BA1047" t="str">
            <v/>
          </cell>
        </row>
        <row r="1048">
          <cell r="C1048" t="str">
            <v/>
          </cell>
          <cell r="D1048" t="str">
            <v/>
          </cell>
          <cell r="E1048" t="str">
            <v/>
          </cell>
          <cell r="F1048" t="str">
            <v/>
          </cell>
          <cell r="G1048" t="str">
            <v/>
          </cell>
          <cell r="H1048" t="str">
            <v/>
          </cell>
          <cell r="I1048" t="str">
            <v/>
          </cell>
          <cell r="J1048" t="str">
            <v/>
          </cell>
          <cell r="L1048" t="str">
            <v/>
          </cell>
          <cell r="M1048" t="str">
            <v/>
          </cell>
          <cell r="N1048" t="str">
            <v/>
          </cell>
          <cell r="P1048" t="str">
            <v/>
          </cell>
          <cell r="Q1048" t="str">
            <v/>
          </cell>
          <cell r="R1048" t="str">
            <v/>
          </cell>
          <cell r="S1048" t="str">
            <v/>
          </cell>
          <cell r="U1048" t="str">
            <v/>
          </cell>
          <cell r="V1048" t="str">
            <v/>
          </cell>
          <cell r="W1048" t="str">
            <v/>
          </cell>
          <cell r="X1048" t="str">
            <v/>
          </cell>
          <cell r="AD1048" t="str">
            <v/>
          </cell>
          <cell r="AE1048" t="str">
            <v/>
          </cell>
          <cell r="AG1048" t="str">
            <v/>
          </cell>
          <cell r="AH1048" t="str">
            <v/>
          </cell>
          <cell r="AI1048" t="str">
            <v/>
          </cell>
          <cell r="AJ1048" t="str">
            <v/>
          </cell>
          <cell r="AL1048" t="str">
            <v/>
          </cell>
          <cell r="AM1048" t="str">
            <v/>
          </cell>
          <cell r="AP1048" t="str">
            <v/>
          </cell>
          <cell r="AQ1048" t="str">
            <v/>
          </cell>
          <cell r="AT1048" t="str">
            <v/>
          </cell>
          <cell r="AV1048" t="str">
            <v/>
          </cell>
          <cell r="AW1048" t="str">
            <v/>
          </cell>
          <cell r="AX1048" t="str">
            <v/>
          </cell>
          <cell r="AZ1048" t="str">
            <v/>
          </cell>
          <cell r="BA1048" t="str">
            <v/>
          </cell>
        </row>
        <row r="1049">
          <cell r="C1049" t="str">
            <v/>
          </cell>
          <cell r="D1049" t="str">
            <v/>
          </cell>
          <cell r="E1049" t="str">
            <v/>
          </cell>
          <cell r="F1049" t="str">
            <v/>
          </cell>
          <cell r="G1049" t="str">
            <v/>
          </cell>
          <cell r="H1049" t="str">
            <v/>
          </cell>
          <cell r="I1049" t="str">
            <v/>
          </cell>
          <cell r="J1049" t="str">
            <v/>
          </cell>
          <cell r="L1049" t="str">
            <v/>
          </cell>
          <cell r="M1049" t="str">
            <v/>
          </cell>
          <cell r="N1049" t="str">
            <v/>
          </cell>
          <cell r="P1049" t="str">
            <v/>
          </cell>
          <cell r="Q1049" t="str">
            <v/>
          </cell>
          <cell r="R1049" t="str">
            <v/>
          </cell>
          <cell r="S1049" t="str">
            <v/>
          </cell>
          <cell r="U1049" t="str">
            <v/>
          </cell>
          <cell r="V1049" t="str">
            <v/>
          </cell>
          <cell r="W1049" t="str">
            <v/>
          </cell>
          <cell r="X1049" t="str">
            <v/>
          </cell>
          <cell r="AD1049" t="str">
            <v/>
          </cell>
          <cell r="AE1049" t="str">
            <v/>
          </cell>
          <cell r="AG1049" t="str">
            <v/>
          </cell>
          <cell r="AH1049" t="str">
            <v/>
          </cell>
          <cell r="AI1049" t="str">
            <v/>
          </cell>
          <cell r="AJ1049" t="str">
            <v/>
          </cell>
          <cell r="AL1049" t="str">
            <v/>
          </cell>
          <cell r="AM1049" t="str">
            <v/>
          </cell>
          <cell r="AP1049" t="str">
            <v/>
          </cell>
          <cell r="AQ1049" t="str">
            <v/>
          </cell>
          <cell r="AT1049" t="str">
            <v/>
          </cell>
          <cell r="AV1049" t="str">
            <v/>
          </cell>
          <cell r="AW1049" t="str">
            <v/>
          </cell>
          <cell r="AX1049" t="str">
            <v/>
          </cell>
          <cell r="AZ1049" t="str">
            <v/>
          </cell>
          <cell r="BA1049" t="str">
            <v/>
          </cell>
        </row>
        <row r="1050">
          <cell r="C1050" t="str">
            <v/>
          </cell>
          <cell r="D1050" t="str">
            <v/>
          </cell>
          <cell r="E1050" t="str">
            <v/>
          </cell>
          <cell r="F1050" t="str">
            <v/>
          </cell>
          <cell r="G1050" t="str">
            <v/>
          </cell>
          <cell r="H1050" t="str">
            <v/>
          </cell>
          <cell r="I1050" t="str">
            <v/>
          </cell>
          <cell r="J1050" t="str">
            <v/>
          </cell>
          <cell r="L1050" t="str">
            <v/>
          </cell>
          <cell r="M1050" t="str">
            <v/>
          </cell>
          <cell r="N1050" t="str">
            <v/>
          </cell>
          <cell r="P1050" t="str">
            <v/>
          </cell>
          <cell r="Q1050" t="str">
            <v/>
          </cell>
          <cell r="R1050" t="str">
            <v/>
          </cell>
          <cell r="S1050" t="str">
            <v/>
          </cell>
          <cell r="U1050" t="str">
            <v/>
          </cell>
          <cell r="V1050" t="str">
            <v/>
          </cell>
          <cell r="W1050" t="str">
            <v/>
          </cell>
          <cell r="X1050" t="str">
            <v/>
          </cell>
          <cell r="AD1050" t="str">
            <v/>
          </cell>
          <cell r="AE1050" t="str">
            <v/>
          </cell>
          <cell r="AG1050" t="str">
            <v/>
          </cell>
          <cell r="AH1050" t="str">
            <v/>
          </cell>
          <cell r="AI1050" t="str">
            <v/>
          </cell>
          <cell r="AJ1050" t="str">
            <v/>
          </cell>
          <cell r="AL1050" t="str">
            <v/>
          </cell>
          <cell r="AM1050" t="str">
            <v/>
          </cell>
          <cell r="AP1050" t="str">
            <v/>
          </cell>
          <cell r="AQ1050" t="str">
            <v/>
          </cell>
          <cell r="AT1050" t="str">
            <v/>
          </cell>
          <cell r="AV1050" t="str">
            <v/>
          </cell>
          <cell r="AW1050" t="str">
            <v/>
          </cell>
          <cell r="AX1050" t="str">
            <v/>
          </cell>
          <cell r="AZ1050" t="str">
            <v/>
          </cell>
          <cell r="BA1050" t="str">
            <v/>
          </cell>
        </row>
        <row r="1051">
          <cell r="C1051" t="str">
            <v/>
          </cell>
          <cell r="D1051" t="str">
            <v/>
          </cell>
          <cell r="E1051" t="str">
            <v/>
          </cell>
          <cell r="F1051" t="str">
            <v/>
          </cell>
          <cell r="G1051" t="str">
            <v/>
          </cell>
          <cell r="H1051" t="str">
            <v/>
          </cell>
          <cell r="I1051" t="str">
            <v/>
          </cell>
          <cell r="J1051" t="str">
            <v/>
          </cell>
          <cell r="L1051" t="str">
            <v/>
          </cell>
          <cell r="M1051" t="str">
            <v/>
          </cell>
          <cell r="N1051" t="str">
            <v/>
          </cell>
          <cell r="P1051" t="str">
            <v/>
          </cell>
          <cell r="Q1051" t="str">
            <v/>
          </cell>
          <cell r="R1051" t="str">
            <v/>
          </cell>
          <cell r="S1051" t="str">
            <v/>
          </cell>
          <cell r="U1051" t="str">
            <v/>
          </cell>
          <cell r="V1051" t="str">
            <v/>
          </cell>
          <cell r="W1051" t="str">
            <v/>
          </cell>
          <cell r="X1051" t="str">
            <v/>
          </cell>
          <cell r="AD1051" t="str">
            <v/>
          </cell>
          <cell r="AE1051" t="str">
            <v/>
          </cell>
          <cell r="AG1051" t="str">
            <v/>
          </cell>
          <cell r="AH1051" t="str">
            <v/>
          </cell>
          <cell r="AI1051" t="str">
            <v/>
          </cell>
          <cell r="AJ1051" t="str">
            <v/>
          </cell>
          <cell r="AL1051" t="str">
            <v/>
          </cell>
          <cell r="AM1051" t="str">
            <v/>
          </cell>
          <cell r="AP1051" t="str">
            <v/>
          </cell>
          <cell r="AQ1051" t="str">
            <v/>
          </cell>
          <cell r="AT1051" t="str">
            <v/>
          </cell>
          <cell r="AV1051" t="str">
            <v/>
          </cell>
          <cell r="AW1051" t="str">
            <v/>
          </cell>
          <cell r="AX1051" t="str">
            <v/>
          </cell>
          <cell r="AZ1051" t="str">
            <v/>
          </cell>
          <cell r="BA1051" t="str">
            <v/>
          </cell>
        </row>
        <row r="1052">
          <cell r="C1052" t="str">
            <v/>
          </cell>
          <cell r="D1052" t="str">
            <v/>
          </cell>
          <cell r="E1052" t="str">
            <v/>
          </cell>
          <cell r="F1052" t="str">
            <v/>
          </cell>
          <cell r="G1052" t="str">
            <v/>
          </cell>
          <cell r="H1052" t="str">
            <v/>
          </cell>
          <cell r="I1052" t="str">
            <v/>
          </cell>
          <cell r="J1052" t="str">
            <v/>
          </cell>
          <cell r="L1052" t="str">
            <v/>
          </cell>
          <cell r="M1052" t="str">
            <v/>
          </cell>
          <cell r="N1052" t="str">
            <v/>
          </cell>
          <cell r="P1052" t="str">
            <v/>
          </cell>
          <cell r="Q1052" t="str">
            <v/>
          </cell>
          <cell r="R1052" t="str">
            <v/>
          </cell>
          <cell r="S1052" t="str">
            <v/>
          </cell>
          <cell r="U1052" t="str">
            <v/>
          </cell>
          <cell r="V1052" t="str">
            <v/>
          </cell>
          <cell r="W1052" t="str">
            <v/>
          </cell>
          <cell r="X1052" t="str">
            <v/>
          </cell>
          <cell r="AD1052" t="str">
            <v/>
          </cell>
          <cell r="AE1052" t="str">
            <v/>
          </cell>
          <cell r="AG1052" t="str">
            <v/>
          </cell>
          <cell r="AH1052" t="str">
            <v/>
          </cell>
          <cell r="AI1052" t="str">
            <v/>
          </cell>
          <cell r="AJ1052" t="str">
            <v/>
          </cell>
          <cell r="AL1052" t="str">
            <v/>
          </cell>
          <cell r="AM1052" t="str">
            <v/>
          </cell>
          <cell r="AP1052" t="str">
            <v/>
          </cell>
          <cell r="AQ1052" t="str">
            <v/>
          </cell>
          <cell r="AT1052" t="str">
            <v/>
          </cell>
          <cell r="AV1052" t="str">
            <v/>
          </cell>
          <cell r="AW1052" t="str">
            <v/>
          </cell>
          <cell r="AX1052" t="str">
            <v/>
          </cell>
          <cell r="AZ1052" t="str">
            <v/>
          </cell>
          <cell r="BA1052" t="str">
            <v/>
          </cell>
        </row>
        <row r="1053">
          <cell r="C1053" t="str">
            <v/>
          </cell>
          <cell r="D1053" t="str">
            <v/>
          </cell>
          <cell r="E1053" t="str">
            <v/>
          </cell>
          <cell r="F1053" t="str">
            <v/>
          </cell>
          <cell r="G1053" t="str">
            <v/>
          </cell>
          <cell r="H1053" t="str">
            <v/>
          </cell>
          <cell r="I1053" t="str">
            <v/>
          </cell>
          <cell r="J1053" t="str">
            <v/>
          </cell>
          <cell r="L1053" t="str">
            <v/>
          </cell>
          <cell r="M1053" t="str">
            <v/>
          </cell>
          <cell r="N1053" t="str">
            <v/>
          </cell>
          <cell r="P1053" t="str">
            <v/>
          </cell>
          <cell r="Q1053" t="str">
            <v/>
          </cell>
          <cell r="R1053" t="str">
            <v/>
          </cell>
          <cell r="S1053" t="str">
            <v/>
          </cell>
          <cell r="U1053" t="str">
            <v/>
          </cell>
          <cell r="V1053" t="str">
            <v/>
          </cell>
          <cell r="W1053" t="str">
            <v/>
          </cell>
          <cell r="X1053" t="str">
            <v/>
          </cell>
          <cell r="AD1053" t="str">
            <v/>
          </cell>
          <cell r="AE1053" t="str">
            <v/>
          </cell>
          <cell r="AG1053" t="str">
            <v/>
          </cell>
          <cell r="AH1053" t="str">
            <v/>
          </cell>
          <cell r="AI1053" t="str">
            <v/>
          </cell>
          <cell r="AJ1053" t="str">
            <v/>
          </cell>
          <cell r="AL1053" t="str">
            <v/>
          </cell>
          <cell r="AM1053" t="str">
            <v/>
          </cell>
          <cell r="AP1053" t="str">
            <v/>
          </cell>
          <cell r="AQ1053" t="str">
            <v/>
          </cell>
          <cell r="AT1053" t="str">
            <v/>
          </cell>
          <cell r="AV1053" t="str">
            <v/>
          </cell>
          <cell r="AW1053" t="str">
            <v/>
          </cell>
          <cell r="AX1053" t="str">
            <v/>
          </cell>
          <cell r="AZ1053" t="str">
            <v/>
          </cell>
          <cell r="BA1053" t="str">
            <v/>
          </cell>
        </row>
        <row r="1054">
          <cell r="C1054" t="str">
            <v/>
          </cell>
          <cell r="D1054" t="str">
            <v/>
          </cell>
          <cell r="E1054" t="str">
            <v/>
          </cell>
          <cell r="F1054" t="str">
            <v/>
          </cell>
          <cell r="G1054" t="str">
            <v/>
          </cell>
          <cell r="H1054" t="str">
            <v/>
          </cell>
          <cell r="I1054" t="str">
            <v/>
          </cell>
          <cell r="J1054" t="str">
            <v/>
          </cell>
          <cell r="L1054" t="str">
            <v/>
          </cell>
          <cell r="M1054" t="str">
            <v/>
          </cell>
          <cell r="N1054" t="str">
            <v/>
          </cell>
          <cell r="P1054" t="str">
            <v/>
          </cell>
          <cell r="Q1054" t="str">
            <v/>
          </cell>
          <cell r="R1054" t="str">
            <v/>
          </cell>
          <cell r="S1054" t="str">
            <v/>
          </cell>
          <cell r="U1054" t="str">
            <v/>
          </cell>
          <cell r="V1054" t="str">
            <v/>
          </cell>
          <cell r="W1054" t="str">
            <v/>
          </cell>
          <cell r="X1054" t="str">
            <v/>
          </cell>
          <cell r="AD1054" t="str">
            <v/>
          </cell>
          <cell r="AE1054" t="str">
            <v/>
          </cell>
          <cell r="AG1054" t="str">
            <v/>
          </cell>
          <cell r="AH1054" t="str">
            <v/>
          </cell>
          <cell r="AI1054" t="str">
            <v/>
          </cell>
          <cell r="AJ1054" t="str">
            <v/>
          </cell>
          <cell r="AL1054" t="str">
            <v/>
          </cell>
          <cell r="AM1054" t="str">
            <v/>
          </cell>
          <cell r="AP1054" t="str">
            <v/>
          </cell>
          <cell r="AQ1054" t="str">
            <v/>
          </cell>
          <cell r="AT1054" t="str">
            <v/>
          </cell>
          <cell r="AV1054" t="str">
            <v/>
          </cell>
          <cell r="AW1054" t="str">
            <v/>
          </cell>
          <cell r="AX1054" t="str">
            <v/>
          </cell>
          <cell r="AZ1054" t="str">
            <v/>
          </cell>
          <cell r="BA1054" t="str">
            <v/>
          </cell>
        </row>
        <row r="1055">
          <cell r="C1055" t="str">
            <v/>
          </cell>
          <cell r="D1055" t="str">
            <v/>
          </cell>
          <cell r="E1055" t="str">
            <v/>
          </cell>
          <cell r="F1055" t="str">
            <v/>
          </cell>
          <cell r="G1055" t="str">
            <v/>
          </cell>
          <cell r="H1055" t="str">
            <v/>
          </cell>
          <cell r="I1055" t="str">
            <v/>
          </cell>
          <cell r="J1055" t="str">
            <v/>
          </cell>
          <cell r="L1055" t="str">
            <v/>
          </cell>
          <cell r="M1055" t="str">
            <v/>
          </cell>
          <cell r="N1055" t="str">
            <v/>
          </cell>
          <cell r="P1055" t="str">
            <v/>
          </cell>
          <cell r="Q1055" t="str">
            <v/>
          </cell>
          <cell r="R1055" t="str">
            <v/>
          </cell>
          <cell r="S1055" t="str">
            <v/>
          </cell>
          <cell r="U1055" t="str">
            <v/>
          </cell>
          <cell r="V1055" t="str">
            <v/>
          </cell>
          <cell r="W1055" t="str">
            <v/>
          </cell>
          <cell r="X1055" t="str">
            <v/>
          </cell>
          <cell r="AD1055" t="str">
            <v/>
          </cell>
          <cell r="AE1055" t="str">
            <v/>
          </cell>
          <cell r="AG1055" t="str">
            <v/>
          </cell>
          <cell r="AH1055" t="str">
            <v/>
          </cell>
          <cell r="AI1055" t="str">
            <v/>
          </cell>
          <cell r="AJ1055" t="str">
            <v/>
          </cell>
          <cell r="AL1055" t="str">
            <v/>
          </cell>
          <cell r="AM1055" t="str">
            <v/>
          </cell>
          <cell r="AP1055" t="str">
            <v/>
          </cell>
          <cell r="AQ1055" t="str">
            <v/>
          </cell>
          <cell r="AT1055" t="str">
            <v/>
          </cell>
          <cell r="AV1055" t="str">
            <v/>
          </cell>
          <cell r="AW1055" t="str">
            <v/>
          </cell>
          <cell r="AX1055" t="str">
            <v/>
          </cell>
          <cell r="AZ1055" t="str">
            <v/>
          </cell>
          <cell r="BA1055" t="str">
            <v/>
          </cell>
        </row>
        <row r="1056">
          <cell r="C1056" t="str">
            <v/>
          </cell>
          <cell r="D1056" t="str">
            <v/>
          </cell>
          <cell r="E1056" t="str">
            <v/>
          </cell>
          <cell r="F1056" t="str">
            <v/>
          </cell>
          <cell r="G1056" t="str">
            <v/>
          </cell>
          <cell r="H1056" t="str">
            <v/>
          </cell>
          <cell r="I1056" t="str">
            <v/>
          </cell>
          <cell r="J1056" t="str">
            <v/>
          </cell>
          <cell r="L1056" t="str">
            <v/>
          </cell>
          <cell r="M1056" t="str">
            <v/>
          </cell>
          <cell r="N1056" t="str">
            <v/>
          </cell>
          <cell r="P1056" t="str">
            <v/>
          </cell>
          <cell r="Q1056" t="str">
            <v/>
          </cell>
          <cell r="R1056" t="str">
            <v/>
          </cell>
          <cell r="S1056" t="str">
            <v/>
          </cell>
          <cell r="U1056" t="str">
            <v/>
          </cell>
          <cell r="V1056" t="str">
            <v/>
          </cell>
          <cell r="W1056" t="str">
            <v/>
          </cell>
          <cell r="X1056" t="str">
            <v/>
          </cell>
          <cell r="AD1056" t="str">
            <v/>
          </cell>
          <cell r="AE1056" t="str">
            <v/>
          </cell>
          <cell r="AG1056" t="str">
            <v/>
          </cell>
          <cell r="AH1056" t="str">
            <v/>
          </cell>
          <cell r="AI1056" t="str">
            <v/>
          </cell>
          <cell r="AJ1056" t="str">
            <v/>
          </cell>
          <cell r="AL1056" t="str">
            <v/>
          </cell>
          <cell r="AM1056" t="str">
            <v/>
          </cell>
          <cell r="AP1056" t="str">
            <v/>
          </cell>
          <cell r="AQ1056" t="str">
            <v/>
          </cell>
          <cell r="AT1056" t="str">
            <v/>
          </cell>
          <cell r="AV1056" t="str">
            <v/>
          </cell>
          <cell r="AW1056" t="str">
            <v/>
          </cell>
          <cell r="AX1056" t="str">
            <v/>
          </cell>
          <cell r="AZ1056" t="str">
            <v/>
          </cell>
          <cell r="BA1056" t="str">
            <v/>
          </cell>
        </row>
        <row r="1057">
          <cell r="C1057" t="str">
            <v/>
          </cell>
          <cell r="D1057" t="str">
            <v/>
          </cell>
          <cell r="E1057" t="str">
            <v/>
          </cell>
          <cell r="F1057" t="str">
            <v/>
          </cell>
          <cell r="G1057" t="str">
            <v/>
          </cell>
          <cell r="H1057" t="str">
            <v/>
          </cell>
          <cell r="I1057" t="str">
            <v/>
          </cell>
          <cell r="J1057" t="str">
            <v/>
          </cell>
          <cell r="L1057" t="str">
            <v/>
          </cell>
          <cell r="M1057" t="str">
            <v/>
          </cell>
          <cell r="N1057" t="str">
            <v/>
          </cell>
          <cell r="P1057" t="str">
            <v/>
          </cell>
          <cell r="Q1057" t="str">
            <v/>
          </cell>
          <cell r="R1057" t="str">
            <v/>
          </cell>
          <cell r="S1057" t="str">
            <v/>
          </cell>
          <cell r="U1057" t="str">
            <v/>
          </cell>
          <cell r="V1057" t="str">
            <v/>
          </cell>
          <cell r="W1057" t="str">
            <v/>
          </cell>
          <cell r="X1057" t="str">
            <v/>
          </cell>
          <cell r="AD1057" t="str">
            <v/>
          </cell>
          <cell r="AE1057" t="str">
            <v/>
          </cell>
          <cell r="AG1057" t="str">
            <v/>
          </cell>
          <cell r="AH1057" t="str">
            <v/>
          </cell>
          <cell r="AI1057" t="str">
            <v/>
          </cell>
          <cell r="AJ1057" t="str">
            <v/>
          </cell>
          <cell r="AL1057" t="str">
            <v/>
          </cell>
          <cell r="AM1057" t="str">
            <v/>
          </cell>
          <cell r="AP1057" t="str">
            <v/>
          </cell>
          <cell r="AQ1057" t="str">
            <v/>
          </cell>
          <cell r="AT1057" t="str">
            <v/>
          </cell>
          <cell r="AV1057" t="str">
            <v/>
          </cell>
          <cell r="AW1057" t="str">
            <v/>
          </cell>
          <cell r="AX1057" t="str">
            <v/>
          </cell>
          <cell r="AZ1057" t="str">
            <v/>
          </cell>
          <cell r="BA1057" t="str">
            <v/>
          </cell>
        </row>
        <row r="1058">
          <cell r="C1058" t="str">
            <v/>
          </cell>
          <cell r="D1058" t="str">
            <v/>
          </cell>
          <cell r="E1058" t="str">
            <v/>
          </cell>
          <cell r="F1058" t="str">
            <v/>
          </cell>
          <cell r="G1058" t="str">
            <v/>
          </cell>
          <cell r="H1058" t="str">
            <v/>
          </cell>
          <cell r="I1058" t="str">
            <v/>
          </cell>
          <cell r="J1058" t="str">
            <v/>
          </cell>
          <cell r="L1058" t="str">
            <v/>
          </cell>
          <cell r="M1058" t="str">
            <v/>
          </cell>
          <cell r="N1058" t="str">
            <v/>
          </cell>
          <cell r="P1058" t="str">
            <v/>
          </cell>
          <cell r="Q1058" t="str">
            <v/>
          </cell>
          <cell r="R1058" t="str">
            <v/>
          </cell>
          <cell r="S1058" t="str">
            <v/>
          </cell>
          <cell r="U1058" t="str">
            <v/>
          </cell>
          <cell r="V1058" t="str">
            <v/>
          </cell>
          <cell r="W1058" t="str">
            <v/>
          </cell>
          <cell r="X1058" t="str">
            <v/>
          </cell>
          <cell r="AD1058" t="str">
            <v/>
          </cell>
          <cell r="AE1058" t="str">
            <v/>
          </cell>
          <cell r="AG1058" t="str">
            <v/>
          </cell>
          <cell r="AH1058" t="str">
            <v/>
          </cell>
          <cell r="AI1058" t="str">
            <v/>
          </cell>
          <cell r="AJ1058" t="str">
            <v/>
          </cell>
          <cell r="AL1058" t="str">
            <v/>
          </cell>
          <cell r="AM1058" t="str">
            <v/>
          </cell>
          <cell r="AP1058" t="str">
            <v/>
          </cell>
          <cell r="AQ1058" t="str">
            <v/>
          </cell>
          <cell r="AT1058" t="str">
            <v/>
          </cell>
          <cell r="AV1058" t="str">
            <v/>
          </cell>
          <cell r="AW1058" t="str">
            <v/>
          </cell>
          <cell r="AX1058" t="str">
            <v/>
          </cell>
          <cell r="AZ1058" t="str">
            <v/>
          </cell>
          <cell r="BA1058" t="str">
            <v/>
          </cell>
        </row>
        <row r="1059">
          <cell r="C1059" t="str">
            <v/>
          </cell>
          <cell r="D1059" t="str">
            <v/>
          </cell>
          <cell r="E1059" t="str">
            <v/>
          </cell>
          <cell r="F1059" t="str">
            <v/>
          </cell>
          <cell r="G1059" t="str">
            <v/>
          </cell>
          <cell r="H1059" t="str">
            <v/>
          </cell>
          <cell r="I1059" t="str">
            <v/>
          </cell>
          <cell r="J1059" t="str">
            <v/>
          </cell>
          <cell r="L1059" t="str">
            <v/>
          </cell>
          <cell r="M1059" t="str">
            <v/>
          </cell>
          <cell r="N1059" t="str">
            <v/>
          </cell>
          <cell r="P1059" t="str">
            <v/>
          </cell>
          <cell r="Q1059" t="str">
            <v/>
          </cell>
          <cell r="R1059" t="str">
            <v/>
          </cell>
          <cell r="S1059" t="str">
            <v/>
          </cell>
          <cell r="U1059" t="str">
            <v/>
          </cell>
          <cell r="V1059" t="str">
            <v/>
          </cell>
          <cell r="W1059" t="str">
            <v/>
          </cell>
          <cell r="X1059" t="str">
            <v/>
          </cell>
          <cell r="AD1059" t="str">
            <v/>
          </cell>
          <cell r="AE1059" t="str">
            <v/>
          </cell>
          <cell r="AG1059" t="str">
            <v/>
          </cell>
          <cell r="AH1059" t="str">
            <v/>
          </cell>
          <cell r="AI1059" t="str">
            <v/>
          </cell>
          <cell r="AJ1059" t="str">
            <v/>
          </cell>
          <cell r="AL1059" t="str">
            <v/>
          </cell>
          <cell r="AM1059" t="str">
            <v/>
          </cell>
          <cell r="AP1059" t="str">
            <v/>
          </cell>
          <cell r="AQ1059" t="str">
            <v/>
          </cell>
          <cell r="AT1059" t="str">
            <v/>
          </cell>
          <cell r="AV1059" t="str">
            <v/>
          </cell>
          <cell r="AW1059" t="str">
            <v/>
          </cell>
          <cell r="AX1059" t="str">
            <v/>
          </cell>
          <cell r="AZ1059" t="str">
            <v/>
          </cell>
          <cell r="BA1059" t="str">
            <v/>
          </cell>
        </row>
        <row r="1060">
          <cell r="C1060" t="str">
            <v/>
          </cell>
          <cell r="D1060" t="str">
            <v/>
          </cell>
          <cell r="E1060" t="str">
            <v/>
          </cell>
          <cell r="F1060" t="str">
            <v/>
          </cell>
          <cell r="G1060" t="str">
            <v/>
          </cell>
          <cell r="H1060" t="str">
            <v/>
          </cell>
          <cell r="I1060" t="str">
            <v/>
          </cell>
          <cell r="J1060" t="str">
            <v/>
          </cell>
          <cell r="L1060" t="str">
            <v/>
          </cell>
          <cell r="M1060" t="str">
            <v/>
          </cell>
          <cell r="N1060" t="str">
            <v/>
          </cell>
          <cell r="P1060" t="str">
            <v/>
          </cell>
          <cell r="Q1060" t="str">
            <v/>
          </cell>
          <cell r="R1060" t="str">
            <v/>
          </cell>
          <cell r="S1060" t="str">
            <v/>
          </cell>
          <cell r="U1060" t="str">
            <v/>
          </cell>
          <cell r="V1060" t="str">
            <v/>
          </cell>
          <cell r="W1060" t="str">
            <v/>
          </cell>
          <cell r="X1060" t="str">
            <v/>
          </cell>
          <cell r="AD1060" t="str">
            <v/>
          </cell>
          <cell r="AE1060" t="str">
            <v/>
          </cell>
          <cell r="AG1060" t="str">
            <v/>
          </cell>
          <cell r="AH1060" t="str">
            <v/>
          </cell>
          <cell r="AI1060" t="str">
            <v/>
          </cell>
          <cell r="AJ1060" t="str">
            <v/>
          </cell>
          <cell r="AL1060" t="str">
            <v/>
          </cell>
          <cell r="AM1060" t="str">
            <v/>
          </cell>
          <cell r="AP1060" t="str">
            <v/>
          </cell>
          <cell r="AQ1060" t="str">
            <v/>
          </cell>
          <cell r="AT1060" t="str">
            <v/>
          </cell>
          <cell r="AV1060" t="str">
            <v/>
          </cell>
          <cell r="AW1060" t="str">
            <v/>
          </cell>
          <cell r="AX1060" t="str">
            <v/>
          </cell>
          <cell r="AZ1060" t="str">
            <v/>
          </cell>
          <cell r="BA1060" t="str">
            <v/>
          </cell>
        </row>
        <row r="1061">
          <cell r="C1061" t="str">
            <v/>
          </cell>
          <cell r="D1061" t="str">
            <v/>
          </cell>
          <cell r="E1061" t="str">
            <v/>
          </cell>
          <cell r="F1061" t="str">
            <v/>
          </cell>
          <cell r="G1061" t="str">
            <v/>
          </cell>
          <cell r="H1061" t="str">
            <v/>
          </cell>
          <cell r="I1061" t="str">
            <v/>
          </cell>
          <cell r="J1061" t="str">
            <v/>
          </cell>
          <cell r="L1061" t="str">
            <v/>
          </cell>
          <cell r="M1061" t="str">
            <v/>
          </cell>
          <cell r="N1061" t="str">
            <v/>
          </cell>
          <cell r="P1061" t="str">
            <v/>
          </cell>
          <cell r="Q1061" t="str">
            <v/>
          </cell>
          <cell r="R1061" t="str">
            <v/>
          </cell>
          <cell r="S1061" t="str">
            <v/>
          </cell>
          <cell r="U1061" t="str">
            <v/>
          </cell>
          <cell r="V1061" t="str">
            <v/>
          </cell>
          <cell r="W1061" t="str">
            <v/>
          </cell>
          <cell r="X1061" t="str">
            <v/>
          </cell>
          <cell r="AD1061" t="str">
            <v/>
          </cell>
          <cell r="AE1061" t="str">
            <v/>
          </cell>
          <cell r="AG1061" t="str">
            <v/>
          </cell>
          <cell r="AH1061" t="str">
            <v/>
          </cell>
          <cell r="AI1061" t="str">
            <v/>
          </cell>
          <cell r="AJ1061" t="str">
            <v/>
          </cell>
          <cell r="AL1061" t="str">
            <v/>
          </cell>
          <cell r="AM1061" t="str">
            <v/>
          </cell>
          <cell r="AP1061" t="str">
            <v/>
          </cell>
          <cell r="AQ1061" t="str">
            <v/>
          </cell>
          <cell r="AT1061" t="str">
            <v/>
          </cell>
          <cell r="AV1061" t="str">
            <v/>
          </cell>
          <cell r="AW1061" t="str">
            <v/>
          </cell>
          <cell r="AX1061" t="str">
            <v/>
          </cell>
          <cell r="AZ1061" t="str">
            <v/>
          </cell>
          <cell r="BA1061" t="str">
            <v/>
          </cell>
        </row>
        <row r="1062">
          <cell r="C1062" t="str">
            <v/>
          </cell>
          <cell r="D1062" t="str">
            <v/>
          </cell>
          <cell r="E1062" t="str">
            <v/>
          </cell>
          <cell r="F1062" t="str">
            <v/>
          </cell>
          <cell r="G1062" t="str">
            <v/>
          </cell>
          <cell r="H1062" t="str">
            <v/>
          </cell>
          <cell r="I1062" t="str">
            <v/>
          </cell>
          <cell r="J1062" t="str">
            <v/>
          </cell>
          <cell r="L1062" t="str">
            <v/>
          </cell>
          <cell r="M1062" t="str">
            <v/>
          </cell>
          <cell r="N1062" t="str">
            <v/>
          </cell>
          <cell r="P1062" t="str">
            <v/>
          </cell>
          <cell r="Q1062" t="str">
            <v/>
          </cell>
          <cell r="R1062" t="str">
            <v/>
          </cell>
          <cell r="S1062" t="str">
            <v/>
          </cell>
          <cell r="U1062" t="str">
            <v/>
          </cell>
          <cell r="V1062" t="str">
            <v/>
          </cell>
          <cell r="W1062" t="str">
            <v/>
          </cell>
          <cell r="X1062" t="str">
            <v/>
          </cell>
          <cell r="AD1062" t="str">
            <v/>
          </cell>
          <cell r="AE1062" t="str">
            <v/>
          </cell>
          <cell r="AG1062" t="str">
            <v/>
          </cell>
          <cell r="AH1062" t="str">
            <v/>
          </cell>
          <cell r="AI1062" t="str">
            <v/>
          </cell>
          <cell r="AJ1062" t="str">
            <v/>
          </cell>
          <cell r="AL1062" t="str">
            <v/>
          </cell>
          <cell r="AM1062" t="str">
            <v/>
          </cell>
          <cell r="AP1062" t="str">
            <v/>
          </cell>
          <cell r="AQ1062" t="str">
            <v/>
          </cell>
          <cell r="AT1062" t="str">
            <v/>
          </cell>
          <cell r="AV1062" t="str">
            <v/>
          </cell>
          <cell r="AW1062" t="str">
            <v/>
          </cell>
          <cell r="AX1062" t="str">
            <v/>
          </cell>
          <cell r="AZ1062" t="str">
            <v/>
          </cell>
          <cell r="BA1062" t="str">
            <v/>
          </cell>
        </row>
        <row r="1063">
          <cell r="C1063" t="str">
            <v/>
          </cell>
          <cell r="D1063" t="str">
            <v/>
          </cell>
          <cell r="E1063" t="str">
            <v/>
          </cell>
          <cell r="F1063" t="str">
            <v/>
          </cell>
          <cell r="G1063" t="str">
            <v/>
          </cell>
          <cell r="H1063" t="str">
            <v/>
          </cell>
          <cell r="I1063" t="str">
            <v/>
          </cell>
          <cell r="J1063" t="str">
            <v/>
          </cell>
          <cell r="L1063" t="str">
            <v/>
          </cell>
          <cell r="M1063" t="str">
            <v/>
          </cell>
          <cell r="N1063" t="str">
            <v/>
          </cell>
          <cell r="P1063" t="str">
            <v/>
          </cell>
          <cell r="Q1063" t="str">
            <v/>
          </cell>
          <cell r="R1063" t="str">
            <v/>
          </cell>
          <cell r="S1063" t="str">
            <v/>
          </cell>
          <cell r="U1063" t="str">
            <v/>
          </cell>
          <cell r="V1063" t="str">
            <v/>
          </cell>
          <cell r="W1063" t="str">
            <v/>
          </cell>
          <cell r="X1063" t="str">
            <v/>
          </cell>
          <cell r="AD1063" t="str">
            <v/>
          </cell>
          <cell r="AE1063" t="str">
            <v/>
          </cell>
          <cell r="AG1063" t="str">
            <v/>
          </cell>
          <cell r="AH1063" t="str">
            <v/>
          </cell>
          <cell r="AI1063" t="str">
            <v/>
          </cell>
          <cell r="AJ1063" t="str">
            <v/>
          </cell>
          <cell r="AL1063" t="str">
            <v/>
          </cell>
          <cell r="AM1063" t="str">
            <v/>
          </cell>
          <cell r="AP1063" t="str">
            <v/>
          </cell>
          <cell r="AQ1063" t="str">
            <v/>
          </cell>
          <cell r="AT1063" t="str">
            <v/>
          </cell>
          <cell r="AV1063" t="str">
            <v/>
          </cell>
          <cell r="AW1063" t="str">
            <v/>
          </cell>
          <cell r="AX1063" t="str">
            <v/>
          </cell>
          <cell r="AZ1063" t="str">
            <v/>
          </cell>
          <cell r="BA1063" t="str">
            <v/>
          </cell>
        </row>
        <row r="1064">
          <cell r="C1064" t="str">
            <v/>
          </cell>
          <cell r="D1064" t="str">
            <v/>
          </cell>
          <cell r="E1064" t="str">
            <v/>
          </cell>
          <cell r="F1064" t="str">
            <v/>
          </cell>
          <cell r="G1064" t="str">
            <v/>
          </cell>
          <cell r="H1064" t="str">
            <v/>
          </cell>
          <cell r="I1064" t="str">
            <v/>
          </cell>
          <cell r="J1064" t="str">
            <v/>
          </cell>
          <cell r="L1064" t="str">
            <v/>
          </cell>
          <cell r="M1064" t="str">
            <v/>
          </cell>
          <cell r="N1064" t="str">
            <v/>
          </cell>
          <cell r="P1064" t="str">
            <v/>
          </cell>
          <cell r="Q1064" t="str">
            <v/>
          </cell>
          <cell r="R1064" t="str">
            <v/>
          </cell>
          <cell r="S1064" t="str">
            <v/>
          </cell>
          <cell r="U1064" t="str">
            <v/>
          </cell>
          <cell r="V1064" t="str">
            <v/>
          </cell>
          <cell r="W1064" t="str">
            <v/>
          </cell>
          <cell r="X1064" t="str">
            <v/>
          </cell>
          <cell r="AD1064" t="str">
            <v/>
          </cell>
          <cell r="AE1064" t="str">
            <v/>
          </cell>
          <cell r="AG1064" t="str">
            <v/>
          </cell>
          <cell r="AH1064" t="str">
            <v/>
          </cell>
          <cell r="AI1064" t="str">
            <v/>
          </cell>
          <cell r="AJ1064" t="str">
            <v/>
          </cell>
          <cell r="AL1064" t="str">
            <v/>
          </cell>
          <cell r="AM1064" t="str">
            <v/>
          </cell>
          <cell r="AP1064" t="str">
            <v/>
          </cell>
          <cell r="AQ1064" t="str">
            <v/>
          </cell>
          <cell r="AT1064" t="str">
            <v/>
          </cell>
          <cell r="AV1064" t="str">
            <v/>
          </cell>
          <cell r="AW1064" t="str">
            <v/>
          </cell>
          <cell r="AX1064" t="str">
            <v/>
          </cell>
          <cell r="AZ1064" t="str">
            <v/>
          </cell>
          <cell r="BA1064" t="str">
            <v/>
          </cell>
        </row>
        <row r="1065">
          <cell r="C1065" t="str">
            <v/>
          </cell>
          <cell r="D1065" t="str">
            <v/>
          </cell>
          <cell r="E1065" t="str">
            <v/>
          </cell>
          <cell r="F1065" t="str">
            <v/>
          </cell>
          <cell r="G1065" t="str">
            <v/>
          </cell>
          <cell r="H1065" t="str">
            <v/>
          </cell>
          <cell r="I1065" t="str">
            <v/>
          </cell>
          <cell r="J1065" t="str">
            <v/>
          </cell>
          <cell r="L1065" t="str">
            <v/>
          </cell>
          <cell r="M1065" t="str">
            <v/>
          </cell>
          <cell r="N1065" t="str">
            <v/>
          </cell>
          <cell r="P1065" t="str">
            <v/>
          </cell>
          <cell r="Q1065" t="str">
            <v/>
          </cell>
          <cell r="R1065" t="str">
            <v/>
          </cell>
          <cell r="S1065" t="str">
            <v/>
          </cell>
          <cell r="U1065" t="str">
            <v/>
          </cell>
          <cell r="V1065" t="str">
            <v/>
          </cell>
          <cell r="W1065" t="str">
            <v/>
          </cell>
          <cell r="X1065" t="str">
            <v/>
          </cell>
          <cell r="AD1065" t="str">
            <v/>
          </cell>
          <cell r="AE1065" t="str">
            <v/>
          </cell>
          <cell r="AG1065" t="str">
            <v/>
          </cell>
          <cell r="AH1065" t="str">
            <v/>
          </cell>
          <cell r="AI1065" t="str">
            <v/>
          </cell>
          <cell r="AJ1065" t="str">
            <v/>
          </cell>
          <cell r="AL1065" t="str">
            <v/>
          </cell>
          <cell r="AM1065" t="str">
            <v/>
          </cell>
          <cell r="AP1065" t="str">
            <v/>
          </cell>
          <cell r="AQ1065" t="str">
            <v/>
          </cell>
          <cell r="AT1065" t="str">
            <v/>
          </cell>
          <cell r="AV1065" t="str">
            <v/>
          </cell>
          <cell r="AW1065" t="str">
            <v/>
          </cell>
          <cell r="AX1065" t="str">
            <v/>
          </cell>
          <cell r="AZ1065" t="str">
            <v/>
          </cell>
          <cell r="BA1065" t="str">
            <v/>
          </cell>
        </row>
        <row r="1066">
          <cell r="C1066" t="str">
            <v/>
          </cell>
          <cell r="D1066" t="str">
            <v/>
          </cell>
          <cell r="E1066" t="str">
            <v/>
          </cell>
          <cell r="F1066" t="str">
            <v/>
          </cell>
          <cell r="G1066" t="str">
            <v/>
          </cell>
          <cell r="H1066" t="str">
            <v/>
          </cell>
          <cell r="I1066" t="str">
            <v/>
          </cell>
          <cell r="J1066" t="str">
            <v/>
          </cell>
          <cell r="L1066" t="str">
            <v/>
          </cell>
          <cell r="M1066" t="str">
            <v/>
          </cell>
          <cell r="N1066" t="str">
            <v/>
          </cell>
          <cell r="P1066" t="str">
            <v/>
          </cell>
          <cell r="Q1066" t="str">
            <v/>
          </cell>
          <cell r="R1066" t="str">
            <v/>
          </cell>
          <cell r="S1066" t="str">
            <v/>
          </cell>
          <cell r="U1066" t="str">
            <v/>
          </cell>
          <cell r="V1066" t="str">
            <v/>
          </cell>
          <cell r="W1066" t="str">
            <v/>
          </cell>
          <cell r="X1066" t="str">
            <v/>
          </cell>
          <cell r="AD1066" t="str">
            <v/>
          </cell>
          <cell r="AE1066" t="str">
            <v/>
          </cell>
          <cell r="AG1066" t="str">
            <v/>
          </cell>
          <cell r="AH1066" t="str">
            <v/>
          </cell>
          <cell r="AI1066" t="str">
            <v/>
          </cell>
          <cell r="AJ1066" t="str">
            <v/>
          </cell>
          <cell r="AL1066" t="str">
            <v/>
          </cell>
          <cell r="AM1066" t="str">
            <v/>
          </cell>
          <cell r="AP1066" t="str">
            <v/>
          </cell>
          <cell r="AQ1066" t="str">
            <v/>
          </cell>
          <cell r="AT1066" t="str">
            <v/>
          </cell>
          <cell r="AV1066" t="str">
            <v/>
          </cell>
          <cell r="AW1066" t="str">
            <v/>
          </cell>
          <cell r="AX1066" t="str">
            <v/>
          </cell>
          <cell r="AZ1066" t="str">
            <v/>
          </cell>
          <cell r="BA1066" t="str">
            <v/>
          </cell>
        </row>
        <row r="1067">
          <cell r="C1067" t="str">
            <v/>
          </cell>
          <cell r="D1067" t="str">
            <v/>
          </cell>
          <cell r="E1067" t="str">
            <v/>
          </cell>
          <cell r="F1067" t="str">
            <v/>
          </cell>
          <cell r="G1067" t="str">
            <v/>
          </cell>
          <cell r="H1067" t="str">
            <v/>
          </cell>
          <cell r="I1067" t="str">
            <v/>
          </cell>
          <cell r="J1067" t="str">
            <v/>
          </cell>
          <cell r="L1067" t="str">
            <v/>
          </cell>
          <cell r="M1067" t="str">
            <v/>
          </cell>
          <cell r="N1067" t="str">
            <v/>
          </cell>
          <cell r="P1067" t="str">
            <v/>
          </cell>
          <cell r="Q1067" t="str">
            <v/>
          </cell>
          <cell r="R1067" t="str">
            <v/>
          </cell>
          <cell r="S1067" t="str">
            <v/>
          </cell>
          <cell r="U1067" t="str">
            <v/>
          </cell>
          <cell r="V1067" t="str">
            <v/>
          </cell>
          <cell r="W1067" t="str">
            <v/>
          </cell>
          <cell r="X1067" t="str">
            <v/>
          </cell>
          <cell r="AD1067" t="str">
            <v/>
          </cell>
          <cell r="AE1067" t="str">
            <v/>
          </cell>
          <cell r="AG1067" t="str">
            <v/>
          </cell>
          <cell r="AH1067" t="str">
            <v/>
          </cell>
          <cell r="AI1067" t="str">
            <v/>
          </cell>
          <cell r="AJ1067" t="str">
            <v/>
          </cell>
          <cell r="AL1067" t="str">
            <v/>
          </cell>
          <cell r="AM1067" t="str">
            <v/>
          </cell>
          <cell r="AP1067" t="str">
            <v/>
          </cell>
          <cell r="AQ1067" t="str">
            <v/>
          </cell>
          <cell r="AT1067" t="str">
            <v/>
          </cell>
          <cell r="AV1067" t="str">
            <v/>
          </cell>
          <cell r="AW1067" t="str">
            <v/>
          </cell>
          <cell r="AX1067" t="str">
            <v/>
          </cell>
          <cell r="AZ1067" t="str">
            <v/>
          </cell>
          <cell r="BA1067" t="str">
            <v/>
          </cell>
        </row>
        <row r="1068">
          <cell r="C1068" t="str">
            <v/>
          </cell>
          <cell r="D1068" t="str">
            <v/>
          </cell>
          <cell r="E1068" t="str">
            <v/>
          </cell>
          <cell r="F1068" t="str">
            <v/>
          </cell>
          <cell r="G1068" t="str">
            <v/>
          </cell>
          <cell r="H1068" t="str">
            <v/>
          </cell>
          <cell r="I1068" t="str">
            <v/>
          </cell>
          <cell r="J1068" t="str">
            <v/>
          </cell>
          <cell r="L1068" t="str">
            <v/>
          </cell>
          <cell r="M1068" t="str">
            <v/>
          </cell>
          <cell r="N1068" t="str">
            <v/>
          </cell>
          <cell r="P1068" t="str">
            <v/>
          </cell>
          <cell r="Q1068" t="str">
            <v/>
          </cell>
          <cell r="R1068" t="str">
            <v/>
          </cell>
          <cell r="S1068" t="str">
            <v/>
          </cell>
          <cell r="U1068" t="str">
            <v/>
          </cell>
          <cell r="V1068" t="str">
            <v/>
          </cell>
          <cell r="W1068" t="str">
            <v/>
          </cell>
          <cell r="X1068" t="str">
            <v/>
          </cell>
          <cell r="AD1068" t="str">
            <v/>
          </cell>
          <cell r="AE1068" t="str">
            <v/>
          </cell>
          <cell r="AG1068" t="str">
            <v/>
          </cell>
          <cell r="AH1068" t="str">
            <v/>
          </cell>
          <cell r="AI1068" t="str">
            <v/>
          </cell>
          <cell r="AJ1068" t="str">
            <v/>
          </cell>
          <cell r="AL1068" t="str">
            <v/>
          </cell>
          <cell r="AM1068" t="str">
            <v/>
          </cell>
          <cell r="AP1068" t="str">
            <v/>
          </cell>
          <cell r="AQ1068" t="str">
            <v/>
          </cell>
          <cell r="AT1068" t="str">
            <v/>
          </cell>
          <cell r="AV1068" t="str">
            <v/>
          </cell>
          <cell r="AW1068" t="str">
            <v/>
          </cell>
          <cell r="AX1068" t="str">
            <v/>
          </cell>
          <cell r="AZ1068" t="str">
            <v/>
          </cell>
          <cell r="BA1068" t="str">
            <v/>
          </cell>
        </row>
        <row r="1069">
          <cell r="C1069" t="str">
            <v/>
          </cell>
          <cell r="D1069" t="str">
            <v/>
          </cell>
          <cell r="E1069" t="str">
            <v/>
          </cell>
          <cell r="F1069" t="str">
            <v/>
          </cell>
          <cell r="G1069" t="str">
            <v/>
          </cell>
          <cell r="H1069" t="str">
            <v/>
          </cell>
          <cell r="I1069" t="str">
            <v/>
          </cell>
          <cell r="J1069" t="str">
            <v/>
          </cell>
          <cell r="L1069" t="str">
            <v/>
          </cell>
          <cell r="M1069" t="str">
            <v/>
          </cell>
          <cell r="N1069" t="str">
            <v/>
          </cell>
          <cell r="P1069" t="str">
            <v/>
          </cell>
          <cell r="Q1069" t="str">
            <v/>
          </cell>
          <cell r="R1069" t="str">
            <v/>
          </cell>
          <cell r="S1069" t="str">
            <v/>
          </cell>
          <cell r="U1069" t="str">
            <v/>
          </cell>
          <cell r="V1069" t="str">
            <v/>
          </cell>
          <cell r="W1069" t="str">
            <v/>
          </cell>
          <cell r="X1069" t="str">
            <v/>
          </cell>
          <cell r="AD1069" t="str">
            <v/>
          </cell>
          <cell r="AE1069" t="str">
            <v/>
          </cell>
          <cell r="AG1069" t="str">
            <v/>
          </cell>
          <cell r="AH1069" t="str">
            <v/>
          </cell>
          <cell r="AI1069" t="str">
            <v/>
          </cell>
          <cell r="AJ1069" t="str">
            <v/>
          </cell>
          <cell r="AL1069" t="str">
            <v/>
          </cell>
          <cell r="AM1069" t="str">
            <v/>
          </cell>
          <cell r="AP1069" t="str">
            <v/>
          </cell>
          <cell r="AQ1069" t="str">
            <v/>
          </cell>
          <cell r="AT1069" t="str">
            <v/>
          </cell>
          <cell r="AV1069" t="str">
            <v/>
          </cell>
          <cell r="AW1069" t="str">
            <v/>
          </cell>
          <cell r="AX1069" t="str">
            <v/>
          </cell>
          <cell r="AZ1069" t="str">
            <v/>
          </cell>
          <cell r="BA1069" t="str">
            <v/>
          </cell>
        </row>
        <row r="1070">
          <cell r="C1070" t="str">
            <v/>
          </cell>
          <cell r="D1070" t="str">
            <v/>
          </cell>
          <cell r="E1070" t="str">
            <v/>
          </cell>
          <cell r="F1070" t="str">
            <v/>
          </cell>
          <cell r="G1070" t="str">
            <v/>
          </cell>
          <cell r="H1070" t="str">
            <v/>
          </cell>
          <cell r="I1070" t="str">
            <v/>
          </cell>
          <cell r="J1070" t="str">
            <v/>
          </cell>
          <cell r="L1070" t="str">
            <v/>
          </cell>
          <cell r="M1070" t="str">
            <v/>
          </cell>
          <cell r="N1070" t="str">
            <v/>
          </cell>
          <cell r="P1070" t="str">
            <v/>
          </cell>
          <cell r="Q1070" t="str">
            <v/>
          </cell>
          <cell r="R1070" t="str">
            <v/>
          </cell>
          <cell r="S1070" t="str">
            <v/>
          </cell>
          <cell r="U1070" t="str">
            <v/>
          </cell>
          <cell r="V1070" t="str">
            <v/>
          </cell>
          <cell r="W1070" t="str">
            <v/>
          </cell>
          <cell r="X1070" t="str">
            <v/>
          </cell>
          <cell r="AD1070" t="str">
            <v/>
          </cell>
          <cell r="AE1070" t="str">
            <v/>
          </cell>
          <cell r="AG1070" t="str">
            <v/>
          </cell>
          <cell r="AH1070" t="str">
            <v/>
          </cell>
          <cell r="AI1070" t="str">
            <v/>
          </cell>
          <cell r="AJ1070" t="str">
            <v/>
          </cell>
          <cell r="AL1070" t="str">
            <v/>
          </cell>
          <cell r="AM1070" t="str">
            <v/>
          </cell>
          <cell r="AP1070" t="str">
            <v/>
          </cell>
          <cell r="AQ1070" t="str">
            <v/>
          </cell>
          <cell r="AT1070" t="str">
            <v/>
          </cell>
          <cell r="AV1070" t="str">
            <v/>
          </cell>
          <cell r="AW1070" t="str">
            <v/>
          </cell>
          <cell r="AX1070" t="str">
            <v/>
          </cell>
          <cell r="AZ1070" t="str">
            <v/>
          </cell>
          <cell r="BA1070" t="str">
            <v/>
          </cell>
        </row>
        <row r="1071">
          <cell r="C1071" t="str">
            <v/>
          </cell>
          <cell r="D1071" t="str">
            <v/>
          </cell>
          <cell r="E1071" t="str">
            <v/>
          </cell>
          <cell r="F1071" t="str">
            <v/>
          </cell>
          <cell r="G1071" t="str">
            <v/>
          </cell>
          <cell r="H1071" t="str">
            <v/>
          </cell>
          <cell r="I1071" t="str">
            <v/>
          </cell>
          <cell r="J1071" t="str">
            <v/>
          </cell>
          <cell r="L1071" t="str">
            <v/>
          </cell>
          <cell r="M1071" t="str">
            <v/>
          </cell>
          <cell r="N1071" t="str">
            <v/>
          </cell>
          <cell r="P1071" t="str">
            <v/>
          </cell>
          <cell r="Q1071" t="str">
            <v/>
          </cell>
          <cell r="R1071" t="str">
            <v/>
          </cell>
          <cell r="S1071" t="str">
            <v/>
          </cell>
          <cell r="U1071" t="str">
            <v/>
          </cell>
          <cell r="V1071" t="str">
            <v/>
          </cell>
          <cell r="W1071" t="str">
            <v/>
          </cell>
          <cell r="X1071" t="str">
            <v/>
          </cell>
          <cell r="AD1071" t="str">
            <v/>
          </cell>
          <cell r="AE1071" t="str">
            <v/>
          </cell>
          <cell r="AG1071" t="str">
            <v/>
          </cell>
          <cell r="AH1071" t="str">
            <v/>
          </cell>
          <cell r="AI1071" t="str">
            <v/>
          </cell>
          <cell r="AJ1071" t="str">
            <v/>
          </cell>
          <cell r="AL1071" t="str">
            <v/>
          </cell>
          <cell r="AM1071" t="str">
            <v/>
          </cell>
          <cell r="AP1071" t="str">
            <v/>
          </cell>
          <cell r="AQ1071" t="str">
            <v/>
          </cell>
          <cell r="AT1071" t="str">
            <v/>
          </cell>
          <cell r="AV1071" t="str">
            <v/>
          </cell>
          <cell r="AW1071" t="str">
            <v/>
          </cell>
          <cell r="AX1071" t="str">
            <v/>
          </cell>
          <cell r="AZ1071" t="str">
            <v/>
          </cell>
          <cell r="BA1071" t="str">
            <v/>
          </cell>
        </row>
        <row r="1072">
          <cell r="C1072" t="str">
            <v/>
          </cell>
          <cell r="D1072" t="str">
            <v/>
          </cell>
          <cell r="E1072" t="str">
            <v/>
          </cell>
          <cell r="F1072" t="str">
            <v/>
          </cell>
          <cell r="G1072" t="str">
            <v/>
          </cell>
          <cell r="H1072" t="str">
            <v/>
          </cell>
          <cell r="I1072" t="str">
            <v/>
          </cell>
          <cell r="J1072" t="str">
            <v/>
          </cell>
          <cell r="L1072" t="str">
            <v/>
          </cell>
          <cell r="M1072" t="str">
            <v/>
          </cell>
          <cell r="N1072" t="str">
            <v/>
          </cell>
          <cell r="P1072" t="str">
            <v/>
          </cell>
          <cell r="Q1072" t="str">
            <v/>
          </cell>
          <cell r="R1072" t="str">
            <v/>
          </cell>
          <cell r="S1072" t="str">
            <v/>
          </cell>
          <cell r="U1072" t="str">
            <v/>
          </cell>
          <cell r="V1072" t="str">
            <v/>
          </cell>
          <cell r="W1072" t="str">
            <v/>
          </cell>
          <cell r="X1072" t="str">
            <v/>
          </cell>
          <cell r="AD1072" t="str">
            <v/>
          </cell>
          <cell r="AE1072" t="str">
            <v/>
          </cell>
          <cell r="AG1072" t="str">
            <v/>
          </cell>
          <cell r="AH1072" t="str">
            <v/>
          </cell>
          <cell r="AI1072" t="str">
            <v/>
          </cell>
          <cell r="AJ1072" t="str">
            <v/>
          </cell>
          <cell r="AL1072" t="str">
            <v/>
          </cell>
          <cell r="AM1072" t="str">
            <v/>
          </cell>
          <cell r="AP1072" t="str">
            <v/>
          </cell>
          <cell r="AQ1072" t="str">
            <v/>
          </cell>
          <cell r="AT1072" t="str">
            <v/>
          </cell>
          <cell r="AV1072" t="str">
            <v/>
          </cell>
          <cell r="AW1072" t="str">
            <v/>
          </cell>
          <cell r="AX1072" t="str">
            <v/>
          </cell>
          <cell r="AZ1072" t="str">
            <v/>
          </cell>
          <cell r="BA1072" t="str">
            <v/>
          </cell>
        </row>
        <row r="1073">
          <cell r="C1073" t="str">
            <v/>
          </cell>
          <cell r="D1073" t="str">
            <v/>
          </cell>
          <cell r="E1073" t="str">
            <v/>
          </cell>
          <cell r="F1073" t="str">
            <v/>
          </cell>
          <cell r="G1073" t="str">
            <v/>
          </cell>
          <cell r="H1073" t="str">
            <v/>
          </cell>
          <cell r="I1073" t="str">
            <v/>
          </cell>
          <cell r="J1073" t="str">
            <v/>
          </cell>
          <cell r="L1073" t="str">
            <v/>
          </cell>
          <cell r="M1073" t="str">
            <v/>
          </cell>
          <cell r="N1073" t="str">
            <v/>
          </cell>
          <cell r="P1073" t="str">
            <v/>
          </cell>
          <cell r="Q1073" t="str">
            <v/>
          </cell>
          <cell r="R1073" t="str">
            <v/>
          </cell>
          <cell r="S1073" t="str">
            <v/>
          </cell>
          <cell r="U1073" t="str">
            <v/>
          </cell>
          <cell r="V1073" t="str">
            <v/>
          </cell>
          <cell r="W1073" t="str">
            <v/>
          </cell>
          <cell r="X1073" t="str">
            <v/>
          </cell>
          <cell r="AD1073" t="str">
            <v/>
          </cell>
          <cell r="AE1073" t="str">
            <v/>
          </cell>
          <cell r="AG1073" t="str">
            <v/>
          </cell>
          <cell r="AH1073" t="str">
            <v/>
          </cell>
          <cell r="AI1073" t="str">
            <v/>
          </cell>
          <cell r="AJ1073" t="str">
            <v/>
          </cell>
          <cell r="AL1073" t="str">
            <v/>
          </cell>
          <cell r="AM1073" t="str">
            <v/>
          </cell>
          <cell r="AP1073" t="str">
            <v/>
          </cell>
          <cell r="AQ1073" t="str">
            <v/>
          </cell>
          <cell r="AT1073" t="str">
            <v/>
          </cell>
          <cell r="AV1073" t="str">
            <v/>
          </cell>
          <cell r="AW1073" t="str">
            <v/>
          </cell>
          <cell r="AX1073" t="str">
            <v/>
          </cell>
          <cell r="AZ1073" t="str">
            <v/>
          </cell>
          <cell r="BA1073" t="str">
            <v/>
          </cell>
        </row>
        <row r="1074">
          <cell r="C1074" t="str">
            <v/>
          </cell>
          <cell r="D1074" t="str">
            <v/>
          </cell>
          <cell r="E1074" t="str">
            <v/>
          </cell>
          <cell r="F1074" t="str">
            <v/>
          </cell>
          <cell r="G1074" t="str">
            <v/>
          </cell>
          <cell r="H1074" t="str">
            <v/>
          </cell>
          <cell r="I1074" t="str">
            <v/>
          </cell>
          <cell r="J1074" t="str">
            <v/>
          </cell>
          <cell r="L1074" t="str">
            <v/>
          </cell>
          <cell r="M1074" t="str">
            <v/>
          </cell>
          <cell r="N1074" t="str">
            <v/>
          </cell>
          <cell r="P1074" t="str">
            <v/>
          </cell>
          <cell r="Q1074" t="str">
            <v/>
          </cell>
          <cell r="R1074" t="str">
            <v/>
          </cell>
          <cell r="S1074" t="str">
            <v/>
          </cell>
          <cell r="U1074" t="str">
            <v/>
          </cell>
          <cell r="V1074" t="str">
            <v/>
          </cell>
          <cell r="W1074" t="str">
            <v/>
          </cell>
          <cell r="X1074" t="str">
            <v/>
          </cell>
          <cell r="AD1074" t="str">
            <v/>
          </cell>
          <cell r="AE1074" t="str">
            <v/>
          </cell>
          <cell r="AG1074" t="str">
            <v/>
          </cell>
          <cell r="AH1074" t="str">
            <v/>
          </cell>
          <cell r="AI1074" t="str">
            <v/>
          </cell>
          <cell r="AJ1074" t="str">
            <v/>
          </cell>
          <cell r="AL1074" t="str">
            <v/>
          </cell>
          <cell r="AM1074" t="str">
            <v/>
          </cell>
          <cell r="AP1074" t="str">
            <v/>
          </cell>
          <cell r="AQ1074" t="str">
            <v/>
          </cell>
          <cell r="AT1074" t="str">
            <v/>
          </cell>
          <cell r="AV1074" t="str">
            <v/>
          </cell>
          <cell r="AW1074" t="str">
            <v/>
          </cell>
          <cell r="AX1074" t="str">
            <v/>
          </cell>
          <cell r="AZ1074" t="str">
            <v/>
          </cell>
          <cell r="BA1074" t="str">
            <v/>
          </cell>
        </row>
        <row r="1075">
          <cell r="C1075" t="str">
            <v/>
          </cell>
          <cell r="D1075" t="str">
            <v/>
          </cell>
          <cell r="E1075" t="str">
            <v/>
          </cell>
          <cell r="F1075" t="str">
            <v/>
          </cell>
          <cell r="G1075" t="str">
            <v/>
          </cell>
          <cell r="H1075" t="str">
            <v/>
          </cell>
          <cell r="I1075" t="str">
            <v/>
          </cell>
          <cell r="J1075" t="str">
            <v/>
          </cell>
          <cell r="L1075" t="str">
            <v/>
          </cell>
          <cell r="M1075" t="str">
            <v/>
          </cell>
          <cell r="N1075" t="str">
            <v/>
          </cell>
          <cell r="P1075" t="str">
            <v/>
          </cell>
          <cell r="Q1075" t="str">
            <v/>
          </cell>
          <cell r="R1075" t="str">
            <v/>
          </cell>
          <cell r="S1075" t="str">
            <v/>
          </cell>
          <cell r="U1075" t="str">
            <v/>
          </cell>
          <cell r="V1075" t="str">
            <v/>
          </cell>
          <cell r="W1075" t="str">
            <v/>
          </cell>
          <cell r="X1075" t="str">
            <v/>
          </cell>
          <cell r="AD1075" t="str">
            <v/>
          </cell>
          <cell r="AE1075" t="str">
            <v/>
          </cell>
          <cell r="AG1075" t="str">
            <v/>
          </cell>
          <cell r="AH1075" t="str">
            <v/>
          </cell>
          <cell r="AI1075" t="str">
            <v/>
          </cell>
          <cell r="AJ1075" t="str">
            <v/>
          </cell>
          <cell r="AL1075" t="str">
            <v/>
          </cell>
          <cell r="AM1075" t="str">
            <v/>
          </cell>
          <cell r="AP1075" t="str">
            <v/>
          </cell>
          <cell r="AQ1075" t="str">
            <v/>
          </cell>
          <cell r="AT1075" t="str">
            <v/>
          </cell>
          <cell r="AV1075" t="str">
            <v/>
          </cell>
          <cell r="AW1075" t="str">
            <v/>
          </cell>
          <cell r="AX1075" t="str">
            <v/>
          </cell>
          <cell r="AZ1075" t="str">
            <v/>
          </cell>
          <cell r="BA1075" t="str">
            <v/>
          </cell>
        </row>
        <row r="1076">
          <cell r="C1076" t="str">
            <v/>
          </cell>
          <cell r="D1076" t="str">
            <v/>
          </cell>
          <cell r="E1076" t="str">
            <v/>
          </cell>
          <cell r="F1076" t="str">
            <v/>
          </cell>
          <cell r="G1076" t="str">
            <v/>
          </cell>
          <cell r="H1076" t="str">
            <v/>
          </cell>
          <cell r="I1076" t="str">
            <v/>
          </cell>
          <cell r="J1076" t="str">
            <v/>
          </cell>
          <cell r="L1076" t="str">
            <v/>
          </cell>
          <cell r="M1076" t="str">
            <v/>
          </cell>
          <cell r="N1076" t="str">
            <v/>
          </cell>
          <cell r="P1076" t="str">
            <v/>
          </cell>
          <cell r="Q1076" t="str">
            <v/>
          </cell>
          <cell r="R1076" t="str">
            <v/>
          </cell>
          <cell r="S1076" t="str">
            <v/>
          </cell>
          <cell r="U1076" t="str">
            <v/>
          </cell>
          <cell r="V1076" t="str">
            <v/>
          </cell>
          <cell r="W1076" t="str">
            <v/>
          </cell>
          <cell r="X1076" t="str">
            <v/>
          </cell>
          <cell r="AD1076" t="str">
            <v/>
          </cell>
          <cell r="AE1076" t="str">
            <v/>
          </cell>
          <cell r="AG1076" t="str">
            <v/>
          </cell>
          <cell r="AH1076" t="str">
            <v/>
          </cell>
          <cell r="AI1076" t="str">
            <v/>
          </cell>
          <cell r="AJ1076" t="str">
            <v/>
          </cell>
          <cell r="AL1076" t="str">
            <v/>
          </cell>
          <cell r="AM1076" t="str">
            <v/>
          </cell>
          <cell r="AP1076" t="str">
            <v/>
          </cell>
          <cell r="AQ1076" t="str">
            <v/>
          </cell>
          <cell r="AT1076" t="str">
            <v/>
          </cell>
          <cell r="AV1076" t="str">
            <v/>
          </cell>
          <cell r="AW1076" t="str">
            <v/>
          </cell>
          <cell r="AX1076" t="str">
            <v/>
          </cell>
          <cell r="AZ1076" t="str">
            <v/>
          </cell>
          <cell r="BA1076" t="str">
            <v/>
          </cell>
        </row>
        <row r="1077">
          <cell r="C1077" t="str">
            <v/>
          </cell>
          <cell r="D1077" t="str">
            <v/>
          </cell>
          <cell r="E1077" t="str">
            <v/>
          </cell>
          <cell r="F1077" t="str">
            <v/>
          </cell>
          <cell r="G1077" t="str">
            <v/>
          </cell>
          <cell r="H1077" t="str">
            <v/>
          </cell>
          <cell r="I1077" t="str">
            <v/>
          </cell>
          <cell r="J1077" t="str">
            <v/>
          </cell>
          <cell r="L1077" t="str">
            <v/>
          </cell>
          <cell r="M1077" t="str">
            <v/>
          </cell>
          <cell r="N1077" t="str">
            <v/>
          </cell>
          <cell r="P1077" t="str">
            <v/>
          </cell>
          <cell r="Q1077" t="str">
            <v/>
          </cell>
          <cell r="R1077" t="str">
            <v/>
          </cell>
          <cell r="S1077" t="str">
            <v/>
          </cell>
          <cell r="U1077" t="str">
            <v/>
          </cell>
          <cell r="V1077" t="str">
            <v/>
          </cell>
          <cell r="W1077" t="str">
            <v/>
          </cell>
          <cell r="X1077" t="str">
            <v/>
          </cell>
          <cell r="AD1077" t="str">
            <v/>
          </cell>
          <cell r="AE1077" t="str">
            <v/>
          </cell>
          <cell r="AG1077" t="str">
            <v/>
          </cell>
          <cell r="AH1077" t="str">
            <v/>
          </cell>
          <cell r="AI1077" t="str">
            <v/>
          </cell>
          <cell r="AJ1077" t="str">
            <v/>
          </cell>
          <cell r="AL1077" t="str">
            <v/>
          </cell>
          <cell r="AM1077" t="str">
            <v/>
          </cell>
          <cell r="AP1077" t="str">
            <v/>
          </cell>
          <cell r="AQ1077" t="str">
            <v/>
          </cell>
          <cell r="AT1077" t="str">
            <v/>
          </cell>
          <cell r="AV1077" t="str">
            <v/>
          </cell>
          <cell r="AW1077" t="str">
            <v/>
          </cell>
          <cell r="AX1077" t="str">
            <v/>
          </cell>
          <cell r="AZ1077" t="str">
            <v/>
          </cell>
          <cell r="BA1077" t="str">
            <v/>
          </cell>
        </row>
        <row r="1078">
          <cell r="C1078" t="str">
            <v/>
          </cell>
          <cell r="D1078" t="str">
            <v/>
          </cell>
          <cell r="E1078" t="str">
            <v/>
          </cell>
          <cell r="F1078" t="str">
            <v/>
          </cell>
          <cell r="G1078" t="str">
            <v/>
          </cell>
          <cell r="H1078" t="str">
            <v/>
          </cell>
          <cell r="I1078" t="str">
            <v/>
          </cell>
          <cell r="J1078" t="str">
            <v/>
          </cell>
          <cell r="L1078" t="str">
            <v/>
          </cell>
          <cell r="M1078" t="str">
            <v/>
          </cell>
          <cell r="N1078" t="str">
            <v/>
          </cell>
          <cell r="P1078" t="str">
            <v/>
          </cell>
          <cell r="Q1078" t="str">
            <v/>
          </cell>
          <cell r="R1078" t="str">
            <v/>
          </cell>
          <cell r="S1078" t="str">
            <v/>
          </cell>
          <cell r="U1078" t="str">
            <v/>
          </cell>
          <cell r="V1078" t="str">
            <v/>
          </cell>
          <cell r="W1078" t="str">
            <v/>
          </cell>
          <cell r="X1078" t="str">
            <v/>
          </cell>
          <cell r="AD1078" t="str">
            <v/>
          </cell>
          <cell r="AE1078" t="str">
            <v/>
          </cell>
          <cell r="AG1078" t="str">
            <v/>
          </cell>
          <cell r="AH1078" t="str">
            <v/>
          </cell>
          <cell r="AI1078" t="str">
            <v/>
          </cell>
          <cell r="AJ1078" t="str">
            <v/>
          </cell>
          <cell r="AL1078" t="str">
            <v/>
          </cell>
          <cell r="AM1078" t="str">
            <v/>
          </cell>
          <cell r="AP1078" t="str">
            <v/>
          </cell>
          <cell r="AQ1078" t="str">
            <v/>
          </cell>
          <cell r="AT1078" t="str">
            <v/>
          </cell>
          <cell r="AV1078" t="str">
            <v/>
          </cell>
          <cell r="AW1078" t="str">
            <v/>
          </cell>
          <cell r="AX1078" t="str">
            <v/>
          </cell>
          <cell r="AZ1078" t="str">
            <v/>
          </cell>
          <cell r="BA1078" t="str">
            <v/>
          </cell>
        </row>
        <row r="1079">
          <cell r="C1079" t="str">
            <v/>
          </cell>
          <cell r="D1079" t="str">
            <v/>
          </cell>
          <cell r="E1079" t="str">
            <v/>
          </cell>
          <cell r="F1079" t="str">
            <v/>
          </cell>
          <cell r="G1079" t="str">
            <v/>
          </cell>
          <cell r="H1079" t="str">
            <v/>
          </cell>
          <cell r="I1079" t="str">
            <v/>
          </cell>
          <cell r="J1079" t="str">
            <v/>
          </cell>
          <cell r="L1079" t="str">
            <v/>
          </cell>
          <cell r="M1079" t="str">
            <v/>
          </cell>
          <cell r="N1079" t="str">
            <v/>
          </cell>
          <cell r="P1079" t="str">
            <v/>
          </cell>
          <cell r="Q1079" t="str">
            <v/>
          </cell>
          <cell r="R1079" t="str">
            <v/>
          </cell>
          <cell r="S1079" t="str">
            <v/>
          </cell>
          <cell r="U1079" t="str">
            <v/>
          </cell>
          <cell r="V1079" t="str">
            <v/>
          </cell>
          <cell r="W1079" t="str">
            <v/>
          </cell>
          <cell r="X1079" t="str">
            <v/>
          </cell>
          <cell r="AD1079" t="str">
            <v/>
          </cell>
          <cell r="AE1079" t="str">
            <v/>
          </cell>
          <cell r="AG1079" t="str">
            <v/>
          </cell>
          <cell r="AH1079" t="str">
            <v/>
          </cell>
          <cell r="AI1079" t="str">
            <v/>
          </cell>
          <cell r="AJ1079" t="str">
            <v/>
          </cell>
          <cell r="AL1079" t="str">
            <v/>
          </cell>
          <cell r="AM1079" t="str">
            <v/>
          </cell>
          <cell r="AP1079" t="str">
            <v/>
          </cell>
          <cell r="AQ1079" t="str">
            <v/>
          </cell>
          <cell r="AT1079" t="str">
            <v/>
          </cell>
          <cell r="AV1079" t="str">
            <v/>
          </cell>
          <cell r="AW1079" t="str">
            <v/>
          </cell>
          <cell r="AX1079" t="str">
            <v/>
          </cell>
          <cell r="AZ1079" t="str">
            <v/>
          </cell>
          <cell r="BA1079" t="str">
            <v/>
          </cell>
        </row>
        <row r="1080">
          <cell r="C1080" t="str">
            <v/>
          </cell>
          <cell r="D1080" t="str">
            <v/>
          </cell>
          <cell r="E1080" t="str">
            <v/>
          </cell>
          <cell r="F1080" t="str">
            <v/>
          </cell>
          <cell r="G1080" t="str">
            <v/>
          </cell>
          <cell r="H1080" t="str">
            <v/>
          </cell>
          <cell r="I1080" t="str">
            <v/>
          </cell>
          <cell r="J1080" t="str">
            <v/>
          </cell>
          <cell r="L1080" t="str">
            <v/>
          </cell>
          <cell r="M1080" t="str">
            <v/>
          </cell>
          <cell r="N1080" t="str">
            <v/>
          </cell>
          <cell r="P1080" t="str">
            <v/>
          </cell>
          <cell r="Q1080" t="str">
            <v/>
          </cell>
          <cell r="R1080" t="str">
            <v/>
          </cell>
          <cell r="S1080" t="str">
            <v/>
          </cell>
          <cell r="U1080" t="str">
            <v/>
          </cell>
          <cell r="V1080" t="str">
            <v/>
          </cell>
          <cell r="W1080" t="str">
            <v/>
          </cell>
          <cell r="X1080" t="str">
            <v/>
          </cell>
          <cell r="AD1080" t="str">
            <v/>
          </cell>
          <cell r="AE1080" t="str">
            <v/>
          </cell>
          <cell r="AG1080" t="str">
            <v/>
          </cell>
          <cell r="AH1080" t="str">
            <v/>
          </cell>
          <cell r="AI1080" t="str">
            <v/>
          </cell>
          <cell r="AJ1080" t="str">
            <v/>
          </cell>
          <cell r="AL1080" t="str">
            <v/>
          </cell>
          <cell r="AM1080" t="str">
            <v/>
          </cell>
          <cell r="AP1080" t="str">
            <v/>
          </cell>
          <cell r="AQ1080" t="str">
            <v/>
          </cell>
          <cell r="AT1080" t="str">
            <v/>
          </cell>
          <cell r="AV1080" t="str">
            <v/>
          </cell>
          <cell r="AW1080" t="str">
            <v/>
          </cell>
          <cell r="AX1080" t="str">
            <v/>
          </cell>
          <cell r="AZ1080" t="str">
            <v/>
          </cell>
          <cell r="BA1080" t="str">
            <v/>
          </cell>
        </row>
        <row r="1081">
          <cell r="C1081" t="str">
            <v/>
          </cell>
          <cell r="D1081" t="str">
            <v/>
          </cell>
          <cell r="E1081" t="str">
            <v/>
          </cell>
          <cell r="F1081" t="str">
            <v/>
          </cell>
          <cell r="G1081" t="str">
            <v/>
          </cell>
          <cell r="H1081" t="str">
            <v/>
          </cell>
          <cell r="I1081" t="str">
            <v/>
          </cell>
          <cell r="J1081" t="str">
            <v/>
          </cell>
          <cell r="L1081" t="str">
            <v/>
          </cell>
          <cell r="M1081" t="str">
            <v/>
          </cell>
          <cell r="N1081" t="str">
            <v/>
          </cell>
          <cell r="P1081" t="str">
            <v/>
          </cell>
          <cell r="Q1081" t="str">
            <v/>
          </cell>
          <cell r="R1081" t="str">
            <v/>
          </cell>
          <cell r="S1081" t="str">
            <v/>
          </cell>
          <cell r="U1081" t="str">
            <v/>
          </cell>
          <cell r="V1081" t="str">
            <v/>
          </cell>
          <cell r="W1081" t="str">
            <v/>
          </cell>
          <cell r="X1081" t="str">
            <v/>
          </cell>
          <cell r="AD1081" t="str">
            <v/>
          </cell>
          <cell r="AE1081" t="str">
            <v/>
          </cell>
          <cell r="AG1081" t="str">
            <v/>
          </cell>
          <cell r="AH1081" t="str">
            <v/>
          </cell>
          <cell r="AI1081" t="str">
            <v/>
          </cell>
          <cell r="AJ1081" t="str">
            <v/>
          </cell>
          <cell r="AL1081" t="str">
            <v/>
          </cell>
          <cell r="AM1081" t="str">
            <v/>
          </cell>
          <cell r="AP1081" t="str">
            <v/>
          </cell>
          <cell r="AQ1081" t="str">
            <v/>
          </cell>
          <cell r="AT1081" t="str">
            <v/>
          </cell>
          <cell r="AV1081" t="str">
            <v/>
          </cell>
          <cell r="AW1081" t="str">
            <v/>
          </cell>
          <cell r="AX1081" t="str">
            <v/>
          </cell>
          <cell r="AZ1081" t="str">
            <v/>
          </cell>
          <cell r="BA1081" t="str">
            <v/>
          </cell>
        </row>
        <row r="1082">
          <cell r="C1082" t="str">
            <v/>
          </cell>
          <cell r="D1082" t="str">
            <v/>
          </cell>
          <cell r="E1082" t="str">
            <v/>
          </cell>
          <cell r="F1082" t="str">
            <v/>
          </cell>
          <cell r="G1082" t="str">
            <v/>
          </cell>
          <cell r="H1082" t="str">
            <v/>
          </cell>
          <cell r="I1082" t="str">
            <v/>
          </cell>
          <cell r="J1082" t="str">
            <v/>
          </cell>
          <cell r="L1082" t="str">
            <v/>
          </cell>
          <cell r="M1082" t="str">
            <v/>
          </cell>
          <cell r="N1082" t="str">
            <v/>
          </cell>
          <cell r="P1082" t="str">
            <v/>
          </cell>
          <cell r="Q1082" t="str">
            <v/>
          </cell>
          <cell r="R1082" t="str">
            <v/>
          </cell>
          <cell r="S1082" t="str">
            <v/>
          </cell>
          <cell r="U1082" t="str">
            <v/>
          </cell>
          <cell r="V1082" t="str">
            <v/>
          </cell>
          <cell r="W1082" t="str">
            <v/>
          </cell>
          <cell r="X1082" t="str">
            <v/>
          </cell>
          <cell r="AD1082" t="str">
            <v/>
          </cell>
          <cell r="AE1082" t="str">
            <v/>
          </cell>
          <cell r="AG1082" t="str">
            <v/>
          </cell>
          <cell r="AH1082" t="str">
            <v/>
          </cell>
          <cell r="AI1082" t="str">
            <v/>
          </cell>
          <cell r="AJ1082" t="str">
            <v/>
          </cell>
          <cell r="AL1082" t="str">
            <v/>
          </cell>
          <cell r="AM1082" t="str">
            <v/>
          </cell>
          <cell r="AP1082" t="str">
            <v/>
          </cell>
          <cell r="AQ1082" t="str">
            <v/>
          </cell>
          <cell r="AT1082" t="str">
            <v/>
          </cell>
          <cell r="AV1082" t="str">
            <v/>
          </cell>
          <cell r="AW1082" t="str">
            <v/>
          </cell>
          <cell r="AX1082" t="str">
            <v/>
          </cell>
          <cell r="AZ1082" t="str">
            <v/>
          </cell>
          <cell r="BA1082" t="str">
            <v/>
          </cell>
        </row>
        <row r="1083">
          <cell r="C1083" t="str">
            <v/>
          </cell>
          <cell r="D1083" t="str">
            <v/>
          </cell>
          <cell r="E1083" t="str">
            <v/>
          </cell>
          <cell r="F1083" t="str">
            <v/>
          </cell>
          <cell r="G1083" t="str">
            <v/>
          </cell>
          <cell r="H1083" t="str">
            <v/>
          </cell>
          <cell r="I1083" t="str">
            <v/>
          </cell>
          <cell r="J1083" t="str">
            <v/>
          </cell>
          <cell r="L1083" t="str">
            <v/>
          </cell>
          <cell r="M1083" t="str">
            <v/>
          </cell>
          <cell r="N1083" t="str">
            <v/>
          </cell>
          <cell r="P1083" t="str">
            <v/>
          </cell>
          <cell r="Q1083" t="str">
            <v/>
          </cell>
          <cell r="R1083" t="str">
            <v/>
          </cell>
          <cell r="S1083" t="str">
            <v/>
          </cell>
          <cell r="U1083" t="str">
            <v/>
          </cell>
          <cell r="V1083" t="str">
            <v/>
          </cell>
          <cell r="W1083" t="str">
            <v/>
          </cell>
          <cell r="X1083" t="str">
            <v/>
          </cell>
          <cell r="AD1083" t="str">
            <v/>
          </cell>
          <cell r="AE1083" t="str">
            <v/>
          </cell>
          <cell r="AG1083" t="str">
            <v/>
          </cell>
          <cell r="AH1083" t="str">
            <v/>
          </cell>
          <cell r="AI1083" t="str">
            <v/>
          </cell>
          <cell r="AJ1083" t="str">
            <v/>
          </cell>
          <cell r="AL1083" t="str">
            <v/>
          </cell>
          <cell r="AM1083" t="str">
            <v/>
          </cell>
          <cell r="AP1083" t="str">
            <v/>
          </cell>
          <cell r="AQ1083" t="str">
            <v/>
          </cell>
          <cell r="AT1083" t="str">
            <v/>
          </cell>
          <cell r="AV1083" t="str">
            <v/>
          </cell>
          <cell r="AW1083" t="str">
            <v/>
          </cell>
          <cell r="AX1083" t="str">
            <v/>
          </cell>
          <cell r="AZ1083" t="str">
            <v/>
          </cell>
          <cell r="BA1083" t="str">
            <v/>
          </cell>
        </row>
        <row r="1084">
          <cell r="C1084" t="str">
            <v/>
          </cell>
          <cell r="D1084" t="str">
            <v/>
          </cell>
          <cell r="E1084" t="str">
            <v/>
          </cell>
          <cell r="F1084" t="str">
            <v/>
          </cell>
          <cell r="G1084" t="str">
            <v/>
          </cell>
          <cell r="H1084" t="str">
            <v/>
          </cell>
          <cell r="I1084" t="str">
            <v/>
          </cell>
          <cell r="J1084" t="str">
            <v/>
          </cell>
          <cell r="L1084" t="str">
            <v/>
          </cell>
          <cell r="M1084" t="str">
            <v/>
          </cell>
          <cell r="N1084" t="str">
            <v/>
          </cell>
          <cell r="P1084" t="str">
            <v/>
          </cell>
          <cell r="Q1084" t="str">
            <v/>
          </cell>
          <cell r="R1084" t="str">
            <v/>
          </cell>
          <cell r="S1084" t="str">
            <v/>
          </cell>
          <cell r="U1084" t="str">
            <v/>
          </cell>
          <cell r="V1084" t="str">
            <v/>
          </cell>
          <cell r="W1084" t="str">
            <v/>
          </cell>
          <cell r="X1084" t="str">
            <v/>
          </cell>
          <cell r="AD1084" t="str">
            <v/>
          </cell>
          <cell r="AE1084" t="str">
            <v/>
          </cell>
          <cell r="AG1084" t="str">
            <v/>
          </cell>
          <cell r="AH1084" t="str">
            <v/>
          </cell>
          <cell r="AI1084" t="str">
            <v/>
          </cell>
          <cell r="AJ1084" t="str">
            <v/>
          </cell>
          <cell r="AL1084" t="str">
            <v/>
          </cell>
          <cell r="AM1084" t="str">
            <v/>
          </cell>
          <cell r="AP1084" t="str">
            <v/>
          </cell>
          <cell r="AQ1084" t="str">
            <v/>
          </cell>
          <cell r="AT1084" t="str">
            <v/>
          </cell>
          <cell r="AV1084" t="str">
            <v/>
          </cell>
          <cell r="AW1084" t="str">
            <v/>
          </cell>
          <cell r="AX1084" t="str">
            <v/>
          </cell>
          <cell r="AZ1084" t="str">
            <v/>
          </cell>
          <cell r="BA1084" t="str">
            <v/>
          </cell>
        </row>
        <row r="1085">
          <cell r="C1085" t="str">
            <v/>
          </cell>
          <cell r="D1085" t="str">
            <v/>
          </cell>
          <cell r="E1085" t="str">
            <v/>
          </cell>
          <cell r="F1085" t="str">
            <v/>
          </cell>
          <cell r="G1085" t="str">
            <v/>
          </cell>
          <cell r="H1085" t="str">
            <v/>
          </cell>
          <cell r="I1085" t="str">
            <v/>
          </cell>
          <cell r="J1085" t="str">
            <v/>
          </cell>
          <cell r="L1085" t="str">
            <v/>
          </cell>
          <cell r="M1085" t="str">
            <v/>
          </cell>
          <cell r="N1085" t="str">
            <v/>
          </cell>
          <cell r="P1085" t="str">
            <v/>
          </cell>
          <cell r="Q1085" t="str">
            <v/>
          </cell>
          <cell r="R1085" t="str">
            <v/>
          </cell>
          <cell r="S1085" t="str">
            <v/>
          </cell>
          <cell r="U1085" t="str">
            <v/>
          </cell>
          <cell r="V1085" t="str">
            <v/>
          </cell>
          <cell r="W1085" t="str">
            <v/>
          </cell>
          <cell r="X1085" t="str">
            <v/>
          </cell>
          <cell r="AD1085" t="str">
            <v/>
          </cell>
          <cell r="AE1085" t="str">
            <v/>
          </cell>
          <cell r="AG1085" t="str">
            <v/>
          </cell>
          <cell r="AH1085" t="str">
            <v/>
          </cell>
          <cell r="AI1085" t="str">
            <v/>
          </cell>
          <cell r="AJ1085" t="str">
            <v/>
          </cell>
          <cell r="AL1085" t="str">
            <v/>
          </cell>
          <cell r="AM1085" t="str">
            <v/>
          </cell>
          <cell r="AP1085" t="str">
            <v/>
          </cell>
          <cell r="AQ1085" t="str">
            <v/>
          </cell>
          <cell r="AT1085" t="str">
            <v/>
          </cell>
          <cell r="AV1085" t="str">
            <v/>
          </cell>
          <cell r="AW1085" t="str">
            <v/>
          </cell>
          <cell r="AX1085" t="str">
            <v/>
          </cell>
          <cell r="AZ1085" t="str">
            <v/>
          </cell>
          <cell r="BA1085" t="str">
            <v/>
          </cell>
        </row>
        <row r="1086">
          <cell r="C1086" t="str">
            <v/>
          </cell>
          <cell r="D1086" t="str">
            <v/>
          </cell>
          <cell r="E1086" t="str">
            <v/>
          </cell>
          <cell r="F1086" t="str">
            <v/>
          </cell>
          <cell r="G1086" t="str">
            <v/>
          </cell>
          <cell r="H1086" t="str">
            <v/>
          </cell>
          <cell r="I1086" t="str">
            <v/>
          </cell>
          <cell r="J1086" t="str">
            <v/>
          </cell>
          <cell r="L1086" t="str">
            <v/>
          </cell>
          <cell r="M1086" t="str">
            <v/>
          </cell>
          <cell r="N1086" t="str">
            <v/>
          </cell>
          <cell r="P1086" t="str">
            <v/>
          </cell>
          <cell r="Q1086" t="str">
            <v/>
          </cell>
          <cell r="R1086" t="str">
            <v/>
          </cell>
          <cell r="S1086" t="str">
            <v/>
          </cell>
          <cell r="U1086" t="str">
            <v/>
          </cell>
          <cell r="V1086" t="str">
            <v/>
          </cell>
          <cell r="W1086" t="str">
            <v/>
          </cell>
          <cell r="X1086" t="str">
            <v/>
          </cell>
          <cell r="AD1086" t="str">
            <v/>
          </cell>
          <cell r="AE1086" t="str">
            <v/>
          </cell>
          <cell r="AG1086" t="str">
            <v/>
          </cell>
          <cell r="AH1086" t="str">
            <v/>
          </cell>
          <cell r="AI1086" t="str">
            <v/>
          </cell>
          <cell r="AJ1086" t="str">
            <v/>
          </cell>
          <cell r="AL1086" t="str">
            <v/>
          </cell>
          <cell r="AM1086" t="str">
            <v/>
          </cell>
          <cell r="AP1086" t="str">
            <v/>
          </cell>
          <cell r="AQ1086" t="str">
            <v/>
          </cell>
          <cell r="AT1086" t="str">
            <v/>
          </cell>
          <cell r="AV1086" t="str">
            <v/>
          </cell>
          <cell r="AW1086" t="str">
            <v/>
          </cell>
          <cell r="AX1086" t="str">
            <v/>
          </cell>
          <cell r="AZ1086" t="str">
            <v/>
          </cell>
          <cell r="BA1086" t="str">
            <v/>
          </cell>
        </row>
        <row r="1087">
          <cell r="C1087" t="str">
            <v/>
          </cell>
          <cell r="D1087" t="str">
            <v/>
          </cell>
          <cell r="E1087" t="str">
            <v/>
          </cell>
          <cell r="F1087" t="str">
            <v/>
          </cell>
          <cell r="G1087" t="str">
            <v/>
          </cell>
          <cell r="H1087" t="str">
            <v/>
          </cell>
          <cell r="I1087" t="str">
            <v/>
          </cell>
          <cell r="J1087" t="str">
            <v/>
          </cell>
          <cell r="L1087" t="str">
            <v/>
          </cell>
          <cell r="M1087" t="str">
            <v/>
          </cell>
          <cell r="N1087" t="str">
            <v/>
          </cell>
          <cell r="P1087" t="str">
            <v/>
          </cell>
          <cell r="Q1087" t="str">
            <v/>
          </cell>
          <cell r="R1087" t="str">
            <v/>
          </cell>
          <cell r="S1087" t="str">
            <v/>
          </cell>
          <cell r="U1087" t="str">
            <v/>
          </cell>
          <cell r="V1087" t="str">
            <v/>
          </cell>
          <cell r="W1087" t="str">
            <v/>
          </cell>
          <cell r="X1087" t="str">
            <v/>
          </cell>
          <cell r="AD1087" t="str">
            <v/>
          </cell>
          <cell r="AE1087" t="str">
            <v/>
          </cell>
          <cell r="AG1087" t="str">
            <v/>
          </cell>
          <cell r="AH1087" t="str">
            <v/>
          </cell>
          <cell r="AI1087" t="str">
            <v/>
          </cell>
          <cell r="AJ1087" t="str">
            <v/>
          </cell>
          <cell r="AL1087" t="str">
            <v/>
          </cell>
          <cell r="AM1087" t="str">
            <v/>
          </cell>
          <cell r="AP1087" t="str">
            <v/>
          </cell>
          <cell r="AQ1087" t="str">
            <v/>
          </cell>
          <cell r="AT1087" t="str">
            <v/>
          </cell>
          <cell r="AV1087" t="str">
            <v/>
          </cell>
          <cell r="AW1087" t="str">
            <v/>
          </cell>
          <cell r="AX1087" t="str">
            <v/>
          </cell>
          <cell r="AZ1087" t="str">
            <v/>
          </cell>
          <cell r="BA1087" t="str">
            <v/>
          </cell>
        </row>
        <row r="1088">
          <cell r="C1088" t="str">
            <v/>
          </cell>
          <cell r="D1088" t="str">
            <v/>
          </cell>
          <cell r="E1088" t="str">
            <v/>
          </cell>
          <cell r="F1088" t="str">
            <v/>
          </cell>
          <cell r="G1088" t="str">
            <v/>
          </cell>
          <cell r="H1088" t="str">
            <v/>
          </cell>
          <cell r="I1088" t="str">
            <v/>
          </cell>
          <cell r="J1088" t="str">
            <v/>
          </cell>
          <cell r="L1088" t="str">
            <v/>
          </cell>
          <cell r="M1088" t="str">
            <v/>
          </cell>
          <cell r="N1088" t="str">
            <v/>
          </cell>
          <cell r="P1088" t="str">
            <v/>
          </cell>
          <cell r="Q1088" t="str">
            <v/>
          </cell>
          <cell r="R1088" t="str">
            <v/>
          </cell>
          <cell r="S1088" t="str">
            <v/>
          </cell>
          <cell r="U1088" t="str">
            <v/>
          </cell>
          <cell r="V1088" t="str">
            <v/>
          </cell>
          <cell r="W1088" t="str">
            <v/>
          </cell>
          <cell r="X1088" t="str">
            <v/>
          </cell>
          <cell r="AD1088" t="str">
            <v/>
          </cell>
          <cell r="AE1088" t="str">
            <v/>
          </cell>
          <cell r="AG1088" t="str">
            <v/>
          </cell>
          <cell r="AH1088" t="str">
            <v/>
          </cell>
          <cell r="AI1088" t="str">
            <v/>
          </cell>
          <cell r="AJ1088" t="str">
            <v/>
          </cell>
          <cell r="AL1088" t="str">
            <v/>
          </cell>
          <cell r="AM1088" t="str">
            <v/>
          </cell>
          <cell r="AP1088" t="str">
            <v/>
          </cell>
          <cell r="AQ1088" t="str">
            <v/>
          </cell>
          <cell r="AT1088" t="str">
            <v/>
          </cell>
          <cell r="AV1088" t="str">
            <v/>
          </cell>
          <cell r="AW1088" t="str">
            <v/>
          </cell>
          <cell r="AX1088" t="str">
            <v/>
          </cell>
          <cell r="AZ1088" t="str">
            <v/>
          </cell>
          <cell r="BA1088" t="str">
            <v/>
          </cell>
        </row>
        <row r="1089">
          <cell r="C1089" t="str">
            <v/>
          </cell>
          <cell r="D1089" t="str">
            <v/>
          </cell>
          <cell r="E1089" t="str">
            <v/>
          </cell>
          <cell r="F1089" t="str">
            <v/>
          </cell>
          <cell r="G1089" t="str">
            <v/>
          </cell>
          <cell r="H1089" t="str">
            <v/>
          </cell>
          <cell r="I1089" t="str">
            <v/>
          </cell>
          <cell r="J1089" t="str">
            <v/>
          </cell>
          <cell r="L1089" t="str">
            <v/>
          </cell>
          <cell r="M1089" t="str">
            <v/>
          </cell>
          <cell r="N1089" t="str">
            <v/>
          </cell>
          <cell r="P1089" t="str">
            <v/>
          </cell>
          <cell r="Q1089" t="str">
            <v/>
          </cell>
          <cell r="R1089" t="str">
            <v/>
          </cell>
          <cell r="S1089" t="str">
            <v/>
          </cell>
          <cell r="U1089" t="str">
            <v/>
          </cell>
          <cell r="V1089" t="str">
            <v/>
          </cell>
          <cell r="W1089" t="str">
            <v/>
          </cell>
          <cell r="X1089" t="str">
            <v/>
          </cell>
          <cell r="AD1089" t="str">
            <v/>
          </cell>
          <cell r="AE1089" t="str">
            <v/>
          </cell>
          <cell r="AG1089" t="str">
            <v/>
          </cell>
          <cell r="AH1089" t="str">
            <v/>
          </cell>
          <cell r="AI1089" t="str">
            <v/>
          </cell>
          <cell r="AJ1089" t="str">
            <v/>
          </cell>
          <cell r="AL1089" t="str">
            <v/>
          </cell>
          <cell r="AM1089" t="str">
            <v/>
          </cell>
          <cell r="AP1089" t="str">
            <v/>
          </cell>
          <cell r="AQ1089" t="str">
            <v/>
          </cell>
          <cell r="AT1089" t="str">
            <v/>
          </cell>
          <cell r="AV1089" t="str">
            <v/>
          </cell>
          <cell r="AW1089" t="str">
            <v/>
          </cell>
          <cell r="AX1089" t="str">
            <v/>
          </cell>
          <cell r="AZ1089" t="str">
            <v/>
          </cell>
          <cell r="BA1089" t="str">
            <v/>
          </cell>
        </row>
        <row r="1090">
          <cell r="C1090" t="str">
            <v/>
          </cell>
          <cell r="D1090" t="str">
            <v/>
          </cell>
          <cell r="E1090" t="str">
            <v/>
          </cell>
          <cell r="F1090" t="str">
            <v/>
          </cell>
          <cell r="G1090" t="str">
            <v/>
          </cell>
          <cell r="H1090" t="str">
            <v/>
          </cell>
          <cell r="I1090" t="str">
            <v/>
          </cell>
          <cell r="J1090" t="str">
            <v/>
          </cell>
          <cell r="L1090" t="str">
            <v/>
          </cell>
          <cell r="M1090" t="str">
            <v/>
          </cell>
          <cell r="N1090" t="str">
            <v/>
          </cell>
          <cell r="P1090" t="str">
            <v/>
          </cell>
          <cell r="Q1090" t="str">
            <v/>
          </cell>
          <cell r="R1090" t="str">
            <v/>
          </cell>
          <cell r="S1090" t="str">
            <v/>
          </cell>
          <cell r="U1090" t="str">
            <v/>
          </cell>
          <cell r="V1090" t="str">
            <v/>
          </cell>
          <cell r="W1090" t="str">
            <v/>
          </cell>
          <cell r="X1090" t="str">
            <v/>
          </cell>
          <cell r="AD1090" t="str">
            <v/>
          </cell>
          <cell r="AE1090" t="str">
            <v/>
          </cell>
          <cell r="AG1090" t="str">
            <v/>
          </cell>
          <cell r="AH1090" t="str">
            <v/>
          </cell>
          <cell r="AI1090" t="str">
            <v/>
          </cell>
          <cell r="AJ1090" t="str">
            <v/>
          </cell>
          <cell r="AL1090" t="str">
            <v/>
          </cell>
          <cell r="AM1090" t="str">
            <v/>
          </cell>
          <cell r="AP1090" t="str">
            <v/>
          </cell>
          <cell r="AQ1090" t="str">
            <v/>
          </cell>
          <cell r="AT1090" t="str">
            <v/>
          </cell>
          <cell r="AV1090" t="str">
            <v/>
          </cell>
          <cell r="AW1090" t="str">
            <v/>
          </cell>
          <cell r="AX1090" t="str">
            <v/>
          </cell>
          <cell r="AZ1090" t="str">
            <v/>
          </cell>
          <cell r="BA1090" t="str">
            <v/>
          </cell>
        </row>
        <row r="1091">
          <cell r="C1091" t="str">
            <v/>
          </cell>
          <cell r="D1091" t="str">
            <v/>
          </cell>
          <cell r="E1091" t="str">
            <v/>
          </cell>
          <cell r="F1091" t="str">
            <v/>
          </cell>
          <cell r="G1091" t="str">
            <v/>
          </cell>
          <cell r="H1091" t="str">
            <v/>
          </cell>
          <cell r="I1091" t="str">
            <v/>
          </cell>
          <cell r="J1091" t="str">
            <v/>
          </cell>
          <cell r="L1091" t="str">
            <v/>
          </cell>
          <cell r="M1091" t="str">
            <v/>
          </cell>
          <cell r="N1091" t="str">
            <v/>
          </cell>
          <cell r="P1091" t="str">
            <v/>
          </cell>
          <cell r="Q1091" t="str">
            <v/>
          </cell>
          <cell r="R1091" t="str">
            <v/>
          </cell>
          <cell r="S1091" t="str">
            <v/>
          </cell>
          <cell r="U1091" t="str">
            <v/>
          </cell>
          <cell r="V1091" t="str">
            <v/>
          </cell>
          <cell r="W1091" t="str">
            <v/>
          </cell>
          <cell r="X1091" t="str">
            <v/>
          </cell>
          <cell r="AD1091" t="str">
            <v/>
          </cell>
          <cell r="AE1091" t="str">
            <v/>
          </cell>
          <cell r="AG1091" t="str">
            <v/>
          </cell>
          <cell r="AH1091" t="str">
            <v/>
          </cell>
          <cell r="AI1091" t="str">
            <v/>
          </cell>
          <cell r="AJ1091" t="str">
            <v/>
          </cell>
          <cell r="AL1091" t="str">
            <v/>
          </cell>
          <cell r="AM1091" t="str">
            <v/>
          </cell>
          <cell r="AP1091" t="str">
            <v/>
          </cell>
          <cell r="AQ1091" t="str">
            <v/>
          </cell>
          <cell r="AT1091" t="str">
            <v/>
          </cell>
          <cell r="AV1091" t="str">
            <v/>
          </cell>
          <cell r="AW1091" t="str">
            <v/>
          </cell>
          <cell r="AX1091" t="str">
            <v/>
          </cell>
          <cell r="AZ1091" t="str">
            <v/>
          </cell>
          <cell r="BA1091" t="str">
            <v/>
          </cell>
        </row>
        <row r="1092">
          <cell r="C1092" t="str">
            <v/>
          </cell>
          <cell r="D1092" t="str">
            <v/>
          </cell>
          <cell r="E1092" t="str">
            <v/>
          </cell>
          <cell r="F1092" t="str">
            <v/>
          </cell>
          <cell r="G1092" t="str">
            <v/>
          </cell>
          <cell r="H1092" t="str">
            <v/>
          </cell>
          <cell r="I1092" t="str">
            <v/>
          </cell>
          <cell r="J1092" t="str">
            <v/>
          </cell>
          <cell r="L1092" t="str">
            <v/>
          </cell>
          <cell r="M1092" t="str">
            <v/>
          </cell>
          <cell r="N1092" t="str">
            <v/>
          </cell>
          <cell r="P1092" t="str">
            <v/>
          </cell>
          <cell r="Q1092" t="str">
            <v/>
          </cell>
          <cell r="R1092" t="str">
            <v/>
          </cell>
          <cell r="S1092" t="str">
            <v/>
          </cell>
          <cell r="U1092" t="str">
            <v/>
          </cell>
          <cell r="V1092" t="str">
            <v/>
          </cell>
          <cell r="W1092" t="str">
            <v/>
          </cell>
          <cell r="X1092" t="str">
            <v/>
          </cell>
          <cell r="AD1092" t="str">
            <v/>
          </cell>
          <cell r="AE1092" t="str">
            <v/>
          </cell>
          <cell r="AG1092" t="str">
            <v/>
          </cell>
          <cell r="AH1092" t="str">
            <v/>
          </cell>
          <cell r="AI1092" t="str">
            <v/>
          </cell>
          <cell r="AJ1092" t="str">
            <v/>
          </cell>
          <cell r="AL1092" t="str">
            <v/>
          </cell>
          <cell r="AM1092" t="str">
            <v/>
          </cell>
          <cell r="AP1092" t="str">
            <v/>
          </cell>
          <cell r="AQ1092" t="str">
            <v/>
          </cell>
          <cell r="AT1092" t="str">
            <v/>
          </cell>
          <cell r="AV1092" t="str">
            <v/>
          </cell>
          <cell r="AW1092" t="str">
            <v/>
          </cell>
          <cell r="AX1092" t="str">
            <v/>
          </cell>
          <cell r="AZ1092" t="str">
            <v/>
          </cell>
          <cell r="BA1092" t="str">
            <v/>
          </cell>
        </row>
        <row r="1093">
          <cell r="C1093" t="str">
            <v/>
          </cell>
          <cell r="D1093" t="str">
            <v/>
          </cell>
          <cell r="E1093" t="str">
            <v/>
          </cell>
          <cell r="F1093" t="str">
            <v/>
          </cell>
          <cell r="G1093" t="str">
            <v/>
          </cell>
          <cell r="H1093" t="str">
            <v/>
          </cell>
          <cell r="I1093" t="str">
            <v/>
          </cell>
          <cell r="J1093" t="str">
            <v/>
          </cell>
          <cell r="L1093" t="str">
            <v/>
          </cell>
          <cell r="M1093" t="str">
            <v/>
          </cell>
          <cell r="N1093" t="str">
            <v/>
          </cell>
          <cell r="P1093" t="str">
            <v/>
          </cell>
          <cell r="Q1093" t="str">
            <v/>
          </cell>
          <cell r="R1093" t="str">
            <v/>
          </cell>
          <cell r="S1093" t="str">
            <v/>
          </cell>
          <cell r="U1093" t="str">
            <v/>
          </cell>
          <cell r="V1093" t="str">
            <v/>
          </cell>
          <cell r="W1093" t="str">
            <v/>
          </cell>
          <cell r="X1093" t="str">
            <v/>
          </cell>
          <cell r="AD1093" t="str">
            <v/>
          </cell>
          <cell r="AE1093" t="str">
            <v/>
          </cell>
          <cell r="AG1093" t="str">
            <v/>
          </cell>
          <cell r="AH1093" t="str">
            <v/>
          </cell>
          <cell r="AI1093" t="str">
            <v/>
          </cell>
          <cell r="AJ1093" t="str">
            <v/>
          </cell>
          <cell r="AL1093" t="str">
            <v/>
          </cell>
          <cell r="AM1093" t="str">
            <v/>
          </cell>
          <cell r="AP1093" t="str">
            <v/>
          </cell>
          <cell r="AQ1093" t="str">
            <v/>
          </cell>
          <cell r="AT1093" t="str">
            <v/>
          </cell>
          <cell r="AV1093" t="str">
            <v/>
          </cell>
          <cell r="AW1093" t="str">
            <v/>
          </cell>
          <cell r="AX1093" t="str">
            <v/>
          </cell>
          <cell r="AZ1093" t="str">
            <v/>
          </cell>
          <cell r="BA1093" t="str">
            <v/>
          </cell>
        </row>
        <row r="1094">
          <cell r="C1094" t="str">
            <v/>
          </cell>
          <cell r="D1094" t="str">
            <v/>
          </cell>
          <cell r="E1094" t="str">
            <v/>
          </cell>
          <cell r="F1094" t="str">
            <v/>
          </cell>
          <cell r="G1094" t="str">
            <v/>
          </cell>
          <cell r="H1094" t="str">
            <v/>
          </cell>
          <cell r="I1094" t="str">
            <v/>
          </cell>
          <cell r="J1094" t="str">
            <v/>
          </cell>
          <cell r="L1094" t="str">
            <v/>
          </cell>
          <cell r="M1094" t="str">
            <v/>
          </cell>
          <cell r="N1094" t="str">
            <v/>
          </cell>
          <cell r="P1094" t="str">
            <v/>
          </cell>
          <cell r="Q1094" t="str">
            <v/>
          </cell>
          <cell r="R1094" t="str">
            <v/>
          </cell>
          <cell r="S1094" t="str">
            <v/>
          </cell>
          <cell r="U1094" t="str">
            <v/>
          </cell>
          <cell r="V1094" t="str">
            <v/>
          </cell>
          <cell r="W1094" t="str">
            <v/>
          </cell>
          <cell r="X1094" t="str">
            <v/>
          </cell>
          <cell r="AD1094" t="str">
            <v/>
          </cell>
          <cell r="AE1094" t="str">
            <v/>
          </cell>
          <cell r="AG1094" t="str">
            <v/>
          </cell>
          <cell r="AH1094" t="str">
            <v/>
          </cell>
          <cell r="AI1094" t="str">
            <v/>
          </cell>
          <cell r="AJ1094" t="str">
            <v/>
          </cell>
          <cell r="AL1094" t="str">
            <v/>
          </cell>
          <cell r="AM1094" t="str">
            <v/>
          </cell>
          <cell r="AP1094" t="str">
            <v/>
          </cell>
          <cell r="AQ1094" t="str">
            <v/>
          </cell>
          <cell r="AT1094" t="str">
            <v/>
          </cell>
          <cell r="AV1094" t="str">
            <v/>
          </cell>
          <cell r="AW1094" t="str">
            <v/>
          </cell>
          <cell r="AX1094" t="str">
            <v/>
          </cell>
          <cell r="AZ1094" t="str">
            <v/>
          </cell>
          <cell r="BA1094" t="str">
            <v/>
          </cell>
        </row>
        <row r="1095">
          <cell r="C1095" t="str">
            <v/>
          </cell>
          <cell r="D1095" t="str">
            <v/>
          </cell>
          <cell r="E1095" t="str">
            <v/>
          </cell>
          <cell r="F1095" t="str">
            <v/>
          </cell>
          <cell r="G1095" t="str">
            <v/>
          </cell>
          <cell r="H1095" t="str">
            <v/>
          </cell>
          <cell r="I1095" t="str">
            <v/>
          </cell>
          <cell r="J1095" t="str">
            <v/>
          </cell>
          <cell r="L1095" t="str">
            <v/>
          </cell>
          <cell r="M1095" t="str">
            <v/>
          </cell>
          <cell r="N1095" t="str">
            <v/>
          </cell>
          <cell r="P1095" t="str">
            <v/>
          </cell>
          <cell r="Q1095" t="str">
            <v/>
          </cell>
          <cell r="R1095" t="str">
            <v/>
          </cell>
          <cell r="S1095" t="str">
            <v/>
          </cell>
          <cell r="U1095" t="str">
            <v/>
          </cell>
          <cell r="V1095" t="str">
            <v/>
          </cell>
          <cell r="W1095" t="str">
            <v/>
          </cell>
          <cell r="X1095" t="str">
            <v/>
          </cell>
          <cell r="AD1095" t="str">
            <v/>
          </cell>
          <cell r="AE1095" t="str">
            <v/>
          </cell>
          <cell r="AG1095" t="str">
            <v/>
          </cell>
          <cell r="AH1095" t="str">
            <v/>
          </cell>
          <cell r="AI1095" t="str">
            <v/>
          </cell>
          <cell r="AJ1095" t="str">
            <v/>
          </cell>
          <cell r="AL1095" t="str">
            <v/>
          </cell>
          <cell r="AM1095" t="str">
            <v/>
          </cell>
          <cell r="AP1095" t="str">
            <v/>
          </cell>
          <cell r="AQ1095" t="str">
            <v/>
          </cell>
          <cell r="AT1095" t="str">
            <v/>
          </cell>
          <cell r="AV1095" t="str">
            <v/>
          </cell>
          <cell r="AW1095" t="str">
            <v/>
          </cell>
          <cell r="AX1095" t="str">
            <v/>
          </cell>
          <cell r="AZ1095" t="str">
            <v/>
          </cell>
          <cell r="BA1095" t="str">
            <v/>
          </cell>
        </row>
        <row r="1096">
          <cell r="C1096" t="str">
            <v/>
          </cell>
          <cell r="D1096" t="str">
            <v/>
          </cell>
          <cell r="E1096" t="str">
            <v/>
          </cell>
          <cell r="F1096" t="str">
            <v/>
          </cell>
          <cell r="G1096" t="str">
            <v/>
          </cell>
          <cell r="H1096" t="str">
            <v/>
          </cell>
          <cell r="I1096" t="str">
            <v/>
          </cell>
          <cell r="J1096" t="str">
            <v/>
          </cell>
          <cell r="L1096" t="str">
            <v/>
          </cell>
          <cell r="M1096" t="str">
            <v/>
          </cell>
          <cell r="N1096" t="str">
            <v/>
          </cell>
          <cell r="P1096" t="str">
            <v/>
          </cell>
          <cell r="Q1096" t="str">
            <v/>
          </cell>
          <cell r="R1096" t="str">
            <v/>
          </cell>
          <cell r="S1096" t="str">
            <v/>
          </cell>
          <cell r="U1096" t="str">
            <v/>
          </cell>
          <cell r="V1096" t="str">
            <v/>
          </cell>
          <cell r="W1096" t="str">
            <v/>
          </cell>
          <cell r="X1096" t="str">
            <v/>
          </cell>
          <cell r="AD1096" t="str">
            <v/>
          </cell>
          <cell r="AE1096" t="str">
            <v/>
          </cell>
          <cell r="AG1096" t="str">
            <v/>
          </cell>
          <cell r="AH1096" t="str">
            <v/>
          </cell>
          <cell r="AI1096" t="str">
            <v/>
          </cell>
          <cell r="AJ1096" t="str">
            <v/>
          </cell>
          <cell r="AL1096" t="str">
            <v/>
          </cell>
          <cell r="AM1096" t="str">
            <v/>
          </cell>
          <cell r="AP1096" t="str">
            <v/>
          </cell>
          <cell r="AQ1096" t="str">
            <v/>
          </cell>
          <cell r="AT1096" t="str">
            <v/>
          </cell>
          <cell r="AV1096" t="str">
            <v/>
          </cell>
          <cell r="AW1096" t="str">
            <v/>
          </cell>
          <cell r="AX1096" t="str">
            <v/>
          </cell>
          <cell r="AZ1096" t="str">
            <v/>
          </cell>
          <cell r="BA1096" t="str">
            <v/>
          </cell>
        </row>
        <row r="1097">
          <cell r="C1097" t="str">
            <v/>
          </cell>
          <cell r="D1097" t="str">
            <v/>
          </cell>
          <cell r="E1097" t="str">
            <v/>
          </cell>
          <cell r="F1097" t="str">
            <v/>
          </cell>
          <cell r="G1097" t="str">
            <v/>
          </cell>
          <cell r="H1097" t="str">
            <v/>
          </cell>
          <cell r="I1097" t="str">
            <v/>
          </cell>
          <cell r="J1097" t="str">
            <v/>
          </cell>
          <cell r="L1097" t="str">
            <v/>
          </cell>
          <cell r="M1097" t="str">
            <v/>
          </cell>
          <cell r="N1097" t="str">
            <v/>
          </cell>
          <cell r="P1097" t="str">
            <v/>
          </cell>
          <cell r="Q1097" t="str">
            <v/>
          </cell>
          <cell r="R1097" t="str">
            <v/>
          </cell>
          <cell r="S1097" t="str">
            <v/>
          </cell>
          <cell r="U1097" t="str">
            <v/>
          </cell>
          <cell r="V1097" t="str">
            <v/>
          </cell>
          <cell r="W1097" t="str">
            <v/>
          </cell>
          <cell r="X1097" t="str">
            <v/>
          </cell>
          <cell r="AD1097" t="str">
            <v/>
          </cell>
          <cell r="AE1097" t="str">
            <v/>
          </cell>
          <cell r="AG1097" t="str">
            <v/>
          </cell>
          <cell r="AH1097" t="str">
            <v/>
          </cell>
          <cell r="AI1097" t="str">
            <v/>
          </cell>
          <cell r="AJ1097" t="str">
            <v/>
          </cell>
          <cell r="AL1097" t="str">
            <v/>
          </cell>
          <cell r="AM1097" t="str">
            <v/>
          </cell>
          <cell r="AP1097" t="str">
            <v/>
          </cell>
          <cell r="AQ1097" t="str">
            <v/>
          </cell>
          <cell r="AT1097" t="str">
            <v/>
          </cell>
          <cell r="AV1097" t="str">
            <v/>
          </cell>
          <cell r="AW1097" t="str">
            <v/>
          </cell>
          <cell r="AX1097" t="str">
            <v/>
          </cell>
          <cell r="AZ1097" t="str">
            <v/>
          </cell>
          <cell r="BA1097" t="str">
            <v/>
          </cell>
        </row>
        <row r="1098">
          <cell r="C1098" t="str">
            <v/>
          </cell>
          <cell r="D1098" t="str">
            <v/>
          </cell>
          <cell r="E1098" t="str">
            <v/>
          </cell>
          <cell r="F1098" t="str">
            <v/>
          </cell>
          <cell r="G1098" t="str">
            <v/>
          </cell>
          <cell r="H1098" t="str">
            <v/>
          </cell>
          <cell r="I1098" t="str">
            <v/>
          </cell>
          <cell r="J1098" t="str">
            <v/>
          </cell>
          <cell r="L1098" t="str">
            <v/>
          </cell>
          <cell r="M1098" t="str">
            <v/>
          </cell>
          <cell r="N1098" t="str">
            <v/>
          </cell>
          <cell r="P1098" t="str">
            <v/>
          </cell>
          <cell r="Q1098" t="str">
            <v/>
          </cell>
          <cell r="R1098" t="str">
            <v/>
          </cell>
          <cell r="S1098" t="str">
            <v/>
          </cell>
          <cell r="U1098" t="str">
            <v/>
          </cell>
          <cell r="V1098" t="str">
            <v/>
          </cell>
          <cell r="W1098" t="str">
            <v/>
          </cell>
          <cell r="X1098" t="str">
            <v/>
          </cell>
          <cell r="AD1098" t="str">
            <v/>
          </cell>
          <cell r="AE1098" t="str">
            <v/>
          </cell>
          <cell r="AG1098" t="str">
            <v/>
          </cell>
          <cell r="AH1098" t="str">
            <v/>
          </cell>
          <cell r="AI1098" t="str">
            <v/>
          </cell>
          <cell r="AJ1098" t="str">
            <v/>
          </cell>
          <cell r="AL1098" t="str">
            <v/>
          </cell>
          <cell r="AM1098" t="str">
            <v/>
          </cell>
          <cell r="AP1098" t="str">
            <v/>
          </cell>
          <cell r="AQ1098" t="str">
            <v/>
          </cell>
          <cell r="AT1098" t="str">
            <v/>
          </cell>
          <cell r="AV1098" t="str">
            <v/>
          </cell>
          <cell r="AW1098" t="str">
            <v/>
          </cell>
          <cell r="AX1098" t="str">
            <v/>
          </cell>
          <cell r="AZ1098" t="str">
            <v/>
          </cell>
          <cell r="BA1098" t="str">
            <v/>
          </cell>
        </row>
        <row r="1099">
          <cell r="C1099" t="str">
            <v/>
          </cell>
          <cell r="D1099" t="str">
            <v/>
          </cell>
          <cell r="E1099" t="str">
            <v/>
          </cell>
          <cell r="F1099" t="str">
            <v/>
          </cell>
          <cell r="G1099" t="str">
            <v/>
          </cell>
          <cell r="H1099" t="str">
            <v/>
          </cell>
          <cell r="I1099" t="str">
            <v/>
          </cell>
          <cell r="J1099" t="str">
            <v/>
          </cell>
          <cell r="L1099" t="str">
            <v/>
          </cell>
          <cell r="M1099" t="str">
            <v/>
          </cell>
          <cell r="N1099" t="str">
            <v/>
          </cell>
          <cell r="P1099" t="str">
            <v/>
          </cell>
          <cell r="Q1099" t="str">
            <v/>
          </cell>
          <cell r="R1099" t="str">
            <v/>
          </cell>
          <cell r="S1099" t="str">
            <v/>
          </cell>
          <cell r="U1099" t="str">
            <v/>
          </cell>
          <cell r="V1099" t="str">
            <v/>
          </cell>
          <cell r="W1099" t="str">
            <v/>
          </cell>
          <cell r="X1099" t="str">
            <v/>
          </cell>
          <cell r="AD1099" t="str">
            <v/>
          </cell>
          <cell r="AE1099" t="str">
            <v/>
          </cell>
          <cell r="AG1099" t="str">
            <v/>
          </cell>
          <cell r="AH1099" t="str">
            <v/>
          </cell>
          <cell r="AI1099" t="str">
            <v/>
          </cell>
          <cell r="AJ1099" t="str">
            <v/>
          </cell>
          <cell r="AL1099" t="str">
            <v/>
          </cell>
          <cell r="AM1099" t="str">
            <v/>
          </cell>
          <cell r="AP1099" t="str">
            <v/>
          </cell>
          <cell r="AQ1099" t="str">
            <v/>
          </cell>
          <cell r="AT1099" t="str">
            <v/>
          </cell>
          <cell r="AV1099" t="str">
            <v/>
          </cell>
          <cell r="AW1099" t="str">
            <v/>
          </cell>
          <cell r="AX1099" t="str">
            <v/>
          </cell>
          <cell r="AZ1099" t="str">
            <v/>
          </cell>
          <cell r="BA1099" t="str">
            <v/>
          </cell>
        </row>
        <row r="1100">
          <cell r="C1100" t="str">
            <v/>
          </cell>
          <cell r="D1100" t="str">
            <v/>
          </cell>
          <cell r="E1100" t="str">
            <v/>
          </cell>
          <cell r="F1100" t="str">
            <v/>
          </cell>
          <cell r="G1100" t="str">
            <v/>
          </cell>
          <cell r="H1100" t="str">
            <v/>
          </cell>
          <cell r="I1100" t="str">
            <v/>
          </cell>
          <cell r="J1100" t="str">
            <v/>
          </cell>
          <cell r="L1100" t="str">
            <v/>
          </cell>
          <cell r="M1100" t="str">
            <v/>
          </cell>
          <cell r="N1100" t="str">
            <v/>
          </cell>
          <cell r="P1100" t="str">
            <v/>
          </cell>
          <cell r="Q1100" t="str">
            <v/>
          </cell>
          <cell r="R1100" t="str">
            <v/>
          </cell>
          <cell r="S1100" t="str">
            <v/>
          </cell>
          <cell r="U1100" t="str">
            <v/>
          </cell>
          <cell r="V1100" t="str">
            <v/>
          </cell>
          <cell r="W1100" t="str">
            <v/>
          </cell>
          <cell r="X1100" t="str">
            <v/>
          </cell>
          <cell r="AD1100" t="str">
            <v/>
          </cell>
          <cell r="AE1100" t="str">
            <v/>
          </cell>
          <cell r="AG1100" t="str">
            <v/>
          </cell>
          <cell r="AH1100" t="str">
            <v/>
          </cell>
          <cell r="AI1100" t="str">
            <v/>
          </cell>
          <cell r="AJ1100" t="str">
            <v/>
          </cell>
          <cell r="AL1100" t="str">
            <v/>
          </cell>
          <cell r="AM1100" t="str">
            <v/>
          </cell>
          <cell r="AP1100" t="str">
            <v/>
          </cell>
          <cell r="AQ1100" t="str">
            <v/>
          </cell>
          <cell r="AT1100" t="str">
            <v/>
          </cell>
          <cell r="AV1100" t="str">
            <v/>
          </cell>
          <cell r="AW1100" t="str">
            <v/>
          </cell>
          <cell r="AX1100" t="str">
            <v/>
          </cell>
          <cell r="AZ1100" t="str">
            <v/>
          </cell>
          <cell r="BA1100" t="str">
            <v/>
          </cell>
        </row>
        <row r="1101">
          <cell r="C1101" t="str">
            <v/>
          </cell>
          <cell r="D1101" t="str">
            <v/>
          </cell>
          <cell r="E1101" t="str">
            <v/>
          </cell>
          <cell r="F1101" t="str">
            <v/>
          </cell>
          <cell r="G1101" t="str">
            <v/>
          </cell>
          <cell r="H1101" t="str">
            <v/>
          </cell>
          <cell r="I1101" t="str">
            <v/>
          </cell>
          <cell r="J1101" t="str">
            <v/>
          </cell>
          <cell r="L1101" t="str">
            <v/>
          </cell>
          <cell r="M1101" t="str">
            <v/>
          </cell>
          <cell r="N1101" t="str">
            <v/>
          </cell>
          <cell r="P1101" t="str">
            <v/>
          </cell>
          <cell r="Q1101" t="str">
            <v/>
          </cell>
          <cell r="R1101" t="str">
            <v/>
          </cell>
          <cell r="S1101" t="str">
            <v/>
          </cell>
          <cell r="U1101" t="str">
            <v/>
          </cell>
          <cell r="V1101" t="str">
            <v/>
          </cell>
          <cell r="W1101" t="str">
            <v/>
          </cell>
          <cell r="X1101" t="str">
            <v/>
          </cell>
          <cell r="AD1101" t="str">
            <v/>
          </cell>
          <cell r="AE1101" t="str">
            <v/>
          </cell>
          <cell r="AG1101" t="str">
            <v/>
          </cell>
          <cell r="AH1101" t="str">
            <v/>
          </cell>
          <cell r="AI1101" t="str">
            <v/>
          </cell>
          <cell r="AJ1101" t="str">
            <v/>
          </cell>
          <cell r="AL1101" t="str">
            <v/>
          </cell>
          <cell r="AM1101" t="str">
            <v/>
          </cell>
          <cell r="AP1101" t="str">
            <v/>
          </cell>
          <cell r="AQ1101" t="str">
            <v/>
          </cell>
          <cell r="AT1101" t="str">
            <v/>
          </cell>
          <cell r="AV1101" t="str">
            <v/>
          </cell>
          <cell r="AW1101" t="str">
            <v/>
          </cell>
          <cell r="AX1101" t="str">
            <v/>
          </cell>
          <cell r="AZ1101" t="str">
            <v/>
          </cell>
          <cell r="BA1101" t="str">
            <v/>
          </cell>
        </row>
        <row r="1102">
          <cell r="C1102" t="str">
            <v/>
          </cell>
          <cell r="D1102" t="str">
            <v/>
          </cell>
          <cell r="E1102" t="str">
            <v/>
          </cell>
          <cell r="F1102" t="str">
            <v/>
          </cell>
          <cell r="G1102" t="str">
            <v/>
          </cell>
          <cell r="H1102" t="str">
            <v/>
          </cell>
          <cell r="I1102" t="str">
            <v/>
          </cell>
          <cell r="J1102" t="str">
            <v/>
          </cell>
          <cell r="L1102" t="str">
            <v/>
          </cell>
          <cell r="M1102" t="str">
            <v/>
          </cell>
          <cell r="N1102" t="str">
            <v/>
          </cell>
          <cell r="P1102" t="str">
            <v/>
          </cell>
          <cell r="Q1102" t="str">
            <v/>
          </cell>
          <cell r="R1102" t="str">
            <v/>
          </cell>
          <cell r="S1102" t="str">
            <v/>
          </cell>
          <cell r="U1102" t="str">
            <v/>
          </cell>
          <cell r="V1102" t="str">
            <v/>
          </cell>
          <cell r="W1102" t="str">
            <v/>
          </cell>
          <cell r="X1102" t="str">
            <v/>
          </cell>
          <cell r="AD1102" t="str">
            <v/>
          </cell>
          <cell r="AE1102" t="str">
            <v/>
          </cell>
          <cell r="AG1102" t="str">
            <v/>
          </cell>
          <cell r="AH1102" t="str">
            <v/>
          </cell>
          <cell r="AI1102" t="str">
            <v/>
          </cell>
          <cell r="AJ1102" t="str">
            <v/>
          </cell>
          <cell r="AL1102" t="str">
            <v/>
          </cell>
          <cell r="AM1102" t="str">
            <v/>
          </cell>
          <cell r="AP1102" t="str">
            <v/>
          </cell>
          <cell r="AQ1102" t="str">
            <v/>
          </cell>
          <cell r="AT1102" t="str">
            <v/>
          </cell>
          <cell r="AV1102" t="str">
            <v/>
          </cell>
          <cell r="AW1102" t="str">
            <v/>
          </cell>
          <cell r="AX1102" t="str">
            <v/>
          </cell>
          <cell r="AZ1102" t="str">
            <v/>
          </cell>
          <cell r="BA1102" t="str">
            <v/>
          </cell>
        </row>
        <row r="1103">
          <cell r="C1103" t="str">
            <v/>
          </cell>
          <cell r="D1103" t="str">
            <v/>
          </cell>
          <cell r="E1103" t="str">
            <v/>
          </cell>
          <cell r="F1103" t="str">
            <v/>
          </cell>
          <cell r="G1103" t="str">
            <v/>
          </cell>
          <cell r="H1103" t="str">
            <v/>
          </cell>
          <cell r="I1103" t="str">
            <v/>
          </cell>
          <cell r="J1103" t="str">
            <v/>
          </cell>
          <cell r="L1103" t="str">
            <v/>
          </cell>
          <cell r="M1103" t="str">
            <v/>
          </cell>
          <cell r="N1103" t="str">
            <v/>
          </cell>
          <cell r="P1103" t="str">
            <v/>
          </cell>
          <cell r="Q1103" t="str">
            <v/>
          </cell>
          <cell r="R1103" t="str">
            <v/>
          </cell>
          <cell r="S1103" t="str">
            <v/>
          </cell>
          <cell r="U1103" t="str">
            <v/>
          </cell>
          <cell r="V1103" t="str">
            <v/>
          </cell>
          <cell r="W1103" t="str">
            <v/>
          </cell>
          <cell r="X1103" t="str">
            <v/>
          </cell>
          <cell r="AD1103" t="str">
            <v/>
          </cell>
          <cell r="AE1103" t="str">
            <v/>
          </cell>
          <cell r="AG1103" t="str">
            <v/>
          </cell>
          <cell r="AH1103" t="str">
            <v/>
          </cell>
          <cell r="AI1103" t="str">
            <v/>
          </cell>
          <cell r="AJ1103" t="str">
            <v/>
          </cell>
          <cell r="AL1103" t="str">
            <v/>
          </cell>
          <cell r="AM1103" t="str">
            <v/>
          </cell>
          <cell r="AP1103" t="str">
            <v/>
          </cell>
          <cell r="AQ1103" t="str">
            <v/>
          </cell>
          <cell r="AT1103" t="str">
            <v/>
          </cell>
          <cell r="AV1103" t="str">
            <v/>
          </cell>
          <cell r="AW1103" t="str">
            <v/>
          </cell>
          <cell r="AX1103" t="str">
            <v/>
          </cell>
          <cell r="AZ1103" t="str">
            <v/>
          </cell>
          <cell r="BA1103" t="str">
            <v/>
          </cell>
        </row>
        <row r="1104">
          <cell r="C1104" t="str">
            <v/>
          </cell>
          <cell r="D1104" t="str">
            <v/>
          </cell>
          <cell r="E1104" t="str">
            <v/>
          </cell>
          <cell r="F1104" t="str">
            <v/>
          </cell>
          <cell r="G1104" t="str">
            <v/>
          </cell>
          <cell r="H1104" t="str">
            <v/>
          </cell>
          <cell r="I1104" t="str">
            <v/>
          </cell>
          <cell r="J1104" t="str">
            <v/>
          </cell>
          <cell r="L1104" t="str">
            <v/>
          </cell>
          <cell r="M1104" t="str">
            <v/>
          </cell>
          <cell r="N1104" t="str">
            <v/>
          </cell>
          <cell r="P1104" t="str">
            <v/>
          </cell>
          <cell r="Q1104" t="str">
            <v/>
          </cell>
          <cell r="R1104" t="str">
            <v/>
          </cell>
          <cell r="S1104" t="str">
            <v/>
          </cell>
          <cell r="U1104" t="str">
            <v/>
          </cell>
          <cell r="V1104" t="str">
            <v/>
          </cell>
          <cell r="W1104" t="str">
            <v/>
          </cell>
          <cell r="X1104" t="str">
            <v/>
          </cell>
          <cell r="AD1104" t="str">
            <v/>
          </cell>
          <cell r="AE1104" t="str">
            <v/>
          </cell>
          <cell r="AG1104" t="str">
            <v/>
          </cell>
          <cell r="AH1104" t="str">
            <v/>
          </cell>
          <cell r="AI1104" t="str">
            <v/>
          </cell>
          <cell r="AJ1104" t="str">
            <v/>
          </cell>
          <cell r="AL1104" t="str">
            <v/>
          </cell>
          <cell r="AM1104" t="str">
            <v/>
          </cell>
          <cell r="AP1104" t="str">
            <v/>
          </cell>
          <cell r="AQ1104" t="str">
            <v/>
          </cell>
          <cell r="AT1104" t="str">
            <v/>
          </cell>
          <cell r="AV1104" t="str">
            <v/>
          </cell>
          <cell r="AW1104" t="str">
            <v/>
          </cell>
          <cell r="AX1104" t="str">
            <v/>
          </cell>
          <cell r="AZ1104" t="str">
            <v/>
          </cell>
          <cell r="BA1104" t="str">
            <v/>
          </cell>
        </row>
        <row r="1105">
          <cell r="C1105" t="str">
            <v/>
          </cell>
          <cell r="D1105" t="str">
            <v/>
          </cell>
          <cell r="E1105" t="str">
            <v/>
          </cell>
          <cell r="F1105" t="str">
            <v/>
          </cell>
          <cell r="G1105" t="str">
            <v/>
          </cell>
          <cell r="H1105" t="str">
            <v/>
          </cell>
          <cell r="I1105" t="str">
            <v/>
          </cell>
          <cell r="J1105" t="str">
            <v/>
          </cell>
          <cell r="L1105" t="str">
            <v/>
          </cell>
          <cell r="M1105" t="str">
            <v/>
          </cell>
          <cell r="N1105" t="str">
            <v/>
          </cell>
          <cell r="P1105" t="str">
            <v/>
          </cell>
          <cell r="Q1105" t="str">
            <v/>
          </cell>
          <cell r="R1105" t="str">
            <v/>
          </cell>
          <cell r="S1105" t="str">
            <v/>
          </cell>
          <cell r="U1105" t="str">
            <v/>
          </cell>
          <cell r="V1105" t="str">
            <v/>
          </cell>
          <cell r="W1105" t="str">
            <v/>
          </cell>
          <cell r="X1105" t="str">
            <v/>
          </cell>
          <cell r="AD1105" t="str">
            <v/>
          </cell>
          <cell r="AE1105" t="str">
            <v/>
          </cell>
          <cell r="AG1105" t="str">
            <v/>
          </cell>
          <cell r="AH1105" t="str">
            <v/>
          </cell>
          <cell r="AI1105" t="str">
            <v/>
          </cell>
          <cell r="AJ1105" t="str">
            <v/>
          </cell>
          <cell r="AL1105" t="str">
            <v/>
          </cell>
          <cell r="AM1105" t="str">
            <v/>
          </cell>
          <cell r="AP1105" t="str">
            <v/>
          </cell>
          <cell r="AQ1105" t="str">
            <v/>
          </cell>
          <cell r="AT1105" t="str">
            <v/>
          </cell>
          <cell r="AV1105" t="str">
            <v/>
          </cell>
          <cell r="AW1105" t="str">
            <v/>
          </cell>
          <cell r="AX1105" t="str">
            <v/>
          </cell>
          <cell r="AZ1105" t="str">
            <v/>
          </cell>
          <cell r="BA1105" t="str">
            <v/>
          </cell>
        </row>
        <row r="1106">
          <cell r="C1106" t="str">
            <v/>
          </cell>
          <cell r="D1106" t="str">
            <v/>
          </cell>
          <cell r="E1106" t="str">
            <v/>
          </cell>
          <cell r="F1106" t="str">
            <v/>
          </cell>
          <cell r="G1106" t="str">
            <v/>
          </cell>
          <cell r="H1106" t="str">
            <v/>
          </cell>
          <cell r="I1106" t="str">
            <v/>
          </cell>
          <cell r="J1106" t="str">
            <v/>
          </cell>
          <cell r="L1106" t="str">
            <v/>
          </cell>
          <cell r="M1106" t="str">
            <v/>
          </cell>
          <cell r="N1106" t="str">
            <v/>
          </cell>
          <cell r="P1106" t="str">
            <v/>
          </cell>
          <cell r="Q1106" t="str">
            <v/>
          </cell>
          <cell r="R1106" t="str">
            <v/>
          </cell>
          <cell r="S1106" t="str">
            <v/>
          </cell>
          <cell r="U1106" t="str">
            <v/>
          </cell>
          <cell r="V1106" t="str">
            <v/>
          </cell>
          <cell r="W1106" t="str">
            <v/>
          </cell>
          <cell r="X1106" t="str">
            <v/>
          </cell>
          <cell r="AD1106" t="str">
            <v/>
          </cell>
          <cell r="AE1106" t="str">
            <v/>
          </cell>
          <cell r="AG1106" t="str">
            <v/>
          </cell>
          <cell r="AH1106" t="str">
            <v/>
          </cell>
          <cell r="AI1106" t="str">
            <v/>
          </cell>
          <cell r="AJ1106" t="str">
            <v/>
          </cell>
          <cell r="AL1106" t="str">
            <v/>
          </cell>
          <cell r="AM1106" t="str">
            <v/>
          </cell>
          <cell r="AP1106" t="str">
            <v/>
          </cell>
          <cell r="AQ1106" t="str">
            <v/>
          </cell>
          <cell r="AT1106" t="str">
            <v/>
          </cell>
          <cell r="AV1106" t="str">
            <v/>
          </cell>
          <cell r="AW1106" t="str">
            <v/>
          </cell>
          <cell r="AX1106" t="str">
            <v/>
          </cell>
          <cell r="AZ1106" t="str">
            <v/>
          </cell>
          <cell r="BA1106" t="str">
            <v/>
          </cell>
        </row>
        <row r="1107">
          <cell r="C1107" t="str">
            <v/>
          </cell>
          <cell r="D1107" t="str">
            <v/>
          </cell>
          <cell r="E1107" t="str">
            <v/>
          </cell>
          <cell r="F1107" t="str">
            <v/>
          </cell>
          <cell r="G1107" t="str">
            <v/>
          </cell>
          <cell r="H1107" t="str">
            <v/>
          </cell>
          <cell r="I1107" t="str">
            <v/>
          </cell>
          <cell r="J1107" t="str">
            <v/>
          </cell>
          <cell r="L1107" t="str">
            <v/>
          </cell>
          <cell r="M1107" t="str">
            <v/>
          </cell>
          <cell r="N1107" t="str">
            <v/>
          </cell>
          <cell r="P1107" t="str">
            <v/>
          </cell>
          <cell r="Q1107" t="str">
            <v/>
          </cell>
          <cell r="R1107" t="str">
            <v/>
          </cell>
          <cell r="S1107" t="str">
            <v/>
          </cell>
          <cell r="U1107" t="str">
            <v/>
          </cell>
          <cell r="V1107" t="str">
            <v/>
          </cell>
          <cell r="W1107" t="str">
            <v/>
          </cell>
          <cell r="X1107" t="str">
            <v/>
          </cell>
          <cell r="AD1107" t="str">
            <v/>
          </cell>
          <cell r="AE1107" t="str">
            <v/>
          </cell>
          <cell r="AG1107" t="str">
            <v/>
          </cell>
          <cell r="AH1107" t="str">
            <v/>
          </cell>
          <cell r="AI1107" t="str">
            <v/>
          </cell>
          <cell r="AJ1107" t="str">
            <v/>
          </cell>
          <cell r="AL1107" t="str">
            <v/>
          </cell>
          <cell r="AM1107" t="str">
            <v/>
          </cell>
          <cell r="AP1107" t="str">
            <v/>
          </cell>
          <cell r="AQ1107" t="str">
            <v/>
          </cell>
          <cell r="AT1107" t="str">
            <v/>
          </cell>
          <cell r="AV1107" t="str">
            <v/>
          </cell>
          <cell r="AW1107" t="str">
            <v/>
          </cell>
          <cell r="AX1107" t="str">
            <v/>
          </cell>
          <cell r="AZ1107" t="str">
            <v/>
          </cell>
          <cell r="BA1107" t="str">
            <v/>
          </cell>
        </row>
        <row r="1108">
          <cell r="C1108" t="str">
            <v/>
          </cell>
          <cell r="D1108" t="str">
            <v/>
          </cell>
          <cell r="E1108" t="str">
            <v/>
          </cell>
          <cell r="F1108" t="str">
            <v/>
          </cell>
          <cell r="G1108" t="str">
            <v/>
          </cell>
          <cell r="H1108" t="str">
            <v/>
          </cell>
          <cell r="I1108" t="str">
            <v/>
          </cell>
          <cell r="J1108" t="str">
            <v/>
          </cell>
          <cell r="L1108" t="str">
            <v/>
          </cell>
          <cell r="M1108" t="str">
            <v/>
          </cell>
          <cell r="N1108" t="str">
            <v/>
          </cell>
          <cell r="P1108" t="str">
            <v/>
          </cell>
          <cell r="Q1108" t="str">
            <v/>
          </cell>
          <cell r="R1108" t="str">
            <v/>
          </cell>
          <cell r="S1108" t="str">
            <v/>
          </cell>
          <cell r="U1108" t="str">
            <v/>
          </cell>
          <cell r="V1108" t="str">
            <v/>
          </cell>
          <cell r="W1108" t="str">
            <v/>
          </cell>
          <cell r="X1108" t="str">
            <v/>
          </cell>
          <cell r="AD1108" t="str">
            <v/>
          </cell>
          <cell r="AE1108" t="str">
            <v/>
          </cell>
          <cell r="AG1108" t="str">
            <v/>
          </cell>
          <cell r="AH1108" t="str">
            <v/>
          </cell>
          <cell r="AI1108" t="str">
            <v/>
          </cell>
          <cell r="AJ1108" t="str">
            <v/>
          </cell>
          <cell r="AL1108" t="str">
            <v/>
          </cell>
          <cell r="AM1108" t="str">
            <v/>
          </cell>
          <cell r="AP1108" t="str">
            <v/>
          </cell>
          <cell r="AQ1108" t="str">
            <v/>
          </cell>
          <cell r="AT1108" t="str">
            <v/>
          </cell>
          <cell r="AV1108" t="str">
            <v/>
          </cell>
          <cell r="AW1108" t="str">
            <v/>
          </cell>
          <cell r="AX1108" t="str">
            <v/>
          </cell>
          <cell r="AZ1108" t="str">
            <v/>
          </cell>
          <cell r="BA1108" t="str">
            <v/>
          </cell>
        </row>
        <row r="1109">
          <cell r="C1109" t="str">
            <v/>
          </cell>
          <cell r="D1109" t="str">
            <v/>
          </cell>
          <cell r="E1109" t="str">
            <v/>
          </cell>
          <cell r="F1109" t="str">
            <v/>
          </cell>
          <cell r="G1109" t="str">
            <v/>
          </cell>
          <cell r="H1109" t="str">
            <v/>
          </cell>
          <cell r="I1109" t="str">
            <v/>
          </cell>
          <cell r="J1109" t="str">
            <v/>
          </cell>
          <cell r="L1109" t="str">
            <v/>
          </cell>
          <cell r="M1109" t="str">
            <v/>
          </cell>
          <cell r="N1109" t="str">
            <v/>
          </cell>
          <cell r="P1109" t="str">
            <v/>
          </cell>
          <cell r="Q1109" t="str">
            <v/>
          </cell>
          <cell r="R1109" t="str">
            <v/>
          </cell>
          <cell r="S1109" t="str">
            <v/>
          </cell>
          <cell r="U1109" t="str">
            <v/>
          </cell>
          <cell r="V1109" t="str">
            <v/>
          </cell>
          <cell r="W1109" t="str">
            <v/>
          </cell>
          <cell r="X1109" t="str">
            <v/>
          </cell>
          <cell r="AD1109" t="str">
            <v/>
          </cell>
          <cell r="AE1109" t="str">
            <v/>
          </cell>
          <cell r="AG1109" t="str">
            <v/>
          </cell>
          <cell r="AH1109" t="str">
            <v/>
          </cell>
          <cell r="AI1109" t="str">
            <v/>
          </cell>
          <cell r="AJ1109" t="str">
            <v/>
          </cell>
          <cell r="AL1109" t="str">
            <v/>
          </cell>
          <cell r="AM1109" t="str">
            <v/>
          </cell>
          <cell r="AP1109" t="str">
            <v/>
          </cell>
          <cell r="AQ1109" t="str">
            <v/>
          </cell>
          <cell r="AT1109" t="str">
            <v/>
          </cell>
          <cell r="AV1109" t="str">
            <v/>
          </cell>
          <cell r="AW1109" t="str">
            <v/>
          </cell>
          <cell r="AX1109" t="str">
            <v/>
          </cell>
          <cell r="AZ1109" t="str">
            <v/>
          </cell>
          <cell r="BA1109" t="str">
            <v/>
          </cell>
        </row>
        <row r="1110">
          <cell r="C1110" t="str">
            <v/>
          </cell>
          <cell r="D1110" t="str">
            <v/>
          </cell>
          <cell r="E1110" t="str">
            <v/>
          </cell>
          <cell r="F1110" t="str">
            <v/>
          </cell>
          <cell r="G1110" t="str">
            <v/>
          </cell>
          <cell r="H1110" t="str">
            <v/>
          </cell>
          <cell r="I1110" t="str">
            <v/>
          </cell>
          <cell r="J1110" t="str">
            <v/>
          </cell>
          <cell r="L1110" t="str">
            <v/>
          </cell>
          <cell r="M1110" t="str">
            <v/>
          </cell>
          <cell r="N1110" t="str">
            <v/>
          </cell>
          <cell r="P1110" t="str">
            <v/>
          </cell>
          <cell r="Q1110" t="str">
            <v/>
          </cell>
          <cell r="R1110" t="str">
            <v/>
          </cell>
          <cell r="S1110" t="str">
            <v/>
          </cell>
          <cell r="U1110" t="str">
            <v/>
          </cell>
          <cell r="V1110" t="str">
            <v/>
          </cell>
          <cell r="W1110" t="str">
            <v/>
          </cell>
          <cell r="X1110" t="str">
            <v/>
          </cell>
          <cell r="AD1110" t="str">
            <v/>
          </cell>
          <cell r="AE1110" t="str">
            <v/>
          </cell>
          <cell r="AG1110" t="str">
            <v/>
          </cell>
          <cell r="AH1110" t="str">
            <v/>
          </cell>
          <cell r="AI1110" t="str">
            <v/>
          </cell>
          <cell r="AJ1110" t="str">
            <v/>
          </cell>
          <cell r="AL1110" t="str">
            <v/>
          </cell>
          <cell r="AM1110" t="str">
            <v/>
          </cell>
          <cell r="AP1110" t="str">
            <v/>
          </cell>
          <cell r="AQ1110" t="str">
            <v/>
          </cell>
          <cell r="AT1110" t="str">
            <v/>
          </cell>
          <cell r="AV1110" t="str">
            <v/>
          </cell>
          <cell r="AW1110" t="str">
            <v/>
          </cell>
          <cell r="AX1110" t="str">
            <v/>
          </cell>
          <cell r="AZ1110" t="str">
            <v/>
          </cell>
          <cell r="BA1110" t="str">
            <v/>
          </cell>
        </row>
        <row r="1111">
          <cell r="C1111" t="str">
            <v/>
          </cell>
          <cell r="D1111" t="str">
            <v/>
          </cell>
          <cell r="E1111" t="str">
            <v/>
          </cell>
          <cell r="F1111" t="str">
            <v/>
          </cell>
          <cell r="G1111" t="str">
            <v/>
          </cell>
          <cell r="H1111" t="str">
            <v/>
          </cell>
          <cell r="I1111" t="str">
            <v/>
          </cell>
          <cell r="J1111" t="str">
            <v/>
          </cell>
          <cell r="L1111" t="str">
            <v/>
          </cell>
          <cell r="M1111" t="str">
            <v/>
          </cell>
          <cell r="N1111" t="str">
            <v/>
          </cell>
          <cell r="P1111" t="str">
            <v/>
          </cell>
          <cell r="Q1111" t="str">
            <v/>
          </cell>
          <cell r="R1111" t="str">
            <v/>
          </cell>
          <cell r="S1111" t="str">
            <v/>
          </cell>
          <cell r="U1111" t="str">
            <v/>
          </cell>
          <cell r="V1111" t="str">
            <v/>
          </cell>
          <cell r="W1111" t="str">
            <v/>
          </cell>
          <cell r="X1111" t="str">
            <v/>
          </cell>
          <cell r="AD1111" t="str">
            <v/>
          </cell>
          <cell r="AE1111" t="str">
            <v/>
          </cell>
          <cell r="AG1111" t="str">
            <v/>
          </cell>
          <cell r="AH1111" t="str">
            <v/>
          </cell>
          <cell r="AI1111" t="str">
            <v/>
          </cell>
          <cell r="AJ1111" t="str">
            <v/>
          </cell>
          <cell r="AL1111" t="str">
            <v/>
          </cell>
          <cell r="AM1111" t="str">
            <v/>
          </cell>
          <cell r="AP1111" t="str">
            <v/>
          </cell>
          <cell r="AQ1111" t="str">
            <v/>
          </cell>
          <cell r="AT1111" t="str">
            <v/>
          </cell>
          <cell r="AV1111" t="str">
            <v/>
          </cell>
          <cell r="AW1111" t="str">
            <v/>
          </cell>
          <cell r="AX1111" t="str">
            <v/>
          </cell>
          <cell r="AZ1111" t="str">
            <v/>
          </cell>
          <cell r="BA1111" t="str">
            <v/>
          </cell>
        </row>
        <row r="1112">
          <cell r="C1112" t="str">
            <v/>
          </cell>
          <cell r="D1112" t="str">
            <v/>
          </cell>
          <cell r="E1112" t="str">
            <v/>
          </cell>
          <cell r="F1112" t="str">
            <v/>
          </cell>
          <cell r="G1112" t="str">
            <v/>
          </cell>
          <cell r="H1112" t="str">
            <v/>
          </cell>
          <cell r="I1112" t="str">
            <v/>
          </cell>
          <cell r="J1112" t="str">
            <v/>
          </cell>
          <cell r="L1112" t="str">
            <v/>
          </cell>
          <cell r="M1112" t="str">
            <v/>
          </cell>
          <cell r="N1112" t="str">
            <v/>
          </cell>
          <cell r="P1112" t="str">
            <v/>
          </cell>
          <cell r="Q1112" t="str">
            <v/>
          </cell>
          <cell r="R1112" t="str">
            <v/>
          </cell>
          <cell r="S1112" t="str">
            <v/>
          </cell>
          <cell r="U1112" t="str">
            <v/>
          </cell>
          <cell r="V1112" t="str">
            <v/>
          </cell>
          <cell r="W1112" t="str">
            <v/>
          </cell>
          <cell r="X1112" t="str">
            <v/>
          </cell>
          <cell r="AD1112" t="str">
            <v/>
          </cell>
          <cell r="AE1112" t="str">
            <v/>
          </cell>
          <cell r="AG1112" t="str">
            <v/>
          </cell>
          <cell r="AH1112" t="str">
            <v/>
          </cell>
          <cell r="AI1112" t="str">
            <v/>
          </cell>
          <cell r="AJ1112" t="str">
            <v/>
          </cell>
          <cell r="AL1112" t="str">
            <v/>
          </cell>
          <cell r="AM1112" t="str">
            <v/>
          </cell>
          <cell r="AP1112" t="str">
            <v/>
          </cell>
          <cell r="AQ1112" t="str">
            <v/>
          </cell>
          <cell r="AT1112" t="str">
            <v/>
          </cell>
          <cell r="AV1112" t="str">
            <v/>
          </cell>
          <cell r="AW1112" t="str">
            <v/>
          </cell>
          <cell r="AX1112" t="str">
            <v/>
          </cell>
          <cell r="AZ1112" t="str">
            <v/>
          </cell>
          <cell r="BA1112" t="str">
            <v/>
          </cell>
        </row>
        <row r="1113">
          <cell r="C1113" t="str">
            <v/>
          </cell>
          <cell r="D1113" t="str">
            <v/>
          </cell>
          <cell r="E1113" t="str">
            <v/>
          </cell>
          <cell r="F1113" t="str">
            <v/>
          </cell>
          <cell r="G1113" t="str">
            <v/>
          </cell>
          <cell r="H1113" t="str">
            <v/>
          </cell>
          <cell r="I1113" t="str">
            <v/>
          </cell>
          <cell r="J1113" t="str">
            <v/>
          </cell>
          <cell r="L1113" t="str">
            <v/>
          </cell>
          <cell r="M1113" t="str">
            <v/>
          </cell>
          <cell r="N1113" t="str">
            <v/>
          </cell>
          <cell r="P1113" t="str">
            <v/>
          </cell>
          <cell r="Q1113" t="str">
            <v/>
          </cell>
          <cell r="R1113" t="str">
            <v/>
          </cell>
          <cell r="S1113" t="str">
            <v/>
          </cell>
          <cell r="U1113" t="str">
            <v/>
          </cell>
          <cell r="V1113" t="str">
            <v/>
          </cell>
          <cell r="W1113" t="str">
            <v/>
          </cell>
          <cell r="X1113" t="str">
            <v/>
          </cell>
          <cell r="AD1113" t="str">
            <v/>
          </cell>
          <cell r="AE1113" t="str">
            <v/>
          </cell>
          <cell r="AG1113" t="str">
            <v/>
          </cell>
          <cell r="AH1113" t="str">
            <v/>
          </cell>
          <cell r="AI1113" t="str">
            <v/>
          </cell>
          <cell r="AJ1113" t="str">
            <v/>
          </cell>
          <cell r="AL1113" t="str">
            <v/>
          </cell>
          <cell r="AM1113" t="str">
            <v/>
          </cell>
          <cell r="AP1113" t="str">
            <v/>
          </cell>
          <cell r="AQ1113" t="str">
            <v/>
          </cell>
          <cell r="AT1113" t="str">
            <v/>
          </cell>
          <cell r="AV1113" t="str">
            <v/>
          </cell>
          <cell r="AW1113" t="str">
            <v/>
          </cell>
          <cell r="AX1113" t="str">
            <v/>
          </cell>
          <cell r="AZ1113" t="str">
            <v/>
          </cell>
          <cell r="BA1113" t="str">
            <v/>
          </cell>
        </row>
        <row r="1114">
          <cell r="C1114" t="str">
            <v/>
          </cell>
          <cell r="D1114" t="str">
            <v/>
          </cell>
          <cell r="E1114" t="str">
            <v/>
          </cell>
          <cell r="F1114" t="str">
            <v/>
          </cell>
          <cell r="G1114" t="str">
            <v/>
          </cell>
          <cell r="H1114" t="str">
            <v/>
          </cell>
          <cell r="I1114" t="str">
            <v/>
          </cell>
          <cell r="J1114" t="str">
            <v/>
          </cell>
          <cell r="L1114" t="str">
            <v/>
          </cell>
          <cell r="M1114" t="str">
            <v/>
          </cell>
          <cell r="N1114" t="str">
            <v/>
          </cell>
          <cell r="P1114" t="str">
            <v/>
          </cell>
          <cell r="Q1114" t="str">
            <v/>
          </cell>
          <cell r="R1114" t="str">
            <v/>
          </cell>
          <cell r="S1114" t="str">
            <v/>
          </cell>
          <cell r="U1114" t="str">
            <v/>
          </cell>
          <cell r="V1114" t="str">
            <v/>
          </cell>
          <cell r="W1114" t="str">
            <v/>
          </cell>
          <cell r="X1114" t="str">
            <v/>
          </cell>
          <cell r="AD1114" t="str">
            <v/>
          </cell>
          <cell r="AE1114" t="str">
            <v/>
          </cell>
          <cell r="AG1114" t="str">
            <v/>
          </cell>
          <cell r="AH1114" t="str">
            <v/>
          </cell>
          <cell r="AI1114" t="str">
            <v/>
          </cell>
          <cell r="AJ1114" t="str">
            <v/>
          </cell>
          <cell r="AL1114" t="str">
            <v/>
          </cell>
          <cell r="AM1114" t="str">
            <v/>
          </cell>
          <cell r="AP1114" t="str">
            <v/>
          </cell>
          <cell r="AQ1114" t="str">
            <v/>
          </cell>
          <cell r="AT1114" t="str">
            <v/>
          </cell>
          <cell r="AV1114" t="str">
            <v/>
          </cell>
          <cell r="AW1114" t="str">
            <v/>
          </cell>
          <cell r="AX1114" t="str">
            <v/>
          </cell>
          <cell r="AZ1114" t="str">
            <v/>
          </cell>
          <cell r="BA1114" t="str">
            <v/>
          </cell>
        </row>
        <row r="1115">
          <cell r="C1115" t="str">
            <v/>
          </cell>
          <cell r="D1115" t="str">
            <v/>
          </cell>
          <cell r="E1115" t="str">
            <v/>
          </cell>
          <cell r="F1115" t="str">
            <v/>
          </cell>
          <cell r="G1115" t="str">
            <v/>
          </cell>
          <cell r="H1115" t="str">
            <v/>
          </cell>
          <cell r="I1115" t="str">
            <v/>
          </cell>
          <cell r="J1115" t="str">
            <v/>
          </cell>
          <cell r="L1115" t="str">
            <v/>
          </cell>
          <cell r="M1115" t="str">
            <v/>
          </cell>
          <cell r="N1115" t="str">
            <v/>
          </cell>
          <cell r="P1115" t="str">
            <v/>
          </cell>
          <cell r="Q1115" t="str">
            <v/>
          </cell>
          <cell r="R1115" t="str">
            <v/>
          </cell>
          <cell r="S1115" t="str">
            <v/>
          </cell>
          <cell r="U1115" t="str">
            <v/>
          </cell>
          <cell r="V1115" t="str">
            <v/>
          </cell>
          <cell r="W1115" t="str">
            <v/>
          </cell>
          <cell r="X1115" t="str">
            <v/>
          </cell>
          <cell r="AD1115" t="str">
            <v/>
          </cell>
          <cell r="AE1115" t="str">
            <v/>
          </cell>
          <cell r="AG1115" t="str">
            <v/>
          </cell>
          <cell r="AH1115" t="str">
            <v/>
          </cell>
          <cell r="AI1115" t="str">
            <v/>
          </cell>
          <cell r="AJ1115" t="str">
            <v/>
          </cell>
          <cell r="AL1115" t="str">
            <v/>
          </cell>
          <cell r="AM1115" t="str">
            <v/>
          </cell>
          <cell r="AP1115" t="str">
            <v/>
          </cell>
          <cell r="AQ1115" t="str">
            <v/>
          </cell>
          <cell r="AT1115" t="str">
            <v/>
          </cell>
          <cell r="AV1115" t="str">
            <v/>
          </cell>
          <cell r="AW1115" t="str">
            <v/>
          </cell>
          <cell r="AX1115" t="str">
            <v/>
          </cell>
          <cell r="AZ1115" t="str">
            <v/>
          </cell>
          <cell r="BA1115" t="str">
            <v/>
          </cell>
        </row>
        <row r="1116">
          <cell r="C1116" t="str">
            <v/>
          </cell>
          <cell r="D1116" t="str">
            <v/>
          </cell>
          <cell r="E1116" t="str">
            <v/>
          </cell>
          <cell r="F1116" t="str">
            <v/>
          </cell>
          <cell r="G1116" t="str">
            <v/>
          </cell>
          <cell r="H1116" t="str">
            <v/>
          </cell>
          <cell r="I1116" t="str">
            <v/>
          </cell>
          <cell r="J1116" t="str">
            <v/>
          </cell>
          <cell r="L1116" t="str">
            <v/>
          </cell>
          <cell r="M1116" t="str">
            <v/>
          </cell>
          <cell r="N1116" t="str">
            <v/>
          </cell>
          <cell r="P1116" t="str">
            <v/>
          </cell>
          <cell r="Q1116" t="str">
            <v/>
          </cell>
          <cell r="R1116" t="str">
            <v/>
          </cell>
          <cell r="S1116" t="str">
            <v/>
          </cell>
          <cell r="U1116" t="str">
            <v/>
          </cell>
          <cell r="V1116" t="str">
            <v/>
          </cell>
          <cell r="W1116" t="str">
            <v/>
          </cell>
          <cell r="X1116" t="str">
            <v/>
          </cell>
          <cell r="AD1116" t="str">
            <v/>
          </cell>
          <cell r="AE1116" t="str">
            <v/>
          </cell>
          <cell r="AG1116" t="str">
            <v/>
          </cell>
          <cell r="AH1116" t="str">
            <v/>
          </cell>
          <cell r="AI1116" t="str">
            <v/>
          </cell>
          <cell r="AJ1116" t="str">
            <v/>
          </cell>
          <cell r="AL1116" t="str">
            <v/>
          </cell>
          <cell r="AM1116" t="str">
            <v/>
          </cell>
          <cell r="AP1116" t="str">
            <v/>
          </cell>
          <cell r="AQ1116" t="str">
            <v/>
          </cell>
          <cell r="AT1116" t="str">
            <v/>
          </cell>
          <cell r="AV1116" t="str">
            <v/>
          </cell>
          <cell r="AW1116" t="str">
            <v/>
          </cell>
          <cell r="AX1116" t="str">
            <v/>
          </cell>
          <cell r="AZ1116" t="str">
            <v/>
          </cell>
          <cell r="BA1116" t="str">
            <v/>
          </cell>
        </row>
        <row r="1117">
          <cell r="C1117" t="str">
            <v/>
          </cell>
          <cell r="D1117" t="str">
            <v/>
          </cell>
          <cell r="E1117" t="str">
            <v/>
          </cell>
          <cell r="F1117" t="str">
            <v/>
          </cell>
          <cell r="G1117" t="str">
            <v/>
          </cell>
          <cell r="H1117" t="str">
            <v/>
          </cell>
          <cell r="I1117" t="str">
            <v/>
          </cell>
          <cell r="J1117" t="str">
            <v/>
          </cell>
          <cell r="L1117" t="str">
            <v/>
          </cell>
          <cell r="M1117" t="str">
            <v/>
          </cell>
          <cell r="N1117" t="str">
            <v/>
          </cell>
          <cell r="P1117" t="str">
            <v/>
          </cell>
          <cell r="Q1117" t="str">
            <v/>
          </cell>
          <cell r="R1117" t="str">
            <v/>
          </cell>
          <cell r="S1117" t="str">
            <v/>
          </cell>
          <cell r="U1117" t="str">
            <v/>
          </cell>
          <cell r="V1117" t="str">
            <v/>
          </cell>
          <cell r="W1117" t="str">
            <v/>
          </cell>
          <cell r="X1117" t="str">
            <v/>
          </cell>
          <cell r="AD1117" t="str">
            <v/>
          </cell>
          <cell r="AE1117" t="str">
            <v/>
          </cell>
          <cell r="AG1117" t="str">
            <v/>
          </cell>
          <cell r="AH1117" t="str">
            <v/>
          </cell>
          <cell r="AI1117" t="str">
            <v/>
          </cell>
          <cell r="AJ1117" t="str">
            <v/>
          </cell>
          <cell r="AL1117" t="str">
            <v/>
          </cell>
          <cell r="AM1117" t="str">
            <v/>
          </cell>
          <cell r="AP1117" t="str">
            <v/>
          </cell>
          <cell r="AQ1117" t="str">
            <v/>
          </cell>
          <cell r="AT1117" t="str">
            <v/>
          </cell>
          <cell r="AV1117" t="str">
            <v/>
          </cell>
          <cell r="AW1117" t="str">
            <v/>
          </cell>
          <cell r="AX1117" t="str">
            <v/>
          </cell>
          <cell r="AZ1117" t="str">
            <v/>
          </cell>
          <cell r="BA1117" t="str">
            <v/>
          </cell>
        </row>
        <row r="1118">
          <cell r="C1118" t="str">
            <v/>
          </cell>
          <cell r="D1118" t="str">
            <v/>
          </cell>
          <cell r="E1118" t="str">
            <v/>
          </cell>
          <cell r="F1118" t="str">
            <v/>
          </cell>
          <cell r="G1118" t="str">
            <v/>
          </cell>
          <cell r="H1118" t="str">
            <v/>
          </cell>
          <cell r="I1118" t="str">
            <v/>
          </cell>
          <cell r="J1118" t="str">
            <v/>
          </cell>
          <cell r="L1118" t="str">
            <v/>
          </cell>
          <cell r="M1118" t="str">
            <v/>
          </cell>
          <cell r="N1118" t="str">
            <v/>
          </cell>
          <cell r="P1118" t="str">
            <v/>
          </cell>
          <cell r="Q1118" t="str">
            <v/>
          </cell>
          <cell r="R1118" t="str">
            <v/>
          </cell>
          <cell r="S1118" t="str">
            <v/>
          </cell>
          <cell r="U1118" t="str">
            <v/>
          </cell>
          <cell r="V1118" t="str">
            <v/>
          </cell>
          <cell r="W1118" t="str">
            <v/>
          </cell>
          <cell r="X1118" t="str">
            <v/>
          </cell>
          <cell r="AD1118" t="str">
            <v/>
          </cell>
          <cell r="AE1118" t="str">
            <v/>
          </cell>
          <cell r="AG1118" t="str">
            <v/>
          </cell>
          <cell r="AH1118" t="str">
            <v/>
          </cell>
          <cell r="AI1118" t="str">
            <v/>
          </cell>
          <cell r="AJ1118" t="str">
            <v/>
          </cell>
          <cell r="AL1118" t="str">
            <v/>
          </cell>
          <cell r="AM1118" t="str">
            <v/>
          </cell>
          <cell r="AP1118" t="str">
            <v/>
          </cell>
          <cell r="AQ1118" t="str">
            <v/>
          </cell>
          <cell r="AT1118" t="str">
            <v/>
          </cell>
          <cell r="AV1118" t="str">
            <v/>
          </cell>
          <cell r="AW1118" t="str">
            <v/>
          </cell>
          <cell r="AX1118" t="str">
            <v/>
          </cell>
          <cell r="AZ1118" t="str">
            <v/>
          </cell>
          <cell r="BA1118" t="str">
            <v/>
          </cell>
        </row>
        <row r="1119">
          <cell r="C1119" t="str">
            <v/>
          </cell>
          <cell r="D1119" t="str">
            <v/>
          </cell>
          <cell r="E1119" t="str">
            <v/>
          </cell>
          <cell r="F1119" t="str">
            <v/>
          </cell>
          <cell r="G1119" t="str">
            <v/>
          </cell>
          <cell r="H1119" t="str">
            <v/>
          </cell>
          <cell r="I1119" t="str">
            <v/>
          </cell>
          <cell r="J1119" t="str">
            <v/>
          </cell>
          <cell r="L1119" t="str">
            <v/>
          </cell>
          <cell r="M1119" t="str">
            <v/>
          </cell>
          <cell r="N1119" t="str">
            <v/>
          </cell>
          <cell r="P1119" t="str">
            <v/>
          </cell>
          <cell r="Q1119" t="str">
            <v/>
          </cell>
          <cell r="R1119" t="str">
            <v/>
          </cell>
          <cell r="S1119" t="str">
            <v/>
          </cell>
          <cell r="U1119" t="str">
            <v/>
          </cell>
          <cell r="V1119" t="str">
            <v/>
          </cell>
          <cell r="W1119" t="str">
            <v/>
          </cell>
          <cell r="X1119" t="str">
            <v/>
          </cell>
          <cell r="AD1119" t="str">
            <v/>
          </cell>
          <cell r="AE1119" t="str">
            <v/>
          </cell>
          <cell r="AG1119" t="str">
            <v/>
          </cell>
          <cell r="AH1119" t="str">
            <v/>
          </cell>
          <cell r="AI1119" t="str">
            <v/>
          </cell>
          <cell r="AJ1119" t="str">
            <v/>
          </cell>
          <cell r="AL1119" t="str">
            <v/>
          </cell>
          <cell r="AM1119" t="str">
            <v/>
          </cell>
          <cell r="AP1119" t="str">
            <v/>
          </cell>
          <cell r="AQ1119" t="str">
            <v/>
          </cell>
          <cell r="AT1119" t="str">
            <v/>
          </cell>
          <cell r="AV1119" t="str">
            <v/>
          </cell>
          <cell r="AW1119" t="str">
            <v/>
          </cell>
          <cell r="AX1119" t="str">
            <v/>
          </cell>
          <cell r="AZ1119" t="str">
            <v/>
          </cell>
          <cell r="BA1119" t="str">
            <v/>
          </cell>
        </row>
        <row r="1120">
          <cell r="C1120" t="str">
            <v/>
          </cell>
          <cell r="D1120" t="str">
            <v/>
          </cell>
          <cell r="E1120" t="str">
            <v/>
          </cell>
          <cell r="F1120" t="str">
            <v/>
          </cell>
          <cell r="G1120" t="str">
            <v/>
          </cell>
          <cell r="H1120" t="str">
            <v/>
          </cell>
          <cell r="I1120" t="str">
            <v/>
          </cell>
          <cell r="J1120" t="str">
            <v/>
          </cell>
          <cell r="L1120" t="str">
            <v/>
          </cell>
          <cell r="M1120" t="str">
            <v/>
          </cell>
          <cell r="N1120" t="str">
            <v/>
          </cell>
          <cell r="P1120" t="str">
            <v/>
          </cell>
          <cell r="Q1120" t="str">
            <v/>
          </cell>
          <cell r="R1120" t="str">
            <v/>
          </cell>
          <cell r="S1120" t="str">
            <v/>
          </cell>
          <cell r="U1120" t="str">
            <v/>
          </cell>
          <cell r="V1120" t="str">
            <v/>
          </cell>
          <cell r="W1120" t="str">
            <v/>
          </cell>
          <cell r="X1120" t="str">
            <v/>
          </cell>
          <cell r="AD1120" t="str">
            <v/>
          </cell>
          <cell r="AE1120" t="str">
            <v/>
          </cell>
          <cell r="AG1120" t="str">
            <v/>
          </cell>
          <cell r="AH1120" t="str">
            <v/>
          </cell>
          <cell r="AI1120" t="str">
            <v/>
          </cell>
          <cell r="AJ1120" t="str">
            <v/>
          </cell>
          <cell r="AL1120" t="str">
            <v/>
          </cell>
          <cell r="AM1120" t="str">
            <v/>
          </cell>
          <cell r="AP1120" t="str">
            <v/>
          </cell>
          <cell r="AQ1120" t="str">
            <v/>
          </cell>
          <cell r="AT1120" t="str">
            <v/>
          </cell>
          <cell r="AV1120" t="str">
            <v/>
          </cell>
          <cell r="AW1120" t="str">
            <v/>
          </cell>
          <cell r="AX1120" t="str">
            <v/>
          </cell>
          <cell r="AZ1120" t="str">
            <v/>
          </cell>
          <cell r="BA1120" t="str">
            <v/>
          </cell>
        </row>
        <row r="1121">
          <cell r="C1121" t="str">
            <v/>
          </cell>
          <cell r="D1121" t="str">
            <v/>
          </cell>
          <cell r="E1121" t="str">
            <v/>
          </cell>
          <cell r="F1121" t="str">
            <v/>
          </cell>
          <cell r="G1121" t="str">
            <v/>
          </cell>
          <cell r="H1121" t="str">
            <v/>
          </cell>
          <cell r="I1121" t="str">
            <v/>
          </cell>
          <cell r="J1121" t="str">
            <v/>
          </cell>
          <cell r="L1121" t="str">
            <v/>
          </cell>
          <cell r="M1121" t="str">
            <v/>
          </cell>
          <cell r="N1121" t="str">
            <v/>
          </cell>
          <cell r="P1121" t="str">
            <v/>
          </cell>
          <cell r="Q1121" t="str">
            <v/>
          </cell>
          <cell r="R1121" t="str">
            <v/>
          </cell>
          <cell r="S1121" t="str">
            <v/>
          </cell>
          <cell r="U1121" t="str">
            <v/>
          </cell>
          <cell r="V1121" t="str">
            <v/>
          </cell>
          <cell r="W1121" t="str">
            <v/>
          </cell>
          <cell r="X1121" t="str">
            <v/>
          </cell>
          <cell r="AD1121" t="str">
            <v/>
          </cell>
          <cell r="AE1121" t="str">
            <v/>
          </cell>
          <cell r="AG1121" t="str">
            <v/>
          </cell>
          <cell r="AH1121" t="str">
            <v/>
          </cell>
          <cell r="AI1121" t="str">
            <v/>
          </cell>
          <cell r="AJ1121" t="str">
            <v/>
          </cell>
          <cell r="AL1121" t="str">
            <v/>
          </cell>
          <cell r="AM1121" t="str">
            <v/>
          </cell>
          <cell r="AP1121" t="str">
            <v/>
          </cell>
          <cell r="AQ1121" t="str">
            <v/>
          </cell>
          <cell r="AT1121" t="str">
            <v/>
          </cell>
          <cell r="AV1121" t="str">
            <v/>
          </cell>
          <cell r="AW1121" t="str">
            <v/>
          </cell>
          <cell r="AX1121" t="str">
            <v/>
          </cell>
          <cell r="AZ1121" t="str">
            <v/>
          </cell>
          <cell r="BA1121" t="str">
            <v/>
          </cell>
        </row>
        <row r="1122">
          <cell r="C1122" t="str">
            <v/>
          </cell>
          <cell r="D1122" t="str">
            <v/>
          </cell>
          <cell r="E1122" t="str">
            <v/>
          </cell>
          <cell r="F1122" t="str">
            <v/>
          </cell>
          <cell r="G1122" t="str">
            <v/>
          </cell>
          <cell r="H1122" t="str">
            <v/>
          </cell>
          <cell r="I1122" t="str">
            <v/>
          </cell>
          <cell r="J1122" t="str">
            <v/>
          </cell>
          <cell r="L1122" t="str">
            <v/>
          </cell>
          <cell r="M1122" t="str">
            <v/>
          </cell>
          <cell r="N1122" t="str">
            <v/>
          </cell>
          <cell r="P1122" t="str">
            <v/>
          </cell>
          <cell r="Q1122" t="str">
            <v/>
          </cell>
          <cell r="R1122" t="str">
            <v/>
          </cell>
          <cell r="S1122" t="str">
            <v/>
          </cell>
          <cell r="U1122" t="str">
            <v/>
          </cell>
          <cell r="V1122" t="str">
            <v/>
          </cell>
          <cell r="W1122" t="str">
            <v/>
          </cell>
          <cell r="X1122" t="str">
            <v/>
          </cell>
          <cell r="AD1122" t="str">
            <v/>
          </cell>
          <cell r="AE1122" t="str">
            <v/>
          </cell>
          <cell r="AG1122" t="str">
            <v/>
          </cell>
          <cell r="AH1122" t="str">
            <v/>
          </cell>
          <cell r="AI1122" t="str">
            <v/>
          </cell>
          <cell r="AJ1122" t="str">
            <v/>
          </cell>
          <cell r="AL1122" t="str">
            <v/>
          </cell>
          <cell r="AM1122" t="str">
            <v/>
          </cell>
          <cell r="AP1122" t="str">
            <v/>
          </cell>
          <cell r="AQ1122" t="str">
            <v/>
          </cell>
          <cell r="AT1122" t="str">
            <v/>
          </cell>
          <cell r="AV1122" t="str">
            <v/>
          </cell>
          <cell r="AW1122" t="str">
            <v/>
          </cell>
          <cell r="AX1122" t="str">
            <v/>
          </cell>
          <cell r="AZ1122" t="str">
            <v/>
          </cell>
          <cell r="BA1122" t="str">
            <v/>
          </cell>
        </row>
        <row r="1123">
          <cell r="C1123" t="str">
            <v/>
          </cell>
          <cell r="D1123" t="str">
            <v/>
          </cell>
          <cell r="E1123" t="str">
            <v/>
          </cell>
          <cell r="F1123" t="str">
            <v/>
          </cell>
          <cell r="G1123" t="str">
            <v/>
          </cell>
          <cell r="H1123" t="str">
            <v/>
          </cell>
          <cell r="I1123" t="str">
            <v/>
          </cell>
          <cell r="J1123" t="str">
            <v/>
          </cell>
          <cell r="L1123" t="str">
            <v/>
          </cell>
          <cell r="M1123" t="str">
            <v/>
          </cell>
          <cell r="N1123" t="str">
            <v/>
          </cell>
          <cell r="P1123" t="str">
            <v/>
          </cell>
          <cell r="Q1123" t="str">
            <v/>
          </cell>
          <cell r="R1123" t="str">
            <v/>
          </cell>
          <cell r="S1123" t="str">
            <v/>
          </cell>
          <cell r="U1123" t="str">
            <v/>
          </cell>
          <cell r="V1123" t="str">
            <v/>
          </cell>
          <cell r="W1123" t="str">
            <v/>
          </cell>
          <cell r="X1123" t="str">
            <v/>
          </cell>
          <cell r="AD1123" t="str">
            <v/>
          </cell>
          <cell r="AE1123" t="str">
            <v/>
          </cell>
          <cell r="AG1123" t="str">
            <v/>
          </cell>
          <cell r="AH1123" t="str">
            <v/>
          </cell>
          <cell r="AI1123" t="str">
            <v/>
          </cell>
          <cell r="AJ1123" t="str">
            <v/>
          </cell>
          <cell r="AL1123" t="str">
            <v/>
          </cell>
          <cell r="AM1123" t="str">
            <v/>
          </cell>
          <cell r="AP1123" t="str">
            <v/>
          </cell>
          <cell r="AQ1123" t="str">
            <v/>
          </cell>
          <cell r="AT1123" t="str">
            <v/>
          </cell>
          <cell r="AV1123" t="str">
            <v/>
          </cell>
          <cell r="AW1123" t="str">
            <v/>
          </cell>
          <cell r="AX1123" t="str">
            <v/>
          </cell>
          <cell r="AZ1123" t="str">
            <v/>
          </cell>
          <cell r="BA1123" t="str">
            <v/>
          </cell>
        </row>
        <row r="1124">
          <cell r="C1124" t="str">
            <v/>
          </cell>
          <cell r="D1124" t="str">
            <v/>
          </cell>
          <cell r="E1124" t="str">
            <v/>
          </cell>
          <cell r="F1124" t="str">
            <v/>
          </cell>
          <cell r="G1124" t="str">
            <v/>
          </cell>
          <cell r="H1124" t="str">
            <v/>
          </cell>
          <cell r="I1124" t="str">
            <v/>
          </cell>
          <cell r="J1124" t="str">
            <v/>
          </cell>
          <cell r="L1124" t="str">
            <v/>
          </cell>
          <cell r="M1124" t="str">
            <v/>
          </cell>
          <cell r="N1124" t="str">
            <v/>
          </cell>
          <cell r="P1124" t="str">
            <v/>
          </cell>
          <cell r="Q1124" t="str">
            <v/>
          </cell>
          <cell r="R1124" t="str">
            <v/>
          </cell>
          <cell r="S1124" t="str">
            <v/>
          </cell>
          <cell r="U1124" t="str">
            <v/>
          </cell>
          <cell r="V1124" t="str">
            <v/>
          </cell>
          <cell r="W1124" t="str">
            <v/>
          </cell>
          <cell r="X1124" t="str">
            <v/>
          </cell>
          <cell r="AD1124" t="str">
            <v/>
          </cell>
          <cell r="AE1124" t="str">
            <v/>
          </cell>
          <cell r="AG1124" t="str">
            <v/>
          </cell>
          <cell r="AH1124" t="str">
            <v/>
          </cell>
          <cell r="AI1124" t="str">
            <v/>
          </cell>
          <cell r="AJ1124" t="str">
            <v/>
          </cell>
          <cell r="AL1124" t="str">
            <v/>
          </cell>
          <cell r="AM1124" t="str">
            <v/>
          </cell>
          <cell r="AP1124" t="str">
            <v/>
          </cell>
          <cell r="AQ1124" t="str">
            <v/>
          </cell>
          <cell r="AT1124" t="str">
            <v/>
          </cell>
          <cell r="AV1124" t="str">
            <v/>
          </cell>
          <cell r="AW1124" t="str">
            <v/>
          </cell>
          <cell r="AX1124" t="str">
            <v/>
          </cell>
          <cell r="AZ1124" t="str">
            <v/>
          </cell>
          <cell r="BA1124" t="str">
            <v/>
          </cell>
        </row>
        <row r="1125">
          <cell r="C1125" t="str">
            <v/>
          </cell>
          <cell r="D1125" t="str">
            <v/>
          </cell>
          <cell r="E1125" t="str">
            <v/>
          </cell>
          <cell r="F1125" t="str">
            <v/>
          </cell>
          <cell r="G1125" t="str">
            <v/>
          </cell>
          <cell r="H1125" t="str">
            <v/>
          </cell>
          <cell r="I1125" t="str">
            <v/>
          </cell>
          <cell r="J1125" t="str">
            <v/>
          </cell>
          <cell r="L1125" t="str">
            <v/>
          </cell>
          <cell r="M1125" t="str">
            <v/>
          </cell>
          <cell r="N1125" t="str">
            <v/>
          </cell>
          <cell r="P1125" t="str">
            <v/>
          </cell>
          <cell r="Q1125" t="str">
            <v/>
          </cell>
          <cell r="R1125" t="str">
            <v/>
          </cell>
          <cell r="S1125" t="str">
            <v/>
          </cell>
          <cell r="U1125" t="str">
            <v/>
          </cell>
          <cell r="V1125" t="str">
            <v/>
          </cell>
          <cell r="W1125" t="str">
            <v/>
          </cell>
          <cell r="X1125" t="str">
            <v/>
          </cell>
          <cell r="AD1125" t="str">
            <v/>
          </cell>
          <cell r="AE1125" t="str">
            <v/>
          </cell>
          <cell r="AG1125" t="str">
            <v/>
          </cell>
          <cell r="AH1125" t="str">
            <v/>
          </cell>
          <cell r="AI1125" t="str">
            <v/>
          </cell>
          <cell r="AJ1125" t="str">
            <v/>
          </cell>
          <cell r="AL1125" t="str">
            <v/>
          </cell>
          <cell r="AM1125" t="str">
            <v/>
          </cell>
          <cell r="AP1125" t="str">
            <v/>
          </cell>
          <cell r="AQ1125" t="str">
            <v/>
          </cell>
          <cell r="AT1125" t="str">
            <v/>
          </cell>
          <cell r="AV1125" t="str">
            <v/>
          </cell>
          <cell r="AW1125" t="str">
            <v/>
          </cell>
          <cell r="AX1125" t="str">
            <v/>
          </cell>
          <cell r="AZ1125" t="str">
            <v/>
          </cell>
          <cell r="BA1125" t="str">
            <v/>
          </cell>
        </row>
        <row r="1126">
          <cell r="C1126" t="str">
            <v/>
          </cell>
          <cell r="D1126" t="str">
            <v/>
          </cell>
          <cell r="E1126" t="str">
            <v/>
          </cell>
          <cell r="F1126" t="str">
            <v/>
          </cell>
          <cell r="G1126" t="str">
            <v/>
          </cell>
          <cell r="H1126" t="str">
            <v/>
          </cell>
          <cell r="I1126" t="str">
            <v/>
          </cell>
          <cell r="J1126" t="str">
            <v/>
          </cell>
          <cell r="L1126" t="str">
            <v/>
          </cell>
          <cell r="M1126" t="str">
            <v/>
          </cell>
          <cell r="N1126" t="str">
            <v/>
          </cell>
          <cell r="P1126" t="str">
            <v/>
          </cell>
          <cell r="Q1126" t="str">
            <v/>
          </cell>
          <cell r="R1126" t="str">
            <v/>
          </cell>
          <cell r="S1126" t="str">
            <v/>
          </cell>
          <cell r="U1126" t="str">
            <v/>
          </cell>
          <cell r="V1126" t="str">
            <v/>
          </cell>
          <cell r="W1126" t="str">
            <v/>
          </cell>
          <cell r="X1126" t="str">
            <v/>
          </cell>
          <cell r="AD1126" t="str">
            <v/>
          </cell>
          <cell r="AE1126" t="str">
            <v/>
          </cell>
          <cell r="AG1126" t="str">
            <v/>
          </cell>
          <cell r="AH1126" t="str">
            <v/>
          </cell>
          <cell r="AI1126" t="str">
            <v/>
          </cell>
          <cell r="AJ1126" t="str">
            <v/>
          </cell>
          <cell r="AL1126" t="str">
            <v/>
          </cell>
          <cell r="AM1126" t="str">
            <v/>
          </cell>
          <cell r="AP1126" t="str">
            <v/>
          </cell>
          <cell r="AQ1126" t="str">
            <v/>
          </cell>
          <cell r="AT1126" t="str">
            <v/>
          </cell>
          <cell r="AV1126" t="str">
            <v/>
          </cell>
          <cell r="AW1126" t="str">
            <v/>
          </cell>
          <cell r="AX1126" t="str">
            <v/>
          </cell>
          <cell r="AZ1126" t="str">
            <v/>
          </cell>
          <cell r="BA1126" t="str">
            <v/>
          </cell>
        </row>
        <row r="1127">
          <cell r="C1127" t="str">
            <v/>
          </cell>
          <cell r="D1127" t="str">
            <v/>
          </cell>
          <cell r="E1127" t="str">
            <v/>
          </cell>
          <cell r="F1127" t="str">
            <v/>
          </cell>
          <cell r="G1127" t="str">
            <v/>
          </cell>
          <cell r="H1127" t="str">
            <v/>
          </cell>
          <cell r="I1127" t="str">
            <v/>
          </cell>
          <cell r="J1127" t="str">
            <v/>
          </cell>
          <cell r="L1127" t="str">
            <v/>
          </cell>
          <cell r="M1127" t="str">
            <v/>
          </cell>
          <cell r="N1127" t="str">
            <v/>
          </cell>
          <cell r="P1127" t="str">
            <v/>
          </cell>
          <cell r="Q1127" t="str">
            <v/>
          </cell>
          <cell r="R1127" t="str">
            <v/>
          </cell>
          <cell r="S1127" t="str">
            <v/>
          </cell>
          <cell r="U1127" t="str">
            <v/>
          </cell>
          <cell r="V1127" t="str">
            <v/>
          </cell>
          <cell r="W1127" t="str">
            <v/>
          </cell>
          <cell r="X1127" t="str">
            <v/>
          </cell>
          <cell r="AD1127" t="str">
            <v/>
          </cell>
          <cell r="AE1127" t="str">
            <v/>
          </cell>
          <cell r="AG1127" t="str">
            <v/>
          </cell>
          <cell r="AH1127" t="str">
            <v/>
          </cell>
          <cell r="AI1127" t="str">
            <v/>
          </cell>
          <cell r="AJ1127" t="str">
            <v/>
          </cell>
          <cell r="AL1127" t="str">
            <v/>
          </cell>
          <cell r="AM1127" t="str">
            <v/>
          </cell>
          <cell r="AP1127" t="str">
            <v/>
          </cell>
          <cell r="AQ1127" t="str">
            <v/>
          </cell>
          <cell r="AT1127" t="str">
            <v/>
          </cell>
          <cell r="AV1127" t="str">
            <v/>
          </cell>
          <cell r="AW1127" t="str">
            <v/>
          </cell>
          <cell r="AX1127" t="str">
            <v/>
          </cell>
          <cell r="AZ1127" t="str">
            <v/>
          </cell>
          <cell r="BA1127" t="str">
            <v/>
          </cell>
        </row>
        <row r="1128">
          <cell r="C1128" t="str">
            <v/>
          </cell>
          <cell r="D1128" t="str">
            <v/>
          </cell>
          <cell r="E1128" t="str">
            <v/>
          </cell>
          <cell r="F1128" t="str">
            <v/>
          </cell>
          <cell r="G1128" t="str">
            <v/>
          </cell>
          <cell r="H1128" t="str">
            <v/>
          </cell>
          <cell r="I1128" t="str">
            <v/>
          </cell>
          <cell r="J1128" t="str">
            <v/>
          </cell>
          <cell r="L1128" t="str">
            <v/>
          </cell>
          <cell r="M1128" t="str">
            <v/>
          </cell>
          <cell r="N1128" t="str">
            <v/>
          </cell>
          <cell r="P1128" t="str">
            <v/>
          </cell>
          <cell r="Q1128" t="str">
            <v/>
          </cell>
          <cell r="R1128" t="str">
            <v/>
          </cell>
          <cell r="S1128" t="str">
            <v/>
          </cell>
          <cell r="U1128" t="str">
            <v/>
          </cell>
          <cell r="V1128" t="str">
            <v/>
          </cell>
          <cell r="W1128" t="str">
            <v/>
          </cell>
          <cell r="X1128" t="str">
            <v/>
          </cell>
          <cell r="AD1128" t="str">
            <v/>
          </cell>
          <cell r="AE1128" t="str">
            <v/>
          </cell>
          <cell r="AG1128" t="str">
            <v/>
          </cell>
          <cell r="AH1128" t="str">
            <v/>
          </cell>
          <cell r="AI1128" t="str">
            <v/>
          </cell>
          <cell r="AJ1128" t="str">
            <v/>
          </cell>
          <cell r="AL1128" t="str">
            <v/>
          </cell>
          <cell r="AM1128" t="str">
            <v/>
          </cell>
          <cell r="AP1128" t="str">
            <v/>
          </cell>
          <cell r="AQ1128" t="str">
            <v/>
          </cell>
          <cell r="AT1128" t="str">
            <v/>
          </cell>
          <cell r="AV1128" t="str">
            <v/>
          </cell>
          <cell r="AW1128" t="str">
            <v/>
          </cell>
          <cell r="AX1128" t="str">
            <v/>
          </cell>
          <cell r="AZ1128" t="str">
            <v/>
          </cell>
          <cell r="BA1128" t="str">
            <v/>
          </cell>
        </row>
        <row r="1129">
          <cell r="C1129" t="str">
            <v/>
          </cell>
          <cell r="D1129" t="str">
            <v/>
          </cell>
          <cell r="E1129" t="str">
            <v/>
          </cell>
          <cell r="F1129" t="str">
            <v/>
          </cell>
          <cell r="G1129" t="str">
            <v/>
          </cell>
          <cell r="H1129" t="str">
            <v/>
          </cell>
          <cell r="I1129" t="str">
            <v/>
          </cell>
          <cell r="J1129" t="str">
            <v/>
          </cell>
          <cell r="L1129" t="str">
            <v/>
          </cell>
          <cell r="M1129" t="str">
            <v/>
          </cell>
          <cell r="N1129" t="str">
            <v/>
          </cell>
          <cell r="P1129" t="str">
            <v/>
          </cell>
          <cell r="Q1129" t="str">
            <v/>
          </cell>
          <cell r="R1129" t="str">
            <v/>
          </cell>
          <cell r="S1129" t="str">
            <v/>
          </cell>
          <cell r="U1129" t="str">
            <v/>
          </cell>
          <cell r="V1129" t="str">
            <v/>
          </cell>
          <cell r="W1129" t="str">
            <v/>
          </cell>
          <cell r="X1129" t="str">
            <v/>
          </cell>
          <cell r="AD1129" t="str">
            <v/>
          </cell>
          <cell r="AE1129" t="str">
            <v/>
          </cell>
          <cell r="AG1129" t="str">
            <v/>
          </cell>
          <cell r="AH1129" t="str">
            <v/>
          </cell>
          <cell r="AI1129" t="str">
            <v/>
          </cell>
          <cell r="AJ1129" t="str">
            <v/>
          </cell>
          <cell r="AL1129" t="str">
            <v/>
          </cell>
          <cell r="AM1129" t="str">
            <v/>
          </cell>
          <cell r="AP1129" t="str">
            <v/>
          </cell>
          <cell r="AQ1129" t="str">
            <v/>
          </cell>
          <cell r="AT1129" t="str">
            <v/>
          </cell>
          <cell r="AV1129" t="str">
            <v/>
          </cell>
          <cell r="AW1129" t="str">
            <v/>
          </cell>
          <cell r="AX1129" t="str">
            <v/>
          </cell>
          <cell r="AZ1129" t="str">
            <v/>
          </cell>
          <cell r="BA1129" t="str">
            <v/>
          </cell>
        </row>
        <row r="1130">
          <cell r="C1130" t="str">
            <v/>
          </cell>
          <cell r="D1130" t="str">
            <v/>
          </cell>
          <cell r="E1130" t="str">
            <v/>
          </cell>
          <cell r="F1130" t="str">
            <v/>
          </cell>
          <cell r="G1130" t="str">
            <v/>
          </cell>
          <cell r="H1130" t="str">
            <v/>
          </cell>
          <cell r="I1130" t="str">
            <v/>
          </cell>
          <cell r="J1130" t="str">
            <v/>
          </cell>
          <cell r="L1130" t="str">
            <v/>
          </cell>
          <cell r="M1130" t="str">
            <v/>
          </cell>
          <cell r="N1130" t="str">
            <v/>
          </cell>
          <cell r="P1130" t="str">
            <v/>
          </cell>
          <cell r="Q1130" t="str">
            <v/>
          </cell>
          <cell r="R1130" t="str">
            <v/>
          </cell>
          <cell r="S1130" t="str">
            <v/>
          </cell>
          <cell r="U1130" t="str">
            <v/>
          </cell>
          <cell r="V1130" t="str">
            <v/>
          </cell>
          <cell r="W1130" t="str">
            <v/>
          </cell>
          <cell r="X1130" t="str">
            <v/>
          </cell>
          <cell r="AD1130" t="str">
            <v/>
          </cell>
          <cell r="AE1130" t="str">
            <v/>
          </cell>
          <cell r="AG1130" t="str">
            <v/>
          </cell>
          <cell r="AH1130" t="str">
            <v/>
          </cell>
          <cell r="AI1130" t="str">
            <v/>
          </cell>
          <cell r="AJ1130" t="str">
            <v/>
          </cell>
          <cell r="AL1130" t="str">
            <v/>
          </cell>
          <cell r="AM1130" t="str">
            <v/>
          </cell>
          <cell r="AP1130" t="str">
            <v/>
          </cell>
          <cell r="AQ1130" t="str">
            <v/>
          </cell>
          <cell r="AT1130" t="str">
            <v/>
          </cell>
          <cell r="AV1130" t="str">
            <v/>
          </cell>
          <cell r="AW1130" t="str">
            <v/>
          </cell>
          <cell r="AX1130" t="str">
            <v/>
          </cell>
          <cell r="AZ1130" t="str">
            <v/>
          </cell>
          <cell r="BA1130" t="str">
            <v/>
          </cell>
        </row>
        <row r="1131">
          <cell r="C1131" t="str">
            <v/>
          </cell>
          <cell r="D1131" t="str">
            <v/>
          </cell>
          <cell r="E1131" t="str">
            <v/>
          </cell>
          <cell r="F1131" t="str">
            <v/>
          </cell>
          <cell r="G1131" t="str">
            <v/>
          </cell>
          <cell r="H1131" t="str">
            <v/>
          </cell>
          <cell r="I1131" t="str">
            <v/>
          </cell>
          <cell r="J1131" t="str">
            <v/>
          </cell>
          <cell r="L1131" t="str">
            <v/>
          </cell>
          <cell r="M1131" t="str">
            <v/>
          </cell>
          <cell r="N1131" t="str">
            <v/>
          </cell>
          <cell r="P1131" t="str">
            <v/>
          </cell>
          <cell r="Q1131" t="str">
            <v/>
          </cell>
          <cell r="R1131" t="str">
            <v/>
          </cell>
          <cell r="S1131" t="str">
            <v/>
          </cell>
          <cell r="U1131" t="str">
            <v/>
          </cell>
          <cell r="V1131" t="str">
            <v/>
          </cell>
          <cell r="W1131" t="str">
            <v/>
          </cell>
          <cell r="X1131" t="str">
            <v/>
          </cell>
          <cell r="AD1131" t="str">
            <v/>
          </cell>
          <cell r="AE1131" t="str">
            <v/>
          </cell>
          <cell r="AG1131" t="str">
            <v/>
          </cell>
          <cell r="AH1131" t="str">
            <v/>
          </cell>
          <cell r="AI1131" t="str">
            <v/>
          </cell>
          <cell r="AJ1131" t="str">
            <v/>
          </cell>
          <cell r="AL1131" t="str">
            <v/>
          </cell>
          <cell r="AM1131" t="str">
            <v/>
          </cell>
          <cell r="AP1131" t="str">
            <v/>
          </cell>
          <cell r="AQ1131" t="str">
            <v/>
          </cell>
          <cell r="AT1131" t="str">
            <v/>
          </cell>
          <cell r="AV1131" t="str">
            <v/>
          </cell>
          <cell r="AW1131" t="str">
            <v/>
          </cell>
          <cell r="AX1131" t="str">
            <v/>
          </cell>
          <cell r="AZ1131" t="str">
            <v/>
          </cell>
          <cell r="BA1131" t="str">
            <v/>
          </cell>
        </row>
        <row r="1132">
          <cell r="C1132" t="str">
            <v/>
          </cell>
          <cell r="D1132" t="str">
            <v/>
          </cell>
          <cell r="E1132" t="str">
            <v/>
          </cell>
          <cell r="F1132" t="str">
            <v/>
          </cell>
          <cell r="G1132" t="str">
            <v/>
          </cell>
          <cell r="H1132" t="str">
            <v/>
          </cell>
          <cell r="I1132" t="str">
            <v/>
          </cell>
          <cell r="J1132" t="str">
            <v/>
          </cell>
          <cell r="L1132" t="str">
            <v/>
          </cell>
          <cell r="M1132" t="str">
            <v/>
          </cell>
          <cell r="N1132" t="str">
            <v/>
          </cell>
          <cell r="P1132" t="str">
            <v/>
          </cell>
          <cell r="Q1132" t="str">
            <v/>
          </cell>
          <cell r="R1132" t="str">
            <v/>
          </cell>
          <cell r="S1132" t="str">
            <v/>
          </cell>
          <cell r="U1132" t="str">
            <v/>
          </cell>
          <cell r="V1132" t="str">
            <v/>
          </cell>
          <cell r="W1132" t="str">
            <v/>
          </cell>
          <cell r="X1132" t="str">
            <v/>
          </cell>
          <cell r="AD1132" t="str">
            <v/>
          </cell>
          <cell r="AE1132" t="str">
            <v/>
          </cell>
          <cell r="AG1132" t="str">
            <v/>
          </cell>
          <cell r="AH1132" t="str">
            <v/>
          </cell>
          <cell r="AI1132" t="str">
            <v/>
          </cell>
          <cell r="AJ1132" t="str">
            <v/>
          </cell>
          <cell r="AL1132" t="str">
            <v/>
          </cell>
          <cell r="AM1132" t="str">
            <v/>
          </cell>
          <cell r="AP1132" t="str">
            <v/>
          </cell>
          <cell r="AQ1132" t="str">
            <v/>
          </cell>
          <cell r="AT1132" t="str">
            <v/>
          </cell>
          <cell r="AV1132" t="str">
            <v/>
          </cell>
          <cell r="AW1132" t="str">
            <v/>
          </cell>
          <cell r="AX1132" t="str">
            <v/>
          </cell>
          <cell r="AZ1132" t="str">
            <v/>
          </cell>
          <cell r="BA1132" t="str">
            <v/>
          </cell>
        </row>
        <row r="1133">
          <cell r="C1133" t="str">
            <v/>
          </cell>
          <cell r="D1133" t="str">
            <v/>
          </cell>
          <cell r="E1133" t="str">
            <v/>
          </cell>
          <cell r="F1133" t="str">
            <v/>
          </cell>
          <cell r="G1133" t="str">
            <v/>
          </cell>
          <cell r="H1133" t="str">
            <v/>
          </cell>
          <cell r="I1133" t="str">
            <v/>
          </cell>
          <cell r="J1133" t="str">
            <v/>
          </cell>
          <cell r="L1133" t="str">
            <v/>
          </cell>
          <cell r="M1133" t="str">
            <v/>
          </cell>
          <cell r="N1133" t="str">
            <v/>
          </cell>
          <cell r="P1133" t="str">
            <v/>
          </cell>
          <cell r="Q1133" t="str">
            <v/>
          </cell>
          <cell r="R1133" t="str">
            <v/>
          </cell>
          <cell r="S1133" t="str">
            <v/>
          </cell>
          <cell r="U1133" t="str">
            <v/>
          </cell>
          <cell r="V1133" t="str">
            <v/>
          </cell>
          <cell r="W1133" t="str">
            <v/>
          </cell>
          <cell r="X1133" t="str">
            <v/>
          </cell>
          <cell r="AD1133" t="str">
            <v/>
          </cell>
          <cell r="AE1133" t="str">
            <v/>
          </cell>
          <cell r="AG1133" t="str">
            <v/>
          </cell>
          <cell r="AH1133" t="str">
            <v/>
          </cell>
          <cell r="AI1133" t="str">
            <v/>
          </cell>
          <cell r="AJ1133" t="str">
            <v/>
          </cell>
          <cell r="AL1133" t="str">
            <v/>
          </cell>
          <cell r="AM1133" t="str">
            <v/>
          </cell>
          <cell r="AP1133" t="str">
            <v/>
          </cell>
          <cell r="AQ1133" t="str">
            <v/>
          </cell>
          <cell r="AT1133" t="str">
            <v/>
          </cell>
          <cell r="AV1133" t="str">
            <v/>
          </cell>
          <cell r="AW1133" t="str">
            <v/>
          </cell>
          <cell r="AX1133" t="str">
            <v/>
          </cell>
          <cell r="AZ1133" t="str">
            <v/>
          </cell>
          <cell r="BA1133" t="str">
            <v/>
          </cell>
        </row>
        <row r="1134">
          <cell r="C1134" t="str">
            <v/>
          </cell>
          <cell r="D1134" t="str">
            <v/>
          </cell>
          <cell r="E1134" t="str">
            <v/>
          </cell>
          <cell r="F1134" t="str">
            <v/>
          </cell>
          <cell r="G1134" t="str">
            <v/>
          </cell>
          <cell r="H1134" t="str">
            <v/>
          </cell>
          <cell r="I1134" t="str">
            <v/>
          </cell>
          <cell r="J1134" t="str">
            <v/>
          </cell>
          <cell r="L1134" t="str">
            <v/>
          </cell>
          <cell r="M1134" t="str">
            <v/>
          </cell>
          <cell r="N1134" t="str">
            <v/>
          </cell>
          <cell r="P1134" t="str">
            <v/>
          </cell>
          <cell r="Q1134" t="str">
            <v/>
          </cell>
          <cell r="R1134" t="str">
            <v/>
          </cell>
          <cell r="S1134" t="str">
            <v/>
          </cell>
          <cell r="U1134" t="str">
            <v/>
          </cell>
          <cell r="V1134" t="str">
            <v/>
          </cell>
          <cell r="W1134" t="str">
            <v/>
          </cell>
          <cell r="X1134" t="str">
            <v/>
          </cell>
          <cell r="AD1134" t="str">
            <v/>
          </cell>
          <cell r="AE1134" t="str">
            <v/>
          </cell>
          <cell r="AG1134" t="str">
            <v/>
          </cell>
          <cell r="AH1134" t="str">
            <v/>
          </cell>
          <cell r="AI1134" t="str">
            <v/>
          </cell>
          <cell r="AJ1134" t="str">
            <v/>
          </cell>
          <cell r="AL1134" t="str">
            <v/>
          </cell>
          <cell r="AM1134" t="str">
            <v/>
          </cell>
          <cell r="AP1134" t="str">
            <v/>
          </cell>
          <cell r="AQ1134" t="str">
            <v/>
          </cell>
          <cell r="AT1134" t="str">
            <v/>
          </cell>
          <cell r="AV1134" t="str">
            <v/>
          </cell>
          <cell r="AW1134" t="str">
            <v/>
          </cell>
          <cell r="AX1134" t="str">
            <v/>
          </cell>
          <cell r="AZ1134" t="str">
            <v/>
          </cell>
          <cell r="BA1134" t="str">
            <v/>
          </cell>
        </row>
        <row r="1135">
          <cell r="C1135" t="str">
            <v/>
          </cell>
          <cell r="D1135" t="str">
            <v/>
          </cell>
          <cell r="E1135" t="str">
            <v/>
          </cell>
          <cell r="F1135" t="str">
            <v/>
          </cell>
          <cell r="G1135" t="str">
            <v/>
          </cell>
          <cell r="H1135" t="str">
            <v/>
          </cell>
          <cell r="I1135" t="str">
            <v/>
          </cell>
          <cell r="J1135" t="str">
            <v/>
          </cell>
          <cell r="L1135" t="str">
            <v/>
          </cell>
          <cell r="M1135" t="str">
            <v/>
          </cell>
          <cell r="N1135" t="str">
            <v/>
          </cell>
          <cell r="P1135" t="str">
            <v/>
          </cell>
          <cell r="Q1135" t="str">
            <v/>
          </cell>
          <cell r="R1135" t="str">
            <v/>
          </cell>
          <cell r="S1135" t="str">
            <v/>
          </cell>
          <cell r="U1135" t="str">
            <v/>
          </cell>
          <cell r="V1135" t="str">
            <v/>
          </cell>
          <cell r="W1135" t="str">
            <v/>
          </cell>
          <cell r="X1135" t="str">
            <v/>
          </cell>
          <cell r="AD1135" t="str">
            <v/>
          </cell>
          <cell r="AE1135" t="str">
            <v/>
          </cell>
          <cell r="AG1135" t="str">
            <v/>
          </cell>
          <cell r="AH1135" t="str">
            <v/>
          </cell>
          <cell r="AI1135" t="str">
            <v/>
          </cell>
          <cell r="AJ1135" t="str">
            <v/>
          </cell>
          <cell r="AL1135" t="str">
            <v/>
          </cell>
          <cell r="AM1135" t="str">
            <v/>
          </cell>
          <cell r="AP1135" t="str">
            <v/>
          </cell>
          <cell r="AQ1135" t="str">
            <v/>
          </cell>
          <cell r="AT1135" t="str">
            <v/>
          </cell>
          <cell r="AV1135" t="str">
            <v/>
          </cell>
          <cell r="AW1135" t="str">
            <v/>
          </cell>
          <cell r="AX1135" t="str">
            <v/>
          </cell>
          <cell r="AZ1135" t="str">
            <v/>
          </cell>
          <cell r="BA1135" t="str">
            <v/>
          </cell>
        </row>
        <row r="1136">
          <cell r="C1136" t="str">
            <v/>
          </cell>
          <cell r="D1136" t="str">
            <v/>
          </cell>
          <cell r="E1136" t="str">
            <v/>
          </cell>
          <cell r="F1136" t="str">
            <v/>
          </cell>
          <cell r="G1136" t="str">
            <v/>
          </cell>
          <cell r="H1136" t="str">
            <v/>
          </cell>
          <cell r="I1136" t="str">
            <v/>
          </cell>
          <cell r="J1136" t="str">
            <v/>
          </cell>
          <cell r="L1136" t="str">
            <v/>
          </cell>
          <cell r="M1136" t="str">
            <v/>
          </cell>
          <cell r="N1136" t="str">
            <v/>
          </cell>
          <cell r="P1136" t="str">
            <v/>
          </cell>
          <cell r="Q1136" t="str">
            <v/>
          </cell>
          <cell r="R1136" t="str">
            <v/>
          </cell>
          <cell r="S1136" t="str">
            <v/>
          </cell>
          <cell r="U1136" t="str">
            <v/>
          </cell>
          <cell r="V1136" t="str">
            <v/>
          </cell>
          <cell r="W1136" t="str">
            <v/>
          </cell>
          <cell r="X1136" t="str">
            <v/>
          </cell>
          <cell r="AD1136" t="str">
            <v/>
          </cell>
          <cell r="AE1136" t="str">
            <v/>
          </cell>
          <cell r="AG1136" t="str">
            <v/>
          </cell>
          <cell r="AH1136" t="str">
            <v/>
          </cell>
          <cell r="AI1136" t="str">
            <v/>
          </cell>
          <cell r="AJ1136" t="str">
            <v/>
          </cell>
          <cell r="AL1136" t="str">
            <v/>
          </cell>
          <cell r="AM1136" t="str">
            <v/>
          </cell>
          <cell r="AP1136" t="str">
            <v/>
          </cell>
          <cell r="AQ1136" t="str">
            <v/>
          </cell>
          <cell r="AT1136" t="str">
            <v/>
          </cell>
          <cell r="AV1136" t="str">
            <v/>
          </cell>
          <cell r="AW1136" t="str">
            <v/>
          </cell>
          <cell r="AX1136" t="str">
            <v/>
          </cell>
          <cell r="AZ1136" t="str">
            <v/>
          </cell>
          <cell r="BA1136" t="str">
            <v/>
          </cell>
        </row>
        <row r="1137">
          <cell r="C1137" t="str">
            <v/>
          </cell>
          <cell r="D1137" t="str">
            <v/>
          </cell>
          <cell r="E1137" t="str">
            <v/>
          </cell>
          <cell r="F1137" t="str">
            <v/>
          </cell>
          <cell r="G1137" t="str">
            <v/>
          </cell>
          <cell r="H1137" t="str">
            <v/>
          </cell>
          <cell r="I1137" t="str">
            <v/>
          </cell>
          <cell r="J1137" t="str">
            <v/>
          </cell>
          <cell r="L1137" t="str">
            <v/>
          </cell>
          <cell r="M1137" t="str">
            <v/>
          </cell>
          <cell r="N1137" t="str">
            <v/>
          </cell>
          <cell r="P1137" t="str">
            <v/>
          </cell>
          <cell r="Q1137" t="str">
            <v/>
          </cell>
          <cell r="R1137" t="str">
            <v/>
          </cell>
          <cell r="S1137" t="str">
            <v/>
          </cell>
          <cell r="U1137" t="str">
            <v/>
          </cell>
          <cell r="V1137" t="str">
            <v/>
          </cell>
          <cell r="W1137" t="str">
            <v/>
          </cell>
          <cell r="X1137" t="str">
            <v/>
          </cell>
          <cell r="AD1137" t="str">
            <v/>
          </cell>
          <cell r="AE1137" t="str">
            <v/>
          </cell>
          <cell r="AG1137" t="str">
            <v/>
          </cell>
          <cell r="AH1137" t="str">
            <v/>
          </cell>
          <cell r="AI1137" t="str">
            <v/>
          </cell>
          <cell r="AJ1137" t="str">
            <v/>
          </cell>
          <cell r="AL1137" t="str">
            <v/>
          </cell>
          <cell r="AM1137" t="str">
            <v/>
          </cell>
          <cell r="AP1137" t="str">
            <v/>
          </cell>
          <cell r="AQ1137" t="str">
            <v/>
          </cell>
          <cell r="AT1137" t="str">
            <v/>
          </cell>
          <cell r="AV1137" t="str">
            <v/>
          </cell>
          <cell r="AW1137" t="str">
            <v/>
          </cell>
          <cell r="AX1137" t="str">
            <v/>
          </cell>
          <cell r="AZ1137" t="str">
            <v/>
          </cell>
          <cell r="BA1137" t="str">
            <v/>
          </cell>
        </row>
        <row r="1138">
          <cell r="C1138" t="str">
            <v/>
          </cell>
          <cell r="D1138" t="str">
            <v/>
          </cell>
          <cell r="E1138" t="str">
            <v/>
          </cell>
          <cell r="F1138" t="str">
            <v/>
          </cell>
          <cell r="G1138" t="str">
            <v/>
          </cell>
          <cell r="H1138" t="str">
            <v/>
          </cell>
          <cell r="I1138" t="str">
            <v/>
          </cell>
          <cell r="J1138" t="str">
            <v/>
          </cell>
          <cell r="L1138" t="str">
            <v/>
          </cell>
          <cell r="M1138" t="str">
            <v/>
          </cell>
          <cell r="N1138" t="str">
            <v/>
          </cell>
          <cell r="P1138" t="str">
            <v/>
          </cell>
          <cell r="Q1138" t="str">
            <v/>
          </cell>
          <cell r="R1138" t="str">
            <v/>
          </cell>
          <cell r="S1138" t="str">
            <v/>
          </cell>
          <cell r="U1138" t="str">
            <v/>
          </cell>
          <cell r="V1138" t="str">
            <v/>
          </cell>
          <cell r="W1138" t="str">
            <v/>
          </cell>
          <cell r="X1138" t="str">
            <v/>
          </cell>
          <cell r="AD1138" t="str">
            <v/>
          </cell>
          <cell r="AE1138" t="str">
            <v/>
          </cell>
          <cell r="AG1138" t="str">
            <v/>
          </cell>
          <cell r="AH1138" t="str">
            <v/>
          </cell>
          <cell r="AI1138" t="str">
            <v/>
          </cell>
          <cell r="AJ1138" t="str">
            <v/>
          </cell>
          <cell r="AL1138" t="str">
            <v/>
          </cell>
          <cell r="AM1138" t="str">
            <v/>
          </cell>
          <cell r="AP1138" t="str">
            <v/>
          </cell>
          <cell r="AQ1138" t="str">
            <v/>
          </cell>
          <cell r="AT1138" t="str">
            <v/>
          </cell>
          <cell r="AV1138" t="str">
            <v/>
          </cell>
          <cell r="AW1138" t="str">
            <v/>
          </cell>
          <cell r="AX1138" t="str">
            <v/>
          </cell>
          <cell r="AZ1138" t="str">
            <v/>
          </cell>
          <cell r="BA1138" t="str">
            <v/>
          </cell>
        </row>
        <row r="1139">
          <cell r="C1139" t="str">
            <v/>
          </cell>
          <cell r="D1139" t="str">
            <v/>
          </cell>
          <cell r="E1139" t="str">
            <v/>
          </cell>
          <cell r="F1139" t="str">
            <v/>
          </cell>
          <cell r="G1139" t="str">
            <v/>
          </cell>
          <cell r="H1139" t="str">
            <v/>
          </cell>
          <cell r="I1139" t="str">
            <v/>
          </cell>
          <cell r="J1139" t="str">
            <v/>
          </cell>
          <cell r="L1139" t="str">
            <v/>
          </cell>
          <cell r="M1139" t="str">
            <v/>
          </cell>
          <cell r="N1139" t="str">
            <v/>
          </cell>
          <cell r="P1139" t="str">
            <v/>
          </cell>
          <cell r="Q1139" t="str">
            <v/>
          </cell>
          <cell r="R1139" t="str">
            <v/>
          </cell>
          <cell r="S1139" t="str">
            <v/>
          </cell>
          <cell r="U1139" t="str">
            <v/>
          </cell>
          <cell r="V1139" t="str">
            <v/>
          </cell>
          <cell r="W1139" t="str">
            <v/>
          </cell>
          <cell r="X1139" t="str">
            <v/>
          </cell>
          <cell r="AD1139" t="str">
            <v/>
          </cell>
          <cell r="AE1139" t="str">
            <v/>
          </cell>
          <cell r="AG1139" t="str">
            <v/>
          </cell>
          <cell r="AH1139" t="str">
            <v/>
          </cell>
          <cell r="AI1139" t="str">
            <v/>
          </cell>
          <cell r="AJ1139" t="str">
            <v/>
          </cell>
          <cell r="AL1139" t="str">
            <v/>
          </cell>
          <cell r="AM1139" t="str">
            <v/>
          </cell>
          <cell r="AP1139" t="str">
            <v/>
          </cell>
          <cell r="AQ1139" t="str">
            <v/>
          </cell>
          <cell r="AT1139" t="str">
            <v/>
          </cell>
          <cell r="AV1139" t="str">
            <v/>
          </cell>
          <cell r="AW1139" t="str">
            <v/>
          </cell>
          <cell r="AX1139" t="str">
            <v/>
          </cell>
          <cell r="AZ1139" t="str">
            <v/>
          </cell>
          <cell r="BA1139" t="str">
            <v/>
          </cell>
        </row>
        <row r="1140">
          <cell r="C1140" t="str">
            <v/>
          </cell>
          <cell r="D1140" t="str">
            <v/>
          </cell>
          <cell r="E1140" t="str">
            <v/>
          </cell>
          <cell r="F1140" t="str">
            <v/>
          </cell>
          <cell r="G1140" t="str">
            <v/>
          </cell>
          <cell r="H1140" t="str">
            <v/>
          </cell>
          <cell r="I1140" t="str">
            <v/>
          </cell>
          <cell r="J1140" t="str">
            <v/>
          </cell>
          <cell r="L1140" t="str">
            <v/>
          </cell>
          <cell r="M1140" t="str">
            <v/>
          </cell>
          <cell r="N1140" t="str">
            <v/>
          </cell>
          <cell r="P1140" t="str">
            <v/>
          </cell>
          <cell r="Q1140" t="str">
            <v/>
          </cell>
          <cell r="R1140" t="str">
            <v/>
          </cell>
          <cell r="S1140" t="str">
            <v/>
          </cell>
          <cell r="U1140" t="str">
            <v/>
          </cell>
          <cell r="V1140" t="str">
            <v/>
          </cell>
          <cell r="W1140" t="str">
            <v/>
          </cell>
          <cell r="X1140" t="str">
            <v/>
          </cell>
          <cell r="AD1140" t="str">
            <v/>
          </cell>
          <cell r="AE1140" t="str">
            <v/>
          </cell>
          <cell r="AG1140" t="str">
            <v/>
          </cell>
          <cell r="AH1140" t="str">
            <v/>
          </cell>
          <cell r="AI1140" t="str">
            <v/>
          </cell>
          <cell r="AJ1140" t="str">
            <v/>
          </cell>
          <cell r="AL1140" t="str">
            <v/>
          </cell>
          <cell r="AM1140" t="str">
            <v/>
          </cell>
          <cell r="AP1140" t="str">
            <v/>
          </cell>
          <cell r="AQ1140" t="str">
            <v/>
          </cell>
          <cell r="AT1140" t="str">
            <v/>
          </cell>
          <cell r="AV1140" t="str">
            <v/>
          </cell>
          <cell r="AW1140" t="str">
            <v/>
          </cell>
          <cell r="AX1140" t="str">
            <v/>
          </cell>
          <cell r="AZ1140" t="str">
            <v/>
          </cell>
          <cell r="BA1140" t="str">
            <v/>
          </cell>
        </row>
        <row r="1141">
          <cell r="C1141" t="str">
            <v/>
          </cell>
          <cell r="D1141" t="str">
            <v/>
          </cell>
          <cell r="E1141" t="str">
            <v/>
          </cell>
          <cell r="F1141" t="str">
            <v/>
          </cell>
          <cell r="G1141" t="str">
            <v/>
          </cell>
          <cell r="H1141" t="str">
            <v/>
          </cell>
          <cell r="I1141" t="str">
            <v/>
          </cell>
          <cell r="J1141" t="str">
            <v/>
          </cell>
          <cell r="L1141" t="str">
            <v/>
          </cell>
          <cell r="M1141" t="str">
            <v/>
          </cell>
          <cell r="N1141" t="str">
            <v/>
          </cell>
          <cell r="P1141" t="str">
            <v/>
          </cell>
          <cell r="Q1141" t="str">
            <v/>
          </cell>
          <cell r="R1141" t="str">
            <v/>
          </cell>
          <cell r="S1141" t="str">
            <v/>
          </cell>
          <cell r="U1141" t="str">
            <v/>
          </cell>
          <cell r="V1141" t="str">
            <v/>
          </cell>
          <cell r="W1141" t="str">
            <v/>
          </cell>
          <cell r="X1141" t="str">
            <v/>
          </cell>
          <cell r="AD1141" t="str">
            <v/>
          </cell>
          <cell r="AE1141" t="str">
            <v/>
          </cell>
          <cell r="AG1141" t="str">
            <v/>
          </cell>
          <cell r="AH1141" t="str">
            <v/>
          </cell>
          <cell r="AI1141" t="str">
            <v/>
          </cell>
          <cell r="AJ1141" t="str">
            <v/>
          </cell>
          <cell r="AL1141" t="str">
            <v/>
          </cell>
          <cell r="AM1141" t="str">
            <v/>
          </cell>
          <cell r="AP1141" t="str">
            <v/>
          </cell>
          <cell r="AQ1141" t="str">
            <v/>
          </cell>
          <cell r="AT1141" t="str">
            <v/>
          </cell>
          <cell r="AV1141" t="str">
            <v/>
          </cell>
          <cell r="AW1141" t="str">
            <v/>
          </cell>
          <cell r="AX1141" t="str">
            <v/>
          </cell>
          <cell r="AZ1141" t="str">
            <v/>
          </cell>
          <cell r="BA1141" t="str">
            <v/>
          </cell>
        </row>
        <row r="1142">
          <cell r="C1142" t="str">
            <v/>
          </cell>
          <cell r="D1142" t="str">
            <v/>
          </cell>
          <cell r="E1142" t="str">
            <v/>
          </cell>
          <cell r="F1142" t="str">
            <v/>
          </cell>
          <cell r="G1142" t="str">
            <v/>
          </cell>
          <cell r="H1142" t="str">
            <v/>
          </cell>
          <cell r="I1142" t="str">
            <v/>
          </cell>
          <cell r="J1142" t="str">
            <v/>
          </cell>
          <cell r="L1142" t="str">
            <v/>
          </cell>
          <cell r="M1142" t="str">
            <v/>
          </cell>
          <cell r="N1142" t="str">
            <v/>
          </cell>
          <cell r="P1142" t="str">
            <v/>
          </cell>
          <cell r="Q1142" t="str">
            <v/>
          </cell>
          <cell r="R1142" t="str">
            <v/>
          </cell>
          <cell r="S1142" t="str">
            <v/>
          </cell>
          <cell r="U1142" t="str">
            <v/>
          </cell>
          <cell r="V1142" t="str">
            <v/>
          </cell>
          <cell r="W1142" t="str">
            <v/>
          </cell>
          <cell r="X1142" t="str">
            <v/>
          </cell>
          <cell r="AD1142" t="str">
            <v/>
          </cell>
          <cell r="AE1142" t="str">
            <v/>
          </cell>
          <cell r="AG1142" t="str">
            <v/>
          </cell>
          <cell r="AH1142" t="str">
            <v/>
          </cell>
          <cell r="AI1142" t="str">
            <v/>
          </cell>
          <cell r="AJ1142" t="str">
            <v/>
          </cell>
          <cell r="AL1142" t="str">
            <v/>
          </cell>
          <cell r="AM1142" t="str">
            <v/>
          </cell>
          <cell r="AP1142" t="str">
            <v/>
          </cell>
          <cell r="AQ1142" t="str">
            <v/>
          </cell>
          <cell r="AT1142" t="str">
            <v/>
          </cell>
          <cell r="AV1142" t="str">
            <v/>
          </cell>
          <cell r="AW1142" t="str">
            <v/>
          </cell>
          <cell r="AX1142" t="str">
            <v/>
          </cell>
          <cell r="AZ1142" t="str">
            <v/>
          </cell>
          <cell r="BA1142" t="str">
            <v/>
          </cell>
        </row>
        <row r="1143">
          <cell r="C1143" t="str">
            <v/>
          </cell>
          <cell r="D1143" t="str">
            <v/>
          </cell>
          <cell r="E1143" t="str">
            <v/>
          </cell>
          <cell r="F1143" t="str">
            <v/>
          </cell>
          <cell r="G1143" t="str">
            <v/>
          </cell>
          <cell r="H1143" t="str">
            <v/>
          </cell>
          <cell r="I1143" t="str">
            <v/>
          </cell>
          <cell r="J1143" t="str">
            <v/>
          </cell>
          <cell r="L1143" t="str">
            <v/>
          </cell>
          <cell r="M1143" t="str">
            <v/>
          </cell>
          <cell r="N1143" t="str">
            <v/>
          </cell>
          <cell r="P1143" t="str">
            <v/>
          </cell>
          <cell r="Q1143" t="str">
            <v/>
          </cell>
          <cell r="R1143" t="str">
            <v/>
          </cell>
          <cell r="S1143" t="str">
            <v/>
          </cell>
          <cell r="U1143" t="str">
            <v/>
          </cell>
          <cell r="V1143" t="str">
            <v/>
          </cell>
          <cell r="W1143" t="str">
            <v/>
          </cell>
          <cell r="X1143" t="str">
            <v/>
          </cell>
          <cell r="AD1143" t="str">
            <v/>
          </cell>
          <cell r="AE1143" t="str">
            <v/>
          </cell>
          <cell r="AG1143" t="str">
            <v/>
          </cell>
          <cell r="AH1143" t="str">
            <v/>
          </cell>
          <cell r="AI1143" t="str">
            <v/>
          </cell>
          <cell r="AJ1143" t="str">
            <v/>
          </cell>
          <cell r="AL1143" t="str">
            <v/>
          </cell>
          <cell r="AM1143" t="str">
            <v/>
          </cell>
          <cell r="AP1143" t="str">
            <v/>
          </cell>
          <cell r="AQ1143" t="str">
            <v/>
          </cell>
          <cell r="AT1143" t="str">
            <v/>
          </cell>
          <cell r="AV1143" t="str">
            <v/>
          </cell>
          <cell r="AW1143" t="str">
            <v/>
          </cell>
          <cell r="AX1143" t="str">
            <v/>
          </cell>
          <cell r="AZ1143" t="str">
            <v/>
          </cell>
          <cell r="BA1143" t="str">
            <v/>
          </cell>
        </row>
        <row r="1144">
          <cell r="C1144" t="str">
            <v/>
          </cell>
          <cell r="D1144" t="str">
            <v/>
          </cell>
          <cell r="E1144" t="str">
            <v/>
          </cell>
          <cell r="F1144" t="str">
            <v/>
          </cell>
          <cell r="G1144" t="str">
            <v/>
          </cell>
          <cell r="H1144" t="str">
            <v/>
          </cell>
          <cell r="I1144" t="str">
            <v/>
          </cell>
          <cell r="J1144" t="str">
            <v/>
          </cell>
          <cell r="L1144" t="str">
            <v/>
          </cell>
          <cell r="M1144" t="str">
            <v/>
          </cell>
          <cell r="N1144" t="str">
            <v/>
          </cell>
          <cell r="P1144" t="str">
            <v/>
          </cell>
          <cell r="Q1144" t="str">
            <v/>
          </cell>
          <cell r="R1144" t="str">
            <v/>
          </cell>
          <cell r="S1144" t="str">
            <v/>
          </cell>
          <cell r="U1144" t="str">
            <v/>
          </cell>
          <cell r="V1144" t="str">
            <v/>
          </cell>
          <cell r="W1144" t="str">
            <v/>
          </cell>
          <cell r="X1144" t="str">
            <v/>
          </cell>
          <cell r="AD1144" t="str">
            <v/>
          </cell>
          <cell r="AE1144" t="str">
            <v/>
          </cell>
          <cell r="AG1144" t="str">
            <v/>
          </cell>
          <cell r="AH1144" t="str">
            <v/>
          </cell>
          <cell r="AI1144" t="str">
            <v/>
          </cell>
          <cell r="AJ1144" t="str">
            <v/>
          </cell>
          <cell r="AL1144" t="str">
            <v/>
          </cell>
          <cell r="AM1144" t="str">
            <v/>
          </cell>
          <cell r="AP1144" t="str">
            <v/>
          </cell>
          <cell r="AQ1144" t="str">
            <v/>
          </cell>
          <cell r="AT1144" t="str">
            <v/>
          </cell>
          <cell r="AV1144" t="str">
            <v/>
          </cell>
          <cell r="AW1144" t="str">
            <v/>
          </cell>
          <cell r="AX1144" t="str">
            <v/>
          </cell>
          <cell r="AZ1144" t="str">
            <v/>
          </cell>
          <cell r="BA1144" t="str">
            <v/>
          </cell>
        </row>
        <row r="1145">
          <cell r="C1145" t="str">
            <v/>
          </cell>
          <cell r="D1145" t="str">
            <v/>
          </cell>
          <cell r="E1145" t="str">
            <v/>
          </cell>
          <cell r="F1145" t="str">
            <v/>
          </cell>
          <cell r="G1145" t="str">
            <v/>
          </cell>
          <cell r="H1145" t="str">
            <v/>
          </cell>
          <cell r="I1145" t="str">
            <v/>
          </cell>
          <cell r="J1145" t="str">
            <v/>
          </cell>
          <cell r="L1145" t="str">
            <v/>
          </cell>
          <cell r="M1145" t="str">
            <v/>
          </cell>
          <cell r="N1145" t="str">
            <v/>
          </cell>
          <cell r="P1145" t="str">
            <v/>
          </cell>
          <cell r="Q1145" t="str">
            <v/>
          </cell>
          <cell r="R1145" t="str">
            <v/>
          </cell>
          <cell r="S1145" t="str">
            <v/>
          </cell>
          <cell r="U1145" t="str">
            <v/>
          </cell>
          <cell r="V1145" t="str">
            <v/>
          </cell>
          <cell r="W1145" t="str">
            <v/>
          </cell>
          <cell r="X1145" t="str">
            <v/>
          </cell>
          <cell r="AD1145" t="str">
            <v/>
          </cell>
          <cell r="AE1145" t="str">
            <v/>
          </cell>
          <cell r="AG1145" t="str">
            <v/>
          </cell>
          <cell r="AH1145" t="str">
            <v/>
          </cell>
          <cell r="AI1145" t="str">
            <v/>
          </cell>
          <cell r="AJ1145" t="str">
            <v/>
          </cell>
          <cell r="AL1145" t="str">
            <v/>
          </cell>
          <cell r="AM1145" t="str">
            <v/>
          </cell>
          <cell r="AP1145" t="str">
            <v/>
          </cell>
          <cell r="AQ1145" t="str">
            <v/>
          </cell>
          <cell r="AT1145" t="str">
            <v/>
          </cell>
          <cell r="AV1145" t="str">
            <v/>
          </cell>
          <cell r="AW1145" t="str">
            <v/>
          </cell>
          <cell r="AX1145" t="str">
            <v/>
          </cell>
          <cell r="AZ1145" t="str">
            <v/>
          </cell>
          <cell r="BA1145" t="str">
            <v/>
          </cell>
        </row>
        <row r="1146">
          <cell r="C1146" t="str">
            <v/>
          </cell>
          <cell r="D1146" t="str">
            <v/>
          </cell>
          <cell r="E1146" t="str">
            <v/>
          </cell>
          <cell r="F1146" t="str">
            <v/>
          </cell>
          <cell r="G1146" t="str">
            <v/>
          </cell>
          <cell r="H1146" t="str">
            <v/>
          </cell>
          <cell r="I1146" t="str">
            <v/>
          </cell>
          <cell r="J1146" t="str">
            <v/>
          </cell>
          <cell r="L1146" t="str">
            <v/>
          </cell>
          <cell r="M1146" t="str">
            <v/>
          </cell>
          <cell r="N1146" t="str">
            <v/>
          </cell>
          <cell r="P1146" t="str">
            <v/>
          </cell>
          <cell r="Q1146" t="str">
            <v/>
          </cell>
          <cell r="R1146" t="str">
            <v/>
          </cell>
          <cell r="S1146" t="str">
            <v/>
          </cell>
          <cell r="U1146" t="str">
            <v/>
          </cell>
          <cell r="V1146" t="str">
            <v/>
          </cell>
          <cell r="W1146" t="str">
            <v/>
          </cell>
          <cell r="X1146" t="str">
            <v/>
          </cell>
          <cell r="AD1146" t="str">
            <v/>
          </cell>
          <cell r="AE1146" t="str">
            <v/>
          </cell>
          <cell r="AG1146" t="str">
            <v/>
          </cell>
          <cell r="AH1146" t="str">
            <v/>
          </cell>
          <cell r="AI1146" t="str">
            <v/>
          </cell>
          <cell r="AJ1146" t="str">
            <v/>
          </cell>
          <cell r="AL1146" t="str">
            <v/>
          </cell>
          <cell r="AM1146" t="str">
            <v/>
          </cell>
          <cell r="AP1146" t="str">
            <v/>
          </cell>
          <cell r="AQ1146" t="str">
            <v/>
          </cell>
          <cell r="AT1146" t="str">
            <v/>
          </cell>
          <cell r="AV1146" t="str">
            <v/>
          </cell>
          <cell r="AW1146" t="str">
            <v/>
          </cell>
          <cell r="AX1146" t="str">
            <v/>
          </cell>
          <cell r="AZ1146" t="str">
            <v/>
          </cell>
          <cell r="BA1146" t="str">
            <v/>
          </cell>
        </row>
        <row r="1147">
          <cell r="C1147" t="str">
            <v/>
          </cell>
          <cell r="D1147" t="str">
            <v/>
          </cell>
          <cell r="E1147" t="str">
            <v/>
          </cell>
          <cell r="F1147" t="str">
            <v/>
          </cell>
          <cell r="G1147" t="str">
            <v/>
          </cell>
          <cell r="H1147" t="str">
            <v/>
          </cell>
          <cell r="I1147" t="str">
            <v/>
          </cell>
          <cell r="J1147" t="str">
            <v/>
          </cell>
          <cell r="L1147" t="str">
            <v/>
          </cell>
          <cell r="M1147" t="str">
            <v/>
          </cell>
          <cell r="N1147" t="str">
            <v/>
          </cell>
          <cell r="P1147" t="str">
            <v/>
          </cell>
          <cell r="Q1147" t="str">
            <v/>
          </cell>
          <cell r="R1147" t="str">
            <v/>
          </cell>
          <cell r="S1147" t="str">
            <v/>
          </cell>
          <cell r="U1147" t="str">
            <v/>
          </cell>
          <cell r="V1147" t="str">
            <v/>
          </cell>
          <cell r="W1147" t="str">
            <v/>
          </cell>
          <cell r="X1147" t="str">
            <v/>
          </cell>
          <cell r="AD1147" t="str">
            <v/>
          </cell>
          <cell r="AE1147" t="str">
            <v/>
          </cell>
          <cell r="AG1147" t="str">
            <v/>
          </cell>
          <cell r="AH1147" t="str">
            <v/>
          </cell>
          <cell r="AI1147" t="str">
            <v/>
          </cell>
          <cell r="AJ1147" t="str">
            <v/>
          </cell>
          <cell r="AL1147" t="str">
            <v/>
          </cell>
          <cell r="AM1147" t="str">
            <v/>
          </cell>
          <cell r="AP1147" t="str">
            <v/>
          </cell>
          <cell r="AQ1147" t="str">
            <v/>
          </cell>
          <cell r="AT1147" t="str">
            <v/>
          </cell>
          <cell r="AV1147" t="str">
            <v/>
          </cell>
          <cell r="AW1147" t="str">
            <v/>
          </cell>
          <cell r="AX1147" t="str">
            <v/>
          </cell>
          <cell r="AZ1147" t="str">
            <v/>
          </cell>
          <cell r="BA1147" t="str">
            <v/>
          </cell>
        </row>
        <row r="1148">
          <cell r="C1148" t="str">
            <v/>
          </cell>
          <cell r="D1148" t="str">
            <v/>
          </cell>
          <cell r="E1148" t="str">
            <v/>
          </cell>
          <cell r="F1148" t="str">
            <v/>
          </cell>
          <cell r="G1148" t="str">
            <v/>
          </cell>
          <cell r="H1148" t="str">
            <v/>
          </cell>
          <cell r="I1148" t="str">
            <v/>
          </cell>
          <cell r="J1148" t="str">
            <v/>
          </cell>
          <cell r="L1148" t="str">
            <v/>
          </cell>
          <cell r="M1148" t="str">
            <v/>
          </cell>
          <cell r="N1148" t="str">
            <v/>
          </cell>
          <cell r="P1148" t="str">
            <v/>
          </cell>
          <cell r="Q1148" t="str">
            <v/>
          </cell>
          <cell r="R1148" t="str">
            <v/>
          </cell>
          <cell r="S1148" t="str">
            <v/>
          </cell>
          <cell r="U1148" t="str">
            <v/>
          </cell>
          <cell r="V1148" t="str">
            <v/>
          </cell>
          <cell r="W1148" t="str">
            <v/>
          </cell>
          <cell r="X1148" t="str">
            <v/>
          </cell>
          <cell r="AD1148" t="str">
            <v/>
          </cell>
          <cell r="AE1148" t="str">
            <v/>
          </cell>
          <cell r="AG1148" t="str">
            <v/>
          </cell>
          <cell r="AH1148" t="str">
            <v/>
          </cell>
          <cell r="AI1148" t="str">
            <v/>
          </cell>
          <cell r="AJ1148" t="str">
            <v/>
          </cell>
          <cell r="AL1148" t="str">
            <v/>
          </cell>
          <cell r="AM1148" t="str">
            <v/>
          </cell>
          <cell r="AP1148" t="str">
            <v/>
          </cell>
          <cell r="AQ1148" t="str">
            <v/>
          </cell>
          <cell r="AT1148" t="str">
            <v/>
          </cell>
          <cell r="AV1148" t="str">
            <v/>
          </cell>
          <cell r="AW1148" t="str">
            <v/>
          </cell>
          <cell r="AX1148" t="str">
            <v/>
          </cell>
          <cell r="AZ1148" t="str">
            <v/>
          </cell>
          <cell r="BA1148" t="str">
            <v/>
          </cell>
        </row>
        <row r="1149">
          <cell r="C1149" t="str">
            <v/>
          </cell>
          <cell r="D1149" t="str">
            <v/>
          </cell>
          <cell r="E1149" t="str">
            <v/>
          </cell>
          <cell r="F1149" t="str">
            <v/>
          </cell>
          <cell r="G1149" t="str">
            <v/>
          </cell>
          <cell r="H1149" t="str">
            <v/>
          </cell>
          <cell r="I1149" t="str">
            <v/>
          </cell>
          <cell r="J1149" t="str">
            <v/>
          </cell>
          <cell r="L1149" t="str">
            <v/>
          </cell>
          <cell r="M1149" t="str">
            <v/>
          </cell>
          <cell r="N1149" t="str">
            <v/>
          </cell>
          <cell r="P1149" t="str">
            <v/>
          </cell>
          <cell r="Q1149" t="str">
            <v/>
          </cell>
          <cell r="R1149" t="str">
            <v/>
          </cell>
          <cell r="S1149" t="str">
            <v/>
          </cell>
          <cell r="U1149" t="str">
            <v/>
          </cell>
          <cell r="V1149" t="str">
            <v/>
          </cell>
          <cell r="W1149" t="str">
            <v/>
          </cell>
          <cell r="X1149" t="str">
            <v/>
          </cell>
          <cell r="AD1149" t="str">
            <v/>
          </cell>
          <cell r="AE1149" t="str">
            <v/>
          </cell>
          <cell r="AG1149" t="str">
            <v/>
          </cell>
          <cell r="AH1149" t="str">
            <v/>
          </cell>
          <cell r="AI1149" t="str">
            <v/>
          </cell>
          <cell r="AJ1149" t="str">
            <v/>
          </cell>
          <cell r="AL1149" t="str">
            <v/>
          </cell>
          <cell r="AM1149" t="str">
            <v/>
          </cell>
          <cell r="AP1149" t="str">
            <v/>
          </cell>
          <cell r="AQ1149" t="str">
            <v/>
          </cell>
          <cell r="AT1149" t="str">
            <v/>
          </cell>
          <cell r="AV1149" t="str">
            <v/>
          </cell>
          <cell r="AW1149" t="str">
            <v/>
          </cell>
          <cell r="AX1149" t="str">
            <v/>
          </cell>
          <cell r="AZ1149" t="str">
            <v/>
          </cell>
          <cell r="BA1149" t="str">
            <v/>
          </cell>
        </row>
        <row r="1150">
          <cell r="C1150" t="str">
            <v/>
          </cell>
          <cell r="D1150" t="str">
            <v/>
          </cell>
          <cell r="E1150" t="str">
            <v/>
          </cell>
          <cell r="F1150" t="str">
            <v/>
          </cell>
          <cell r="G1150" t="str">
            <v/>
          </cell>
          <cell r="H1150" t="str">
            <v/>
          </cell>
          <cell r="I1150" t="str">
            <v/>
          </cell>
          <cell r="J1150" t="str">
            <v/>
          </cell>
          <cell r="L1150" t="str">
            <v/>
          </cell>
          <cell r="M1150" t="str">
            <v/>
          </cell>
          <cell r="N1150" t="str">
            <v/>
          </cell>
          <cell r="P1150" t="str">
            <v/>
          </cell>
          <cell r="Q1150" t="str">
            <v/>
          </cell>
          <cell r="R1150" t="str">
            <v/>
          </cell>
          <cell r="S1150" t="str">
            <v/>
          </cell>
          <cell r="U1150" t="str">
            <v/>
          </cell>
          <cell r="V1150" t="str">
            <v/>
          </cell>
          <cell r="W1150" t="str">
            <v/>
          </cell>
          <cell r="X1150" t="str">
            <v/>
          </cell>
          <cell r="AD1150" t="str">
            <v/>
          </cell>
          <cell r="AE1150" t="str">
            <v/>
          </cell>
          <cell r="AG1150" t="str">
            <v/>
          </cell>
          <cell r="AH1150" t="str">
            <v/>
          </cell>
          <cell r="AI1150" t="str">
            <v/>
          </cell>
          <cell r="AJ1150" t="str">
            <v/>
          </cell>
          <cell r="AL1150" t="str">
            <v/>
          </cell>
          <cell r="AM1150" t="str">
            <v/>
          </cell>
          <cell r="AP1150" t="str">
            <v/>
          </cell>
          <cell r="AQ1150" t="str">
            <v/>
          </cell>
          <cell r="AT1150" t="str">
            <v/>
          </cell>
          <cell r="AV1150" t="str">
            <v/>
          </cell>
          <cell r="AW1150" t="str">
            <v/>
          </cell>
          <cell r="AX1150" t="str">
            <v/>
          </cell>
          <cell r="AZ1150" t="str">
            <v/>
          </cell>
          <cell r="BA1150" t="str">
            <v/>
          </cell>
        </row>
        <row r="1151">
          <cell r="C1151" t="str">
            <v/>
          </cell>
          <cell r="D1151" t="str">
            <v/>
          </cell>
          <cell r="E1151" t="str">
            <v/>
          </cell>
          <cell r="F1151" t="str">
            <v/>
          </cell>
          <cell r="G1151" t="str">
            <v/>
          </cell>
          <cell r="H1151" t="str">
            <v/>
          </cell>
          <cell r="I1151" t="str">
            <v/>
          </cell>
          <cell r="J1151" t="str">
            <v/>
          </cell>
          <cell r="L1151" t="str">
            <v/>
          </cell>
          <cell r="M1151" t="str">
            <v/>
          </cell>
          <cell r="N1151" t="str">
            <v/>
          </cell>
          <cell r="P1151" t="str">
            <v/>
          </cell>
          <cell r="Q1151" t="str">
            <v/>
          </cell>
          <cell r="R1151" t="str">
            <v/>
          </cell>
          <cell r="S1151" t="str">
            <v/>
          </cell>
          <cell r="U1151" t="str">
            <v/>
          </cell>
          <cell r="V1151" t="str">
            <v/>
          </cell>
          <cell r="W1151" t="str">
            <v/>
          </cell>
          <cell r="X1151" t="str">
            <v/>
          </cell>
          <cell r="AD1151" t="str">
            <v/>
          </cell>
          <cell r="AE1151" t="str">
            <v/>
          </cell>
          <cell r="AG1151" t="str">
            <v/>
          </cell>
          <cell r="AH1151" t="str">
            <v/>
          </cell>
          <cell r="AI1151" t="str">
            <v/>
          </cell>
          <cell r="AJ1151" t="str">
            <v/>
          </cell>
          <cell r="AL1151" t="str">
            <v/>
          </cell>
          <cell r="AM1151" t="str">
            <v/>
          </cell>
          <cell r="AP1151" t="str">
            <v/>
          </cell>
          <cell r="AQ1151" t="str">
            <v/>
          </cell>
          <cell r="AT1151" t="str">
            <v/>
          </cell>
          <cell r="AV1151" t="str">
            <v/>
          </cell>
          <cell r="AW1151" t="str">
            <v/>
          </cell>
          <cell r="AX1151" t="str">
            <v/>
          </cell>
          <cell r="AZ1151" t="str">
            <v/>
          </cell>
          <cell r="BA1151" t="str">
            <v/>
          </cell>
        </row>
        <row r="1152">
          <cell r="C1152" t="str">
            <v/>
          </cell>
          <cell r="D1152" t="str">
            <v/>
          </cell>
          <cell r="E1152" t="str">
            <v/>
          </cell>
          <cell r="F1152" t="str">
            <v/>
          </cell>
          <cell r="G1152" t="str">
            <v/>
          </cell>
          <cell r="H1152" t="str">
            <v/>
          </cell>
          <cell r="I1152" t="str">
            <v/>
          </cell>
          <cell r="J1152" t="str">
            <v/>
          </cell>
          <cell r="L1152" t="str">
            <v/>
          </cell>
          <cell r="M1152" t="str">
            <v/>
          </cell>
          <cell r="N1152" t="str">
            <v/>
          </cell>
          <cell r="P1152" t="str">
            <v/>
          </cell>
          <cell r="Q1152" t="str">
            <v/>
          </cell>
          <cell r="R1152" t="str">
            <v/>
          </cell>
          <cell r="S1152" t="str">
            <v/>
          </cell>
          <cell r="U1152" t="str">
            <v/>
          </cell>
          <cell r="V1152" t="str">
            <v/>
          </cell>
          <cell r="W1152" t="str">
            <v/>
          </cell>
          <cell r="X1152" t="str">
            <v/>
          </cell>
          <cell r="AD1152" t="str">
            <v/>
          </cell>
          <cell r="AE1152" t="str">
            <v/>
          </cell>
          <cell r="AG1152" t="str">
            <v/>
          </cell>
          <cell r="AH1152" t="str">
            <v/>
          </cell>
          <cell r="AI1152" t="str">
            <v/>
          </cell>
          <cell r="AJ1152" t="str">
            <v/>
          </cell>
          <cell r="AL1152" t="str">
            <v/>
          </cell>
          <cell r="AM1152" t="str">
            <v/>
          </cell>
          <cell r="AP1152" t="str">
            <v/>
          </cell>
          <cell r="AQ1152" t="str">
            <v/>
          </cell>
          <cell r="AT1152" t="str">
            <v/>
          </cell>
          <cell r="AV1152" t="str">
            <v/>
          </cell>
          <cell r="AW1152" t="str">
            <v/>
          </cell>
          <cell r="AX1152" t="str">
            <v/>
          </cell>
          <cell r="AZ1152" t="str">
            <v/>
          </cell>
          <cell r="BA1152" t="str">
            <v/>
          </cell>
        </row>
        <row r="1153">
          <cell r="C1153" t="str">
            <v/>
          </cell>
          <cell r="D1153" t="str">
            <v/>
          </cell>
          <cell r="E1153" t="str">
            <v/>
          </cell>
          <cell r="F1153" t="str">
            <v/>
          </cell>
          <cell r="G1153" t="str">
            <v/>
          </cell>
          <cell r="H1153" t="str">
            <v/>
          </cell>
          <cell r="I1153" t="str">
            <v/>
          </cell>
          <cell r="J1153" t="str">
            <v/>
          </cell>
          <cell r="L1153" t="str">
            <v/>
          </cell>
          <cell r="M1153" t="str">
            <v/>
          </cell>
          <cell r="N1153" t="str">
            <v/>
          </cell>
          <cell r="P1153" t="str">
            <v/>
          </cell>
          <cell r="Q1153" t="str">
            <v/>
          </cell>
          <cell r="R1153" t="str">
            <v/>
          </cell>
          <cell r="S1153" t="str">
            <v/>
          </cell>
          <cell r="U1153" t="str">
            <v/>
          </cell>
          <cell r="V1153" t="str">
            <v/>
          </cell>
          <cell r="W1153" t="str">
            <v/>
          </cell>
          <cell r="X1153" t="str">
            <v/>
          </cell>
          <cell r="AD1153" t="str">
            <v/>
          </cell>
          <cell r="AE1153" t="str">
            <v/>
          </cell>
          <cell r="AG1153" t="str">
            <v/>
          </cell>
          <cell r="AH1153" t="str">
            <v/>
          </cell>
          <cell r="AI1153" t="str">
            <v/>
          </cell>
          <cell r="AJ1153" t="str">
            <v/>
          </cell>
          <cell r="AL1153" t="str">
            <v/>
          </cell>
          <cell r="AM1153" t="str">
            <v/>
          </cell>
          <cell r="AP1153" t="str">
            <v/>
          </cell>
          <cell r="AQ1153" t="str">
            <v/>
          </cell>
          <cell r="AT1153" t="str">
            <v/>
          </cell>
          <cell r="AV1153" t="str">
            <v/>
          </cell>
          <cell r="AW1153" t="str">
            <v/>
          </cell>
          <cell r="AX1153" t="str">
            <v/>
          </cell>
          <cell r="AZ1153" t="str">
            <v/>
          </cell>
          <cell r="BA1153" t="str">
            <v/>
          </cell>
        </row>
        <row r="1154">
          <cell r="C1154" t="str">
            <v/>
          </cell>
          <cell r="D1154" t="str">
            <v/>
          </cell>
          <cell r="E1154" t="str">
            <v/>
          </cell>
          <cell r="F1154" t="str">
            <v/>
          </cell>
          <cell r="G1154" t="str">
            <v/>
          </cell>
          <cell r="H1154" t="str">
            <v/>
          </cell>
          <cell r="I1154" t="str">
            <v/>
          </cell>
          <cell r="J1154" t="str">
            <v/>
          </cell>
          <cell r="L1154" t="str">
            <v/>
          </cell>
          <cell r="M1154" t="str">
            <v/>
          </cell>
          <cell r="N1154" t="str">
            <v/>
          </cell>
          <cell r="P1154" t="str">
            <v/>
          </cell>
          <cell r="Q1154" t="str">
            <v/>
          </cell>
          <cell r="R1154" t="str">
            <v/>
          </cell>
          <cell r="S1154" t="str">
            <v/>
          </cell>
          <cell r="U1154" t="str">
            <v/>
          </cell>
          <cell r="V1154" t="str">
            <v/>
          </cell>
          <cell r="W1154" t="str">
            <v/>
          </cell>
          <cell r="X1154" t="str">
            <v/>
          </cell>
          <cell r="AD1154" t="str">
            <v/>
          </cell>
          <cell r="AE1154" t="str">
            <v/>
          </cell>
          <cell r="AG1154" t="str">
            <v/>
          </cell>
          <cell r="AH1154" t="str">
            <v/>
          </cell>
          <cell r="AI1154" t="str">
            <v/>
          </cell>
          <cell r="AJ1154" t="str">
            <v/>
          </cell>
          <cell r="AL1154" t="str">
            <v/>
          </cell>
          <cell r="AM1154" t="str">
            <v/>
          </cell>
          <cell r="AP1154" t="str">
            <v/>
          </cell>
          <cell r="AQ1154" t="str">
            <v/>
          </cell>
          <cell r="AT1154" t="str">
            <v/>
          </cell>
          <cell r="AV1154" t="str">
            <v/>
          </cell>
          <cell r="AW1154" t="str">
            <v/>
          </cell>
          <cell r="AX1154" t="str">
            <v/>
          </cell>
          <cell r="AZ1154" t="str">
            <v/>
          </cell>
          <cell r="BA1154" t="str">
            <v/>
          </cell>
        </row>
        <row r="1155">
          <cell r="C1155" t="str">
            <v/>
          </cell>
          <cell r="D1155" t="str">
            <v/>
          </cell>
          <cell r="E1155" t="str">
            <v/>
          </cell>
          <cell r="F1155" t="str">
            <v/>
          </cell>
          <cell r="G1155" t="str">
            <v/>
          </cell>
          <cell r="H1155" t="str">
            <v/>
          </cell>
          <cell r="I1155" t="str">
            <v/>
          </cell>
          <cell r="J1155" t="str">
            <v/>
          </cell>
          <cell r="L1155" t="str">
            <v/>
          </cell>
          <cell r="M1155" t="str">
            <v/>
          </cell>
          <cell r="N1155" t="str">
            <v/>
          </cell>
          <cell r="P1155" t="str">
            <v/>
          </cell>
          <cell r="Q1155" t="str">
            <v/>
          </cell>
          <cell r="R1155" t="str">
            <v/>
          </cell>
          <cell r="S1155" t="str">
            <v/>
          </cell>
          <cell r="U1155" t="str">
            <v/>
          </cell>
          <cell r="V1155" t="str">
            <v/>
          </cell>
          <cell r="W1155" t="str">
            <v/>
          </cell>
          <cell r="X1155" t="str">
            <v/>
          </cell>
          <cell r="AD1155" t="str">
            <v/>
          </cell>
          <cell r="AE1155" t="str">
            <v/>
          </cell>
          <cell r="AG1155" t="str">
            <v/>
          </cell>
          <cell r="AH1155" t="str">
            <v/>
          </cell>
          <cell r="AI1155" t="str">
            <v/>
          </cell>
          <cell r="AJ1155" t="str">
            <v/>
          </cell>
          <cell r="AL1155" t="str">
            <v/>
          </cell>
          <cell r="AM1155" t="str">
            <v/>
          </cell>
          <cell r="AP1155" t="str">
            <v/>
          </cell>
          <cell r="AQ1155" t="str">
            <v/>
          </cell>
          <cell r="AT1155" t="str">
            <v/>
          </cell>
          <cell r="AV1155" t="str">
            <v/>
          </cell>
          <cell r="AW1155" t="str">
            <v/>
          </cell>
          <cell r="AX1155" t="str">
            <v/>
          </cell>
          <cell r="AZ1155" t="str">
            <v/>
          </cell>
          <cell r="BA1155" t="str">
            <v/>
          </cell>
        </row>
        <row r="1156">
          <cell r="C1156" t="str">
            <v/>
          </cell>
          <cell r="D1156" t="str">
            <v/>
          </cell>
          <cell r="E1156" t="str">
            <v/>
          </cell>
          <cell r="F1156" t="str">
            <v/>
          </cell>
          <cell r="G1156" t="str">
            <v/>
          </cell>
          <cell r="H1156" t="str">
            <v/>
          </cell>
          <cell r="I1156" t="str">
            <v/>
          </cell>
          <cell r="J1156" t="str">
            <v/>
          </cell>
          <cell r="L1156" t="str">
            <v/>
          </cell>
          <cell r="M1156" t="str">
            <v/>
          </cell>
          <cell r="N1156" t="str">
            <v/>
          </cell>
          <cell r="P1156" t="str">
            <v/>
          </cell>
          <cell r="Q1156" t="str">
            <v/>
          </cell>
          <cell r="R1156" t="str">
            <v/>
          </cell>
          <cell r="S1156" t="str">
            <v/>
          </cell>
          <cell r="U1156" t="str">
            <v/>
          </cell>
          <cell r="V1156" t="str">
            <v/>
          </cell>
          <cell r="W1156" t="str">
            <v/>
          </cell>
          <cell r="X1156" t="str">
            <v/>
          </cell>
          <cell r="AD1156" t="str">
            <v/>
          </cell>
          <cell r="AE1156" t="str">
            <v/>
          </cell>
          <cell r="AG1156" t="str">
            <v/>
          </cell>
          <cell r="AH1156" t="str">
            <v/>
          </cell>
          <cell r="AI1156" t="str">
            <v/>
          </cell>
          <cell r="AJ1156" t="str">
            <v/>
          </cell>
          <cell r="AL1156" t="str">
            <v/>
          </cell>
          <cell r="AM1156" t="str">
            <v/>
          </cell>
          <cell r="AP1156" t="str">
            <v/>
          </cell>
          <cell r="AQ1156" t="str">
            <v/>
          </cell>
          <cell r="AT1156" t="str">
            <v/>
          </cell>
          <cell r="AV1156" t="str">
            <v/>
          </cell>
          <cell r="AW1156" t="str">
            <v/>
          </cell>
          <cell r="AX1156" t="str">
            <v/>
          </cell>
          <cell r="AZ1156" t="str">
            <v/>
          </cell>
          <cell r="BA1156" t="str">
            <v/>
          </cell>
        </row>
        <row r="1157">
          <cell r="C1157" t="str">
            <v/>
          </cell>
          <cell r="D1157" t="str">
            <v/>
          </cell>
          <cell r="E1157" t="str">
            <v/>
          </cell>
          <cell r="F1157" t="str">
            <v/>
          </cell>
          <cell r="G1157" t="str">
            <v/>
          </cell>
          <cell r="H1157" t="str">
            <v/>
          </cell>
          <cell r="I1157" t="str">
            <v/>
          </cell>
          <cell r="J1157" t="str">
            <v/>
          </cell>
          <cell r="L1157" t="str">
            <v/>
          </cell>
          <cell r="M1157" t="str">
            <v/>
          </cell>
          <cell r="N1157" t="str">
            <v/>
          </cell>
          <cell r="P1157" t="str">
            <v/>
          </cell>
          <cell r="Q1157" t="str">
            <v/>
          </cell>
          <cell r="R1157" t="str">
            <v/>
          </cell>
          <cell r="S1157" t="str">
            <v/>
          </cell>
          <cell r="U1157" t="str">
            <v/>
          </cell>
          <cell r="V1157" t="str">
            <v/>
          </cell>
          <cell r="W1157" t="str">
            <v/>
          </cell>
          <cell r="X1157" t="str">
            <v/>
          </cell>
          <cell r="AD1157" t="str">
            <v/>
          </cell>
          <cell r="AE1157" t="str">
            <v/>
          </cell>
          <cell r="AG1157" t="str">
            <v/>
          </cell>
          <cell r="AH1157" t="str">
            <v/>
          </cell>
          <cell r="AI1157" t="str">
            <v/>
          </cell>
          <cell r="AJ1157" t="str">
            <v/>
          </cell>
          <cell r="AL1157" t="str">
            <v/>
          </cell>
          <cell r="AM1157" t="str">
            <v/>
          </cell>
          <cell r="AP1157" t="str">
            <v/>
          </cell>
          <cell r="AQ1157" t="str">
            <v/>
          </cell>
          <cell r="AT1157" t="str">
            <v/>
          </cell>
          <cell r="AV1157" t="str">
            <v/>
          </cell>
          <cell r="AW1157" t="str">
            <v/>
          </cell>
          <cell r="AX1157" t="str">
            <v/>
          </cell>
          <cell r="AZ1157" t="str">
            <v/>
          </cell>
          <cell r="BA1157" t="str">
            <v/>
          </cell>
        </row>
        <row r="1158">
          <cell r="C1158" t="str">
            <v/>
          </cell>
          <cell r="D1158" t="str">
            <v/>
          </cell>
          <cell r="E1158" t="str">
            <v/>
          </cell>
          <cell r="F1158" t="str">
            <v/>
          </cell>
          <cell r="G1158" t="str">
            <v/>
          </cell>
          <cell r="H1158" t="str">
            <v/>
          </cell>
          <cell r="I1158" t="str">
            <v/>
          </cell>
          <cell r="J1158" t="str">
            <v/>
          </cell>
          <cell r="L1158" t="str">
            <v/>
          </cell>
          <cell r="M1158" t="str">
            <v/>
          </cell>
          <cell r="N1158" t="str">
            <v/>
          </cell>
          <cell r="P1158" t="str">
            <v/>
          </cell>
          <cell r="Q1158" t="str">
            <v/>
          </cell>
          <cell r="R1158" t="str">
            <v/>
          </cell>
          <cell r="S1158" t="str">
            <v/>
          </cell>
          <cell r="U1158" t="str">
            <v/>
          </cell>
          <cell r="V1158" t="str">
            <v/>
          </cell>
          <cell r="W1158" t="str">
            <v/>
          </cell>
          <cell r="X1158" t="str">
            <v/>
          </cell>
          <cell r="AD1158" t="str">
            <v/>
          </cell>
          <cell r="AE1158" t="str">
            <v/>
          </cell>
          <cell r="AG1158" t="str">
            <v/>
          </cell>
          <cell r="AH1158" t="str">
            <v/>
          </cell>
          <cell r="AI1158" t="str">
            <v/>
          </cell>
          <cell r="AJ1158" t="str">
            <v/>
          </cell>
          <cell r="AL1158" t="str">
            <v/>
          </cell>
          <cell r="AM1158" t="str">
            <v/>
          </cell>
          <cell r="AP1158" t="str">
            <v/>
          </cell>
          <cell r="AQ1158" t="str">
            <v/>
          </cell>
          <cell r="AT1158" t="str">
            <v/>
          </cell>
          <cell r="AV1158" t="str">
            <v/>
          </cell>
          <cell r="AW1158" t="str">
            <v/>
          </cell>
          <cell r="AX1158" t="str">
            <v/>
          </cell>
          <cell r="AZ1158" t="str">
            <v/>
          </cell>
          <cell r="BA1158" t="str">
            <v/>
          </cell>
        </row>
        <row r="1159">
          <cell r="C1159" t="str">
            <v/>
          </cell>
          <cell r="D1159" t="str">
            <v/>
          </cell>
          <cell r="E1159" t="str">
            <v/>
          </cell>
          <cell r="F1159" t="str">
            <v/>
          </cell>
          <cell r="G1159" t="str">
            <v/>
          </cell>
          <cell r="H1159" t="str">
            <v/>
          </cell>
          <cell r="I1159" t="str">
            <v/>
          </cell>
          <cell r="J1159" t="str">
            <v/>
          </cell>
          <cell r="L1159" t="str">
            <v/>
          </cell>
          <cell r="M1159" t="str">
            <v/>
          </cell>
          <cell r="N1159" t="str">
            <v/>
          </cell>
          <cell r="P1159" t="str">
            <v/>
          </cell>
          <cell r="Q1159" t="str">
            <v/>
          </cell>
          <cell r="R1159" t="str">
            <v/>
          </cell>
          <cell r="S1159" t="str">
            <v/>
          </cell>
          <cell r="U1159" t="str">
            <v/>
          </cell>
          <cell r="V1159" t="str">
            <v/>
          </cell>
          <cell r="W1159" t="str">
            <v/>
          </cell>
          <cell r="X1159" t="str">
            <v/>
          </cell>
          <cell r="AD1159" t="str">
            <v/>
          </cell>
          <cell r="AE1159" t="str">
            <v/>
          </cell>
          <cell r="AG1159" t="str">
            <v/>
          </cell>
          <cell r="AH1159" t="str">
            <v/>
          </cell>
          <cell r="AI1159" t="str">
            <v/>
          </cell>
          <cell r="AJ1159" t="str">
            <v/>
          </cell>
          <cell r="AL1159" t="str">
            <v/>
          </cell>
          <cell r="AM1159" t="str">
            <v/>
          </cell>
          <cell r="AP1159" t="str">
            <v/>
          </cell>
          <cell r="AQ1159" t="str">
            <v/>
          </cell>
          <cell r="AT1159" t="str">
            <v/>
          </cell>
          <cell r="AV1159" t="str">
            <v/>
          </cell>
          <cell r="AW1159" t="str">
            <v/>
          </cell>
          <cell r="AX1159" t="str">
            <v/>
          </cell>
          <cell r="AZ1159" t="str">
            <v/>
          </cell>
          <cell r="BA1159" t="str">
            <v/>
          </cell>
        </row>
        <row r="1160">
          <cell r="C1160" t="str">
            <v/>
          </cell>
          <cell r="D1160" t="str">
            <v/>
          </cell>
          <cell r="E1160" t="str">
            <v/>
          </cell>
          <cell r="F1160" t="str">
            <v/>
          </cell>
          <cell r="G1160" t="str">
            <v/>
          </cell>
          <cell r="H1160" t="str">
            <v/>
          </cell>
          <cell r="I1160" t="str">
            <v/>
          </cell>
          <cell r="J1160" t="str">
            <v/>
          </cell>
          <cell r="L1160" t="str">
            <v/>
          </cell>
          <cell r="M1160" t="str">
            <v/>
          </cell>
          <cell r="N1160" t="str">
            <v/>
          </cell>
          <cell r="P1160" t="str">
            <v/>
          </cell>
          <cell r="Q1160" t="str">
            <v/>
          </cell>
          <cell r="R1160" t="str">
            <v/>
          </cell>
          <cell r="S1160" t="str">
            <v/>
          </cell>
          <cell r="U1160" t="str">
            <v/>
          </cell>
          <cell r="V1160" t="str">
            <v/>
          </cell>
          <cell r="W1160" t="str">
            <v/>
          </cell>
          <cell r="X1160" t="str">
            <v/>
          </cell>
          <cell r="AD1160" t="str">
            <v/>
          </cell>
          <cell r="AE1160" t="str">
            <v/>
          </cell>
          <cell r="AG1160" t="str">
            <v/>
          </cell>
          <cell r="AH1160" t="str">
            <v/>
          </cell>
          <cell r="AI1160" t="str">
            <v/>
          </cell>
          <cell r="AJ1160" t="str">
            <v/>
          </cell>
          <cell r="AL1160" t="str">
            <v/>
          </cell>
          <cell r="AM1160" t="str">
            <v/>
          </cell>
          <cell r="AP1160" t="str">
            <v/>
          </cell>
          <cell r="AQ1160" t="str">
            <v/>
          </cell>
          <cell r="AT1160" t="str">
            <v/>
          </cell>
          <cell r="AV1160" t="str">
            <v/>
          </cell>
          <cell r="AW1160" t="str">
            <v/>
          </cell>
          <cell r="AX1160" t="str">
            <v/>
          </cell>
          <cell r="AZ1160" t="str">
            <v/>
          </cell>
          <cell r="BA1160" t="str">
            <v/>
          </cell>
        </row>
        <row r="1161">
          <cell r="C1161" t="str">
            <v/>
          </cell>
          <cell r="D1161" t="str">
            <v/>
          </cell>
          <cell r="E1161" t="str">
            <v/>
          </cell>
          <cell r="F1161" t="str">
            <v/>
          </cell>
          <cell r="G1161" t="str">
            <v/>
          </cell>
          <cell r="H1161" t="str">
            <v/>
          </cell>
          <cell r="I1161" t="str">
            <v/>
          </cell>
          <cell r="J1161" t="str">
            <v/>
          </cell>
          <cell r="L1161" t="str">
            <v/>
          </cell>
          <cell r="M1161" t="str">
            <v/>
          </cell>
          <cell r="N1161" t="str">
            <v/>
          </cell>
          <cell r="P1161" t="str">
            <v/>
          </cell>
          <cell r="Q1161" t="str">
            <v/>
          </cell>
          <cell r="R1161" t="str">
            <v/>
          </cell>
          <cell r="S1161" t="str">
            <v/>
          </cell>
          <cell r="U1161" t="str">
            <v/>
          </cell>
          <cell r="V1161" t="str">
            <v/>
          </cell>
          <cell r="W1161" t="str">
            <v/>
          </cell>
          <cell r="X1161" t="str">
            <v/>
          </cell>
          <cell r="AD1161" t="str">
            <v/>
          </cell>
          <cell r="AE1161" t="str">
            <v/>
          </cell>
          <cell r="AG1161" t="str">
            <v/>
          </cell>
          <cell r="AH1161" t="str">
            <v/>
          </cell>
          <cell r="AI1161" t="str">
            <v/>
          </cell>
          <cell r="AJ1161" t="str">
            <v/>
          </cell>
          <cell r="AL1161" t="str">
            <v/>
          </cell>
          <cell r="AM1161" t="str">
            <v/>
          </cell>
          <cell r="AP1161" t="str">
            <v/>
          </cell>
          <cell r="AQ1161" t="str">
            <v/>
          </cell>
          <cell r="AT1161" t="str">
            <v/>
          </cell>
          <cell r="AV1161" t="str">
            <v/>
          </cell>
          <cell r="AW1161" t="str">
            <v/>
          </cell>
          <cell r="AX1161" t="str">
            <v/>
          </cell>
          <cell r="AZ1161" t="str">
            <v/>
          </cell>
          <cell r="BA1161" t="str">
            <v/>
          </cell>
        </row>
        <row r="1162">
          <cell r="C1162" t="str">
            <v/>
          </cell>
          <cell r="D1162" t="str">
            <v/>
          </cell>
          <cell r="E1162" t="str">
            <v/>
          </cell>
          <cell r="F1162" t="str">
            <v/>
          </cell>
          <cell r="G1162" t="str">
            <v/>
          </cell>
          <cell r="H1162" t="str">
            <v/>
          </cell>
          <cell r="I1162" t="str">
            <v/>
          </cell>
          <cell r="J1162" t="str">
            <v/>
          </cell>
          <cell r="L1162" t="str">
            <v/>
          </cell>
          <cell r="M1162" t="str">
            <v/>
          </cell>
          <cell r="N1162" t="str">
            <v/>
          </cell>
          <cell r="P1162" t="str">
            <v/>
          </cell>
          <cell r="Q1162" t="str">
            <v/>
          </cell>
          <cell r="R1162" t="str">
            <v/>
          </cell>
          <cell r="S1162" t="str">
            <v/>
          </cell>
          <cell r="U1162" t="str">
            <v/>
          </cell>
          <cell r="V1162" t="str">
            <v/>
          </cell>
          <cell r="W1162" t="str">
            <v/>
          </cell>
          <cell r="X1162" t="str">
            <v/>
          </cell>
          <cell r="AD1162" t="str">
            <v/>
          </cell>
          <cell r="AE1162" t="str">
            <v/>
          </cell>
          <cell r="AG1162" t="str">
            <v/>
          </cell>
          <cell r="AH1162" t="str">
            <v/>
          </cell>
          <cell r="AI1162" t="str">
            <v/>
          </cell>
          <cell r="AJ1162" t="str">
            <v/>
          </cell>
          <cell r="AL1162" t="str">
            <v/>
          </cell>
          <cell r="AM1162" t="str">
            <v/>
          </cell>
          <cell r="AP1162" t="str">
            <v/>
          </cell>
          <cell r="AQ1162" t="str">
            <v/>
          </cell>
          <cell r="AT1162" t="str">
            <v/>
          </cell>
          <cell r="AV1162" t="str">
            <v/>
          </cell>
          <cell r="AW1162" t="str">
            <v/>
          </cell>
          <cell r="AX1162" t="str">
            <v/>
          </cell>
          <cell r="AZ1162" t="str">
            <v/>
          </cell>
          <cell r="BA1162" t="str">
            <v/>
          </cell>
        </row>
        <row r="1163">
          <cell r="C1163" t="str">
            <v/>
          </cell>
          <cell r="D1163" t="str">
            <v/>
          </cell>
          <cell r="E1163" t="str">
            <v/>
          </cell>
          <cell r="F1163" t="str">
            <v/>
          </cell>
          <cell r="G1163" t="str">
            <v/>
          </cell>
          <cell r="H1163" t="str">
            <v/>
          </cell>
          <cell r="I1163" t="str">
            <v/>
          </cell>
          <cell r="J1163" t="str">
            <v/>
          </cell>
          <cell r="L1163" t="str">
            <v/>
          </cell>
          <cell r="M1163" t="str">
            <v/>
          </cell>
          <cell r="N1163" t="str">
            <v/>
          </cell>
          <cell r="P1163" t="str">
            <v/>
          </cell>
          <cell r="Q1163" t="str">
            <v/>
          </cell>
          <cell r="R1163" t="str">
            <v/>
          </cell>
          <cell r="S1163" t="str">
            <v/>
          </cell>
          <cell r="U1163" t="str">
            <v/>
          </cell>
          <cell r="V1163" t="str">
            <v/>
          </cell>
          <cell r="W1163" t="str">
            <v/>
          </cell>
          <cell r="X1163" t="str">
            <v/>
          </cell>
          <cell r="AD1163" t="str">
            <v/>
          </cell>
          <cell r="AE1163" t="str">
            <v/>
          </cell>
          <cell r="AG1163" t="str">
            <v/>
          </cell>
          <cell r="AH1163" t="str">
            <v/>
          </cell>
          <cell r="AI1163" t="str">
            <v/>
          </cell>
          <cell r="AJ1163" t="str">
            <v/>
          </cell>
          <cell r="AL1163" t="str">
            <v/>
          </cell>
          <cell r="AM1163" t="str">
            <v/>
          </cell>
          <cell r="AP1163" t="str">
            <v/>
          </cell>
          <cell r="AQ1163" t="str">
            <v/>
          </cell>
          <cell r="AT1163" t="str">
            <v/>
          </cell>
          <cell r="AV1163" t="str">
            <v/>
          </cell>
          <cell r="AW1163" t="str">
            <v/>
          </cell>
          <cell r="AX1163" t="str">
            <v/>
          </cell>
          <cell r="AZ1163" t="str">
            <v/>
          </cell>
          <cell r="BA1163" t="str">
            <v/>
          </cell>
        </row>
        <row r="1164">
          <cell r="C1164" t="str">
            <v/>
          </cell>
          <cell r="D1164" t="str">
            <v/>
          </cell>
          <cell r="E1164" t="str">
            <v/>
          </cell>
          <cell r="F1164" t="str">
            <v/>
          </cell>
          <cell r="G1164" t="str">
            <v/>
          </cell>
          <cell r="H1164" t="str">
            <v/>
          </cell>
          <cell r="I1164" t="str">
            <v/>
          </cell>
          <cell r="J1164" t="str">
            <v/>
          </cell>
          <cell r="L1164" t="str">
            <v/>
          </cell>
          <cell r="M1164" t="str">
            <v/>
          </cell>
          <cell r="N1164" t="str">
            <v/>
          </cell>
          <cell r="P1164" t="str">
            <v/>
          </cell>
          <cell r="Q1164" t="str">
            <v/>
          </cell>
          <cell r="R1164" t="str">
            <v/>
          </cell>
          <cell r="S1164" t="str">
            <v/>
          </cell>
          <cell r="U1164" t="str">
            <v/>
          </cell>
          <cell r="V1164" t="str">
            <v/>
          </cell>
          <cell r="W1164" t="str">
            <v/>
          </cell>
          <cell r="X1164" t="str">
            <v/>
          </cell>
          <cell r="AD1164" t="str">
            <v/>
          </cell>
          <cell r="AE1164" t="str">
            <v/>
          </cell>
          <cell r="AG1164" t="str">
            <v/>
          </cell>
          <cell r="AH1164" t="str">
            <v/>
          </cell>
          <cell r="AI1164" t="str">
            <v/>
          </cell>
          <cell r="AJ1164" t="str">
            <v/>
          </cell>
          <cell r="AL1164" t="str">
            <v/>
          </cell>
          <cell r="AM1164" t="str">
            <v/>
          </cell>
          <cell r="AP1164" t="str">
            <v/>
          </cell>
          <cell r="AQ1164" t="str">
            <v/>
          </cell>
          <cell r="AT1164" t="str">
            <v/>
          </cell>
          <cell r="AV1164" t="str">
            <v/>
          </cell>
          <cell r="AW1164" t="str">
            <v/>
          </cell>
          <cell r="AX1164" t="str">
            <v/>
          </cell>
          <cell r="AZ1164" t="str">
            <v/>
          </cell>
          <cell r="BA1164" t="str">
            <v/>
          </cell>
        </row>
        <row r="1165">
          <cell r="C1165" t="str">
            <v/>
          </cell>
          <cell r="D1165" t="str">
            <v/>
          </cell>
          <cell r="E1165" t="str">
            <v/>
          </cell>
          <cell r="F1165" t="str">
            <v/>
          </cell>
          <cell r="G1165" t="str">
            <v/>
          </cell>
          <cell r="H1165" t="str">
            <v/>
          </cell>
          <cell r="I1165" t="str">
            <v/>
          </cell>
          <cell r="J1165" t="str">
            <v/>
          </cell>
          <cell r="L1165" t="str">
            <v/>
          </cell>
          <cell r="M1165" t="str">
            <v/>
          </cell>
          <cell r="N1165" t="str">
            <v/>
          </cell>
          <cell r="P1165" t="str">
            <v/>
          </cell>
          <cell r="Q1165" t="str">
            <v/>
          </cell>
          <cell r="R1165" t="str">
            <v/>
          </cell>
          <cell r="S1165" t="str">
            <v/>
          </cell>
          <cell r="U1165" t="str">
            <v/>
          </cell>
          <cell r="V1165" t="str">
            <v/>
          </cell>
          <cell r="W1165" t="str">
            <v/>
          </cell>
          <cell r="X1165" t="str">
            <v/>
          </cell>
          <cell r="AD1165" t="str">
            <v/>
          </cell>
          <cell r="AE1165" t="str">
            <v/>
          </cell>
          <cell r="AG1165" t="str">
            <v/>
          </cell>
          <cell r="AH1165" t="str">
            <v/>
          </cell>
          <cell r="AI1165" t="str">
            <v/>
          </cell>
          <cell r="AJ1165" t="str">
            <v/>
          </cell>
          <cell r="AL1165" t="str">
            <v/>
          </cell>
          <cell r="AM1165" t="str">
            <v/>
          </cell>
          <cell r="AP1165" t="str">
            <v/>
          </cell>
          <cell r="AQ1165" t="str">
            <v/>
          </cell>
          <cell r="AT1165" t="str">
            <v/>
          </cell>
          <cell r="AV1165" t="str">
            <v/>
          </cell>
          <cell r="AW1165" t="str">
            <v/>
          </cell>
          <cell r="AX1165" t="str">
            <v/>
          </cell>
          <cell r="AZ1165" t="str">
            <v/>
          </cell>
          <cell r="BA1165" t="str">
            <v/>
          </cell>
        </row>
        <row r="1166">
          <cell r="C1166" t="str">
            <v/>
          </cell>
          <cell r="D1166" t="str">
            <v/>
          </cell>
          <cell r="E1166" t="str">
            <v/>
          </cell>
          <cell r="F1166" t="str">
            <v/>
          </cell>
          <cell r="G1166" t="str">
            <v/>
          </cell>
          <cell r="H1166" t="str">
            <v/>
          </cell>
          <cell r="I1166" t="str">
            <v/>
          </cell>
          <cell r="J1166" t="str">
            <v/>
          </cell>
          <cell r="L1166" t="str">
            <v/>
          </cell>
          <cell r="M1166" t="str">
            <v/>
          </cell>
          <cell r="N1166" t="str">
            <v/>
          </cell>
          <cell r="P1166" t="str">
            <v/>
          </cell>
          <cell r="Q1166" t="str">
            <v/>
          </cell>
          <cell r="R1166" t="str">
            <v/>
          </cell>
          <cell r="S1166" t="str">
            <v/>
          </cell>
          <cell r="U1166" t="str">
            <v/>
          </cell>
          <cell r="V1166" t="str">
            <v/>
          </cell>
          <cell r="W1166" t="str">
            <v/>
          </cell>
          <cell r="X1166" t="str">
            <v/>
          </cell>
          <cell r="AD1166" t="str">
            <v/>
          </cell>
          <cell r="AE1166" t="str">
            <v/>
          </cell>
          <cell r="AG1166" t="str">
            <v/>
          </cell>
          <cell r="AH1166" t="str">
            <v/>
          </cell>
          <cell r="AI1166" t="str">
            <v/>
          </cell>
          <cell r="AJ1166" t="str">
            <v/>
          </cell>
          <cell r="AL1166" t="str">
            <v/>
          </cell>
          <cell r="AM1166" t="str">
            <v/>
          </cell>
          <cell r="AP1166" t="str">
            <v/>
          </cell>
          <cell r="AQ1166" t="str">
            <v/>
          </cell>
          <cell r="AT1166" t="str">
            <v/>
          </cell>
          <cell r="AV1166" t="str">
            <v/>
          </cell>
          <cell r="AW1166" t="str">
            <v/>
          </cell>
          <cell r="AX1166" t="str">
            <v/>
          </cell>
          <cell r="AZ1166" t="str">
            <v/>
          </cell>
          <cell r="BA1166" t="str">
            <v/>
          </cell>
        </row>
        <row r="1167">
          <cell r="C1167" t="str">
            <v/>
          </cell>
          <cell r="D1167" t="str">
            <v/>
          </cell>
          <cell r="E1167" t="str">
            <v/>
          </cell>
          <cell r="F1167" t="str">
            <v/>
          </cell>
          <cell r="G1167" t="str">
            <v/>
          </cell>
          <cell r="H1167" t="str">
            <v/>
          </cell>
          <cell r="I1167" t="str">
            <v/>
          </cell>
          <cell r="J1167" t="str">
            <v/>
          </cell>
          <cell r="L1167" t="str">
            <v/>
          </cell>
          <cell r="M1167" t="str">
            <v/>
          </cell>
          <cell r="N1167" t="str">
            <v/>
          </cell>
          <cell r="P1167" t="str">
            <v/>
          </cell>
          <cell r="Q1167" t="str">
            <v/>
          </cell>
          <cell r="R1167" t="str">
            <v/>
          </cell>
          <cell r="S1167" t="str">
            <v/>
          </cell>
          <cell r="U1167" t="str">
            <v/>
          </cell>
          <cell r="V1167" t="str">
            <v/>
          </cell>
          <cell r="W1167" t="str">
            <v/>
          </cell>
          <cell r="X1167" t="str">
            <v/>
          </cell>
          <cell r="AD1167" t="str">
            <v/>
          </cell>
          <cell r="AE1167" t="str">
            <v/>
          </cell>
          <cell r="AG1167" t="str">
            <v/>
          </cell>
          <cell r="AH1167" t="str">
            <v/>
          </cell>
          <cell r="AI1167" t="str">
            <v/>
          </cell>
          <cell r="AJ1167" t="str">
            <v/>
          </cell>
          <cell r="AL1167" t="str">
            <v/>
          </cell>
          <cell r="AM1167" t="str">
            <v/>
          </cell>
          <cell r="AP1167" t="str">
            <v/>
          </cell>
          <cell r="AQ1167" t="str">
            <v/>
          </cell>
          <cell r="AT1167" t="str">
            <v/>
          </cell>
          <cell r="AV1167" t="str">
            <v/>
          </cell>
          <cell r="AW1167" t="str">
            <v/>
          </cell>
          <cell r="AX1167" t="str">
            <v/>
          </cell>
          <cell r="AZ1167" t="str">
            <v/>
          </cell>
          <cell r="BA1167" t="str">
            <v/>
          </cell>
        </row>
        <row r="1168">
          <cell r="C1168" t="str">
            <v/>
          </cell>
          <cell r="D1168" t="str">
            <v/>
          </cell>
          <cell r="E1168" t="str">
            <v/>
          </cell>
          <cell r="F1168" t="str">
            <v/>
          </cell>
          <cell r="G1168" t="str">
            <v/>
          </cell>
          <cell r="H1168" t="str">
            <v/>
          </cell>
          <cell r="I1168" t="str">
            <v/>
          </cell>
          <cell r="J1168" t="str">
            <v/>
          </cell>
          <cell r="L1168" t="str">
            <v/>
          </cell>
          <cell r="M1168" t="str">
            <v/>
          </cell>
          <cell r="N1168" t="str">
            <v/>
          </cell>
          <cell r="P1168" t="str">
            <v/>
          </cell>
          <cell r="Q1168" t="str">
            <v/>
          </cell>
          <cell r="R1168" t="str">
            <v/>
          </cell>
          <cell r="S1168" t="str">
            <v/>
          </cell>
          <cell r="U1168" t="str">
            <v/>
          </cell>
          <cell r="V1168" t="str">
            <v/>
          </cell>
          <cell r="W1168" t="str">
            <v/>
          </cell>
          <cell r="X1168" t="str">
            <v/>
          </cell>
          <cell r="AD1168" t="str">
            <v/>
          </cell>
          <cell r="AE1168" t="str">
            <v/>
          </cell>
          <cell r="AG1168" t="str">
            <v/>
          </cell>
          <cell r="AH1168" t="str">
            <v/>
          </cell>
          <cell r="AI1168" t="str">
            <v/>
          </cell>
          <cell r="AJ1168" t="str">
            <v/>
          </cell>
          <cell r="AL1168" t="str">
            <v/>
          </cell>
          <cell r="AM1168" t="str">
            <v/>
          </cell>
          <cell r="AP1168" t="str">
            <v/>
          </cell>
          <cell r="AQ1168" t="str">
            <v/>
          </cell>
          <cell r="AT1168" t="str">
            <v/>
          </cell>
          <cell r="AV1168" t="str">
            <v/>
          </cell>
          <cell r="AW1168" t="str">
            <v/>
          </cell>
          <cell r="AX1168" t="str">
            <v/>
          </cell>
          <cell r="AZ1168" t="str">
            <v/>
          </cell>
          <cell r="BA1168" t="str">
            <v/>
          </cell>
        </row>
        <row r="1169">
          <cell r="C1169" t="str">
            <v/>
          </cell>
          <cell r="D1169" t="str">
            <v/>
          </cell>
          <cell r="E1169" t="str">
            <v/>
          </cell>
          <cell r="F1169" t="str">
            <v/>
          </cell>
          <cell r="G1169" t="str">
            <v/>
          </cell>
          <cell r="H1169" t="str">
            <v/>
          </cell>
          <cell r="I1169" t="str">
            <v/>
          </cell>
          <cell r="J1169" t="str">
            <v/>
          </cell>
          <cell r="L1169" t="str">
            <v/>
          </cell>
          <cell r="M1169" t="str">
            <v/>
          </cell>
          <cell r="N1169" t="str">
            <v/>
          </cell>
          <cell r="P1169" t="str">
            <v/>
          </cell>
          <cell r="Q1169" t="str">
            <v/>
          </cell>
          <cell r="R1169" t="str">
            <v/>
          </cell>
          <cell r="S1169" t="str">
            <v/>
          </cell>
          <cell r="U1169" t="str">
            <v/>
          </cell>
          <cell r="V1169" t="str">
            <v/>
          </cell>
          <cell r="W1169" t="str">
            <v/>
          </cell>
          <cell r="X1169" t="str">
            <v/>
          </cell>
          <cell r="AD1169" t="str">
            <v/>
          </cell>
          <cell r="AE1169" t="str">
            <v/>
          </cell>
          <cell r="AG1169" t="str">
            <v/>
          </cell>
          <cell r="AH1169" t="str">
            <v/>
          </cell>
          <cell r="AI1169" t="str">
            <v/>
          </cell>
          <cell r="AJ1169" t="str">
            <v/>
          </cell>
          <cell r="AL1169" t="str">
            <v/>
          </cell>
          <cell r="AM1169" t="str">
            <v/>
          </cell>
          <cell r="AP1169" t="str">
            <v/>
          </cell>
          <cell r="AQ1169" t="str">
            <v/>
          </cell>
          <cell r="AT1169" t="str">
            <v/>
          </cell>
          <cell r="AV1169" t="str">
            <v/>
          </cell>
          <cell r="AW1169" t="str">
            <v/>
          </cell>
          <cell r="AX1169" t="str">
            <v/>
          </cell>
          <cell r="AZ1169" t="str">
            <v/>
          </cell>
          <cell r="BA1169" t="str">
            <v/>
          </cell>
        </row>
        <row r="1170">
          <cell r="C1170" t="str">
            <v/>
          </cell>
          <cell r="D1170" t="str">
            <v/>
          </cell>
          <cell r="E1170" t="str">
            <v/>
          </cell>
          <cell r="F1170" t="str">
            <v/>
          </cell>
          <cell r="G1170" t="str">
            <v/>
          </cell>
          <cell r="H1170" t="str">
            <v/>
          </cell>
          <cell r="I1170" t="str">
            <v/>
          </cell>
          <cell r="J1170" t="str">
            <v/>
          </cell>
          <cell r="L1170" t="str">
            <v/>
          </cell>
          <cell r="M1170" t="str">
            <v/>
          </cell>
          <cell r="N1170" t="str">
            <v/>
          </cell>
          <cell r="P1170" t="str">
            <v/>
          </cell>
          <cell r="Q1170" t="str">
            <v/>
          </cell>
          <cell r="R1170" t="str">
            <v/>
          </cell>
          <cell r="S1170" t="str">
            <v/>
          </cell>
          <cell r="U1170" t="str">
            <v/>
          </cell>
          <cell r="V1170" t="str">
            <v/>
          </cell>
          <cell r="W1170" t="str">
            <v/>
          </cell>
          <cell r="X1170" t="str">
            <v/>
          </cell>
          <cell r="AD1170" t="str">
            <v/>
          </cell>
          <cell r="AE1170" t="str">
            <v/>
          </cell>
          <cell r="AG1170" t="str">
            <v/>
          </cell>
          <cell r="AH1170" t="str">
            <v/>
          </cell>
          <cell r="AI1170" t="str">
            <v/>
          </cell>
          <cell r="AJ1170" t="str">
            <v/>
          </cell>
          <cell r="AL1170" t="str">
            <v/>
          </cell>
          <cell r="AM1170" t="str">
            <v/>
          </cell>
          <cell r="AP1170" t="str">
            <v/>
          </cell>
          <cell r="AQ1170" t="str">
            <v/>
          </cell>
          <cell r="AT1170" t="str">
            <v/>
          </cell>
          <cell r="AV1170" t="str">
            <v/>
          </cell>
          <cell r="AW1170" t="str">
            <v/>
          </cell>
          <cell r="AX1170" t="str">
            <v/>
          </cell>
          <cell r="AZ1170" t="str">
            <v/>
          </cell>
          <cell r="BA1170" t="str">
            <v/>
          </cell>
        </row>
        <row r="1171">
          <cell r="C1171" t="str">
            <v/>
          </cell>
          <cell r="D1171" t="str">
            <v/>
          </cell>
          <cell r="E1171" t="str">
            <v/>
          </cell>
          <cell r="F1171" t="str">
            <v/>
          </cell>
          <cell r="G1171" t="str">
            <v/>
          </cell>
          <cell r="H1171" t="str">
            <v/>
          </cell>
          <cell r="I1171" t="str">
            <v/>
          </cell>
          <cell r="J1171" t="str">
            <v/>
          </cell>
          <cell r="L1171" t="str">
            <v/>
          </cell>
          <cell r="M1171" t="str">
            <v/>
          </cell>
          <cell r="N1171" t="str">
            <v/>
          </cell>
          <cell r="P1171" t="str">
            <v/>
          </cell>
          <cell r="Q1171" t="str">
            <v/>
          </cell>
          <cell r="R1171" t="str">
            <v/>
          </cell>
          <cell r="S1171" t="str">
            <v/>
          </cell>
          <cell r="U1171" t="str">
            <v/>
          </cell>
          <cell r="V1171" t="str">
            <v/>
          </cell>
          <cell r="W1171" t="str">
            <v/>
          </cell>
          <cell r="X1171" t="str">
            <v/>
          </cell>
          <cell r="AD1171" t="str">
            <v/>
          </cell>
          <cell r="AE1171" t="str">
            <v/>
          </cell>
          <cell r="AG1171" t="str">
            <v/>
          </cell>
          <cell r="AH1171" t="str">
            <v/>
          </cell>
          <cell r="AI1171" t="str">
            <v/>
          </cell>
          <cell r="AJ1171" t="str">
            <v/>
          </cell>
          <cell r="AL1171" t="str">
            <v/>
          </cell>
          <cell r="AM1171" t="str">
            <v/>
          </cell>
          <cell r="AP1171" t="str">
            <v/>
          </cell>
          <cell r="AQ1171" t="str">
            <v/>
          </cell>
          <cell r="AT1171" t="str">
            <v/>
          </cell>
          <cell r="AV1171" t="str">
            <v/>
          </cell>
          <cell r="AW1171" t="str">
            <v/>
          </cell>
          <cell r="AX1171" t="str">
            <v/>
          </cell>
          <cell r="AZ1171" t="str">
            <v/>
          </cell>
          <cell r="BA1171" t="str">
            <v/>
          </cell>
        </row>
        <row r="1172">
          <cell r="C1172" t="str">
            <v/>
          </cell>
          <cell r="D1172" t="str">
            <v/>
          </cell>
          <cell r="E1172" t="str">
            <v/>
          </cell>
          <cell r="F1172" t="str">
            <v/>
          </cell>
          <cell r="G1172" t="str">
            <v/>
          </cell>
          <cell r="H1172" t="str">
            <v/>
          </cell>
          <cell r="I1172" t="str">
            <v/>
          </cell>
          <cell r="J1172" t="str">
            <v/>
          </cell>
          <cell r="L1172" t="str">
            <v/>
          </cell>
          <cell r="M1172" t="str">
            <v/>
          </cell>
          <cell r="N1172" t="str">
            <v/>
          </cell>
          <cell r="P1172" t="str">
            <v/>
          </cell>
          <cell r="Q1172" t="str">
            <v/>
          </cell>
          <cell r="R1172" t="str">
            <v/>
          </cell>
          <cell r="S1172" t="str">
            <v/>
          </cell>
          <cell r="U1172" t="str">
            <v/>
          </cell>
          <cell r="V1172" t="str">
            <v/>
          </cell>
          <cell r="W1172" t="str">
            <v/>
          </cell>
          <cell r="X1172" t="str">
            <v/>
          </cell>
          <cell r="AD1172" t="str">
            <v/>
          </cell>
          <cell r="AE1172" t="str">
            <v/>
          </cell>
          <cell r="AG1172" t="str">
            <v/>
          </cell>
          <cell r="AH1172" t="str">
            <v/>
          </cell>
          <cell r="AI1172" t="str">
            <v/>
          </cell>
          <cell r="AJ1172" t="str">
            <v/>
          </cell>
          <cell r="AL1172" t="str">
            <v/>
          </cell>
          <cell r="AM1172" t="str">
            <v/>
          </cell>
          <cell r="AP1172" t="str">
            <v/>
          </cell>
          <cell r="AQ1172" t="str">
            <v/>
          </cell>
          <cell r="AT1172" t="str">
            <v/>
          </cell>
          <cell r="AV1172" t="str">
            <v/>
          </cell>
          <cell r="AW1172" t="str">
            <v/>
          </cell>
          <cell r="AX1172" t="str">
            <v/>
          </cell>
          <cell r="AZ1172" t="str">
            <v/>
          </cell>
          <cell r="BA1172" t="str">
            <v/>
          </cell>
        </row>
        <row r="1173">
          <cell r="C1173" t="str">
            <v/>
          </cell>
          <cell r="D1173" t="str">
            <v/>
          </cell>
          <cell r="E1173" t="str">
            <v/>
          </cell>
          <cell r="F1173" t="str">
            <v/>
          </cell>
          <cell r="G1173" t="str">
            <v/>
          </cell>
          <cell r="H1173" t="str">
            <v/>
          </cell>
          <cell r="I1173" t="str">
            <v/>
          </cell>
          <cell r="J1173" t="str">
            <v/>
          </cell>
          <cell r="L1173" t="str">
            <v/>
          </cell>
          <cell r="M1173" t="str">
            <v/>
          </cell>
          <cell r="N1173" t="str">
            <v/>
          </cell>
          <cell r="P1173" t="str">
            <v/>
          </cell>
          <cell r="Q1173" t="str">
            <v/>
          </cell>
          <cell r="R1173" t="str">
            <v/>
          </cell>
          <cell r="S1173" t="str">
            <v/>
          </cell>
          <cell r="U1173" t="str">
            <v/>
          </cell>
          <cell r="V1173" t="str">
            <v/>
          </cell>
          <cell r="W1173" t="str">
            <v/>
          </cell>
          <cell r="X1173" t="str">
            <v/>
          </cell>
          <cell r="AD1173" t="str">
            <v/>
          </cell>
          <cell r="AE1173" t="str">
            <v/>
          </cell>
          <cell r="AG1173" t="str">
            <v/>
          </cell>
          <cell r="AH1173" t="str">
            <v/>
          </cell>
          <cell r="AI1173" t="str">
            <v/>
          </cell>
          <cell r="AJ1173" t="str">
            <v/>
          </cell>
          <cell r="AL1173" t="str">
            <v/>
          </cell>
          <cell r="AM1173" t="str">
            <v/>
          </cell>
          <cell r="AP1173" t="str">
            <v/>
          </cell>
          <cell r="AQ1173" t="str">
            <v/>
          </cell>
          <cell r="AT1173" t="str">
            <v/>
          </cell>
          <cell r="AV1173" t="str">
            <v/>
          </cell>
          <cell r="AW1173" t="str">
            <v/>
          </cell>
          <cell r="AX1173" t="str">
            <v/>
          </cell>
          <cell r="AZ1173" t="str">
            <v/>
          </cell>
          <cell r="BA1173" t="str">
            <v/>
          </cell>
        </row>
        <row r="1174">
          <cell r="C1174" t="str">
            <v/>
          </cell>
          <cell r="D1174" t="str">
            <v/>
          </cell>
          <cell r="E1174" t="str">
            <v/>
          </cell>
          <cell r="F1174" t="str">
            <v/>
          </cell>
          <cell r="G1174" t="str">
            <v/>
          </cell>
          <cell r="H1174" t="str">
            <v/>
          </cell>
          <cell r="I1174" t="str">
            <v/>
          </cell>
          <cell r="J1174" t="str">
            <v/>
          </cell>
          <cell r="L1174" t="str">
            <v/>
          </cell>
          <cell r="M1174" t="str">
            <v/>
          </cell>
          <cell r="N1174" t="str">
            <v/>
          </cell>
          <cell r="P1174" t="str">
            <v/>
          </cell>
          <cell r="Q1174" t="str">
            <v/>
          </cell>
          <cell r="R1174" t="str">
            <v/>
          </cell>
          <cell r="S1174" t="str">
            <v/>
          </cell>
          <cell r="U1174" t="str">
            <v/>
          </cell>
          <cell r="V1174" t="str">
            <v/>
          </cell>
          <cell r="W1174" t="str">
            <v/>
          </cell>
          <cell r="X1174" t="str">
            <v/>
          </cell>
          <cell r="AD1174" t="str">
            <v/>
          </cell>
          <cell r="AE1174" t="str">
            <v/>
          </cell>
          <cell r="AG1174" t="str">
            <v/>
          </cell>
          <cell r="AH1174" t="str">
            <v/>
          </cell>
          <cell r="AI1174" t="str">
            <v/>
          </cell>
          <cell r="AJ1174" t="str">
            <v/>
          </cell>
          <cell r="AL1174" t="str">
            <v/>
          </cell>
          <cell r="AM1174" t="str">
            <v/>
          </cell>
          <cell r="AP1174" t="str">
            <v/>
          </cell>
          <cell r="AQ1174" t="str">
            <v/>
          </cell>
          <cell r="AT1174" t="str">
            <v/>
          </cell>
          <cell r="AV1174" t="str">
            <v/>
          </cell>
          <cell r="AW1174" t="str">
            <v/>
          </cell>
          <cell r="AX1174" t="str">
            <v/>
          </cell>
          <cell r="AZ1174" t="str">
            <v/>
          </cell>
          <cell r="BA1174" t="str">
            <v/>
          </cell>
        </row>
        <row r="1175">
          <cell r="C1175" t="str">
            <v/>
          </cell>
          <cell r="D1175" t="str">
            <v/>
          </cell>
          <cell r="E1175" t="str">
            <v/>
          </cell>
          <cell r="F1175" t="str">
            <v/>
          </cell>
          <cell r="G1175" t="str">
            <v/>
          </cell>
          <cell r="H1175" t="str">
            <v/>
          </cell>
          <cell r="I1175" t="str">
            <v/>
          </cell>
          <cell r="J1175" t="str">
            <v/>
          </cell>
          <cell r="L1175" t="str">
            <v/>
          </cell>
          <cell r="M1175" t="str">
            <v/>
          </cell>
          <cell r="N1175" t="str">
            <v/>
          </cell>
          <cell r="P1175" t="str">
            <v/>
          </cell>
          <cell r="Q1175" t="str">
            <v/>
          </cell>
          <cell r="R1175" t="str">
            <v/>
          </cell>
          <cell r="S1175" t="str">
            <v/>
          </cell>
          <cell r="U1175" t="str">
            <v/>
          </cell>
          <cell r="V1175" t="str">
            <v/>
          </cell>
          <cell r="W1175" t="str">
            <v/>
          </cell>
          <cell r="X1175" t="str">
            <v/>
          </cell>
          <cell r="AD1175" t="str">
            <v/>
          </cell>
          <cell r="AE1175" t="str">
            <v/>
          </cell>
          <cell r="AG1175" t="str">
            <v/>
          </cell>
          <cell r="AH1175" t="str">
            <v/>
          </cell>
          <cell r="AI1175" t="str">
            <v/>
          </cell>
          <cell r="AJ1175" t="str">
            <v/>
          </cell>
          <cell r="AL1175" t="str">
            <v/>
          </cell>
          <cell r="AM1175" t="str">
            <v/>
          </cell>
          <cell r="AP1175" t="str">
            <v/>
          </cell>
          <cell r="AQ1175" t="str">
            <v/>
          </cell>
          <cell r="AT1175" t="str">
            <v/>
          </cell>
          <cell r="AV1175" t="str">
            <v/>
          </cell>
          <cell r="AW1175" t="str">
            <v/>
          </cell>
          <cell r="AX1175" t="str">
            <v/>
          </cell>
          <cell r="AZ1175" t="str">
            <v/>
          </cell>
          <cell r="BA1175" t="str">
            <v/>
          </cell>
        </row>
        <row r="1176">
          <cell r="C1176" t="str">
            <v/>
          </cell>
          <cell r="D1176" t="str">
            <v/>
          </cell>
          <cell r="E1176" t="str">
            <v/>
          </cell>
          <cell r="F1176" t="str">
            <v/>
          </cell>
          <cell r="G1176" t="str">
            <v/>
          </cell>
          <cell r="H1176" t="str">
            <v/>
          </cell>
          <cell r="I1176" t="str">
            <v/>
          </cell>
          <cell r="J1176" t="str">
            <v/>
          </cell>
          <cell r="L1176" t="str">
            <v/>
          </cell>
          <cell r="M1176" t="str">
            <v/>
          </cell>
          <cell r="N1176" t="str">
            <v/>
          </cell>
          <cell r="P1176" t="str">
            <v/>
          </cell>
          <cell r="Q1176" t="str">
            <v/>
          </cell>
          <cell r="R1176" t="str">
            <v/>
          </cell>
          <cell r="S1176" t="str">
            <v/>
          </cell>
          <cell r="U1176" t="str">
            <v/>
          </cell>
          <cell r="V1176" t="str">
            <v/>
          </cell>
          <cell r="W1176" t="str">
            <v/>
          </cell>
          <cell r="X1176" t="str">
            <v/>
          </cell>
          <cell r="AD1176" t="str">
            <v/>
          </cell>
          <cell r="AE1176" t="str">
            <v/>
          </cell>
          <cell r="AG1176" t="str">
            <v/>
          </cell>
          <cell r="AH1176" t="str">
            <v/>
          </cell>
          <cell r="AI1176" t="str">
            <v/>
          </cell>
          <cell r="AJ1176" t="str">
            <v/>
          </cell>
          <cell r="AL1176" t="str">
            <v/>
          </cell>
          <cell r="AM1176" t="str">
            <v/>
          </cell>
          <cell r="AP1176" t="str">
            <v/>
          </cell>
          <cell r="AQ1176" t="str">
            <v/>
          </cell>
          <cell r="AT1176" t="str">
            <v/>
          </cell>
          <cell r="AV1176" t="str">
            <v/>
          </cell>
          <cell r="AW1176" t="str">
            <v/>
          </cell>
          <cell r="AX1176" t="str">
            <v/>
          </cell>
          <cell r="AZ1176" t="str">
            <v/>
          </cell>
          <cell r="BA1176" t="str">
            <v/>
          </cell>
        </row>
        <row r="1177">
          <cell r="C1177" t="str">
            <v/>
          </cell>
          <cell r="D1177" t="str">
            <v/>
          </cell>
          <cell r="E1177" t="str">
            <v/>
          </cell>
          <cell r="F1177" t="str">
            <v/>
          </cell>
          <cell r="G1177" t="str">
            <v/>
          </cell>
          <cell r="H1177" t="str">
            <v/>
          </cell>
          <cell r="I1177" t="str">
            <v/>
          </cell>
          <cell r="J1177" t="str">
            <v/>
          </cell>
          <cell r="L1177" t="str">
            <v/>
          </cell>
          <cell r="M1177" t="str">
            <v/>
          </cell>
          <cell r="N1177" t="str">
            <v/>
          </cell>
          <cell r="P1177" t="str">
            <v/>
          </cell>
          <cell r="Q1177" t="str">
            <v/>
          </cell>
          <cell r="R1177" t="str">
            <v/>
          </cell>
          <cell r="S1177" t="str">
            <v/>
          </cell>
          <cell r="U1177" t="str">
            <v/>
          </cell>
          <cell r="V1177" t="str">
            <v/>
          </cell>
          <cell r="W1177" t="str">
            <v/>
          </cell>
          <cell r="X1177" t="str">
            <v/>
          </cell>
          <cell r="AD1177" t="str">
            <v/>
          </cell>
          <cell r="AE1177" t="str">
            <v/>
          </cell>
          <cell r="AG1177" t="str">
            <v/>
          </cell>
          <cell r="AH1177" t="str">
            <v/>
          </cell>
          <cell r="AI1177" t="str">
            <v/>
          </cell>
          <cell r="AJ1177" t="str">
            <v/>
          </cell>
          <cell r="AL1177" t="str">
            <v/>
          </cell>
          <cell r="AM1177" t="str">
            <v/>
          </cell>
          <cell r="AP1177" t="str">
            <v/>
          </cell>
          <cell r="AQ1177" t="str">
            <v/>
          </cell>
          <cell r="AT1177" t="str">
            <v/>
          </cell>
          <cell r="AV1177" t="str">
            <v/>
          </cell>
          <cell r="AW1177" t="str">
            <v/>
          </cell>
          <cell r="AX1177" t="str">
            <v/>
          </cell>
          <cell r="AZ1177" t="str">
            <v/>
          </cell>
          <cell r="BA1177" t="str">
            <v/>
          </cell>
        </row>
        <row r="1178">
          <cell r="C1178" t="str">
            <v/>
          </cell>
          <cell r="D1178" t="str">
            <v/>
          </cell>
          <cell r="E1178" t="str">
            <v/>
          </cell>
          <cell r="F1178" t="str">
            <v/>
          </cell>
          <cell r="G1178" t="str">
            <v/>
          </cell>
          <cell r="H1178" t="str">
            <v/>
          </cell>
          <cell r="I1178" t="str">
            <v/>
          </cell>
          <cell r="J1178" t="str">
            <v/>
          </cell>
          <cell r="L1178" t="str">
            <v/>
          </cell>
          <cell r="M1178" t="str">
            <v/>
          </cell>
          <cell r="N1178" t="str">
            <v/>
          </cell>
          <cell r="P1178" t="str">
            <v/>
          </cell>
          <cell r="Q1178" t="str">
            <v/>
          </cell>
          <cell r="R1178" t="str">
            <v/>
          </cell>
          <cell r="S1178" t="str">
            <v/>
          </cell>
          <cell r="U1178" t="str">
            <v/>
          </cell>
          <cell r="V1178" t="str">
            <v/>
          </cell>
          <cell r="W1178" t="str">
            <v/>
          </cell>
          <cell r="X1178" t="str">
            <v/>
          </cell>
          <cell r="AD1178" t="str">
            <v/>
          </cell>
          <cell r="AE1178" t="str">
            <v/>
          </cell>
          <cell r="AG1178" t="str">
            <v/>
          </cell>
          <cell r="AH1178" t="str">
            <v/>
          </cell>
          <cell r="AI1178" t="str">
            <v/>
          </cell>
          <cell r="AJ1178" t="str">
            <v/>
          </cell>
          <cell r="AL1178" t="str">
            <v/>
          </cell>
          <cell r="AM1178" t="str">
            <v/>
          </cell>
          <cell r="AP1178" t="str">
            <v/>
          </cell>
          <cell r="AQ1178" t="str">
            <v/>
          </cell>
          <cell r="AT1178" t="str">
            <v/>
          </cell>
          <cell r="AV1178" t="str">
            <v/>
          </cell>
          <cell r="AW1178" t="str">
            <v/>
          </cell>
          <cell r="AX1178" t="str">
            <v/>
          </cell>
          <cell r="AZ1178" t="str">
            <v/>
          </cell>
          <cell r="BA1178" t="str">
            <v/>
          </cell>
        </row>
        <row r="1179">
          <cell r="C1179" t="str">
            <v/>
          </cell>
          <cell r="D1179" t="str">
            <v/>
          </cell>
          <cell r="E1179" t="str">
            <v/>
          </cell>
          <cell r="F1179" t="str">
            <v/>
          </cell>
          <cell r="G1179" t="str">
            <v/>
          </cell>
          <cell r="H1179" t="str">
            <v/>
          </cell>
          <cell r="I1179" t="str">
            <v/>
          </cell>
          <cell r="J1179" t="str">
            <v/>
          </cell>
          <cell r="L1179" t="str">
            <v/>
          </cell>
          <cell r="M1179" t="str">
            <v/>
          </cell>
          <cell r="N1179" t="str">
            <v/>
          </cell>
          <cell r="P1179" t="str">
            <v/>
          </cell>
          <cell r="Q1179" t="str">
            <v/>
          </cell>
          <cell r="R1179" t="str">
            <v/>
          </cell>
          <cell r="S1179" t="str">
            <v/>
          </cell>
          <cell r="U1179" t="str">
            <v/>
          </cell>
          <cell r="V1179" t="str">
            <v/>
          </cell>
          <cell r="W1179" t="str">
            <v/>
          </cell>
          <cell r="X1179" t="str">
            <v/>
          </cell>
          <cell r="AD1179" t="str">
            <v/>
          </cell>
          <cell r="AE1179" t="str">
            <v/>
          </cell>
          <cell r="AG1179" t="str">
            <v/>
          </cell>
          <cell r="AH1179" t="str">
            <v/>
          </cell>
          <cell r="AI1179" t="str">
            <v/>
          </cell>
          <cell r="AJ1179" t="str">
            <v/>
          </cell>
          <cell r="AL1179" t="str">
            <v/>
          </cell>
          <cell r="AM1179" t="str">
            <v/>
          </cell>
          <cell r="AP1179" t="str">
            <v/>
          </cell>
          <cell r="AQ1179" t="str">
            <v/>
          </cell>
          <cell r="AT1179" t="str">
            <v/>
          </cell>
          <cell r="AV1179" t="str">
            <v/>
          </cell>
          <cell r="AW1179" t="str">
            <v/>
          </cell>
          <cell r="AX1179" t="str">
            <v/>
          </cell>
          <cell r="AZ1179" t="str">
            <v/>
          </cell>
          <cell r="BA1179" t="str">
            <v/>
          </cell>
        </row>
        <row r="1180">
          <cell r="C1180" t="str">
            <v/>
          </cell>
          <cell r="D1180" t="str">
            <v/>
          </cell>
          <cell r="E1180" t="str">
            <v/>
          </cell>
          <cell r="F1180" t="str">
            <v/>
          </cell>
          <cell r="G1180" t="str">
            <v/>
          </cell>
          <cell r="H1180" t="str">
            <v/>
          </cell>
          <cell r="I1180" t="str">
            <v/>
          </cell>
          <cell r="J1180" t="str">
            <v/>
          </cell>
          <cell r="L1180" t="str">
            <v/>
          </cell>
          <cell r="M1180" t="str">
            <v/>
          </cell>
          <cell r="N1180" t="str">
            <v/>
          </cell>
          <cell r="P1180" t="str">
            <v/>
          </cell>
          <cell r="Q1180" t="str">
            <v/>
          </cell>
          <cell r="R1180" t="str">
            <v/>
          </cell>
          <cell r="S1180" t="str">
            <v/>
          </cell>
          <cell r="U1180" t="str">
            <v/>
          </cell>
          <cell r="V1180" t="str">
            <v/>
          </cell>
          <cell r="W1180" t="str">
            <v/>
          </cell>
          <cell r="X1180" t="str">
            <v/>
          </cell>
          <cell r="AD1180" t="str">
            <v/>
          </cell>
          <cell r="AE1180" t="str">
            <v/>
          </cell>
          <cell r="AG1180" t="str">
            <v/>
          </cell>
          <cell r="AH1180" t="str">
            <v/>
          </cell>
          <cell r="AI1180" t="str">
            <v/>
          </cell>
          <cell r="AJ1180" t="str">
            <v/>
          </cell>
          <cell r="AL1180" t="str">
            <v/>
          </cell>
          <cell r="AM1180" t="str">
            <v/>
          </cell>
          <cell r="AP1180" t="str">
            <v/>
          </cell>
          <cell r="AQ1180" t="str">
            <v/>
          </cell>
          <cell r="AT1180" t="str">
            <v/>
          </cell>
          <cell r="AV1180" t="str">
            <v/>
          </cell>
          <cell r="AW1180" t="str">
            <v/>
          </cell>
          <cell r="AX1180" t="str">
            <v/>
          </cell>
          <cell r="AZ1180" t="str">
            <v/>
          </cell>
          <cell r="BA1180" t="str">
            <v/>
          </cell>
        </row>
        <row r="1181">
          <cell r="C1181" t="str">
            <v/>
          </cell>
          <cell r="D1181" t="str">
            <v/>
          </cell>
          <cell r="E1181" t="str">
            <v/>
          </cell>
          <cell r="F1181" t="str">
            <v/>
          </cell>
          <cell r="G1181" t="str">
            <v/>
          </cell>
          <cell r="H1181" t="str">
            <v/>
          </cell>
          <cell r="I1181" t="str">
            <v/>
          </cell>
          <cell r="J1181" t="str">
            <v/>
          </cell>
          <cell r="L1181" t="str">
            <v/>
          </cell>
          <cell r="M1181" t="str">
            <v/>
          </cell>
          <cell r="N1181" t="str">
            <v/>
          </cell>
          <cell r="P1181" t="str">
            <v/>
          </cell>
          <cell r="Q1181" t="str">
            <v/>
          </cell>
          <cell r="R1181" t="str">
            <v/>
          </cell>
          <cell r="S1181" t="str">
            <v/>
          </cell>
          <cell r="U1181" t="str">
            <v/>
          </cell>
          <cell r="V1181" t="str">
            <v/>
          </cell>
          <cell r="W1181" t="str">
            <v/>
          </cell>
          <cell r="X1181" t="str">
            <v/>
          </cell>
          <cell r="AD1181" t="str">
            <v/>
          </cell>
          <cell r="AE1181" t="str">
            <v/>
          </cell>
          <cell r="AG1181" t="str">
            <v/>
          </cell>
          <cell r="AH1181" t="str">
            <v/>
          </cell>
          <cell r="AI1181" t="str">
            <v/>
          </cell>
          <cell r="AJ1181" t="str">
            <v/>
          </cell>
          <cell r="AL1181" t="str">
            <v/>
          </cell>
          <cell r="AM1181" t="str">
            <v/>
          </cell>
          <cell r="AP1181" t="str">
            <v/>
          </cell>
          <cell r="AQ1181" t="str">
            <v/>
          </cell>
          <cell r="AT1181" t="str">
            <v/>
          </cell>
          <cell r="AV1181" t="str">
            <v/>
          </cell>
          <cell r="AW1181" t="str">
            <v/>
          </cell>
          <cell r="AX1181" t="str">
            <v/>
          </cell>
          <cell r="AZ1181" t="str">
            <v/>
          </cell>
          <cell r="BA1181" t="str">
            <v/>
          </cell>
        </row>
        <row r="1182">
          <cell r="C1182" t="str">
            <v/>
          </cell>
          <cell r="D1182" t="str">
            <v/>
          </cell>
          <cell r="E1182" t="str">
            <v/>
          </cell>
          <cell r="F1182" t="str">
            <v/>
          </cell>
          <cell r="G1182" t="str">
            <v/>
          </cell>
          <cell r="H1182" t="str">
            <v/>
          </cell>
          <cell r="I1182" t="str">
            <v/>
          </cell>
          <cell r="J1182" t="str">
            <v/>
          </cell>
          <cell r="L1182" t="str">
            <v/>
          </cell>
          <cell r="M1182" t="str">
            <v/>
          </cell>
          <cell r="N1182" t="str">
            <v/>
          </cell>
          <cell r="P1182" t="str">
            <v/>
          </cell>
          <cell r="Q1182" t="str">
            <v/>
          </cell>
          <cell r="R1182" t="str">
            <v/>
          </cell>
          <cell r="S1182" t="str">
            <v/>
          </cell>
          <cell r="U1182" t="str">
            <v/>
          </cell>
          <cell r="V1182" t="str">
            <v/>
          </cell>
          <cell r="W1182" t="str">
            <v/>
          </cell>
          <cell r="X1182" t="str">
            <v/>
          </cell>
          <cell r="AD1182" t="str">
            <v/>
          </cell>
          <cell r="AE1182" t="str">
            <v/>
          </cell>
          <cell r="AG1182" t="str">
            <v/>
          </cell>
          <cell r="AH1182" t="str">
            <v/>
          </cell>
          <cell r="AI1182" t="str">
            <v/>
          </cell>
          <cell r="AJ1182" t="str">
            <v/>
          </cell>
          <cell r="AL1182" t="str">
            <v/>
          </cell>
          <cell r="AM1182" t="str">
            <v/>
          </cell>
          <cell r="AP1182" t="str">
            <v/>
          </cell>
          <cell r="AQ1182" t="str">
            <v/>
          </cell>
          <cell r="AT1182" t="str">
            <v/>
          </cell>
          <cell r="AV1182" t="str">
            <v/>
          </cell>
          <cell r="AW1182" t="str">
            <v/>
          </cell>
          <cell r="AX1182" t="str">
            <v/>
          </cell>
          <cell r="AZ1182" t="str">
            <v/>
          </cell>
          <cell r="BA1182" t="str">
            <v/>
          </cell>
        </row>
        <row r="1183">
          <cell r="C1183" t="str">
            <v/>
          </cell>
          <cell r="D1183" t="str">
            <v/>
          </cell>
          <cell r="E1183" t="str">
            <v/>
          </cell>
          <cell r="F1183" t="str">
            <v/>
          </cell>
          <cell r="G1183" t="str">
            <v/>
          </cell>
          <cell r="H1183" t="str">
            <v/>
          </cell>
          <cell r="I1183" t="str">
            <v/>
          </cell>
          <cell r="J1183" t="str">
            <v/>
          </cell>
          <cell r="L1183" t="str">
            <v/>
          </cell>
          <cell r="M1183" t="str">
            <v/>
          </cell>
          <cell r="N1183" t="str">
            <v/>
          </cell>
          <cell r="P1183" t="str">
            <v/>
          </cell>
          <cell r="Q1183" t="str">
            <v/>
          </cell>
          <cell r="R1183" t="str">
            <v/>
          </cell>
          <cell r="S1183" t="str">
            <v/>
          </cell>
          <cell r="U1183" t="str">
            <v/>
          </cell>
          <cell r="V1183" t="str">
            <v/>
          </cell>
          <cell r="W1183" t="str">
            <v/>
          </cell>
          <cell r="X1183" t="str">
            <v/>
          </cell>
          <cell r="AD1183" t="str">
            <v/>
          </cell>
          <cell r="AE1183" t="str">
            <v/>
          </cell>
          <cell r="AG1183" t="str">
            <v/>
          </cell>
          <cell r="AH1183" t="str">
            <v/>
          </cell>
          <cell r="AI1183" t="str">
            <v/>
          </cell>
          <cell r="AJ1183" t="str">
            <v/>
          </cell>
          <cell r="AL1183" t="str">
            <v/>
          </cell>
          <cell r="AM1183" t="str">
            <v/>
          </cell>
          <cell r="AP1183" t="str">
            <v/>
          </cell>
          <cell r="AQ1183" t="str">
            <v/>
          </cell>
          <cell r="AT1183" t="str">
            <v/>
          </cell>
          <cell r="AV1183" t="str">
            <v/>
          </cell>
          <cell r="AW1183" t="str">
            <v/>
          </cell>
          <cell r="AX1183" t="str">
            <v/>
          </cell>
          <cell r="AZ1183" t="str">
            <v/>
          </cell>
          <cell r="BA1183" t="str">
            <v/>
          </cell>
        </row>
        <row r="1184">
          <cell r="C1184" t="str">
            <v/>
          </cell>
          <cell r="D1184" t="str">
            <v/>
          </cell>
          <cell r="E1184" t="str">
            <v/>
          </cell>
          <cell r="F1184" t="str">
            <v/>
          </cell>
          <cell r="G1184" t="str">
            <v/>
          </cell>
          <cell r="H1184" t="str">
            <v/>
          </cell>
          <cell r="I1184" t="str">
            <v/>
          </cell>
          <cell r="J1184" t="str">
            <v/>
          </cell>
          <cell r="L1184" t="str">
            <v/>
          </cell>
          <cell r="M1184" t="str">
            <v/>
          </cell>
          <cell r="N1184" t="str">
            <v/>
          </cell>
          <cell r="P1184" t="str">
            <v/>
          </cell>
          <cell r="Q1184" t="str">
            <v/>
          </cell>
          <cell r="R1184" t="str">
            <v/>
          </cell>
          <cell r="S1184" t="str">
            <v/>
          </cell>
          <cell r="U1184" t="str">
            <v/>
          </cell>
          <cell r="V1184" t="str">
            <v/>
          </cell>
          <cell r="W1184" t="str">
            <v/>
          </cell>
          <cell r="X1184" t="str">
            <v/>
          </cell>
          <cell r="AD1184" t="str">
            <v/>
          </cell>
          <cell r="AE1184" t="str">
            <v/>
          </cell>
          <cell r="AG1184" t="str">
            <v/>
          </cell>
          <cell r="AH1184" t="str">
            <v/>
          </cell>
          <cell r="AI1184" t="str">
            <v/>
          </cell>
          <cell r="AJ1184" t="str">
            <v/>
          </cell>
          <cell r="AL1184" t="str">
            <v/>
          </cell>
          <cell r="AM1184" t="str">
            <v/>
          </cell>
          <cell r="AP1184" t="str">
            <v/>
          </cell>
          <cell r="AQ1184" t="str">
            <v/>
          </cell>
          <cell r="AT1184" t="str">
            <v/>
          </cell>
          <cell r="AV1184" t="str">
            <v/>
          </cell>
          <cell r="AW1184" t="str">
            <v/>
          </cell>
          <cell r="AX1184" t="str">
            <v/>
          </cell>
          <cell r="AZ1184" t="str">
            <v/>
          </cell>
          <cell r="BA1184" t="str">
            <v/>
          </cell>
        </row>
        <row r="1185">
          <cell r="C1185" t="str">
            <v/>
          </cell>
          <cell r="D1185" t="str">
            <v/>
          </cell>
          <cell r="E1185" t="str">
            <v/>
          </cell>
          <cell r="F1185" t="str">
            <v/>
          </cell>
          <cell r="G1185" t="str">
            <v/>
          </cell>
          <cell r="H1185" t="str">
            <v/>
          </cell>
          <cell r="I1185" t="str">
            <v/>
          </cell>
          <cell r="J1185" t="str">
            <v/>
          </cell>
          <cell r="L1185" t="str">
            <v/>
          </cell>
          <cell r="M1185" t="str">
            <v/>
          </cell>
          <cell r="N1185" t="str">
            <v/>
          </cell>
          <cell r="P1185" t="str">
            <v/>
          </cell>
          <cell r="Q1185" t="str">
            <v/>
          </cell>
          <cell r="R1185" t="str">
            <v/>
          </cell>
          <cell r="S1185" t="str">
            <v/>
          </cell>
          <cell r="U1185" t="str">
            <v/>
          </cell>
          <cell r="V1185" t="str">
            <v/>
          </cell>
          <cell r="W1185" t="str">
            <v/>
          </cell>
          <cell r="X1185" t="str">
            <v/>
          </cell>
          <cell r="AD1185" t="str">
            <v/>
          </cell>
          <cell r="AE1185" t="str">
            <v/>
          </cell>
          <cell r="AG1185" t="str">
            <v/>
          </cell>
          <cell r="AH1185" t="str">
            <v/>
          </cell>
          <cell r="AI1185" t="str">
            <v/>
          </cell>
          <cell r="AJ1185" t="str">
            <v/>
          </cell>
          <cell r="AL1185" t="str">
            <v/>
          </cell>
          <cell r="AM1185" t="str">
            <v/>
          </cell>
          <cell r="AP1185" t="str">
            <v/>
          </cell>
          <cell r="AQ1185" t="str">
            <v/>
          </cell>
          <cell r="AT1185" t="str">
            <v/>
          </cell>
          <cell r="AV1185" t="str">
            <v/>
          </cell>
          <cell r="AW1185" t="str">
            <v/>
          </cell>
          <cell r="AX1185" t="str">
            <v/>
          </cell>
          <cell r="AZ1185" t="str">
            <v/>
          </cell>
          <cell r="BA1185" t="str">
            <v/>
          </cell>
        </row>
        <row r="1186">
          <cell r="C1186" t="str">
            <v/>
          </cell>
          <cell r="D1186" t="str">
            <v/>
          </cell>
          <cell r="E1186" t="str">
            <v/>
          </cell>
          <cell r="F1186" t="str">
            <v/>
          </cell>
          <cell r="G1186" t="str">
            <v/>
          </cell>
          <cell r="H1186" t="str">
            <v/>
          </cell>
          <cell r="I1186" t="str">
            <v/>
          </cell>
          <cell r="J1186" t="str">
            <v/>
          </cell>
          <cell r="L1186" t="str">
            <v/>
          </cell>
          <cell r="M1186" t="str">
            <v/>
          </cell>
          <cell r="N1186" t="str">
            <v/>
          </cell>
          <cell r="P1186" t="str">
            <v/>
          </cell>
          <cell r="Q1186" t="str">
            <v/>
          </cell>
          <cell r="R1186" t="str">
            <v/>
          </cell>
          <cell r="S1186" t="str">
            <v/>
          </cell>
          <cell r="U1186" t="str">
            <v/>
          </cell>
          <cell r="V1186" t="str">
            <v/>
          </cell>
          <cell r="W1186" t="str">
            <v/>
          </cell>
          <cell r="X1186" t="str">
            <v/>
          </cell>
          <cell r="AD1186" t="str">
            <v/>
          </cell>
          <cell r="AE1186" t="str">
            <v/>
          </cell>
          <cell r="AG1186" t="str">
            <v/>
          </cell>
          <cell r="AH1186" t="str">
            <v/>
          </cell>
          <cell r="AI1186" t="str">
            <v/>
          </cell>
          <cell r="AJ1186" t="str">
            <v/>
          </cell>
          <cell r="AL1186" t="str">
            <v/>
          </cell>
          <cell r="AM1186" t="str">
            <v/>
          </cell>
          <cell r="AP1186" t="str">
            <v/>
          </cell>
          <cell r="AQ1186" t="str">
            <v/>
          </cell>
          <cell r="AT1186" t="str">
            <v/>
          </cell>
          <cell r="AV1186" t="str">
            <v/>
          </cell>
          <cell r="AW1186" t="str">
            <v/>
          </cell>
          <cell r="AX1186" t="str">
            <v/>
          </cell>
          <cell r="AZ1186" t="str">
            <v/>
          </cell>
          <cell r="BA1186" t="str">
            <v/>
          </cell>
        </row>
        <row r="1187">
          <cell r="C1187" t="str">
            <v/>
          </cell>
          <cell r="D1187" t="str">
            <v/>
          </cell>
          <cell r="E1187" t="str">
            <v/>
          </cell>
          <cell r="F1187" t="str">
            <v/>
          </cell>
          <cell r="G1187" t="str">
            <v/>
          </cell>
          <cell r="H1187" t="str">
            <v/>
          </cell>
          <cell r="I1187" t="str">
            <v/>
          </cell>
          <cell r="J1187" t="str">
            <v/>
          </cell>
          <cell r="L1187" t="str">
            <v/>
          </cell>
          <cell r="M1187" t="str">
            <v/>
          </cell>
          <cell r="N1187" t="str">
            <v/>
          </cell>
          <cell r="P1187" t="str">
            <v/>
          </cell>
          <cell r="Q1187" t="str">
            <v/>
          </cell>
          <cell r="R1187" t="str">
            <v/>
          </cell>
          <cell r="S1187" t="str">
            <v/>
          </cell>
          <cell r="U1187" t="str">
            <v/>
          </cell>
          <cell r="V1187" t="str">
            <v/>
          </cell>
          <cell r="W1187" t="str">
            <v/>
          </cell>
          <cell r="X1187" t="str">
            <v/>
          </cell>
          <cell r="AD1187" t="str">
            <v/>
          </cell>
          <cell r="AE1187" t="str">
            <v/>
          </cell>
          <cell r="AG1187" t="str">
            <v/>
          </cell>
          <cell r="AH1187" t="str">
            <v/>
          </cell>
          <cell r="AI1187" t="str">
            <v/>
          </cell>
          <cell r="AJ1187" t="str">
            <v/>
          </cell>
          <cell r="AL1187" t="str">
            <v/>
          </cell>
          <cell r="AM1187" t="str">
            <v/>
          </cell>
          <cell r="AP1187" t="str">
            <v/>
          </cell>
          <cell r="AQ1187" t="str">
            <v/>
          </cell>
          <cell r="AT1187" t="str">
            <v/>
          </cell>
          <cell r="AV1187" t="str">
            <v/>
          </cell>
          <cell r="AW1187" t="str">
            <v/>
          </cell>
          <cell r="AX1187" t="str">
            <v/>
          </cell>
          <cell r="AZ1187" t="str">
            <v/>
          </cell>
          <cell r="BA1187" t="str">
            <v/>
          </cell>
        </row>
        <row r="1188">
          <cell r="C1188" t="str">
            <v/>
          </cell>
          <cell r="D1188" t="str">
            <v/>
          </cell>
          <cell r="E1188" t="str">
            <v/>
          </cell>
          <cell r="F1188" t="str">
            <v/>
          </cell>
          <cell r="G1188" t="str">
            <v/>
          </cell>
          <cell r="H1188" t="str">
            <v/>
          </cell>
          <cell r="I1188" t="str">
            <v/>
          </cell>
          <cell r="J1188" t="str">
            <v/>
          </cell>
          <cell r="L1188" t="str">
            <v/>
          </cell>
          <cell r="M1188" t="str">
            <v/>
          </cell>
          <cell r="N1188" t="str">
            <v/>
          </cell>
          <cell r="P1188" t="str">
            <v/>
          </cell>
          <cell r="Q1188" t="str">
            <v/>
          </cell>
          <cell r="R1188" t="str">
            <v/>
          </cell>
          <cell r="S1188" t="str">
            <v/>
          </cell>
          <cell r="U1188" t="str">
            <v/>
          </cell>
          <cell r="V1188" t="str">
            <v/>
          </cell>
          <cell r="W1188" t="str">
            <v/>
          </cell>
          <cell r="X1188" t="str">
            <v/>
          </cell>
          <cell r="AD1188" t="str">
            <v/>
          </cell>
          <cell r="AE1188" t="str">
            <v/>
          </cell>
          <cell r="AG1188" t="str">
            <v/>
          </cell>
          <cell r="AH1188" t="str">
            <v/>
          </cell>
          <cell r="AI1188" t="str">
            <v/>
          </cell>
          <cell r="AJ1188" t="str">
            <v/>
          </cell>
          <cell r="AL1188" t="str">
            <v/>
          </cell>
          <cell r="AM1188" t="str">
            <v/>
          </cell>
          <cell r="AP1188" t="str">
            <v/>
          </cell>
          <cell r="AQ1188" t="str">
            <v/>
          </cell>
          <cell r="AT1188" t="str">
            <v/>
          </cell>
          <cell r="AV1188" t="str">
            <v/>
          </cell>
          <cell r="AW1188" t="str">
            <v/>
          </cell>
          <cell r="AX1188" t="str">
            <v/>
          </cell>
          <cell r="AZ1188" t="str">
            <v/>
          </cell>
          <cell r="BA1188" t="str">
            <v/>
          </cell>
        </row>
        <row r="1189">
          <cell r="C1189" t="str">
            <v/>
          </cell>
          <cell r="D1189" t="str">
            <v/>
          </cell>
          <cell r="E1189" t="str">
            <v/>
          </cell>
          <cell r="F1189" t="str">
            <v/>
          </cell>
          <cell r="G1189" t="str">
            <v/>
          </cell>
          <cell r="H1189" t="str">
            <v/>
          </cell>
          <cell r="I1189" t="str">
            <v/>
          </cell>
          <cell r="J1189" t="str">
            <v/>
          </cell>
          <cell r="L1189" t="str">
            <v/>
          </cell>
          <cell r="M1189" t="str">
            <v/>
          </cell>
          <cell r="N1189" t="str">
            <v/>
          </cell>
          <cell r="P1189" t="str">
            <v/>
          </cell>
          <cell r="Q1189" t="str">
            <v/>
          </cell>
          <cell r="R1189" t="str">
            <v/>
          </cell>
          <cell r="S1189" t="str">
            <v/>
          </cell>
          <cell r="U1189" t="str">
            <v/>
          </cell>
          <cell r="V1189" t="str">
            <v/>
          </cell>
          <cell r="W1189" t="str">
            <v/>
          </cell>
          <cell r="X1189" t="str">
            <v/>
          </cell>
          <cell r="AD1189" t="str">
            <v/>
          </cell>
          <cell r="AE1189" t="str">
            <v/>
          </cell>
          <cell r="AG1189" t="str">
            <v/>
          </cell>
          <cell r="AH1189" t="str">
            <v/>
          </cell>
          <cell r="AI1189" t="str">
            <v/>
          </cell>
          <cell r="AJ1189" t="str">
            <v/>
          </cell>
          <cell r="AL1189" t="str">
            <v/>
          </cell>
          <cell r="AM1189" t="str">
            <v/>
          </cell>
          <cell r="AP1189" t="str">
            <v/>
          </cell>
          <cell r="AQ1189" t="str">
            <v/>
          </cell>
          <cell r="AT1189" t="str">
            <v/>
          </cell>
          <cell r="AV1189" t="str">
            <v/>
          </cell>
          <cell r="AW1189" t="str">
            <v/>
          </cell>
          <cell r="AX1189" t="str">
            <v/>
          </cell>
          <cell r="AZ1189" t="str">
            <v/>
          </cell>
          <cell r="BA1189" t="str">
            <v/>
          </cell>
        </row>
        <row r="1190">
          <cell r="C1190" t="str">
            <v/>
          </cell>
          <cell r="D1190" t="str">
            <v/>
          </cell>
          <cell r="E1190" t="str">
            <v/>
          </cell>
          <cell r="F1190" t="str">
            <v/>
          </cell>
          <cell r="G1190" t="str">
            <v/>
          </cell>
          <cell r="H1190" t="str">
            <v/>
          </cell>
          <cell r="I1190" t="str">
            <v/>
          </cell>
          <cell r="J1190" t="str">
            <v/>
          </cell>
          <cell r="L1190" t="str">
            <v/>
          </cell>
          <cell r="M1190" t="str">
            <v/>
          </cell>
          <cell r="N1190" t="str">
            <v/>
          </cell>
          <cell r="P1190" t="str">
            <v/>
          </cell>
          <cell r="Q1190" t="str">
            <v/>
          </cell>
          <cell r="R1190" t="str">
            <v/>
          </cell>
          <cell r="S1190" t="str">
            <v/>
          </cell>
          <cell r="U1190" t="str">
            <v/>
          </cell>
          <cell r="V1190" t="str">
            <v/>
          </cell>
          <cell r="W1190" t="str">
            <v/>
          </cell>
          <cell r="X1190" t="str">
            <v/>
          </cell>
          <cell r="AD1190" t="str">
            <v/>
          </cell>
          <cell r="AE1190" t="str">
            <v/>
          </cell>
          <cell r="AG1190" t="str">
            <v/>
          </cell>
          <cell r="AH1190" t="str">
            <v/>
          </cell>
          <cell r="AI1190" t="str">
            <v/>
          </cell>
          <cell r="AJ1190" t="str">
            <v/>
          </cell>
          <cell r="AL1190" t="str">
            <v/>
          </cell>
          <cell r="AM1190" t="str">
            <v/>
          </cell>
          <cell r="AP1190" t="str">
            <v/>
          </cell>
          <cell r="AQ1190" t="str">
            <v/>
          </cell>
          <cell r="AT1190" t="str">
            <v/>
          </cell>
          <cell r="AV1190" t="str">
            <v/>
          </cell>
          <cell r="AW1190" t="str">
            <v/>
          </cell>
          <cell r="AX1190" t="str">
            <v/>
          </cell>
          <cell r="AZ1190" t="str">
            <v/>
          </cell>
          <cell r="BA1190" t="str">
            <v/>
          </cell>
        </row>
        <row r="1191">
          <cell r="C1191" t="str">
            <v/>
          </cell>
          <cell r="D1191" t="str">
            <v/>
          </cell>
          <cell r="E1191" t="str">
            <v/>
          </cell>
          <cell r="F1191" t="str">
            <v/>
          </cell>
          <cell r="G1191" t="str">
            <v/>
          </cell>
          <cell r="H1191" t="str">
            <v/>
          </cell>
          <cell r="I1191" t="str">
            <v/>
          </cell>
          <cell r="J1191" t="str">
            <v/>
          </cell>
          <cell r="L1191" t="str">
            <v/>
          </cell>
          <cell r="M1191" t="str">
            <v/>
          </cell>
          <cell r="N1191" t="str">
            <v/>
          </cell>
          <cell r="P1191" t="str">
            <v/>
          </cell>
          <cell r="Q1191" t="str">
            <v/>
          </cell>
          <cell r="R1191" t="str">
            <v/>
          </cell>
          <cell r="S1191" t="str">
            <v/>
          </cell>
          <cell r="U1191" t="str">
            <v/>
          </cell>
          <cell r="V1191" t="str">
            <v/>
          </cell>
          <cell r="W1191" t="str">
            <v/>
          </cell>
          <cell r="X1191" t="str">
            <v/>
          </cell>
          <cell r="AD1191" t="str">
            <v/>
          </cell>
          <cell r="AE1191" t="str">
            <v/>
          </cell>
          <cell r="AG1191" t="str">
            <v/>
          </cell>
          <cell r="AH1191" t="str">
            <v/>
          </cell>
          <cell r="AI1191" t="str">
            <v/>
          </cell>
          <cell r="AJ1191" t="str">
            <v/>
          </cell>
          <cell r="AL1191" t="str">
            <v/>
          </cell>
          <cell r="AM1191" t="str">
            <v/>
          </cell>
          <cell r="AP1191" t="str">
            <v/>
          </cell>
          <cell r="AQ1191" t="str">
            <v/>
          </cell>
          <cell r="AT1191" t="str">
            <v/>
          </cell>
          <cell r="AV1191" t="str">
            <v/>
          </cell>
          <cell r="AW1191" t="str">
            <v/>
          </cell>
          <cell r="AX1191" t="str">
            <v/>
          </cell>
          <cell r="AZ1191" t="str">
            <v/>
          </cell>
          <cell r="BA1191" t="str">
            <v/>
          </cell>
        </row>
        <row r="1192">
          <cell r="C1192" t="str">
            <v/>
          </cell>
          <cell r="D1192" t="str">
            <v/>
          </cell>
          <cell r="E1192" t="str">
            <v/>
          </cell>
          <cell r="F1192" t="str">
            <v/>
          </cell>
          <cell r="G1192" t="str">
            <v/>
          </cell>
          <cell r="H1192" t="str">
            <v/>
          </cell>
          <cell r="I1192" t="str">
            <v/>
          </cell>
          <cell r="J1192" t="str">
            <v/>
          </cell>
          <cell r="L1192" t="str">
            <v/>
          </cell>
          <cell r="M1192" t="str">
            <v/>
          </cell>
          <cell r="N1192" t="str">
            <v/>
          </cell>
          <cell r="P1192" t="str">
            <v/>
          </cell>
          <cell r="Q1192" t="str">
            <v/>
          </cell>
          <cell r="R1192" t="str">
            <v/>
          </cell>
          <cell r="S1192" t="str">
            <v/>
          </cell>
          <cell r="U1192" t="str">
            <v/>
          </cell>
          <cell r="V1192" t="str">
            <v/>
          </cell>
          <cell r="W1192" t="str">
            <v/>
          </cell>
          <cell r="X1192" t="str">
            <v/>
          </cell>
          <cell r="AD1192" t="str">
            <v/>
          </cell>
          <cell r="AE1192" t="str">
            <v/>
          </cell>
          <cell r="AG1192" t="str">
            <v/>
          </cell>
          <cell r="AH1192" t="str">
            <v/>
          </cell>
          <cell r="AI1192" t="str">
            <v/>
          </cell>
          <cell r="AJ1192" t="str">
            <v/>
          </cell>
          <cell r="AL1192" t="str">
            <v/>
          </cell>
          <cell r="AM1192" t="str">
            <v/>
          </cell>
          <cell r="AP1192" t="str">
            <v/>
          </cell>
          <cell r="AQ1192" t="str">
            <v/>
          </cell>
          <cell r="AT1192" t="str">
            <v/>
          </cell>
          <cell r="AV1192" t="str">
            <v/>
          </cell>
          <cell r="AW1192" t="str">
            <v/>
          </cell>
          <cell r="AX1192" t="str">
            <v/>
          </cell>
          <cell r="AZ1192" t="str">
            <v/>
          </cell>
          <cell r="BA1192" t="str">
            <v/>
          </cell>
        </row>
        <row r="1193">
          <cell r="C1193" t="str">
            <v/>
          </cell>
          <cell r="D1193" t="str">
            <v/>
          </cell>
          <cell r="E1193" t="str">
            <v/>
          </cell>
          <cell r="F1193" t="str">
            <v/>
          </cell>
          <cell r="G1193" t="str">
            <v/>
          </cell>
          <cell r="H1193" t="str">
            <v/>
          </cell>
          <cell r="I1193" t="str">
            <v/>
          </cell>
          <cell r="J1193" t="str">
            <v/>
          </cell>
          <cell r="L1193" t="str">
            <v/>
          </cell>
          <cell r="M1193" t="str">
            <v/>
          </cell>
          <cell r="N1193" t="str">
            <v/>
          </cell>
          <cell r="P1193" t="str">
            <v/>
          </cell>
          <cell r="Q1193" t="str">
            <v/>
          </cell>
          <cell r="R1193" t="str">
            <v/>
          </cell>
          <cell r="S1193" t="str">
            <v/>
          </cell>
          <cell r="U1193" t="str">
            <v/>
          </cell>
          <cell r="V1193" t="str">
            <v/>
          </cell>
          <cell r="W1193" t="str">
            <v/>
          </cell>
          <cell r="X1193" t="str">
            <v/>
          </cell>
          <cell r="AD1193" t="str">
            <v/>
          </cell>
          <cell r="AE1193" t="str">
            <v/>
          </cell>
          <cell r="AG1193" t="str">
            <v/>
          </cell>
          <cell r="AH1193" t="str">
            <v/>
          </cell>
          <cell r="AI1193" t="str">
            <v/>
          </cell>
          <cell r="AJ1193" t="str">
            <v/>
          </cell>
          <cell r="AL1193" t="str">
            <v/>
          </cell>
          <cell r="AM1193" t="str">
            <v/>
          </cell>
          <cell r="AP1193" t="str">
            <v/>
          </cell>
          <cell r="AQ1193" t="str">
            <v/>
          </cell>
          <cell r="AT1193" t="str">
            <v/>
          </cell>
          <cell r="AV1193" t="str">
            <v/>
          </cell>
          <cell r="AW1193" t="str">
            <v/>
          </cell>
          <cell r="AX1193" t="str">
            <v/>
          </cell>
          <cell r="AZ1193" t="str">
            <v/>
          </cell>
          <cell r="BA1193" t="str">
            <v/>
          </cell>
        </row>
        <row r="1194">
          <cell r="C1194" t="str">
            <v/>
          </cell>
          <cell r="D1194" t="str">
            <v/>
          </cell>
          <cell r="E1194" t="str">
            <v/>
          </cell>
          <cell r="F1194" t="str">
            <v/>
          </cell>
          <cell r="G1194" t="str">
            <v/>
          </cell>
          <cell r="H1194" t="str">
            <v/>
          </cell>
          <cell r="I1194" t="str">
            <v/>
          </cell>
          <cell r="J1194" t="str">
            <v/>
          </cell>
          <cell r="L1194" t="str">
            <v/>
          </cell>
          <cell r="M1194" t="str">
            <v/>
          </cell>
          <cell r="N1194" t="str">
            <v/>
          </cell>
          <cell r="P1194" t="str">
            <v/>
          </cell>
          <cell r="Q1194" t="str">
            <v/>
          </cell>
          <cell r="R1194" t="str">
            <v/>
          </cell>
          <cell r="S1194" t="str">
            <v/>
          </cell>
          <cell r="U1194" t="str">
            <v/>
          </cell>
          <cell r="V1194" t="str">
            <v/>
          </cell>
          <cell r="W1194" t="str">
            <v/>
          </cell>
          <cell r="X1194" t="str">
            <v/>
          </cell>
          <cell r="AD1194" t="str">
            <v/>
          </cell>
          <cell r="AE1194" t="str">
            <v/>
          </cell>
          <cell r="AG1194" t="str">
            <v/>
          </cell>
          <cell r="AH1194" t="str">
            <v/>
          </cell>
          <cell r="AI1194" t="str">
            <v/>
          </cell>
          <cell r="AJ1194" t="str">
            <v/>
          </cell>
          <cell r="AL1194" t="str">
            <v/>
          </cell>
          <cell r="AM1194" t="str">
            <v/>
          </cell>
          <cell r="AP1194" t="str">
            <v/>
          </cell>
          <cell r="AQ1194" t="str">
            <v/>
          </cell>
          <cell r="AT1194" t="str">
            <v/>
          </cell>
          <cell r="AV1194" t="str">
            <v/>
          </cell>
          <cell r="AW1194" t="str">
            <v/>
          </cell>
          <cell r="AX1194" t="str">
            <v/>
          </cell>
          <cell r="AZ1194" t="str">
            <v/>
          </cell>
          <cell r="BA1194" t="str">
            <v/>
          </cell>
        </row>
        <row r="1195">
          <cell r="C1195" t="str">
            <v/>
          </cell>
          <cell r="D1195" t="str">
            <v/>
          </cell>
          <cell r="E1195" t="str">
            <v/>
          </cell>
          <cell r="F1195" t="str">
            <v/>
          </cell>
          <cell r="G1195" t="str">
            <v/>
          </cell>
          <cell r="H1195" t="str">
            <v/>
          </cell>
          <cell r="I1195" t="str">
            <v/>
          </cell>
          <cell r="J1195" t="str">
            <v/>
          </cell>
          <cell r="L1195" t="str">
            <v/>
          </cell>
          <cell r="M1195" t="str">
            <v/>
          </cell>
          <cell r="N1195" t="str">
            <v/>
          </cell>
          <cell r="P1195" t="str">
            <v/>
          </cell>
          <cell r="Q1195" t="str">
            <v/>
          </cell>
          <cell r="R1195" t="str">
            <v/>
          </cell>
          <cell r="S1195" t="str">
            <v/>
          </cell>
          <cell r="U1195" t="str">
            <v/>
          </cell>
          <cell r="V1195" t="str">
            <v/>
          </cell>
          <cell r="W1195" t="str">
            <v/>
          </cell>
          <cell r="X1195" t="str">
            <v/>
          </cell>
          <cell r="AD1195" t="str">
            <v/>
          </cell>
          <cell r="AE1195" t="str">
            <v/>
          </cell>
          <cell r="AG1195" t="str">
            <v/>
          </cell>
          <cell r="AH1195" t="str">
            <v/>
          </cell>
          <cell r="AI1195" t="str">
            <v/>
          </cell>
          <cell r="AJ1195" t="str">
            <v/>
          </cell>
          <cell r="AL1195" t="str">
            <v/>
          </cell>
          <cell r="AM1195" t="str">
            <v/>
          </cell>
          <cell r="AP1195" t="str">
            <v/>
          </cell>
          <cell r="AQ1195" t="str">
            <v/>
          </cell>
          <cell r="AT1195" t="str">
            <v/>
          </cell>
          <cell r="AV1195" t="str">
            <v/>
          </cell>
          <cell r="AW1195" t="str">
            <v/>
          </cell>
          <cell r="AX1195" t="str">
            <v/>
          </cell>
          <cell r="AZ1195" t="str">
            <v/>
          </cell>
          <cell r="BA1195" t="str">
            <v/>
          </cell>
        </row>
        <row r="1196">
          <cell r="C1196" t="str">
            <v/>
          </cell>
          <cell r="D1196" t="str">
            <v/>
          </cell>
          <cell r="E1196" t="str">
            <v/>
          </cell>
          <cell r="F1196" t="str">
            <v/>
          </cell>
          <cell r="G1196" t="str">
            <v/>
          </cell>
          <cell r="H1196" t="str">
            <v/>
          </cell>
          <cell r="I1196" t="str">
            <v/>
          </cell>
          <cell r="J1196" t="str">
            <v/>
          </cell>
          <cell r="L1196" t="str">
            <v/>
          </cell>
          <cell r="M1196" t="str">
            <v/>
          </cell>
          <cell r="N1196" t="str">
            <v/>
          </cell>
          <cell r="P1196" t="str">
            <v/>
          </cell>
          <cell r="Q1196" t="str">
            <v/>
          </cell>
          <cell r="R1196" t="str">
            <v/>
          </cell>
          <cell r="S1196" t="str">
            <v/>
          </cell>
          <cell r="U1196" t="str">
            <v/>
          </cell>
          <cell r="V1196" t="str">
            <v/>
          </cell>
          <cell r="W1196" t="str">
            <v/>
          </cell>
          <cell r="X1196" t="str">
            <v/>
          </cell>
          <cell r="AD1196" t="str">
            <v/>
          </cell>
          <cell r="AE1196" t="str">
            <v/>
          </cell>
          <cell r="AG1196" t="str">
            <v/>
          </cell>
          <cell r="AH1196" t="str">
            <v/>
          </cell>
          <cell r="AI1196" t="str">
            <v/>
          </cell>
          <cell r="AJ1196" t="str">
            <v/>
          </cell>
          <cell r="AL1196" t="str">
            <v/>
          </cell>
          <cell r="AM1196" t="str">
            <v/>
          </cell>
          <cell r="AP1196" t="str">
            <v/>
          </cell>
          <cell r="AQ1196" t="str">
            <v/>
          </cell>
          <cell r="AT1196" t="str">
            <v/>
          </cell>
          <cell r="AV1196" t="str">
            <v/>
          </cell>
          <cell r="AW1196" t="str">
            <v/>
          </cell>
          <cell r="AX1196" t="str">
            <v/>
          </cell>
          <cell r="AZ1196" t="str">
            <v/>
          </cell>
          <cell r="BA1196" t="str">
            <v/>
          </cell>
        </row>
        <row r="1197">
          <cell r="C1197" t="str">
            <v/>
          </cell>
          <cell r="D1197" t="str">
            <v/>
          </cell>
          <cell r="E1197" t="str">
            <v/>
          </cell>
          <cell r="F1197" t="str">
            <v/>
          </cell>
          <cell r="G1197" t="str">
            <v/>
          </cell>
          <cell r="H1197" t="str">
            <v/>
          </cell>
          <cell r="I1197" t="str">
            <v/>
          </cell>
          <cell r="J1197" t="str">
            <v/>
          </cell>
          <cell r="L1197" t="str">
            <v/>
          </cell>
          <cell r="M1197" t="str">
            <v/>
          </cell>
          <cell r="N1197" t="str">
            <v/>
          </cell>
          <cell r="P1197" t="str">
            <v/>
          </cell>
          <cell r="Q1197" t="str">
            <v/>
          </cell>
          <cell r="R1197" t="str">
            <v/>
          </cell>
          <cell r="S1197" t="str">
            <v/>
          </cell>
          <cell r="U1197" t="str">
            <v/>
          </cell>
          <cell r="V1197" t="str">
            <v/>
          </cell>
          <cell r="W1197" t="str">
            <v/>
          </cell>
          <cell r="X1197" t="str">
            <v/>
          </cell>
          <cell r="AD1197" t="str">
            <v/>
          </cell>
          <cell r="AE1197" t="str">
            <v/>
          </cell>
          <cell r="AG1197" t="str">
            <v/>
          </cell>
          <cell r="AH1197" t="str">
            <v/>
          </cell>
          <cell r="AI1197" t="str">
            <v/>
          </cell>
          <cell r="AJ1197" t="str">
            <v/>
          </cell>
          <cell r="AL1197" t="str">
            <v/>
          </cell>
          <cell r="AM1197" t="str">
            <v/>
          </cell>
          <cell r="AP1197" t="str">
            <v/>
          </cell>
          <cell r="AQ1197" t="str">
            <v/>
          </cell>
          <cell r="AT1197" t="str">
            <v/>
          </cell>
          <cell r="AV1197" t="str">
            <v/>
          </cell>
          <cell r="AW1197" t="str">
            <v/>
          </cell>
          <cell r="AX1197" t="str">
            <v/>
          </cell>
          <cell r="AZ1197" t="str">
            <v/>
          </cell>
          <cell r="BA1197" t="str">
            <v/>
          </cell>
        </row>
        <row r="1198">
          <cell r="C1198" t="str">
            <v/>
          </cell>
          <cell r="D1198" t="str">
            <v/>
          </cell>
          <cell r="E1198" t="str">
            <v/>
          </cell>
          <cell r="F1198" t="str">
            <v/>
          </cell>
          <cell r="G1198" t="str">
            <v/>
          </cell>
          <cell r="H1198" t="str">
            <v/>
          </cell>
          <cell r="I1198" t="str">
            <v/>
          </cell>
          <cell r="J1198" t="str">
            <v/>
          </cell>
          <cell r="L1198" t="str">
            <v/>
          </cell>
          <cell r="M1198" t="str">
            <v/>
          </cell>
          <cell r="N1198" t="str">
            <v/>
          </cell>
          <cell r="P1198" t="str">
            <v/>
          </cell>
          <cell r="Q1198" t="str">
            <v/>
          </cell>
          <cell r="R1198" t="str">
            <v/>
          </cell>
          <cell r="S1198" t="str">
            <v/>
          </cell>
          <cell r="U1198" t="str">
            <v/>
          </cell>
          <cell r="V1198" t="str">
            <v/>
          </cell>
          <cell r="W1198" t="str">
            <v/>
          </cell>
          <cell r="X1198" t="str">
            <v/>
          </cell>
          <cell r="AD1198" t="str">
            <v/>
          </cell>
          <cell r="AE1198" t="str">
            <v/>
          </cell>
          <cell r="AG1198" t="str">
            <v/>
          </cell>
          <cell r="AH1198" t="str">
            <v/>
          </cell>
          <cell r="AI1198" t="str">
            <v/>
          </cell>
          <cell r="AJ1198" t="str">
            <v/>
          </cell>
          <cell r="AL1198" t="str">
            <v/>
          </cell>
          <cell r="AM1198" t="str">
            <v/>
          </cell>
          <cell r="AP1198" t="str">
            <v/>
          </cell>
          <cell r="AQ1198" t="str">
            <v/>
          </cell>
          <cell r="AT1198" t="str">
            <v/>
          </cell>
          <cell r="AV1198" t="str">
            <v/>
          </cell>
          <cell r="AW1198" t="str">
            <v/>
          </cell>
          <cell r="AX1198" t="str">
            <v/>
          </cell>
          <cell r="AZ1198" t="str">
            <v/>
          </cell>
          <cell r="BA1198" t="str">
            <v/>
          </cell>
        </row>
        <row r="1199">
          <cell r="C1199" t="str">
            <v/>
          </cell>
          <cell r="D1199" t="str">
            <v/>
          </cell>
          <cell r="E1199" t="str">
            <v/>
          </cell>
          <cell r="F1199" t="str">
            <v/>
          </cell>
          <cell r="G1199" t="str">
            <v/>
          </cell>
          <cell r="H1199" t="str">
            <v/>
          </cell>
          <cell r="I1199" t="str">
            <v/>
          </cell>
          <cell r="J1199" t="str">
            <v/>
          </cell>
          <cell r="L1199" t="str">
            <v/>
          </cell>
          <cell r="M1199" t="str">
            <v/>
          </cell>
          <cell r="N1199" t="str">
            <v/>
          </cell>
          <cell r="P1199" t="str">
            <v/>
          </cell>
          <cell r="Q1199" t="str">
            <v/>
          </cell>
          <cell r="R1199" t="str">
            <v/>
          </cell>
          <cell r="S1199" t="str">
            <v/>
          </cell>
          <cell r="U1199" t="str">
            <v/>
          </cell>
          <cell r="V1199" t="str">
            <v/>
          </cell>
          <cell r="W1199" t="str">
            <v/>
          </cell>
          <cell r="X1199" t="str">
            <v/>
          </cell>
          <cell r="AD1199" t="str">
            <v/>
          </cell>
          <cell r="AE1199" t="str">
            <v/>
          </cell>
          <cell r="AG1199" t="str">
            <v/>
          </cell>
          <cell r="AH1199" t="str">
            <v/>
          </cell>
          <cell r="AI1199" t="str">
            <v/>
          </cell>
          <cell r="AJ1199" t="str">
            <v/>
          </cell>
          <cell r="AL1199" t="str">
            <v/>
          </cell>
          <cell r="AM1199" t="str">
            <v/>
          </cell>
          <cell r="AP1199" t="str">
            <v/>
          </cell>
          <cell r="AQ1199" t="str">
            <v/>
          </cell>
          <cell r="AT1199" t="str">
            <v/>
          </cell>
          <cell r="AV1199" t="str">
            <v/>
          </cell>
          <cell r="AW1199" t="str">
            <v/>
          </cell>
          <cell r="AX1199" t="str">
            <v/>
          </cell>
          <cell r="AZ1199" t="str">
            <v/>
          </cell>
          <cell r="BA1199" t="str">
            <v/>
          </cell>
        </row>
        <row r="1200">
          <cell r="C1200" t="str">
            <v/>
          </cell>
          <cell r="D1200" t="str">
            <v/>
          </cell>
          <cell r="E1200" t="str">
            <v/>
          </cell>
          <cell r="F1200" t="str">
            <v/>
          </cell>
          <cell r="G1200" t="str">
            <v/>
          </cell>
          <cell r="H1200" t="str">
            <v/>
          </cell>
          <cell r="I1200" t="str">
            <v/>
          </cell>
          <cell r="J1200" t="str">
            <v/>
          </cell>
          <cell r="L1200" t="str">
            <v/>
          </cell>
          <cell r="M1200" t="str">
            <v/>
          </cell>
          <cell r="N1200" t="str">
            <v/>
          </cell>
          <cell r="P1200" t="str">
            <v/>
          </cell>
          <cell r="Q1200" t="str">
            <v/>
          </cell>
          <cell r="R1200" t="str">
            <v/>
          </cell>
          <cell r="S1200" t="str">
            <v/>
          </cell>
          <cell r="U1200" t="str">
            <v/>
          </cell>
          <cell r="V1200" t="str">
            <v/>
          </cell>
          <cell r="W1200" t="str">
            <v/>
          </cell>
          <cell r="X1200" t="str">
            <v/>
          </cell>
          <cell r="AD1200" t="str">
            <v/>
          </cell>
          <cell r="AE1200" t="str">
            <v/>
          </cell>
          <cell r="AG1200" t="str">
            <v/>
          </cell>
          <cell r="AH1200" t="str">
            <v/>
          </cell>
          <cell r="AI1200" t="str">
            <v/>
          </cell>
          <cell r="AJ1200" t="str">
            <v/>
          </cell>
          <cell r="AL1200" t="str">
            <v/>
          </cell>
          <cell r="AM1200" t="str">
            <v/>
          </cell>
          <cell r="AP1200" t="str">
            <v/>
          </cell>
          <cell r="AQ1200" t="str">
            <v/>
          </cell>
          <cell r="AT1200" t="str">
            <v/>
          </cell>
          <cell r="AV1200" t="str">
            <v/>
          </cell>
          <cell r="AW1200" t="str">
            <v/>
          </cell>
          <cell r="AX1200" t="str">
            <v/>
          </cell>
          <cell r="AZ1200" t="str">
            <v/>
          </cell>
          <cell r="BA1200" t="str">
            <v/>
          </cell>
        </row>
        <row r="1201">
          <cell r="C1201" t="str">
            <v/>
          </cell>
          <cell r="D1201" t="str">
            <v/>
          </cell>
          <cell r="E1201" t="str">
            <v/>
          </cell>
          <cell r="F1201" t="str">
            <v/>
          </cell>
          <cell r="G1201" t="str">
            <v/>
          </cell>
          <cell r="H1201" t="str">
            <v/>
          </cell>
          <cell r="I1201" t="str">
            <v/>
          </cell>
          <cell r="J1201" t="str">
            <v/>
          </cell>
          <cell r="L1201" t="str">
            <v/>
          </cell>
          <cell r="M1201" t="str">
            <v/>
          </cell>
          <cell r="N1201" t="str">
            <v/>
          </cell>
          <cell r="P1201" t="str">
            <v/>
          </cell>
          <cell r="Q1201" t="str">
            <v/>
          </cell>
          <cell r="R1201" t="str">
            <v/>
          </cell>
          <cell r="S1201" t="str">
            <v/>
          </cell>
          <cell r="U1201" t="str">
            <v/>
          </cell>
          <cell r="V1201" t="str">
            <v/>
          </cell>
          <cell r="W1201" t="str">
            <v/>
          </cell>
          <cell r="X1201" t="str">
            <v/>
          </cell>
          <cell r="AD1201" t="str">
            <v/>
          </cell>
          <cell r="AE1201" t="str">
            <v/>
          </cell>
          <cell r="AG1201" t="str">
            <v/>
          </cell>
          <cell r="AH1201" t="str">
            <v/>
          </cell>
          <cell r="AI1201" t="str">
            <v/>
          </cell>
          <cell r="AJ1201" t="str">
            <v/>
          </cell>
          <cell r="AL1201" t="str">
            <v/>
          </cell>
          <cell r="AM1201" t="str">
            <v/>
          </cell>
          <cell r="AP1201" t="str">
            <v/>
          </cell>
          <cell r="AQ1201" t="str">
            <v/>
          </cell>
          <cell r="AT1201" t="str">
            <v/>
          </cell>
          <cell r="AV1201" t="str">
            <v/>
          </cell>
          <cell r="AW1201" t="str">
            <v/>
          </cell>
          <cell r="AX1201" t="str">
            <v/>
          </cell>
          <cell r="AZ1201" t="str">
            <v/>
          </cell>
          <cell r="BA1201" t="str">
            <v/>
          </cell>
        </row>
        <row r="1202">
          <cell r="C1202" t="str">
            <v/>
          </cell>
          <cell r="D1202" t="str">
            <v/>
          </cell>
          <cell r="E1202" t="str">
            <v/>
          </cell>
          <cell r="F1202" t="str">
            <v/>
          </cell>
          <cell r="G1202" t="str">
            <v/>
          </cell>
          <cell r="H1202" t="str">
            <v/>
          </cell>
          <cell r="I1202" t="str">
            <v/>
          </cell>
          <cell r="J1202" t="str">
            <v/>
          </cell>
          <cell r="L1202" t="str">
            <v/>
          </cell>
          <cell r="M1202" t="str">
            <v/>
          </cell>
          <cell r="N1202" t="str">
            <v/>
          </cell>
          <cell r="P1202" t="str">
            <v/>
          </cell>
          <cell r="Q1202" t="str">
            <v/>
          </cell>
          <cell r="R1202" t="str">
            <v/>
          </cell>
          <cell r="S1202" t="str">
            <v/>
          </cell>
          <cell r="U1202" t="str">
            <v/>
          </cell>
          <cell r="V1202" t="str">
            <v/>
          </cell>
          <cell r="W1202" t="str">
            <v/>
          </cell>
          <cell r="X1202" t="str">
            <v/>
          </cell>
          <cell r="AD1202" t="str">
            <v/>
          </cell>
          <cell r="AE1202" t="str">
            <v/>
          </cell>
          <cell r="AG1202" t="str">
            <v/>
          </cell>
          <cell r="AH1202" t="str">
            <v/>
          </cell>
          <cell r="AI1202" t="str">
            <v/>
          </cell>
          <cell r="AJ1202" t="str">
            <v/>
          </cell>
          <cell r="AL1202" t="str">
            <v/>
          </cell>
          <cell r="AM1202" t="str">
            <v/>
          </cell>
          <cell r="AP1202" t="str">
            <v/>
          </cell>
          <cell r="AQ1202" t="str">
            <v/>
          </cell>
          <cell r="AT1202" t="str">
            <v/>
          </cell>
          <cell r="AV1202" t="str">
            <v/>
          </cell>
          <cell r="AW1202" t="str">
            <v/>
          </cell>
          <cell r="AX1202" t="str">
            <v/>
          </cell>
          <cell r="AZ1202" t="str">
            <v/>
          </cell>
          <cell r="BA1202" t="str">
            <v/>
          </cell>
        </row>
        <row r="1203">
          <cell r="C1203" t="str">
            <v/>
          </cell>
          <cell r="D1203" t="str">
            <v/>
          </cell>
          <cell r="E1203" t="str">
            <v/>
          </cell>
          <cell r="F1203" t="str">
            <v/>
          </cell>
          <cell r="G1203" t="str">
            <v/>
          </cell>
          <cell r="H1203" t="str">
            <v/>
          </cell>
          <cell r="I1203" t="str">
            <v/>
          </cell>
          <cell r="J1203" t="str">
            <v/>
          </cell>
          <cell r="L1203" t="str">
            <v/>
          </cell>
          <cell r="M1203" t="str">
            <v/>
          </cell>
          <cell r="N1203" t="str">
            <v/>
          </cell>
          <cell r="P1203" t="str">
            <v/>
          </cell>
          <cell r="Q1203" t="str">
            <v/>
          </cell>
          <cell r="R1203" t="str">
            <v/>
          </cell>
          <cell r="S1203" t="str">
            <v/>
          </cell>
          <cell r="U1203" t="str">
            <v/>
          </cell>
          <cell r="V1203" t="str">
            <v/>
          </cell>
          <cell r="W1203" t="str">
            <v/>
          </cell>
          <cell r="X1203" t="str">
            <v/>
          </cell>
          <cell r="AD1203" t="str">
            <v/>
          </cell>
          <cell r="AE1203" t="str">
            <v/>
          </cell>
          <cell r="AG1203" t="str">
            <v/>
          </cell>
          <cell r="AH1203" t="str">
            <v/>
          </cell>
          <cell r="AI1203" t="str">
            <v/>
          </cell>
          <cell r="AJ1203" t="str">
            <v/>
          </cell>
          <cell r="AL1203" t="str">
            <v/>
          </cell>
          <cell r="AM1203" t="str">
            <v/>
          </cell>
          <cell r="AP1203" t="str">
            <v/>
          </cell>
          <cell r="AQ1203" t="str">
            <v/>
          </cell>
          <cell r="AT1203" t="str">
            <v/>
          </cell>
          <cell r="AV1203" t="str">
            <v/>
          </cell>
          <cell r="AW1203" t="str">
            <v/>
          </cell>
          <cell r="AX1203" t="str">
            <v/>
          </cell>
          <cell r="AZ1203" t="str">
            <v/>
          </cell>
          <cell r="BA1203" t="str">
            <v/>
          </cell>
        </row>
        <row r="1204">
          <cell r="C1204" t="str">
            <v/>
          </cell>
          <cell r="D1204" t="str">
            <v/>
          </cell>
          <cell r="E1204" t="str">
            <v/>
          </cell>
          <cell r="F1204" t="str">
            <v/>
          </cell>
          <cell r="G1204" t="str">
            <v/>
          </cell>
          <cell r="H1204" t="str">
            <v/>
          </cell>
          <cell r="I1204" t="str">
            <v/>
          </cell>
          <cell r="J1204" t="str">
            <v/>
          </cell>
          <cell r="L1204" t="str">
            <v/>
          </cell>
          <cell r="M1204" t="str">
            <v/>
          </cell>
          <cell r="N1204" t="str">
            <v/>
          </cell>
          <cell r="P1204" t="str">
            <v/>
          </cell>
          <cell r="Q1204" t="str">
            <v/>
          </cell>
          <cell r="R1204" t="str">
            <v/>
          </cell>
          <cell r="S1204" t="str">
            <v/>
          </cell>
          <cell r="U1204" t="str">
            <v/>
          </cell>
          <cell r="V1204" t="str">
            <v/>
          </cell>
          <cell r="W1204" t="str">
            <v/>
          </cell>
          <cell r="X1204" t="str">
            <v/>
          </cell>
          <cell r="AD1204" t="str">
            <v/>
          </cell>
          <cell r="AE1204" t="str">
            <v/>
          </cell>
          <cell r="AG1204" t="str">
            <v/>
          </cell>
          <cell r="AH1204" t="str">
            <v/>
          </cell>
          <cell r="AI1204" t="str">
            <v/>
          </cell>
          <cell r="AJ1204" t="str">
            <v/>
          </cell>
          <cell r="AL1204" t="str">
            <v/>
          </cell>
          <cell r="AM1204" t="str">
            <v/>
          </cell>
          <cell r="AP1204" t="str">
            <v/>
          </cell>
          <cell r="AQ1204" t="str">
            <v/>
          </cell>
          <cell r="AT1204" t="str">
            <v/>
          </cell>
          <cell r="AV1204" t="str">
            <v/>
          </cell>
          <cell r="AW1204" t="str">
            <v/>
          </cell>
          <cell r="AX1204" t="str">
            <v/>
          </cell>
          <cell r="AZ1204" t="str">
            <v/>
          </cell>
          <cell r="BA1204" t="str">
            <v/>
          </cell>
        </row>
        <row r="1205">
          <cell r="C1205" t="str">
            <v/>
          </cell>
          <cell r="D1205" t="str">
            <v/>
          </cell>
          <cell r="E1205" t="str">
            <v/>
          </cell>
          <cell r="F1205" t="str">
            <v/>
          </cell>
          <cell r="G1205" t="str">
            <v/>
          </cell>
          <cell r="H1205" t="str">
            <v/>
          </cell>
          <cell r="I1205" t="str">
            <v/>
          </cell>
          <cell r="J1205" t="str">
            <v/>
          </cell>
          <cell r="L1205" t="str">
            <v/>
          </cell>
          <cell r="M1205" t="str">
            <v/>
          </cell>
          <cell r="N1205" t="str">
            <v/>
          </cell>
          <cell r="P1205" t="str">
            <v/>
          </cell>
          <cell r="Q1205" t="str">
            <v/>
          </cell>
          <cell r="R1205" t="str">
            <v/>
          </cell>
          <cell r="S1205" t="str">
            <v/>
          </cell>
          <cell r="U1205" t="str">
            <v/>
          </cell>
          <cell r="V1205" t="str">
            <v/>
          </cell>
          <cell r="W1205" t="str">
            <v/>
          </cell>
          <cell r="X1205" t="str">
            <v/>
          </cell>
          <cell r="AD1205" t="str">
            <v/>
          </cell>
          <cell r="AE1205" t="str">
            <v/>
          </cell>
          <cell r="AG1205" t="str">
            <v/>
          </cell>
          <cell r="AH1205" t="str">
            <v/>
          </cell>
          <cell r="AI1205" t="str">
            <v/>
          </cell>
          <cell r="AJ1205" t="str">
            <v/>
          </cell>
          <cell r="AL1205" t="str">
            <v/>
          </cell>
          <cell r="AM1205" t="str">
            <v/>
          </cell>
          <cell r="AP1205" t="str">
            <v/>
          </cell>
          <cell r="AQ1205" t="str">
            <v/>
          </cell>
          <cell r="AT1205" t="str">
            <v/>
          </cell>
          <cell r="AV1205" t="str">
            <v/>
          </cell>
          <cell r="AW1205" t="str">
            <v/>
          </cell>
          <cell r="AX1205" t="str">
            <v/>
          </cell>
          <cell r="AZ1205" t="str">
            <v/>
          </cell>
          <cell r="BA1205" t="str">
            <v/>
          </cell>
        </row>
        <row r="1206">
          <cell r="C1206" t="str">
            <v/>
          </cell>
          <cell r="D1206" t="str">
            <v/>
          </cell>
          <cell r="E1206" t="str">
            <v/>
          </cell>
          <cell r="F1206" t="str">
            <v/>
          </cell>
          <cell r="G1206" t="str">
            <v/>
          </cell>
          <cell r="H1206" t="str">
            <v/>
          </cell>
          <cell r="I1206" t="str">
            <v/>
          </cell>
          <cell r="J1206" t="str">
            <v/>
          </cell>
          <cell r="L1206" t="str">
            <v/>
          </cell>
          <cell r="M1206" t="str">
            <v/>
          </cell>
          <cell r="N1206" t="str">
            <v/>
          </cell>
          <cell r="P1206" t="str">
            <v/>
          </cell>
          <cell r="Q1206" t="str">
            <v/>
          </cell>
          <cell r="R1206" t="str">
            <v/>
          </cell>
          <cell r="S1206" t="str">
            <v/>
          </cell>
          <cell r="U1206" t="str">
            <v/>
          </cell>
          <cell r="V1206" t="str">
            <v/>
          </cell>
          <cell r="W1206" t="str">
            <v/>
          </cell>
          <cell r="X1206" t="str">
            <v/>
          </cell>
          <cell r="AD1206" t="str">
            <v/>
          </cell>
          <cell r="AE1206" t="str">
            <v/>
          </cell>
          <cell r="AG1206" t="str">
            <v/>
          </cell>
          <cell r="AH1206" t="str">
            <v/>
          </cell>
          <cell r="AI1206" t="str">
            <v/>
          </cell>
          <cell r="AJ1206" t="str">
            <v/>
          </cell>
          <cell r="AL1206" t="str">
            <v/>
          </cell>
          <cell r="AM1206" t="str">
            <v/>
          </cell>
          <cell r="AP1206" t="str">
            <v/>
          </cell>
          <cell r="AQ1206" t="str">
            <v/>
          </cell>
          <cell r="AT1206" t="str">
            <v/>
          </cell>
          <cell r="AV1206" t="str">
            <v/>
          </cell>
          <cell r="AW1206" t="str">
            <v/>
          </cell>
          <cell r="AX1206" t="str">
            <v/>
          </cell>
          <cell r="AZ1206" t="str">
            <v/>
          </cell>
          <cell r="BA1206" t="str">
            <v/>
          </cell>
        </row>
        <row r="1207">
          <cell r="C1207" t="str">
            <v/>
          </cell>
          <cell r="D1207" t="str">
            <v/>
          </cell>
          <cell r="E1207" t="str">
            <v/>
          </cell>
          <cell r="F1207" t="str">
            <v/>
          </cell>
          <cell r="G1207" t="str">
            <v/>
          </cell>
          <cell r="H1207" t="str">
            <v/>
          </cell>
          <cell r="I1207" t="str">
            <v/>
          </cell>
          <cell r="J1207" t="str">
            <v/>
          </cell>
          <cell r="L1207" t="str">
            <v/>
          </cell>
          <cell r="M1207" t="str">
            <v/>
          </cell>
          <cell r="N1207" t="str">
            <v/>
          </cell>
          <cell r="P1207" t="str">
            <v/>
          </cell>
          <cell r="Q1207" t="str">
            <v/>
          </cell>
          <cell r="R1207" t="str">
            <v/>
          </cell>
          <cell r="S1207" t="str">
            <v/>
          </cell>
          <cell r="U1207" t="str">
            <v/>
          </cell>
          <cell r="V1207" t="str">
            <v/>
          </cell>
          <cell r="W1207" t="str">
            <v/>
          </cell>
          <cell r="X1207" t="str">
            <v/>
          </cell>
          <cell r="AD1207" t="str">
            <v/>
          </cell>
          <cell r="AE1207" t="str">
            <v/>
          </cell>
          <cell r="AG1207" t="str">
            <v/>
          </cell>
          <cell r="AH1207" t="str">
            <v/>
          </cell>
          <cell r="AI1207" t="str">
            <v/>
          </cell>
          <cell r="AJ1207" t="str">
            <v/>
          </cell>
          <cell r="AL1207" t="str">
            <v/>
          </cell>
          <cell r="AM1207" t="str">
            <v/>
          </cell>
          <cell r="AP1207" t="str">
            <v/>
          </cell>
          <cell r="AQ1207" t="str">
            <v/>
          </cell>
          <cell r="AT1207" t="str">
            <v/>
          </cell>
          <cell r="AV1207" t="str">
            <v/>
          </cell>
          <cell r="AW1207" t="str">
            <v/>
          </cell>
          <cell r="AX1207" t="str">
            <v/>
          </cell>
          <cell r="AZ1207" t="str">
            <v/>
          </cell>
          <cell r="BA1207" t="str">
            <v/>
          </cell>
        </row>
        <row r="1208">
          <cell r="C1208" t="str">
            <v/>
          </cell>
          <cell r="D1208" t="str">
            <v/>
          </cell>
          <cell r="E1208" t="str">
            <v/>
          </cell>
          <cell r="F1208" t="str">
            <v/>
          </cell>
          <cell r="G1208" t="str">
            <v/>
          </cell>
          <cell r="H1208" t="str">
            <v/>
          </cell>
          <cell r="I1208" t="str">
            <v/>
          </cell>
          <cell r="J1208" t="str">
            <v/>
          </cell>
          <cell r="L1208" t="str">
            <v/>
          </cell>
          <cell r="M1208" t="str">
            <v/>
          </cell>
          <cell r="N1208" t="str">
            <v/>
          </cell>
          <cell r="P1208" t="str">
            <v/>
          </cell>
          <cell r="Q1208" t="str">
            <v/>
          </cell>
          <cell r="R1208" t="str">
            <v/>
          </cell>
          <cell r="S1208" t="str">
            <v/>
          </cell>
          <cell r="U1208" t="str">
            <v/>
          </cell>
          <cell r="V1208" t="str">
            <v/>
          </cell>
          <cell r="W1208" t="str">
            <v/>
          </cell>
          <cell r="X1208" t="str">
            <v/>
          </cell>
          <cell r="AD1208" t="str">
            <v/>
          </cell>
          <cell r="AE1208" t="str">
            <v/>
          </cell>
          <cell r="AG1208" t="str">
            <v/>
          </cell>
          <cell r="AH1208" t="str">
            <v/>
          </cell>
          <cell r="AI1208" t="str">
            <v/>
          </cell>
          <cell r="AJ1208" t="str">
            <v/>
          </cell>
          <cell r="AL1208" t="str">
            <v/>
          </cell>
          <cell r="AM1208" t="str">
            <v/>
          </cell>
          <cell r="AP1208" t="str">
            <v/>
          </cell>
          <cell r="AQ1208" t="str">
            <v/>
          </cell>
          <cell r="AT1208" t="str">
            <v/>
          </cell>
          <cell r="AV1208" t="str">
            <v/>
          </cell>
          <cell r="AW1208" t="str">
            <v/>
          </cell>
          <cell r="AX1208" t="str">
            <v/>
          </cell>
          <cell r="AZ1208" t="str">
            <v/>
          </cell>
          <cell r="BA1208" t="str">
            <v/>
          </cell>
        </row>
        <row r="1209">
          <cell r="C1209" t="str">
            <v/>
          </cell>
          <cell r="D1209" t="str">
            <v/>
          </cell>
          <cell r="E1209" t="str">
            <v/>
          </cell>
          <cell r="F1209" t="str">
            <v/>
          </cell>
          <cell r="G1209" t="str">
            <v/>
          </cell>
          <cell r="H1209" t="str">
            <v/>
          </cell>
          <cell r="I1209" t="str">
            <v/>
          </cell>
          <cell r="J1209" t="str">
            <v/>
          </cell>
          <cell r="L1209" t="str">
            <v/>
          </cell>
          <cell r="M1209" t="str">
            <v/>
          </cell>
          <cell r="N1209" t="str">
            <v/>
          </cell>
          <cell r="P1209" t="str">
            <v/>
          </cell>
          <cell r="Q1209" t="str">
            <v/>
          </cell>
          <cell r="R1209" t="str">
            <v/>
          </cell>
          <cell r="S1209" t="str">
            <v/>
          </cell>
          <cell r="U1209" t="str">
            <v/>
          </cell>
          <cell r="V1209" t="str">
            <v/>
          </cell>
          <cell r="W1209" t="str">
            <v/>
          </cell>
          <cell r="X1209" t="str">
            <v/>
          </cell>
          <cell r="AD1209" t="str">
            <v/>
          </cell>
          <cell r="AE1209" t="str">
            <v/>
          </cell>
          <cell r="AG1209" t="str">
            <v/>
          </cell>
          <cell r="AH1209" t="str">
            <v/>
          </cell>
          <cell r="AI1209" t="str">
            <v/>
          </cell>
          <cell r="AJ1209" t="str">
            <v/>
          </cell>
          <cell r="AL1209" t="str">
            <v/>
          </cell>
          <cell r="AM1209" t="str">
            <v/>
          </cell>
          <cell r="AP1209" t="str">
            <v/>
          </cell>
          <cell r="AQ1209" t="str">
            <v/>
          </cell>
          <cell r="AT1209" t="str">
            <v/>
          </cell>
          <cell r="AV1209" t="str">
            <v/>
          </cell>
          <cell r="AW1209" t="str">
            <v/>
          </cell>
          <cell r="AX1209" t="str">
            <v/>
          </cell>
          <cell r="AZ1209" t="str">
            <v/>
          </cell>
          <cell r="BA1209" t="str">
            <v/>
          </cell>
        </row>
        <row r="1210">
          <cell r="C1210" t="str">
            <v/>
          </cell>
          <cell r="D1210" t="str">
            <v/>
          </cell>
          <cell r="E1210" t="str">
            <v/>
          </cell>
          <cell r="F1210" t="str">
            <v/>
          </cell>
          <cell r="G1210" t="str">
            <v/>
          </cell>
          <cell r="H1210" t="str">
            <v/>
          </cell>
          <cell r="I1210" t="str">
            <v/>
          </cell>
          <cell r="J1210" t="str">
            <v/>
          </cell>
          <cell r="L1210" t="str">
            <v/>
          </cell>
          <cell r="M1210" t="str">
            <v/>
          </cell>
          <cell r="N1210" t="str">
            <v/>
          </cell>
          <cell r="P1210" t="str">
            <v/>
          </cell>
          <cell r="Q1210" t="str">
            <v/>
          </cell>
          <cell r="R1210" t="str">
            <v/>
          </cell>
          <cell r="S1210" t="str">
            <v/>
          </cell>
          <cell r="U1210" t="str">
            <v/>
          </cell>
          <cell r="V1210" t="str">
            <v/>
          </cell>
          <cell r="W1210" t="str">
            <v/>
          </cell>
          <cell r="X1210" t="str">
            <v/>
          </cell>
          <cell r="AD1210" t="str">
            <v/>
          </cell>
          <cell r="AE1210" t="str">
            <v/>
          </cell>
          <cell r="AG1210" t="str">
            <v/>
          </cell>
          <cell r="AH1210" t="str">
            <v/>
          </cell>
          <cell r="AI1210" t="str">
            <v/>
          </cell>
          <cell r="AJ1210" t="str">
            <v/>
          </cell>
          <cell r="AL1210" t="str">
            <v/>
          </cell>
          <cell r="AM1210" t="str">
            <v/>
          </cell>
          <cell r="AP1210" t="str">
            <v/>
          </cell>
          <cell r="AQ1210" t="str">
            <v/>
          </cell>
          <cell r="AT1210" t="str">
            <v/>
          </cell>
          <cell r="AV1210" t="str">
            <v/>
          </cell>
          <cell r="AW1210" t="str">
            <v/>
          </cell>
          <cell r="AX1210" t="str">
            <v/>
          </cell>
          <cell r="AZ1210" t="str">
            <v/>
          </cell>
          <cell r="BA1210" t="str">
            <v/>
          </cell>
        </row>
        <row r="1211">
          <cell r="C1211" t="str">
            <v/>
          </cell>
          <cell r="D1211" t="str">
            <v/>
          </cell>
          <cell r="E1211" t="str">
            <v/>
          </cell>
          <cell r="F1211" t="str">
            <v/>
          </cell>
          <cell r="G1211" t="str">
            <v/>
          </cell>
          <cell r="H1211" t="str">
            <v/>
          </cell>
          <cell r="I1211" t="str">
            <v/>
          </cell>
          <cell r="J1211" t="str">
            <v/>
          </cell>
          <cell r="L1211" t="str">
            <v/>
          </cell>
          <cell r="M1211" t="str">
            <v/>
          </cell>
          <cell r="N1211" t="str">
            <v/>
          </cell>
          <cell r="P1211" t="str">
            <v/>
          </cell>
          <cell r="Q1211" t="str">
            <v/>
          </cell>
          <cell r="R1211" t="str">
            <v/>
          </cell>
          <cell r="S1211" t="str">
            <v/>
          </cell>
          <cell r="U1211" t="str">
            <v/>
          </cell>
          <cell r="V1211" t="str">
            <v/>
          </cell>
          <cell r="W1211" t="str">
            <v/>
          </cell>
          <cell r="X1211" t="str">
            <v/>
          </cell>
          <cell r="AD1211" t="str">
            <v/>
          </cell>
          <cell r="AE1211" t="str">
            <v/>
          </cell>
          <cell r="AG1211" t="str">
            <v/>
          </cell>
          <cell r="AH1211" t="str">
            <v/>
          </cell>
          <cell r="AI1211" t="str">
            <v/>
          </cell>
          <cell r="AJ1211" t="str">
            <v/>
          </cell>
          <cell r="AL1211" t="str">
            <v/>
          </cell>
          <cell r="AM1211" t="str">
            <v/>
          </cell>
          <cell r="AP1211" t="str">
            <v/>
          </cell>
          <cell r="AQ1211" t="str">
            <v/>
          </cell>
          <cell r="AT1211" t="str">
            <v/>
          </cell>
          <cell r="AV1211" t="str">
            <v/>
          </cell>
          <cell r="AW1211" t="str">
            <v/>
          </cell>
          <cell r="AX1211" t="str">
            <v/>
          </cell>
          <cell r="AZ1211" t="str">
            <v/>
          </cell>
          <cell r="BA1211" t="str">
            <v/>
          </cell>
        </row>
        <row r="1212">
          <cell r="C1212" t="str">
            <v/>
          </cell>
          <cell r="D1212" t="str">
            <v/>
          </cell>
          <cell r="E1212" t="str">
            <v/>
          </cell>
          <cell r="F1212" t="str">
            <v/>
          </cell>
          <cell r="G1212" t="str">
            <v/>
          </cell>
          <cell r="H1212" t="str">
            <v/>
          </cell>
          <cell r="I1212" t="str">
            <v/>
          </cell>
          <cell r="J1212" t="str">
            <v/>
          </cell>
          <cell r="L1212" t="str">
            <v/>
          </cell>
          <cell r="M1212" t="str">
            <v/>
          </cell>
          <cell r="N1212" t="str">
            <v/>
          </cell>
          <cell r="P1212" t="str">
            <v/>
          </cell>
          <cell r="Q1212" t="str">
            <v/>
          </cell>
          <cell r="R1212" t="str">
            <v/>
          </cell>
          <cell r="S1212" t="str">
            <v/>
          </cell>
          <cell r="U1212" t="str">
            <v/>
          </cell>
          <cell r="V1212" t="str">
            <v/>
          </cell>
          <cell r="W1212" t="str">
            <v/>
          </cell>
          <cell r="X1212" t="str">
            <v/>
          </cell>
          <cell r="AD1212" t="str">
            <v/>
          </cell>
          <cell r="AE1212" t="str">
            <v/>
          </cell>
          <cell r="AG1212" t="str">
            <v/>
          </cell>
          <cell r="AH1212" t="str">
            <v/>
          </cell>
          <cell r="AI1212" t="str">
            <v/>
          </cell>
          <cell r="AJ1212" t="str">
            <v/>
          </cell>
          <cell r="AL1212" t="str">
            <v/>
          </cell>
          <cell r="AM1212" t="str">
            <v/>
          </cell>
          <cell r="AP1212" t="str">
            <v/>
          </cell>
          <cell r="AQ1212" t="str">
            <v/>
          </cell>
          <cell r="AT1212" t="str">
            <v/>
          </cell>
          <cell r="AV1212" t="str">
            <v/>
          </cell>
          <cell r="AW1212" t="str">
            <v/>
          </cell>
          <cell r="AX1212" t="str">
            <v/>
          </cell>
          <cell r="AZ1212" t="str">
            <v/>
          </cell>
          <cell r="BA1212" t="str">
            <v/>
          </cell>
        </row>
        <row r="1213">
          <cell r="C1213" t="str">
            <v/>
          </cell>
          <cell r="D1213" t="str">
            <v/>
          </cell>
          <cell r="E1213" t="str">
            <v/>
          </cell>
          <cell r="F1213" t="str">
            <v/>
          </cell>
          <cell r="G1213" t="str">
            <v/>
          </cell>
          <cell r="H1213" t="str">
            <v/>
          </cell>
          <cell r="I1213" t="str">
            <v/>
          </cell>
          <cell r="J1213" t="str">
            <v/>
          </cell>
          <cell r="L1213" t="str">
            <v/>
          </cell>
          <cell r="M1213" t="str">
            <v/>
          </cell>
          <cell r="N1213" t="str">
            <v/>
          </cell>
          <cell r="P1213" t="str">
            <v/>
          </cell>
          <cell r="Q1213" t="str">
            <v/>
          </cell>
          <cell r="R1213" t="str">
            <v/>
          </cell>
          <cell r="S1213" t="str">
            <v/>
          </cell>
          <cell r="U1213" t="str">
            <v/>
          </cell>
          <cell r="V1213" t="str">
            <v/>
          </cell>
          <cell r="W1213" t="str">
            <v/>
          </cell>
          <cell r="X1213" t="str">
            <v/>
          </cell>
          <cell r="AD1213" t="str">
            <v/>
          </cell>
          <cell r="AE1213" t="str">
            <v/>
          </cell>
          <cell r="AG1213" t="str">
            <v/>
          </cell>
          <cell r="AH1213" t="str">
            <v/>
          </cell>
          <cell r="AI1213" t="str">
            <v/>
          </cell>
          <cell r="AJ1213" t="str">
            <v/>
          </cell>
          <cell r="AL1213" t="str">
            <v/>
          </cell>
          <cell r="AM1213" t="str">
            <v/>
          </cell>
          <cell r="AP1213" t="str">
            <v/>
          </cell>
          <cell r="AQ1213" t="str">
            <v/>
          </cell>
          <cell r="AT1213" t="str">
            <v/>
          </cell>
          <cell r="AV1213" t="str">
            <v/>
          </cell>
          <cell r="AW1213" t="str">
            <v/>
          </cell>
          <cell r="AX1213" t="str">
            <v/>
          </cell>
          <cell r="AZ1213" t="str">
            <v/>
          </cell>
          <cell r="BA1213" t="str">
            <v/>
          </cell>
        </row>
        <row r="1214">
          <cell r="C1214" t="str">
            <v/>
          </cell>
          <cell r="D1214" t="str">
            <v/>
          </cell>
          <cell r="E1214" t="str">
            <v/>
          </cell>
          <cell r="F1214" t="str">
            <v/>
          </cell>
          <cell r="G1214" t="str">
            <v/>
          </cell>
          <cell r="H1214" t="str">
            <v/>
          </cell>
          <cell r="I1214" t="str">
            <v/>
          </cell>
          <cell r="J1214" t="str">
            <v/>
          </cell>
          <cell r="L1214" t="str">
            <v/>
          </cell>
          <cell r="M1214" t="str">
            <v/>
          </cell>
          <cell r="N1214" t="str">
            <v/>
          </cell>
          <cell r="P1214" t="str">
            <v/>
          </cell>
          <cell r="Q1214" t="str">
            <v/>
          </cell>
          <cell r="R1214" t="str">
            <v/>
          </cell>
          <cell r="S1214" t="str">
            <v/>
          </cell>
          <cell r="U1214" t="str">
            <v/>
          </cell>
          <cell r="V1214" t="str">
            <v/>
          </cell>
          <cell r="W1214" t="str">
            <v/>
          </cell>
          <cell r="X1214" t="str">
            <v/>
          </cell>
          <cell r="AD1214" t="str">
            <v/>
          </cell>
          <cell r="AE1214" t="str">
            <v/>
          </cell>
          <cell r="AG1214" t="str">
            <v/>
          </cell>
          <cell r="AH1214" t="str">
            <v/>
          </cell>
          <cell r="AI1214" t="str">
            <v/>
          </cell>
          <cell r="AJ1214" t="str">
            <v/>
          </cell>
          <cell r="AL1214" t="str">
            <v/>
          </cell>
          <cell r="AM1214" t="str">
            <v/>
          </cell>
          <cell r="AP1214" t="str">
            <v/>
          </cell>
          <cell r="AQ1214" t="str">
            <v/>
          </cell>
          <cell r="AT1214" t="str">
            <v/>
          </cell>
          <cell r="AV1214" t="str">
            <v/>
          </cell>
          <cell r="AW1214" t="str">
            <v/>
          </cell>
          <cell r="AX1214" t="str">
            <v/>
          </cell>
          <cell r="AZ1214" t="str">
            <v/>
          </cell>
          <cell r="BA1214" t="str">
            <v/>
          </cell>
        </row>
        <row r="1215">
          <cell r="C1215" t="str">
            <v/>
          </cell>
          <cell r="D1215" t="str">
            <v/>
          </cell>
          <cell r="E1215" t="str">
            <v/>
          </cell>
          <cell r="F1215" t="str">
            <v/>
          </cell>
          <cell r="G1215" t="str">
            <v/>
          </cell>
          <cell r="H1215" t="str">
            <v/>
          </cell>
          <cell r="I1215" t="str">
            <v/>
          </cell>
          <cell r="J1215" t="str">
            <v/>
          </cell>
          <cell r="L1215" t="str">
            <v/>
          </cell>
          <cell r="M1215" t="str">
            <v/>
          </cell>
          <cell r="N1215" t="str">
            <v/>
          </cell>
          <cell r="P1215" t="str">
            <v/>
          </cell>
          <cell r="Q1215" t="str">
            <v/>
          </cell>
          <cell r="R1215" t="str">
            <v/>
          </cell>
          <cell r="S1215" t="str">
            <v/>
          </cell>
          <cell r="U1215" t="str">
            <v/>
          </cell>
          <cell r="V1215" t="str">
            <v/>
          </cell>
          <cell r="W1215" t="str">
            <v/>
          </cell>
          <cell r="X1215" t="str">
            <v/>
          </cell>
          <cell r="AD1215" t="str">
            <v/>
          </cell>
          <cell r="AE1215" t="str">
            <v/>
          </cell>
          <cell r="AG1215" t="str">
            <v/>
          </cell>
          <cell r="AH1215" t="str">
            <v/>
          </cell>
          <cell r="AI1215" t="str">
            <v/>
          </cell>
          <cell r="AJ1215" t="str">
            <v/>
          </cell>
          <cell r="AL1215" t="str">
            <v/>
          </cell>
          <cell r="AM1215" t="str">
            <v/>
          </cell>
          <cell r="AP1215" t="str">
            <v/>
          </cell>
          <cell r="AQ1215" t="str">
            <v/>
          </cell>
          <cell r="AT1215" t="str">
            <v/>
          </cell>
          <cell r="AV1215" t="str">
            <v/>
          </cell>
          <cell r="AW1215" t="str">
            <v/>
          </cell>
          <cell r="AX1215" t="str">
            <v/>
          </cell>
          <cell r="AZ1215" t="str">
            <v/>
          </cell>
          <cell r="BA1215" t="str">
            <v/>
          </cell>
        </row>
        <row r="1216">
          <cell r="C1216" t="str">
            <v/>
          </cell>
          <cell r="D1216" t="str">
            <v/>
          </cell>
          <cell r="E1216" t="str">
            <v/>
          </cell>
          <cell r="F1216" t="str">
            <v/>
          </cell>
          <cell r="G1216" t="str">
            <v/>
          </cell>
          <cell r="H1216" t="str">
            <v/>
          </cell>
          <cell r="I1216" t="str">
            <v/>
          </cell>
          <cell r="J1216" t="str">
            <v/>
          </cell>
          <cell r="L1216" t="str">
            <v/>
          </cell>
          <cell r="M1216" t="str">
            <v/>
          </cell>
          <cell r="N1216" t="str">
            <v/>
          </cell>
          <cell r="P1216" t="str">
            <v/>
          </cell>
          <cell r="Q1216" t="str">
            <v/>
          </cell>
          <cell r="R1216" t="str">
            <v/>
          </cell>
          <cell r="S1216" t="str">
            <v/>
          </cell>
          <cell r="U1216" t="str">
            <v/>
          </cell>
          <cell r="V1216" t="str">
            <v/>
          </cell>
          <cell r="W1216" t="str">
            <v/>
          </cell>
          <cell r="X1216" t="str">
            <v/>
          </cell>
          <cell r="AD1216" t="str">
            <v/>
          </cell>
          <cell r="AE1216" t="str">
            <v/>
          </cell>
          <cell r="AG1216" t="str">
            <v/>
          </cell>
          <cell r="AH1216" t="str">
            <v/>
          </cell>
          <cell r="AI1216" t="str">
            <v/>
          </cell>
          <cell r="AJ1216" t="str">
            <v/>
          </cell>
          <cell r="AL1216" t="str">
            <v/>
          </cell>
          <cell r="AM1216" t="str">
            <v/>
          </cell>
          <cell r="AP1216" t="str">
            <v/>
          </cell>
          <cell r="AQ1216" t="str">
            <v/>
          </cell>
          <cell r="AT1216" t="str">
            <v/>
          </cell>
          <cell r="AV1216" t="str">
            <v/>
          </cell>
          <cell r="AW1216" t="str">
            <v/>
          </cell>
          <cell r="AX1216" t="str">
            <v/>
          </cell>
          <cell r="AZ1216" t="str">
            <v/>
          </cell>
          <cell r="BA1216" t="str">
            <v/>
          </cell>
        </row>
        <row r="1217">
          <cell r="C1217" t="str">
            <v/>
          </cell>
          <cell r="D1217" t="str">
            <v/>
          </cell>
          <cell r="E1217" t="str">
            <v/>
          </cell>
          <cell r="F1217" t="str">
            <v/>
          </cell>
          <cell r="G1217" t="str">
            <v/>
          </cell>
          <cell r="H1217" t="str">
            <v/>
          </cell>
          <cell r="I1217" t="str">
            <v/>
          </cell>
          <cell r="J1217" t="str">
            <v/>
          </cell>
          <cell r="L1217" t="str">
            <v/>
          </cell>
          <cell r="M1217" t="str">
            <v/>
          </cell>
          <cell r="N1217" t="str">
            <v/>
          </cell>
          <cell r="P1217" t="str">
            <v/>
          </cell>
          <cell r="Q1217" t="str">
            <v/>
          </cell>
          <cell r="R1217" t="str">
            <v/>
          </cell>
          <cell r="S1217" t="str">
            <v/>
          </cell>
          <cell r="U1217" t="str">
            <v/>
          </cell>
          <cell r="V1217" t="str">
            <v/>
          </cell>
          <cell r="W1217" t="str">
            <v/>
          </cell>
          <cell r="X1217" t="str">
            <v/>
          </cell>
          <cell r="AD1217" t="str">
            <v/>
          </cell>
          <cell r="AE1217" t="str">
            <v/>
          </cell>
          <cell r="AG1217" t="str">
            <v/>
          </cell>
          <cell r="AH1217" t="str">
            <v/>
          </cell>
          <cell r="AI1217" t="str">
            <v/>
          </cell>
          <cell r="AJ1217" t="str">
            <v/>
          </cell>
          <cell r="AL1217" t="str">
            <v/>
          </cell>
          <cell r="AM1217" t="str">
            <v/>
          </cell>
          <cell r="AP1217" t="str">
            <v/>
          </cell>
          <cell r="AQ1217" t="str">
            <v/>
          </cell>
          <cell r="AT1217" t="str">
            <v/>
          </cell>
          <cell r="AV1217" t="str">
            <v/>
          </cell>
          <cell r="AW1217" t="str">
            <v/>
          </cell>
          <cell r="AX1217" t="str">
            <v/>
          </cell>
          <cell r="AZ1217" t="str">
            <v/>
          </cell>
          <cell r="BA1217" t="str">
            <v/>
          </cell>
        </row>
        <row r="1218">
          <cell r="C1218" t="str">
            <v/>
          </cell>
          <cell r="D1218" t="str">
            <v/>
          </cell>
          <cell r="E1218" t="str">
            <v/>
          </cell>
          <cell r="F1218" t="str">
            <v/>
          </cell>
          <cell r="G1218" t="str">
            <v/>
          </cell>
          <cell r="H1218" t="str">
            <v/>
          </cell>
          <cell r="I1218" t="str">
            <v/>
          </cell>
          <cell r="J1218" t="str">
            <v/>
          </cell>
          <cell r="L1218" t="str">
            <v/>
          </cell>
          <cell r="M1218" t="str">
            <v/>
          </cell>
          <cell r="N1218" t="str">
            <v/>
          </cell>
          <cell r="P1218" t="str">
            <v/>
          </cell>
          <cell r="Q1218" t="str">
            <v/>
          </cell>
          <cell r="R1218" t="str">
            <v/>
          </cell>
          <cell r="S1218" t="str">
            <v/>
          </cell>
          <cell r="U1218" t="str">
            <v/>
          </cell>
          <cell r="V1218" t="str">
            <v/>
          </cell>
          <cell r="W1218" t="str">
            <v/>
          </cell>
          <cell r="X1218" t="str">
            <v/>
          </cell>
          <cell r="AD1218" t="str">
            <v/>
          </cell>
          <cell r="AE1218" t="str">
            <v/>
          </cell>
          <cell r="AG1218" t="str">
            <v/>
          </cell>
          <cell r="AH1218" t="str">
            <v/>
          </cell>
          <cell r="AI1218" t="str">
            <v/>
          </cell>
          <cell r="AJ1218" t="str">
            <v/>
          </cell>
          <cell r="AL1218" t="str">
            <v/>
          </cell>
          <cell r="AM1218" t="str">
            <v/>
          </cell>
          <cell r="AP1218" t="str">
            <v/>
          </cell>
          <cell r="AQ1218" t="str">
            <v/>
          </cell>
          <cell r="AT1218" t="str">
            <v/>
          </cell>
          <cell r="AV1218" t="str">
            <v/>
          </cell>
          <cell r="AW1218" t="str">
            <v/>
          </cell>
          <cell r="AX1218" t="str">
            <v/>
          </cell>
          <cell r="AZ1218" t="str">
            <v/>
          </cell>
          <cell r="BA1218" t="str">
            <v/>
          </cell>
        </row>
        <row r="1219">
          <cell r="C1219" t="str">
            <v/>
          </cell>
          <cell r="D1219" t="str">
            <v/>
          </cell>
          <cell r="E1219" t="str">
            <v/>
          </cell>
          <cell r="F1219" t="str">
            <v/>
          </cell>
          <cell r="G1219" t="str">
            <v/>
          </cell>
          <cell r="H1219" t="str">
            <v/>
          </cell>
          <cell r="I1219" t="str">
            <v/>
          </cell>
          <cell r="J1219" t="str">
            <v/>
          </cell>
          <cell r="L1219" t="str">
            <v/>
          </cell>
          <cell r="M1219" t="str">
            <v/>
          </cell>
          <cell r="N1219" t="str">
            <v/>
          </cell>
          <cell r="P1219" t="str">
            <v/>
          </cell>
          <cell r="Q1219" t="str">
            <v/>
          </cell>
          <cell r="R1219" t="str">
            <v/>
          </cell>
          <cell r="S1219" t="str">
            <v/>
          </cell>
          <cell r="U1219" t="str">
            <v/>
          </cell>
          <cell r="V1219" t="str">
            <v/>
          </cell>
          <cell r="W1219" t="str">
            <v/>
          </cell>
          <cell r="X1219" t="str">
            <v/>
          </cell>
          <cell r="AD1219" t="str">
            <v/>
          </cell>
          <cell r="AE1219" t="str">
            <v/>
          </cell>
          <cell r="AG1219" t="str">
            <v/>
          </cell>
          <cell r="AH1219" t="str">
            <v/>
          </cell>
          <cell r="AI1219" t="str">
            <v/>
          </cell>
          <cell r="AJ1219" t="str">
            <v/>
          </cell>
          <cell r="AL1219" t="str">
            <v/>
          </cell>
          <cell r="AM1219" t="str">
            <v/>
          </cell>
          <cell r="AP1219" t="str">
            <v/>
          </cell>
          <cell r="AQ1219" t="str">
            <v/>
          </cell>
          <cell r="AT1219" t="str">
            <v/>
          </cell>
          <cell r="AV1219" t="str">
            <v/>
          </cell>
          <cell r="AW1219" t="str">
            <v/>
          </cell>
          <cell r="AX1219" t="str">
            <v/>
          </cell>
          <cell r="AZ1219" t="str">
            <v/>
          </cell>
          <cell r="BA1219" t="str">
            <v/>
          </cell>
        </row>
        <row r="1220">
          <cell r="C1220" t="str">
            <v/>
          </cell>
          <cell r="D1220" t="str">
            <v/>
          </cell>
          <cell r="E1220" t="str">
            <v/>
          </cell>
          <cell r="F1220" t="str">
            <v/>
          </cell>
          <cell r="G1220" t="str">
            <v/>
          </cell>
          <cell r="H1220" t="str">
            <v/>
          </cell>
          <cell r="I1220" t="str">
            <v/>
          </cell>
          <cell r="J1220" t="str">
            <v/>
          </cell>
          <cell r="L1220" t="str">
            <v/>
          </cell>
          <cell r="M1220" t="str">
            <v/>
          </cell>
          <cell r="N1220" t="str">
            <v/>
          </cell>
          <cell r="P1220" t="str">
            <v/>
          </cell>
          <cell r="Q1220" t="str">
            <v/>
          </cell>
          <cell r="R1220" t="str">
            <v/>
          </cell>
          <cell r="S1220" t="str">
            <v/>
          </cell>
          <cell r="U1220" t="str">
            <v/>
          </cell>
          <cell r="V1220" t="str">
            <v/>
          </cell>
          <cell r="W1220" t="str">
            <v/>
          </cell>
          <cell r="X1220" t="str">
            <v/>
          </cell>
          <cell r="AD1220" t="str">
            <v/>
          </cell>
          <cell r="AE1220" t="str">
            <v/>
          </cell>
          <cell r="AG1220" t="str">
            <v/>
          </cell>
          <cell r="AH1220" t="str">
            <v/>
          </cell>
          <cell r="AI1220" t="str">
            <v/>
          </cell>
          <cell r="AJ1220" t="str">
            <v/>
          </cell>
          <cell r="AL1220" t="str">
            <v/>
          </cell>
          <cell r="AM1220" t="str">
            <v/>
          </cell>
          <cell r="AP1220" t="str">
            <v/>
          </cell>
          <cell r="AQ1220" t="str">
            <v/>
          </cell>
          <cell r="AT1220" t="str">
            <v/>
          </cell>
          <cell r="AV1220" t="str">
            <v/>
          </cell>
          <cell r="AW1220" t="str">
            <v/>
          </cell>
          <cell r="AX1220" t="str">
            <v/>
          </cell>
          <cell r="AZ1220" t="str">
            <v/>
          </cell>
          <cell r="BA1220" t="str">
            <v/>
          </cell>
        </row>
        <row r="1221">
          <cell r="C1221" t="str">
            <v/>
          </cell>
          <cell r="D1221" t="str">
            <v/>
          </cell>
          <cell r="E1221" t="str">
            <v/>
          </cell>
          <cell r="F1221" t="str">
            <v/>
          </cell>
          <cell r="G1221" t="str">
            <v/>
          </cell>
          <cell r="H1221" t="str">
            <v/>
          </cell>
          <cell r="I1221" t="str">
            <v/>
          </cell>
          <cell r="J1221" t="str">
            <v/>
          </cell>
          <cell r="L1221" t="str">
            <v/>
          </cell>
          <cell r="M1221" t="str">
            <v/>
          </cell>
          <cell r="N1221" t="str">
            <v/>
          </cell>
          <cell r="P1221" t="str">
            <v/>
          </cell>
          <cell r="Q1221" t="str">
            <v/>
          </cell>
          <cell r="R1221" t="str">
            <v/>
          </cell>
          <cell r="S1221" t="str">
            <v/>
          </cell>
          <cell r="U1221" t="str">
            <v/>
          </cell>
          <cell r="V1221" t="str">
            <v/>
          </cell>
          <cell r="W1221" t="str">
            <v/>
          </cell>
          <cell r="X1221" t="str">
            <v/>
          </cell>
          <cell r="AD1221" t="str">
            <v/>
          </cell>
          <cell r="AE1221" t="str">
            <v/>
          </cell>
          <cell r="AG1221" t="str">
            <v/>
          </cell>
          <cell r="AH1221" t="str">
            <v/>
          </cell>
          <cell r="AI1221" t="str">
            <v/>
          </cell>
          <cell r="AJ1221" t="str">
            <v/>
          </cell>
          <cell r="AL1221" t="str">
            <v/>
          </cell>
          <cell r="AM1221" t="str">
            <v/>
          </cell>
          <cell r="AP1221" t="str">
            <v/>
          </cell>
          <cell r="AQ1221" t="str">
            <v/>
          </cell>
          <cell r="AT1221" t="str">
            <v/>
          </cell>
          <cell r="AV1221" t="str">
            <v/>
          </cell>
          <cell r="AW1221" t="str">
            <v/>
          </cell>
          <cell r="AX1221" t="str">
            <v/>
          </cell>
          <cell r="AZ1221" t="str">
            <v/>
          </cell>
          <cell r="BA1221" t="str">
            <v/>
          </cell>
        </row>
        <row r="1222">
          <cell r="C1222" t="str">
            <v/>
          </cell>
          <cell r="D1222" t="str">
            <v/>
          </cell>
          <cell r="E1222" t="str">
            <v/>
          </cell>
          <cell r="F1222" t="str">
            <v/>
          </cell>
          <cell r="G1222" t="str">
            <v/>
          </cell>
          <cell r="H1222" t="str">
            <v/>
          </cell>
          <cell r="I1222" t="str">
            <v/>
          </cell>
          <cell r="J1222" t="str">
            <v/>
          </cell>
          <cell r="L1222" t="str">
            <v/>
          </cell>
          <cell r="M1222" t="str">
            <v/>
          </cell>
          <cell r="N1222" t="str">
            <v/>
          </cell>
          <cell r="P1222" t="str">
            <v/>
          </cell>
          <cell r="Q1222" t="str">
            <v/>
          </cell>
          <cell r="R1222" t="str">
            <v/>
          </cell>
          <cell r="S1222" t="str">
            <v/>
          </cell>
          <cell r="U1222" t="str">
            <v/>
          </cell>
          <cell r="V1222" t="str">
            <v/>
          </cell>
          <cell r="W1222" t="str">
            <v/>
          </cell>
          <cell r="X1222" t="str">
            <v/>
          </cell>
          <cell r="AD1222" t="str">
            <v/>
          </cell>
          <cell r="AE1222" t="str">
            <v/>
          </cell>
          <cell r="AG1222" t="str">
            <v/>
          </cell>
          <cell r="AH1222" t="str">
            <v/>
          </cell>
          <cell r="AI1222" t="str">
            <v/>
          </cell>
          <cell r="AJ1222" t="str">
            <v/>
          </cell>
          <cell r="AL1222" t="str">
            <v/>
          </cell>
          <cell r="AM1222" t="str">
            <v/>
          </cell>
          <cell r="AP1222" t="str">
            <v/>
          </cell>
          <cell r="AQ1222" t="str">
            <v/>
          </cell>
          <cell r="AT1222" t="str">
            <v/>
          </cell>
          <cell r="AV1222" t="str">
            <v/>
          </cell>
          <cell r="AW1222" t="str">
            <v/>
          </cell>
          <cell r="AX1222" t="str">
            <v/>
          </cell>
          <cell r="AZ1222" t="str">
            <v/>
          </cell>
          <cell r="BA1222" t="str">
            <v/>
          </cell>
        </row>
        <row r="1223">
          <cell r="C1223" t="str">
            <v/>
          </cell>
          <cell r="D1223" t="str">
            <v/>
          </cell>
          <cell r="E1223" t="str">
            <v/>
          </cell>
          <cell r="F1223" t="str">
            <v/>
          </cell>
          <cell r="G1223" t="str">
            <v/>
          </cell>
          <cell r="H1223" t="str">
            <v/>
          </cell>
          <cell r="I1223" t="str">
            <v/>
          </cell>
          <cell r="J1223" t="str">
            <v/>
          </cell>
          <cell r="L1223" t="str">
            <v/>
          </cell>
          <cell r="M1223" t="str">
            <v/>
          </cell>
          <cell r="N1223" t="str">
            <v/>
          </cell>
          <cell r="P1223" t="str">
            <v/>
          </cell>
          <cell r="Q1223" t="str">
            <v/>
          </cell>
          <cell r="R1223" t="str">
            <v/>
          </cell>
          <cell r="S1223" t="str">
            <v/>
          </cell>
          <cell r="U1223" t="str">
            <v/>
          </cell>
          <cell r="V1223" t="str">
            <v/>
          </cell>
          <cell r="W1223" t="str">
            <v/>
          </cell>
          <cell r="X1223" t="str">
            <v/>
          </cell>
          <cell r="AD1223" t="str">
            <v/>
          </cell>
          <cell r="AE1223" t="str">
            <v/>
          </cell>
          <cell r="AG1223" t="str">
            <v/>
          </cell>
          <cell r="AH1223" t="str">
            <v/>
          </cell>
          <cell r="AI1223" t="str">
            <v/>
          </cell>
          <cell r="AJ1223" t="str">
            <v/>
          </cell>
          <cell r="AL1223" t="str">
            <v/>
          </cell>
          <cell r="AM1223" t="str">
            <v/>
          </cell>
          <cell r="AP1223" t="str">
            <v/>
          </cell>
          <cell r="AQ1223" t="str">
            <v/>
          </cell>
          <cell r="AT1223" t="str">
            <v/>
          </cell>
          <cell r="AV1223" t="str">
            <v/>
          </cell>
          <cell r="AW1223" t="str">
            <v/>
          </cell>
          <cell r="AX1223" t="str">
            <v/>
          </cell>
          <cell r="AZ1223" t="str">
            <v/>
          </cell>
          <cell r="BA1223" t="str">
            <v/>
          </cell>
        </row>
        <row r="1224">
          <cell r="C1224" t="str">
            <v/>
          </cell>
          <cell r="D1224" t="str">
            <v/>
          </cell>
          <cell r="E1224" t="str">
            <v/>
          </cell>
          <cell r="F1224" t="str">
            <v/>
          </cell>
          <cell r="G1224" t="str">
            <v/>
          </cell>
          <cell r="H1224" t="str">
            <v/>
          </cell>
          <cell r="I1224" t="str">
            <v/>
          </cell>
          <cell r="J1224" t="str">
            <v/>
          </cell>
          <cell r="L1224" t="str">
            <v/>
          </cell>
          <cell r="M1224" t="str">
            <v/>
          </cell>
          <cell r="N1224" t="str">
            <v/>
          </cell>
          <cell r="P1224" t="str">
            <v/>
          </cell>
          <cell r="Q1224" t="str">
            <v/>
          </cell>
          <cell r="R1224" t="str">
            <v/>
          </cell>
          <cell r="S1224" t="str">
            <v/>
          </cell>
          <cell r="U1224" t="str">
            <v/>
          </cell>
          <cell r="V1224" t="str">
            <v/>
          </cell>
          <cell r="W1224" t="str">
            <v/>
          </cell>
          <cell r="X1224" t="str">
            <v/>
          </cell>
          <cell r="AD1224" t="str">
            <v/>
          </cell>
          <cell r="AE1224" t="str">
            <v/>
          </cell>
          <cell r="AG1224" t="str">
            <v/>
          </cell>
          <cell r="AH1224" t="str">
            <v/>
          </cell>
          <cell r="AI1224" t="str">
            <v/>
          </cell>
          <cell r="AJ1224" t="str">
            <v/>
          </cell>
          <cell r="AL1224" t="str">
            <v/>
          </cell>
          <cell r="AM1224" t="str">
            <v/>
          </cell>
          <cell r="AP1224" t="str">
            <v/>
          </cell>
          <cell r="AQ1224" t="str">
            <v/>
          </cell>
          <cell r="AT1224" t="str">
            <v/>
          </cell>
          <cell r="AV1224" t="str">
            <v/>
          </cell>
          <cell r="AW1224" t="str">
            <v/>
          </cell>
          <cell r="AX1224" t="str">
            <v/>
          </cell>
          <cell r="AZ1224" t="str">
            <v/>
          </cell>
          <cell r="BA1224" t="str">
            <v/>
          </cell>
        </row>
        <row r="1225">
          <cell r="C1225" t="str">
            <v/>
          </cell>
          <cell r="D1225" t="str">
            <v/>
          </cell>
          <cell r="E1225" t="str">
            <v/>
          </cell>
          <cell r="F1225" t="str">
            <v/>
          </cell>
          <cell r="G1225" t="str">
            <v/>
          </cell>
          <cell r="H1225" t="str">
            <v/>
          </cell>
          <cell r="I1225" t="str">
            <v/>
          </cell>
          <cell r="J1225" t="str">
            <v/>
          </cell>
          <cell r="L1225" t="str">
            <v/>
          </cell>
          <cell r="M1225" t="str">
            <v/>
          </cell>
          <cell r="N1225" t="str">
            <v/>
          </cell>
          <cell r="P1225" t="str">
            <v/>
          </cell>
          <cell r="Q1225" t="str">
            <v/>
          </cell>
          <cell r="R1225" t="str">
            <v/>
          </cell>
          <cell r="S1225" t="str">
            <v/>
          </cell>
          <cell r="U1225" t="str">
            <v/>
          </cell>
          <cell r="V1225" t="str">
            <v/>
          </cell>
          <cell r="W1225" t="str">
            <v/>
          </cell>
          <cell r="X1225" t="str">
            <v/>
          </cell>
          <cell r="AD1225" t="str">
            <v/>
          </cell>
          <cell r="AE1225" t="str">
            <v/>
          </cell>
          <cell r="AG1225" t="str">
            <v/>
          </cell>
          <cell r="AH1225" t="str">
            <v/>
          </cell>
          <cell r="AI1225" t="str">
            <v/>
          </cell>
          <cell r="AJ1225" t="str">
            <v/>
          </cell>
          <cell r="AL1225" t="str">
            <v/>
          </cell>
          <cell r="AM1225" t="str">
            <v/>
          </cell>
          <cell r="AP1225" t="str">
            <v/>
          </cell>
          <cell r="AQ1225" t="str">
            <v/>
          </cell>
          <cell r="AT1225" t="str">
            <v/>
          </cell>
          <cell r="AV1225" t="str">
            <v/>
          </cell>
          <cell r="AW1225" t="str">
            <v/>
          </cell>
          <cell r="AX1225" t="str">
            <v/>
          </cell>
          <cell r="AZ1225" t="str">
            <v/>
          </cell>
          <cell r="BA1225" t="str">
            <v/>
          </cell>
        </row>
        <row r="1226">
          <cell r="C1226" t="str">
            <v/>
          </cell>
          <cell r="D1226" t="str">
            <v/>
          </cell>
          <cell r="E1226" t="str">
            <v/>
          </cell>
          <cell r="F1226" t="str">
            <v/>
          </cell>
          <cell r="G1226" t="str">
            <v/>
          </cell>
          <cell r="H1226" t="str">
            <v/>
          </cell>
          <cell r="I1226" t="str">
            <v/>
          </cell>
          <cell r="J1226" t="str">
            <v/>
          </cell>
          <cell r="L1226" t="str">
            <v/>
          </cell>
          <cell r="M1226" t="str">
            <v/>
          </cell>
          <cell r="N1226" t="str">
            <v/>
          </cell>
          <cell r="P1226" t="str">
            <v/>
          </cell>
          <cell r="Q1226" t="str">
            <v/>
          </cell>
          <cell r="R1226" t="str">
            <v/>
          </cell>
          <cell r="S1226" t="str">
            <v/>
          </cell>
          <cell r="U1226" t="str">
            <v/>
          </cell>
          <cell r="V1226" t="str">
            <v/>
          </cell>
          <cell r="W1226" t="str">
            <v/>
          </cell>
          <cell r="X1226" t="str">
            <v/>
          </cell>
          <cell r="AD1226" t="str">
            <v/>
          </cell>
          <cell r="AE1226" t="str">
            <v/>
          </cell>
          <cell r="AG1226" t="str">
            <v/>
          </cell>
          <cell r="AH1226" t="str">
            <v/>
          </cell>
          <cell r="AI1226" t="str">
            <v/>
          </cell>
          <cell r="AJ1226" t="str">
            <v/>
          </cell>
          <cell r="AL1226" t="str">
            <v/>
          </cell>
          <cell r="AM1226" t="str">
            <v/>
          </cell>
          <cell r="AP1226" t="str">
            <v/>
          </cell>
          <cell r="AQ1226" t="str">
            <v/>
          </cell>
          <cell r="AT1226" t="str">
            <v/>
          </cell>
          <cell r="AV1226" t="str">
            <v/>
          </cell>
          <cell r="AW1226" t="str">
            <v/>
          </cell>
          <cell r="AX1226" t="str">
            <v/>
          </cell>
          <cell r="AZ1226" t="str">
            <v/>
          </cell>
          <cell r="BA1226" t="str">
            <v/>
          </cell>
        </row>
        <row r="1227">
          <cell r="C1227" t="str">
            <v/>
          </cell>
          <cell r="D1227" t="str">
            <v/>
          </cell>
          <cell r="E1227" t="str">
            <v/>
          </cell>
          <cell r="F1227" t="str">
            <v/>
          </cell>
          <cell r="G1227" t="str">
            <v/>
          </cell>
          <cell r="H1227" t="str">
            <v/>
          </cell>
          <cell r="I1227" t="str">
            <v/>
          </cell>
          <cell r="J1227" t="str">
            <v/>
          </cell>
          <cell r="L1227" t="str">
            <v/>
          </cell>
          <cell r="M1227" t="str">
            <v/>
          </cell>
          <cell r="N1227" t="str">
            <v/>
          </cell>
          <cell r="P1227" t="str">
            <v/>
          </cell>
          <cell r="Q1227" t="str">
            <v/>
          </cell>
          <cell r="R1227" t="str">
            <v/>
          </cell>
          <cell r="S1227" t="str">
            <v/>
          </cell>
          <cell r="U1227" t="str">
            <v/>
          </cell>
          <cell r="V1227" t="str">
            <v/>
          </cell>
          <cell r="W1227" t="str">
            <v/>
          </cell>
          <cell r="X1227" t="str">
            <v/>
          </cell>
          <cell r="AD1227" t="str">
            <v/>
          </cell>
          <cell r="AE1227" t="str">
            <v/>
          </cell>
          <cell r="AG1227" t="str">
            <v/>
          </cell>
          <cell r="AH1227" t="str">
            <v/>
          </cell>
          <cell r="AI1227" t="str">
            <v/>
          </cell>
          <cell r="AJ1227" t="str">
            <v/>
          </cell>
          <cell r="AL1227" t="str">
            <v/>
          </cell>
          <cell r="AM1227" t="str">
            <v/>
          </cell>
          <cell r="AP1227" t="str">
            <v/>
          </cell>
          <cell r="AQ1227" t="str">
            <v/>
          </cell>
          <cell r="AT1227" t="str">
            <v/>
          </cell>
          <cell r="AV1227" t="str">
            <v/>
          </cell>
          <cell r="AW1227" t="str">
            <v/>
          </cell>
          <cell r="AX1227" t="str">
            <v/>
          </cell>
          <cell r="AZ1227" t="str">
            <v/>
          </cell>
          <cell r="BA1227" t="str">
            <v/>
          </cell>
        </row>
        <row r="1228">
          <cell r="C1228" t="str">
            <v/>
          </cell>
          <cell r="D1228" t="str">
            <v/>
          </cell>
          <cell r="E1228" t="str">
            <v/>
          </cell>
          <cell r="F1228" t="str">
            <v/>
          </cell>
          <cell r="G1228" t="str">
            <v/>
          </cell>
          <cell r="H1228" t="str">
            <v/>
          </cell>
          <cell r="I1228" t="str">
            <v/>
          </cell>
          <cell r="J1228" t="str">
            <v/>
          </cell>
          <cell r="L1228" t="str">
            <v/>
          </cell>
          <cell r="M1228" t="str">
            <v/>
          </cell>
          <cell r="N1228" t="str">
            <v/>
          </cell>
          <cell r="P1228" t="str">
            <v/>
          </cell>
          <cell r="Q1228" t="str">
            <v/>
          </cell>
          <cell r="R1228" t="str">
            <v/>
          </cell>
          <cell r="S1228" t="str">
            <v/>
          </cell>
          <cell r="U1228" t="str">
            <v/>
          </cell>
          <cell r="V1228" t="str">
            <v/>
          </cell>
          <cell r="W1228" t="str">
            <v/>
          </cell>
          <cell r="X1228" t="str">
            <v/>
          </cell>
          <cell r="AD1228" t="str">
            <v/>
          </cell>
          <cell r="AE1228" t="str">
            <v/>
          </cell>
          <cell r="AG1228" t="str">
            <v/>
          </cell>
          <cell r="AH1228" t="str">
            <v/>
          </cell>
          <cell r="AI1228" t="str">
            <v/>
          </cell>
          <cell r="AJ1228" t="str">
            <v/>
          </cell>
          <cell r="AL1228" t="str">
            <v/>
          </cell>
          <cell r="AM1228" t="str">
            <v/>
          </cell>
          <cell r="AP1228" t="str">
            <v/>
          </cell>
          <cell r="AQ1228" t="str">
            <v/>
          </cell>
          <cell r="AT1228" t="str">
            <v/>
          </cell>
          <cell r="AV1228" t="str">
            <v/>
          </cell>
          <cell r="AW1228" t="str">
            <v/>
          </cell>
          <cell r="AX1228" t="str">
            <v/>
          </cell>
          <cell r="AZ1228" t="str">
            <v/>
          </cell>
          <cell r="BA1228" t="str">
            <v/>
          </cell>
        </row>
        <row r="1229">
          <cell r="C1229" t="str">
            <v/>
          </cell>
          <cell r="D1229" t="str">
            <v/>
          </cell>
          <cell r="E1229" t="str">
            <v/>
          </cell>
          <cell r="F1229" t="str">
            <v/>
          </cell>
          <cell r="G1229" t="str">
            <v/>
          </cell>
          <cell r="H1229" t="str">
            <v/>
          </cell>
          <cell r="I1229" t="str">
            <v/>
          </cell>
          <cell r="J1229" t="str">
            <v/>
          </cell>
          <cell r="L1229" t="str">
            <v/>
          </cell>
          <cell r="M1229" t="str">
            <v/>
          </cell>
          <cell r="N1229" t="str">
            <v/>
          </cell>
          <cell r="P1229" t="str">
            <v/>
          </cell>
          <cell r="Q1229" t="str">
            <v/>
          </cell>
          <cell r="R1229" t="str">
            <v/>
          </cell>
          <cell r="S1229" t="str">
            <v/>
          </cell>
          <cell r="U1229" t="str">
            <v/>
          </cell>
          <cell r="V1229" t="str">
            <v/>
          </cell>
          <cell r="W1229" t="str">
            <v/>
          </cell>
          <cell r="X1229" t="str">
            <v/>
          </cell>
          <cell r="AD1229" t="str">
            <v/>
          </cell>
          <cell r="AE1229" t="str">
            <v/>
          </cell>
          <cell r="AG1229" t="str">
            <v/>
          </cell>
          <cell r="AH1229" t="str">
            <v/>
          </cell>
          <cell r="AI1229" t="str">
            <v/>
          </cell>
          <cell r="AJ1229" t="str">
            <v/>
          </cell>
          <cell r="AL1229" t="str">
            <v/>
          </cell>
          <cell r="AM1229" t="str">
            <v/>
          </cell>
          <cell r="AP1229" t="str">
            <v/>
          </cell>
          <cell r="AQ1229" t="str">
            <v/>
          </cell>
          <cell r="AT1229" t="str">
            <v/>
          </cell>
          <cell r="AV1229" t="str">
            <v/>
          </cell>
          <cell r="AW1229" t="str">
            <v/>
          </cell>
          <cell r="AX1229" t="str">
            <v/>
          </cell>
          <cell r="AZ1229" t="str">
            <v/>
          </cell>
          <cell r="BA1229" t="str">
            <v/>
          </cell>
        </row>
        <row r="1230">
          <cell r="C1230" t="str">
            <v/>
          </cell>
          <cell r="D1230" t="str">
            <v/>
          </cell>
          <cell r="E1230" t="str">
            <v/>
          </cell>
          <cell r="F1230" t="str">
            <v/>
          </cell>
          <cell r="G1230" t="str">
            <v/>
          </cell>
          <cell r="H1230" t="str">
            <v/>
          </cell>
          <cell r="I1230" t="str">
            <v/>
          </cell>
          <cell r="J1230" t="str">
            <v/>
          </cell>
          <cell r="L1230" t="str">
            <v/>
          </cell>
          <cell r="M1230" t="str">
            <v/>
          </cell>
          <cell r="N1230" t="str">
            <v/>
          </cell>
          <cell r="P1230" t="str">
            <v/>
          </cell>
          <cell r="Q1230" t="str">
            <v/>
          </cell>
          <cell r="R1230" t="str">
            <v/>
          </cell>
          <cell r="S1230" t="str">
            <v/>
          </cell>
          <cell r="U1230" t="str">
            <v/>
          </cell>
          <cell r="V1230" t="str">
            <v/>
          </cell>
          <cell r="W1230" t="str">
            <v/>
          </cell>
          <cell r="X1230" t="str">
            <v/>
          </cell>
          <cell r="AD1230" t="str">
            <v/>
          </cell>
          <cell r="AE1230" t="str">
            <v/>
          </cell>
          <cell r="AG1230" t="str">
            <v/>
          </cell>
          <cell r="AH1230" t="str">
            <v/>
          </cell>
          <cell r="AI1230" t="str">
            <v/>
          </cell>
          <cell r="AJ1230" t="str">
            <v/>
          </cell>
          <cell r="AL1230" t="str">
            <v/>
          </cell>
          <cell r="AM1230" t="str">
            <v/>
          </cell>
          <cell r="AP1230" t="str">
            <v/>
          </cell>
          <cell r="AQ1230" t="str">
            <v/>
          </cell>
          <cell r="AT1230" t="str">
            <v/>
          </cell>
          <cell r="AV1230" t="str">
            <v/>
          </cell>
          <cell r="AW1230" t="str">
            <v/>
          </cell>
          <cell r="AX1230" t="str">
            <v/>
          </cell>
          <cell r="AZ1230" t="str">
            <v/>
          </cell>
          <cell r="BA1230" t="str">
            <v/>
          </cell>
        </row>
        <row r="1231">
          <cell r="C1231" t="str">
            <v/>
          </cell>
          <cell r="D1231" t="str">
            <v/>
          </cell>
          <cell r="E1231" t="str">
            <v/>
          </cell>
          <cell r="F1231" t="str">
            <v/>
          </cell>
          <cell r="G1231" t="str">
            <v/>
          </cell>
          <cell r="H1231" t="str">
            <v/>
          </cell>
          <cell r="I1231" t="str">
            <v/>
          </cell>
          <cell r="J1231" t="str">
            <v/>
          </cell>
          <cell r="L1231" t="str">
            <v/>
          </cell>
          <cell r="M1231" t="str">
            <v/>
          </cell>
          <cell r="N1231" t="str">
            <v/>
          </cell>
          <cell r="P1231" t="str">
            <v/>
          </cell>
          <cell r="Q1231" t="str">
            <v/>
          </cell>
          <cell r="R1231" t="str">
            <v/>
          </cell>
          <cell r="S1231" t="str">
            <v/>
          </cell>
          <cell r="U1231" t="str">
            <v/>
          </cell>
          <cell r="V1231" t="str">
            <v/>
          </cell>
          <cell r="W1231" t="str">
            <v/>
          </cell>
          <cell r="X1231" t="str">
            <v/>
          </cell>
          <cell r="AD1231" t="str">
            <v/>
          </cell>
          <cell r="AE1231" t="str">
            <v/>
          </cell>
          <cell r="AG1231" t="str">
            <v/>
          </cell>
          <cell r="AH1231" t="str">
            <v/>
          </cell>
          <cell r="AI1231" t="str">
            <v/>
          </cell>
          <cell r="AJ1231" t="str">
            <v/>
          </cell>
          <cell r="AL1231" t="str">
            <v/>
          </cell>
          <cell r="AM1231" t="str">
            <v/>
          </cell>
          <cell r="AP1231" t="str">
            <v/>
          </cell>
          <cell r="AQ1231" t="str">
            <v/>
          </cell>
          <cell r="AT1231" t="str">
            <v/>
          </cell>
          <cell r="AV1231" t="str">
            <v/>
          </cell>
          <cell r="AW1231" t="str">
            <v/>
          </cell>
          <cell r="AX1231" t="str">
            <v/>
          </cell>
          <cell r="AZ1231" t="str">
            <v/>
          </cell>
          <cell r="BA1231" t="str">
            <v/>
          </cell>
        </row>
        <row r="1232">
          <cell r="C1232" t="str">
            <v/>
          </cell>
          <cell r="D1232" t="str">
            <v/>
          </cell>
          <cell r="E1232" t="str">
            <v/>
          </cell>
          <cell r="F1232" t="str">
            <v/>
          </cell>
          <cell r="G1232" t="str">
            <v/>
          </cell>
          <cell r="H1232" t="str">
            <v/>
          </cell>
          <cell r="I1232" t="str">
            <v/>
          </cell>
          <cell r="J1232" t="str">
            <v/>
          </cell>
          <cell r="L1232" t="str">
            <v/>
          </cell>
          <cell r="M1232" t="str">
            <v/>
          </cell>
          <cell r="N1232" t="str">
            <v/>
          </cell>
          <cell r="P1232" t="str">
            <v/>
          </cell>
          <cell r="Q1232" t="str">
            <v/>
          </cell>
          <cell r="R1232" t="str">
            <v/>
          </cell>
          <cell r="S1232" t="str">
            <v/>
          </cell>
          <cell r="U1232" t="str">
            <v/>
          </cell>
          <cell r="V1232" t="str">
            <v/>
          </cell>
          <cell r="W1232" t="str">
            <v/>
          </cell>
          <cell r="X1232" t="str">
            <v/>
          </cell>
          <cell r="AD1232" t="str">
            <v/>
          </cell>
          <cell r="AE1232" t="str">
            <v/>
          </cell>
          <cell r="AG1232" t="str">
            <v/>
          </cell>
          <cell r="AH1232" t="str">
            <v/>
          </cell>
          <cell r="AI1232" t="str">
            <v/>
          </cell>
          <cell r="AJ1232" t="str">
            <v/>
          </cell>
          <cell r="AL1232" t="str">
            <v/>
          </cell>
          <cell r="AM1232" t="str">
            <v/>
          </cell>
          <cell r="AP1232" t="str">
            <v/>
          </cell>
          <cell r="AQ1232" t="str">
            <v/>
          </cell>
          <cell r="AT1232" t="str">
            <v/>
          </cell>
          <cell r="AV1232" t="str">
            <v/>
          </cell>
          <cell r="AW1232" t="str">
            <v/>
          </cell>
          <cell r="AX1232" t="str">
            <v/>
          </cell>
          <cell r="AZ1232" t="str">
            <v/>
          </cell>
          <cell r="BA1232" t="str">
            <v/>
          </cell>
        </row>
        <row r="1233">
          <cell r="C1233" t="str">
            <v/>
          </cell>
          <cell r="D1233" t="str">
            <v/>
          </cell>
          <cell r="E1233" t="str">
            <v/>
          </cell>
          <cell r="F1233" t="str">
            <v/>
          </cell>
          <cell r="G1233" t="str">
            <v/>
          </cell>
          <cell r="H1233" t="str">
            <v/>
          </cell>
          <cell r="I1233" t="str">
            <v/>
          </cell>
          <cell r="J1233" t="str">
            <v/>
          </cell>
          <cell r="L1233" t="str">
            <v/>
          </cell>
          <cell r="M1233" t="str">
            <v/>
          </cell>
          <cell r="N1233" t="str">
            <v/>
          </cell>
          <cell r="P1233" t="str">
            <v/>
          </cell>
          <cell r="Q1233" t="str">
            <v/>
          </cell>
          <cell r="R1233" t="str">
            <v/>
          </cell>
          <cell r="S1233" t="str">
            <v/>
          </cell>
          <cell r="U1233" t="str">
            <v/>
          </cell>
          <cell r="V1233" t="str">
            <v/>
          </cell>
          <cell r="W1233" t="str">
            <v/>
          </cell>
          <cell r="X1233" t="str">
            <v/>
          </cell>
          <cell r="AD1233" t="str">
            <v/>
          </cell>
          <cell r="AE1233" t="str">
            <v/>
          </cell>
          <cell r="AG1233" t="str">
            <v/>
          </cell>
          <cell r="AH1233" t="str">
            <v/>
          </cell>
          <cell r="AI1233" t="str">
            <v/>
          </cell>
          <cell r="AJ1233" t="str">
            <v/>
          </cell>
          <cell r="AL1233" t="str">
            <v/>
          </cell>
          <cell r="AM1233" t="str">
            <v/>
          </cell>
          <cell r="AP1233" t="str">
            <v/>
          </cell>
          <cell r="AQ1233" t="str">
            <v/>
          </cell>
          <cell r="AT1233" t="str">
            <v/>
          </cell>
          <cell r="AV1233" t="str">
            <v/>
          </cell>
          <cell r="AW1233" t="str">
            <v/>
          </cell>
          <cell r="AX1233" t="str">
            <v/>
          </cell>
          <cell r="AZ1233" t="str">
            <v/>
          </cell>
          <cell r="BA1233" t="str">
            <v/>
          </cell>
        </row>
        <row r="1234">
          <cell r="C1234" t="str">
            <v/>
          </cell>
          <cell r="D1234" t="str">
            <v/>
          </cell>
          <cell r="E1234" t="str">
            <v/>
          </cell>
          <cell r="F1234" t="str">
            <v/>
          </cell>
          <cell r="G1234" t="str">
            <v/>
          </cell>
          <cell r="H1234" t="str">
            <v/>
          </cell>
          <cell r="I1234" t="str">
            <v/>
          </cell>
          <cell r="J1234" t="str">
            <v/>
          </cell>
          <cell r="L1234" t="str">
            <v/>
          </cell>
          <cell r="M1234" t="str">
            <v/>
          </cell>
          <cell r="N1234" t="str">
            <v/>
          </cell>
          <cell r="P1234" t="str">
            <v/>
          </cell>
          <cell r="Q1234" t="str">
            <v/>
          </cell>
          <cell r="R1234" t="str">
            <v/>
          </cell>
          <cell r="S1234" t="str">
            <v/>
          </cell>
          <cell r="U1234" t="str">
            <v/>
          </cell>
          <cell r="V1234" t="str">
            <v/>
          </cell>
          <cell r="W1234" t="str">
            <v/>
          </cell>
          <cell r="X1234" t="str">
            <v/>
          </cell>
          <cell r="AD1234" t="str">
            <v/>
          </cell>
          <cell r="AE1234" t="str">
            <v/>
          </cell>
          <cell r="AG1234" t="str">
            <v/>
          </cell>
          <cell r="AH1234" t="str">
            <v/>
          </cell>
          <cell r="AI1234" t="str">
            <v/>
          </cell>
          <cell r="AJ1234" t="str">
            <v/>
          </cell>
          <cell r="AL1234" t="str">
            <v/>
          </cell>
          <cell r="AM1234" t="str">
            <v/>
          </cell>
          <cell r="AP1234" t="str">
            <v/>
          </cell>
          <cell r="AQ1234" t="str">
            <v/>
          </cell>
          <cell r="AT1234" t="str">
            <v/>
          </cell>
          <cell r="AV1234" t="str">
            <v/>
          </cell>
          <cell r="AW1234" t="str">
            <v/>
          </cell>
          <cell r="AX1234" t="str">
            <v/>
          </cell>
          <cell r="AZ1234" t="str">
            <v/>
          </cell>
          <cell r="BA1234" t="str">
            <v/>
          </cell>
        </row>
        <row r="1235">
          <cell r="C1235" t="str">
            <v/>
          </cell>
          <cell r="D1235" t="str">
            <v/>
          </cell>
          <cell r="E1235" t="str">
            <v/>
          </cell>
          <cell r="F1235" t="str">
            <v/>
          </cell>
          <cell r="G1235" t="str">
            <v/>
          </cell>
          <cell r="H1235" t="str">
            <v/>
          </cell>
          <cell r="I1235" t="str">
            <v/>
          </cell>
          <cell r="J1235" t="str">
            <v/>
          </cell>
          <cell r="L1235" t="str">
            <v/>
          </cell>
          <cell r="M1235" t="str">
            <v/>
          </cell>
          <cell r="N1235" t="str">
            <v/>
          </cell>
          <cell r="P1235" t="str">
            <v/>
          </cell>
          <cell r="Q1235" t="str">
            <v/>
          </cell>
          <cell r="R1235" t="str">
            <v/>
          </cell>
          <cell r="S1235" t="str">
            <v/>
          </cell>
          <cell r="U1235" t="str">
            <v/>
          </cell>
          <cell r="V1235" t="str">
            <v/>
          </cell>
          <cell r="W1235" t="str">
            <v/>
          </cell>
          <cell r="X1235" t="str">
            <v/>
          </cell>
          <cell r="AD1235" t="str">
            <v/>
          </cell>
          <cell r="AE1235" t="str">
            <v/>
          </cell>
          <cell r="AG1235" t="str">
            <v/>
          </cell>
          <cell r="AH1235" t="str">
            <v/>
          </cell>
          <cell r="AI1235" t="str">
            <v/>
          </cell>
          <cell r="AJ1235" t="str">
            <v/>
          </cell>
          <cell r="AL1235" t="str">
            <v/>
          </cell>
          <cell r="AM1235" t="str">
            <v/>
          </cell>
          <cell r="AP1235" t="str">
            <v/>
          </cell>
          <cell r="AQ1235" t="str">
            <v/>
          </cell>
          <cell r="AT1235" t="str">
            <v/>
          </cell>
          <cell r="AV1235" t="str">
            <v/>
          </cell>
          <cell r="AW1235" t="str">
            <v/>
          </cell>
          <cell r="AX1235" t="str">
            <v/>
          </cell>
          <cell r="AZ1235" t="str">
            <v/>
          </cell>
          <cell r="BA1235" t="str">
            <v/>
          </cell>
        </row>
        <row r="1236">
          <cell r="C1236" t="str">
            <v/>
          </cell>
          <cell r="D1236" t="str">
            <v/>
          </cell>
          <cell r="E1236" t="str">
            <v/>
          </cell>
          <cell r="F1236" t="str">
            <v/>
          </cell>
          <cell r="G1236" t="str">
            <v/>
          </cell>
          <cell r="H1236" t="str">
            <v/>
          </cell>
          <cell r="I1236" t="str">
            <v/>
          </cell>
          <cell r="J1236" t="str">
            <v/>
          </cell>
          <cell r="L1236" t="str">
            <v/>
          </cell>
          <cell r="M1236" t="str">
            <v/>
          </cell>
          <cell r="N1236" t="str">
            <v/>
          </cell>
          <cell r="P1236" t="str">
            <v/>
          </cell>
          <cell r="Q1236" t="str">
            <v/>
          </cell>
          <cell r="R1236" t="str">
            <v/>
          </cell>
          <cell r="S1236" t="str">
            <v/>
          </cell>
          <cell r="U1236" t="str">
            <v/>
          </cell>
          <cell r="V1236" t="str">
            <v/>
          </cell>
          <cell r="W1236" t="str">
            <v/>
          </cell>
          <cell r="X1236" t="str">
            <v/>
          </cell>
          <cell r="AD1236" t="str">
            <v/>
          </cell>
          <cell r="AE1236" t="str">
            <v/>
          </cell>
          <cell r="AG1236" t="str">
            <v/>
          </cell>
          <cell r="AH1236" t="str">
            <v/>
          </cell>
          <cell r="AI1236" t="str">
            <v/>
          </cell>
          <cell r="AJ1236" t="str">
            <v/>
          </cell>
          <cell r="AL1236" t="str">
            <v/>
          </cell>
          <cell r="AM1236" t="str">
            <v/>
          </cell>
          <cell r="AP1236" t="str">
            <v/>
          </cell>
          <cell r="AQ1236" t="str">
            <v/>
          </cell>
          <cell r="AT1236" t="str">
            <v/>
          </cell>
          <cell r="AV1236" t="str">
            <v/>
          </cell>
          <cell r="AW1236" t="str">
            <v/>
          </cell>
          <cell r="AX1236" t="str">
            <v/>
          </cell>
          <cell r="AZ1236" t="str">
            <v/>
          </cell>
          <cell r="BA1236" t="str">
            <v/>
          </cell>
        </row>
        <row r="1237">
          <cell r="C1237" t="str">
            <v/>
          </cell>
          <cell r="D1237" t="str">
            <v/>
          </cell>
          <cell r="E1237" t="str">
            <v/>
          </cell>
          <cell r="F1237" t="str">
            <v/>
          </cell>
          <cell r="G1237" t="str">
            <v/>
          </cell>
          <cell r="H1237" t="str">
            <v/>
          </cell>
          <cell r="I1237" t="str">
            <v/>
          </cell>
          <cell r="J1237" t="str">
            <v/>
          </cell>
          <cell r="L1237" t="str">
            <v/>
          </cell>
          <cell r="M1237" t="str">
            <v/>
          </cell>
          <cell r="N1237" t="str">
            <v/>
          </cell>
          <cell r="P1237" t="str">
            <v/>
          </cell>
          <cell r="Q1237" t="str">
            <v/>
          </cell>
          <cell r="R1237" t="str">
            <v/>
          </cell>
          <cell r="S1237" t="str">
            <v/>
          </cell>
          <cell r="U1237" t="str">
            <v/>
          </cell>
          <cell r="V1237" t="str">
            <v/>
          </cell>
          <cell r="W1237" t="str">
            <v/>
          </cell>
          <cell r="X1237" t="str">
            <v/>
          </cell>
          <cell r="AD1237" t="str">
            <v/>
          </cell>
          <cell r="AE1237" t="str">
            <v/>
          </cell>
          <cell r="AG1237" t="str">
            <v/>
          </cell>
          <cell r="AH1237" t="str">
            <v/>
          </cell>
          <cell r="AI1237" t="str">
            <v/>
          </cell>
          <cell r="AJ1237" t="str">
            <v/>
          </cell>
          <cell r="AL1237" t="str">
            <v/>
          </cell>
          <cell r="AM1237" t="str">
            <v/>
          </cell>
          <cell r="AP1237" t="str">
            <v/>
          </cell>
          <cell r="AQ1237" t="str">
            <v/>
          </cell>
          <cell r="AT1237" t="str">
            <v/>
          </cell>
          <cell r="AV1237" t="str">
            <v/>
          </cell>
          <cell r="AW1237" t="str">
            <v/>
          </cell>
          <cell r="AX1237" t="str">
            <v/>
          </cell>
          <cell r="AZ1237" t="str">
            <v/>
          </cell>
          <cell r="BA1237" t="str">
            <v/>
          </cell>
        </row>
        <row r="1238">
          <cell r="C1238" t="str">
            <v/>
          </cell>
          <cell r="D1238" t="str">
            <v/>
          </cell>
          <cell r="E1238" t="str">
            <v/>
          </cell>
          <cell r="F1238" t="str">
            <v/>
          </cell>
          <cell r="G1238" t="str">
            <v/>
          </cell>
          <cell r="H1238" t="str">
            <v/>
          </cell>
          <cell r="I1238" t="str">
            <v/>
          </cell>
          <cell r="J1238" t="str">
            <v/>
          </cell>
          <cell r="L1238" t="str">
            <v/>
          </cell>
          <cell r="M1238" t="str">
            <v/>
          </cell>
          <cell r="N1238" t="str">
            <v/>
          </cell>
          <cell r="P1238" t="str">
            <v/>
          </cell>
          <cell r="Q1238" t="str">
            <v/>
          </cell>
          <cell r="R1238" t="str">
            <v/>
          </cell>
          <cell r="S1238" t="str">
            <v/>
          </cell>
          <cell r="U1238" t="str">
            <v/>
          </cell>
          <cell r="V1238" t="str">
            <v/>
          </cell>
          <cell r="W1238" t="str">
            <v/>
          </cell>
          <cell r="X1238" t="str">
            <v/>
          </cell>
          <cell r="AD1238" t="str">
            <v/>
          </cell>
          <cell r="AE1238" t="str">
            <v/>
          </cell>
          <cell r="AG1238" t="str">
            <v/>
          </cell>
          <cell r="AH1238" t="str">
            <v/>
          </cell>
          <cell r="AI1238" t="str">
            <v/>
          </cell>
          <cell r="AJ1238" t="str">
            <v/>
          </cell>
          <cell r="AL1238" t="str">
            <v/>
          </cell>
          <cell r="AM1238" t="str">
            <v/>
          </cell>
          <cell r="AP1238" t="str">
            <v/>
          </cell>
          <cell r="AQ1238" t="str">
            <v/>
          </cell>
          <cell r="AT1238" t="str">
            <v/>
          </cell>
          <cell r="AV1238" t="str">
            <v/>
          </cell>
          <cell r="AW1238" t="str">
            <v/>
          </cell>
          <cell r="AX1238" t="str">
            <v/>
          </cell>
          <cell r="AZ1238" t="str">
            <v/>
          </cell>
          <cell r="BA1238" t="str">
            <v/>
          </cell>
        </row>
        <row r="1239">
          <cell r="C1239" t="str">
            <v/>
          </cell>
          <cell r="D1239" t="str">
            <v/>
          </cell>
          <cell r="E1239" t="str">
            <v/>
          </cell>
          <cell r="F1239" t="str">
            <v/>
          </cell>
          <cell r="G1239" t="str">
            <v/>
          </cell>
          <cell r="H1239" t="str">
            <v/>
          </cell>
          <cell r="I1239" t="str">
            <v/>
          </cell>
          <cell r="J1239" t="str">
            <v/>
          </cell>
          <cell r="L1239" t="str">
            <v/>
          </cell>
          <cell r="M1239" t="str">
            <v/>
          </cell>
          <cell r="N1239" t="str">
            <v/>
          </cell>
          <cell r="P1239" t="str">
            <v/>
          </cell>
          <cell r="Q1239" t="str">
            <v/>
          </cell>
          <cell r="R1239" t="str">
            <v/>
          </cell>
          <cell r="S1239" t="str">
            <v/>
          </cell>
          <cell r="U1239" t="str">
            <v/>
          </cell>
          <cell r="V1239" t="str">
            <v/>
          </cell>
          <cell r="W1239" t="str">
            <v/>
          </cell>
          <cell r="X1239" t="str">
            <v/>
          </cell>
          <cell r="AD1239" t="str">
            <v/>
          </cell>
          <cell r="AE1239" t="str">
            <v/>
          </cell>
          <cell r="AG1239" t="str">
            <v/>
          </cell>
          <cell r="AH1239" t="str">
            <v/>
          </cell>
          <cell r="AI1239" t="str">
            <v/>
          </cell>
          <cell r="AJ1239" t="str">
            <v/>
          </cell>
          <cell r="AL1239" t="str">
            <v/>
          </cell>
          <cell r="AM1239" t="str">
            <v/>
          </cell>
          <cell r="AP1239" t="str">
            <v/>
          </cell>
          <cell r="AQ1239" t="str">
            <v/>
          </cell>
          <cell r="AT1239" t="str">
            <v/>
          </cell>
          <cell r="AV1239" t="str">
            <v/>
          </cell>
          <cell r="AW1239" t="str">
            <v/>
          </cell>
          <cell r="AX1239" t="str">
            <v/>
          </cell>
          <cell r="AZ1239" t="str">
            <v/>
          </cell>
          <cell r="BA1239" t="str">
            <v/>
          </cell>
        </row>
        <row r="1240">
          <cell r="C1240" t="str">
            <v/>
          </cell>
          <cell r="D1240" t="str">
            <v/>
          </cell>
          <cell r="E1240" t="str">
            <v/>
          </cell>
          <cell r="F1240" t="str">
            <v/>
          </cell>
          <cell r="G1240" t="str">
            <v/>
          </cell>
          <cell r="H1240" t="str">
            <v/>
          </cell>
          <cell r="I1240" t="str">
            <v/>
          </cell>
          <cell r="J1240" t="str">
            <v/>
          </cell>
          <cell r="L1240" t="str">
            <v/>
          </cell>
          <cell r="M1240" t="str">
            <v/>
          </cell>
          <cell r="N1240" t="str">
            <v/>
          </cell>
          <cell r="P1240" t="str">
            <v/>
          </cell>
          <cell r="Q1240" t="str">
            <v/>
          </cell>
          <cell r="R1240" t="str">
            <v/>
          </cell>
          <cell r="S1240" t="str">
            <v/>
          </cell>
          <cell r="U1240" t="str">
            <v/>
          </cell>
          <cell r="V1240" t="str">
            <v/>
          </cell>
          <cell r="W1240" t="str">
            <v/>
          </cell>
          <cell r="X1240" t="str">
            <v/>
          </cell>
          <cell r="AD1240" t="str">
            <v/>
          </cell>
          <cell r="AE1240" t="str">
            <v/>
          </cell>
          <cell r="AG1240" t="str">
            <v/>
          </cell>
          <cell r="AH1240" t="str">
            <v/>
          </cell>
          <cell r="AI1240" t="str">
            <v/>
          </cell>
          <cell r="AJ1240" t="str">
            <v/>
          </cell>
          <cell r="AL1240" t="str">
            <v/>
          </cell>
          <cell r="AM1240" t="str">
            <v/>
          </cell>
          <cell r="AP1240" t="str">
            <v/>
          </cell>
          <cell r="AQ1240" t="str">
            <v/>
          </cell>
          <cell r="AT1240" t="str">
            <v/>
          </cell>
          <cell r="AV1240" t="str">
            <v/>
          </cell>
          <cell r="AW1240" t="str">
            <v/>
          </cell>
          <cell r="AX1240" t="str">
            <v/>
          </cell>
          <cell r="AZ1240" t="str">
            <v/>
          </cell>
          <cell r="BA1240" t="str">
            <v/>
          </cell>
        </row>
        <row r="1241">
          <cell r="C1241" t="str">
            <v/>
          </cell>
          <cell r="D1241" t="str">
            <v/>
          </cell>
          <cell r="E1241" t="str">
            <v/>
          </cell>
          <cell r="F1241" t="str">
            <v/>
          </cell>
          <cell r="G1241" t="str">
            <v/>
          </cell>
          <cell r="H1241" t="str">
            <v/>
          </cell>
          <cell r="I1241" t="str">
            <v/>
          </cell>
          <cell r="J1241" t="str">
            <v/>
          </cell>
          <cell r="L1241" t="str">
            <v/>
          </cell>
          <cell r="M1241" t="str">
            <v/>
          </cell>
          <cell r="N1241" t="str">
            <v/>
          </cell>
          <cell r="P1241" t="str">
            <v/>
          </cell>
          <cell r="Q1241" t="str">
            <v/>
          </cell>
          <cell r="R1241" t="str">
            <v/>
          </cell>
          <cell r="S1241" t="str">
            <v/>
          </cell>
          <cell r="U1241" t="str">
            <v/>
          </cell>
          <cell r="V1241" t="str">
            <v/>
          </cell>
          <cell r="W1241" t="str">
            <v/>
          </cell>
          <cell r="X1241" t="str">
            <v/>
          </cell>
          <cell r="AD1241" t="str">
            <v/>
          </cell>
          <cell r="AE1241" t="str">
            <v/>
          </cell>
          <cell r="AG1241" t="str">
            <v/>
          </cell>
          <cell r="AH1241" t="str">
            <v/>
          </cell>
          <cell r="AI1241" t="str">
            <v/>
          </cell>
          <cell r="AJ1241" t="str">
            <v/>
          </cell>
          <cell r="AL1241" t="str">
            <v/>
          </cell>
          <cell r="AM1241" t="str">
            <v/>
          </cell>
          <cell r="AP1241" t="str">
            <v/>
          </cell>
          <cell r="AQ1241" t="str">
            <v/>
          </cell>
          <cell r="AT1241" t="str">
            <v/>
          </cell>
          <cell r="AV1241" t="str">
            <v/>
          </cell>
          <cell r="AW1241" t="str">
            <v/>
          </cell>
          <cell r="AX1241" t="str">
            <v/>
          </cell>
          <cell r="AZ1241" t="str">
            <v/>
          </cell>
          <cell r="BA1241" t="str">
            <v/>
          </cell>
        </row>
        <row r="1242">
          <cell r="C1242" t="str">
            <v/>
          </cell>
          <cell r="D1242" t="str">
            <v/>
          </cell>
          <cell r="E1242" t="str">
            <v/>
          </cell>
          <cell r="F1242" t="str">
            <v/>
          </cell>
          <cell r="G1242" t="str">
            <v/>
          </cell>
          <cell r="H1242" t="str">
            <v/>
          </cell>
          <cell r="I1242" t="str">
            <v/>
          </cell>
          <cell r="J1242" t="str">
            <v/>
          </cell>
          <cell r="L1242" t="str">
            <v/>
          </cell>
          <cell r="M1242" t="str">
            <v/>
          </cell>
          <cell r="N1242" t="str">
            <v/>
          </cell>
          <cell r="P1242" t="str">
            <v/>
          </cell>
          <cell r="Q1242" t="str">
            <v/>
          </cell>
          <cell r="R1242" t="str">
            <v/>
          </cell>
          <cell r="S1242" t="str">
            <v/>
          </cell>
          <cell r="U1242" t="str">
            <v/>
          </cell>
          <cell r="V1242" t="str">
            <v/>
          </cell>
          <cell r="W1242" t="str">
            <v/>
          </cell>
          <cell r="X1242" t="str">
            <v/>
          </cell>
          <cell r="AD1242" t="str">
            <v/>
          </cell>
          <cell r="AE1242" t="str">
            <v/>
          </cell>
          <cell r="AG1242" t="str">
            <v/>
          </cell>
          <cell r="AH1242" t="str">
            <v/>
          </cell>
          <cell r="AI1242" t="str">
            <v/>
          </cell>
          <cell r="AJ1242" t="str">
            <v/>
          </cell>
          <cell r="AL1242" t="str">
            <v/>
          </cell>
          <cell r="AM1242" t="str">
            <v/>
          </cell>
          <cell r="AP1242" t="str">
            <v/>
          </cell>
          <cell r="AQ1242" t="str">
            <v/>
          </cell>
          <cell r="AT1242" t="str">
            <v/>
          </cell>
          <cell r="AV1242" t="str">
            <v/>
          </cell>
          <cell r="AW1242" t="str">
            <v/>
          </cell>
          <cell r="AX1242" t="str">
            <v/>
          </cell>
          <cell r="AZ1242" t="str">
            <v/>
          </cell>
          <cell r="BA1242" t="str">
            <v/>
          </cell>
        </row>
        <row r="1243">
          <cell r="C1243" t="str">
            <v/>
          </cell>
          <cell r="D1243" t="str">
            <v/>
          </cell>
          <cell r="E1243" t="str">
            <v/>
          </cell>
          <cell r="F1243" t="str">
            <v/>
          </cell>
          <cell r="G1243" t="str">
            <v/>
          </cell>
          <cell r="H1243" t="str">
            <v/>
          </cell>
          <cell r="I1243" t="str">
            <v/>
          </cell>
          <cell r="J1243" t="str">
            <v/>
          </cell>
          <cell r="L1243" t="str">
            <v/>
          </cell>
          <cell r="M1243" t="str">
            <v/>
          </cell>
          <cell r="N1243" t="str">
            <v/>
          </cell>
          <cell r="P1243" t="str">
            <v/>
          </cell>
          <cell r="Q1243" t="str">
            <v/>
          </cell>
          <cell r="R1243" t="str">
            <v/>
          </cell>
          <cell r="S1243" t="str">
            <v/>
          </cell>
          <cell r="U1243" t="str">
            <v/>
          </cell>
          <cell r="V1243" t="str">
            <v/>
          </cell>
          <cell r="W1243" t="str">
            <v/>
          </cell>
          <cell r="X1243" t="str">
            <v/>
          </cell>
          <cell r="AD1243" t="str">
            <v/>
          </cell>
          <cell r="AE1243" t="str">
            <v/>
          </cell>
          <cell r="AG1243" t="str">
            <v/>
          </cell>
          <cell r="AH1243" t="str">
            <v/>
          </cell>
          <cell r="AI1243" t="str">
            <v/>
          </cell>
          <cell r="AJ1243" t="str">
            <v/>
          </cell>
          <cell r="AL1243" t="str">
            <v/>
          </cell>
          <cell r="AM1243" t="str">
            <v/>
          </cell>
          <cell r="AP1243" t="str">
            <v/>
          </cell>
          <cell r="AQ1243" t="str">
            <v/>
          </cell>
          <cell r="AT1243" t="str">
            <v/>
          </cell>
          <cell r="AV1243" t="str">
            <v/>
          </cell>
          <cell r="AW1243" t="str">
            <v/>
          </cell>
          <cell r="AX1243" t="str">
            <v/>
          </cell>
          <cell r="AZ1243" t="str">
            <v/>
          </cell>
          <cell r="BA1243" t="str">
            <v/>
          </cell>
        </row>
        <row r="1244">
          <cell r="C1244" t="str">
            <v/>
          </cell>
          <cell r="D1244" t="str">
            <v/>
          </cell>
          <cell r="E1244" t="str">
            <v/>
          </cell>
          <cell r="F1244" t="str">
            <v/>
          </cell>
          <cell r="G1244" t="str">
            <v/>
          </cell>
          <cell r="H1244" t="str">
            <v/>
          </cell>
          <cell r="I1244" t="str">
            <v/>
          </cell>
          <cell r="J1244" t="str">
            <v/>
          </cell>
          <cell r="L1244" t="str">
            <v/>
          </cell>
          <cell r="M1244" t="str">
            <v/>
          </cell>
          <cell r="N1244" t="str">
            <v/>
          </cell>
          <cell r="P1244" t="str">
            <v/>
          </cell>
          <cell r="Q1244" t="str">
            <v/>
          </cell>
          <cell r="R1244" t="str">
            <v/>
          </cell>
          <cell r="S1244" t="str">
            <v/>
          </cell>
          <cell r="U1244" t="str">
            <v/>
          </cell>
          <cell r="V1244" t="str">
            <v/>
          </cell>
          <cell r="W1244" t="str">
            <v/>
          </cell>
          <cell r="X1244" t="str">
            <v/>
          </cell>
          <cell r="AD1244" t="str">
            <v/>
          </cell>
          <cell r="AE1244" t="str">
            <v/>
          </cell>
          <cell r="AG1244" t="str">
            <v/>
          </cell>
          <cell r="AH1244" t="str">
            <v/>
          </cell>
          <cell r="AI1244" t="str">
            <v/>
          </cell>
          <cell r="AJ1244" t="str">
            <v/>
          </cell>
          <cell r="AL1244" t="str">
            <v/>
          </cell>
          <cell r="AM1244" t="str">
            <v/>
          </cell>
          <cell r="AP1244" t="str">
            <v/>
          </cell>
          <cell r="AQ1244" t="str">
            <v/>
          </cell>
          <cell r="AT1244" t="str">
            <v/>
          </cell>
          <cell r="AV1244" t="str">
            <v/>
          </cell>
          <cell r="AW1244" t="str">
            <v/>
          </cell>
          <cell r="AX1244" t="str">
            <v/>
          </cell>
          <cell r="AZ1244" t="str">
            <v/>
          </cell>
          <cell r="BA1244" t="str">
            <v/>
          </cell>
        </row>
        <row r="1245">
          <cell r="C1245" t="str">
            <v/>
          </cell>
          <cell r="D1245" t="str">
            <v/>
          </cell>
          <cell r="E1245" t="str">
            <v/>
          </cell>
          <cell r="F1245" t="str">
            <v/>
          </cell>
          <cell r="G1245" t="str">
            <v/>
          </cell>
          <cell r="H1245" t="str">
            <v/>
          </cell>
          <cell r="I1245" t="str">
            <v/>
          </cell>
          <cell r="J1245" t="str">
            <v/>
          </cell>
          <cell r="L1245" t="str">
            <v/>
          </cell>
          <cell r="M1245" t="str">
            <v/>
          </cell>
          <cell r="N1245" t="str">
            <v/>
          </cell>
          <cell r="P1245" t="str">
            <v/>
          </cell>
          <cell r="Q1245" t="str">
            <v/>
          </cell>
          <cell r="R1245" t="str">
            <v/>
          </cell>
          <cell r="S1245" t="str">
            <v/>
          </cell>
          <cell r="U1245" t="str">
            <v/>
          </cell>
          <cell r="V1245" t="str">
            <v/>
          </cell>
          <cell r="W1245" t="str">
            <v/>
          </cell>
          <cell r="X1245" t="str">
            <v/>
          </cell>
          <cell r="AD1245" t="str">
            <v/>
          </cell>
          <cell r="AE1245" t="str">
            <v/>
          </cell>
          <cell r="AG1245" t="str">
            <v/>
          </cell>
          <cell r="AH1245" t="str">
            <v/>
          </cell>
          <cell r="AI1245" t="str">
            <v/>
          </cell>
          <cell r="AJ1245" t="str">
            <v/>
          </cell>
          <cell r="AL1245" t="str">
            <v/>
          </cell>
          <cell r="AM1245" t="str">
            <v/>
          </cell>
          <cell r="AP1245" t="str">
            <v/>
          </cell>
          <cell r="AQ1245" t="str">
            <v/>
          </cell>
          <cell r="AT1245" t="str">
            <v/>
          </cell>
          <cell r="AV1245" t="str">
            <v/>
          </cell>
          <cell r="AW1245" t="str">
            <v/>
          </cell>
          <cell r="AX1245" t="str">
            <v/>
          </cell>
          <cell r="AZ1245" t="str">
            <v/>
          </cell>
          <cell r="BA1245" t="str">
            <v/>
          </cell>
        </row>
        <row r="1246">
          <cell r="C1246" t="str">
            <v/>
          </cell>
          <cell r="D1246" t="str">
            <v/>
          </cell>
          <cell r="E1246" t="str">
            <v/>
          </cell>
          <cell r="F1246" t="str">
            <v/>
          </cell>
          <cell r="G1246" t="str">
            <v/>
          </cell>
          <cell r="H1246" t="str">
            <v/>
          </cell>
          <cell r="I1246" t="str">
            <v/>
          </cell>
          <cell r="J1246" t="str">
            <v/>
          </cell>
          <cell r="L1246" t="str">
            <v/>
          </cell>
          <cell r="M1246" t="str">
            <v/>
          </cell>
          <cell r="N1246" t="str">
            <v/>
          </cell>
          <cell r="P1246" t="str">
            <v/>
          </cell>
          <cell r="Q1246" t="str">
            <v/>
          </cell>
          <cell r="R1246" t="str">
            <v/>
          </cell>
          <cell r="S1246" t="str">
            <v/>
          </cell>
          <cell r="U1246" t="str">
            <v/>
          </cell>
          <cell r="V1246" t="str">
            <v/>
          </cell>
          <cell r="W1246" t="str">
            <v/>
          </cell>
          <cell r="X1246" t="str">
            <v/>
          </cell>
          <cell r="AD1246" t="str">
            <v/>
          </cell>
          <cell r="AE1246" t="str">
            <v/>
          </cell>
          <cell r="AG1246" t="str">
            <v/>
          </cell>
          <cell r="AH1246" t="str">
            <v/>
          </cell>
          <cell r="AI1246" t="str">
            <v/>
          </cell>
          <cell r="AJ1246" t="str">
            <v/>
          </cell>
          <cell r="AL1246" t="str">
            <v/>
          </cell>
          <cell r="AM1246" t="str">
            <v/>
          </cell>
          <cell r="AP1246" t="str">
            <v/>
          </cell>
          <cell r="AQ1246" t="str">
            <v/>
          </cell>
          <cell r="AT1246" t="str">
            <v/>
          </cell>
          <cell r="AV1246" t="str">
            <v/>
          </cell>
          <cell r="AW1246" t="str">
            <v/>
          </cell>
          <cell r="AX1246" t="str">
            <v/>
          </cell>
          <cell r="AZ1246" t="str">
            <v/>
          </cell>
          <cell r="BA1246" t="str">
            <v/>
          </cell>
        </row>
        <row r="1247">
          <cell r="C1247" t="str">
            <v/>
          </cell>
          <cell r="D1247" t="str">
            <v/>
          </cell>
          <cell r="E1247" t="str">
            <v/>
          </cell>
          <cell r="F1247" t="str">
            <v/>
          </cell>
          <cell r="G1247" t="str">
            <v/>
          </cell>
          <cell r="H1247" t="str">
            <v/>
          </cell>
          <cell r="I1247" t="str">
            <v/>
          </cell>
          <cell r="J1247" t="str">
            <v/>
          </cell>
          <cell r="L1247" t="str">
            <v/>
          </cell>
          <cell r="M1247" t="str">
            <v/>
          </cell>
          <cell r="N1247" t="str">
            <v/>
          </cell>
          <cell r="P1247" t="str">
            <v/>
          </cell>
          <cell r="Q1247" t="str">
            <v/>
          </cell>
          <cell r="R1247" t="str">
            <v/>
          </cell>
          <cell r="S1247" t="str">
            <v/>
          </cell>
          <cell r="U1247" t="str">
            <v/>
          </cell>
          <cell r="V1247" t="str">
            <v/>
          </cell>
          <cell r="W1247" t="str">
            <v/>
          </cell>
          <cell r="X1247" t="str">
            <v/>
          </cell>
          <cell r="AD1247" t="str">
            <v/>
          </cell>
          <cell r="AE1247" t="str">
            <v/>
          </cell>
          <cell r="AG1247" t="str">
            <v/>
          </cell>
          <cell r="AH1247" t="str">
            <v/>
          </cell>
          <cell r="AI1247" t="str">
            <v/>
          </cell>
          <cell r="AJ1247" t="str">
            <v/>
          </cell>
          <cell r="AL1247" t="str">
            <v/>
          </cell>
          <cell r="AM1247" t="str">
            <v/>
          </cell>
          <cell r="AP1247" t="str">
            <v/>
          </cell>
          <cell r="AQ1247" t="str">
            <v/>
          </cell>
          <cell r="AT1247" t="str">
            <v/>
          </cell>
          <cell r="AV1247" t="str">
            <v/>
          </cell>
          <cell r="AW1247" t="str">
            <v/>
          </cell>
          <cell r="AX1247" t="str">
            <v/>
          </cell>
          <cell r="AZ1247" t="str">
            <v/>
          </cell>
          <cell r="BA1247" t="str">
            <v/>
          </cell>
        </row>
        <row r="1248">
          <cell r="C1248" t="str">
            <v/>
          </cell>
          <cell r="D1248" t="str">
            <v/>
          </cell>
          <cell r="E1248" t="str">
            <v/>
          </cell>
          <cell r="F1248" t="str">
            <v/>
          </cell>
          <cell r="G1248" t="str">
            <v/>
          </cell>
          <cell r="H1248" t="str">
            <v/>
          </cell>
          <cell r="I1248" t="str">
            <v/>
          </cell>
          <cell r="J1248" t="str">
            <v/>
          </cell>
          <cell r="L1248" t="str">
            <v/>
          </cell>
          <cell r="M1248" t="str">
            <v/>
          </cell>
          <cell r="N1248" t="str">
            <v/>
          </cell>
          <cell r="P1248" t="str">
            <v/>
          </cell>
          <cell r="Q1248" t="str">
            <v/>
          </cell>
          <cell r="R1248" t="str">
            <v/>
          </cell>
          <cell r="S1248" t="str">
            <v/>
          </cell>
          <cell r="U1248" t="str">
            <v/>
          </cell>
          <cell r="V1248" t="str">
            <v/>
          </cell>
          <cell r="W1248" t="str">
            <v/>
          </cell>
          <cell r="X1248" t="str">
            <v/>
          </cell>
          <cell r="AD1248" t="str">
            <v/>
          </cell>
          <cell r="AE1248" t="str">
            <v/>
          </cell>
          <cell r="AG1248" t="str">
            <v/>
          </cell>
          <cell r="AH1248" t="str">
            <v/>
          </cell>
          <cell r="AI1248" t="str">
            <v/>
          </cell>
          <cell r="AJ1248" t="str">
            <v/>
          </cell>
          <cell r="AL1248" t="str">
            <v/>
          </cell>
          <cell r="AM1248" t="str">
            <v/>
          </cell>
          <cell r="AP1248" t="str">
            <v/>
          </cell>
          <cell r="AQ1248" t="str">
            <v/>
          </cell>
          <cell r="AT1248" t="str">
            <v/>
          </cell>
          <cell r="AV1248" t="str">
            <v/>
          </cell>
          <cell r="AW1248" t="str">
            <v/>
          </cell>
          <cell r="AX1248" t="str">
            <v/>
          </cell>
          <cell r="AZ1248" t="str">
            <v/>
          </cell>
          <cell r="BA1248" t="str">
            <v/>
          </cell>
        </row>
        <row r="1249">
          <cell r="C1249" t="str">
            <v/>
          </cell>
          <cell r="D1249" t="str">
            <v/>
          </cell>
          <cell r="E1249" t="str">
            <v/>
          </cell>
          <cell r="F1249" t="str">
            <v/>
          </cell>
          <cell r="G1249" t="str">
            <v/>
          </cell>
          <cell r="H1249" t="str">
            <v/>
          </cell>
          <cell r="I1249" t="str">
            <v/>
          </cell>
          <cell r="J1249" t="str">
            <v/>
          </cell>
          <cell r="L1249" t="str">
            <v/>
          </cell>
          <cell r="M1249" t="str">
            <v/>
          </cell>
          <cell r="N1249" t="str">
            <v/>
          </cell>
          <cell r="P1249" t="str">
            <v/>
          </cell>
          <cell r="Q1249" t="str">
            <v/>
          </cell>
          <cell r="R1249" t="str">
            <v/>
          </cell>
          <cell r="S1249" t="str">
            <v/>
          </cell>
          <cell r="U1249" t="str">
            <v/>
          </cell>
          <cell r="V1249" t="str">
            <v/>
          </cell>
          <cell r="W1249" t="str">
            <v/>
          </cell>
          <cell r="X1249" t="str">
            <v/>
          </cell>
          <cell r="AD1249" t="str">
            <v/>
          </cell>
          <cell r="AE1249" t="str">
            <v/>
          </cell>
          <cell r="AG1249" t="str">
            <v/>
          </cell>
          <cell r="AH1249" t="str">
            <v/>
          </cell>
          <cell r="AI1249" t="str">
            <v/>
          </cell>
          <cell r="AJ1249" t="str">
            <v/>
          </cell>
          <cell r="AL1249" t="str">
            <v/>
          </cell>
          <cell r="AM1249" t="str">
            <v/>
          </cell>
          <cell r="AP1249" t="str">
            <v/>
          </cell>
          <cell r="AQ1249" t="str">
            <v/>
          </cell>
          <cell r="AT1249" t="str">
            <v/>
          </cell>
          <cell r="AV1249" t="str">
            <v/>
          </cell>
          <cell r="AW1249" t="str">
            <v/>
          </cell>
          <cell r="AX1249" t="str">
            <v/>
          </cell>
          <cell r="AZ1249" t="str">
            <v/>
          </cell>
          <cell r="BA1249" t="str">
            <v/>
          </cell>
        </row>
        <row r="1250">
          <cell r="C1250" t="str">
            <v/>
          </cell>
          <cell r="D1250" t="str">
            <v/>
          </cell>
          <cell r="E1250" t="str">
            <v/>
          </cell>
          <cell r="F1250" t="str">
            <v/>
          </cell>
          <cell r="G1250" t="str">
            <v/>
          </cell>
          <cell r="H1250" t="str">
            <v/>
          </cell>
          <cell r="I1250" t="str">
            <v/>
          </cell>
          <cell r="J1250" t="str">
            <v/>
          </cell>
          <cell r="L1250" t="str">
            <v/>
          </cell>
          <cell r="M1250" t="str">
            <v/>
          </cell>
          <cell r="N1250" t="str">
            <v/>
          </cell>
          <cell r="P1250" t="str">
            <v/>
          </cell>
          <cell r="Q1250" t="str">
            <v/>
          </cell>
          <cell r="R1250" t="str">
            <v/>
          </cell>
          <cell r="S1250" t="str">
            <v/>
          </cell>
          <cell r="U1250" t="str">
            <v/>
          </cell>
          <cell r="V1250" t="str">
            <v/>
          </cell>
          <cell r="W1250" t="str">
            <v/>
          </cell>
          <cell r="X1250" t="str">
            <v/>
          </cell>
          <cell r="AD1250" t="str">
            <v/>
          </cell>
          <cell r="AE1250" t="str">
            <v/>
          </cell>
          <cell r="AG1250" t="str">
            <v/>
          </cell>
          <cell r="AH1250" t="str">
            <v/>
          </cell>
          <cell r="AI1250" t="str">
            <v/>
          </cell>
          <cell r="AJ1250" t="str">
            <v/>
          </cell>
          <cell r="AL1250" t="str">
            <v/>
          </cell>
          <cell r="AM1250" t="str">
            <v/>
          </cell>
          <cell r="AP1250" t="str">
            <v/>
          </cell>
          <cell r="AQ1250" t="str">
            <v/>
          </cell>
          <cell r="AT1250" t="str">
            <v/>
          </cell>
          <cell r="AV1250" t="str">
            <v/>
          </cell>
          <cell r="AW1250" t="str">
            <v/>
          </cell>
          <cell r="AX1250" t="str">
            <v/>
          </cell>
          <cell r="AZ1250" t="str">
            <v/>
          </cell>
          <cell r="BA1250" t="str">
            <v/>
          </cell>
        </row>
        <row r="1251">
          <cell r="C1251" t="str">
            <v/>
          </cell>
          <cell r="D1251" t="str">
            <v/>
          </cell>
          <cell r="E1251" t="str">
            <v/>
          </cell>
          <cell r="F1251" t="str">
            <v/>
          </cell>
          <cell r="G1251" t="str">
            <v/>
          </cell>
          <cell r="H1251" t="str">
            <v/>
          </cell>
          <cell r="I1251" t="str">
            <v/>
          </cell>
          <cell r="J1251" t="str">
            <v/>
          </cell>
          <cell r="L1251" t="str">
            <v/>
          </cell>
          <cell r="M1251" t="str">
            <v/>
          </cell>
          <cell r="N1251" t="str">
            <v/>
          </cell>
          <cell r="P1251" t="str">
            <v/>
          </cell>
          <cell r="Q1251" t="str">
            <v/>
          </cell>
          <cell r="R1251" t="str">
            <v/>
          </cell>
          <cell r="S1251" t="str">
            <v/>
          </cell>
          <cell r="U1251" t="str">
            <v/>
          </cell>
          <cell r="V1251" t="str">
            <v/>
          </cell>
          <cell r="W1251" t="str">
            <v/>
          </cell>
          <cell r="X1251" t="str">
            <v/>
          </cell>
          <cell r="AD1251" t="str">
            <v/>
          </cell>
          <cell r="AE1251" t="str">
            <v/>
          </cell>
          <cell r="AG1251" t="str">
            <v/>
          </cell>
          <cell r="AH1251" t="str">
            <v/>
          </cell>
          <cell r="AI1251" t="str">
            <v/>
          </cell>
          <cell r="AJ1251" t="str">
            <v/>
          </cell>
          <cell r="AL1251" t="str">
            <v/>
          </cell>
          <cell r="AM1251" t="str">
            <v/>
          </cell>
          <cell r="AP1251" t="str">
            <v/>
          </cell>
          <cell r="AQ1251" t="str">
            <v/>
          </cell>
          <cell r="AT1251" t="str">
            <v/>
          </cell>
          <cell r="AV1251" t="str">
            <v/>
          </cell>
          <cell r="AW1251" t="str">
            <v/>
          </cell>
          <cell r="AX1251" t="str">
            <v/>
          </cell>
          <cell r="AZ1251" t="str">
            <v/>
          </cell>
          <cell r="BA1251" t="str">
            <v/>
          </cell>
        </row>
        <row r="1252">
          <cell r="C1252" t="str">
            <v/>
          </cell>
          <cell r="D1252" t="str">
            <v/>
          </cell>
          <cell r="E1252" t="str">
            <v/>
          </cell>
          <cell r="F1252" t="str">
            <v/>
          </cell>
          <cell r="G1252" t="str">
            <v/>
          </cell>
          <cell r="H1252" t="str">
            <v/>
          </cell>
          <cell r="I1252" t="str">
            <v/>
          </cell>
          <cell r="J1252" t="str">
            <v/>
          </cell>
          <cell r="L1252" t="str">
            <v/>
          </cell>
          <cell r="M1252" t="str">
            <v/>
          </cell>
          <cell r="N1252" t="str">
            <v/>
          </cell>
          <cell r="P1252" t="str">
            <v/>
          </cell>
          <cell r="Q1252" t="str">
            <v/>
          </cell>
          <cell r="R1252" t="str">
            <v/>
          </cell>
          <cell r="S1252" t="str">
            <v/>
          </cell>
          <cell r="U1252" t="str">
            <v/>
          </cell>
          <cell r="V1252" t="str">
            <v/>
          </cell>
          <cell r="W1252" t="str">
            <v/>
          </cell>
          <cell r="X1252" t="str">
            <v/>
          </cell>
          <cell r="AD1252" t="str">
            <v/>
          </cell>
          <cell r="AE1252" t="str">
            <v/>
          </cell>
          <cell r="AG1252" t="str">
            <v/>
          </cell>
          <cell r="AH1252" t="str">
            <v/>
          </cell>
          <cell r="AI1252" t="str">
            <v/>
          </cell>
          <cell r="AJ1252" t="str">
            <v/>
          </cell>
          <cell r="AL1252" t="str">
            <v/>
          </cell>
          <cell r="AM1252" t="str">
            <v/>
          </cell>
          <cell r="AP1252" t="str">
            <v/>
          </cell>
          <cell r="AQ1252" t="str">
            <v/>
          </cell>
          <cell r="AT1252" t="str">
            <v/>
          </cell>
          <cell r="AV1252" t="str">
            <v/>
          </cell>
          <cell r="AW1252" t="str">
            <v/>
          </cell>
          <cell r="AX1252" t="str">
            <v/>
          </cell>
          <cell r="AZ1252" t="str">
            <v/>
          </cell>
          <cell r="BA1252" t="str">
            <v/>
          </cell>
        </row>
        <row r="1253">
          <cell r="C1253" t="str">
            <v/>
          </cell>
          <cell r="D1253" t="str">
            <v/>
          </cell>
          <cell r="E1253" t="str">
            <v/>
          </cell>
          <cell r="F1253" t="str">
            <v/>
          </cell>
          <cell r="G1253" t="str">
            <v/>
          </cell>
          <cell r="H1253" t="str">
            <v/>
          </cell>
          <cell r="I1253" t="str">
            <v/>
          </cell>
          <cell r="J1253" t="str">
            <v/>
          </cell>
          <cell r="L1253" t="str">
            <v/>
          </cell>
          <cell r="M1253" t="str">
            <v/>
          </cell>
          <cell r="N1253" t="str">
            <v/>
          </cell>
          <cell r="P1253" t="str">
            <v/>
          </cell>
          <cell r="Q1253" t="str">
            <v/>
          </cell>
          <cell r="R1253" t="str">
            <v/>
          </cell>
          <cell r="S1253" t="str">
            <v/>
          </cell>
          <cell r="U1253" t="str">
            <v/>
          </cell>
          <cell r="V1253" t="str">
            <v/>
          </cell>
          <cell r="W1253" t="str">
            <v/>
          </cell>
          <cell r="X1253" t="str">
            <v/>
          </cell>
          <cell r="AD1253" t="str">
            <v/>
          </cell>
          <cell r="AE1253" t="str">
            <v/>
          </cell>
          <cell r="AG1253" t="str">
            <v/>
          </cell>
          <cell r="AH1253" t="str">
            <v/>
          </cell>
          <cell r="AI1253" t="str">
            <v/>
          </cell>
          <cell r="AJ1253" t="str">
            <v/>
          </cell>
          <cell r="AL1253" t="str">
            <v/>
          </cell>
          <cell r="AM1253" t="str">
            <v/>
          </cell>
          <cell r="AP1253" t="str">
            <v/>
          </cell>
          <cell r="AQ1253" t="str">
            <v/>
          </cell>
          <cell r="AT1253" t="str">
            <v/>
          </cell>
          <cell r="AV1253" t="str">
            <v/>
          </cell>
          <cell r="AW1253" t="str">
            <v/>
          </cell>
          <cell r="AX1253" t="str">
            <v/>
          </cell>
          <cell r="AZ1253" t="str">
            <v/>
          </cell>
          <cell r="BA1253" t="str">
            <v/>
          </cell>
        </row>
        <row r="1254">
          <cell r="C1254" t="str">
            <v/>
          </cell>
          <cell r="D1254" t="str">
            <v/>
          </cell>
          <cell r="E1254" t="str">
            <v/>
          </cell>
          <cell r="F1254" t="str">
            <v/>
          </cell>
          <cell r="G1254" t="str">
            <v/>
          </cell>
          <cell r="H1254" t="str">
            <v/>
          </cell>
          <cell r="I1254" t="str">
            <v/>
          </cell>
          <cell r="J1254" t="str">
            <v/>
          </cell>
          <cell r="L1254" t="str">
            <v/>
          </cell>
          <cell r="M1254" t="str">
            <v/>
          </cell>
          <cell r="N1254" t="str">
            <v/>
          </cell>
          <cell r="P1254" t="str">
            <v/>
          </cell>
          <cell r="Q1254" t="str">
            <v/>
          </cell>
          <cell r="R1254" t="str">
            <v/>
          </cell>
          <cell r="S1254" t="str">
            <v/>
          </cell>
          <cell r="U1254" t="str">
            <v/>
          </cell>
          <cell r="V1254" t="str">
            <v/>
          </cell>
          <cell r="W1254" t="str">
            <v/>
          </cell>
          <cell r="X1254" t="str">
            <v/>
          </cell>
          <cell r="AD1254" t="str">
            <v/>
          </cell>
          <cell r="AE1254" t="str">
            <v/>
          </cell>
          <cell r="AG1254" t="str">
            <v/>
          </cell>
          <cell r="AH1254" t="str">
            <v/>
          </cell>
          <cell r="AI1254" t="str">
            <v/>
          </cell>
          <cell r="AJ1254" t="str">
            <v/>
          </cell>
          <cell r="AL1254" t="str">
            <v/>
          </cell>
          <cell r="AM1254" t="str">
            <v/>
          </cell>
          <cell r="AP1254" t="str">
            <v/>
          </cell>
          <cell r="AQ1254" t="str">
            <v/>
          </cell>
          <cell r="AT1254" t="str">
            <v/>
          </cell>
          <cell r="AV1254" t="str">
            <v/>
          </cell>
          <cell r="AW1254" t="str">
            <v/>
          </cell>
          <cell r="AX1254" t="str">
            <v/>
          </cell>
          <cell r="AZ1254" t="str">
            <v/>
          </cell>
          <cell r="BA1254" t="str">
            <v/>
          </cell>
        </row>
        <row r="1255">
          <cell r="C1255" t="str">
            <v/>
          </cell>
          <cell r="D1255" t="str">
            <v/>
          </cell>
          <cell r="E1255" t="str">
            <v/>
          </cell>
          <cell r="F1255" t="str">
            <v/>
          </cell>
          <cell r="G1255" t="str">
            <v/>
          </cell>
          <cell r="H1255" t="str">
            <v/>
          </cell>
          <cell r="I1255" t="str">
            <v/>
          </cell>
          <cell r="J1255" t="str">
            <v/>
          </cell>
          <cell r="L1255" t="str">
            <v/>
          </cell>
          <cell r="M1255" t="str">
            <v/>
          </cell>
          <cell r="N1255" t="str">
            <v/>
          </cell>
          <cell r="P1255" t="str">
            <v/>
          </cell>
          <cell r="Q1255" t="str">
            <v/>
          </cell>
          <cell r="R1255" t="str">
            <v/>
          </cell>
          <cell r="S1255" t="str">
            <v/>
          </cell>
          <cell r="U1255" t="str">
            <v/>
          </cell>
          <cell r="V1255" t="str">
            <v/>
          </cell>
          <cell r="W1255" t="str">
            <v/>
          </cell>
          <cell r="X1255" t="str">
            <v/>
          </cell>
          <cell r="AD1255" t="str">
            <v/>
          </cell>
          <cell r="AE1255" t="str">
            <v/>
          </cell>
          <cell r="AG1255" t="str">
            <v/>
          </cell>
          <cell r="AH1255" t="str">
            <v/>
          </cell>
          <cell r="AI1255" t="str">
            <v/>
          </cell>
          <cell r="AJ1255" t="str">
            <v/>
          </cell>
          <cell r="AL1255" t="str">
            <v/>
          </cell>
          <cell r="AM1255" t="str">
            <v/>
          </cell>
          <cell r="AP1255" t="str">
            <v/>
          </cell>
          <cell r="AQ1255" t="str">
            <v/>
          </cell>
          <cell r="AT1255" t="str">
            <v/>
          </cell>
          <cell r="AV1255" t="str">
            <v/>
          </cell>
          <cell r="AW1255" t="str">
            <v/>
          </cell>
          <cell r="AX1255" t="str">
            <v/>
          </cell>
          <cell r="AZ1255" t="str">
            <v/>
          </cell>
          <cell r="BA1255" t="str">
            <v/>
          </cell>
        </row>
        <row r="1256">
          <cell r="C1256" t="str">
            <v/>
          </cell>
          <cell r="D1256" t="str">
            <v/>
          </cell>
          <cell r="E1256" t="str">
            <v/>
          </cell>
          <cell r="F1256" t="str">
            <v/>
          </cell>
          <cell r="G1256" t="str">
            <v/>
          </cell>
          <cell r="H1256" t="str">
            <v/>
          </cell>
          <cell r="I1256" t="str">
            <v/>
          </cell>
          <cell r="J1256" t="str">
            <v/>
          </cell>
          <cell r="L1256" t="str">
            <v/>
          </cell>
          <cell r="M1256" t="str">
            <v/>
          </cell>
          <cell r="N1256" t="str">
            <v/>
          </cell>
          <cell r="P1256" t="str">
            <v/>
          </cell>
          <cell r="Q1256" t="str">
            <v/>
          </cell>
          <cell r="R1256" t="str">
            <v/>
          </cell>
          <cell r="S1256" t="str">
            <v/>
          </cell>
          <cell r="U1256" t="str">
            <v/>
          </cell>
          <cell r="V1256" t="str">
            <v/>
          </cell>
          <cell r="W1256" t="str">
            <v/>
          </cell>
          <cell r="X1256" t="str">
            <v/>
          </cell>
          <cell r="AD1256" t="str">
            <v/>
          </cell>
          <cell r="AE1256" t="str">
            <v/>
          </cell>
          <cell r="AG1256" t="str">
            <v/>
          </cell>
          <cell r="AH1256" t="str">
            <v/>
          </cell>
          <cell r="AI1256" t="str">
            <v/>
          </cell>
          <cell r="AJ1256" t="str">
            <v/>
          </cell>
          <cell r="AL1256" t="str">
            <v/>
          </cell>
          <cell r="AM1256" t="str">
            <v/>
          </cell>
          <cell r="AP1256" t="str">
            <v/>
          </cell>
          <cell r="AQ1256" t="str">
            <v/>
          </cell>
          <cell r="AT1256" t="str">
            <v/>
          </cell>
          <cell r="AV1256" t="str">
            <v/>
          </cell>
          <cell r="AW1256" t="str">
            <v/>
          </cell>
          <cell r="AX1256" t="str">
            <v/>
          </cell>
          <cell r="AZ1256" t="str">
            <v/>
          </cell>
          <cell r="BA1256" t="str">
            <v/>
          </cell>
        </row>
        <row r="1257">
          <cell r="C1257" t="str">
            <v/>
          </cell>
          <cell r="D1257" t="str">
            <v/>
          </cell>
          <cell r="E1257" t="str">
            <v/>
          </cell>
          <cell r="F1257" t="str">
            <v/>
          </cell>
          <cell r="G1257" t="str">
            <v/>
          </cell>
          <cell r="H1257" t="str">
            <v/>
          </cell>
          <cell r="I1257" t="str">
            <v/>
          </cell>
          <cell r="J1257" t="str">
            <v/>
          </cell>
          <cell r="L1257" t="str">
            <v/>
          </cell>
          <cell r="M1257" t="str">
            <v/>
          </cell>
          <cell r="N1257" t="str">
            <v/>
          </cell>
          <cell r="P1257" t="str">
            <v/>
          </cell>
          <cell r="Q1257" t="str">
            <v/>
          </cell>
          <cell r="R1257" t="str">
            <v/>
          </cell>
          <cell r="S1257" t="str">
            <v/>
          </cell>
          <cell r="U1257" t="str">
            <v/>
          </cell>
          <cell r="V1257" t="str">
            <v/>
          </cell>
          <cell r="W1257" t="str">
            <v/>
          </cell>
          <cell r="X1257" t="str">
            <v/>
          </cell>
          <cell r="AD1257" t="str">
            <v/>
          </cell>
          <cell r="AE1257" t="str">
            <v/>
          </cell>
          <cell r="AG1257" t="str">
            <v/>
          </cell>
          <cell r="AH1257" t="str">
            <v/>
          </cell>
          <cell r="AI1257" t="str">
            <v/>
          </cell>
          <cell r="AJ1257" t="str">
            <v/>
          </cell>
          <cell r="AL1257" t="str">
            <v/>
          </cell>
          <cell r="AM1257" t="str">
            <v/>
          </cell>
          <cell r="AP1257" t="str">
            <v/>
          </cell>
          <cell r="AQ1257" t="str">
            <v/>
          </cell>
          <cell r="AT1257" t="str">
            <v/>
          </cell>
          <cell r="AV1257" t="str">
            <v/>
          </cell>
          <cell r="AW1257" t="str">
            <v/>
          </cell>
          <cell r="AX1257" t="str">
            <v/>
          </cell>
          <cell r="AZ1257" t="str">
            <v/>
          </cell>
          <cell r="BA1257" t="str">
            <v/>
          </cell>
        </row>
        <row r="1258">
          <cell r="C1258" t="str">
            <v/>
          </cell>
          <cell r="D1258" t="str">
            <v/>
          </cell>
          <cell r="E1258" t="str">
            <v/>
          </cell>
          <cell r="F1258" t="str">
            <v/>
          </cell>
          <cell r="G1258" t="str">
            <v/>
          </cell>
          <cell r="H1258" t="str">
            <v/>
          </cell>
          <cell r="I1258" t="str">
            <v/>
          </cell>
          <cell r="J1258" t="str">
            <v/>
          </cell>
          <cell r="L1258" t="str">
            <v/>
          </cell>
          <cell r="M1258" t="str">
            <v/>
          </cell>
          <cell r="N1258" t="str">
            <v/>
          </cell>
          <cell r="P1258" t="str">
            <v/>
          </cell>
          <cell r="Q1258" t="str">
            <v/>
          </cell>
          <cell r="R1258" t="str">
            <v/>
          </cell>
          <cell r="S1258" t="str">
            <v/>
          </cell>
          <cell r="U1258" t="str">
            <v/>
          </cell>
          <cell r="V1258" t="str">
            <v/>
          </cell>
          <cell r="W1258" t="str">
            <v/>
          </cell>
          <cell r="X1258" t="str">
            <v/>
          </cell>
          <cell r="AD1258" t="str">
            <v/>
          </cell>
          <cell r="AE1258" t="str">
            <v/>
          </cell>
          <cell r="AG1258" t="str">
            <v/>
          </cell>
          <cell r="AH1258" t="str">
            <v/>
          </cell>
          <cell r="AI1258" t="str">
            <v/>
          </cell>
          <cell r="AJ1258" t="str">
            <v/>
          </cell>
          <cell r="AL1258" t="str">
            <v/>
          </cell>
          <cell r="AM1258" t="str">
            <v/>
          </cell>
          <cell r="AP1258" t="str">
            <v/>
          </cell>
          <cell r="AQ1258" t="str">
            <v/>
          </cell>
          <cell r="AT1258" t="str">
            <v/>
          </cell>
          <cell r="AV1258" t="str">
            <v/>
          </cell>
          <cell r="AW1258" t="str">
            <v/>
          </cell>
          <cell r="AX1258" t="str">
            <v/>
          </cell>
          <cell r="AZ1258" t="str">
            <v/>
          </cell>
          <cell r="BA1258" t="str">
            <v/>
          </cell>
        </row>
        <row r="1259">
          <cell r="C1259" t="str">
            <v/>
          </cell>
          <cell r="D1259" t="str">
            <v/>
          </cell>
          <cell r="E1259" t="str">
            <v/>
          </cell>
          <cell r="F1259" t="str">
            <v/>
          </cell>
          <cell r="G1259" t="str">
            <v/>
          </cell>
          <cell r="H1259" t="str">
            <v/>
          </cell>
          <cell r="I1259" t="str">
            <v/>
          </cell>
          <cell r="J1259" t="str">
            <v/>
          </cell>
          <cell r="L1259" t="str">
            <v/>
          </cell>
          <cell r="M1259" t="str">
            <v/>
          </cell>
          <cell r="N1259" t="str">
            <v/>
          </cell>
          <cell r="P1259" t="str">
            <v/>
          </cell>
          <cell r="Q1259" t="str">
            <v/>
          </cell>
          <cell r="R1259" t="str">
            <v/>
          </cell>
          <cell r="S1259" t="str">
            <v/>
          </cell>
          <cell r="U1259" t="str">
            <v/>
          </cell>
          <cell r="V1259" t="str">
            <v/>
          </cell>
          <cell r="W1259" t="str">
            <v/>
          </cell>
          <cell r="X1259" t="str">
            <v/>
          </cell>
          <cell r="AD1259" t="str">
            <v/>
          </cell>
          <cell r="AE1259" t="str">
            <v/>
          </cell>
          <cell r="AG1259" t="str">
            <v/>
          </cell>
          <cell r="AH1259" t="str">
            <v/>
          </cell>
          <cell r="AI1259" t="str">
            <v/>
          </cell>
          <cell r="AJ1259" t="str">
            <v/>
          </cell>
          <cell r="AL1259" t="str">
            <v/>
          </cell>
          <cell r="AM1259" t="str">
            <v/>
          </cell>
          <cell r="AP1259" t="str">
            <v/>
          </cell>
          <cell r="AQ1259" t="str">
            <v/>
          </cell>
          <cell r="AT1259" t="str">
            <v/>
          </cell>
          <cell r="AV1259" t="str">
            <v/>
          </cell>
          <cell r="AW1259" t="str">
            <v/>
          </cell>
          <cell r="AX1259" t="str">
            <v/>
          </cell>
          <cell r="AZ1259" t="str">
            <v/>
          </cell>
          <cell r="BA1259" t="str">
            <v/>
          </cell>
        </row>
        <row r="1260">
          <cell r="C1260" t="str">
            <v/>
          </cell>
          <cell r="D1260" t="str">
            <v/>
          </cell>
          <cell r="E1260" t="str">
            <v/>
          </cell>
          <cell r="F1260" t="str">
            <v/>
          </cell>
          <cell r="G1260" t="str">
            <v/>
          </cell>
          <cell r="H1260" t="str">
            <v/>
          </cell>
          <cell r="I1260" t="str">
            <v/>
          </cell>
          <cell r="J1260" t="str">
            <v/>
          </cell>
          <cell r="L1260" t="str">
            <v/>
          </cell>
          <cell r="M1260" t="str">
            <v/>
          </cell>
          <cell r="N1260" t="str">
            <v/>
          </cell>
          <cell r="P1260" t="str">
            <v/>
          </cell>
          <cell r="Q1260" t="str">
            <v/>
          </cell>
          <cell r="R1260" t="str">
            <v/>
          </cell>
          <cell r="S1260" t="str">
            <v/>
          </cell>
          <cell r="U1260" t="str">
            <v/>
          </cell>
          <cell r="V1260" t="str">
            <v/>
          </cell>
          <cell r="W1260" t="str">
            <v/>
          </cell>
          <cell r="X1260" t="str">
            <v/>
          </cell>
          <cell r="AD1260" t="str">
            <v/>
          </cell>
          <cell r="AE1260" t="str">
            <v/>
          </cell>
          <cell r="AG1260" t="str">
            <v/>
          </cell>
          <cell r="AH1260" t="str">
            <v/>
          </cell>
          <cell r="AI1260" t="str">
            <v/>
          </cell>
          <cell r="AJ1260" t="str">
            <v/>
          </cell>
          <cell r="AL1260" t="str">
            <v/>
          </cell>
          <cell r="AM1260" t="str">
            <v/>
          </cell>
          <cell r="AP1260" t="str">
            <v/>
          </cell>
          <cell r="AQ1260" t="str">
            <v/>
          </cell>
          <cell r="AT1260" t="str">
            <v/>
          </cell>
          <cell r="AV1260" t="str">
            <v/>
          </cell>
          <cell r="AW1260" t="str">
            <v/>
          </cell>
          <cell r="AX1260" t="str">
            <v/>
          </cell>
          <cell r="AZ1260" t="str">
            <v/>
          </cell>
          <cell r="BA1260" t="str">
            <v/>
          </cell>
        </row>
        <row r="1261">
          <cell r="C1261" t="str">
            <v/>
          </cell>
          <cell r="D1261" t="str">
            <v/>
          </cell>
          <cell r="E1261" t="str">
            <v/>
          </cell>
          <cell r="F1261" t="str">
            <v/>
          </cell>
          <cell r="G1261" t="str">
            <v/>
          </cell>
          <cell r="H1261" t="str">
            <v/>
          </cell>
          <cell r="I1261" t="str">
            <v/>
          </cell>
          <cell r="J1261" t="str">
            <v/>
          </cell>
          <cell r="L1261" t="str">
            <v/>
          </cell>
          <cell r="M1261" t="str">
            <v/>
          </cell>
          <cell r="N1261" t="str">
            <v/>
          </cell>
          <cell r="P1261" t="str">
            <v/>
          </cell>
          <cell r="Q1261" t="str">
            <v/>
          </cell>
          <cell r="R1261" t="str">
            <v/>
          </cell>
          <cell r="S1261" t="str">
            <v/>
          </cell>
          <cell r="U1261" t="str">
            <v/>
          </cell>
          <cell r="V1261" t="str">
            <v/>
          </cell>
          <cell r="W1261" t="str">
            <v/>
          </cell>
          <cell r="X1261" t="str">
            <v/>
          </cell>
          <cell r="AD1261" t="str">
            <v/>
          </cell>
          <cell r="AE1261" t="str">
            <v/>
          </cell>
          <cell r="AG1261" t="str">
            <v/>
          </cell>
          <cell r="AH1261" t="str">
            <v/>
          </cell>
          <cell r="AI1261" t="str">
            <v/>
          </cell>
          <cell r="AJ1261" t="str">
            <v/>
          </cell>
          <cell r="AL1261" t="str">
            <v/>
          </cell>
          <cell r="AM1261" t="str">
            <v/>
          </cell>
          <cell r="AP1261" t="str">
            <v/>
          </cell>
          <cell r="AQ1261" t="str">
            <v/>
          </cell>
          <cell r="AT1261" t="str">
            <v/>
          </cell>
          <cell r="AV1261" t="str">
            <v/>
          </cell>
          <cell r="AW1261" t="str">
            <v/>
          </cell>
          <cell r="AX1261" t="str">
            <v/>
          </cell>
          <cell r="AZ1261" t="str">
            <v/>
          </cell>
          <cell r="BA1261" t="str">
            <v/>
          </cell>
        </row>
        <row r="1262">
          <cell r="C1262" t="str">
            <v/>
          </cell>
          <cell r="D1262" t="str">
            <v/>
          </cell>
          <cell r="E1262" t="str">
            <v/>
          </cell>
          <cell r="F1262" t="str">
            <v/>
          </cell>
          <cell r="G1262" t="str">
            <v/>
          </cell>
          <cell r="H1262" t="str">
            <v/>
          </cell>
          <cell r="I1262" t="str">
            <v/>
          </cell>
          <cell r="J1262" t="str">
            <v/>
          </cell>
          <cell r="L1262" t="str">
            <v/>
          </cell>
          <cell r="M1262" t="str">
            <v/>
          </cell>
          <cell r="N1262" t="str">
            <v/>
          </cell>
          <cell r="P1262" t="str">
            <v/>
          </cell>
          <cell r="Q1262" t="str">
            <v/>
          </cell>
          <cell r="R1262" t="str">
            <v/>
          </cell>
          <cell r="S1262" t="str">
            <v/>
          </cell>
          <cell r="U1262" t="str">
            <v/>
          </cell>
          <cell r="V1262" t="str">
            <v/>
          </cell>
          <cell r="W1262" t="str">
            <v/>
          </cell>
          <cell r="X1262" t="str">
            <v/>
          </cell>
          <cell r="AD1262" t="str">
            <v/>
          </cell>
          <cell r="AE1262" t="str">
            <v/>
          </cell>
          <cell r="AG1262" t="str">
            <v/>
          </cell>
          <cell r="AH1262" t="str">
            <v/>
          </cell>
          <cell r="AI1262" t="str">
            <v/>
          </cell>
          <cell r="AJ1262" t="str">
            <v/>
          </cell>
          <cell r="AL1262" t="str">
            <v/>
          </cell>
          <cell r="AM1262" t="str">
            <v/>
          </cell>
          <cell r="AP1262" t="str">
            <v/>
          </cell>
          <cell r="AQ1262" t="str">
            <v/>
          </cell>
          <cell r="AT1262" t="str">
            <v/>
          </cell>
          <cell r="AV1262" t="str">
            <v/>
          </cell>
          <cell r="AW1262" t="str">
            <v/>
          </cell>
          <cell r="AX1262" t="str">
            <v/>
          </cell>
          <cell r="AZ1262" t="str">
            <v/>
          </cell>
          <cell r="BA1262" t="str">
            <v/>
          </cell>
        </row>
        <row r="1263">
          <cell r="C1263" t="str">
            <v/>
          </cell>
          <cell r="D1263" t="str">
            <v/>
          </cell>
          <cell r="E1263" t="str">
            <v/>
          </cell>
          <cell r="F1263" t="str">
            <v/>
          </cell>
          <cell r="G1263" t="str">
            <v/>
          </cell>
          <cell r="H1263" t="str">
            <v/>
          </cell>
          <cell r="I1263" t="str">
            <v/>
          </cell>
          <cell r="J1263" t="str">
            <v/>
          </cell>
          <cell r="L1263" t="str">
            <v/>
          </cell>
          <cell r="M1263" t="str">
            <v/>
          </cell>
          <cell r="N1263" t="str">
            <v/>
          </cell>
          <cell r="P1263" t="str">
            <v/>
          </cell>
          <cell r="Q1263" t="str">
            <v/>
          </cell>
          <cell r="R1263" t="str">
            <v/>
          </cell>
          <cell r="S1263" t="str">
            <v/>
          </cell>
          <cell r="U1263" t="str">
            <v/>
          </cell>
          <cell r="V1263" t="str">
            <v/>
          </cell>
          <cell r="W1263" t="str">
            <v/>
          </cell>
          <cell r="X1263" t="str">
            <v/>
          </cell>
          <cell r="AD1263" t="str">
            <v/>
          </cell>
          <cell r="AE1263" t="str">
            <v/>
          </cell>
          <cell r="AG1263" t="str">
            <v/>
          </cell>
          <cell r="AH1263" t="str">
            <v/>
          </cell>
          <cell r="AI1263" t="str">
            <v/>
          </cell>
          <cell r="AJ1263" t="str">
            <v/>
          </cell>
          <cell r="AL1263" t="str">
            <v/>
          </cell>
          <cell r="AM1263" t="str">
            <v/>
          </cell>
          <cell r="AP1263" t="str">
            <v/>
          </cell>
          <cell r="AQ1263" t="str">
            <v/>
          </cell>
          <cell r="AT1263" t="str">
            <v/>
          </cell>
          <cell r="AV1263" t="str">
            <v/>
          </cell>
          <cell r="AW1263" t="str">
            <v/>
          </cell>
          <cell r="AX1263" t="str">
            <v/>
          </cell>
          <cell r="AZ1263" t="str">
            <v/>
          </cell>
          <cell r="BA1263" t="str">
            <v/>
          </cell>
        </row>
        <row r="1264">
          <cell r="C1264" t="str">
            <v/>
          </cell>
          <cell r="D1264" t="str">
            <v/>
          </cell>
          <cell r="E1264" t="str">
            <v/>
          </cell>
          <cell r="F1264" t="str">
            <v/>
          </cell>
          <cell r="G1264" t="str">
            <v/>
          </cell>
          <cell r="H1264" t="str">
            <v/>
          </cell>
          <cell r="I1264" t="str">
            <v/>
          </cell>
          <cell r="J1264" t="str">
            <v/>
          </cell>
          <cell r="L1264" t="str">
            <v/>
          </cell>
          <cell r="M1264" t="str">
            <v/>
          </cell>
          <cell r="N1264" t="str">
            <v/>
          </cell>
          <cell r="P1264" t="str">
            <v/>
          </cell>
          <cell r="Q1264" t="str">
            <v/>
          </cell>
          <cell r="R1264" t="str">
            <v/>
          </cell>
          <cell r="S1264" t="str">
            <v/>
          </cell>
          <cell r="U1264" t="str">
            <v/>
          </cell>
          <cell r="V1264" t="str">
            <v/>
          </cell>
          <cell r="W1264" t="str">
            <v/>
          </cell>
          <cell r="X1264" t="str">
            <v/>
          </cell>
          <cell r="AD1264" t="str">
            <v/>
          </cell>
          <cell r="AE1264" t="str">
            <v/>
          </cell>
          <cell r="AG1264" t="str">
            <v/>
          </cell>
          <cell r="AH1264" t="str">
            <v/>
          </cell>
          <cell r="AI1264" t="str">
            <v/>
          </cell>
          <cell r="AJ1264" t="str">
            <v/>
          </cell>
          <cell r="AL1264" t="str">
            <v/>
          </cell>
          <cell r="AM1264" t="str">
            <v/>
          </cell>
          <cell r="AP1264" t="str">
            <v/>
          </cell>
          <cell r="AQ1264" t="str">
            <v/>
          </cell>
          <cell r="AT1264" t="str">
            <v/>
          </cell>
          <cell r="AV1264" t="str">
            <v/>
          </cell>
          <cell r="AW1264" t="str">
            <v/>
          </cell>
          <cell r="AX1264" t="str">
            <v/>
          </cell>
          <cell r="AZ1264" t="str">
            <v/>
          </cell>
          <cell r="BA1264" t="str">
            <v/>
          </cell>
        </row>
        <row r="1265">
          <cell r="C1265" t="str">
            <v/>
          </cell>
          <cell r="D1265" t="str">
            <v/>
          </cell>
          <cell r="E1265" t="str">
            <v/>
          </cell>
          <cell r="F1265" t="str">
            <v/>
          </cell>
          <cell r="G1265" t="str">
            <v/>
          </cell>
          <cell r="H1265" t="str">
            <v/>
          </cell>
          <cell r="I1265" t="str">
            <v/>
          </cell>
          <cell r="J1265" t="str">
            <v/>
          </cell>
          <cell r="L1265" t="str">
            <v/>
          </cell>
          <cell r="M1265" t="str">
            <v/>
          </cell>
          <cell r="N1265" t="str">
            <v/>
          </cell>
          <cell r="P1265" t="str">
            <v/>
          </cell>
          <cell r="Q1265" t="str">
            <v/>
          </cell>
          <cell r="R1265" t="str">
            <v/>
          </cell>
          <cell r="S1265" t="str">
            <v/>
          </cell>
          <cell r="U1265" t="str">
            <v/>
          </cell>
          <cell r="V1265" t="str">
            <v/>
          </cell>
          <cell r="W1265" t="str">
            <v/>
          </cell>
          <cell r="X1265" t="str">
            <v/>
          </cell>
          <cell r="AD1265" t="str">
            <v/>
          </cell>
          <cell r="AE1265" t="str">
            <v/>
          </cell>
          <cell r="AG1265" t="str">
            <v/>
          </cell>
          <cell r="AH1265" t="str">
            <v/>
          </cell>
          <cell r="AI1265" t="str">
            <v/>
          </cell>
          <cell r="AJ1265" t="str">
            <v/>
          </cell>
          <cell r="AL1265" t="str">
            <v/>
          </cell>
          <cell r="AM1265" t="str">
            <v/>
          </cell>
          <cell r="AP1265" t="str">
            <v/>
          </cell>
          <cell r="AQ1265" t="str">
            <v/>
          </cell>
          <cell r="AT1265" t="str">
            <v/>
          </cell>
          <cell r="AV1265" t="str">
            <v/>
          </cell>
          <cell r="AW1265" t="str">
            <v/>
          </cell>
          <cell r="AX1265" t="str">
            <v/>
          </cell>
          <cell r="AZ1265" t="str">
            <v/>
          </cell>
          <cell r="BA1265" t="str">
            <v/>
          </cell>
        </row>
        <row r="1266">
          <cell r="C1266" t="str">
            <v/>
          </cell>
          <cell r="D1266" t="str">
            <v/>
          </cell>
          <cell r="E1266" t="str">
            <v/>
          </cell>
          <cell r="F1266" t="str">
            <v/>
          </cell>
          <cell r="G1266" t="str">
            <v/>
          </cell>
          <cell r="H1266" t="str">
            <v/>
          </cell>
          <cell r="I1266" t="str">
            <v/>
          </cell>
          <cell r="J1266" t="str">
            <v/>
          </cell>
          <cell r="L1266" t="str">
            <v/>
          </cell>
          <cell r="M1266" t="str">
            <v/>
          </cell>
          <cell r="N1266" t="str">
            <v/>
          </cell>
          <cell r="P1266" t="str">
            <v/>
          </cell>
          <cell r="Q1266" t="str">
            <v/>
          </cell>
          <cell r="R1266" t="str">
            <v/>
          </cell>
          <cell r="S1266" t="str">
            <v/>
          </cell>
          <cell r="U1266" t="str">
            <v/>
          </cell>
          <cell r="V1266" t="str">
            <v/>
          </cell>
          <cell r="W1266" t="str">
            <v/>
          </cell>
          <cell r="X1266" t="str">
            <v/>
          </cell>
          <cell r="AD1266" t="str">
            <v/>
          </cell>
          <cell r="AE1266" t="str">
            <v/>
          </cell>
          <cell r="AG1266" t="str">
            <v/>
          </cell>
          <cell r="AH1266" t="str">
            <v/>
          </cell>
          <cell r="AI1266" t="str">
            <v/>
          </cell>
          <cell r="AJ1266" t="str">
            <v/>
          </cell>
          <cell r="AL1266" t="str">
            <v/>
          </cell>
          <cell r="AM1266" t="str">
            <v/>
          </cell>
          <cell r="AP1266" t="str">
            <v/>
          </cell>
          <cell r="AQ1266" t="str">
            <v/>
          </cell>
          <cell r="AT1266" t="str">
            <v/>
          </cell>
          <cell r="AV1266" t="str">
            <v/>
          </cell>
          <cell r="AW1266" t="str">
            <v/>
          </cell>
          <cell r="AX1266" t="str">
            <v/>
          </cell>
          <cell r="AZ1266" t="str">
            <v/>
          </cell>
          <cell r="BA1266" t="str">
            <v/>
          </cell>
        </row>
        <row r="1267">
          <cell r="C1267" t="str">
            <v/>
          </cell>
          <cell r="D1267" t="str">
            <v/>
          </cell>
          <cell r="E1267" t="str">
            <v/>
          </cell>
          <cell r="F1267" t="str">
            <v/>
          </cell>
          <cell r="G1267" t="str">
            <v/>
          </cell>
          <cell r="H1267" t="str">
            <v/>
          </cell>
          <cell r="I1267" t="str">
            <v/>
          </cell>
          <cell r="J1267" t="str">
            <v/>
          </cell>
          <cell r="L1267" t="str">
            <v/>
          </cell>
          <cell r="M1267" t="str">
            <v/>
          </cell>
          <cell r="N1267" t="str">
            <v/>
          </cell>
          <cell r="P1267" t="str">
            <v/>
          </cell>
          <cell r="Q1267" t="str">
            <v/>
          </cell>
          <cell r="R1267" t="str">
            <v/>
          </cell>
          <cell r="S1267" t="str">
            <v/>
          </cell>
          <cell r="U1267" t="str">
            <v/>
          </cell>
          <cell r="V1267" t="str">
            <v/>
          </cell>
          <cell r="W1267" t="str">
            <v/>
          </cell>
          <cell r="X1267" t="str">
            <v/>
          </cell>
          <cell r="AD1267" t="str">
            <v/>
          </cell>
          <cell r="AE1267" t="str">
            <v/>
          </cell>
          <cell r="AG1267" t="str">
            <v/>
          </cell>
          <cell r="AH1267" t="str">
            <v/>
          </cell>
          <cell r="AI1267" t="str">
            <v/>
          </cell>
          <cell r="AJ1267" t="str">
            <v/>
          </cell>
          <cell r="AL1267" t="str">
            <v/>
          </cell>
          <cell r="AM1267" t="str">
            <v/>
          </cell>
          <cell r="AP1267" t="str">
            <v/>
          </cell>
          <cell r="AQ1267" t="str">
            <v/>
          </cell>
          <cell r="AT1267" t="str">
            <v/>
          </cell>
          <cell r="AV1267" t="str">
            <v/>
          </cell>
          <cell r="AW1267" t="str">
            <v/>
          </cell>
          <cell r="AX1267" t="str">
            <v/>
          </cell>
          <cell r="AZ1267" t="str">
            <v/>
          </cell>
          <cell r="BA1267" t="str">
            <v/>
          </cell>
        </row>
        <row r="1268">
          <cell r="C1268" t="str">
            <v/>
          </cell>
          <cell r="D1268" t="str">
            <v/>
          </cell>
          <cell r="E1268" t="str">
            <v/>
          </cell>
          <cell r="F1268" t="str">
            <v/>
          </cell>
          <cell r="G1268" t="str">
            <v/>
          </cell>
          <cell r="H1268" t="str">
            <v/>
          </cell>
          <cell r="I1268" t="str">
            <v/>
          </cell>
          <cell r="J1268" t="str">
            <v/>
          </cell>
          <cell r="L1268" t="str">
            <v/>
          </cell>
          <cell r="M1268" t="str">
            <v/>
          </cell>
          <cell r="N1268" t="str">
            <v/>
          </cell>
          <cell r="P1268" t="str">
            <v/>
          </cell>
          <cell r="Q1268" t="str">
            <v/>
          </cell>
          <cell r="R1268" t="str">
            <v/>
          </cell>
          <cell r="S1268" t="str">
            <v/>
          </cell>
          <cell r="U1268" t="str">
            <v/>
          </cell>
          <cell r="V1268" t="str">
            <v/>
          </cell>
          <cell r="W1268" t="str">
            <v/>
          </cell>
          <cell r="X1268" t="str">
            <v/>
          </cell>
          <cell r="AD1268" t="str">
            <v/>
          </cell>
          <cell r="AE1268" t="str">
            <v/>
          </cell>
          <cell r="AG1268" t="str">
            <v/>
          </cell>
          <cell r="AH1268" t="str">
            <v/>
          </cell>
          <cell r="AI1268" t="str">
            <v/>
          </cell>
          <cell r="AJ1268" t="str">
            <v/>
          </cell>
          <cell r="AL1268" t="str">
            <v/>
          </cell>
          <cell r="AM1268" t="str">
            <v/>
          </cell>
          <cell r="AP1268" t="str">
            <v/>
          </cell>
          <cell r="AQ1268" t="str">
            <v/>
          </cell>
          <cell r="AT1268" t="str">
            <v/>
          </cell>
          <cell r="AV1268" t="str">
            <v/>
          </cell>
          <cell r="AW1268" t="str">
            <v/>
          </cell>
          <cell r="AX1268" t="str">
            <v/>
          </cell>
          <cell r="AZ1268" t="str">
            <v/>
          </cell>
          <cell r="BA1268" t="str">
            <v/>
          </cell>
        </row>
        <row r="1269">
          <cell r="C1269" t="str">
            <v/>
          </cell>
          <cell r="D1269" t="str">
            <v/>
          </cell>
          <cell r="E1269" t="str">
            <v/>
          </cell>
          <cell r="F1269" t="str">
            <v/>
          </cell>
          <cell r="G1269" t="str">
            <v/>
          </cell>
          <cell r="H1269" t="str">
            <v/>
          </cell>
          <cell r="I1269" t="str">
            <v/>
          </cell>
          <cell r="J1269" t="str">
            <v/>
          </cell>
          <cell r="L1269" t="str">
            <v/>
          </cell>
          <cell r="M1269" t="str">
            <v/>
          </cell>
          <cell r="N1269" t="str">
            <v/>
          </cell>
          <cell r="P1269" t="str">
            <v/>
          </cell>
          <cell r="Q1269" t="str">
            <v/>
          </cell>
          <cell r="R1269" t="str">
            <v/>
          </cell>
          <cell r="S1269" t="str">
            <v/>
          </cell>
          <cell r="U1269" t="str">
            <v/>
          </cell>
          <cell r="V1269" t="str">
            <v/>
          </cell>
          <cell r="W1269" t="str">
            <v/>
          </cell>
          <cell r="X1269" t="str">
            <v/>
          </cell>
          <cell r="AD1269" t="str">
            <v/>
          </cell>
          <cell r="AE1269" t="str">
            <v/>
          </cell>
          <cell r="AG1269" t="str">
            <v/>
          </cell>
          <cell r="AH1269" t="str">
            <v/>
          </cell>
          <cell r="AI1269" t="str">
            <v/>
          </cell>
          <cell r="AJ1269" t="str">
            <v/>
          </cell>
          <cell r="AL1269" t="str">
            <v/>
          </cell>
          <cell r="AM1269" t="str">
            <v/>
          </cell>
          <cell r="AP1269" t="str">
            <v/>
          </cell>
          <cell r="AQ1269" t="str">
            <v/>
          </cell>
          <cell r="AT1269" t="str">
            <v/>
          </cell>
          <cell r="AV1269" t="str">
            <v/>
          </cell>
          <cell r="AW1269" t="str">
            <v/>
          </cell>
          <cell r="AX1269" t="str">
            <v/>
          </cell>
          <cell r="AZ1269" t="str">
            <v/>
          </cell>
          <cell r="BA1269" t="str">
            <v/>
          </cell>
        </row>
        <row r="1270">
          <cell r="C1270" t="str">
            <v/>
          </cell>
          <cell r="D1270" t="str">
            <v/>
          </cell>
          <cell r="E1270" t="str">
            <v/>
          </cell>
          <cell r="F1270" t="str">
            <v/>
          </cell>
          <cell r="G1270" t="str">
            <v/>
          </cell>
          <cell r="H1270" t="str">
            <v/>
          </cell>
          <cell r="I1270" t="str">
            <v/>
          </cell>
          <cell r="J1270" t="str">
            <v/>
          </cell>
          <cell r="L1270" t="str">
            <v/>
          </cell>
          <cell r="M1270" t="str">
            <v/>
          </cell>
          <cell r="N1270" t="str">
            <v/>
          </cell>
          <cell r="P1270" t="str">
            <v/>
          </cell>
          <cell r="Q1270" t="str">
            <v/>
          </cell>
          <cell r="R1270" t="str">
            <v/>
          </cell>
          <cell r="S1270" t="str">
            <v/>
          </cell>
          <cell r="U1270" t="str">
            <v/>
          </cell>
          <cell r="V1270" t="str">
            <v/>
          </cell>
          <cell r="W1270" t="str">
            <v/>
          </cell>
          <cell r="X1270" t="str">
            <v/>
          </cell>
          <cell r="AD1270" t="str">
            <v/>
          </cell>
          <cell r="AE1270" t="str">
            <v/>
          </cell>
          <cell r="AG1270" t="str">
            <v/>
          </cell>
          <cell r="AH1270" t="str">
            <v/>
          </cell>
          <cell r="AI1270" t="str">
            <v/>
          </cell>
          <cell r="AJ1270" t="str">
            <v/>
          </cell>
          <cell r="AL1270" t="str">
            <v/>
          </cell>
          <cell r="AM1270" t="str">
            <v/>
          </cell>
          <cell r="AP1270" t="str">
            <v/>
          </cell>
          <cell r="AQ1270" t="str">
            <v/>
          </cell>
          <cell r="AT1270" t="str">
            <v/>
          </cell>
          <cell r="AV1270" t="str">
            <v/>
          </cell>
          <cell r="AW1270" t="str">
            <v/>
          </cell>
          <cell r="AX1270" t="str">
            <v/>
          </cell>
          <cell r="AZ1270" t="str">
            <v/>
          </cell>
          <cell r="BA1270" t="str">
            <v/>
          </cell>
        </row>
        <row r="1271">
          <cell r="C1271" t="str">
            <v/>
          </cell>
          <cell r="D1271" t="str">
            <v/>
          </cell>
          <cell r="E1271" t="str">
            <v/>
          </cell>
          <cell r="F1271" t="str">
            <v/>
          </cell>
          <cell r="G1271" t="str">
            <v/>
          </cell>
          <cell r="H1271" t="str">
            <v/>
          </cell>
          <cell r="I1271" t="str">
            <v/>
          </cell>
          <cell r="J1271" t="str">
            <v/>
          </cell>
          <cell r="L1271" t="str">
            <v/>
          </cell>
          <cell r="M1271" t="str">
            <v/>
          </cell>
          <cell r="N1271" t="str">
            <v/>
          </cell>
          <cell r="P1271" t="str">
            <v/>
          </cell>
          <cell r="Q1271" t="str">
            <v/>
          </cell>
          <cell r="R1271" t="str">
            <v/>
          </cell>
          <cell r="S1271" t="str">
            <v/>
          </cell>
          <cell r="U1271" t="str">
            <v/>
          </cell>
          <cell r="V1271" t="str">
            <v/>
          </cell>
          <cell r="W1271" t="str">
            <v/>
          </cell>
          <cell r="X1271" t="str">
            <v/>
          </cell>
          <cell r="AD1271" t="str">
            <v/>
          </cell>
          <cell r="AE1271" t="str">
            <v/>
          </cell>
          <cell r="AG1271" t="str">
            <v/>
          </cell>
          <cell r="AH1271" t="str">
            <v/>
          </cell>
          <cell r="AI1271" t="str">
            <v/>
          </cell>
          <cell r="AJ1271" t="str">
            <v/>
          </cell>
          <cell r="AL1271" t="str">
            <v/>
          </cell>
          <cell r="AM1271" t="str">
            <v/>
          </cell>
          <cell r="AP1271" t="str">
            <v/>
          </cell>
          <cell r="AQ1271" t="str">
            <v/>
          </cell>
          <cell r="AT1271" t="str">
            <v/>
          </cell>
          <cell r="AV1271" t="str">
            <v/>
          </cell>
          <cell r="AW1271" t="str">
            <v/>
          </cell>
          <cell r="AX1271" t="str">
            <v/>
          </cell>
          <cell r="AZ1271" t="str">
            <v/>
          </cell>
          <cell r="BA1271" t="str">
            <v/>
          </cell>
        </row>
        <row r="1272">
          <cell r="C1272" t="str">
            <v/>
          </cell>
          <cell r="D1272" t="str">
            <v/>
          </cell>
          <cell r="E1272" t="str">
            <v/>
          </cell>
          <cell r="F1272" t="str">
            <v/>
          </cell>
          <cell r="G1272" t="str">
            <v/>
          </cell>
          <cell r="H1272" t="str">
            <v/>
          </cell>
          <cell r="I1272" t="str">
            <v/>
          </cell>
          <cell r="J1272" t="str">
            <v/>
          </cell>
          <cell r="L1272" t="str">
            <v/>
          </cell>
          <cell r="M1272" t="str">
            <v/>
          </cell>
          <cell r="N1272" t="str">
            <v/>
          </cell>
          <cell r="P1272" t="str">
            <v/>
          </cell>
          <cell r="Q1272" t="str">
            <v/>
          </cell>
          <cell r="R1272" t="str">
            <v/>
          </cell>
          <cell r="S1272" t="str">
            <v/>
          </cell>
          <cell r="U1272" t="str">
            <v/>
          </cell>
          <cell r="V1272" t="str">
            <v/>
          </cell>
          <cell r="W1272" t="str">
            <v/>
          </cell>
          <cell r="X1272" t="str">
            <v/>
          </cell>
          <cell r="AD1272" t="str">
            <v/>
          </cell>
          <cell r="AE1272" t="str">
            <v/>
          </cell>
          <cell r="AG1272" t="str">
            <v/>
          </cell>
          <cell r="AH1272" t="str">
            <v/>
          </cell>
          <cell r="AI1272" t="str">
            <v/>
          </cell>
          <cell r="AJ1272" t="str">
            <v/>
          </cell>
          <cell r="AL1272" t="str">
            <v/>
          </cell>
          <cell r="AM1272" t="str">
            <v/>
          </cell>
          <cell r="AP1272" t="str">
            <v/>
          </cell>
          <cell r="AQ1272" t="str">
            <v/>
          </cell>
          <cell r="AT1272" t="str">
            <v/>
          </cell>
          <cell r="AV1272" t="str">
            <v/>
          </cell>
          <cell r="AW1272" t="str">
            <v/>
          </cell>
          <cell r="AX1272" t="str">
            <v/>
          </cell>
          <cell r="AZ1272" t="str">
            <v/>
          </cell>
          <cell r="BA1272" t="str">
            <v/>
          </cell>
        </row>
        <row r="1273">
          <cell r="C1273" t="str">
            <v/>
          </cell>
          <cell r="D1273" t="str">
            <v/>
          </cell>
          <cell r="E1273" t="str">
            <v/>
          </cell>
          <cell r="F1273" t="str">
            <v/>
          </cell>
          <cell r="G1273" t="str">
            <v/>
          </cell>
          <cell r="H1273" t="str">
            <v/>
          </cell>
          <cell r="I1273" t="str">
            <v/>
          </cell>
          <cell r="J1273" t="str">
            <v/>
          </cell>
          <cell r="L1273" t="str">
            <v/>
          </cell>
          <cell r="M1273" t="str">
            <v/>
          </cell>
          <cell r="N1273" t="str">
            <v/>
          </cell>
          <cell r="P1273" t="str">
            <v/>
          </cell>
          <cell r="Q1273" t="str">
            <v/>
          </cell>
          <cell r="R1273" t="str">
            <v/>
          </cell>
          <cell r="S1273" t="str">
            <v/>
          </cell>
          <cell r="U1273" t="str">
            <v/>
          </cell>
          <cell r="V1273" t="str">
            <v/>
          </cell>
          <cell r="W1273" t="str">
            <v/>
          </cell>
          <cell r="X1273" t="str">
            <v/>
          </cell>
          <cell r="AD1273" t="str">
            <v/>
          </cell>
          <cell r="AE1273" t="str">
            <v/>
          </cell>
          <cell r="AG1273" t="str">
            <v/>
          </cell>
          <cell r="AH1273" t="str">
            <v/>
          </cell>
          <cell r="AI1273" t="str">
            <v/>
          </cell>
          <cell r="AJ1273" t="str">
            <v/>
          </cell>
          <cell r="AL1273" t="str">
            <v/>
          </cell>
          <cell r="AM1273" t="str">
            <v/>
          </cell>
          <cell r="AP1273" t="str">
            <v/>
          </cell>
          <cell r="AQ1273" t="str">
            <v/>
          </cell>
          <cell r="AT1273" t="str">
            <v/>
          </cell>
          <cell r="AV1273" t="str">
            <v/>
          </cell>
          <cell r="AW1273" t="str">
            <v/>
          </cell>
          <cell r="AX1273" t="str">
            <v/>
          </cell>
          <cell r="AZ1273" t="str">
            <v/>
          </cell>
          <cell r="BA1273" t="str">
            <v/>
          </cell>
        </row>
        <row r="1274">
          <cell r="C1274" t="str">
            <v/>
          </cell>
          <cell r="D1274" t="str">
            <v/>
          </cell>
          <cell r="E1274" t="str">
            <v/>
          </cell>
          <cell r="F1274" t="str">
            <v/>
          </cell>
          <cell r="G1274" t="str">
            <v/>
          </cell>
          <cell r="H1274" t="str">
            <v/>
          </cell>
          <cell r="I1274" t="str">
            <v/>
          </cell>
          <cell r="J1274" t="str">
            <v/>
          </cell>
          <cell r="L1274" t="str">
            <v/>
          </cell>
          <cell r="M1274" t="str">
            <v/>
          </cell>
          <cell r="N1274" t="str">
            <v/>
          </cell>
          <cell r="P1274" t="str">
            <v/>
          </cell>
          <cell r="Q1274" t="str">
            <v/>
          </cell>
          <cell r="R1274" t="str">
            <v/>
          </cell>
          <cell r="S1274" t="str">
            <v/>
          </cell>
          <cell r="U1274" t="str">
            <v/>
          </cell>
          <cell r="V1274" t="str">
            <v/>
          </cell>
          <cell r="W1274" t="str">
            <v/>
          </cell>
          <cell r="X1274" t="str">
            <v/>
          </cell>
          <cell r="AD1274" t="str">
            <v/>
          </cell>
          <cell r="AE1274" t="str">
            <v/>
          </cell>
          <cell r="AG1274" t="str">
            <v/>
          </cell>
          <cell r="AH1274" t="str">
            <v/>
          </cell>
          <cell r="AI1274" t="str">
            <v/>
          </cell>
          <cell r="AJ1274" t="str">
            <v/>
          </cell>
          <cell r="AL1274" t="str">
            <v/>
          </cell>
          <cell r="AM1274" t="str">
            <v/>
          </cell>
          <cell r="AP1274" t="str">
            <v/>
          </cell>
          <cell r="AQ1274" t="str">
            <v/>
          </cell>
          <cell r="AT1274" t="str">
            <v/>
          </cell>
          <cell r="AV1274" t="str">
            <v/>
          </cell>
          <cell r="AW1274" t="str">
            <v/>
          </cell>
          <cell r="AX1274" t="str">
            <v/>
          </cell>
          <cell r="AZ1274" t="str">
            <v/>
          </cell>
          <cell r="BA1274" t="str">
            <v/>
          </cell>
        </row>
        <row r="1275">
          <cell r="C1275" t="str">
            <v/>
          </cell>
          <cell r="D1275" t="str">
            <v/>
          </cell>
          <cell r="E1275" t="str">
            <v/>
          </cell>
          <cell r="F1275" t="str">
            <v/>
          </cell>
          <cell r="G1275" t="str">
            <v/>
          </cell>
          <cell r="H1275" t="str">
            <v/>
          </cell>
          <cell r="I1275" t="str">
            <v/>
          </cell>
          <cell r="J1275" t="str">
            <v/>
          </cell>
          <cell r="L1275" t="str">
            <v/>
          </cell>
          <cell r="M1275" t="str">
            <v/>
          </cell>
          <cell r="N1275" t="str">
            <v/>
          </cell>
          <cell r="P1275" t="str">
            <v/>
          </cell>
          <cell r="Q1275" t="str">
            <v/>
          </cell>
          <cell r="R1275" t="str">
            <v/>
          </cell>
          <cell r="S1275" t="str">
            <v/>
          </cell>
          <cell r="U1275" t="str">
            <v/>
          </cell>
          <cell r="V1275" t="str">
            <v/>
          </cell>
          <cell r="W1275" t="str">
            <v/>
          </cell>
          <cell r="X1275" t="str">
            <v/>
          </cell>
          <cell r="AD1275" t="str">
            <v/>
          </cell>
          <cell r="AE1275" t="str">
            <v/>
          </cell>
          <cell r="AG1275" t="str">
            <v/>
          </cell>
          <cell r="AH1275" t="str">
            <v/>
          </cell>
          <cell r="AI1275" t="str">
            <v/>
          </cell>
          <cell r="AJ1275" t="str">
            <v/>
          </cell>
          <cell r="AL1275" t="str">
            <v/>
          </cell>
          <cell r="AM1275" t="str">
            <v/>
          </cell>
          <cell r="AP1275" t="str">
            <v/>
          </cell>
          <cell r="AQ1275" t="str">
            <v/>
          </cell>
          <cell r="AT1275" t="str">
            <v/>
          </cell>
          <cell r="AV1275" t="str">
            <v/>
          </cell>
          <cell r="AW1275" t="str">
            <v/>
          </cell>
          <cell r="AX1275" t="str">
            <v/>
          </cell>
          <cell r="AZ1275" t="str">
            <v/>
          </cell>
          <cell r="BA1275" t="str">
            <v/>
          </cell>
        </row>
        <row r="1276">
          <cell r="C1276" t="str">
            <v/>
          </cell>
          <cell r="D1276" t="str">
            <v/>
          </cell>
          <cell r="E1276" t="str">
            <v/>
          </cell>
          <cell r="F1276" t="str">
            <v/>
          </cell>
          <cell r="G1276" t="str">
            <v/>
          </cell>
          <cell r="H1276" t="str">
            <v/>
          </cell>
          <cell r="I1276" t="str">
            <v/>
          </cell>
          <cell r="J1276" t="str">
            <v/>
          </cell>
          <cell r="L1276" t="str">
            <v/>
          </cell>
          <cell r="M1276" t="str">
            <v/>
          </cell>
          <cell r="N1276" t="str">
            <v/>
          </cell>
          <cell r="P1276" t="str">
            <v/>
          </cell>
          <cell r="Q1276" t="str">
            <v/>
          </cell>
          <cell r="R1276" t="str">
            <v/>
          </cell>
          <cell r="S1276" t="str">
            <v/>
          </cell>
          <cell r="U1276" t="str">
            <v/>
          </cell>
          <cell r="V1276" t="str">
            <v/>
          </cell>
          <cell r="W1276" t="str">
            <v/>
          </cell>
          <cell r="X1276" t="str">
            <v/>
          </cell>
          <cell r="AD1276" t="str">
            <v/>
          </cell>
          <cell r="AE1276" t="str">
            <v/>
          </cell>
          <cell r="AG1276" t="str">
            <v/>
          </cell>
          <cell r="AH1276" t="str">
            <v/>
          </cell>
          <cell r="AI1276" t="str">
            <v/>
          </cell>
          <cell r="AJ1276" t="str">
            <v/>
          </cell>
          <cell r="AL1276" t="str">
            <v/>
          </cell>
          <cell r="AM1276" t="str">
            <v/>
          </cell>
          <cell r="AP1276" t="str">
            <v/>
          </cell>
          <cell r="AQ1276" t="str">
            <v/>
          </cell>
          <cell r="AT1276" t="str">
            <v/>
          </cell>
          <cell r="AV1276" t="str">
            <v/>
          </cell>
          <cell r="AW1276" t="str">
            <v/>
          </cell>
          <cell r="AX1276" t="str">
            <v/>
          </cell>
          <cell r="AZ1276" t="str">
            <v/>
          </cell>
          <cell r="BA1276" t="str">
            <v/>
          </cell>
        </row>
        <row r="1277">
          <cell r="C1277" t="str">
            <v/>
          </cell>
          <cell r="D1277" t="str">
            <v/>
          </cell>
          <cell r="E1277" t="str">
            <v/>
          </cell>
          <cell r="F1277" t="str">
            <v/>
          </cell>
          <cell r="G1277" t="str">
            <v/>
          </cell>
          <cell r="H1277" t="str">
            <v/>
          </cell>
          <cell r="I1277" t="str">
            <v/>
          </cell>
          <cell r="J1277" t="str">
            <v/>
          </cell>
          <cell r="L1277" t="str">
            <v/>
          </cell>
          <cell r="M1277" t="str">
            <v/>
          </cell>
          <cell r="N1277" t="str">
            <v/>
          </cell>
          <cell r="P1277" t="str">
            <v/>
          </cell>
          <cell r="Q1277" t="str">
            <v/>
          </cell>
          <cell r="R1277" t="str">
            <v/>
          </cell>
          <cell r="S1277" t="str">
            <v/>
          </cell>
          <cell r="U1277" t="str">
            <v/>
          </cell>
          <cell r="V1277" t="str">
            <v/>
          </cell>
          <cell r="W1277" t="str">
            <v/>
          </cell>
          <cell r="X1277" t="str">
            <v/>
          </cell>
          <cell r="AD1277" t="str">
            <v/>
          </cell>
          <cell r="AE1277" t="str">
            <v/>
          </cell>
          <cell r="AG1277" t="str">
            <v/>
          </cell>
          <cell r="AH1277" t="str">
            <v/>
          </cell>
          <cell r="AI1277" t="str">
            <v/>
          </cell>
          <cell r="AJ1277" t="str">
            <v/>
          </cell>
          <cell r="AL1277" t="str">
            <v/>
          </cell>
          <cell r="AM1277" t="str">
            <v/>
          </cell>
          <cell r="AP1277" t="str">
            <v/>
          </cell>
          <cell r="AQ1277" t="str">
            <v/>
          </cell>
          <cell r="AT1277" t="str">
            <v/>
          </cell>
          <cell r="AV1277" t="str">
            <v/>
          </cell>
          <cell r="AW1277" t="str">
            <v/>
          </cell>
          <cell r="AX1277" t="str">
            <v/>
          </cell>
          <cell r="AZ1277" t="str">
            <v/>
          </cell>
          <cell r="BA1277" t="str">
            <v/>
          </cell>
        </row>
        <row r="1278">
          <cell r="C1278" t="str">
            <v/>
          </cell>
          <cell r="D1278" t="str">
            <v/>
          </cell>
          <cell r="E1278" t="str">
            <v/>
          </cell>
          <cell r="F1278" t="str">
            <v/>
          </cell>
          <cell r="G1278" t="str">
            <v/>
          </cell>
          <cell r="H1278" t="str">
            <v/>
          </cell>
          <cell r="I1278" t="str">
            <v/>
          </cell>
          <cell r="J1278" t="str">
            <v/>
          </cell>
          <cell r="L1278" t="str">
            <v/>
          </cell>
          <cell r="M1278" t="str">
            <v/>
          </cell>
          <cell r="N1278" t="str">
            <v/>
          </cell>
          <cell r="P1278" t="str">
            <v/>
          </cell>
          <cell r="Q1278" t="str">
            <v/>
          </cell>
          <cell r="R1278" t="str">
            <v/>
          </cell>
          <cell r="S1278" t="str">
            <v/>
          </cell>
          <cell r="U1278" t="str">
            <v/>
          </cell>
          <cell r="V1278" t="str">
            <v/>
          </cell>
          <cell r="W1278" t="str">
            <v/>
          </cell>
          <cell r="X1278" t="str">
            <v/>
          </cell>
          <cell r="AD1278" t="str">
            <v/>
          </cell>
          <cell r="AE1278" t="str">
            <v/>
          </cell>
          <cell r="AG1278" t="str">
            <v/>
          </cell>
          <cell r="AH1278" t="str">
            <v/>
          </cell>
          <cell r="AI1278" t="str">
            <v/>
          </cell>
          <cell r="AJ1278" t="str">
            <v/>
          </cell>
          <cell r="AL1278" t="str">
            <v/>
          </cell>
          <cell r="AM1278" t="str">
            <v/>
          </cell>
          <cell r="AP1278" t="str">
            <v/>
          </cell>
          <cell r="AQ1278" t="str">
            <v/>
          </cell>
          <cell r="AT1278" t="str">
            <v/>
          </cell>
          <cell r="AV1278" t="str">
            <v/>
          </cell>
          <cell r="AW1278" t="str">
            <v/>
          </cell>
          <cell r="AX1278" t="str">
            <v/>
          </cell>
          <cell r="AZ1278" t="str">
            <v/>
          </cell>
          <cell r="BA1278" t="str">
            <v/>
          </cell>
        </row>
        <row r="1279">
          <cell r="C1279" t="str">
            <v/>
          </cell>
          <cell r="D1279" t="str">
            <v/>
          </cell>
          <cell r="E1279" t="str">
            <v/>
          </cell>
          <cell r="F1279" t="str">
            <v/>
          </cell>
          <cell r="G1279" t="str">
            <v/>
          </cell>
          <cell r="H1279" t="str">
            <v/>
          </cell>
          <cell r="I1279" t="str">
            <v/>
          </cell>
          <cell r="J1279" t="str">
            <v/>
          </cell>
          <cell r="L1279" t="str">
            <v/>
          </cell>
          <cell r="M1279" t="str">
            <v/>
          </cell>
          <cell r="N1279" t="str">
            <v/>
          </cell>
          <cell r="P1279" t="str">
            <v/>
          </cell>
          <cell r="Q1279" t="str">
            <v/>
          </cell>
          <cell r="R1279" t="str">
            <v/>
          </cell>
          <cell r="S1279" t="str">
            <v/>
          </cell>
          <cell r="U1279" t="str">
            <v/>
          </cell>
          <cell r="V1279" t="str">
            <v/>
          </cell>
          <cell r="W1279" t="str">
            <v/>
          </cell>
          <cell r="X1279" t="str">
            <v/>
          </cell>
          <cell r="AD1279" t="str">
            <v/>
          </cell>
          <cell r="AE1279" t="str">
            <v/>
          </cell>
          <cell r="AG1279" t="str">
            <v/>
          </cell>
          <cell r="AH1279" t="str">
            <v/>
          </cell>
          <cell r="AI1279" t="str">
            <v/>
          </cell>
          <cell r="AJ1279" t="str">
            <v/>
          </cell>
          <cell r="AL1279" t="str">
            <v/>
          </cell>
          <cell r="AM1279" t="str">
            <v/>
          </cell>
          <cell r="AP1279" t="str">
            <v/>
          </cell>
          <cell r="AQ1279" t="str">
            <v/>
          </cell>
          <cell r="AT1279" t="str">
            <v/>
          </cell>
          <cell r="AV1279" t="str">
            <v/>
          </cell>
          <cell r="AW1279" t="str">
            <v/>
          </cell>
          <cell r="AX1279" t="str">
            <v/>
          </cell>
          <cell r="AZ1279" t="str">
            <v/>
          </cell>
          <cell r="BA1279" t="str">
            <v/>
          </cell>
        </row>
        <row r="1280">
          <cell r="C1280" t="str">
            <v/>
          </cell>
          <cell r="D1280" t="str">
            <v/>
          </cell>
          <cell r="E1280" t="str">
            <v/>
          </cell>
          <cell r="F1280" t="str">
            <v/>
          </cell>
          <cell r="G1280" t="str">
            <v/>
          </cell>
          <cell r="H1280" t="str">
            <v/>
          </cell>
          <cell r="I1280" t="str">
            <v/>
          </cell>
          <cell r="J1280" t="str">
            <v/>
          </cell>
          <cell r="L1280" t="str">
            <v/>
          </cell>
          <cell r="M1280" t="str">
            <v/>
          </cell>
          <cell r="N1280" t="str">
            <v/>
          </cell>
          <cell r="P1280" t="str">
            <v/>
          </cell>
          <cell r="Q1280" t="str">
            <v/>
          </cell>
          <cell r="R1280" t="str">
            <v/>
          </cell>
          <cell r="S1280" t="str">
            <v/>
          </cell>
          <cell r="U1280" t="str">
            <v/>
          </cell>
          <cell r="V1280" t="str">
            <v/>
          </cell>
          <cell r="W1280" t="str">
            <v/>
          </cell>
          <cell r="X1280" t="str">
            <v/>
          </cell>
          <cell r="AD1280" t="str">
            <v/>
          </cell>
          <cell r="AE1280" t="str">
            <v/>
          </cell>
          <cell r="AG1280" t="str">
            <v/>
          </cell>
          <cell r="AH1280" t="str">
            <v/>
          </cell>
          <cell r="AI1280" t="str">
            <v/>
          </cell>
          <cell r="AJ1280" t="str">
            <v/>
          </cell>
          <cell r="AL1280" t="str">
            <v/>
          </cell>
          <cell r="AM1280" t="str">
            <v/>
          </cell>
          <cell r="AP1280" t="str">
            <v/>
          </cell>
          <cell r="AQ1280" t="str">
            <v/>
          </cell>
          <cell r="AT1280" t="str">
            <v/>
          </cell>
          <cell r="AV1280" t="str">
            <v/>
          </cell>
          <cell r="AW1280" t="str">
            <v/>
          </cell>
          <cell r="AX1280" t="str">
            <v/>
          </cell>
          <cell r="AZ1280" t="str">
            <v/>
          </cell>
          <cell r="BA1280" t="str">
            <v/>
          </cell>
        </row>
        <row r="1281">
          <cell r="C1281" t="str">
            <v/>
          </cell>
          <cell r="D1281" t="str">
            <v/>
          </cell>
          <cell r="E1281" t="str">
            <v/>
          </cell>
          <cell r="F1281" t="str">
            <v/>
          </cell>
          <cell r="G1281" t="str">
            <v/>
          </cell>
          <cell r="H1281" t="str">
            <v/>
          </cell>
          <cell r="I1281" t="str">
            <v/>
          </cell>
          <cell r="J1281" t="str">
            <v/>
          </cell>
          <cell r="L1281" t="str">
            <v/>
          </cell>
          <cell r="M1281" t="str">
            <v/>
          </cell>
          <cell r="N1281" t="str">
            <v/>
          </cell>
          <cell r="P1281" t="str">
            <v/>
          </cell>
          <cell r="Q1281" t="str">
            <v/>
          </cell>
          <cell r="R1281" t="str">
            <v/>
          </cell>
          <cell r="S1281" t="str">
            <v/>
          </cell>
          <cell r="U1281" t="str">
            <v/>
          </cell>
          <cell r="V1281" t="str">
            <v/>
          </cell>
          <cell r="W1281" t="str">
            <v/>
          </cell>
          <cell r="X1281" t="str">
            <v/>
          </cell>
          <cell r="AD1281" t="str">
            <v/>
          </cell>
          <cell r="AE1281" t="str">
            <v/>
          </cell>
          <cell r="AG1281" t="str">
            <v/>
          </cell>
          <cell r="AH1281" t="str">
            <v/>
          </cell>
          <cell r="AI1281" t="str">
            <v/>
          </cell>
          <cell r="AJ1281" t="str">
            <v/>
          </cell>
          <cell r="AL1281" t="str">
            <v/>
          </cell>
          <cell r="AM1281" t="str">
            <v/>
          </cell>
          <cell r="AP1281" t="str">
            <v/>
          </cell>
          <cell r="AQ1281" t="str">
            <v/>
          </cell>
          <cell r="AT1281" t="str">
            <v/>
          </cell>
          <cell r="AV1281" t="str">
            <v/>
          </cell>
          <cell r="AW1281" t="str">
            <v/>
          </cell>
          <cell r="AX1281" t="str">
            <v/>
          </cell>
          <cell r="AZ1281" t="str">
            <v/>
          </cell>
          <cell r="BA1281" t="str">
            <v/>
          </cell>
        </row>
      </sheetData>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Ug8-1uk3lUWYAKl9InyJYo5J-Ft7_QpFvgV35CLwwhQyo0xd8nQoSZuk4y4knpoW" itemId="01JQLNQQPXUEQYVP2MCZBYLLMJ5HIHJAHQ">
      <xxl21:absoluteUrl r:id="rId2"/>
    </xxl21:alternateUrls>
    <sheetNames>
      <sheetName val="FRACAS"/>
      <sheetName val="Sayfa1"/>
      <sheetName val="Analizler"/>
      <sheetName val="Atamalar"/>
      <sheetName val="Açıklama (Description)"/>
      <sheetName val="sistemler"/>
      <sheetName val="FRACAS (YEDEK)"/>
      <sheetName val="Haftalık KM Bilgisi"/>
    </sheetNames>
    <sheetDataSet>
      <sheetData sheetId="0"/>
      <sheetData sheetId="1"/>
      <sheetData sheetId="2">
        <row r="30">
          <cell r="E30" t="str">
            <v>Bozankaya</v>
          </cell>
          <cell r="F30" t="str">
            <v>Customer</v>
          </cell>
          <cell r="G30" t="str">
            <v>Equipment Supplier</v>
          </cell>
        </row>
        <row r="261">
          <cell r="C261" t="str">
            <v>4119(1)</v>
          </cell>
        </row>
        <row r="262">
          <cell r="C262" t="str">
            <v>4120(2)</v>
          </cell>
        </row>
        <row r="263">
          <cell r="C263" t="str">
            <v>4121(3)</v>
          </cell>
        </row>
        <row r="264">
          <cell r="C264" t="str">
            <v>4122(4)</v>
          </cell>
        </row>
        <row r="265">
          <cell r="C265" t="str">
            <v>4123(5)</v>
          </cell>
        </row>
        <row r="266">
          <cell r="C266" t="str">
            <v>4124(6)</v>
          </cell>
        </row>
        <row r="267">
          <cell r="C267" t="str">
            <v>4125(7)</v>
          </cell>
        </row>
        <row r="268">
          <cell r="C268" t="str">
            <v>4126(8)</v>
          </cell>
        </row>
        <row r="269">
          <cell r="C269" t="str">
            <v>4127(9)</v>
          </cell>
        </row>
        <row r="270">
          <cell r="C270" t="str">
            <v>4128(10)</v>
          </cell>
        </row>
        <row r="275">
          <cell r="C275" t="str">
            <v>Farklı Sıklıkltaki Arızaların kapartılma oranları</v>
          </cell>
        </row>
      </sheetData>
      <sheetData sheetId="3"/>
      <sheetData sheetId="4"/>
      <sheetData sheetId="5"/>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zler"/>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Onur KÖSEOĞLU" id="{024F3ED9-D54D-4EBA-80F8-D92CE11CC1CE}" userId="S::onurkoseoglu@bozankaya.com::1db081dd-b9a2-4cc4-9335-b00148c261c2" providerId="AD"/>
</personList>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R1" dT="2024-11-14T06:14:22.06" personId="{024F3ED9-D54D-4EBA-80F8-D92CE11CC1CE}" id="{0EB86A7B-B1D8-4B11-9DBE-2F795212F1A0}">
    <text xml:space="preserve">K. SAĞLAM : 
İşletme hızı 20 km/h
 Pik saatleri:
Sabah (P1): 06:00-10:00
Akşam (P2): 14:00-19:00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82CE-8691-4059-B84D-F29C81CA0ED8}">
  <sheetPr>
    <pageSetUpPr fitToPage="1"/>
  </sheetPr>
  <dimension ref="A1:BD856"/>
  <sheetViews>
    <sheetView showGridLines="0" zoomScaleNormal="100" zoomScaleSheetLayoutView="70" workbookViewId="0">
      <pane xSplit="13" ySplit="4" topLeftCell="U5" activePane="bottomRight" state="frozen"/>
      <selection pane="topRight" activeCell="M1" sqref="M1"/>
      <selection pane="bottomLeft" activeCell="A5" sqref="A5"/>
      <selection pane="bottomRight" activeCell="H5" sqref="A5:H5"/>
    </sheetView>
  </sheetViews>
  <sheetFormatPr defaultColWidth="9.109375" defaultRowHeight="14.4" x14ac:dyDescent="0.3"/>
  <cols>
    <col min="1" max="7" width="4.44140625" style="38" customWidth="1"/>
    <col min="8" max="8" width="2.6640625" style="38" customWidth="1"/>
    <col min="9" max="13" width="4.6640625" style="38" customWidth="1"/>
    <col min="14" max="14" width="17.109375" style="38" customWidth="1"/>
    <col min="15" max="17" width="4.6640625" style="78" customWidth="1"/>
    <col min="18" max="18" width="4.6640625" style="79" customWidth="1"/>
    <col min="19" max="19" width="16.5546875" style="80" customWidth="1"/>
    <col min="20" max="22" width="4.6640625" style="79" customWidth="1"/>
    <col min="23" max="24" width="4.6640625" style="80" customWidth="1"/>
    <col min="25" max="25" width="2.6640625" style="80" customWidth="1"/>
    <col min="26" max="27" width="4.6640625" style="80" customWidth="1"/>
    <col min="28" max="28" width="2.6640625" style="80" customWidth="1"/>
    <col min="29" max="29" width="4.6640625" style="80" customWidth="1"/>
    <col min="30" max="31" width="4.6640625" style="38" customWidth="1"/>
    <col min="32" max="32" width="2.6640625" style="38" customWidth="1"/>
    <col min="33" max="33" width="11.33203125" style="38" customWidth="1"/>
    <col min="34" max="34" width="5.109375" style="38" customWidth="1"/>
    <col min="35" max="37" width="4.6640625" style="81" customWidth="1"/>
    <col min="38" max="38" width="2.6640625" style="81" customWidth="1"/>
    <col min="39" max="39" width="4.6640625" style="81" customWidth="1"/>
    <col min="40" max="40" width="4.6640625" style="38" customWidth="1"/>
    <col min="41" max="41" width="8.6640625" style="38" customWidth="1"/>
    <col min="42" max="43" width="6.6640625" style="82" customWidth="1"/>
    <col min="44" max="44" width="17.6640625" style="38" customWidth="1"/>
    <col min="45" max="48" width="6.6640625" style="38" customWidth="1"/>
    <col min="49" max="49" width="5.6640625" style="38" customWidth="1"/>
    <col min="50" max="50" width="4.6640625" style="38" customWidth="1"/>
    <col min="51" max="75" width="5.6640625" style="38" customWidth="1"/>
    <col min="76" max="16384" width="9.109375" style="38"/>
  </cols>
  <sheetData>
    <row r="1" spans="1:56" s="29" customFormat="1" ht="60.75" customHeight="1" x14ac:dyDescent="0.25">
      <c r="A1" s="19"/>
      <c r="B1" s="20"/>
      <c r="C1" s="20"/>
      <c r="D1" s="20"/>
      <c r="E1" s="20"/>
      <c r="F1" s="20"/>
      <c r="G1" s="19"/>
      <c r="H1" s="19"/>
      <c r="I1" s="20"/>
      <c r="J1" s="20"/>
      <c r="K1" s="20"/>
      <c r="L1" s="20"/>
      <c r="M1" s="20"/>
      <c r="N1" s="268" t="s">
        <v>0</v>
      </c>
      <c r="O1" s="268"/>
      <c r="P1" s="268"/>
      <c r="Q1" s="268"/>
      <c r="R1" s="268"/>
      <c r="S1" s="268"/>
      <c r="T1" s="268"/>
      <c r="U1" s="268"/>
      <c r="V1" s="268"/>
      <c r="W1" s="268"/>
      <c r="X1" s="268"/>
      <c r="Y1" s="268"/>
      <c r="Z1" s="268"/>
      <c r="AA1" s="268"/>
      <c r="AB1" s="269" t="s">
        <v>1</v>
      </c>
      <c r="AC1" s="269"/>
      <c r="AD1" s="269"/>
      <c r="AE1" s="269"/>
      <c r="AF1" s="269"/>
      <c r="AG1" s="269"/>
      <c r="AH1" s="269"/>
      <c r="AI1" s="269"/>
      <c r="AJ1" s="269"/>
      <c r="AK1" s="269"/>
      <c r="AL1" s="269"/>
      <c r="AM1" s="269"/>
      <c r="AN1" s="269"/>
      <c r="AO1" s="21"/>
      <c r="AP1" s="129">
        <f ca="1">TODAY()</f>
        <v>46026</v>
      </c>
      <c r="AQ1" s="22" t="s">
        <v>2</v>
      </c>
      <c r="AR1" s="23" t="s">
        <v>3</v>
      </c>
      <c r="AS1" s="24">
        <v>0.27083333333333331</v>
      </c>
      <c r="AT1" s="24">
        <v>0.39583333333333331</v>
      </c>
      <c r="AU1" s="24">
        <v>0.66666666666666663</v>
      </c>
      <c r="AV1" s="24">
        <v>0.8125</v>
      </c>
      <c r="AW1" s="270" t="s">
        <v>4</v>
      </c>
      <c r="AX1" s="270"/>
      <c r="AY1" s="25">
        <v>18</v>
      </c>
      <c r="AZ1" s="26" t="s">
        <v>5</v>
      </c>
      <c r="BA1" s="271" t="s">
        <v>6</v>
      </c>
      <c r="BB1" s="271"/>
      <c r="BC1" s="27">
        <v>11</v>
      </c>
      <c r="BD1" s="28" t="s">
        <v>7</v>
      </c>
    </row>
    <row r="2" spans="1:56" ht="7.5" customHeight="1" x14ac:dyDescent="0.3">
      <c r="A2" s="30"/>
      <c r="B2" s="30"/>
      <c r="C2" s="30"/>
      <c r="D2" s="30"/>
      <c r="E2" s="30"/>
      <c r="F2" s="30"/>
      <c r="G2" s="30"/>
      <c r="H2" s="30"/>
      <c r="I2" s="30"/>
      <c r="J2" s="30"/>
      <c r="K2" s="30"/>
      <c r="L2" s="30"/>
      <c r="M2" s="30"/>
      <c r="N2" s="30"/>
      <c r="O2" s="31"/>
      <c r="P2" s="31"/>
      <c r="Q2" s="31"/>
      <c r="R2" s="32"/>
      <c r="S2" s="33"/>
      <c r="T2" s="32"/>
      <c r="U2" s="32"/>
      <c r="V2" s="32"/>
      <c r="W2" s="33"/>
      <c r="X2" s="33"/>
      <c r="Y2" s="33"/>
      <c r="Z2" s="33"/>
      <c r="AA2" s="33"/>
      <c r="AB2" s="33"/>
      <c r="AC2" s="33"/>
      <c r="AD2" s="30"/>
      <c r="AE2" s="30"/>
      <c r="AF2" s="30"/>
      <c r="AG2" s="30"/>
      <c r="AH2" s="30"/>
      <c r="AI2" s="34"/>
      <c r="AJ2" s="34"/>
      <c r="AK2" s="34"/>
      <c r="AL2" s="34"/>
      <c r="AM2" s="34"/>
      <c r="AN2" s="35"/>
      <c r="AO2" s="36"/>
      <c r="AP2" s="36"/>
      <c r="AQ2" s="36"/>
      <c r="AR2" s="36"/>
      <c r="AS2" s="272"/>
      <c r="AT2" s="272"/>
      <c r="AU2" s="272"/>
      <c r="AV2" s="272"/>
      <c r="AW2" s="36"/>
      <c r="AX2" s="37"/>
    </row>
    <row r="3" spans="1:56" ht="48" customHeight="1" x14ac:dyDescent="0.3">
      <c r="A3" s="273" t="s">
        <v>8</v>
      </c>
      <c r="B3" s="274"/>
      <c r="C3" s="274"/>
      <c r="D3" s="275"/>
      <c r="E3" s="273" t="s">
        <v>9</v>
      </c>
      <c r="F3" s="274"/>
      <c r="G3" s="274"/>
      <c r="H3" s="274"/>
      <c r="I3" s="274"/>
      <c r="J3" s="274"/>
      <c r="K3" s="274"/>
      <c r="L3" s="274"/>
      <c r="M3" s="274"/>
      <c r="N3" s="274"/>
      <c r="O3" s="39"/>
      <c r="P3" s="1" t="s">
        <v>10</v>
      </c>
      <c r="Q3" s="1" t="s">
        <v>11</v>
      </c>
      <c r="R3" s="276" t="s">
        <v>12</v>
      </c>
      <c r="S3" s="277"/>
      <c r="T3" s="277"/>
      <c r="U3" s="277"/>
      <c r="V3" s="277"/>
      <c r="W3" s="277"/>
      <c r="X3" s="277"/>
      <c r="Y3" s="277"/>
      <c r="Z3" s="277"/>
      <c r="AA3" s="277"/>
      <c r="AB3" s="277"/>
      <c r="AC3" s="277"/>
      <c r="AD3" s="277"/>
      <c r="AE3" s="277"/>
      <c r="AF3" s="277"/>
      <c r="AG3" s="277"/>
      <c r="AH3" s="277"/>
      <c r="AI3" s="277"/>
      <c r="AJ3" s="277"/>
      <c r="AK3" s="40"/>
      <c r="AL3" s="40"/>
      <c r="AM3" s="40"/>
      <c r="AN3" s="41"/>
      <c r="AO3" s="278" t="s">
        <v>13</v>
      </c>
      <c r="AP3" s="279"/>
      <c r="AQ3" s="279"/>
      <c r="AR3" s="279"/>
      <c r="AS3" s="279"/>
      <c r="AT3" s="279"/>
      <c r="AU3" s="279"/>
      <c r="AV3" s="280"/>
      <c r="AW3" s="281" t="s">
        <v>14</v>
      </c>
      <c r="AX3" s="281"/>
    </row>
    <row r="4" spans="1:56" ht="174" customHeight="1" x14ac:dyDescent="0.3">
      <c r="A4" s="2" t="s">
        <v>15</v>
      </c>
      <c r="B4" s="2" t="s">
        <v>16</v>
      </c>
      <c r="C4" s="43" t="s">
        <v>17</v>
      </c>
      <c r="D4" s="43" t="s">
        <v>18</v>
      </c>
      <c r="E4" s="3" t="s">
        <v>19</v>
      </c>
      <c r="F4" s="4" t="s">
        <v>20</v>
      </c>
      <c r="G4" s="4" t="s">
        <v>21</v>
      </c>
      <c r="H4" s="4"/>
      <c r="I4" s="44" t="s">
        <v>22</v>
      </c>
      <c r="J4" s="44" t="s">
        <v>23</v>
      </c>
      <c r="K4" s="44" t="s">
        <v>24</v>
      </c>
      <c r="L4" s="44" t="s">
        <v>25</v>
      </c>
      <c r="M4" s="45" t="s">
        <v>26</v>
      </c>
      <c r="N4" s="42" t="s">
        <v>27</v>
      </c>
      <c r="O4" s="46" t="s">
        <v>28</v>
      </c>
      <c r="P4" s="47" t="s">
        <v>29</v>
      </c>
      <c r="Q4" s="48" t="s">
        <v>30</v>
      </c>
      <c r="R4" s="49" t="s">
        <v>31</v>
      </c>
      <c r="S4" s="50" t="s">
        <v>32</v>
      </c>
      <c r="T4" s="49" t="s">
        <v>33</v>
      </c>
      <c r="U4" s="49" t="s">
        <v>34</v>
      </c>
      <c r="V4" s="51" t="s">
        <v>35</v>
      </c>
      <c r="W4" s="51" t="s">
        <v>36</v>
      </c>
      <c r="X4" s="51" t="s">
        <v>37</v>
      </c>
      <c r="Y4" s="52"/>
      <c r="Z4" s="51" t="s">
        <v>38</v>
      </c>
      <c r="AA4" s="51" t="s">
        <v>39</v>
      </c>
      <c r="AB4" s="53"/>
      <c r="AC4" s="53" t="s">
        <v>40</v>
      </c>
      <c r="AD4" s="4" t="s">
        <v>41</v>
      </c>
      <c r="AE4" s="4" t="s">
        <v>42</v>
      </c>
      <c r="AF4" s="5"/>
      <c r="AG4" s="49" t="s">
        <v>43</v>
      </c>
      <c r="AH4" s="49" t="s">
        <v>44</v>
      </c>
      <c r="AI4" s="54" t="s">
        <v>45</v>
      </c>
      <c r="AJ4" s="54" t="s">
        <v>46</v>
      </c>
      <c r="AK4" s="54" t="s">
        <v>47</v>
      </c>
      <c r="AL4" s="6"/>
      <c r="AM4" s="6" t="s">
        <v>48</v>
      </c>
      <c r="AN4" s="6" t="s">
        <v>49</v>
      </c>
      <c r="AO4" s="55" t="s">
        <v>50</v>
      </c>
      <c r="AP4" s="56" t="s">
        <v>51</v>
      </c>
      <c r="AQ4" s="56" t="s">
        <v>52</v>
      </c>
      <c r="AR4" s="42" t="s">
        <v>53</v>
      </c>
      <c r="AS4" s="57" t="s">
        <v>54</v>
      </c>
      <c r="AT4" s="57" t="s">
        <v>55</v>
      </c>
      <c r="AU4" s="57" t="s">
        <v>56</v>
      </c>
      <c r="AV4" s="57" t="s">
        <v>57</v>
      </c>
      <c r="AW4" s="57" t="s">
        <v>58</v>
      </c>
      <c r="AX4" s="58" t="s">
        <v>59</v>
      </c>
    </row>
    <row r="5" spans="1:56" ht="120" customHeight="1" x14ac:dyDescent="0.3">
      <c r="A5" s="59" t="s">
        <v>60</v>
      </c>
      <c r="B5" s="59">
        <v>1001</v>
      </c>
      <c r="C5" s="42"/>
      <c r="D5" s="60">
        <v>200</v>
      </c>
      <c r="E5" s="61"/>
      <c r="F5" s="62">
        <v>45636</v>
      </c>
      <c r="G5" s="63">
        <v>0.29166666666666669</v>
      </c>
      <c r="H5" s="64">
        <f>F5+G5</f>
        <v>45636.291666666664</v>
      </c>
      <c r="I5" s="59" t="s">
        <v>61</v>
      </c>
      <c r="J5" s="59" t="s">
        <v>62</v>
      </c>
      <c r="K5" s="59" t="s">
        <v>63</v>
      </c>
      <c r="L5" s="59" t="s">
        <v>64</v>
      </c>
      <c r="M5" s="65" t="str">
        <f>A5&amp;"-"&amp;E5</f>
        <v>TIM_1624-</v>
      </c>
      <c r="N5" s="66" t="s">
        <v>65</v>
      </c>
      <c r="O5" s="67" t="s">
        <v>66</v>
      </c>
      <c r="P5" s="46" t="s">
        <v>67</v>
      </c>
      <c r="Q5" s="67" t="s">
        <v>68</v>
      </c>
      <c r="R5" s="68" t="s">
        <v>69</v>
      </c>
      <c r="S5" s="69" t="s">
        <v>70</v>
      </c>
      <c r="T5" s="49" t="s">
        <v>71</v>
      </c>
      <c r="U5" s="68" t="s">
        <v>72</v>
      </c>
      <c r="V5" s="70">
        <v>2</v>
      </c>
      <c r="W5" s="62">
        <v>45636</v>
      </c>
      <c r="X5" s="63">
        <v>0.45833333333333331</v>
      </c>
      <c r="Y5" s="64">
        <f>W5+X5</f>
        <v>45636.458333333336</v>
      </c>
      <c r="Z5" s="62">
        <v>45636</v>
      </c>
      <c r="AA5" s="63">
        <v>0.85416666666666663</v>
      </c>
      <c r="AB5" s="64">
        <f>Z5+AA5</f>
        <v>45636.854166666664</v>
      </c>
      <c r="AC5" s="71">
        <f>(AF5-H5)*24*60</f>
        <v>810</v>
      </c>
      <c r="AD5" s="62">
        <v>45636</v>
      </c>
      <c r="AE5" s="63">
        <v>0.85416666666666663</v>
      </c>
      <c r="AF5" s="64">
        <f>AD5+AE5</f>
        <v>45636.854166666664</v>
      </c>
      <c r="AG5" s="49" t="s">
        <v>73</v>
      </c>
      <c r="AH5" s="49" t="s">
        <v>74</v>
      </c>
      <c r="AI5" s="54"/>
      <c r="AJ5" s="62"/>
      <c r="AK5" s="63"/>
      <c r="AL5" s="64">
        <f>AJ5+AK5</f>
        <v>0</v>
      </c>
      <c r="AM5" s="71">
        <f>IF(AND(P5&lt;&gt;"D:Arıza Değil",AH5="Bu Arıza Aracın Servise Verilmesine Engel Değil"),IF(Z5-F5&gt;0,(AB5-Y5)*24,IF(OR(AND(G5&gt;AS$1,G5&lt;AT$1),AND(G5&gt;AU$1,G5&lt;AV$1)),(AF5-H5)*24,0)),AN5)</f>
        <v>13.5</v>
      </c>
      <c r="AN5" s="71">
        <f>IF(P5&lt;&gt;"D:Arıza Değil",AC5,0)</f>
        <v>810</v>
      </c>
      <c r="AO5" s="72"/>
      <c r="AP5" s="72">
        <f>IF(AQ1="X", IF(AND(G5&gt;=AS1,G5&lt;=AT1),IF(P5&lt;&gt;"D:Arıza Değil",AC5,0),FRACAS!BB5 IF(AND(G5&gt;=AU1,G5&lt;=AV1),IF(P5&lt;&gt;"D:Arıza Değil",AC5,0), "")), "")</f>
        <v>810</v>
      </c>
      <c r="AQ5" s="72"/>
      <c r="AR5" s="73"/>
      <c r="AS5" s="73"/>
      <c r="AT5" s="73"/>
      <c r="AU5" s="62"/>
      <c r="AV5" s="62"/>
      <c r="AW5" s="74">
        <v>0</v>
      </c>
      <c r="AX5" s="75">
        <f>V5*AC5*BC$1</f>
        <v>17820</v>
      </c>
    </row>
    <row r="6" spans="1:56" ht="120" customHeight="1" x14ac:dyDescent="0.3">
      <c r="A6" s="59" t="s">
        <v>75</v>
      </c>
      <c r="B6" s="59"/>
      <c r="C6" s="42"/>
      <c r="D6" s="60"/>
      <c r="E6" s="61"/>
      <c r="F6" s="62"/>
      <c r="G6" s="63"/>
      <c r="H6" s="63"/>
      <c r="I6" s="59"/>
      <c r="J6" s="59"/>
      <c r="K6" s="59"/>
      <c r="L6" s="59"/>
      <c r="M6" s="65" t="str">
        <f t="shared" ref="M6:M69" si="0">A6&amp;"-"&amp;E6</f>
        <v>TIM_1625-</v>
      </c>
      <c r="N6" s="66"/>
      <c r="O6" s="67"/>
      <c r="P6" s="46"/>
      <c r="Q6" s="67"/>
      <c r="R6" s="68"/>
      <c r="S6" s="69"/>
      <c r="T6" s="49"/>
      <c r="U6" s="68"/>
      <c r="V6" s="70"/>
      <c r="W6" s="62"/>
      <c r="X6" s="63"/>
      <c r="Y6" s="64">
        <f t="shared" ref="Y6:Y69" si="1">W6+X6</f>
        <v>0</v>
      </c>
      <c r="Z6" s="62"/>
      <c r="AA6" s="63"/>
      <c r="AB6" s="64">
        <f t="shared" ref="AB6:AB69" si="2">Z6+AA6</f>
        <v>0</v>
      </c>
      <c r="AC6" s="71">
        <f t="shared" ref="AC6:AC69" si="3">(AB6-Y6)*24*60</f>
        <v>0</v>
      </c>
      <c r="AD6" s="62"/>
      <c r="AE6" s="76"/>
      <c r="AF6" s="64">
        <f t="shared" ref="AF6:AF69" si="4">AD6+AE6</f>
        <v>0</v>
      </c>
      <c r="AG6" s="49"/>
      <c r="AH6" s="49"/>
      <c r="AI6" s="54"/>
      <c r="AJ6" s="77"/>
      <c r="AK6" s="77"/>
      <c r="AL6" s="64">
        <f t="shared" ref="AL6:AL69" si="5">AJ6+AK6</f>
        <v>0</v>
      </c>
      <c r="AM6" s="71">
        <f t="shared" ref="AM6:AM69" si="6">IF(AND(P6&lt;&gt;"D:Arıza Değil",AH6="Bu Arıza Aracın Servise Verilmesine Engel Değil"),IF(Z6-F6&gt;0,(AB6-Y6)*24,IF(OR(AND(G6&gt;AS$1,G6&lt;AT$1),AND(G6&gt;AU$1,G6&lt;AV$1)),(AL6-Y6)*24,0)),AN6)</f>
        <v>0</v>
      </c>
      <c r="AN6" s="71">
        <f t="shared" ref="AN6:AN69" si="7">IF(P6&lt;&gt;"D:Arıza Değil",AC6,0)</f>
        <v>0</v>
      </c>
      <c r="AO6" s="72"/>
      <c r="AP6" s="72">
        <f>IF(AND(P5&lt;&gt;"D:Arıza Değil",AH5="Bu Arıza Aracın Servise Verilmesine Engel Değil"),IF(Z5-F5&gt;0,(AB5-Y5)*24,IF(AQ1="X",IF(AND(G5&gt;=AS1,G5&lt;=AT1),IF(P5&lt;&gt;"D:Arıza Değil",AC5,0),IF(AND(G5&gt;=AU1,G5&lt;=AV1),IF(P5&lt;&gt;"D:Arıza Değil",AC5,0),"")),0)),AN5)</f>
        <v>810</v>
      </c>
      <c r="AQ6" s="72"/>
      <c r="AR6" s="73"/>
      <c r="AS6" s="73"/>
      <c r="AT6" s="73"/>
      <c r="AU6" s="62"/>
      <c r="AV6" s="62"/>
      <c r="AW6" s="74">
        <v>0</v>
      </c>
      <c r="AX6" s="75">
        <f t="shared" ref="AX6:AX68" si="8">V6*AC6*BC$1</f>
        <v>0</v>
      </c>
    </row>
    <row r="7" spans="1:56" ht="120" customHeight="1" x14ac:dyDescent="0.3">
      <c r="A7" s="59"/>
      <c r="B7" s="59"/>
      <c r="C7" s="42"/>
      <c r="D7" s="60"/>
      <c r="E7" s="61"/>
      <c r="F7" s="62"/>
      <c r="G7" s="63"/>
      <c r="H7" s="63"/>
      <c r="I7" s="59"/>
      <c r="J7" s="59"/>
      <c r="K7" s="59"/>
      <c r="L7" s="59"/>
      <c r="M7" s="65" t="str">
        <f t="shared" si="0"/>
        <v>-</v>
      </c>
      <c r="N7" s="66"/>
      <c r="O7" s="67"/>
      <c r="P7" s="46"/>
      <c r="Q7" s="67"/>
      <c r="R7" s="68"/>
      <c r="S7" s="69"/>
      <c r="T7" s="49"/>
      <c r="U7" s="68"/>
      <c r="V7" s="70"/>
      <c r="W7" s="62"/>
      <c r="X7" s="63"/>
      <c r="Y7" s="64">
        <f t="shared" si="1"/>
        <v>0</v>
      </c>
      <c r="Z7" s="62"/>
      <c r="AA7" s="63"/>
      <c r="AB7" s="64">
        <f t="shared" si="2"/>
        <v>0</v>
      </c>
      <c r="AC7" s="71">
        <f t="shared" si="3"/>
        <v>0</v>
      </c>
      <c r="AD7" s="62"/>
      <c r="AE7" s="76"/>
      <c r="AF7" s="64">
        <f t="shared" si="4"/>
        <v>0</v>
      </c>
      <c r="AG7" s="49"/>
      <c r="AH7" s="49"/>
      <c r="AI7" s="54"/>
      <c r="AJ7" s="77"/>
      <c r="AK7" s="77"/>
      <c r="AL7" s="64">
        <f t="shared" si="5"/>
        <v>0</v>
      </c>
      <c r="AM7" s="71">
        <f t="shared" si="6"/>
        <v>0</v>
      </c>
      <c r="AN7" s="71">
        <f t="shared" si="7"/>
        <v>0</v>
      </c>
      <c r="AO7" s="72"/>
      <c r="AP7" s="72"/>
      <c r="AQ7" s="72"/>
      <c r="AR7" s="73"/>
      <c r="AS7" s="73"/>
      <c r="AT7" s="73"/>
      <c r="AU7" s="62"/>
      <c r="AV7" s="62"/>
      <c r="AW7" s="74">
        <v>0</v>
      </c>
      <c r="AX7" s="75">
        <f t="shared" si="8"/>
        <v>0</v>
      </c>
    </row>
    <row r="8" spans="1:56" ht="120" customHeight="1" x14ac:dyDescent="0.3">
      <c r="A8" s="59"/>
      <c r="B8" s="59"/>
      <c r="C8" s="42"/>
      <c r="D8" s="60"/>
      <c r="E8" s="61"/>
      <c r="F8" s="62"/>
      <c r="G8" s="63"/>
      <c r="H8" s="63"/>
      <c r="I8" s="59"/>
      <c r="J8" s="59"/>
      <c r="K8" s="59"/>
      <c r="L8" s="59"/>
      <c r="M8" s="65" t="str">
        <f t="shared" si="0"/>
        <v>-</v>
      </c>
      <c r="N8" s="66"/>
      <c r="O8" s="67"/>
      <c r="P8" s="46"/>
      <c r="Q8" s="67"/>
      <c r="R8" s="68"/>
      <c r="S8" s="69"/>
      <c r="T8" s="49"/>
      <c r="U8" s="68"/>
      <c r="V8" s="70"/>
      <c r="W8" s="62"/>
      <c r="X8" s="63"/>
      <c r="Y8" s="64">
        <f t="shared" si="1"/>
        <v>0</v>
      </c>
      <c r="Z8" s="62"/>
      <c r="AA8" s="63"/>
      <c r="AB8" s="64">
        <f t="shared" si="2"/>
        <v>0</v>
      </c>
      <c r="AC8" s="71">
        <f t="shared" si="3"/>
        <v>0</v>
      </c>
      <c r="AD8" s="62"/>
      <c r="AE8" s="76"/>
      <c r="AF8" s="64">
        <f t="shared" si="4"/>
        <v>0</v>
      </c>
      <c r="AG8" s="49"/>
      <c r="AH8" s="49"/>
      <c r="AI8" s="54"/>
      <c r="AJ8" s="77"/>
      <c r="AK8" s="77"/>
      <c r="AL8" s="64">
        <f t="shared" si="5"/>
        <v>0</v>
      </c>
      <c r="AM8" s="71">
        <f t="shared" si="6"/>
        <v>0</v>
      </c>
      <c r="AN8" s="71">
        <f t="shared" si="7"/>
        <v>0</v>
      </c>
      <c r="AO8" s="72"/>
      <c r="AP8" s="72"/>
      <c r="AQ8" s="72"/>
      <c r="AR8" s="73"/>
      <c r="AS8" s="73"/>
      <c r="AT8" s="73"/>
      <c r="AU8" s="62"/>
      <c r="AV8" s="62"/>
      <c r="AW8" s="74">
        <v>0</v>
      </c>
      <c r="AX8" s="75">
        <f t="shared" si="8"/>
        <v>0</v>
      </c>
    </row>
    <row r="9" spans="1:56" ht="120" customHeight="1" x14ac:dyDescent="0.3">
      <c r="A9" s="59"/>
      <c r="B9" s="59"/>
      <c r="C9" s="42"/>
      <c r="D9" s="60"/>
      <c r="E9" s="61"/>
      <c r="F9" s="62"/>
      <c r="G9" s="63"/>
      <c r="H9" s="63"/>
      <c r="I9" s="59"/>
      <c r="J9" s="59"/>
      <c r="K9" s="59"/>
      <c r="L9" s="59"/>
      <c r="M9" s="65" t="str">
        <f t="shared" si="0"/>
        <v>-</v>
      </c>
      <c r="N9" s="66"/>
      <c r="O9" s="67"/>
      <c r="P9" s="46"/>
      <c r="Q9" s="67"/>
      <c r="R9" s="68"/>
      <c r="S9" s="69"/>
      <c r="T9" s="49"/>
      <c r="U9" s="68"/>
      <c r="V9" s="70"/>
      <c r="W9" s="62"/>
      <c r="X9" s="63"/>
      <c r="Y9" s="64">
        <f t="shared" si="1"/>
        <v>0</v>
      </c>
      <c r="Z9" s="62"/>
      <c r="AA9" s="63"/>
      <c r="AB9" s="64">
        <f t="shared" si="2"/>
        <v>0</v>
      </c>
      <c r="AC9" s="71">
        <f t="shared" si="3"/>
        <v>0</v>
      </c>
      <c r="AD9" s="62"/>
      <c r="AE9" s="76"/>
      <c r="AF9" s="64">
        <f t="shared" si="4"/>
        <v>0</v>
      </c>
      <c r="AG9" s="49"/>
      <c r="AH9" s="49"/>
      <c r="AI9" s="54"/>
      <c r="AJ9" s="77"/>
      <c r="AK9" s="77"/>
      <c r="AL9" s="64">
        <f t="shared" si="5"/>
        <v>0</v>
      </c>
      <c r="AM9" s="71">
        <f t="shared" si="6"/>
        <v>0</v>
      </c>
      <c r="AN9" s="71">
        <f t="shared" si="7"/>
        <v>0</v>
      </c>
      <c r="AO9" s="72"/>
      <c r="AP9" s="72"/>
      <c r="AQ9" s="72"/>
      <c r="AR9" s="73"/>
      <c r="AS9" s="73"/>
      <c r="AT9" s="73"/>
      <c r="AU9" s="62"/>
      <c r="AV9" s="62"/>
      <c r="AW9" s="74">
        <v>0</v>
      </c>
      <c r="AX9" s="75">
        <f t="shared" si="8"/>
        <v>0</v>
      </c>
    </row>
    <row r="10" spans="1:56" ht="120" customHeight="1" x14ac:dyDescent="0.3">
      <c r="A10" s="59"/>
      <c r="B10" s="59"/>
      <c r="C10" s="42"/>
      <c r="D10" s="60"/>
      <c r="E10" s="61"/>
      <c r="F10" s="62"/>
      <c r="G10" s="63"/>
      <c r="H10" s="63"/>
      <c r="I10" s="59"/>
      <c r="J10" s="59"/>
      <c r="K10" s="59"/>
      <c r="L10" s="59"/>
      <c r="M10" s="65" t="str">
        <f t="shared" si="0"/>
        <v>-</v>
      </c>
      <c r="N10" s="66"/>
      <c r="O10" s="67"/>
      <c r="P10" s="46"/>
      <c r="Q10" s="67"/>
      <c r="R10" s="68"/>
      <c r="S10" s="69"/>
      <c r="T10" s="49"/>
      <c r="U10" s="68"/>
      <c r="V10" s="70"/>
      <c r="W10" s="62"/>
      <c r="X10" s="63"/>
      <c r="Y10" s="64">
        <f t="shared" si="1"/>
        <v>0</v>
      </c>
      <c r="Z10" s="62"/>
      <c r="AA10" s="63"/>
      <c r="AB10" s="64">
        <f t="shared" si="2"/>
        <v>0</v>
      </c>
      <c r="AC10" s="71">
        <f t="shared" si="3"/>
        <v>0</v>
      </c>
      <c r="AD10" s="62"/>
      <c r="AE10" s="76"/>
      <c r="AF10" s="64">
        <f t="shared" si="4"/>
        <v>0</v>
      </c>
      <c r="AG10" s="49"/>
      <c r="AH10" s="49"/>
      <c r="AI10" s="54"/>
      <c r="AJ10" s="77"/>
      <c r="AK10" s="77"/>
      <c r="AL10" s="64">
        <f t="shared" si="5"/>
        <v>0</v>
      </c>
      <c r="AM10" s="71">
        <f t="shared" si="6"/>
        <v>0</v>
      </c>
      <c r="AN10" s="71">
        <f t="shared" si="7"/>
        <v>0</v>
      </c>
      <c r="AO10" s="72"/>
      <c r="AP10" s="72"/>
      <c r="AQ10" s="72"/>
      <c r="AR10" s="73"/>
      <c r="AS10" s="73"/>
      <c r="AT10" s="73"/>
      <c r="AU10" s="62"/>
      <c r="AV10" s="62"/>
      <c r="AW10" s="74">
        <v>0</v>
      </c>
      <c r="AX10" s="75">
        <f t="shared" si="8"/>
        <v>0</v>
      </c>
    </row>
    <row r="11" spans="1:56" ht="120" customHeight="1" x14ac:dyDescent="0.3">
      <c r="A11" s="59"/>
      <c r="B11" s="59"/>
      <c r="C11" s="42"/>
      <c r="D11" s="60"/>
      <c r="E11" s="61"/>
      <c r="F11" s="62"/>
      <c r="G11" s="63"/>
      <c r="H11" s="63"/>
      <c r="I11" s="59"/>
      <c r="J11" s="59"/>
      <c r="K11" s="59"/>
      <c r="L11" s="59"/>
      <c r="M11" s="65" t="str">
        <f t="shared" si="0"/>
        <v>-</v>
      </c>
      <c r="N11" s="66"/>
      <c r="O11" s="67"/>
      <c r="P11" s="46"/>
      <c r="Q11" s="67"/>
      <c r="R11" s="68"/>
      <c r="S11" s="69"/>
      <c r="T11" s="49"/>
      <c r="U11" s="68"/>
      <c r="V11" s="70"/>
      <c r="W11" s="62"/>
      <c r="X11" s="63"/>
      <c r="Y11" s="64">
        <f t="shared" si="1"/>
        <v>0</v>
      </c>
      <c r="Z11" s="62"/>
      <c r="AA11" s="63"/>
      <c r="AB11" s="64">
        <f t="shared" si="2"/>
        <v>0</v>
      </c>
      <c r="AC11" s="71">
        <f t="shared" si="3"/>
        <v>0</v>
      </c>
      <c r="AD11" s="62"/>
      <c r="AE11" s="76"/>
      <c r="AF11" s="64">
        <f t="shared" si="4"/>
        <v>0</v>
      </c>
      <c r="AG11" s="49"/>
      <c r="AH11" s="49"/>
      <c r="AI11" s="54"/>
      <c r="AJ11" s="77"/>
      <c r="AK11" s="77"/>
      <c r="AL11" s="64">
        <f t="shared" si="5"/>
        <v>0</v>
      </c>
      <c r="AM11" s="71">
        <f t="shared" si="6"/>
        <v>0</v>
      </c>
      <c r="AN11" s="71">
        <f t="shared" si="7"/>
        <v>0</v>
      </c>
      <c r="AO11" s="72"/>
      <c r="AP11" s="72"/>
      <c r="AQ11" s="72"/>
      <c r="AR11" s="73"/>
      <c r="AS11" s="73"/>
      <c r="AT11" s="73"/>
      <c r="AU11" s="62"/>
      <c r="AV11" s="62"/>
      <c r="AW11" s="74">
        <v>0</v>
      </c>
      <c r="AX11" s="75">
        <f t="shared" si="8"/>
        <v>0</v>
      </c>
    </row>
    <row r="12" spans="1:56" ht="120" customHeight="1" x14ac:dyDescent="0.3">
      <c r="A12" s="59"/>
      <c r="B12" s="59"/>
      <c r="C12" s="42"/>
      <c r="D12" s="60"/>
      <c r="E12" s="61"/>
      <c r="F12" s="62"/>
      <c r="G12" s="63"/>
      <c r="H12" s="63"/>
      <c r="I12" s="59"/>
      <c r="J12" s="59"/>
      <c r="K12" s="59"/>
      <c r="L12" s="59"/>
      <c r="M12" s="65" t="str">
        <f t="shared" si="0"/>
        <v>-</v>
      </c>
      <c r="N12" s="66"/>
      <c r="O12" s="67"/>
      <c r="P12" s="46"/>
      <c r="Q12" s="67"/>
      <c r="R12" s="68"/>
      <c r="S12" s="69"/>
      <c r="T12" s="49"/>
      <c r="U12" s="68"/>
      <c r="V12" s="70"/>
      <c r="W12" s="62"/>
      <c r="X12" s="63"/>
      <c r="Y12" s="64">
        <f t="shared" si="1"/>
        <v>0</v>
      </c>
      <c r="Z12" s="62"/>
      <c r="AA12" s="63"/>
      <c r="AB12" s="64">
        <f t="shared" si="2"/>
        <v>0</v>
      </c>
      <c r="AC12" s="71">
        <f t="shared" si="3"/>
        <v>0</v>
      </c>
      <c r="AD12" s="62"/>
      <c r="AE12" s="76"/>
      <c r="AF12" s="64">
        <f t="shared" si="4"/>
        <v>0</v>
      </c>
      <c r="AG12" s="49"/>
      <c r="AH12" s="49"/>
      <c r="AI12" s="54"/>
      <c r="AJ12" s="77"/>
      <c r="AK12" s="77"/>
      <c r="AL12" s="64">
        <f t="shared" si="5"/>
        <v>0</v>
      </c>
      <c r="AM12" s="71">
        <f t="shared" si="6"/>
        <v>0</v>
      </c>
      <c r="AN12" s="71">
        <f t="shared" si="7"/>
        <v>0</v>
      </c>
      <c r="AO12" s="72"/>
      <c r="AP12" s="72"/>
      <c r="AQ12" s="72"/>
      <c r="AR12" s="73"/>
      <c r="AS12" s="73"/>
      <c r="AT12" s="73"/>
      <c r="AU12" s="62"/>
      <c r="AV12" s="62"/>
      <c r="AW12" s="74">
        <v>0</v>
      </c>
      <c r="AX12" s="75">
        <f t="shared" si="8"/>
        <v>0</v>
      </c>
    </row>
    <row r="13" spans="1:56" ht="120" customHeight="1" x14ac:dyDescent="0.3">
      <c r="A13" s="59"/>
      <c r="B13" s="59"/>
      <c r="C13" s="42"/>
      <c r="D13" s="60"/>
      <c r="E13" s="61"/>
      <c r="F13" s="62"/>
      <c r="G13" s="63"/>
      <c r="H13" s="63"/>
      <c r="I13" s="59"/>
      <c r="J13" s="59"/>
      <c r="K13" s="59"/>
      <c r="L13" s="59"/>
      <c r="M13" s="65" t="str">
        <f t="shared" si="0"/>
        <v>-</v>
      </c>
      <c r="N13" s="66"/>
      <c r="O13" s="67"/>
      <c r="P13" s="46"/>
      <c r="Q13" s="67"/>
      <c r="R13" s="68"/>
      <c r="S13" s="69"/>
      <c r="T13" s="49"/>
      <c r="U13" s="68"/>
      <c r="V13" s="70"/>
      <c r="W13" s="62"/>
      <c r="X13" s="63"/>
      <c r="Y13" s="64">
        <f t="shared" si="1"/>
        <v>0</v>
      </c>
      <c r="Z13" s="62"/>
      <c r="AA13" s="63"/>
      <c r="AB13" s="64">
        <f t="shared" si="2"/>
        <v>0</v>
      </c>
      <c r="AC13" s="71">
        <f t="shared" si="3"/>
        <v>0</v>
      </c>
      <c r="AD13" s="62"/>
      <c r="AE13" s="76"/>
      <c r="AF13" s="64">
        <f t="shared" si="4"/>
        <v>0</v>
      </c>
      <c r="AG13" s="49"/>
      <c r="AH13" s="49"/>
      <c r="AI13" s="54"/>
      <c r="AJ13" s="77"/>
      <c r="AK13" s="77"/>
      <c r="AL13" s="64">
        <f t="shared" si="5"/>
        <v>0</v>
      </c>
      <c r="AM13" s="71">
        <f t="shared" si="6"/>
        <v>0</v>
      </c>
      <c r="AN13" s="71">
        <f t="shared" si="7"/>
        <v>0</v>
      </c>
      <c r="AO13" s="72"/>
      <c r="AP13" s="72"/>
      <c r="AQ13" s="72"/>
      <c r="AR13" s="73"/>
      <c r="AS13" s="73"/>
      <c r="AT13" s="73"/>
      <c r="AU13" s="62"/>
      <c r="AV13" s="62"/>
      <c r="AW13" s="74">
        <v>0</v>
      </c>
      <c r="AX13" s="75">
        <f t="shared" si="8"/>
        <v>0</v>
      </c>
    </row>
    <row r="14" spans="1:56" ht="120" customHeight="1" x14ac:dyDescent="0.3">
      <c r="A14" s="59"/>
      <c r="B14" s="59"/>
      <c r="C14" s="42"/>
      <c r="D14" s="60"/>
      <c r="E14" s="61"/>
      <c r="F14" s="62"/>
      <c r="G14" s="63"/>
      <c r="H14" s="63"/>
      <c r="I14" s="59"/>
      <c r="J14" s="59"/>
      <c r="K14" s="59"/>
      <c r="L14" s="59"/>
      <c r="M14" s="65" t="str">
        <f t="shared" si="0"/>
        <v>-</v>
      </c>
      <c r="N14" s="66"/>
      <c r="O14" s="67"/>
      <c r="P14" s="46"/>
      <c r="Q14" s="67"/>
      <c r="R14" s="68"/>
      <c r="S14" s="69"/>
      <c r="T14" s="49"/>
      <c r="U14" s="68"/>
      <c r="V14" s="70"/>
      <c r="W14" s="62"/>
      <c r="X14" s="63"/>
      <c r="Y14" s="64">
        <f t="shared" si="1"/>
        <v>0</v>
      </c>
      <c r="Z14" s="62"/>
      <c r="AA14" s="63"/>
      <c r="AB14" s="64">
        <f t="shared" si="2"/>
        <v>0</v>
      </c>
      <c r="AC14" s="71">
        <f t="shared" si="3"/>
        <v>0</v>
      </c>
      <c r="AD14" s="62"/>
      <c r="AE14" s="76"/>
      <c r="AF14" s="64">
        <f t="shared" si="4"/>
        <v>0</v>
      </c>
      <c r="AG14" s="49"/>
      <c r="AH14" s="49"/>
      <c r="AI14" s="54"/>
      <c r="AJ14" s="77"/>
      <c r="AK14" s="77"/>
      <c r="AL14" s="64">
        <f t="shared" si="5"/>
        <v>0</v>
      </c>
      <c r="AM14" s="71">
        <f t="shared" si="6"/>
        <v>0</v>
      </c>
      <c r="AN14" s="71">
        <f t="shared" si="7"/>
        <v>0</v>
      </c>
      <c r="AO14" s="72"/>
      <c r="AP14" s="72"/>
      <c r="AQ14" s="72"/>
      <c r="AR14" s="73"/>
      <c r="AS14" s="73"/>
      <c r="AT14" s="73"/>
      <c r="AU14" s="62"/>
      <c r="AV14" s="62"/>
      <c r="AW14" s="74">
        <v>0</v>
      </c>
      <c r="AX14" s="75">
        <f t="shared" si="8"/>
        <v>0</v>
      </c>
    </row>
    <row r="15" spans="1:56" ht="120" customHeight="1" x14ac:dyDescent="0.3">
      <c r="A15" s="59"/>
      <c r="B15" s="59"/>
      <c r="C15" s="42"/>
      <c r="D15" s="60"/>
      <c r="E15" s="61"/>
      <c r="F15" s="62"/>
      <c r="G15" s="63"/>
      <c r="H15" s="63"/>
      <c r="I15" s="59"/>
      <c r="J15" s="59"/>
      <c r="K15" s="59"/>
      <c r="L15" s="59"/>
      <c r="M15" s="65" t="str">
        <f t="shared" si="0"/>
        <v>-</v>
      </c>
      <c r="N15" s="66"/>
      <c r="O15" s="67"/>
      <c r="P15" s="46"/>
      <c r="Q15" s="67"/>
      <c r="R15" s="68"/>
      <c r="S15" s="69"/>
      <c r="T15" s="49"/>
      <c r="U15" s="68"/>
      <c r="V15" s="70"/>
      <c r="W15" s="62"/>
      <c r="X15" s="63"/>
      <c r="Y15" s="64">
        <f t="shared" si="1"/>
        <v>0</v>
      </c>
      <c r="Z15" s="62"/>
      <c r="AA15" s="63"/>
      <c r="AB15" s="64">
        <f t="shared" si="2"/>
        <v>0</v>
      </c>
      <c r="AC15" s="71">
        <f t="shared" si="3"/>
        <v>0</v>
      </c>
      <c r="AD15" s="62"/>
      <c r="AE15" s="76"/>
      <c r="AF15" s="64">
        <f t="shared" si="4"/>
        <v>0</v>
      </c>
      <c r="AG15" s="49"/>
      <c r="AH15" s="49"/>
      <c r="AI15" s="54"/>
      <c r="AJ15" s="77"/>
      <c r="AK15" s="77"/>
      <c r="AL15" s="64">
        <f t="shared" si="5"/>
        <v>0</v>
      </c>
      <c r="AM15" s="71">
        <f t="shared" si="6"/>
        <v>0</v>
      </c>
      <c r="AN15" s="71">
        <f t="shared" si="7"/>
        <v>0</v>
      </c>
      <c r="AO15" s="72"/>
      <c r="AP15" s="72"/>
      <c r="AQ15" s="72"/>
      <c r="AR15" s="73"/>
      <c r="AS15" s="73"/>
      <c r="AT15" s="73"/>
      <c r="AU15" s="62"/>
      <c r="AV15" s="62"/>
      <c r="AW15" s="74">
        <v>0</v>
      </c>
      <c r="AX15" s="75">
        <f t="shared" si="8"/>
        <v>0</v>
      </c>
    </row>
    <row r="16" spans="1:56" ht="120" customHeight="1" x14ac:dyDescent="0.3">
      <c r="A16" s="59"/>
      <c r="B16" s="59"/>
      <c r="C16" s="42"/>
      <c r="D16" s="60"/>
      <c r="E16" s="61"/>
      <c r="F16" s="62"/>
      <c r="G16" s="63"/>
      <c r="H16" s="63"/>
      <c r="I16" s="59"/>
      <c r="J16" s="59"/>
      <c r="K16" s="59"/>
      <c r="L16" s="59"/>
      <c r="M16" s="65" t="str">
        <f t="shared" si="0"/>
        <v>-</v>
      </c>
      <c r="N16" s="66"/>
      <c r="O16" s="67"/>
      <c r="P16" s="46"/>
      <c r="Q16" s="67"/>
      <c r="R16" s="68"/>
      <c r="S16" s="69"/>
      <c r="T16" s="49"/>
      <c r="U16" s="68"/>
      <c r="V16" s="70"/>
      <c r="W16" s="62"/>
      <c r="X16" s="63"/>
      <c r="Y16" s="64">
        <f t="shared" si="1"/>
        <v>0</v>
      </c>
      <c r="Z16" s="62"/>
      <c r="AA16" s="63"/>
      <c r="AB16" s="64">
        <f t="shared" si="2"/>
        <v>0</v>
      </c>
      <c r="AC16" s="71">
        <f t="shared" si="3"/>
        <v>0</v>
      </c>
      <c r="AD16" s="62"/>
      <c r="AE16" s="76"/>
      <c r="AF16" s="64">
        <f t="shared" si="4"/>
        <v>0</v>
      </c>
      <c r="AG16" s="49"/>
      <c r="AH16" s="49"/>
      <c r="AI16" s="54"/>
      <c r="AJ16" s="77"/>
      <c r="AK16" s="77"/>
      <c r="AL16" s="64">
        <f t="shared" si="5"/>
        <v>0</v>
      </c>
      <c r="AM16" s="71">
        <f t="shared" si="6"/>
        <v>0</v>
      </c>
      <c r="AN16" s="71">
        <f t="shared" si="7"/>
        <v>0</v>
      </c>
      <c r="AO16" s="72"/>
      <c r="AP16" s="72"/>
      <c r="AQ16" s="72"/>
      <c r="AR16" s="73"/>
      <c r="AS16" s="73"/>
      <c r="AT16" s="73"/>
      <c r="AU16" s="62"/>
      <c r="AV16" s="62"/>
      <c r="AW16" s="74">
        <v>0</v>
      </c>
      <c r="AX16" s="75">
        <f t="shared" si="8"/>
        <v>0</v>
      </c>
    </row>
    <row r="17" spans="1:50" ht="120" customHeight="1" x14ac:dyDescent="0.3">
      <c r="A17" s="59"/>
      <c r="B17" s="59"/>
      <c r="C17" s="42"/>
      <c r="D17" s="60"/>
      <c r="E17" s="61"/>
      <c r="F17" s="62"/>
      <c r="G17" s="63"/>
      <c r="H17" s="63"/>
      <c r="I17" s="59"/>
      <c r="J17" s="59"/>
      <c r="K17" s="59"/>
      <c r="L17" s="59"/>
      <c r="M17" s="65" t="str">
        <f t="shared" si="0"/>
        <v>-</v>
      </c>
      <c r="N17" s="66"/>
      <c r="O17" s="67"/>
      <c r="P17" s="46"/>
      <c r="Q17" s="67"/>
      <c r="R17" s="68"/>
      <c r="S17" s="69"/>
      <c r="T17" s="49"/>
      <c r="U17" s="68"/>
      <c r="V17" s="70"/>
      <c r="W17" s="62"/>
      <c r="X17" s="63"/>
      <c r="Y17" s="64">
        <f t="shared" si="1"/>
        <v>0</v>
      </c>
      <c r="Z17" s="62"/>
      <c r="AA17" s="63"/>
      <c r="AB17" s="64">
        <f t="shared" si="2"/>
        <v>0</v>
      </c>
      <c r="AC17" s="71">
        <f t="shared" si="3"/>
        <v>0</v>
      </c>
      <c r="AD17" s="62"/>
      <c r="AE17" s="76"/>
      <c r="AF17" s="64">
        <f t="shared" si="4"/>
        <v>0</v>
      </c>
      <c r="AG17" s="49"/>
      <c r="AH17" s="49"/>
      <c r="AI17" s="54"/>
      <c r="AJ17" s="77"/>
      <c r="AK17" s="77"/>
      <c r="AL17" s="64">
        <f t="shared" si="5"/>
        <v>0</v>
      </c>
      <c r="AM17" s="71">
        <f t="shared" si="6"/>
        <v>0</v>
      </c>
      <c r="AN17" s="71">
        <f t="shared" si="7"/>
        <v>0</v>
      </c>
      <c r="AO17" s="72"/>
      <c r="AP17" s="72"/>
      <c r="AQ17" s="72"/>
      <c r="AR17" s="73"/>
      <c r="AS17" s="73"/>
      <c r="AT17" s="73"/>
      <c r="AU17" s="62"/>
      <c r="AV17" s="62"/>
      <c r="AW17" s="74">
        <v>0</v>
      </c>
      <c r="AX17" s="75">
        <f t="shared" si="8"/>
        <v>0</v>
      </c>
    </row>
    <row r="18" spans="1:50" ht="120" customHeight="1" x14ac:dyDescent="0.3">
      <c r="A18" s="59"/>
      <c r="B18" s="59"/>
      <c r="C18" s="42"/>
      <c r="D18" s="60"/>
      <c r="E18" s="61"/>
      <c r="F18" s="62"/>
      <c r="G18" s="63"/>
      <c r="H18" s="63"/>
      <c r="I18" s="59"/>
      <c r="J18" s="59"/>
      <c r="K18" s="59"/>
      <c r="L18" s="59"/>
      <c r="M18" s="65" t="str">
        <f t="shared" si="0"/>
        <v>-</v>
      </c>
      <c r="N18" s="66"/>
      <c r="O18" s="67"/>
      <c r="P18" s="46"/>
      <c r="Q18" s="67"/>
      <c r="R18" s="68"/>
      <c r="S18" s="69"/>
      <c r="T18" s="49"/>
      <c r="U18" s="68"/>
      <c r="V18" s="70"/>
      <c r="W18" s="62"/>
      <c r="X18" s="63"/>
      <c r="Y18" s="64">
        <f t="shared" si="1"/>
        <v>0</v>
      </c>
      <c r="Z18" s="62"/>
      <c r="AA18" s="63"/>
      <c r="AB18" s="64">
        <f t="shared" si="2"/>
        <v>0</v>
      </c>
      <c r="AC18" s="71">
        <f t="shared" si="3"/>
        <v>0</v>
      </c>
      <c r="AD18" s="62"/>
      <c r="AE18" s="76"/>
      <c r="AF18" s="64">
        <f t="shared" si="4"/>
        <v>0</v>
      </c>
      <c r="AG18" s="49"/>
      <c r="AH18" s="49"/>
      <c r="AI18" s="54"/>
      <c r="AJ18" s="77"/>
      <c r="AK18" s="77"/>
      <c r="AL18" s="64">
        <f t="shared" si="5"/>
        <v>0</v>
      </c>
      <c r="AM18" s="71">
        <f t="shared" si="6"/>
        <v>0</v>
      </c>
      <c r="AN18" s="71">
        <f t="shared" si="7"/>
        <v>0</v>
      </c>
      <c r="AO18" s="72"/>
      <c r="AP18" s="72"/>
      <c r="AQ18" s="72"/>
      <c r="AR18" s="73"/>
      <c r="AS18" s="73"/>
      <c r="AT18" s="73"/>
      <c r="AU18" s="62"/>
      <c r="AV18" s="62"/>
      <c r="AW18" s="74">
        <v>0</v>
      </c>
      <c r="AX18" s="75">
        <f t="shared" si="8"/>
        <v>0</v>
      </c>
    </row>
    <row r="19" spans="1:50" ht="120" customHeight="1" x14ac:dyDescent="0.3">
      <c r="A19" s="59"/>
      <c r="B19" s="59"/>
      <c r="C19" s="42"/>
      <c r="D19" s="60"/>
      <c r="E19" s="61"/>
      <c r="F19" s="62"/>
      <c r="G19" s="63"/>
      <c r="H19" s="63"/>
      <c r="I19" s="59"/>
      <c r="J19" s="59"/>
      <c r="K19" s="59"/>
      <c r="L19" s="59"/>
      <c r="M19" s="65" t="str">
        <f t="shared" si="0"/>
        <v>-</v>
      </c>
      <c r="N19" s="66"/>
      <c r="O19" s="67"/>
      <c r="P19" s="46"/>
      <c r="Q19" s="67"/>
      <c r="R19" s="68"/>
      <c r="S19" s="69"/>
      <c r="T19" s="49"/>
      <c r="U19" s="68"/>
      <c r="V19" s="70"/>
      <c r="W19" s="62"/>
      <c r="X19" s="63"/>
      <c r="Y19" s="64">
        <f t="shared" si="1"/>
        <v>0</v>
      </c>
      <c r="Z19" s="62"/>
      <c r="AA19" s="63"/>
      <c r="AB19" s="64">
        <f t="shared" si="2"/>
        <v>0</v>
      </c>
      <c r="AC19" s="71">
        <f t="shared" si="3"/>
        <v>0</v>
      </c>
      <c r="AD19" s="62"/>
      <c r="AE19" s="76"/>
      <c r="AF19" s="64">
        <f t="shared" si="4"/>
        <v>0</v>
      </c>
      <c r="AG19" s="49"/>
      <c r="AH19" s="49"/>
      <c r="AI19" s="54"/>
      <c r="AJ19" s="77"/>
      <c r="AK19" s="77"/>
      <c r="AL19" s="64">
        <f t="shared" si="5"/>
        <v>0</v>
      </c>
      <c r="AM19" s="71">
        <f t="shared" si="6"/>
        <v>0</v>
      </c>
      <c r="AN19" s="71">
        <f t="shared" si="7"/>
        <v>0</v>
      </c>
      <c r="AO19" s="72"/>
      <c r="AP19" s="72"/>
      <c r="AQ19" s="72"/>
      <c r="AR19" s="73"/>
      <c r="AS19" s="73"/>
      <c r="AT19" s="73"/>
      <c r="AU19" s="62"/>
      <c r="AV19" s="62"/>
      <c r="AW19" s="74">
        <v>0</v>
      </c>
      <c r="AX19" s="75">
        <f t="shared" si="8"/>
        <v>0</v>
      </c>
    </row>
    <row r="20" spans="1:50" ht="120" customHeight="1" x14ac:dyDescent="0.3">
      <c r="A20" s="59"/>
      <c r="B20" s="59"/>
      <c r="C20" s="42"/>
      <c r="D20" s="60"/>
      <c r="E20" s="61"/>
      <c r="F20" s="62"/>
      <c r="G20" s="63"/>
      <c r="H20" s="63"/>
      <c r="I20" s="59"/>
      <c r="J20" s="59"/>
      <c r="K20" s="59"/>
      <c r="L20" s="59"/>
      <c r="M20" s="65" t="str">
        <f t="shared" si="0"/>
        <v>-</v>
      </c>
      <c r="N20" s="66"/>
      <c r="O20" s="67"/>
      <c r="P20" s="46"/>
      <c r="Q20" s="67"/>
      <c r="R20" s="68"/>
      <c r="S20" s="69"/>
      <c r="T20" s="49"/>
      <c r="U20" s="68"/>
      <c r="V20" s="70"/>
      <c r="W20" s="62"/>
      <c r="X20" s="63"/>
      <c r="Y20" s="64">
        <f t="shared" si="1"/>
        <v>0</v>
      </c>
      <c r="Z20" s="62"/>
      <c r="AA20" s="63"/>
      <c r="AB20" s="64">
        <f t="shared" si="2"/>
        <v>0</v>
      </c>
      <c r="AC20" s="71">
        <f t="shared" si="3"/>
        <v>0</v>
      </c>
      <c r="AD20" s="62"/>
      <c r="AE20" s="76"/>
      <c r="AF20" s="64">
        <f t="shared" si="4"/>
        <v>0</v>
      </c>
      <c r="AG20" s="49"/>
      <c r="AH20" s="49"/>
      <c r="AI20" s="54"/>
      <c r="AJ20" s="77"/>
      <c r="AK20" s="77"/>
      <c r="AL20" s="64">
        <f t="shared" si="5"/>
        <v>0</v>
      </c>
      <c r="AM20" s="71">
        <f t="shared" si="6"/>
        <v>0</v>
      </c>
      <c r="AN20" s="71">
        <f t="shared" si="7"/>
        <v>0</v>
      </c>
      <c r="AO20" s="72"/>
      <c r="AP20" s="72"/>
      <c r="AQ20" s="72"/>
      <c r="AR20" s="73"/>
      <c r="AS20" s="73"/>
      <c r="AT20" s="73"/>
      <c r="AU20" s="62"/>
      <c r="AV20" s="62"/>
      <c r="AW20" s="74">
        <v>0</v>
      </c>
      <c r="AX20" s="75">
        <f t="shared" si="8"/>
        <v>0</v>
      </c>
    </row>
    <row r="21" spans="1:50" ht="120" customHeight="1" x14ac:dyDescent="0.3">
      <c r="A21" s="59"/>
      <c r="B21" s="59"/>
      <c r="C21" s="42"/>
      <c r="D21" s="60"/>
      <c r="E21" s="61"/>
      <c r="F21" s="62"/>
      <c r="G21" s="63"/>
      <c r="H21" s="63"/>
      <c r="I21" s="59"/>
      <c r="J21" s="59"/>
      <c r="K21" s="59"/>
      <c r="L21" s="59"/>
      <c r="M21" s="65" t="str">
        <f t="shared" si="0"/>
        <v>-</v>
      </c>
      <c r="N21" s="66"/>
      <c r="O21" s="67"/>
      <c r="P21" s="46"/>
      <c r="Q21" s="67"/>
      <c r="R21" s="68"/>
      <c r="S21" s="69"/>
      <c r="T21" s="49"/>
      <c r="U21" s="68"/>
      <c r="V21" s="70"/>
      <c r="W21" s="62"/>
      <c r="X21" s="63"/>
      <c r="Y21" s="64">
        <f t="shared" si="1"/>
        <v>0</v>
      </c>
      <c r="Z21" s="62"/>
      <c r="AA21" s="63"/>
      <c r="AB21" s="64">
        <f t="shared" si="2"/>
        <v>0</v>
      </c>
      <c r="AC21" s="71">
        <f t="shared" si="3"/>
        <v>0</v>
      </c>
      <c r="AD21" s="62"/>
      <c r="AE21" s="76"/>
      <c r="AF21" s="64">
        <f t="shared" si="4"/>
        <v>0</v>
      </c>
      <c r="AG21" s="49"/>
      <c r="AH21" s="49"/>
      <c r="AI21" s="54"/>
      <c r="AJ21" s="77"/>
      <c r="AK21" s="77"/>
      <c r="AL21" s="64">
        <f t="shared" si="5"/>
        <v>0</v>
      </c>
      <c r="AM21" s="71">
        <f t="shared" si="6"/>
        <v>0</v>
      </c>
      <c r="AN21" s="71">
        <f t="shared" si="7"/>
        <v>0</v>
      </c>
      <c r="AO21" s="72"/>
      <c r="AP21" s="72"/>
      <c r="AQ21" s="72"/>
      <c r="AR21" s="73"/>
      <c r="AS21" s="73"/>
      <c r="AT21" s="73"/>
      <c r="AU21" s="62"/>
      <c r="AV21" s="62"/>
      <c r="AW21" s="74">
        <v>0</v>
      </c>
      <c r="AX21" s="75">
        <f t="shared" si="8"/>
        <v>0</v>
      </c>
    </row>
    <row r="22" spans="1:50" ht="120" customHeight="1" x14ac:dyDescent="0.3">
      <c r="A22" s="59"/>
      <c r="B22" s="59"/>
      <c r="C22" s="42"/>
      <c r="D22" s="60"/>
      <c r="E22" s="61"/>
      <c r="F22" s="62"/>
      <c r="G22" s="63"/>
      <c r="H22" s="63"/>
      <c r="I22" s="59"/>
      <c r="J22" s="59"/>
      <c r="K22" s="59"/>
      <c r="L22" s="59"/>
      <c r="M22" s="65" t="str">
        <f t="shared" si="0"/>
        <v>-</v>
      </c>
      <c r="N22" s="66"/>
      <c r="O22" s="67"/>
      <c r="P22" s="46"/>
      <c r="Q22" s="67"/>
      <c r="R22" s="68"/>
      <c r="S22" s="69"/>
      <c r="T22" s="49"/>
      <c r="U22" s="68"/>
      <c r="V22" s="70"/>
      <c r="W22" s="62"/>
      <c r="X22" s="63"/>
      <c r="Y22" s="64">
        <f t="shared" si="1"/>
        <v>0</v>
      </c>
      <c r="Z22" s="62"/>
      <c r="AA22" s="63"/>
      <c r="AB22" s="64">
        <f t="shared" si="2"/>
        <v>0</v>
      </c>
      <c r="AC22" s="71">
        <f t="shared" si="3"/>
        <v>0</v>
      </c>
      <c r="AD22" s="62"/>
      <c r="AE22" s="76"/>
      <c r="AF22" s="64">
        <f t="shared" si="4"/>
        <v>0</v>
      </c>
      <c r="AG22" s="49"/>
      <c r="AH22" s="49"/>
      <c r="AI22" s="54"/>
      <c r="AJ22" s="77"/>
      <c r="AK22" s="77"/>
      <c r="AL22" s="64">
        <f t="shared" si="5"/>
        <v>0</v>
      </c>
      <c r="AM22" s="71">
        <f t="shared" si="6"/>
        <v>0</v>
      </c>
      <c r="AN22" s="71">
        <f t="shared" si="7"/>
        <v>0</v>
      </c>
      <c r="AO22" s="72"/>
      <c r="AP22" s="72"/>
      <c r="AQ22" s="72"/>
      <c r="AR22" s="73"/>
      <c r="AS22" s="73"/>
      <c r="AT22" s="73"/>
      <c r="AU22" s="62"/>
      <c r="AV22" s="62"/>
      <c r="AW22" s="74">
        <v>0</v>
      </c>
      <c r="AX22" s="75">
        <f t="shared" si="8"/>
        <v>0</v>
      </c>
    </row>
    <row r="23" spans="1:50" ht="120" customHeight="1" x14ac:dyDescent="0.3">
      <c r="A23" s="59"/>
      <c r="B23" s="59"/>
      <c r="C23" s="42"/>
      <c r="D23" s="60"/>
      <c r="E23" s="61"/>
      <c r="F23" s="62"/>
      <c r="G23" s="63"/>
      <c r="H23" s="63"/>
      <c r="I23" s="59"/>
      <c r="J23" s="59"/>
      <c r="K23" s="59"/>
      <c r="L23" s="59"/>
      <c r="M23" s="65" t="str">
        <f t="shared" si="0"/>
        <v>-</v>
      </c>
      <c r="N23" s="66"/>
      <c r="O23" s="67"/>
      <c r="P23" s="46"/>
      <c r="Q23" s="67"/>
      <c r="R23" s="68"/>
      <c r="S23" s="69"/>
      <c r="T23" s="49"/>
      <c r="U23" s="68"/>
      <c r="V23" s="70"/>
      <c r="W23" s="62"/>
      <c r="X23" s="63"/>
      <c r="Y23" s="64">
        <f t="shared" si="1"/>
        <v>0</v>
      </c>
      <c r="Z23" s="62"/>
      <c r="AA23" s="63"/>
      <c r="AB23" s="64">
        <f t="shared" si="2"/>
        <v>0</v>
      </c>
      <c r="AC23" s="71">
        <f t="shared" si="3"/>
        <v>0</v>
      </c>
      <c r="AD23" s="62"/>
      <c r="AE23" s="76"/>
      <c r="AF23" s="64">
        <f t="shared" si="4"/>
        <v>0</v>
      </c>
      <c r="AG23" s="49"/>
      <c r="AH23" s="49"/>
      <c r="AI23" s="54"/>
      <c r="AJ23" s="77"/>
      <c r="AK23" s="77"/>
      <c r="AL23" s="64">
        <f t="shared" si="5"/>
        <v>0</v>
      </c>
      <c r="AM23" s="71">
        <f t="shared" si="6"/>
        <v>0</v>
      </c>
      <c r="AN23" s="71">
        <f t="shared" si="7"/>
        <v>0</v>
      </c>
      <c r="AO23" s="72"/>
      <c r="AP23" s="72"/>
      <c r="AQ23" s="72"/>
      <c r="AR23" s="73"/>
      <c r="AS23" s="73"/>
      <c r="AT23" s="73"/>
      <c r="AU23" s="62"/>
      <c r="AV23" s="62"/>
      <c r="AW23" s="74">
        <v>0</v>
      </c>
      <c r="AX23" s="75">
        <f t="shared" si="8"/>
        <v>0</v>
      </c>
    </row>
    <row r="24" spans="1:50" ht="120" customHeight="1" x14ac:dyDescent="0.3">
      <c r="A24" s="59"/>
      <c r="B24" s="59"/>
      <c r="C24" s="42"/>
      <c r="D24" s="60"/>
      <c r="E24" s="61"/>
      <c r="F24" s="62"/>
      <c r="G24" s="63"/>
      <c r="H24" s="63"/>
      <c r="I24" s="59"/>
      <c r="J24" s="59"/>
      <c r="K24" s="59"/>
      <c r="L24" s="59"/>
      <c r="M24" s="65" t="str">
        <f t="shared" si="0"/>
        <v>-</v>
      </c>
      <c r="N24" s="66"/>
      <c r="O24" s="67"/>
      <c r="P24" s="46"/>
      <c r="Q24" s="67"/>
      <c r="R24" s="68"/>
      <c r="S24" s="69"/>
      <c r="T24" s="49"/>
      <c r="U24" s="68"/>
      <c r="V24" s="70"/>
      <c r="W24" s="62"/>
      <c r="X24" s="63"/>
      <c r="Y24" s="64">
        <f t="shared" si="1"/>
        <v>0</v>
      </c>
      <c r="Z24" s="62"/>
      <c r="AA24" s="63"/>
      <c r="AB24" s="64">
        <f t="shared" si="2"/>
        <v>0</v>
      </c>
      <c r="AC24" s="71">
        <f t="shared" si="3"/>
        <v>0</v>
      </c>
      <c r="AD24" s="62"/>
      <c r="AE24" s="76"/>
      <c r="AF24" s="64">
        <f t="shared" si="4"/>
        <v>0</v>
      </c>
      <c r="AG24" s="49"/>
      <c r="AH24" s="49"/>
      <c r="AI24" s="54"/>
      <c r="AJ24" s="77"/>
      <c r="AK24" s="77"/>
      <c r="AL24" s="64">
        <f t="shared" si="5"/>
        <v>0</v>
      </c>
      <c r="AM24" s="71">
        <f t="shared" si="6"/>
        <v>0</v>
      </c>
      <c r="AN24" s="71">
        <f t="shared" si="7"/>
        <v>0</v>
      </c>
      <c r="AO24" s="72"/>
      <c r="AP24" s="72"/>
      <c r="AQ24" s="72"/>
      <c r="AR24" s="73"/>
      <c r="AS24" s="73"/>
      <c r="AT24" s="73"/>
      <c r="AU24" s="62"/>
      <c r="AV24" s="62"/>
      <c r="AW24" s="74">
        <v>0</v>
      </c>
      <c r="AX24" s="75">
        <f t="shared" si="8"/>
        <v>0</v>
      </c>
    </row>
    <row r="25" spans="1:50" ht="120" customHeight="1" x14ac:dyDescent="0.3">
      <c r="A25" s="59"/>
      <c r="B25" s="59"/>
      <c r="C25" s="42"/>
      <c r="D25" s="60"/>
      <c r="E25" s="61"/>
      <c r="F25" s="62"/>
      <c r="G25" s="63"/>
      <c r="H25" s="63"/>
      <c r="I25" s="59"/>
      <c r="J25" s="59"/>
      <c r="K25" s="59"/>
      <c r="L25" s="59"/>
      <c r="M25" s="65" t="str">
        <f t="shared" si="0"/>
        <v>-</v>
      </c>
      <c r="N25" s="66"/>
      <c r="O25" s="67"/>
      <c r="P25" s="46"/>
      <c r="Q25" s="67"/>
      <c r="R25" s="68"/>
      <c r="S25" s="69"/>
      <c r="T25" s="49"/>
      <c r="U25" s="68"/>
      <c r="V25" s="70"/>
      <c r="W25" s="62"/>
      <c r="X25" s="63"/>
      <c r="Y25" s="64">
        <f t="shared" si="1"/>
        <v>0</v>
      </c>
      <c r="Z25" s="62"/>
      <c r="AA25" s="63"/>
      <c r="AB25" s="64">
        <f t="shared" si="2"/>
        <v>0</v>
      </c>
      <c r="AC25" s="71">
        <f t="shared" si="3"/>
        <v>0</v>
      </c>
      <c r="AD25" s="62"/>
      <c r="AE25" s="76"/>
      <c r="AF25" s="64">
        <f t="shared" si="4"/>
        <v>0</v>
      </c>
      <c r="AG25" s="49"/>
      <c r="AH25" s="49"/>
      <c r="AI25" s="54"/>
      <c r="AJ25" s="77"/>
      <c r="AK25" s="77"/>
      <c r="AL25" s="64">
        <f t="shared" si="5"/>
        <v>0</v>
      </c>
      <c r="AM25" s="71">
        <f t="shared" si="6"/>
        <v>0</v>
      </c>
      <c r="AN25" s="71">
        <f t="shared" si="7"/>
        <v>0</v>
      </c>
      <c r="AO25" s="72"/>
      <c r="AP25" s="72"/>
      <c r="AQ25" s="72"/>
      <c r="AR25" s="73"/>
      <c r="AS25" s="73"/>
      <c r="AT25" s="73"/>
      <c r="AU25" s="62"/>
      <c r="AV25" s="62"/>
      <c r="AW25" s="74">
        <v>0</v>
      </c>
      <c r="AX25" s="75">
        <f t="shared" si="8"/>
        <v>0</v>
      </c>
    </row>
    <row r="26" spans="1:50" ht="120" customHeight="1" x14ac:dyDescent="0.3">
      <c r="A26" s="59"/>
      <c r="B26" s="59"/>
      <c r="C26" s="42"/>
      <c r="D26" s="60"/>
      <c r="E26" s="61"/>
      <c r="F26" s="62"/>
      <c r="G26" s="63"/>
      <c r="H26" s="63"/>
      <c r="I26" s="59"/>
      <c r="J26" s="59"/>
      <c r="K26" s="59"/>
      <c r="L26" s="59"/>
      <c r="M26" s="65" t="str">
        <f t="shared" si="0"/>
        <v>-</v>
      </c>
      <c r="N26" s="66"/>
      <c r="O26" s="67"/>
      <c r="P26" s="46"/>
      <c r="Q26" s="67"/>
      <c r="R26" s="68"/>
      <c r="S26" s="69"/>
      <c r="T26" s="49"/>
      <c r="U26" s="68"/>
      <c r="V26" s="70"/>
      <c r="W26" s="62"/>
      <c r="X26" s="63"/>
      <c r="Y26" s="64">
        <f t="shared" si="1"/>
        <v>0</v>
      </c>
      <c r="Z26" s="62"/>
      <c r="AA26" s="63"/>
      <c r="AB26" s="64">
        <f t="shared" si="2"/>
        <v>0</v>
      </c>
      <c r="AC26" s="71">
        <f t="shared" si="3"/>
        <v>0</v>
      </c>
      <c r="AD26" s="62"/>
      <c r="AE26" s="76"/>
      <c r="AF26" s="64">
        <f t="shared" si="4"/>
        <v>0</v>
      </c>
      <c r="AG26" s="49"/>
      <c r="AH26" s="49"/>
      <c r="AI26" s="54"/>
      <c r="AJ26" s="77"/>
      <c r="AK26" s="77"/>
      <c r="AL26" s="64">
        <f t="shared" si="5"/>
        <v>0</v>
      </c>
      <c r="AM26" s="71">
        <f t="shared" si="6"/>
        <v>0</v>
      </c>
      <c r="AN26" s="71">
        <f t="shared" si="7"/>
        <v>0</v>
      </c>
      <c r="AO26" s="72"/>
      <c r="AP26" s="72"/>
      <c r="AQ26" s="72"/>
      <c r="AR26" s="73"/>
      <c r="AS26" s="73"/>
      <c r="AT26" s="73"/>
      <c r="AU26" s="62"/>
      <c r="AV26" s="62"/>
      <c r="AW26" s="74">
        <v>0</v>
      </c>
      <c r="AX26" s="75">
        <f t="shared" si="8"/>
        <v>0</v>
      </c>
    </row>
    <row r="27" spans="1:50" ht="120" customHeight="1" x14ac:dyDescent="0.3">
      <c r="A27" s="59"/>
      <c r="B27" s="59"/>
      <c r="C27" s="42"/>
      <c r="D27" s="60"/>
      <c r="E27" s="61"/>
      <c r="F27" s="62"/>
      <c r="G27" s="63"/>
      <c r="H27" s="63"/>
      <c r="I27" s="59"/>
      <c r="J27" s="59"/>
      <c r="K27" s="59"/>
      <c r="L27" s="59"/>
      <c r="M27" s="65" t="str">
        <f t="shared" si="0"/>
        <v>-</v>
      </c>
      <c r="N27" s="66"/>
      <c r="O27" s="67"/>
      <c r="P27" s="46"/>
      <c r="Q27" s="67"/>
      <c r="R27" s="68"/>
      <c r="S27" s="69"/>
      <c r="T27" s="49"/>
      <c r="U27" s="68"/>
      <c r="V27" s="70"/>
      <c r="W27" s="62"/>
      <c r="X27" s="63"/>
      <c r="Y27" s="64">
        <f t="shared" si="1"/>
        <v>0</v>
      </c>
      <c r="Z27" s="62"/>
      <c r="AA27" s="63"/>
      <c r="AB27" s="64">
        <f t="shared" si="2"/>
        <v>0</v>
      </c>
      <c r="AC27" s="71">
        <f t="shared" si="3"/>
        <v>0</v>
      </c>
      <c r="AD27" s="62"/>
      <c r="AE27" s="76"/>
      <c r="AF27" s="64">
        <f t="shared" si="4"/>
        <v>0</v>
      </c>
      <c r="AG27" s="49"/>
      <c r="AH27" s="49"/>
      <c r="AI27" s="54"/>
      <c r="AJ27" s="77"/>
      <c r="AK27" s="77"/>
      <c r="AL27" s="64">
        <f t="shared" si="5"/>
        <v>0</v>
      </c>
      <c r="AM27" s="71">
        <f t="shared" si="6"/>
        <v>0</v>
      </c>
      <c r="AN27" s="71">
        <f t="shared" si="7"/>
        <v>0</v>
      </c>
      <c r="AO27" s="72"/>
      <c r="AP27" s="72"/>
      <c r="AQ27" s="72"/>
      <c r="AR27" s="73"/>
      <c r="AS27" s="73"/>
      <c r="AT27" s="73"/>
      <c r="AU27" s="62"/>
      <c r="AV27" s="62"/>
      <c r="AW27" s="74">
        <v>0</v>
      </c>
      <c r="AX27" s="75">
        <f t="shared" si="8"/>
        <v>0</v>
      </c>
    </row>
    <row r="28" spans="1:50" ht="120" customHeight="1" x14ac:dyDescent="0.3">
      <c r="A28" s="59"/>
      <c r="B28" s="59"/>
      <c r="C28" s="42"/>
      <c r="D28" s="60"/>
      <c r="E28" s="61"/>
      <c r="F28" s="62"/>
      <c r="G28" s="63"/>
      <c r="H28" s="63"/>
      <c r="I28" s="59"/>
      <c r="J28" s="59"/>
      <c r="K28" s="59"/>
      <c r="L28" s="59"/>
      <c r="M28" s="65" t="str">
        <f t="shared" si="0"/>
        <v>-</v>
      </c>
      <c r="N28" s="66"/>
      <c r="O28" s="67"/>
      <c r="P28" s="46"/>
      <c r="Q28" s="67"/>
      <c r="R28" s="68"/>
      <c r="S28" s="69"/>
      <c r="T28" s="49"/>
      <c r="U28" s="68"/>
      <c r="V28" s="70"/>
      <c r="W28" s="62"/>
      <c r="X28" s="63"/>
      <c r="Y28" s="64">
        <f t="shared" si="1"/>
        <v>0</v>
      </c>
      <c r="Z28" s="62"/>
      <c r="AA28" s="63"/>
      <c r="AB28" s="64">
        <f t="shared" si="2"/>
        <v>0</v>
      </c>
      <c r="AC28" s="71">
        <f t="shared" si="3"/>
        <v>0</v>
      </c>
      <c r="AD28" s="62"/>
      <c r="AE28" s="76"/>
      <c r="AF28" s="64">
        <f t="shared" si="4"/>
        <v>0</v>
      </c>
      <c r="AG28" s="49"/>
      <c r="AH28" s="49"/>
      <c r="AI28" s="54"/>
      <c r="AJ28" s="77"/>
      <c r="AK28" s="77"/>
      <c r="AL28" s="64">
        <f t="shared" si="5"/>
        <v>0</v>
      </c>
      <c r="AM28" s="71">
        <f t="shared" si="6"/>
        <v>0</v>
      </c>
      <c r="AN28" s="71">
        <f t="shared" si="7"/>
        <v>0</v>
      </c>
      <c r="AO28" s="72"/>
      <c r="AP28" s="72"/>
      <c r="AQ28" s="72"/>
      <c r="AR28" s="73"/>
      <c r="AS28" s="73"/>
      <c r="AT28" s="73"/>
      <c r="AU28" s="62"/>
      <c r="AV28" s="62"/>
      <c r="AW28" s="74">
        <v>0</v>
      </c>
      <c r="AX28" s="75">
        <f t="shared" si="8"/>
        <v>0</v>
      </c>
    </row>
    <row r="29" spans="1:50" ht="120" customHeight="1" x14ac:dyDescent="0.3">
      <c r="A29" s="59"/>
      <c r="B29" s="59"/>
      <c r="C29" s="42"/>
      <c r="D29" s="60"/>
      <c r="E29" s="61"/>
      <c r="F29" s="62"/>
      <c r="G29" s="63"/>
      <c r="H29" s="63"/>
      <c r="I29" s="59"/>
      <c r="J29" s="59"/>
      <c r="K29" s="59"/>
      <c r="L29" s="59"/>
      <c r="M29" s="65" t="str">
        <f t="shared" si="0"/>
        <v>-</v>
      </c>
      <c r="N29" s="66"/>
      <c r="O29" s="67"/>
      <c r="P29" s="46"/>
      <c r="Q29" s="67"/>
      <c r="R29" s="68"/>
      <c r="S29" s="69"/>
      <c r="T29" s="49"/>
      <c r="U29" s="68"/>
      <c r="V29" s="70"/>
      <c r="W29" s="62"/>
      <c r="X29" s="63"/>
      <c r="Y29" s="64">
        <f t="shared" si="1"/>
        <v>0</v>
      </c>
      <c r="Z29" s="62"/>
      <c r="AA29" s="63"/>
      <c r="AB29" s="64">
        <f t="shared" si="2"/>
        <v>0</v>
      </c>
      <c r="AC29" s="71">
        <f t="shared" si="3"/>
        <v>0</v>
      </c>
      <c r="AD29" s="62"/>
      <c r="AE29" s="76"/>
      <c r="AF29" s="64">
        <f t="shared" si="4"/>
        <v>0</v>
      </c>
      <c r="AG29" s="49"/>
      <c r="AH29" s="49"/>
      <c r="AI29" s="54"/>
      <c r="AJ29" s="77"/>
      <c r="AK29" s="77"/>
      <c r="AL29" s="64">
        <f t="shared" si="5"/>
        <v>0</v>
      </c>
      <c r="AM29" s="71">
        <f t="shared" si="6"/>
        <v>0</v>
      </c>
      <c r="AN29" s="71">
        <f t="shared" si="7"/>
        <v>0</v>
      </c>
      <c r="AO29" s="72"/>
      <c r="AP29" s="72"/>
      <c r="AQ29" s="72"/>
      <c r="AR29" s="73"/>
      <c r="AS29" s="73"/>
      <c r="AT29" s="73"/>
      <c r="AU29" s="62"/>
      <c r="AV29" s="62"/>
      <c r="AW29" s="74">
        <v>0</v>
      </c>
      <c r="AX29" s="75">
        <f t="shared" si="8"/>
        <v>0</v>
      </c>
    </row>
    <row r="30" spans="1:50" ht="120" customHeight="1" x14ac:dyDescent="0.3">
      <c r="A30" s="59"/>
      <c r="B30" s="59"/>
      <c r="C30" s="42"/>
      <c r="D30" s="60"/>
      <c r="E30" s="61"/>
      <c r="F30" s="62"/>
      <c r="G30" s="63"/>
      <c r="H30" s="63"/>
      <c r="I30" s="59"/>
      <c r="J30" s="59"/>
      <c r="K30" s="59"/>
      <c r="L30" s="59"/>
      <c r="M30" s="65" t="str">
        <f t="shared" si="0"/>
        <v>-</v>
      </c>
      <c r="N30" s="66"/>
      <c r="O30" s="67"/>
      <c r="P30" s="46"/>
      <c r="Q30" s="67"/>
      <c r="R30" s="68"/>
      <c r="S30" s="69"/>
      <c r="T30" s="49"/>
      <c r="U30" s="68"/>
      <c r="V30" s="70"/>
      <c r="W30" s="62"/>
      <c r="X30" s="63"/>
      <c r="Y30" s="64">
        <f t="shared" si="1"/>
        <v>0</v>
      </c>
      <c r="Z30" s="62"/>
      <c r="AA30" s="63"/>
      <c r="AB30" s="64">
        <f t="shared" si="2"/>
        <v>0</v>
      </c>
      <c r="AC30" s="71">
        <f t="shared" si="3"/>
        <v>0</v>
      </c>
      <c r="AD30" s="62"/>
      <c r="AE30" s="76"/>
      <c r="AF30" s="64">
        <f t="shared" si="4"/>
        <v>0</v>
      </c>
      <c r="AG30" s="49"/>
      <c r="AH30" s="49"/>
      <c r="AI30" s="54"/>
      <c r="AJ30" s="77"/>
      <c r="AK30" s="77"/>
      <c r="AL30" s="64">
        <f t="shared" si="5"/>
        <v>0</v>
      </c>
      <c r="AM30" s="71">
        <f t="shared" si="6"/>
        <v>0</v>
      </c>
      <c r="AN30" s="71">
        <f t="shared" si="7"/>
        <v>0</v>
      </c>
      <c r="AO30" s="72"/>
      <c r="AP30" s="72"/>
      <c r="AQ30" s="72"/>
      <c r="AR30" s="73"/>
      <c r="AS30" s="73"/>
      <c r="AT30" s="73"/>
      <c r="AU30" s="62"/>
      <c r="AV30" s="62"/>
      <c r="AW30" s="74">
        <v>0</v>
      </c>
      <c r="AX30" s="75">
        <f t="shared" si="8"/>
        <v>0</v>
      </c>
    </row>
    <row r="31" spans="1:50" ht="120" customHeight="1" x14ac:dyDescent="0.3">
      <c r="A31" s="59"/>
      <c r="B31" s="59"/>
      <c r="C31" s="42"/>
      <c r="D31" s="60"/>
      <c r="E31" s="61"/>
      <c r="F31" s="62"/>
      <c r="G31" s="63"/>
      <c r="H31" s="63"/>
      <c r="I31" s="59"/>
      <c r="J31" s="59"/>
      <c r="K31" s="59"/>
      <c r="L31" s="59"/>
      <c r="M31" s="65" t="str">
        <f t="shared" si="0"/>
        <v>-</v>
      </c>
      <c r="N31" s="66"/>
      <c r="O31" s="67"/>
      <c r="P31" s="46"/>
      <c r="Q31" s="67"/>
      <c r="R31" s="68"/>
      <c r="S31" s="69"/>
      <c r="T31" s="49"/>
      <c r="U31" s="68"/>
      <c r="V31" s="70"/>
      <c r="W31" s="62"/>
      <c r="X31" s="63"/>
      <c r="Y31" s="64">
        <f t="shared" si="1"/>
        <v>0</v>
      </c>
      <c r="Z31" s="62"/>
      <c r="AA31" s="63"/>
      <c r="AB31" s="64">
        <f t="shared" si="2"/>
        <v>0</v>
      </c>
      <c r="AC31" s="71">
        <f t="shared" si="3"/>
        <v>0</v>
      </c>
      <c r="AD31" s="62"/>
      <c r="AE31" s="76"/>
      <c r="AF31" s="64">
        <f t="shared" si="4"/>
        <v>0</v>
      </c>
      <c r="AG31" s="49"/>
      <c r="AH31" s="49"/>
      <c r="AI31" s="54"/>
      <c r="AJ31" s="77"/>
      <c r="AK31" s="77"/>
      <c r="AL31" s="64">
        <f t="shared" si="5"/>
        <v>0</v>
      </c>
      <c r="AM31" s="71">
        <f t="shared" si="6"/>
        <v>0</v>
      </c>
      <c r="AN31" s="71">
        <f t="shared" si="7"/>
        <v>0</v>
      </c>
      <c r="AO31" s="72"/>
      <c r="AP31" s="72"/>
      <c r="AQ31" s="72"/>
      <c r="AR31" s="73"/>
      <c r="AS31" s="73"/>
      <c r="AT31" s="73"/>
      <c r="AU31" s="62"/>
      <c r="AV31" s="62"/>
      <c r="AW31" s="74">
        <v>0</v>
      </c>
      <c r="AX31" s="75">
        <f t="shared" si="8"/>
        <v>0</v>
      </c>
    </row>
    <row r="32" spans="1:50" ht="120" customHeight="1" x14ac:dyDescent="0.3">
      <c r="A32" s="59"/>
      <c r="B32" s="59"/>
      <c r="C32" s="42"/>
      <c r="D32" s="60"/>
      <c r="E32" s="61"/>
      <c r="F32" s="62"/>
      <c r="G32" s="63"/>
      <c r="H32" s="63"/>
      <c r="I32" s="59"/>
      <c r="J32" s="59"/>
      <c r="K32" s="59"/>
      <c r="L32" s="59"/>
      <c r="M32" s="65" t="str">
        <f t="shared" si="0"/>
        <v>-</v>
      </c>
      <c r="N32" s="66"/>
      <c r="O32" s="67"/>
      <c r="P32" s="46"/>
      <c r="Q32" s="67"/>
      <c r="R32" s="68"/>
      <c r="S32" s="69"/>
      <c r="T32" s="49"/>
      <c r="U32" s="68"/>
      <c r="V32" s="70"/>
      <c r="W32" s="62"/>
      <c r="X32" s="63"/>
      <c r="Y32" s="64">
        <f t="shared" si="1"/>
        <v>0</v>
      </c>
      <c r="Z32" s="62"/>
      <c r="AA32" s="63"/>
      <c r="AB32" s="64">
        <f t="shared" si="2"/>
        <v>0</v>
      </c>
      <c r="AC32" s="71">
        <f t="shared" si="3"/>
        <v>0</v>
      </c>
      <c r="AD32" s="62"/>
      <c r="AE32" s="76"/>
      <c r="AF32" s="64">
        <f t="shared" si="4"/>
        <v>0</v>
      </c>
      <c r="AG32" s="49"/>
      <c r="AH32" s="49"/>
      <c r="AI32" s="54"/>
      <c r="AJ32" s="77"/>
      <c r="AK32" s="77"/>
      <c r="AL32" s="64">
        <f t="shared" si="5"/>
        <v>0</v>
      </c>
      <c r="AM32" s="71">
        <f t="shared" si="6"/>
        <v>0</v>
      </c>
      <c r="AN32" s="71">
        <f t="shared" si="7"/>
        <v>0</v>
      </c>
      <c r="AO32" s="72"/>
      <c r="AP32" s="72"/>
      <c r="AQ32" s="72"/>
      <c r="AR32" s="73"/>
      <c r="AS32" s="73"/>
      <c r="AT32" s="73"/>
      <c r="AU32" s="62"/>
      <c r="AV32" s="62"/>
      <c r="AW32" s="74">
        <v>0</v>
      </c>
      <c r="AX32" s="75">
        <f t="shared" si="8"/>
        <v>0</v>
      </c>
    </row>
    <row r="33" spans="1:50" ht="120" customHeight="1" x14ac:dyDescent="0.3">
      <c r="A33" s="59"/>
      <c r="B33" s="59"/>
      <c r="C33" s="42"/>
      <c r="D33" s="60"/>
      <c r="E33" s="61"/>
      <c r="F33" s="62"/>
      <c r="G33" s="63"/>
      <c r="H33" s="63"/>
      <c r="I33" s="59"/>
      <c r="J33" s="59"/>
      <c r="K33" s="59"/>
      <c r="L33" s="59"/>
      <c r="M33" s="65" t="str">
        <f t="shared" si="0"/>
        <v>-</v>
      </c>
      <c r="N33" s="66"/>
      <c r="O33" s="67"/>
      <c r="P33" s="46"/>
      <c r="Q33" s="67"/>
      <c r="R33" s="68"/>
      <c r="S33" s="69"/>
      <c r="T33" s="49"/>
      <c r="U33" s="68"/>
      <c r="V33" s="70"/>
      <c r="W33" s="62"/>
      <c r="X33" s="63"/>
      <c r="Y33" s="64">
        <f t="shared" si="1"/>
        <v>0</v>
      </c>
      <c r="Z33" s="62"/>
      <c r="AA33" s="63"/>
      <c r="AB33" s="64">
        <f t="shared" si="2"/>
        <v>0</v>
      </c>
      <c r="AC33" s="71">
        <f t="shared" si="3"/>
        <v>0</v>
      </c>
      <c r="AD33" s="62"/>
      <c r="AE33" s="76"/>
      <c r="AF33" s="64">
        <f t="shared" si="4"/>
        <v>0</v>
      </c>
      <c r="AG33" s="49"/>
      <c r="AH33" s="49"/>
      <c r="AI33" s="54"/>
      <c r="AJ33" s="77"/>
      <c r="AK33" s="77"/>
      <c r="AL33" s="64">
        <f t="shared" si="5"/>
        <v>0</v>
      </c>
      <c r="AM33" s="71">
        <f t="shared" si="6"/>
        <v>0</v>
      </c>
      <c r="AN33" s="71">
        <f t="shared" si="7"/>
        <v>0</v>
      </c>
      <c r="AO33" s="72"/>
      <c r="AP33" s="72"/>
      <c r="AQ33" s="72"/>
      <c r="AR33" s="73"/>
      <c r="AS33" s="73"/>
      <c r="AT33" s="73"/>
      <c r="AU33" s="62"/>
      <c r="AV33" s="62"/>
      <c r="AW33" s="74">
        <v>0</v>
      </c>
      <c r="AX33" s="75">
        <f t="shared" si="8"/>
        <v>0</v>
      </c>
    </row>
    <row r="34" spans="1:50" ht="120" customHeight="1" x14ac:dyDescent="0.3">
      <c r="A34" s="59"/>
      <c r="B34" s="59"/>
      <c r="C34" s="42"/>
      <c r="D34" s="60"/>
      <c r="E34" s="61"/>
      <c r="F34" s="62"/>
      <c r="G34" s="63"/>
      <c r="H34" s="63"/>
      <c r="I34" s="59"/>
      <c r="J34" s="59"/>
      <c r="K34" s="59"/>
      <c r="L34" s="59"/>
      <c r="M34" s="65" t="str">
        <f t="shared" si="0"/>
        <v>-</v>
      </c>
      <c r="N34" s="66"/>
      <c r="O34" s="67"/>
      <c r="P34" s="46"/>
      <c r="Q34" s="67"/>
      <c r="R34" s="68"/>
      <c r="S34" s="69"/>
      <c r="T34" s="49"/>
      <c r="U34" s="68"/>
      <c r="V34" s="70"/>
      <c r="W34" s="62"/>
      <c r="X34" s="63"/>
      <c r="Y34" s="64">
        <f t="shared" si="1"/>
        <v>0</v>
      </c>
      <c r="Z34" s="62"/>
      <c r="AA34" s="63"/>
      <c r="AB34" s="64">
        <f t="shared" si="2"/>
        <v>0</v>
      </c>
      <c r="AC34" s="71">
        <f t="shared" si="3"/>
        <v>0</v>
      </c>
      <c r="AD34" s="62"/>
      <c r="AE34" s="76"/>
      <c r="AF34" s="64">
        <f t="shared" si="4"/>
        <v>0</v>
      </c>
      <c r="AG34" s="49"/>
      <c r="AH34" s="49"/>
      <c r="AI34" s="54"/>
      <c r="AJ34" s="77"/>
      <c r="AK34" s="77"/>
      <c r="AL34" s="64">
        <f t="shared" si="5"/>
        <v>0</v>
      </c>
      <c r="AM34" s="71">
        <f t="shared" si="6"/>
        <v>0</v>
      </c>
      <c r="AN34" s="71">
        <f t="shared" si="7"/>
        <v>0</v>
      </c>
      <c r="AO34" s="72"/>
      <c r="AP34" s="72"/>
      <c r="AQ34" s="72"/>
      <c r="AR34" s="73"/>
      <c r="AS34" s="73"/>
      <c r="AT34" s="73"/>
      <c r="AU34" s="62"/>
      <c r="AV34" s="62"/>
      <c r="AW34" s="74">
        <v>0</v>
      </c>
      <c r="AX34" s="75">
        <f t="shared" si="8"/>
        <v>0</v>
      </c>
    </row>
    <row r="35" spans="1:50" ht="120" customHeight="1" x14ac:dyDescent="0.3">
      <c r="A35" s="59"/>
      <c r="B35" s="59"/>
      <c r="C35" s="42"/>
      <c r="D35" s="60"/>
      <c r="E35" s="61"/>
      <c r="F35" s="62"/>
      <c r="G35" s="63"/>
      <c r="H35" s="63"/>
      <c r="I35" s="59"/>
      <c r="J35" s="59"/>
      <c r="K35" s="59"/>
      <c r="L35" s="59"/>
      <c r="M35" s="65" t="str">
        <f t="shared" si="0"/>
        <v>-</v>
      </c>
      <c r="N35" s="66"/>
      <c r="O35" s="67"/>
      <c r="P35" s="46"/>
      <c r="Q35" s="67"/>
      <c r="R35" s="68"/>
      <c r="S35" s="69"/>
      <c r="T35" s="49"/>
      <c r="U35" s="68"/>
      <c r="V35" s="70"/>
      <c r="W35" s="62"/>
      <c r="X35" s="63"/>
      <c r="Y35" s="64">
        <f t="shared" si="1"/>
        <v>0</v>
      </c>
      <c r="Z35" s="62"/>
      <c r="AA35" s="63"/>
      <c r="AB35" s="64">
        <f t="shared" si="2"/>
        <v>0</v>
      </c>
      <c r="AC35" s="71">
        <f t="shared" si="3"/>
        <v>0</v>
      </c>
      <c r="AD35" s="62"/>
      <c r="AE35" s="76"/>
      <c r="AF35" s="64">
        <f t="shared" si="4"/>
        <v>0</v>
      </c>
      <c r="AG35" s="49"/>
      <c r="AH35" s="49"/>
      <c r="AI35" s="54"/>
      <c r="AJ35" s="77"/>
      <c r="AK35" s="77"/>
      <c r="AL35" s="64">
        <f t="shared" si="5"/>
        <v>0</v>
      </c>
      <c r="AM35" s="71">
        <f t="shared" si="6"/>
        <v>0</v>
      </c>
      <c r="AN35" s="71">
        <f t="shared" si="7"/>
        <v>0</v>
      </c>
      <c r="AO35" s="72"/>
      <c r="AP35" s="72"/>
      <c r="AQ35" s="72"/>
      <c r="AR35" s="73"/>
      <c r="AS35" s="73"/>
      <c r="AT35" s="73"/>
      <c r="AU35" s="62"/>
      <c r="AV35" s="62"/>
      <c r="AW35" s="74">
        <v>0</v>
      </c>
      <c r="AX35" s="75">
        <f t="shared" si="8"/>
        <v>0</v>
      </c>
    </row>
    <row r="36" spans="1:50" ht="120" customHeight="1" x14ac:dyDescent="0.3">
      <c r="A36" s="59"/>
      <c r="B36" s="59"/>
      <c r="C36" s="42"/>
      <c r="D36" s="60"/>
      <c r="E36" s="61"/>
      <c r="F36" s="62"/>
      <c r="G36" s="63"/>
      <c r="H36" s="63"/>
      <c r="I36" s="59"/>
      <c r="J36" s="59"/>
      <c r="K36" s="59"/>
      <c r="L36" s="59"/>
      <c r="M36" s="65" t="str">
        <f t="shared" si="0"/>
        <v>-</v>
      </c>
      <c r="N36" s="66"/>
      <c r="O36" s="67"/>
      <c r="P36" s="46"/>
      <c r="Q36" s="67"/>
      <c r="R36" s="68"/>
      <c r="S36" s="69"/>
      <c r="T36" s="49"/>
      <c r="U36" s="68"/>
      <c r="V36" s="70"/>
      <c r="W36" s="62"/>
      <c r="X36" s="63"/>
      <c r="Y36" s="64">
        <f t="shared" si="1"/>
        <v>0</v>
      </c>
      <c r="Z36" s="62"/>
      <c r="AA36" s="63"/>
      <c r="AB36" s="64">
        <f t="shared" si="2"/>
        <v>0</v>
      </c>
      <c r="AC36" s="71">
        <f t="shared" si="3"/>
        <v>0</v>
      </c>
      <c r="AD36" s="62"/>
      <c r="AE36" s="76"/>
      <c r="AF36" s="64">
        <f t="shared" si="4"/>
        <v>0</v>
      </c>
      <c r="AG36" s="49"/>
      <c r="AH36" s="49"/>
      <c r="AI36" s="54"/>
      <c r="AJ36" s="77"/>
      <c r="AK36" s="77"/>
      <c r="AL36" s="64">
        <f t="shared" si="5"/>
        <v>0</v>
      </c>
      <c r="AM36" s="71">
        <f t="shared" si="6"/>
        <v>0</v>
      </c>
      <c r="AN36" s="71">
        <f t="shared" si="7"/>
        <v>0</v>
      </c>
      <c r="AO36" s="72"/>
      <c r="AP36" s="72"/>
      <c r="AQ36" s="72"/>
      <c r="AR36" s="73"/>
      <c r="AS36" s="73"/>
      <c r="AT36" s="73"/>
      <c r="AU36" s="62"/>
      <c r="AV36" s="62"/>
      <c r="AW36" s="74">
        <v>0</v>
      </c>
      <c r="AX36" s="75">
        <f t="shared" si="8"/>
        <v>0</v>
      </c>
    </row>
    <row r="37" spans="1:50" ht="120" customHeight="1" x14ac:dyDescent="0.3">
      <c r="A37" s="59"/>
      <c r="B37" s="59"/>
      <c r="C37" s="42"/>
      <c r="D37" s="60"/>
      <c r="E37" s="61"/>
      <c r="F37" s="62"/>
      <c r="G37" s="63"/>
      <c r="H37" s="63"/>
      <c r="I37" s="59"/>
      <c r="J37" s="59"/>
      <c r="K37" s="59"/>
      <c r="L37" s="59"/>
      <c r="M37" s="65" t="str">
        <f t="shared" si="0"/>
        <v>-</v>
      </c>
      <c r="N37" s="66"/>
      <c r="O37" s="67"/>
      <c r="P37" s="46"/>
      <c r="Q37" s="67"/>
      <c r="R37" s="68"/>
      <c r="S37" s="69"/>
      <c r="T37" s="49"/>
      <c r="U37" s="68"/>
      <c r="V37" s="70"/>
      <c r="W37" s="62"/>
      <c r="X37" s="63"/>
      <c r="Y37" s="64">
        <f t="shared" si="1"/>
        <v>0</v>
      </c>
      <c r="Z37" s="62"/>
      <c r="AA37" s="63"/>
      <c r="AB37" s="64">
        <f t="shared" si="2"/>
        <v>0</v>
      </c>
      <c r="AC37" s="71">
        <f t="shared" si="3"/>
        <v>0</v>
      </c>
      <c r="AD37" s="62"/>
      <c r="AE37" s="76"/>
      <c r="AF37" s="64">
        <f t="shared" si="4"/>
        <v>0</v>
      </c>
      <c r="AG37" s="49"/>
      <c r="AH37" s="49"/>
      <c r="AI37" s="54"/>
      <c r="AJ37" s="77"/>
      <c r="AK37" s="77"/>
      <c r="AL37" s="64">
        <f t="shared" si="5"/>
        <v>0</v>
      </c>
      <c r="AM37" s="71">
        <f t="shared" si="6"/>
        <v>0</v>
      </c>
      <c r="AN37" s="71">
        <f t="shared" si="7"/>
        <v>0</v>
      </c>
      <c r="AO37" s="72"/>
      <c r="AP37" s="72"/>
      <c r="AQ37" s="72"/>
      <c r="AR37" s="73"/>
      <c r="AS37" s="73"/>
      <c r="AT37" s="73"/>
      <c r="AU37" s="62"/>
      <c r="AV37" s="62"/>
      <c r="AW37" s="74">
        <v>0</v>
      </c>
      <c r="AX37" s="75">
        <f t="shared" si="8"/>
        <v>0</v>
      </c>
    </row>
    <row r="38" spans="1:50" ht="120" customHeight="1" x14ac:dyDescent="0.3">
      <c r="A38" s="59"/>
      <c r="B38" s="59"/>
      <c r="C38" s="42"/>
      <c r="D38" s="60"/>
      <c r="E38" s="61"/>
      <c r="F38" s="62"/>
      <c r="G38" s="63"/>
      <c r="H38" s="63"/>
      <c r="I38" s="59"/>
      <c r="J38" s="59"/>
      <c r="K38" s="59"/>
      <c r="L38" s="59"/>
      <c r="M38" s="65" t="str">
        <f t="shared" si="0"/>
        <v>-</v>
      </c>
      <c r="N38" s="66"/>
      <c r="O38" s="67"/>
      <c r="P38" s="46"/>
      <c r="Q38" s="67"/>
      <c r="R38" s="68"/>
      <c r="S38" s="69"/>
      <c r="T38" s="49"/>
      <c r="U38" s="68"/>
      <c r="V38" s="70"/>
      <c r="W38" s="62"/>
      <c r="X38" s="63"/>
      <c r="Y38" s="64">
        <f t="shared" si="1"/>
        <v>0</v>
      </c>
      <c r="Z38" s="62"/>
      <c r="AA38" s="63"/>
      <c r="AB38" s="64">
        <f t="shared" si="2"/>
        <v>0</v>
      </c>
      <c r="AC38" s="71">
        <f t="shared" si="3"/>
        <v>0</v>
      </c>
      <c r="AD38" s="62"/>
      <c r="AE38" s="76"/>
      <c r="AF38" s="64">
        <f t="shared" si="4"/>
        <v>0</v>
      </c>
      <c r="AG38" s="49"/>
      <c r="AH38" s="49"/>
      <c r="AI38" s="54"/>
      <c r="AJ38" s="77"/>
      <c r="AK38" s="77"/>
      <c r="AL38" s="64">
        <f t="shared" si="5"/>
        <v>0</v>
      </c>
      <c r="AM38" s="71">
        <f t="shared" si="6"/>
        <v>0</v>
      </c>
      <c r="AN38" s="71">
        <f t="shared" si="7"/>
        <v>0</v>
      </c>
      <c r="AO38" s="72"/>
      <c r="AP38" s="72"/>
      <c r="AQ38" s="72"/>
      <c r="AR38" s="73"/>
      <c r="AS38" s="73"/>
      <c r="AT38" s="73"/>
      <c r="AU38" s="62"/>
      <c r="AV38" s="62"/>
      <c r="AW38" s="74">
        <v>0</v>
      </c>
      <c r="AX38" s="75">
        <f t="shared" si="8"/>
        <v>0</v>
      </c>
    </row>
    <row r="39" spans="1:50" ht="120" customHeight="1" x14ac:dyDescent="0.3">
      <c r="A39" s="59"/>
      <c r="B39" s="59"/>
      <c r="C39" s="42"/>
      <c r="D39" s="60"/>
      <c r="E39" s="61"/>
      <c r="F39" s="62"/>
      <c r="G39" s="63"/>
      <c r="H39" s="63"/>
      <c r="I39" s="59"/>
      <c r="J39" s="59"/>
      <c r="K39" s="59"/>
      <c r="L39" s="59"/>
      <c r="M39" s="65" t="str">
        <f t="shared" si="0"/>
        <v>-</v>
      </c>
      <c r="N39" s="66"/>
      <c r="O39" s="67"/>
      <c r="P39" s="46"/>
      <c r="Q39" s="67"/>
      <c r="R39" s="68"/>
      <c r="S39" s="69"/>
      <c r="T39" s="49"/>
      <c r="U39" s="68"/>
      <c r="V39" s="70"/>
      <c r="W39" s="62"/>
      <c r="X39" s="63"/>
      <c r="Y39" s="64">
        <f t="shared" si="1"/>
        <v>0</v>
      </c>
      <c r="Z39" s="62"/>
      <c r="AA39" s="63"/>
      <c r="AB39" s="64">
        <f t="shared" si="2"/>
        <v>0</v>
      </c>
      <c r="AC39" s="71">
        <f t="shared" si="3"/>
        <v>0</v>
      </c>
      <c r="AD39" s="62"/>
      <c r="AE39" s="76"/>
      <c r="AF39" s="64">
        <f t="shared" si="4"/>
        <v>0</v>
      </c>
      <c r="AG39" s="49"/>
      <c r="AH39" s="49"/>
      <c r="AI39" s="54"/>
      <c r="AJ39" s="77"/>
      <c r="AK39" s="77"/>
      <c r="AL39" s="64">
        <f t="shared" si="5"/>
        <v>0</v>
      </c>
      <c r="AM39" s="71">
        <f t="shared" si="6"/>
        <v>0</v>
      </c>
      <c r="AN39" s="71">
        <f t="shared" si="7"/>
        <v>0</v>
      </c>
      <c r="AO39" s="72"/>
      <c r="AP39" s="72"/>
      <c r="AQ39" s="72"/>
      <c r="AR39" s="73"/>
      <c r="AS39" s="73"/>
      <c r="AT39" s="73"/>
      <c r="AU39" s="62"/>
      <c r="AV39" s="62"/>
      <c r="AW39" s="74">
        <v>0</v>
      </c>
      <c r="AX39" s="75">
        <f t="shared" si="8"/>
        <v>0</v>
      </c>
    </row>
    <row r="40" spans="1:50" ht="120" customHeight="1" x14ac:dyDescent="0.3">
      <c r="A40" s="59"/>
      <c r="B40" s="59"/>
      <c r="C40" s="42"/>
      <c r="D40" s="60"/>
      <c r="E40" s="61"/>
      <c r="F40" s="62"/>
      <c r="G40" s="63"/>
      <c r="H40" s="63"/>
      <c r="I40" s="59"/>
      <c r="J40" s="59"/>
      <c r="K40" s="59"/>
      <c r="L40" s="59"/>
      <c r="M40" s="65" t="str">
        <f t="shared" si="0"/>
        <v>-</v>
      </c>
      <c r="N40" s="66"/>
      <c r="O40" s="67"/>
      <c r="P40" s="46"/>
      <c r="Q40" s="67"/>
      <c r="R40" s="68"/>
      <c r="S40" s="69"/>
      <c r="T40" s="49"/>
      <c r="U40" s="68"/>
      <c r="V40" s="70"/>
      <c r="W40" s="62"/>
      <c r="X40" s="63"/>
      <c r="Y40" s="64">
        <f t="shared" si="1"/>
        <v>0</v>
      </c>
      <c r="Z40" s="62"/>
      <c r="AA40" s="63"/>
      <c r="AB40" s="64">
        <f t="shared" si="2"/>
        <v>0</v>
      </c>
      <c r="AC40" s="71">
        <f t="shared" si="3"/>
        <v>0</v>
      </c>
      <c r="AD40" s="62"/>
      <c r="AE40" s="76"/>
      <c r="AF40" s="64">
        <f t="shared" si="4"/>
        <v>0</v>
      </c>
      <c r="AG40" s="49"/>
      <c r="AH40" s="49"/>
      <c r="AI40" s="54"/>
      <c r="AJ40" s="77"/>
      <c r="AK40" s="77"/>
      <c r="AL40" s="64">
        <f t="shared" si="5"/>
        <v>0</v>
      </c>
      <c r="AM40" s="71">
        <f t="shared" si="6"/>
        <v>0</v>
      </c>
      <c r="AN40" s="71">
        <f t="shared" si="7"/>
        <v>0</v>
      </c>
      <c r="AO40" s="72"/>
      <c r="AP40" s="72"/>
      <c r="AQ40" s="72"/>
      <c r="AR40" s="73"/>
      <c r="AS40" s="73"/>
      <c r="AT40" s="73"/>
      <c r="AU40" s="62"/>
      <c r="AV40" s="62"/>
      <c r="AW40" s="74">
        <v>0</v>
      </c>
      <c r="AX40" s="75">
        <f t="shared" si="8"/>
        <v>0</v>
      </c>
    </row>
    <row r="41" spans="1:50" ht="120" customHeight="1" x14ac:dyDescent="0.3">
      <c r="A41" s="59"/>
      <c r="B41" s="59"/>
      <c r="C41" s="42"/>
      <c r="D41" s="60"/>
      <c r="E41" s="61"/>
      <c r="F41" s="62"/>
      <c r="G41" s="63"/>
      <c r="H41" s="63"/>
      <c r="I41" s="59"/>
      <c r="J41" s="59"/>
      <c r="K41" s="59"/>
      <c r="L41" s="59"/>
      <c r="M41" s="65" t="str">
        <f t="shared" si="0"/>
        <v>-</v>
      </c>
      <c r="N41" s="66"/>
      <c r="O41" s="67"/>
      <c r="P41" s="46"/>
      <c r="Q41" s="67"/>
      <c r="R41" s="68"/>
      <c r="S41" s="69"/>
      <c r="T41" s="49"/>
      <c r="U41" s="68"/>
      <c r="V41" s="70"/>
      <c r="W41" s="62"/>
      <c r="X41" s="63"/>
      <c r="Y41" s="64">
        <f t="shared" si="1"/>
        <v>0</v>
      </c>
      <c r="Z41" s="62"/>
      <c r="AA41" s="63"/>
      <c r="AB41" s="64">
        <f t="shared" si="2"/>
        <v>0</v>
      </c>
      <c r="AC41" s="71">
        <f t="shared" si="3"/>
        <v>0</v>
      </c>
      <c r="AD41" s="62"/>
      <c r="AE41" s="76"/>
      <c r="AF41" s="64">
        <f t="shared" si="4"/>
        <v>0</v>
      </c>
      <c r="AG41" s="49"/>
      <c r="AH41" s="49"/>
      <c r="AI41" s="54"/>
      <c r="AJ41" s="77"/>
      <c r="AK41" s="77"/>
      <c r="AL41" s="64">
        <f t="shared" si="5"/>
        <v>0</v>
      </c>
      <c r="AM41" s="71">
        <f t="shared" si="6"/>
        <v>0</v>
      </c>
      <c r="AN41" s="71">
        <f t="shared" si="7"/>
        <v>0</v>
      </c>
      <c r="AO41" s="72"/>
      <c r="AP41" s="72"/>
      <c r="AQ41" s="72"/>
      <c r="AR41" s="73"/>
      <c r="AS41" s="73"/>
      <c r="AT41" s="73"/>
      <c r="AU41" s="62"/>
      <c r="AV41" s="62"/>
      <c r="AW41" s="74">
        <v>0</v>
      </c>
      <c r="AX41" s="75">
        <f t="shared" si="8"/>
        <v>0</v>
      </c>
    </row>
    <row r="42" spans="1:50" ht="120" customHeight="1" x14ac:dyDescent="0.3">
      <c r="A42" s="59"/>
      <c r="B42" s="59"/>
      <c r="C42" s="42"/>
      <c r="D42" s="60"/>
      <c r="E42" s="61"/>
      <c r="F42" s="62"/>
      <c r="G42" s="63"/>
      <c r="H42" s="63"/>
      <c r="I42" s="59"/>
      <c r="J42" s="59"/>
      <c r="K42" s="59"/>
      <c r="L42" s="59"/>
      <c r="M42" s="65" t="str">
        <f t="shared" si="0"/>
        <v>-</v>
      </c>
      <c r="N42" s="66"/>
      <c r="O42" s="67"/>
      <c r="P42" s="46"/>
      <c r="Q42" s="67"/>
      <c r="R42" s="68"/>
      <c r="S42" s="69"/>
      <c r="T42" s="49"/>
      <c r="U42" s="68"/>
      <c r="V42" s="70"/>
      <c r="W42" s="62"/>
      <c r="X42" s="63"/>
      <c r="Y42" s="64">
        <f t="shared" si="1"/>
        <v>0</v>
      </c>
      <c r="Z42" s="62"/>
      <c r="AA42" s="63"/>
      <c r="AB42" s="64">
        <f t="shared" si="2"/>
        <v>0</v>
      </c>
      <c r="AC42" s="71">
        <f t="shared" si="3"/>
        <v>0</v>
      </c>
      <c r="AD42" s="62"/>
      <c r="AE42" s="76"/>
      <c r="AF42" s="64">
        <f t="shared" si="4"/>
        <v>0</v>
      </c>
      <c r="AG42" s="49"/>
      <c r="AH42" s="49"/>
      <c r="AI42" s="54"/>
      <c r="AJ42" s="77"/>
      <c r="AK42" s="77"/>
      <c r="AL42" s="64">
        <f t="shared" si="5"/>
        <v>0</v>
      </c>
      <c r="AM42" s="71">
        <f t="shared" si="6"/>
        <v>0</v>
      </c>
      <c r="AN42" s="71">
        <f t="shared" si="7"/>
        <v>0</v>
      </c>
      <c r="AO42" s="72"/>
      <c r="AP42" s="72"/>
      <c r="AQ42" s="72"/>
      <c r="AR42" s="73"/>
      <c r="AS42" s="73"/>
      <c r="AT42" s="73"/>
      <c r="AU42" s="62"/>
      <c r="AV42" s="62"/>
      <c r="AW42" s="74">
        <v>0</v>
      </c>
      <c r="AX42" s="75">
        <f t="shared" si="8"/>
        <v>0</v>
      </c>
    </row>
    <row r="43" spans="1:50" ht="120" customHeight="1" x14ac:dyDescent="0.3">
      <c r="A43" s="59"/>
      <c r="B43" s="59"/>
      <c r="C43" s="42"/>
      <c r="D43" s="60"/>
      <c r="E43" s="61"/>
      <c r="F43" s="62"/>
      <c r="G43" s="63"/>
      <c r="H43" s="63"/>
      <c r="I43" s="59"/>
      <c r="J43" s="59"/>
      <c r="K43" s="59"/>
      <c r="L43" s="59"/>
      <c r="M43" s="65" t="str">
        <f t="shared" si="0"/>
        <v>-</v>
      </c>
      <c r="N43" s="66"/>
      <c r="O43" s="67"/>
      <c r="P43" s="46"/>
      <c r="Q43" s="67"/>
      <c r="R43" s="68"/>
      <c r="S43" s="69"/>
      <c r="T43" s="49"/>
      <c r="U43" s="68"/>
      <c r="V43" s="70"/>
      <c r="W43" s="62"/>
      <c r="X43" s="63"/>
      <c r="Y43" s="64">
        <f t="shared" si="1"/>
        <v>0</v>
      </c>
      <c r="Z43" s="62"/>
      <c r="AA43" s="63"/>
      <c r="AB43" s="64">
        <f t="shared" si="2"/>
        <v>0</v>
      </c>
      <c r="AC43" s="71">
        <f t="shared" si="3"/>
        <v>0</v>
      </c>
      <c r="AD43" s="62"/>
      <c r="AE43" s="76"/>
      <c r="AF43" s="64">
        <f t="shared" si="4"/>
        <v>0</v>
      </c>
      <c r="AG43" s="49"/>
      <c r="AH43" s="49"/>
      <c r="AI43" s="54"/>
      <c r="AJ43" s="77"/>
      <c r="AK43" s="77"/>
      <c r="AL43" s="64">
        <f t="shared" si="5"/>
        <v>0</v>
      </c>
      <c r="AM43" s="71">
        <f t="shared" si="6"/>
        <v>0</v>
      </c>
      <c r="AN43" s="71">
        <f t="shared" si="7"/>
        <v>0</v>
      </c>
      <c r="AO43" s="72"/>
      <c r="AP43" s="72"/>
      <c r="AQ43" s="72"/>
      <c r="AR43" s="73"/>
      <c r="AS43" s="73"/>
      <c r="AT43" s="73"/>
      <c r="AU43" s="62"/>
      <c r="AV43" s="62"/>
      <c r="AW43" s="74">
        <v>0</v>
      </c>
      <c r="AX43" s="75">
        <f t="shared" si="8"/>
        <v>0</v>
      </c>
    </row>
    <row r="44" spans="1:50" ht="120" customHeight="1" x14ac:dyDescent="0.3">
      <c r="A44" s="59"/>
      <c r="B44" s="59"/>
      <c r="C44" s="42"/>
      <c r="D44" s="60"/>
      <c r="E44" s="61"/>
      <c r="F44" s="62"/>
      <c r="G44" s="63"/>
      <c r="H44" s="63"/>
      <c r="I44" s="59"/>
      <c r="J44" s="59"/>
      <c r="K44" s="59"/>
      <c r="L44" s="59"/>
      <c r="M44" s="65" t="str">
        <f t="shared" si="0"/>
        <v>-</v>
      </c>
      <c r="N44" s="66"/>
      <c r="O44" s="67"/>
      <c r="P44" s="46"/>
      <c r="Q44" s="67"/>
      <c r="R44" s="68"/>
      <c r="S44" s="69"/>
      <c r="T44" s="49"/>
      <c r="U44" s="68"/>
      <c r="V44" s="70"/>
      <c r="W44" s="62"/>
      <c r="X44" s="63"/>
      <c r="Y44" s="64">
        <f t="shared" si="1"/>
        <v>0</v>
      </c>
      <c r="Z44" s="62"/>
      <c r="AA44" s="63"/>
      <c r="AB44" s="64">
        <f t="shared" si="2"/>
        <v>0</v>
      </c>
      <c r="AC44" s="71">
        <f t="shared" si="3"/>
        <v>0</v>
      </c>
      <c r="AD44" s="62"/>
      <c r="AE44" s="76"/>
      <c r="AF44" s="64">
        <f t="shared" si="4"/>
        <v>0</v>
      </c>
      <c r="AG44" s="49"/>
      <c r="AH44" s="49"/>
      <c r="AI44" s="54"/>
      <c r="AJ44" s="77"/>
      <c r="AK44" s="77"/>
      <c r="AL44" s="64">
        <f t="shared" si="5"/>
        <v>0</v>
      </c>
      <c r="AM44" s="71">
        <f t="shared" si="6"/>
        <v>0</v>
      </c>
      <c r="AN44" s="71">
        <f t="shared" si="7"/>
        <v>0</v>
      </c>
      <c r="AO44" s="72"/>
      <c r="AP44" s="72"/>
      <c r="AQ44" s="72"/>
      <c r="AR44" s="73"/>
      <c r="AS44" s="73"/>
      <c r="AT44" s="73"/>
      <c r="AU44" s="62"/>
      <c r="AV44" s="62"/>
      <c r="AW44" s="74">
        <v>0</v>
      </c>
      <c r="AX44" s="75">
        <f t="shared" si="8"/>
        <v>0</v>
      </c>
    </row>
    <row r="45" spans="1:50" ht="120" customHeight="1" x14ac:dyDescent="0.3">
      <c r="A45" s="59"/>
      <c r="B45" s="59"/>
      <c r="C45" s="42"/>
      <c r="D45" s="60"/>
      <c r="E45" s="61"/>
      <c r="F45" s="62"/>
      <c r="G45" s="63"/>
      <c r="H45" s="63"/>
      <c r="I45" s="59"/>
      <c r="J45" s="59"/>
      <c r="K45" s="59"/>
      <c r="L45" s="59"/>
      <c r="M45" s="65" t="str">
        <f t="shared" si="0"/>
        <v>-</v>
      </c>
      <c r="N45" s="66"/>
      <c r="O45" s="67"/>
      <c r="P45" s="46"/>
      <c r="Q45" s="67"/>
      <c r="R45" s="68"/>
      <c r="S45" s="69"/>
      <c r="T45" s="49"/>
      <c r="U45" s="68"/>
      <c r="V45" s="70"/>
      <c r="W45" s="62"/>
      <c r="X45" s="63"/>
      <c r="Y45" s="64">
        <f t="shared" si="1"/>
        <v>0</v>
      </c>
      <c r="Z45" s="62"/>
      <c r="AA45" s="63"/>
      <c r="AB45" s="64">
        <f t="shared" si="2"/>
        <v>0</v>
      </c>
      <c r="AC45" s="71">
        <f t="shared" si="3"/>
        <v>0</v>
      </c>
      <c r="AD45" s="62"/>
      <c r="AE45" s="76"/>
      <c r="AF45" s="64">
        <f t="shared" si="4"/>
        <v>0</v>
      </c>
      <c r="AG45" s="49"/>
      <c r="AH45" s="49"/>
      <c r="AI45" s="54"/>
      <c r="AJ45" s="77"/>
      <c r="AK45" s="77"/>
      <c r="AL45" s="64">
        <f t="shared" si="5"/>
        <v>0</v>
      </c>
      <c r="AM45" s="71">
        <f t="shared" si="6"/>
        <v>0</v>
      </c>
      <c r="AN45" s="71">
        <f t="shared" si="7"/>
        <v>0</v>
      </c>
      <c r="AO45" s="72"/>
      <c r="AP45" s="72"/>
      <c r="AQ45" s="72"/>
      <c r="AR45" s="73"/>
      <c r="AS45" s="73"/>
      <c r="AT45" s="73"/>
      <c r="AU45" s="62"/>
      <c r="AV45" s="62"/>
      <c r="AW45" s="74">
        <v>0</v>
      </c>
      <c r="AX45" s="75">
        <f t="shared" si="8"/>
        <v>0</v>
      </c>
    </row>
    <row r="46" spans="1:50" ht="120" customHeight="1" x14ac:dyDescent="0.3">
      <c r="A46" s="59"/>
      <c r="B46" s="59"/>
      <c r="C46" s="42"/>
      <c r="D46" s="60"/>
      <c r="E46" s="61"/>
      <c r="F46" s="62"/>
      <c r="G46" s="63"/>
      <c r="H46" s="63"/>
      <c r="I46" s="59"/>
      <c r="J46" s="59"/>
      <c r="K46" s="59"/>
      <c r="L46" s="59"/>
      <c r="M46" s="65" t="str">
        <f t="shared" si="0"/>
        <v>-</v>
      </c>
      <c r="N46" s="66"/>
      <c r="O46" s="67"/>
      <c r="P46" s="46"/>
      <c r="Q46" s="67"/>
      <c r="R46" s="68"/>
      <c r="S46" s="69"/>
      <c r="T46" s="49"/>
      <c r="U46" s="68"/>
      <c r="V46" s="70"/>
      <c r="W46" s="62"/>
      <c r="X46" s="63"/>
      <c r="Y46" s="64">
        <f t="shared" si="1"/>
        <v>0</v>
      </c>
      <c r="Z46" s="62"/>
      <c r="AA46" s="63"/>
      <c r="AB46" s="64">
        <f t="shared" si="2"/>
        <v>0</v>
      </c>
      <c r="AC46" s="71">
        <f t="shared" si="3"/>
        <v>0</v>
      </c>
      <c r="AD46" s="62"/>
      <c r="AE46" s="76"/>
      <c r="AF46" s="64">
        <f t="shared" si="4"/>
        <v>0</v>
      </c>
      <c r="AG46" s="49"/>
      <c r="AH46" s="49"/>
      <c r="AI46" s="54"/>
      <c r="AJ46" s="77"/>
      <c r="AK46" s="77"/>
      <c r="AL46" s="64">
        <f t="shared" si="5"/>
        <v>0</v>
      </c>
      <c r="AM46" s="71">
        <f t="shared" si="6"/>
        <v>0</v>
      </c>
      <c r="AN46" s="71">
        <f t="shared" si="7"/>
        <v>0</v>
      </c>
      <c r="AO46" s="72"/>
      <c r="AP46" s="72"/>
      <c r="AQ46" s="72"/>
      <c r="AR46" s="73"/>
      <c r="AS46" s="73"/>
      <c r="AT46" s="73"/>
      <c r="AU46" s="62"/>
      <c r="AV46" s="62"/>
      <c r="AW46" s="74">
        <v>0</v>
      </c>
      <c r="AX46" s="75">
        <f t="shared" si="8"/>
        <v>0</v>
      </c>
    </row>
    <row r="47" spans="1:50" ht="120" customHeight="1" x14ac:dyDescent="0.3">
      <c r="A47" s="59"/>
      <c r="B47" s="59"/>
      <c r="C47" s="42"/>
      <c r="D47" s="60"/>
      <c r="E47" s="61"/>
      <c r="F47" s="62"/>
      <c r="G47" s="63"/>
      <c r="H47" s="63"/>
      <c r="I47" s="59"/>
      <c r="J47" s="59"/>
      <c r="K47" s="59"/>
      <c r="L47" s="59"/>
      <c r="M47" s="65" t="str">
        <f t="shared" si="0"/>
        <v>-</v>
      </c>
      <c r="N47" s="66"/>
      <c r="O47" s="67"/>
      <c r="P47" s="46"/>
      <c r="Q47" s="67"/>
      <c r="R47" s="68"/>
      <c r="S47" s="69"/>
      <c r="T47" s="49"/>
      <c r="U47" s="68"/>
      <c r="V47" s="70"/>
      <c r="W47" s="62"/>
      <c r="X47" s="63"/>
      <c r="Y47" s="64">
        <f t="shared" si="1"/>
        <v>0</v>
      </c>
      <c r="Z47" s="62"/>
      <c r="AA47" s="63"/>
      <c r="AB47" s="64">
        <f t="shared" si="2"/>
        <v>0</v>
      </c>
      <c r="AC47" s="71">
        <f t="shared" si="3"/>
        <v>0</v>
      </c>
      <c r="AD47" s="62"/>
      <c r="AE47" s="76"/>
      <c r="AF47" s="64">
        <f t="shared" si="4"/>
        <v>0</v>
      </c>
      <c r="AG47" s="49"/>
      <c r="AH47" s="49"/>
      <c r="AI47" s="54"/>
      <c r="AJ47" s="77"/>
      <c r="AK47" s="77"/>
      <c r="AL47" s="64">
        <f t="shared" si="5"/>
        <v>0</v>
      </c>
      <c r="AM47" s="71">
        <f t="shared" si="6"/>
        <v>0</v>
      </c>
      <c r="AN47" s="71">
        <f t="shared" si="7"/>
        <v>0</v>
      </c>
      <c r="AO47" s="72"/>
      <c r="AP47" s="72"/>
      <c r="AQ47" s="72"/>
      <c r="AR47" s="73"/>
      <c r="AS47" s="73"/>
      <c r="AT47" s="73"/>
      <c r="AU47" s="62"/>
      <c r="AV47" s="62"/>
      <c r="AW47" s="74">
        <v>0</v>
      </c>
      <c r="AX47" s="75">
        <f t="shared" si="8"/>
        <v>0</v>
      </c>
    </row>
    <row r="48" spans="1:50" ht="120" customHeight="1" x14ac:dyDescent="0.3">
      <c r="A48" s="59"/>
      <c r="B48" s="59"/>
      <c r="C48" s="42"/>
      <c r="D48" s="60"/>
      <c r="E48" s="61"/>
      <c r="F48" s="62"/>
      <c r="G48" s="63"/>
      <c r="H48" s="63"/>
      <c r="I48" s="59"/>
      <c r="J48" s="59"/>
      <c r="K48" s="59"/>
      <c r="L48" s="59"/>
      <c r="M48" s="65" t="str">
        <f t="shared" si="0"/>
        <v>-</v>
      </c>
      <c r="N48" s="66"/>
      <c r="O48" s="67"/>
      <c r="P48" s="46"/>
      <c r="Q48" s="67"/>
      <c r="R48" s="68"/>
      <c r="S48" s="69"/>
      <c r="T48" s="49"/>
      <c r="U48" s="68"/>
      <c r="V48" s="70"/>
      <c r="W48" s="62"/>
      <c r="X48" s="63"/>
      <c r="Y48" s="64">
        <f t="shared" si="1"/>
        <v>0</v>
      </c>
      <c r="Z48" s="62"/>
      <c r="AA48" s="63"/>
      <c r="AB48" s="64">
        <f t="shared" si="2"/>
        <v>0</v>
      </c>
      <c r="AC48" s="71">
        <f t="shared" si="3"/>
        <v>0</v>
      </c>
      <c r="AD48" s="62"/>
      <c r="AE48" s="76"/>
      <c r="AF48" s="64">
        <f t="shared" si="4"/>
        <v>0</v>
      </c>
      <c r="AG48" s="49"/>
      <c r="AH48" s="49"/>
      <c r="AI48" s="54"/>
      <c r="AJ48" s="77"/>
      <c r="AK48" s="77"/>
      <c r="AL48" s="64">
        <f t="shared" si="5"/>
        <v>0</v>
      </c>
      <c r="AM48" s="71">
        <f t="shared" si="6"/>
        <v>0</v>
      </c>
      <c r="AN48" s="71">
        <f t="shared" si="7"/>
        <v>0</v>
      </c>
      <c r="AO48" s="72"/>
      <c r="AP48" s="72"/>
      <c r="AQ48" s="72"/>
      <c r="AR48" s="73"/>
      <c r="AS48" s="73"/>
      <c r="AT48" s="73"/>
      <c r="AU48" s="62"/>
      <c r="AV48" s="62"/>
      <c r="AW48" s="74">
        <v>0</v>
      </c>
      <c r="AX48" s="75">
        <f t="shared" si="8"/>
        <v>0</v>
      </c>
    </row>
    <row r="49" spans="1:50" ht="120" customHeight="1" x14ac:dyDescent="0.3">
      <c r="A49" s="59"/>
      <c r="B49" s="59"/>
      <c r="C49" s="42"/>
      <c r="D49" s="60"/>
      <c r="E49" s="61"/>
      <c r="F49" s="62"/>
      <c r="G49" s="63"/>
      <c r="H49" s="63"/>
      <c r="I49" s="59"/>
      <c r="J49" s="59"/>
      <c r="K49" s="59"/>
      <c r="L49" s="59"/>
      <c r="M49" s="65" t="str">
        <f t="shared" si="0"/>
        <v>-</v>
      </c>
      <c r="N49" s="66"/>
      <c r="O49" s="67"/>
      <c r="P49" s="46"/>
      <c r="Q49" s="67"/>
      <c r="R49" s="68"/>
      <c r="S49" s="69"/>
      <c r="T49" s="49"/>
      <c r="U49" s="68"/>
      <c r="V49" s="70"/>
      <c r="W49" s="62"/>
      <c r="X49" s="63"/>
      <c r="Y49" s="64">
        <f t="shared" si="1"/>
        <v>0</v>
      </c>
      <c r="Z49" s="62"/>
      <c r="AA49" s="63"/>
      <c r="AB49" s="64">
        <f t="shared" si="2"/>
        <v>0</v>
      </c>
      <c r="AC49" s="71">
        <f t="shared" si="3"/>
        <v>0</v>
      </c>
      <c r="AD49" s="62"/>
      <c r="AE49" s="76"/>
      <c r="AF49" s="64">
        <f t="shared" si="4"/>
        <v>0</v>
      </c>
      <c r="AG49" s="49"/>
      <c r="AH49" s="49"/>
      <c r="AI49" s="54"/>
      <c r="AJ49" s="77"/>
      <c r="AK49" s="77"/>
      <c r="AL49" s="64">
        <f t="shared" si="5"/>
        <v>0</v>
      </c>
      <c r="AM49" s="71">
        <f t="shared" si="6"/>
        <v>0</v>
      </c>
      <c r="AN49" s="71">
        <f t="shared" si="7"/>
        <v>0</v>
      </c>
      <c r="AO49" s="72"/>
      <c r="AP49" s="72"/>
      <c r="AQ49" s="72"/>
      <c r="AR49" s="73"/>
      <c r="AS49" s="73"/>
      <c r="AT49" s="73"/>
      <c r="AU49" s="62"/>
      <c r="AV49" s="62"/>
      <c r="AW49" s="74">
        <v>0</v>
      </c>
      <c r="AX49" s="75">
        <f t="shared" si="8"/>
        <v>0</v>
      </c>
    </row>
    <row r="50" spans="1:50" ht="120" customHeight="1" x14ac:dyDescent="0.3">
      <c r="A50" s="59"/>
      <c r="B50" s="59"/>
      <c r="C50" s="42"/>
      <c r="D50" s="60"/>
      <c r="E50" s="61"/>
      <c r="F50" s="62"/>
      <c r="G50" s="63"/>
      <c r="H50" s="63"/>
      <c r="I50" s="59"/>
      <c r="J50" s="59"/>
      <c r="K50" s="59"/>
      <c r="L50" s="59"/>
      <c r="M50" s="65" t="str">
        <f t="shared" si="0"/>
        <v>-</v>
      </c>
      <c r="N50" s="66"/>
      <c r="O50" s="67"/>
      <c r="P50" s="46"/>
      <c r="Q50" s="67"/>
      <c r="R50" s="68"/>
      <c r="S50" s="69"/>
      <c r="T50" s="49"/>
      <c r="U50" s="68"/>
      <c r="V50" s="70"/>
      <c r="W50" s="62"/>
      <c r="X50" s="63"/>
      <c r="Y50" s="64">
        <f t="shared" si="1"/>
        <v>0</v>
      </c>
      <c r="Z50" s="62"/>
      <c r="AA50" s="63"/>
      <c r="AB50" s="64">
        <f t="shared" si="2"/>
        <v>0</v>
      </c>
      <c r="AC50" s="71">
        <f t="shared" si="3"/>
        <v>0</v>
      </c>
      <c r="AD50" s="62"/>
      <c r="AE50" s="76"/>
      <c r="AF50" s="64">
        <f t="shared" si="4"/>
        <v>0</v>
      </c>
      <c r="AG50" s="49"/>
      <c r="AH50" s="49"/>
      <c r="AI50" s="54"/>
      <c r="AJ50" s="77"/>
      <c r="AK50" s="77"/>
      <c r="AL50" s="64">
        <f t="shared" si="5"/>
        <v>0</v>
      </c>
      <c r="AM50" s="71">
        <f t="shared" si="6"/>
        <v>0</v>
      </c>
      <c r="AN50" s="71">
        <f t="shared" si="7"/>
        <v>0</v>
      </c>
      <c r="AO50" s="72"/>
      <c r="AP50" s="72"/>
      <c r="AQ50" s="72"/>
      <c r="AR50" s="73"/>
      <c r="AS50" s="73"/>
      <c r="AT50" s="73"/>
      <c r="AU50" s="62"/>
      <c r="AV50" s="62"/>
      <c r="AW50" s="74">
        <v>0</v>
      </c>
      <c r="AX50" s="75">
        <f t="shared" si="8"/>
        <v>0</v>
      </c>
    </row>
    <row r="51" spans="1:50" ht="120" customHeight="1" x14ac:dyDescent="0.3">
      <c r="A51" s="59"/>
      <c r="B51" s="59"/>
      <c r="C51" s="42"/>
      <c r="D51" s="60"/>
      <c r="E51" s="61"/>
      <c r="F51" s="62"/>
      <c r="G51" s="63"/>
      <c r="H51" s="63"/>
      <c r="I51" s="59"/>
      <c r="J51" s="59"/>
      <c r="K51" s="59"/>
      <c r="L51" s="59"/>
      <c r="M51" s="65" t="str">
        <f t="shared" si="0"/>
        <v>-</v>
      </c>
      <c r="N51" s="66"/>
      <c r="O51" s="67"/>
      <c r="P51" s="46"/>
      <c r="Q51" s="67"/>
      <c r="R51" s="68"/>
      <c r="S51" s="69"/>
      <c r="T51" s="49"/>
      <c r="U51" s="68"/>
      <c r="V51" s="70"/>
      <c r="W51" s="62"/>
      <c r="X51" s="63"/>
      <c r="Y51" s="64">
        <f t="shared" si="1"/>
        <v>0</v>
      </c>
      <c r="Z51" s="62"/>
      <c r="AA51" s="63"/>
      <c r="AB51" s="64">
        <f t="shared" si="2"/>
        <v>0</v>
      </c>
      <c r="AC51" s="71">
        <f t="shared" si="3"/>
        <v>0</v>
      </c>
      <c r="AD51" s="62"/>
      <c r="AE51" s="76"/>
      <c r="AF51" s="64">
        <f t="shared" si="4"/>
        <v>0</v>
      </c>
      <c r="AG51" s="49"/>
      <c r="AH51" s="49"/>
      <c r="AI51" s="54"/>
      <c r="AJ51" s="77"/>
      <c r="AK51" s="77"/>
      <c r="AL51" s="64">
        <f t="shared" si="5"/>
        <v>0</v>
      </c>
      <c r="AM51" s="71">
        <f t="shared" si="6"/>
        <v>0</v>
      </c>
      <c r="AN51" s="71">
        <f t="shared" si="7"/>
        <v>0</v>
      </c>
      <c r="AO51" s="72"/>
      <c r="AP51" s="72"/>
      <c r="AQ51" s="72"/>
      <c r="AR51" s="73"/>
      <c r="AS51" s="73"/>
      <c r="AT51" s="73"/>
      <c r="AU51" s="62"/>
      <c r="AV51" s="62"/>
      <c r="AW51" s="74">
        <v>0</v>
      </c>
      <c r="AX51" s="75">
        <f t="shared" si="8"/>
        <v>0</v>
      </c>
    </row>
    <row r="52" spans="1:50" ht="120" customHeight="1" x14ac:dyDescent="0.3">
      <c r="A52" s="59"/>
      <c r="B52" s="59"/>
      <c r="C52" s="42"/>
      <c r="D52" s="60"/>
      <c r="E52" s="61"/>
      <c r="F52" s="62"/>
      <c r="G52" s="63"/>
      <c r="H52" s="63"/>
      <c r="I52" s="59"/>
      <c r="J52" s="59"/>
      <c r="K52" s="59"/>
      <c r="L52" s="59"/>
      <c r="M52" s="65" t="str">
        <f t="shared" si="0"/>
        <v>-</v>
      </c>
      <c r="N52" s="66"/>
      <c r="O52" s="67"/>
      <c r="P52" s="46"/>
      <c r="Q52" s="67"/>
      <c r="R52" s="68"/>
      <c r="S52" s="69"/>
      <c r="T52" s="49"/>
      <c r="U52" s="68"/>
      <c r="V52" s="70"/>
      <c r="W52" s="62"/>
      <c r="X52" s="63"/>
      <c r="Y52" s="64">
        <f t="shared" si="1"/>
        <v>0</v>
      </c>
      <c r="Z52" s="62"/>
      <c r="AA52" s="63"/>
      <c r="AB52" s="64">
        <f t="shared" si="2"/>
        <v>0</v>
      </c>
      <c r="AC52" s="71">
        <f t="shared" si="3"/>
        <v>0</v>
      </c>
      <c r="AD52" s="62"/>
      <c r="AE52" s="76"/>
      <c r="AF52" s="64">
        <f t="shared" si="4"/>
        <v>0</v>
      </c>
      <c r="AG52" s="49"/>
      <c r="AH52" s="49"/>
      <c r="AI52" s="54"/>
      <c r="AJ52" s="77"/>
      <c r="AK52" s="77"/>
      <c r="AL52" s="64">
        <f t="shared" si="5"/>
        <v>0</v>
      </c>
      <c r="AM52" s="71">
        <f t="shared" si="6"/>
        <v>0</v>
      </c>
      <c r="AN52" s="71">
        <f t="shared" si="7"/>
        <v>0</v>
      </c>
      <c r="AO52" s="72"/>
      <c r="AP52" s="72"/>
      <c r="AQ52" s="72"/>
      <c r="AR52" s="73"/>
      <c r="AS52" s="73"/>
      <c r="AT52" s="73"/>
      <c r="AU52" s="62"/>
      <c r="AV52" s="62"/>
      <c r="AW52" s="74">
        <v>0</v>
      </c>
      <c r="AX52" s="75">
        <f t="shared" si="8"/>
        <v>0</v>
      </c>
    </row>
    <row r="53" spans="1:50" ht="120" customHeight="1" x14ac:dyDescent="0.3">
      <c r="A53" s="59"/>
      <c r="B53" s="59"/>
      <c r="C53" s="42"/>
      <c r="D53" s="60"/>
      <c r="E53" s="61"/>
      <c r="F53" s="62"/>
      <c r="G53" s="63"/>
      <c r="H53" s="63"/>
      <c r="I53" s="59"/>
      <c r="J53" s="59"/>
      <c r="K53" s="59"/>
      <c r="L53" s="59"/>
      <c r="M53" s="65" t="str">
        <f t="shared" si="0"/>
        <v>-</v>
      </c>
      <c r="N53" s="66"/>
      <c r="O53" s="67"/>
      <c r="P53" s="46"/>
      <c r="Q53" s="67"/>
      <c r="R53" s="68"/>
      <c r="S53" s="69"/>
      <c r="T53" s="49"/>
      <c r="U53" s="68"/>
      <c r="V53" s="70"/>
      <c r="W53" s="62"/>
      <c r="X53" s="63"/>
      <c r="Y53" s="64">
        <f t="shared" si="1"/>
        <v>0</v>
      </c>
      <c r="Z53" s="62"/>
      <c r="AA53" s="63"/>
      <c r="AB53" s="64">
        <f t="shared" si="2"/>
        <v>0</v>
      </c>
      <c r="AC53" s="71">
        <f t="shared" si="3"/>
        <v>0</v>
      </c>
      <c r="AD53" s="62"/>
      <c r="AE53" s="76"/>
      <c r="AF53" s="64">
        <f t="shared" si="4"/>
        <v>0</v>
      </c>
      <c r="AG53" s="49"/>
      <c r="AH53" s="49"/>
      <c r="AI53" s="54"/>
      <c r="AJ53" s="77"/>
      <c r="AK53" s="77"/>
      <c r="AL53" s="64">
        <f t="shared" si="5"/>
        <v>0</v>
      </c>
      <c r="AM53" s="71">
        <f t="shared" si="6"/>
        <v>0</v>
      </c>
      <c r="AN53" s="71">
        <f t="shared" si="7"/>
        <v>0</v>
      </c>
      <c r="AO53" s="72"/>
      <c r="AP53" s="72"/>
      <c r="AQ53" s="72"/>
      <c r="AR53" s="73"/>
      <c r="AS53" s="73"/>
      <c r="AT53" s="73"/>
      <c r="AU53" s="62"/>
      <c r="AV53" s="62"/>
      <c r="AW53" s="74">
        <v>0</v>
      </c>
      <c r="AX53" s="75">
        <f t="shared" si="8"/>
        <v>0</v>
      </c>
    </row>
    <row r="54" spans="1:50" ht="120" customHeight="1" x14ac:dyDescent="0.3">
      <c r="A54" s="59"/>
      <c r="B54" s="59"/>
      <c r="C54" s="42"/>
      <c r="D54" s="60"/>
      <c r="E54" s="61"/>
      <c r="F54" s="62"/>
      <c r="G54" s="63"/>
      <c r="H54" s="63"/>
      <c r="I54" s="59"/>
      <c r="J54" s="59"/>
      <c r="K54" s="59"/>
      <c r="L54" s="59"/>
      <c r="M54" s="65" t="str">
        <f t="shared" si="0"/>
        <v>-</v>
      </c>
      <c r="N54" s="66"/>
      <c r="O54" s="67"/>
      <c r="P54" s="46"/>
      <c r="Q54" s="67"/>
      <c r="R54" s="68"/>
      <c r="S54" s="69"/>
      <c r="T54" s="49"/>
      <c r="U54" s="68"/>
      <c r="V54" s="70"/>
      <c r="W54" s="62"/>
      <c r="X54" s="63"/>
      <c r="Y54" s="64">
        <f t="shared" si="1"/>
        <v>0</v>
      </c>
      <c r="Z54" s="62"/>
      <c r="AA54" s="63"/>
      <c r="AB54" s="64">
        <f t="shared" si="2"/>
        <v>0</v>
      </c>
      <c r="AC54" s="71">
        <f t="shared" si="3"/>
        <v>0</v>
      </c>
      <c r="AD54" s="62"/>
      <c r="AE54" s="76"/>
      <c r="AF54" s="64">
        <f t="shared" si="4"/>
        <v>0</v>
      </c>
      <c r="AG54" s="49"/>
      <c r="AH54" s="49"/>
      <c r="AI54" s="54"/>
      <c r="AJ54" s="77"/>
      <c r="AK54" s="77"/>
      <c r="AL54" s="64">
        <f t="shared" si="5"/>
        <v>0</v>
      </c>
      <c r="AM54" s="71">
        <f t="shared" si="6"/>
        <v>0</v>
      </c>
      <c r="AN54" s="71">
        <f t="shared" si="7"/>
        <v>0</v>
      </c>
      <c r="AO54" s="72"/>
      <c r="AP54" s="72"/>
      <c r="AQ54" s="72"/>
      <c r="AR54" s="73"/>
      <c r="AS54" s="73"/>
      <c r="AT54" s="73"/>
      <c r="AU54" s="62"/>
      <c r="AV54" s="62"/>
      <c r="AW54" s="74">
        <v>0</v>
      </c>
      <c r="AX54" s="75">
        <f t="shared" si="8"/>
        <v>0</v>
      </c>
    </row>
    <row r="55" spans="1:50" ht="120" customHeight="1" x14ac:dyDescent="0.3">
      <c r="A55" s="59"/>
      <c r="B55" s="59"/>
      <c r="C55" s="42"/>
      <c r="D55" s="60"/>
      <c r="E55" s="61"/>
      <c r="F55" s="62"/>
      <c r="G55" s="63"/>
      <c r="H55" s="63"/>
      <c r="I55" s="59"/>
      <c r="J55" s="59"/>
      <c r="K55" s="59"/>
      <c r="L55" s="59"/>
      <c r="M55" s="65" t="str">
        <f t="shared" si="0"/>
        <v>-</v>
      </c>
      <c r="N55" s="66"/>
      <c r="O55" s="67"/>
      <c r="P55" s="46"/>
      <c r="Q55" s="67"/>
      <c r="R55" s="68"/>
      <c r="S55" s="69"/>
      <c r="T55" s="49"/>
      <c r="U55" s="68"/>
      <c r="V55" s="70"/>
      <c r="W55" s="62"/>
      <c r="X55" s="63"/>
      <c r="Y55" s="64">
        <f t="shared" si="1"/>
        <v>0</v>
      </c>
      <c r="Z55" s="62"/>
      <c r="AA55" s="63"/>
      <c r="AB55" s="64">
        <f t="shared" si="2"/>
        <v>0</v>
      </c>
      <c r="AC55" s="71">
        <f t="shared" si="3"/>
        <v>0</v>
      </c>
      <c r="AD55" s="62"/>
      <c r="AE55" s="76"/>
      <c r="AF55" s="64">
        <f t="shared" si="4"/>
        <v>0</v>
      </c>
      <c r="AG55" s="49"/>
      <c r="AH55" s="49"/>
      <c r="AI55" s="54"/>
      <c r="AJ55" s="77"/>
      <c r="AK55" s="77"/>
      <c r="AL55" s="64">
        <f t="shared" si="5"/>
        <v>0</v>
      </c>
      <c r="AM55" s="71">
        <f t="shared" si="6"/>
        <v>0</v>
      </c>
      <c r="AN55" s="71">
        <f t="shared" si="7"/>
        <v>0</v>
      </c>
      <c r="AO55" s="72"/>
      <c r="AP55" s="72"/>
      <c r="AQ55" s="72"/>
      <c r="AR55" s="73"/>
      <c r="AS55" s="73"/>
      <c r="AT55" s="73"/>
      <c r="AU55" s="62"/>
      <c r="AV55" s="62"/>
      <c r="AW55" s="74">
        <v>0</v>
      </c>
      <c r="AX55" s="75">
        <f t="shared" si="8"/>
        <v>0</v>
      </c>
    </row>
    <row r="56" spans="1:50" ht="120" customHeight="1" x14ac:dyDescent="0.3">
      <c r="A56" s="59"/>
      <c r="B56" s="59"/>
      <c r="C56" s="42"/>
      <c r="D56" s="60"/>
      <c r="E56" s="61"/>
      <c r="F56" s="62"/>
      <c r="G56" s="63"/>
      <c r="H56" s="63"/>
      <c r="I56" s="59"/>
      <c r="J56" s="59"/>
      <c r="K56" s="59"/>
      <c r="L56" s="59"/>
      <c r="M56" s="65" t="str">
        <f t="shared" si="0"/>
        <v>-</v>
      </c>
      <c r="N56" s="66"/>
      <c r="O56" s="67"/>
      <c r="P56" s="46"/>
      <c r="Q56" s="67"/>
      <c r="R56" s="68"/>
      <c r="S56" s="69"/>
      <c r="T56" s="49"/>
      <c r="U56" s="68"/>
      <c r="V56" s="70"/>
      <c r="W56" s="62"/>
      <c r="X56" s="63"/>
      <c r="Y56" s="64">
        <f t="shared" si="1"/>
        <v>0</v>
      </c>
      <c r="Z56" s="62"/>
      <c r="AA56" s="63"/>
      <c r="AB56" s="64">
        <f t="shared" si="2"/>
        <v>0</v>
      </c>
      <c r="AC56" s="71">
        <f t="shared" si="3"/>
        <v>0</v>
      </c>
      <c r="AD56" s="62"/>
      <c r="AE56" s="76"/>
      <c r="AF56" s="64">
        <f t="shared" si="4"/>
        <v>0</v>
      </c>
      <c r="AG56" s="49"/>
      <c r="AH56" s="49"/>
      <c r="AI56" s="54"/>
      <c r="AJ56" s="77"/>
      <c r="AK56" s="77"/>
      <c r="AL56" s="64">
        <f t="shared" si="5"/>
        <v>0</v>
      </c>
      <c r="AM56" s="71">
        <f t="shared" si="6"/>
        <v>0</v>
      </c>
      <c r="AN56" s="71">
        <f t="shared" si="7"/>
        <v>0</v>
      </c>
      <c r="AO56" s="72"/>
      <c r="AP56" s="72"/>
      <c r="AQ56" s="72"/>
      <c r="AR56" s="73"/>
      <c r="AS56" s="73"/>
      <c r="AT56" s="73"/>
      <c r="AU56" s="62"/>
      <c r="AV56" s="62"/>
      <c r="AW56" s="74">
        <v>0</v>
      </c>
      <c r="AX56" s="75">
        <f t="shared" si="8"/>
        <v>0</v>
      </c>
    </row>
    <row r="57" spans="1:50" ht="120" customHeight="1" x14ac:dyDescent="0.3">
      <c r="A57" s="59"/>
      <c r="B57" s="59"/>
      <c r="C57" s="42"/>
      <c r="D57" s="60"/>
      <c r="E57" s="61"/>
      <c r="F57" s="62"/>
      <c r="G57" s="63"/>
      <c r="H57" s="63"/>
      <c r="I57" s="59"/>
      <c r="J57" s="59"/>
      <c r="K57" s="59"/>
      <c r="L57" s="59"/>
      <c r="M57" s="65" t="str">
        <f t="shared" si="0"/>
        <v>-</v>
      </c>
      <c r="N57" s="66"/>
      <c r="O57" s="67"/>
      <c r="P57" s="46"/>
      <c r="Q57" s="67"/>
      <c r="R57" s="68"/>
      <c r="S57" s="69"/>
      <c r="T57" s="49"/>
      <c r="U57" s="68"/>
      <c r="V57" s="70"/>
      <c r="W57" s="62"/>
      <c r="X57" s="63"/>
      <c r="Y57" s="64">
        <f t="shared" si="1"/>
        <v>0</v>
      </c>
      <c r="Z57" s="62"/>
      <c r="AA57" s="63"/>
      <c r="AB57" s="64">
        <f t="shared" si="2"/>
        <v>0</v>
      </c>
      <c r="AC57" s="71">
        <f t="shared" si="3"/>
        <v>0</v>
      </c>
      <c r="AD57" s="62"/>
      <c r="AE57" s="76"/>
      <c r="AF57" s="64">
        <f t="shared" si="4"/>
        <v>0</v>
      </c>
      <c r="AG57" s="49"/>
      <c r="AH57" s="49"/>
      <c r="AI57" s="54"/>
      <c r="AJ57" s="77"/>
      <c r="AK57" s="77"/>
      <c r="AL57" s="64">
        <f t="shared" si="5"/>
        <v>0</v>
      </c>
      <c r="AM57" s="71">
        <f t="shared" si="6"/>
        <v>0</v>
      </c>
      <c r="AN57" s="71">
        <f t="shared" si="7"/>
        <v>0</v>
      </c>
      <c r="AO57" s="72"/>
      <c r="AP57" s="72"/>
      <c r="AQ57" s="72"/>
      <c r="AR57" s="73"/>
      <c r="AS57" s="73"/>
      <c r="AT57" s="73"/>
      <c r="AU57" s="62"/>
      <c r="AV57" s="62"/>
      <c r="AW57" s="74">
        <v>0</v>
      </c>
      <c r="AX57" s="75">
        <f t="shared" si="8"/>
        <v>0</v>
      </c>
    </row>
    <row r="58" spans="1:50" ht="120" customHeight="1" x14ac:dyDescent="0.3">
      <c r="A58" s="59"/>
      <c r="B58" s="59"/>
      <c r="C58" s="42"/>
      <c r="D58" s="60"/>
      <c r="E58" s="61"/>
      <c r="F58" s="62"/>
      <c r="G58" s="63"/>
      <c r="H58" s="63"/>
      <c r="I58" s="59"/>
      <c r="J58" s="59"/>
      <c r="K58" s="59"/>
      <c r="L58" s="59"/>
      <c r="M58" s="65" t="str">
        <f t="shared" si="0"/>
        <v>-</v>
      </c>
      <c r="N58" s="66"/>
      <c r="O58" s="67"/>
      <c r="P58" s="46"/>
      <c r="Q58" s="67"/>
      <c r="R58" s="68"/>
      <c r="S58" s="69"/>
      <c r="T58" s="49"/>
      <c r="U58" s="68"/>
      <c r="V58" s="70"/>
      <c r="W58" s="62"/>
      <c r="X58" s="63"/>
      <c r="Y58" s="64">
        <f t="shared" si="1"/>
        <v>0</v>
      </c>
      <c r="Z58" s="62"/>
      <c r="AA58" s="63"/>
      <c r="AB58" s="64">
        <f t="shared" si="2"/>
        <v>0</v>
      </c>
      <c r="AC58" s="71">
        <f t="shared" si="3"/>
        <v>0</v>
      </c>
      <c r="AD58" s="62"/>
      <c r="AE58" s="76"/>
      <c r="AF58" s="64">
        <f t="shared" si="4"/>
        <v>0</v>
      </c>
      <c r="AG58" s="49"/>
      <c r="AH58" s="49"/>
      <c r="AI58" s="54"/>
      <c r="AJ58" s="77"/>
      <c r="AK58" s="77"/>
      <c r="AL58" s="64">
        <f t="shared" si="5"/>
        <v>0</v>
      </c>
      <c r="AM58" s="71">
        <f t="shared" si="6"/>
        <v>0</v>
      </c>
      <c r="AN58" s="71">
        <f t="shared" si="7"/>
        <v>0</v>
      </c>
      <c r="AO58" s="72"/>
      <c r="AP58" s="72"/>
      <c r="AQ58" s="72"/>
      <c r="AR58" s="73"/>
      <c r="AS58" s="73"/>
      <c r="AT58" s="73"/>
      <c r="AU58" s="62"/>
      <c r="AV58" s="62"/>
      <c r="AW58" s="74">
        <v>0</v>
      </c>
      <c r="AX58" s="75">
        <f t="shared" si="8"/>
        <v>0</v>
      </c>
    </row>
    <row r="59" spans="1:50" ht="120" customHeight="1" x14ac:dyDescent="0.3">
      <c r="A59" s="59"/>
      <c r="B59" s="59"/>
      <c r="C59" s="42"/>
      <c r="D59" s="60"/>
      <c r="E59" s="61"/>
      <c r="F59" s="62"/>
      <c r="G59" s="63"/>
      <c r="H59" s="63"/>
      <c r="I59" s="59"/>
      <c r="J59" s="59"/>
      <c r="K59" s="59"/>
      <c r="L59" s="59"/>
      <c r="M59" s="65" t="str">
        <f t="shared" si="0"/>
        <v>-</v>
      </c>
      <c r="N59" s="66"/>
      <c r="O59" s="67"/>
      <c r="P59" s="46"/>
      <c r="Q59" s="67"/>
      <c r="R59" s="68"/>
      <c r="S59" s="69"/>
      <c r="T59" s="49"/>
      <c r="U59" s="68"/>
      <c r="V59" s="70"/>
      <c r="W59" s="62"/>
      <c r="X59" s="63"/>
      <c r="Y59" s="64">
        <f t="shared" si="1"/>
        <v>0</v>
      </c>
      <c r="Z59" s="62"/>
      <c r="AA59" s="63"/>
      <c r="AB59" s="64">
        <f t="shared" si="2"/>
        <v>0</v>
      </c>
      <c r="AC59" s="71">
        <f t="shared" si="3"/>
        <v>0</v>
      </c>
      <c r="AD59" s="62"/>
      <c r="AE59" s="76"/>
      <c r="AF59" s="64">
        <f t="shared" si="4"/>
        <v>0</v>
      </c>
      <c r="AG59" s="49"/>
      <c r="AH59" s="49"/>
      <c r="AI59" s="54"/>
      <c r="AJ59" s="77"/>
      <c r="AK59" s="77"/>
      <c r="AL59" s="64">
        <f t="shared" si="5"/>
        <v>0</v>
      </c>
      <c r="AM59" s="71">
        <f t="shared" si="6"/>
        <v>0</v>
      </c>
      <c r="AN59" s="71">
        <f t="shared" si="7"/>
        <v>0</v>
      </c>
      <c r="AO59" s="72"/>
      <c r="AP59" s="72"/>
      <c r="AQ59" s="72"/>
      <c r="AR59" s="73"/>
      <c r="AS59" s="73"/>
      <c r="AT59" s="73"/>
      <c r="AU59" s="62"/>
      <c r="AV59" s="62"/>
      <c r="AW59" s="74">
        <v>0</v>
      </c>
      <c r="AX59" s="75">
        <f t="shared" si="8"/>
        <v>0</v>
      </c>
    </row>
    <row r="60" spans="1:50" ht="120" customHeight="1" x14ac:dyDescent="0.3">
      <c r="A60" s="59"/>
      <c r="B60" s="59"/>
      <c r="C60" s="42"/>
      <c r="D60" s="60"/>
      <c r="E60" s="61"/>
      <c r="F60" s="62"/>
      <c r="G60" s="63"/>
      <c r="H60" s="63"/>
      <c r="I60" s="59"/>
      <c r="J60" s="59"/>
      <c r="K60" s="59"/>
      <c r="L60" s="59"/>
      <c r="M60" s="65" t="str">
        <f t="shared" si="0"/>
        <v>-</v>
      </c>
      <c r="N60" s="66"/>
      <c r="O60" s="67"/>
      <c r="P60" s="46"/>
      <c r="Q60" s="67"/>
      <c r="R60" s="68"/>
      <c r="S60" s="69"/>
      <c r="T60" s="49"/>
      <c r="U60" s="68"/>
      <c r="V60" s="70"/>
      <c r="W60" s="62"/>
      <c r="X60" s="63"/>
      <c r="Y60" s="64">
        <f t="shared" si="1"/>
        <v>0</v>
      </c>
      <c r="Z60" s="62"/>
      <c r="AA60" s="63"/>
      <c r="AB60" s="64">
        <f t="shared" si="2"/>
        <v>0</v>
      </c>
      <c r="AC60" s="71">
        <f t="shared" si="3"/>
        <v>0</v>
      </c>
      <c r="AD60" s="62"/>
      <c r="AE60" s="76"/>
      <c r="AF60" s="64">
        <f t="shared" si="4"/>
        <v>0</v>
      </c>
      <c r="AG60" s="49"/>
      <c r="AH60" s="49"/>
      <c r="AI60" s="54"/>
      <c r="AJ60" s="77"/>
      <c r="AK60" s="77"/>
      <c r="AL60" s="64">
        <f t="shared" si="5"/>
        <v>0</v>
      </c>
      <c r="AM60" s="71">
        <f t="shared" si="6"/>
        <v>0</v>
      </c>
      <c r="AN60" s="71">
        <f t="shared" si="7"/>
        <v>0</v>
      </c>
      <c r="AO60" s="72"/>
      <c r="AP60" s="72"/>
      <c r="AQ60" s="72"/>
      <c r="AR60" s="73"/>
      <c r="AS60" s="73"/>
      <c r="AT60" s="73"/>
      <c r="AU60" s="62"/>
      <c r="AV60" s="62"/>
      <c r="AW60" s="74">
        <v>0</v>
      </c>
      <c r="AX60" s="75">
        <f t="shared" si="8"/>
        <v>0</v>
      </c>
    </row>
    <row r="61" spans="1:50" ht="120" customHeight="1" x14ac:dyDescent="0.3">
      <c r="A61" s="59"/>
      <c r="B61" s="59"/>
      <c r="C61" s="42"/>
      <c r="D61" s="60"/>
      <c r="E61" s="61"/>
      <c r="F61" s="62"/>
      <c r="G61" s="63"/>
      <c r="H61" s="63"/>
      <c r="I61" s="59"/>
      <c r="J61" s="59"/>
      <c r="K61" s="59"/>
      <c r="L61" s="59"/>
      <c r="M61" s="65" t="str">
        <f t="shared" si="0"/>
        <v>-</v>
      </c>
      <c r="N61" s="66"/>
      <c r="O61" s="67"/>
      <c r="P61" s="46"/>
      <c r="Q61" s="67"/>
      <c r="R61" s="68"/>
      <c r="S61" s="69"/>
      <c r="T61" s="49"/>
      <c r="U61" s="68"/>
      <c r="V61" s="70"/>
      <c r="W61" s="62"/>
      <c r="X61" s="63"/>
      <c r="Y61" s="64">
        <f t="shared" si="1"/>
        <v>0</v>
      </c>
      <c r="Z61" s="62"/>
      <c r="AA61" s="63"/>
      <c r="AB61" s="64">
        <f t="shared" si="2"/>
        <v>0</v>
      </c>
      <c r="AC61" s="71">
        <f t="shared" si="3"/>
        <v>0</v>
      </c>
      <c r="AD61" s="62"/>
      <c r="AE61" s="76"/>
      <c r="AF61" s="64">
        <f t="shared" si="4"/>
        <v>0</v>
      </c>
      <c r="AG61" s="49"/>
      <c r="AH61" s="49"/>
      <c r="AI61" s="54"/>
      <c r="AJ61" s="77"/>
      <c r="AK61" s="77"/>
      <c r="AL61" s="64">
        <f t="shared" si="5"/>
        <v>0</v>
      </c>
      <c r="AM61" s="71">
        <f t="shared" si="6"/>
        <v>0</v>
      </c>
      <c r="AN61" s="71">
        <f t="shared" si="7"/>
        <v>0</v>
      </c>
      <c r="AO61" s="72"/>
      <c r="AP61" s="72"/>
      <c r="AQ61" s="72"/>
      <c r="AR61" s="73"/>
      <c r="AS61" s="73"/>
      <c r="AT61" s="73"/>
      <c r="AU61" s="62"/>
      <c r="AV61" s="62"/>
      <c r="AW61" s="74">
        <v>0</v>
      </c>
      <c r="AX61" s="75">
        <f t="shared" si="8"/>
        <v>0</v>
      </c>
    </row>
    <row r="62" spans="1:50" ht="120" customHeight="1" x14ac:dyDescent="0.3">
      <c r="A62" s="59"/>
      <c r="B62" s="59"/>
      <c r="C62" s="42"/>
      <c r="D62" s="60"/>
      <c r="E62" s="61"/>
      <c r="F62" s="62"/>
      <c r="G62" s="63"/>
      <c r="H62" s="63"/>
      <c r="I62" s="59"/>
      <c r="J62" s="59"/>
      <c r="K62" s="59"/>
      <c r="L62" s="59"/>
      <c r="M62" s="65" t="str">
        <f t="shared" si="0"/>
        <v>-</v>
      </c>
      <c r="N62" s="66"/>
      <c r="O62" s="67"/>
      <c r="P62" s="46"/>
      <c r="Q62" s="67"/>
      <c r="R62" s="68"/>
      <c r="S62" s="69"/>
      <c r="T62" s="49"/>
      <c r="U62" s="68"/>
      <c r="V62" s="70"/>
      <c r="W62" s="62"/>
      <c r="X62" s="63"/>
      <c r="Y62" s="64">
        <f t="shared" si="1"/>
        <v>0</v>
      </c>
      <c r="Z62" s="62"/>
      <c r="AA62" s="63"/>
      <c r="AB62" s="64">
        <f t="shared" si="2"/>
        <v>0</v>
      </c>
      <c r="AC62" s="71">
        <f t="shared" si="3"/>
        <v>0</v>
      </c>
      <c r="AD62" s="62"/>
      <c r="AE62" s="76"/>
      <c r="AF62" s="64">
        <f t="shared" si="4"/>
        <v>0</v>
      </c>
      <c r="AG62" s="49"/>
      <c r="AH62" s="49"/>
      <c r="AI62" s="54"/>
      <c r="AJ62" s="77"/>
      <c r="AK62" s="77"/>
      <c r="AL62" s="64">
        <f t="shared" si="5"/>
        <v>0</v>
      </c>
      <c r="AM62" s="71">
        <f t="shared" si="6"/>
        <v>0</v>
      </c>
      <c r="AN62" s="71">
        <f t="shared" si="7"/>
        <v>0</v>
      </c>
      <c r="AO62" s="72"/>
      <c r="AP62" s="72"/>
      <c r="AQ62" s="72"/>
      <c r="AR62" s="73"/>
      <c r="AS62" s="73"/>
      <c r="AT62" s="73"/>
      <c r="AU62" s="62"/>
      <c r="AV62" s="62"/>
      <c r="AW62" s="74">
        <v>0</v>
      </c>
      <c r="AX62" s="75">
        <f t="shared" si="8"/>
        <v>0</v>
      </c>
    </row>
    <row r="63" spans="1:50" ht="120" customHeight="1" x14ac:dyDescent="0.3">
      <c r="A63" s="59"/>
      <c r="B63" s="59"/>
      <c r="C63" s="42"/>
      <c r="D63" s="60"/>
      <c r="E63" s="61"/>
      <c r="F63" s="62"/>
      <c r="G63" s="63"/>
      <c r="H63" s="63"/>
      <c r="I63" s="59"/>
      <c r="J63" s="59"/>
      <c r="K63" s="59"/>
      <c r="L63" s="59"/>
      <c r="M63" s="65" t="str">
        <f t="shared" si="0"/>
        <v>-</v>
      </c>
      <c r="N63" s="66"/>
      <c r="O63" s="67"/>
      <c r="P63" s="46"/>
      <c r="Q63" s="67"/>
      <c r="R63" s="68"/>
      <c r="S63" s="69"/>
      <c r="T63" s="49"/>
      <c r="U63" s="68"/>
      <c r="V63" s="70"/>
      <c r="W63" s="62"/>
      <c r="X63" s="63"/>
      <c r="Y63" s="64">
        <f t="shared" si="1"/>
        <v>0</v>
      </c>
      <c r="Z63" s="62"/>
      <c r="AA63" s="63"/>
      <c r="AB63" s="64">
        <f t="shared" si="2"/>
        <v>0</v>
      </c>
      <c r="AC63" s="71">
        <f t="shared" si="3"/>
        <v>0</v>
      </c>
      <c r="AD63" s="62"/>
      <c r="AE63" s="76"/>
      <c r="AF63" s="64">
        <f t="shared" si="4"/>
        <v>0</v>
      </c>
      <c r="AG63" s="49"/>
      <c r="AH63" s="49"/>
      <c r="AI63" s="54"/>
      <c r="AJ63" s="77"/>
      <c r="AK63" s="77"/>
      <c r="AL63" s="64">
        <f t="shared" si="5"/>
        <v>0</v>
      </c>
      <c r="AM63" s="71">
        <f t="shared" si="6"/>
        <v>0</v>
      </c>
      <c r="AN63" s="71">
        <f t="shared" si="7"/>
        <v>0</v>
      </c>
      <c r="AO63" s="72"/>
      <c r="AP63" s="72"/>
      <c r="AQ63" s="72"/>
      <c r="AR63" s="73"/>
      <c r="AS63" s="73"/>
      <c r="AT63" s="73"/>
      <c r="AU63" s="62"/>
      <c r="AV63" s="62"/>
      <c r="AW63" s="74">
        <v>0</v>
      </c>
      <c r="AX63" s="75">
        <f t="shared" si="8"/>
        <v>0</v>
      </c>
    </row>
    <row r="64" spans="1:50" ht="120" customHeight="1" x14ac:dyDescent="0.3">
      <c r="A64" s="59"/>
      <c r="B64" s="59"/>
      <c r="C64" s="42"/>
      <c r="D64" s="60"/>
      <c r="E64" s="61"/>
      <c r="F64" s="62"/>
      <c r="G64" s="63"/>
      <c r="H64" s="63"/>
      <c r="I64" s="59"/>
      <c r="J64" s="59"/>
      <c r="K64" s="59"/>
      <c r="L64" s="59"/>
      <c r="M64" s="65" t="str">
        <f t="shared" si="0"/>
        <v>-</v>
      </c>
      <c r="N64" s="66"/>
      <c r="O64" s="67"/>
      <c r="P64" s="46"/>
      <c r="Q64" s="67"/>
      <c r="R64" s="68"/>
      <c r="S64" s="69"/>
      <c r="T64" s="49"/>
      <c r="U64" s="68"/>
      <c r="V64" s="70"/>
      <c r="W64" s="62"/>
      <c r="X64" s="63"/>
      <c r="Y64" s="64">
        <f t="shared" si="1"/>
        <v>0</v>
      </c>
      <c r="Z64" s="62"/>
      <c r="AA64" s="63"/>
      <c r="AB64" s="64">
        <f t="shared" si="2"/>
        <v>0</v>
      </c>
      <c r="AC64" s="71">
        <f t="shared" si="3"/>
        <v>0</v>
      </c>
      <c r="AD64" s="62"/>
      <c r="AE64" s="76"/>
      <c r="AF64" s="64">
        <f t="shared" si="4"/>
        <v>0</v>
      </c>
      <c r="AG64" s="49"/>
      <c r="AH64" s="49"/>
      <c r="AI64" s="54"/>
      <c r="AJ64" s="77"/>
      <c r="AK64" s="77"/>
      <c r="AL64" s="64">
        <f t="shared" si="5"/>
        <v>0</v>
      </c>
      <c r="AM64" s="71">
        <f t="shared" si="6"/>
        <v>0</v>
      </c>
      <c r="AN64" s="71">
        <f t="shared" si="7"/>
        <v>0</v>
      </c>
      <c r="AO64" s="72"/>
      <c r="AP64" s="72"/>
      <c r="AQ64" s="72"/>
      <c r="AR64" s="73"/>
      <c r="AS64" s="73"/>
      <c r="AT64" s="73"/>
      <c r="AU64" s="62"/>
      <c r="AV64" s="62"/>
      <c r="AW64" s="74">
        <v>0</v>
      </c>
      <c r="AX64" s="75">
        <f t="shared" si="8"/>
        <v>0</v>
      </c>
    </row>
    <row r="65" spans="1:50" ht="120" customHeight="1" x14ac:dyDescent="0.3">
      <c r="A65" s="59"/>
      <c r="B65" s="59"/>
      <c r="C65" s="42"/>
      <c r="D65" s="60"/>
      <c r="E65" s="61"/>
      <c r="F65" s="62"/>
      <c r="G65" s="63"/>
      <c r="H65" s="63"/>
      <c r="I65" s="59"/>
      <c r="J65" s="59"/>
      <c r="K65" s="59"/>
      <c r="L65" s="59"/>
      <c r="M65" s="65" t="str">
        <f t="shared" si="0"/>
        <v>-</v>
      </c>
      <c r="N65" s="66"/>
      <c r="O65" s="67"/>
      <c r="P65" s="46"/>
      <c r="Q65" s="67"/>
      <c r="R65" s="68"/>
      <c r="S65" s="69"/>
      <c r="T65" s="49"/>
      <c r="U65" s="68"/>
      <c r="V65" s="70"/>
      <c r="W65" s="62"/>
      <c r="X65" s="63"/>
      <c r="Y65" s="64">
        <f t="shared" si="1"/>
        <v>0</v>
      </c>
      <c r="Z65" s="62"/>
      <c r="AA65" s="63"/>
      <c r="AB65" s="64">
        <f t="shared" si="2"/>
        <v>0</v>
      </c>
      <c r="AC65" s="71">
        <f t="shared" si="3"/>
        <v>0</v>
      </c>
      <c r="AD65" s="62"/>
      <c r="AE65" s="76"/>
      <c r="AF65" s="64">
        <f t="shared" si="4"/>
        <v>0</v>
      </c>
      <c r="AG65" s="49"/>
      <c r="AH65" s="49"/>
      <c r="AI65" s="54"/>
      <c r="AJ65" s="77"/>
      <c r="AK65" s="77"/>
      <c r="AL65" s="64">
        <f t="shared" si="5"/>
        <v>0</v>
      </c>
      <c r="AM65" s="71">
        <f t="shared" si="6"/>
        <v>0</v>
      </c>
      <c r="AN65" s="71">
        <f t="shared" si="7"/>
        <v>0</v>
      </c>
      <c r="AO65" s="72"/>
      <c r="AP65" s="72"/>
      <c r="AQ65" s="72"/>
      <c r="AR65" s="73"/>
      <c r="AS65" s="73"/>
      <c r="AT65" s="73"/>
      <c r="AU65" s="62"/>
      <c r="AV65" s="62"/>
      <c r="AW65" s="74">
        <v>0</v>
      </c>
      <c r="AX65" s="75">
        <f t="shared" si="8"/>
        <v>0</v>
      </c>
    </row>
    <row r="66" spans="1:50" ht="120" customHeight="1" x14ac:dyDescent="0.3">
      <c r="A66" s="59"/>
      <c r="B66" s="59"/>
      <c r="C66" s="42"/>
      <c r="D66" s="60"/>
      <c r="E66" s="61"/>
      <c r="F66" s="62"/>
      <c r="G66" s="63"/>
      <c r="H66" s="63"/>
      <c r="I66" s="59"/>
      <c r="J66" s="59"/>
      <c r="K66" s="59"/>
      <c r="L66" s="59"/>
      <c r="M66" s="65" t="str">
        <f t="shared" si="0"/>
        <v>-</v>
      </c>
      <c r="N66" s="66"/>
      <c r="O66" s="67"/>
      <c r="P66" s="46"/>
      <c r="Q66" s="67"/>
      <c r="R66" s="68"/>
      <c r="S66" s="69"/>
      <c r="T66" s="49"/>
      <c r="U66" s="68"/>
      <c r="V66" s="70"/>
      <c r="W66" s="62"/>
      <c r="X66" s="63"/>
      <c r="Y66" s="64">
        <f t="shared" si="1"/>
        <v>0</v>
      </c>
      <c r="Z66" s="62"/>
      <c r="AA66" s="63"/>
      <c r="AB66" s="64">
        <f t="shared" si="2"/>
        <v>0</v>
      </c>
      <c r="AC66" s="71">
        <f t="shared" si="3"/>
        <v>0</v>
      </c>
      <c r="AD66" s="62"/>
      <c r="AE66" s="76"/>
      <c r="AF66" s="64">
        <f t="shared" si="4"/>
        <v>0</v>
      </c>
      <c r="AG66" s="49"/>
      <c r="AH66" s="49"/>
      <c r="AI66" s="54"/>
      <c r="AJ66" s="77"/>
      <c r="AK66" s="77"/>
      <c r="AL66" s="64">
        <f t="shared" si="5"/>
        <v>0</v>
      </c>
      <c r="AM66" s="71">
        <f t="shared" si="6"/>
        <v>0</v>
      </c>
      <c r="AN66" s="71">
        <f t="shared" si="7"/>
        <v>0</v>
      </c>
      <c r="AO66" s="72"/>
      <c r="AP66" s="72"/>
      <c r="AQ66" s="72"/>
      <c r="AR66" s="73"/>
      <c r="AS66" s="73"/>
      <c r="AT66" s="73"/>
      <c r="AU66" s="62"/>
      <c r="AV66" s="62"/>
      <c r="AW66" s="74">
        <v>0</v>
      </c>
      <c r="AX66" s="75">
        <f t="shared" si="8"/>
        <v>0</v>
      </c>
    </row>
    <row r="67" spans="1:50" ht="120" customHeight="1" x14ac:dyDescent="0.3">
      <c r="A67" s="59"/>
      <c r="B67" s="59"/>
      <c r="C67" s="42"/>
      <c r="D67" s="60"/>
      <c r="E67" s="61"/>
      <c r="F67" s="62"/>
      <c r="G67" s="63"/>
      <c r="H67" s="63"/>
      <c r="I67" s="59"/>
      <c r="J67" s="59"/>
      <c r="K67" s="59"/>
      <c r="L67" s="59"/>
      <c r="M67" s="65" t="str">
        <f t="shared" si="0"/>
        <v>-</v>
      </c>
      <c r="N67" s="66"/>
      <c r="O67" s="67"/>
      <c r="P67" s="46"/>
      <c r="Q67" s="67"/>
      <c r="R67" s="68"/>
      <c r="S67" s="69"/>
      <c r="T67" s="49"/>
      <c r="U67" s="68"/>
      <c r="V67" s="70"/>
      <c r="W67" s="62"/>
      <c r="X67" s="63"/>
      <c r="Y67" s="64">
        <f t="shared" si="1"/>
        <v>0</v>
      </c>
      <c r="Z67" s="62"/>
      <c r="AA67" s="63"/>
      <c r="AB67" s="64">
        <f t="shared" si="2"/>
        <v>0</v>
      </c>
      <c r="AC67" s="71">
        <f t="shared" si="3"/>
        <v>0</v>
      </c>
      <c r="AD67" s="62"/>
      <c r="AE67" s="76"/>
      <c r="AF67" s="64">
        <f t="shared" si="4"/>
        <v>0</v>
      </c>
      <c r="AG67" s="49"/>
      <c r="AH67" s="49"/>
      <c r="AI67" s="54"/>
      <c r="AJ67" s="77"/>
      <c r="AK67" s="77"/>
      <c r="AL67" s="64">
        <f t="shared" si="5"/>
        <v>0</v>
      </c>
      <c r="AM67" s="71">
        <f t="shared" si="6"/>
        <v>0</v>
      </c>
      <c r="AN67" s="71">
        <f t="shared" si="7"/>
        <v>0</v>
      </c>
      <c r="AO67" s="72"/>
      <c r="AP67" s="72"/>
      <c r="AQ67" s="72"/>
      <c r="AR67" s="73"/>
      <c r="AS67" s="73"/>
      <c r="AT67" s="73"/>
      <c r="AU67" s="62"/>
      <c r="AV67" s="62"/>
      <c r="AW67" s="74">
        <v>0</v>
      </c>
      <c r="AX67" s="75">
        <f t="shared" si="8"/>
        <v>0</v>
      </c>
    </row>
    <row r="68" spans="1:50" ht="120" customHeight="1" x14ac:dyDescent="0.3">
      <c r="A68" s="59"/>
      <c r="B68" s="59"/>
      <c r="C68" s="42"/>
      <c r="D68" s="60"/>
      <c r="E68" s="61"/>
      <c r="F68" s="62"/>
      <c r="G68" s="63"/>
      <c r="H68" s="63"/>
      <c r="I68" s="59"/>
      <c r="J68" s="59"/>
      <c r="K68" s="59"/>
      <c r="L68" s="59"/>
      <c r="M68" s="65" t="str">
        <f t="shared" si="0"/>
        <v>-</v>
      </c>
      <c r="N68" s="66"/>
      <c r="O68" s="67"/>
      <c r="P68" s="46"/>
      <c r="Q68" s="67"/>
      <c r="R68" s="68"/>
      <c r="S68" s="69"/>
      <c r="T68" s="49"/>
      <c r="U68" s="68"/>
      <c r="V68" s="70"/>
      <c r="W68" s="62"/>
      <c r="X68" s="63"/>
      <c r="Y68" s="64">
        <f t="shared" si="1"/>
        <v>0</v>
      </c>
      <c r="Z68" s="62"/>
      <c r="AA68" s="63"/>
      <c r="AB68" s="64">
        <f t="shared" si="2"/>
        <v>0</v>
      </c>
      <c r="AC68" s="71">
        <f t="shared" si="3"/>
        <v>0</v>
      </c>
      <c r="AD68" s="62"/>
      <c r="AE68" s="76"/>
      <c r="AF68" s="64">
        <f t="shared" si="4"/>
        <v>0</v>
      </c>
      <c r="AG68" s="49"/>
      <c r="AH68" s="49"/>
      <c r="AI68" s="54"/>
      <c r="AJ68" s="77"/>
      <c r="AK68" s="77"/>
      <c r="AL68" s="64">
        <f t="shared" si="5"/>
        <v>0</v>
      </c>
      <c r="AM68" s="71">
        <f t="shared" si="6"/>
        <v>0</v>
      </c>
      <c r="AN68" s="71">
        <f t="shared" si="7"/>
        <v>0</v>
      </c>
      <c r="AO68" s="72"/>
      <c r="AP68" s="72"/>
      <c r="AQ68" s="72"/>
      <c r="AR68" s="73"/>
      <c r="AS68" s="73"/>
      <c r="AT68" s="73"/>
      <c r="AU68" s="62"/>
      <c r="AV68" s="62"/>
      <c r="AW68" s="74">
        <v>0</v>
      </c>
      <c r="AX68" s="75">
        <f t="shared" si="8"/>
        <v>0</v>
      </c>
    </row>
    <row r="69" spans="1:50" ht="120" customHeight="1" x14ac:dyDescent="0.3">
      <c r="A69" s="59"/>
      <c r="B69" s="59"/>
      <c r="C69" s="42"/>
      <c r="D69" s="60"/>
      <c r="E69" s="61"/>
      <c r="F69" s="62"/>
      <c r="G69" s="63"/>
      <c r="H69" s="63"/>
      <c r="I69" s="59"/>
      <c r="J69" s="59"/>
      <c r="K69" s="59"/>
      <c r="L69" s="59"/>
      <c r="M69" s="65" t="str">
        <f t="shared" si="0"/>
        <v>-</v>
      </c>
      <c r="N69" s="66"/>
      <c r="O69" s="67"/>
      <c r="P69" s="46"/>
      <c r="Q69" s="67"/>
      <c r="R69" s="68"/>
      <c r="S69" s="69"/>
      <c r="T69" s="49"/>
      <c r="U69" s="68"/>
      <c r="V69" s="70"/>
      <c r="W69" s="62"/>
      <c r="X69" s="63"/>
      <c r="Y69" s="64">
        <f t="shared" si="1"/>
        <v>0</v>
      </c>
      <c r="Z69" s="62"/>
      <c r="AA69" s="63"/>
      <c r="AB69" s="64">
        <f t="shared" si="2"/>
        <v>0</v>
      </c>
      <c r="AC69" s="71">
        <f t="shared" si="3"/>
        <v>0</v>
      </c>
      <c r="AD69" s="62"/>
      <c r="AE69" s="76"/>
      <c r="AF69" s="64">
        <f t="shared" si="4"/>
        <v>0</v>
      </c>
      <c r="AG69" s="49"/>
      <c r="AH69" s="49"/>
      <c r="AI69" s="54"/>
      <c r="AJ69" s="77"/>
      <c r="AK69" s="77"/>
      <c r="AL69" s="64">
        <f t="shared" si="5"/>
        <v>0</v>
      </c>
      <c r="AM69" s="71">
        <f t="shared" si="6"/>
        <v>0</v>
      </c>
      <c r="AN69" s="71">
        <f t="shared" si="7"/>
        <v>0</v>
      </c>
      <c r="AO69" s="72"/>
      <c r="AP69" s="72"/>
      <c r="AQ69" s="72"/>
      <c r="AR69" s="73"/>
      <c r="AS69" s="73"/>
      <c r="AT69" s="73"/>
      <c r="AU69" s="62"/>
      <c r="AV69" s="62"/>
      <c r="AW69" s="74">
        <v>0</v>
      </c>
      <c r="AX69" s="75">
        <f t="shared" ref="AX69:AX132" si="9">V69*AC69*BC$1</f>
        <v>0</v>
      </c>
    </row>
    <row r="70" spans="1:50" ht="120" customHeight="1" x14ac:dyDescent="0.3">
      <c r="A70" s="59"/>
      <c r="B70" s="59"/>
      <c r="C70" s="42"/>
      <c r="D70" s="60"/>
      <c r="E70" s="61"/>
      <c r="F70" s="62"/>
      <c r="G70" s="63"/>
      <c r="H70" s="63"/>
      <c r="I70" s="59"/>
      <c r="J70" s="59"/>
      <c r="K70" s="59"/>
      <c r="L70" s="59"/>
      <c r="M70" s="65" t="str">
        <f t="shared" ref="M70:M133" si="10">A70&amp;"-"&amp;E70</f>
        <v>-</v>
      </c>
      <c r="N70" s="66"/>
      <c r="O70" s="67"/>
      <c r="P70" s="46"/>
      <c r="Q70" s="67"/>
      <c r="R70" s="68"/>
      <c r="S70" s="69"/>
      <c r="T70" s="49"/>
      <c r="U70" s="68"/>
      <c r="V70" s="70"/>
      <c r="W70" s="62"/>
      <c r="X70" s="63"/>
      <c r="Y70" s="64">
        <f t="shared" ref="Y70:Y133" si="11">W70+X70</f>
        <v>0</v>
      </c>
      <c r="Z70" s="62"/>
      <c r="AA70" s="63"/>
      <c r="AB70" s="64">
        <f t="shared" ref="AB70:AB133" si="12">Z70+AA70</f>
        <v>0</v>
      </c>
      <c r="AC70" s="71">
        <f t="shared" ref="AC70:AC133" si="13">(AB70-Y70)*24*60</f>
        <v>0</v>
      </c>
      <c r="AD70" s="62"/>
      <c r="AE70" s="76"/>
      <c r="AF70" s="64">
        <f t="shared" ref="AF70:AF133" si="14">AD70+AE70</f>
        <v>0</v>
      </c>
      <c r="AG70" s="49"/>
      <c r="AH70" s="49"/>
      <c r="AI70" s="54"/>
      <c r="AJ70" s="77"/>
      <c r="AK70" s="77"/>
      <c r="AL70" s="64">
        <f t="shared" ref="AL70:AL133" si="15">AJ70+AK70</f>
        <v>0</v>
      </c>
      <c r="AM70" s="71">
        <f t="shared" ref="AM70:AM133" si="16">IF(AND(P70&lt;&gt;"D:Arıza Değil",AH70="Bu Arıza Aracın Servise Verilmesine Engel Değil"),IF(Z70-F70&gt;0,(AB70-Y70)*24,IF(OR(AND(G70&gt;AS$1,G70&lt;AT$1),AND(G70&gt;AU$1,G70&lt;AV$1)),(AL70-Y70)*24,0)),AN70)</f>
        <v>0</v>
      </c>
      <c r="AN70" s="71">
        <f t="shared" ref="AN70:AN133" si="17">IF(P70&lt;&gt;"D:Arıza Değil",AC70,0)</f>
        <v>0</v>
      </c>
      <c r="AO70" s="72"/>
      <c r="AP70" s="72"/>
      <c r="AQ70" s="72"/>
      <c r="AR70" s="73"/>
      <c r="AS70" s="73"/>
      <c r="AT70" s="73"/>
      <c r="AU70" s="62"/>
      <c r="AV70" s="62"/>
      <c r="AW70" s="74">
        <v>0</v>
      </c>
      <c r="AX70" s="75">
        <f t="shared" si="9"/>
        <v>0</v>
      </c>
    </row>
    <row r="71" spans="1:50" ht="120" customHeight="1" x14ac:dyDescent="0.3">
      <c r="A71" s="59"/>
      <c r="B71" s="59"/>
      <c r="C71" s="42"/>
      <c r="D71" s="60"/>
      <c r="E71" s="61"/>
      <c r="F71" s="62"/>
      <c r="G71" s="63"/>
      <c r="H71" s="63"/>
      <c r="I71" s="59"/>
      <c r="J71" s="59"/>
      <c r="K71" s="59"/>
      <c r="L71" s="59"/>
      <c r="M71" s="65" t="str">
        <f t="shared" si="10"/>
        <v>-</v>
      </c>
      <c r="N71" s="66"/>
      <c r="O71" s="67"/>
      <c r="P71" s="46"/>
      <c r="Q71" s="67"/>
      <c r="R71" s="68"/>
      <c r="S71" s="69"/>
      <c r="T71" s="49"/>
      <c r="U71" s="68"/>
      <c r="V71" s="70"/>
      <c r="W71" s="62"/>
      <c r="X71" s="63"/>
      <c r="Y71" s="64">
        <f t="shared" si="11"/>
        <v>0</v>
      </c>
      <c r="Z71" s="62"/>
      <c r="AA71" s="63"/>
      <c r="AB71" s="64">
        <f t="shared" si="12"/>
        <v>0</v>
      </c>
      <c r="AC71" s="71">
        <f t="shared" si="13"/>
        <v>0</v>
      </c>
      <c r="AD71" s="62"/>
      <c r="AE71" s="76"/>
      <c r="AF71" s="64">
        <f t="shared" si="14"/>
        <v>0</v>
      </c>
      <c r="AG71" s="49"/>
      <c r="AH71" s="49"/>
      <c r="AI71" s="54"/>
      <c r="AJ71" s="77"/>
      <c r="AK71" s="77"/>
      <c r="AL71" s="64">
        <f t="shared" si="15"/>
        <v>0</v>
      </c>
      <c r="AM71" s="71">
        <f t="shared" si="16"/>
        <v>0</v>
      </c>
      <c r="AN71" s="71">
        <f t="shared" si="17"/>
        <v>0</v>
      </c>
      <c r="AO71" s="72"/>
      <c r="AP71" s="72"/>
      <c r="AQ71" s="72"/>
      <c r="AR71" s="73"/>
      <c r="AS71" s="73"/>
      <c r="AT71" s="73"/>
      <c r="AU71" s="62"/>
      <c r="AV71" s="62"/>
      <c r="AW71" s="74">
        <v>0</v>
      </c>
      <c r="AX71" s="75">
        <f t="shared" si="9"/>
        <v>0</v>
      </c>
    </row>
    <row r="72" spans="1:50" ht="120" customHeight="1" x14ac:dyDescent="0.3">
      <c r="A72" s="59"/>
      <c r="B72" s="59"/>
      <c r="C72" s="42"/>
      <c r="D72" s="60"/>
      <c r="E72" s="61"/>
      <c r="F72" s="62"/>
      <c r="G72" s="63"/>
      <c r="H72" s="63"/>
      <c r="I72" s="59"/>
      <c r="J72" s="59"/>
      <c r="K72" s="59"/>
      <c r="L72" s="59"/>
      <c r="M72" s="65" t="str">
        <f t="shared" si="10"/>
        <v>-</v>
      </c>
      <c r="N72" s="66"/>
      <c r="O72" s="67"/>
      <c r="P72" s="46"/>
      <c r="Q72" s="67"/>
      <c r="R72" s="68"/>
      <c r="S72" s="69"/>
      <c r="T72" s="49"/>
      <c r="U72" s="68"/>
      <c r="V72" s="70"/>
      <c r="W72" s="62"/>
      <c r="X72" s="63"/>
      <c r="Y72" s="64">
        <f t="shared" si="11"/>
        <v>0</v>
      </c>
      <c r="Z72" s="62"/>
      <c r="AA72" s="63"/>
      <c r="AB72" s="64">
        <f t="shared" si="12"/>
        <v>0</v>
      </c>
      <c r="AC72" s="71">
        <f t="shared" si="13"/>
        <v>0</v>
      </c>
      <c r="AD72" s="62"/>
      <c r="AE72" s="76"/>
      <c r="AF72" s="64">
        <f t="shared" si="14"/>
        <v>0</v>
      </c>
      <c r="AG72" s="49"/>
      <c r="AH72" s="49"/>
      <c r="AI72" s="54"/>
      <c r="AJ72" s="77"/>
      <c r="AK72" s="77"/>
      <c r="AL72" s="64">
        <f t="shared" si="15"/>
        <v>0</v>
      </c>
      <c r="AM72" s="71">
        <f t="shared" si="16"/>
        <v>0</v>
      </c>
      <c r="AN72" s="71">
        <f t="shared" si="17"/>
        <v>0</v>
      </c>
      <c r="AO72" s="72"/>
      <c r="AP72" s="72"/>
      <c r="AQ72" s="72"/>
      <c r="AR72" s="73"/>
      <c r="AS72" s="73"/>
      <c r="AT72" s="73"/>
      <c r="AU72" s="62"/>
      <c r="AV72" s="62"/>
      <c r="AW72" s="74">
        <v>0</v>
      </c>
      <c r="AX72" s="75">
        <f t="shared" si="9"/>
        <v>0</v>
      </c>
    </row>
    <row r="73" spans="1:50" ht="120" customHeight="1" x14ac:dyDescent="0.3">
      <c r="A73" s="59"/>
      <c r="B73" s="59"/>
      <c r="C73" s="42"/>
      <c r="D73" s="60"/>
      <c r="E73" s="61"/>
      <c r="F73" s="62"/>
      <c r="G73" s="63"/>
      <c r="H73" s="63"/>
      <c r="I73" s="59"/>
      <c r="J73" s="59"/>
      <c r="K73" s="59"/>
      <c r="L73" s="59"/>
      <c r="M73" s="65" t="str">
        <f t="shared" si="10"/>
        <v>-</v>
      </c>
      <c r="N73" s="66"/>
      <c r="O73" s="67"/>
      <c r="P73" s="46"/>
      <c r="Q73" s="67"/>
      <c r="R73" s="68"/>
      <c r="S73" s="69"/>
      <c r="T73" s="49"/>
      <c r="U73" s="68"/>
      <c r="V73" s="70"/>
      <c r="W73" s="62"/>
      <c r="X73" s="63"/>
      <c r="Y73" s="64">
        <f t="shared" si="11"/>
        <v>0</v>
      </c>
      <c r="Z73" s="62"/>
      <c r="AA73" s="63"/>
      <c r="AB73" s="64">
        <f t="shared" si="12"/>
        <v>0</v>
      </c>
      <c r="AC73" s="71">
        <f t="shared" si="13"/>
        <v>0</v>
      </c>
      <c r="AD73" s="62"/>
      <c r="AE73" s="76"/>
      <c r="AF73" s="64">
        <f t="shared" si="14"/>
        <v>0</v>
      </c>
      <c r="AG73" s="49"/>
      <c r="AH73" s="49"/>
      <c r="AI73" s="54"/>
      <c r="AJ73" s="77"/>
      <c r="AK73" s="77"/>
      <c r="AL73" s="64">
        <f t="shared" si="15"/>
        <v>0</v>
      </c>
      <c r="AM73" s="71">
        <f t="shared" si="16"/>
        <v>0</v>
      </c>
      <c r="AN73" s="71">
        <f t="shared" si="17"/>
        <v>0</v>
      </c>
      <c r="AO73" s="72"/>
      <c r="AP73" s="72"/>
      <c r="AQ73" s="72"/>
      <c r="AR73" s="73"/>
      <c r="AS73" s="73"/>
      <c r="AT73" s="73"/>
      <c r="AU73" s="62"/>
      <c r="AV73" s="62"/>
      <c r="AW73" s="74">
        <v>0</v>
      </c>
      <c r="AX73" s="75">
        <f t="shared" si="9"/>
        <v>0</v>
      </c>
    </row>
    <row r="74" spans="1:50" ht="120" customHeight="1" x14ac:dyDescent="0.3">
      <c r="A74" s="59"/>
      <c r="B74" s="59"/>
      <c r="C74" s="42"/>
      <c r="D74" s="60"/>
      <c r="E74" s="61"/>
      <c r="F74" s="62"/>
      <c r="G74" s="63"/>
      <c r="H74" s="63"/>
      <c r="I74" s="59"/>
      <c r="J74" s="59"/>
      <c r="K74" s="59"/>
      <c r="L74" s="59"/>
      <c r="M74" s="65" t="str">
        <f t="shared" si="10"/>
        <v>-</v>
      </c>
      <c r="N74" s="66"/>
      <c r="O74" s="67"/>
      <c r="P74" s="46"/>
      <c r="Q74" s="67"/>
      <c r="R74" s="68"/>
      <c r="S74" s="69"/>
      <c r="T74" s="49"/>
      <c r="U74" s="68"/>
      <c r="V74" s="70"/>
      <c r="W74" s="62"/>
      <c r="X74" s="63"/>
      <c r="Y74" s="64">
        <f t="shared" si="11"/>
        <v>0</v>
      </c>
      <c r="Z74" s="62"/>
      <c r="AA74" s="63"/>
      <c r="AB74" s="64">
        <f t="shared" si="12"/>
        <v>0</v>
      </c>
      <c r="AC74" s="71">
        <f t="shared" si="13"/>
        <v>0</v>
      </c>
      <c r="AD74" s="62"/>
      <c r="AE74" s="76"/>
      <c r="AF74" s="64">
        <f t="shared" si="14"/>
        <v>0</v>
      </c>
      <c r="AG74" s="49"/>
      <c r="AH74" s="49"/>
      <c r="AI74" s="54"/>
      <c r="AJ74" s="77"/>
      <c r="AK74" s="77"/>
      <c r="AL74" s="64">
        <f t="shared" si="15"/>
        <v>0</v>
      </c>
      <c r="AM74" s="71">
        <f t="shared" si="16"/>
        <v>0</v>
      </c>
      <c r="AN74" s="71">
        <f t="shared" si="17"/>
        <v>0</v>
      </c>
      <c r="AO74" s="72"/>
      <c r="AP74" s="72"/>
      <c r="AQ74" s="72"/>
      <c r="AR74" s="73"/>
      <c r="AS74" s="73"/>
      <c r="AT74" s="73"/>
      <c r="AU74" s="62"/>
      <c r="AV74" s="62"/>
      <c r="AW74" s="74">
        <v>0</v>
      </c>
      <c r="AX74" s="75">
        <f t="shared" si="9"/>
        <v>0</v>
      </c>
    </row>
    <row r="75" spans="1:50" ht="120" customHeight="1" x14ac:dyDescent="0.3">
      <c r="A75" s="59"/>
      <c r="B75" s="59"/>
      <c r="C75" s="42"/>
      <c r="D75" s="60"/>
      <c r="E75" s="61"/>
      <c r="F75" s="62"/>
      <c r="G75" s="63"/>
      <c r="H75" s="63"/>
      <c r="I75" s="59"/>
      <c r="J75" s="59"/>
      <c r="K75" s="59"/>
      <c r="L75" s="59"/>
      <c r="M75" s="65" t="str">
        <f t="shared" si="10"/>
        <v>-</v>
      </c>
      <c r="N75" s="66"/>
      <c r="O75" s="67"/>
      <c r="P75" s="46"/>
      <c r="Q75" s="67"/>
      <c r="R75" s="68"/>
      <c r="S75" s="69"/>
      <c r="T75" s="49"/>
      <c r="U75" s="68"/>
      <c r="V75" s="70"/>
      <c r="W75" s="62"/>
      <c r="X75" s="63"/>
      <c r="Y75" s="64">
        <f t="shared" si="11"/>
        <v>0</v>
      </c>
      <c r="Z75" s="62"/>
      <c r="AA75" s="63"/>
      <c r="AB75" s="64">
        <f t="shared" si="12"/>
        <v>0</v>
      </c>
      <c r="AC75" s="71">
        <f t="shared" si="13"/>
        <v>0</v>
      </c>
      <c r="AD75" s="62"/>
      <c r="AE75" s="76"/>
      <c r="AF75" s="64">
        <f t="shared" si="14"/>
        <v>0</v>
      </c>
      <c r="AG75" s="49"/>
      <c r="AH75" s="49"/>
      <c r="AI75" s="54"/>
      <c r="AJ75" s="77"/>
      <c r="AK75" s="77"/>
      <c r="AL75" s="64">
        <f t="shared" si="15"/>
        <v>0</v>
      </c>
      <c r="AM75" s="71">
        <f t="shared" si="16"/>
        <v>0</v>
      </c>
      <c r="AN75" s="71">
        <f t="shared" si="17"/>
        <v>0</v>
      </c>
      <c r="AO75" s="72"/>
      <c r="AP75" s="72"/>
      <c r="AQ75" s="72"/>
      <c r="AR75" s="73"/>
      <c r="AS75" s="73"/>
      <c r="AT75" s="73"/>
      <c r="AU75" s="62"/>
      <c r="AV75" s="62"/>
      <c r="AW75" s="74">
        <v>0</v>
      </c>
      <c r="AX75" s="75">
        <f t="shared" si="9"/>
        <v>0</v>
      </c>
    </row>
    <row r="76" spans="1:50" ht="120" customHeight="1" x14ac:dyDescent="0.3">
      <c r="A76" s="59"/>
      <c r="B76" s="59"/>
      <c r="C76" s="42"/>
      <c r="D76" s="60"/>
      <c r="E76" s="61"/>
      <c r="F76" s="62"/>
      <c r="G76" s="63"/>
      <c r="H76" s="63"/>
      <c r="I76" s="59"/>
      <c r="J76" s="59"/>
      <c r="K76" s="59"/>
      <c r="L76" s="59"/>
      <c r="M76" s="65" t="str">
        <f t="shared" si="10"/>
        <v>-</v>
      </c>
      <c r="N76" s="66"/>
      <c r="O76" s="67"/>
      <c r="P76" s="46"/>
      <c r="Q76" s="67"/>
      <c r="R76" s="68"/>
      <c r="S76" s="69"/>
      <c r="T76" s="49"/>
      <c r="U76" s="68"/>
      <c r="V76" s="70"/>
      <c r="W76" s="62"/>
      <c r="X76" s="63"/>
      <c r="Y76" s="64">
        <f t="shared" si="11"/>
        <v>0</v>
      </c>
      <c r="Z76" s="62"/>
      <c r="AA76" s="63"/>
      <c r="AB76" s="64">
        <f t="shared" si="12"/>
        <v>0</v>
      </c>
      <c r="AC76" s="71">
        <f t="shared" si="13"/>
        <v>0</v>
      </c>
      <c r="AD76" s="62"/>
      <c r="AE76" s="76"/>
      <c r="AF76" s="64">
        <f t="shared" si="14"/>
        <v>0</v>
      </c>
      <c r="AG76" s="49"/>
      <c r="AH76" s="49"/>
      <c r="AI76" s="54"/>
      <c r="AJ76" s="77"/>
      <c r="AK76" s="77"/>
      <c r="AL76" s="64">
        <f t="shared" si="15"/>
        <v>0</v>
      </c>
      <c r="AM76" s="71">
        <f t="shared" si="16"/>
        <v>0</v>
      </c>
      <c r="AN76" s="71">
        <f t="shared" si="17"/>
        <v>0</v>
      </c>
      <c r="AO76" s="72"/>
      <c r="AP76" s="72"/>
      <c r="AQ76" s="72"/>
      <c r="AR76" s="73"/>
      <c r="AS76" s="73"/>
      <c r="AT76" s="73"/>
      <c r="AU76" s="62"/>
      <c r="AV76" s="62"/>
      <c r="AW76" s="74">
        <v>0</v>
      </c>
      <c r="AX76" s="75">
        <f t="shared" si="9"/>
        <v>0</v>
      </c>
    </row>
    <row r="77" spans="1:50" ht="120" customHeight="1" x14ac:dyDescent="0.3">
      <c r="A77" s="59"/>
      <c r="B77" s="59"/>
      <c r="C77" s="42"/>
      <c r="D77" s="60"/>
      <c r="E77" s="61"/>
      <c r="F77" s="62"/>
      <c r="G77" s="63"/>
      <c r="H77" s="63"/>
      <c r="I77" s="59"/>
      <c r="J77" s="59"/>
      <c r="K77" s="59"/>
      <c r="L77" s="59"/>
      <c r="M77" s="65" t="str">
        <f t="shared" si="10"/>
        <v>-</v>
      </c>
      <c r="N77" s="66"/>
      <c r="O77" s="67"/>
      <c r="P77" s="46"/>
      <c r="Q77" s="67"/>
      <c r="R77" s="68"/>
      <c r="S77" s="69"/>
      <c r="T77" s="49"/>
      <c r="U77" s="68"/>
      <c r="V77" s="70"/>
      <c r="W77" s="62"/>
      <c r="X77" s="63"/>
      <c r="Y77" s="64">
        <f t="shared" si="11"/>
        <v>0</v>
      </c>
      <c r="Z77" s="62"/>
      <c r="AA77" s="63"/>
      <c r="AB77" s="64">
        <f t="shared" si="12"/>
        <v>0</v>
      </c>
      <c r="AC77" s="71">
        <f t="shared" si="13"/>
        <v>0</v>
      </c>
      <c r="AD77" s="62"/>
      <c r="AE77" s="76"/>
      <c r="AF77" s="64">
        <f t="shared" si="14"/>
        <v>0</v>
      </c>
      <c r="AG77" s="49"/>
      <c r="AH77" s="49"/>
      <c r="AI77" s="54"/>
      <c r="AJ77" s="77"/>
      <c r="AK77" s="77"/>
      <c r="AL77" s="64">
        <f t="shared" si="15"/>
        <v>0</v>
      </c>
      <c r="AM77" s="71">
        <f t="shared" si="16"/>
        <v>0</v>
      </c>
      <c r="AN77" s="71">
        <f t="shared" si="17"/>
        <v>0</v>
      </c>
      <c r="AO77" s="72"/>
      <c r="AP77" s="72"/>
      <c r="AQ77" s="72"/>
      <c r="AR77" s="73"/>
      <c r="AS77" s="73"/>
      <c r="AT77" s="73"/>
      <c r="AU77" s="62"/>
      <c r="AV77" s="62"/>
      <c r="AW77" s="74">
        <v>0</v>
      </c>
      <c r="AX77" s="75">
        <f t="shared" si="9"/>
        <v>0</v>
      </c>
    </row>
    <row r="78" spans="1:50" ht="120" customHeight="1" x14ac:dyDescent="0.3">
      <c r="A78" s="59"/>
      <c r="B78" s="59"/>
      <c r="C78" s="42"/>
      <c r="D78" s="60"/>
      <c r="E78" s="61"/>
      <c r="F78" s="62"/>
      <c r="G78" s="63"/>
      <c r="H78" s="63"/>
      <c r="I78" s="59"/>
      <c r="J78" s="59"/>
      <c r="K78" s="59"/>
      <c r="L78" s="59"/>
      <c r="M78" s="65" t="str">
        <f t="shared" si="10"/>
        <v>-</v>
      </c>
      <c r="N78" s="66"/>
      <c r="O78" s="67"/>
      <c r="P78" s="46"/>
      <c r="Q78" s="67"/>
      <c r="R78" s="68"/>
      <c r="S78" s="69"/>
      <c r="T78" s="49"/>
      <c r="U78" s="68"/>
      <c r="V78" s="70"/>
      <c r="W78" s="62"/>
      <c r="X78" s="63"/>
      <c r="Y78" s="64">
        <f t="shared" si="11"/>
        <v>0</v>
      </c>
      <c r="Z78" s="62"/>
      <c r="AA78" s="63"/>
      <c r="AB78" s="64">
        <f t="shared" si="12"/>
        <v>0</v>
      </c>
      <c r="AC78" s="71">
        <f t="shared" si="13"/>
        <v>0</v>
      </c>
      <c r="AD78" s="62"/>
      <c r="AE78" s="76"/>
      <c r="AF78" s="64">
        <f t="shared" si="14"/>
        <v>0</v>
      </c>
      <c r="AG78" s="49"/>
      <c r="AH78" s="49"/>
      <c r="AI78" s="54"/>
      <c r="AJ78" s="77"/>
      <c r="AK78" s="77"/>
      <c r="AL78" s="64">
        <f t="shared" si="15"/>
        <v>0</v>
      </c>
      <c r="AM78" s="71">
        <f t="shared" si="16"/>
        <v>0</v>
      </c>
      <c r="AN78" s="71">
        <f t="shared" si="17"/>
        <v>0</v>
      </c>
      <c r="AO78" s="72"/>
      <c r="AP78" s="72"/>
      <c r="AQ78" s="72"/>
      <c r="AR78" s="73"/>
      <c r="AS78" s="73"/>
      <c r="AT78" s="73"/>
      <c r="AU78" s="62"/>
      <c r="AV78" s="62"/>
      <c r="AW78" s="74">
        <v>0</v>
      </c>
      <c r="AX78" s="75">
        <f t="shared" si="9"/>
        <v>0</v>
      </c>
    </row>
    <row r="79" spans="1:50" ht="120" customHeight="1" x14ac:dyDescent="0.3">
      <c r="A79" s="59"/>
      <c r="B79" s="59"/>
      <c r="C79" s="42"/>
      <c r="D79" s="60"/>
      <c r="E79" s="61"/>
      <c r="F79" s="62"/>
      <c r="G79" s="63"/>
      <c r="H79" s="63"/>
      <c r="I79" s="59"/>
      <c r="J79" s="59"/>
      <c r="K79" s="59"/>
      <c r="L79" s="59"/>
      <c r="M79" s="65" t="str">
        <f t="shared" si="10"/>
        <v>-</v>
      </c>
      <c r="N79" s="66"/>
      <c r="O79" s="67"/>
      <c r="P79" s="46"/>
      <c r="Q79" s="67"/>
      <c r="R79" s="68"/>
      <c r="S79" s="69"/>
      <c r="T79" s="49"/>
      <c r="U79" s="68"/>
      <c r="V79" s="70"/>
      <c r="W79" s="62"/>
      <c r="X79" s="63"/>
      <c r="Y79" s="64">
        <f t="shared" si="11"/>
        <v>0</v>
      </c>
      <c r="Z79" s="62"/>
      <c r="AA79" s="63"/>
      <c r="AB79" s="64">
        <f t="shared" si="12"/>
        <v>0</v>
      </c>
      <c r="AC79" s="71">
        <f t="shared" si="13"/>
        <v>0</v>
      </c>
      <c r="AD79" s="62"/>
      <c r="AE79" s="76"/>
      <c r="AF79" s="64">
        <f t="shared" si="14"/>
        <v>0</v>
      </c>
      <c r="AG79" s="49"/>
      <c r="AH79" s="49"/>
      <c r="AI79" s="54"/>
      <c r="AJ79" s="77"/>
      <c r="AK79" s="77"/>
      <c r="AL79" s="64">
        <f t="shared" si="15"/>
        <v>0</v>
      </c>
      <c r="AM79" s="71">
        <f t="shared" si="16"/>
        <v>0</v>
      </c>
      <c r="AN79" s="71">
        <f t="shared" si="17"/>
        <v>0</v>
      </c>
      <c r="AO79" s="72"/>
      <c r="AP79" s="72"/>
      <c r="AQ79" s="72"/>
      <c r="AR79" s="73"/>
      <c r="AS79" s="73"/>
      <c r="AT79" s="73"/>
      <c r="AU79" s="62"/>
      <c r="AV79" s="62"/>
      <c r="AW79" s="74">
        <v>0</v>
      </c>
      <c r="AX79" s="75">
        <f t="shared" si="9"/>
        <v>0</v>
      </c>
    </row>
    <row r="80" spans="1:50" ht="120" customHeight="1" x14ac:dyDescent="0.3">
      <c r="A80" s="59"/>
      <c r="B80" s="59"/>
      <c r="C80" s="42"/>
      <c r="D80" s="60"/>
      <c r="E80" s="61"/>
      <c r="F80" s="62"/>
      <c r="G80" s="63"/>
      <c r="H80" s="63"/>
      <c r="I80" s="59"/>
      <c r="J80" s="59"/>
      <c r="K80" s="59"/>
      <c r="L80" s="59"/>
      <c r="M80" s="65" t="str">
        <f t="shared" si="10"/>
        <v>-</v>
      </c>
      <c r="N80" s="66"/>
      <c r="O80" s="67"/>
      <c r="P80" s="46"/>
      <c r="Q80" s="67"/>
      <c r="R80" s="68"/>
      <c r="S80" s="69"/>
      <c r="T80" s="49"/>
      <c r="U80" s="68"/>
      <c r="V80" s="70"/>
      <c r="W80" s="62"/>
      <c r="X80" s="63"/>
      <c r="Y80" s="64">
        <f t="shared" si="11"/>
        <v>0</v>
      </c>
      <c r="Z80" s="62"/>
      <c r="AA80" s="63"/>
      <c r="AB80" s="64">
        <f t="shared" si="12"/>
        <v>0</v>
      </c>
      <c r="AC80" s="71">
        <f t="shared" si="13"/>
        <v>0</v>
      </c>
      <c r="AD80" s="62"/>
      <c r="AE80" s="76"/>
      <c r="AF80" s="64">
        <f t="shared" si="14"/>
        <v>0</v>
      </c>
      <c r="AG80" s="49"/>
      <c r="AH80" s="49"/>
      <c r="AI80" s="54"/>
      <c r="AJ80" s="77"/>
      <c r="AK80" s="77"/>
      <c r="AL80" s="64">
        <f t="shared" si="15"/>
        <v>0</v>
      </c>
      <c r="AM80" s="71">
        <f t="shared" si="16"/>
        <v>0</v>
      </c>
      <c r="AN80" s="71">
        <f t="shared" si="17"/>
        <v>0</v>
      </c>
      <c r="AO80" s="72"/>
      <c r="AP80" s="72"/>
      <c r="AQ80" s="72"/>
      <c r="AR80" s="73"/>
      <c r="AS80" s="73"/>
      <c r="AT80" s="73"/>
      <c r="AU80" s="62"/>
      <c r="AV80" s="62"/>
      <c r="AW80" s="74">
        <v>0</v>
      </c>
      <c r="AX80" s="75">
        <f t="shared" si="9"/>
        <v>0</v>
      </c>
    </row>
    <row r="81" spans="1:50" ht="120" customHeight="1" x14ac:dyDescent="0.3">
      <c r="A81" s="59"/>
      <c r="B81" s="59"/>
      <c r="C81" s="42"/>
      <c r="D81" s="60"/>
      <c r="E81" s="61"/>
      <c r="F81" s="62"/>
      <c r="G81" s="63"/>
      <c r="H81" s="63"/>
      <c r="I81" s="59"/>
      <c r="J81" s="59"/>
      <c r="K81" s="59"/>
      <c r="L81" s="59"/>
      <c r="M81" s="65" t="str">
        <f t="shared" si="10"/>
        <v>-</v>
      </c>
      <c r="N81" s="66"/>
      <c r="O81" s="67"/>
      <c r="P81" s="46"/>
      <c r="Q81" s="67"/>
      <c r="R81" s="68"/>
      <c r="S81" s="69"/>
      <c r="T81" s="49"/>
      <c r="U81" s="68"/>
      <c r="V81" s="70"/>
      <c r="W81" s="62"/>
      <c r="X81" s="63"/>
      <c r="Y81" s="64">
        <f t="shared" si="11"/>
        <v>0</v>
      </c>
      <c r="Z81" s="62"/>
      <c r="AA81" s="63"/>
      <c r="AB81" s="64">
        <f t="shared" si="12"/>
        <v>0</v>
      </c>
      <c r="AC81" s="71">
        <f t="shared" si="13"/>
        <v>0</v>
      </c>
      <c r="AD81" s="62"/>
      <c r="AE81" s="76"/>
      <c r="AF81" s="64">
        <f t="shared" si="14"/>
        <v>0</v>
      </c>
      <c r="AG81" s="49"/>
      <c r="AH81" s="49"/>
      <c r="AI81" s="54"/>
      <c r="AJ81" s="77"/>
      <c r="AK81" s="77"/>
      <c r="AL81" s="64">
        <f t="shared" si="15"/>
        <v>0</v>
      </c>
      <c r="AM81" s="71">
        <f t="shared" si="16"/>
        <v>0</v>
      </c>
      <c r="AN81" s="71">
        <f t="shared" si="17"/>
        <v>0</v>
      </c>
      <c r="AO81" s="72"/>
      <c r="AP81" s="72"/>
      <c r="AQ81" s="72"/>
      <c r="AR81" s="73"/>
      <c r="AS81" s="73"/>
      <c r="AT81" s="73"/>
      <c r="AU81" s="62"/>
      <c r="AV81" s="62"/>
      <c r="AW81" s="74">
        <v>0</v>
      </c>
      <c r="AX81" s="75">
        <f t="shared" si="9"/>
        <v>0</v>
      </c>
    </row>
    <row r="82" spans="1:50" ht="120" customHeight="1" x14ac:dyDescent="0.3">
      <c r="A82" s="59"/>
      <c r="B82" s="59"/>
      <c r="C82" s="42"/>
      <c r="D82" s="60"/>
      <c r="E82" s="61"/>
      <c r="F82" s="62"/>
      <c r="G82" s="63"/>
      <c r="H82" s="63"/>
      <c r="I82" s="59"/>
      <c r="J82" s="59"/>
      <c r="K82" s="59"/>
      <c r="L82" s="59"/>
      <c r="M82" s="65" t="str">
        <f t="shared" si="10"/>
        <v>-</v>
      </c>
      <c r="N82" s="66"/>
      <c r="O82" s="67"/>
      <c r="P82" s="46"/>
      <c r="Q82" s="67"/>
      <c r="R82" s="68"/>
      <c r="S82" s="69"/>
      <c r="T82" s="49"/>
      <c r="U82" s="68"/>
      <c r="V82" s="70"/>
      <c r="W82" s="62"/>
      <c r="X82" s="63"/>
      <c r="Y82" s="64">
        <f t="shared" si="11"/>
        <v>0</v>
      </c>
      <c r="Z82" s="62"/>
      <c r="AA82" s="63"/>
      <c r="AB82" s="64">
        <f t="shared" si="12"/>
        <v>0</v>
      </c>
      <c r="AC82" s="71">
        <f t="shared" si="13"/>
        <v>0</v>
      </c>
      <c r="AD82" s="62"/>
      <c r="AE82" s="76"/>
      <c r="AF82" s="64">
        <f t="shared" si="14"/>
        <v>0</v>
      </c>
      <c r="AG82" s="49"/>
      <c r="AH82" s="49"/>
      <c r="AI82" s="54"/>
      <c r="AJ82" s="77"/>
      <c r="AK82" s="77"/>
      <c r="AL82" s="64">
        <f t="shared" si="15"/>
        <v>0</v>
      </c>
      <c r="AM82" s="71">
        <f t="shared" si="16"/>
        <v>0</v>
      </c>
      <c r="AN82" s="71">
        <f t="shared" si="17"/>
        <v>0</v>
      </c>
      <c r="AO82" s="72"/>
      <c r="AP82" s="72"/>
      <c r="AQ82" s="72"/>
      <c r="AR82" s="73"/>
      <c r="AS82" s="73"/>
      <c r="AT82" s="73"/>
      <c r="AU82" s="62"/>
      <c r="AV82" s="62"/>
      <c r="AW82" s="74">
        <v>0</v>
      </c>
      <c r="AX82" s="75">
        <f t="shared" si="9"/>
        <v>0</v>
      </c>
    </row>
    <row r="83" spans="1:50" ht="120" customHeight="1" x14ac:dyDescent="0.3">
      <c r="A83" s="59"/>
      <c r="B83" s="59"/>
      <c r="C83" s="42"/>
      <c r="D83" s="60"/>
      <c r="E83" s="61"/>
      <c r="F83" s="62"/>
      <c r="G83" s="63"/>
      <c r="H83" s="63"/>
      <c r="I83" s="59"/>
      <c r="J83" s="59"/>
      <c r="K83" s="59"/>
      <c r="L83" s="59"/>
      <c r="M83" s="65" t="str">
        <f t="shared" si="10"/>
        <v>-</v>
      </c>
      <c r="N83" s="66"/>
      <c r="O83" s="67"/>
      <c r="P83" s="46"/>
      <c r="Q83" s="67"/>
      <c r="R83" s="68"/>
      <c r="S83" s="69"/>
      <c r="T83" s="49"/>
      <c r="U83" s="68"/>
      <c r="V83" s="70"/>
      <c r="W83" s="62"/>
      <c r="X83" s="63"/>
      <c r="Y83" s="64">
        <f t="shared" si="11"/>
        <v>0</v>
      </c>
      <c r="Z83" s="62"/>
      <c r="AA83" s="63"/>
      <c r="AB83" s="64">
        <f t="shared" si="12"/>
        <v>0</v>
      </c>
      <c r="AC83" s="71">
        <f t="shared" si="13"/>
        <v>0</v>
      </c>
      <c r="AD83" s="62"/>
      <c r="AE83" s="76"/>
      <c r="AF83" s="64">
        <f t="shared" si="14"/>
        <v>0</v>
      </c>
      <c r="AG83" s="49"/>
      <c r="AH83" s="49"/>
      <c r="AI83" s="54"/>
      <c r="AJ83" s="77"/>
      <c r="AK83" s="77"/>
      <c r="AL83" s="64">
        <f t="shared" si="15"/>
        <v>0</v>
      </c>
      <c r="AM83" s="71">
        <f t="shared" si="16"/>
        <v>0</v>
      </c>
      <c r="AN83" s="71">
        <f t="shared" si="17"/>
        <v>0</v>
      </c>
      <c r="AO83" s="72"/>
      <c r="AP83" s="72"/>
      <c r="AQ83" s="72"/>
      <c r="AR83" s="73"/>
      <c r="AS83" s="73"/>
      <c r="AT83" s="73"/>
      <c r="AU83" s="62"/>
      <c r="AV83" s="62"/>
      <c r="AW83" s="74">
        <v>0</v>
      </c>
      <c r="AX83" s="75">
        <f t="shared" si="9"/>
        <v>0</v>
      </c>
    </row>
    <row r="84" spans="1:50" ht="120" customHeight="1" x14ac:dyDescent="0.3">
      <c r="A84" s="59"/>
      <c r="B84" s="59"/>
      <c r="C84" s="42"/>
      <c r="D84" s="60"/>
      <c r="E84" s="61"/>
      <c r="F84" s="62"/>
      <c r="G84" s="63"/>
      <c r="H84" s="63"/>
      <c r="I84" s="59"/>
      <c r="J84" s="59"/>
      <c r="K84" s="59"/>
      <c r="L84" s="59"/>
      <c r="M84" s="65" t="str">
        <f t="shared" si="10"/>
        <v>-</v>
      </c>
      <c r="N84" s="66"/>
      <c r="O84" s="67"/>
      <c r="P84" s="46"/>
      <c r="Q84" s="67"/>
      <c r="R84" s="68"/>
      <c r="S84" s="69"/>
      <c r="T84" s="49"/>
      <c r="U84" s="68"/>
      <c r="V84" s="70"/>
      <c r="W84" s="62"/>
      <c r="X84" s="63"/>
      <c r="Y84" s="64">
        <f t="shared" si="11"/>
        <v>0</v>
      </c>
      <c r="Z84" s="62"/>
      <c r="AA84" s="63"/>
      <c r="AB84" s="64">
        <f t="shared" si="12"/>
        <v>0</v>
      </c>
      <c r="AC84" s="71">
        <f t="shared" si="13"/>
        <v>0</v>
      </c>
      <c r="AD84" s="62"/>
      <c r="AE84" s="76"/>
      <c r="AF84" s="64">
        <f t="shared" si="14"/>
        <v>0</v>
      </c>
      <c r="AG84" s="49"/>
      <c r="AH84" s="49"/>
      <c r="AI84" s="54"/>
      <c r="AJ84" s="77"/>
      <c r="AK84" s="77"/>
      <c r="AL84" s="64">
        <f t="shared" si="15"/>
        <v>0</v>
      </c>
      <c r="AM84" s="71">
        <f t="shared" si="16"/>
        <v>0</v>
      </c>
      <c r="AN84" s="71">
        <f t="shared" si="17"/>
        <v>0</v>
      </c>
      <c r="AO84" s="72"/>
      <c r="AP84" s="72"/>
      <c r="AQ84" s="72"/>
      <c r="AR84" s="73"/>
      <c r="AS84" s="73"/>
      <c r="AT84" s="73"/>
      <c r="AU84" s="62"/>
      <c r="AV84" s="62"/>
      <c r="AW84" s="74">
        <v>0</v>
      </c>
      <c r="AX84" s="75">
        <f t="shared" si="9"/>
        <v>0</v>
      </c>
    </row>
    <row r="85" spans="1:50" ht="120" customHeight="1" x14ac:dyDescent="0.3">
      <c r="A85" s="59"/>
      <c r="B85" s="59"/>
      <c r="C85" s="42"/>
      <c r="D85" s="60"/>
      <c r="E85" s="61"/>
      <c r="F85" s="62"/>
      <c r="G85" s="63"/>
      <c r="H85" s="63"/>
      <c r="I85" s="59"/>
      <c r="J85" s="59"/>
      <c r="K85" s="59"/>
      <c r="L85" s="59"/>
      <c r="M85" s="65" t="str">
        <f t="shared" si="10"/>
        <v>-</v>
      </c>
      <c r="N85" s="66"/>
      <c r="O85" s="67"/>
      <c r="P85" s="46"/>
      <c r="Q85" s="67"/>
      <c r="R85" s="68"/>
      <c r="S85" s="69"/>
      <c r="T85" s="49"/>
      <c r="U85" s="68"/>
      <c r="V85" s="70"/>
      <c r="W85" s="62"/>
      <c r="X85" s="63"/>
      <c r="Y85" s="64">
        <f t="shared" si="11"/>
        <v>0</v>
      </c>
      <c r="Z85" s="62"/>
      <c r="AA85" s="63"/>
      <c r="AB85" s="64">
        <f t="shared" si="12"/>
        <v>0</v>
      </c>
      <c r="AC85" s="71">
        <f t="shared" si="13"/>
        <v>0</v>
      </c>
      <c r="AD85" s="62"/>
      <c r="AE85" s="76"/>
      <c r="AF85" s="64">
        <f t="shared" si="14"/>
        <v>0</v>
      </c>
      <c r="AG85" s="49"/>
      <c r="AH85" s="49"/>
      <c r="AI85" s="54"/>
      <c r="AJ85" s="77"/>
      <c r="AK85" s="77"/>
      <c r="AL85" s="64">
        <f t="shared" si="15"/>
        <v>0</v>
      </c>
      <c r="AM85" s="71">
        <f t="shared" si="16"/>
        <v>0</v>
      </c>
      <c r="AN85" s="71">
        <f t="shared" si="17"/>
        <v>0</v>
      </c>
      <c r="AO85" s="72"/>
      <c r="AP85" s="72"/>
      <c r="AQ85" s="72"/>
      <c r="AR85" s="73"/>
      <c r="AS85" s="73"/>
      <c r="AT85" s="73"/>
      <c r="AU85" s="62"/>
      <c r="AV85" s="62"/>
      <c r="AW85" s="74">
        <v>0</v>
      </c>
      <c r="AX85" s="75">
        <f t="shared" si="9"/>
        <v>0</v>
      </c>
    </row>
    <row r="86" spans="1:50" ht="120" customHeight="1" x14ac:dyDescent="0.3">
      <c r="A86" s="59"/>
      <c r="B86" s="59"/>
      <c r="C86" s="42"/>
      <c r="D86" s="60"/>
      <c r="E86" s="61"/>
      <c r="F86" s="62"/>
      <c r="G86" s="63"/>
      <c r="H86" s="63"/>
      <c r="I86" s="59"/>
      <c r="J86" s="59"/>
      <c r="K86" s="59"/>
      <c r="L86" s="59"/>
      <c r="M86" s="65" t="str">
        <f t="shared" si="10"/>
        <v>-</v>
      </c>
      <c r="N86" s="66"/>
      <c r="O86" s="67"/>
      <c r="P86" s="46"/>
      <c r="Q86" s="67"/>
      <c r="R86" s="68"/>
      <c r="S86" s="69"/>
      <c r="T86" s="49"/>
      <c r="U86" s="68"/>
      <c r="V86" s="70"/>
      <c r="W86" s="62"/>
      <c r="X86" s="63"/>
      <c r="Y86" s="64">
        <f t="shared" si="11"/>
        <v>0</v>
      </c>
      <c r="Z86" s="62"/>
      <c r="AA86" s="63"/>
      <c r="AB86" s="64">
        <f t="shared" si="12"/>
        <v>0</v>
      </c>
      <c r="AC86" s="71">
        <f t="shared" si="13"/>
        <v>0</v>
      </c>
      <c r="AD86" s="62"/>
      <c r="AE86" s="76"/>
      <c r="AF86" s="64">
        <f t="shared" si="14"/>
        <v>0</v>
      </c>
      <c r="AG86" s="49"/>
      <c r="AH86" s="49"/>
      <c r="AI86" s="54"/>
      <c r="AJ86" s="77"/>
      <c r="AK86" s="77"/>
      <c r="AL86" s="64">
        <f t="shared" si="15"/>
        <v>0</v>
      </c>
      <c r="AM86" s="71">
        <f t="shared" si="16"/>
        <v>0</v>
      </c>
      <c r="AN86" s="71">
        <f t="shared" si="17"/>
        <v>0</v>
      </c>
      <c r="AO86" s="72"/>
      <c r="AP86" s="72"/>
      <c r="AQ86" s="72"/>
      <c r="AR86" s="73"/>
      <c r="AS86" s="73"/>
      <c r="AT86" s="73"/>
      <c r="AU86" s="62"/>
      <c r="AV86" s="62"/>
      <c r="AW86" s="74">
        <v>0</v>
      </c>
      <c r="AX86" s="75">
        <f t="shared" si="9"/>
        <v>0</v>
      </c>
    </row>
    <row r="87" spans="1:50" ht="120" customHeight="1" x14ac:dyDescent="0.3">
      <c r="A87" s="59"/>
      <c r="B87" s="59"/>
      <c r="C87" s="42"/>
      <c r="D87" s="60"/>
      <c r="E87" s="61"/>
      <c r="F87" s="62"/>
      <c r="G87" s="63"/>
      <c r="H87" s="63"/>
      <c r="I87" s="59"/>
      <c r="J87" s="59"/>
      <c r="K87" s="59"/>
      <c r="L87" s="59"/>
      <c r="M87" s="65" t="str">
        <f t="shared" si="10"/>
        <v>-</v>
      </c>
      <c r="N87" s="66"/>
      <c r="O87" s="67"/>
      <c r="P87" s="46"/>
      <c r="Q87" s="67"/>
      <c r="R87" s="68"/>
      <c r="S87" s="69"/>
      <c r="T87" s="49"/>
      <c r="U87" s="68"/>
      <c r="V87" s="70"/>
      <c r="W87" s="62"/>
      <c r="X87" s="63"/>
      <c r="Y87" s="64">
        <f t="shared" si="11"/>
        <v>0</v>
      </c>
      <c r="Z87" s="62"/>
      <c r="AA87" s="63"/>
      <c r="AB87" s="64">
        <f t="shared" si="12"/>
        <v>0</v>
      </c>
      <c r="AC87" s="71">
        <f t="shared" si="13"/>
        <v>0</v>
      </c>
      <c r="AD87" s="62"/>
      <c r="AE87" s="76"/>
      <c r="AF87" s="64">
        <f t="shared" si="14"/>
        <v>0</v>
      </c>
      <c r="AG87" s="49"/>
      <c r="AH87" s="49"/>
      <c r="AI87" s="54"/>
      <c r="AJ87" s="77"/>
      <c r="AK87" s="77"/>
      <c r="AL87" s="64">
        <f t="shared" si="15"/>
        <v>0</v>
      </c>
      <c r="AM87" s="71">
        <f t="shared" si="16"/>
        <v>0</v>
      </c>
      <c r="AN87" s="71">
        <f t="shared" si="17"/>
        <v>0</v>
      </c>
      <c r="AO87" s="72"/>
      <c r="AP87" s="72"/>
      <c r="AQ87" s="72"/>
      <c r="AR87" s="73"/>
      <c r="AS87" s="73"/>
      <c r="AT87" s="73"/>
      <c r="AU87" s="62"/>
      <c r="AV87" s="62"/>
      <c r="AW87" s="74">
        <v>0</v>
      </c>
      <c r="AX87" s="75">
        <f t="shared" si="9"/>
        <v>0</v>
      </c>
    </row>
    <row r="88" spans="1:50" ht="120" customHeight="1" x14ac:dyDescent="0.3">
      <c r="A88" s="59"/>
      <c r="B88" s="59"/>
      <c r="C88" s="42"/>
      <c r="D88" s="60"/>
      <c r="E88" s="61"/>
      <c r="F88" s="62"/>
      <c r="G88" s="63"/>
      <c r="H88" s="63"/>
      <c r="I88" s="59"/>
      <c r="J88" s="59"/>
      <c r="K88" s="59"/>
      <c r="L88" s="59"/>
      <c r="M88" s="65" t="str">
        <f t="shared" si="10"/>
        <v>-</v>
      </c>
      <c r="N88" s="66"/>
      <c r="O88" s="67"/>
      <c r="P88" s="46"/>
      <c r="Q88" s="67"/>
      <c r="R88" s="68"/>
      <c r="S88" s="69"/>
      <c r="T88" s="49"/>
      <c r="U88" s="68"/>
      <c r="V88" s="70"/>
      <c r="W88" s="62"/>
      <c r="X88" s="63"/>
      <c r="Y88" s="64">
        <f t="shared" si="11"/>
        <v>0</v>
      </c>
      <c r="Z88" s="62"/>
      <c r="AA88" s="63"/>
      <c r="AB88" s="64">
        <f t="shared" si="12"/>
        <v>0</v>
      </c>
      <c r="AC88" s="71">
        <f t="shared" si="13"/>
        <v>0</v>
      </c>
      <c r="AD88" s="62"/>
      <c r="AE88" s="76"/>
      <c r="AF88" s="64">
        <f t="shared" si="14"/>
        <v>0</v>
      </c>
      <c r="AG88" s="49"/>
      <c r="AH88" s="49"/>
      <c r="AI88" s="54"/>
      <c r="AJ88" s="77"/>
      <c r="AK88" s="77"/>
      <c r="AL88" s="64">
        <f t="shared" si="15"/>
        <v>0</v>
      </c>
      <c r="AM88" s="71">
        <f t="shared" si="16"/>
        <v>0</v>
      </c>
      <c r="AN88" s="71">
        <f t="shared" si="17"/>
        <v>0</v>
      </c>
      <c r="AO88" s="72"/>
      <c r="AP88" s="72"/>
      <c r="AQ88" s="72"/>
      <c r="AR88" s="73"/>
      <c r="AS88" s="73"/>
      <c r="AT88" s="73"/>
      <c r="AU88" s="62"/>
      <c r="AV88" s="62"/>
      <c r="AW88" s="74">
        <v>0</v>
      </c>
      <c r="AX88" s="75">
        <f t="shared" si="9"/>
        <v>0</v>
      </c>
    </row>
    <row r="89" spans="1:50" ht="120" customHeight="1" x14ac:dyDescent="0.3">
      <c r="A89" s="59"/>
      <c r="B89" s="59"/>
      <c r="C89" s="42"/>
      <c r="D89" s="60"/>
      <c r="E89" s="61"/>
      <c r="F89" s="62"/>
      <c r="G89" s="63"/>
      <c r="H89" s="63"/>
      <c r="I89" s="59"/>
      <c r="J89" s="59"/>
      <c r="K89" s="59"/>
      <c r="L89" s="59"/>
      <c r="M89" s="65" t="str">
        <f t="shared" si="10"/>
        <v>-</v>
      </c>
      <c r="N89" s="66"/>
      <c r="O89" s="67"/>
      <c r="P89" s="46"/>
      <c r="Q89" s="67"/>
      <c r="R89" s="68"/>
      <c r="S89" s="69"/>
      <c r="T89" s="49"/>
      <c r="U89" s="68"/>
      <c r="V89" s="70"/>
      <c r="W89" s="62"/>
      <c r="X89" s="63"/>
      <c r="Y89" s="64">
        <f t="shared" si="11"/>
        <v>0</v>
      </c>
      <c r="Z89" s="62"/>
      <c r="AA89" s="63"/>
      <c r="AB89" s="64">
        <f t="shared" si="12"/>
        <v>0</v>
      </c>
      <c r="AC89" s="71">
        <f t="shared" si="13"/>
        <v>0</v>
      </c>
      <c r="AD89" s="62"/>
      <c r="AE89" s="76"/>
      <c r="AF89" s="64">
        <f t="shared" si="14"/>
        <v>0</v>
      </c>
      <c r="AG89" s="49"/>
      <c r="AH89" s="49"/>
      <c r="AI89" s="54"/>
      <c r="AJ89" s="77"/>
      <c r="AK89" s="77"/>
      <c r="AL89" s="64">
        <f t="shared" si="15"/>
        <v>0</v>
      </c>
      <c r="AM89" s="71">
        <f t="shared" si="16"/>
        <v>0</v>
      </c>
      <c r="AN89" s="71">
        <f t="shared" si="17"/>
        <v>0</v>
      </c>
      <c r="AO89" s="72"/>
      <c r="AP89" s="72"/>
      <c r="AQ89" s="72"/>
      <c r="AR89" s="73"/>
      <c r="AS89" s="73"/>
      <c r="AT89" s="73"/>
      <c r="AU89" s="62"/>
      <c r="AV89" s="62"/>
      <c r="AW89" s="74">
        <v>0</v>
      </c>
      <c r="AX89" s="75">
        <f t="shared" si="9"/>
        <v>0</v>
      </c>
    </row>
    <row r="90" spans="1:50" ht="120" customHeight="1" x14ac:dyDescent="0.3">
      <c r="A90" s="59"/>
      <c r="B90" s="59"/>
      <c r="C90" s="42"/>
      <c r="D90" s="60"/>
      <c r="E90" s="61"/>
      <c r="F90" s="62"/>
      <c r="G90" s="63"/>
      <c r="H90" s="63"/>
      <c r="I90" s="59"/>
      <c r="J90" s="59"/>
      <c r="K90" s="59"/>
      <c r="L90" s="59"/>
      <c r="M90" s="65" t="str">
        <f t="shared" si="10"/>
        <v>-</v>
      </c>
      <c r="N90" s="66"/>
      <c r="O90" s="67"/>
      <c r="P90" s="46"/>
      <c r="Q90" s="67"/>
      <c r="R90" s="68"/>
      <c r="S90" s="69"/>
      <c r="T90" s="49"/>
      <c r="U90" s="68"/>
      <c r="V90" s="70"/>
      <c r="W90" s="62"/>
      <c r="X90" s="63"/>
      <c r="Y90" s="64">
        <f t="shared" si="11"/>
        <v>0</v>
      </c>
      <c r="Z90" s="62"/>
      <c r="AA90" s="63"/>
      <c r="AB90" s="64">
        <f t="shared" si="12"/>
        <v>0</v>
      </c>
      <c r="AC90" s="71">
        <f t="shared" si="13"/>
        <v>0</v>
      </c>
      <c r="AD90" s="62"/>
      <c r="AE90" s="76"/>
      <c r="AF90" s="64">
        <f t="shared" si="14"/>
        <v>0</v>
      </c>
      <c r="AG90" s="49"/>
      <c r="AH90" s="49"/>
      <c r="AI90" s="54"/>
      <c r="AJ90" s="77"/>
      <c r="AK90" s="77"/>
      <c r="AL90" s="64">
        <f t="shared" si="15"/>
        <v>0</v>
      </c>
      <c r="AM90" s="71">
        <f t="shared" si="16"/>
        <v>0</v>
      </c>
      <c r="AN90" s="71">
        <f t="shared" si="17"/>
        <v>0</v>
      </c>
      <c r="AO90" s="72"/>
      <c r="AP90" s="72"/>
      <c r="AQ90" s="72"/>
      <c r="AR90" s="73"/>
      <c r="AS90" s="73"/>
      <c r="AT90" s="73"/>
      <c r="AU90" s="62"/>
      <c r="AV90" s="62"/>
      <c r="AW90" s="74">
        <v>0</v>
      </c>
      <c r="AX90" s="75">
        <f t="shared" si="9"/>
        <v>0</v>
      </c>
    </row>
    <row r="91" spans="1:50" ht="120" customHeight="1" x14ac:dyDescent="0.3">
      <c r="A91" s="59"/>
      <c r="B91" s="59"/>
      <c r="C91" s="42"/>
      <c r="D91" s="60"/>
      <c r="E91" s="61"/>
      <c r="F91" s="62"/>
      <c r="G91" s="63"/>
      <c r="H91" s="63"/>
      <c r="I91" s="59"/>
      <c r="J91" s="59"/>
      <c r="K91" s="59"/>
      <c r="L91" s="59"/>
      <c r="M91" s="65" t="str">
        <f t="shared" si="10"/>
        <v>-</v>
      </c>
      <c r="N91" s="66"/>
      <c r="O91" s="67"/>
      <c r="P91" s="46"/>
      <c r="Q91" s="67"/>
      <c r="R91" s="68"/>
      <c r="S91" s="69"/>
      <c r="T91" s="49"/>
      <c r="U91" s="68"/>
      <c r="V91" s="70"/>
      <c r="W91" s="62"/>
      <c r="X91" s="63"/>
      <c r="Y91" s="64">
        <f t="shared" si="11"/>
        <v>0</v>
      </c>
      <c r="Z91" s="62"/>
      <c r="AA91" s="63"/>
      <c r="AB91" s="64">
        <f t="shared" si="12"/>
        <v>0</v>
      </c>
      <c r="AC91" s="71">
        <f t="shared" si="13"/>
        <v>0</v>
      </c>
      <c r="AD91" s="62"/>
      <c r="AE91" s="76"/>
      <c r="AF91" s="64">
        <f t="shared" si="14"/>
        <v>0</v>
      </c>
      <c r="AG91" s="49"/>
      <c r="AH91" s="49"/>
      <c r="AI91" s="54"/>
      <c r="AJ91" s="77"/>
      <c r="AK91" s="77"/>
      <c r="AL91" s="64">
        <f t="shared" si="15"/>
        <v>0</v>
      </c>
      <c r="AM91" s="71">
        <f t="shared" si="16"/>
        <v>0</v>
      </c>
      <c r="AN91" s="71">
        <f t="shared" si="17"/>
        <v>0</v>
      </c>
      <c r="AO91" s="72"/>
      <c r="AP91" s="72"/>
      <c r="AQ91" s="72"/>
      <c r="AR91" s="73"/>
      <c r="AS91" s="73"/>
      <c r="AT91" s="73"/>
      <c r="AU91" s="62"/>
      <c r="AV91" s="62"/>
      <c r="AW91" s="74">
        <v>0</v>
      </c>
      <c r="AX91" s="75">
        <f t="shared" si="9"/>
        <v>0</v>
      </c>
    </row>
    <row r="92" spans="1:50" ht="120" customHeight="1" x14ac:dyDescent="0.3">
      <c r="A92" s="59"/>
      <c r="B92" s="59"/>
      <c r="C92" s="42"/>
      <c r="D92" s="60"/>
      <c r="E92" s="61"/>
      <c r="F92" s="62"/>
      <c r="G92" s="63"/>
      <c r="H92" s="63"/>
      <c r="I92" s="59"/>
      <c r="J92" s="59"/>
      <c r="K92" s="59"/>
      <c r="L92" s="59"/>
      <c r="M92" s="65" t="str">
        <f t="shared" si="10"/>
        <v>-</v>
      </c>
      <c r="N92" s="66"/>
      <c r="O92" s="67"/>
      <c r="P92" s="46"/>
      <c r="Q92" s="67"/>
      <c r="R92" s="68"/>
      <c r="S92" s="69"/>
      <c r="T92" s="49"/>
      <c r="U92" s="68"/>
      <c r="V92" s="70"/>
      <c r="W92" s="62"/>
      <c r="X92" s="63"/>
      <c r="Y92" s="64">
        <f t="shared" si="11"/>
        <v>0</v>
      </c>
      <c r="Z92" s="62"/>
      <c r="AA92" s="63"/>
      <c r="AB92" s="64">
        <f t="shared" si="12"/>
        <v>0</v>
      </c>
      <c r="AC92" s="71">
        <f t="shared" si="13"/>
        <v>0</v>
      </c>
      <c r="AD92" s="62"/>
      <c r="AE92" s="76"/>
      <c r="AF92" s="64">
        <f t="shared" si="14"/>
        <v>0</v>
      </c>
      <c r="AG92" s="49"/>
      <c r="AH92" s="49"/>
      <c r="AI92" s="54"/>
      <c r="AJ92" s="77"/>
      <c r="AK92" s="77"/>
      <c r="AL92" s="64">
        <f t="shared" si="15"/>
        <v>0</v>
      </c>
      <c r="AM92" s="71">
        <f t="shared" si="16"/>
        <v>0</v>
      </c>
      <c r="AN92" s="71">
        <f t="shared" si="17"/>
        <v>0</v>
      </c>
      <c r="AO92" s="72"/>
      <c r="AP92" s="72"/>
      <c r="AQ92" s="72"/>
      <c r="AR92" s="73"/>
      <c r="AS92" s="73"/>
      <c r="AT92" s="73"/>
      <c r="AU92" s="62"/>
      <c r="AV92" s="62"/>
      <c r="AW92" s="74">
        <v>0</v>
      </c>
      <c r="AX92" s="75">
        <f t="shared" si="9"/>
        <v>0</v>
      </c>
    </row>
    <row r="93" spans="1:50" ht="120" customHeight="1" x14ac:dyDescent="0.3">
      <c r="A93" s="59"/>
      <c r="B93" s="59"/>
      <c r="C93" s="42"/>
      <c r="D93" s="60"/>
      <c r="E93" s="61"/>
      <c r="F93" s="62"/>
      <c r="G93" s="63"/>
      <c r="H93" s="63"/>
      <c r="I93" s="59"/>
      <c r="J93" s="59"/>
      <c r="K93" s="59"/>
      <c r="L93" s="59"/>
      <c r="M93" s="65" t="str">
        <f t="shared" si="10"/>
        <v>-</v>
      </c>
      <c r="N93" s="66"/>
      <c r="O93" s="67"/>
      <c r="P93" s="46"/>
      <c r="Q93" s="67"/>
      <c r="R93" s="68"/>
      <c r="S93" s="69"/>
      <c r="T93" s="49"/>
      <c r="U93" s="68"/>
      <c r="V93" s="70"/>
      <c r="W93" s="62"/>
      <c r="X93" s="63"/>
      <c r="Y93" s="64">
        <f t="shared" si="11"/>
        <v>0</v>
      </c>
      <c r="Z93" s="62"/>
      <c r="AA93" s="63"/>
      <c r="AB93" s="64">
        <f t="shared" si="12"/>
        <v>0</v>
      </c>
      <c r="AC93" s="71">
        <f t="shared" si="13"/>
        <v>0</v>
      </c>
      <c r="AD93" s="62"/>
      <c r="AE93" s="76"/>
      <c r="AF93" s="64">
        <f t="shared" si="14"/>
        <v>0</v>
      </c>
      <c r="AG93" s="49"/>
      <c r="AH93" s="49"/>
      <c r="AI93" s="54"/>
      <c r="AJ93" s="77"/>
      <c r="AK93" s="77"/>
      <c r="AL93" s="64">
        <f t="shared" si="15"/>
        <v>0</v>
      </c>
      <c r="AM93" s="71">
        <f t="shared" si="16"/>
        <v>0</v>
      </c>
      <c r="AN93" s="71">
        <f t="shared" si="17"/>
        <v>0</v>
      </c>
      <c r="AO93" s="72"/>
      <c r="AP93" s="72"/>
      <c r="AQ93" s="72"/>
      <c r="AR93" s="73"/>
      <c r="AS93" s="73"/>
      <c r="AT93" s="73"/>
      <c r="AU93" s="62"/>
      <c r="AV93" s="62"/>
      <c r="AW93" s="74">
        <v>0</v>
      </c>
      <c r="AX93" s="75">
        <f t="shared" si="9"/>
        <v>0</v>
      </c>
    </row>
    <row r="94" spans="1:50" ht="120" customHeight="1" x14ac:dyDescent="0.3">
      <c r="A94" s="59"/>
      <c r="B94" s="59"/>
      <c r="C94" s="42"/>
      <c r="D94" s="60"/>
      <c r="E94" s="61"/>
      <c r="F94" s="62"/>
      <c r="G94" s="63"/>
      <c r="H94" s="63"/>
      <c r="I94" s="59"/>
      <c r="J94" s="59"/>
      <c r="K94" s="59"/>
      <c r="L94" s="59"/>
      <c r="M94" s="65" t="str">
        <f t="shared" si="10"/>
        <v>-</v>
      </c>
      <c r="N94" s="66"/>
      <c r="O94" s="67"/>
      <c r="P94" s="46"/>
      <c r="Q94" s="67"/>
      <c r="R94" s="68"/>
      <c r="S94" s="69"/>
      <c r="T94" s="49"/>
      <c r="U94" s="68"/>
      <c r="V94" s="70"/>
      <c r="W94" s="62"/>
      <c r="X94" s="63"/>
      <c r="Y94" s="64">
        <f t="shared" si="11"/>
        <v>0</v>
      </c>
      <c r="Z94" s="62"/>
      <c r="AA94" s="63"/>
      <c r="AB94" s="64">
        <f t="shared" si="12"/>
        <v>0</v>
      </c>
      <c r="AC94" s="71">
        <f t="shared" si="13"/>
        <v>0</v>
      </c>
      <c r="AD94" s="62"/>
      <c r="AE94" s="76"/>
      <c r="AF94" s="64">
        <f t="shared" si="14"/>
        <v>0</v>
      </c>
      <c r="AG94" s="49"/>
      <c r="AH94" s="49"/>
      <c r="AI94" s="54"/>
      <c r="AJ94" s="77"/>
      <c r="AK94" s="77"/>
      <c r="AL94" s="64">
        <f t="shared" si="15"/>
        <v>0</v>
      </c>
      <c r="AM94" s="71">
        <f t="shared" si="16"/>
        <v>0</v>
      </c>
      <c r="AN94" s="71">
        <f t="shared" si="17"/>
        <v>0</v>
      </c>
      <c r="AO94" s="72"/>
      <c r="AP94" s="72"/>
      <c r="AQ94" s="72"/>
      <c r="AR94" s="73"/>
      <c r="AS94" s="73"/>
      <c r="AT94" s="73"/>
      <c r="AU94" s="62"/>
      <c r="AV94" s="62"/>
      <c r="AW94" s="74">
        <v>0</v>
      </c>
      <c r="AX94" s="75">
        <f t="shared" si="9"/>
        <v>0</v>
      </c>
    </row>
    <row r="95" spans="1:50" ht="120" customHeight="1" x14ac:dyDescent="0.3">
      <c r="A95" s="59"/>
      <c r="B95" s="59"/>
      <c r="C95" s="42"/>
      <c r="D95" s="60"/>
      <c r="E95" s="61"/>
      <c r="F95" s="62"/>
      <c r="G95" s="63"/>
      <c r="H95" s="63"/>
      <c r="I95" s="59"/>
      <c r="J95" s="59"/>
      <c r="K95" s="59"/>
      <c r="L95" s="59"/>
      <c r="M95" s="65" t="str">
        <f t="shared" si="10"/>
        <v>-</v>
      </c>
      <c r="N95" s="66"/>
      <c r="O95" s="67"/>
      <c r="P95" s="46"/>
      <c r="Q95" s="67"/>
      <c r="R95" s="68"/>
      <c r="S95" s="69"/>
      <c r="T95" s="49"/>
      <c r="U95" s="68"/>
      <c r="V95" s="70"/>
      <c r="W95" s="62"/>
      <c r="X95" s="63"/>
      <c r="Y95" s="64">
        <f t="shared" si="11"/>
        <v>0</v>
      </c>
      <c r="Z95" s="62"/>
      <c r="AA95" s="63"/>
      <c r="AB95" s="64">
        <f t="shared" si="12"/>
        <v>0</v>
      </c>
      <c r="AC95" s="71">
        <f t="shared" si="13"/>
        <v>0</v>
      </c>
      <c r="AD95" s="62"/>
      <c r="AE95" s="76"/>
      <c r="AF95" s="64">
        <f t="shared" si="14"/>
        <v>0</v>
      </c>
      <c r="AG95" s="49"/>
      <c r="AH95" s="49"/>
      <c r="AI95" s="54"/>
      <c r="AJ95" s="77"/>
      <c r="AK95" s="77"/>
      <c r="AL95" s="64">
        <f t="shared" si="15"/>
        <v>0</v>
      </c>
      <c r="AM95" s="71">
        <f t="shared" si="16"/>
        <v>0</v>
      </c>
      <c r="AN95" s="71">
        <f t="shared" si="17"/>
        <v>0</v>
      </c>
      <c r="AO95" s="72"/>
      <c r="AP95" s="72"/>
      <c r="AQ95" s="72"/>
      <c r="AR95" s="73"/>
      <c r="AS95" s="73"/>
      <c r="AT95" s="73"/>
      <c r="AU95" s="62"/>
      <c r="AV95" s="62"/>
      <c r="AW95" s="74">
        <v>0</v>
      </c>
      <c r="AX95" s="75">
        <f t="shared" si="9"/>
        <v>0</v>
      </c>
    </row>
    <row r="96" spans="1:50" ht="120" customHeight="1" x14ac:dyDescent="0.3">
      <c r="A96" s="59"/>
      <c r="B96" s="59"/>
      <c r="C96" s="42"/>
      <c r="D96" s="60"/>
      <c r="E96" s="61"/>
      <c r="F96" s="62"/>
      <c r="G96" s="63"/>
      <c r="H96" s="63"/>
      <c r="I96" s="59"/>
      <c r="J96" s="59"/>
      <c r="K96" s="59"/>
      <c r="L96" s="59"/>
      <c r="M96" s="65" t="str">
        <f t="shared" si="10"/>
        <v>-</v>
      </c>
      <c r="N96" s="66"/>
      <c r="O96" s="67"/>
      <c r="P96" s="46"/>
      <c r="Q96" s="67"/>
      <c r="R96" s="68"/>
      <c r="S96" s="69"/>
      <c r="T96" s="49"/>
      <c r="U96" s="68"/>
      <c r="V96" s="70"/>
      <c r="W96" s="62"/>
      <c r="X96" s="63"/>
      <c r="Y96" s="64">
        <f t="shared" si="11"/>
        <v>0</v>
      </c>
      <c r="Z96" s="62"/>
      <c r="AA96" s="63"/>
      <c r="AB96" s="64">
        <f t="shared" si="12"/>
        <v>0</v>
      </c>
      <c r="AC96" s="71">
        <f t="shared" si="13"/>
        <v>0</v>
      </c>
      <c r="AD96" s="62"/>
      <c r="AE96" s="76"/>
      <c r="AF96" s="64">
        <f t="shared" si="14"/>
        <v>0</v>
      </c>
      <c r="AG96" s="49"/>
      <c r="AH96" s="49"/>
      <c r="AI96" s="54"/>
      <c r="AJ96" s="77"/>
      <c r="AK96" s="77"/>
      <c r="AL96" s="64">
        <f t="shared" si="15"/>
        <v>0</v>
      </c>
      <c r="AM96" s="71">
        <f t="shared" si="16"/>
        <v>0</v>
      </c>
      <c r="AN96" s="71">
        <f t="shared" si="17"/>
        <v>0</v>
      </c>
      <c r="AO96" s="72"/>
      <c r="AP96" s="72"/>
      <c r="AQ96" s="72"/>
      <c r="AR96" s="73"/>
      <c r="AS96" s="73"/>
      <c r="AT96" s="73"/>
      <c r="AU96" s="62"/>
      <c r="AV96" s="62"/>
      <c r="AW96" s="74">
        <v>0</v>
      </c>
      <c r="AX96" s="75">
        <f t="shared" si="9"/>
        <v>0</v>
      </c>
    </row>
    <row r="97" spans="1:50" ht="120" customHeight="1" x14ac:dyDescent="0.3">
      <c r="A97" s="59"/>
      <c r="B97" s="59"/>
      <c r="C97" s="42"/>
      <c r="D97" s="60"/>
      <c r="E97" s="61"/>
      <c r="F97" s="62"/>
      <c r="G97" s="63"/>
      <c r="H97" s="63"/>
      <c r="I97" s="59"/>
      <c r="J97" s="59"/>
      <c r="K97" s="59"/>
      <c r="L97" s="59"/>
      <c r="M97" s="65" t="str">
        <f t="shared" si="10"/>
        <v>-</v>
      </c>
      <c r="N97" s="66"/>
      <c r="O97" s="67"/>
      <c r="P97" s="46"/>
      <c r="Q97" s="67"/>
      <c r="R97" s="68"/>
      <c r="S97" s="69"/>
      <c r="T97" s="49"/>
      <c r="U97" s="68"/>
      <c r="V97" s="70"/>
      <c r="W97" s="62"/>
      <c r="X97" s="63"/>
      <c r="Y97" s="64">
        <f t="shared" si="11"/>
        <v>0</v>
      </c>
      <c r="Z97" s="62"/>
      <c r="AA97" s="63"/>
      <c r="AB97" s="64">
        <f t="shared" si="12"/>
        <v>0</v>
      </c>
      <c r="AC97" s="71">
        <f t="shared" si="13"/>
        <v>0</v>
      </c>
      <c r="AD97" s="62"/>
      <c r="AE97" s="76"/>
      <c r="AF97" s="64">
        <f t="shared" si="14"/>
        <v>0</v>
      </c>
      <c r="AG97" s="49"/>
      <c r="AH97" s="49"/>
      <c r="AI97" s="54"/>
      <c r="AJ97" s="77"/>
      <c r="AK97" s="77"/>
      <c r="AL97" s="64">
        <f t="shared" si="15"/>
        <v>0</v>
      </c>
      <c r="AM97" s="71">
        <f t="shared" si="16"/>
        <v>0</v>
      </c>
      <c r="AN97" s="71">
        <f t="shared" si="17"/>
        <v>0</v>
      </c>
      <c r="AO97" s="72"/>
      <c r="AP97" s="72"/>
      <c r="AQ97" s="72"/>
      <c r="AR97" s="73"/>
      <c r="AS97" s="73"/>
      <c r="AT97" s="73"/>
      <c r="AU97" s="62"/>
      <c r="AV97" s="62"/>
      <c r="AW97" s="74">
        <v>0</v>
      </c>
      <c r="AX97" s="75">
        <f t="shared" si="9"/>
        <v>0</v>
      </c>
    </row>
    <row r="98" spans="1:50" ht="120" customHeight="1" x14ac:dyDescent="0.3">
      <c r="A98" s="59"/>
      <c r="B98" s="59"/>
      <c r="C98" s="42"/>
      <c r="D98" s="60"/>
      <c r="E98" s="61"/>
      <c r="F98" s="62"/>
      <c r="G98" s="63"/>
      <c r="H98" s="63"/>
      <c r="I98" s="59"/>
      <c r="J98" s="59"/>
      <c r="K98" s="59"/>
      <c r="L98" s="59"/>
      <c r="M98" s="65" t="str">
        <f t="shared" si="10"/>
        <v>-</v>
      </c>
      <c r="N98" s="66"/>
      <c r="O98" s="67"/>
      <c r="P98" s="46"/>
      <c r="Q98" s="67"/>
      <c r="R98" s="68"/>
      <c r="S98" s="69"/>
      <c r="T98" s="49"/>
      <c r="U98" s="68"/>
      <c r="V98" s="70"/>
      <c r="W98" s="62"/>
      <c r="X98" s="63"/>
      <c r="Y98" s="64">
        <f t="shared" si="11"/>
        <v>0</v>
      </c>
      <c r="Z98" s="62"/>
      <c r="AA98" s="63"/>
      <c r="AB98" s="64">
        <f t="shared" si="12"/>
        <v>0</v>
      </c>
      <c r="AC98" s="71">
        <f t="shared" si="13"/>
        <v>0</v>
      </c>
      <c r="AD98" s="62"/>
      <c r="AE98" s="76"/>
      <c r="AF98" s="64">
        <f t="shared" si="14"/>
        <v>0</v>
      </c>
      <c r="AG98" s="49"/>
      <c r="AH98" s="49"/>
      <c r="AI98" s="54"/>
      <c r="AJ98" s="77"/>
      <c r="AK98" s="77"/>
      <c r="AL98" s="64">
        <f t="shared" si="15"/>
        <v>0</v>
      </c>
      <c r="AM98" s="71">
        <f t="shared" si="16"/>
        <v>0</v>
      </c>
      <c r="AN98" s="71">
        <f t="shared" si="17"/>
        <v>0</v>
      </c>
      <c r="AO98" s="72"/>
      <c r="AP98" s="72"/>
      <c r="AQ98" s="72"/>
      <c r="AR98" s="73"/>
      <c r="AS98" s="73"/>
      <c r="AT98" s="73"/>
      <c r="AU98" s="62"/>
      <c r="AV98" s="62"/>
      <c r="AW98" s="74">
        <v>0</v>
      </c>
      <c r="AX98" s="75">
        <f t="shared" si="9"/>
        <v>0</v>
      </c>
    </row>
    <row r="99" spans="1:50" ht="120" customHeight="1" x14ac:dyDescent="0.3">
      <c r="A99" s="59"/>
      <c r="B99" s="59"/>
      <c r="C99" s="42"/>
      <c r="D99" s="60"/>
      <c r="E99" s="61"/>
      <c r="F99" s="62"/>
      <c r="G99" s="63"/>
      <c r="H99" s="63"/>
      <c r="I99" s="59"/>
      <c r="J99" s="59"/>
      <c r="K99" s="59"/>
      <c r="L99" s="59"/>
      <c r="M99" s="65" t="str">
        <f t="shared" si="10"/>
        <v>-</v>
      </c>
      <c r="N99" s="66"/>
      <c r="O99" s="67"/>
      <c r="P99" s="46"/>
      <c r="Q99" s="67"/>
      <c r="R99" s="68"/>
      <c r="S99" s="69"/>
      <c r="T99" s="49"/>
      <c r="U99" s="68"/>
      <c r="V99" s="70"/>
      <c r="W99" s="62"/>
      <c r="X99" s="63"/>
      <c r="Y99" s="64">
        <f t="shared" si="11"/>
        <v>0</v>
      </c>
      <c r="Z99" s="62"/>
      <c r="AA99" s="63"/>
      <c r="AB99" s="64">
        <f t="shared" si="12"/>
        <v>0</v>
      </c>
      <c r="AC99" s="71">
        <f t="shared" si="13"/>
        <v>0</v>
      </c>
      <c r="AD99" s="62"/>
      <c r="AE99" s="76"/>
      <c r="AF99" s="64">
        <f t="shared" si="14"/>
        <v>0</v>
      </c>
      <c r="AG99" s="49"/>
      <c r="AH99" s="49"/>
      <c r="AI99" s="54"/>
      <c r="AJ99" s="77"/>
      <c r="AK99" s="77"/>
      <c r="AL99" s="64">
        <f t="shared" si="15"/>
        <v>0</v>
      </c>
      <c r="AM99" s="71">
        <f t="shared" si="16"/>
        <v>0</v>
      </c>
      <c r="AN99" s="71">
        <f t="shared" si="17"/>
        <v>0</v>
      </c>
      <c r="AO99" s="72"/>
      <c r="AP99" s="72"/>
      <c r="AQ99" s="72"/>
      <c r="AR99" s="73"/>
      <c r="AS99" s="73"/>
      <c r="AT99" s="73"/>
      <c r="AU99" s="62"/>
      <c r="AV99" s="62"/>
      <c r="AW99" s="74">
        <v>0</v>
      </c>
      <c r="AX99" s="75">
        <f t="shared" si="9"/>
        <v>0</v>
      </c>
    </row>
    <row r="100" spans="1:50" ht="120" customHeight="1" x14ac:dyDescent="0.3">
      <c r="A100" s="59"/>
      <c r="B100" s="59"/>
      <c r="C100" s="42"/>
      <c r="D100" s="60"/>
      <c r="E100" s="61"/>
      <c r="F100" s="62"/>
      <c r="G100" s="63"/>
      <c r="H100" s="63"/>
      <c r="I100" s="59"/>
      <c r="J100" s="59"/>
      <c r="K100" s="59"/>
      <c r="L100" s="59"/>
      <c r="M100" s="65" t="str">
        <f t="shared" si="10"/>
        <v>-</v>
      </c>
      <c r="N100" s="66"/>
      <c r="O100" s="67"/>
      <c r="P100" s="46"/>
      <c r="Q100" s="67"/>
      <c r="R100" s="68"/>
      <c r="S100" s="69"/>
      <c r="T100" s="49"/>
      <c r="U100" s="68"/>
      <c r="V100" s="70"/>
      <c r="W100" s="62"/>
      <c r="X100" s="63"/>
      <c r="Y100" s="64">
        <f t="shared" si="11"/>
        <v>0</v>
      </c>
      <c r="Z100" s="62"/>
      <c r="AA100" s="63"/>
      <c r="AB100" s="64">
        <f t="shared" si="12"/>
        <v>0</v>
      </c>
      <c r="AC100" s="71">
        <f t="shared" si="13"/>
        <v>0</v>
      </c>
      <c r="AD100" s="62"/>
      <c r="AE100" s="76"/>
      <c r="AF100" s="64">
        <f t="shared" si="14"/>
        <v>0</v>
      </c>
      <c r="AG100" s="49"/>
      <c r="AH100" s="49"/>
      <c r="AI100" s="54"/>
      <c r="AJ100" s="77"/>
      <c r="AK100" s="77"/>
      <c r="AL100" s="64">
        <f t="shared" si="15"/>
        <v>0</v>
      </c>
      <c r="AM100" s="71">
        <f t="shared" si="16"/>
        <v>0</v>
      </c>
      <c r="AN100" s="71">
        <f t="shared" si="17"/>
        <v>0</v>
      </c>
      <c r="AO100" s="72"/>
      <c r="AP100" s="72"/>
      <c r="AQ100" s="72"/>
      <c r="AR100" s="73"/>
      <c r="AS100" s="73"/>
      <c r="AT100" s="73"/>
      <c r="AU100" s="62"/>
      <c r="AV100" s="62"/>
      <c r="AW100" s="74">
        <v>0</v>
      </c>
      <c r="AX100" s="75">
        <f t="shared" si="9"/>
        <v>0</v>
      </c>
    </row>
    <row r="101" spans="1:50" ht="120" customHeight="1" x14ac:dyDescent="0.3">
      <c r="A101" s="59"/>
      <c r="B101" s="59"/>
      <c r="C101" s="42"/>
      <c r="D101" s="60"/>
      <c r="E101" s="61"/>
      <c r="F101" s="62"/>
      <c r="G101" s="63"/>
      <c r="H101" s="63"/>
      <c r="I101" s="59"/>
      <c r="J101" s="59"/>
      <c r="K101" s="59"/>
      <c r="L101" s="59"/>
      <c r="M101" s="65" t="str">
        <f t="shared" si="10"/>
        <v>-</v>
      </c>
      <c r="N101" s="66"/>
      <c r="O101" s="67"/>
      <c r="P101" s="46"/>
      <c r="Q101" s="67"/>
      <c r="R101" s="68"/>
      <c r="S101" s="69"/>
      <c r="T101" s="49"/>
      <c r="U101" s="68"/>
      <c r="V101" s="70"/>
      <c r="W101" s="62"/>
      <c r="X101" s="63"/>
      <c r="Y101" s="64">
        <f t="shared" si="11"/>
        <v>0</v>
      </c>
      <c r="Z101" s="62"/>
      <c r="AA101" s="63"/>
      <c r="AB101" s="64">
        <f t="shared" si="12"/>
        <v>0</v>
      </c>
      <c r="AC101" s="71">
        <f t="shared" si="13"/>
        <v>0</v>
      </c>
      <c r="AD101" s="62"/>
      <c r="AE101" s="76"/>
      <c r="AF101" s="64">
        <f t="shared" si="14"/>
        <v>0</v>
      </c>
      <c r="AG101" s="49"/>
      <c r="AH101" s="49"/>
      <c r="AI101" s="54"/>
      <c r="AJ101" s="77"/>
      <c r="AK101" s="77"/>
      <c r="AL101" s="64">
        <f t="shared" si="15"/>
        <v>0</v>
      </c>
      <c r="AM101" s="71">
        <f t="shared" si="16"/>
        <v>0</v>
      </c>
      <c r="AN101" s="71">
        <f t="shared" si="17"/>
        <v>0</v>
      </c>
      <c r="AO101" s="72"/>
      <c r="AP101" s="72"/>
      <c r="AQ101" s="72"/>
      <c r="AR101" s="73"/>
      <c r="AS101" s="73"/>
      <c r="AT101" s="73"/>
      <c r="AU101" s="62"/>
      <c r="AV101" s="62"/>
      <c r="AW101" s="74">
        <v>0</v>
      </c>
      <c r="AX101" s="75">
        <f t="shared" si="9"/>
        <v>0</v>
      </c>
    </row>
    <row r="102" spans="1:50" ht="120" customHeight="1" x14ac:dyDescent="0.3">
      <c r="A102" s="59"/>
      <c r="B102" s="59"/>
      <c r="C102" s="42"/>
      <c r="D102" s="60"/>
      <c r="E102" s="61"/>
      <c r="F102" s="62"/>
      <c r="G102" s="63"/>
      <c r="H102" s="63"/>
      <c r="I102" s="59"/>
      <c r="J102" s="59"/>
      <c r="K102" s="59"/>
      <c r="L102" s="59"/>
      <c r="M102" s="65" t="str">
        <f t="shared" si="10"/>
        <v>-</v>
      </c>
      <c r="N102" s="66"/>
      <c r="O102" s="67"/>
      <c r="P102" s="46"/>
      <c r="Q102" s="67"/>
      <c r="R102" s="68"/>
      <c r="S102" s="69"/>
      <c r="T102" s="49"/>
      <c r="U102" s="68"/>
      <c r="V102" s="70"/>
      <c r="W102" s="62"/>
      <c r="X102" s="63"/>
      <c r="Y102" s="64">
        <f t="shared" si="11"/>
        <v>0</v>
      </c>
      <c r="Z102" s="62"/>
      <c r="AA102" s="63"/>
      <c r="AB102" s="64">
        <f t="shared" si="12"/>
        <v>0</v>
      </c>
      <c r="AC102" s="71">
        <f t="shared" si="13"/>
        <v>0</v>
      </c>
      <c r="AD102" s="62"/>
      <c r="AE102" s="76"/>
      <c r="AF102" s="64">
        <f t="shared" si="14"/>
        <v>0</v>
      </c>
      <c r="AG102" s="49"/>
      <c r="AH102" s="49"/>
      <c r="AI102" s="54"/>
      <c r="AJ102" s="77"/>
      <c r="AK102" s="77"/>
      <c r="AL102" s="64">
        <f t="shared" si="15"/>
        <v>0</v>
      </c>
      <c r="AM102" s="71">
        <f t="shared" si="16"/>
        <v>0</v>
      </c>
      <c r="AN102" s="71">
        <f t="shared" si="17"/>
        <v>0</v>
      </c>
      <c r="AO102" s="72"/>
      <c r="AP102" s="72"/>
      <c r="AQ102" s="72"/>
      <c r="AR102" s="73"/>
      <c r="AS102" s="73"/>
      <c r="AT102" s="73"/>
      <c r="AU102" s="62"/>
      <c r="AV102" s="62"/>
      <c r="AW102" s="74">
        <v>0</v>
      </c>
      <c r="AX102" s="75">
        <f t="shared" si="9"/>
        <v>0</v>
      </c>
    </row>
    <row r="103" spans="1:50" ht="120" customHeight="1" x14ac:dyDescent="0.3">
      <c r="A103" s="59"/>
      <c r="B103" s="59"/>
      <c r="C103" s="42"/>
      <c r="D103" s="60"/>
      <c r="E103" s="61"/>
      <c r="F103" s="62"/>
      <c r="G103" s="63"/>
      <c r="H103" s="63"/>
      <c r="I103" s="59"/>
      <c r="J103" s="59"/>
      <c r="K103" s="59"/>
      <c r="L103" s="59"/>
      <c r="M103" s="65" t="str">
        <f t="shared" si="10"/>
        <v>-</v>
      </c>
      <c r="N103" s="66"/>
      <c r="O103" s="67"/>
      <c r="P103" s="46"/>
      <c r="Q103" s="67"/>
      <c r="R103" s="68"/>
      <c r="S103" s="69"/>
      <c r="T103" s="49"/>
      <c r="U103" s="68"/>
      <c r="V103" s="70"/>
      <c r="W103" s="62"/>
      <c r="X103" s="63"/>
      <c r="Y103" s="64">
        <f t="shared" si="11"/>
        <v>0</v>
      </c>
      <c r="Z103" s="62"/>
      <c r="AA103" s="63"/>
      <c r="AB103" s="64">
        <f t="shared" si="12"/>
        <v>0</v>
      </c>
      <c r="AC103" s="71">
        <f t="shared" si="13"/>
        <v>0</v>
      </c>
      <c r="AD103" s="62"/>
      <c r="AE103" s="76"/>
      <c r="AF103" s="64">
        <f t="shared" si="14"/>
        <v>0</v>
      </c>
      <c r="AG103" s="49"/>
      <c r="AH103" s="49"/>
      <c r="AI103" s="54"/>
      <c r="AJ103" s="77"/>
      <c r="AK103" s="77"/>
      <c r="AL103" s="64">
        <f t="shared" si="15"/>
        <v>0</v>
      </c>
      <c r="AM103" s="71">
        <f t="shared" si="16"/>
        <v>0</v>
      </c>
      <c r="AN103" s="71">
        <f t="shared" si="17"/>
        <v>0</v>
      </c>
      <c r="AO103" s="72"/>
      <c r="AP103" s="72"/>
      <c r="AQ103" s="72"/>
      <c r="AR103" s="73"/>
      <c r="AS103" s="73"/>
      <c r="AT103" s="73"/>
      <c r="AU103" s="62"/>
      <c r="AV103" s="62"/>
      <c r="AW103" s="74">
        <v>0</v>
      </c>
      <c r="AX103" s="75">
        <f t="shared" si="9"/>
        <v>0</v>
      </c>
    </row>
    <row r="104" spans="1:50" ht="120" customHeight="1" x14ac:dyDescent="0.3">
      <c r="A104" s="59"/>
      <c r="B104" s="59"/>
      <c r="C104" s="42"/>
      <c r="D104" s="60"/>
      <c r="E104" s="61"/>
      <c r="F104" s="62"/>
      <c r="G104" s="63"/>
      <c r="H104" s="63"/>
      <c r="I104" s="59"/>
      <c r="J104" s="59"/>
      <c r="K104" s="59"/>
      <c r="L104" s="59"/>
      <c r="M104" s="65" t="str">
        <f t="shared" si="10"/>
        <v>-</v>
      </c>
      <c r="N104" s="66"/>
      <c r="O104" s="67"/>
      <c r="P104" s="46"/>
      <c r="Q104" s="67"/>
      <c r="R104" s="68"/>
      <c r="S104" s="69"/>
      <c r="T104" s="49"/>
      <c r="U104" s="68"/>
      <c r="V104" s="70"/>
      <c r="W104" s="62"/>
      <c r="X104" s="63"/>
      <c r="Y104" s="64">
        <f t="shared" si="11"/>
        <v>0</v>
      </c>
      <c r="Z104" s="62"/>
      <c r="AA104" s="63"/>
      <c r="AB104" s="64">
        <f t="shared" si="12"/>
        <v>0</v>
      </c>
      <c r="AC104" s="71">
        <f t="shared" si="13"/>
        <v>0</v>
      </c>
      <c r="AD104" s="62"/>
      <c r="AE104" s="76"/>
      <c r="AF104" s="64">
        <f t="shared" si="14"/>
        <v>0</v>
      </c>
      <c r="AG104" s="49"/>
      <c r="AH104" s="49"/>
      <c r="AI104" s="54"/>
      <c r="AJ104" s="77"/>
      <c r="AK104" s="77"/>
      <c r="AL104" s="64">
        <f t="shared" si="15"/>
        <v>0</v>
      </c>
      <c r="AM104" s="71">
        <f t="shared" si="16"/>
        <v>0</v>
      </c>
      <c r="AN104" s="71">
        <f t="shared" si="17"/>
        <v>0</v>
      </c>
      <c r="AO104" s="72"/>
      <c r="AP104" s="72"/>
      <c r="AQ104" s="72"/>
      <c r="AR104" s="73"/>
      <c r="AS104" s="73"/>
      <c r="AT104" s="73"/>
      <c r="AU104" s="62"/>
      <c r="AV104" s="62"/>
      <c r="AW104" s="74">
        <v>0</v>
      </c>
      <c r="AX104" s="75">
        <f t="shared" si="9"/>
        <v>0</v>
      </c>
    </row>
    <row r="105" spans="1:50" ht="120" customHeight="1" x14ac:dyDescent="0.3">
      <c r="A105" s="59"/>
      <c r="B105" s="59"/>
      <c r="C105" s="42"/>
      <c r="D105" s="60"/>
      <c r="E105" s="61"/>
      <c r="F105" s="62"/>
      <c r="G105" s="63"/>
      <c r="H105" s="63"/>
      <c r="I105" s="59"/>
      <c r="J105" s="59"/>
      <c r="K105" s="59"/>
      <c r="L105" s="59"/>
      <c r="M105" s="65" t="str">
        <f t="shared" si="10"/>
        <v>-</v>
      </c>
      <c r="N105" s="66"/>
      <c r="O105" s="67"/>
      <c r="P105" s="46"/>
      <c r="Q105" s="67"/>
      <c r="R105" s="68"/>
      <c r="S105" s="69"/>
      <c r="T105" s="49"/>
      <c r="U105" s="68"/>
      <c r="V105" s="70"/>
      <c r="W105" s="62"/>
      <c r="X105" s="63"/>
      <c r="Y105" s="64">
        <f t="shared" si="11"/>
        <v>0</v>
      </c>
      <c r="Z105" s="62"/>
      <c r="AA105" s="63"/>
      <c r="AB105" s="64">
        <f t="shared" si="12"/>
        <v>0</v>
      </c>
      <c r="AC105" s="71">
        <f t="shared" si="13"/>
        <v>0</v>
      </c>
      <c r="AD105" s="62"/>
      <c r="AE105" s="76"/>
      <c r="AF105" s="64">
        <f t="shared" si="14"/>
        <v>0</v>
      </c>
      <c r="AG105" s="49"/>
      <c r="AH105" s="49"/>
      <c r="AI105" s="54"/>
      <c r="AJ105" s="77"/>
      <c r="AK105" s="77"/>
      <c r="AL105" s="64">
        <f t="shared" si="15"/>
        <v>0</v>
      </c>
      <c r="AM105" s="71">
        <f t="shared" si="16"/>
        <v>0</v>
      </c>
      <c r="AN105" s="71">
        <f t="shared" si="17"/>
        <v>0</v>
      </c>
      <c r="AO105" s="72"/>
      <c r="AP105" s="72"/>
      <c r="AQ105" s="72"/>
      <c r="AR105" s="73"/>
      <c r="AS105" s="73"/>
      <c r="AT105" s="73"/>
      <c r="AU105" s="62"/>
      <c r="AV105" s="62"/>
      <c r="AW105" s="74">
        <v>0</v>
      </c>
      <c r="AX105" s="75">
        <f t="shared" si="9"/>
        <v>0</v>
      </c>
    </row>
    <row r="106" spans="1:50" ht="120" customHeight="1" x14ac:dyDescent="0.3">
      <c r="A106" s="59"/>
      <c r="B106" s="59"/>
      <c r="C106" s="42"/>
      <c r="D106" s="60"/>
      <c r="E106" s="61"/>
      <c r="F106" s="62"/>
      <c r="G106" s="63"/>
      <c r="H106" s="63"/>
      <c r="I106" s="59"/>
      <c r="J106" s="59"/>
      <c r="K106" s="59"/>
      <c r="L106" s="59"/>
      <c r="M106" s="65" t="str">
        <f t="shared" si="10"/>
        <v>-</v>
      </c>
      <c r="N106" s="66"/>
      <c r="O106" s="67"/>
      <c r="P106" s="46"/>
      <c r="Q106" s="67"/>
      <c r="R106" s="68"/>
      <c r="S106" s="69"/>
      <c r="T106" s="49"/>
      <c r="U106" s="68"/>
      <c r="V106" s="70"/>
      <c r="W106" s="62"/>
      <c r="X106" s="63"/>
      <c r="Y106" s="64">
        <f t="shared" si="11"/>
        <v>0</v>
      </c>
      <c r="Z106" s="62"/>
      <c r="AA106" s="63"/>
      <c r="AB106" s="64">
        <f t="shared" si="12"/>
        <v>0</v>
      </c>
      <c r="AC106" s="71">
        <f t="shared" si="13"/>
        <v>0</v>
      </c>
      <c r="AD106" s="62"/>
      <c r="AE106" s="76"/>
      <c r="AF106" s="64">
        <f t="shared" si="14"/>
        <v>0</v>
      </c>
      <c r="AG106" s="49"/>
      <c r="AH106" s="49"/>
      <c r="AI106" s="54"/>
      <c r="AJ106" s="77"/>
      <c r="AK106" s="77"/>
      <c r="AL106" s="64">
        <f t="shared" si="15"/>
        <v>0</v>
      </c>
      <c r="AM106" s="71">
        <f t="shared" si="16"/>
        <v>0</v>
      </c>
      <c r="AN106" s="71">
        <f t="shared" si="17"/>
        <v>0</v>
      </c>
      <c r="AO106" s="72"/>
      <c r="AP106" s="72"/>
      <c r="AQ106" s="72"/>
      <c r="AR106" s="73"/>
      <c r="AS106" s="73"/>
      <c r="AT106" s="73"/>
      <c r="AU106" s="62"/>
      <c r="AV106" s="62"/>
      <c r="AW106" s="74">
        <v>0</v>
      </c>
      <c r="AX106" s="75">
        <f t="shared" si="9"/>
        <v>0</v>
      </c>
    </row>
    <row r="107" spans="1:50" ht="120" customHeight="1" x14ac:dyDescent="0.3">
      <c r="A107" s="59"/>
      <c r="B107" s="59"/>
      <c r="C107" s="42"/>
      <c r="D107" s="60"/>
      <c r="E107" s="61"/>
      <c r="F107" s="62"/>
      <c r="G107" s="63"/>
      <c r="H107" s="63"/>
      <c r="I107" s="59"/>
      <c r="J107" s="59"/>
      <c r="K107" s="59"/>
      <c r="L107" s="59"/>
      <c r="M107" s="65" t="str">
        <f t="shared" si="10"/>
        <v>-</v>
      </c>
      <c r="N107" s="66"/>
      <c r="O107" s="67"/>
      <c r="P107" s="46"/>
      <c r="Q107" s="67"/>
      <c r="R107" s="68"/>
      <c r="S107" s="69"/>
      <c r="T107" s="49"/>
      <c r="U107" s="68"/>
      <c r="V107" s="70"/>
      <c r="W107" s="62"/>
      <c r="X107" s="63"/>
      <c r="Y107" s="64">
        <f t="shared" si="11"/>
        <v>0</v>
      </c>
      <c r="Z107" s="62"/>
      <c r="AA107" s="63"/>
      <c r="AB107" s="64">
        <f t="shared" si="12"/>
        <v>0</v>
      </c>
      <c r="AC107" s="71">
        <f t="shared" si="13"/>
        <v>0</v>
      </c>
      <c r="AD107" s="62"/>
      <c r="AE107" s="76"/>
      <c r="AF107" s="64">
        <f t="shared" si="14"/>
        <v>0</v>
      </c>
      <c r="AG107" s="49"/>
      <c r="AH107" s="49"/>
      <c r="AI107" s="54"/>
      <c r="AJ107" s="77"/>
      <c r="AK107" s="77"/>
      <c r="AL107" s="64">
        <f t="shared" si="15"/>
        <v>0</v>
      </c>
      <c r="AM107" s="71">
        <f t="shared" si="16"/>
        <v>0</v>
      </c>
      <c r="AN107" s="71">
        <f t="shared" si="17"/>
        <v>0</v>
      </c>
      <c r="AO107" s="72"/>
      <c r="AP107" s="72"/>
      <c r="AQ107" s="72"/>
      <c r="AR107" s="73"/>
      <c r="AS107" s="73"/>
      <c r="AT107" s="73"/>
      <c r="AU107" s="62"/>
      <c r="AV107" s="62"/>
      <c r="AW107" s="74">
        <v>0</v>
      </c>
      <c r="AX107" s="75">
        <f t="shared" si="9"/>
        <v>0</v>
      </c>
    </row>
    <row r="108" spans="1:50" ht="120" customHeight="1" x14ac:dyDescent="0.3">
      <c r="A108" s="59"/>
      <c r="B108" s="59"/>
      <c r="C108" s="42"/>
      <c r="D108" s="60"/>
      <c r="E108" s="61"/>
      <c r="F108" s="62"/>
      <c r="G108" s="63"/>
      <c r="H108" s="63"/>
      <c r="I108" s="59"/>
      <c r="J108" s="59"/>
      <c r="K108" s="59"/>
      <c r="L108" s="59"/>
      <c r="M108" s="65" t="str">
        <f t="shared" si="10"/>
        <v>-</v>
      </c>
      <c r="N108" s="66"/>
      <c r="O108" s="67"/>
      <c r="P108" s="46"/>
      <c r="Q108" s="67"/>
      <c r="R108" s="68"/>
      <c r="S108" s="69"/>
      <c r="T108" s="49"/>
      <c r="U108" s="68"/>
      <c r="V108" s="70"/>
      <c r="W108" s="62"/>
      <c r="X108" s="63"/>
      <c r="Y108" s="64">
        <f t="shared" si="11"/>
        <v>0</v>
      </c>
      <c r="Z108" s="62"/>
      <c r="AA108" s="63"/>
      <c r="AB108" s="64">
        <f t="shared" si="12"/>
        <v>0</v>
      </c>
      <c r="AC108" s="71">
        <f t="shared" si="13"/>
        <v>0</v>
      </c>
      <c r="AD108" s="62"/>
      <c r="AE108" s="76"/>
      <c r="AF108" s="64">
        <f t="shared" si="14"/>
        <v>0</v>
      </c>
      <c r="AG108" s="49"/>
      <c r="AH108" s="49"/>
      <c r="AI108" s="54"/>
      <c r="AJ108" s="77"/>
      <c r="AK108" s="77"/>
      <c r="AL108" s="64">
        <f t="shared" si="15"/>
        <v>0</v>
      </c>
      <c r="AM108" s="71">
        <f t="shared" si="16"/>
        <v>0</v>
      </c>
      <c r="AN108" s="71">
        <f t="shared" si="17"/>
        <v>0</v>
      </c>
      <c r="AO108" s="72"/>
      <c r="AP108" s="72"/>
      <c r="AQ108" s="72"/>
      <c r="AR108" s="73"/>
      <c r="AS108" s="73"/>
      <c r="AT108" s="73"/>
      <c r="AU108" s="62"/>
      <c r="AV108" s="62"/>
      <c r="AW108" s="74">
        <v>0</v>
      </c>
      <c r="AX108" s="75">
        <f t="shared" si="9"/>
        <v>0</v>
      </c>
    </row>
    <row r="109" spans="1:50" ht="120" customHeight="1" x14ac:dyDescent="0.3">
      <c r="A109" s="59"/>
      <c r="B109" s="59"/>
      <c r="C109" s="42"/>
      <c r="D109" s="60"/>
      <c r="E109" s="61"/>
      <c r="F109" s="62"/>
      <c r="G109" s="63"/>
      <c r="H109" s="63"/>
      <c r="I109" s="59"/>
      <c r="J109" s="59"/>
      <c r="K109" s="59"/>
      <c r="L109" s="59"/>
      <c r="M109" s="65" t="str">
        <f t="shared" si="10"/>
        <v>-</v>
      </c>
      <c r="N109" s="66"/>
      <c r="O109" s="67"/>
      <c r="P109" s="46"/>
      <c r="Q109" s="67"/>
      <c r="R109" s="68"/>
      <c r="S109" s="69"/>
      <c r="T109" s="49"/>
      <c r="U109" s="68"/>
      <c r="V109" s="70"/>
      <c r="W109" s="62"/>
      <c r="X109" s="63"/>
      <c r="Y109" s="64">
        <f t="shared" si="11"/>
        <v>0</v>
      </c>
      <c r="Z109" s="62"/>
      <c r="AA109" s="63"/>
      <c r="AB109" s="64">
        <f t="shared" si="12"/>
        <v>0</v>
      </c>
      <c r="AC109" s="71">
        <f t="shared" si="13"/>
        <v>0</v>
      </c>
      <c r="AD109" s="62"/>
      <c r="AE109" s="76"/>
      <c r="AF109" s="64">
        <f t="shared" si="14"/>
        <v>0</v>
      </c>
      <c r="AG109" s="49"/>
      <c r="AH109" s="49"/>
      <c r="AI109" s="54"/>
      <c r="AJ109" s="77"/>
      <c r="AK109" s="77"/>
      <c r="AL109" s="64">
        <f t="shared" si="15"/>
        <v>0</v>
      </c>
      <c r="AM109" s="71">
        <f t="shared" si="16"/>
        <v>0</v>
      </c>
      <c r="AN109" s="71">
        <f t="shared" si="17"/>
        <v>0</v>
      </c>
      <c r="AO109" s="72"/>
      <c r="AP109" s="72"/>
      <c r="AQ109" s="72"/>
      <c r="AR109" s="73"/>
      <c r="AS109" s="73"/>
      <c r="AT109" s="73"/>
      <c r="AU109" s="62"/>
      <c r="AV109" s="62"/>
      <c r="AW109" s="74">
        <v>0</v>
      </c>
      <c r="AX109" s="75">
        <f t="shared" si="9"/>
        <v>0</v>
      </c>
    </row>
    <row r="110" spans="1:50" ht="120" customHeight="1" x14ac:dyDescent="0.3">
      <c r="A110" s="59"/>
      <c r="B110" s="59"/>
      <c r="C110" s="42"/>
      <c r="D110" s="60"/>
      <c r="E110" s="61"/>
      <c r="F110" s="62"/>
      <c r="G110" s="63"/>
      <c r="H110" s="63"/>
      <c r="I110" s="59"/>
      <c r="J110" s="59"/>
      <c r="K110" s="59"/>
      <c r="L110" s="59"/>
      <c r="M110" s="65" t="str">
        <f t="shared" si="10"/>
        <v>-</v>
      </c>
      <c r="N110" s="66"/>
      <c r="O110" s="67"/>
      <c r="P110" s="46"/>
      <c r="Q110" s="67"/>
      <c r="R110" s="68"/>
      <c r="S110" s="69"/>
      <c r="T110" s="49"/>
      <c r="U110" s="68"/>
      <c r="V110" s="70"/>
      <c r="W110" s="62"/>
      <c r="X110" s="63"/>
      <c r="Y110" s="64">
        <f t="shared" si="11"/>
        <v>0</v>
      </c>
      <c r="Z110" s="62"/>
      <c r="AA110" s="63"/>
      <c r="AB110" s="64">
        <f t="shared" si="12"/>
        <v>0</v>
      </c>
      <c r="AC110" s="71">
        <f t="shared" si="13"/>
        <v>0</v>
      </c>
      <c r="AD110" s="62"/>
      <c r="AE110" s="76"/>
      <c r="AF110" s="64">
        <f t="shared" si="14"/>
        <v>0</v>
      </c>
      <c r="AG110" s="49"/>
      <c r="AH110" s="49"/>
      <c r="AI110" s="54"/>
      <c r="AJ110" s="77"/>
      <c r="AK110" s="77"/>
      <c r="AL110" s="64">
        <f t="shared" si="15"/>
        <v>0</v>
      </c>
      <c r="AM110" s="71">
        <f t="shared" si="16"/>
        <v>0</v>
      </c>
      <c r="AN110" s="71">
        <f t="shared" si="17"/>
        <v>0</v>
      </c>
      <c r="AO110" s="72"/>
      <c r="AP110" s="72"/>
      <c r="AQ110" s="72"/>
      <c r="AR110" s="73"/>
      <c r="AS110" s="73"/>
      <c r="AT110" s="73"/>
      <c r="AU110" s="62"/>
      <c r="AV110" s="62"/>
      <c r="AW110" s="74">
        <v>0</v>
      </c>
      <c r="AX110" s="75">
        <f t="shared" si="9"/>
        <v>0</v>
      </c>
    </row>
    <row r="111" spans="1:50" ht="120" customHeight="1" x14ac:dyDescent="0.3">
      <c r="A111" s="59"/>
      <c r="B111" s="59"/>
      <c r="C111" s="42"/>
      <c r="D111" s="60"/>
      <c r="E111" s="61"/>
      <c r="F111" s="62"/>
      <c r="G111" s="63"/>
      <c r="H111" s="63"/>
      <c r="I111" s="59"/>
      <c r="J111" s="59"/>
      <c r="K111" s="59"/>
      <c r="L111" s="59"/>
      <c r="M111" s="65" t="str">
        <f t="shared" si="10"/>
        <v>-</v>
      </c>
      <c r="N111" s="66"/>
      <c r="O111" s="67"/>
      <c r="P111" s="46"/>
      <c r="Q111" s="67"/>
      <c r="R111" s="68"/>
      <c r="S111" s="69"/>
      <c r="T111" s="49"/>
      <c r="U111" s="68"/>
      <c r="V111" s="70"/>
      <c r="W111" s="62"/>
      <c r="X111" s="63"/>
      <c r="Y111" s="64">
        <f t="shared" si="11"/>
        <v>0</v>
      </c>
      <c r="Z111" s="62"/>
      <c r="AA111" s="63"/>
      <c r="AB111" s="64">
        <f t="shared" si="12"/>
        <v>0</v>
      </c>
      <c r="AC111" s="71">
        <f t="shared" si="13"/>
        <v>0</v>
      </c>
      <c r="AD111" s="62"/>
      <c r="AE111" s="76"/>
      <c r="AF111" s="64">
        <f t="shared" si="14"/>
        <v>0</v>
      </c>
      <c r="AG111" s="49"/>
      <c r="AH111" s="49"/>
      <c r="AI111" s="54"/>
      <c r="AJ111" s="77"/>
      <c r="AK111" s="77"/>
      <c r="AL111" s="64">
        <f t="shared" si="15"/>
        <v>0</v>
      </c>
      <c r="AM111" s="71">
        <f t="shared" si="16"/>
        <v>0</v>
      </c>
      <c r="AN111" s="71">
        <f t="shared" si="17"/>
        <v>0</v>
      </c>
      <c r="AO111" s="72"/>
      <c r="AP111" s="72"/>
      <c r="AQ111" s="72"/>
      <c r="AR111" s="73"/>
      <c r="AS111" s="73"/>
      <c r="AT111" s="73"/>
      <c r="AU111" s="62"/>
      <c r="AV111" s="62"/>
      <c r="AW111" s="74">
        <v>0</v>
      </c>
      <c r="AX111" s="75">
        <f t="shared" si="9"/>
        <v>0</v>
      </c>
    </row>
    <row r="112" spans="1:50" ht="120" customHeight="1" x14ac:dyDescent="0.3">
      <c r="A112" s="59"/>
      <c r="B112" s="59"/>
      <c r="C112" s="42"/>
      <c r="D112" s="60"/>
      <c r="E112" s="61"/>
      <c r="F112" s="62"/>
      <c r="G112" s="63"/>
      <c r="H112" s="63"/>
      <c r="I112" s="59"/>
      <c r="J112" s="59"/>
      <c r="K112" s="59"/>
      <c r="L112" s="59"/>
      <c r="M112" s="65" t="str">
        <f t="shared" si="10"/>
        <v>-</v>
      </c>
      <c r="N112" s="66"/>
      <c r="O112" s="67"/>
      <c r="P112" s="46"/>
      <c r="Q112" s="67"/>
      <c r="R112" s="68"/>
      <c r="S112" s="69"/>
      <c r="T112" s="49"/>
      <c r="U112" s="68"/>
      <c r="V112" s="70"/>
      <c r="W112" s="62"/>
      <c r="X112" s="63"/>
      <c r="Y112" s="64">
        <f t="shared" si="11"/>
        <v>0</v>
      </c>
      <c r="Z112" s="62"/>
      <c r="AA112" s="63"/>
      <c r="AB112" s="64">
        <f t="shared" si="12"/>
        <v>0</v>
      </c>
      <c r="AC112" s="71">
        <f t="shared" si="13"/>
        <v>0</v>
      </c>
      <c r="AD112" s="62"/>
      <c r="AE112" s="76"/>
      <c r="AF112" s="64">
        <f t="shared" si="14"/>
        <v>0</v>
      </c>
      <c r="AG112" s="49"/>
      <c r="AH112" s="49"/>
      <c r="AI112" s="54"/>
      <c r="AJ112" s="77"/>
      <c r="AK112" s="77"/>
      <c r="AL112" s="64">
        <f t="shared" si="15"/>
        <v>0</v>
      </c>
      <c r="AM112" s="71">
        <f t="shared" si="16"/>
        <v>0</v>
      </c>
      <c r="AN112" s="71">
        <f t="shared" si="17"/>
        <v>0</v>
      </c>
      <c r="AO112" s="72"/>
      <c r="AP112" s="72"/>
      <c r="AQ112" s="72"/>
      <c r="AR112" s="73"/>
      <c r="AS112" s="73"/>
      <c r="AT112" s="73"/>
      <c r="AU112" s="62"/>
      <c r="AV112" s="62"/>
      <c r="AW112" s="74">
        <v>0</v>
      </c>
      <c r="AX112" s="75">
        <f t="shared" si="9"/>
        <v>0</v>
      </c>
    </row>
    <row r="113" spans="1:50" ht="120" customHeight="1" x14ac:dyDescent="0.3">
      <c r="A113" s="59"/>
      <c r="B113" s="59"/>
      <c r="C113" s="42"/>
      <c r="D113" s="60"/>
      <c r="E113" s="61"/>
      <c r="F113" s="62"/>
      <c r="G113" s="63"/>
      <c r="H113" s="63"/>
      <c r="I113" s="59"/>
      <c r="J113" s="59"/>
      <c r="K113" s="59"/>
      <c r="L113" s="59"/>
      <c r="M113" s="65" t="str">
        <f t="shared" si="10"/>
        <v>-</v>
      </c>
      <c r="N113" s="66"/>
      <c r="O113" s="67"/>
      <c r="P113" s="46"/>
      <c r="Q113" s="67"/>
      <c r="R113" s="68"/>
      <c r="S113" s="69"/>
      <c r="T113" s="49"/>
      <c r="U113" s="68"/>
      <c r="V113" s="70"/>
      <c r="W113" s="62"/>
      <c r="X113" s="63"/>
      <c r="Y113" s="64">
        <f t="shared" si="11"/>
        <v>0</v>
      </c>
      <c r="Z113" s="62"/>
      <c r="AA113" s="63"/>
      <c r="AB113" s="64">
        <f t="shared" si="12"/>
        <v>0</v>
      </c>
      <c r="AC113" s="71">
        <f t="shared" si="13"/>
        <v>0</v>
      </c>
      <c r="AD113" s="62"/>
      <c r="AE113" s="76"/>
      <c r="AF113" s="64">
        <f t="shared" si="14"/>
        <v>0</v>
      </c>
      <c r="AG113" s="49"/>
      <c r="AH113" s="49"/>
      <c r="AI113" s="54"/>
      <c r="AJ113" s="77"/>
      <c r="AK113" s="77"/>
      <c r="AL113" s="64">
        <f t="shared" si="15"/>
        <v>0</v>
      </c>
      <c r="AM113" s="71">
        <f t="shared" si="16"/>
        <v>0</v>
      </c>
      <c r="AN113" s="71">
        <f t="shared" si="17"/>
        <v>0</v>
      </c>
      <c r="AO113" s="72"/>
      <c r="AP113" s="72"/>
      <c r="AQ113" s="72"/>
      <c r="AR113" s="73"/>
      <c r="AS113" s="73"/>
      <c r="AT113" s="73"/>
      <c r="AU113" s="62"/>
      <c r="AV113" s="62"/>
      <c r="AW113" s="74">
        <v>0</v>
      </c>
      <c r="AX113" s="75">
        <f t="shared" si="9"/>
        <v>0</v>
      </c>
    </row>
    <row r="114" spans="1:50" ht="120" customHeight="1" x14ac:dyDescent="0.3">
      <c r="A114" s="59"/>
      <c r="B114" s="59"/>
      <c r="C114" s="42"/>
      <c r="D114" s="60"/>
      <c r="E114" s="61"/>
      <c r="F114" s="62"/>
      <c r="G114" s="63"/>
      <c r="H114" s="63"/>
      <c r="I114" s="59"/>
      <c r="J114" s="59"/>
      <c r="K114" s="59"/>
      <c r="L114" s="59"/>
      <c r="M114" s="65" t="str">
        <f t="shared" si="10"/>
        <v>-</v>
      </c>
      <c r="N114" s="66"/>
      <c r="O114" s="67"/>
      <c r="P114" s="46"/>
      <c r="Q114" s="67"/>
      <c r="R114" s="68"/>
      <c r="S114" s="69"/>
      <c r="T114" s="49"/>
      <c r="U114" s="68"/>
      <c r="V114" s="70"/>
      <c r="W114" s="62"/>
      <c r="X114" s="63"/>
      <c r="Y114" s="64">
        <f t="shared" si="11"/>
        <v>0</v>
      </c>
      <c r="Z114" s="62"/>
      <c r="AA114" s="63"/>
      <c r="AB114" s="64">
        <f t="shared" si="12"/>
        <v>0</v>
      </c>
      <c r="AC114" s="71">
        <f t="shared" si="13"/>
        <v>0</v>
      </c>
      <c r="AD114" s="62"/>
      <c r="AE114" s="76"/>
      <c r="AF114" s="64">
        <f t="shared" si="14"/>
        <v>0</v>
      </c>
      <c r="AG114" s="49"/>
      <c r="AH114" s="49"/>
      <c r="AI114" s="54"/>
      <c r="AJ114" s="77"/>
      <c r="AK114" s="77"/>
      <c r="AL114" s="64">
        <f t="shared" si="15"/>
        <v>0</v>
      </c>
      <c r="AM114" s="71">
        <f t="shared" si="16"/>
        <v>0</v>
      </c>
      <c r="AN114" s="71">
        <f t="shared" si="17"/>
        <v>0</v>
      </c>
      <c r="AO114" s="72"/>
      <c r="AP114" s="72"/>
      <c r="AQ114" s="72"/>
      <c r="AR114" s="73"/>
      <c r="AS114" s="73"/>
      <c r="AT114" s="73"/>
      <c r="AU114" s="62"/>
      <c r="AV114" s="62"/>
      <c r="AW114" s="74">
        <v>0</v>
      </c>
      <c r="AX114" s="75">
        <f t="shared" si="9"/>
        <v>0</v>
      </c>
    </row>
    <row r="115" spans="1:50" ht="120" customHeight="1" x14ac:dyDescent="0.3">
      <c r="A115" s="59"/>
      <c r="B115" s="59"/>
      <c r="C115" s="42"/>
      <c r="D115" s="60"/>
      <c r="E115" s="61"/>
      <c r="F115" s="62"/>
      <c r="G115" s="63"/>
      <c r="H115" s="63"/>
      <c r="I115" s="59"/>
      <c r="J115" s="59"/>
      <c r="K115" s="59"/>
      <c r="L115" s="59"/>
      <c r="M115" s="65" t="str">
        <f t="shared" si="10"/>
        <v>-</v>
      </c>
      <c r="N115" s="66"/>
      <c r="O115" s="67"/>
      <c r="P115" s="46"/>
      <c r="Q115" s="67"/>
      <c r="R115" s="68"/>
      <c r="S115" s="69"/>
      <c r="T115" s="49"/>
      <c r="U115" s="68"/>
      <c r="V115" s="70"/>
      <c r="W115" s="62"/>
      <c r="X115" s="63"/>
      <c r="Y115" s="64">
        <f t="shared" si="11"/>
        <v>0</v>
      </c>
      <c r="Z115" s="62"/>
      <c r="AA115" s="63"/>
      <c r="AB115" s="64">
        <f t="shared" si="12"/>
        <v>0</v>
      </c>
      <c r="AC115" s="71">
        <f t="shared" si="13"/>
        <v>0</v>
      </c>
      <c r="AD115" s="62"/>
      <c r="AE115" s="76"/>
      <c r="AF115" s="64">
        <f t="shared" si="14"/>
        <v>0</v>
      </c>
      <c r="AG115" s="49"/>
      <c r="AH115" s="49"/>
      <c r="AI115" s="54"/>
      <c r="AJ115" s="77"/>
      <c r="AK115" s="77"/>
      <c r="AL115" s="64">
        <f t="shared" si="15"/>
        <v>0</v>
      </c>
      <c r="AM115" s="71">
        <f t="shared" si="16"/>
        <v>0</v>
      </c>
      <c r="AN115" s="71">
        <f t="shared" si="17"/>
        <v>0</v>
      </c>
      <c r="AO115" s="72"/>
      <c r="AP115" s="72"/>
      <c r="AQ115" s="72"/>
      <c r="AR115" s="73"/>
      <c r="AS115" s="73"/>
      <c r="AT115" s="73"/>
      <c r="AU115" s="62"/>
      <c r="AV115" s="62"/>
      <c r="AW115" s="74">
        <v>0</v>
      </c>
      <c r="AX115" s="75">
        <f t="shared" si="9"/>
        <v>0</v>
      </c>
    </row>
    <row r="116" spans="1:50" ht="120" customHeight="1" x14ac:dyDescent="0.3">
      <c r="A116" s="59"/>
      <c r="B116" s="59"/>
      <c r="C116" s="42"/>
      <c r="D116" s="60"/>
      <c r="E116" s="61"/>
      <c r="F116" s="62"/>
      <c r="G116" s="63"/>
      <c r="H116" s="63"/>
      <c r="I116" s="59"/>
      <c r="J116" s="59"/>
      <c r="K116" s="59"/>
      <c r="L116" s="59"/>
      <c r="M116" s="65" t="str">
        <f t="shared" si="10"/>
        <v>-</v>
      </c>
      <c r="N116" s="66"/>
      <c r="O116" s="67"/>
      <c r="P116" s="46"/>
      <c r="Q116" s="67"/>
      <c r="R116" s="68"/>
      <c r="S116" s="69"/>
      <c r="T116" s="49"/>
      <c r="U116" s="68"/>
      <c r="V116" s="70"/>
      <c r="W116" s="62"/>
      <c r="X116" s="63"/>
      <c r="Y116" s="64">
        <f t="shared" si="11"/>
        <v>0</v>
      </c>
      <c r="Z116" s="62"/>
      <c r="AA116" s="63"/>
      <c r="AB116" s="64">
        <f t="shared" si="12"/>
        <v>0</v>
      </c>
      <c r="AC116" s="71">
        <f t="shared" si="13"/>
        <v>0</v>
      </c>
      <c r="AD116" s="62"/>
      <c r="AE116" s="76"/>
      <c r="AF116" s="64">
        <f t="shared" si="14"/>
        <v>0</v>
      </c>
      <c r="AG116" s="49"/>
      <c r="AH116" s="49"/>
      <c r="AI116" s="54"/>
      <c r="AJ116" s="77"/>
      <c r="AK116" s="77"/>
      <c r="AL116" s="64">
        <f t="shared" si="15"/>
        <v>0</v>
      </c>
      <c r="AM116" s="71">
        <f t="shared" si="16"/>
        <v>0</v>
      </c>
      <c r="AN116" s="71">
        <f t="shared" si="17"/>
        <v>0</v>
      </c>
      <c r="AO116" s="72"/>
      <c r="AP116" s="72"/>
      <c r="AQ116" s="72"/>
      <c r="AR116" s="73"/>
      <c r="AS116" s="73"/>
      <c r="AT116" s="73"/>
      <c r="AU116" s="62"/>
      <c r="AV116" s="62"/>
      <c r="AW116" s="74">
        <v>0</v>
      </c>
      <c r="AX116" s="75">
        <f t="shared" si="9"/>
        <v>0</v>
      </c>
    </row>
    <row r="117" spans="1:50" ht="120" customHeight="1" x14ac:dyDescent="0.3">
      <c r="A117" s="59"/>
      <c r="B117" s="59"/>
      <c r="C117" s="42"/>
      <c r="D117" s="60"/>
      <c r="E117" s="61"/>
      <c r="F117" s="62"/>
      <c r="G117" s="63"/>
      <c r="H117" s="63"/>
      <c r="I117" s="59"/>
      <c r="J117" s="59"/>
      <c r="K117" s="59"/>
      <c r="L117" s="59"/>
      <c r="M117" s="65" t="str">
        <f t="shared" si="10"/>
        <v>-</v>
      </c>
      <c r="N117" s="66"/>
      <c r="O117" s="67"/>
      <c r="P117" s="46"/>
      <c r="Q117" s="67"/>
      <c r="R117" s="68"/>
      <c r="S117" s="69"/>
      <c r="T117" s="49"/>
      <c r="U117" s="68"/>
      <c r="V117" s="70"/>
      <c r="W117" s="62"/>
      <c r="X117" s="63"/>
      <c r="Y117" s="64">
        <f t="shared" si="11"/>
        <v>0</v>
      </c>
      <c r="Z117" s="62"/>
      <c r="AA117" s="63"/>
      <c r="AB117" s="64">
        <f t="shared" si="12"/>
        <v>0</v>
      </c>
      <c r="AC117" s="71">
        <f t="shared" si="13"/>
        <v>0</v>
      </c>
      <c r="AD117" s="62"/>
      <c r="AE117" s="76"/>
      <c r="AF117" s="64">
        <f t="shared" si="14"/>
        <v>0</v>
      </c>
      <c r="AG117" s="49"/>
      <c r="AH117" s="49"/>
      <c r="AI117" s="54"/>
      <c r="AJ117" s="77"/>
      <c r="AK117" s="77"/>
      <c r="AL117" s="64">
        <f t="shared" si="15"/>
        <v>0</v>
      </c>
      <c r="AM117" s="71">
        <f t="shared" si="16"/>
        <v>0</v>
      </c>
      <c r="AN117" s="71">
        <f t="shared" si="17"/>
        <v>0</v>
      </c>
      <c r="AO117" s="72"/>
      <c r="AP117" s="72"/>
      <c r="AQ117" s="72"/>
      <c r="AR117" s="73"/>
      <c r="AS117" s="73"/>
      <c r="AT117" s="73"/>
      <c r="AU117" s="62"/>
      <c r="AV117" s="62"/>
      <c r="AW117" s="74">
        <v>0</v>
      </c>
      <c r="AX117" s="75">
        <f t="shared" si="9"/>
        <v>0</v>
      </c>
    </row>
    <row r="118" spans="1:50" ht="120" customHeight="1" x14ac:dyDescent="0.3">
      <c r="A118" s="59"/>
      <c r="B118" s="59"/>
      <c r="C118" s="42"/>
      <c r="D118" s="60"/>
      <c r="E118" s="61"/>
      <c r="F118" s="62"/>
      <c r="G118" s="63"/>
      <c r="H118" s="63"/>
      <c r="I118" s="59"/>
      <c r="J118" s="59"/>
      <c r="K118" s="59"/>
      <c r="L118" s="59"/>
      <c r="M118" s="65" t="str">
        <f t="shared" si="10"/>
        <v>-</v>
      </c>
      <c r="N118" s="66"/>
      <c r="O118" s="67"/>
      <c r="P118" s="46"/>
      <c r="Q118" s="67"/>
      <c r="R118" s="68"/>
      <c r="S118" s="69"/>
      <c r="T118" s="49"/>
      <c r="U118" s="68"/>
      <c r="V118" s="70"/>
      <c r="W118" s="62"/>
      <c r="X118" s="63"/>
      <c r="Y118" s="64">
        <f t="shared" si="11"/>
        <v>0</v>
      </c>
      <c r="Z118" s="62"/>
      <c r="AA118" s="63"/>
      <c r="AB118" s="64">
        <f t="shared" si="12"/>
        <v>0</v>
      </c>
      <c r="AC118" s="71">
        <f t="shared" si="13"/>
        <v>0</v>
      </c>
      <c r="AD118" s="62"/>
      <c r="AE118" s="76"/>
      <c r="AF118" s="64">
        <f t="shared" si="14"/>
        <v>0</v>
      </c>
      <c r="AG118" s="49"/>
      <c r="AH118" s="49"/>
      <c r="AI118" s="54"/>
      <c r="AJ118" s="77"/>
      <c r="AK118" s="77"/>
      <c r="AL118" s="64">
        <f t="shared" si="15"/>
        <v>0</v>
      </c>
      <c r="AM118" s="71">
        <f t="shared" si="16"/>
        <v>0</v>
      </c>
      <c r="AN118" s="71">
        <f t="shared" si="17"/>
        <v>0</v>
      </c>
      <c r="AO118" s="72"/>
      <c r="AP118" s="72"/>
      <c r="AQ118" s="72"/>
      <c r="AR118" s="73"/>
      <c r="AS118" s="73"/>
      <c r="AT118" s="73"/>
      <c r="AU118" s="62"/>
      <c r="AV118" s="62"/>
      <c r="AW118" s="74">
        <v>0</v>
      </c>
      <c r="AX118" s="75">
        <f t="shared" si="9"/>
        <v>0</v>
      </c>
    </row>
    <row r="119" spans="1:50" ht="120" customHeight="1" x14ac:dyDescent="0.3">
      <c r="A119" s="59"/>
      <c r="B119" s="59"/>
      <c r="C119" s="42"/>
      <c r="D119" s="60"/>
      <c r="E119" s="61"/>
      <c r="F119" s="62"/>
      <c r="G119" s="63"/>
      <c r="H119" s="63"/>
      <c r="I119" s="59"/>
      <c r="J119" s="59"/>
      <c r="K119" s="59"/>
      <c r="L119" s="59"/>
      <c r="M119" s="65" t="str">
        <f t="shared" si="10"/>
        <v>-</v>
      </c>
      <c r="N119" s="66"/>
      <c r="O119" s="67"/>
      <c r="P119" s="46"/>
      <c r="Q119" s="67"/>
      <c r="R119" s="68"/>
      <c r="S119" s="69"/>
      <c r="T119" s="49"/>
      <c r="U119" s="68"/>
      <c r="V119" s="70"/>
      <c r="W119" s="62"/>
      <c r="X119" s="63"/>
      <c r="Y119" s="64">
        <f t="shared" si="11"/>
        <v>0</v>
      </c>
      <c r="Z119" s="62"/>
      <c r="AA119" s="63"/>
      <c r="AB119" s="64">
        <f t="shared" si="12"/>
        <v>0</v>
      </c>
      <c r="AC119" s="71">
        <f t="shared" si="13"/>
        <v>0</v>
      </c>
      <c r="AD119" s="62"/>
      <c r="AE119" s="76"/>
      <c r="AF119" s="64">
        <f t="shared" si="14"/>
        <v>0</v>
      </c>
      <c r="AG119" s="49"/>
      <c r="AH119" s="49"/>
      <c r="AI119" s="54"/>
      <c r="AJ119" s="77"/>
      <c r="AK119" s="77"/>
      <c r="AL119" s="64">
        <f t="shared" si="15"/>
        <v>0</v>
      </c>
      <c r="AM119" s="71">
        <f t="shared" si="16"/>
        <v>0</v>
      </c>
      <c r="AN119" s="71">
        <f t="shared" si="17"/>
        <v>0</v>
      </c>
      <c r="AO119" s="72"/>
      <c r="AP119" s="72"/>
      <c r="AQ119" s="72"/>
      <c r="AR119" s="73"/>
      <c r="AS119" s="73"/>
      <c r="AT119" s="73"/>
      <c r="AU119" s="62"/>
      <c r="AV119" s="62"/>
      <c r="AW119" s="74">
        <v>0</v>
      </c>
      <c r="AX119" s="75">
        <f t="shared" si="9"/>
        <v>0</v>
      </c>
    </row>
    <row r="120" spans="1:50" ht="120" customHeight="1" x14ac:dyDescent="0.3">
      <c r="A120" s="59"/>
      <c r="B120" s="59"/>
      <c r="C120" s="42"/>
      <c r="D120" s="60"/>
      <c r="E120" s="61"/>
      <c r="F120" s="62"/>
      <c r="G120" s="63"/>
      <c r="H120" s="63"/>
      <c r="I120" s="59"/>
      <c r="J120" s="59"/>
      <c r="K120" s="59"/>
      <c r="L120" s="59"/>
      <c r="M120" s="65" t="str">
        <f t="shared" si="10"/>
        <v>-</v>
      </c>
      <c r="N120" s="66"/>
      <c r="O120" s="67"/>
      <c r="P120" s="46"/>
      <c r="Q120" s="67"/>
      <c r="R120" s="68"/>
      <c r="S120" s="69"/>
      <c r="T120" s="49"/>
      <c r="U120" s="68"/>
      <c r="V120" s="70"/>
      <c r="W120" s="62"/>
      <c r="X120" s="63"/>
      <c r="Y120" s="64">
        <f t="shared" si="11"/>
        <v>0</v>
      </c>
      <c r="Z120" s="62"/>
      <c r="AA120" s="63"/>
      <c r="AB120" s="64">
        <f t="shared" si="12"/>
        <v>0</v>
      </c>
      <c r="AC120" s="71">
        <f t="shared" si="13"/>
        <v>0</v>
      </c>
      <c r="AD120" s="62"/>
      <c r="AE120" s="76"/>
      <c r="AF120" s="64">
        <f t="shared" si="14"/>
        <v>0</v>
      </c>
      <c r="AG120" s="49"/>
      <c r="AH120" s="49"/>
      <c r="AI120" s="54"/>
      <c r="AJ120" s="77"/>
      <c r="AK120" s="77"/>
      <c r="AL120" s="64">
        <f t="shared" si="15"/>
        <v>0</v>
      </c>
      <c r="AM120" s="71">
        <f t="shared" si="16"/>
        <v>0</v>
      </c>
      <c r="AN120" s="71">
        <f t="shared" si="17"/>
        <v>0</v>
      </c>
      <c r="AO120" s="72"/>
      <c r="AP120" s="72"/>
      <c r="AQ120" s="72"/>
      <c r="AR120" s="73"/>
      <c r="AS120" s="73"/>
      <c r="AT120" s="73"/>
      <c r="AU120" s="62"/>
      <c r="AV120" s="62"/>
      <c r="AW120" s="74">
        <v>0</v>
      </c>
      <c r="AX120" s="75">
        <f t="shared" si="9"/>
        <v>0</v>
      </c>
    </row>
    <row r="121" spans="1:50" ht="120" customHeight="1" x14ac:dyDescent="0.3">
      <c r="A121" s="59"/>
      <c r="B121" s="59"/>
      <c r="C121" s="42"/>
      <c r="D121" s="60"/>
      <c r="E121" s="61"/>
      <c r="F121" s="62"/>
      <c r="G121" s="63"/>
      <c r="H121" s="63"/>
      <c r="I121" s="59"/>
      <c r="J121" s="59"/>
      <c r="K121" s="59"/>
      <c r="L121" s="59"/>
      <c r="M121" s="65" t="str">
        <f t="shared" si="10"/>
        <v>-</v>
      </c>
      <c r="N121" s="66"/>
      <c r="O121" s="67"/>
      <c r="P121" s="46"/>
      <c r="Q121" s="67"/>
      <c r="R121" s="68"/>
      <c r="S121" s="69"/>
      <c r="T121" s="49"/>
      <c r="U121" s="68"/>
      <c r="V121" s="70"/>
      <c r="W121" s="62"/>
      <c r="X121" s="63"/>
      <c r="Y121" s="64">
        <f t="shared" si="11"/>
        <v>0</v>
      </c>
      <c r="Z121" s="62"/>
      <c r="AA121" s="63"/>
      <c r="AB121" s="64">
        <f t="shared" si="12"/>
        <v>0</v>
      </c>
      <c r="AC121" s="71">
        <f t="shared" si="13"/>
        <v>0</v>
      </c>
      <c r="AD121" s="62"/>
      <c r="AE121" s="76"/>
      <c r="AF121" s="64">
        <f t="shared" si="14"/>
        <v>0</v>
      </c>
      <c r="AG121" s="49"/>
      <c r="AH121" s="49"/>
      <c r="AI121" s="54"/>
      <c r="AJ121" s="77"/>
      <c r="AK121" s="77"/>
      <c r="AL121" s="64">
        <f t="shared" si="15"/>
        <v>0</v>
      </c>
      <c r="AM121" s="71">
        <f t="shared" si="16"/>
        <v>0</v>
      </c>
      <c r="AN121" s="71">
        <f t="shared" si="17"/>
        <v>0</v>
      </c>
      <c r="AO121" s="72"/>
      <c r="AP121" s="72"/>
      <c r="AQ121" s="72"/>
      <c r="AR121" s="73"/>
      <c r="AS121" s="73"/>
      <c r="AT121" s="73"/>
      <c r="AU121" s="62"/>
      <c r="AV121" s="62"/>
      <c r="AW121" s="74">
        <v>0</v>
      </c>
      <c r="AX121" s="75">
        <f t="shared" si="9"/>
        <v>0</v>
      </c>
    </row>
    <row r="122" spans="1:50" ht="120" customHeight="1" x14ac:dyDescent="0.3">
      <c r="A122" s="59"/>
      <c r="B122" s="59"/>
      <c r="C122" s="42"/>
      <c r="D122" s="60"/>
      <c r="E122" s="61"/>
      <c r="F122" s="62"/>
      <c r="G122" s="63"/>
      <c r="H122" s="63"/>
      <c r="I122" s="59"/>
      <c r="J122" s="59"/>
      <c r="K122" s="59"/>
      <c r="L122" s="59"/>
      <c r="M122" s="65" t="str">
        <f t="shared" si="10"/>
        <v>-</v>
      </c>
      <c r="N122" s="66"/>
      <c r="O122" s="67"/>
      <c r="P122" s="46"/>
      <c r="Q122" s="67"/>
      <c r="R122" s="68"/>
      <c r="S122" s="69"/>
      <c r="T122" s="49"/>
      <c r="U122" s="68"/>
      <c r="V122" s="70"/>
      <c r="W122" s="62"/>
      <c r="X122" s="63"/>
      <c r="Y122" s="64">
        <f t="shared" si="11"/>
        <v>0</v>
      </c>
      <c r="Z122" s="62"/>
      <c r="AA122" s="63"/>
      <c r="AB122" s="64">
        <f t="shared" si="12"/>
        <v>0</v>
      </c>
      <c r="AC122" s="71">
        <f t="shared" si="13"/>
        <v>0</v>
      </c>
      <c r="AD122" s="62"/>
      <c r="AE122" s="76"/>
      <c r="AF122" s="64">
        <f t="shared" si="14"/>
        <v>0</v>
      </c>
      <c r="AG122" s="49"/>
      <c r="AH122" s="49"/>
      <c r="AI122" s="54"/>
      <c r="AJ122" s="77"/>
      <c r="AK122" s="77"/>
      <c r="AL122" s="64">
        <f t="shared" si="15"/>
        <v>0</v>
      </c>
      <c r="AM122" s="71">
        <f t="shared" si="16"/>
        <v>0</v>
      </c>
      <c r="AN122" s="71">
        <f t="shared" si="17"/>
        <v>0</v>
      </c>
      <c r="AO122" s="72"/>
      <c r="AP122" s="72"/>
      <c r="AQ122" s="72"/>
      <c r="AR122" s="73"/>
      <c r="AS122" s="73"/>
      <c r="AT122" s="73"/>
      <c r="AU122" s="62"/>
      <c r="AV122" s="62"/>
      <c r="AW122" s="74">
        <v>0</v>
      </c>
      <c r="AX122" s="75">
        <f t="shared" si="9"/>
        <v>0</v>
      </c>
    </row>
    <row r="123" spans="1:50" ht="120" customHeight="1" x14ac:dyDescent="0.3">
      <c r="A123" s="59"/>
      <c r="B123" s="59"/>
      <c r="C123" s="42"/>
      <c r="D123" s="60"/>
      <c r="E123" s="61"/>
      <c r="F123" s="62"/>
      <c r="G123" s="63"/>
      <c r="H123" s="63"/>
      <c r="I123" s="59"/>
      <c r="J123" s="59"/>
      <c r="K123" s="59"/>
      <c r="L123" s="59"/>
      <c r="M123" s="65" t="str">
        <f t="shared" si="10"/>
        <v>-</v>
      </c>
      <c r="N123" s="66"/>
      <c r="O123" s="67"/>
      <c r="P123" s="46"/>
      <c r="Q123" s="67"/>
      <c r="R123" s="68"/>
      <c r="S123" s="69"/>
      <c r="T123" s="49"/>
      <c r="U123" s="68"/>
      <c r="V123" s="70"/>
      <c r="W123" s="62"/>
      <c r="X123" s="63"/>
      <c r="Y123" s="64">
        <f t="shared" si="11"/>
        <v>0</v>
      </c>
      <c r="Z123" s="62"/>
      <c r="AA123" s="63"/>
      <c r="AB123" s="64">
        <f t="shared" si="12"/>
        <v>0</v>
      </c>
      <c r="AC123" s="71">
        <f t="shared" si="13"/>
        <v>0</v>
      </c>
      <c r="AD123" s="62"/>
      <c r="AE123" s="76"/>
      <c r="AF123" s="64">
        <f t="shared" si="14"/>
        <v>0</v>
      </c>
      <c r="AG123" s="49"/>
      <c r="AH123" s="49"/>
      <c r="AI123" s="54"/>
      <c r="AJ123" s="77"/>
      <c r="AK123" s="77"/>
      <c r="AL123" s="64">
        <f t="shared" si="15"/>
        <v>0</v>
      </c>
      <c r="AM123" s="71">
        <f t="shared" si="16"/>
        <v>0</v>
      </c>
      <c r="AN123" s="71">
        <f t="shared" si="17"/>
        <v>0</v>
      </c>
      <c r="AO123" s="72"/>
      <c r="AP123" s="72"/>
      <c r="AQ123" s="72"/>
      <c r="AR123" s="73"/>
      <c r="AS123" s="73"/>
      <c r="AT123" s="73"/>
      <c r="AU123" s="62"/>
      <c r="AV123" s="62"/>
      <c r="AW123" s="74">
        <v>0</v>
      </c>
      <c r="AX123" s="75">
        <f t="shared" si="9"/>
        <v>0</v>
      </c>
    </row>
    <row r="124" spans="1:50" ht="120" customHeight="1" x14ac:dyDescent="0.3">
      <c r="A124" s="59"/>
      <c r="B124" s="59"/>
      <c r="C124" s="42"/>
      <c r="D124" s="60"/>
      <c r="E124" s="61"/>
      <c r="F124" s="62"/>
      <c r="G124" s="63"/>
      <c r="H124" s="63"/>
      <c r="I124" s="59"/>
      <c r="J124" s="59"/>
      <c r="K124" s="59"/>
      <c r="L124" s="59"/>
      <c r="M124" s="65" t="str">
        <f t="shared" si="10"/>
        <v>-</v>
      </c>
      <c r="N124" s="66"/>
      <c r="O124" s="67"/>
      <c r="P124" s="46"/>
      <c r="Q124" s="67"/>
      <c r="R124" s="68"/>
      <c r="S124" s="69"/>
      <c r="T124" s="49"/>
      <c r="U124" s="68"/>
      <c r="V124" s="70"/>
      <c r="W124" s="62"/>
      <c r="X124" s="63"/>
      <c r="Y124" s="64">
        <f t="shared" si="11"/>
        <v>0</v>
      </c>
      <c r="Z124" s="62"/>
      <c r="AA124" s="63"/>
      <c r="AB124" s="64">
        <f t="shared" si="12"/>
        <v>0</v>
      </c>
      <c r="AC124" s="71">
        <f t="shared" si="13"/>
        <v>0</v>
      </c>
      <c r="AD124" s="62"/>
      <c r="AE124" s="76"/>
      <c r="AF124" s="64">
        <f t="shared" si="14"/>
        <v>0</v>
      </c>
      <c r="AG124" s="49"/>
      <c r="AH124" s="49"/>
      <c r="AI124" s="54"/>
      <c r="AJ124" s="77"/>
      <c r="AK124" s="77"/>
      <c r="AL124" s="64">
        <f t="shared" si="15"/>
        <v>0</v>
      </c>
      <c r="AM124" s="71">
        <f t="shared" si="16"/>
        <v>0</v>
      </c>
      <c r="AN124" s="71">
        <f t="shared" si="17"/>
        <v>0</v>
      </c>
      <c r="AO124" s="72"/>
      <c r="AP124" s="72"/>
      <c r="AQ124" s="72"/>
      <c r="AR124" s="73"/>
      <c r="AS124" s="73"/>
      <c r="AT124" s="73"/>
      <c r="AU124" s="62"/>
      <c r="AV124" s="62"/>
      <c r="AW124" s="74">
        <v>0</v>
      </c>
      <c r="AX124" s="75">
        <f t="shared" si="9"/>
        <v>0</v>
      </c>
    </row>
    <row r="125" spans="1:50" ht="120" customHeight="1" x14ac:dyDescent="0.3">
      <c r="A125" s="59"/>
      <c r="B125" s="59"/>
      <c r="C125" s="42"/>
      <c r="D125" s="60"/>
      <c r="E125" s="61"/>
      <c r="F125" s="62"/>
      <c r="G125" s="63"/>
      <c r="H125" s="63"/>
      <c r="I125" s="59"/>
      <c r="J125" s="59"/>
      <c r="K125" s="59"/>
      <c r="L125" s="59"/>
      <c r="M125" s="65" t="str">
        <f t="shared" si="10"/>
        <v>-</v>
      </c>
      <c r="N125" s="66"/>
      <c r="O125" s="67"/>
      <c r="P125" s="46"/>
      <c r="Q125" s="67"/>
      <c r="R125" s="68"/>
      <c r="S125" s="69"/>
      <c r="T125" s="49"/>
      <c r="U125" s="68"/>
      <c r="V125" s="70"/>
      <c r="W125" s="62"/>
      <c r="X125" s="63"/>
      <c r="Y125" s="64">
        <f t="shared" si="11"/>
        <v>0</v>
      </c>
      <c r="Z125" s="62"/>
      <c r="AA125" s="63"/>
      <c r="AB125" s="64">
        <f t="shared" si="12"/>
        <v>0</v>
      </c>
      <c r="AC125" s="71">
        <f t="shared" si="13"/>
        <v>0</v>
      </c>
      <c r="AD125" s="62"/>
      <c r="AE125" s="76"/>
      <c r="AF125" s="64">
        <f t="shared" si="14"/>
        <v>0</v>
      </c>
      <c r="AG125" s="49"/>
      <c r="AH125" s="49"/>
      <c r="AI125" s="54"/>
      <c r="AJ125" s="77"/>
      <c r="AK125" s="77"/>
      <c r="AL125" s="64">
        <f t="shared" si="15"/>
        <v>0</v>
      </c>
      <c r="AM125" s="71">
        <f t="shared" si="16"/>
        <v>0</v>
      </c>
      <c r="AN125" s="71">
        <f t="shared" si="17"/>
        <v>0</v>
      </c>
      <c r="AO125" s="72"/>
      <c r="AP125" s="72"/>
      <c r="AQ125" s="72"/>
      <c r="AR125" s="73"/>
      <c r="AS125" s="73"/>
      <c r="AT125" s="73"/>
      <c r="AU125" s="62"/>
      <c r="AV125" s="62"/>
      <c r="AW125" s="74">
        <v>0</v>
      </c>
      <c r="AX125" s="75">
        <f t="shared" si="9"/>
        <v>0</v>
      </c>
    </row>
    <row r="126" spans="1:50" ht="120" customHeight="1" x14ac:dyDescent="0.3">
      <c r="A126" s="59"/>
      <c r="B126" s="59"/>
      <c r="C126" s="42"/>
      <c r="D126" s="60"/>
      <c r="E126" s="61"/>
      <c r="F126" s="62"/>
      <c r="G126" s="63"/>
      <c r="H126" s="63"/>
      <c r="I126" s="59"/>
      <c r="J126" s="59"/>
      <c r="K126" s="59"/>
      <c r="L126" s="59"/>
      <c r="M126" s="65" t="str">
        <f t="shared" si="10"/>
        <v>-</v>
      </c>
      <c r="N126" s="66"/>
      <c r="O126" s="67"/>
      <c r="P126" s="46"/>
      <c r="Q126" s="67"/>
      <c r="R126" s="68"/>
      <c r="S126" s="69"/>
      <c r="T126" s="49"/>
      <c r="U126" s="68"/>
      <c r="V126" s="70"/>
      <c r="W126" s="62"/>
      <c r="X126" s="63"/>
      <c r="Y126" s="64">
        <f t="shared" si="11"/>
        <v>0</v>
      </c>
      <c r="Z126" s="62"/>
      <c r="AA126" s="63"/>
      <c r="AB126" s="64">
        <f t="shared" si="12"/>
        <v>0</v>
      </c>
      <c r="AC126" s="71">
        <f t="shared" si="13"/>
        <v>0</v>
      </c>
      <c r="AD126" s="62"/>
      <c r="AE126" s="76"/>
      <c r="AF126" s="64">
        <f t="shared" si="14"/>
        <v>0</v>
      </c>
      <c r="AG126" s="49"/>
      <c r="AH126" s="49"/>
      <c r="AI126" s="54"/>
      <c r="AJ126" s="77"/>
      <c r="AK126" s="77"/>
      <c r="AL126" s="64">
        <f t="shared" si="15"/>
        <v>0</v>
      </c>
      <c r="AM126" s="71">
        <f t="shared" si="16"/>
        <v>0</v>
      </c>
      <c r="AN126" s="71">
        <f t="shared" si="17"/>
        <v>0</v>
      </c>
      <c r="AO126" s="72"/>
      <c r="AP126" s="72"/>
      <c r="AQ126" s="72"/>
      <c r="AR126" s="73"/>
      <c r="AS126" s="73"/>
      <c r="AT126" s="73"/>
      <c r="AU126" s="62"/>
      <c r="AV126" s="62"/>
      <c r="AW126" s="74">
        <v>0</v>
      </c>
      <c r="AX126" s="75">
        <f t="shared" si="9"/>
        <v>0</v>
      </c>
    </row>
    <row r="127" spans="1:50" ht="120" customHeight="1" x14ac:dyDescent="0.3">
      <c r="A127" s="59"/>
      <c r="B127" s="59"/>
      <c r="C127" s="42"/>
      <c r="D127" s="60"/>
      <c r="E127" s="61"/>
      <c r="F127" s="62"/>
      <c r="G127" s="63"/>
      <c r="H127" s="63"/>
      <c r="I127" s="59"/>
      <c r="J127" s="59"/>
      <c r="K127" s="59"/>
      <c r="L127" s="59"/>
      <c r="M127" s="65" t="str">
        <f t="shared" si="10"/>
        <v>-</v>
      </c>
      <c r="N127" s="66"/>
      <c r="O127" s="67"/>
      <c r="P127" s="46"/>
      <c r="Q127" s="67"/>
      <c r="R127" s="68"/>
      <c r="S127" s="69"/>
      <c r="T127" s="49"/>
      <c r="U127" s="68"/>
      <c r="V127" s="70"/>
      <c r="W127" s="62"/>
      <c r="X127" s="63"/>
      <c r="Y127" s="64">
        <f t="shared" si="11"/>
        <v>0</v>
      </c>
      <c r="Z127" s="62"/>
      <c r="AA127" s="63"/>
      <c r="AB127" s="64">
        <f t="shared" si="12"/>
        <v>0</v>
      </c>
      <c r="AC127" s="71">
        <f t="shared" si="13"/>
        <v>0</v>
      </c>
      <c r="AD127" s="62"/>
      <c r="AE127" s="76"/>
      <c r="AF127" s="64">
        <f t="shared" si="14"/>
        <v>0</v>
      </c>
      <c r="AG127" s="49"/>
      <c r="AH127" s="49"/>
      <c r="AI127" s="54"/>
      <c r="AJ127" s="77"/>
      <c r="AK127" s="77"/>
      <c r="AL127" s="64">
        <f t="shared" si="15"/>
        <v>0</v>
      </c>
      <c r="AM127" s="71">
        <f t="shared" si="16"/>
        <v>0</v>
      </c>
      <c r="AN127" s="71">
        <f t="shared" si="17"/>
        <v>0</v>
      </c>
      <c r="AO127" s="72"/>
      <c r="AP127" s="72"/>
      <c r="AQ127" s="72"/>
      <c r="AR127" s="73"/>
      <c r="AS127" s="73"/>
      <c r="AT127" s="73"/>
      <c r="AU127" s="62"/>
      <c r="AV127" s="62"/>
      <c r="AW127" s="74">
        <v>0</v>
      </c>
      <c r="AX127" s="75">
        <f t="shared" si="9"/>
        <v>0</v>
      </c>
    </row>
    <row r="128" spans="1:50" ht="120" customHeight="1" x14ac:dyDescent="0.3">
      <c r="A128" s="59"/>
      <c r="B128" s="59"/>
      <c r="C128" s="42"/>
      <c r="D128" s="60"/>
      <c r="E128" s="61"/>
      <c r="F128" s="62"/>
      <c r="G128" s="63"/>
      <c r="H128" s="63"/>
      <c r="I128" s="59"/>
      <c r="J128" s="59"/>
      <c r="K128" s="59"/>
      <c r="L128" s="59"/>
      <c r="M128" s="65" t="str">
        <f t="shared" si="10"/>
        <v>-</v>
      </c>
      <c r="N128" s="66"/>
      <c r="O128" s="67"/>
      <c r="P128" s="46"/>
      <c r="Q128" s="67"/>
      <c r="R128" s="68"/>
      <c r="S128" s="69"/>
      <c r="T128" s="49"/>
      <c r="U128" s="68"/>
      <c r="V128" s="70"/>
      <c r="W128" s="62"/>
      <c r="X128" s="63"/>
      <c r="Y128" s="64">
        <f t="shared" si="11"/>
        <v>0</v>
      </c>
      <c r="Z128" s="62"/>
      <c r="AA128" s="63"/>
      <c r="AB128" s="64">
        <f t="shared" si="12"/>
        <v>0</v>
      </c>
      <c r="AC128" s="71">
        <f t="shared" si="13"/>
        <v>0</v>
      </c>
      <c r="AD128" s="62"/>
      <c r="AE128" s="76"/>
      <c r="AF128" s="64">
        <f t="shared" si="14"/>
        <v>0</v>
      </c>
      <c r="AG128" s="49"/>
      <c r="AH128" s="49"/>
      <c r="AI128" s="54"/>
      <c r="AJ128" s="77"/>
      <c r="AK128" s="77"/>
      <c r="AL128" s="64">
        <f t="shared" si="15"/>
        <v>0</v>
      </c>
      <c r="AM128" s="71">
        <f t="shared" si="16"/>
        <v>0</v>
      </c>
      <c r="AN128" s="71">
        <f t="shared" si="17"/>
        <v>0</v>
      </c>
      <c r="AO128" s="72"/>
      <c r="AP128" s="72"/>
      <c r="AQ128" s="72"/>
      <c r="AR128" s="73"/>
      <c r="AS128" s="73"/>
      <c r="AT128" s="73"/>
      <c r="AU128" s="62"/>
      <c r="AV128" s="62"/>
      <c r="AW128" s="74">
        <v>0</v>
      </c>
      <c r="AX128" s="75">
        <f t="shared" si="9"/>
        <v>0</v>
      </c>
    </row>
    <row r="129" spans="1:50" ht="120" customHeight="1" x14ac:dyDescent="0.3">
      <c r="A129" s="59"/>
      <c r="B129" s="59"/>
      <c r="C129" s="42"/>
      <c r="D129" s="60"/>
      <c r="E129" s="61"/>
      <c r="F129" s="62"/>
      <c r="G129" s="63"/>
      <c r="H129" s="63"/>
      <c r="I129" s="59"/>
      <c r="J129" s="59"/>
      <c r="K129" s="59"/>
      <c r="L129" s="59"/>
      <c r="M129" s="65" t="str">
        <f t="shared" si="10"/>
        <v>-</v>
      </c>
      <c r="N129" s="66"/>
      <c r="O129" s="67"/>
      <c r="P129" s="46"/>
      <c r="Q129" s="67"/>
      <c r="R129" s="68"/>
      <c r="S129" s="69"/>
      <c r="T129" s="49"/>
      <c r="U129" s="68"/>
      <c r="V129" s="70"/>
      <c r="W129" s="62"/>
      <c r="X129" s="63"/>
      <c r="Y129" s="64">
        <f t="shared" si="11"/>
        <v>0</v>
      </c>
      <c r="Z129" s="62"/>
      <c r="AA129" s="63"/>
      <c r="AB129" s="64">
        <f t="shared" si="12"/>
        <v>0</v>
      </c>
      <c r="AC129" s="71">
        <f t="shared" si="13"/>
        <v>0</v>
      </c>
      <c r="AD129" s="62"/>
      <c r="AE129" s="76"/>
      <c r="AF129" s="64">
        <f t="shared" si="14"/>
        <v>0</v>
      </c>
      <c r="AG129" s="49"/>
      <c r="AH129" s="49"/>
      <c r="AI129" s="54"/>
      <c r="AJ129" s="77"/>
      <c r="AK129" s="77"/>
      <c r="AL129" s="64">
        <f t="shared" si="15"/>
        <v>0</v>
      </c>
      <c r="AM129" s="71">
        <f t="shared" si="16"/>
        <v>0</v>
      </c>
      <c r="AN129" s="71">
        <f t="shared" si="17"/>
        <v>0</v>
      </c>
      <c r="AO129" s="72"/>
      <c r="AP129" s="72"/>
      <c r="AQ129" s="72"/>
      <c r="AR129" s="73"/>
      <c r="AS129" s="73"/>
      <c r="AT129" s="73"/>
      <c r="AU129" s="62"/>
      <c r="AV129" s="62"/>
      <c r="AW129" s="74">
        <v>0</v>
      </c>
      <c r="AX129" s="75">
        <f t="shared" si="9"/>
        <v>0</v>
      </c>
    </row>
    <row r="130" spans="1:50" ht="120" customHeight="1" x14ac:dyDescent="0.3">
      <c r="A130" s="59"/>
      <c r="B130" s="59"/>
      <c r="C130" s="42"/>
      <c r="D130" s="60"/>
      <c r="E130" s="61"/>
      <c r="F130" s="62"/>
      <c r="G130" s="63"/>
      <c r="H130" s="63"/>
      <c r="I130" s="59"/>
      <c r="J130" s="59"/>
      <c r="K130" s="59"/>
      <c r="L130" s="59"/>
      <c r="M130" s="65" t="str">
        <f t="shared" si="10"/>
        <v>-</v>
      </c>
      <c r="N130" s="66"/>
      <c r="O130" s="67"/>
      <c r="P130" s="46"/>
      <c r="Q130" s="67"/>
      <c r="R130" s="68"/>
      <c r="S130" s="69"/>
      <c r="T130" s="49"/>
      <c r="U130" s="68"/>
      <c r="V130" s="70"/>
      <c r="W130" s="62"/>
      <c r="X130" s="63"/>
      <c r="Y130" s="64">
        <f t="shared" si="11"/>
        <v>0</v>
      </c>
      <c r="Z130" s="62"/>
      <c r="AA130" s="63"/>
      <c r="AB130" s="64">
        <f t="shared" si="12"/>
        <v>0</v>
      </c>
      <c r="AC130" s="71">
        <f t="shared" si="13"/>
        <v>0</v>
      </c>
      <c r="AD130" s="62"/>
      <c r="AE130" s="76"/>
      <c r="AF130" s="64">
        <f t="shared" si="14"/>
        <v>0</v>
      </c>
      <c r="AG130" s="49"/>
      <c r="AH130" s="49"/>
      <c r="AI130" s="54"/>
      <c r="AJ130" s="77"/>
      <c r="AK130" s="77"/>
      <c r="AL130" s="64">
        <f t="shared" si="15"/>
        <v>0</v>
      </c>
      <c r="AM130" s="71">
        <f t="shared" si="16"/>
        <v>0</v>
      </c>
      <c r="AN130" s="71">
        <f t="shared" si="17"/>
        <v>0</v>
      </c>
      <c r="AO130" s="72"/>
      <c r="AP130" s="72"/>
      <c r="AQ130" s="72"/>
      <c r="AR130" s="73"/>
      <c r="AS130" s="73"/>
      <c r="AT130" s="73"/>
      <c r="AU130" s="62"/>
      <c r="AV130" s="62"/>
      <c r="AW130" s="74">
        <v>0</v>
      </c>
      <c r="AX130" s="75">
        <f t="shared" si="9"/>
        <v>0</v>
      </c>
    </row>
    <row r="131" spans="1:50" ht="120" customHeight="1" x14ac:dyDescent="0.3">
      <c r="A131" s="59"/>
      <c r="B131" s="59"/>
      <c r="C131" s="42"/>
      <c r="D131" s="60"/>
      <c r="E131" s="61"/>
      <c r="F131" s="62"/>
      <c r="G131" s="63"/>
      <c r="H131" s="63"/>
      <c r="I131" s="59"/>
      <c r="J131" s="59"/>
      <c r="K131" s="59"/>
      <c r="L131" s="59"/>
      <c r="M131" s="65" t="str">
        <f t="shared" si="10"/>
        <v>-</v>
      </c>
      <c r="N131" s="66"/>
      <c r="O131" s="67"/>
      <c r="P131" s="46"/>
      <c r="Q131" s="67"/>
      <c r="R131" s="68"/>
      <c r="S131" s="69"/>
      <c r="T131" s="49"/>
      <c r="U131" s="68"/>
      <c r="V131" s="70"/>
      <c r="W131" s="62"/>
      <c r="X131" s="63"/>
      <c r="Y131" s="64">
        <f t="shared" si="11"/>
        <v>0</v>
      </c>
      <c r="Z131" s="62"/>
      <c r="AA131" s="63"/>
      <c r="AB131" s="64">
        <f t="shared" si="12"/>
        <v>0</v>
      </c>
      <c r="AC131" s="71">
        <f t="shared" si="13"/>
        <v>0</v>
      </c>
      <c r="AD131" s="62"/>
      <c r="AE131" s="76"/>
      <c r="AF131" s="64">
        <f t="shared" si="14"/>
        <v>0</v>
      </c>
      <c r="AG131" s="49"/>
      <c r="AH131" s="49"/>
      <c r="AI131" s="54"/>
      <c r="AJ131" s="77"/>
      <c r="AK131" s="77"/>
      <c r="AL131" s="64">
        <f t="shared" si="15"/>
        <v>0</v>
      </c>
      <c r="AM131" s="71">
        <f t="shared" si="16"/>
        <v>0</v>
      </c>
      <c r="AN131" s="71">
        <f t="shared" si="17"/>
        <v>0</v>
      </c>
      <c r="AO131" s="72"/>
      <c r="AP131" s="72"/>
      <c r="AQ131" s="72"/>
      <c r="AR131" s="73"/>
      <c r="AS131" s="73"/>
      <c r="AT131" s="73"/>
      <c r="AU131" s="62"/>
      <c r="AV131" s="62"/>
      <c r="AW131" s="74">
        <v>0</v>
      </c>
      <c r="AX131" s="75">
        <f t="shared" si="9"/>
        <v>0</v>
      </c>
    </row>
    <row r="132" spans="1:50" ht="120" customHeight="1" x14ac:dyDescent="0.3">
      <c r="A132" s="59"/>
      <c r="B132" s="59"/>
      <c r="C132" s="42"/>
      <c r="D132" s="60"/>
      <c r="E132" s="61"/>
      <c r="F132" s="62"/>
      <c r="G132" s="63"/>
      <c r="H132" s="63"/>
      <c r="I132" s="59"/>
      <c r="J132" s="59"/>
      <c r="K132" s="59"/>
      <c r="L132" s="59"/>
      <c r="M132" s="65" t="str">
        <f t="shared" si="10"/>
        <v>-</v>
      </c>
      <c r="N132" s="66"/>
      <c r="O132" s="67"/>
      <c r="P132" s="46"/>
      <c r="Q132" s="67"/>
      <c r="R132" s="68"/>
      <c r="S132" s="69"/>
      <c r="T132" s="49"/>
      <c r="U132" s="68"/>
      <c r="V132" s="70"/>
      <c r="W132" s="62"/>
      <c r="X132" s="63"/>
      <c r="Y132" s="64">
        <f t="shared" si="11"/>
        <v>0</v>
      </c>
      <c r="Z132" s="62"/>
      <c r="AA132" s="63"/>
      <c r="AB132" s="64">
        <f t="shared" si="12"/>
        <v>0</v>
      </c>
      <c r="AC132" s="71">
        <f t="shared" si="13"/>
        <v>0</v>
      </c>
      <c r="AD132" s="62"/>
      <c r="AE132" s="76"/>
      <c r="AF132" s="64">
        <f t="shared" si="14"/>
        <v>0</v>
      </c>
      <c r="AG132" s="49"/>
      <c r="AH132" s="49"/>
      <c r="AI132" s="54"/>
      <c r="AJ132" s="77"/>
      <c r="AK132" s="77"/>
      <c r="AL132" s="64">
        <f t="shared" si="15"/>
        <v>0</v>
      </c>
      <c r="AM132" s="71">
        <f t="shared" si="16"/>
        <v>0</v>
      </c>
      <c r="AN132" s="71">
        <f t="shared" si="17"/>
        <v>0</v>
      </c>
      <c r="AO132" s="72"/>
      <c r="AP132" s="72"/>
      <c r="AQ132" s="72"/>
      <c r="AR132" s="73"/>
      <c r="AS132" s="73"/>
      <c r="AT132" s="73"/>
      <c r="AU132" s="62"/>
      <c r="AV132" s="62"/>
      <c r="AW132" s="74">
        <v>0</v>
      </c>
      <c r="AX132" s="75">
        <f t="shared" si="9"/>
        <v>0</v>
      </c>
    </row>
    <row r="133" spans="1:50" ht="120" customHeight="1" x14ac:dyDescent="0.3">
      <c r="A133" s="59"/>
      <c r="B133" s="59"/>
      <c r="C133" s="42"/>
      <c r="D133" s="60"/>
      <c r="E133" s="61"/>
      <c r="F133" s="62"/>
      <c r="G133" s="63"/>
      <c r="H133" s="63"/>
      <c r="I133" s="59"/>
      <c r="J133" s="59"/>
      <c r="K133" s="59"/>
      <c r="L133" s="59"/>
      <c r="M133" s="65" t="str">
        <f t="shared" si="10"/>
        <v>-</v>
      </c>
      <c r="N133" s="66"/>
      <c r="O133" s="67"/>
      <c r="P133" s="46"/>
      <c r="Q133" s="67"/>
      <c r="R133" s="68"/>
      <c r="S133" s="69"/>
      <c r="T133" s="49"/>
      <c r="U133" s="68"/>
      <c r="V133" s="70"/>
      <c r="W133" s="62"/>
      <c r="X133" s="63"/>
      <c r="Y133" s="64">
        <f t="shared" si="11"/>
        <v>0</v>
      </c>
      <c r="Z133" s="62"/>
      <c r="AA133" s="63"/>
      <c r="AB133" s="64">
        <f t="shared" si="12"/>
        <v>0</v>
      </c>
      <c r="AC133" s="71">
        <f t="shared" si="13"/>
        <v>0</v>
      </c>
      <c r="AD133" s="62"/>
      <c r="AE133" s="76"/>
      <c r="AF133" s="64">
        <f t="shared" si="14"/>
        <v>0</v>
      </c>
      <c r="AG133" s="49"/>
      <c r="AH133" s="49"/>
      <c r="AI133" s="54"/>
      <c r="AJ133" s="77"/>
      <c r="AK133" s="77"/>
      <c r="AL133" s="64">
        <f t="shared" si="15"/>
        <v>0</v>
      </c>
      <c r="AM133" s="71">
        <f t="shared" si="16"/>
        <v>0</v>
      </c>
      <c r="AN133" s="71">
        <f t="shared" si="17"/>
        <v>0</v>
      </c>
      <c r="AO133" s="72"/>
      <c r="AP133" s="72"/>
      <c r="AQ133" s="72"/>
      <c r="AR133" s="73"/>
      <c r="AS133" s="73"/>
      <c r="AT133" s="73"/>
      <c r="AU133" s="62"/>
      <c r="AV133" s="62"/>
      <c r="AW133" s="74">
        <v>0</v>
      </c>
      <c r="AX133" s="75">
        <f t="shared" ref="AX133:AX196" si="18">V133*AC133*BC$1</f>
        <v>0</v>
      </c>
    </row>
    <row r="134" spans="1:50" ht="120" customHeight="1" x14ac:dyDescent="0.3">
      <c r="A134" s="59"/>
      <c r="B134" s="59"/>
      <c r="C134" s="42"/>
      <c r="D134" s="60"/>
      <c r="E134" s="61"/>
      <c r="F134" s="62"/>
      <c r="G134" s="63"/>
      <c r="H134" s="63"/>
      <c r="I134" s="59"/>
      <c r="J134" s="59"/>
      <c r="K134" s="59"/>
      <c r="L134" s="59"/>
      <c r="M134" s="65" t="str">
        <f t="shared" ref="M134:M197" si="19">A134&amp;"-"&amp;E134</f>
        <v>-</v>
      </c>
      <c r="N134" s="66"/>
      <c r="O134" s="67"/>
      <c r="P134" s="46"/>
      <c r="Q134" s="67"/>
      <c r="R134" s="68"/>
      <c r="S134" s="69"/>
      <c r="T134" s="49"/>
      <c r="U134" s="68"/>
      <c r="V134" s="70"/>
      <c r="W134" s="62"/>
      <c r="X134" s="63"/>
      <c r="Y134" s="64">
        <f t="shared" ref="Y134:Y197" si="20">W134+X134</f>
        <v>0</v>
      </c>
      <c r="Z134" s="62"/>
      <c r="AA134" s="63"/>
      <c r="AB134" s="64">
        <f t="shared" ref="AB134:AB197" si="21">Z134+AA134</f>
        <v>0</v>
      </c>
      <c r="AC134" s="71">
        <f t="shared" ref="AC134:AC197" si="22">(AB134-Y134)*24*60</f>
        <v>0</v>
      </c>
      <c r="AD134" s="62"/>
      <c r="AE134" s="76"/>
      <c r="AF134" s="64">
        <f t="shared" ref="AF134:AF197" si="23">AD134+AE134</f>
        <v>0</v>
      </c>
      <c r="AG134" s="49"/>
      <c r="AH134" s="49"/>
      <c r="AI134" s="54"/>
      <c r="AJ134" s="77"/>
      <c r="AK134" s="77"/>
      <c r="AL134" s="64">
        <f t="shared" ref="AL134:AL197" si="24">AJ134+AK134</f>
        <v>0</v>
      </c>
      <c r="AM134" s="71">
        <f t="shared" ref="AM134:AM197" si="25">IF(AND(P134&lt;&gt;"D:Arıza Değil",AH134="Bu Arıza Aracın Servise Verilmesine Engel Değil"),IF(Z134-F134&gt;0,(AB134-Y134)*24,IF(OR(AND(G134&gt;AS$1,G134&lt;AT$1),AND(G134&gt;AU$1,G134&lt;AV$1)),(AL134-Y134)*24,0)),AN134)</f>
        <v>0</v>
      </c>
      <c r="AN134" s="71">
        <f t="shared" ref="AN134:AN197" si="26">IF(P134&lt;&gt;"D:Arıza Değil",AC134,0)</f>
        <v>0</v>
      </c>
      <c r="AO134" s="72"/>
      <c r="AP134" s="72"/>
      <c r="AQ134" s="72"/>
      <c r="AR134" s="73"/>
      <c r="AS134" s="73"/>
      <c r="AT134" s="73"/>
      <c r="AU134" s="62"/>
      <c r="AV134" s="62"/>
      <c r="AW134" s="74">
        <v>0</v>
      </c>
      <c r="AX134" s="75">
        <f t="shared" si="18"/>
        <v>0</v>
      </c>
    </row>
    <row r="135" spans="1:50" ht="120" customHeight="1" x14ac:dyDescent="0.3">
      <c r="A135" s="59"/>
      <c r="B135" s="59"/>
      <c r="C135" s="42"/>
      <c r="D135" s="60"/>
      <c r="E135" s="61"/>
      <c r="F135" s="62"/>
      <c r="G135" s="63"/>
      <c r="H135" s="63"/>
      <c r="I135" s="59"/>
      <c r="J135" s="59"/>
      <c r="K135" s="59"/>
      <c r="L135" s="59"/>
      <c r="M135" s="65" t="str">
        <f t="shared" si="19"/>
        <v>-</v>
      </c>
      <c r="N135" s="66"/>
      <c r="O135" s="67"/>
      <c r="P135" s="46"/>
      <c r="Q135" s="67"/>
      <c r="R135" s="68"/>
      <c r="S135" s="69"/>
      <c r="T135" s="49"/>
      <c r="U135" s="68"/>
      <c r="V135" s="70"/>
      <c r="W135" s="62"/>
      <c r="X135" s="63"/>
      <c r="Y135" s="64">
        <f t="shared" si="20"/>
        <v>0</v>
      </c>
      <c r="Z135" s="62"/>
      <c r="AA135" s="63"/>
      <c r="AB135" s="64">
        <f t="shared" si="21"/>
        <v>0</v>
      </c>
      <c r="AC135" s="71">
        <f t="shared" si="22"/>
        <v>0</v>
      </c>
      <c r="AD135" s="62"/>
      <c r="AE135" s="76"/>
      <c r="AF135" s="64">
        <f t="shared" si="23"/>
        <v>0</v>
      </c>
      <c r="AG135" s="49"/>
      <c r="AH135" s="49"/>
      <c r="AI135" s="54"/>
      <c r="AJ135" s="77"/>
      <c r="AK135" s="77"/>
      <c r="AL135" s="64">
        <f t="shared" si="24"/>
        <v>0</v>
      </c>
      <c r="AM135" s="71">
        <f t="shared" si="25"/>
        <v>0</v>
      </c>
      <c r="AN135" s="71">
        <f t="shared" si="26"/>
        <v>0</v>
      </c>
      <c r="AO135" s="72"/>
      <c r="AP135" s="72"/>
      <c r="AQ135" s="72"/>
      <c r="AR135" s="73"/>
      <c r="AS135" s="73"/>
      <c r="AT135" s="73"/>
      <c r="AU135" s="62"/>
      <c r="AV135" s="62"/>
      <c r="AW135" s="74">
        <v>0</v>
      </c>
      <c r="AX135" s="75">
        <f t="shared" si="18"/>
        <v>0</v>
      </c>
    </row>
    <row r="136" spans="1:50" ht="120" customHeight="1" x14ac:dyDescent="0.3">
      <c r="A136" s="59"/>
      <c r="B136" s="59"/>
      <c r="C136" s="42"/>
      <c r="D136" s="60"/>
      <c r="E136" s="61"/>
      <c r="F136" s="62"/>
      <c r="G136" s="63"/>
      <c r="H136" s="63"/>
      <c r="I136" s="59"/>
      <c r="J136" s="59"/>
      <c r="K136" s="59"/>
      <c r="L136" s="59"/>
      <c r="M136" s="65" t="str">
        <f t="shared" si="19"/>
        <v>-</v>
      </c>
      <c r="N136" s="66"/>
      <c r="O136" s="67"/>
      <c r="P136" s="46"/>
      <c r="Q136" s="67"/>
      <c r="R136" s="68"/>
      <c r="S136" s="69"/>
      <c r="T136" s="49"/>
      <c r="U136" s="68"/>
      <c r="V136" s="70"/>
      <c r="W136" s="62"/>
      <c r="X136" s="63"/>
      <c r="Y136" s="64">
        <f t="shared" si="20"/>
        <v>0</v>
      </c>
      <c r="Z136" s="62"/>
      <c r="AA136" s="63"/>
      <c r="AB136" s="64">
        <f t="shared" si="21"/>
        <v>0</v>
      </c>
      <c r="AC136" s="71">
        <f t="shared" si="22"/>
        <v>0</v>
      </c>
      <c r="AD136" s="62"/>
      <c r="AE136" s="76"/>
      <c r="AF136" s="64">
        <f t="shared" si="23"/>
        <v>0</v>
      </c>
      <c r="AG136" s="49"/>
      <c r="AH136" s="49"/>
      <c r="AI136" s="54"/>
      <c r="AJ136" s="77"/>
      <c r="AK136" s="77"/>
      <c r="AL136" s="64">
        <f t="shared" si="24"/>
        <v>0</v>
      </c>
      <c r="AM136" s="71">
        <f t="shared" si="25"/>
        <v>0</v>
      </c>
      <c r="AN136" s="71">
        <f t="shared" si="26"/>
        <v>0</v>
      </c>
      <c r="AO136" s="72"/>
      <c r="AP136" s="72"/>
      <c r="AQ136" s="72"/>
      <c r="AR136" s="73"/>
      <c r="AS136" s="73"/>
      <c r="AT136" s="73"/>
      <c r="AU136" s="62"/>
      <c r="AV136" s="62"/>
      <c r="AW136" s="74">
        <v>0</v>
      </c>
      <c r="AX136" s="75">
        <f t="shared" si="18"/>
        <v>0</v>
      </c>
    </row>
    <row r="137" spans="1:50" ht="120" customHeight="1" x14ac:dyDescent="0.3">
      <c r="A137" s="59"/>
      <c r="B137" s="59"/>
      <c r="C137" s="42"/>
      <c r="D137" s="60"/>
      <c r="E137" s="61"/>
      <c r="F137" s="62"/>
      <c r="G137" s="63"/>
      <c r="H137" s="63"/>
      <c r="I137" s="59"/>
      <c r="J137" s="59"/>
      <c r="K137" s="59"/>
      <c r="L137" s="59"/>
      <c r="M137" s="65" t="str">
        <f t="shared" si="19"/>
        <v>-</v>
      </c>
      <c r="N137" s="66"/>
      <c r="O137" s="67"/>
      <c r="P137" s="46"/>
      <c r="Q137" s="67"/>
      <c r="R137" s="68"/>
      <c r="S137" s="69"/>
      <c r="T137" s="49"/>
      <c r="U137" s="68"/>
      <c r="V137" s="70"/>
      <c r="W137" s="62"/>
      <c r="X137" s="63"/>
      <c r="Y137" s="64">
        <f t="shared" si="20"/>
        <v>0</v>
      </c>
      <c r="Z137" s="62"/>
      <c r="AA137" s="63"/>
      <c r="AB137" s="64">
        <f t="shared" si="21"/>
        <v>0</v>
      </c>
      <c r="AC137" s="71">
        <f t="shared" si="22"/>
        <v>0</v>
      </c>
      <c r="AD137" s="62"/>
      <c r="AE137" s="76"/>
      <c r="AF137" s="64">
        <f t="shared" si="23"/>
        <v>0</v>
      </c>
      <c r="AG137" s="49"/>
      <c r="AH137" s="49"/>
      <c r="AI137" s="54"/>
      <c r="AJ137" s="77"/>
      <c r="AK137" s="77"/>
      <c r="AL137" s="64">
        <f t="shared" si="24"/>
        <v>0</v>
      </c>
      <c r="AM137" s="71">
        <f t="shared" si="25"/>
        <v>0</v>
      </c>
      <c r="AN137" s="71">
        <f t="shared" si="26"/>
        <v>0</v>
      </c>
      <c r="AO137" s="72"/>
      <c r="AP137" s="72"/>
      <c r="AQ137" s="72"/>
      <c r="AR137" s="73"/>
      <c r="AS137" s="73"/>
      <c r="AT137" s="73"/>
      <c r="AU137" s="62"/>
      <c r="AV137" s="62"/>
      <c r="AW137" s="74">
        <v>0</v>
      </c>
      <c r="AX137" s="75">
        <f t="shared" si="18"/>
        <v>0</v>
      </c>
    </row>
    <row r="138" spans="1:50" ht="120" customHeight="1" x14ac:dyDescent="0.3">
      <c r="A138" s="59"/>
      <c r="B138" s="59"/>
      <c r="C138" s="42"/>
      <c r="D138" s="60"/>
      <c r="E138" s="61"/>
      <c r="F138" s="62"/>
      <c r="G138" s="63"/>
      <c r="H138" s="63"/>
      <c r="I138" s="59"/>
      <c r="J138" s="59"/>
      <c r="K138" s="59"/>
      <c r="L138" s="59"/>
      <c r="M138" s="65" t="str">
        <f t="shared" si="19"/>
        <v>-</v>
      </c>
      <c r="N138" s="66"/>
      <c r="O138" s="67"/>
      <c r="P138" s="46"/>
      <c r="Q138" s="67"/>
      <c r="R138" s="68"/>
      <c r="S138" s="69"/>
      <c r="T138" s="49"/>
      <c r="U138" s="68"/>
      <c r="V138" s="70"/>
      <c r="W138" s="62"/>
      <c r="X138" s="63"/>
      <c r="Y138" s="64">
        <f t="shared" si="20"/>
        <v>0</v>
      </c>
      <c r="Z138" s="62"/>
      <c r="AA138" s="63"/>
      <c r="AB138" s="64">
        <f t="shared" si="21"/>
        <v>0</v>
      </c>
      <c r="AC138" s="71">
        <f t="shared" si="22"/>
        <v>0</v>
      </c>
      <c r="AD138" s="62"/>
      <c r="AE138" s="76"/>
      <c r="AF138" s="64">
        <f t="shared" si="23"/>
        <v>0</v>
      </c>
      <c r="AG138" s="49"/>
      <c r="AH138" s="49"/>
      <c r="AI138" s="54"/>
      <c r="AJ138" s="77"/>
      <c r="AK138" s="77"/>
      <c r="AL138" s="64">
        <f t="shared" si="24"/>
        <v>0</v>
      </c>
      <c r="AM138" s="71">
        <f t="shared" si="25"/>
        <v>0</v>
      </c>
      <c r="AN138" s="71">
        <f t="shared" si="26"/>
        <v>0</v>
      </c>
      <c r="AO138" s="72"/>
      <c r="AP138" s="72"/>
      <c r="AQ138" s="72"/>
      <c r="AR138" s="73"/>
      <c r="AS138" s="73"/>
      <c r="AT138" s="73"/>
      <c r="AU138" s="62"/>
      <c r="AV138" s="62"/>
      <c r="AW138" s="74">
        <v>0</v>
      </c>
      <c r="AX138" s="75">
        <f t="shared" si="18"/>
        <v>0</v>
      </c>
    </row>
    <row r="139" spans="1:50" ht="120" customHeight="1" x14ac:dyDescent="0.3">
      <c r="A139" s="59"/>
      <c r="B139" s="59"/>
      <c r="C139" s="42"/>
      <c r="D139" s="60"/>
      <c r="E139" s="61"/>
      <c r="F139" s="62"/>
      <c r="G139" s="63"/>
      <c r="H139" s="63"/>
      <c r="I139" s="59"/>
      <c r="J139" s="59"/>
      <c r="K139" s="59"/>
      <c r="L139" s="59"/>
      <c r="M139" s="65" t="str">
        <f t="shared" si="19"/>
        <v>-</v>
      </c>
      <c r="N139" s="66"/>
      <c r="O139" s="67"/>
      <c r="P139" s="46"/>
      <c r="Q139" s="67"/>
      <c r="R139" s="68"/>
      <c r="S139" s="69"/>
      <c r="T139" s="49"/>
      <c r="U139" s="68"/>
      <c r="V139" s="70"/>
      <c r="W139" s="62"/>
      <c r="X139" s="63"/>
      <c r="Y139" s="64">
        <f t="shared" si="20"/>
        <v>0</v>
      </c>
      <c r="Z139" s="62"/>
      <c r="AA139" s="63"/>
      <c r="AB139" s="64">
        <f t="shared" si="21"/>
        <v>0</v>
      </c>
      <c r="AC139" s="71">
        <f t="shared" si="22"/>
        <v>0</v>
      </c>
      <c r="AD139" s="62"/>
      <c r="AE139" s="76"/>
      <c r="AF139" s="64">
        <f t="shared" si="23"/>
        <v>0</v>
      </c>
      <c r="AG139" s="49"/>
      <c r="AH139" s="49"/>
      <c r="AI139" s="54"/>
      <c r="AJ139" s="77"/>
      <c r="AK139" s="77"/>
      <c r="AL139" s="64">
        <f t="shared" si="24"/>
        <v>0</v>
      </c>
      <c r="AM139" s="71">
        <f t="shared" si="25"/>
        <v>0</v>
      </c>
      <c r="AN139" s="71">
        <f t="shared" si="26"/>
        <v>0</v>
      </c>
      <c r="AO139" s="72"/>
      <c r="AP139" s="72"/>
      <c r="AQ139" s="72"/>
      <c r="AR139" s="73"/>
      <c r="AS139" s="73"/>
      <c r="AT139" s="73"/>
      <c r="AU139" s="62"/>
      <c r="AV139" s="62"/>
      <c r="AW139" s="74">
        <v>0</v>
      </c>
      <c r="AX139" s="75">
        <f t="shared" si="18"/>
        <v>0</v>
      </c>
    </row>
    <row r="140" spans="1:50" ht="120" customHeight="1" x14ac:dyDescent="0.3">
      <c r="A140" s="59"/>
      <c r="B140" s="59"/>
      <c r="C140" s="42"/>
      <c r="D140" s="60"/>
      <c r="E140" s="61"/>
      <c r="F140" s="62"/>
      <c r="G140" s="63"/>
      <c r="H140" s="63"/>
      <c r="I140" s="59"/>
      <c r="J140" s="59"/>
      <c r="K140" s="59"/>
      <c r="L140" s="59"/>
      <c r="M140" s="65" t="str">
        <f t="shared" si="19"/>
        <v>-</v>
      </c>
      <c r="N140" s="66"/>
      <c r="O140" s="67"/>
      <c r="P140" s="46"/>
      <c r="Q140" s="67"/>
      <c r="R140" s="68"/>
      <c r="S140" s="69"/>
      <c r="T140" s="49"/>
      <c r="U140" s="68"/>
      <c r="V140" s="70"/>
      <c r="W140" s="62"/>
      <c r="X140" s="63"/>
      <c r="Y140" s="64">
        <f t="shared" si="20"/>
        <v>0</v>
      </c>
      <c r="Z140" s="62"/>
      <c r="AA140" s="63"/>
      <c r="AB140" s="64">
        <f t="shared" si="21"/>
        <v>0</v>
      </c>
      <c r="AC140" s="71">
        <f t="shared" si="22"/>
        <v>0</v>
      </c>
      <c r="AD140" s="62"/>
      <c r="AE140" s="76"/>
      <c r="AF140" s="64">
        <f t="shared" si="23"/>
        <v>0</v>
      </c>
      <c r="AG140" s="49"/>
      <c r="AH140" s="49"/>
      <c r="AI140" s="54"/>
      <c r="AJ140" s="77"/>
      <c r="AK140" s="77"/>
      <c r="AL140" s="64">
        <f t="shared" si="24"/>
        <v>0</v>
      </c>
      <c r="AM140" s="71">
        <f t="shared" si="25"/>
        <v>0</v>
      </c>
      <c r="AN140" s="71">
        <f t="shared" si="26"/>
        <v>0</v>
      </c>
      <c r="AO140" s="72"/>
      <c r="AP140" s="72"/>
      <c r="AQ140" s="72"/>
      <c r="AR140" s="73"/>
      <c r="AS140" s="73"/>
      <c r="AT140" s="73"/>
      <c r="AU140" s="62"/>
      <c r="AV140" s="62"/>
      <c r="AW140" s="74">
        <v>0</v>
      </c>
      <c r="AX140" s="75">
        <f t="shared" si="18"/>
        <v>0</v>
      </c>
    </row>
    <row r="141" spans="1:50" ht="120" customHeight="1" x14ac:dyDescent="0.3">
      <c r="A141" s="59"/>
      <c r="B141" s="59"/>
      <c r="C141" s="42"/>
      <c r="D141" s="60"/>
      <c r="E141" s="61"/>
      <c r="F141" s="62"/>
      <c r="G141" s="63"/>
      <c r="H141" s="63"/>
      <c r="I141" s="59"/>
      <c r="J141" s="59"/>
      <c r="K141" s="59"/>
      <c r="L141" s="59"/>
      <c r="M141" s="65" t="str">
        <f t="shared" si="19"/>
        <v>-</v>
      </c>
      <c r="N141" s="66"/>
      <c r="O141" s="67"/>
      <c r="P141" s="46"/>
      <c r="Q141" s="67"/>
      <c r="R141" s="68"/>
      <c r="S141" s="69"/>
      <c r="T141" s="49"/>
      <c r="U141" s="68"/>
      <c r="V141" s="70"/>
      <c r="W141" s="62"/>
      <c r="X141" s="63"/>
      <c r="Y141" s="64">
        <f t="shared" si="20"/>
        <v>0</v>
      </c>
      <c r="Z141" s="62"/>
      <c r="AA141" s="63"/>
      <c r="AB141" s="64">
        <f t="shared" si="21"/>
        <v>0</v>
      </c>
      <c r="AC141" s="71">
        <f t="shared" si="22"/>
        <v>0</v>
      </c>
      <c r="AD141" s="62"/>
      <c r="AE141" s="76"/>
      <c r="AF141" s="64">
        <f t="shared" si="23"/>
        <v>0</v>
      </c>
      <c r="AG141" s="49"/>
      <c r="AH141" s="49"/>
      <c r="AI141" s="54"/>
      <c r="AJ141" s="77"/>
      <c r="AK141" s="77"/>
      <c r="AL141" s="64">
        <f t="shared" si="24"/>
        <v>0</v>
      </c>
      <c r="AM141" s="71">
        <f t="shared" si="25"/>
        <v>0</v>
      </c>
      <c r="AN141" s="71">
        <f t="shared" si="26"/>
        <v>0</v>
      </c>
      <c r="AO141" s="72"/>
      <c r="AP141" s="72"/>
      <c r="AQ141" s="72"/>
      <c r="AR141" s="73"/>
      <c r="AS141" s="73"/>
      <c r="AT141" s="73"/>
      <c r="AU141" s="62"/>
      <c r="AV141" s="62"/>
      <c r="AW141" s="74">
        <v>0</v>
      </c>
      <c r="AX141" s="75">
        <f t="shared" si="18"/>
        <v>0</v>
      </c>
    </row>
    <row r="142" spans="1:50" ht="120" customHeight="1" x14ac:dyDescent="0.3">
      <c r="A142" s="59"/>
      <c r="B142" s="59"/>
      <c r="C142" s="42"/>
      <c r="D142" s="60"/>
      <c r="E142" s="61"/>
      <c r="F142" s="62"/>
      <c r="G142" s="63"/>
      <c r="H142" s="63"/>
      <c r="I142" s="59"/>
      <c r="J142" s="59"/>
      <c r="K142" s="59"/>
      <c r="L142" s="59"/>
      <c r="M142" s="65" t="str">
        <f t="shared" si="19"/>
        <v>-</v>
      </c>
      <c r="N142" s="66"/>
      <c r="O142" s="67"/>
      <c r="P142" s="46"/>
      <c r="Q142" s="67"/>
      <c r="R142" s="68"/>
      <c r="S142" s="69"/>
      <c r="T142" s="49"/>
      <c r="U142" s="68"/>
      <c r="V142" s="70"/>
      <c r="W142" s="62"/>
      <c r="X142" s="63"/>
      <c r="Y142" s="64">
        <f t="shared" si="20"/>
        <v>0</v>
      </c>
      <c r="Z142" s="62"/>
      <c r="AA142" s="63"/>
      <c r="AB142" s="64">
        <f t="shared" si="21"/>
        <v>0</v>
      </c>
      <c r="AC142" s="71">
        <f t="shared" si="22"/>
        <v>0</v>
      </c>
      <c r="AD142" s="62"/>
      <c r="AE142" s="76"/>
      <c r="AF142" s="64">
        <f t="shared" si="23"/>
        <v>0</v>
      </c>
      <c r="AG142" s="49"/>
      <c r="AH142" s="49"/>
      <c r="AI142" s="54"/>
      <c r="AJ142" s="77"/>
      <c r="AK142" s="77"/>
      <c r="AL142" s="64">
        <f t="shared" si="24"/>
        <v>0</v>
      </c>
      <c r="AM142" s="71">
        <f t="shared" si="25"/>
        <v>0</v>
      </c>
      <c r="AN142" s="71">
        <f t="shared" si="26"/>
        <v>0</v>
      </c>
      <c r="AO142" s="72"/>
      <c r="AP142" s="72"/>
      <c r="AQ142" s="72"/>
      <c r="AR142" s="73"/>
      <c r="AS142" s="73"/>
      <c r="AT142" s="73"/>
      <c r="AU142" s="62"/>
      <c r="AV142" s="62"/>
      <c r="AW142" s="74">
        <v>0</v>
      </c>
      <c r="AX142" s="75">
        <f t="shared" si="18"/>
        <v>0</v>
      </c>
    </row>
    <row r="143" spans="1:50" ht="120" customHeight="1" x14ac:dyDescent="0.3">
      <c r="A143" s="59"/>
      <c r="B143" s="59"/>
      <c r="C143" s="42"/>
      <c r="D143" s="60"/>
      <c r="E143" s="61"/>
      <c r="F143" s="62"/>
      <c r="G143" s="63"/>
      <c r="H143" s="63"/>
      <c r="I143" s="59"/>
      <c r="J143" s="59"/>
      <c r="K143" s="59"/>
      <c r="L143" s="59"/>
      <c r="M143" s="65" t="str">
        <f t="shared" si="19"/>
        <v>-</v>
      </c>
      <c r="N143" s="66"/>
      <c r="O143" s="67"/>
      <c r="P143" s="46"/>
      <c r="Q143" s="67"/>
      <c r="R143" s="68"/>
      <c r="S143" s="69"/>
      <c r="T143" s="49"/>
      <c r="U143" s="68"/>
      <c r="V143" s="70"/>
      <c r="W143" s="62"/>
      <c r="X143" s="63"/>
      <c r="Y143" s="64">
        <f t="shared" si="20"/>
        <v>0</v>
      </c>
      <c r="Z143" s="62"/>
      <c r="AA143" s="63"/>
      <c r="AB143" s="64">
        <f t="shared" si="21"/>
        <v>0</v>
      </c>
      <c r="AC143" s="71">
        <f t="shared" si="22"/>
        <v>0</v>
      </c>
      <c r="AD143" s="62"/>
      <c r="AE143" s="76"/>
      <c r="AF143" s="64">
        <f t="shared" si="23"/>
        <v>0</v>
      </c>
      <c r="AG143" s="49"/>
      <c r="AH143" s="49"/>
      <c r="AI143" s="54"/>
      <c r="AJ143" s="77"/>
      <c r="AK143" s="77"/>
      <c r="AL143" s="64">
        <f t="shared" si="24"/>
        <v>0</v>
      </c>
      <c r="AM143" s="71">
        <f t="shared" si="25"/>
        <v>0</v>
      </c>
      <c r="AN143" s="71">
        <f t="shared" si="26"/>
        <v>0</v>
      </c>
      <c r="AO143" s="72"/>
      <c r="AP143" s="72"/>
      <c r="AQ143" s="72"/>
      <c r="AR143" s="73"/>
      <c r="AS143" s="73"/>
      <c r="AT143" s="73"/>
      <c r="AU143" s="62"/>
      <c r="AV143" s="62"/>
      <c r="AW143" s="74">
        <v>0</v>
      </c>
      <c r="AX143" s="75">
        <f t="shared" si="18"/>
        <v>0</v>
      </c>
    </row>
    <row r="144" spans="1:50" ht="120" customHeight="1" x14ac:dyDescent="0.3">
      <c r="A144" s="59"/>
      <c r="B144" s="59"/>
      <c r="C144" s="42"/>
      <c r="D144" s="60"/>
      <c r="E144" s="61"/>
      <c r="F144" s="62"/>
      <c r="G144" s="63"/>
      <c r="H144" s="63"/>
      <c r="I144" s="59"/>
      <c r="J144" s="59"/>
      <c r="K144" s="59"/>
      <c r="L144" s="59"/>
      <c r="M144" s="65" t="str">
        <f t="shared" si="19"/>
        <v>-</v>
      </c>
      <c r="N144" s="66"/>
      <c r="O144" s="67"/>
      <c r="P144" s="46"/>
      <c r="Q144" s="67"/>
      <c r="R144" s="68"/>
      <c r="S144" s="69"/>
      <c r="T144" s="49"/>
      <c r="U144" s="68"/>
      <c r="V144" s="70"/>
      <c r="W144" s="62"/>
      <c r="X144" s="63"/>
      <c r="Y144" s="64">
        <f t="shared" si="20"/>
        <v>0</v>
      </c>
      <c r="Z144" s="62"/>
      <c r="AA144" s="63"/>
      <c r="AB144" s="64">
        <f t="shared" si="21"/>
        <v>0</v>
      </c>
      <c r="AC144" s="71">
        <f t="shared" si="22"/>
        <v>0</v>
      </c>
      <c r="AD144" s="62"/>
      <c r="AE144" s="76"/>
      <c r="AF144" s="64">
        <f t="shared" si="23"/>
        <v>0</v>
      </c>
      <c r="AG144" s="49"/>
      <c r="AH144" s="49"/>
      <c r="AI144" s="54"/>
      <c r="AJ144" s="77"/>
      <c r="AK144" s="77"/>
      <c r="AL144" s="64">
        <f t="shared" si="24"/>
        <v>0</v>
      </c>
      <c r="AM144" s="71">
        <f t="shared" si="25"/>
        <v>0</v>
      </c>
      <c r="AN144" s="71">
        <f t="shared" si="26"/>
        <v>0</v>
      </c>
      <c r="AO144" s="72"/>
      <c r="AP144" s="72"/>
      <c r="AQ144" s="72"/>
      <c r="AR144" s="73"/>
      <c r="AS144" s="73"/>
      <c r="AT144" s="73"/>
      <c r="AU144" s="62"/>
      <c r="AV144" s="62"/>
      <c r="AW144" s="74">
        <v>0</v>
      </c>
      <c r="AX144" s="75">
        <f t="shared" si="18"/>
        <v>0</v>
      </c>
    </row>
    <row r="145" spans="1:50" ht="120" customHeight="1" x14ac:dyDescent="0.3">
      <c r="A145" s="59"/>
      <c r="B145" s="59"/>
      <c r="C145" s="42"/>
      <c r="D145" s="60"/>
      <c r="E145" s="61"/>
      <c r="F145" s="62"/>
      <c r="G145" s="63"/>
      <c r="H145" s="63"/>
      <c r="I145" s="59"/>
      <c r="J145" s="59"/>
      <c r="K145" s="59"/>
      <c r="L145" s="59"/>
      <c r="M145" s="65" t="str">
        <f t="shared" si="19"/>
        <v>-</v>
      </c>
      <c r="N145" s="66"/>
      <c r="O145" s="67"/>
      <c r="P145" s="46"/>
      <c r="Q145" s="67"/>
      <c r="R145" s="68"/>
      <c r="S145" s="69"/>
      <c r="T145" s="49"/>
      <c r="U145" s="68"/>
      <c r="V145" s="70"/>
      <c r="W145" s="62"/>
      <c r="X145" s="63"/>
      <c r="Y145" s="64">
        <f t="shared" si="20"/>
        <v>0</v>
      </c>
      <c r="Z145" s="62"/>
      <c r="AA145" s="63"/>
      <c r="AB145" s="64">
        <f t="shared" si="21"/>
        <v>0</v>
      </c>
      <c r="AC145" s="71">
        <f t="shared" si="22"/>
        <v>0</v>
      </c>
      <c r="AD145" s="62"/>
      <c r="AE145" s="76"/>
      <c r="AF145" s="64">
        <f t="shared" si="23"/>
        <v>0</v>
      </c>
      <c r="AG145" s="49"/>
      <c r="AH145" s="49"/>
      <c r="AI145" s="54"/>
      <c r="AJ145" s="77"/>
      <c r="AK145" s="77"/>
      <c r="AL145" s="64">
        <f t="shared" si="24"/>
        <v>0</v>
      </c>
      <c r="AM145" s="71">
        <f t="shared" si="25"/>
        <v>0</v>
      </c>
      <c r="AN145" s="71">
        <f t="shared" si="26"/>
        <v>0</v>
      </c>
      <c r="AO145" s="72"/>
      <c r="AP145" s="72"/>
      <c r="AQ145" s="72"/>
      <c r="AR145" s="73"/>
      <c r="AS145" s="73"/>
      <c r="AT145" s="73"/>
      <c r="AU145" s="62"/>
      <c r="AV145" s="62"/>
      <c r="AW145" s="74">
        <v>0</v>
      </c>
      <c r="AX145" s="75">
        <f t="shared" si="18"/>
        <v>0</v>
      </c>
    </row>
    <row r="146" spans="1:50" ht="120" customHeight="1" x14ac:dyDescent="0.3">
      <c r="A146" s="59"/>
      <c r="B146" s="59"/>
      <c r="C146" s="42"/>
      <c r="D146" s="60"/>
      <c r="E146" s="61"/>
      <c r="F146" s="62"/>
      <c r="G146" s="63"/>
      <c r="H146" s="63"/>
      <c r="I146" s="59"/>
      <c r="J146" s="59"/>
      <c r="K146" s="59"/>
      <c r="L146" s="59"/>
      <c r="M146" s="65" t="str">
        <f t="shared" si="19"/>
        <v>-</v>
      </c>
      <c r="N146" s="66"/>
      <c r="O146" s="67"/>
      <c r="P146" s="46"/>
      <c r="Q146" s="67"/>
      <c r="R146" s="68"/>
      <c r="S146" s="69"/>
      <c r="T146" s="49"/>
      <c r="U146" s="68"/>
      <c r="V146" s="70"/>
      <c r="W146" s="62"/>
      <c r="X146" s="63"/>
      <c r="Y146" s="64">
        <f t="shared" si="20"/>
        <v>0</v>
      </c>
      <c r="Z146" s="62"/>
      <c r="AA146" s="63"/>
      <c r="AB146" s="64">
        <f t="shared" si="21"/>
        <v>0</v>
      </c>
      <c r="AC146" s="71">
        <f t="shared" si="22"/>
        <v>0</v>
      </c>
      <c r="AD146" s="62"/>
      <c r="AE146" s="76"/>
      <c r="AF146" s="64">
        <f t="shared" si="23"/>
        <v>0</v>
      </c>
      <c r="AG146" s="49"/>
      <c r="AH146" s="49"/>
      <c r="AI146" s="54"/>
      <c r="AJ146" s="77"/>
      <c r="AK146" s="77"/>
      <c r="AL146" s="64">
        <f t="shared" si="24"/>
        <v>0</v>
      </c>
      <c r="AM146" s="71">
        <f t="shared" si="25"/>
        <v>0</v>
      </c>
      <c r="AN146" s="71">
        <f t="shared" si="26"/>
        <v>0</v>
      </c>
      <c r="AO146" s="72"/>
      <c r="AP146" s="72"/>
      <c r="AQ146" s="72"/>
      <c r="AR146" s="73"/>
      <c r="AS146" s="73"/>
      <c r="AT146" s="73"/>
      <c r="AU146" s="62"/>
      <c r="AV146" s="62"/>
      <c r="AW146" s="74">
        <v>0</v>
      </c>
      <c r="AX146" s="75">
        <f t="shared" si="18"/>
        <v>0</v>
      </c>
    </row>
    <row r="147" spans="1:50" ht="120" customHeight="1" x14ac:dyDescent="0.3">
      <c r="A147" s="59"/>
      <c r="B147" s="59"/>
      <c r="C147" s="42"/>
      <c r="D147" s="60"/>
      <c r="E147" s="61"/>
      <c r="F147" s="62"/>
      <c r="G147" s="63"/>
      <c r="H147" s="63"/>
      <c r="I147" s="59"/>
      <c r="J147" s="59"/>
      <c r="K147" s="59"/>
      <c r="L147" s="59"/>
      <c r="M147" s="65" t="str">
        <f t="shared" si="19"/>
        <v>-</v>
      </c>
      <c r="N147" s="66"/>
      <c r="O147" s="67"/>
      <c r="P147" s="46"/>
      <c r="Q147" s="67"/>
      <c r="R147" s="68"/>
      <c r="S147" s="69"/>
      <c r="T147" s="49"/>
      <c r="U147" s="68"/>
      <c r="V147" s="70"/>
      <c r="W147" s="62"/>
      <c r="X147" s="63"/>
      <c r="Y147" s="64">
        <f t="shared" si="20"/>
        <v>0</v>
      </c>
      <c r="Z147" s="62"/>
      <c r="AA147" s="63"/>
      <c r="AB147" s="64">
        <f t="shared" si="21"/>
        <v>0</v>
      </c>
      <c r="AC147" s="71">
        <f t="shared" si="22"/>
        <v>0</v>
      </c>
      <c r="AD147" s="62"/>
      <c r="AE147" s="76"/>
      <c r="AF147" s="64">
        <f t="shared" si="23"/>
        <v>0</v>
      </c>
      <c r="AG147" s="49"/>
      <c r="AH147" s="49"/>
      <c r="AI147" s="54"/>
      <c r="AJ147" s="77"/>
      <c r="AK147" s="77"/>
      <c r="AL147" s="64">
        <f t="shared" si="24"/>
        <v>0</v>
      </c>
      <c r="AM147" s="71">
        <f t="shared" si="25"/>
        <v>0</v>
      </c>
      <c r="AN147" s="71">
        <f t="shared" si="26"/>
        <v>0</v>
      </c>
      <c r="AO147" s="72"/>
      <c r="AP147" s="72"/>
      <c r="AQ147" s="72"/>
      <c r="AR147" s="73"/>
      <c r="AS147" s="73"/>
      <c r="AT147" s="73"/>
      <c r="AU147" s="62"/>
      <c r="AV147" s="62"/>
      <c r="AW147" s="74">
        <v>0</v>
      </c>
      <c r="AX147" s="75">
        <f t="shared" si="18"/>
        <v>0</v>
      </c>
    </row>
    <row r="148" spans="1:50" ht="120" customHeight="1" x14ac:dyDescent="0.3">
      <c r="A148" s="59"/>
      <c r="B148" s="59"/>
      <c r="C148" s="42"/>
      <c r="D148" s="60"/>
      <c r="E148" s="61"/>
      <c r="F148" s="62"/>
      <c r="G148" s="63"/>
      <c r="H148" s="63"/>
      <c r="I148" s="59"/>
      <c r="J148" s="59"/>
      <c r="K148" s="59"/>
      <c r="L148" s="59"/>
      <c r="M148" s="65" t="str">
        <f t="shared" si="19"/>
        <v>-</v>
      </c>
      <c r="N148" s="66"/>
      <c r="O148" s="67"/>
      <c r="P148" s="46"/>
      <c r="Q148" s="67"/>
      <c r="R148" s="68"/>
      <c r="S148" s="69"/>
      <c r="T148" s="49"/>
      <c r="U148" s="68"/>
      <c r="V148" s="70"/>
      <c r="W148" s="62"/>
      <c r="X148" s="63"/>
      <c r="Y148" s="64">
        <f t="shared" si="20"/>
        <v>0</v>
      </c>
      <c r="Z148" s="62"/>
      <c r="AA148" s="63"/>
      <c r="AB148" s="64">
        <f t="shared" si="21"/>
        <v>0</v>
      </c>
      <c r="AC148" s="71">
        <f t="shared" si="22"/>
        <v>0</v>
      </c>
      <c r="AD148" s="62"/>
      <c r="AE148" s="76"/>
      <c r="AF148" s="64">
        <f t="shared" si="23"/>
        <v>0</v>
      </c>
      <c r="AG148" s="49"/>
      <c r="AH148" s="49"/>
      <c r="AI148" s="54"/>
      <c r="AJ148" s="77"/>
      <c r="AK148" s="77"/>
      <c r="AL148" s="64">
        <f t="shared" si="24"/>
        <v>0</v>
      </c>
      <c r="AM148" s="71">
        <f t="shared" si="25"/>
        <v>0</v>
      </c>
      <c r="AN148" s="71">
        <f t="shared" si="26"/>
        <v>0</v>
      </c>
      <c r="AO148" s="72"/>
      <c r="AP148" s="72"/>
      <c r="AQ148" s="72"/>
      <c r="AR148" s="73"/>
      <c r="AS148" s="73"/>
      <c r="AT148" s="73"/>
      <c r="AU148" s="62"/>
      <c r="AV148" s="62"/>
      <c r="AW148" s="74">
        <v>0</v>
      </c>
      <c r="AX148" s="75">
        <f t="shared" si="18"/>
        <v>0</v>
      </c>
    </row>
    <row r="149" spans="1:50" ht="120" customHeight="1" x14ac:dyDescent="0.3">
      <c r="A149" s="59"/>
      <c r="B149" s="59"/>
      <c r="C149" s="42"/>
      <c r="D149" s="60"/>
      <c r="E149" s="61"/>
      <c r="F149" s="62"/>
      <c r="G149" s="63"/>
      <c r="H149" s="63"/>
      <c r="I149" s="59"/>
      <c r="J149" s="59"/>
      <c r="K149" s="59"/>
      <c r="L149" s="59"/>
      <c r="M149" s="65" t="str">
        <f t="shared" si="19"/>
        <v>-</v>
      </c>
      <c r="N149" s="66"/>
      <c r="O149" s="67"/>
      <c r="P149" s="46"/>
      <c r="Q149" s="67"/>
      <c r="R149" s="68"/>
      <c r="S149" s="69"/>
      <c r="T149" s="49"/>
      <c r="U149" s="68"/>
      <c r="V149" s="70"/>
      <c r="W149" s="62"/>
      <c r="X149" s="63"/>
      <c r="Y149" s="64">
        <f t="shared" si="20"/>
        <v>0</v>
      </c>
      <c r="Z149" s="62"/>
      <c r="AA149" s="63"/>
      <c r="AB149" s="64">
        <f t="shared" si="21"/>
        <v>0</v>
      </c>
      <c r="AC149" s="71">
        <f t="shared" si="22"/>
        <v>0</v>
      </c>
      <c r="AD149" s="62"/>
      <c r="AE149" s="76"/>
      <c r="AF149" s="64">
        <f t="shared" si="23"/>
        <v>0</v>
      </c>
      <c r="AG149" s="49"/>
      <c r="AH149" s="49"/>
      <c r="AI149" s="54"/>
      <c r="AJ149" s="77"/>
      <c r="AK149" s="77"/>
      <c r="AL149" s="64">
        <f t="shared" si="24"/>
        <v>0</v>
      </c>
      <c r="AM149" s="71">
        <f t="shared" si="25"/>
        <v>0</v>
      </c>
      <c r="AN149" s="71">
        <f t="shared" si="26"/>
        <v>0</v>
      </c>
      <c r="AO149" s="72"/>
      <c r="AP149" s="72"/>
      <c r="AQ149" s="72"/>
      <c r="AR149" s="73"/>
      <c r="AS149" s="73"/>
      <c r="AT149" s="73"/>
      <c r="AU149" s="62"/>
      <c r="AV149" s="62"/>
      <c r="AW149" s="74">
        <v>0</v>
      </c>
      <c r="AX149" s="75">
        <f t="shared" si="18"/>
        <v>0</v>
      </c>
    </row>
    <row r="150" spans="1:50" ht="120" customHeight="1" x14ac:dyDescent="0.3">
      <c r="A150" s="59"/>
      <c r="B150" s="59"/>
      <c r="C150" s="42"/>
      <c r="D150" s="60"/>
      <c r="E150" s="61"/>
      <c r="F150" s="62"/>
      <c r="G150" s="63"/>
      <c r="H150" s="63"/>
      <c r="I150" s="59"/>
      <c r="J150" s="59"/>
      <c r="K150" s="59"/>
      <c r="L150" s="59"/>
      <c r="M150" s="65" t="str">
        <f t="shared" si="19"/>
        <v>-</v>
      </c>
      <c r="N150" s="66"/>
      <c r="O150" s="67"/>
      <c r="P150" s="46"/>
      <c r="Q150" s="67"/>
      <c r="R150" s="68"/>
      <c r="S150" s="69"/>
      <c r="T150" s="49"/>
      <c r="U150" s="68"/>
      <c r="V150" s="70"/>
      <c r="W150" s="62"/>
      <c r="X150" s="63"/>
      <c r="Y150" s="64">
        <f t="shared" si="20"/>
        <v>0</v>
      </c>
      <c r="Z150" s="62"/>
      <c r="AA150" s="63"/>
      <c r="AB150" s="64">
        <f t="shared" si="21"/>
        <v>0</v>
      </c>
      <c r="AC150" s="71">
        <f t="shared" si="22"/>
        <v>0</v>
      </c>
      <c r="AD150" s="62"/>
      <c r="AE150" s="76"/>
      <c r="AF150" s="64">
        <f t="shared" si="23"/>
        <v>0</v>
      </c>
      <c r="AG150" s="49"/>
      <c r="AH150" s="49"/>
      <c r="AI150" s="54"/>
      <c r="AJ150" s="77"/>
      <c r="AK150" s="77"/>
      <c r="AL150" s="64">
        <f t="shared" si="24"/>
        <v>0</v>
      </c>
      <c r="AM150" s="71">
        <f t="shared" si="25"/>
        <v>0</v>
      </c>
      <c r="AN150" s="71">
        <f t="shared" si="26"/>
        <v>0</v>
      </c>
      <c r="AO150" s="72"/>
      <c r="AP150" s="72"/>
      <c r="AQ150" s="72"/>
      <c r="AR150" s="73"/>
      <c r="AS150" s="73"/>
      <c r="AT150" s="73"/>
      <c r="AU150" s="62"/>
      <c r="AV150" s="62"/>
      <c r="AW150" s="74">
        <v>0</v>
      </c>
      <c r="AX150" s="75">
        <f t="shared" si="18"/>
        <v>0</v>
      </c>
    </row>
    <row r="151" spans="1:50" ht="120" customHeight="1" x14ac:dyDescent="0.3">
      <c r="A151" s="59"/>
      <c r="B151" s="59"/>
      <c r="C151" s="42"/>
      <c r="D151" s="60"/>
      <c r="E151" s="61"/>
      <c r="F151" s="62"/>
      <c r="G151" s="63"/>
      <c r="H151" s="63"/>
      <c r="I151" s="59"/>
      <c r="J151" s="59"/>
      <c r="K151" s="59"/>
      <c r="L151" s="59"/>
      <c r="M151" s="65" t="str">
        <f t="shared" si="19"/>
        <v>-</v>
      </c>
      <c r="N151" s="66"/>
      <c r="O151" s="67"/>
      <c r="P151" s="46"/>
      <c r="Q151" s="67"/>
      <c r="R151" s="68"/>
      <c r="S151" s="69"/>
      <c r="T151" s="49"/>
      <c r="U151" s="68"/>
      <c r="V151" s="70"/>
      <c r="W151" s="62"/>
      <c r="X151" s="63"/>
      <c r="Y151" s="64">
        <f t="shared" si="20"/>
        <v>0</v>
      </c>
      <c r="Z151" s="62"/>
      <c r="AA151" s="63"/>
      <c r="AB151" s="64">
        <f t="shared" si="21"/>
        <v>0</v>
      </c>
      <c r="AC151" s="71">
        <f t="shared" si="22"/>
        <v>0</v>
      </c>
      <c r="AD151" s="62"/>
      <c r="AE151" s="76"/>
      <c r="AF151" s="64">
        <f t="shared" si="23"/>
        <v>0</v>
      </c>
      <c r="AG151" s="49"/>
      <c r="AH151" s="49"/>
      <c r="AI151" s="54"/>
      <c r="AJ151" s="77"/>
      <c r="AK151" s="77"/>
      <c r="AL151" s="64">
        <f t="shared" si="24"/>
        <v>0</v>
      </c>
      <c r="AM151" s="71">
        <f t="shared" si="25"/>
        <v>0</v>
      </c>
      <c r="AN151" s="71">
        <f t="shared" si="26"/>
        <v>0</v>
      </c>
      <c r="AO151" s="72"/>
      <c r="AP151" s="72"/>
      <c r="AQ151" s="72"/>
      <c r="AR151" s="73"/>
      <c r="AS151" s="73"/>
      <c r="AT151" s="73"/>
      <c r="AU151" s="62"/>
      <c r="AV151" s="62"/>
      <c r="AW151" s="74">
        <v>0</v>
      </c>
      <c r="AX151" s="75">
        <f t="shared" si="18"/>
        <v>0</v>
      </c>
    </row>
    <row r="152" spans="1:50" ht="120" customHeight="1" x14ac:dyDescent="0.3">
      <c r="A152" s="59"/>
      <c r="B152" s="59"/>
      <c r="C152" s="42"/>
      <c r="D152" s="60"/>
      <c r="E152" s="61"/>
      <c r="F152" s="62"/>
      <c r="G152" s="63"/>
      <c r="H152" s="63"/>
      <c r="I152" s="59"/>
      <c r="J152" s="59"/>
      <c r="K152" s="59"/>
      <c r="L152" s="59"/>
      <c r="M152" s="65" t="str">
        <f t="shared" si="19"/>
        <v>-</v>
      </c>
      <c r="N152" s="66"/>
      <c r="O152" s="67"/>
      <c r="P152" s="46"/>
      <c r="Q152" s="67"/>
      <c r="R152" s="68"/>
      <c r="S152" s="69"/>
      <c r="T152" s="49"/>
      <c r="U152" s="68"/>
      <c r="V152" s="70"/>
      <c r="W152" s="62"/>
      <c r="X152" s="63"/>
      <c r="Y152" s="64">
        <f t="shared" si="20"/>
        <v>0</v>
      </c>
      <c r="Z152" s="62"/>
      <c r="AA152" s="63"/>
      <c r="AB152" s="64">
        <f t="shared" si="21"/>
        <v>0</v>
      </c>
      <c r="AC152" s="71">
        <f t="shared" si="22"/>
        <v>0</v>
      </c>
      <c r="AD152" s="62"/>
      <c r="AE152" s="76"/>
      <c r="AF152" s="64">
        <f t="shared" si="23"/>
        <v>0</v>
      </c>
      <c r="AG152" s="49"/>
      <c r="AH152" s="49"/>
      <c r="AI152" s="54"/>
      <c r="AJ152" s="77"/>
      <c r="AK152" s="77"/>
      <c r="AL152" s="64">
        <f t="shared" si="24"/>
        <v>0</v>
      </c>
      <c r="AM152" s="71">
        <f t="shared" si="25"/>
        <v>0</v>
      </c>
      <c r="AN152" s="71">
        <f t="shared" si="26"/>
        <v>0</v>
      </c>
      <c r="AO152" s="72"/>
      <c r="AP152" s="72"/>
      <c r="AQ152" s="72"/>
      <c r="AR152" s="73"/>
      <c r="AS152" s="73"/>
      <c r="AT152" s="73"/>
      <c r="AU152" s="62"/>
      <c r="AV152" s="62"/>
      <c r="AW152" s="74">
        <v>0</v>
      </c>
      <c r="AX152" s="75">
        <f t="shared" si="18"/>
        <v>0</v>
      </c>
    </row>
    <row r="153" spans="1:50" ht="120" customHeight="1" x14ac:dyDescent="0.3">
      <c r="A153" s="59"/>
      <c r="B153" s="59"/>
      <c r="C153" s="42"/>
      <c r="D153" s="60"/>
      <c r="E153" s="61"/>
      <c r="F153" s="62"/>
      <c r="G153" s="63"/>
      <c r="H153" s="63"/>
      <c r="I153" s="59"/>
      <c r="J153" s="59"/>
      <c r="K153" s="59"/>
      <c r="L153" s="59"/>
      <c r="M153" s="65" t="str">
        <f t="shared" si="19"/>
        <v>-</v>
      </c>
      <c r="N153" s="66"/>
      <c r="O153" s="67"/>
      <c r="P153" s="46"/>
      <c r="Q153" s="67"/>
      <c r="R153" s="68"/>
      <c r="S153" s="69"/>
      <c r="T153" s="49"/>
      <c r="U153" s="68"/>
      <c r="V153" s="70"/>
      <c r="W153" s="62"/>
      <c r="X153" s="63"/>
      <c r="Y153" s="64">
        <f t="shared" si="20"/>
        <v>0</v>
      </c>
      <c r="Z153" s="62"/>
      <c r="AA153" s="63"/>
      <c r="AB153" s="64">
        <f t="shared" si="21"/>
        <v>0</v>
      </c>
      <c r="AC153" s="71">
        <f t="shared" si="22"/>
        <v>0</v>
      </c>
      <c r="AD153" s="62"/>
      <c r="AE153" s="76"/>
      <c r="AF153" s="64">
        <f t="shared" si="23"/>
        <v>0</v>
      </c>
      <c r="AG153" s="49"/>
      <c r="AH153" s="49"/>
      <c r="AI153" s="54"/>
      <c r="AJ153" s="77"/>
      <c r="AK153" s="77"/>
      <c r="AL153" s="64">
        <f t="shared" si="24"/>
        <v>0</v>
      </c>
      <c r="AM153" s="71">
        <f t="shared" si="25"/>
        <v>0</v>
      </c>
      <c r="AN153" s="71">
        <f t="shared" si="26"/>
        <v>0</v>
      </c>
      <c r="AO153" s="72"/>
      <c r="AP153" s="72"/>
      <c r="AQ153" s="72"/>
      <c r="AR153" s="73"/>
      <c r="AS153" s="73"/>
      <c r="AT153" s="73"/>
      <c r="AU153" s="62"/>
      <c r="AV153" s="62"/>
      <c r="AW153" s="74">
        <v>0</v>
      </c>
      <c r="AX153" s="75">
        <f t="shared" si="18"/>
        <v>0</v>
      </c>
    </row>
    <row r="154" spans="1:50" ht="120" customHeight="1" x14ac:dyDescent="0.3">
      <c r="A154" s="59"/>
      <c r="B154" s="59"/>
      <c r="C154" s="42"/>
      <c r="D154" s="60"/>
      <c r="E154" s="61"/>
      <c r="F154" s="62"/>
      <c r="G154" s="63"/>
      <c r="H154" s="63"/>
      <c r="I154" s="59"/>
      <c r="J154" s="59"/>
      <c r="K154" s="59"/>
      <c r="L154" s="59"/>
      <c r="M154" s="65" t="str">
        <f t="shared" si="19"/>
        <v>-</v>
      </c>
      <c r="N154" s="66"/>
      <c r="O154" s="67"/>
      <c r="P154" s="46"/>
      <c r="Q154" s="67"/>
      <c r="R154" s="68"/>
      <c r="S154" s="69"/>
      <c r="T154" s="49"/>
      <c r="U154" s="68"/>
      <c r="V154" s="70"/>
      <c r="W154" s="62"/>
      <c r="X154" s="63"/>
      <c r="Y154" s="64">
        <f t="shared" si="20"/>
        <v>0</v>
      </c>
      <c r="Z154" s="62"/>
      <c r="AA154" s="63"/>
      <c r="AB154" s="64">
        <f t="shared" si="21"/>
        <v>0</v>
      </c>
      <c r="AC154" s="71">
        <f t="shared" si="22"/>
        <v>0</v>
      </c>
      <c r="AD154" s="62"/>
      <c r="AE154" s="76"/>
      <c r="AF154" s="64">
        <f t="shared" si="23"/>
        <v>0</v>
      </c>
      <c r="AG154" s="49"/>
      <c r="AH154" s="49"/>
      <c r="AI154" s="54"/>
      <c r="AJ154" s="77"/>
      <c r="AK154" s="77"/>
      <c r="AL154" s="64">
        <f t="shared" si="24"/>
        <v>0</v>
      </c>
      <c r="AM154" s="71">
        <f t="shared" si="25"/>
        <v>0</v>
      </c>
      <c r="AN154" s="71">
        <f t="shared" si="26"/>
        <v>0</v>
      </c>
      <c r="AO154" s="72"/>
      <c r="AP154" s="72"/>
      <c r="AQ154" s="72"/>
      <c r="AR154" s="73"/>
      <c r="AS154" s="73"/>
      <c r="AT154" s="73"/>
      <c r="AU154" s="62"/>
      <c r="AV154" s="62"/>
      <c r="AW154" s="74">
        <v>0</v>
      </c>
      <c r="AX154" s="75">
        <f t="shared" si="18"/>
        <v>0</v>
      </c>
    </row>
    <row r="155" spans="1:50" ht="120" customHeight="1" x14ac:dyDescent="0.3">
      <c r="A155" s="59"/>
      <c r="B155" s="59"/>
      <c r="C155" s="42"/>
      <c r="D155" s="60"/>
      <c r="E155" s="61"/>
      <c r="F155" s="62"/>
      <c r="G155" s="63"/>
      <c r="H155" s="63"/>
      <c r="I155" s="59"/>
      <c r="J155" s="59"/>
      <c r="K155" s="59"/>
      <c r="L155" s="59"/>
      <c r="M155" s="65" t="str">
        <f t="shared" si="19"/>
        <v>-</v>
      </c>
      <c r="N155" s="66"/>
      <c r="O155" s="67"/>
      <c r="P155" s="46"/>
      <c r="Q155" s="67"/>
      <c r="R155" s="68"/>
      <c r="S155" s="69"/>
      <c r="T155" s="49"/>
      <c r="U155" s="68"/>
      <c r="V155" s="70"/>
      <c r="W155" s="62"/>
      <c r="X155" s="63"/>
      <c r="Y155" s="64">
        <f t="shared" si="20"/>
        <v>0</v>
      </c>
      <c r="Z155" s="62"/>
      <c r="AA155" s="63"/>
      <c r="AB155" s="64">
        <f t="shared" si="21"/>
        <v>0</v>
      </c>
      <c r="AC155" s="71">
        <f t="shared" si="22"/>
        <v>0</v>
      </c>
      <c r="AD155" s="62"/>
      <c r="AE155" s="76"/>
      <c r="AF155" s="64">
        <f t="shared" si="23"/>
        <v>0</v>
      </c>
      <c r="AG155" s="49"/>
      <c r="AH155" s="49"/>
      <c r="AI155" s="54"/>
      <c r="AJ155" s="77"/>
      <c r="AK155" s="77"/>
      <c r="AL155" s="64">
        <f t="shared" si="24"/>
        <v>0</v>
      </c>
      <c r="AM155" s="71">
        <f t="shared" si="25"/>
        <v>0</v>
      </c>
      <c r="AN155" s="71">
        <f t="shared" si="26"/>
        <v>0</v>
      </c>
      <c r="AO155" s="72"/>
      <c r="AP155" s="72"/>
      <c r="AQ155" s="72"/>
      <c r="AR155" s="73"/>
      <c r="AS155" s="73"/>
      <c r="AT155" s="73"/>
      <c r="AU155" s="62"/>
      <c r="AV155" s="62"/>
      <c r="AW155" s="74">
        <v>0</v>
      </c>
      <c r="AX155" s="75">
        <f t="shared" si="18"/>
        <v>0</v>
      </c>
    </row>
    <row r="156" spans="1:50" ht="120" customHeight="1" x14ac:dyDescent="0.3">
      <c r="A156" s="59"/>
      <c r="B156" s="59"/>
      <c r="C156" s="42"/>
      <c r="D156" s="60"/>
      <c r="E156" s="61"/>
      <c r="F156" s="62"/>
      <c r="G156" s="63"/>
      <c r="H156" s="63"/>
      <c r="I156" s="59"/>
      <c r="J156" s="59"/>
      <c r="K156" s="59"/>
      <c r="L156" s="59"/>
      <c r="M156" s="65" t="str">
        <f t="shared" si="19"/>
        <v>-</v>
      </c>
      <c r="N156" s="66"/>
      <c r="O156" s="67"/>
      <c r="P156" s="46"/>
      <c r="Q156" s="67"/>
      <c r="R156" s="68"/>
      <c r="S156" s="69"/>
      <c r="T156" s="49"/>
      <c r="U156" s="68"/>
      <c r="V156" s="70"/>
      <c r="W156" s="62"/>
      <c r="X156" s="63"/>
      <c r="Y156" s="64">
        <f t="shared" si="20"/>
        <v>0</v>
      </c>
      <c r="Z156" s="62"/>
      <c r="AA156" s="63"/>
      <c r="AB156" s="64">
        <f t="shared" si="21"/>
        <v>0</v>
      </c>
      <c r="AC156" s="71">
        <f t="shared" si="22"/>
        <v>0</v>
      </c>
      <c r="AD156" s="62"/>
      <c r="AE156" s="76"/>
      <c r="AF156" s="64">
        <f t="shared" si="23"/>
        <v>0</v>
      </c>
      <c r="AG156" s="49"/>
      <c r="AH156" s="49"/>
      <c r="AI156" s="54"/>
      <c r="AJ156" s="77"/>
      <c r="AK156" s="77"/>
      <c r="AL156" s="64">
        <f t="shared" si="24"/>
        <v>0</v>
      </c>
      <c r="AM156" s="71">
        <f t="shared" si="25"/>
        <v>0</v>
      </c>
      <c r="AN156" s="71">
        <f t="shared" si="26"/>
        <v>0</v>
      </c>
      <c r="AO156" s="72"/>
      <c r="AP156" s="72"/>
      <c r="AQ156" s="72"/>
      <c r="AR156" s="73"/>
      <c r="AS156" s="73"/>
      <c r="AT156" s="73"/>
      <c r="AU156" s="62"/>
      <c r="AV156" s="62"/>
      <c r="AW156" s="74">
        <v>0</v>
      </c>
      <c r="AX156" s="75">
        <f t="shared" si="18"/>
        <v>0</v>
      </c>
    </row>
    <row r="157" spans="1:50" ht="120" customHeight="1" x14ac:dyDescent="0.3">
      <c r="A157" s="59"/>
      <c r="B157" s="59"/>
      <c r="C157" s="42"/>
      <c r="D157" s="60"/>
      <c r="E157" s="61"/>
      <c r="F157" s="62"/>
      <c r="G157" s="63"/>
      <c r="H157" s="63"/>
      <c r="I157" s="59"/>
      <c r="J157" s="59"/>
      <c r="K157" s="59"/>
      <c r="L157" s="59"/>
      <c r="M157" s="65" t="str">
        <f t="shared" si="19"/>
        <v>-</v>
      </c>
      <c r="N157" s="66"/>
      <c r="O157" s="67"/>
      <c r="P157" s="46"/>
      <c r="Q157" s="67"/>
      <c r="R157" s="68"/>
      <c r="S157" s="69"/>
      <c r="T157" s="49"/>
      <c r="U157" s="68"/>
      <c r="V157" s="70"/>
      <c r="W157" s="62"/>
      <c r="X157" s="63"/>
      <c r="Y157" s="64">
        <f t="shared" si="20"/>
        <v>0</v>
      </c>
      <c r="Z157" s="62"/>
      <c r="AA157" s="63"/>
      <c r="AB157" s="64">
        <f t="shared" si="21"/>
        <v>0</v>
      </c>
      <c r="AC157" s="71">
        <f t="shared" si="22"/>
        <v>0</v>
      </c>
      <c r="AD157" s="62"/>
      <c r="AE157" s="76"/>
      <c r="AF157" s="64">
        <f t="shared" si="23"/>
        <v>0</v>
      </c>
      <c r="AG157" s="49"/>
      <c r="AH157" s="49"/>
      <c r="AI157" s="54"/>
      <c r="AJ157" s="77"/>
      <c r="AK157" s="77"/>
      <c r="AL157" s="64">
        <f t="shared" si="24"/>
        <v>0</v>
      </c>
      <c r="AM157" s="71">
        <f t="shared" si="25"/>
        <v>0</v>
      </c>
      <c r="AN157" s="71">
        <f t="shared" si="26"/>
        <v>0</v>
      </c>
      <c r="AO157" s="72"/>
      <c r="AP157" s="72"/>
      <c r="AQ157" s="72"/>
      <c r="AR157" s="73"/>
      <c r="AS157" s="73"/>
      <c r="AT157" s="73"/>
      <c r="AU157" s="62"/>
      <c r="AV157" s="62"/>
      <c r="AW157" s="74">
        <v>0</v>
      </c>
      <c r="AX157" s="75">
        <f t="shared" si="18"/>
        <v>0</v>
      </c>
    </row>
    <row r="158" spans="1:50" ht="120" customHeight="1" x14ac:dyDescent="0.3">
      <c r="A158" s="59"/>
      <c r="B158" s="59"/>
      <c r="C158" s="42"/>
      <c r="D158" s="60"/>
      <c r="E158" s="61"/>
      <c r="F158" s="62"/>
      <c r="G158" s="63"/>
      <c r="H158" s="63"/>
      <c r="I158" s="59"/>
      <c r="J158" s="59"/>
      <c r="K158" s="59"/>
      <c r="L158" s="59"/>
      <c r="M158" s="65" t="str">
        <f t="shared" si="19"/>
        <v>-</v>
      </c>
      <c r="N158" s="66"/>
      <c r="O158" s="67"/>
      <c r="P158" s="46"/>
      <c r="Q158" s="67"/>
      <c r="R158" s="68"/>
      <c r="S158" s="69"/>
      <c r="T158" s="49"/>
      <c r="U158" s="68"/>
      <c r="V158" s="70"/>
      <c r="W158" s="62"/>
      <c r="X158" s="63"/>
      <c r="Y158" s="64">
        <f t="shared" si="20"/>
        <v>0</v>
      </c>
      <c r="Z158" s="62"/>
      <c r="AA158" s="63"/>
      <c r="AB158" s="64">
        <f t="shared" si="21"/>
        <v>0</v>
      </c>
      <c r="AC158" s="71">
        <f t="shared" si="22"/>
        <v>0</v>
      </c>
      <c r="AD158" s="62"/>
      <c r="AE158" s="76"/>
      <c r="AF158" s="64">
        <f t="shared" si="23"/>
        <v>0</v>
      </c>
      <c r="AG158" s="49"/>
      <c r="AH158" s="49"/>
      <c r="AI158" s="54"/>
      <c r="AJ158" s="77"/>
      <c r="AK158" s="77"/>
      <c r="AL158" s="64">
        <f t="shared" si="24"/>
        <v>0</v>
      </c>
      <c r="AM158" s="71">
        <f t="shared" si="25"/>
        <v>0</v>
      </c>
      <c r="AN158" s="71">
        <f t="shared" si="26"/>
        <v>0</v>
      </c>
      <c r="AO158" s="72"/>
      <c r="AP158" s="72"/>
      <c r="AQ158" s="72"/>
      <c r="AR158" s="73"/>
      <c r="AS158" s="73"/>
      <c r="AT158" s="73"/>
      <c r="AU158" s="62"/>
      <c r="AV158" s="62"/>
      <c r="AW158" s="74">
        <v>0</v>
      </c>
      <c r="AX158" s="75">
        <f t="shared" si="18"/>
        <v>0</v>
      </c>
    </row>
    <row r="159" spans="1:50" ht="120" customHeight="1" x14ac:dyDescent="0.3">
      <c r="A159" s="59"/>
      <c r="B159" s="59"/>
      <c r="C159" s="42"/>
      <c r="D159" s="60"/>
      <c r="E159" s="61"/>
      <c r="F159" s="62"/>
      <c r="G159" s="63"/>
      <c r="H159" s="63"/>
      <c r="I159" s="59"/>
      <c r="J159" s="59"/>
      <c r="K159" s="59"/>
      <c r="L159" s="59"/>
      <c r="M159" s="65" t="str">
        <f t="shared" si="19"/>
        <v>-</v>
      </c>
      <c r="N159" s="66"/>
      <c r="O159" s="67"/>
      <c r="P159" s="46"/>
      <c r="Q159" s="67"/>
      <c r="R159" s="68"/>
      <c r="S159" s="69"/>
      <c r="T159" s="49"/>
      <c r="U159" s="68"/>
      <c r="V159" s="70"/>
      <c r="W159" s="62"/>
      <c r="X159" s="63"/>
      <c r="Y159" s="64">
        <f t="shared" si="20"/>
        <v>0</v>
      </c>
      <c r="Z159" s="62"/>
      <c r="AA159" s="63"/>
      <c r="AB159" s="64">
        <f t="shared" si="21"/>
        <v>0</v>
      </c>
      <c r="AC159" s="71">
        <f t="shared" si="22"/>
        <v>0</v>
      </c>
      <c r="AD159" s="62"/>
      <c r="AE159" s="76"/>
      <c r="AF159" s="64">
        <f t="shared" si="23"/>
        <v>0</v>
      </c>
      <c r="AG159" s="49"/>
      <c r="AH159" s="49"/>
      <c r="AI159" s="54"/>
      <c r="AJ159" s="77"/>
      <c r="AK159" s="77"/>
      <c r="AL159" s="64">
        <f t="shared" si="24"/>
        <v>0</v>
      </c>
      <c r="AM159" s="71">
        <f t="shared" si="25"/>
        <v>0</v>
      </c>
      <c r="AN159" s="71">
        <f t="shared" si="26"/>
        <v>0</v>
      </c>
      <c r="AO159" s="72"/>
      <c r="AP159" s="72"/>
      <c r="AQ159" s="72"/>
      <c r="AR159" s="73"/>
      <c r="AS159" s="73"/>
      <c r="AT159" s="73"/>
      <c r="AU159" s="62"/>
      <c r="AV159" s="62"/>
      <c r="AW159" s="74">
        <v>0</v>
      </c>
      <c r="AX159" s="75">
        <f t="shared" si="18"/>
        <v>0</v>
      </c>
    </row>
    <row r="160" spans="1:50" ht="120" customHeight="1" x14ac:dyDescent="0.3">
      <c r="A160" s="59"/>
      <c r="B160" s="59"/>
      <c r="C160" s="42"/>
      <c r="D160" s="60"/>
      <c r="E160" s="61"/>
      <c r="F160" s="62"/>
      <c r="G160" s="63"/>
      <c r="H160" s="63"/>
      <c r="I160" s="59"/>
      <c r="J160" s="59"/>
      <c r="K160" s="59"/>
      <c r="L160" s="59"/>
      <c r="M160" s="65" t="str">
        <f t="shared" si="19"/>
        <v>-</v>
      </c>
      <c r="N160" s="66"/>
      <c r="O160" s="67"/>
      <c r="P160" s="46"/>
      <c r="Q160" s="67"/>
      <c r="R160" s="68"/>
      <c r="S160" s="69"/>
      <c r="T160" s="49"/>
      <c r="U160" s="68"/>
      <c r="V160" s="70"/>
      <c r="W160" s="62"/>
      <c r="X160" s="63"/>
      <c r="Y160" s="64">
        <f t="shared" si="20"/>
        <v>0</v>
      </c>
      <c r="Z160" s="62"/>
      <c r="AA160" s="63"/>
      <c r="AB160" s="64">
        <f t="shared" si="21"/>
        <v>0</v>
      </c>
      <c r="AC160" s="71">
        <f t="shared" si="22"/>
        <v>0</v>
      </c>
      <c r="AD160" s="62"/>
      <c r="AE160" s="76"/>
      <c r="AF160" s="64">
        <f t="shared" si="23"/>
        <v>0</v>
      </c>
      <c r="AG160" s="49"/>
      <c r="AH160" s="49"/>
      <c r="AI160" s="54"/>
      <c r="AJ160" s="77"/>
      <c r="AK160" s="77"/>
      <c r="AL160" s="64">
        <f t="shared" si="24"/>
        <v>0</v>
      </c>
      <c r="AM160" s="71">
        <f t="shared" si="25"/>
        <v>0</v>
      </c>
      <c r="AN160" s="71">
        <f t="shared" si="26"/>
        <v>0</v>
      </c>
      <c r="AO160" s="72"/>
      <c r="AP160" s="72"/>
      <c r="AQ160" s="72"/>
      <c r="AR160" s="73"/>
      <c r="AS160" s="73"/>
      <c r="AT160" s="73"/>
      <c r="AU160" s="62"/>
      <c r="AV160" s="62"/>
      <c r="AW160" s="74">
        <v>0</v>
      </c>
      <c r="AX160" s="75">
        <f t="shared" si="18"/>
        <v>0</v>
      </c>
    </row>
    <row r="161" spans="1:50" ht="120" customHeight="1" x14ac:dyDescent="0.3">
      <c r="A161" s="59"/>
      <c r="B161" s="59"/>
      <c r="C161" s="42"/>
      <c r="D161" s="60"/>
      <c r="E161" s="61"/>
      <c r="F161" s="62"/>
      <c r="G161" s="63"/>
      <c r="H161" s="63"/>
      <c r="I161" s="59"/>
      <c r="J161" s="59"/>
      <c r="K161" s="59"/>
      <c r="L161" s="59"/>
      <c r="M161" s="65" t="str">
        <f t="shared" si="19"/>
        <v>-</v>
      </c>
      <c r="N161" s="66"/>
      <c r="O161" s="67"/>
      <c r="P161" s="46"/>
      <c r="Q161" s="67"/>
      <c r="R161" s="68"/>
      <c r="S161" s="69"/>
      <c r="T161" s="49"/>
      <c r="U161" s="68"/>
      <c r="V161" s="70"/>
      <c r="W161" s="62"/>
      <c r="X161" s="63"/>
      <c r="Y161" s="64">
        <f t="shared" si="20"/>
        <v>0</v>
      </c>
      <c r="Z161" s="62"/>
      <c r="AA161" s="63"/>
      <c r="AB161" s="64">
        <f t="shared" si="21"/>
        <v>0</v>
      </c>
      <c r="AC161" s="71">
        <f t="shared" si="22"/>
        <v>0</v>
      </c>
      <c r="AD161" s="62"/>
      <c r="AE161" s="76"/>
      <c r="AF161" s="64">
        <f t="shared" si="23"/>
        <v>0</v>
      </c>
      <c r="AG161" s="49"/>
      <c r="AH161" s="49"/>
      <c r="AI161" s="54"/>
      <c r="AJ161" s="77"/>
      <c r="AK161" s="77"/>
      <c r="AL161" s="64">
        <f t="shared" si="24"/>
        <v>0</v>
      </c>
      <c r="AM161" s="71">
        <f t="shared" si="25"/>
        <v>0</v>
      </c>
      <c r="AN161" s="71">
        <f t="shared" si="26"/>
        <v>0</v>
      </c>
      <c r="AO161" s="72"/>
      <c r="AP161" s="72"/>
      <c r="AQ161" s="72"/>
      <c r="AR161" s="73"/>
      <c r="AS161" s="73"/>
      <c r="AT161" s="73"/>
      <c r="AU161" s="62"/>
      <c r="AV161" s="62"/>
      <c r="AW161" s="74">
        <v>0</v>
      </c>
      <c r="AX161" s="75">
        <f t="shared" si="18"/>
        <v>0</v>
      </c>
    </row>
    <row r="162" spans="1:50" ht="120" customHeight="1" x14ac:dyDescent="0.3">
      <c r="A162" s="59"/>
      <c r="B162" s="59"/>
      <c r="C162" s="42"/>
      <c r="D162" s="60"/>
      <c r="E162" s="61"/>
      <c r="F162" s="62"/>
      <c r="G162" s="63"/>
      <c r="H162" s="63"/>
      <c r="I162" s="59"/>
      <c r="J162" s="59"/>
      <c r="K162" s="59"/>
      <c r="L162" s="59"/>
      <c r="M162" s="65" t="str">
        <f t="shared" si="19"/>
        <v>-</v>
      </c>
      <c r="N162" s="66"/>
      <c r="O162" s="67"/>
      <c r="P162" s="46"/>
      <c r="Q162" s="67"/>
      <c r="R162" s="68"/>
      <c r="S162" s="69"/>
      <c r="T162" s="49"/>
      <c r="U162" s="68"/>
      <c r="V162" s="70"/>
      <c r="W162" s="62"/>
      <c r="X162" s="63"/>
      <c r="Y162" s="64">
        <f t="shared" si="20"/>
        <v>0</v>
      </c>
      <c r="Z162" s="62"/>
      <c r="AA162" s="63"/>
      <c r="AB162" s="64">
        <f t="shared" si="21"/>
        <v>0</v>
      </c>
      <c r="AC162" s="71">
        <f t="shared" si="22"/>
        <v>0</v>
      </c>
      <c r="AD162" s="62"/>
      <c r="AE162" s="76"/>
      <c r="AF162" s="64">
        <f t="shared" si="23"/>
        <v>0</v>
      </c>
      <c r="AG162" s="49"/>
      <c r="AH162" s="49"/>
      <c r="AI162" s="54"/>
      <c r="AJ162" s="77"/>
      <c r="AK162" s="77"/>
      <c r="AL162" s="64">
        <f t="shared" si="24"/>
        <v>0</v>
      </c>
      <c r="AM162" s="71">
        <f t="shared" si="25"/>
        <v>0</v>
      </c>
      <c r="AN162" s="71">
        <f t="shared" si="26"/>
        <v>0</v>
      </c>
      <c r="AO162" s="72"/>
      <c r="AP162" s="72"/>
      <c r="AQ162" s="72"/>
      <c r="AR162" s="73"/>
      <c r="AS162" s="73"/>
      <c r="AT162" s="73"/>
      <c r="AU162" s="62"/>
      <c r="AV162" s="62"/>
      <c r="AW162" s="74">
        <v>0</v>
      </c>
      <c r="AX162" s="75">
        <f t="shared" si="18"/>
        <v>0</v>
      </c>
    </row>
    <row r="163" spans="1:50" ht="120" customHeight="1" x14ac:dyDescent="0.3">
      <c r="A163" s="59"/>
      <c r="B163" s="59"/>
      <c r="C163" s="42"/>
      <c r="D163" s="60"/>
      <c r="E163" s="61"/>
      <c r="F163" s="62"/>
      <c r="G163" s="63"/>
      <c r="H163" s="63"/>
      <c r="I163" s="59"/>
      <c r="J163" s="59"/>
      <c r="K163" s="59"/>
      <c r="L163" s="59"/>
      <c r="M163" s="65" t="str">
        <f t="shared" si="19"/>
        <v>-</v>
      </c>
      <c r="N163" s="66"/>
      <c r="O163" s="67"/>
      <c r="P163" s="46"/>
      <c r="Q163" s="67"/>
      <c r="R163" s="68"/>
      <c r="S163" s="69"/>
      <c r="T163" s="49"/>
      <c r="U163" s="68"/>
      <c r="V163" s="70"/>
      <c r="W163" s="62"/>
      <c r="X163" s="63"/>
      <c r="Y163" s="64">
        <f t="shared" si="20"/>
        <v>0</v>
      </c>
      <c r="Z163" s="62"/>
      <c r="AA163" s="63"/>
      <c r="AB163" s="64">
        <f t="shared" si="21"/>
        <v>0</v>
      </c>
      <c r="AC163" s="71">
        <f t="shared" si="22"/>
        <v>0</v>
      </c>
      <c r="AD163" s="62"/>
      <c r="AE163" s="76"/>
      <c r="AF163" s="64">
        <f t="shared" si="23"/>
        <v>0</v>
      </c>
      <c r="AG163" s="49"/>
      <c r="AH163" s="49"/>
      <c r="AI163" s="54"/>
      <c r="AJ163" s="77"/>
      <c r="AK163" s="77"/>
      <c r="AL163" s="64">
        <f t="shared" si="24"/>
        <v>0</v>
      </c>
      <c r="AM163" s="71">
        <f t="shared" si="25"/>
        <v>0</v>
      </c>
      <c r="AN163" s="71">
        <f t="shared" si="26"/>
        <v>0</v>
      </c>
      <c r="AO163" s="72"/>
      <c r="AP163" s="72"/>
      <c r="AQ163" s="72"/>
      <c r="AR163" s="73"/>
      <c r="AS163" s="73"/>
      <c r="AT163" s="73"/>
      <c r="AU163" s="62"/>
      <c r="AV163" s="62"/>
      <c r="AW163" s="74">
        <v>0</v>
      </c>
      <c r="AX163" s="75">
        <f t="shared" si="18"/>
        <v>0</v>
      </c>
    </row>
    <row r="164" spans="1:50" ht="120" customHeight="1" x14ac:dyDescent="0.3">
      <c r="A164" s="59"/>
      <c r="B164" s="59"/>
      <c r="C164" s="42"/>
      <c r="D164" s="60"/>
      <c r="E164" s="61"/>
      <c r="F164" s="62"/>
      <c r="G164" s="63"/>
      <c r="H164" s="63"/>
      <c r="I164" s="59"/>
      <c r="J164" s="59"/>
      <c r="K164" s="59"/>
      <c r="L164" s="59"/>
      <c r="M164" s="65" t="str">
        <f t="shared" si="19"/>
        <v>-</v>
      </c>
      <c r="N164" s="66"/>
      <c r="O164" s="67"/>
      <c r="P164" s="46"/>
      <c r="Q164" s="67"/>
      <c r="R164" s="68"/>
      <c r="S164" s="69"/>
      <c r="T164" s="49"/>
      <c r="U164" s="68"/>
      <c r="V164" s="70"/>
      <c r="W164" s="62"/>
      <c r="X164" s="63"/>
      <c r="Y164" s="64">
        <f t="shared" si="20"/>
        <v>0</v>
      </c>
      <c r="Z164" s="62"/>
      <c r="AA164" s="63"/>
      <c r="AB164" s="64">
        <f t="shared" si="21"/>
        <v>0</v>
      </c>
      <c r="AC164" s="71">
        <f t="shared" si="22"/>
        <v>0</v>
      </c>
      <c r="AD164" s="62"/>
      <c r="AE164" s="76"/>
      <c r="AF164" s="64">
        <f t="shared" si="23"/>
        <v>0</v>
      </c>
      <c r="AG164" s="49"/>
      <c r="AH164" s="49"/>
      <c r="AI164" s="54"/>
      <c r="AJ164" s="77"/>
      <c r="AK164" s="77"/>
      <c r="AL164" s="64">
        <f t="shared" si="24"/>
        <v>0</v>
      </c>
      <c r="AM164" s="71">
        <f t="shared" si="25"/>
        <v>0</v>
      </c>
      <c r="AN164" s="71">
        <f t="shared" si="26"/>
        <v>0</v>
      </c>
      <c r="AO164" s="72"/>
      <c r="AP164" s="72"/>
      <c r="AQ164" s="72"/>
      <c r="AR164" s="73"/>
      <c r="AS164" s="73"/>
      <c r="AT164" s="73"/>
      <c r="AU164" s="62"/>
      <c r="AV164" s="62"/>
      <c r="AW164" s="74">
        <v>0</v>
      </c>
      <c r="AX164" s="75">
        <f t="shared" si="18"/>
        <v>0</v>
      </c>
    </row>
    <row r="165" spans="1:50" ht="120" customHeight="1" x14ac:dyDescent="0.3">
      <c r="A165" s="59"/>
      <c r="B165" s="59"/>
      <c r="C165" s="42"/>
      <c r="D165" s="60"/>
      <c r="E165" s="61"/>
      <c r="F165" s="62"/>
      <c r="G165" s="63"/>
      <c r="H165" s="63"/>
      <c r="I165" s="59"/>
      <c r="J165" s="59"/>
      <c r="K165" s="59"/>
      <c r="L165" s="59"/>
      <c r="M165" s="65" t="str">
        <f t="shared" si="19"/>
        <v>-</v>
      </c>
      <c r="N165" s="66"/>
      <c r="O165" s="67"/>
      <c r="P165" s="46"/>
      <c r="Q165" s="67"/>
      <c r="R165" s="68"/>
      <c r="S165" s="69"/>
      <c r="T165" s="49"/>
      <c r="U165" s="68"/>
      <c r="V165" s="70"/>
      <c r="W165" s="62"/>
      <c r="X165" s="63"/>
      <c r="Y165" s="64">
        <f t="shared" si="20"/>
        <v>0</v>
      </c>
      <c r="Z165" s="62"/>
      <c r="AA165" s="63"/>
      <c r="AB165" s="64">
        <f t="shared" si="21"/>
        <v>0</v>
      </c>
      <c r="AC165" s="71">
        <f t="shared" si="22"/>
        <v>0</v>
      </c>
      <c r="AD165" s="62"/>
      <c r="AE165" s="76"/>
      <c r="AF165" s="64">
        <f t="shared" si="23"/>
        <v>0</v>
      </c>
      <c r="AG165" s="49"/>
      <c r="AH165" s="49"/>
      <c r="AI165" s="54"/>
      <c r="AJ165" s="77"/>
      <c r="AK165" s="77"/>
      <c r="AL165" s="64">
        <f t="shared" si="24"/>
        <v>0</v>
      </c>
      <c r="AM165" s="71">
        <f t="shared" si="25"/>
        <v>0</v>
      </c>
      <c r="AN165" s="71">
        <f t="shared" si="26"/>
        <v>0</v>
      </c>
      <c r="AO165" s="72"/>
      <c r="AP165" s="72"/>
      <c r="AQ165" s="72"/>
      <c r="AR165" s="73"/>
      <c r="AS165" s="73"/>
      <c r="AT165" s="73"/>
      <c r="AU165" s="62"/>
      <c r="AV165" s="62"/>
      <c r="AW165" s="74">
        <v>0</v>
      </c>
      <c r="AX165" s="75">
        <f t="shared" si="18"/>
        <v>0</v>
      </c>
    </row>
    <row r="166" spans="1:50" ht="120" customHeight="1" x14ac:dyDescent="0.3">
      <c r="A166" s="59"/>
      <c r="B166" s="59"/>
      <c r="C166" s="42"/>
      <c r="D166" s="60"/>
      <c r="E166" s="61"/>
      <c r="F166" s="62"/>
      <c r="G166" s="63"/>
      <c r="H166" s="63"/>
      <c r="I166" s="59"/>
      <c r="J166" s="59"/>
      <c r="K166" s="59"/>
      <c r="L166" s="59"/>
      <c r="M166" s="65" t="str">
        <f t="shared" si="19"/>
        <v>-</v>
      </c>
      <c r="N166" s="66"/>
      <c r="O166" s="67"/>
      <c r="P166" s="46"/>
      <c r="Q166" s="67"/>
      <c r="R166" s="68"/>
      <c r="S166" s="69"/>
      <c r="T166" s="49"/>
      <c r="U166" s="68"/>
      <c r="V166" s="70"/>
      <c r="W166" s="62"/>
      <c r="X166" s="63"/>
      <c r="Y166" s="64">
        <f t="shared" si="20"/>
        <v>0</v>
      </c>
      <c r="Z166" s="62"/>
      <c r="AA166" s="63"/>
      <c r="AB166" s="64">
        <f t="shared" si="21"/>
        <v>0</v>
      </c>
      <c r="AC166" s="71">
        <f t="shared" si="22"/>
        <v>0</v>
      </c>
      <c r="AD166" s="62"/>
      <c r="AE166" s="76"/>
      <c r="AF166" s="64">
        <f t="shared" si="23"/>
        <v>0</v>
      </c>
      <c r="AG166" s="49"/>
      <c r="AH166" s="49"/>
      <c r="AI166" s="54"/>
      <c r="AJ166" s="77"/>
      <c r="AK166" s="77"/>
      <c r="AL166" s="64">
        <f t="shared" si="24"/>
        <v>0</v>
      </c>
      <c r="AM166" s="71">
        <f t="shared" si="25"/>
        <v>0</v>
      </c>
      <c r="AN166" s="71">
        <f t="shared" si="26"/>
        <v>0</v>
      </c>
      <c r="AO166" s="72"/>
      <c r="AP166" s="72"/>
      <c r="AQ166" s="72"/>
      <c r="AR166" s="73"/>
      <c r="AS166" s="73"/>
      <c r="AT166" s="73"/>
      <c r="AU166" s="62"/>
      <c r="AV166" s="62"/>
      <c r="AW166" s="74">
        <v>0</v>
      </c>
      <c r="AX166" s="75">
        <f t="shared" si="18"/>
        <v>0</v>
      </c>
    </row>
    <row r="167" spans="1:50" ht="120" customHeight="1" x14ac:dyDescent="0.3">
      <c r="A167" s="59"/>
      <c r="B167" s="59"/>
      <c r="C167" s="42"/>
      <c r="D167" s="60"/>
      <c r="E167" s="61"/>
      <c r="F167" s="62"/>
      <c r="G167" s="63"/>
      <c r="H167" s="63"/>
      <c r="I167" s="59"/>
      <c r="J167" s="59"/>
      <c r="K167" s="59"/>
      <c r="L167" s="59"/>
      <c r="M167" s="65" t="str">
        <f t="shared" si="19"/>
        <v>-</v>
      </c>
      <c r="N167" s="66"/>
      <c r="O167" s="67"/>
      <c r="P167" s="46"/>
      <c r="Q167" s="67"/>
      <c r="R167" s="68"/>
      <c r="S167" s="69"/>
      <c r="T167" s="49"/>
      <c r="U167" s="68"/>
      <c r="V167" s="70"/>
      <c r="W167" s="62"/>
      <c r="X167" s="63"/>
      <c r="Y167" s="64">
        <f t="shared" si="20"/>
        <v>0</v>
      </c>
      <c r="Z167" s="62"/>
      <c r="AA167" s="63"/>
      <c r="AB167" s="64">
        <f t="shared" si="21"/>
        <v>0</v>
      </c>
      <c r="AC167" s="71">
        <f t="shared" si="22"/>
        <v>0</v>
      </c>
      <c r="AD167" s="62"/>
      <c r="AE167" s="76"/>
      <c r="AF167" s="64">
        <f t="shared" si="23"/>
        <v>0</v>
      </c>
      <c r="AG167" s="49"/>
      <c r="AH167" s="49"/>
      <c r="AI167" s="54"/>
      <c r="AJ167" s="77"/>
      <c r="AK167" s="77"/>
      <c r="AL167" s="64">
        <f t="shared" si="24"/>
        <v>0</v>
      </c>
      <c r="AM167" s="71">
        <f t="shared" si="25"/>
        <v>0</v>
      </c>
      <c r="AN167" s="71">
        <f t="shared" si="26"/>
        <v>0</v>
      </c>
      <c r="AO167" s="72"/>
      <c r="AP167" s="72"/>
      <c r="AQ167" s="72"/>
      <c r="AR167" s="73"/>
      <c r="AS167" s="73"/>
      <c r="AT167" s="73"/>
      <c r="AU167" s="62"/>
      <c r="AV167" s="62"/>
      <c r="AW167" s="74">
        <v>0</v>
      </c>
      <c r="AX167" s="75">
        <f t="shared" si="18"/>
        <v>0</v>
      </c>
    </row>
    <row r="168" spans="1:50" ht="120" customHeight="1" x14ac:dyDescent="0.3">
      <c r="A168" s="59"/>
      <c r="B168" s="59"/>
      <c r="C168" s="42"/>
      <c r="D168" s="60"/>
      <c r="E168" s="61"/>
      <c r="F168" s="62"/>
      <c r="G168" s="63"/>
      <c r="H168" s="63"/>
      <c r="I168" s="59"/>
      <c r="J168" s="59"/>
      <c r="K168" s="59"/>
      <c r="L168" s="59"/>
      <c r="M168" s="65" t="str">
        <f t="shared" si="19"/>
        <v>-</v>
      </c>
      <c r="N168" s="66"/>
      <c r="O168" s="67"/>
      <c r="P168" s="46"/>
      <c r="Q168" s="67"/>
      <c r="R168" s="68"/>
      <c r="S168" s="69"/>
      <c r="T168" s="49"/>
      <c r="U168" s="68"/>
      <c r="V168" s="70"/>
      <c r="W168" s="62"/>
      <c r="X168" s="63"/>
      <c r="Y168" s="64">
        <f t="shared" si="20"/>
        <v>0</v>
      </c>
      <c r="Z168" s="62"/>
      <c r="AA168" s="63"/>
      <c r="AB168" s="64">
        <f t="shared" si="21"/>
        <v>0</v>
      </c>
      <c r="AC168" s="71">
        <f t="shared" si="22"/>
        <v>0</v>
      </c>
      <c r="AD168" s="62"/>
      <c r="AE168" s="76"/>
      <c r="AF168" s="64">
        <f t="shared" si="23"/>
        <v>0</v>
      </c>
      <c r="AG168" s="49"/>
      <c r="AH168" s="49"/>
      <c r="AI168" s="54"/>
      <c r="AJ168" s="77"/>
      <c r="AK168" s="77"/>
      <c r="AL168" s="64">
        <f t="shared" si="24"/>
        <v>0</v>
      </c>
      <c r="AM168" s="71">
        <f t="shared" si="25"/>
        <v>0</v>
      </c>
      <c r="AN168" s="71">
        <f t="shared" si="26"/>
        <v>0</v>
      </c>
      <c r="AO168" s="72"/>
      <c r="AP168" s="72"/>
      <c r="AQ168" s="72"/>
      <c r="AR168" s="73"/>
      <c r="AS168" s="73"/>
      <c r="AT168" s="73"/>
      <c r="AU168" s="62"/>
      <c r="AV168" s="62"/>
      <c r="AW168" s="74">
        <v>0</v>
      </c>
      <c r="AX168" s="75">
        <f t="shared" si="18"/>
        <v>0</v>
      </c>
    </row>
    <row r="169" spans="1:50" ht="120" customHeight="1" x14ac:dyDescent="0.3">
      <c r="A169" s="59"/>
      <c r="B169" s="59"/>
      <c r="C169" s="42"/>
      <c r="D169" s="60"/>
      <c r="E169" s="61"/>
      <c r="F169" s="62"/>
      <c r="G169" s="63"/>
      <c r="H169" s="63"/>
      <c r="I169" s="59"/>
      <c r="J169" s="59"/>
      <c r="K169" s="59"/>
      <c r="L169" s="59"/>
      <c r="M169" s="65" t="str">
        <f t="shared" si="19"/>
        <v>-</v>
      </c>
      <c r="N169" s="66"/>
      <c r="O169" s="67"/>
      <c r="P169" s="46"/>
      <c r="Q169" s="67"/>
      <c r="R169" s="68"/>
      <c r="S169" s="69"/>
      <c r="T169" s="49"/>
      <c r="U169" s="68"/>
      <c r="V169" s="70"/>
      <c r="W169" s="62"/>
      <c r="X169" s="63"/>
      <c r="Y169" s="64">
        <f t="shared" si="20"/>
        <v>0</v>
      </c>
      <c r="Z169" s="62"/>
      <c r="AA169" s="63"/>
      <c r="AB169" s="64">
        <f t="shared" si="21"/>
        <v>0</v>
      </c>
      <c r="AC169" s="71">
        <f t="shared" si="22"/>
        <v>0</v>
      </c>
      <c r="AD169" s="62"/>
      <c r="AE169" s="76"/>
      <c r="AF169" s="64">
        <f t="shared" si="23"/>
        <v>0</v>
      </c>
      <c r="AG169" s="49"/>
      <c r="AH169" s="49"/>
      <c r="AI169" s="54"/>
      <c r="AJ169" s="77"/>
      <c r="AK169" s="77"/>
      <c r="AL169" s="64">
        <f t="shared" si="24"/>
        <v>0</v>
      </c>
      <c r="AM169" s="71">
        <f t="shared" si="25"/>
        <v>0</v>
      </c>
      <c r="AN169" s="71">
        <f t="shared" si="26"/>
        <v>0</v>
      </c>
      <c r="AO169" s="72"/>
      <c r="AP169" s="72"/>
      <c r="AQ169" s="72"/>
      <c r="AR169" s="73"/>
      <c r="AS169" s="73"/>
      <c r="AT169" s="73"/>
      <c r="AU169" s="62"/>
      <c r="AV169" s="62"/>
      <c r="AW169" s="74">
        <v>0</v>
      </c>
      <c r="AX169" s="75">
        <f t="shared" si="18"/>
        <v>0</v>
      </c>
    </row>
    <row r="170" spans="1:50" ht="120" customHeight="1" x14ac:dyDescent="0.3">
      <c r="A170" s="59"/>
      <c r="B170" s="59"/>
      <c r="C170" s="42"/>
      <c r="D170" s="60"/>
      <c r="E170" s="61"/>
      <c r="F170" s="62"/>
      <c r="G170" s="63"/>
      <c r="H170" s="63"/>
      <c r="I170" s="59"/>
      <c r="J170" s="59"/>
      <c r="K170" s="59"/>
      <c r="L170" s="59"/>
      <c r="M170" s="65" t="str">
        <f t="shared" si="19"/>
        <v>-</v>
      </c>
      <c r="N170" s="66"/>
      <c r="O170" s="67"/>
      <c r="P170" s="46"/>
      <c r="Q170" s="67"/>
      <c r="R170" s="68"/>
      <c r="S170" s="69"/>
      <c r="T170" s="49"/>
      <c r="U170" s="68"/>
      <c r="V170" s="70"/>
      <c r="W170" s="62"/>
      <c r="X170" s="63"/>
      <c r="Y170" s="64">
        <f t="shared" si="20"/>
        <v>0</v>
      </c>
      <c r="Z170" s="62"/>
      <c r="AA170" s="63"/>
      <c r="AB170" s="64">
        <f t="shared" si="21"/>
        <v>0</v>
      </c>
      <c r="AC170" s="71">
        <f t="shared" si="22"/>
        <v>0</v>
      </c>
      <c r="AD170" s="62"/>
      <c r="AE170" s="76"/>
      <c r="AF170" s="64">
        <f t="shared" si="23"/>
        <v>0</v>
      </c>
      <c r="AG170" s="49"/>
      <c r="AH170" s="49"/>
      <c r="AI170" s="54"/>
      <c r="AJ170" s="77"/>
      <c r="AK170" s="77"/>
      <c r="AL170" s="64">
        <f t="shared" si="24"/>
        <v>0</v>
      </c>
      <c r="AM170" s="71">
        <f t="shared" si="25"/>
        <v>0</v>
      </c>
      <c r="AN170" s="71">
        <f t="shared" si="26"/>
        <v>0</v>
      </c>
      <c r="AO170" s="72"/>
      <c r="AP170" s="72"/>
      <c r="AQ170" s="72"/>
      <c r="AR170" s="73"/>
      <c r="AS170" s="73"/>
      <c r="AT170" s="73"/>
      <c r="AU170" s="62"/>
      <c r="AV170" s="62"/>
      <c r="AW170" s="74">
        <v>0</v>
      </c>
      <c r="AX170" s="75">
        <f t="shared" si="18"/>
        <v>0</v>
      </c>
    </row>
    <row r="171" spans="1:50" ht="120" customHeight="1" x14ac:dyDescent="0.3">
      <c r="A171" s="59"/>
      <c r="B171" s="59"/>
      <c r="C171" s="42"/>
      <c r="D171" s="60"/>
      <c r="E171" s="61"/>
      <c r="F171" s="62"/>
      <c r="G171" s="63"/>
      <c r="H171" s="63"/>
      <c r="I171" s="59"/>
      <c r="J171" s="59"/>
      <c r="K171" s="59"/>
      <c r="L171" s="59"/>
      <c r="M171" s="65" t="str">
        <f t="shared" si="19"/>
        <v>-</v>
      </c>
      <c r="N171" s="66"/>
      <c r="O171" s="67"/>
      <c r="P171" s="46"/>
      <c r="Q171" s="67"/>
      <c r="R171" s="68"/>
      <c r="S171" s="69"/>
      <c r="T171" s="49"/>
      <c r="U171" s="68"/>
      <c r="V171" s="70"/>
      <c r="W171" s="62"/>
      <c r="X171" s="63"/>
      <c r="Y171" s="64">
        <f t="shared" si="20"/>
        <v>0</v>
      </c>
      <c r="Z171" s="62"/>
      <c r="AA171" s="63"/>
      <c r="AB171" s="64">
        <f t="shared" si="21"/>
        <v>0</v>
      </c>
      <c r="AC171" s="71">
        <f t="shared" si="22"/>
        <v>0</v>
      </c>
      <c r="AD171" s="62"/>
      <c r="AE171" s="76"/>
      <c r="AF171" s="64">
        <f t="shared" si="23"/>
        <v>0</v>
      </c>
      <c r="AG171" s="49"/>
      <c r="AH171" s="49"/>
      <c r="AI171" s="54"/>
      <c r="AJ171" s="77"/>
      <c r="AK171" s="77"/>
      <c r="AL171" s="64">
        <f t="shared" si="24"/>
        <v>0</v>
      </c>
      <c r="AM171" s="71">
        <f t="shared" si="25"/>
        <v>0</v>
      </c>
      <c r="AN171" s="71">
        <f t="shared" si="26"/>
        <v>0</v>
      </c>
      <c r="AO171" s="72"/>
      <c r="AP171" s="72"/>
      <c r="AQ171" s="72"/>
      <c r="AR171" s="73"/>
      <c r="AS171" s="73"/>
      <c r="AT171" s="73"/>
      <c r="AU171" s="62"/>
      <c r="AV171" s="62"/>
      <c r="AW171" s="74">
        <v>0</v>
      </c>
      <c r="AX171" s="75">
        <f t="shared" si="18"/>
        <v>0</v>
      </c>
    </row>
    <row r="172" spans="1:50" ht="120" customHeight="1" x14ac:dyDescent="0.3">
      <c r="A172" s="59"/>
      <c r="B172" s="59"/>
      <c r="C172" s="42"/>
      <c r="D172" s="60"/>
      <c r="E172" s="61"/>
      <c r="F172" s="62"/>
      <c r="G172" s="63"/>
      <c r="H172" s="63"/>
      <c r="I172" s="59"/>
      <c r="J172" s="59"/>
      <c r="K172" s="59"/>
      <c r="L172" s="59"/>
      <c r="M172" s="65" t="str">
        <f t="shared" si="19"/>
        <v>-</v>
      </c>
      <c r="N172" s="66"/>
      <c r="O172" s="67"/>
      <c r="P172" s="46"/>
      <c r="Q172" s="67"/>
      <c r="R172" s="68"/>
      <c r="S172" s="69"/>
      <c r="T172" s="49"/>
      <c r="U172" s="68"/>
      <c r="V172" s="70"/>
      <c r="W172" s="62"/>
      <c r="X172" s="63"/>
      <c r="Y172" s="64">
        <f t="shared" si="20"/>
        <v>0</v>
      </c>
      <c r="Z172" s="62"/>
      <c r="AA172" s="63"/>
      <c r="AB172" s="64">
        <f t="shared" si="21"/>
        <v>0</v>
      </c>
      <c r="AC172" s="71">
        <f t="shared" si="22"/>
        <v>0</v>
      </c>
      <c r="AD172" s="62"/>
      <c r="AE172" s="76"/>
      <c r="AF172" s="64">
        <f t="shared" si="23"/>
        <v>0</v>
      </c>
      <c r="AG172" s="49"/>
      <c r="AH172" s="49"/>
      <c r="AI172" s="54"/>
      <c r="AJ172" s="77"/>
      <c r="AK172" s="77"/>
      <c r="AL172" s="64">
        <f t="shared" si="24"/>
        <v>0</v>
      </c>
      <c r="AM172" s="71">
        <f t="shared" si="25"/>
        <v>0</v>
      </c>
      <c r="AN172" s="71">
        <f t="shared" si="26"/>
        <v>0</v>
      </c>
      <c r="AO172" s="72"/>
      <c r="AP172" s="72"/>
      <c r="AQ172" s="72"/>
      <c r="AR172" s="73"/>
      <c r="AS172" s="73"/>
      <c r="AT172" s="73"/>
      <c r="AU172" s="62"/>
      <c r="AV172" s="62"/>
      <c r="AW172" s="74">
        <v>0</v>
      </c>
      <c r="AX172" s="75">
        <f t="shared" si="18"/>
        <v>0</v>
      </c>
    </row>
    <row r="173" spans="1:50" ht="120" customHeight="1" x14ac:dyDescent="0.3">
      <c r="A173" s="59"/>
      <c r="B173" s="59"/>
      <c r="C173" s="42"/>
      <c r="D173" s="60"/>
      <c r="E173" s="61"/>
      <c r="F173" s="62"/>
      <c r="G173" s="63"/>
      <c r="H173" s="63"/>
      <c r="I173" s="59"/>
      <c r="J173" s="59"/>
      <c r="K173" s="59"/>
      <c r="L173" s="59"/>
      <c r="M173" s="65" t="str">
        <f t="shared" si="19"/>
        <v>-</v>
      </c>
      <c r="N173" s="66"/>
      <c r="O173" s="67"/>
      <c r="P173" s="46"/>
      <c r="Q173" s="67"/>
      <c r="R173" s="68"/>
      <c r="S173" s="69"/>
      <c r="T173" s="49"/>
      <c r="U173" s="68"/>
      <c r="V173" s="70"/>
      <c r="W173" s="62"/>
      <c r="X173" s="63"/>
      <c r="Y173" s="64">
        <f t="shared" si="20"/>
        <v>0</v>
      </c>
      <c r="Z173" s="62"/>
      <c r="AA173" s="63"/>
      <c r="AB173" s="64">
        <f t="shared" si="21"/>
        <v>0</v>
      </c>
      <c r="AC173" s="71">
        <f t="shared" si="22"/>
        <v>0</v>
      </c>
      <c r="AD173" s="62"/>
      <c r="AE173" s="76"/>
      <c r="AF173" s="64">
        <f t="shared" si="23"/>
        <v>0</v>
      </c>
      <c r="AG173" s="49"/>
      <c r="AH173" s="49"/>
      <c r="AI173" s="54"/>
      <c r="AJ173" s="77"/>
      <c r="AK173" s="77"/>
      <c r="AL173" s="64">
        <f t="shared" si="24"/>
        <v>0</v>
      </c>
      <c r="AM173" s="71">
        <f t="shared" si="25"/>
        <v>0</v>
      </c>
      <c r="AN173" s="71">
        <f t="shared" si="26"/>
        <v>0</v>
      </c>
      <c r="AO173" s="72"/>
      <c r="AP173" s="72"/>
      <c r="AQ173" s="72"/>
      <c r="AR173" s="73"/>
      <c r="AS173" s="73"/>
      <c r="AT173" s="73"/>
      <c r="AU173" s="62"/>
      <c r="AV173" s="62"/>
      <c r="AW173" s="74">
        <v>0</v>
      </c>
      <c r="AX173" s="75">
        <f t="shared" si="18"/>
        <v>0</v>
      </c>
    </row>
    <row r="174" spans="1:50" ht="120" customHeight="1" x14ac:dyDescent="0.3">
      <c r="A174" s="59"/>
      <c r="B174" s="59"/>
      <c r="C174" s="42"/>
      <c r="D174" s="60"/>
      <c r="E174" s="61"/>
      <c r="F174" s="62"/>
      <c r="G174" s="63"/>
      <c r="H174" s="63"/>
      <c r="I174" s="59"/>
      <c r="J174" s="59"/>
      <c r="K174" s="59"/>
      <c r="L174" s="59"/>
      <c r="M174" s="65" t="str">
        <f t="shared" si="19"/>
        <v>-</v>
      </c>
      <c r="N174" s="66"/>
      <c r="O174" s="67"/>
      <c r="P174" s="46"/>
      <c r="Q174" s="67"/>
      <c r="R174" s="68"/>
      <c r="S174" s="69"/>
      <c r="T174" s="49"/>
      <c r="U174" s="68"/>
      <c r="V174" s="70"/>
      <c r="W174" s="62"/>
      <c r="X174" s="63"/>
      <c r="Y174" s="64">
        <f t="shared" si="20"/>
        <v>0</v>
      </c>
      <c r="Z174" s="62"/>
      <c r="AA174" s="63"/>
      <c r="AB174" s="64">
        <f t="shared" si="21"/>
        <v>0</v>
      </c>
      <c r="AC174" s="71">
        <f t="shared" si="22"/>
        <v>0</v>
      </c>
      <c r="AD174" s="62"/>
      <c r="AE174" s="76"/>
      <c r="AF174" s="64">
        <f t="shared" si="23"/>
        <v>0</v>
      </c>
      <c r="AG174" s="49"/>
      <c r="AH174" s="49"/>
      <c r="AI174" s="54"/>
      <c r="AJ174" s="77"/>
      <c r="AK174" s="77"/>
      <c r="AL174" s="64">
        <f t="shared" si="24"/>
        <v>0</v>
      </c>
      <c r="AM174" s="71">
        <f t="shared" si="25"/>
        <v>0</v>
      </c>
      <c r="AN174" s="71">
        <f t="shared" si="26"/>
        <v>0</v>
      </c>
      <c r="AO174" s="72"/>
      <c r="AP174" s="72"/>
      <c r="AQ174" s="72"/>
      <c r="AR174" s="73"/>
      <c r="AS174" s="73"/>
      <c r="AT174" s="73"/>
      <c r="AU174" s="62"/>
      <c r="AV174" s="62"/>
      <c r="AW174" s="74">
        <v>0</v>
      </c>
      <c r="AX174" s="75">
        <f t="shared" si="18"/>
        <v>0</v>
      </c>
    </row>
    <row r="175" spans="1:50" ht="120" customHeight="1" x14ac:dyDescent="0.3">
      <c r="A175" s="59"/>
      <c r="B175" s="59"/>
      <c r="C175" s="42"/>
      <c r="D175" s="60"/>
      <c r="E175" s="61"/>
      <c r="F175" s="62"/>
      <c r="G175" s="63"/>
      <c r="H175" s="63"/>
      <c r="I175" s="59"/>
      <c r="J175" s="59"/>
      <c r="K175" s="59"/>
      <c r="L175" s="59"/>
      <c r="M175" s="65" t="str">
        <f t="shared" si="19"/>
        <v>-</v>
      </c>
      <c r="N175" s="66"/>
      <c r="O175" s="67"/>
      <c r="P175" s="46"/>
      <c r="Q175" s="67"/>
      <c r="R175" s="68"/>
      <c r="S175" s="69"/>
      <c r="T175" s="49"/>
      <c r="U175" s="68"/>
      <c r="V175" s="70"/>
      <c r="W175" s="62"/>
      <c r="X175" s="63"/>
      <c r="Y175" s="64">
        <f t="shared" si="20"/>
        <v>0</v>
      </c>
      <c r="Z175" s="62"/>
      <c r="AA175" s="63"/>
      <c r="AB175" s="64">
        <f t="shared" si="21"/>
        <v>0</v>
      </c>
      <c r="AC175" s="71">
        <f t="shared" si="22"/>
        <v>0</v>
      </c>
      <c r="AD175" s="62"/>
      <c r="AE175" s="76"/>
      <c r="AF175" s="64">
        <f t="shared" si="23"/>
        <v>0</v>
      </c>
      <c r="AG175" s="49"/>
      <c r="AH175" s="49"/>
      <c r="AI175" s="54"/>
      <c r="AJ175" s="77"/>
      <c r="AK175" s="77"/>
      <c r="AL175" s="64">
        <f t="shared" si="24"/>
        <v>0</v>
      </c>
      <c r="AM175" s="71">
        <f t="shared" si="25"/>
        <v>0</v>
      </c>
      <c r="AN175" s="71">
        <f t="shared" si="26"/>
        <v>0</v>
      </c>
      <c r="AO175" s="72"/>
      <c r="AP175" s="72"/>
      <c r="AQ175" s="72"/>
      <c r="AR175" s="73"/>
      <c r="AS175" s="73"/>
      <c r="AT175" s="73"/>
      <c r="AU175" s="62"/>
      <c r="AV175" s="62"/>
      <c r="AW175" s="74">
        <v>0</v>
      </c>
      <c r="AX175" s="75">
        <f t="shared" si="18"/>
        <v>0</v>
      </c>
    </row>
    <row r="176" spans="1:50" ht="120" customHeight="1" x14ac:dyDescent="0.3">
      <c r="A176" s="59"/>
      <c r="B176" s="59"/>
      <c r="C176" s="42"/>
      <c r="D176" s="60"/>
      <c r="E176" s="61"/>
      <c r="F176" s="62"/>
      <c r="G176" s="63"/>
      <c r="H176" s="63"/>
      <c r="I176" s="59"/>
      <c r="J176" s="59"/>
      <c r="K176" s="59"/>
      <c r="L176" s="59"/>
      <c r="M176" s="65" t="str">
        <f t="shared" si="19"/>
        <v>-</v>
      </c>
      <c r="N176" s="66"/>
      <c r="O176" s="67"/>
      <c r="P176" s="46"/>
      <c r="Q176" s="67"/>
      <c r="R176" s="68"/>
      <c r="S176" s="69"/>
      <c r="T176" s="49"/>
      <c r="U176" s="68"/>
      <c r="V176" s="70"/>
      <c r="W176" s="62"/>
      <c r="X176" s="63"/>
      <c r="Y176" s="64">
        <f t="shared" si="20"/>
        <v>0</v>
      </c>
      <c r="Z176" s="62"/>
      <c r="AA176" s="63"/>
      <c r="AB176" s="64">
        <f t="shared" si="21"/>
        <v>0</v>
      </c>
      <c r="AC176" s="71">
        <f t="shared" si="22"/>
        <v>0</v>
      </c>
      <c r="AD176" s="62"/>
      <c r="AE176" s="76"/>
      <c r="AF176" s="64">
        <f t="shared" si="23"/>
        <v>0</v>
      </c>
      <c r="AG176" s="49"/>
      <c r="AH176" s="49"/>
      <c r="AI176" s="54"/>
      <c r="AJ176" s="77"/>
      <c r="AK176" s="77"/>
      <c r="AL176" s="64">
        <f t="shared" si="24"/>
        <v>0</v>
      </c>
      <c r="AM176" s="71">
        <f t="shared" si="25"/>
        <v>0</v>
      </c>
      <c r="AN176" s="71">
        <f t="shared" si="26"/>
        <v>0</v>
      </c>
      <c r="AO176" s="72"/>
      <c r="AP176" s="72"/>
      <c r="AQ176" s="72"/>
      <c r="AR176" s="73"/>
      <c r="AS176" s="73"/>
      <c r="AT176" s="73"/>
      <c r="AU176" s="62"/>
      <c r="AV176" s="62"/>
      <c r="AW176" s="74">
        <v>0</v>
      </c>
      <c r="AX176" s="75">
        <f t="shared" si="18"/>
        <v>0</v>
      </c>
    </row>
    <row r="177" spans="1:50" ht="120" customHeight="1" x14ac:dyDescent="0.3">
      <c r="A177" s="59"/>
      <c r="B177" s="59"/>
      <c r="C177" s="42"/>
      <c r="D177" s="60"/>
      <c r="E177" s="61"/>
      <c r="F177" s="62"/>
      <c r="G177" s="63"/>
      <c r="H177" s="63"/>
      <c r="I177" s="59"/>
      <c r="J177" s="59"/>
      <c r="K177" s="59"/>
      <c r="L177" s="59"/>
      <c r="M177" s="65" t="str">
        <f t="shared" si="19"/>
        <v>-</v>
      </c>
      <c r="N177" s="66"/>
      <c r="O177" s="67"/>
      <c r="P177" s="46"/>
      <c r="Q177" s="67"/>
      <c r="R177" s="68"/>
      <c r="S177" s="69"/>
      <c r="T177" s="49"/>
      <c r="U177" s="68"/>
      <c r="V177" s="70"/>
      <c r="W177" s="62"/>
      <c r="X177" s="63"/>
      <c r="Y177" s="64">
        <f t="shared" si="20"/>
        <v>0</v>
      </c>
      <c r="Z177" s="62"/>
      <c r="AA177" s="63"/>
      <c r="AB177" s="64">
        <f t="shared" si="21"/>
        <v>0</v>
      </c>
      <c r="AC177" s="71">
        <f t="shared" si="22"/>
        <v>0</v>
      </c>
      <c r="AD177" s="62"/>
      <c r="AE177" s="76"/>
      <c r="AF177" s="64">
        <f t="shared" si="23"/>
        <v>0</v>
      </c>
      <c r="AG177" s="49"/>
      <c r="AH177" s="49"/>
      <c r="AI177" s="54"/>
      <c r="AJ177" s="77"/>
      <c r="AK177" s="77"/>
      <c r="AL177" s="64">
        <f t="shared" si="24"/>
        <v>0</v>
      </c>
      <c r="AM177" s="71">
        <f t="shared" si="25"/>
        <v>0</v>
      </c>
      <c r="AN177" s="71">
        <f t="shared" si="26"/>
        <v>0</v>
      </c>
      <c r="AO177" s="72"/>
      <c r="AP177" s="72"/>
      <c r="AQ177" s="72"/>
      <c r="AR177" s="73"/>
      <c r="AS177" s="73"/>
      <c r="AT177" s="73"/>
      <c r="AU177" s="62"/>
      <c r="AV177" s="62"/>
      <c r="AW177" s="74">
        <v>0</v>
      </c>
      <c r="AX177" s="75">
        <f t="shared" si="18"/>
        <v>0</v>
      </c>
    </row>
    <row r="178" spans="1:50" ht="120" customHeight="1" x14ac:dyDescent="0.3">
      <c r="A178" s="59"/>
      <c r="B178" s="59"/>
      <c r="C178" s="42"/>
      <c r="D178" s="60"/>
      <c r="E178" s="61"/>
      <c r="F178" s="62"/>
      <c r="G178" s="63"/>
      <c r="H178" s="63"/>
      <c r="I178" s="59"/>
      <c r="J178" s="59"/>
      <c r="K178" s="59"/>
      <c r="L178" s="59"/>
      <c r="M178" s="65" t="str">
        <f t="shared" si="19"/>
        <v>-</v>
      </c>
      <c r="N178" s="66"/>
      <c r="O178" s="67"/>
      <c r="P178" s="46"/>
      <c r="Q178" s="67"/>
      <c r="R178" s="68"/>
      <c r="S178" s="69"/>
      <c r="T178" s="49"/>
      <c r="U178" s="68"/>
      <c r="V178" s="70"/>
      <c r="W178" s="62"/>
      <c r="X178" s="63"/>
      <c r="Y178" s="64">
        <f t="shared" si="20"/>
        <v>0</v>
      </c>
      <c r="Z178" s="62"/>
      <c r="AA178" s="63"/>
      <c r="AB178" s="64">
        <f t="shared" si="21"/>
        <v>0</v>
      </c>
      <c r="AC178" s="71">
        <f t="shared" si="22"/>
        <v>0</v>
      </c>
      <c r="AD178" s="62"/>
      <c r="AE178" s="76"/>
      <c r="AF178" s="64">
        <f t="shared" si="23"/>
        <v>0</v>
      </c>
      <c r="AG178" s="49"/>
      <c r="AH178" s="49"/>
      <c r="AI178" s="54"/>
      <c r="AJ178" s="77"/>
      <c r="AK178" s="77"/>
      <c r="AL178" s="64">
        <f t="shared" si="24"/>
        <v>0</v>
      </c>
      <c r="AM178" s="71">
        <f t="shared" si="25"/>
        <v>0</v>
      </c>
      <c r="AN178" s="71">
        <f t="shared" si="26"/>
        <v>0</v>
      </c>
      <c r="AO178" s="72"/>
      <c r="AP178" s="72"/>
      <c r="AQ178" s="72"/>
      <c r="AR178" s="73"/>
      <c r="AS178" s="73"/>
      <c r="AT178" s="73"/>
      <c r="AU178" s="62"/>
      <c r="AV178" s="62"/>
      <c r="AW178" s="74">
        <v>0</v>
      </c>
      <c r="AX178" s="75">
        <f t="shared" si="18"/>
        <v>0</v>
      </c>
    </row>
    <row r="179" spans="1:50" ht="120" customHeight="1" x14ac:dyDescent="0.3">
      <c r="A179" s="59"/>
      <c r="B179" s="59"/>
      <c r="C179" s="42"/>
      <c r="D179" s="60"/>
      <c r="E179" s="61"/>
      <c r="F179" s="62"/>
      <c r="G179" s="63"/>
      <c r="H179" s="63"/>
      <c r="I179" s="59"/>
      <c r="J179" s="59"/>
      <c r="K179" s="59"/>
      <c r="L179" s="59"/>
      <c r="M179" s="65" t="str">
        <f t="shared" si="19"/>
        <v>-</v>
      </c>
      <c r="N179" s="66"/>
      <c r="O179" s="67"/>
      <c r="P179" s="46"/>
      <c r="Q179" s="67"/>
      <c r="R179" s="68"/>
      <c r="S179" s="69"/>
      <c r="T179" s="49"/>
      <c r="U179" s="68"/>
      <c r="V179" s="70"/>
      <c r="W179" s="62"/>
      <c r="X179" s="63"/>
      <c r="Y179" s="64">
        <f t="shared" si="20"/>
        <v>0</v>
      </c>
      <c r="Z179" s="62"/>
      <c r="AA179" s="63"/>
      <c r="AB179" s="64">
        <f t="shared" si="21"/>
        <v>0</v>
      </c>
      <c r="AC179" s="71">
        <f t="shared" si="22"/>
        <v>0</v>
      </c>
      <c r="AD179" s="62"/>
      <c r="AE179" s="76"/>
      <c r="AF179" s="64">
        <f t="shared" si="23"/>
        <v>0</v>
      </c>
      <c r="AG179" s="49"/>
      <c r="AH179" s="49"/>
      <c r="AI179" s="54"/>
      <c r="AJ179" s="77"/>
      <c r="AK179" s="77"/>
      <c r="AL179" s="64">
        <f t="shared" si="24"/>
        <v>0</v>
      </c>
      <c r="AM179" s="71">
        <f t="shared" si="25"/>
        <v>0</v>
      </c>
      <c r="AN179" s="71">
        <f t="shared" si="26"/>
        <v>0</v>
      </c>
      <c r="AO179" s="72"/>
      <c r="AP179" s="72"/>
      <c r="AQ179" s="72"/>
      <c r="AR179" s="73"/>
      <c r="AS179" s="73"/>
      <c r="AT179" s="73"/>
      <c r="AU179" s="62"/>
      <c r="AV179" s="62"/>
      <c r="AW179" s="74">
        <v>0</v>
      </c>
      <c r="AX179" s="75">
        <f t="shared" si="18"/>
        <v>0</v>
      </c>
    </row>
    <row r="180" spans="1:50" ht="120" customHeight="1" x14ac:dyDescent="0.3">
      <c r="A180" s="59"/>
      <c r="B180" s="59"/>
      <c r="C180" s="42"/>
      <c r="D180" s="60"/>
      <c r="E180" s="61"/>
      <c r="F180" s="62"/>
      <c r="G180" s="63"/>
      <c r="H180" s="63"/>
      <c r="I180" s="59"/>
      <c r="J180" s="59"/>
      <c r="K180" s="59"/>
      <c r="L180" s="59"/>
      <c r="M180" s="65" t="str">
        <f t="shared" si="19"/>
        <v>-</v>
      </c>
      <c r="N180" s="66"/>
      <c r="O180" s="67"/>
      <c r="P180" s="46"/>
      <c r="Q180" s="67"/>
      <c r="R180" s="68"/>
      <c r="S180" s="69"/>
      <c r="T180" s="49"/>
      <c r="U180" s="68"/>
      <c r="V180" s="70"/>
      <c r="W180" s="62"/>
      <c r="X180" s="63"/>
      <c r="Y180" s="64">
        <f t="shared" si="20"/>
        <v>0</v>
      </c>
      <c r="Z180" s="62"/>
      <c r="AA180" s="63"/>
      <c r="AB180" s="64">
        <f t="shared" si="21"/>
        <v>0</v>
      </c>
      <c r="AC180" s="71">
        <f t="shared" si="22"/>
        <v>0</v>
      </c>
      <c r="AD180" s="62"/>
      <c r="AE180" s="76"/>
      <c r="AF180" s="64">
        <f t="shared" si="23"/>
        <v>0</v>
      </c>
      <c r="AG180" s="49"/>
      <c r="AH180" s="49"/>
      <c r="AI180" s="54"/>
      <c r="AJ180" s="77"/>
      <c r="AK180" s="77"/>
      <c r="AL180" s="64">
        <f t="shared" si="24"/>
        <v>0</v>
      </c>
      <c r="AM180" s="71">
        <f t="shared" si="25"/>
        <v>0</v>
      </c>
      <c r="AN180" s="71">
        <f t="shared" si="26"/>
        <v>0</v>
      </c>
      <c r="AO180" s="72"/>
      <c r="AP180" s="72"/>
      <c r="AQ180" s="72"/>
      <c r="AR180" s="73"/>
      <c r="AS180" s="73"/>
      <c r="AT180" s="73"/>
      <c r="AU180" s="62"/>
      <c r="AV180" s="62"/>
      <c r="AW180" s="74">
        <v>0</v>
      </c>
      <c r="AX180" s="75">
        <f t="shared" si="18"/>
        <v>0</v>
      </c>
    </row>
    <row r="181" spans="1:50" ht="120" customHeight="1" x14ac:dyDescent="0.3">
      <c r="A181" s="59"/>
      <c r="B181" s="59"/>
      <c r="C181" s="42"/>
      <c r="D181" s="60"/>
      <c r="E181" s="61"/>
      <c r="F181" s="62"/>
      <c r="G181" s="63"/>
      <c r="H181" s="63"/>
      <c r="I181" s="59"/>
      <c r="J181" s="59"/>
      <c r="K181" s="59"/>
      <c r="L181" s="59"/>
      <c r="M181" s="65" t="str">
        <f t="shared" si="19"/>
        <v>-</v>
      </c>
      <c r="N181" s="66"/>
      <c r="O181" s="67"/>
      <c r="P181" s="46"/>
      <c r="Q181" s="67"/>
      <c r="R181" s="68"/>
      <c r="S181" s="69"/>
      <c r="T181" s="49"/>
      <c r="U181" s="68"/>
      <c r="V181" s="70"/>
      <c r="W181" s="62"/>
      <c r="X181" s="63"/>
      <c r="Y181" s="64">
        <f t="shared" si="20"/>
        <v>0</v>
      </c>
      <c r="Z181" s="62"/>
      <c r="AA181" s="63"/>
      <c r="AB181" s="64">
        <f t="shared" si="21"/>
        <v>0</v>
      </c>
      <c r="AC181" s="71">
        <f t="shared" si="22"/>
        <v>0</v>
      </c>
      <c r="AD181" s="62"/>
      <c r="AE181" s="76"/>
      <c r="AF181" s="64">
        <f t="shared" si="23"/>
        <v>0</v>
      </c>
      <c r="AG181" s="49"/>
      <c r="AH181" s="49"/>
      <c r="AI181" s="54"/>
      <c r="AJ181" s="77"/>
      <c r="AK181" s="77"/>
      <c r="AL181" s="64">
        <f t="shared" si="24"/>
        <v>0</v>
      </c>
      <c r="AM181" s="71">
        <f t="shared" si="25"/>
        <v>0</v>
      </c>
      <c r="AN181" s="71">
        <f t="shared" si="26"/>
        <v>0</v>
      </c>
      <c r="AO181" s="72"/>
      <c r="AP181" s="72"/>
      <c r="AQ181" s="72"/>
      <c r="AR181" s="73"/>
      <c r="AS181" s="73"/>
      <c r="AT181" s="73"/>
      <c r="AU181" s="62"/>
      <c r="AV181" s="62"/>
      <c r="AW181" s="74">
        <v>0</v>
      </c>
      <c r="AX181" s="75">
        <f t="shared" si="18"/>
        <v>0</v>
      </c>
    </row>
    <row r="182" spans="1:50" ht="120" customHeight="1" x14ac:dyDescent="0.3">
      <c r="A182" s="59"/>
      <c r="B182" s="59"/>
      <c r="C182" s="42"/>
      <c r="D182" s="60"/>
      <c r="E182" s="61"/>
      <c r="F182" s="62"/>
      <c r="G182" s="63"/>
      <c r="H182" s="63"/>
      <c r="I182" s="59"/>
      <c r="J182" s="59"/>
      <c r="K182" s="59"/>
      <c r="L182" s="59"/>
      <c r="M182" s="65" t="str">
        <f t="shared" si="19"/>
        <v>-</v>
      </c>
      <c r="N182" s="66"/>
      <c r="O182" s="67"/>
      <c r="P182" s="46"/>
      <c r="Q182" s="67"/>
      <c r="R182" s="68"/>
      <c r="S182" s="69"/>
      <c r="T182" s="49"/>
      <c r="U182" s="68"/>
      <c r="V182" s="70"/>
      <c r="W182" s="62"/>
      <c r="X182" s="63"/>
      <c r="Y182" s="64">
        <f t="shared" si="20"/>
        <v>0</v>
      </c>
      <c r="Z182" s="62"/>
      <c r="AA182" s="63"/>
      <c r="AB182" s="64">
        <f t="shared" si="21"/>
        <v>0</v>
      </c>
      <c r="AC182" s="71">
        <f t="shared" si="22"/>
        <v>0</v>
      </c>
      <c r="AD182" s="62"/>
      <c r="AE182" s="76"/>
      <c r="AF182" s="64">
        <f t="shared" si="23"/>
        <v>0</v>
      </c>
      <c r="AG182" s="49"/>
      <c r="AH182" s="49"/>
      <c r="AI182" s="54"/>
      <c r="AJ182" s="77"/>
      <c r="AK182" s="77"/>
      <c r="AL182" s="64">
        <f t="shared" si="24"/>
        <v>0</v>
      </c>
      <c r="AM182" s="71">
        <f t="shared" si="25"/>
        <v>0</v>
      </c>
      <c r="AN182" s="71">
        <f t="shared" si="26"/>
        <v>0</v>
      </c>
      <c r="AO182" s="72"/>
      <c r="AP182" s="72"/>
      <c r="AQ182" s="72"/>
      <c r="AR182" s="73"/>
      <c r="AS182" s="73"/>
      <c r="AT182" s="73"/>
      <c r="AU182" s="62"/>
      <c r="AV182" s="62"/>
      <c r="AW182" s="74">
        <v>0</v>
      </c>
      <c r="AX182" s="75">
        <f t="shared" si="18"/>
        <v>0</v>
      </c>
    </row>
    <row r="183" spans="1:50" ht="120" customHeight="1" x14ac:dyDescent="0.3">
      <c r="A183" s="59"/>
      <c r="B183" s="59"/>
      <c r="C183" s="42"/>
      <c r="D183" s="60"/>
      <c r="E183" s="61"/>
      <c r="F183" s="62"/>
      <c r="G183" s="63"/>
      <c r="H183" s="63"/>
      <c r="I183" s="59"/>
      <c r="J183" s="59"/>
      <c r="K183" s="59"/>
      <c r="L183" s="59"/>
      <c r="M183" s="65" t="str">
        <f t="shared" si="19"/>
        <v>-</v>
      </c>
      <c r="N183" s="66"/>
      <c r="O183" s="67"/>
      <c r="P183" s="46"/>
      <c r="Q183" s="67"/>
      <c r="R183" s="68"/>
      <c r="S183" s="69"/>
      <c r="T183" s="49"/>
      <c r="U183" s="68"/>
      <c r="V183" s="70"/>
      <c r="W183" s="62"/>
      <c r="X183" s="63"/>
      <c r="Y183" s="64">
        <f t="shared" si="20"/>
        <v>0</v>
      </c>
      <c r="Z183" s="62"/>
      <c r="AA183" s="63"/>
      <c r="AB183" s="64">
        <f t="shared" si="21"/>
        <v>0</v>
      </c>
      <c r="AC183" s="71">
        <f t="shared" si="22"/>
        <v>0</v>
      </c>
      <c r="AD183" s="62"/>
      <c r="AE183" s="76"/>
      <c r="AF183" s="64">
        <f t="shared" si="23"/>
        <v>0</v>
      </c>
      <c r="AG183" s="49"/>
      <c r="AH183" s="49"/>
      <c r="AI183" s="54"/>
      <c r="AJ183" s="77"/>
      <c r="AK183" s="77"/>
      <c r="AL183" s="64">
        <f t="shared" si="24"/>
        <v>0</v>
      </c>
      <c r="AM183" s="71">
        <f t="shared" si="25"/>
        <v>0</v>
      </c>
      <c r="AN183" s="71">
        <f t="shared" si="26"/>
        <v>0</v>
      </c>
      <c r="AO183" s="72"/>
      <c r="AP183" s="72"/>
      <c r="AQ183" s="72"/>
      <c r="AR183" s="73"/>
      <c r="AS183" s="73"/>
      <c r="AT183" s="73"/>
      <c r="AU183" s="62"/>
      <c r="AV183" s="62"/>
      <c r="AW183" s="74">
        <v>0</v>
      </c>
      <c r="AX183" s="75">
        <f t="shared" si="18"/>
        <v>0</v>
      </c>
    </row>
    <row r="184" spans="1:50" ht="120" customHeight="1" x14ac:dyDescent="0.3">
      <c r="A184" s="59"/>
      <c r="B184" s="59"/>
      <c r="C184" s="42"/>
      <c r="D184" s="60"/>
      <c r="E184" s="61"/>
      <c r="F184" s="62"/>
      <c r="G184" s="63"/>
      <c r="H184" s="63"/>
      <c r="I184" s="59"/>
      <c r="J184" s="59"/>
      <c r="K184" s="59"/>
      <c r="L184" s="59"/>
      <c r="M184" s="65" t="str">
        <f t="shared" si="19"/>
        <v>-</v>
      </c>
      <c r="N184" s="66"/>
      <c r="O184" s="67"/>
      <c r="P184" s="46"/>
      <c r="Q184" s="67"/>
      <c r="R184" s="68"/>
      <c r="S184" s="69"/>
      <c r="T184" s="49"/>
      <c r="U184" s="68"/>
      <c r="V184" s="70"/>
      <c r="W184" s="62"/>
      <c r="X184" s="63"/>
      <c r="Y184" s="64">
        <f t="shared" si="20"/>
        <v>0</v>
      </c>
      <c r="Z184" s="62"/>
      <c r="AA184" s="63"/>
      <c r="AB184" s="64">
        <f t="shared" si="21"/>
        <v>0</v>
      </c>
      <c r="AC184" s="71">
        <f t="shared" si="22"/>
        <v>0</v>
      </c>
      <c r="AD184" s="62"/>
      <c r="AE184" s="76"/>
      <c r="AF184" s="64">
        <f t="shared" si="23"/>
        <v>0</v>
      </c>
      <c r="AG184" s="49"/>
      <c r="AH184" s="49"/>
      <c r="AI184" s="54"/>
      <c r="AJ184" s="77"/>
      <c r="AK184" s="77"/>
      <c r="AL184" s="64">
        <f t="shared" si="24"/>
        <v>0</v>
      </c>
      <c r="AM184" s="71">
        <f t="shared" si="25"/>
        <v>0</v>
      </c>
      <c r="AN184" s="71">
        <f t="shared" si="26"/>
        <v>0</v>
      </c>
      <c r="AO184" s="72"/>
      <c r="AP184" s="72"/>
      <c r="AQ184" s="72"/>
      <c r="AR184" s="73"/>
      <c r="AS184" s="73"/>
      <c r="AT184" s="73"/>
      <c r="AU184" s="62"/>
      <c r="AV184" s="62"/>
      <c r="AW184" s="74">
        <v>0</v>
      </c>
      <c r="AX184" s="75">
        <f t="shared" si="18"/>
        <v>0</v>
      </c>
    </row>
    <row r="185" spans="1:50" ht="120" customHeight="1" x14ac:dyDescent="0.3">
      <c r="A185" s="59"/>
      <c r="B185" s="59"/>
      <c r="C185" s="42"/>
      <c r="D185" s="60"/>
      <c r="E185" s="61"/>
      <c r="F185" s="62"/>
      <c r="G185" s="63"/>
      <c r="H185" s="63"/>
      <c r="I185" s="59"/>
      <c r="J185" s="59"/>
      <c r="K185" s="59"/>
      <c r="L185" s="59"/>
      <c r="M185" s="65" t="str">
        <f t="shared" si="19"/>
        <v>-</v>
      </c>
      <c r="N185" s="66"/>
      <c r="O185" s="67"/>
      <c r="P185" s="46"/>
      <c r="Q185" s="67"/>
      <c r="R185" s="68"/>
      <c r="S185" s="69"/>
      <c r="T185" s="49"/>
      <c r="U185" s="68"/>
      <c r="V185" s="70"/>
      <c r="W185" s="62"/>
      <c r="X185" s="63"/>
      <c r="Y185" s="64">
        <f t="shared" si="20"/>
        <v>0</v>
      </c>
      <c r="Z185" s="62"/>
      <c r="AA185" s="63"/>
      <c r="AB185" s="64">
        <f t="shared" si="21"/>
        <v>0</v>
      </c>
      <c r="AC185" s="71">
        <f t="shared" si="22"/>
        <v>0</v>
      </c>
      <c r="AD185" s="62"/>
      <c r="AE185" s="76"/>
      <c r="AF185" s="64">
        <f t="shared" si="23"/>
        <v>0</v>
      </c>
      <c r="AG185" s="49"/>
      <c r="AH185" s="49"/>
      <c r="AI185" s="54"/>
      <c r="AJ185" s="77"/>
      <c r="AK185" s="77"/>
      <c r="AL185" s="64">
        <f t="shared" si="24"/>
        <v>0</v>
      </c>
      <c r="AM185" s="71">
        <f t="shared" si="25"/>
        <v>0</v>
      </c>
      <c r="AN185" s="71">
        <f t="shared" si="26"/>
        <v>0</v>
      </c>
      <c r="AO185" s="72"/>
      <c r="AP185" s="72"/>
      <c r="AQ185" s="72"/>
      <c r="AR185" s="73"/>
      <c r="AS185" s="73"/>
      <c r="AT185" s="73"/>
      <c r="AU185" s="62"/>
      <c r="AV185" s="62"/>
      <c r="AW185" s="74">
        <v>0</v>
      </c>
      <c r="AX185" s="75">
        <f t="shared" si="18"/>
        <v>0</v>
      </c>
    </row>
    <row r="186" spans="1:50" ht="120" customHeight="1" x14ac:dyDescent="0.3">
      <c r="A186" s="59"/>
      <c r="B186" s="59"/>
      <c r="C186" s="42"/>
      <c r="D186" s="60"/>
      <c r="E186" s="61"/>
      <c r="F186" s="62"/>
      <c r="G186" s="63"/>
      <c r="H186" s="63"/>
      <c r="I186" s="59"/>
      <c r="J186" s="59"/>
      <c r="K186" s="59"/>
      <c r="L186" s="59"/>
      <c r="M186" s="65" t="str">
        <f t="shared" si="19"/>
        <v>-</v>
      </c>
      <c r="N186" s="66"/>
      <c r="O186" s="67"/>
      <c r="P186" s="46"/>
      <c r="Q186" s="67"/>
      <c r="R186" s="68"/>
      <c r="S186" s="69"/>
      <c r="T186" s="49"/>
      <c r="U186" s="68"/>
      <c r="V186" s="70"/>
      <c r="W186" s="62"/>
      <c r="X186" s="63"/>
      <c r="Y186" s="64">
        <f t="shared" si="20"/>
        <v>0</v>
      </c>
      <c r="Z186" s="62"/>
      <c r="AA186" s="63"/>
      <c r="AB186" s="64">
        <f t="shared" si="21"/>
        <v>0</v>
      </c>
      <c r="AC186" s="71">
        <f t="shared" si="22"/>
        <v>0</v>
      </c>
      <c r="AD186" s="62"/>
      <c r="AE186" s="76"/>
      <c r="AF186" s="64">
        <f t="shared" si="23"/>
        <v>0</v>
      </c>
      <c r="AG186" s="49"/>
      <c r="AH186" s="49"/>
      <c r="AI186" s="54"/>
      <c r="AJ186" s="77"/>
      <c r="AK186" s="77"/>
      <c r="AL186" s="64">
        <f t="shared" si="24"/>
        <v>0</v>
      </c>
      <c r="AM186" s="71">
        <f t="shared" si="25"/>
        <v>0</v>
      </c>
      <c r="AN186" s="71">
        <f t="shared" si="26"/>
        <v>0</v>
      </c>
      <c r="AO186" s="72"/>
      <c r="AP186" s="72"/>
      <c r="AQ186" s="72"/>
      <c r="AR186" s="73"/>
      <c r="AS186" s="73"/>
      <c r="AT186" s="73"/>
      <c r="AU186" s="62"/>
      <c r="AV186" s="62"/>
      <c r="AW186" s="74">
        <v>0</v>
      </c>
      <c r="AX186" s="75">
        <f t="shared" si="18"/>
        <v>0</v>
      </c>
    </row>
    <row r="187" spans="1:50" ht="120" customHeight="1" x14ac:dyDescent="0.3">
      <c r="A187" s="59"/>
      <c r="B187" s="59"/>
      <c r="C187" s="42"/>
      <c r="D187" s="60"/>
      <c r="E187" s="61"/>
      <c r="F187" s="62"/>
      <c r="G187" s="63"/>
      <c r="H187" s="63"/>
      <c r="I187" s="59"/>
      <c r="J187" s="59"/>
      <c r="K187" s="59"/>
      <c r="L187" s="59"/>
      <c r="M187" s="65" t="str">
        <f t="shared" si="19"/>
        <v>-</v>
      </c>
      <c r="N187" s="66"/>
      <c r="O187" s="67"/>
      <c r="P187" s="46"/>
      <c r="Q187" s="67"/>
      <c r="R187" s="68"/>
      <c r="S187" s="69"/>
      <c r="T187" s="49"/>
      <c r="U187" s="68"/>
      <c r="V187" s="70"/>
      <c r="W187" s="62"/>
      <c r="X187" s="63"/>
      <c r="Y187" s="64">
        <f t="shared" si="20"/>
        <v>0</v>
      </c>
      <c r="Z187" s="62"/>
      <c r="AA187" s="63"/>
      <c r="AB187" s="64">
        <f t="shared" si="21"/>
        <v>0</v>
      </c>
      <c r="AC187" s="71">
        <f t="shared" si="22"/>
        <v>0</v>
      </c>
      <c r="AD187" s="62"/>
      <c r="AE187" s="76"/>
      <c r="AF187" s="64">
        <f t="shared" si="23"/>
        <v>0</v>
      </c>
      <c r="AG187" s="49"/>
      <c r="AH187" s="49"/>
      <c r="AI187" s="54"/>
      <c r="AJ187" s="77"/>
      <c r="AK187" s="77"/>
      <c r="AL187" s="64">
        <f t="shared" si="24"/>
        <v>0</v>
      </c>
      <c r="AM187" s="71">
        <f t="shared" si="25"/>
        <v>0</v>
      </c>
      <c r="AN187" s="71">
        <f t="shared" si="26"/>
        <v>0</v>
      </c>
      <c r="AO187" s="72"/>
      <c r="AP187" s="72"/>
      <c r="AQ187" s="72"/>
      <c r="AR187" s="73"/>
      <c r="AS187" s="73"/>
      <c r="AT187" s="73"/>
      <c r="AU187" s="62"/>
      <c r="AV187" s="62"/>
      <c r="AW187" s="74">
        <v>0</v>
      </c>
      <c r="AX187" s="75">
        <f t="shared" si="18"/>
        <v>0</v>
      </c>
    </row>
    <row r="188" spans="1:50" ht="120" customHeight="1" x14ac:dyDescent="0.3">
      <c r="A188" s="59"/>
      <c r="B188" s="59"/>
      <c r="C188" s="42"/>
      <c r="D188" s="60"/>
      <c r="E188" s="61"/>
      <c r="F188" s="62"/>
      <c r="G188" s="63"/>
      <c r="H188" s="63"/>
      <c r="I188" s="59"/>
      <c r="J188" s="59"/>
      <c r="K188" s="59"/>
      <c r="L188" s="59"/>
      <c r="M188" s="65" t="str">
        <f t="shared" si="19"/>
        <v>-</v>
      </c>
      <c r="N188" s="66"/>
      <c r="O188" s="67"/>
      <c r="P188" s="46"/>
      <c r="Q188" s="67"/>
      <c r="R188" s="68"/>
      <c r="S188" s="69"/>
      <c r="T188" s="49"/>
      <c r="U188" s="68"/>
      <c r="V188" s="70"/>
      <c r="W188" s="62"/>
      <c r="X188" s="63"/>
      <c r="Y188" s="64">
        <f t="shared" si="20"/>
        <v>0</v>
      </c>
      <c r="Z188" s="62"/>
      <c r="AA188" s="63"/>
      <c r="AB188" s="64">
        <f t="shared" si="21"/>
        <v>0</v>
      </c>
      <c r="AC188" s="71">
        <f t="shared" si="22"/>
        <v>0</v>
      </c>
      <c r="AD188" s="62"/>
      <c r="AE188" s="76"/>
      <c r="AF188" s="64">
        <f t="shared" si="23"/>
        <v>0</v>
      </c>
      <c r="AG188" s="49"/>
      <c r="AH188" s="49"/>
      <c r="AI188" s="54"/>
      <c r="AJ188" s="77"/>
      <c r="AK188" s="77"/>
      <c r="AL188" s="64">
        <f t="shared" si="24"/>
        <v>0</v>
      </c>
      <c r="AM188" s="71">
        <f t="shared" si="25"/>
        <v>0</v>
      </c>
      <c r="AN188" s="71">
        <f t="shared" si="26"/>
        <v>0</v>
      </c>
      <c r="AO188" s="72"/>
      <c r="AP188" s="72"/>
      <c r="AQ188" s="72"/>
      <c r="AR188" s="73"/>
      <c r="AS188" s="73"/>
      <c r="AT188" s="73"/>
      <c r="AU188" s="62"/>
      <c r="AV188" s="62"/>
      <c r="AW188" s="74">
        <v>0</v>
      </c>
      <c r="AX188" s="75">
        <f t="shared" si="18"/>
        <v>0</v>
      </c>
    </row>
    <row r="189" spans="1:50" ht="120" customHeight="1" x14ac:dyDescent="0.3">
      <c r="A189" s="59"/>
      <c r="B189" s="59"/>
      <c r="C189" s="42"/>
      <c r="D189" s="60"/>
      <c r="E189" s="61"/>
      <c r="F189" s="62"/>
      <c r="G189" s="63"/>
      <c r="H189" s="63"/>
      <c r="I189" s="59"/>
      <c r="J189" s="59"/>
      <c r="K189" s="59"/>
      <c r="L189" s="59"/>
      <c r="M189" s="65" t="str">
        <f t="shared" si="19"/>
        <v>-</v>
      </c>
      <c r="N189" s="66"/>
      <c r="O189" s="67"/>
      <c r="P189" s="46"/>
      <c r="Q189" s="67"/>
      <c r="R189" s="68"/>
      <c r="S189" s="69"/>
      <c r="T189" s="49"/>
      <c r="U189" s="68"/>
      <c r="V189" s="70"/>
      <c r="W189" s="62"/>
      <c r="X189" s="63"/>
      <c r="Y189" s="64">
        <f t="shared" si="20"/>
        <v>0</v>
      </c>
      <c r="Z189" s="62"/>
      <c r="AA189" s="63"/>
      <c r="AB189" s="64">
        <f t="shared" si="21"/>
        <v>0</v>
      </c>
      <c r="AC189" s="71">
        <f t="shared" si="22"/>
        <v>0</v>
      </c>
      <c r="AD189" s="62"/>
      <c r="AE189" s="76"/>
      <c r="AF189" s="64">
        <f t="shared" si="23"/>
        <v>0</v>
      </c>
      <c r="AG189" s="49"/>
      <c r="AH189" s="49"/>
      <c r="AI189" s="54"/>
      <c r="AJ189" s="77"/>
      <c r="AK189" s="77"/>
      <c r="AL189" s="64">
        <f t="shared" si="24"/>
        <v>0</v>
      </c>
      <c r="AM189" s="71">
        <f t="shared" si="25"/>
        <v>0</v>
      </c>
      <c r="AN189" s="71">
        <f t="shared" si="26"/>
        <v>0</v>
      </c>
      <c r="AO189" s="72"/>
      <c r="AP189" s="72"/>
      <c r="AQ189" s="72"/>
      <c r="AR189" s="73"/>
      <c r="AS189" s="73"/>
      <c r="AT189" s="73"/>
      <c r="AU189" s="62"/>
      <c r="AV189" s="62"/>
      <c r="AW189" s="74">
        <v>0</v>
      </c>
      <c r="AX189" s="75">
        <f t="shared" si="18"/>
        <v>0</v>
      </c>
    </row>
    <row r="190" spans="1:50" ht="120" customHeight="1" x14ac:dyDescent="0.3">
      <c r="A190" s="59"/>
      <c r="B190" s="59"/>
      <c r="C190" s="42"/>
      <c r="D190" s="60"/>
      <c r="E190" s="61"/>
      <c r="F190" s="62"/>
      <c r="G190" s="63"/>
      <c r="H190" s="63"/>
      <c r="I190" s="59"/>
      <c r="J190" s="59"/>
      <c r="K190" s="59"/>
      <c r="L190" s="59"/>
      <c r="M190" s="65" t="str">
        <f t="shared" si="19"/>
        <v>-</v>
      </c>
      <c r="N190" s="66"/>
      <c r="O190" s="67"/>
      <c r="P190" s="46"/>
      <c r="Q190" s="67"/>
      <c r="R190" s="68"/>
      <c r="S190" s="69"/>
      <c r="T190" s="49"/>
      <c r="U190" s="68"/>
      <c r="V190" s="70"/>
      <c r="W190" s="62"/>
      <c r="X190" s="63"/>
      <c r="Y190" s="64">
        <f t="shared" si="20"/>
        <v>0</v>
      </c>
      <c r="Z190" s="62"/>
      <c r="AA190" s="63"/>
      <c r="AB190" s="64">
        <f t="shared" si="21"/>
        <v>0</v>
      </c>
      <c r="AC190" s="71">
        <f t="shared" si="22"/>
        <v>0</v>
      </c>
      <c r="AD190" s="62"/>
      <c r="AE190" s="76"/>
      <c r="AF190" s="64">
        <f t="shared" si="23"/>
        <v>0</v>
      </c>
      <c r="AG190" s="49"/>
      <c r="AH190" s="49"/>
      <c r="AI190" s="54"/>
      <c r="AJ190" s="77"/>
      <c r="AK190" s="77"/>
      <c r="AL190" s="64">
        <f t="shared" si="24"/>
        <v>0</v>
      </c>
      <c r="AM190" s="71">
        <f t="shared" si="25"/>
        <v>0</v>
      </c>
      <c r="AN190" s="71">
        <f t="shared" si="26"/>
        <v>0</v>
      </c>
      <c r="AO190" s="72"/>
      <c r="AP190" s="72"/>
      <c r="AQ190" s="72"/>
      <c r="AR190" s="73"/>
      <c r="AS190" s="73"/>
      <c r="AT190" s="73"/>
      <c r="AU190" s="62"/>
      <c r="AV190" s="62"/>
      <c r="AW190" s="74">
        <v>0</v>
      </c>
      <c r="AX190" s="75">
        <f t="shared" si="18"/>
        <v>0</v>
      </c>
    </row>
    <row r="191" spans="1:50" ht="120" customHeight="1" x14ac:dyDescent="0.3">
      <c r="A191" s="59"/>
      <c r="B191" s="59"/>
      <c r="C191" s="42"/>
      <c r="D191" s="60"/>
      <c r="E191" s="61"/>
      <c r="F191" s="62"/>
      <c r="G191" s="63"/>
      <c r="H191" s="63"/>
      <c r="I191" s="59"/>
      <c r="J191" s="59"/>
      <c r="K191" s="59"/>
      <c r="L191" s="59"/>
      <c r="M191" s="65" t="str">
        <f t="shared" si="19"/>
        <v>-</v>
      </c>
      <c r="N191" s="66"/>
      <c r="O191" s="67"/>
      <c r="P191" s="46"/>
      <c r="Q191" s="67"/>
      <c r="R191" s="68"/>
      <c r="S191" s="69"/>
      <c r="T191" s="49"/>
      <c r="U191" s="68"/>
      <c r="V191" s="70"/>
      <c r="W191" s="62"/>
      <c r="X191" s="63"/>
      <c r="Y191" s="64">
        <f t="shared" si="20"/>
        <v>0</v>
      </c>
      <c r="Z191" s="62"/>
      <c r="AA191" s="63"/>
      <c r="AB191" s="64">
        <f t="shared" si="21"/>
        <v>0</v>
      </c>
      <c r="AC191" s="71">
        <f t="shared" si="22"/>
        <v>0</v>
      </c>
      <c r="AD191" s="62"/>
      <c r="AE191" s="76"/>
      <c r="AF191" s="64">
        <f t="shared" si="23"/>
        <v>0</v>
      </c>
      <c r="AG191" s="49"/>
      <c r="AH191" s="49"/>
      <c r="AI191" s="54"/>
      <c r="AJ191" s="77"/>
      <c r="AK191" s="77"/>
      <c r="AL191" s="64">
        <f t="shared" si="24"/>
        <v>0</v>
      </c>
      <c r="AM191" s="71">
        <f t="shared" si="25"/>
        <v>0</v>
      </c>
      <c r="AN191" s="71">
        <f t="shared" si="26"/>
        <v>0</v>
      </c>
      <c r="AO191" s="72"/>
      <c r="AP191" s="72"/>
      <c r="AQ191" s="72"/>
      <c r="AR191" s="73"/>
      <c r="AS191" s="73"/>
      <c r="AT191" s="73"/>
      <c r="AU191" s="62"/>
      <c r="AV191" s="62"/>
      <c r="AW191" s="74">
        <v>0</v>
      </c>
      <c r="AX191" s="75">
        <f t="shared" si="18"/>
        <v>0</v>
      </c>
    </row>
    <row r="192" spans="1:50" ht="120" customHeight="1" x14ac:dyDescent="0.3">
      <c r="A192" s="59"/>
      <c r="B192" s="59"/>
      <c r="C192" s="42"/>
      <c r="D192" s="60"/>
      <c r="E192" s="61"/>
      <c r="F192" s="62"/>
      <c r="G192" s="63"/>
      <c r="H192" s="63"/>
      <c r="I192" s="59"/>
      <c r="J192" s="59"/>
      <c r="K192" s="59"/>
      <c r="L192" s="59"/>
      <c r="M192" s="65" t="str">
        <f t="shared" si="19"/>
        <v>-</v>
      </c>
      <c r="N192" s="66"/>
      <c r="O192" s="67"/>
      <c r="P192" s="46"/>
      <c r="Q192" s="67"/>
      <c r="R192" s="68"/>
      <c r="S192" s="69"/>
      <c r="T192" s="49"/>
      <c r="U192" s="68"/>
      <c r="V192" s="70"/>
      <c r="W192" s="62"/>
      <c r="X192" s="63"/>
      <c r="Y192" s="64">
        <f t="shared" si="20"/>
        <v>0</v>
      </c>
      <c r="Z192" s="62"/>
      <c r="AA192" s="63"/>
      <c r="AB192" s="64">
        <f t="shared" si="21"/>
        <v>0</v>
      </c>
      <c r="AC192" s="71">
        <f t="shared" si="22"/>
        <v>0</v>
      </c>
      <c r="AD192" s="62"/>
      <c r="AE192" s="76"/>
      <c r="AF192" s="64">
        <f t="shared" si="23"/>
        <v>0</v>
      </c>
      <c r="AG192" s="49"/>
      <c r="AH192" s="49"/>
      <c r="AI192" s="54"/>
      <c r="AJ192" s="77"/>
      <c r="AK192" s="77"/>
      <c r="AL192" s="64">
        <f t="shared" si="24"/>
        <v>0</v>
      </c>
      <c r="AM192" s="71">
        <f t="shared" si="25"/>
        <v>0</v>
      </c>
      <c r="AN192" s="71">
        <f t="shared" si="26"/>
        <v>0</v>
      </c>
      <c r="AO192" s="72"/>
      <c r="AP192" s="72"/>
      <c r="AQ192" s="72"/>
      <c r="AR192" s="73"/>
      <c r="AS192" s="73"/>
      <c r="AT192" s="73"/>
      <c r="AU192" s="62"/>
      <c r="AV192" s="62"/>
      <c r="AW192" s="74">
        <v>0</v>
      </c>
      <c r="AX192" s="75">
        <f t="shared" si="18"/>
        <v>0</v>
      </c>
    </row>
    <row r="193" spans="1:50" ht="120" customHeight="1" x14ac:dyDescent="0.3">
      <c r="A193" s="59"/>
      <c r="B193" s="59"/>
      <c r="C193" s="42"/>
      <c r="D193" s="60"/>
      <c r="E193" s="61"/>
      <c r="F193" s="62"/>
      <c r="G193" s="63"/>
      <c r="H193" s="63"/>
      <c r="I193" s="59"/>
      <c r="J193" s="59"/>
      <c r="K193" s="59"/>
      <c r="L193" s="59"/>
      <c r="M193" s="65" t="str">
        <f t="shared" si="19"/>
        <v>-</v>
      </c>
      <c r="N193" s="66"/>
      <c r="O193" s="67"/>
      <c r="P193" s="46"/>
      <c r="Q193" s="67"/>
      <c r="R193" s="68"/>
      <c r="S193" s="69"/>
      <c r="T193" s="49"/>
      <c r="U193" s="68"/>
      <c r="V193" s="70"/>
      <c r="W193" s="62"/>
      <c r="X193" s="63"/>
      <c r="Y193" s="64">
        <f t="shared" si="20"/>
        <v>0</v>
      </c>
      <c r="Z193" s="62"/>
      <c r="AA193" s="63"/>
      <c r="AB193" s="64">
        <f t="shared" si="21"/>
        <v>0</v>
      </c>
      <c r="AC193" s="71">
        <f t="shared" si="22"/>
        <v>0</v>
      </c>
      <c r="AD193" s="62"/>
      <c r="AE193" s="76"/>
      <c r="AF193" s="64">
        <f t="shared" si="23"/>
        <v>0</v>
      </c>
      <c r="AG193" s="49"/>
      <c r="AH193" s="49"/>
      <c r="AI193" s="54"/>
      <c r="AJ193" s="77"/>
      <c r="AK193" s="77"/>
      <c r="AL193" s="64">
        <f t="shared" si="24"/>
        <v>0</v>
      </c>
      <c r="AM193" s="71">
        <f t="shared" si="25"/>
        <v>0</v>
      </c>
      <c r="AN193" s="71">
        <f t="shared" si="26"/>
        <v>0</v>
      </c>
      <c r="AO193" s="72"/>
      <c r="AP193" s="72"/>
      <c r="AQ193" s="72"/>
      <c r="AR193" s="73"/>
      <c r="AS193" s="73"/>
      <c r="AT193" s="73"/>
      <c r="AU193" s="62"/>
      <c r="AV193" s="62"/>
      <c r="AW193" s="74">
        <v>0</v>
      </c>
      <c r="AX193" s="75">
        <f t="shared" si="18"/>
        <v>0</v>
      </c>
    </row>
    <row r="194" spans="1:50" ht="120" customHeight="1" x14ac:dyDescent="0.3">
      <c r="A194" s="59"/>
      <c r="B194" s="59"/>
      <c r="C194" s="42"/>
      <c r="D194" s="60"/>
      <c r="E194" s="61"/>
      <c r="F194" s="62"/>
      <c r="G194" s="63"/>
      <c r="H194" s="63"/>
      <c r="I194" s="59"/>
      <c r="J194" s="59"/>
      <c r="K194" s="59"/>
      <c r="L194" s="59"/>
      <c r="M194" s="65" t="str">
        <f t="shared" si="19"/>
        <v>-</v>
      </c>
      <c r="N194" s="66"/>
      <c r="O194" s="67"/>
      <c r="P194" s="46"/>
      <c r="Q194" s="67"/>
      <c r="R194" s="68"/>
      <c r="S194" s="69"/>
      <c r="T194" s="49"/>
      <c r="U194" s="68"/>
      <c r="V194" s="70"/>
      <c r="W194" s="62"/>
      <c r="X194" s="63"/>
      <c r="Y194" s="64">
        <f t="shared" si="20"/>
        <v>0</v>
      </c>
      <c r="Z194" s="62"/>
      <c r="AA194" s="63"/>
      <c r="AB194" s="64">
        <f t="shared" si="21"/>
        <v>0</v>
      </c>
      <c r="AC194" s="71">
        <f t="shared" si="22"/>
        <v>0</v>
      </c>
      <c r="AD194" s="62"/>
      <c r="AE194" s="76"/>
      <c r="AF194" s="64">
        <f t="shared" si="23"/>
        <v>0</v>
      </c>
      <c r="AG194" s="49"/>
      <c r="AH194" s="49"/>
      <c r="AI194" s="54"/>
      <c r="AJ194" s="77"/>
      <c r="AK194" s="77"/>
      <c r="AL194" s="64">
        <f t="shared" si="24"/>
        <v>0</v>
      </c>
      <c r="AM194" s="71">
        <f t="shared" si="25"/>
        <v>0</v>
      </c>
      <c r="AN194" s="71">
        <f t="shared" si="26"/>
        <v>0</v>
      </c>
      <c r="AO194" s="72"/>
      <c r="AP194" s="72"/>
      <c r="AQ194" s="72"/>
      <c r="AR194" s="73"/>
      <c r="AS194" s="73"/>
      <c r="AT194" s="73"/>
      <c r="AU194" s="62"/>
      <c r="AV194" s="62"/>
      <c r="AW194" s="74">
        <v>0</v>
      </c>
      <c r="AX194" s="75">
        <f t="shared" si="18"/>
        <v>0</v>
      </c>
    </row>
    <row r="195" spans="1:50" ht="120" customHeight="1" x14ac:dyDescent="0.3">
      <c r="A195" s="59"/>
      <c r="B195" s="59"/>
      <c r="C195" s="42"/>
      <c r="D195" s="60"/>
      <c r="E195" s="61"/>
      <c r="F195" s="62"/>
      <c r="G195" s="63"/>
      <c r="H195" s="63"/>
      <c r="I195" s="59"/>
      <c r="J195" s="59"/>
      <c r="K195" s="59"/>
      <c r="L195" s="59"/>
      <c r="M195" s="65" t="str">
        <f t="shared" si="19"/>
        <v>-</v>
      </c>
      <c r="N195" s="66"/>
      <c r="O195" s="67"/>
      <c r="P195" s="46"/>
      <c r="Q195" s="67"/>
      <c r="R195" s="68"/>
      <c r="S195" s="69"/>
      <c r="T195" s="49"/>
      <c r="U195" s="68"/>
      <c r="V195" s="70"/>
      <c r="W195" s="62"/>
      <c r="X195" s="63"/>
      <c r="Y195" s="64">
        <f t="shared" si="20"/>
        <v>0</v>
      </c>
      <c r="Z195" s="62"/>
      <c r="AA195" s="63"/>
      <c r="AB195" s="64">
        <f t="shared" si="21"/>
        <v>0</v>
      </c>
      <c r="AC195" s="71">
        <f t="shared" si="22"/>
        <v>0</v>
      </c>
      <c r="AD195" s="62"/>
      <c r="AE195" s="76"/>
      <c r="AF195" s="64">
        <f t="shared" si="23"/>
        <v>0</v>
      </c>
      <c r="AG195" s="49"/>
      <c r="AH195" s="49"/>
      <c r="AI195" s="54"/>
      <c r="AJ195" s="77"/>
      <c r="AK195" s="77"/>
      <c r="AL195" s="64">
        <f t="shared" si="24"/>
        <v>0</v>
      </c>
      <c r="AM195" s="71">
        <f t="shared" si="25"/>
        <v>0</v>
      </c>
      <c r="AN195" s="71">
        <f t="shared" si="26"/>
        <v>0</v>
      </c>
      <c r="AO195" s="72"/>
      <c r="AP195" s="72"/>
      <c r="AQ195" s="72"/>
      <c r="AR195" s="73"/>
      <c r="AS195" s="73"/>
      <c r="AT195" s="73"/>
      <c r="AU195" s="62"/>
      <c r="AV195" s="62"/>
      <c r="AW195" s="74">
        <v>0</v>
      </c>
      <c r="AX195" s="75">
        <f t="shared" si="18"/>
        <v>0</v>
      </c>
    </row>
    <row r="196" spans="1:50" ht="120" customHeight="1" x14ac:dyDescent="0.3">
      <c r="A196" s="59"/>
      <c r="B196" s="59"/>
      <c r="C196" s="42"/>
      <c r="D196" s="60"/>
      <c r="E196" s="61"/>
      <c r="F196" s="62"/>
      <c r="G196" s="63"/>
      <c r="H196" s="63"/>
      <c r="I196" s="59"/>
      <c r="J196" s="59"/>
      <c r="K196" s="59"/>
      <c r="L196" s="59"/>
      <c r="M196" s="65" t="str">
        <f t="shared" si="19"/>
        <v>-</v>
      </c>
      <c r="N196" s="66"/>
      <c r="O196" s="67"/>
      <c r="P196" s="46"/>
      <c r="Q196" s="67"/>
      <c r="R196" s="68"/>
      <c r="S196" s="69"/>
      <c r="T196" s="49"/>
      <c r="U196" s="68"/>
      <c r="V196" s="70"/>
      <c r="W196" s="62"/>
      <c r="X196" s="63"/>
      <c r="Y196" s="64">
        <f t="shared" si="20"/>
        <v>0</v>
      </c>
      <c r="Z196" s="62"/>
      <c r="AA196" s="63"/>
      <c r="AB196" s="64">
        <f t="shared" si="21"/>
        <v>0</v>
      </c>
      <c r="AC196" s="71">
        <f t="shared" si="22"/>
        <v>0</v>
      </c>
      <c r="AD196" s="62"/>
      <c r="AE196" s="76"/>
      <c r="AF196" s="64">
        <f t="shared" si="23"/>
        <v>0</v>
      </c>
      <c r="AG196" s="49"/>
      <c r="AH196" s="49"/>
      <c r="AI196" s="54"/>
      <c r="AJ196" s="77"/>
      <c r="AK196" s="77"/>
      <c r="AL196" s="64">
        <f t="shared" si="24"/>
        <v>0</v>
      </c>
      <c r="AM196" s="71">
        <f t="shared" si="25"/>
        <v>0</v>
      </c>
      <c r="AN196" s="71">
        <f t="shared" si="26"/>
        <v>0</v>
      </c>
      <c r="AO196" s="72"/>
      <c r="AP196" s="72"/>
      <c r="AQ196" s="72"/>
      <c r="AR196" s="73"/>
      <c r="AS196" s="73"/>
      <c r="AT196" s="73"/>
      <c r="AU196" s="62"/>
      <c r="AV196" s="62"/>
      <c r="AW196" s="74">
        <v>0</v>
      </c>
      <c r="AX196" s="75">
        <f t="shared" si="18"/>
        <v>0</v>
      </c>
    </row>
    <row r="197" spans="1:50" ht="120" customHeight="1" x14ac:dyDescent="0.3">
      <c r="A197" s="59"/>
      <c r="B197" s="59"/>
      <c r="C197" s="42"/>
      <c r="D197" s="60"/>
      <c r="E197" s="61"/>
      <c r="F197" s="62"/>
      <c r="G197" s="63"/>
      <c r="H197" s="63"/>
      <c r="I197" s="59"/>
      <c r="J197" s="59"/>
      <c r="K197" s="59"/>
      <c r="L197" s="59"/>
      <c r="M197" s="65" t="str">
        <f t="shared" si="19"/>
        <v>-</v>
      </c>
      <c r="N197" s="66"/>
      <c r="O197" s="67"/>
      <c r="P197" s="46"/>
      <c r="Q197" s="67"/>
      <c r="R197" s="68"/>
      <c r="S197" s="69"/>
      <c r="T197" s="49"/>
      <c r="U197" s="68"/>
      <c r="V197" s="70"/>
      <c r="W197" s="62"/>
      <c r="X197" s="63"/>
      <c r="Y197" s="64">
        <f t="shared" si="20"/>
        <v>0</v>
      </c>
      <c r="Z197" s="62"/>
      <c r="AA197" s="63"/>
      <c r="AB197" s="64">
        <f t="shared" si="21"/>
        <v>0</v>
      </c>
      <c r="AC197" s="71">
        <f t="shared" si="22"/>
        <v>0</v>
      </c>
      <c r="AD197" s="62"/>
      <c r="AE197" s="76"/>
      <c r="AF197" s="64">
        <f t="shared" si="23"/>
        <v>0</v>
      </c>
      <c r="AG197" s="49"/>
      <c r="AH197" s="49"/>
      <c r="AI197" s="54"/>
      <c r="AJ197" s="77"/>
      <c r="AK197" s="77"/>
      <c r="AL197" s="64">
        <f t="shared" si="24"/>
        <v>0</v>
      </c>
      <c r="AM197" s="71">
        <f t="shared" si="25"/>
        <v>0</v>
      </c>
      <c r="AN197" s="71">
        <f t="shared" si="26"/>
        <v>0</v>
      </c>
      <c r="AO197" s="72"/>
      <c r="AP197" s="72"/>
      <c r="AQ197" s="72"/>
      <c r="AR197" s="73"/>
      <c r="AS197" s="73"/>
      <c r="AT197" s="73"/>
      <c r="AU197" s="62"/>
      <c r="AV197" s="62"/>
      <c r="AW197" s="74">
        <v>0</v>
      </c>
      <c r="AX197" s="75">
        <f t="shared" ref="AX197:AX260" si="27">V197*AC197*BC$1</f>
        <v>0</v>
      </c>
    </row>
    <row r="198" spans="1:50" ht="120" customHeight="1" x14ac:dyDescent="0.3">
      <c r="A198" s="59"/>
      <c r="B198" s="59"/>
      <c r="C198" s="42"/>
      <c r="D198" s="60"/>
      <c r="E198" s="61"/>
      <c r="F198" s="62"/>
      <c r="G198" s="63"/>
      <c r="H198" s="63"/>
      <c r="I198" s="59"/>
      <c r="J198" s="59"/>
      <c r="K198" s="59"/>
      <c r="L198" s="59"/>
      <c r="M198" s="65" t="str">
        <f t="shared" ref="M198:M261" si="28">A198&amp;"-"&amp;E198</f>
        <v>-</v>
      </c>
      <c r="N198" s="66"/>
      <c r="O198" s="67"/>
      <c r="P198" s="46"/>
      <c r="Q198" s="67"/>
      <c r="R198" s="68"/>
      <c r="S198" s="69"/>
      <c r="T198" s="49"/>
      <c r="U198" s="68"/>
      <c r="V198" s="70"/>
      <c r="W198" s="62"/>
      <c r="X198" s="63"/>
      <c r="Y198" s="64">
        <f t="shared" ref="Y198:Y261" si="29">W198+X198</f>
        <v>0</v>
      </c>
      <c r="Z198" s="62"/>
      <c r="AA198" s="63"/>
      <c r="AB198" s="64">
        <f t="shared" ref="AB198:AB261" si="30">Z198+AA198</f>
        <v>0</v>
      </c>
      <c r="AC198" s="71">
        <f t="shared" ref="AC198:AC261" si="31">(AB198-Y198)*24*60</f>
        <v>0</v>
      </c>
      <c r="AD198" s="62"/>
      <c r="AE198" s="76"/>
      <c r="AF198" s="64">
        <f t="shared" ref="AF198:AF261" si="32">AD198+AE198</f>
        <v>0</v>
      </c>
      <c r="AG198" s="49"/>
      <c r="AH198" s="49"/>
      <c r="AI198" s="54"/>
      <c r="AJ198" s="77"/>
      <c r="AK198" s="77"/>
      <c r="AL198" s="64">
        <f t="shared" ref="AL198:AL261" si="33">AJ198+AK198</f>
        <v>0</v>
      </c>
      <c r="AM198" s="71">
        <f t="shared" ref="AM198:AM261" si="34">IF(AND(P198&lt;&gt;"D:Arıza Değil",AH198="Bu Arıza Aracın Servise Verilmesine Engel Değil"),IF(Z198-F198&gt;0,(AB198-Y198)*24,IF(OR(AND(G198&gt;AS$1,G198&lt;AT$1),AND(G198&gt;AU$1,G198&lt;AV$1)),(AL198-Y198)*24,0)),AN198)</f>
        <v>0</v>
      </c>
      <c r="AN198" s="71">
        <f t="shared" ref="AN198:AN261" si="35">IF(P198&lt;&gt;"D:Arıza Değil",AC198,0)</f>
        <v>0</v>
      </c>
      <c r="AO198" s="72"/>
      <c r="AP198" s="72"/>
      <c r="AQ198" s="72"/>
      <c r="AR198" s="73"/>
      <c r="AS198" s="73"/>
      <c r="AT198" s="73"/>
      <c r="AU198" s="62"/>
      <c r="AV198" s="62"/>
      <c r="AW198" s="74">
        <v>0</v>
      </c>
      <c r="AX198" s="75">
        <f t="shared" si="27"/>
        <v>0</v>
      </c>
    </row>
    <row r="199" spans="1:50" ht="120" customHeight="1" x14ac:dyDescent="0.3">
      <c r="A199" s="59"/>
      <c r="B199" s="59"/>
      <c r="C199" s="42"/>
      <c r="D199" s="60"/>
      <c r="E199" s="61"/>
      <c r="F199" s="62"/>
      <c r="G199" s="63"/>
      <c r="H199" s="63"/>
      <c r="I199" s="59"/>
      <c r="J199" s="59"/>
      <c r="K199" s="59"/>
      <c r="L199" s="59"/>
      <c r="M199" s="65" t="str">
        <f t="shared" si="28"/>
        <v>-</v>
      </c>
      <c r="N199" s="66"/>
      <c r="O199" s="67"/>
      <c r="P199" s="46"/>
      <c r="Q199" s="67"/>
      <c r="R199" s="68"/>
      <c r="S199" s="69"/>
      <c r="T199" s="49"/>
      <c r="U199" s="68"/>
      <c r="V199" s="70"/>
      <c r="W199" s="62"/>
      <c r="X199" s="63"/>
      <c r="Y199" s="64">
        <f t="shared" si="29"/>
        <v>0</v>
      </c>
      <c r="Z199" s="62"/>
      <c r="AA199" s="63"/>
      <c r="AB199" s="64">
        <f t="shared" si="30"/>
        <v>0</v>
      </c>
      <c r="AC199" s="71">
        <f t="shared" si="31"/>
        <v>0</v>
      </c>
      <c r="AD199" s="62"/>
      <c r="AE199" s="76"/>
      <c r="AF199" s="64">
        <f t="shared" si="32"/>
        <v>0</v>
      </c>
      <c r="AG199" s="49"/>
      <c r="AH199" s="49"/>
      <c r="AI199" s="54"/>
      <c r="AJ199" s="77"/>
      <c r="AK199" s="77"/>
      <c r="AL199" s="64">
        <f t="shared" si="33"/>
        <v>0</v>
      </c>
      <c r="AM199" s="71">
        <f t="shared" si="34"/>
        <v>0</v>
      </c>
      <c r="AN199" s="71">
        <f t="shared" si="35"/>
        <v>0</v>
      </c>
      <c r="AO199" s="72"/>
      <c r="AP199" s="72"/>
      <c r="AQ199" s="72"/>
      <c r="AR199" s="73"/>
      <c r="AS199" s="73"/>
      <c r="AT199" s="73"/>
      <c r="AU199" s="62"/>
      <c r="AV199" s="62"/>
      <c r="AW199" s="74">
        <v>0</v>
      </c>
      <c r="AX199" s="75">
        <f t="shared" si="27"/>
        <v>0</v>
      </c>
    </row>
    <row r="200" spans="1:50" ht="120" customHeight="1" x14ac:dyDescent="0.3">
      <c r="A200" s="59"/>
      <c r="B200" s="59"/>
      <c r="C200" s="42"/>
      <c r="D200" s="60"/>
      <c r="E200" s="61"/>
      <c r="F200" s="62"/>
      <c r="G200" s="63"/>
      <c r="H200" s="63"/>
      <c r="I200" s="59"/>
      <c r="J200" s="59"/>
      <c r="K200" s="59"/>
      <c r="L200" s="59"/>
      <c r="M200" s="65" t="str">
        <f t="shared" si="28"/>
        <v>-</v>
      </c>
      <c r="N200" s="66"/>
      <c r="O200" s="67"/>
      <c r="P200" s="46"/>
      <c r="Q200" s="67"/>
      <c r="R200" s="68"/>
      <c r="S200" s="69"/>
      <c r="T200" s="49"/>
      <c r="U200" s="68"/>
      <c r="V200" s="70"/>
      <c r="W200" s="62"/>
      <c r="X200" s="63"/>
      <c r="Y200" s="64">
        <f t="shared" si="29"/>
        <v>0</v>
      </c>
      <c r="Z200" s="62"/>
      <c r="AA200" s="63"/>
      <c r="AB200" s="64">
        <f t="shared" si="30"/>
        <v>0</v>
      </c>
      <c r="AC200" s="71">
        <f t="shared" si="31"/>
        <v>0</v>
      </c>
      <c r="AD200" s="62"/>
      <c r="AE200" s="76"/>
      <c r="AF200" s="64">
        <f t="shared" si="32"/>
        <v>0</v>
      </c>
      <c r="AG200" s="49"/>
      <c r="AH200" s="49"/>
      <c r="AI200" s="54"/>
      <c r="AJ200" s="77"/>
      <c r="AK200" s="77"/>
      <c r="AL200" s="64">
        <f t="shared" si="33"/>
        <v>0</v>
      </c>
      <c r="AM200" s="71">
        <f t="shared" si="34"/>
        <v>0</v>
      </c>
      <c r="AN200" s="71">
        <f t="shared" si="35"/>
        <v>0</v>
      </c>
      <c r="AO200" s="72"/>
      <c r="AP200" s="72"/>
      <c r="AQ200" s="72"/>
      <c r="AR200" s="73"/>
      <c r="AS200" s="73"/>
      <c r="AT200" s="73"/>
      <c r="AU200" s="62"/>
      <c r="AV200" s="62"/>
      <c r="AW200" s="74">
        <v>0</v>
      </c>
      <c r="AX200" s="75">
        <f t="shared" si="27"/>
        <v>0</v>
      </c>
    </row>
    <row r="201" spans="1:50" ht="120" customHeight="1" x14ac:dyDescent="0.3">
      <c r="A201" s="59"/>
      <c r="B201" s="59"/>
      <c r="C201" s="42"/>
      <c r="D201" s="60"/>
      <c r="E201" s="61"/>
      <c r="F201" s="62"/>
      <c r="G201" s="63"/>
      <c r="H201" s="63"/>
      <c r="I201" s="59"/>
      <c r="J201" s="59"/>
      <c r="K201" s="59"/>
      <c r="L201" s="59"/>
      <c r="M201" s="65" t="str">
        <f t="shared" si="28"/>
        <v>-</v>
      </c>
      <c r="N201" s="66"/>
      <c r="O201" s="67"/>
      <c r="P201" s="46"/>
      <c r="Q201" s="67"/>
      <c r="R201" s="68"/>
      <c r="S201" s="69"/>
      <c r="T201" s="49"/>
      <c r="U201" s="68"/>
      <c r="V201" s="70"/>
      <c r="W201" s="62"/>
      <c r="X201" s="63"/>
      <c r="Y201" s="64">
        <f t="shared" si="29"/>
        <v>0</v>
      </c>
      <c r="Z201" s="62"/>
      <c r="AA201" s="63"/>
      <c r="AB201" s="64">
        <f t="shared" si="30"/>
        <v>0</v>
      </c>
      <c r="AC201" s="71">
        <f t="shared" si="31"/>
        <v>0</v>
      </c>
      <c r="AD201" s="62"/>
      <c r="AE201" s="76"/>
      <c r="AF201" s="64">
        <f t="shared" si="32"/>
        <v>0</v>
      </c>
      <c r="AG201" s="49"/>
      <c r="AH201" s="49"/>
      <c r="AI201" s="54"/>
      <c r="AJ201" s="77"/>
      <c r="AK201" s="77"/>
      <c r="AL201" s="64">
        <f t="shared" si="33"/>
        <v>0</v>
      </c>
      <c r="AM201" s="71">
        <f t="shared" si="34"/>
        <v>0</v>
      </c>
      <c r="AN201" s="71">
        <f t="shared" si="35"/>
        <v>0</v>
      </c>
      <c r="AO201" s="72"/>
      <c r="AP201" s="72"/>
      <c r="AQ201" s="72"/>
      <c r="AR201" s="73"/>
      <c r="AS201" s="73"/>
      <c r="AT201" s="73"/>
      <c r="AU201" s="62"/>
      <c r="AV201" s="62"/>
      <c r="AW201" s="74">
        <v>0</v>
      </c>
      <c r="AX201" s="75">
        <f t="shared" si="27"/>
        <v>0</v>
      </c>
    </row>
    <row r="202" spans="1:50" ht="120" customHeight="1" x14ac:dyDescent="0.3">
      <c r="A202" s="59"/>
      <c r="B202" s="59"/>
      <c r="C202" s="42"/>
      <c r="D202" s="60"/>
      <c r="E202" s="61"/>
      <c r="F202" s="62"/>
      <c r="G202" s="63"/>
      <c r="H202" s="63"/>
      <c r="I202" s="59"/>
      <c r="J202" s="59"/>
      <c r="K202" s="59"/>
      <c r="L202" s="59"/>
      <c r="M202" s="65" t="str">
        <f t="shared" si="28"/>
        <v>-</v>
      </c>
      <c r="N202" s="66"/>
      <c r="O202" s="67"/>
      <c r="P202" s="46"/>
      <c r="Q202" s="67"/>
      <c r="R202" s="68"/>
      <c r="S202" s="69"/>
      <c r="T202" s="49"/>
      <c r="U202" s="68"/>
      <c r="V202" s="70"/>
      <c r="W202" s="62"/>
      <c r="X202" s="63"/>
      <c r="Y202" s="64">
        <f t="shared" si="29"/>
        <v>0</v>
      </c>
      <c r="Z202" s="62"/>
      <c r="AA202" s="63"/>
      <c r="AB202" s="64">
        <f t="shared" si="30"/>
        <v>0</v>
      </c>
      <c r="AC202" s="71">
        <f t="shared" si="31"/>
        <v>0</v>
      </c>
      <c r="AD202" s="62"/>
      <c r="AE202" s="76"/>
      <c r="AF202" s="64">
        <f t="shared" si="32"/>
        <v>0</v>
      </c>
      <c r="AG202" s="49"/>
      <c r="AH202" s="49"/>
      <c r="AI202" s="54"/>
      <c r="AJ202" s="77"/>
      <c r="AK202" s="77"/>
      <c r="AL202" s="64">
        <f t="shared" si="33"/>
        <v>0</v>
      </c>
      <c r="AM202" s="71">
        <f t="shared" si="34"/>
        <v>0</v>
      </c>
      <c r="AN202" s="71">
        <f t="shared" si="35"/>
        <v>0</v>
      </c>
      <c r="AO202" s="72"/>
      <c r="AP202" s="72"/>
      <c r="AQ202" s="72"/>
      <c r="AR202" s="73"/>
      <c r="AS202" s="73"/>
      <c r="AT202" s="73"/>
      <c r="AU202" s="62"/>
      <c r="AV202" s="62"/>
      <c r="AW202" s="74">
        <v>0</v>
      </c>
      <c r="AX202" s="75">
        <f t="shared" si="27"/>
        <v>0</v>
      </c>
    </row>
    <row r="203" spans="1:50" ht="120" customHeight="1" x14ac:dyDescent="0.3">
      <c r="A203" s="59"/>
      <c r="B203" s="59"/>
      <c r="C203" s="42"/>
      <c r="D203" s="60"/>
      <c r="E203" s="61"/>
      <c r="F203" s="62"/>
      <c r="G203" s="63"/>
      <c r="H203" s="63"/>
      <c r="I203" s="59"/>
      <c r="J203" s="59"/>
      <c r="K203" s="59"/>
      <c r="L203" s="59"/>
      <c r="M203" s="65" t="str">
        <f t="shared" si="28"/>
        <v>-</v>
      </c>
      <c r="N203" s="66"/>
      <c r="O203" s="67"/>
      <c r="P203" s="46"/>
      <c r="Q203" s="67"/>
      <c r="R203" s="68"/>
      <c r="S203" s="69"/>
      <c r="T203" s="49"/>
      <c r="U203" s="68"/>
      <c r="V203" s="70"/>
      <c r="W203" s="62"/>
      <c r="X203" s="63"/>
      <c r="Y203" s="64">
        <f t="shared" si="29"/>
        <v>0</v>
      </c>
      <c r="Z203" s="62"/>
      <c r="AA203" s="63"/>
      <c r="AB203" s="64">
        <f t="shared" si="30"/>
        <v>0</v>
      </c>
      <c r="AC203" s="71">
        <f t="shared" si="31"/>
        <v>0</v>
      </c>
      <c r="AD203" s="62"/>
      <c r="AE203" s="76"/>
      <c r="AF203" s="64">
        <f t="shared" si="32"/>
        <v>0</v>
      </c>
      <c r="AG203" s="49"/>
      <c r="AH203" s="49"/>
      <c r="AI203" s="54"/>
      <c r="AJ203" s="77"/>
      <c r="AK203" s="77"/>
      <c r="AL203" s="64">
        <f t="shared" si="33"/>
        <v>0</v>
      </c>
      <c r="AM203" s="71">
        <f t="shared" si="34"/>
        <v>0</v>
      </c>
      <c r="AN203" s="71">
        <f t="shared" si="35"/>
        <v>0</v>
      </c>
      <c r="AO203" s="72"/>
      <c r="AP203" s="72"/>
      <c r="AQ203" s="72"/>
      <c r="AR203" s="73"/>
      <c r="AS203" s="73"/>
      <c r="AT203" s="73"/>
      <c r="AU203" s="62"/>
      <c r="AV203" s="62"/>
      <c r="AW203" s="74">
        <v>0</v>
      </c>
      <c r="AX203" s="75">
        <f t="shared" si="27"/>
        <v>0</v>
      </c>
    </row>
    <row r="204" spans="1:50" ht="120" customHeight="1" x14ac:dyDescent="0.3">
      <c r="A204" s="59"/>
      <c r="B204" s="59"/>
      <c r="C204" s="42"/>
      <c r="D204" s="60"/>
      <c r="E204" s="61"/>
      <c r="F204" s="62"/>
      <c r="G204" s="63"/>
      <c r="H204" s="63"/>
      <c r="I204" s="59"/>
      <c r="J204" s="59"/>
      <c r="K204" s="59"/>
      <c r="L204" s="59"/>
      <c r="M204" s="65" t="str">
        <f t="shared" si="28"/>
        <v>-</v>
      </c>
      <c r="N204" s="66"/>
      <c r="O204" s="67"/>
      <c r="P204" s="46"/>
      <c r="Q204" s="67"/>
      <c r="R204" s="68"/>
      <c r="S204" s="69"/>
      <c r="T204" s="49"/>
      <c r="U204" s="68"/>
      <c r="V204" s="70"/>
      <c r="W204" s="62"/>
      <c r="X204" s="63"/>
      <c r="Y204" s="64">
        <f t="shared" si="29"/>
        <v>0</v>
      </c>
      <c r="Z204" s="62"/>
      <c r="AA204" s="63"/>
      <c r="AB204" s="64">
        <f t="shared" si="30"/>
        <v>0</v>
      </c>
      <c r="AC204" s="71">
        <f t="shared" si="31"/>
        <v>0</v>
      </c>
      <c r="AD204" s="62"/>
      <c r="AE204" s="76"/>
      <c r="AF204" s="64">
        <f t="shared" si="32"/>
        <v>0</v>
      </c>
      <c r="AG204" s="49"/>
      <c r="AH204" s="49"/>
      <c r="AI204" s="54"/>
      <c r="AJ204" s="77"/>
      <c r="AK204" s="77"/>
      <c r="AL204" s="64">
        <f t="shared" si="33"/>
        <v>0</v>
      </c>
      <c r="AM204" s="71">
        <f t="shared" si="34"/>
        <v>0</v>
      </c>
      <c r="AN204" s="71">
        <f t="shared" si="35"/>
        <v>0</v>
      </c>
      <c r="AO204" s="72"/>
      <c r="AP204" s="72"/>
      <c r="AQ204" s="72"/>
      <c r="AR204" s="73"/>
      <c r="AS204" s="73"/>
      <c r="AT204" s="73"/>
      <c r="AU204" s="62"/>
      <c r="AV204" s="62"/>
      <c r="AW204" s="74">
        <v>0</v>
      </c>
      <c r="AX204" s="75">
        <f t="shared" si="27"/>
        <v>0</v>
      </c>
    </row>
    <row r="205" spans="1:50" ht="120" customHeight="1" x14ac:dyDescent="0.3">
      <c r="A205" s="59"/>
      <c r="B205" s="59"/>
      <c r="C205" s="42"/>
      <c r="D205" s="60"/>
      <c r="E205" s="61"/>
      <c r="F205" s="62"/>
      <c r="G205" s="63"/>
      <c r="H205" s="63"/>
      <c r="I205" s="59"/>
      <c r="J205" s="59"/>
      <c r="K205" s="59"/>
      <c r="L205" s="59"/>
      <c r="M205" s="65" t="str">
        <f t="shared" si="28"/>
        <v>-</v>
      </c>
      <c r="N205" s="66"/>
      <c r="O205" s="67"/>
      <c r="P205" s="46"/>
      <c r="Q205" s="67"/>
      <c r="R205" s="68"/>
      <c r="S205" s="69"/>
      <c r="T205" s="49"/>
      <c r="U205" s="68"/>
      <c r="V205" s="70"/>
      <c r="W205" s="62"/>
      <c r="X205" s="63"/>
      <c r="Y205" s="64">
        <f t="shared" si="29"/>
        <v>0</v>
      </c>
      <c r="Z205" s="62"/>
      <c r="AA205" s="63"/>
      <c r="AB205" s="64">
        <f t="shared" si="30"/>
        <v>0</v>
      </c>
      <c r="AC205" s="71">
        <f t="shared" si="31"/>
        <v>0</v>
      </c>
      <c r="AD205" s="62"/>
      <c r="AE205" s="76"/>
      <c r="AF205" s="64">
        <f t="shared" si="32"/>
        <v>0</v>
      </c>
      <c r="AG205" s="49"/>
      <c r="AH205" s="49"/>
      <c r="AI205" s="54"/>
      <c r="AJ205" s="77"/>
      <c r="AK205" s="77"/>
      <c r="AL205" s="64">
        <f t="shared" si="33"/>
        <v>0</v>
      </c>
      <c r="AM205" s="71">
        <f t="shared" si="34"/>
        <v>0</v>
      </c>
      <c r="AN205" s="71">
        <f t="shared" si="35"/>
        <v>0</v>
      </c>
      <c r="AO205" s="72"/>
      <c r="AP205" s="72"/>
      <c r="AQ205" s="72"/>
      <c r="AR205" s="73"/>
      <c r="AS205" s="73"/>
      <c r="AT205" s="73"/>
      <c r="AU205" s="62"/>
      <c r="AV205" s="62"/>
      <c r="AW205" s="74">
        <v>0</v>
      </c>
      <c r="AX205" s="75">
        <f t="shared" si="27"/>
        <v>0</v>
      </c>
    </row>
    <row r="206" spans="1:50" ht="120" customHeight="1" x14ac:dyDescent="0.3">
      <c r="A206" s="59"/>
      <c r="B206" s="59"/>
      <c r="C206" s="42"/>
      <c r="D206" s="60"/>
      <c r="E206" s="61"/>
      <c r="F206" s="62"/>
      <c r="G206" s="63"/>
      <c r="H206" s="63"/>
      <c r="I206" s="59"/>
      <c r="J206" s="59"/>
      <c r="K206" s="59"/>
      <c r="L206" s="59"/>
      <c r="M206" s="65" t="str">
        <f t="shared" si="28"/>
        <v>-</v>
      </c>
      <c r="N206" s="66"/>
      <c r="O206" s="67"/>
      <c r="P206" s="46"/>
      <c r="Q206" s="67"/>
      <c r="R206" s="68"/>
      <c r="S206" s="69"/>
      <c r="T206" s="49"/>
      <c r="U206" s="68"/>
      <c r="V206" s="70"/>
      <c r="W206" s="62"/>
      <c r="X206" s="63"/>
      <c r="Y206" s="64">
        <f t="shared" si="29"/>
        <v>0</v>
      </c>
      <c r="Z206" s="62"/>
      <c r="AA206" s="63"/>
      <c r="AB206" s="64">
        <f t="shared" si="30"/>
        <v>0</v>
      </c>
      <c r="AC206" s="71">
        <f t="shared" si="31"/>
        <v>0</v>
      </c>
      <c r="AD206" s="62"/>
      <c r="AE206" s="76"/>
      <c r="AF206" s="64">
        <f t="shared" si="32"/>
        <v>0</v>
      </c>
      <c r="AG206" s="49"/>
      <c r="AH206" s="49"/>
      <c r="AI206" s="54"/>
      <c r="AJ206" s="77"/>
      <c r="AK206" s="77"/>
      <c r="AL206" s="64">
        <f t="shared" si="33"/>
        <v>0</v>
      </c>
      <c r="AM206" s="71">
        <f t="shared" si="34"/>
        <v>0</v>
      </c>
      <c r="AN206" s="71">
        <f t="shared" si="35"/>
        <v>0</v>
      </c>
      <c r="AO206" s="72"/>
      <c r="AP206" s="72"/>
      <c r="AQ206" s="72"/>
      <c r="AR206" s="73"/>
      <c r="AS206" s="73"/>
      <c r="AT206" s="73"/>
      <c r="AU206" s="62"/>
      <c r="AV206" s="62"/>
      <c r="AW206" s="74">
        <v>0</v>
      </c>
      <c r="AX206" s="75">
        <f t="shared" si="27"/>
        <v>0</v>
      </c>
    </row>
    <row r="207" spans="1:50" ht="120" customHeight="1" x14ac:dyDescent="0.3">
      <c r="A207" s="59"/>
      <c r="B207" s="59"/>
      <c r="C207" s="42"/>
      <c r="D207" s="60"/>
      <c r="E207" s="61"/>
      <c r="F207" s="62"/>
      <c r="G207" s="63"/>
      <c r="H207" s="63"/>
      <c r="I207" s="59"/>
      <c r="J207" s="59"/>
      <c r="K207" s="59"/>
      <c r="L207" s="59"/>
      <c r="M207" s="65" t="str">
        <f t="shared" si="28"/>
        <v>-</v>
      </c>
      <c r="N207" s="66"/>
      <c r="O207" s="67"/>
      <c r="P207" s="46"/>
      <c r="Q207" s="67"/>
      <c r="R207" s="68"/>
      <c r="S207" s="69"/>
      <c r="T207" s="49"/>
      <c r="U207" s="68"/>
      <c r="V207" s="70"/>
      <c r="W207" s="62"/>
      <c r="X207" s="63"/>
      <c r="Y207" s="64">
        <f t="shared" si="29"/>
        <v>0</v>
      </c>
      <c r="Z207" s="62"/>
      <c r="AA207" s="63"/>
      <c r="AB207" s="64">
        <f t="shared" si="30"/>
        <v>0</v>
      </c>
      <c r="AC207" s="71">
        <f t="shared" si="31"/>
        <v>0</v>
      </c>
      <c r="AD207" s="62"/>
      <c r="AE207" s="76"/>
      <c r="AF207" s="64">
        <f t="shared" si="32"/>
        <v>0</v>
      </c>
      <c r="AG207" s="49"/>
      <c r="AH207" s="49"/>
      <c r="AI207" s="54"/>
      <c r="AJ207" s="77"/>
      <c r="AK207" s="77"/>
      <c r="AL207" s="64">
        <f t="shared" si="33"/>
        <v>0</v>
      </c>
      <c r="AM207" s="71">
        <f t="shared" si="34"/>
        <v>0</v>
      </c>
      <c r="AN207" s="71">
        <f t="shared" si="35"/>
        <v>0</v>
      </c>
      <c r="AO207" s="72"/>
      <c r="AP207" s="72"/>
      <c r="AQ207" s="72"/>
      <c r="AR207" s="73"/>
      <c r="AS207" s="73"/>
      <c r="AT207" s="73"/>
      <c r="AU207" s="62"/>
      <c r="AV207" s="62"/>
      <c r="AW207" s="74">
        <v>0</v>
      </c>
      <c r="AX207" s="75">
        <f t="shared" si="27"/>
        <v>0</v>
      </c>
    </row>
    <row r="208" spans="1:50" ht="120" customHeight="1" x14ac:dyDescent="0.3">
      <c r="A208" s="59"/>
      <c r="B208" s="59"/>
      <c r="C208" s="42"/>
      <c r="D208" s="60"/>
      <c r="E208" s="61"/>
      <c r="F208" s="62"/>
      <c r="G208" s="63"/>
      <c r="H208" s="63"/>
      <c r="I208" s="59"/>
      <c r="J208" s="59"/>
      <c r="K208" s="59"/>
      <c r="L208" s="59"/>
      <c r="M208" s="65" t="str">
        <f t="shared" si="28"/>
        <v>-</v>
      </c>
      <c r="N208" s="66"/>
      <c r="O208" s="67"/>
      <c r="P208" s="46"/>
      <c r="Q208" s="67"/>
      <c r="R208" s="68"/>
      <c r="S208" s="69"/>
      <c r="T208" s="49"/>
      <c r="U208" s="68"/>
      <c r="V208" s="70"/>
      <c r="W208" s="62"/>
      <c r="X208" s="63"/>
      <c r="Y208" s="64">
        <f t="shared" si="29"/>
        <v>0</v>
      </c>
      <c r="Z208" s="62"/>
      <c r="AA208" s="63"/>
      <c r="AB208" s="64">
        <f t="shared" si="30"/>
        <v>0</v>
      </c>
      <c r="AC208" s="71">
        <f t="shared" si="31"/>
        <v>0</v>
      </c>
      <c r="AD208" s="62"/>
      <c r="AE208" s="76"/>
      <c r="AF208" s="64">
        <f t="shared" si="32"/>
        <v>0</v>
      </c>
      <c r="AG208" s="49"/>
      <c r="AH208" s="49"/>
      <c r="AI208" s="54"/>
      <c r="AJ208" s="77"/>
      <c r="AK208" s="77"/>
      <c r="AL208" s="64">
        <f t="shared" si="33"/>
        <v>0</v>
      </c>
      <c r="AM208" s="71">
        <f t="shared" si="34"/>
        <v>0</v>
      </c>
      <c r="AN208" s="71">
        <f t="shared" si="35"/>
        <v>0</v>
      </c>
      <c r="AO208" s="72"/>
      <c r="AP208" s="72"/>
      <c r="AQ208" s="72"/>
      <c r="AR208" s="73"/>
      <c r="AS208" s="73"/>
      <c r="AT208" s="73"/>
      <c r="AU208" s="62"/>
      <c r="AV208" s="62"/>
      <c r="AW208" s="74">
        <v>0</v>
      </c>
      <c r="AX208" s="75">
        <f t="shared" si="27"/>
        <v>0</v>
      </c>
    </row>
    <row r="209" spans="1:50" ht="120" customHeight="1" x14ac:dyDescent="0.3">
      <c r="A209" s="59"/>
      <c r="B209" s="59"/>
      <c r="C209" s="42"/>
      <c r="D209" s="60"/>
      <c r="E209" s="61"/>
      <c r="F209" s="62"/>
      <c r="G209" s="63"/>
      <c r="H209" s="63"/>
      <c r="I209" s="59"/>
      <c r="J209" s="59"/>
      <c r="K209" s="59"/>
      <c r="L209" s="59"/>
      <c r="M209" s="65" t="str">
        <f t="shared" si="28"/>
        <v>-</v>
      </c>
      <c r="N209" s="66"/>
      <c r="O209" s="67"/>
      <c r="P209" s="46"/>
      <c r="Q209" s="67"/>
      <c r="R209" s="68"/>
      <c r="S209" s="69"/>
      <c r="T209" s="49"/>
      <c r="U209" s="68"/>
      <c r="V209" s="70"/>
      <c r="W209" s="62"/>
      <c r="X209" s="63"/>
      <c r="Y209" s="64">
        <f t="shared" si="29"/>
        <v>0</v>
      </c>
      <c r="Z209" s="62"/>
      <c r="AA209" s="63"/>
      <c r="AB209" s="64">
        <f t="shared" si="30"/>
        <v>0</v>
      </c>
      <c r="AC209" s="71">
        <f t="shared" si="31"/>
        <v>0</v>
      </c>
      <c r="AD209" s="62"/>
      <c r="AE209" s="76"/>
      <c r="AF209" s="64">
        <f t="shared" si="32"/>
        <v>0</v>
      </c>
      <c r="AG209" s="49"/>
      <c r="AH209" s="49"/>
      <c r="AI209" s="54"/>
      <c r="AJ209" s="77"/>
      <c r="AK209" s="77"/>
      <c r="AL209" s="64">
        <f t="shared" si="33"/>
        <v>0</v>
      </c>
      <c r="AM209" s="71">
        <f t="shared" si="34"/>
        <v>0</v>
      </c>
      <c r="AN209" s="71">
        <f t="shared" si="35"/>
        <v>0</v>
      </c>
      <c r="AO209" s="72"/>
      <c r="AP209" s="72"/>
      <c r="AQ209" s="72"/>
      <c r="AR209" s="73"/>
      <c r="AS209" s="73"/>
      <c r="AT209" s="73"/>
      <c r="AU209" s="62"/>
      <c r="AV209" s="62"/>
      <c r="AW209" s="74">
        <v>0</v>
      </c>
      <c r="AX209" s="75">
        <f t="shared" si="27"/>
        <v>0</v>
      </c>
    </row>
    <row r="210" spans="1:50" ht="120" customHeight="1" x14ac:dyDescent="0.3">
      <c r="A210" s="59"/>
      <c r="B210" s="59"/>
      <c r="C210" s="42"/>
      <c r="D210" s="60"/>
      <c r="E210" s="61"/>
      <c r="F210" s="62"/>
      <c r="G210" s="63"/>
      <c r="H210" s="63"/>
      <c r="I210" s="59"/>
      <c r="J210" s="59"/>
      <c r="K210" s="59"/>
      <c r="L210" s="59"/>
      <c r="M210" s="65" t="str">
        <f t="shared" si="28"/>
        <v>-</v>
      </c>
      <c r="N210" s="66"/>
      <c r="O210" s="67"/>
      <c r="P210" s="46"/>
      <c r="Q210" s="67"/>
      <c r="R210" s="68"/>
      <c r="S210" s="69"/>
      <c r="T210" s="49"/>
      <c r="U210" s="68"/>
      <c r="V210" s="70"/>
      <c r="W210" s="62"/>
      <c r="X210" s="63"/>
      <c r="Y210" s="64">
        <f t="shared" si="29"/>
        <v>0</v>
      </c>
      <c r="Z210" s="62"/>
      <c r="AA210" s="63"/>
      <c r="AB210" s="64">
        <f t="shared" si="30"/>
        <v>0</v>
      </c>
      <c r="AC210" s="71">
        <f t="shared" si="31"/>
        <v>0</v>
      </c>
      <c r="AD210" s="62"/>
      <c r="AE210" s="76"/>
      <c r="AF210" s="64">
        <f t="shared" si="32"/>
        <v>0</v>
      </c>
      <c r="AG210" s="49"/>
      <c r="AH210" s="49"/>
      <c r="AI210" s="54"/>
      <c r="AJ210" s="77"/>
      <c r="AK210" s="77"/>
      <c r="AL210" s="64">
        <f t="shared" si="33"/>
        <v>0</v>
      </c>
      <c r="AM210" s="71">
        <f t="shared" si="34"/>
        <v>0</v>
      </c>
      <c r="AN210" s="71">
        <f t="shared" si="35"/>
        <v>0</v>
      </c>
      <c r="AO210" s="72"/>
      <c r="AP210" s="72"/>
      <c r="AQ210" s="72"/>
      <c r="AR210" s="73"/>
      <c r="AS210" s="73"/>
      <c r="AT210" s="73"/>
      <c r="AU210" s="62"/>
      <c r="AV210" s="62"/>
      <c r="AW210" s="74">
        <v>0</v>
      </c>
      <c r="AX210" s="75">
        <f t="shared" si="27"/>
        <v>0</v>
      </c>
    </row>
    <row r="211" spans="1:50" ht="120" customHeight="1" x14ac:dyDescent="0.3">
      <c r="A211" s="59"/>
      <c r="B211" s="59"/>
      <c r="C211" s="42"/>
      <c r="D211" s="60"/>
      <c r="E211" s="61"/>
      <c r="F211" s="62"/>
      <c r="G211" s="63"/>
      <c r="H211" s="63"/>
      <c r="I211" s="59"/>
      <c r="J211" s="59"/>
      <c r="K211" s="59"/>
      <c r="L211" s="59"/>
      <c r="M211" s="65" t="str">
        <f t="shared" si="28"/>
        <v>-</v>
      </c>
      <c r="N211" s="66"/>
      <c r="O211" s="67"/>
      <c r="P211" s="46"/>
      <c r="Q211" s="67"/>
      <c r="R211" s="68"/>
      <c r="S211" s="69"/>
      <c r="T211" s="49"/>
      <c r="U211" s="68"/>
      <c r="V211" s="70"/>
      <c r="W211" s="62"/>
      <c r="X211" s="63"/>
      <c r="Y211" s="64">
        <f t="shared" si="29"/>
        <v>0</v>
      </c>
      <c r="Z211" s="62"/>
      <c r="AA211" s="63"/>
      <c r="AB211" s="64">
        <f t="shared" si="30"/>
        <v>0</v>
      </c>
      <c r="AC211" s="71">
        <f t="shared" si="31"/>
        <v>0</v>
      </c>
      <c r="AD211" s="62"/>
      <c r="AE211" s="76"/>
      <c r="AF211" s="64">
        <f t="shared" si="32"/>
        <v>0</v>
      </c>
      <c r="AG211" s="49"/>
      <c r="AH211" s="49"/>
      <c r="AI211" s="54"/>
      <c r="AJ211" s="77"/>
      <c r="AK211" s="77"/>
      <c r="AL211" s="64">
        <f t="shared" si="33"/>
        <v>0</v>
      </c>
      <c r="AM211" s="71">
        <f t="shared" si="34"/>
        <v>0</v>
      </c>
      <c r="AN211" s="71">
        <f t="shared" si="35"/>
        <v>0</v>
      </c>
      <c r="AO211" s="72"/>
      <c r="AP211" s="72"/>
      <c r="AQ211" s="72"/>
      <c r="AR211" s="73"/>
      <c r="AS211" s="73"/>
      <c r="AT211" s="73"/>
      <c r="AU211" s="62"/>
      <c r="AV211" s="62"/>
      <c r="AW211" s="74">
        <v>0</v>
      </c>
      <c r="AX211" s="75">
        <f t="shared" si="27"/>
        <v>0</v>
      </c>
    </row>
    <row r="212" spans="1:50" ht="120" customHeight="1" x14ac:dyDescent="0.3">
      <c r="A212" s="59"/>
      <c r="B212" s="59"/>
      <c r="C212" s="42"/>
      <c r="D212" s="60"/>
      <c r="E212" s="61"/>
      <c r="F212" s="62"/>
      <c r="G212" s="63"/>
      <c r="H212" s="63"/>
      <c r="I212" s="59"/>
      <c r="J212" s="59"/>
      <c r="K212" s="59"/>
      <c r="L212" s="59"/>
      <c r="M212" s="65" t="str">
        <f t="shared" si="28"/>
        <v>-</v>
      </c>
      <c r="N212" s="66"/>
      <c r="O212" s="67"/>
      <c r="P212" s="46"/>
      <c r="Q212" s="67"/>
      <c r="R212" s="68"/>
      <c r="S212" s="69"/>
      <c r="T212" s="49"/>
      <c r="U212" s="68"/>
      <c r="V212" s="70"/>
      <c r="W212" s="62"/>
      <c r="X212" s="63"/>
      <c r="Y212" s="64">
        <f t="shared" si="29"/>
        <v>0</v>
      </c>
      <c r="Z212" s="62"/>
      <c r="AA212" s="63"/>
      <c r="AB212" s="64">
        <f t="shared" si="30"/>
        <v>0</v>
      </c>
      <c r="AC212" s="71">
        <f t="shared" si="31"/>
        <v>0</v>
      </c>
      <c r="AD212" s="62"/>
      <c r="AE212" s="76"/>
      <c r="AF212" s="64">
        <f t="shared" si="32"/>
        <v>0</v>
      </c>
      <c r="AG212" s="49"/>
      <c r="AH212" s="49"/>
      <c r="AI212" s="54"/>
      <c r="AJ212" s="77"/>
      <c r="AK212" s="77"/>
      <c r="AL212" s="64">
        <f t="shared" si="33"/>
        <v>0</v>
      </c>
      <c r="AM212" s="71">
        <f t="shared" si="34"/>
        <v>0</v>
      </c>
      <c r="AN212" s="71">
        <f t="shared" si="35"/>
        <v>0</v>
      </c>
      <c r="AO212" s="72"/>
      <c r="AP212" s="72"/>
      <c r="AQ212" s="72"/>
      <c r="AR212" s="73"/>
      <c r="AS212" s="73"/>
      <c r="AT212" s="73"/>
      <c r="AU212" s="62"/>
      <c r="AV212" s="62"/>
      <c r="AW212" s="74">
        <v>0</v>
      </c>
      <c r="AX212" s="75">
        <f t="shared" si="27"/>
        <v>0</v>
      </c>
    </row>
    <row r="213" spans="1:50" ht="120" customHeight="1" x14ac:dyDescent="0.3">
      <c r="A213" s="59"/>
      <c r="B213" s="59"/>
      <c r="C213" s="42"/>
      <c r="D213" s="60"/>
      <c r="E213" s="61"/>
      <c r="F213" s="62"/>
      <c r="G213" s="63"/>
      <c r="H213" s="63"/>
      <c r="I213" s="59"/>
      <c r="J213" s="59"/>
      <c r="K213" s="59"/>
      <c r="L213" s="59"/>
      <c r="M213" s="65" t="str">
        <f t="shared" si="28"/>
        <v>-</v>
      </c>
      <c r="N213" s="66"/>
      <c r="O213" s="67"/>
      <c r="P213" s="46"/>
      <c r="Q213" s="67"/>
      <c r="R213" s="68"/>
      <c r="S213" s="69"/>
      <c r="T213" s="49"/>
      <c r="U213" s="68"/>
      <c r="V213" s="70"/>
      <c r="W213" s="62"/>
      <c r="X213" s="63"/>
      <c r="Y213" s="64">
        <f t="shared" si="29"/>
        <v>0</v>
      </c>
      <c r="Z213" s="62"/>
      <c r="AA213" s="63"/>
      <c r="AB213" s="64">
        <f t="shared" si="30"/>
        <v>0</v>
      </c>
      <c r="AC213" s="71">
        <f t="shared" si="31"/>
        <v>0</v>
      </c>
      <c r="AD213" s="62"/>
      <c r="AE213" s="76"/>
      <c r="AF213" s="64">
        <f t="shared" si="32"/>
        <v>0</v>
      </c>
      <c r="AG213" s="49"/>
      <c r="AH213" s="49"/>
      <c r="AI213" s="54"/>
      <c r="AJ213" s="77"/>
      <c r="AK213" s="77"/>
      <c r="AL213" s="64">
        <f t="shared" si="33"/>
        <v>0</v>
      </c>
      <c r="AM213" s="71">
        <f t="shared" si="34"/>
        <v>0</v>
      </c>
      <c r="AN213" s="71">
        <f t="shared" si="35"/>
        <v>0</v>
      </c>
      <c r="AO213" s="72"/>
      <c r="AP213" s="72"/>
      <c r="AQ213" s="72"/>
      <c r="AR213" s="73"/>
      <c r="AS213" s="73"/>
      <c r="AT213" s="73"/>
      <c r="AU213" s="62"/>
      <c r="AV213" s="62"/>
      <c r="AW213" s="74">
        <v>0</v>
      </c>
      <c r="AX213" s="75">
        <f t="shared" si="27"/>
        <v>0</v>
      </c>
    </row>
    <row r="214" spans="1:50" ht="120" customHeight="1" x14ac:dyDescent="0.3">
      <c r="A214" s="59"/>
      <c r="B214" s="59"/>
      <c r="C214" s="42"/>
      <c r="D214" s="60"/>
      <c r="E214" s="61"/>
      <c r="F214" s="62"/>
      <c r="G214" s="63"/>
      <c r="H214" s="63"/>
      <c r="I214" s="59"/>
      <c r="J214" s="59"/>
      <c r="K214" s="59"/>
      <c r="L214" s="59"/>
      <c r="M214" s="65" t="str">
        <f t="shared" si="28"/>
        <v>-</v>
      </c>
      <c r="N214" s="66"/>
      <c r="O214" s="67"/>
      <c r="P214" s="46"/>
      <c r="Q214" s="67"/>
      <c r="R214" s="68"/>
      <c r="S214" s="69"/>
      <c r="T214" s="49"/>
      <c r="U214" s="68"/>
      <c r="V214" s="70"/>
      <c r="W214" s="62"/>
      <c r="X214" s="63"/>
      <c r="Y214" s="64">
        <f t="shared" si="29"/>
        <v>0</v>
      </c>
      <c r="Z214" s="62"/>
      <c r="AA214" s="63"/>
      <c r="AB214" s="64">
        <f t="shared" si="30"/>
        <v>0</v>
      </c>
      <c r="AC214" s="71">
        <f t="shared" si="31"/>
        <v>0</v>
      </c>
      <c r="AD214" s="62"/>
      <c r="AE214" s="76"/>
      <c r="AF214" s="64">
        <f t="shared" si="32"/>
        <v>0</v>
      </c>
      <c r="AG214" s="49"/>
      <c r="AH214" s="49"/>
      <c r="AI214" s="54"/>
      <c r="AJ214" s="77"/>
      <c r="AK214" s="77"/>
      <c r="AL214" s="64">
        <f t="shared" si="33"/>
        <v>0</v>
      </c>
      <c r="AM214" s="71">
        <f t="shared" si="34"/>
        <v>0</v>
      </c>
      <c r="AN214" s="71">
        <f t="shared" si="35"/>
        <v>0</v>
      </c>
      <c r="AO214" s="72"/>
      <c r="AP214" s="72"/>
      <c r="AQ214" s="72"/>
      <c r="AR214" s="73"/>
      <c r="AS214" s="73"/>
      <c r="AT214" s="73"/>
      <c r="AU214" s="62"/>
      <c r="AV214" s="62"/>
      <c r="AW214" s="74">
        <v>0</v>
      </c>
      <c r="AX214" s="75">
        <f t="shared" si="27"/>
        <v>0</v>
      </c>
    </row>
    <row r="215" spans="1:50" ht="120" customHeight="1" x14ac:dyDescent="0.3">
      <c r="A215" s="59"/>
      <c r="B215" s="59"/>
      <c r="C215" s="42"/>
      <c r="D215" s="60"/>
      <c r="E215" s="61"/>
      <c r="F215" s="62"/>
      <c r="G215" s="63"/>
      <c r="H215" s="63"/>
      <c r="I215" s="59"/>
      <c r="J215" s="59"/>
      <c r="K215" s="59"/>
      <c r="L215" s="59"/>
      <c r="M215" s="65" t="str">
        <f t="shared" si="28"/>
        <v>-</v>
      </c>
      <c r="N215" s="66"/>
      <c r="O215" s="67"/>
      <c r="P215" s="46"/>
      <c r="Q215" s="67"/>
      <c r="R215" s="68"/>
      <c r="S215" s="69"/>
      <c r="T215" s="49"/>
      <c r="U215" s="68"/>
      <c r="V215" s="70"/>
      <c r="W215" s="62"/>
      <c r="X215" s="63"/>
      <c r="Y215" s="64">
        <f t="shared" si="29"/>
        <v>0</v>
      </c>
      <c r="Z215" s="62"/>
      <c r="AA215" s="63"/>
      <c r="AB215" s="64">
        <f t="shared" si="30"/>
        <v>0</v>
      </c>
      <c r="AC215" s="71">
        <f t="shared" si="31"/>
        <v>0</v>
      </c>
      <c r="AD215" s="62"/>
      <c r="AE215" s="76"/>
      <c r="AF215" s="64">
        <f t="shared" si="32"/>
        <v>0</v>
      </c>
      <c r="AG215" s="49"/>
      <c r="AH215" s="49"/>
      <c r="AI215" s="54"/>
      <c r="AJ215" s="77"/>
      <c r="AK215" s="77"/>
      <c r="AL215" s="64">
        <f t="shared" si="33"/>
        <v>0</v>
      </c>
      <c r="AM215" s="71">
        <f t="shared" si="34"/>
        <v>0</v>
      </c>
      <c r="AN215" s="71">
        <f t="shared" si="35"/>
        <v>0</v>
      </c>
      <c r="AO215" s="72"/>
      <c r="AP215" s="72"/>
      <c r="AQ215" s="72"/>
      <c r="AR215" s="73"/>
      <c r="AS215" s="73"/>
      <c r="AT215" s="73"/>
      <c r="AU215" s="62"/>
      <c r="AV215" s="62"/>
      <c r="AW215" s="74">
        <v>0</v>
      </c>
      <c r="AX215" s="75">
        <f t="shared" si="27"/>
        <v>0</v>
      </c>
    </row>
    <row r="216" spans="1:50" ht="120" customHeight="1" x14ac:dyDescent="0.3">
      <c r="A216" s="59"/>
      <c r="B216" s="59"/>
      <c r="C216" s="42"/>
      <c r="D216" s="60"/>
      <c r="E216" s="61"/>
      <c r="F216" s="62"/>
      <c r="G216" s="63"/>
      <c r="H216" s="63"/>
      <c r="I216" s="59"/>
      <c r="J216" s="59"/>
      <c r="K216" s="59"/>
      <c r="L216" s="59"/>
      <c r="M216" s="65" t="str">
        <f t="shared" si="28"/>
        <v>-</v>
      </c>
      <c r="N216" s="66"/>
      <c r="O216" s="67"/>
      <c r="P216" s="46"/>
      <c r="Q216" s="67"/>
      <c r="R216" s="68"/>
      <c r="S216" s="69"/>
      <c r="T216" s="49"/>
      <c r="U216" s="68"/>
      <c r="V216" s="70"/>
      <c r="W216" s="62"/>
      <c r="X216" s="63"/>
      <c r="Y216" s="64">
        <f t="shared" si="29"/>
        <v>0</v>
      </c>
      <c r="Z216" s="62"/>
      <c r="AA216" s="63"/>
      <c r="AB216" s="64">
        <f t="shared" si="30"/>
        <v>0</v>
      </c>
      <c r="AC216" s="71">
        <f t="shared" si="31"/>
        <v>0</v>
      </c>
      <c r="AD216" s="62"/>
      <c r="AE216" s="76"/>
      <c r="AF216" s="64">
        <f t="shared" si="32"/>
        <v>0</v>
      </c>
      <c r="AG216" s="49"/>
      <c r="AH216" s="49"/>
      <c r="AI216" s="54"/>
      <c r="AJ216" s="77"/>
      <c r="AK216" s="77"/>
      <c r="AL216" s="64">
        <f t="shared" si="33"/>
        <v>0</v>
      </c>
      <c r="AM216" s="71">
        <f t="shared" si="34"/>
        <v>0</v>
      </c>
      <c r="AN216" s="71">
        <f t="shared" si="35"/>
        <v>0</v>
      </c>
      <c r="AO216" s="72"/>
      <c r="AP216" s="72"/>
      <c r="AQ216" s="72"/>
      <c r="AR216" s="73"/>
      <c r="AS216" s="73"/>
      <c r="AT216" s="73"/>
      <c r="AU216" s="62"/>
      <c r="AV216" s="62"/>
      <c r="AW216" s="74">
        <v>0</v>
      </c>
      <c r="AX216" s="75">
        <f t="shared" si="27"/>
        <v>0</v>
      </c>
    </row>
    <row r="217" spans="1:50" ht="120" customHeight="1" x14ac:dyDescent="0.3">
      <c r="A217" s="59"/>
      <c r="B217" s="59"/>
      <c r="C217" s="42"/>
      <c r="D217" s="60"/>
      <c r="E217" s="61"/>
      <c r="F217" s="62"/>
      <c r="G217" s="63"/>
      <c r="H217" s="63"/>
      <c r="I217" s="59"/>
      <c r="J217" s="59"/>
      <c r="K217" s="59"/>
      <c r="L217" s="59"/>
      <c r="M217" s="65" t="str">
        <f t="shared" si="28"/>
        <v>-</v>
      </c>
      <c r="N217" s="66"/>
      <c r="O217" s="67"/>
      <c r="P217" s="46"/>
      <c r="Q217" s="67"/>
      <c r="R217" s="68"/>
      <c r="S217" s="69"/>
      <c r="T217" s="49"/>
      <c r="U217" s="68"/>
      <c r="V217" s="70"/>
      <c r="W217" s="62"/>
      <c r="X217" s="63"/>
      <c r="Y217" s="64">
        <f t="shared" si="29"/>
        <v>0</v>
      </c>
      <c r="Z217" s="62"/>
      <c r="AA217" s="63"/>
      <c r="AB217" s="64">
        <f t="shared" si="30"/>
        <v>0</v>
      </c>
      <c r="AC217" s="71">
        <f t="shared" si="31"/>
        <v>0</v>
      </c>
      <c r="AD217" s="62"/>
      <c r="AE217" s="76"/>
      <c r="AF217" s="64">
        <f t="shared" si="32"/>
        <v>0</v>
      </c>
      <c r="AG217" s="49"/>
      <c r="AH217" s="49"/>
      <c r="AI217" s="54"/>
      <c r="AJ217" s="77"/>
      <c r="AK217" s="77"/>
      <c r="AL217" s="64">
        <f t="shared" si="33"/>
        <v>0</v>
      </c>
      <c r="AM217" s="71">
        <f t="shared" si="34"/>
        <v>0</v>
      </c>
      <c r="AN217" s="71">
        <f t="shared" si="35"/>
        <v>0</v>
      </c>
      <c r="AO217" s="72"/>
      <c r="AP217" s="72"/>
      <c r="AQ217" s="72"/>
      <c r="AR217" s="73"/>
      <c r="AS217" s="73"/>
      <c r="AT217" s="73"/>
      <c r="AU217" s="62"/>
      <c r="AV217" s="62"/>
      <c r="AW217" s="74">
        <v>0</v>
      </c>
      <c r="AX217" s="75">
        <f t="shared" si="27"/>
        <v>0</v>
      </c>
    </row>
    <row r="218" spans="1:50" ht="120" customHeight="1" x14ac:dyDescent="0.3">
      <c r="A218" s="59"/>
      <c r="B218" s="59"/>
      <c r="C218" s="42"/>
      <c r="D218" s="60"/>
      <c r="E218" s="61"/>
      <c r="F218" s="62"/>
      <c r="G218" s="63"/>
      <c r="H218" s="63"/>
      <c r="I218" s="59"/>
      <c r="J218" s="59"/>
      <c r="K218" s="59"/>
      <c r="L218" s="59"/>
      <c r="M218" s="65" t="str">
        <f t="shared" si="28"/>
        <v>-</v>
      </c>
      <c r="N218" s="66"/>
      <c r="O218" s="67"/>
      <c r="P218" s="46"/>
      <c r="Q218" s="67"/>
      <c r="R218" s="68"/>
      <c r="S218" s="69"/>
      <c r="T218" s="49"/>
      <c r="U218" s="68"/>
      <c r="V218" s="70"/>
      <c r="W218" s="62"/>
      <c r="X218" s="63"/>
      <c r="Y218" s="64">
        <f t="shared" si="29"/>
        <v>0</v>
      </c>
      <c r="Z218" s="62"/>
      <c r="AA218" s="63"/>
      <c r="AB218" s="64">
        <f t="shared" si="30"/>
        <v>0</v>
      </c>
      <c r="AC218" s="71">
        <f t="shared" si="31"/>
        <v>0</v>
      </c>
      <c r="AD218" s="62"/>
      <c r="AE218" s="76"/>
      <c r="AF218" s="64">
        <f t="shared" si="32"/>
        <v>0</v>
      </c>
      <c r="AG218" s="49"/>
      <c r="AH218" s="49"/>
      <c r="AI218" s="54"/>
      <c r="AJ218" s="77"/>
      <c r="AK218" s="77"/>
      <c r="AL218" s="64">
        <f t="shared" si="33"/>
        <v>0</v>
      </c>
      <c r="AM218" s="71">
        <f t="shared" si="34"/>
        <v>0</v>
      </c>
      <c r="AN218" s="71">
        <f t="shared" si="35"/>
        <v>0</v>
      </c>
      <c r="AO218" s="72"/>
      <c r="AP218" s="72"/>
      <c r="AQ218" s="72"/>
      <c r="AR218" s="73"/>
      <c r="AS218" s="73"/>
      <c r="AT218" s="73"/>
      <c r="AU218" s="62"/>
      <c r="AV218" s="62"/>
      <c r="AW218" s="74">
        <v>0</v>
      </c>
      <c r="AX218" s="75">
        <f t="shared" si="27"/>
        <v>0</v>
      </c>
    </row>
    <row r="219" spans="1:50" ht="120" customHeight="1" x14ac:dyDescent="0.3">
      <c r="A219" s="59"/>
      <c r="B219" s="59"/>
      <c r="C219" s="42"/>
      <c r="D219" s="60"/>
      <c r="E219" s="61"/>
      <c r="F219" s="62"/>
      <c r="G219" s="63"/>
      <c r="H219" s="63"/>
      <c r="I219" s="59"/>
      <c r="J219" s="59"/>
      <c r="K219" s="59"/>
      <c r="L219" s="59"/>
      <c r="M219" s="65" t="str">
        <f t="shared" si="28"/>
        <v>-</v>
      </c>
      <c r="N219" s="66"/>
      <c r="O219" s="67"/>
      <c r="P219" s="46"/>
      <c r="Q219" s="67"/>
      <c r="R219" s="68"/>
      <c r="S219" s="69"/>
      <c r="T219" s="49"/>
      <c r="U219" s="68"/>
      <c r="V219" s="70"/>
      <c r="W219" s="62"/>
      <c r="X219" s="63"/>
      <c r="Y219" s="64">
        <f t="shared" si="29"/>
        <v>0</v>
      </c>
      <c r="Z219" s="62"/>
      <c r="AA219" s="63"/>
      <c r="AB219" s="64">
        <f t="shared" si="30"/>
        <v>0</v>
      </c>
      <c r="AC219" s="71">
        <f t="shared" si="31"/>
        <v>0</v>
      </c>
      <c r="AD219" s="62"/>
      <c r="AE219" s="76"/>
      <c r="AF219" s="64">
        <f t="shared" si="32"/>
        <v>0</v>
      </c>
      <c r="AG219" s="49"/>
      <c r="AH219" s="49"/>
      <c r="AI219" s="54"/>
      <c r="AJ219" s="77"/>
      <c r="AK219" s="77"/>
      <c r="AL219" s="64">
        <f t="shared" si="33"/>
        <v>0</v>
      </c>
      <c r="AM219" s="71">
        <f t="shared" si="34"/>
        <v>0</v>
      </c>
      <c r="AN219" s="71">
        <f t="shared" si="35"/>
        <v>0</v>
      </c>
      <c r="AO219" s="72"/>
      <c r="AP219" s="72"/>
      <c r="AQ219" s="72"/>
      <c r="AR219" s="73"/>
      <c r="AS219" s="73"/>
      <c r="AT219" s="73"/>
      <c r="AU219" s="62"/>
      <c r="AV219" s="62"/>
      <c r="AW219" s="74">
        <v>0</v>
      </c>
      <c r="AX219" s="75">
        <f t="shared" si="27"/>
        <v>0</v>
      </c>
    </row>
    <row r="220" spans="1:50" ht="120" customHeight="1" x14ac:dyDescent="0.3">
      <c r="A220" s="59"/>
      <c r="B220" s="59"/>
      <c r="C220" s="42"/>
      <c r="D220" s="60"/>
      <c r="E220" s="61"/>
      <c r="F220" s="62"/>
      <c r="G220" s="63"/>
      <c r="H220" s="63"/>
      <c r="I220" s="59"/>
      <c r="J220" s="59"/>
      <c r="K220" s="59"/>
      <c r="L220" s="59"/>
      <c r="M220" s="65" t="str">
        <f t="shared" si="28"/>
        <v>-</v>
      </c>
      <c r="N220" s="66"/>
      <c r="O220" s="67"/>
      <c r="P220" s="46"/>
      <c r="Q220" s="67"/>
      <c r="R220" s="68"/>
      <c r="S220" s="69"/>
      <c r="T220" s="49"/>
      <c r="U220" s="68"/>
      <c r="V220" s="70"/>
      <c r="W220" s="62"/>
      <c r="X220" s="63"/>
      <c r="Y220" s="64">
        <f t="shared" si="29"/>
        <v>0</v>
      </c>
      <c r="Z220" s="62"/>
      <c r="AA220" s="63"/>
      <c r="AB220" s="64">
        <f t="shared" si="30"/>
        <v>0</v>
      </c>
      <c r="AC220" s="71">
        <f t="shared" si="31"/>
        <v>0</v>
      </c>
      <c r="AD220" s="62"/>
      <c r="AE220" s="76"/>
      <c r="AF220" s="64">
        <f t="shared" si="32"/>
        <v>0</v>
      </c>
      <c r="AG220" s="49"/>
      <c r="AH220" s="49"/>
      <c r="AI220" s="54"/>
      <c r="AJ220" s="77"/>
      <c r="AK220" s="77"/>
      <c r="AL220" s="64">
        <f t="shared" si="33"/>
        <v>0</v>
      </c>
      <c r="AM220" s="71">
        <f t="shared" si="34"/>
        <v>0</v>
      </c>
      <c r="AN220" s="71">
        <f t="shared" si="35"/>
        <v>0</v>
      </c>
      <c r="AO220" s="72"/>
      <c r="AP220" s="72"/>
      <c r="AQ220" s="72"/>
      <c r="AR220" s="73"/>
      <c r="AS220" s="73"/>
      <c r="AT220" s="73"/>
      <c r="AU220" s="62"/>
      <c r="AV220" s="62"/>
      <c r="AW220" s="74">
        <v>0</v>
      </c>
      <c r="AX220" s="75">
        <f t="shared" si="27"/>
        <v>0</v>
      </c>
    </row>
    <row r="221" spans="1:50" ht="120" customHeight="1" x14ac:dyDescent="0.3">
      <c r="A221" s="59"/>
      <c r="B221" s="59"/>
      <c r="C221" s="42"/>
      <c r="D221" s="60"/>
      <c r="E221" s="61"/>
      <c r="F221" s="62"/>
      <c r="G221" s="63"/>
      <c r="H221" s="63"/>
      <c r="I221" s="59"/>
      <c r="J221" s="59"/>
      <c r="K221" s="59"/>
      <c r="L221" s="59"/>
      <c r="M221" s="65" t="str">
        <f t="shared" si="28"/>
        <v>-</v>
      </c>
      <c r="N221" s="66"/>
      <c r="O221" s="67"/>
      <c r="P221" s="46"/>
      <c r="Q221" s="67"/>
      <c r="R221" s="68"/>
      <c r="S221" s="69"/>
      <c r="T221" s="49"/>
      <c r="U221" s="68"/>
      <c r="V221" s="70"/>
      <c r="W221" s="62"/>
      <c r="X221" s="63"/>
      <c r="Y221" s="64">
        <f t="shared" si="29"/>
        <v>0</v>
      </c>
      <c r="Z221" s="62"/>
      <c r="AA221" s="63"/>
      <c r="AB221" s="64">
        <f t="shared" si="30"/>
        <v>0</v>
      </c>
      <c r="AC221" s="71">
        <f t="shared" si="31"/>
        <v>0</v>
      </c>
      <c r="AD221" s="62"/>
      <c r="AE221" s="76"/>
      <c r="AF221" s="64">
        <f t="shared" si="32"/>
        <v>0</v>
      </c>
      <c r="AG221" s="49"/>
      <c r="AH221" s="49"/>
      <c r="AI221" s="54"/>
      <c r="AJ221" s="77"/>
      <c r="AK221" s="77"/>
      <c r="AL221" s="64">
        <f t="shared" si="33"/>
        <v>0</v>
      </c>
      <c r="AM221" s="71">
        <f t="shared" si="34"/>
        <v>0</v>
      </c>
      <c r="AN221" s="71">
        <f t="shared" si="35"/>
        <v>0</v>
      </c>
      <c r="AO221" s="72"/>
      <c r="AP221" s="72"/>
      <c r="AQ221" s="72"/>
      <c r="AR221" s="73"/>
      <c r="AS221" s="73"/>
      <c r="AT221" s="73"/>
      <c r="AU221" s="62"/>
      <c r="AV221" s="62"/>
      <c r="AW221" s="74">
        <v>0</v>
      </c>
      <c r="AX221" s="75">
        <f t="shared" si="27"/>
        <v>0</v>
      </c>
    </row>
    <row r="222" spans="1:50" ht="120" customHeight="1" x14ac:dyDescent="0.3">
      <c r="A222" s="59"/>
      <c r="B222" s="59"/>
      <c r="C222" s="42"/>
      <c r="D222" s="60"/>
      <c r="E222" s="61"/>
      <c r="F222" s="62"/>
      <c r="G222" s="63"/>
      <c r="H222" s="63"/>
      <c r="I222" s="59"/>
      <c r="J222" s="59"/>
      <c r="K222" s="59"/>
      <c r="L222" s="59"/>
      <c r="M222" s="65" t="str">
        <f t="shared" si="28"/>
        <v>-</v>
      </c>
      <c r="N222" s="66"/>
      <c r="O222" s="67"/>
      <c r="P222" s="46"/>
      <c r="Q222" s="67"/>
      <c r="R222" s="68"/>
      <c r="S222" s="69"/>
      <c r="T222" s="49"/>
      <c r="U222" s="68"/>
      <c r="V222" s="70"/>
      <c r="W222" s="62"/>
      <c r="X222" s="63"/>
      <c r="Y222" s="64">
        <f t="shared" si="29"/>
        <v>0</v>
      </c>
      <c r="Z222" s="62"/>
      <c r="AA222" s="63"/>
      <c r="AB222" s="64">
        <f t="shared" si="30"/>
        <v>0</v>
      </c>
      <c r="AC222" s="71">
        <f t="shared" si="31"/>
        <v>0</v>
      </c>
      <c r="AD222" s="62"/>
      <c r="AE222" s="76"/>
      <c r="AF222" s="64">
        <f t="shared" si="32"/>
        <v>0</v>
      </c>
      <c r="AG222" s="49"/>
      <c r="AH222" s="49"/>
      <c r="AI222" s="54"/>
      <c r="AJ222" s="77"/>
      <c r="AK222" s="77"/>
      <c r="AL222" s="64">
        <f t="shared" si="33"/>
        <v>0</v>
      </c>
      <c r="AM222" s="71">
        <f t="shared" si="34"/>
        <v>0</v>
      </c>
      <c r="AN222" s="71">
        <f t="shared" si="35"/>
        <v>0</v>
      </c>
      <c r="AO222" s="72"/>
      <c r="AP222" s="72"/>
      <c r="AQ222" s="72"/>
      <c r="AR222" s="73"/>
      <c r="AS222" s="73"/>
      <c r="AT222" s="73"/>
      <c r="AU222" s="62"/>
      <c r="AV222" s="62"/>
      <c r="AW222" s="74">
        <v>0</v>
      </c>
      <c r="AX222" s="75">
        <f t="shared" si="27"/>
        <v>0</v>
      </c>
    </row>
    <row r="223" spans="1:50" ht="120" customHeight="1" x14ac:dyDescent="0.3">
      <c r="A223" s="59"/>
      <c r="B223" s="59"/>
      <c r="C223" s="42"/>
      <c r="D223" s="60"/>
      <c r="E223" s="61"/>
      <c r="F223" s="62"/>
      <c r="G223" s="63"/>
      <c r="H223" s="63"/>
      <c r="I223" s="59"/>
      <c r="J223" s="59"/>
      <c r="K223" s="59"/>
      <c r="L223" s="59"/>
      <c r="M223" s="65" t="str">
        <f t="shared" si="28"/>
        <v>-</v>
      </c>
      <c r="N223" s="66"/>
      <c r="O223" s="67"/>
      <c r="P223" s="46"/>
      <c r="Q223" s="67"/>
      <c r="R223" s="68"/>
      <c r="S223" s="69"/>
      <c r="T223" s="49"/>
      <c r="U223" s="68"/>
      <c r="V223" s="70"/>
      <c r="W223" s="62"/>
      <c r="X223" s="63"/>
      <c r="Y223" s="64">
        <f t="shared" si="29"/>
        <v>0</v>
      </c>
      <c r="Z223" s="62"/>
      <c r="AA223" s="63"/>
      <c r="AB223" s="64">
        <f t="shared" si="30"/>
        <v>0</v>
      </c>
      <c r="AC223" s="71">
        <f t="shared" si="31"/>
        <v>0</v>
      </c>
      <c r="AD223" s="62"/>
      <c r="AE223" s="76"/>
      <c r="AF223" s="64">
        <f t="shared" si="32"/>
        <v>0</v>
      </c>
      <c r="AG223" s="49"/>
      <c r="AH223" s="49"/>
      <c r="AI223" s="54"/>
      <c r="AJ223" s="77"/>
      <c r="AK223" s="77"/>
      <c r="AL223" s="64">
        <f t="shared" si="33"/>
        <v>0</v>
      </c>
      <c r="AM223" s="71">
        <f t="shared" si="34"/>
        <v>0</v>
      </c>
      <c r="AN223" s="71">
        <f t="shared" si="35"/>
        <v>0</v>
      </c>
      <c r="AO223" s="72"/>
      <c r="AP223" s="72"/>
      <c r="AQ223" s="72"/>
      <c r="AR223" s="73"/>
      <c r="AS223" s="73"/>
      <c r="AT223" s="73"/>
      <c r="AU223" s="62"/>
      <c r="AV223" s="62"/>
      <c r="AW223" s="74">
        <v>0</v>
      </c>
      <c r="AX223" s="75">
        <f t="shared" si="27"/>
        <v>0</v>
      </c>
    </row>
    <row r="224" spans="1:50" ht="120" customHeight="1" x14ac:dyDescent="0.3">
      <c r="A224" s="59"/>
      <c r="B224" s="59"/>
      <c r="C224" s="42"/>
      <c r="D224" s="60"/>
      <c r="E224" s="61"/>
      <c r="F224" s="62"/>
      <c r="G224" s="63"/>
      <c r="H224" s="63"/>
      <c r="I224" s="59"/>
      <c r="J224" s="59"/>
      <c r="K224" s="59"/>
      <c r="L224" s="59"/>
      <c r="M224" s="65" t="str">
        <f t="shared" si="28"/>
        <v>-</v>
      </c>
      <c r="N224" s="66"/>
      <c r="O224" s="67"/>
      <c r="P224" s="46"/>
      <c r="Q224" s="67"/>
      <c r="R224" s="68"/>
      <c r="S224" s="69"/>
      <c r="T224" s="49"/>
      <c r="U224" s="68"/>
      <c r="V224" s="70"/>
      <c r="W224" s="62"/>
      <c r="X224" s="63"/>
      <c r="Y224" s="64">
        <f t="shared" si="29"/>
        <v>0</v>
      </c>
      <c r="Z224" s="62"/>
      <c r="AA224" s="63"/>
      <c r="AB224" s="64">
        <f t="shared" si="30"/>
        <v>0</v>
      </c>
      <c r="AC224" s="71">
        <f t="shared" si="31"/>
        <v>0</v>
      </c>
      <c r="AD224" s="62"/>
      <c r="AE224" s="76"/>
      <c r="AF224" s="64">
        <f t="shared" si="32"/>
        <v>0</v>
      </c>
      <c r="AG224" s="49"/>
      <c r="AH224" s="49"/>
      <c r="AI224" s="54"/>
      <c r="AJ224" s="77"/>
      <c r="AK224" s="77"/>
      <c r="AL224" s="64">
        <f t="shared" si="33"/>
        <v>0</v>
      </c>
      <c r="AM224" s="71">
        <f t="shared" si="34"/>
        <v>0</v>
      </c>
      <c r="AN224" s="71">
        <f t="shared" si="35"/>
        <v>0</v>
      </c>
      <c r="AO224" s="72"/>
      <c r="AP224" s="72"/>
      <c r="AQ224" s="72"/>
      <c r="AR224" s="73"/>
      <c r="AS224" s="73"/>
      <c r="AT224" s="73"/>
      <c r="AU224" s="62"/>
      <c r="AV224" s="62"/>
      <c r="AW224" s="74">
        <v>0</v>
      </c>
      <c r="AX224" s="75">
        <f t="shared" si="27"/>
        <v>0</v>
      </c>
    </row>
    <row r="225" spans="1:50" ht="120" customHeight="1" x14ac:dyDescent="0.3">
      <c r="A225" s="59"/>
      <c r="B225" s="59"/>
      <c r="C225" s="42"/>
      <c r="D225" s="60"/>
      <c r="E225" s="61"/>
      <c r="F225" s="62"/>
      <c r="G225" s="63"/>
      <c r="H225" s="63"/>
      <c r="I225" s="59"/>
      <c r="J225" s="59"/>
      <c r="K225" s="59"/>
      <c r="L225" s="59"/>
      <c r="M225" s="65" t="str">
        <f t="shared" si="28"/>
        <v>-</v>
      </c>
      <c r="N225" s="66"/>
      <c r="O225" s="67"/>
      <c r="P225" s="46"/>
      <c r="Q225" s="67"/>
      <c r="R225" s="68"/>
      <c r="S225" s="69"/>
      <c r="T225" s="49"/>
      <c r="U225" s="68"/>
      <c r="V225" s="70"/>
      <c r="W225" s="62"/>
      <c r="X225" s="63"/>
      <c r="Y225" s="64">
        <f t="shared" si="29"/>
        <v>0</v>
      </c>
      <c r="Z225" s="62"/>
      <c r="AA225" s="63"/>
      <c r="AB225" s="64">
        <f t="shared" si="30"/>
        <v>0</v>
      </c>
      <c r="AC225" s="71">
        <f t="shared" si="31"/>
        <v>0</v>
      </c>
      <c r="AD225" s="62"/>
      <c r="AE225" s="76"/>
      <c r="AF225" s="64">
        <f t="shared" si="32"/>
        <v>0</v>
      </c>
      <c r="AG225" s="49"/>
      <c r="AH225" s="49"/>
      <c r="AI225" s="54"/>
      <c r="AJ225" s="77"/>
      <c r="AK225" s="77"/>
      <c r="AL225" s="64">
        <f t="shared" si="33"/>
        <v>0</v>
      </c>
      <c r="AM225" s="71">
        <f t="shared" si="34"/>
        <v>0</v>
      </c>
      <c r="AN225" s="71">
        <f t="shared" si="35"/>
        <v>0</v>
      </c>
      <c r="AO225" s="72"/>
      <c r="AP225" s="72"/>
      <c r="AQ225" s="72"/>
      <c r="AR225" s="73"/>
      <c r="AS225" s="73"/>
      <c r="AT225" s="73"/>
      <c r="AU225" s="62"/>
      <c r="AV225" s="62"/>
      <c r="AW225" s="74">
        <v>0</v>
      </c>
      <c r="AX225" s="75">
        <f t="shared" si="27"/>
        <v>0</v>
      </c>
    </row>
    <row r="226" spans="1:50" ht="120" customHeight="1" x14ac:dyDescent="0.3">
      <c r="A226" s="59"/>
      <c r="B226" s="59"/>
      <c r="C226" s="42"/>
      <c r="D226" s="60"/>
      <c r="E226" s="61"/>
      <c r="F226" s="62"/>
      <c r="G226" s="63"/>
      <c r="H226" s="63"/>
      <c r="I226" s="59"/>
      <c r="J226" s="59"/>
      <c r="K226" s="59"/>
      <c r="L226" s="59"/>
      <c r="M226" s="65" t="str">
        <f t="shared" si="28"/>
        <v>-</v>
      </c>
      <c r="N226" s="66"/>
      <c r="O226" s="67"/>
      <c r="P226" s="46"/>
      <c r="Q226" s="67"/>
      <c r="R226" s="68"/>
      <c r="S226" s="69"/>
      <c r="T226" s="49"/>
      <c r="U226" s="68"/>
      <c r="V226" s="70"/>
      <c r="W226" s="62"/>
      <c r="X226" s="63"/>
      <c r="Y226" s="64">
        <f t="shared" si="29"/>
        <v>0</v>
      </c>
      <c r="Z226" s="62"/>
      <c r="AA226" s="63"/>
      <c r="AB226" s="64">
        <f t="shared" si="30"/>
        <v>0</v>
      </c>
      <c r="AC226" s="71">
        <f t="shared" si="31"/>
        <v>0</v>
      </c>
      <c r="AD226" s="62"/>
      <c r="AE226" s="76"/>
      <c r="AF226" s="64">
        <f t="shared" si="32"/>
        <v>0</v>
      </c>
      <c r="AG226" s="49"/>
      <c r="AH226" s="49"/>
      <c r="AI226" s="54"/>
      <c r="AJ226" s="77"/>
      <c r="AK226" s="77"/>
      <c r="AL226" s="64">
        <f t="shared" si="33"/>
        <v>0</v>
      </c>
      <c r="AM226" s="71">
        <f t="shared" si="34"/>
        <v>0</v>
      </c>
      <c r="AN226" s="71">
        <f t="shared" si="35"/>
        <v>0</v>
      </c>
      <c r="AO226" s="72"/>
      <c r="AP226" s="72"/>
      <c r="AQ226" s="72"/>
      <c r="AR226" s="73"/>
      <c r="AS226" s="73"/>
      <c r="AT226" s="73"/>
      <c r="AU226" s="62"/>
      <c r="AV226" s="62"/>
      <c r="AW226" s="74">
        <v>0</v>
      </c>
      <c r="AX226" s="75">
        <f t="shared" si="27"/>
        <v>0</v>
      </c>
    </row>
    <row r="227" spans="1:50" ht="120" customHeight="1" x14ac:dyDescent="0.3">
      <c r="A227" s="59"/>
      <c r="B227" s="59"/>
      <c r="C227" s="42"/>
      <c r="D227" s="60"/>
      <c r="E227" s="61"/>
      <c r="F227" s="62"/>
      <c r="G227" s="63"/>
      <c r="H227" s="63"/>
      <c r="I227" s="59"/>
      <c r="J227" s="59"/>
      <c r="K227" s="59"/>
      <c r="L227" s="59"/>
      <c r="M227" s="65" t="str">
        <f t="shared" si="28"/>
        <v>-</v>
      </c>
      <c r="N227" s="66"/>
      <c r="O227" s="67"/>
      <c r="P227" s="46"/>
      <c r="Q227" s="67"/>
      <c r="R227" s="68"/>
      <c r="S227" s="69"/>
      <c r="T227" s="49"/>
      <c r="U227" s="68"/>
      <c r="V227" s="70"/>
      <c r="W227" s="62"/>
      <c r="X227" s="63"/>
      <c r="Y227" s="64">
        <f t="shared" si="29"/>
        <v>0</v>
      </c>
      <c r="Z227" s="62"/>
      <c r="AA227" s="63"/>
      <c r="AB227" s="64">
        <f t="shared" si="30"/>
        <v>0</v>
      </c>
      <c r="AC227" s="71">
        <f t="shared" si="31"/>
        <v>0</v>
      </c>
      <c r="AD227" s="62"/>
      <c r="AE227" s="76"/>
      <c r="AF227" s="64">
        <f t="shared" si="32"/>
        <v>0</v>
      </c>
      <c r="AG227" s="49"/>
      <c r="AH227" s="49"/>
      <c r="AI227" s="54"/>
      <c r="AJ227" s="77"/>
      <c r="AK227" s="77"/>
      <c r="AL227" s="64">
        <f t="shared" si="33"/>
        <v>0</v>
      </c>
      <c r="AM227" s="71">
        <f t="shared" si="34"/>
        <v>0</v>
      </c>
      <c r="AN227" s="71">
        <f t="shared" si="35"/>
        <v>0</v>
      </c>
      <c r="AO227" s="72"/>
      <c r="AP227" s="72"/>
      <c r="AQ227" s="72"/>
      <c r="AR227" s="73"/>
      <c r="AS227" s="73"/>
      <c r="AT227" s="73"/>
      <c r="AU227" s="62"/>
      <c r="AV227" s="62"/>
      <c r="AW227" s="74">
        <v>0</v>
      </c>
      <c r="AX227" s="75">
        <f t="shared" si="27"/>
        <v>0</v>
      </c>
    </row>
    <row r="228" spans="1:50" ht="120" customHeight="1" x14ac:dyDescent="0.3">
      <c r="A228" s="59"/>
      <c r="B228" s="59"/>
      <c r="C228" s="42"/>
      <c r="D228" s="60"/>
      <c r="E228" s="61"/>
      <c r="F228" s="62"/>
      <c r="G228" s="63"/>
      <c r="H228" s="63"/>
      <c r="I228" s="59"/>
      <c r="J228" s="59"/>
      <c r="K228" s="59"/>
      <c r="L228" s="59"/>
      <c r="M228" s="65" t="str">
        <f t="shared" si="28"/>
        <v>-</v>
      </c>
      <c r="N228" s="66"/>
      <c r="O228" s="67"/>
      <c r="P228" s="46"/>
      <c r="Q228" s="67"/>
      <c r="R228" s="68"/>
      <c r="S228" s="69"/>
      <c r="T228" s="49"/>
      <c r="U228" s="68"/>
      <c r="V228" s="70"/>
      <c r="W228" s="62"/>
      <c r="X228" s="63"/>
      <c r="Y228" s="64">
        <f t="shared" si="29"/>
        <v>0</v>
      </c>
      <c r="Z228" s="62"/>
      <c r="AA228" s="63"/>
      <c r="AB228" s="64">
        <f t="shared" si="30"/>
        <v>0</v>
      </c>
      <c r="AC228" s="71">
        <f t="shared" si="31"/>
        <v>0</v>
      </c>
      <c r="AD228" s="62"/>
      <c r="AE228" s="76"/>
      <c r="AF228" s="64">
        <f t="shared" si="32"/>
        <v>0</v>
      </c>
      <c r="AG228" s="49"/>
      <c r="AH228" s="49"/>
      <c r="AI228" s="54"/>
      <c r="AJ228" s="77"/>
      <c r="AK228" s="77"/>
      <c r="AL228" s="64">
        <f t="shared" si="33"/>
        <v>0</v>
      </c>
      <c r="AM228" s="71">
        <f t="shared" si="34"/>
        <v>0</v>
      </c>
      <c r="AN228" s="71">
        <f t="shared" si="35"/>
        <v>0</v>
      </c>
      <c r="AO228" s="72"/>
      <c r="AP228" s="72"/>
      <c r="AQ228" s="72"/>
      <c r="AR228" s="73"/>
      <c r="AS228" s="73"/>
      <c r="AT228" s="73"/>
      <c r="AU228" s="62"/>
      <c r="AV228" s="62"/>
      <c r="AW228" s="74">
        <v>0</v>
      </c>
      <c r="AX228" s="75">
        <f t="shared" si="27"/>
        <v>0</v>
      </c>
    </row>
    <row r="229" spans="1:50" ht="120" customHeight="1" x14ac:dyDescent="0.3">
      <c r="A229" s="59"/>
      <c r="B229" s="59"/>
      <c r="C229" s="42"/>
      <c r="D229" s="60"/>
      <c r="E229" s="61"/>
      <c r="F229" s="62"/>
      <c r="G229" s="63"/>
      <c r="H229" s="63"/>
      <c r="I229" s="59"/>
      <c r="J229" s="59"/>
      <c r="K229" s="59"/>
      <c r="L229" s="59"/>
      <c r="M229" s="65" t="str">
        <f t="shared" si="28"/>
        <v>-</v>
      </c>
      <c r="N229" s="66"/>
      <c r="O229" s="67"/>
      <c r="P229" s="46"/>
      <c r="Q229" s="67"/>
      <c r="R229" s="68"/>
      <c r="S229" s="69"/>
      <c r="T229" s="49"/>
      <c r="U229" s="68"/>
      <c r="V229" s="70"/>
      <c r="W229" s="62"/>
      <c r="X229" s="63"/>
      <c r="Y229" s="64">
        <f t="shared" si="29"/>
        <v>0</v>
      </c>
      <c r="Z229" s="62"/>
      <c r="AA229" s="63"/>
      <c r="AB229" s="64">
        <f t="shared" si="30"/>
        <v>0</v>
      </c>
      <c r="AC229" s="71">
        <f t="shared" si="31"/>
        <v>0</v>
      </c>
      <c r="AD229" s="62"/>
      <c r="AE229" s="76"/>
      <c r="AF229" s="64">
        <f t="shared" si="32"/>
        <v>0</v>
      </c>
      <c r="AG229" s="49"/>
      <c r="AH229" s="49"/>
      <c r="AI229" s="54"/>
      <c r="AJ229" s="77"/>
      <c r="AK229" s="77"/>
      <c r="AL229" s="64">
        <f t="shared" si="33"/>
        <v>0</v>
      </c>
      <c r="AM229" s="71">
        <f t="shared" si="34"/>
        <v>0</v>
      </c>
      <c r="AN229" s="71">
        <f t="shared" si="35"/>
        <v>0</v>
      </c>
      <c r="AO229" s="72"/>
      <c r="AP229" s="72"/>
      <c r="AQ229" s="72"/>
      <c r="AR229" s="73"/>
      <c r="AS229" s="73"/>
      <c r="AT229" s="73"/>
      <c r="AU229" s="62"/>
      <c r="AV229" s="62"/>
      <c r="AW229" s="74">
        <v>0</v>
      </c>
      <c r="AX229" s="75">
        <f t="shared" si="27"/>
        <v>0</v>
      </c>
    </row>
    <row r="230" spans="1:50" ht="120" customHeight="1" x14ac:dyDescent="0.3">
      <c r="A230" s="59"/>
      <c r="B230" s="59"/>
      <c r="C230" s="42"/>
      <c r="D230" s="60"/>
      <c r="E230" s="61"/>
      <c r="F230" s="62"/>
      <c r="G230" s="63"/>
      <c r="H230" s="63"/>
      <c r="I230" s="59"/>
      <c r="J230" s="59"/>
      <c r="K230" s="59"/>
      <c r="L230" s="59"/>
      <c r="M230" s="65" t="str">
        <f t="shared" si="28"/>
        <v>-</v>
      </c>
      <c r="N230" s="66"/>
      <c r="O230" s="67"/>
      <c r="P230" s="46"/>
      <c r="Q230" s="67"/>
      <c r="R230" s="68"/>
      <c r="S230" s="69"/>
      <c r="T230" s="49"/>
      <c r="U230" s="68"/>
      <c r="V230" s="70"/>
      <c r="W230" s="62"/>
      <c r="X230" s="63"/>
      <c r="Y230" s="64">
        <f t="shared" si="29"/>
        <v>0</v>
      </c>
      <c r="Z230" s="62"/>
      <c r="AA230" s="63"/>
      <c r="AB230" s="64">
        <f t="shared" si="30"/>
        <v>0</v>
      </c>
      <c r="AC230" s="71">
        <f t="shared" si="31"/>
        <v>0</v>
      </c>
      <c r="AD230" s="62"/>
      <c r="AE230" s="76"/>
      <c r="AF230" s="64">
        <f t="shared" si="32"/>
        <v>0</v>
      </c>
      <c r="AG230" s="49"/>
      <c r="AH230" s="49"/>
      <c r="AI230" s="54"/>
      <c r="AJ230" s="77"/>
      <c r="AK230" s="77"/>
      <c r="AL230" s="64">
        <f t="shared" si="33"/>
        <v>0</v>
      </c>
      <c r="AM230" s="71">
        <f t="shared" si="34"/>
        <v>0</v>
      </c>
      <c r="AN230" s="71">
        <f t="shared" si="35"/>
        <v>0</v>
      </c>
      <c r="AO230" s="72"/>
      <c r="AP230" s="72"/>
      <c r="AQ230" s="72"/>
      <c r="AR230" s="73"/>
      <c r="AS230" s="73"/>
      <c r="AT230" s="73"/>
      <c r="AU230" s="62"/>
      <c r="AV230" s="62"/>
      <c r="AW230" s="74">
        <v>0</v>
      </c>
      <c r="AX230" s="75">
        <f t="shared" si="27"/>
        <v>0</v>
      </c>
    </row>
    <row r="231" spans="1:50" ht="120" customHeight="1" x14ac:dyDescent="0.3">
      <c r="A231" s="59"/>
      <c r="B231" s="59"/>
      <c r="C231" s="42"/>
      <c r="D231" s="60"/>
      <c r="E231" s="61"/>
      <c r="F231" s="62"/>
      <c r="G231" s="63"/>
      <c r="H231" s="63"/>
      <c r="I231" s="59"/>
      <c r="J231" s="59"/>
      <c r="K231" s="59"/>
      <c r="L231" s="59"/>
      <c r="M231" s="65" t="str">
        <f t="shared" si="28"/>
        <v>-</v>
      </c>
      <c r="N231" s="66"/>
      <c r="O231" s="67"/>
      <c r="P231" s="46"/>
      <c r="Q231" s="67"/>
      <c r="R231" s="68"/>
      <c r="S231" s="69"/>
      <c r="T231" s="49"/>
      <c r="U231" s="68"/>
      <c r="V231" s="70"/>
      <c r="W231" s="62"/>
      <c r="X231" s="63"/>
      <c r="Y231" s="64">
        <f t="shared" si="29"/>
        <v>0</v>
      </c>
      <c r="Z231" s="62"/>
      <c r="AA231" s="63"/>
      <c r="AB231" s="64">
        <f t="shared" si="30"/>
        <v>0</v>
      </c>
      <c r="AC231" s="71">
        <f t="shared" si="31"/>
        <v>0</v>
      </c>
      <c r="AD231" s="62"/>
      <c r="AE231" s="76"/>
      <c r="AF231" s="64">
        <f t="shared" si="32"/>
        <v>0</v>
      </c>
      <c r="AG231" s="49"/>
      <c r="AH231" s="49"/>
      <c r="AI231" s="54"/>
      <c r="AJ231" s="77"/>
      <c r="AK231" s="77"/>
      <c r="AL231" s="64">
        <f t="shared" si="33"/>
        <v>0</v>
      </c>
      <c r="AM231" s="71">
        <f t="shared" si="34"/>
        <v>0</v>
      </c>
      <c r="AN231" s="71">
        <f t="shared" si="35"/>
        <v>0</v>
      </c>
      <c r="AO231" s="72"/>
      <c r="AP231" s="72"/>
      <c r="AQ231" s="72"/>
      <c r="AR231" s="73"/>
      <c r="AS231" s="73"/>
      <c r="AT231" s="73"/>
      <c r="AU231" s="62"/>
      <c r="AV231" s="62"/>
      <c r="AW231" s="74">
        <v>0</v>
      </c>
      <c r="AX231" s="75">
        <f t="shared" si="27"/>
        <v>0</v>
      </c>
    </row>
    <row r="232" spans="1:50" ht="120" customHeight="1" x14ac:dyDescent="0.3">
      <c r="A232" s="59"/>
      <c r="B232" s="59"/>
      <c r="C232" s="42"/>
      <c r="D232" s="60"/>
      <c r="E232" s="61"/>
      <c r="F232" s="62"/>
      <c r="G232" s="63"/>
      <c r="H232" s="63"/>
      <c r="I232" s="59"/>
      <c r="J232" s="59"/>
      <c r="K232" s="59"/>
      <c r="L232" s="59"/>
      <c r="M232" s="65" t="str">
        <f t="shared" si="28"/>
        <v>-</v>
      </c>
      <c r="N232" s="66"/>
      <c r="O232" s="67"/>
      <c r="P232" s="46"/>
      <c r="Q232" s="67"/>
      <c r="R232" s="68"/>
      <c r="S232" s="69"/>
      <c r="T232" s="49"/>
      <c r="U232" s="68"/>
      <c r="V232" s="70"/>
      <c r="W232" s="62"/>
      <c r="X232" s="63"/>
      <c r="Y232" s="64">
        <f t="shared" si="29"/>
        <v>0</v>
      </c>
      <c r="Z232" s="62"/>
      <c r="AA232" s="63"/>
      <c r="AB232" s="64">
        <f t="shared" si="30"/>
        <v>0</v>
      </c>
      <c r="AC232" s="71">
        <f t="shared" si="31"/>
        <v>0</v>
      </c>
      <c r="AD232" s="62"/>
      <c r="AE232" s="76"/>
      <c r="AF232" s="64">
        <f t="shared" si="32"/>
        <v>0</v>
      </c>
      <c r="AG232" s="49"/>
      <c r="AH232" s="49"/>
      <c r="AI232" s="54"/>
      <c r="AJ232" s="77"/>
      <c r="AK232" s="77"/>
      <c r="AL232" s="64">
        <f t="shared" si="33"/>
        <v>0</v>
      </c>
      <c r="AM232" s="71">
        <f t="shared" si="34"/>
        <v>0</v>
      </c>
      <c r="AN232" s="71">
        <f t="shared" si="35"/>
        <v>0</v>
      </c>
      <c r="AO232" s="72"/>
      <c r="AP232" s="72"/>
      <c r="AQ232" s="72"/>
      <c r="AR232" s="73"/>
      <c r="AS232" s="73"/>
      <c r="AT232" s="73"/>
      <c r="AU232" s="62"/>
      <c r="AV232" s="62"/>
      <c r="AW232" s="74">
        <v>0</v>
      </c>
      <c r="AX232" s="75">
        <f t="shared" si="27"/>
        <v>0</v>
      </c>
    </row>
    <row r="233" spans="1:50" ht="120" customHeight="1" x14ac:dyDescent="0.3">
      <c r="A233" s="59"/>
      <c r="B233" s="59"/>
      <c r="C233" s="42"/>
      <c r="D233" s="60"/>
      <c r="E233" s="61"/>
      <c r="F233" s="62"/>
      <c r="G233" s="63"/>
      <c r="H233" s="63"/>
      <c r="I233" s="59"/>
      <c r="J233" s="59"/>
      <c r="K233" s="59"/>
      <c r="L233" s="59"/>
      <c r="M233" s="65" t="str">
        <f t="shared" si="28"/>
        <v>-</v>
      </c>
      <c r="N233" s="66"/>
      <c r="O233" s="67"/>
      <c r="P233" s="46"/>
      <c r="Q233" s="67"/>
      <c r="R233" s="68"/>
      <c r="S233" s="69"/>
      <c r="T233" s="49"/>
      <c r="U233" s="68"/>
      <c r="V233" s="70"/>
      <c r="W233" s="62"/>
      <c r="X233" s="63"/>
      <c r="Y233" s="64">
        <f t="shared" si="29"/>
        <v>0</v>
      </c>
      <c r="Z233" s="62"/>
      <c r="AA233" s="63"/>
      <c r="AB233" s="64">
        <f t="shared" si="30"/>
        <v>0</v>
      </c>
      <c r="AC233" s="71">
        <f t="shared" si="31"/>
        <v>0</v>
      </c>
      <c r="AD233" s="62"/>
      <c r="AE233" s="76"/>
      <c r="AF233" s="64">
        <f t="shared" si="32"/>
        <v>0</v>
      </c>
      <c r="AG233" s="49"/>
      <c r="AH233" s="49"/>
      <c r="AI233" s="54"/>
      <c r="AJ233" s="77"/>
      <c r="AK233" s="77"/>
      <c r="AL233" s="64">
        <f t="shared" si="33"/>
        <v>0</v>
      </c>
      <c r="AM233" s="71">
        <f t="shared" si="34"/>
        <v>0</v>
      </c>
      <c r="AN233" s="71">
        <f t="shared" si="35"/>
        <v>0</v>
      </c>
      <c r="AO233" s="72"/>
      <c r="AP233" s="72"/>
      <c r="AQ233" s="72"/>
      <c r="AR233" s="73"/>
      <c r="AS233" s="73"/>
      <c r="AT233" s="73"/>
      <c r="AU233" s="62"/>
      <c r="AV233" s="62"/>
      <c r="AW233" s="74">
        <v>0</v>
      </c>
      <c r="AX233" s="75">
        <f t="shared" si="27"/>
        <v>0</v>
      </c>
    </row>
    <row r="234" spans="1:50" ht="120" customHeight="1" x14ac:dyDescent="0.3">
      <c r="A234" s="59"/>
      <c r="B234" s="59"/>
      <c r="C234" s="42"/>
      <c r="D234" s="60"/>
      <c r="E234" s="61"/>
      <c r="F234" s="62"/>
      <c r="G234" s="63"/>
      <c r="H234" s="63"/>
      <c r="I234" s="59"/>
      <c r="J234" s="59"/>
      <c r="K234" s="59"/>
      <c r="L234" s="59"/>
      <c r="M234" s="65" t="str">
        <f t="shared" si="28"/>
        <v>-</v>
      </c>
      <c r="N234" s="66"/>
      <c r="O234" s="67"/>
      <c r="P234" s="46"/>
      <c r="Q234" s="67"/>
      <c r="R234" s="68"/>
      <c r="S234" s="69"/>
      <c r="T234" s="49"/>
      <c r="U234" s="68"/>
      <c r="V234" s="70"/>
      <c r="W234" s="62"/>
      <c r="X234" s="63"/>
      <c r="Y234" s="64">
        <f t="shared" si="29"/>
        <v>0</v>
      </c>
      <c r="Z234" s="62"/>
      <c r="AA234" s="63"/>
      <c r="AB234" s="64">
        <f t="shared" si="30"/>
        <v>0</v>
      </c>
      <c r="AC234" s="71">
        <f t="shared" si="31"/>
        <v>0</v>
      </c>
      <c r="AD234" s="62"/>
      <c r="AE234" s="76"/>
      <c r="AF234" s="64">
        <f t="shared" si="32"/>
        <v>0</v>
      </c>
      <c r="AG234" s="49"/>
      <c r="AH234" s="49"/>
      <c r="AI234" s="54"/>
      <c r="AJ234" s="77"/>
      <c r="AK234" s="77"/>
      <c r="AL234" s="64">
        <f t="shared" si="33"/>
        <v>0</v>
      </c>
      <c r="AM234" s="71">
        <f t="shared" si="34"/>
        <v>0</v>
      </c>
      <c r="AN234" s="71">
        <f t="shared" si="35"/>
        <v>0</v>
      </c>
      <c r="AO234" s="72"/>
      <c r="AP234" s="72"/>
      <c r="AQ234" s="72"/>
      <c r="AR234" s="73"/>
      <c r="AS234" s="73"/>
      <c r="AT234" s="73"/>
      <c r="AU234" s="62"/>
      <c r="AV234" s="62"/>
      <c r="AW234" s="74">
        <v>0</v>
      </c>
      <c r="AX234" s="75">
        <f t="shared" si="27"/>
        <v>0</v>
      </c>
    </row>
    <row r="235" spans="1:50" ht="120" customHeight="1" x14ac:dyDescent="0.3">
      <c r="A235" s="59"/>
      <c r="B235" s="59"/>
      <c r="C235" s="42"/>
      <c r="D235" s="60"/>
      <c r="E235" s="61"/>
      <c r="F235" s="62"/>
      <c r="G235" s="63"/>
      <c r="H235" s="63"/>
      <c r="I235" s="59"/>
      <c r="J235" s="59"/>
      <c r="K235" s="59"/>
      <c r="L235" s="59"/>
      <c r="M235" s="65" t="str">
        <f t="shared" si="28"/>
        <v>-</v>
      </c>
      <c r="N235" s="66"/>
      <c r="O235" s="67"/>
      <c r="P235" s="46"/>
      <c r="Q235" s="67"/>
      <c r="R235" s="68"/>
      <c r="S235" s="69"/>
      <c r="T235" s="49"/>
      <c r="U235" s="68"/>
      <c r="V235" s="70"/>
      <c r="W235" s="62"/>
      <c r="X235" s="63"/>
      <c r="Y235" s="64">
        <f t="shared" si="29"/>
        <v>0</v>
      </c>
      <c r="Z235" s="62"/>
      <c r="AA235" s="63"/>
      <c r="AB235" s="64">
        <f t="shared" si="30"/>
        <v>0</v>
      </c>
      <c r="AC235" s="71">
        <f t="shared" si="31"/>
        <v>0</v>
      </c>
      <c r="AD235" s="62"/>
      <c r="AE235" s="76"/>
      <c r="AF235" s="64">
        <f t="shared" si="32"/>
        <v>0</v>
      </c>
      <c r="AG235" s="49"/>
      <c r="AH235" s="49"/>
      <c r="AI235" s="54"/>
      <c r="AJ235" s="77"/>
      <c r="AK235" s="77"/>
      <c r="AL235" s="64">
        <f t="shared" si="33"/>
        <v>0</v>
      </c>
      <c r="AM235" s="71">
        <f t="shared" si="34"/>
        <v>0</v>
      </c>
      <c r="AN235" s="71">
        <f t="shared" si="35"/>
        <v>0</v>
      </c>
      <c r="AO235" s="72"/>
      <c r="AP235" s="72"/>
      <c r="AQ235" s="72"/>
      <c r="AR235" s="73"/>
      <c r="AS235" s="73"/>
      <c r="AT235" s="73"/>
      <c r="AU235" s="62"/>
      <c r="AV235" s="62"/>
      <c r="AW235" s="74">
        <v>0</v>
      </c>
      <c r="AX235" s="75">
        <f t="shared" si="27"/>
        <v>0</v>
      </c>
    </row>
    <row r="236" spans="1:50" ht="120" customHeight="1" x14ac:dyDescent="0.3">
      <c r="A236" s="59"/>
      <c r="B236" s="59"/>
      <c r="C236" s="42"/>
      <c r="D236" s="60"/>
      <c r="E236" s="61"/>
      <c r="F236" s="62"/>
      <c r="G236" s="63"/>
      <c r="H236" s="63"/>
      <c r="I236" s="59"/>
      <c r="J236" s="59"/>
      <c r="K236" s="59"/>
      <c r="L236" s="59"/>
      <c r="M236" s="65" t="str">
        <f t="shared" si="28"/>
        <v>-</v>
      </c>
      <c r="N236" s="66"/>
      <c r="O236" s="67"/>
      <c r="P236" s="46"/>
      <c r="Q236" s="67"/>
      <c r="R236" s="68"/>
      <c r="S236" s="69"/>
      <c r="T236" s="49"/>
      <c r="U236" s="68"/>
      <c r="V236" s="70"/>
      <c r="W236" s="62"/>
      <c r="X236" s="63"/>
      <c r="Y236" s="64">
        <f t="shared" si="29"/>
        <v>0</v>
      </c>
      <c r="Z236" s="62"/>
      <c r="AA236" s="63"/>
      <c r="AB236" s="64">
        <f t="shared" si="30"/>
        <v>0</v>
      </c>
      <c r="AC236" s="71">
        <f t="shared" si="31"/>
        <v>0</v>
      </c>
      <c r="AD236" s="62"/>
      <c r="AE236" s="76"/>
      <c r="AF236" s="64">
        <f t="shared" si="32"/>
        <v>0</v>
      </c>
      <c r="AG236" s="49"/>
      <c r="AH236" s="49"/>
      <c r="AI236" s="54"/>
      <c r="AJ236" s="77"/>
      <c r="AK236" s="77"/>
      <c r="AL236" s="64">
        <f t="shared" si="33"/>
        <v>0</v>
      </c>
      <c r="AM236" s="71">
        <f t="shared" si="34"/>
        <v>0</v>
      </c>
      <c r="AN236" s="71">
        <f t="shared" si="35"/>
        <v>0</v>
      </c>
      <c r="AO236" s="72"/>
      <c r="AP236" s="72"/>
      <c r="AQ236" s="72"/>
      <c r="AR236" s="73"/>
      <c r="AS236" s="73"/>
      <c r="AT236" s="73"/>
      <c r="AU236" s="62"/>
      <c r="AV236" s="62"/>
      <c r="AW236" s="74">
        <v>0</v>
      </c>
      <c r="AX236" s="75">
        <f t="shared" si="27"/>
        <v>0</v>
      </c>
    </row>
    <row r="237" spans="1:50" ht="120" customHeight="1" x14ac:dyDescent="0.3">
      <c r="A237" s="59"/>
      <c r="B237" s="59"/>
      <c r="C237" s="42"/>
      <c r="D237" s="60"/>
      <c r="E237" s="61"/>
      <c r="F237" s="62"/>
      <c r="G237" s="63"/>
      <c r="H237" s="63"/>
      <c r="I237" s="59"/>
      <c r="J237" s="59"/>
      <c r="K237" s="59"/>
      <c r="L237" s="59"/>
      <c r="M237" s="65" t="str">
        <f t="shared" si="28"/>
        <v>-</v>
      </c>
      <c r="N237" s="66"/>
      <c r="O237" s="67"/>
      <c r="P237" s="46"/>
      <c r="Q237" s="67"/>
      <c r="R237" s="68"/>
      <c r="S237" s="69"/>
      <c r="T237" s="49"/>
      <c r="U237" s="68"/>
      <c r="V237" s="70"/>
      <c r="W237" s="62"/>
      <c r="X237" s="63"/>
      <c r="Y237" s="64">
        <f t="shared" si="29"/>
        <v>0</v>
      </c>
      <c r="Z237" s="62"/>
      <c r="AA237" s="63"/>
      <c r="AB237" s="64">
        <f t="shared" si="30"/>
        <v>0</v>
      </c>
      <c r="AC237" s="71">
        <f t="shared" si="31"/>
        <v>0</v>
      </c>
      <c r="AD237" s="62"/>
      <c r="AE237" s="76"/>
      <c r="AF237" s="64">
        <f t="shared" si="32"/>
        <v>0</v>
      </c>
      <c r="AG237" s="49"/>
      <c r="AH237" s="49"/>
      <c r="AI237" s="54"/>
      <c r="AJ237" s="77"/>
      <c r="AK237" s="77"/>
      <c r="AL237" s="64">
        <f t="shared" si="33"/>
        <v>0</v>
      </c>
      <c r="AM237" s="71">
        <f t="shared" si="34"/>
        <v>0</v>
      </c>
      <c r="AN237" s="71">
        <f t="shared" si="35"/>
        <v>0</v>
      </c>
      <c r="AO237" s="72"/>
      <c r="AP237" s="72"/>
      <c r="AQ237" s="72"/>
      <c r="AR237" s="73"/>
      <c r="AS237" s="73"/>
      <c r="AT237" s="73"/>
      <c r="AU237" s="62"/>
      <c r="AV237" s="62"/>
      <c r="AW237" s="74">
        <v>0</v>
      </c>
      <c r="AX237" s="75">
        <f t="shared" si="27"/>
        <v>0</v>
      </c>
    </row>
    <row r="238" spans="1:50" ht="120" customHeight="1" x14ac:dyDescent="0.3">
      <c r="A238" s="59"/>
      <c r="B238" s="59"/>
      <c r="C238" s="42"/>
      <c r="D238" s="60"/>
      <c r="E238" s="61"/>
      <c r="F238" s="62"/>
      <c r="G238" s="63"/>
      <c r="H238" s="63"/>
      <c r="I238" s="59"/>
      <c r="J238" s="59"/>
      <c r="K238" s="59"/>
      <c r="L238" s="59"/>
      <c r="M238" s="65" t="str">
        <f t="shared" si="28"/>
        <v>-</v>
      </c>
      <c r="N238" s="66"/>
      <c r="O238" s="67"/>
      <c r="P238" s="46"/>
      <c r="Q238" s="67"/>
      <c r="R238" s="68"/>
      <c r="S238" s="69"/>
      <c r="T238" s="49"/>
      <c r="U238" s="68"/>
      <c r="V238" s="70"/>
      <c r="W238" s="62"/>
      <c r="X238" s="63"/>
      <c r="Y238" s="64">
        <f t="shared" si="29"/>
        <v>0</v>
      </c>
      <c r="Z238" s="62"/>
      <c r="AA238" s="63"/>
      <c r="AB238" s="64">
        <f t="shared" si="30"/>
        <v>0</v>
      </c>
      <c r="AC238" s="71">
        <f t="shared" si="31"/>
        <v>0</v>
      </c>
      <c r="AD238" s="62"/>
      <c r="AE238" s="76"/>
      <c r="AF238" s="64">
        <f t="shared" si="32"/>
        <v>0</v>
      </c>
      <c r="AG238" s="49"/>
      <c r="AH238" s="49"/>
      <c r="AI238" s="54"/>
      <c r="AJ238" s="77"/>
      <c r="AK238" s="77"/>
      <c r="AL238" s="64">
        <f t="shared" si="33"/>
        <v>0</v>
      </c>
      <c r="AM238" s="71">
        <f t="shared" si="34"/>
        <v>0</v>
      </c>
      <c r="AN238" s="71">
        <f t="shared" si="35"/>
        <v>0</v>
      </c>
      <c r="AO238" s="72"/>
      <c r="AP238" s="72"/>
      <c r="AQ238" s="72"/>
      <c r="AR238" s="73"/>
      <c r="AS238" s="73"/>
      <c r="AT238" s="73"/>
      <c r="AU238" s="62"/>
      <c r="AV238" s="62"/>
      <c r="AW238" s="74">
        <v>0</v>
      </c>
      <c r="AX238" s="75">
        <f t="shared" si="27"/>
        <v>0</v>
      </c>
    </row>
    <row r="239" spans="1:50" ht="120" customHeight="1" x14ac:dyDescent="0.3">
      <c r="A239" s="59"/>
      <c r="B239" s="59"/>
      <c r="C239" s="42"/>
      <c r="D239" s="60"/>
      <c r="E239" s="61"/>
      <c r="F239" s="62"/>
      <c r="G239" s="63"/>
      <c r="H239" s="63"/>
      <c r="I239" s="59"/>
      <c r="J239" s="59"/>
      <c r="K239" s="59"/>
      <c r="L239" s="59"/>
      <c r="M239" s="65" t="str">
        <f t="shared" si="28"/>
        <v>-</v>
      </c>
      <c r="N239" s="66"/>
      <c r="O239" s="67"/>
      <c r="P239" s="46"/>
      <c r="Q239" s="67"/>
      <c r="R239" s="68"/>
      <c r="S239" s="69"/>
      <c r="T239" s="49"/>
      <c r="U239" s="68"/>
      <c r="V239" s="70"/>
      <c r="W239" s="62"/>
      <c r="X239" s="63"/>
      <c r="Y239" s="64">
        <f t="shared" si="29"/>
        <v>0</v>
      </c>
      <c r="Z239" s="62"/>
      <c r="AA239" s="63"/>
      <c r="AB239" s="64">
        <f t="shared" si="30"/>
        <v>0</v>
      </c>
      <c r="AC239" s="71">
        <f t="shared" si="31"/>
        <v>0</v>
      </c>
      <c r="AD239" s="62"/>
      <c r="AE239" s="76"/>
      <c r="AF239" s="64">
        <f t="shared" si="32"/>
        <v>0</v>
      </c>
      <c r="AG239" s="49"/>
      <c r="AH239" s="49"/>
      <c r="AI239" s="54"/>
      <c r="AJ239" s="77"/>
      <c r="AK239" s="77"/>
      <c r="AL239" s="64">
        <f t="shared" si="33"/>
        <v>0</v>
      </c>
      <c r="AM239" s="71">
        <f t="shared" si="34"/>
        <v>0</v>
      </c>
      <c r="AN239" s="71">
        <f t="shared" si="35"/>
        <v>0</v>
      </c>
      <c r="AO239" s="72"/>
      <c r="AP239" s="72"/>
      <c r="AQ239" s="72"/>
      <c r="AR239" s="73"/>
      <c r="AS239" s="73"/>
      <c r="AT239" s="73"/>
      <c r="AU239" s="62"/>
      <c r="AV239" s="62"/>
      <c r="AW239" s="74">
        <v>0</v>
      </c>
      <c r="AX239" s="75">
        <f t="shared" si="27"/>
        <v>0</v>
      </c>
    </row>
    <row r="240" spans="1:50" ht="120" customHeight="1" x14ac:dyDescent="0.3">
      <c r="A240" s="59"/>
      <c r="B240" s="59"/>
      <c r="C240" s="42"/>
      <c r="D240" s="60"/>
      <c r="E240" s="61"/>
      <c r="F240" s="62"/>
      <c r="G240" s="63"/>
      <c r="H240" s="63"/>
      <c r="I240" s="59"/>
      <c r="J240" s="59"/>
      <c r="K240" s="59"/>
      <c r="L240" s="59"/>
      <c r="M240" s="65" t="str">
        <f t="shared" si="28"/>
        <v>-</v>
      </c>
      <c r="N240" s="66"/>
      <c r="O240" s="67"/>
      <c r="P240" s="46"/>
      <c r="Q240" s="67"/>
      <c r="R240" s="68"/>
      <c r="S240" s="69"/>
      <c r="T240" s="49"/>
      <c r="U240" s="68"/>
      <c r="V240" s="70"/>
      <c r="W240" s="62"/>
      <c r="X240" s="63"/>
      <c r="Y240" s="64">
        <f t="shared" si="29"/>
        <v>0</v>
      </c>
      <c r="Z240" s="62"/>
      <c r="AA240" s="63"/>
      <c r="AB240" s="64">
        <f t="shared" si="30"/>
        <v>0</v>
      </c>
      <c r="AC240" s="71">
        <f t="shared" si="31"/>
        <v>0</v>
      </c>
      <c r="AD240" s="62"/>
      <c r="AE240" s="76"/>
      <c r="AF240" s="64">
        <f t="shared" si="32"/>
        <v>0</v>
      </c>
      <c r="AG240" s="49"/>
      <c r="AH240" s="49"/>
      <c r="AI240" s="54"/>
      <c r="AJ240" s="77"/>
      <c r="AK240" s="77"/>
      <c r="AL240" s="64">
        <f t="shared" si="33"/>
        <v>0</v>
      </c>
      <c r="AM240" s="71">
        <f t="shared" si="34"/>
        <v>0</v>
      </c>
      <c r="AN240" s="71">
        <f t="shared" si="35"/>
        <v>0</v>
      </c>
      <c r="AO240" s="72"/>
      <c r="AP240" s="72"/>
      <c r="AQ240" s="72"/>
      <c r="AR240" s="73"/>
      <c r="AS240" s="73"/>
      <c r="AT240" s="73"/>
      <c r="AU240" s="62"/>
      <c r="AV240" s="62"/>
      <c r="AW240" s="74">
        <v>0</v>
      </c>
      <c r="AX240" s="75">
        <f t="shared" si="27"/>
        <v>0</v>
      </c>
    </row>
    <row r="241" spans="1:50" ht="120" customHeight="1" x14ac:dyDescent="0.3">
      <c r="A241" s="59"/>
      <c r="B241" s="59"/>
      <c r="C241" s="42"/>
      <c r="D241" s="60"/>
      <c r="E241" s="61"/>
      <c r="F241" s="62"/>
      <c r="G241" s="63"/>
      <c r="H241" s="63"/>
      <c r="I241" s="59"/>
      <c r="J241" s="59"/>
      <c r="K241" s="59"/>
      <c r="L241" s="59"/>
      <c r="M241" s="65" t="str">
        <f t="shared" si="28"/>
        <v>-</v>
      </c>
      <c r="N241" s="66"/>
      <c r="O241" s="67"/>
      <c r="P241" s="46"/>
      <c r="Q241" s="67"/>
      <c r="R241" s="68"/>
      <c r="S241" s="69"/>
      <c r="T241" s="49"/>
      <c r="U241" s="68"/>
      <c r="V241" s="70"/>
      <c r="W241" s="62"/>
      <c r="X241" s="63"/>
      <c r="Y241" s="64">
        <f t="shared" si="29"/>
        <v>0</v>
      </c>
      <c r="Z241" s="62"/>
      <c r="AA241" s="63"/>
      <c r="AB241" s="64">
        <f t="shared" si="30"/>
        <v>0</v>
      </c>
      <c r="AC241" s="71">
        <f t="shared" si="31"/>
        <v>0</v>
      </c>
      <c r="AD241" s="62"/>
      <c r="AE241" s="76"/>
      <c r="AF241" s="64">
        <f t="shared" si="32"/>
        <v>0</v>
      </c>
      <c r="AG241" s="49"/>
      <c r="AH241" s="49"/>
      <c r="AI241" s="54"/>
      <c r="AJ241" s="77"/>
      <c r="AK241" s="77"/>
      <c r="AL241" s="64">
        <f t="shared" si="33"/>
        <v>0</v>
      </c>
      <c r="AM241" s="71">
        <f t="shared" si="34"/>
        <v>0</v>
      </c>
      <c r="AN241" s="71">
        <f t="shared" si="35"/>
        <v>0</v>
      </c>
      <c r="AO241" s="72"/>
      <c r="AP241" s="72"/>
      <c r="AQ241" s="72"/>
      <c r="AR241" s="73"/>
      <c r="AS241" s="73"/>
      <c r="AT241" s="73"/>
      <c r="AU241" s="62"/>
      <c r="AV241" s="62"/>
      <c r="AW241" s="74">
        <v>0</v>
      </c>
      <c r="AX241" s="75">
        <f t="shared" si="27"/>
        <v>0</v>
      </c>
    </row>
    <row r="242" spans="1:50" ht="120" customHeight="1" x14ac:dyDescent="0.3">
      <c r="A242" s="59"/>
      <c r="B242" s="59"/>
      <c r="C242" s="42"/>
      <c r="D242" s="60"/>
      <c r="E242" s="61"/>
      <c r="F242" s="62"/>
      <c r="G242" s="63"/>
      <c r="H242" s="63"/>
      <c r="I242" s="59"/>
      <c r="J242" s="59"/>
      <c r="K242" s="59"/>
      <c r="L242" s="59"/>
      <c r="M242" s="65" t="str">
        <f t="shared" si="28"/>
        <v>-</v>
      </c>
      <c r="N242" s="66"/>
      <c r="O242" s="67"/>
      <c r="P242" s="46"/>
      <c r="Q242" s="67"/>
      <c r="R242" s="68"/>
      <c r="S242" s="69"/>
      <c r="T242" s="49"/>
      <c r="U242" s="68"/>
      <c r="V242" s="70"/>
      <c r="W242" s="62"/>
      <c r="X242" s="63"/>
      <c r="Y242" s="64">
        <f t="shared" si="29"/>
        <v>0</v>
      </c>
      <c r="Z242" s="62"/>
      <c r="AA242" s="63"/>
      <c r="AB242" s="64">
        <f t="shared" si="30"/>
        <v>0</v>
      </c>
      <c r="AC242" s="71">
        <f t="shared" si="31"/>
        <v>0</v>
      </c>
      <c r="AD242" s="62"/>
      <c r="AE242" s="76"/>
      <c r="AF242" s="64">
        <f t="shared" si="32"/>
        <v>0</v>
      </c>
      <c r="AG242" s="49"/>
      <c r="AH242" s="49"/>
      <c r="AI242" s="54"/>
      <c r="AJ242" s="77"/>
      <c r="AK242" s="77"/>
      <c r="AL242" s="64">
        <f t="shared" si="33"/>
        <v>0</v>
      </c>
      <c r="AM242" s="71">
        <f t="shared" si="34"/>
        <v>0</v>
      </c>
      <c r="AN242" s="71">
        <f t="shared" si="35"/>
        <v>0</v>
      </c>
      <c r="AO242" s="72"/>
      <c r="AP242" s="72"/>
      <c r="AQ242" s="72"/>
      <c r="AR242" s="73"/>
      <c r="AS242" s="73"/>
      <c r="AT242" s="73"/>
      <c r="AU242" s="62"/>
      <c r="AV242" s="62"/>
      <c r="AW242" s="74">
        <v>0</v>
      </c>
      <c r="AX242" s="75">
        <f t="shared" si="27"/>
        <v>0</v>
      </c>
    </row>
    <row r="243" spans="1:50" ht="120" customHeight="1" x14ac:dyDescent="0.3">
      <c r="A243" s="59"/>
      <c r="B243" s="59"/>
      <c r="C243" s="42"/>
      <c r="D243" s="60"/>
      <c r="E243" s="61"/>
      <c r="F243" s="62"/>
      <c r="G243" s="63"/>
      <c r="H243" s="63"/>
      <c r="I243" s="59"/>
      <c r="J243" s="59"/>
      <c r="K243" s="59"/>
      <c r="L243" s="59"/>
      <c r="M243" s="65" t="str">
        <f t="shared" si="28"/>
        <v>-</v>
      </c>
      <c r="N243" s="66"/>
      <c r="O243" s="67"/>
      <c r="P243" s="46"/>
      <c r="Q243" s="67"/>
      <c r="R243" s="68"/>
      <c r="S243" s="69"/>
      <c r="T243" s="49"/>
      <c r="U243" s="68"/>
      <c r="V243" s="70"/>
      <c r="W243" s="62"/>
      <c r="X243" s="63"/>
      <c r="Y243" s="64">
        <f t="shared" si="29"/>
        <v>0</v>
      </c>
      <c r="Z243" s="62"/>
      <c r="AA243" s="63"/>
      <c r="AB243" s="64">
        <f t="shared" si="30"/>
        <v>0</v>
      </c>
      <c r="AC243" s="71">
        <f t="shared" si="31"/>
        <v>0</v>
      </c>
      <c r="AD243" s="62"/>
      <c r="AE243" s="76"/>
      <c r="AF243" s="64">
        <f t="shared" si="32"/>
        <v>0</v>
      </c>
      <c r="AG243" s="49"/>
      <c r="AH243" s="49"/>
      <c r="AI243" s="54"/>
      <c r="AJ243" s="77"/>
      <c r="AK243" s="77"/>
      <c r="AL243" s="64">
        <f t="shared" si="33"/>
        <v>0</v>
      </c>
      <c r="AM243" s="71">
        <f t="shared" si="34"/>
        <v>0</v>
      </c>
      <c r="AN243" s="71">
        <f t="shared" si="35"/>
        <v>0</v>
      </c>
      <c r="AO243" s="72"/>
      <c r="AP243" s="72"/>
      <c r="AQ243" s="72"/>
      <c r="AR243" s="73"/>
      <c r="AS243" s="73"/>
      <c r="AT243" s="73"/>
      <c r="AU243" s="62"/>
      <c r="AV243" s="62"/>
      <c r="AW243" s="74">
        <v>0</v>
      </c>
      <c r="AX243" s="75">
        <f t="shared" si="27"/>
        <v>0</v>
      </c>
    </row>
    <row r="244" spans="1:50" ht="120" customHeight="1" x14ac:dyDescent="0.3">
      <c r="A244" s="59"/>
      <c r="B244" s="59"/>
      <c r="C244" s="42"/>
      <c r="D244" s="60"/>
      <c r="E244" s="61"/>
      <c r="F244" s="62"/>
      <c r="G244" s="63"/>
      <c r="H244" s="63"/>
      <c r="I244" s="59"/>
      <c r="J244" s="59"/>
      <c r="K244" s="59"/>
      <c r="L244" s="59"/>
      <c r="M244" s="65" t="str">
        <f t="shared" si="28"/>
        <v>-</v>
      </c>
      <c r="N244" s="66"/>
      <c r="O244" s="67"/>
      <c r="P244" s="46"/>
      <c r="Q244" s="67"/>
      <c r="R244" s="68"/>
      <c r="S244" s="69"/>
      <c r="T244" s="49"/>
      <c r="U244" s="68"/>
      <c r="V244" s="70"/>
      <c r="W244" s="62"/>
      <c r="X244" s="63"/>
      <c r="Y244" s="64">
        <f t="shared" si="29"/>
        <v>0</v>
      </c>
      <c r="Z244" s="62"/>
      <c r="AA244" s="63"/>
      <c r="AB244" s="64">
        <f t="shared" si="30"/>
        <v>0</v>
      </c>
      <c r="AC244" s="71">
        <f t="shared" si="31"/>
        <v>0</v>
      </c>
      <c r="AD244" s="62"/>
      <c r="AE244" s="76"/>
      <c r="AF244" s="64">
        <f t="shared" si="32"/>
        <v>0</v>
      </c>
      <c r="AG244" s="49"/>
      <c r="AH244" s="49"/>
      <c r="AI244" s="54"/>
      <c r="AJ244" s="77"/>
      <c r="AK244" s="77"/>
      <c r="AL244" s="64">
        <f t="shared" si="33"/>
        <v>0</v>
      </c>
      <c r="AM244" s="71">
        <f t="shared" si="34"/>
        <v>0</v>
      </c>
      <c r="AN244" s="71">
        <f t="shared" si="35"/>
        <v>0</v>
      </c>
      <c r="AO244" s="72"/>
      <c r="AP244" s="72"/>
      <c r="AQ244" s="72"/>
      <c r="AR244" s="73"/>
      <c r="AS244" s="73"/>
      <c r="AT244" s="73"/>
      <c r="AU244" s="62"/>
      <c r="AV244" s="62"/>
      <c r="AW244" s="74">
        <v>0</v>
      </c>
      <c r="AX244" s="75">
        <f t="shared" si="27"/>
        <v>0</v>
      </c>
    </row>
    <row r="245" spans="1:50" ht="120" customHeight="1" x14ac:dyDescent="0.3">
      <c r="A245" s="59"/>
      <c r="B245" s="59"/>
      <c r="C245" s="42"/>
      <c r="D245" s="60"/>
      <c r="E245" s="61"/>
      <c r="F245" s="62"/>
      <c r="G245" s="63"/>
      <c r="H245" s="63"/>
      <c r="I245" s="59"/>
      <c r="J245" s="59"/>
      <c r="K245" s="59"/>
      <c r="L245" s="59"/>
      <c r="M245" s="65" t="str">
        <f t="shared" si="28"/>
        <v>-</v>
      </c>
      <c r="N245" s="66"/>
      <c r="O245" s="67"/>
      <c r="P245" s="46"/>
      <c r="Q245" s="67"/>
      <c r="R245" s="68"/>
      <c r="S245" s="69"/>
      <c r="T245" s="49"/>
      <c r="U245" s="68"/>
      <c r="V245" s="70"/>
      <c r="W245" s="62"/>
      <c r="X245" s="63"/>
      <c r="Y245" s="64">
        <f t="shared" si="29"/>
        <v>0</v>
      </c>
      <c r="Z245" s="62"/>
      <c r="AA245" s="63"/>
      <c r="AB245" s="64">
        <f t="shared" si="30"/>
        <v>0</v>
      </c>
      <c r="AC245" s="71">
        <f t="shared" si="31"/>
        <v>0</v>
      </c>
      <c r="AD245" s="62"/>
      <c r="AE245" s="76"/>
      <c r="AF245" s="64">
        <f t="shared" si="32"/>
        <v>0</v>
      </c>
      <c r="AG245" s="49"/>
      <c r="AH245" s="49"/>
      <c r="AI245" s="54"/>
      <c r="AJ245" s="77"/>
      <c r="AK245" s="77"/>
      <c r="AL245" s="64">
        <f t="shared" si="33"/>
        <v>0</v>
      </c>
      <c r="AM245" s="71">
        <f t="shared" si="34"/>
        <v>0</v>
      </c>
      <c r="AN245" s="71">
        <f t="shared" si="35"/>
        <v>0</v>
      </c>
      <c r="AO245" s="72"/>
      <c r="AP245" s="72"/>
      <c r="AQ245" s="72"/>
      <c r="AR245" s="73"/>
      <c r="AS245" s="73"/>
      <c r="AT245" s="73"/>
      <c r="AU245" s="62"/>
      <c r="AV245" s="62"/>
      <c r="AW245" s="74">
        <v>0</v>
      </c>
      <c r="AX245" s="75">
        <f t="shared" si="27"/>
        <v>0</v>
      </c>
    </row>
    <row r="246" spans="1:50" ht="120" customHeight="1" x14ac:dyDescent="0.3">
      <c r="A246" s="59"/>
      <c r="B246" s="59"/>
      <c r="C246" s="42"/>
      <c r="D246" s="60"/>
      <c r="E246" s="61"/>
      <c r="F246" s="62"/>
      <c r="G246" s="63"/>
      <c r="H246" s="63"/>
      <c r="I246" s="59"/>
      <c r="J246" s="59"/>
      <c r="K246" s="59"/>
      <c r="L246" s="59"/>
      <c r="M246" s="65" t="str">
        <f t="shared" si="28"/>
        <v>-</v>
      </c>
      <c r="N246" s="66"/>
      <c r="O246" s="67"/>
      <c r="P246" s="46"/>
      <c r="Q246" s="67"/>
      <c r="R246" s="68"/>
      <c r="S246" s="69"/>
      <c r="T246" s="49"/>
      <c r="U246" s="68"/>
      <c r="V246" s="70"/>
      <c r="W246" s="62"/>
      <c r="X246" s="63"/>
      <c r="Y246" s="64">
        <f t="shared" si="29"/>
        <v>0</v>
      </c>
      <c r="Z246" s="62"/>
      <c r="AA246" s="63"/>
      <c r="AB246" s="64">
        <f t="shared" si="30"/>
        <v>0</v>
      </c>
      <c r="AC246" s="71">
        <f t="shared" si="31"/>
        <v>0</v>
      </c>
      <c r="AD246" s="62"/>
      <c r="AE246" s="76"/>
      <c r="AF246" s="64">
        <f t="shared" si="32"/>
        <v>0</v>
      </c>
      <c r="AG246" s="49"/>
      <c r="AH246" s="49"/>
      <c r="AI246" s="54"/>
      <c r="AJ246" s="77"/>
      <c r="AK246" s="77"/>
      <c r="AL246" s="64">
        <f t="shared" si="33"/>
        <v>0</v>
      </c>
      <c r="AM246" s="71">
        <f t="shared" si="34"/>
        <v>0</v>
      </c>
      <c r="AN246" s="71">
        <f t="shared" si="35"/>
        <v>0</v>
      </c>
      <c r="AO246" s="72"/>
      <c r="AP246" s="72"/>
      <c r="AQ246" s="72"/>
      <c r="AR246" s="73"/>
      <c r="AS246" s="73"/>
      <c r="AT246" s="73"/>
      <c r="AU246" s="62"/>
      <c r="AV246" s="62"/>
      <c r="AW246" s="74">
        <v>0</v>
      </c>
      <c r="AX246" s="75">
        <f t="shared" si="27"/>
        <v>0</v>
      </c>
    </row>
    <row r="247" spans="1:50" ht="120" customHeight="1" x14ac:dyDescent="0.3">
      <c r="A247" s="59"/>
      <c r="B247" s="59"/>
      <c r="C247" s="42"/>
      <c r="D247" s="60"/>
      <c r="E247" s="61"/>
      <c r="F247" s="62"/>
      <c r="G247" s="63"/>
      <c r="H247" s="63"/>
      <c r="I247" s="59"/>
      <c r="J247" s="59"/>
      <c r="K247" s="59"/>
      <c r="L247" s="59"/>
      <c r="M247" s="65" t="str">
        <f t="shared" si="28"/>
        <v>-</v>
      </c>
      <c r="N247" s="66"/>
      <c r="O247" s="67"/>
      <c r="P247" s="46"/>
      <c r="Q247" s="67"/>
      <c r="R247" s="68"/>
      <c r="S247" s="69"/>
      <c r="T247" s="49"/>
      <c r="U247" s="68"/>
      <c r="V247" s="70"/>
      <c r="W247" s="62"/>
      <c r="X247" s="63"/>
      <c r="Y247" s="64">
        <f t="shared" si="29"/>
        <v>0</v>
      </c>
      <c r="Z247" s="62"/>
      <c r="AA247" s="63"/>
      <c r="AB247" s="64">
        <f t="shared" si="30"/>
        <v>0</v>
      </c>
      <c r="AC247" s="71">
        <f t="shared" si="31"/>
        <v>0</v>
      </c>
      <c r="AD247" s="62"/>
      <c r="AE247" s="76"/>
      <c r="AF247" s="64">
        <f t="shared" si="32"/>
        <v>0</v>
      </c>
      <c r="AG247" s="49"/>
      <c r="AH247" s="49"/>
      <c r="AI247" s="54"/>
      <c r="AJ247" s="77"/>
      <c r="AK247" s="77"/>
      <c r="AL247" s="64">
        <f t="shared" si="33"/>
        <v>0</v>
      </c>
      <c r="AM247" s="71">
        <f t="shared" si="34"/>
        <v>0</v>
      </c>
      <c r="AN247" s="71">
        <f t="shared" si="35"/>
        <v>0</v>
      </c>
      <c r="AO247" s="72"/>
      <c r="AP247" s="72"/>
      <c r="AQ247" s="72"/>
      <c r="AR247" s="73"/>
      <c r="AS247" s="73"/>
      <c r="AT247" s="73"/>
      <c r="AU247" s="62"/>
      <c r="AV247" s="62"/>
      <c r="AW247" s="74">
        <v>0</v>
      </c>
      <c r="AX247" s="75">
        <f t="shared" si="27"/>
        <v>0</v>
      </c>
    </row>
    <row r="248" spans="1:50" ht="120" customHeight="1" x14ac:dyDescent="0.3">
      <c r="A248" s="59"/>
      <c r="B248" s="59"/>
      <c r="C248" s="42"/>
      <c r="D248" s="60"/>
      <c r="E248" s="61"/>
      <c r="F248" s="62"/>
      <c r="G248" s="63"/>
      <c r="H248" s="63"/>
      <c r="I248" s="59"/>
      <c r="J248" s="59"/>
      <c r="K248" s="59"/>
      <c r="L248" s="59"/>
      <c r="M248" s="65" t="str">
        <f t="shared" si="28"/>
        <v>-</v>
      </c>
      <c r="N248" s="66"/>
      <c r="O248" s="67"/>
      <c r="P248" s="46"/>
      <c r="Q248" s="67"/>
      <c r="R248" s="68"/>
      <c r="S248" s="69"/>
      <c r="T248" s="49"/>
      <c r="U248" s="68"/>
      <c r="V248" s="70"/>
      <c r="W248" s="62"/>
      <c r="X248" s="63"/>
      <c r="Y248" s="64">
        <f t="shared" si="29"/>
        <v>0</v>
      </c>
      <c r="Z248" s="62"/>
      <c r="AA248" s="63"/>
      <c r="AB248" s="64">
        <f t="shared" si="30"/>
        <v>0</v>
      </c>
      <c r="AC248" s="71">
        <f t="shared" si="31"/>
        <v>0</v>
      </c>
      <c r="AD248" s="62"/>
      <c r="AE248" s="76"/>
      <c r="AF248" s="64">
        <f t="shared" si="32"/>
        <v>0</v>
      </c>
      <c r="AG248" s="49"/>
      <c r="AH248" s="49"/>
      <c r="AI248" s="54"/>
      <c r="AJ248" s="77"/>
      <c r="AK248" s="77"/>
      <c r="AL248" s="64">
        <f t="shared" si="33"/>
        <v>0</v>
      </c>
      <c r="AM248" s="71">
        <f t="shared" si="34"/>
        <v>0</v>
      </c>
      <c r="AN248" s="71">
        <f t="shared" si="35"/>
        <v>0</v>
      </c>
      <c r="AO248" s="72"/>
      <c r="AP248" s="72"/>
      <c r="AQ248" s="72"/>
      <c r="AR248" s="73"/>
      <c r="AS248" s="73"/>
      <c r="AT248" s="73"/>
      <c r="AU248" s="62"/>
      <c r="AV248" s="62"/>
      <c r="AW248" s="74">
        <v>0</v>
      </c>
      <c r="AX248" s="75">
        <f t="shared" si="27"/>
        <v>0</v>
      </c>
    </row>
    <row r="249" spans="1:50" ht="120" customHeight="1" x14ac:dyDescent="0.3">
      <c r="A249" s="59"/>
      <c r="B249" s="59"/>
      <c r="C249" s="42"/>
      <c r="D249" s="60"/>
      <c r="E249" s="61"/>
      <c r="F249" s="62"/>
      <c r="G249" s="63"/>
      <c r="H249" s="63"/>
      <c r="I249" s="59"/>
      <c r="J249" s="59"/>
      <c r="K249" s="59"/>
      <c r="L249" s="59"/>
      <c r="M249" s="65" t="str">
        <f t="shared" si="28"/>
        <v>-</v>
      </c>
      <c r="N249" s="66"/>
      <c r="O249" s="67"/>
      <c r="P249" s="46"/>
      <c r="Q249" s="67"/>
      <c r="R249" s="68"/>
      <c r="S249" s="69"/>
      <c r="T249" s="49"/>
      <c r="U249" s="68"/>
      <c r="V249" s="70"/>
      <c r="W249" s="62"/>
      <c r="X249" s="63"/>
      <c r="Y249" s="64">
        <f t="shared" si="29"/>
        <v>0</v>
      </c>
      <c r="Z249" s="62"/>
      <c r="AA249" s="63"/>
      <c r="AB249" s="64">
        <f t="shared" si="30"/>
        <v>0</v>
      </c>
      <c r="AC249" s="71">
        <f t="shared" si="31"/>
        <v>0</v>
      </c>
      <c r="AD249" s="62"/>
      <c r="AE249" s="76"/>
      <c r="AF249" s="64">
        <f t="shared" si="32"/>
        <v>0</v>
      </c>
      <c r="AG249" s="49"/>
      <c r="AH249" s="49"/>
      <c r="AI249" s="54"/>
      <c r="AJ249" s="77"/>
      <c r="AK249" s="77"/>
      <c r="AL249" s="64">
        <f t="shared" si="33"/>
        <v>0</v>
      </c>
      <c r="AM249" s="71">
        <f t="shared" si="34"/>
        <v>0</v>
      </c>
      <c r="AN249" s="71">
        <f t="shared" si="35"/>
        <v>0</v>
      </c>
      <c r="AO249" s="72"/>
      <c r="AP249" s="72"/>
      <c r="AQ249" s="72"/>
      <c r="AR249" s="73"/>
      <c r="AS249" s="73"/>
      <c r="AT249" s="73"/>
      <c r="AU249" s="62"/>
      <c r="AV249" s="62"/>
      <c r="AW249" s="74">
        <v>0</v>
      </c>
      <c r="AX249" s="75">
        <f t="shared" si="27"/>
        <v>0</v>
      </c>
    </row>
    <row r="250" spans="1:50" ht="120" customHeight="1" x14ac:dyDescent="0.3">
      <c r="A250" s="59"/>
      <c r="B250" s="59"/>
      <c r="C250" s="42"/>
      <c r="D250" s="60"/>
      <c r="E250" s="61"/>
      <c r="F250" s="62"/>
      <c r="G250" s="63"/>
      <c r="H250" s="63"/>
      <c r="I250" s="59"/>
      <c r="J250" s="59"/>
      <c r="K250" s="59"/>
      <c r="L250" s="59"/>
      <c r="M250" s="65" t="str">
        <f t="shared" si="28"/>
        <v>-</v>
      </c>
      <c r="N250" s="66"/>
      <c r="O250" s="67"/>
      <c r="P250" s="46"/>
      <c r="Q250" s="67"/>
      <c r="R250" s="68"/>
      <c r="S250" s="69"/>
      <c r="T250" s="49"/>
      <c r="U250" s="68"/>
      <c r="V250" s="70"/>
      <c r="W250" s="62"/>
      <c r="X250" s="63"/>
      <c r="Y250" s="64">
        <f t="shared" si="29"/>
        <v>0</v>
      </c>
      <c r="Z250" s="62"/>
      <c r="AA250" s="63"/>
      <c r="AB250" s="64">
        <f t="shared" si="30"/>
        <v>0</v>
      </c>
      <c r="AC250" s="71">
        <f t="shared" si="31"/>
        <v>0</v>
      </c>
      <c r="AD250" s="62"/>
      <c r="AE250" s="76"/>
      <c r="AF250" s="64">
        <f t="shared" si="32"/>
        <v>0</v>
      </c>
      <c r="AG250" s="49"/>
      <c r="AH250" s="49"/>
      <c r="AI250" s="54"/>
      <c r="AJ250" s="77"/>
      <c r="AK250" s="77"/>
      <c r="AL250" s="64">
        <f t="shared" si="33"/>
        <v>0</v>
      </c>
      <c r="AM250" s="71">
        <f t="shared" si="34"/>
        <v>0</v>
      </c>
      <c r="AN250" s="71">
        <f t="shared" si="35"/>
        <v>0</v>
      </c>
      <c r="AO250" s="72"/>
      <c r="AP250" s="72"/>
      <c r="AQ250" s="72"/>
      <c r="AR250" s="73"/>
      <c r="AS250" s="73"/>
      <c r="AT250" s="73"/>
      <c r="AU250" s="62"/>
      <c r="AV250" s="62"/>
      <c r="AW250" s="74">
        <v>0</v>
      </c>
      <c r="AX250" s="75">
        <f t="shared" si="27"/>
        <v>0</v>
      </c>
    </row>
    <row r="251" spans="1:50" ht="120" customHeight="1" x14ac:dyDescent="0.3">
      <c r="A251" s="59"/>
      <c r="B251" s="59"/>
      <c r="C251" s="42"/>
      <c r="D251" s="60"/>
      <c r="E251" s="61"/>
      <c r="F251" s="62"/>
      <c r="G251" s="63"/>
      <c r="H251" s="63"/>
      <c r="I251" s="59"/>
      <c r="J251" s="59"/>
      <c r="K251" s="59"/>
      <c r="L251" s="59"/>
      <c r="M251" s="65" t="str">
        <f t="shared" si="28"/>
        <v>-</v>
      </c>
      <c r="N251" s="66"/>
      <c r="O251" s="67"/>
      <c r="P251" s="46"/>
      <c r="Q251" s="67"/>
      <c r="R251" s="68"/>
      <c r="S251" s="69"/>
      <c r="T251" s="49"/>
      <c r="U251" s="68"/>
      <c r="V251" s="70"/>
      <c r="W251" s="62"/>
      <c r="X251" s="63"/>
      <c r="Y251" s="64">
        <f t="shared" si="29"/>
        <v>0</v>
      </c>
      <c r="Z251" s="62"/>
      <c r="AA251" s="63"/>
      <c r="AB251" s="64">
        <f t="shared" si="30"/>
        <v>0</v>
      </c>
      <c r="AC251" s="71">
        <f t="shared" si="31"/>
        <v>0</v>
      </c>
      <c r="AD251" s="62"/>
      <c r="AE251" s="76"/>
      <c r="AF251" s="64">
        <f t="shared" si="32"/>
        <v>0</v>
      </c>
      <c r="AG251" s="49"/>
      <c r="AH251" s="49"/>
      <c r="AI251" s="54"/>
      <c r="AJ251" s="77"/>
      <c r="AK251" s="77"/>
      <c r="AL251" s="64">
        <f t="shared" si="33"/>
        <v>0</v>
      </c>
      <c r="AM251" s="71">
        <f t="shared" si="34"/>
        <v>0</v>
      </c>
      <c r="AN251" s="71">
        <f t="shared" si="35"/>
        <v>0</v>
      </c>
      <c r="AO251" s="72"/>
      <c r="AP251" s="72"/>
      <c r="AQ251" s="72"/>
      <c r="AR251" s="73"/>
      <c r="AS251" s="73"/>
      <c r="AT251" s="73"/>
      <c r="AU251" s="62"/>
      <c r="AV251" s="62"/>
      <c r="AW251" s="74">
        <v>0</v>
      </c>
      <c r="AX251" s="75">
        <f t="shared" si="27"/>
        <v>0</v>
      </c>
    </row>
    <row r="252" spans="1:50" ht="120" customHeight="1" x14ac:dyDescent="0.3">
      <c r="A252" s="59"/>
      <c r="B252" s="59"/>
      <c r="C252" s="42"/>
      <c r="D252" s="60"/>
      <c r="E252" s="61"/>
      <c r="F252" s="62"/>
      <c r="G252" s="63"/>
      <c r="H252" s="63"/>
      <c r="I252" s="59"/>
      <c r="J252" s="59"/>
      <c r="K252" s="59"/>
      <c r="L252" s="59"/>
      <c r="M252" s="65" t="str">
        <f t="shared" si="28"/>
        <v>-</v>
      </c>
      <c r="N252" s="66"/>
      <c r="O252" s="67"/>
      <c r="P252" s="46"/>
      <c r="Q252" s="67"/>
      <c r="R252" s="68"/>
      <c r="S252" s="69"/>
      <c r="T252" s="49"/>
      <c r="U252" s="68"/>
      <c r="V252" s="70"/>
      <c r="W252" s="62"/>
      <c r="X252" s="63"/>
      <c r="Y252" s="64">
        <f t="shared" si="29"/>
        <v>0</v>
      </c>
      <c r="Z252" s="62"/>
      <c r="AA252" s="63"/>
      <c r="AB252" s="64">
        <f t="shared" si="30"/>
        <v>0</v>
      </c>
      <c r="AC252" s="71">
        <f t="shared" si="31"/>
        <v>0</v>
      </c>
      <c r="AD252" s="62"/>
      <c r="AE252" s="76"/>
      <c r="AF252" s="64">
        <f t="shared" si="32"/>
        <v>0</v>
      </c>
      <c r="AG252" s="49"/>
      <c r="AH252" s="49"/>
      <c r="AI252" s="54"/>
      <c r="AJ252" s="77"/>
      <c r="AK252" s="77"/>
      <c r="AL252" s="64">
        <f t="shared" si="33"/>
        <v>0</v>
      </c>
      <c r="AM252" s="71">
        <f t="shared" si="34"/>
        <v>0</v>
      </c>
      <c r="AN252" s="71">
        <f t="shared" si="35"/>
        <v>0</v>
      </c>
      <c r="AO252" s="72"/>
      <c r="AP252" s="72"/>
      <c r="AQ252" s="72"/>
      <c r="AR252" s="73"/>
      <c r="AS252" s="73"/>
      <c r="AT252" s="73"/>
      <c r="AU252" s="62"/>
      <c r="AV252" s="62"/>
      <c r="AW252" s="74">
        <v>0</v>
      </c>
      <c r="AX252" s="75">
        <f t="shared" si="27"/>
        <v>0</v>
      </c>
    </row>
    <row r="253" spans="1:50" ht="120" customHeight="1" x14ac:dyDescent="0.3">
      <c r="A253" s="59"/>
      <c r="B253" s="59"/>
      <c r="C253" s="42"/>
      <c r="D253" s="60"/>
      <c r="E253" s="61"/>
      <c r="F253" s="62"/>
      <c r="G253" s="63"/>
      <c r="H253" s="63"/>
      <c r="I253" s="59"/>
      <c r="J253" s="59"/>
      <c r="K253" s="59"/>
      <c r="L253" s="59"/>
      <c r="M253" s="65" t="str">
        <f t="shared" si="28"/>
        <v>-</v>
      </c>
      <c r="N253" s="66"/>
      <c r="O253" s="67"/>
      <c r="P253" s="46"/>
      <c r="Q253" s="67"/>
      <c r="R253" s="68"/>
      <c r="S253" s="69"/>
      <c r="T253" s="49"/>
      <c r="U253" s="68"/>
      <c r="V253" s="70"/>
      <c r="W253" s="62"/>
      <c r="X253" s="63"/>
      <c r="Y253" s="64">
        <f t="shared" si="29"/>
        <v>0</v>
      </c>
      <c r="Z253" s="62"/>
      <c r="AA253" s="63"/>
      <c r="AB253" s="64">
        <f t="shared" si="30"/>
        <v>0</v>
      </c>
      <c r="AC253" s="71">
        <f t="shared" si="31"/>
        <v>0</v>
      </c>
      <c r="AD253" s="62"/>
      <c r="AE253" s="76"/>
      <c r="AF253" s="64">
        <f t="shared" si="32"/>
        <v>0</v>
      </c>
      <c r="AG253" s="49"/>
      <c r="AH253" s="49"/>
      <c r="AI253" s="54"/>
      <c r="AJ253" s="77"/>
      <c r="AK253" s="77"/>
      <c r="AL253" s="64">
        <f t="shared" si="33"/>
        <v>0</v>
      </c>
      <c r="AM253" s="71">
        <f t="shared" si="34"/>
        <v>0</v>
      </c>
      <c r="AN253" s="71">
        <f t="shared" si="35"/>
        <v>0</v>
      </c>
      <c r="AO253" s="72"/>
      <c r="AP253" s="72"/>
      <c r="AQ253" s="72"/>
      <c r="AR253" s="73"/>
      <c r="AS253" s="73"/>
      <c r="AT253" s="73"/>
      <c r="AU253" s="62"/>
      <c r="AV253" s="62"/>
      <c r="AW253" s="74">
        <v>0</v>
      </c>
      <c r="AX253" s="75">
        <f t="shared" si="27"/>
        <v>0</v>
      </c>
    </row>
    <row r="254" spans="1:50" ht="120" customHeight="1" x14ac:dyDescent="0.3">
      <c r="A254" s="59"/>
      <c r="B254" s="59"/>
      <c r="C254" s="42"/>
      <c r="D254" s="60"/>
      <c r="E254" s="61"/>
      <c r="F254" s="62"/>
      <c r="G254" s="63"/>
      <c r="H254" s="63"/>
      <c r="I254" s="59"/>
      <c r="J254" s="59"/>
      <c r="K254" s="59"/>
      <c r="L254" s="59"/>
      <c r="M254" s="65" t="str">
        <f t="shared" si="28"/>
        <v>-</v>
      </c>
      <c r="N254" s="66"/>
      <c r="O254" s="67"/>
      <c r="P254" s="46"/>
      <c r="Q254" s="67"/>
      <c r="R254" s="68"/>
      <c r="S254" s="69"/>
      <c r="T254" s="49"/>
      <c r="U254" s="68"/>
      <c r="V254" s="70"/>
      <c r="W254" s="62"/>
      <c r="X254" s="63"/>
      <c r="Y254" s="64">
        <f t="shared" si="29"/>
        <v>0</v>
      </c>
      <c r="Z254" s="62"/>
      <c r="AA254" s="63"/>
      <c r="AB254" s="64">
        <f t="shared" si="30"/>
        <v>0</v>
      </c>
      <c r="AC254" s="71">
        <f t="shared" si="31"/>
        <v>0</v>
      </c>
      <c r="AD254" s="62"/>
      <c r="AE254" s="76"/>
      <c r="AF254" s="64">
        <f t="shared" si="32"/>
        <v>0</v>
      </c>
      <c r="AG254" s="49"/>
      <c r="AH254" s="49"/>
      <c r="AI254" s="54"/>
      <c r="AJ254" s="77"/>
      <c r="AK254" s="77"/>
      <c r="AL254" s="64">
        <f t="shared" si="33"/>
        <v>0</v>
      </c>
      <c r="AM254" s="71">
        <f t="shared" si="34"/>
        <v>0</v>
      </c>
      <c r="AN254" s="71">
        <f t="shared" si="35"/>
        <v>0</v>
      </c>
      <c r="AO254" s="72"/>
      <c r="AP254" s="72"/>
      <c r="AQ254" s="72"/>
      <c r="AR254" s="73"/>
      <c r="AS254" s="73"/>
      <c r="AT254" s="73"/>
      <c r="AU254" s="62"/>
      <c r="AV254" s="62"/>
      <c r="AW254" s="74">
        <v>0</v>
      </c>
      <c r="AX254" s="75">
        <f t="shared" si="27"/>
        <v>0</v>
      </c>
    </row>
    <row r="255" spans="1:50" ht="120" customHeight="1" x14ac:dyDescent="0.3">
      <c r="A255" s="59"/>
      <c r="B255" s="59"/>
      <c r="C255" s="42"/>
      <c r="D255" s="60"/>
      <c r="E255" s="61"/>
      <c r="F255" s="62"/>
      <c r="G255" s="63"/>
      <c r="H255" s="63"/>
      <c r="I255" s="59"/>
      <c r="J255" s="59"/>
      <c r="K255" s="59"/>
      <c r="L255" s="59"/>
      <c r="M255" s="65" t="str">
        <f t="shared" si="28"/>
        <v>-</v>
      </c>
      <c r="N255" s="66"/>
      <c r="O255" s="67"/>
      <c r="P255" s="46"/>
      <c r="Q255" s="67"/>
      <c r="R255" s="68"/>
      <c r="S255" s="69"/>
      <c r="T255" s="49"/>
      <c r="U255" s="68"/>
      <c r="V255" s="70"/>
      <c r="W255" s="62"/>
      <c r="X255" s="63"/>
      <c r="Y255" s="64">
        <f t="shared" si="29"/>
        <v>0</v>
      </c>
      <c r="Z255" s="62"/>
      <c r="AA255" s="63"/>
      <c r="AB255" s="64">
        <f t="shared" si="30"/>
        <v>0</v>
      </c>
      <c r="AC255" s="71">
        <f t="shared" si="31"/>
        <v>0</v>
      </c>
      <c r="AD255" s="62"/>
      <c r="AE255" s="76"/>
      <c r="AF255" s="64">
        <f t="shared" si="32"/>
        <v>0</v>
      </c>
      <c r="AG255" s="49"/>
      <c r="AH255" s="49"/>
      <c r="AI255" s="54"/>
      <c r="AJ255" s="77"/>
      <c r="AK255" s="77"/>
      <c r="AL255" s="64">
        <f t="shared" si="33"/>
        <v>0</v>
      </c>
      <c r="AM255" s="71">
        <f t="shared" si="34"/>
        <v>0</v>
      </c>
      <c r="AN255" s="71">
        <f t="shared" si="35"/>
        <v>0</v>
      </c>
      <c r="AO255" s="72"/>
      <c r="AP255" s="72"/>
      <c r="AQ255" s="72"/>
      <c r="AR255" s="73"/>
      <c r="AS255" s="73"/>
      <c r="AT255" s="73"/>
      <c r="AU255" s="62"/>
      <c r="AV255" s="62"/>
      <c r="AW255" s="74">
        <v>0</v>
      </c>
      <c r="AX255" s="75">
        <f t="shared" si="27"/>
        <v>0</v>
      </c>
    </row>
    <row r="256" spans="1:50" ht="120" customHeight="1" x14ac:dyDescent="0.3">
      <c r="A256" s="59"/>
      <c r="B256" s="59"/>
      <c r="C256" s="42"/>
      <c r="D256" s="60"/>
      <c r="E256" s="61"/>
      <c r="F256" s="62"/>
      <c r="G256" s="63"/>
      <c r="H256" s="63"/>
      <c r="I256" s="59"/>
      <c r="J256" s="59"/>
      <c r="K256" s="59"/>
      <c r="L256" s="59"/>
      <c r="M256" s="65" t="str">
        <f t="shared" si="28"/>
        <v>-</v>
      </c>
      <c r="N256" s="66"/>
      <c r="O256" s="67"/>
      <c r="P256" s="46"/>
      <c r="Q256" s="67"/>
      <c r="R256" s="68"/>
      <c r="S256" s="69"/>
      <c r="T256" s="49"/>
      <c r="U256" s="68"/>
      <c r="V256" s="70"/>
      <c r="W256" s="62"/>
      <c r="X256" s="63"/>
      <c r="Y256" s="64">
        <f t="shared" si="29"/>
        <v>0</v>
      </c>
      <c r="Z256" s="62"/>
      <c r="AA256" s="63"/>
      <c r="AB256" s="64">
        <f t="shared" si="30"/>
        <v>0</v>
      </c>
      <c r="AC256" s="71">
        <f t="shared" si="31"/>
        <v>0</v>
      </c>
      <c r="AD256" s="62"/>
      <c r="AE256" s="76"/>
      <c r="AF256" s="64">
        <f t="shared" si="32"/>
        <v>0</v>
      </c>
      <c r="AG256" s="49"/>
      <c r="AH256" s="49"/>
      <c r="AI256" s="54"/>
      <c r="AJ256" s="77"/>
      <c r="AK256" s="77"/>
      <c r="AL256" s="64">
        <f t="shared" si="33"/>
        <v>0</v>
      </c>
      <c r="AM256" s="71">
        <f t="shared" si="34"/>
        <v>0</v>
      </c>
      <c r="AN256" s="71">
        <f t="shared" si="35"/>
        <v>0</v>
      </c>
      <c r="AO256" s="72"/>
      <c r="AP256" s="72"/>
      <c r="AQ256" s="72"/>
      <c r="AR256" s="73"/>
      <c r="AS256" s="73"/>
      <c r="AT256" s="73"/>
      <c r="AU256" s="62"/>
      <c r="AV256" s="62"/>
      <c r="AW256" s="74">
        <v>0</v>
      </c>
      <c r="AX256" s="75">
        <f t="shared" si="27"/>
        <v>0</v>
      </c>
    </row>
    <row r="257" spans="1:50" ht="120" customHeight="1" x14ac:dyDescent="0.3">
      <c r="A257" s="59"/>
      <c r="B257" s="59"/>
      <c r="C257" s="42"/>
      <c r="D257" s="60"/>
      <c r="E257" s="61"/>
      <c r="F257" s="62"/>
      <c r="G257" s="63"/>
      <c r="H257" s="63"/>
      <c r="I257" s="59"/>
      <c r="J257" s="59"/>
      <c r="K257" s="59"/>
      <c r="L257" s="59"/>
      <c r="M257" s="65" t="str">
        <f t="shared" si="28"/>
        <v>-</v>
      </c>
      <c r="N257" s="66"/>
      <c r="O257" s="67"/>
      <c r="P257" s="46"/>
      <c r="Q257" s="67"/>
      <c r="R257" s="68"/>
      <c r="S257" s="69"/>
      <c r="T257" s="49"/>
      <c r="U257" s="68"/>
      <c r="V257" s="70"/>
      <c r="W257" s="62"/>
      <c r="X257" s="63"/>
      <c r="Y257" s="64">
        <f t="shared" si="29"/>
        <v>0</v>
      </c>
      <c r="Z257" s="62"/>
      <c r="AA257" s="63"/>
      <c r="AB257" s="64">
        <f t="shared" si="30"/>
        <v>0</v>
      </c>
      <c r="AC257" s="71">
        <f t="shared" si="31"/>
        <v>0</v>
      </c>
      <c r="AD257" s="62"/>
      <c r="AE257" s="76"/>
      <c r="AF257" s="64">
        <f t="shared" si="32"/>
        <v>0</v>
      </c>
      <c r="AG257" s="49"/>
      <c r="AH257" s="49"/>
      <c r="AI257" s="54"/>
      <c r="AJ257" s="77"/>
      <c r="AK257" s="77"/>
      <c r="AL257" s="64">
        <f t="shared" si="33"/>
        <v>0</v>
      </c>
      <c r="AM257" s="71">
        <f t="shared" si="34"/>
        <v>0</v>
      </c>
      <c r="AN257" s="71">
        <f t="shared" si="35"/>
        <v>0</v>
      </c>
      <c r="AO257" s="72"/>
      <c r="AP257" s="72"/>
      <c r="AQ257" s="72"/>
      <c r="AR257" s="73"/>
      <c r="AS257" s="73"/>
      <c r="AT257" s="73"/>
      <c r="AU257" s="62"/>
      <c r="AV257" s="62"/>
      <c r="AW257" s="74">
        <v>0</v>
      </c>
      <c r="AX257" s="75">
        <f t="shared" si="27"/>
        <v>0</v>
      </c>
    </row>
    <row r="258" spans="1:50" ht="120" customHeight="1" x14ac:dyDescent="0.3">
      <c r="A258" s="59"/>
      <c r="B258" s="59"/>
      <c r="C258" s="42"/>
      <c r="D258" s="60"/>
      <c r="E258" s="61"/>
      <c r="F258" s="62"/>
      <c r="G258" s="63"/>
      <c r="H258" s="63"/>
      <c r="I258" s="59"/>
      <c r="J258" s="59"/>
      <c r="K258" s="59"/>
      <c r="L258" s="59"/>
      <c r="M258" s="65" t="str">
        <f t="shared" si="28"/>
        <v>-</v>
      </c>
      <c r="N258" s="66"/>
      <c r="O258" s="67"/>
      <c r="P258" s="46"/>
      <c r="Q258" s="67"/>
      <c r="R258" s="68"/>
      <c r="S258" s="69"/>
      <c r="T258" s="49"/>
      <c r="U258" s="68"/>
      <c r="V258" s="70"/>
      <c r="W258" s="62"/>
      <c r="X258" s="63"/>
      <c r="Y258" s="64">
        <f t="shared" si="29"/>
        <v>0</v>
      </c>
      <c r="Z258" s="62"/>
      <c r="AA258" s="63"/>
      <c r="AB258" s="64">
        <f t="shared" si="30"/>
        <v>0</v>
      </c>
      <c r="AC258" s="71">
        <f t="shared" si="31"/>
        <v>0</v>
      </c>
      <c r="AD258" s="62"/>
      <c r="AE258" s="76"/>
      <c r="AF258" s="64">
        <f t="shared" si="32"/>
        <v>0</v>
      </c>
      <c r="AG258" s="49"/>
      <c r="AH258" s="49"/>
      <c r="AI258" s="54"/>
      <c r="AJ258" s="77"/>
      <c r="AK258" s="77"/>
      <c r="AL258" s="64">
        <f t="shared" si="33"/>
        <v>0</v>
      </c>
      <c r="AM258" s="71">
        <f t="shared" si="34"/>
        <v>0</v>
      </c>
      <c r="AN258" s="71">
        <f t="shared" si="35"/>
        <v>0</v>
      </c>
      <c r="AO258" s="72"/>
      <c r="AP258" s="72"/>
      <c r="AQ258" s="72"/>
      <c r="AR258" s="73"/>
      <c r="AS258" s="73"/>
      <c r="AT258" s="73"/>
      <c r="AU258" s="62"/>
      <c r="AV258" s="62"/>
      <c r="AW258" s="74">
        <v>0</v>
      </c>
      <c r="AX258" s="75">
        <f t="shared" si="27"/>
        <v>0</v>
      </c>
    </row>
    <row r="259" spans="1:50" ht="120" customHeight="1" x14ac:dyDescent="0.3">
      <c r="A259" s="59"/>
      <c r="B259" s="59"/>
      <c r="C259" s="42"/>
      <c r="D259" s="60"/>
      <c r="E259" s="61"/>
      <c r="F259" s="62"/>
      <c r="G259" s="63"/>
      <c r="H259" s="63"/>
      <c r="I259" s="59"/>
      <c r="J259" s="59"/>
      <c r="K259" s="59"/>
      <c r="L259" s="59"/>
      <c r="M259" s="65" t="str">
        <f t="shared" si="28"/>
        <v>-</v>
      </c>
      <c r="N259" s="66"/>
      <c r="O259" s="67"/>
      <c r="P259" s="46"/>
      <c r="Q259" s="67"/>
      <c r="R259" s="68"/>
      <c r="S259" s="69"/>
      <c r="T259" s="49"/>
      <c r="U259" s="68"/>
      <c r="V259" s="70"/>
      <c r="W259" s="62"/>
      <c r="X259" s="63"/>
      <c r="Y259" s="64">
        <f t="shared" si="29"/>
        <v>0</v>
      </c>
      <c r="Z259" s="62"/>
      <c r="AA259" s="63"/>
      <c r="AB259" s="64">
        <f t="shared" si="30"/>
        <v>0</v>
      </c>
      <c r="AC259" s="71">
        <f t="shared" si="31"/>
        <v>0</v>
      </c>
      <c r="AD259" s="62"/>
      <c r="AE259" s="76"/>
      <c r="AF259" s="64">
        <f t="shared" si="32"/>
        <v>0</v>
      </c>
      <c r="AG259" s="49"/>
      <c r="AH259" s="49"/>
      <c r="AI259" s="54"/>
      <c r="AJ259" s="77"/>
      <c r="AK259" s="77"/>
      <c r="AL259" s="64">
        <f t="shared" si="33"/>
        <v>0</v>
      </c>
      <c r="AM259" s="71">
        <f t="shared" si="34"/>
        <v>0</v>
      </c>
      <c r="AN259" s="71">
        <f t="shared" si="35"/>
        <v>0</v>
      </c>
      <c r="AO259" s="72"/>
      <c r="AP259" s="72"/>
      <c r="AQ259" s="72"/>
      <c r="AR259" s="73"/>
      <c r="AS259" s="73"/>
      <c r="AT259" s="73"/>
      <c r="AU259" s="62"/>
      <c r="AV259" s="62"/>
      <c r="AW259" s="74">
        <v>0</v>
      </c>
      <c r="AX259" s="75">
        <f t="shared" si="27"/>
        <v>0</v>
      </c>
    </row>
    <row r="260" spans="1:50" ht="120" customHeight="1" x14ac:dyDescent="0.3">
      <c r="A260" s="59"/>
      <c r="B260" s="59"/>
      <c r="C260" s="42"/>
      <c r="D260" s="60"/>
      <c r="E260" s="61"/>
      <c r="F260" s="62"/>
      <c r="G260" s="63"/>
      <c r="H260" s="63"/>
      <c r="I260" s="59"/>
      <c r="J260" s="59"/>
      <c r="K260" s="59"/>
      <c r="L260" s="59"/>
      <c r="M260" s="65" t="str">
        <f t="shared" si="28"/>
        <v>-</v>
      </c>
      <c r="N260" s="66"/>
      <c r="O260" s="67"/>
      <c r="P260" s="46"/>
      <c r="Q260" s="67"/>
      <c r="R260" s="68"/>
      <c r="S260" s="69"/>
      <c r="T260" s="49"/>
      <c r="U260" s="68"/>
      <c r="V260" s="70"/>
      <c r="W260" s="62"/>
      <c r="X260" s="63"/>
      <c r="Y260" s="64">
        <f t="shared" si="29"/>
        <v>0</v>
      </c>
      <c r="Z260" s="62"/>
      <c r="AA260" s="63"/>
      <c r="AB260" s="64">
        <f t="shared" si="30"/>
        <v>0</v>
      </c>
      <c r="AC260" s="71">
        <f t="shared" si="31"/>
        <v>0</v>
      </c>
      <c r="AD260" s="62"/>
      <c r="AE260" s="76"/>
      <c r="AF260" s="64">
        <f t="shared" si="32"/>
        <v>0</v>
      </c>
      <c r="AG260" s="49"/>
      <c r="AH260" s="49"/>
      <c r="AI260" s="54"/>
      <c r="AJ260" s="77"/>
      <c r="AK260" s="77"/>
      <c r="AL260" s="64">
        <f t="shared" si="33"/>
        <v>0</v>
      </c>
      <c r="AM260" s="71">
        <f t="shared" si="34"/>
        <v>0</v>
      </c>
      <c r="AN260" s="71">
        <f t="shared" si="35"/>
        <v>0</v>
      </c>
      <c r="AO260" s="72"/>
      <c r="AP260" s="72"/>
      <c r="AQ260" s="72"/>
      <c r="AR260" s="73"/>
      <c r="AS260" s="73"/>
      <c r="AT260" s="73"/>
      <c r="AU260" s="62"/>
      <c r="AV260" s="62"/>
      <c r="AW260" s="74">
        <v>0</v>
      </c>
      <c r="AX260" s="75">
        <f t="shared" si="27"/>
        <v>0</v>
      </c>
    </row>
    <row r="261" spans="1:50" ht="120" customHeight="1" x14ac:dyDescent="0.3">
      <c r="A261" s="59"/>
      <c r="B261" s="59"/>
      <c r="C261" s="42"/>
      <c r="D261" s="60"/>
      <c r="E261" s="61"/>
      <c r="F261" s="62"/>
      <c r="G261" s="63"/>
      <c r="H261" s="63"/>
      <c r="I261" s="59"/>
      <c r="J261" s="59"/>
      <c r="K261" s="59"/>
      <c r="L261" s="59"/>
      <c r="M261" s="65" t="str">
        <f t="shared" si="28"/>
        <v>-</v>
      </c>
      <c r="N261" s="66"/>
      <c r="O261" s="67"/>
      <c r="P261" s="46"/>
      <c r="Q261" s="67"/>
      <c r="R261" s="68"/>
      <c r="S261" s="69"/>
      <c r="T261" s="49"/>
      <c r="U261" s="68"/>
      <c r="V261" s="70"/>
      <c r="W261" s="62"/>
      <c r="X261" s="63"/>
      <c r="Y261" s="64">
        <f t="shared" si="29"/>
        <v>0</v>
      </c>
      <c r="Z261" s="62"/>
      <c r="AA261" s="63"/>
      <c r="AB261" s="64">
        <f t="shared" si="30"/>
        <v>0</v>
      </c>
      <c r="AC261" s="71">
        <f t="shared" si="31"/>
        <v>0</v>
      </c>
      <c r="AD261" s="62"/>
      <c r="AE261" s="76"/>
      <c r="AF261" s="64">
        <f t="shared" si="32"/>
        <v>0</v>
      </c>
      <c r="AG261" s="49"/>
      <c r="AH261" s="49"/>
      <c r="AI261" s="54"/>
      <c r="AJ261" s="77"/>
      <c r="AK261" s="77"/>
      <c r="AL261" s="64">
        <f t="shared" si="33"/>
        <v>0</v>
      </c>
      <c r="AM261" s="71">
        <f t="shared" si="34"/>
        <v>0</v>
      </c>
      <c r="AN261" s="71">
        <f t="shared" si="35"/>
        <v>0</v>
      </c>
      <c r="AO261" s="72"/>
      <c r="AP261" s="72"/>
      <c r="AQ261" s="72"/>
      <c r="AR261" s="73"/>
      <c r="AS261" s="73"/>
      <c r="AT261" s="73"/>
      <c r="AU261" s="62"/>
      <c r="AV261" s="62"/>
      <c r="AW261" s="74">
        <v>0</v>
      </c>
      <c r="AX261" s="75">
        <f t="shared" ref="AX261:AX324" si="36">V261*AC261*BC$1</f>
        <v>0</v>
      </c>
    </row>
    <row r="262" spans="1:50" ht="120" customHeight="1" x14ac:dyDescent="0.3">
      <c r="A262" s="59"/>
      <c r="B262" s="59"/>
      <c r="C262" s="42"/>
      <c r="D262" s="60"/>
      <c r="E262" s="61"/>
      <c r="F262" s="62"/>
      <c r="G262" s="63"/>
      <c r="H262" s="63"/>
      <c r="I262" s="59"/>
      <c r="J262" s="59"/>
      <c r="K262" s="59"/>
      <c r="L262" s="59"/>
      <c r="M262" s="65" t="str">
        <f t="shared" ref="M262:M325" si="37">A262&amp;"-"&amp;E262</f>
        <v>-</v>
      </c>
      <c r="N262" s="66"/>
      <c r="O262" s="67"/>
      <c r="P262" s="46"/>
      <c r="Q262" s="67"/>
      <c r="R262" s="68"/>
      <c r="S262" s="69"/>
      <c r="T262" s="49"/>
      <c r="U262" s="68"/>
      <c r="V262" s="70"/>
      <c r="W262" s="62"/>
      <c r="X262" s="63"/>
      <c r="Y262" s="64">
        <f t="shared" ref="Y262:Y325" si="38">W262+X262</f>
        <v>0</v>
      </c>
      <c r="Z262" s="62"/>
      <c r="AA262" s="63"/>
      <c r="AB262" s="64">
        <f t="shared" ref="AB262:AB325" si="39">Z262+AA262</f>
        <v>0</v>
      </c>
      <c r="AC262" s="71">
        <f t="shared" ref="AC262:AC325" si="40">(AB262-Y262)*24*60</f>
        <v>0</v>
      </c>
      <c r="AD262" s="62"/>
      <c r="AE262" s="76"/>
      <c r="AF262" s="64">
        <f t="shared" ref="AF262:AF325" si="41">AD262+AE262</f>
        <v>0</v>
      </c>
      <c r="AG262" s="49"/>
      <c r="AH262" s="49"/>
      <c r="AI262" s="54"/>
      <c r="AJ262" s="77"/>
      <c r="AK262" s="77"/>
      <c r="AL262" s="64">
        <f t="shared" ref="AL262:AL325" si="42">AJ262+AK262</f>
        <v>0</v>
      </c>
      <c r="AM262" s="71">
        <f t="shared" ref="AM262:AM325" si="43">IF(AND(P262&lt;&gt;"D:Arıza Değil",AH262="Bu Arıza Aracın Servise Verilmesine Engel Değil"),IF(Z262-F262&gt;0,(AB262-Y262)*24,IF(OR(AND(G262&gt;AS$1,G262&lt;AT$1),AND(G262&gt;AU$1,G262&lt;AV$1)),(AL262-Y262)*24,0)),AN262)</f>
        <v>0</v>
      </c>
      <c r="AN262" s="71">
        <f t="shared" ref="AN262:AN325" si="44">IF(P262&lt;&gt;"D:Arıza Değil",AC262,0)</f>
        <v>0</v>
      </c>
      <c r="AO262" s="72"/>
      <c r="AP262" s="72"/>
      <c r="AQ262" s="72"/>
      <c r="AR262" s="73"/>
      <c r="AS262" s="73"/>
      <c r="AT262" s="73"/>
      <c r="AU262" s="62"/>
      <c r="AV262" s="62"/>
      <c r="AW262" s="74">
        <v>0</v>
      </c>
      <c r="AX262" s="75">
        <f t="shared" si="36"/>
        <v>0</v>
      </c>
    </row>
    <row r="263" spans="1:50" ht="120" customHeight="1" x14ac:dyDescent="0.3">
      <c r="A263" s="59"/>
      <c r="B263" s="59"/>
      <c r="C263" s="42"/>
      <c r="D263" s="60"/>
      <c r="E263" s="61"/>
      <c r="F263" s="62"/>
      <c r="G263" s="63"/>
      <c r="H263" s="63"/>
      <c r="I263" s="59"/>
      <c r="J263" s="59"/>
      <c r="K263" s="59"/>
      <c r="L263" s="59"/>
      <c r="M263" s="65" t="str">
        <f t="shared" si="37"/>
        <v>-</v>
      </c>
      <c r="N263" s="66"/>
      <c r="O263" s="67"/>
      <c r="P263" s="46"/>
      <c r="Q263" s="67"/>
      <c r="R263" s="68"/>
      <c r="S263" s="69"/>
      <c r="T263" s="49"/>
      <c r="U263" s="68"/>
      <c r="V263" s="70"/>
      <c r="W263" s="62"/>
      <c r="X263" s="63"/>
      <c r="Y263" s="64">
        <f t="shared" si="38"/>
        <v>0</v>
      </c>
      <c r="Z263" s="62"/>
      <c r="AA263" s="63"/>
      <c r="AB263" s="64">
        <f t="shared" si="39"/>
        <v>0</v>
      </c>
      <c r="AC263" s="71">
        <f t="shared" si="40"/>
        <v>0</v>
      </c>
      <c r="AD263" s="62"/>
      <c r="AE263" s="76"/>
      <c r="AF263" s="64">
        <f t="shared" si="41"/>
        <v>0</v>
      </c>
      <c r="AG263" s="49"/>
      <c r="AH263" s="49"/>
      <c r="AI263" s="54"/>
      <c r="AJ263" s="77"/>
      <c r="AK263" s="77"/>
      <c r="AL263" s="64">
        <f t="shared" si="42"/>
        <v>0</v>
      </c>
      <c r="AM263" s="71">
        <f t="shared" si="43"/>
        <v>0</v>
      </c>
      <c r="AN263" s="71">
        <f t="shared" si="44"/>
        <v>0</v>
      </c>
      <c r="AO263" s="72"/>
      <c r="AP263" s="72"/>
      <c r="AQ263" s="72"/>
      <c r="AR263" s="73"/>
      <c r="AS263" s="73"/>
      <c r="AT263" s="73"/>
      <c r="AU263" s="62"/>
      <c r="AV263" s="62"/>
      <c r="AW263" s="74">
        <v>0</v>
      </c>
      <c r="AX263" s="75">
        <f t="shared" si="36"/>
        <v>0</v>
      </c>
    </row>
    <row r="264" spans="1:50" ht="120" customHeight="1" x14ac:dyDescent="0.3">
      <c r="A264" s="59"/>
      <c r="B264" s="59"/>
      <c r="C264" s="42"/>
      <c r="D264" s="60"/>
      <c r="E264" s="61"/>
      <c r="F264" s="62"/>
      <c r="G264" s="63"/>
      <c r="H264" s="63"/>
      <c r="I264" s="59"/>
      <c r="J264" s="59"/>
      <c r="K264" s="59"/>
      <c r="L264" s="59"/>
      <c r="M264" s="65" t="str">
        <f t="shared" si="37"/>
        <v>-</v>
      </c>
      <c r="N264" s="66"/>
      <c r="O264" s="67"/>
      <c r="P264" s="46"/>
      <c r="Q264" s="67"/>
      <c r="R264" s="68"/>
      <c r="S264" s="69"/>
      <c r="T264" s="49"/>
      <c r="U264" s="68"/>
      <c r="V264" s="70"/>
      <c r="W264" s="62"/>
      <c r="X264" s="63"/>
      <c r="Y264" s="64">
        <f t="shared" si="38"/>
        <v>0</v>
      </c>
      <c r="Z264" s="62"/>
      <c r="AA264" s="63"/>
      <c r="AB264" s="64">
        <f t="shared" si="39"/>
        <v>0</v>
      </c>
      <c r="AC264" s="71">
        <f t="shared" si="40"/>
        <v>0</v>
      </c>
      <c r="AD264" s="62"/>
      <c r="AE264" s="76"/>
      <c r="AF264" s="64">
        <f t="shared" si="41"/>
        <v>0</v>
      </c>
      <c r="AG264" s="49"/>
      <c r="AH264" s="49"/>
      <c r="AI264" s="54"/>
      <c r="AJ264" s="77"/>
      <c r="AK264" s="77"/>
      <c r="AL264" s="64">
        <f t="shared" si="42"/>
        <v>0</v>
      </c>
      <c r="AM264" s="71">
        <f t="shared" si="43"/>
        <v>0</v>
      </c>
      <c r="AN264" s="71">
        <f t="shared" si="44"/>
        <v>0</v>
      </c>
      <c r="AO264" s="72"/>
      <c r="AP264" s="72"/>
      <c r="AQ264" s="72"/>
      <c r="AR264" s="73"/>
      <c r="AS264" s="73"/>
      <c r="AT264" s="73"/>
      <c r="AU264" s="62"/>
      <c r="AV264" s="62"/>
      <c r="AW264" s="74">
        <v>0</v>
      </c>
      <c r="AX264" s="75">
        <f t="shared" si="36"/>
        <v>0</v>
      </c>
    </row>
    <row r="265" spans="1:50" ht="120" customHeight="1" x14ac:dyDescent="0.3">
      <c r="A265" s="59"/>
      <c r="B265" s="59"/>
      <c r="C265" s="42"/>
      <c r="D265" s="60"/>
      <c r="E265" s="61"/>
      <c r="F265" s="62"/>
      <c r="G265" s="63"/>
      <c r="H265" s="63"/>
      <c r="I265" s="59"/>
      <c r="J265" s="59"/>
      <c r="K265" s="59"/>
      <c r="L265" s="59"/>
      <c r="M265" s="65" t="str">
        <f t="shared" si="37"/>
        <v>-</v>
      </c>
      <c r="N265" s="66"/>
      <c r="O265" s="67"/>
      <c r="P265" s="46"/>
      <c r="Q265" s="67"/>
      <c r="R265" s="68"/>
      <c r="S265" s="69"/>
      <c r="T265" s="49"/>
      <c r="U265" s="68"/>
      <c r="V265" s="70"/>
      <c r="W265" s="62"/>
      <c r="X265" s="63"/>
      <c r="Y265" s="64">
        <f t="shared" si="38"/>
        <v>0</v>
      </c>
      <c r="Z265" s="62"/>
      <c r="AA265" s="63"/>
      <c r="AB265" s="64">
        <f t="shared" si="39"/>
        <v>0</v>
      </c>
      <c r="AC265" s="71">
        <f t="shared" si="40"/>
        <v>0</v>
      </c>
      <c r="AD265" s="62"/>
      <c r="AE265" s="76"/>
      <c r="AF265" s="64">
        <f t="shared" si="41"/>
        <v>0</v>
      </c>
      <c r="AG265" s="49"/>
      <c r="AH265" s="49"/>
      <c r="AI265" s="54"/>
      <c r="AJ265" s="77"/>
      <c r="AK265" s="77"/>
      <c r="AL265" s="64">
        <f t="shared" si="42"/>
        <v>0</v>
      </c>
      <c r="AM265" s="71">
        <f t="shared" si="43"/>
        <v>0</v>
      </c>
      <c r="AN265" s="71">
        <f t="shared" si="44"/>
        <v>0</v>
      </c>
      <c r="AO265" s="72"/>
      <c r="AP265" s="72"/>
      <c r="AQ265" s="72"/>
      <c r="AR265" s="73"/>
      <c r="AS265" s="73"/>
      <c r="AT265" s="73"/>
      <c r="AU265" s="62"/>
      <c r="AV265" s="62"/>
      <c r="AW265" s="74">
        <v>0</v>
      </c>
      <c r="AX265" s="75">
        <f t="shared" si="36"/>
        <v>0</v>
      </c>
    </row>
    <row r="266" spans="1:50" ht="120" customHeight="1" x14ac:dyDescent="0.3">
      <c r="A266" s="59"/>
      <c r="B266" s="59"/>
      <c r="C266" s="42"/>
      <c r="D266" s="60"/>
      <c r="E266" s="61"/>
      <c r="F266" s="62"/>
      <c r="G266" s="63"/>
      <c r="H266" s="63"/>
      <c r="I266" s="59"/>
      <c r="J266" s="59"/>
      <c r="K266" s="59"/>
      <c r="L266" s="59"/>
      <c r="M266" s="65" t="str">
        <f t="shared" si="37"/>
        <v>-</v>
      </c>
      <c r="N266" s="66"/>
      <c r="O266" s="67"/>
      <c r="P266" s="46"/>
      <c r="Q266" s="67"/>
      <c r="R266" s="68"/>
      <c r="S266" s="69"/>
      <c r="T266" s="49"/>
      <c r="U266" s="68"/>
      <c r="V266" s="70"/>
      <c r="W266" s="62"/>
      <c r="X266" s="63"/>
      <c r="Y266" s="64">
        <f t="shared" si="38"/>
        <v>0</v>
      </c>
      <c r="Z266" s="62"/>
      <c r="AA266" s="63"/>
      <c r="AB266" s="64">
        <f t="shared" si="39"/>
        <v>0</v>
      </c>
      <c r="AC266" s="71">
        <f t="shared" si="40"/>
        <v>0</v>
      </c>
      <c r="AD266" s="62"/>
      <c r="AE266" s="76"/>
      <c r="AF266" s="64">
        <f t="shared" si="41"/>
        <v>0</v>
      </c>
      <c r="AG266" s="49"/>
      <c r="AH266" s="49"/>
      <c r="AI266" s="54"/>
      <c r="AJ266" s="77"/>
      <c r="AK266" s="77"/>
      <c r="AL266" s="64">
        <f t="shared" si="42"/>
        <v>0</v>
      </c>
      <c r="AM266" s="71">
        <f t="shared" si="43"/>
        <v>0</v>
      </c>
      <c r="AN266" s="71">
        <f t="shared" si="44"/>
        <v>0</v>
      </c>
      <c r="AO266" s="72"/>
      <c r="AP266" s="72"/>
      <c r="AQ266" s="72"/>
      <c r="AR266" s="73"/>
      <c r="AS266" s="73"/>
      <c r="AT266" s="73"/>
      <c r="AU266" s="62"/>
      <c r="AV266" s="62"/>
      <c r="AW266" s="74">
        <v>0</v>
      </c>
      <c r="AX266" s="75">
        <f t="shared" si="36"/>
        <v>0</v>
      </c>
    </row>
    <row r="267" spans="1:50" ht="120" customHeight="1" x14ac:dyDescent="0.3">
      <c r="A267" s="59"/>
      <c r="B267" s="59"/>
      <c r="C267" s="42"/>
      <c r="D267" s="60"/>
      <c r="E267" s="61"/>
      <c r="F267" s="62"/>
      <c r="G267" s="63"/>
      <c r="H267" s="63"/>
      <c r="I267" s="59"/>
      <c r="J267" s="59"/>
      <c r="K267" s="59"/>
      <c r="L267" s="59"/>
      <c r="M267" s="65" t="str">
        <f t="shared" si="37"/>
        <v>-</v>
      </c>
      <c r="N267" s="66"/>
      <c r="O267" s="67"/>
      <c r="P267" s="46"/>
      <c r="Q267" s="67"/>
      <c r="R267" s="68"/>
      <c r="S267" s="69"/>
      <c r="T267" s="49"/>
      <c r="U267" s="68"/>
      <c r="V267" s="70"/>
      <c r="W267" s="62"/>
      <c r="X267" s="63"/>
      <c r="Y267" s="64">
        <f t="shared" si="38"/>
        <v>0</v>
      </c>
      <c r="Z267" s="62"/>
      <c r="AA267" s="63"/>
      <c r="AB267" s="64">
        <f t="shared" si="39"/>
        <v>0</v>
      </c>
      <c r="AC267" s="71">
        <f t="shared" si="40"/>
        <v>0</v>
      </c>
      <c r="AD267" s="62"/>
      <c r="AE267" s="76"/>
      <c r="AF267" s="64">
        <f t="shared" si="41"/>
        <v>0</v>
      </c>
      <c r="AG267" s="49"/>
      <c r="AH267" s="49"/>
      <c r="AI267" s="54"/>
      <c r="AJ267" s="77"/>
      <c r="AK267" s="77"/>
      <c r="AL267" s="64">
        <f t="shared" si="42"/>
        <v>0</v>
      </c>
      <c r="AM267" s="71">
        <f t="shared" si="43"/>
        <v>0</v>
      </c>
      <c r="AN267" s="71">
        <f t="shared" si="44"/>
        <v>0</v>
      </c>
      <c r="AO267" s="72"/>
      <c r="AP267" s="72"/>
      <c r="AQ267" s="72"/>
      <c r="AR267" s="73"/>
      <c r="AS267" s="73"/>
      <c r="AT267" s="73"/>
      <c r="AU267" s="62"/>
      <c r="AV267" s="62"/>
      <c r="AW267" s="74">
        <v>0</v>
      </c>
      <c r="AX267" s="75">
        <f t="shared" si="36"/>
        <v>0</v>
      </c>
    </row>
    <row r="268" spans="1:50" ht="120" customHeight="1" x14ac:dyDescent="0.3">
      <c r="A268" s="59"/>
      <c r="B268" s="59"/>
      <c r="C268" s="42"/>
      <c r="D268" s="60"/>
      <c r="E268" s="61"/>
      <c r="F268" s="62"/>
      <c r="G268" s="63"/>
      <c r="H268" s="63"/>
      <c r="I268" s="59"/>
      <c r="J268" s="59"/>
      <c r="K268" s="59"/>
      <c r="L268" s="59"/>
      <c r="M268" s="65" t="str">
        <f t="shared" si="37"/>
        <v>-</v>
      </c>
      <c r="N268" s="66"/>
      <c r="O268" s="67"/>
      <c r="P268" s="46"/>
      <c r="Q268" s="67"/>
      <c r="R268" s="68"/>
      <c r="S268" s="69"/>
      <c r="T268" s="49"/>
      <c r="U268" s="68"/>
      <c r="V268" s="70"/>
      <c r="W268" s="62"/>
      <c r="X268" s="63"/>
      <c r="Y268" s="64">
        <f t="shared" si="38"/>
        <v>0</v>
      </c>
      <c r="Z268" s="62"/>
      <c r="AA268" s="63"/>
      <c r="AB268" s="64">
        <f t="shared" si="39"/>
        <v>0</v>
      </c>
      <c r="AC268" s="71">
        <f t="shared" si="40"/>
        <v>0</v>
      </c>
      <c r="AD268" s="62"/>
      <c r="AE268" s="76"/>
      <c r="AF268" s="64">
        <f t="shared" si="41"/>
        <v>0</v>
      </c>
      <c r="AG268" s="49"/>
      <c r="AH268" s="49"/>
      <c r="AI268" s="54"/>
      <c r="AJ268" s="77"/>
      <c r="AK268" s="77"/>
      <c r="AL268" s="64">
        <f t="shared" si="42"/>
        <v>0</v>
      </c>
      <c r="AM268" s="71">
        <f t="shared" si="43"/>
        <v>0</v>
      </c>
      <c r="AN268" s="71">
        <f t="shared" si="44"/>
        <v>0</v>
      </c>
      <c r="AO268" s="72"/>
      <c r="AP268" s="72"/>
      <c r="AQ268" s="72"/>
      <c r="AR268" s="73"/>
      <c r="AS268" s="73"/>
      <c r="AT268" s="73"/>
      <c r="AU268" s="62"/>
      <c r="AV268" s="62"/>
      <c r="AW268" s="74">
        <v>0</v>
      </c>
      <c r="AX268" s="75">
        <f t="shared" si="36"/>
        <v>0</v>
      </c>
    </row>
    <row r="269" spans="1:50" ht="120" customHeight="1" x14ac:dyDescent="0.3">
      <c r="A269" s="59"/>
      <c r="B269" s="59"/>
      <c r="C269" s="42"/>
      <c r="D269" s="60"/>
      <c r="E269" s="61"/>
      <c r="F269" s="62"/>
      <c r="G269" s="63"/>
      <c r="H269" s="63"/>
      <c r="I269" s="59"/>
      <c r="J269" s="59"/>
      <c r="K269" s="59"/>
      <c r="L269" s="59"/>
      <c r="M269" s="65" t="str">
        <f t="shared" si="37"/>
        <v>-</v>
      </c>
      <c r="N269" s="66"/>
      <c r="O269" s="67"/>
      <c r="P269" s="46"/>
      <c r="Q269" s="67"/>
      <c r="R269" s="68"/>
      <c r="S269" s="69"/>
      <c r="T269" s="49"/>
      <c r="U269" s="68"/>
      <c r="V269" s="70"/>
      <c r="W269" s="62"/>
      <c r="X269" s="63"/>
      <c r="Y269" s="64">
        <f t="shared" si="38"/>
        <v>0</v>
      </c>
      <c r="Z269" s="62"/>
      <c r="AA269" s="63"/>
      <c r="AB269" s="64">
        <f t="shared" si="39"/>
        <v>0</v>
      </c>
      <c r="AC269" s="71">
        <f t="shared" si="40"/>
        <v>0</v>
      </c>
      <c r="AD269" s="62"/>
      <c r="AE269" s="76"/>
      <c r="AF269" s="64">
        <f t="shared" si="41"/>
        <v>0</v>
      </c>
      <c r="AG269" s="49"/>
      <c r="AH269" s="49"/>
      <c r="AI269" s="54"/>
      <c r="AJ269" s="77"/>
      <c r="AK269" s="77"/>
      <c r="AL269" s="64">
        <f t="shared" si="42"/>
        <v>0</v>
      </c>
      <c r="AM269" s="71">
        <f t="shared" si="43"/>
        <v>0</v>
      </c>
      <c r="AN269" s="71">
        <f t="shared" si="44"/>
        <v>0</v>
      </c>
      <c r="AO269" s="72"/>
      <c r="AP269" s="72"/>
      <c r="AQ269" s="72"/>
      <c r="AR269" s="73"/>
      <c r="AS269" s="73"/>
      <c r="AT269" s="73"/>
      <c r="AU269" s="62"/>
      <c r="AV269" s="62"/>
      <c r="AW269" s="74">
        <v>0</v>
      </c>
      <c r="AX269" s="75">
        <f t="shared" si="36"/>
        <v>0</v>
      </c>
    </row>
    <row r="270" spans="1:50" ht="120" customHeight="1" x14ac:dyDescent="0.3">
      <c r="A270" s="59"/>
      <c r="B270" s="59"/>
      <c r="C270" s="42"/>
      <c r="D270" s="60"/>
      <c r="E270" s="61"/>
      <c r="F270" s="62"/>
      <c r="G270" s="63"/>
      <c r="H270" s="63"/>
      <c r="I270" s="59"/>
      <c r="J270" s="59"/>
      <c r="K270" s="59"/>
      <c r="L270" s="59"/>
      <c r="M270" s="65" t="str">
        <f t="shared" si="37"/>
        <v>-</v>
      </c>
      <c r="N270" s="66"/>
      <c r="O270" s="67"/>
      <c r="P270" s="46"/>
      <c r="Q270" s="67"/>
      <c r="R270" s="68"/>
      <c r="S270" s="69"/>
      <c r="T270" s="49"/>
      <c r="U270" s="68"/>
      <c r="V270" s="70"/>
      <c r="W270" s="62"/>
      <c r="X270" s="63"/>
      <c r="Y270" s="64">
        <f t="shared" si="38"/>
        <v>0</v>
      </c>
      <c r="Z270" s="62"/>
      <c r="AA270" s="63"/>
      <c r="AB270" s="64">
        <f t="shared" si="39"/>
        <v>0</v>
      </c>
      <c r="AC270" s="71">
        <f t="shared" si="40"/>
        <v>0</v>
      </c>
      <c r="AD270" s="62"/>
      <c r="AE270" s="76"/>
      <c r="AF270" s="64">
        <f t="shared" si="41"/>
        <v>0</v>
      </c>
      <c r="AG270" s="49"/>
      <c r="AH270" s="49"/>
      <c r="AI270" s="54"/>
      <c r="AJ270" s="77"/>
      <c r="AK270" s="77"/>
      <c r="AL270" s="64">
        <f t="shared" si="42"/>
        <v>0</v>
      </c>
      <c r="AM270" s="71">
        <f t="shared" si="43"/>
        <v>0</v>
      </c>
      <c r="AN270" s="71">
        <f t="shared" si="44"/>
        <v>0</v>
      </c>
      <c r="AO270" s="72"/>
      <c r="AP270" s="72"/>
      <c r="AQ270" s="72"/>
      <c r="AR270" s="73"/>
      <c r="AS270" s="73"/>
      <c r="AT270" s="73"/>
      <c r="AU270" s="62"/>
      <c r="AV270" s="62"/>
      <c r="AW270" s="74">
        <v>0</v>
      </c>
      <c r="AX270" s="75">
        <f t="shared" si="36"/>
        <v>0</v>
      </c>
    </row>
    <row r="271" spans="1:50" ht="120" customHeight="1" x14ac:dyDescent="0.3">
      <c r="A271" s="59"/>
      <c r="B271" s="59"/>
      <c r="C271" s="42"/>
      <c r="D271" s="60"/>
      <c r="E271" s="61"/>
      <c r="F271" s="62"/>
      <c r="G271" s="63"/>
      <c r="H271" s="63"/>
      <c r="I271" s="59"/>
      <c r="J271" s="59"/>
      <c r="K271" s="59"/>
      <c r="L271" s="59"/>
      <c r="M271" s="65" t="str">
        <f t="shared" si="37"/>
        <v>-</v>
      </c>
      <c r="N271" s="66"/>
      <c r="O271" s="67"/>
      <c r="P271" s="46"/>
      <c r="Q271" s="67"/>
      <c r="R271" s="68"/>
      <c r="S271" s="69"/>
      <c r="T271" s="49"/>
      <c r="U271" s="68"/>
      <c r="V271" s="70"/>
      <c r="W271" s="62"/>
      <c r="X271" s="63"/>
      <c r="Y271" s="64">
        <f t="shared" si="38"/>
        <v>0</v>
      </c>
      <c r="Z271" s="62"/>
      <c r="AA271" s="63"/>
      <c r="AB271" s="64">
        <f t="shared" si="39"/>
        <v>0</v>
      </c>
      <c r="AC271" s="71">
        <f t="shared" si="40"/>
        <v>0</v>
      </c>
      <c r="AD271" s="62"/>
      <c r="AE271" s="76"/>
      <c r="AF271" s="64">
        <f t="shared" si="41"/>
        <v>0</v>
      </c>
      <c r="AG271" s="49"/>
      <c r="AH271" s="49"/>
      <c r="AI271" s="54"/>
      <c r="AJ271" s="77"/>
      <c r="AK271" s="77"/>
      <c r="AL271" s="64">
        <f t="shared" si="42"/>
        <v>0</v>
      </c>
      <c r="AM271" s="71">
        <f t="shared" si="43"/>
        <v>0</v>
      </c>
      <c r="AN271" s="71">
        <f t="shared" si="44"/>
        <v>0</v>
      </c>
      <c r="AO271" s="72"/>
      <c r="AP271" s="72"/>
      <c r="AQ271" s="72"/>
      <c r="AR271" s="73"/>
      <c r="AS271" s="73"/>
      <c r="AT271" s="73"/>
      <c r="AU271" s="62"/>
      <c r="AV271" s="62"/>
      <c r="AW271" s="74">
        <v>0</v>
      </c>
      <c r="AX271" s="75">
        <f t="shared" si="36"/>
        <v>0</v>
      </c>
    </row>
    <row r="272" spans="1:50" ht="120" customHeight="1" x14ac:dyDescent="0.3">
      <c r="A272" s="59"/>
      <c r="B272" s="59"/>
      <c r="C272" s="42"/>
      <c r="D272" s="60"/>
      <c r="E272" s="61"/>
      <c r="F272" s="62"/>
      <c r="G272" s="63"/>
      <c r="H272" s="63"/>
      <c r="I272" s="59"/>
      <c r="J272" s="59"/>
      <c r="K272" s="59"/>
      <c r="L272" s="59"/>
      <c r="M272" s="65" t="str">
        <f t="shared" si="37"/>
        <v>-</v>
      </c>
      <c r="N272" s="66"/>
      <c r="O272" s="67"/>
      <c r="P272" s="46"/>
      <c r="Q272" s="67"/>
      <c r="R272" s="68"/>
      <c r="S272" s="69"/>
      <c r="T272" s="49"/>
      <c r="U272" s="68"/>
      <c r="V272" s="70"/>
      <c r="W272" s="62"/>
      <c r="X272" s="63"/>
      <c r="Y272" s="64">
        <f t="shared" si="38"/>
        <v>0</v>
      </c>
      <c r="Z272" s="62"/>
      <c r="AA272" s="63"/>
      <c r="AB272" s="64">
        <f t="shared" si="39"/>
        <v>0</v>
      </c>
      <c r="AC272" s="71">
        <f t="shared" si="40"/>
        <v>0</v>
      </c>
      <c r="AD272" s="62"/>
      <c r="AE272" s="76"/>
      <c r="AF272" s="64">
        <f t="shared" si="41"/>
        <v>0</v>
      </c>
      <c r="AG272" s="49"/>
      <c r="AH272" s="49"/>
      <c r="AI272" s="54"/>
      <c r="AJ272" s="77"/>
      <c r="AK272" s="77"/>
      <c r="AL272" s="64">
        <f t="shared" si="42"/>
        <v>0</v>
      </c>
      <c r="AM272" s="71">
        <f t="shared" si="43"/>
        <v>0</v>
      </c>
      <c r="AN272" s="71">
        <f t="shared" si="44"/>
        <v>0</v>
      </c>
      <c r="AO272" s="72"/>
      <c r="AP272" s="72"/>
      <c r="AQ272" s="72"/>
      <c r="AR272" s="73"/>
      <c r="AS272" s="73"/>
      <c r="AT272" s="73"/>
      <c r="AU272" s="62"/>
      <c r="AV272" s="62"/>
      <c r="AW272" s="74">
        <v>0</v>
      </c>
      <c r="AX272" s="75">
        <f t="shared" si="36"/>
        <v>0</v>
      </c>
    </row>
    <row r="273" spans="1:50" ht="120" customHeight="1" x14ac:dyDescent="0.3">
      <c r="A273" s="59"/>
      <c r="B273" s="59"/>
      <c r="C273" s="42"/>
      <c r="D273" s="60"/>
      <c r="E273" s="61"/>
      <c r="F273" s="62"/>
      <c r="G273" s="63"/>
      <c r="H273" s="63"/>
      <c r="I273" s="59"/>
      <c r="J273" s="59"/>
      <c r="K273" s="59"/>
      <c r="L273" s="59"/>
      <c r="M273" s="65" t="str">
        <f t="shared" si="37"/>
        <v>-</v>
      </c>
      <c r="N273" s="66"/>
      <c r="O273" s="67"/>
      <c r="P273" s="46"/>
      <c r="Q273" s="67"/>
      <c r="R273" s="68"/>
      <c r="S273" s="69"/>
      <c r="T273" s="49"/>
      <c r="U273" s="68"/>
      <c r="V273" s="70"/>
      <c r="W273" s="62"/>
      <c r="X273" s="63"/>
      <c r="Y273" s="64">
        <f t="shared" si="38"/>
        <v>0</v>
      </c>
      <c r="Z273" s="62"/>
      <c r="AA273" s="63"/>
      <c r="AB273" s="64">
        <f t="shared" si="39"/>
        <v>0</v>
      </c>
      <c r="AC273" s="71">
        <f t="shared" si="40"/>
        <v>0</v>
      </c>
      <c r="AD273" s="62"/>
      <c r="AE273" s="76"/>
      <c r="AF273" s="64">
        <f t="shared" si="41"/>
        <v>0</v>
      </c>
      <c r="AG273" s="49"/>
      <c r="AH273" s="49"/>
      <c r="AI273" s="54"/>
      <c r="AJ273" s="77"/>
      <c r="AK273" s="77"/>
      <c r="AL273" s="64">
        <f t="shared" si="42"/>
        <v>0</v>
      </c>
      <c r="AM273" s="71">
        <f t="shared" si="43"/>
        <v>0</v>
      </c>
      <c r="AN273" s="71">
        <f t="shared" si="44"/>
        <v>0</v>
      </c>
      <c r="AO273" s="72"/>
      <c r="AP273" s="72"/>
      <c r="AQ273" s="72"/>
      <c r="AR273" s="73"/>
      <c r="AS273" s="73"/>
      <c r="AT273" s="73"/>
      <c r="AU273" s="62"/>
      <c r="AV273" s="62"/>
      <c r="AW273" s="74">
        <v>0</v>
      </c>
      <c r="AX273" s="75">
        <f t="shared" si="36"/>
        <v>0</v>
      </c>
    </row>
    <row r="274" spans="1:50" ht="120" customHeight="1" x14ac:dyDescent="0.3">
      <c r="A274" s="59"/>
      <c r="B274" s="59"/>
      <c r="C274" s="42"/>
      <c r="D274" s="60"/>
      <c r="E274" s="61"/>
      <c r="F274" s="62"/>
      <c r="G274" s="63"/>
      <c r="H274" s="63"/>
      <c r="I274" s="59"/>
      <c r="J274" s="59"/>
      <c r="K274" s="59"/>
      <c r="L274" s="59"/>
      <c r="M274" s="65" t="str">
        <f t="shared" si="37"/>
        <v>-</v>
      </c>
      <c r="N274" s="66"/>
      <c r="O274" s="67"/>
      <c r="P274" s="46"/>
      <c r="Q274" s="67"/>
      <c r="R274" s="68"/>
      <c r="S274" s="69"/>
      <c r="T274" s="49"/>
      <c r="U274" s="68"/>
      <c r="V274" s="70"/>
      <c r="W274" s="62"/>
      <c r="X274" s="63"/>
      <c r="Y274" s="64">
        <f t="shared" si="38"/>
        <v>0</v>
      </c>
      <c r="Z274" s="62"/>
      <c r="AA274" s="63"/>
      <c r="AB274" s="64">
        <f t="shared" si="39"/>
        <v>0</v>
      </c>
      <c r="AC274" s="71">
        <f t="shared" si="40"/>
        <v>0</v>
      </c>
      <c r="AD274" s="62"/>
      <c r="AE274" s="76"/>
      <c r="AF274" s="64">
        <f t="shared" si="41"/>
        <v>0</v>
      </c>
      <c r="AG274" s="49"/>
      <c r="AH274" s="49"/>
      <c r="AI274" s="54"/>
      <c r="AJ274" s="77"/>
      <c r="AK274" s="77"/>
      <c r="AL274" s="64">
        <f t="shared" si="42"/>
        <v>0</v>
      </c>
      <c r="AM274" s="71">
        <f t="shared" si="43"/>
        <v>0</v>
      </c>
      <c r="AN274" s="71">
        <f t="shared" si="44"/>
        <v>0</v>
      </c>
      <c r="AO274" s="72"/>
      <c r="AP274" s="72"/>
      <c r="AQ274" s="72"/>
      <c r="AR274" s="73"/>
      <c r="AS274" s="73"/>
      <c r="AT274" s="73"/>
      <c r="AU274" s="62"/>
      <c r="AV274" s="62"/>
      <c r="AW274" s="74">
        <v>0</v>
      </c>
      <c r="AX274" s="75">
        <f t="shared" si="36"/>
        <v>0</v>
      </c>
    </row>
    <row r="275" spans="1:50" ht="120" customHeight="1" x14ac:dyDescent="0.3">
      <c r="A275" s="59"/>
      <c r="B275" s="59"/>
      <c r="C275" s="42"/>
      <c r="D275" s="60"/>
      <c r="E275" s="61"/>
      <c r="F275" s="62"/>
      <c r="G275" s="63"/>
      <c r="H275" s="63"/>
      <c r="I275" s="59"/>
      <c r="J275" s="59"/>
      <c r="K275" s="59"/>
      <c r="L275" s="59"/>
      <c r="M275" s="65" t="str">
        <f t="shared" si="37"/>
        <v>-</v>
      </c>
      <c r="N275" s="66"/>
      <c r="O275" s="67"/>
      <c r="P275" s="46"/>
      <c r="Q275" s="67"/>
      <c r="R275" s="68"/>
      <c r="S275" s="69"/>
      <c r="T275" s="49"/>
      <c r="U275" s="68"/>
      <c r="V275" s="70"/>
      <c r="W275" s="62"/>
      <c r="X275" s="63"/>
      <c r="Y275" s="64">
        <f t="shared" si="38"/>
        <v>0</v>
      </c>
      <c r="Z275" s="62"/>
      <c r="AA275" s="63"/>
      <c r="AB275" s="64">
        <f t="shared" si="39"/>
        <v>0</v>
      </c>
      <c r="AC275" s="71">
        <f t="shared" si="40"/>
        <v>0</v>
      </c>
      <c r="AD275" s="62"/>
      <c r="AE275" s="76"/>
      <c r="AF275" s="64">
        <f t="shared" si="41"/>
        <v>0</v>
      </c>
      <c r="AG275" s="49"/>
      <c r="AH275" s="49"/>
      <c r="AI275" s="54"/>
      <c r="AJ275" s="77"/>
      <c r="AK275" s="77"/>
      <c r="AL275" s="64">
        <f t="shared" si="42"/>
        <v>0</v>
      </c>
      <c r="AM275" s="71">
        <f t="shared" si="43"/>
        <v>0</v>
      </c>
      <c r="AN275" s="71">
        <f t="shared" si="44"/>
        <v>0</v>
      </c>
      <c r="AO275" s="72"/>
      <c r="AP275" s="72"/>
      <c r="AQ275" s="72"/>
      <c r="AR275" s="73"/>
      <c r="AS275" s="73"/>
      <c r="AT275" s="73"/>
      <c r="AU275" s="62"/>
      <c r="AV275" s="62"/>
      <c r="AW275" s="74">
        <v>0</v>
      </c>
      <c r="AX275" s="75">
        <f t="shared" si="36"/>
        <v>0</v>
      </c>
    </row>
    <row r="276" spans="1:50" ht="120" customHeight="1" x14ac:dyDescent="0.3">
      <c r="A276" s="59"/>
      <c r="B276" s="59"/>
      <c r="C276" s="42"/>
      <c r="D276" s="60"/>
      <c r="E276" s="61"/>
      <c r="F276" s="62"/>
      <c r="G276" s="63"/>
      <c r="H276" s="63"/>
      <c r="I276" s="59"/>
      <c r="J276" s="59"/>
      <c r="K276" s="59"/>
      <c r="L276" s="59"/>
      <c r="M276" s="65" t="str">
        <f t="shared" si="37"/>
        <v>-</v>
      </c>
      <c r="N276" s="66"/>
      <c r="O276" s="67"/>
      <c r="P276" s="46"/>
      <c r="Q276" s="67"/>
      <c r="R276" s="68"/>
      <c r="S276" s="69"/>
      <c r="T276" s="49"/>
      <c r="U276" s="68"/>
      <c r="V276" s="70"/>
      <c r="W276" s="62"/>
      <c r="X276" s="63"/>
      <c r="Y276" s="64">
        <f t="shared" si="38"/>
        <v>0</v>
      </c>
      <c r="Z276" s="62"/>
      <c r="AA276" s="63"/>
      <c r="AB276" s="64">
        <f t="shared" si="39"/>
        <v>0</v>
      </c>
      <c r="AC276" s="71">
        <f t="shared" si="40"/>
        <v>0</v>
      </c>
      <c r="AD276" s="62"/>
      <c r="AE276" s="76"/>
      <c r="AF276" s="64">
        <f t="shared" si="41"/>
        <v>0</v>
      </c>
      <c r="AG276" s="49"/>
      <c r="AH276" s="49"/>
      <c r="AI276" s="54"/>
      <c r="AJ276" s="77"/>
      <c r="AK276" s="77"/>
      <c r="AL276" s="64">
        <f t="shared" si="42"/>
        <v>0</v>
      </c>
      <c r="AM276" s="71">
        <f t="shared" si="43"/>
        <v>0</v>
      </c>
      <c r="AN276" s="71">
        <f t="shared" si="44"/>
        <v>0</v>
      </c>
      <c r="AO276" s="72"/>
      <c r="AP276" s="72"/>
      <c r="AQ276" s="72"/>
      <c r="AR276" s="73"/>
      <c r="AS276" s="73"/>
      <c r="AT276" s="73"/>
      <c r="AU276" s="62"/>
      <c r="AV276" s="62"/>
      <c r="AW276" s="74">
        <v>0</v>
      </c>
      <c r="AX276" s="75">
        <f t="shared" si="36"/>
        <v>0</v>
      </c>
    </row>
    <row r="277" spans="1:50" ht="120" customHeight="1" x14ac:dyDescent="0.3">
      <c r="A277" s="59"/>
      <c r="B277" s="59"/>
      <c r="C277" s="42"/>
      <c r="D277" s="60"/>
      <c r="E277" s="61"/>
      <c r="F277" s="62"/>
      <c r="G277" s="63"/>
      <c r="H277" s="63"/>
      <c r="I277" s="59"/>
      <c r="J277" s="59"/>
      <c r="K277" s="59"/>
      <c r="L277" s="59"/>
      <c r="M277" s="65" t="str">
        <f t="shared" si="37"/>
        <v>-</v>
      </c>
      <c r="N277" s="66"/>
      <c r="O277" s="67"/>
      <c r="P277" s="46"/>
      <c r="Q277" s="67"/>
      <c r="R277" s="68"/>
      <c r="S277" s="69"/>
      <c r="T277" s="49"/>
      <c r="U277" s="68"/>
      <c r="V277" s="70"/>
      <c r="W277" s="62"/>
      <c r="X277" s="63"/>
      <c r="Y277" s="64">
        <f t="shared" si="38"/>
        <v>0</v>
      </c>
      <c r="Z277" s="62"/>
      <c r="AA277" s="63"/>
      <c r="AB277" s="64">
        <f t="shared" si="39"/>
        <v>0</v>
      </c>
      <c r="AC277" s="71">
        <f t="shared" si="40"/>
        <v>0</v>
      </c>
      <c r="AD277" s="62"/>
      <c r="AE277" s="76"/>
      <c r="AF277" s="64">
        <f t="shared" si="41"/>
        <v>0</v>
      </c>
      <c r="AG277" s="49"/>
      <c r="AH277" s="49"/>
      <c r="AI277" s="54"/>
      <c r="AJ277" s="77"/>
      <c r="AK277" s="77"/>
      <c r="AL277" s="64">
        <f t="shared" si="42"/>
        <v>0</v>
      </c>
      <c r="AM277" s="71">
        <f t="shared" si="43"/>
        <v>0</v>
      </c>
      <c r="AN277" s="71">
        <f t="shared" si="44"/>
        <v>0</v>
      </c>
      <c r="AO277" s="72"/>
      <c r="AP277" s="72"/>
      <c r="AQ277" s="72"/>
      <c r="AR277" s="73"/>
      <c r="AS277" s="73"/>
      <c r="AT277" s="73"/>
      <c r="AU277" s="62"/>
      <c r="AV277" s="62"/>
      <c r="AW277" s="74">
        <v>0</v>
      </c>
      <c r="AX277" s="75">
        <f t="shared" si="36"/>
        <v>0</v>
      </c>
    </row>
    <row r="278" spans="1:50" ht="120" customHeight="1" x14ac:dyDescent="0.3">
      <c r="A278" s="59"/>
      <c r="B278" s="59"/>
      <c r="C278" s="42"/>
      <c r="D278" s="60"/>
      <c r="E278" s="61"/>
      <c r="F278" s="62"/>
      <c r="G278" s="63"/>
      <c r="H278" s="63"/>
      <c r="I278" s="59"/>
      <c r="J278" s="59"/>
      <c r="K278" s="59"/>
      <c r="L278" s="59"/>
      <c r="M278" s="65" t="str">
        <f t="shared" si="37"/>
        <v>-</v>
      </c>
      <c r="N278" s="66"/>
      <c r="O278" s="67"/>
      <c r="P278" s="46"/>
      <c r="Q278" s="67"/>
      <c r="R278" s="68"/>
      <c r="S278" s="69"/>
      <c r="T278" s="49"/>
      <c r="U278" s="68"/>
      <c r="V278" s="70"/>
      <c r="W278" s="62"/>
      <c r="X278" s="63"/>
      <c r="Y278" s="64">
        <f t="shared" si="38"/>
        <v>0</v>
      </c>
      <c r="Z278" s="62"/>
      <c r="AA278" s="63"/>
      <c r="AB278" s="64">
        <f t="shared" si="39"/>
        <v>0</v>
      </c>
      <c r="AC278" s="71">
        <f t="shared" si="40"/>
        <v>0</v>
      </c>
      <c r="AD278" s="62"/>
      <c r="AE278" s="76"/>
      <c r="AF278" s="64">
        <f t="shared" si="41"/>
        <v>0</v>
      </c>
      <c r="AG278" s="49"/>
      <c r="AH278" s="49"/>
      <c r="AI278" s="54"/>
      <c r="AJ278" s="77"/>
      <c r="AK278" s="77"/>
      <c r="AL278" s="64">
        <f t="shared" si="42"/>
        <v>0</v>
      </c>
      <c r="AM278" s="71">
        <f t="shared" si="43"/>
        <v>0</v>
      </c>
      <c r="AN278" s="71">
        <f t="shared" si="44"/>
        <v>0</v>
      </c>
      <c r="AO278" s="72"/>
      <c r="AP278" s="72"/>
      <c r="AQ278" s="72"/>
      <c r="AR278" s="73"/>
      <c r="AS278" s="73"/>
      <c r="AT278" s="73"/>
      <c r="AU278" s="62"/>
      <c r="AV278" s="62"/>
      <c r="AW278" s="74">
        <v>0</v>
      </c>
      <c r="AX278" s="75">
        <f t="shared" si="36"/>
        <v>0</v>
      </c>
    </row>
    <row r="279" spans="1:50" ht="120" customHeight="1" x14ac:dyDescent="0.3">
      <c r="A279" s="59"/>
      <c r="B279" s="59"/>
      <c r="C279" s="42"/>
      <c r="D279" s="60"/>
      <c r="E279" s="61"/>
      <c r="F279" s="62"/>
      <c r="G279" s="63"/>
      <c r="H279" s="63"/>
      <c r="I279" s="59"/>
      <c r="J279" s="59"/>
      <c r="K279" s="59"/>
      <c r="L279" s="59"/>
      <c r="M279" s="65" t="str">
        <f t="shared" si="37"/>
        <v>-</v>
      </c>
      <c r="N279" s="66"/>
      <c r="O279" s="67"/>
      <c r="P279" s="46"/>
      <c r="Q279" s="67"/>
      <c r="R279" s="68"/>
      <c r="S279" s="69"/>
      <c r="T279" s="49"/>
      <c r="U279" s="68"/>
      <c r="V279" s="70"/>
      <c r="W279" s="62"/>
      <c r="X279" s="63"/>
      <c r="Y279" s="64">
        <f t="shared" si="38"/>
        <v>0</v>
      </c>
      <c r="Z279" s="62"/>
      <c r="AA279" s="63"/>
      <c r="AB279" s="64">
        <f t="shared" si="39"/>
        <v>0</v>
      </c>
      <c r="AC279" s="71">
        <f t="shared" si="40"/>
        <v>0</v>
      </c>
      <c r="AD279" s="62"/>
      <c r="AE279" s="76"/>
      <c r="AF279" s="64">
        <f t="shared" si="41"/>
        <v>0</v>
      </c>
      <c r="AG279" s="49"/>
      <c r="AH279" s="49"/>
      <c r="AI279" s="54"/>
      <c r="AJ279" s="77"/>
      <c r="AK279" s="77"/>
      <c r="AL279" s="64">
        <f t="shared" si="42"/>
        <v>0</v>
      </c>
      <c r="AM279" s="71">
        <f t="shared" si="43"/>
        <v>0</v>
      </c>
      <c r="AN279" s="71">
        <f t="shared" si="44"/>
        <v>0</v>
      </c>
      <c r="AO279" s="72"/>
      <c r="AP279" s="72"/>
      <c r="AQ279" s="72"/>
      <c r="AR279" s="73"/>
      <c r="AS279" s="73"/>
      <c r="AT279" s="73"/>
      <c r="AU279" s="62"/>
      <c r="AV279" s="62"/>
      <c r="AW279" s="74">
        <v>0</v>
      </c>
      <c r="AX279" s="75">
        <f t="shared" si="36"/>
        <v>0</v>
      </c>
    </row>
    <row r="280" spans="1:50" ht="120" customHeight="1" x14ac:dyDescent="0.3">
      <c r="A280" s="59"/>
      <c r="B280" s="59"/>
      <c r="C280" s="42"/>
      <c r="D280" s="60"/>
      <c r="E280" s="61"/>
      <c r="F280" s="62"/>
      <c r="G280" s="63"/>
      <c r="H280" s="63"/>
      <c r="I280" s="59"/>
      <c r="J280" s="59"/>
      <c r="K280" s="59"/>
      <c r="L280" s="59"/>
      <c r="M280" s="65" t="str">
        <f t="shared" si="37"/>
        <v>-</v>
      </c>
      <c r="N280" s="66"/>
      <c r="O280" s="67"/>
      <c r="P280" s="46"/>
      <c r="Q280" s="67"/>
      <c r="R280" s="68"/>
      <c r="S280" s="69"/>
      <c r="T280" s="49"/>
      <c r="U280" s="68"/>
      <c r="V280" s="70"/>
      <c r="W280" s="62"/>
      <c r="X280" s="63"/>
      <c r="Y280" s="64">
        <f t="shared" si="38"/>
        <v>0</v>
      </c>
      <c r="Z280" s="62"/>
      <c r="AA280" s="63"/>
      <c r="AB280" s="64">
        <f t="shared" si="39"/>
        <v>0</v>
      </c>
      <c r="AC280" s="71">
        <f t="shared" si="40"/>
        <v>0</v>
      </c>
      <c r="AD280" s="62"/>
      <c r="AE280" s="76"/>
      <c r="AF280" s="64">
        <f t="shared" si="41"/>
        <v>0</v>
      </c>
      <c r="AG280" s="49"/>
      <c r="AH280" s="49"/>
      <c r="AI280" s="54"/>
      <c r="AJ280" s="77"/>
      <c r="AK280" s="77"/>
      <c r="AL280" s="64">
        <f t="shared" si="42"/>
        <v>0</v>
      </c>
      <c r="AM280" s="71">
        <f t="shared" si="43"/>
        <v>0</v>
      </c>
      <c r="AN280" s="71">
        <f t="shared" si="44"/>
        <v>0</v>
      </c>
      <c r="AO280" s="72"/>
      <c r="AP280" s="72"/>
      <c r="AQ280" s="72"/>
      <c r="AR280" s="73"/>
      <c r="AS280" s="73"/>
      <c r="AT280" s="73"/>
      <c r="AU280" s="62"/>
      <c r="AV280" s="62"/>
      <c r="AW280" s="74">
        <v>0</v>
      </c>
      <c r="AX280" s="75">
        <f t="shared" si="36"/>
        <v>0</v>
      </c>
    </row>
    <row r="281" spans="1:50" ht="120" customHeight="1" x14ac:dyDescent="0.3">
      <c r="A281" s="59"/>
      <c r="B281" s="59"/>
      <c r="C281" s="42"/>
      <c r="D281" s="60"/>
      <c r="E281" s="61"/>
      <c r="F281" s="62"/>
      <c r="G281" s="63"/>
      <c r="H281" s="63"/>
      <c r="I281" s="59"/>
      <c r="J281" s="59"/>
      <c r="K281" s="59"/>
      <c r="L281" s="59"/>
      <c r="M281" s="65" t="str">
        <f t="shared" si="37"/>
        <v>-</v>
      </c>
      <c r="N281" s="66"/>
      <c r="O281" s="67"/>
      <c r="P281" s="46"/>
      <c r="Q281" s="67"/>
      <c r="R281" s="68"/>
      <c r="S281" s="69"/>
      <c r="T281" s="49"/>
      <c r="U281" s="68"/>
      <c r="V281" s="70"/>
      <c r="W281" s="62"/>
      <c r="X281" s="63"/>
      <c r="Y281" s="64">
        <f t="shared" si="38"/>
        <v>0</v>
      </c>
      <c r="Z281" s="62"/>
      <c r="AA281" s="63"/>
      <c r="AB281" s="64">
        <f t="shared" si="39"/>
        <v>0</v>
      </c>
      <c r="AC281" s="71">
        <f t="shared" si="40"/>
        <v>0</v>
      </c>
      <c r="AD281" s="62"/>
      <c r="AE281" s="76"/>
      <c r="AF281" s="64">
        <f t="shared" si="41"/>
        <v>0</v>
      </c>
      <c r="AG281" s="49"/>
      <c r="AH281" s="49"/>
      <c r="AI281" s="54"/>
      <c r="AJ281" s="77"/>
      <c r="AK281" s="77"/>
      <c r="AL281" s="64">
        <f t="shared" si="42"/>
        <v>0</v>
      </c>
      <c r="AM281" s="71">
        <f t="shared" si="43"/>
        <v>0</v>
      </c>
      <c r="AN281" s="71">
        <f t="shared" si="44"/>
        <v>0</v>
      </c>
      <c r="AO281" s="72"/>
      <c r="AP281" s="72"/>
      <c r="AQ281" s="72"/>
      <c r="AR281" s="73"/>
      <c r="AS281" s="73"/>
      <c r="AT281" s="73"/>
      <c r="AU281" s="62"/>
      <c r="AV281" s="62"/>
      <c r="AW281" s="74">
        <v>0</v>
      </c>
      <c r="AX281" s="75">
        <f t="shared" si="36"/>
        <v>0</v>
      </c>
    </row>
    <row r="282" spans="1:50" ht="120" customHeight="1" x14ac:dyDescent="0.3">
      <c r="A282" s="59"/>
      <c r="B282" s="59"/>
      <c r="C282" s="42"/>
      <c r="D282" s="60"/>
      <c r="E282" s="61"/>
      <c r="F282" s="62"/>
      <c r="G282" s="63"/>
      <c r="H282" s="63"/>
      <c r="I282" s="59"/>
      <c r="J282" s="59"/>
      <c r="K282" s="59"/>
      <c r="L282" s="59"/>
      <c r="M282" s="65" t="str">
        <f t="shared" si="37"/>
        <v>-</v>
      </c>
      <c r="N282" s="66"/>
      <c r="O282" s="67"/>
      <c r="P282" s="46"/>
      <c r="Q282" s="67"/>
      <c r="R282" s="68"/>
      <c r="S282" s="69"/>
      <c r="T282" s="49"/>
      <c r="U282" s="68"/>
      <c r="V282" s="70"/>
      <c r="W282" s="62"/>
      <c r="X282" s="63"/>
      <c r="Y282" s="64">
        <f t="shared" si="38"/>
        <v>0</v>
      </c>
      <c r="Z282" s="62"/>
      <c r="AA282" s="63"/>
      <c r="AB282" s="64">
        <f t="shared" si="39"/>
        <v>0</v>
      </c>
      <c r="AC282" s="71">
        <f t="shared" si="40"/>
        <v>0</v>
      </c>
      <c r="AD282" s="62"/>
      <c r="AE282" s="76"/>
      <c r="AF282" s="64">
        <f t="shared" si="41"/>
        <v>0</v>
      </c>
      <c r="AG282" s="49"/>
      <c r="AH282" s="49"/>
      <c r="AI282" s="54"/>
      <c r="AJ282" s="77"/>
      <c r="AK282" s="77"/>
      <c r="AL282" s="64">
        <f t="shared" si="42"/>
        <v>0</v>
      </c>
      <c r="AM282" s="71">
        <f t="shared" si="43"/>
        <v>0</v>
      </c>
      <c r="AN282" s="71">
        <f t="shared" si="44"/>
        <v>0</v>
      </c>
      <c r="AO282" s="72"/>
      <c r="AP282" s="72"/>
      <c r="AQ282" s="72"/>
      <c r="AR282" s="73"/>
      <c r="AS282" s="73"/>
      <c r="AT282" s="73"/>
      <c r="AU282" s="62"/>
      <c r="AV282" s="62"/>
      <c r="AW282" s="74">
        <v>0</v>
      </c>
      <c r="AX282" s="75">
        <f t="shared" si="36"/>
        <v>0</v>
      </c>
    </row>
    <row r="283" spans="1:50" ht="120" customHeight="1" x14ac:dyDescent="0.3">
      <c r="A283" s="59"/>
      <c r="B283" s="59"/>
      <c r="C283" s="42"/>
      <c r="D283" s="60"/>
      <c r="E283" s="61"/>
      <c r="F283" s="62"/>
      <c r="G283" s="63"/>
      <c r="H283" s="63"/>
      <c r="I283" s="59"/>
      <c r="J283" s="59"/>
      <c r="K283" s="59"/>
      <c r="L283" s="59"/>
      <c r="M283" s="65" t="str">
        <f t="shared" si="37"/>
        <v>-</v>
      </c>
      <c r="N283" s="66"/>
      <c r="O283" s="67"/>
      <c r="P283" s="46"/>
      <c r="Q283" s="67"/>
      <c r="R283" s="68"/>
      <c r="S283" s="69"/>
      <c r="T283" s="49"/>
      <c r="U283" s="68"/>
      <c r="V283" s="70"/>
      <c r="W283" s="62"/>
      <c r="X283" s="63"/>
      <c r="Y283" s="64">
        <f t="shared" si="38"/>
        <v>0</v>
      </c>
      <c r="Z283" s="62"/>
      <c r="AA283" s="63"/>
      <c r="AB283" s="64">
        <f t="shared" si="39"/>
        <v>0</v>
      </c>
      <c r="AC283" s="71">
        <f t="shared" si="40"/>
        <v>0</v>
      </c>
      <c r="AD283" s="62"/>
      <c r="AE283" s="76"/>
      <c r="AF283" s="64">
        <f t="shared" si="41"/>
        <v>0</v>
      </c>
      <c r="AG283" s="49"/>
      <c r="AH283" s="49"/>
      <c r="AI283" s="54"/>
      <c r="AJ283" s="77"/>
      <c r="AK283" s="77"/>
      <c r="AL283" s="64">
        <f t="shared" si="42"/>
        <v>0</v>
      </c>
      <c r="AM283" s="71">
        <f t="shared" si="43"/>
        <v>0</v>
      </c>
      <c r="AN283" s="71">
        <f t="shared" si="44"/>
        <v>0</v>
      </c>
      <c r="AO283" s="72"/>
      <c r="AP283" s="72"/>
      <c r="AQ283" s="72"/>
      <c r="AR283" s="73"/>
      <c r="AS283" s="73"/>
      <c r="AT283" s="73"/>
      <c r="AU283" s="62"/>
      <c r="AV283" s="62"/>
      <c r="AW283" s="74">
        <v>0</v>
      </c>
      <c r="AX283" s="75">
        <f t="shared" si="36"/>
        <v>0</v>
      </c>
    </row>
    <row r="284" spans="1:50" ht="120" customHeight="1" x14ac:dyDescent="0.3">
      <c r="A284" s="59"/>
      <c r="B284" s="59"/>
      <c r="C284" s="42"/>
      <c r="D284" s="60"/>
      <c r="E284" s="61"/>
      <c r="F284" s="62"/>
      <c r="G284" s="63"/>
      <c r="H284" s="63"/>
      <c r="I284" s="59"/>
      <c r="J284" s="59"/>
      <c r="K284" s="59"/>
      <c r="L284" s="59"/>
      <c r="M284" s="65" t="str">
        <f t="shared" si="37"/>
        <v>-</v>
      </c>
      <c r="N284" s="66"/>
      <c r="O284" s="67"/>
      <c r="P284" s="46"/>
      <c r="Q284" s="67"/>
      <c r="R284" s="68"/>
      <c r="S284" s="69"/>
      <c r="T284" s="49"/>
      <c r="U284" s="68"/>
      <c r="V284" s="70"/>
      <c r="W284" s="62"/>
      <c r="X284" s="63"/>
      <c r="Y284" s="64">
        <f t="shared" si="38"/>
        <v>0</v>
      </c>
      <c r="Z284" s="62"/>
      <c r="AA284" s="63"/>
      <c r="AB284" s="64">
        <f t="shared" si="39"/>
        <v>0</v>
      </c>
      <c r="AC284" s="71">
        <f t="shared" si="40"/>
        <v>0</v>
      </c>
      <c r="AD284" s="62"/>
      <c r="AE284" s="76"/>
      <c r="AF284" s="64">
        <f t="shared" si="41"/>
        <v>0</v>
      </c>
      <c r="AG284" s="49"/>
      <c r="AH284" s="49"/>
      <c r="AI284" s="54"/>
      <c r="AJ284" s="77"/>
      <c r="AK284" s="77"/>
      <c r="AL284" s="64">
        <f t="shared" si="42"/>
        <v>0</v>
      </c>
      <c r="AM284" s="71">
        <f t="shared" si="43"/>
        <v>0</v>
      </c>
      <c r="AN284" s="71">
        <f t="shared" si="44"/>
        <v>0</v>
      </c>
      <c r="AO284" s="72"/>
      <c r="AP284" s="72"/>
      <c r="AQ284" s="72"/>
      <c r="AR284" s="73"/>
      <c r="AS284" s="73"/>
      <c r="AT284" s="73"/>
      <c r="AU284" s="62"/>
      <c r="AV284" s="62"/>
      <c r="AW284" s="74">
        <v>0</v>
      </c>
      <c r="AX284" s="75">
        <f t="shared" si="36"/>
        <v>0</v>
      </c>
    </row>
    <row r="285" spans="1:50" ht="120" customHeight="1" x14ac:dyDescent="0.3">
      <c r="A285" s="59"/>
      <c r="B285" s="59"/>
      <c r="C285" s="42"/>
      <c r="D285" s="60"/>
      <c r="E285" s="61"/>
      <c r="F285" s="62"/>
      <c r="G285" s="63"/>
      <c r="H285" s="63"/>
      <c r="I285" s="59"/>
      <c r="J285" s="59"/>
      <c r="K285" s="59"/>
      <c r="L285" s="59"/>
      <c r="M285" s="65" t="str">
        <f t="shared" si="37"/>
        <v>-</v>
      </c>
      <c r="N285" s="66"/>
      <c r="O285" s="67"/>
      <c r="P285" s="46"/>
      <c r="Q285" s="67"/>
      <c r="R285" s="68"/>
      <c r="S285" s="69"/>
      <c r="T285" s="49"/>
      <c r="U285" s="68"/>
      <c r="V285" s="70"/>
      <c r="W285" s="62"/>
      <c r="X285" s="63"/>
      <c r="Y285" s="64">
        <f t="shared" si="38"/>
        <v>0</v>
      </c>
      <c r="Z285" s="62"/>
      <c r="AA285" s="63"/>
      <c r="AB285" s="64">
        <f t="shared" si="39"/>
        <v>0</v>
      </c>
      <c r="AC285" s="71">
        <f t="shared" si="40"/>
        <v>0</v>
      </c>
      <c r="AD285" s="62"/>
      <c r="AE285" s="76"/>
      <c r="AF285" s="64">
        <f t="shared" si="41"/>
        <v>0</v>
      </c>
      <c r="AG285" s="49"/>
      <c r="AH285" s="49"/>
      <c r="AI285" s="54"/>
      <c r="AJ285" s="77"/>
      <c r="AK285" s="77"/>
      <c r="AL285" s="64">
        <f t="shared" si="42"/>
        <v>0</v>
      </c>
      <c r="AM285" s="71">
        <f t="shared" si="43"/>
        <v>0</v>
      </c>
      <c r="AN285" s="71">
        <f t="shared" si="44"/>
        <v>0</v>
      </c>
      <c r="AO285" s="72"/>
      <c r="AP285" s="72"/>
      <c r="AQ285" s="72"/>
      <c r="AR285" s="73"/>
      <c r="AS285" s="73"/>
      <c r="AT285" s="73"/>
      <c r="AU285" s="62"/>
      <c r="AV285" s="62"/>
      <c r="AW285" s="74">
        <v>0</v>
      </c>
      <c r="AX285" s="75">
        <f t="shared" si="36"/>
        <v>0</v>
      </c>
    </row>
    <row r="286" spans="1:50" ht="120" customHeight="1" x14ac:dyDescent="0.3">
      <c r="A286" s="59"/>
      <c r="B286" s="59"/>
      <c r="C286" s="42"/>
      <c r="D286" s="60"/>
      <c r="E286" s="61"/>
      <c r="F286" s="62"/>
      <c r="G286" s="63"/>
      <c r="H286" s="63"/>
      <c r="I286" s="59"/>
      <c r="J286" s="59"/>
      <c r="K286" s="59"/>
      <c r="L286" s="59"/>
      <c r="M286" s="65" t="str">
        <f t="shared" si="37"/>
        <v>-</v>
      </c>
      <c r="N286" s="66"/>
      <c r="O286" s="67"/>
      <c r="P286" s="46"/>
      <c r="Q286" s="67"/>
      <c r="R286" s="68"/>
      <c r="S286" s="69"/>
      <c r="T286" s="49"/>
      <c r="U286" s="68"/>
      <c r="V286" s="70"/>
      <c r="W286" s="62"/>
      <c r="X286" s="63"/>
      <c r="Y286" s="64">
        <f t="shared" si="38"/>
        <v>0</v>
      </c>
      <c r="Z286" s="62"/>
      <c r="AA286" s="63"/>
      <c r="AB286" s="64">
        <f t="shared" si="39"/>
        <v>0</v>
      </c>
      <c r="AC286" s="71">
        <f t="shared" si="40"/>
        <v>0</v>
      </c>
      <c r="AD286" s="62"/>
      <c r="AE286" s="76"/>
      <c r="AF286" s="64">
        <f t="shared" si="41"/>
        <v>0</v>
      </c>
      <c r="AG286" s="49"/>
      <c r="AH286" s="49"/>
      <c r="AI286" s="54"/>
      <c r="AJ286" s="77"/>
      <c r="AK286" s="77"/>
      <c r="AL286" s="64">
        <f t="shared" si="42"/>
        <v>0</v>
      </c>
      <c r="AM286" s="71">
        <f t="shared" si="43"/>
        <v>0</v>
      </c>
      <c r="AN286" s="71">
        <f t="shared" si="44"/>
        <v>0</v>
      </c>
      <c r="AO286" s="72"/>
      <c r="AP286" s="72"/>
      <c r="AQ286" s="72"/>
      <c r="AR286" s="73"/>
      <c r="AS286" s="73"/>
      <c r="AT286" s="73"/>
      <c r="AU286" s="62"/>
      <c r="AV286" s="62"/>
      <c r="AW286" s="74">
        <v>0</v>
      </c>
      <c r="AX286" s="75">
        <f t="shared" si="36"/>
        <v>0</v>
      </c>
    </row>
    <row r="287" spans="1:50" ht="120" customHeight="1" x14ac:dyDescent="0.3">
      <c r="A287" s="59"/>
      <c r="B287" s="59"/>
      <c r="C287" s="42"/>
      <c r="D287" s="60"/>
      <c r="E287" s="61"/>
      <c r="F287" s="62"/>
      <c r="G287" s="63"/>
      <c r="H287" s="63"/>
      <c r="I287" s="59"/>
      <c r="J287" s="59"/>
      <c r="K287" s="59"/>
      <c r="L287" s="59"/>
      <c r="M287" s="65" t="str">
        <f t="shared" si="37"/>
        <v>-</v>
      </c>
      <c r="N287" s="66"/>
      <c r="O287" s="67"/>
      <c r="P287" s="46"/>
      <c r="Q287" s="67"/>
      <c r="R287" s="68"/>
      <c r="S287" s="69"/>
      <c r="T287" s="49"/>
      <c r="U287" s="68"/>
      <c r="V287" s="70"/>
      <c r="W287" s="62"/>
      <c r="X287" s="63"/>
      <c r="Y287" s="64">
        <f t="shared" si="38"/>
        <v>0</v>
      </c>
      <c r="Z287" s="62"/>
      <c r="AA287" s="63"/>
      <c r="AB287" s="64">
        <f t="shared" si="39"/>
        <v>0</v>
      </c>
      <c r="AC287" s="71">
        <f t="shared" si="40"/>
        <v>0</v>
      </c>
      <c r="AD287" s="62"/>
      <c r="AE287" s="76"/>
      <c r="AF287" s="64">
        <f t="shared" si="41"/>
        <v>0</v>
      </c>
      <c r="AG287" s="49"/>
      <c r="AH287" s="49"/>
      <c r="AI287" s="54"/>
      <c r="AJ287" s="77"/>
      <c r="AK287" s="77"/>
      <c r="AL287" s="64">
        <f t="shared" si="42"/>
        <v>0</v>
      </c>
      <c r="AM287" s="71">
        <f t="shared" si="43"/>
        <v>0</v>
      </c>
      <c r="AN287" s="71">
        <f t="shared" si="44"/>
        <v>0</v>
      </c>
      <c r="AO287" s="72"/>
      <c r="AP287" s="72"/>
      <c r="AQ287" s="72"/>
      <c r="AR287" s="73"/>
      <c r="AS287" s="73"/>
      <c r="AT287" s="73"/>
      <c r="AU287" s="62"/>
      <c r="AV287" s="62"/>
      <c r="AW287" s="74">
        <v>0</v>
      </c>
      <c r="AX287" s="75">
        <f t="shared" si="36"/>
        <v>0</v>
      </c>
    </row>
    <row r="288" spans="1:50" ht="120" customHeight="1" x14ac:dyDescent="0.3">
      <c r="A288" s="59"/>
      <c r="B288" s="59"/>
      <c r="C288" s="42"/>
      <c r="D288" s="60"/>
      <c r="E288" s="61"/>
      <c r="F288" s="62"/>
      <c r="G288" s="63"/>
      <c r="H288" s="63"/>
      <c r="I288" s="59"/>
      <c r="J288" s="59"/>
      <c r="K288" s="59"/>
      <c r="L288" s="59"/>
      <c r="M288" s="65" t="str">
        <f t="shared" si="37"/>
        <v>-</v>
      </c>
      <c r="N288" s="66"/>
      <c r="O288" s="67"/>
      <c r="P288" s="46"/>
      <c r="Q288" s="67"/>
      <c r="R288" s="68"/>
      <c r="S288" s="69"/>
      <c r="T288" s="49"/>
      <c r="U288" s="68"/>
      <c r="V288" s="70"/>
      <c r="W288" s="62"/>
      <c r="X288" s="63"/>
      <c r="Y288" s="64">
        <f t="shared" si="38"/>
        <v>0</v>
      </c>
      <c r="Z288" s="62"/>
      <c r="AA288" s="63"/>
      <c r="AB288" s="64">
        <f t="shared" si="39"/>
        <v>0</v>
      </c>
      <c r="AC288" s="71">
        <f t="shared" si="40"/>
        <v>0</v>
      </c>
      <c r="AD288" s="62"/>
      <c r="AE288" s="76"/>
      <c r="AF288" s="64">
        <f t="shared" si="41"/>
        <v>0</v>
      </c>
      <c r="AG288" s="49"/>
      <c r="AH288" s="49"/>
      <c r="AI288" s="54"/>
      <c r="AJ288" s="77"/>
      <c r="AK288" s="77"/>
      <c r="AL288" s="64">
        <f t="shared" si="42"/>
        <v>0</v>
      </c>
      <c r="AM288" s="71">
        <f t="shared" si="43"/>
        <v>0</v>
      </c>
      <c r="AN288" s="71">
        <f t="shared" si="44"/>
        <v>0</v>
      </c>
      <c r="AO288" s="72"/>
      <c r="AP288" s="72"/>
      <c r="AQ288" s="72"/>
      <c r="AR288" s="73"/>
      <c r="AS288" s="73"/>
      <c r="AT288" s="73"/>
      <c r="AU288" s="62"/>
      <c r="AV288" s="62"/>
      <c r="AW288" s="74">
        <v>0</v>
      </c>
      <c r="AX288" s="75">
        <f t="shared" si="36"/>
        <v>0</v>
      </c>
    </row>
    <row r="289" spans="1:50" ht="120" customHeight="1" x14ac:dyDescent="0.3">
      <c r="A289" s="59"/>
      <c r="B289" s="59"/>
      <c r="C289" s="42"/>
      <c r="D289" s="60"/>
      <c r="E289" s="61"/>
      <c r="F289" s="62"/>
      <c r="G289" s="63"/>
      <c r="H289" s="63"/>
      <c r="I289" s="59"/>
      <c r="J289" s="59"/>
      <c r="K289" s="59"/>
      <c r="L289" s="59"/>
      <c r="M289" s="65" t="str">
        <f t="shared" si="37"/>
        <v>-</v>
      </c>
      <c r="N289" s="66"/>
      <c r="O289" s="67"/>
      <c r="P289" s="46"/>
      <c r="Q289" s="67"/>
      <c r="R289" s="68"/>
      <c r="S289" s="69"/>
      <c r="T289" s="49"/>
      <c r="U289" s="68"/>
      <c r="V289" s="70"/>
      <c r="W289" s="62"/>
      <c r="X289" s="63"/>
      <c r="Y289" s="64">
        <f t="shared" si="38"/>
        <v>0</v>
      </c>
      <c r="Z289" s="62"/>
      <c r="AA289" s="63"/>
      <c r="AB289" s="64">
        <f t="shared" si="39"/>
        <v>0</v>
      </c>
      <c r="AC289" s="71">
        <f t="shared" si="40"/>
        <v>0</v>
      </c>
      <c r="AD289" s="62"/>
      <c r="AE289" s="76"/>
      <c r="AF289" s="64">
        <f t="shared" si="41"/>
        <v>0</v>
      </c>
      <c r="AG289" s="49"/>
      <c r="AH289" s="49"/>
      <c r="AI289" s="54"/>
      <c r="AJ289" s="77"/>
      <c r="AK289" s="77"/>
      <c r="AL289" s="64">
        <f t="shared" si="42"/>
        <v>0</v>
      </c>
      <c r="AM289" s="71">
        <f t="shared" si="43"/>
        <v>0</v>
      </c>
      <c r="AN289" s="71">
        <f t="shared" si="44"/>
        <v>0</v>
      </c>
      <c r="AO289" s="72"/>
      <c r="AP289" s="72"/>
      <c r="AQ289" s="72"/>
      <c r="AR289" s="73"/>
      <c r="AS289" s="73"/>
      <c r="AT289" s="73"/>
      <c r="AU289" s="62"/>
      <c r="AV289" s="62"/>
      <c r="AW289" s="74">
        <v>0</v>
      </c>
      <c r="AX289" s="75">
        <f t="shared" si="36"/>
        <v>0</v>
      </c>
    </row>
    <row r="290" spans="1:50" ht="120" customHeight="1" x14ac:dyDescent="0.3">
      <c r="A290" s="59"/>
      <c r="B290" s="59"/>
      <c r="C290" s="42"/>
      <c r="D290" s="60"/>
      <c r="E290" s="61"/>
      <c r="F290" s="62"/>
      <c r="G290" s="63"/>
      <c r="H290" s="63"/>
      <c r="I290" s="59"/>
      <c r="J290" s="59"/>
      <c r="K290" s="59"/>
      <c r="L290" s="59"/>
      <c r="M290" s="65" t="str">
        <f t="shared" si="37"/>
        <v>-</v>
      </c>
      <c r="N290" s="66"/>
      <c r="O290" s="67"/>
      <c r="P290" s="46"/>
      <c r="Q290" s="67"/>
      <c r="R290" s="68"/>
      <c r="S290" s="69"/>
      <c r="T290" s="49"/>
      <c r="U290" s="68"/>
      <c r="V290" s="70"/>
      <c r="W290" s="62"/>
      <c r="X290" s="63"/>
      <c r="Y290" s="64">
        <f t="shared" si="38"/>
        <v>0</v>
      </c>
      <c r="Z290" s="62"/>
      <c r="AA290" s="63"/>
      <c r="AB290" s="64">
        <f t="shared" si="39"/>
        <v>0</v>
      </c>
      <c r="AC290" s="71">
        <f t="shared" si="40"/>
        <v>0</v>
      </c>
      <c r="AD290" s="62"/>
      <c r="AE290" s="76"/>
      <c r="AF290" s="64">
        <f t="shared" si="41"/>
        <v>0</v>
      </c>
      <c r="AG290" s="49"/>
      <c r="AH290" s="49"/>
      <c r="AI290" s="54"/>
      <c r="AJ290" s="77"/>
      <c r="AK290" s="77"/>
      <c r="AL290" s="64">
        <f t="shared" si="42"/>
        <v>0</v>
      </c>
      <c r="AM290" s="71">
        <f t="shared" si="43"/>
        <v>0</v>
      </c>
      <c r="AN290" s="71">
        <f t="shared" si="44"/>
        <v>0</v>
      </c>
      <c r="AO290" s="72"/>
      <c r="AP290" s="72"/>
      <c r="AQ290" s="72"/>
      <c r="AR290" s="73"/>
      <c r="AS290" s="73"/>
      <c r="AT290" s="73"/>
      <c r="AU290" s="62"/>
      <c r="AV290" s="62"/>
      <c r="AW290" s="74">
        <v>0</v>
      </c>
      <c r="AX290" s="75">
        <f t="shared" si="36"/>
        <v>0</v>
      </c>
    </row>
    <row r="291" spans="1:50" ht="120" customHeight="1" x14ac:dyDescent="0.3">
      <c r="A291" s="59"/>
      <c r="B291" s="59"/>
      <c r="C291" s="42"/>
      <c r="D291" s="60"/>
      <c r="E291" s="61"/>
      <c r="F291" s="62"/>
      <c r="G291" s="63"/>
      <c r="H291" s="63"/>
      <c r="I291" s="59"/>
      <c r="J291" s="59"/>
      <c r="K291" s="59"/>
      <c r="L291" s="59"/>
      <c r="M291" s="65" t="str">
        <f t="shared" si="37"/>
        <v>-</v>
      </c>
      <c r="N291" s="66"/>
      <c r="O291" s="67"/>
      <c r="P291" s="46"/>
      <c r="Q291" s="67"/>
      <c r="R291" s="68"/>
      <c r="S291" s="69"/>
      <c r="T291" s="49"/>
      <c r="U291" s="68"/>
      <c r="V291" s="70"/>
      <c r="W291" s="62"/>
      <c r="X291" s="63"/>
      <c r="Y291" s="64">
        <f t="shared" si="38"/>
        <v>0</v>
      </c>
      <c r="Z291" s="62"/>
      <c r="AA291" s="63"/>
      <c r="AB291" s="64">
        <f t="shared" si="39"/>
        <v>0</v>
      </c>
      <c r="AC291" s="71">
        <f t="shared" si="40"/>
        <v>0</v>
      </c>
      <c r="AD291" s="62"/>
      <c r="AE291" s="76"/>
      <c r="AF291" s="64">
        <f t="shared" si="41"/>
        <v>0</v>
      </c>
      <c r="AG291" s="49"/>
      <c r="AH291" s="49"/>
      <c r="AI291" s="54"/>
      <c r="AJ291" s="77"/>
      <c r="AK291" s="77"/>
      <c r="AL291" s="64">
        <f t="shared" si="42"/>
        <v>0</v>
      </c>
      <c r="AM291" s="71">
        <f t="shared" si="43"/>
        <v>0</v>
      </c>
      <c r="AN291" s="71">
        <f t="shared" si="44"/>
        <v>0</v>
      </c>
      <c r="AO291" s="72"/>
      <c r="AP291" s="72"/>
      <c r="AQ291" s="72"/>
      <c r="AR291" s="73"/>
      <c r="AS291" s="73"/>
      <c r="AT291" s="73"/>
      <c r="AU291" s="62"/>
      <c r="AV291" s="62"/>
      <c r="AW291" s="74">
        <v>0</v>
      </c>
      <c r="AX291" s="75">
        <f t="shared" si="36"/>
        <v>0</v>
      </c>
    </row>
    <row r="292" spans="1:50" ht="120" customHeight="1" x14ac:dyDescent="0.3">
      <c r="A292" s="59"/>
      <c r="B292" s="59"/>
      <c r="C292" s="42"/>
      <c r="D292" s="60"/>
      <c r="E292" s="61"/>
      <c r="F292" s="62"/>
      <c r="G292" s="63"/>
      <c r="H292" s="63"/>
      <c r="I292" s="59"/>
      <c r="J292" s="59"/>
      <c r="K292" s="59"/>
      <c r="L292" s="59"/>
      <c r="M292" s="65" t="str">
        <f t="shared" si="37"/>
        <v>-</v>
      </c>
      <c r="N292" s="66"/>
      <c r="O292" s="67"/>
      <c r="P292" s="46"/>
      <c r="Q292" s="67"/>
      <c r="R292" s="68"/>
      <c r="S292" s="69"/>
      <c r="T292" s="49"/>
      <c r="U292" s="68"/>
      <c r="V292" s="70"/>
      <c r="W292" s="62"/>
      <c r="X292" s="63"/>
      <c r="Y292" s="64">
        <f t="shared" si="38"/>
        <v>0</v>
      </c>
      <c r="Z292" s="62"/>
      <c r="AA292" s="63"/>
      <c r="AB292" s="64">
        <f t="shared" si="39"/>
        <v>0</v>
      </c>
      <c r="AC292" s="71">
        <f t="shared" si="40"/>
        <v>0</v>
      </c>
      <c r="AD292" s="62"/>
      <c r="AE292" s="76"/>
      <c r="AF292" s="64">
        <f t="shared" si="41"/>
        <v>0</v>
      </c>
      <c r="AG292" s="49"/>
      <c r="AH292" s="49"/>
      <c r="AI292" s="54"/>
      <c r="AJ292" s="77"/>
      <c r="AK292" s="77"/>
      <c r="AL292" s="64">
        <f t="shared" si="42"/>
        <v>0</v>
      </c>
      <c r="AM292" s="71">
        <f t="shared" si="43"/>
        <v>0</v>
      </c>
      <c r="AN292" s="71">
        <f t="shared" si="44"/>
        <v>0</v>
      </c>
      <c r="AO292" s="72"/>
      <c r="AP292" s="72"/>
      <c r="AQ292" s="72"/>
      <c r="AR292" s="73"/>
      <c r="AS292" s="73"/>
      <c r="AT292" s="73"/>
      <c r="AU292" s="62"/>
      <c r="AV292" s="62"/>
      <c r="AW292" s="74">
        <v>0</v>
      </c>
      <c r="AX292" s="75">
        <f t="shared" si="36"/>
        <v>0</v>
      </c>
    </row>
    <row r="293" spans="1:50" ht="120" customHeight="1" x14ac:dyDescent="0.3">
      <c r="A293" s="59"/>
      <c r="B293" s="59"/>
      <c r="C293" s="42"/>
      <c r="D293" s="60"/>
      <c r="E293" s="61"/>
      <c r="F293" s="62"/>
      <c r="G293" s="63"/>
      <c r="H293" s="63"/>
      <c r="I293" s="59"/>
      <c r="J293" s="59"/>
      <c r="K293" s="59"/>
      <c r="L293" s="59"/>
      <c r="M293" s="65" t="str">
        <f t="shared" si="37"/>
        <v>-</v>
      </c>
      <c r="N293" s="66"/>
      <c r="O293" s="67"/>
      <c r="P293" s="46"/>
      <c r="Q293" s="67"/>
      <c r="R293" s="68"/>
      <c r="S293" s="69"/>
      <c r="T293" s="49"/>
      <c r="U293" s="68"/>
      <c r="V293" s="70"/>
      <c r="W293" s="62"/>
      <c r="X293" s="63"/>
      <c r="Y293" s="64">
        <f t="shared" si="38"/>
        <v>0</v>
      </c>
      <c r="Z293" s="62"/>
      <c r="AA293" s="63"/>
      <c r="AB293" s="64">
        <f t="shared" si="39"/>
        <v>0</v>
      </c>
      <c r="AC293" s="71">
        <f t="shared" si="40"/>
        <v>0</v>
      </c>
      <c r="AD293" s="62"/>
      <c r="AE293" s="76"/>
      <c r="AF293" s="64">
        <f t="shared" si="41"/>
        <v>0</v>
      </c>
      <c r="AG293" s="49"/>
      <c r="AH293" s="49"/>
      <c r="AI293" s="54"/>
      <c r="AJ293" s="77"/>
      <c r="AK293" s="77"/>
      <c r="AL293" s="64">
        <f t="shared" si="42"/>
        <v>0</v>
      </c>
      <c r="AM293" s="71">
        <f t="shared" si="43"/>
        <v>0</v>
      </c>
      <c r="AN293" s="71">
        <f t="shared" si="44"/>
        <v>0</v>
      </c>
      <c r="AO293" s="72"/>
      <c r="AP293" s="72"/>
      <c r="AQ293" s="72"/>
      <c r="AR293" s="73"/>
      <c r="AS293" s="73"/>
      <c r="AT293" s="73"/>
      <c r="AU293" s="62"/>
      <c r="AV293" s="62"/>
      <c r="AW293" s="74">
        <v>0</v>
      </c>
      <c r="AX293" s="75">
        <f t="shared" si="36"/>
        <v>0</v>
      </c>
    </row>
    <row r="294" spans="1:50" ht="120" customHeight="1" x14ac:dyDescent="0.3">
      <c r="A294" s="59"/>
      <c r="B294" s="59"/>
      <c r="C294" s="42"/>
      <c r="D294" s="60"/>
      <c r="E294" s="61"/>
      <c r="F294" s="62"/>
      <c r="G294" s="63"/>
      <c r="H294" s="63"/>
      <c r="I294" s="59"/>
      <c r="J294" s="59"/>
      <c r="K294" s="59"/>
      <c r="L294" s="59"/>
      <c r="M294" s="65" t="str">
        <f t="shared" si="37"/>
        <v>-</v>
      </c>
      <c r="N294" s="66"/>
      <c r="O294" s="67"/>
      <c r="P294" s="46"/>
      <c r="Q294" s="67"/>
      <c r="R294" s="68"/>
      <c r="S294" s="69"/>
      <c r="T294" s="49"/>
      <c r="U294" s="68"/>
      <c r="V294" s="70"/>
      <c r="W294" s="62"/>
      <c r="X294" s="63"/>
      <c r="Y294" s="64">
        <f t="shared" si="38"/>
        <v>0</v>
      </c>
      <c r="Z294" s="62"/>
      <c r="AA294" s="63"/>
      <c r="AB294" s="64">
        <f t="shared" si="39"/>
        <v>0</v>
      </c>
      <c r="AC294" s="71">
        <f t="shared" si="40"/>
        <v>0</v>
      </c>
      <c r="AD294" s="62"/>
      <c r="AE294" s="76"/>
      <c r="AF294" s="64">
        <f t="shared" si="41"/>
        <v>0</v>
      </c>
      <c r="AG294" s="49"/>
      <c r="AH294" s="49"/>
      <c r="AI294" s="54"/>
      <c r="AJ294" s="77"/>
      <c r="AK294" s="77"/>
      <c r="AL294" s="64">
        <f t="shared" si="42"/>
        <v>0</v>
      </c>
      <c r="AM294" s="71">
        <f t="shared" si="43"/>
        <v>0</v>
      </c>
      <c r="AN294" s="71">
        <f t="shared" si="44"/>
        <v>0</v>
      </c>
      <c r="AO294" s="72"/>
      <c r="AP294" s="72"/>
      <c r="AQ294" s="72"/>
      <c r="AR294" s="73"/>
      <c r="AS294" s="73"/>
      <c r="AT294" s="73"/>
      <c r="AU294" s="62"/>
      <c r="AV294" s="62"/>
      <c r="AW294" s="74">
        <v>0</v>
      </c>
      <c r="AX294" s="75">
        <f t="shared" si="36"/>
        <v>0</v>
      </c>
    </row>
    <row r="295" spans="1:50" ht="120" customHeight="1" x14ac:dyDescent="0.3">
      <c r="A295" s="59"/>
      <c r="B295" s="59"/>
      <c r="C295" s="42"/>
      <c r="D295" s="60"/>
      <c r="E295" s="61"/>
      <c r="F295" s="62"/>
      <c r="G295" s="63"/>
      <c r="H295" s="63"/>
      <c r="I295" s="59"/>
      <c r="J295" s="59"/>
      <c r="K295" s="59"/>
      <c r="L295" s="59"/>
      <c r="M295" s="65" t="str">
        <f t="shared" si="37"/>
        <v>-</v>
      </c>
      <c r="N295" s="66"/>
      <c r="O295" s="67"/>
      <c r="P295" s="46"/>
      <c r="Q295" s="67"/>
      <c r="R295" s="68"/>
      <c r="S295" s="69"/>
      <c r="T295" s="49"/>
      <c r="U295" s="68"/>
      <c r="V295" s="70"/>
      <c r="W295" s="62"/>
      <c r="X295" s="63"/>
      <c r="Y295" s="64">
        <f t="shared" si="38"/>
        <v>0</v>
      </c>
      <c r="Z295" s="62"/>
      <c r="AA295" s="63"/>
      <c r="AB295" s="64">
        <f t="shared" si="39"/>
        <v>0</v>
      </c>
      <c r="AC295" s="71">
        <f t="shared" si="40"/>
        <v>0</v>
      </c>
      <c r="AD295" s="62"/>
      <c r="AE295" s="76"/>
      <c r="AF295" s="64">
        <f t="shared" si="41"/>
        <v>0</v>
      </c>
      <c r="AG295" s="49"/>
      <c r="AH295" s="49"/>
      <c r="AI295" s="54"/>
      <c r="AJ295" s="77"/>
      <c r="AK295" s="77"/>
      <c r="AL295" s="64">
        <f t="shared" si="42"/>
        <v>0</v>
      </c>
      <c r="AM295" s="71">
        <f t="shared" si="43"/>
        <v>0</v>
      </c>
      <c r="AN295" s="71">
        <f t="shared" si="44"/>
        <v>0</v>
      </c>
      <c r="AO295" s="72"/>
      <c r="AP295" s="72"/>
      <c r="AQ295" s="72"/>
      <c r="AR295" s="73"/>
      <c r="AS295" s="73"/>
      <c r="AT295" s="73"/>
      <c r="AU295" s="62"/>
      <c r="AV295" s="62"/>
      <c r="AW295" s="74">
        <v>0</v>
      </c>
      <c r="AX295" s="75">
        <f t="shared" si="36"/>
        <v>0</v>
      </c>
    </row>
    <row r="296" spans="1:50" ht="120" customHeight="1" x14ac:dyDescent="0.3">
      <c r="A296" s="59"/>
      <c r="B296" s="59"/>
      <c r="C296" s="42"/>
      <c r="D296" s="60"/>
      <c r="E296" s="61"/>
      <c r="F296" s="62"/>
      <c r="G296" s="63"/>
      <c r="H296" s="63"/>
      <c r="I296" s="59"/>
      <c r="J296" s="59"/>
      <c r="K296" s="59"/>
      <c r="L296" s="59"/>
      <c r="M296" s="65" t="str">
        <f t="shared" si="37"/>
        <v>-</v>
      </c>
      <c r="N296" s="66"/>
      <c r="O296" s="67"/>
      <c r="P296" s="46"/>
      <c r="Q296" s="67"/>
      <c r="R296" s="68"/>
      <c r="S296" s="69"/>
      <c r="T296" s="49"/>
      <c r="U296" s="68"/>
      <c r="V296" s="70"/>
      <c r="W296" s="62"/>
      <c r="X296" s="63"/>
      <c r="Y296" s="64">
        <f t="shared" si="38"/>
        <v>0</v>
      </c>
      <c r="Z296" s="62"/>
      <c r="AA296" s="63"/>
      <c r="AB296" s="64">
        <f t="shared" si="39"/>
        <v>0</v>
      </c>
      <c r="AC296" s="71">
        <f t="shared" si="40"/>
        <v>0</v>
      </c>
      <c r="AD296" s="62"/>
      <c r="AE296" s="76"/>
      <c r="AF296" s="64">
        <f t="shared" si="41"/>
        <v>0</v>
      </c>
      <c r="AG296" s="49"/>
      <c r="AH296" s="49"/>
      <c r="AI296" s="54"/>
      <c r="AJ296" s="77"/>
      <c r="AK296" s="77"/>
      <c r="AL296" s="64">
        <f t="shared" si="42"/>
        <v>0</v>
      </c>
      <c r="AM296" s="71">
        <f t="shared" si="43"/>
        <v>0</v>
      </c>
      <c r="AN296" s="71">
        <f t="shared" si="44"/>
        <v>0</v>
      </c>
      <c r="AO296" s="72"/>
      <c r="AP296" s="72"/>
      <c r="AQ296" s="72"/>
      <c r="AR296" s="73"/>
      <c r="AS296" s="73"/>
      <c r="AT296" s="73"/>
      <c r="AU296" s="62"/>
      <c r="AV296" s="62"/>
      <c r="AW296" s="74">
        <v>0</v>
      </c>
      <c r="AX296" s="75">
        <f t="shared" si="36"/>
        <v>0</v>
      </c>
    </row>
    <row r="297" spans="1:50" ht="120" customHeight="1" x14ac:dyDescent="0.3">
      <c r="A297" s="59"/>
      <c r="B297" s="59"/>
      <c r="C297" s="42"/>
      <c r="D297" s="60"/>
      <c r="E297" s="61"/>
      <c r="F297" s="62"/>
      <c r="G297" s="63"/>
      <c r="H297" s="63"/>
      <c r="I297" s="59"/>
      <c r="J297" s="59"/>
      <c r="K297" s="59"/>
      <c r="L297" s="59"/>
      <c r="M297" s="65" t="str">
        <f t="shared" si="37"/>
        <v>-</v>
      </c>
      <c r="N297" s="66"/>
      <c r="O297" s="67"/>
      <c r="P297" s="46"/>
      <c r="Q297" s="67"/>
      <c r="R297" s="68"/>
      <c r="S297" s="69"/>
      <c r="T297" s="49"/>
      <c r="U297" s="68"/>
      <c r="V297" s="70"/>
      <c r="W297" s="62"/>
      <c r="X297" s="63"/>
      <c r="Y297" s="64">
        <f t="shared" si="38"/>
        <v>0</v>
      </c>
      <c r="Z297" s="62"/>
      <c r="AA297" s="63"/>
      <c r="AB297" s="64">
        <f t="shared" si="39"/>
        <v>0</v>
      </c>
      <c r="AC297" s="71">
        <f t="shared" si="40"/>
        <v>0</v>
      </c>
      <c r="AD297" s="62"/>
      <c r="AE297" s="76"/>
      <c r="AF297" s="64">
        <f t="shared" si="41"/>
        <v>0</v>
      </c>
      <c r="AG297" s="49"/>
      <c r="AH297" s="49"/>
      <c r="AI297" s="54"/>
      <c r="AJ297" s="77"/>
      <c r="AK297" s="77"/>
      <c r="AL297" s="64">
        <f t="shared" si="42"/>
        <v>0</v>
      </c>
      <c r="AM297" s="71">
        <f t="shared" si="43"/>
        <v>0</v>
      </c>
      <c r="AN297" s="71">
        <f t="shared" si="44"/>
        <v>0</v>
      </c>
      <c r="AO297" s="72"/>
      <c r="AP297" s="72"/>
      <c r="AQ297" s="72"/>
      <c r="AR297" s="73"/>
      <c r="AS297" s="73"/>
      <c r="AT297" s="73"/>
      <c r="AU297" s="62"/>
      <c r="AV297" s="62"/>
      <c r="AW297" s="74">
        <v>0</v>
      </c>
      <c r="AX297" s="75">
        <f t="shared" si="36"/>
        <v>0</v>
      </c>
    </row>
    <row r="298" spans="1:50" ht="120" customHeight="1" x14ac:dyDescent="0.3">
      <c r="A298" s="59"/>
      <c r="B298" s="59"/>
      <c r="C298" s="42"/>
      <c r="D298" s="60"/>
      <c r="E298" s="61"/>
      <c r="F298" s="62"/>
      <c r="G298" s="63"/>
      <c r="H298" s="63"/>
      <c r="I298" s="59"/>
      <c r="J298" s="59"/>
      <c r="K298" s="59"/>
      <c r="L298" s="59"/>
      <c r="M298" s="65" t="str">
        <f t="shared" si="37"/>
        <v>-</v>
      </c>
      <c r="N298" s="66"/>
      <c r="O298" s="67"/>
      <c r="P298" s="46"/>
      <c r="Q298" s="67"/>
      <c r="R298" s="68"/>
      <c r="S298" s="69"/>
      <c r="T298" s="49"/>
      <c r="U298" s="68"/>
      <c r="V298" s="70"/>
      <c r="W298" s="62"/>
      <c r="X298" s="63"/>
      <c r="Y298" s="64">
        <f t="shared" si="38"/>
        <v>0</v>
      </c>
      <c r="Z298" s="62"/>
      <c r="AA298" s="63"/>
      <c r="AB298" s="64">
        <f t="shared" si="39"/>
        <v>0</v>
      </c>
      <c r="AC298" s="71">
        <f t="shared" si="40"/>
        <v>0</v>
      </c>
      <c r="AD298" s="62"/>
      <c r="AE298" s="76"/>
      <c r="AF298" s="64">
        <f t="shared" si="41"/>
        <v>0</v>
      </c>
      <c r="AG298" s="49"/>
      <c r="AH298" s="49"/>
      <c r="AI298" s="54"/>
      <c r="AJ298" s="77"/>
      <c r="AK298" s="77"/>
      <c r="AL298" s="64">
        <f t="shared" si="42"/>
        <v>0</v>
      </c>
      <c r="AM298" s="71">
        <f t="shared" si="43"/>
        <v>0</v>
      </c>
      <c r="AN298" s="71">
        <f t="shared" si="44"/>
        <v>0</v>
      </c>
      <c r="AO298" s="72"/>
      <c r="AP298" s="72"/>
      <c r="AQ298" s="72"/>
      <c r="AR298" s="73"/>
      <c r="AS298" s="73"/>
      <c r="AT298" s="73"/>
      <c r="AU298" s="62"/>
      <c r="AV298" s="62"/>
      <c r="AW298" s="74">
        <v>0</v>
      </c>
      <c r="AX298" s="75">
        <f t="shared" si="36"/>
        <v>0</v>
      </c>
    </row>
    <row r="299" spans="1:50" ht="120" customHeight="1" x14ac:dyDescent="0.3">
      <c r="A299" s="59"/>
      <c r="B299" s="59"/>
      <c r="C299" s="42"/>
      <c r="D299" s="60"/>
      <c r="E299" s="61"/>
      <c r="F299" s="62"/>
      <c r="G299" s="63"/>
      <c r="H299" s="63"/>
      <c r="I299" s="59"/>
      <c r="J299" s="59"/>
      <c r="K299" s="59"/>
      <c r="L299" s="59"/>
      <c r="M299" s="65" t="str">
        <f t="shared" si="37"/>
        <v>-</v>
      </c>
      <c r="N299" s="66"/>
      <c r="O299" s="67"/>
      <c r="P299" s="46"/>
      <c r="Q299" s="67"/>
      <c r="R299" s="68"/>
      <c r="S299" s="69"/>
      <c r="T299" s="49"/>
      <c r="U299" s="68"/>
      <c r="V299" s="70"/>
      <c r="W299" s="62"/>
      <c r="X299" s="63"/>
      <c r="Y299" s="64">
        <f t="shared" si="38"/>
        <v>0</v>
      </c>
      <c r="Z299" s="62"/>
      <c r="AA299" s="63"/>
      <c r="AB299" s="64">
        <f t="shared" si="39"/>
        <v>0</v>
      </c>
      <c r="AC299" s="71">
        <f t="shared" si="40"/>
        <v>0</v>
      </c>
      <c r="AD299" s="62"/>
      <c r="AE299" s="76"/>
      <c r="AF299" s="64">
        <f t="shared" si="41"/>
        <v>0</v>
      </c>
      <c r="AG299" s="49"/>
      <c r="AH299" s="49"/>
      <c r="AI299" s="54"/>
      <c r="AJ299" s="77"/>
      <c r="AK299" s="77"/>
      <c r="AL299" s="64">
        <f t="shared" si="42"/>
        <v>0</v>
      </c>
      <c r="AM299" s="71">
        <f t="shared" si="43"/>
        <v>0</v>
      </c>
      <c r="AN299" s="71">
        <f t="shared" si="44"/>
        <v>0</v>
      </c>
      <c r="AO299" s="72"/>
      <c r="AP299" s="72"/>
      <c r="AQ299" s="72"/>
      <c r="AR299" s="73"/>
      <c r="AS299" s="73"/>
      <c r="AT299" s="73"/>
      <c r="AU299" s="62"/>
      <c r="AV299" s="62"/>
      <c r="AW299" s="74">
        <v>0</v>
      </c>
      <c r="AX299" s="75">
        <f t="shared" si="36"/>
        <v>0</v>
      </c>
    </row>
    <row r="300" spans="1:50" ht="120" customHeight="1" x14ac:dyDescent="0.3">
      <c r="A300" s="59"/>
      <c r="B300" s="59"/>
      <c r="C300" s="42"/>
      <c r="D300" s="60"/>
      <c r="E300" s="61"/>
      <c r="F300" s="62"/>
      <c r="G300" s="63"/>
      <c r="H300" s="63"/>
      <c r="I300" s="59"/>
      <c r="J300" s="59"/>
      <c r="K300" s="59"/>
      <c r="L300" s="59"/>
      <c r="M300" s="65" t="str">
        <f t="shared" si="37"/>
        <v>-</v>
      </c>
      <c r="N300" s="66"/>
      <c r="O300" s="67"/>
      <c r="P300" s="46"/>
      <c r="Q300" s="67"/>
      <c r="R300" s="68"/>
      <c r="S300" s="69"/>
      <c r="T300" s="49"/>
      <c r="U300" s="68"/>
      <c r="V300" s="70"/>
      <c r="W300" s="62"/>
      <c r="X300" s="63"/>
      <c r="Y300" s="64">
        <f t="shared" si="38"/>
        <v>0</v>
      </c>
      <c r="Z300" s="62"/>
      <c r="AA300" s="63"/>
      <c r="AB300" s="64">
        <f t="shared" si="39"/>
        <v>0</v>
      </c>
      <c r="AC300" s="71">
        <f t="shared" si="40"/>
        <v>0</v>
      </c>
      <c r="AD300" s="62"/>
      <c r="AE300" s="76"/>
      <c r="AF300" s="64">
        <f t="shared" si="41"/>
        <v>0</v>
      </c>
      <c r="AG300" s="49"/>
      <c r="AH300" s="49"/>
      <c r="AI300" s="54"/>
      <c r="AJ300" s="77"/>
      <c r="AK300" s="77"/>
      <c r="AL300" s="64">
        <f t="shared" si="42"/>
        <v>0</v>
      </c>
      <c r="AM300" s="71">
        <f t="shared" si="43"/>
        <v>0</v>
      </c>
      <c r="AN300" s="71">
        <f t="shared" si="44"/>
        <v>0</v>
      </c>
      <c r="AO300" s="72"/>
      <c r="AP300" s="72"/>
      <c r="AQ300" s="72"/>
      <c r="AR300" s="73"/>
      <c r="AS300" s="73"/>
      <c r="AT300" s="73"/>
      <c r="AU300" s="62"/>
      <c r="AV300" s="62"/>
      <c r="AW300" s="74">
        <v>0</v>
      </c>
      <c r="AX300" s="75">
        <f t="shared" si="36"/>
        <v>0</v>
      </c>
    </row>
    <row r="301" spans="1:50" ht="120" customHeight="1" x14ac:dyDescent="0.3">
      <c r="A301" s="59"/>
      <c r="B301" s="59"/>
      <c r="C301" s="42"/>
      <c r="D301" s="60"/>
      <c r="E301" s="61"/>
      <c r="F301" s="62"/>
      <c r="G301" s="63"/>
      <c r="H301" s="63"/>
      <c r="I301" s="59"/>
      <c r="J301" s="59"/>
      <c r="K301" s="59"/>
      <c r="L301" s="59"/>
      <c r="M301" s="65" t="str">
        <f t="shared" si="37"/>
        <v>-</v>
      </c>
      <c r="N301" s="66"/>
      <c r="O301" s="67"/>
      <c r="P301" s="46"/>
      <c r="Q301" s="67"/>
      <c r="R301" s="68"/>
      <c r="S301" s="69"/>
      <c r="T301" s="49"/>
      <c r="U301" s="68"/>
      <c r="V301" s="70"/>
      <c r="W301" s="62"/>
      <c r="X301" s="63"/>
      <c r="Y301" s="64">
        <f t="shared" si="38"/>
        <v>0</v>
      </c>
      <c r="Z301" s="62"/>
      <c r="AA301" s="63"/>
      <c r="AB301" s="64">
        <f t="shared" si="39"/>
        <v>0</v>
      </c>
      <c r="AC301" s="71">
        <f t="shared" si="40"/>
        <v>0</v>
      </c>
      <c r="AD301" s="62"/>
      <c r="AE301" s="76"/>
      <c r="AF301" s="64">
        <f t="shared" si="41"/>
        <v>0</v>
      </c>
      <c r="AG301" s="49"/>
      <c r="AH301" s="49"/>
      <c r="AI301" s="54"/>
      <c r="AJ301" s="77"/>
      <c r="AK301" s="77"/>
      <c r="AL301" s="64">
        <f t="shared" si="42"/>
        <v>0</v>
      </c>
      <c r="AM301" s="71">
        <f t="shared" si="43"/>
        <v>0</v>
      </c>
      <c r="AN301" s="71">
        <f t="shared" si="44"/>
        <v>0</v>
      </c>
      <c r="AO301" s="72"/>
      <c r="AP301" s="72"/>
      <c r="AQ301" s="72"/>
      <c r="AR301" s="73"/>
      <c r="AS301" s="73"/>
      <c r="AT301" s="73"/>
      <c r="AU301" s="62"/>
      <c r="AV301" s="62"/>
      <c r="AW301" s="74">
        <v>0</v>
      </c>
      <c r="AX301" s="75">
        <f t="shared" si="36"/>
        <v>0</v>
      </c>
    </row>
    <row r="302" spans="1:50" ht="120" customHeight="1" x14ac:dyDescent="0.3">
      <c r="A302" s="59"/>
      <c r="B302" s="59"/>
      <c r="C302" s="42"/>
      <c r="D302" s="60"/>
      <c r="E302" s="61"/>
      <c r="F302" s="62"/>
      <c r="G302" s="63"/>
      <c r="H302" s="63"/>
      <c r="I302" s="59"/>
      <c r="J302" s="59"/>
      <c r="K302" s="59"/>
      <c r="L302" s="59"/>
      <c r="M302" s="65" t="str">
        <f t="shared" si="37"/>
        <v>-</v>
      </c>
      <c r="N302" s="66"/>
      <c r="O302" s="67"/>
      <c r="P302" s="46"/>
      <c r="Q302" s="67"/>
      <c r="R302" s="68"/>
      <c r="S302" s="69"/>
      <c r="T302" s="49"/>
      <c r="U302" s="68"/>
      <c r="V302" s="70"/>
      <c r="W302" s="62"/>
      <c r="X302" s="63"/>
      <c r="Y302" s="64">
        <f t="shared" si="38"/>
        <v>0</v>
      </c>
      <c r="Z302" s="62"/>
      <c r="AA302" s="63"/>
      <c r="AB302" s="64">
        <f t="shared" si="39"/>
        <v>0</v>
      </c>
      <c r="AC302" s="71">
        <f t="shared" si="40"/>
        <v>0</v>
      </c>
      <c r="AD302" s="62"/>
      <c r="AE302" s="76"/>
      <c r="AF302" s="64">
        <f t="shared" si="41"/>
        <v>0</v>
      </c>
      <c r="AG302" s="49"/>
      <c r="AH302" s="49"/>
      <c r="AI302" s="54"/>
      <c r="AJ302" s="77"/>
      <c r="AK302" s="77"/>
      <c r="AL302" s="64">
        <f t="shared" si="42"/>
        <v>0</v>
      </c>
      <c r="AM302" s="71">
        <f t="shared" si="43"/>
        <v>0</v>
      </c>
      <c r="AN302" s="71">
        <f t="shared" si="44"/>
        <v>0</v>
      </c>
      <c r="AO302" s="72"/>
      <c r="AP302" s="72"/>
      <c r="AQ302" s="72"/>
      <c r="AR302" s="73"/>
      <c r="AS302" s="73"/>
      <c r="AT302" s="73"/>
      <c r="AU302" s="62"/>
      <c r="AV302" s="62"/>
      <c r="AW302" s="74">
        <v>0</v>
      </c>
      <c r="AX302" s="75">
        <f t="shared" si="36"/>
        <v>0</v>
      </c>
    </row>
    <row r="303" spans="1:50" ht="120" customHeight="1" x14ac:dyDescent="0.3">
      <c r="A303" s="59"/>
      <c r="B303" s="59"/>
      <c r="C303" s="42"/>
      <c r="D303" s="60"/>
      <c r="E303" s="61"/>
      <c r="F303" s="62"/>
      <c r="G303" s="63"/>
      <c r="H303" s="63"/>
      <c r="I303" s="59"/>
      <c r="J303" s="59"/>
      <c r="K303" s="59"/>
      <c r="L303" s="59"/>
      <c r="M303" s="65" t="str">
        <f t="shared" si="37"/>
        <v>-</v>
      </c>
      <c r="N303" s="66"/>
      <c r="O303" s="67"/>
      <c r="P303" s="46"/>
      <c r="Q303" s="67"/>
      <c r="R303" s="68"/>
      <c r="S303" s="69"/>
      <c r="T303" s="49"/>
      <c r="U303" s="68"/>
      <c r="V303" s="70"/>
      <c r="W303" s="62"/>
      <c r="X303" s="63"/>
      <c r="Y303" s="64">
        <f t="shared" si="38"/>
        <v>0</v>
      </c>
      <c r="Z303" s="62"/>
      <c r="AA303" s="63"/>
      <c r="AB303" s="64">
        <f t="shared" si="39"/>
        <v>0</v>
      </c>
      <c r="AC303" s="71">
        <f t="shared" si="40"/>
        <v>0</v>
      </c>
      <c r="AD303" s="62"/>
      <c r="AE303" s="76"/>
      <c r="AF303" s="64">
        <f t="shared" si="41"/>
        <v>0</v>
      </c>
      <c r="AG303" s="49"/>
      <c r="AH303" s="49"/>
      <c r="AI303" s="54"/>
      <c r="AJ303" s="77"/>
      <c r="AK303" s="77"/>
      <c r="AL303" s="64">
        <f t="shared" si="42"/>
        <v>0</v>
      </c>
      <c r="AM303" s="71">
        <f t="shared" si="43"/>
        <v>0</v>
      </c>
      <c r="AN303" s="71">
        <f t="shared" si="44"/>
        <v>0</v>
      </c>
      <c r="AO303" s="72"/>
      <c r="AP303" s="72"/>
      <c r="AQ303" s="72"/>
      <c r="AR303" s="73"/>
      <c r="AS303" s="73"/>
      <c r="AT303" s="73"/>
      <c r="AU303" s="62"/>
      <c r="AV303" s="62"/>
      <c r="AW303" s="74">
        <v>0</v>
      </c>
      <c r="AX303" s="75">
        <f t="shared" si="36"/>
        <v>0</v>
      </c>
    </row>
    <row r="304" spans="1:50" ht="120" customHeight="1" x14ac:dyDescent="0.3">
      <c r="A304" s="59"/>
      <c r="B304" s="59"/>
      <c r="C304" s="42"/>
      <c r="D304" s="60"/>
      <c r="E304" s="61"/>
      <c r="F304" s="62"/>
      <c r="G304" s="63"/>
      <c r="H304" s="63"/>
      <c r="I304" s="59"/>
      <c r="J304" s="59"/>
      <c r="K304" s="59"/>
      <c r="L304" s="59"/>
      <c r="M304" s="65" t="str">
        <f t="shared" si="37"/>
        <v>-</v>
      </c>
      <c r="N304" s="66"/>
      <c r="O304" s="67"/>
      <c r="P304" s="46"/>
      <c r="Q304" s="67"/>
      <c r="R304" s="68"/>
      <c r="S304" s="69"/>
      <c r="T304" s="49"/>
      <c r="U304" s="68"/>
      <c r="V304" s="70"/>
      <c r="W304" s="62"/>
      <c r="X304" s="63"/>
      <c r="Y304" s="64">
        <f t="shared" si="38"/>
        <v>0</v>
      </c>
      <c r="Z304" s="62"/>
      <c r="AA304" s="63"/>
      <c r="AB304" s="64">
        <f t="shared" si="39"/>
        <v>0</v>
      </c>
      <c r="AC304" s="71">
        <f t="shared" si="40"/>
        <v>0</v>
      </c>
      <c r="AD304" s="62"/>
      <c r="AE304" s="76"/>
      <c r="AF304" s="64">
        <f t="shared" si="41"/>
        <v>0</v>
      </c>
      <c r="AG304" s="49"/>
      <c r="AH304" s="49"/>
      <c r="AI304" s="54"/>
      <c r="AJ304" s="77"/>
      <c r="AK304" s="77"/>
      <c r="AL304" s="64">
        <f t="shared" si="42"/>
        <v>0</v>
      </c>
      <c r="AM304" s="71">
        <f t="shared" si="43"/>
        <v>0</v>
      </c>
      <c r="AN304" s="71">
        <f t="shared" si="44"/>
        <v>0</v>
      </c>
      <c r="AO304" s="72"/>
      <c r="AP304" s="72"/>
      <c r="AQ304" s="72"/>
      <c r="AR304" s="73"/>
      <c r="AS304" s="73"/>
      <c r="AT304" s="73"/>
      <c r="AU304" s="62"/>
      <c r="AV304" s="62"/>
      <c r="AW304" s="74">
        <v>0</v>
      </c>
      <c r="AX304" s="75">
        <f t="shared" si="36"/>
        <v>0</v>
      </c>
    </row>
    <row r="305" spans="1:50" ht="120" customHeight="1" x14ac:dyDescent="0.3">
      <c r="A305" s="59"/>
      <c r="B305" s="59"/>
      <c r="C305" s="42"/>
      <c r="D305" s="60"/>
      <c r="E305" s="61"/>
      <c r="F305" s="62"/>
      <c r="G305" s="63"/>
      <c r="H305" s="63"/>
      <c r="I305" s="59"/>
      <c r="J305" s="59"/>
      <c r="K305" s="59"/>
      <c r="L305" s="59"/>
      <c r="M305" s="65" t="str">
        <f t="shared" si="37"/>
        <v>-</v>
      </c>
      <c r="N305" s="66"/>
      <c r="O305" s="67"/>
      <c r="P305" s="46"/>
      <c r="Q305" s="67"/>
      <c r="R305" s="68"/>
      <c r="S305" s="69"/>
      <c r="T305" s="49"/>
      <c r="U305" s="68"/>
      <c r="V305" s="70"/>
      <c r="W305" s="62"/>
      <c r="X305" s="63"/>
      <c r="Y305" s="64">
        <f t="shared" si="38"/>
        <v>0</v>
      </c>
      <c r="Z305" s="62"/>
      <c r="AA305" s="63"/>
      <c r="AB305" s="64">
        <f t="shared" si="39"/>
        <v>0</v>
      </c>
      <c r="AC305" s="71">
        <f t="shared" si="40"/>
        <v>0</v>
      </c>
      <c r="AD305" s="62"/>
      <c r="AE305" s="76"/>
      <c r="AF305" s="64">
        <f t="shared" si="41"/>
        <v>0</v>
      </c>
      <c r="AG305" s="49"/>
      <c r="AH305" s="49"/>
      <c r="AI305" s="54"/>
      <c r="AJ305" s="77"/>
      <c r="AK305" s="77"/>
      <c r="AL305" s="64">
        <f t="shared" si="42"/>
        <v>0</v>
      </c>
      <c r="AM305" s="71">
        <f t="shared" si="43"/>
        <v>0</v>
      </c>
      <c r="AN305" s="71">
        <f t="shared" si="44"/>
        <v>0</v>
      </c>
      <c r="AO305" s="72"/>
      <c r="AP305" s="72"/>
      <c r="AQ305" s="72"/>
      <c r="AR305" s="73"/>
      <c r="AS305" s="73"/>
      <c r="AT305" s="73"/>
      <c r="AU305" s="62"/>
      <c r="AV305" s="62"/>
      <c r="AW305" s="74">
        <v>0</v>
      </c>
      <c r="AX305" s="75">
        <f t="shared" si="36"/>
        <v>0</v>
      </c>
    </row>
    <row r="306" spans="1:50" ht="120" customHeight="1" x14ac:dyDescent="0.3">
      <c r="A306" s="59"/>
      <c r="B306" s="59"/>
      <c r="C306" s="42"/>
      <c r="D306" s="60"/>
      <c r="E306" s="61"/>
      <c r="F306" s="62"/>
      <c r="G306" s="63"/>
      <c r="H306" s="63"/>
      <c r="I306" s="59"/>
      <c r="J306" s="59"/>
      <c r="K306" s="59"/>
      <c r="L306" s="59"/>
      <c r="M306" s="65" t="str">
        <f t="shared" si="37"/>
        <v>-</v>
      </c>
      <c r="N306" s="66"/>
      <c r="O306" s="67"/>
      <c r="P306" s="46"/>
      <c r="Q306" s="67"/>
      <c r="R306" s="68"/>
      <c r="S306" s="69"/>
      <c r="T306" s="49"/>
      <c r="U306" s="68"/>
      <c r="V306" s="70"/>
      <c r="W306" s="62"/>
      <c r="X306" s="63"/>
      <c r="Y306" s="64">
        <f t="shared" si="38"/>
        <v>0</v>
      </c>
      <c r="Z306" s="62"/>
      <c r="AA306" s="63"/>
      <c r="AB306" s="64">
        <f t="shared" si="39"/>
        <v>0</v>
      </c>
      <c r="AC306" s="71">
        <f t="shared" si="40"/>
        <v>0</v>
      </c>
      <c r="AD306" s="62"/>
      <c r="AE306" s="76"/>
      <c r="AF306" s="64">
        <f t="shared" si="41"/>
        <v>0</v>
      </c>
      <c r="AG306" s="49"/>
      <c r="AH306" s="49"/>
      <c r="AI306" s="54"/>
      <c r="AJ306" s="77"/>
      <c r="AK306" s="77"/>
      <c r="AL306" s="64">
        <f t="shared" si="42"/>
        <v>0</v>
      </c>
      <c r="AM306" s="71">
        <f t="shared" si="43"/>
        <v>0</v>
      </c>
      <c r="AN306" s="71">
        <f t="shared" si="44"/>
        <v>0</v>
      </c>
      <c r="AO306" s="72"/>
      <c r="AP306" s="72"/>
      <c r="AQ306" s="72"/>
      <c r="AR306" s="73"/>
      <c r="AS306" s="73"/>
      <c r="AT306" s="73"/>
      <c r="AU306" s="62"/>
      <c r="AV306" s="62"/>
      <c r="AW306" s="74">
        <v>0</v>
      </c>
      <c r="AX306" s="75">
        <f t="shared" si="36"/>
        <v>0</v>
      </c>
    </row>
    <row r="307" spans="1:50" ht="120" customHeight="1" x14ac:dyDescent="0.3">
      <c r="A307" s="59"/>
      <c r="B307" s="59"/>
      <c r="C307" s="42"/>
      <c r="D307" s="60"/>
      <c r="E307" s="61"/>
      <c r="F307" s="62"/>
      <c r="G307" s="63"/>
      <c r="H307" s="63"/>
      <c r="I307" s="59"/>
      <c r="J307" s="59"/>
      <c r="K307" s="59"/>
      <c r="L307" s="59"/>
      <c r="M307" s="65" t="str">
        <f t="shared" si="37"/>
        <v>-</v>
      </c>
      <c r="N307" s="66"/>
      <c r="O307" s="67"/>
      <c r="P307" s="46"/>
      <c r="Q307" s="67"/>
      <c r="R307" s="68"/>
      <c r="S307" s="69"/>
      <c r="T307" s="49"/>
      <c r="U307" s="68"/>
      <c r="V307" s="70"/>
      <c r="W307" s="62"/>
      <c r="X307" s="63"/>
      <c r="Y307" s="64">
        <f t="shared" si="38"/>
        <v>0</v>
      </c>
      <c r="Z307" s="62"/>
      <c r="AA307" s="63"/>
      <c r="AB307" s="64">
        <f t="shared" si="39"/>
        <v>0</v>
      </c>
      <c r="AC307" s="71">
        <f t="shared" si="40"/>
        <v>0</v>
      </c>
      <c r="AD307" s="62"/>
      <c r="AE307" s="76"/>
      <c r="AF307" s="64">
        <f t="shared" si="41"/>
        <v>0</v>
      </c>
      <c r="AG307" s="49"/>
      <c r="AH307" s="49"/>
      <c r="AI307" s="54"/>
      <c r="AJ307" s="77"/>
      <c r="AK307" s="77"/>
      <c r="AL307" s="64">
        <f t="shared" si="42"/>
        <v>0</v>
      </c>
      <c r="AM307" s="71">
        <f t="shared" si="43"/>
        <v>0</v>
      </c>
      <c r="AN307" s="71">
        <f t="shared" si="44"/>
        <v>0</v>
      </c>
      <c r="AO307" s="72"/>
      <c r="AP307" s="72"/>
      <c r="AQ307" s="72"/>
      <c r="AR307" s="73"/>
      <c r="AS307" s="73"/>
      <c r="AT307" s="73"/>
      <c r="AU307" s="62"/>
      <c r="AV307" s="62"/>
      <c r="AW307" s="74">
        <v>0</v>
      </c>
      <c r="AX307" s="75">
        <f t="shared" si="36"/>
        <v>0</v>
      </c>
    </row>
    <row r="308" spans="1:50" ht="120" customHeight="1" x14ac:dyDescent="0.3">
      <c r="A308" s="59"/>
      <c r="B308" s="59"/>
      <c r="C308" s="42"/>
      <c r="D308" s="60"/>
      <c r="E308" s="61"/>
      <c r="F308" s="62"/>
      <c r="G308" s="63"/>
      <c r="H308" s="63"/>
      <c r="I308" s="59"/>
      <c r="J308" s="59"/>
      <c r="K308" s="59"/>
      <c r="L308" s="59"/>
      <c r="M308" s="65" t="str">
        <f t="shared" si="37"/>
        <v>-</v>
      </c>
      <c r="N308" s="66"/>
      <c r="O308" s="67"/>
      <c r="P308" s="46"/>
      <c r="Q308" s="67"/>
      <c r="R308" s="68"/>
      <c r="S308" s="69"/>
      <c r="T308" s="49"/>
      <c r="U308" s="68"/>
      <c r="V308" s="70"/>
      <c r="W308" s="62"/>
      <c r="X308" s="63"/>
      <c r="Y308" s="64">
        <f t="shared" si="38"/>
        <v>0</v>
      </c>
      <c r="Z308" s="62"/>
      <c r="AA308" s="63"/>
      <c r="AB308" s="64">
        <f t="shared" si="39"/>
        <v>0</v>
      </c>
      <c r="AC308" s="71">
        <f t="shared" si="40"/>
        <v>0</v>
      </c>
      <c r="AD308" s="62"/>
      <c r="AE308" s="76"/>
      <c r="AF308" s="64">
        <f t="shared" si="41"/>
        <v>0</v>
      </c>
      <c r="AG308" s="49"/>
      <c r="AH308" s="49"/>
      <c r="AI308" s="54"/>
      <c r="AJ308" s="77"/>
      <c r="AK308" s="77"/>
      <c r="AL308" s="64">
        <f t="shared" si="42"/>
        <v>0</v>
      </c>
      <c r="AM308" s="71">
        <f t="shared" si="43"/>
        <v>0</v>
      </c>
      <c r="AN308" s="71">
        <f t="shared" si="44"/>
        <v>0</v>
      </c>
      <c r="AO308" s="72"/>
      <c r="AP308" s="72"/>
      <c r="AQ308" s="72"/>
      <c r="AR308" s="73"/>
      <c r="AS308" s="73"/>
      <c r="AT308" s="73"/>
      <c r="AU308" s="62"/>
      <c r="AV308" s="62"/>
      <c r="AW308" s="74">
        <v>0</v>
      </c>
      <c r="AX308" s="75">
        <f t="shared" si="36"/>
        <v>0</v>
      </c>
    </row>
    <row r="309" spans="1:50" ht="120" customHeight="1" x14ac:dyDescent="0.3">
      <c r="A309" s="59"/>
      <c r="B309" s="59"/>
      <c r="C309" s="42"/>
      <c r="D309" s="60"/>
      <c r="E309" s="61"/>
      <c r="F309" s="62"/>
      <c r="G309" s="63"/>
      <c r="H309" s="63"/>
      <c r="I309" s="59"/>
      <c r="J309" s="59"/>
      <c r="K309" s="59"/>
      <c r="L309" s="59"/>
      <c r="M309" s="65" t="str">
        <f t="shared" si="37"/>
        <v>-</v>
      </c>
      <c r="N309" s="66"/>
      <c r="O309" s="67"/>
      <c r="P309" s="46"/>
      <c r="Q309" s="67"/>
      <c r="R309" s="68"/>
      <c r="S309" s="69"/>
      <c r="T309" s="49"/>
      <c r="U309" s="68"/>
      <c r="V309" s="70"/>
      <c r="W309" s="62"/>
      <c r="X309" s="63"/>
      <c r="Y309" s="64">
        <f t="shared" si="38"/>
        <v>0</v>
      </c>
      <c r="Z309" s="62"/>
      <c r="AA309" s="63"/>
      <c r="AB309" s="64">
        <f t="shared" si="39"/>
        <v>0</v>
      </c>
      <c r="AC309" s="71">
        <f t="shared" si="40"/>
        <v>0</v>
      </c>
      <c r="AD309" s="62"/>
      <c r="AE309" s="76"/>
      <c r="AF309" s="64">
        <f t="shared" si="41"/>
        <v>0</v>
      </c>
      <c r="AG309" s="49"/>
      <c r="AH309" s="49"/>
      <c r="AI309" s="54"/>
      <c r="AJ309" s="77"/>
      <c r="AK309" s="77"/>
      <c r="AL309" s="64">
        <f t="shared" si="42"/>
        <v>0</v>
      </c>
      <c r="AM309" s="71">
        <f t="shared" si="43"/>
        <v>0</v>
      </c>
      <c r="AN309" s="71">
        <f t="shared" si="44"/>
        <v>0</v>
      </c>
      <c r="AO309" s="72"/>
      <c r="AP309" s="72"/>
      <c r="AQ309" s="72"/>
      <c r="AR309" s="73"/>
      <c r="AS309" s="73"/>
      <c r="AT309" s="73"/>
      <c r="AU309" s="62"/>
      <c r="AV309" s="62"/>
      <c r="AW309" s="74">
        <v>0</v>
      </c>
      <c r="AX309" s="75">
        <f t="shared" si="36"/>
        <v>0</v>
      </c>
    </row>
    <row r="310" spans="1:50" ht="120" customHeight="1" x14ac:dyDescent="0.3">
      <c r="A310" s="59"/>
      <c r="B310" s="59"/>
      <c r="C310" s="42"/>
      <c r="D310" s="60"/>
      <c r="E310" s="61"/>
      <c r="F310" s="62"/>
      <c r="G310" s="63"/>
      <c r="H310" s="63"/>
      <c r="I310" s="59"/>
      <c r="J310" s="59"/>
      <c r="K310" s="59"/>
      <c r="L310" s="59"/>
      <c r="M310" s="65" t="str">
        <f t="shared" si="37"/>
        <v>-</v>
      </c>
      <c r="N310" s="66"/>
      <c r="O310" s="67"/>
      <c r="P310" s="46"/>
      <c r="Q310" s="67"/>
      <c r="R310" s="68"/>
      <c r="S310" s="69"/>
      <c r="T310" s="49"/>
      <c r="U310" s="68"/>
      <c r="V310" s="70"/>
      <c r="W310" s="62"/>
      <c r="X310" s="63"/>
      <c r="Y310" s="64">
        <f t="shared" si="38"/>
        <v>0</v>
      </c>
      <c r="Z310" s="62"/>
      <c r="AA310" s="63"/>
      <c r="AB310" s="64">
        <f t="shared" si="39"/>
        <v>0</v>
      </c>
      <c r="AC310" s="71">
        <f t="shared" si="40"/>
        <v>0</v>
      </c>
      <c r="AD310" s="62"/>
      <c r="AE310" s="76"/>
      <c r="AF310" s="64">
        <f t="shared" si="41"/>
        <v>0</v>
      </c>
      <c r="AG310" s="49"/>
      <c r="AH310" s="49"/>
      <c r="AI310" s="54"/>
      <c r="AJ310" s="77"/>
      <c r="AK310" s="77"/>
      <c r="AL310" s="64">
        <f t="shared" si="42"/>
        <v>0</v>
      </c>
      <c r="AM310" s="71">
        <f t="shared" si="43"/>
        <v>0</v>
      </c>
      <c r="AN310" s="71">
        <f t="shared" si="44"/>
        <v>0</v>
      </c>
      <c r="AO310" s="72"/>
      <c r="AP310" s="72"/>
      <c r="AQ310" s="72"/>
      <c r="AR310" s="73"/>
      <c r="AS310" s="73"/>
      <c r="AT310" s="73"/>
      <c r="AU310" s="62"/>
      <c r="AV310" s="62"/>
      <c r="AW310" s="74">
        <v>0</v>
      </c>
      <c r="AX310" s="75">
        <f t="shared" si="36"/>
        <v>0</v>
      </c>
    </row>
    <row r="311" spans="1:50" ht="120" customHeight="1" x14ac:dyDescent="0.3">
      <c r="A311" s="59"/>
      <c r="B311" s="59"/>
      <c r="C311" s="42"/>
      <c r="D311" s="60"/>
      <c r="E311" s="61"/>
      <c r="F311" s="62"/>
      <c r="G311" s="63"/>
      <c r="H311" s="63"/>
      <c r="I311" s="59"/>
      <c r="J311" s="59"/>
      <c r="K311" s="59"/>
      <c r="L311" s="59"/>
      <c r="M311" s="65" t="str">
        <f t="shared" si="37"/>
        <v>-</v>
      </c>
      <c r="N311" s="66"/>
      <c r="O311" s="67"/>
      <c r="P311" s="46"/>
      <c r="Q311" s="67"/>
      <c r="R311" s="68"/>
      <c r="S311" s="69"/>
      <c r="T311" s="49"/>
      <c r="U311" s="68"/>
      <c r="V311" s="70"/>
      <c r="W311" s="62"/>
      <c r="X311" s="63"/>
      <c r="Y311" s="64">
        <f t="shared" si="38"/>
        <v>0</v>
      </c>
      <c r="Z311" s="62"/>
      <c r="AA311" s="63"/>
      <c r="AB311" s="64">
        <f t="shared" si="39"/>
        <v>0</v>
      </c>
      <c r="AC311" s="71">
        <f t="shared" si="40"/>
        <v>0</v>
      </c>
      <c r="AD311" s="62"/>
      <c r="AE311" s="76"/>
      <c r="AF311" s="64">
        <f t="shared" si="41"/>
        <v>0</v>
      </c>
      <c r="AG311" s="49"/>
      <c r="AH311" s="49"/>
      <c r="AI311" s="54"/>
      <c r="AJ311" s="77"/>
      <c r="AK311" s="77"/>
      <c r="AL311" s="64">
        <f t="shared" si="42"/>
        <v>0</v>
      </c>
      <c r="AM311" s="71">
        <f t="shared" si="43"/>
        <v>0</v>
      </c>
      <c r="AN311" s="71">
        <f t="shared" si="44"/>
        <v>0</v>
      </c>
      <c r="AO311" s="72"/>
      <c r="AP311" s="72"/>
      <c r="AQ311" s="72"/>
      <c r="AR311" s="73"/>
      <c r="AS311" s="73"/>
      <c r="AT311" s="73"/>
      <c r="AU311" s="62"/>
      <c r="AV311" s="62"/>
      <c r="AW311" s="74">
        <v>0</v>
      </c>
      <c r="AX311" s="75">
        <f t="shared" si="36"/>
        <v>0</v>
      </c>
    </row>
    <row r="312" spans="1:50" ht="120" customHeight="1" x14ac:dyDescent="0.3">
      <c r="A312" s="59"/>
      <c r="B312" s="59"/>
      <c r="C312" s="42"/>
      <c r="D312" s="60"/>
      <c r="E312" s="61"/>
      <c r="F312" s="62"/>
      <c r="G312" s="63"/>
      <c r="H312" s="63"/>
      <c r="I312" s="59"/>
      <c r="J312" s="59"/>
      <c r="K312" s="59"/>
      <c r="L312" s="59"/>
      <c r="M312" s="65" t="str">
        <f t="shared" si="37"/>
        <v>-</v>
      </c>
      <c r="N312" s="66"/>
      <c r="O312" s="67"/>
      <c r="P312" s="46"/>
      <c r="Q312" s="67"/>
      <c r="R312" s="68"/>
      <c r="S312" s="69"/>
      <c r="T312" s="49"/>
      <c r="U312" s="68"/>
      <c r="V312" s="70"/>
      <c r="W312" s="62"/>
      <c r="X312" s="63"/>
      <c r="Y312" s="64">
        <f t="shared" si="38"/>
        <v>0</v>
      </c>
      <c r="Z312" s="62"/>
      <c r="AA312" s="63"/>
      <c r="AB312" s="64">
        <f t="shared" si="39"/>
        <v>0</v>
      </c>
      <c r="AC312" s="71">
        <f t="shared" si="40"/>
        <v>0</v>
      </c>
      <c r="AD312" s="62"/>
      <c r="AE312" s="76"/>
      <c r="AF312" s="64">
        <f t="shared" si="41"/>
        <v>0</v>
      </c>
      <c r="AG312" s="49"/>
      <c r="AH312" s="49"/>
      <c r="AI312" s="54"/>
      <c r="AJ312" s="77"/>
      <c r="AK312" s="77"/>
      <c r="AL312" s="64">
        <f t="shared" si="42"/>
        <v>0</v>
      </c>
      <c r="AM312" s="71">
        <f t="shared" si="43"/>
        <v>0</v>
      </c>
      <c r="AN312" s="71">
        <f t="shared" si="44"/>
        <v>0</v>
      </c>
      <c r="AO312" s="72"/>
      <c r="AP312" s="72"/>
      <c r="AQ312" s="72"/>
      <c r="AR312" s="73"/>
      <c r="AS312" s="73"/>
      <c r="AT312" s="73"/>
      <c r="AU312" s="62"/>
      <c r="AV312" s="62"/>
      <c r="AW312" s="74">
        <v>0</v>
      </c>
      <c r="AX312" s="75">
        <f t="shared" si="36"/>
        <v>0</v>
      </c>
    </row>
    <row r="313" spans="1:50" ht="120" customHeight="1" x14ac:dyDescent="0.3">
      <c r="A313" s="59"/>
      <c r="B313" s="59"/>
      <c r="C313" s="42"/>
      <c r="D313" s="60"/>
      <c r="E313" s="61"/>
      <c r="F313" s="62"/>
      <c r="G313" s="63"/>
      <c r="H313" s="63"/>
      <c r="I313" s="59"/>
      <c r="J313" s="59"/>
      <c r="K313" s="59"/>
      <c r="L313" s="59"/>
      <c r="M313" s="65" t="str">
        <f t="shared" si="37"/>
        <v>-</v>
      </c>
      <c r="N313" s="66"/>
      <c r="O313" s="67"/>
      <c r="P313" s="46"/>
      <c r="Q313" s="67"/>
      <c r="R313" s="68"/>
      <c r="S313" s="69"/>
      <c r="T313" s="49"/>
      <c r="U313" s="68"/>
      <c r="V313" s="70"/>
      <c r="W313" s="62"/>
      <c r="X313" s="63"/>
      <c r="Y313" s="64">
        <f t="shared" si="38"/>
        <v>0</v>
      </c>
      <c r="Z313" s="62"/>
      <c r="AA313" s="63"/>
      <c r="AB313" s="64">
        <f t="shared" si="39"/>
        <v>0</v>
      </c>
      <c r="AC313" s="71">
        <f t="shared" si="40"/>
        <v>0</v>
      </c>
      <c r="AD313" s="62"/>
      <c r="AE313" s="76"/>
      <c r="AF313" s="64">
        <f t="shared" si="41"/>
        <v>0</v>
      </c>
      <c r="AG313" s="49"/>
      <c r="AH313" s="49"/>
      <c r="AI313" s="54"/>
      <c r="AJ313" s="77"/>
      <c r="AK313" s="77"/>
      <c r="AL313" s="64">
        <f t="shared" si="42"/>
        <v>0</v>
      </c>
      <c r="AM313" s="71">
        <f t="shared" si="43"/>
        <v>0</v>
      </c>
      <c r="AN313" s="71">
        <f t="shared" si="44"/>
        <v>0</v>
      </c>
      <c r="AO313" s="72"/>
      <c r="AP313" s="72"/>
      <c r="AQ313" s="72"/>
      <c r="AR313" s="73"/>
      <c r="AS313" s="73"/>
      <c r="AT313" s="73"/>
      <c r="AU313" s="62"/>
      <c r="AV313" s="62"/>
      <c r="AW313" s="74">
        <v>0</v>
      </c>
      <c r="AX313" s="75">
        <f t="shared" si="36"/>
        <v>0</v>
      </c>
    </row>
    <row r="314" spans="1:50" ht="120" customHeight="1" x14ac:dyDescent="0.3">
      <c r="A314" s="59"/>
      <c r="B314" s="59"/>
      <c r="C314" s="42"/>
      <c r="D314" s="60"/>
      <c r="E314" s="61"/>
      <c r="F314" s="62"/>
      <c r="G314" s="63"/>
      <c r="H314" s="63"/>
      <c r="I314" s="59"/>
      <c r="J314" s="59"/>
      <c r="K314" s="59"/>
      <c r="L314" s="59"/>
      <c r="M314" s="65" t="str">
        <f t="shared" si="37"/>
        <v>-</v>
      </c>
      <c r="N314" s="66"/>
      <c r="O314" s="67"/>
      <c r="P314" s="46"/>
      <c r="Q314" s="67"/>
      <c r="R314" s="68"/>
      <c r="S314" s="69"/>
      <c r="T314" s="49"/>
      <c r="U314" s="68"/>
      <c r="V314" s="70"/>
      <c r="W314" s="62"/>
      <c r="X314" s="63"/>
      <c r="Y314" s="64">
        <f t="shared" si="38"/>
        <v>0</v>
      </c>
      <c r="Z314" s="62"/>
      <c r="AA314" s="63"/>
      <c r="AB314" s="64">
        <f t="shared" si="39"/>
        <v>0</v>
      </c>
      <c r="AC314" s="71">
        <f t="shared" si="40"/>
        <v>0</v>
      </c>
      <c r="AD314" s="62"/>
      <c r="AE314" s="76"/>
      <c r="AF314" s="64">
        <f t="shared" si="41"/>
        <v>0</v>
      </c>
      <c r="AG314" s="49"/>
      <c r="AH314" s="49"/>
      <c r="AI314" s="54"/>
      <c r="AJ314" s="77"/>
      <c r="AK314" s="77"/>
      <c r="AL314" s="64">
        <f t="shared" si="42"/>
        <v>0</v>
      </c>
      <c r="AM314" s="71">
        <f t="shared" si="43"/>
        <v>0</v>
      </c>
      <c r="AN314" s="71">
        <f t="shared" si="44"/>
        <v>0</v>
      </c>
      <c r="AO314" s="72"/>
      <c r="AP314" s="72"/>
      <c r="AQ314" s="72"/>
      <c r="AR314" s="73"/>
      <c r="AS314" s="73"/>
      <c r="AT314" s="73"/>
      <c r="AU314" s="62"/>
      <c r="AV314" s="62"/>
      <c r="AW314" s="74">
        <v>0</v>
      </c>
      <c r="AX314" s="75">
        <f t="shared" si="36"/>
        <v>0</v>
      </c>
    </row>
    <row r="315" spans="1:50" ht="120" customHeight="1" x14ac:dyDescent="0.3">
      <c r="A315" s="59"/>
      <c r="B315" s="59"/>
      <c r="C315" s="42"/>
      <c r="D315" s="60"/>
      <c r="E315" s="61"/>
      <c r="F315" s="62"/>
      <c r="G315" s="63"/>
      <c r="H315" s="63"/>
      <c r="I315" s="59"/>
      <c r="J315" s="59"/>
      <c r="K315" s="59"/>
      <c r="L315" s="59"/>
      <c r="M315" s="65" t="str">
        <f t="shared" si="37"/>
        <v>-</v>
      </c>
      <c r="N315" s="66"/>
      <c r="O315" s="67"/>
      <c r="P315" s="46"/>
      <c r="Q315" s="67"/>
      <c r="R315" s="68"/>
      <c r="S315" s="69"/>
      <c r="T315" s="49"/>
      <c r="U315" s="68"/>
      <c r="V315" s="70"/>
      <c r="W315" s="62"/>
      <c r="X315" s="63"/>
      <c r="Y315" s="64">
        <f t="shared" si="38"/>
        <v>0</v>
      </c>
      <c r="Z315" s="62"/>
      <c r="AA315" s="63"/>
      <c r="AB315" s="64">
        <f t="shared" si="39"/>
        <v>0</v>
      </c>
      <c r="AC315" s="71">
        <f t="shared" si="40"/>
        <v>0</v>
      </c>
      <c r="AD315" s="62"/>
      <c r="AE315" s="76"/>
      <c r="AF315" s="64">
        <f t="shared" si="41"/>
        <v>0</v>
      </c>
      <c r="AG315" s="49"/>
      <c r="AH315" s="49"/>
      <c r="AI315" s="54"/>
      <c r="AJ315" s="77"/>
      <c r="AK315" s="77"/>
      <c r="AL315" s="64">
        <f t="shared" si="42"/>
        <v>0</v>
      </c>
      <c r="AM315" s="71">
        <f t="shared" si="43"/>
        <v>0</v>
      </c>
      <c r="AN315" s="71">
        <f t="shared" si="44"/>
        <v>0</v>
      </c>
      <c r="AO315" s="72"/>
      <c r="AP315" s="72"/>
      <c r="AQ315" s="72"/>
      <c r="AR315" s="73"/>
      <c r="AS315" s="73"/>
      <c r="AT315" s="73"/>
      <c r="AU315" s="62"/>
      <c r="AV315" s="62"/>
      <c r="AW315" s="74">
        <v>0</v>
      </c>
      <c r="AX315" s="75">
        <f t="shared" si="36"/>
        <v>0</v>
      </c>
    </row>
    <row r="316" spans="1:50" ht="120" customHeight="1" x14ac:dyDescent="0.3">
      <c r="A316" s="59"/>
      <c r="B316" s="59"/>
      <c r="C316" s="42"/>
      <c r="D316" s="60"/>
      <c r="E316" s="61"/>
      <c r="F316" s="62"/>
      <c r="G316" s="63"/>
      <c r="H316" s="63"/>
      <c r="I316" s="59"/>
      <c r="J316" s="59"/>
      <c r="K316" s="59"/>
      <c r="L316" s="59"/>
      <c r="M316" s="65" t="str">
        <f t="shared" si="37"/>
        <v>-</v>
      </c>
      <c r="N316" s="66"/>
      <c r="O316" s="67"/>
      <c r="P316" s="46"/>
      <c r="Q316" s="67"/>
      <c r="R316" s="68"/>
      <c r="S316" s="69"/>
      <c r="T316" s="49"/>
      <c r="U316" s="68"/>
      <c r="V316" s="70"/>
      <c r="W316" s="62"/>
      <c r="X316" s="63"/>
      <c r="Y316" s="64">
        <f t="shared" si="38"/>
        <v>0</v>
      </c>
      <c r="Z316" s="62"/>
      <c r="AA316" s="63"/>
      <c r="AB316" s="64">
        <f t="shared" si="39"/>
        <v>0</v>
      </c>
      <c r="AC316" s="71">
        <f t="shared" si="40"/>
        <v>0</v>
      </c>
      <c r="AD316" s="62"/>
      <c r="AE316" s="76"/>
      <c r="AF316" s="64">
        <f t="shared" si="41"/>
        <v>0</v>
      </c>
      <c r="AG316" s="49"/>
      <c r="AH316" s="49"/>
      <c r="AI316" s="54"/>
      <c r="AJ316" s="77"/>
      <c r="AK316" s="77"/>
      <c r="AL316" s="64">
        <f t="shared" si="42"/>
        <v>0</v>
      </c>
      <c r="AM316" s="71">
        <f t="shared" si="43"/>
        <v>0</v>
      </c>
      <c r="AN316" s="71">
        <f t="shared" si="44"/>
        <v>0</v>
      </c>
      <c r="AO316" s="72"/>
      <c r="AP316" s="72"/>
      <c r="AQ316" s="72"/>
      <c r="AR316" s="73"/>
      <c r="AS316" s="73"/>
      <c r="AT316" s="73"/>
      <c r="AU316" s="62"/>
      <c r="AV316" s="62"/>
      <c r="AW316" s="74">
        <v>0</v>
      </c>
      <c r="AX316" s="75">
        <f t="shared" si="36"/>
        <v>0</v>
      </c>
    </row>
    <row r="317" spans="1:50" ht="120" customHeight="1" x14ac:dyDescent="0.3">
      <c r="A317" s="59"/>
      <c r="B317" s="59"/>
      <c r="C317" s="42"/>
      <c r="D317" s="60"/>
      <c r="E317" s="61"/>
      <c r="F317" s="62"/>
      <c r="G317" s="63"/>
      <c r="H317" s="63"/>
      <c r="I317" s="59"/>
      <c r="J317" s="59"/>
      <c r="K317" s="59"/>
      <c r="L317" s="59"/>
      <c r="M317" s="65" t="str">
        <f t="shared" si="37"/>
        <v>-</v>
      </c>
      <c r="N317" s="66"/>
      <c r="O317" s="67"/>
      <c r="P317" s="46"/>
      <c r="Q317" s="67"/>
      <c r="R317" s="68"/>
      <c r="S317" s="69"/>
      <c r="T317" s="49"/>
      <c r="U317" s="68"/>
      <c r="V317" s="70"/>
      <c r="W317" s="62"/>
      <c r="X317" s="63"/>
      <c r="Y317" s="64">
        <f t="shared" si="38"/>
        <v>0</v>
      </c>
      <c r="Z317" s="62"/>
      <c r="AA317" s="63"/>
      <c r="AB317" s="64">
        <f t="shared" si="39"/>
        <v>0</v>
      </c>
      <c r="AC317" s="71">
        <f t="shared" si="40"/>
        <v>0</v>
      </c>
      <c r="AD317" s="62"/>
      <c r="AE317" s="76"/>
      <c r="AF317" s="64">
        <f t="shared" si="41"/>
        <v>0</v>
      </c>
      <c r="AG317" s="49"/>
      <c r="AH317" s="49"/>
      <c r="AI317" s="54"/>
      <c r="AJ317" s="77"/>
      <c r="AK317" s="77"/>
      <c r="AL317" s="64">
        <f t="shared" si="42"/>
        <v>0</v>
      </c>
      <c r="AM317" s="71">
        <f t="shared" si="43"/>
        <v>0</v>
      </c>
      <c r="AN317" s="71">
        <f t="shared" si="44"/>
        <v>0</v>
      </c>
      <c r="AO317" s="72"/>
      <c r="AP317" s="72"/>
      <c r="AQ317" s="72"/>
      <c r="AR317" s="73"/>
      <c r="AS317" s="73"/>
      <c r="AT317" s="73"/>
      <c r="AU317" s="62"/>
      <c r="AV317" s="62"/>
      <c r="AW317" s="74">
        <v>0</v>
      </c>
      <c r="AX317" s="75">
        <f t="shared" si="36"/>
        <v>0</v>
      </c>
    </row>
    <row r="318" spans="1:50" ht="120" customHeight="1" x14ac:dyDescent="0.3">
      <c r="A318" s="59"/>
      <c r="B318" s="59"/>
      <c r="C318" s="42"/>
      <c r="D318" s="60"/>
      <c r="E318" s="61"/>
      <c r="F318" s="62"/>
      <c r="G318" s="63"/>
      <c r="H318" s="63"/>
      <c r="I318" s="59"/>
      <c r="J318" s="59"/>
      <c r="K318" s="59"/>
      <c r="L318" s="59"/>
      <c r="M318" s="65" t="str">
        <f t="shared" si="37"/>
        <v>-</v>
      </c>
      <c r="N318" s="66"/>
      <c r="O318" s="67"/>
      <c r="P318" s="46"/>
      <c r="Q318" s="67"/>
      <c r="R318" s="68"/>
      <c r="S318" s="69"/>
      <c r="T318" s="49"/>
      <c r="U318" s="68"/>
      <c r="V318" s="70"/>
      <c r="W318" s="62"/>
      <c r="X318" s="63"/>
      <c r="Y318" s="64">
        <f t="shared" si="38"/>
        <v>0</v>
      </c>
      <c r="Z318" s="62"/>
      <c r="AA318" s="63"/>
      <c r="AB318" s="64">
        <f t="shared" si="39"/>
        <v>0</v>
      </c>
      <c r="AC318" s="71">
        <f t="shared" si="40"/>
        <v>0</v>
      </c>
      <c r="AD318" s="62"/>
      <c r="AE318" s="76"/>
      <c r="AF318" s="64">
        <f t="shared" si="41"/>
        <v>0</v>
      </c>
      <c r="AG318" s="49"/>
      <c r="AH318" s="49"/>
      <c r="AI318" s="54"/>
      <c r="AJ318" s="77"/>
      <c r="AK318" s="77"/>
      <c r="AL318" s="64">
        <f t="shared" si="42"/>
        <v>0</v>
      </c>
      <c r="AM318" s="71">
        <f t="shared" si="43"/>
        <v>0</v>
      </c>
      <c r="AN318" s="71">
        <f t="shared" si="44"/>
        <v>0</v>
      </c>
      <c r="AO318" s="72"/>
      <c r="AP318" s="72"/>
      <c r="AQ318" s="72"/>
      <c r="AR318" s="73"/>
      <c r="AS318" s="73"/>
      <c r="AT318" s="73"/>
      <c r="AU318" s="62"/>
      <c r="AV318" s="62"/>
      <c r="AW318" s="74">
        <v>0</v>
      </c>
      <c r="AX318" s="75">
        <f t="shared" si="36"/>
        <v>0</v>
      </c>
    </row>
    <row r="319" spans="1:50" ht="120" customHeight="1" x14ac:dyDescent="0.3">
      <c r="A319" s="59"/>
      <c r="B319" s="59"/>
      <c r="C319" s="42"/>
      <c r="D319" s="60"/>
      <c r="E319" s="61"/>
      <c r="F319" s="62"/>
      <c r="G319" s="63"/>
      <c r="H319" s="63"/>
      <c r="I319" s="59"/>
      <c r="J319" s="59"/>
      <c r="K319" s="59"/>
      <c r="L319" s="59"/>
      <c r="M319" s="65" t="str">
        <f t="shared" si="37"/>
        <v>-</v>
      </c>
      <c r="N319" s="66"/>
      <c r="O319" s="67"/>
      <c r="P319" s="46"/>
      <c r="Q319" s="67"/>
      <c r="R319" s="68"/>
      <c r="S319" s="69"/>
      <c r="T319" s="49"/>
      <c r="U319" s="68"/>
      <c r="V319" s="70"/>
      <c r="W319" s="62"/>
      <c r="X319" s="63"/>
      <c r="Y319" s="64">
        <f t="shared" si="38"/>
        <v>0</v>
      </c>
      <c r="Z319" s="62"/>
      <c r="AA319" s="63"/>
      <c r="AB319" s="64">
        <f t="shared" si="39"/>
        <v>0</v>
      </c>
      <c r="AC319" s="71">
        <f t="shared" si="40"/>
        <v>0</v>
      </c>
      <c r="AD319" s="62"/>
      <c r="AE319" s="76"/>
      <c r="AF319" s="64">
        <f t="shared" si="41"/>
        <v>0</v>
      </c>
      <c r="AG319" s="49"/>
      <c r="AH319" s="49"/>
      <c r="AI319" s="54"/>
      <c r="AJ319" s="77"/>
      <c r="AK319" s="77"/>
      <c r="AL319" s="64">
        <f t="shared" si="42"/>
        <v>0</v>
      </c>
      <c r="AM319" s="71">
        <f t="shared" si="43"/>
        <v>0</v>
      </c>
      <c r="AN319" s="71">
        <f t="shared" si="44"/>
        <v>0</v>
      </c>
      <c r="AO319" s="72"/>
      <c r="AP319" s="72"/>
      <c r="AQ319" s="72"/>
      <c r="AR319" s="73"/>
      <c r="AS319" s="73"/>
      <c r="AT319" s="73"/>
      <c r="AU319" s="62"/>
      <c r="AV319" s="62"/>
      <c r="AW319" s="74">
        <v>0</v>
      </c>
      <c r="AX319" s="75">
        <f t="shared" si="36"/>
        <v>0</v>
      </c>
    </row>
    <row r="320" spans="1:50" ht="120" customHeight="1" x14ac:dyDescent="0.3">
      <c r="A320" s="59"/>
      <c r="B320" s="59"/>
      <c r="C320" s="42"/>
      <c r="D320" s="60"/>
      <c r="E320" s="61"/>
      <c r="F320" s="62"/>
      <c r="G320" s="63"/>
      <c r="H320" s="63"/>
      <c r="I320" s="59"/>
      <c r="J320" s="59"/>
      <c r="K320" s="59"/>
      <c r="L320" s="59"/>
      <c r="M320" s="65" t="str">
        <f t="shared" si="37"/>
        <v>-</v>
      </c>
      <c r="N320" s="66"/>
      <c r="O320" s="67"/>
      <c r="P320" s="46"/>
      <c r="Q320" s="67"/>
      <c r="R320" s="68"/>
      <c r="S320" s="69"/>
      <c r="T320" s="49"/>
      <c r="U320" s="68"/>
      <c r="V320" s="70"/>
      <c r="W320" s="62"/>
      <c r="X320" s="63"/>
      <c r="Y320" s="64">
        <f t="shared" si="38"/>
        <v>0</v>
      </c>
      <c r="Z320" s="62"/>
      <c r="AA320" s="63"/>
      <c r="AB320" s="64">
        <f t="shared" si="39"/>
        <v>0</v>
      </c>
      <c r="AC320" s="71">
        <f t="shared" si="40"/>
        <v>0</v>
      </c>
      <c r="AD320" s="62"/>
      <c r="AE320" s="76"/>
      <c r="AF320" s="64">
        <f t="shared" si="41"/>
        <v>0</v>
      </c>
      <c r="AG320" s="49"/>
      <c r="AH320" s="49"/>
      <c r="AI320" s="54"/>
      <c r="AJ320" s="77"/>
      <c r="AK320" s="77"/>
      <c r="AL320" s="64">
        <f t="shared" si="42"/>
        <v>0</v>
      </c>
      <c r="AM320" s="71">
        <f t="shared" si="43"/>
        <v>0</v>
      </c>
      <c r="AN320" s="71">
        <f t="shared" si="44"/>
        <v>0</v>
      </c>
      <c r="AO320" s="72"/>
      <c r="AP320" s="72"/>
      <c r="AQ320" s="72"/>
      <c r="AR320" s="73"/>
      <c r="AS320" s="73"/>
      <c r="AT320" s="73"/>
      <c r="AU320" s="62"/>
      <c r="AV320" s="62"/>
      <c r="AW320" s="74">
        <v>0</v>
      </c>
      <c r="AX320" s="75">
        <f t="shared" si="36"/>
        <v>0</v>
      </c>
    </row>
    <row r="321" spans="1:50" ht="120" customHeight="1" x14ac:dyDescent="0.3">
      <c r="A321" s="59"/>
      <c r="B321" s="59"/>
      <c r="C321" s="42"/>
      <c r="D321" s="60"/>
      <c r="E321" s="61"/>
      <c r="F321" s="62"/>
      <c r="G321" s="63"/>
      <c r="H321" s="63"/>
      <c r="I321" s="59"/>
      <c r="J321" s="59"/>
      <c r="K321" s="59"/>
      <c r="L321" s="59"/>
      <c r="M321" s="65" t="str">
        <f t="shared" si="37"/>
        <v>-</v>
      </c>
      <c r="N321" s="66"/>
      <c r="O321" s="67"/>
      <c r="P321" s="46"/>
      <c r="Q321" s="67"/>
      <c r="R321" s="68"/>
      <c r="S321" s="69"/>
      <c r="T321" s="49"/>
      <c r="U321" s="68"/>
      <c r="V321" s="70"/>
      <c r="W321" s="62"/>
      <c r="X321" s="63"/>
      <c r="Y321" s="64">
        <f t="shared" si="38"/>
        <v>0</v>
      </c>
      <c r="Z321" s="62"/>
      <c r="AA321" s="63"/>
      <c r="AB321" s="64">
        <f t="shared" si="39"/>
        <v>0</v>
      </c>
      <c r="AC321" s="71">
        <f t="shared" si="40"/>
        <v>0</v>
      </c>
      <c r="AD321" s="62"/>
      <c r="AE321" s="76"/>
      <c r="AF321" s="64">
        <f t="shared" si="41"/>
        <v>0</v>
      </c>
      <c r="AG321" s="49"/>
      <c r="AH321" s="49"/>
      <c r="AI321" s="54"/>
      <c r="AJ321" s="77"/>
      <c r="AK321" s="77"/>
      <c r="AL321" s="64">
        <f t="shared" si="42"/>
        <v>0</v>
      </c>
      <c r="AM321" s="71">
        <f t="shared" si="43"/>
        <v>0</v>
      </c>
      <c r="AN321" s="71">
        <f t="shared" si="44"/>
        <v>0</v>
      </c>
      <c r="AO321" s="72"/>
      <c r="AP321" s="72"/>
      <c r="AQ321" s="72"/>
      <c r="AR321" s="73"/>
      <c r="AS321" s="73"/>
      <c r="AT321" s="73"/>
      <c r="AU321" s="62"/>
      <c r="AV321" s="62"/>
      <c r="AW321" s="74">
        <v>0</v>
      </c>
      <c r="AX321" s="75">
        <f t="shared" si="36"/>
        <v>0</v>
      </c>
    </row>
    <row r="322" spans="1:50" ht="120" customHeight="1" x14ac:dyDescent="0.3">
      <c r="A322" s="59"/>
      <c r="B322" s="59"/>
      <c r="C322" s="42"/>
      <c r="D322" s="60"/>
      <c r="E322" s="61"/>
      <c r="F322" s="62"/>
      <c r="G322" s="63"/>
      <c r="H322" s="63"/>
      <c r="I322" s="59"/>
      <c r="J322" s="59"/>
      <c r="K322" s="59"/>
      <c r="L322" s="59"/>
      <c r="M322" s="65" t="str">
        <f t="shared" si="37"/>
        <v>-</v>
      </c>
      <c r="N322" s="66"/>
      <c r="O322" s="67"/>
      <c r="P322" s="46"/>
      <c r="Q322" s="67"/>
      <c r="R322" s="68"/>
      <c r="S322" s="69"/>
      <c r="T322" s="49"/>
      <c r="U322" s="68"/>
      <c r="V322" s="70"/>
      <c r="W322" s="62"/>
      <c r="X322" s="63"/>
      <c r="Y322" s="64">
        <f t="shared" si="38"/>
        <v>0</v>
      </c>
      <c r="Z322" s="62"/>
      <c r="AA322" s="63"/>
      <c r="AB322" s="64">
        <f t="shared" si="39"/>
        <v>0</v>
      </c>
      <c r="AC322" s="71">
        <f t="shared" si="40"/>
        <v>0</v>
      </c>
      <c r="AD322" s="62"/>
      <c r="AE322" s="76"/>
      <c r="AF322" s="64">
        <f t="shared" si="41"/>
        <v>0</v>
      </c>
      <c r="AG322" s="49"/>
      <c r="AH322" s="49"/>
      <c r="AI322" s="54"/>
      <c r="AJ322" s="77"/>
      <c r="AK322" s="77"/>
      <c r="AL322" s="64">
        <f t="shared" si="42"/>
        <v>0</v>
      </c>
      <c r="AM322" s="71">
        <f t="shared" si="43"/>
        <v>0</v>
      </c>
      <c r="AN322" s="71">
        <f t="shared" si="44"/>
        <v>0</v>
      </c>
      <c r="AO322" s="72"/>
      <c r="AP322" s="72"/>
      <c r="AQ322" s="72"/>
      <c r="AR322" s="73"/>
      <c r="AS322" s="73"/>
      <c r="AT322" s="73"/>
      <c r="AU322" s="62"/>
      <c r="AV322" s="62"/>
      <c r="AW322" s="74">
        <v>0</v>
      </c>
      <c r="AX322" s="75">
        <f t="shared" si="36"/>
        <v>0</v>
      </c>
    </row>
    <row r="323" spans="1:50" ht="120" customHeight="1" x14ac:dyDescent="0.3">
      <c r="A323" s="59"/>
      <c r="B323" s="59"/>
      <c r="C323" s="42"/>
      <c r="D323" s="60"/>
      <c r="E323" s="61"/>
      <c r="F323" s="62"/>
      <c r="G323" s="63"/>
      <c r="H323" s="63"/>
      <c r="I323" s="59"/>
      <c r="J323" s="59"/>
      <c r="K323" s="59"/>
      <c r="L323" s="59"/>
      <c r="M323" s="65" t="str">
        <f t="shared" si="37"/>
        <v>-</v>
      </c>
      <c r="N323" s="66"/>
      <c r="O323" s="67"/>
      <c r="P323" s="46"/>
      <c r="Q323" s="67"/>
      <c r="R323" s="68"/>
      <c r="S323" s="69"/>
      <c r="T323" s="49"/>
      <c r="U323" s="68"/>
      <c r="V323" s="70"/>
      <c r="W323" s="62"/>
      <c r="X323" s="63"/>
      <c r="Y323" s="64">
        <f t="shared" si="38"/>
        <v>0</v>
      </c>
      <c r="Z323" s="62"/>
      <c r="AA323" s="63"/>
      <c r="AB323" s="64">
        <f t="shared" si="39"/>
        <v>0</v>
      </c>
      <c r="AC323" s="71">
        <f t="shared" si="40"/>
        <v>0</v>
      </c>
      <c r="AD323" s="62"/>
      <c r="AE323" s="76"/>
      <c r="AF323" s="64">
        <f t="shared" si="41"/>
        <v>0</v>
      </c>
      <c r="AG323" s="49"/>
      <c r="AH323" s="49"/>
      <c r="AI323" s="54"/>
      <c r="AJ323" s="77"/>
      <c r="AK323" s="77"/>
      <c r="AL323" s="64">
        <f t="shared" si="42"/>
        <v>0</v>
      </c>
      <c r="AM323" s="71">
        <f t="shared" si="43"/>
        <v>0</v>
      </c>
      <c r="AN323" s="71">
        <f t="shared" si="44"/>
        <v>0</v>
      </c>
      <c r="AO323" s="72"/>
      <c r="AP323" s="72"/>
      <c r="AQ323" s="72"/>
      <c r="AR323" s="73"/>
      <c r="AS323" s="73"/>
      <c r="AT323" s="73"/>
      <c r="AU323" s="62"/>
      <c r="AV323" s="62"/>
      <c r="AW323" s="74">
        <v>0</v>
      </c>
      <c r="AX323" s="75">
        <f t="shared" si="36"/>
        <v>0</v>
      </c>
    </row>
    <row r="324" spans="1:50" ht="120" customHeight="1" x14ac:dyDescent="0.3">
      <c r="A324" s="59"/>
      <c r="B324" s="59"/>
      <c r="C324" s="42"/>
      <c r="D324" s="60"/>
      <c r="E324" s="61"/>
      <c r="F324" s="62"/>
      <c r="G324" s="63"/>
      <c r="H324" s="63"/>
      <c r="I324" s="59"/>
      <c r="J324" s="59"/>
      <c r="K324" s="59"/>
      <c r="L324" s="59"/>
      <c r="M324" s="65" t="str">
        <f t="shared" si="37"/>
        <v>-</v>
      </c>
      <c r="N324" s="66"/>
      <c r="O324" s="67"/>
      <c r="P324" s="46"/>
      <c r="Q324" s="67"/>
      <c r="R324" s="68"/>
      <c r="S324" s="69"/>
      <c r="T324" s="49"/>
      <c r="U324" s="68"/>
      <c r="V324" s="70"/>
      <c r="W324" s="62"/>
      <c r="X324" s="63"/>
      <c r="Y324" s="64">
        <f t="shared" si="38"/>
        <v>0</v>
      </c>
      <c r="Z324" s="62"/>
      <c r="AA324" s="63"/>
      <c r="AB324" s="64">
        <f t="shared" si="39"/>
        <v>0</v>
      </c>
      <c r="AC324" s="71">
        <f t="shared" si="40"/>
        <v>0</v>
      </c>
      <c r="AD324" s="62"/>
      <c r="AE324" s="76"/>
      <c r="AF324" s="64">
        <f t="shared" si="41"/>
        <v>0</v>
      </c>
      <c r="AG324" s="49"/>
      <c r="AH324" s="49"/>
      <c r="AI324" s="54"/>
      <c r="AJ324" s="77"/>
      <c r="AK324" s="77"/>
      <c r="AL324" s="64">
        <f t="shared" si="42"/>
        <v>0</v>
      </c>
      <c r="AM324" s="71">
        <f t="shared" si="43"/>
        <v>0</v>
      </c>
      <c r="AN324" s="71">
        <f t="shared" si="44"/>
        <v>0</v>
      </c>
      <c r="AO324" s="72"/>
      <c r="AP324" s="72"/>
      <c r="AQ324" s="72"/>
      <c r="AR324" s="73"/>
      <c r="AS324" s="73"/>
      <c r="AT324" s="73"/>
      <c r="AU324" s="62"/>
      <c r="AV324" s="62"/>
      <c r="AW324" s="74">
        <v>0</v>
      </c>
      <c r="AX324" s="75">
        <f t="shared" si="36"/>
        <v>0</v>
      </c>
    </row>
    <row r="325" spans="1:50" ht="120" customHeight="1" x14ac:dyDescent="0.3">
      <c r="A325" s="59"/>
      <c r="B325" s="59"/>
      <c r="C325" s="42"/>
      <c r="D325" s="60"/>
      <c r="E325" s="61"/>
      <c r="F325" s="62"/>
      <c r="G325" s="63"/>
      <c r="H325" s="63"/>
      <c r="I325" s="59"/>
      <c r="J325" s="59"/>
      <c r="K325" s="59"/>
      <c r="L325" s="59"/>
      <c r="M325" s="65" t="str">
        <f t="shared" si="37"/>
        <v>-</v>
      </c>
      <c r="N325" s="66"/>
      <c r="O325" s="67"/>
      <c r="P325" s="46"/>
      <c r="Q325" s="67"/>
      <c r="R325" s="68"/>
      <c r="S325" s="69"/>
      <c r="T325" s="49"/>
      <c r="U325" s="68"/>
      <c r="V325" s="70"/>
      <c r="W325" s="62"/>
      <c r="X325" s="63"/>
      <c r="Y325" s="64">
        <f t="shared" si="38"/>
        <v>0</v>
      </c>
      <c r="Z325" s="62"/>
      <c r="AA325" s="63"/>
      <c r="AB325" s="64">
        <f t="shared" si="39"/>
        <v>0</v>
      </c>
      <c r="AC325" s="71">
        <f t="shared" si="40"/>
        <v>0</v>
      </c>
      <c r="AD325" s="62"/>
      <c r="AE325" s="76"/>
      <c r="AF325" s="64">
        <f t="shared" si="41"/>
        <v>0</v>
      </c>
      <c r="AG325" s="49"/>
      <c r="AH325" s="49"/>
      <c r="AI325" s="54"/>
      <c r="AJ325" s="77"/>
      <c r="AK325" s="77"/>
      <c r="AL325" s="64">
        <f t="shared" si="42"/>
        <v>0</v>
      </c>
      <c r="AM325" s="71">
        <f t="shared" si="43"/>
        <v>0</v>
      </c>
      <c r="AN325" s="71">
        <f t="shared" si="44"/>
        <v>0</v>
      </c>
      <c r="AO325" s="72"/>
      <c r="AP325" s="72"/>
      <c r="AQ325" s="72"/>
      <c r="AR325" s="73"/>
      <c r="AS325" s="73"/>
      <c r="AT325" s="73"/>
      <c r="AU325" s="62"/>
      <c r="AV325" s="62"/>
      <c r="AW325" s="74">
        <v>0</v>
      </c>
      <c r="AX325" s="75">
        <f t="shared" ref="AX325:AX388" si="45">V325*AC325*BC$1</f>
        <v>0</v>
      </c>
    </row>
    <row r="326" spans="1:50" ht="120" customHeight="1" x14ac:dyDescent="0.3">
      <c r="A326" s="59"/>
      <c r="B326" s="59"/>
      <c r="C326" s="42"/>
      <c r="D326" s="60"/>
      <c r="E326" s="61"/>
      <c r="F326" s="62"/>
      <c r="G326" s="63"/>
      <c r="H326" s="63"/>
      <c r="I326" s="59"/>
      <c r="J326" s="59"/>
      <c r="K326" s="59"/>
      <c r="L326" s="59"/>
      <c r="M326" s="65" t="str">
        <f t="shared" ref="M326:M389" si="46">A326&amp;"-"&amp;E326</f>
        <v>-</v>
      </c>
      <c r="N326" s="66"/>
      <c r="O326" s="67"/>
      <c r="P326" s="46"/>
      <c r="Q326" s="67"/>
      <c r="R326" s="68"/>
      <c r="S326" s="69"/>
      <c r="T326" s="49"/>
      <c r="U326" s="68"/>
      <c r="V326" s="70"/>
      <c r="W326" s="62"/>
      <c r="X326" s="63"/>
      <c r="Y326" s="64">
        <f t="shared" ref="Y326:Y389" si="47">W326+X326</f>
        <v>0</v>
      </c>
      <c r="Z326" s="62"/>
      <c r="AA326" s="63"/>
      <c r="AB326" s="64">
        <f t="shared" ref="AB326:AB389" si="48">Z326+AA326</f>
        <v>0</v>
      </c>
      <c r="AC326" s="71">
        <f t="shared" ref="AC326:AC389" si="49">(AB326-Y326)*24*60</f>
        <v>0</v>
      </c>
      <c r="AD326" s="62"/>
      <c r="AE326" s="76"/>
      <c r="AF326" s="64">
        <f t="shared" ref="AF326:AF389" si="50">AD326+AE326</f>
        <v>0</v>
      </c>
      <c r="AG326" s="49"/>
      <c r="AH326" s="49"/>
      <c r="AI326" s="54"/>
      <c r="AJ326" s="77"/>
      <c r="AK326" s="77"/>
      <c r="AL326" s="64">
        <f t="shared" ref="AL326:AL389" si="51">AJ326+AK326</f>
        <v>0</v>
      </c>
      <c r="AM326" s="71">
        <f t="shared" ref="AM326:AM389" si="52">IF(AND(P326&lt;&gt;"D:Arıza Değil",AH326="Bu Arıza Aracın Servise Verilmesine Engel Değil"),IF(Z326-F326&gt;0,(AB326-Y326)*24,IF(OR(AND(G326&gt;AS$1,G326&lt;AT$1),AND(G326&gt;AU$1,G326&lt;AV$1)),(AL326-Y326)*24,0)),AN326)</f>
        <v>0</v>
      </c>
      <c r="AN326" s="71">
        <f t="shared" ref="AN326:AN389" si="53">IF(P326&lt;&gt;"D:Arıza Değil",AC326,0)</f>
        <v>0</v>
      </c>
      <c r="AO326" s="72"/>
      <c r="AP326" s="72"/>
      <c r="AQ326" s="72"/>
      <c r="AR326" s="73"/>
      <c r="AS326" s="73"/>
      <c r="AT326" s="73"/>
      <c r="AU326" s="62"/>
      <c r="AV326" s="62"/>
      <c r="AW326" s="74">
        <v>0</v>
      </c>
      <c r="AX326" s="75">
        <f t="shared" si="45"/>
        <v>0</v>
      </c>
    </row>
    <row r="327" spans="1:50" ht="120" customHeight="1" x14ac:dyDescent="0.3">
      <c r="A327" s="59"/>
      <c r="B327" s="59"/>
      <c r="C327" s="42"/>
      <c r="D327" s="60"/>
      <c r="E327" s="61"/>
      <c r="F327" s="62"/>
      <c r="G327" s="63"/>
      <c r="H327" s="63"/>
      <c r="I327" s="59"/>
      <c r="J327" s="59"/>
      <c r="K327" s="59"/>
      <c r="L327" s="59"/>
      <c r="M327" s="65" t="str">
        <f t="shared" si="46"/>
        <v>-</v>
      </c>
      <c r="N327" s="66"/>
      <c r="O327" s="67"/>
      <c r="P327" s="46"/>
      <c r="Q327" s="67"/>
      <c r="R327" s="68"/>
      <c r="S327" s="69"/>
      <c r="T327" s="49"/>
      <c r="U327" s="68"/>
      <c r="V327" s="70"/>
      <c r="W327" s="62"/>
      <c r="X327" s="63"/>
      <c r="Y327" s="64">
        <f t="shared" si="47"/>
        <v>0</v>
      </c>
      <c r="Z327" s="62"/>
      <c r="AA327" s="63"/>
      <c r="AB327" s="64">
        <f t="shared" si="48"/>
        <v>0</v>
      </c>
      <c r="AC327" s="71">
        <f t="shared" si="49"/>
        <v>0</v>
      </c>
      <c r="AD327" s="62"/>
      <c r="AE327" s="76"/>
      <c r="AF327" s="64">
        <f t="shared" si="50"/>
        <v>0</v>
      </c>
      <c r="AG327" s="49"/>
      <c r="AH327" s="49"/>
      <c r="AI327" s="54"/>
      <c r="AJ327" s="77"/>
      <c r="AK327" s="77"/>
      <c r="AL327" s="64">
        <f t="shared" si="51"/>
        <v>0</v>
      </c>
      <c r="AM327" s="71">
        <f t="shared" si="52"/>
        <v>0</v>
      </c>
      <c r="AN327" s="71">
        <f t="shared" si="53"/>
        <v>0</v>
      </c>
      <c r="AO327" s="72"/>
      <c r="AP327" s="72"/>
      <c r="AQ327" s="72"/>
      <c r="AR327" s="73"/>
      <c r="AS327" s="73"/>
      <c r="AT327" s="73"/>
      <c r="AU327" s="62"/>
      <c r="AV327" s="62"/>
      <c r="AW327" s="74">
        <v>0</v>
      </c>
      <c r="AX327" s="75">
        <f t="shared" si="45"/>
        <v>0</v>
      </c>
    </row>
    <row r="328" spans="1:50" ht="120" customHeight="1" x14ac:dyDescent="0.3">
      <c r="A328" s="59"/>
      <c r="B328" s="59"/>
      <c r="C328" s="42"/>
      <c r="D328" s="60"/>
      <c r="E328" s="61"/>
      <c r="F328" s="62"/>
      <c r="G328" s="63"/>
      <c r="H328" s="63"/>
      <c r="I328" s="59"/>
      <c r="J328" s="59"/>
      <c r="K328" s="59"/>
      <c r="L328" s="59"/>
      <c r="M328" s="65" t="str">
        <f t="shared" si="46"/>
        <v>-</v>
      </c>
      <c r="N328" s="66"/>
      <c r="O328" s="67"/>
      <c r="P328" s="46"/>
      <c r="Q328" s="67"/>
      <c r="R328" s="68"/>
      <c r="S328" s="69"/>
      <c r="T328" s="49"/>
      <c r="U328" s="68"/>
      <c r="V328" s="70"/>
      <c r="W328" s="62"/>
      <c r="X328" s="63"/>
      <c r="Y328" s="64">
        <f t="shared" si="47"/>
        <v>0</v>
      </c>
      <c r="Z328" s="62"/>
      <c r="AA328" s="63"/>
      <c r="AB328" s="64">
        <f t="shared" si="48"/>
        <v>0</v>
      </c>
      <c r="AC328" s="71">
        <f t="shared" si="49"/>
        <v>0</v>
      </c>
      <c r="AD328" s="62"/>
      <c r="AE328" s="76"/>
      <c r="AF328" s="64">
        <f t="shared" si="50"/>
        <v>0</v>
      </c>
      <c r="AG328" s="49"/>
      <c r="AH328" s="49"/>
      <c r="AI328" s="54"/>
      <c r="AJ328" s="77"/>
      <c r="AK328" s="77"/>
      <c r="AL328" s="64">
        <f t="shared" si="51"/>
        <v>0</v>
      </c>
      <c r="AM328" s="71">
        <f t="shared" si="52"/>
        <v>0</v>
      </c>
      <c r="AN328" s="71">
        <f t="shared" si="53"/>
        <v>0</v>
      </c>
      <c r="AO328" s="72"/>
      <c r="AP328" s="72"/>
      <c r="AQ328" s="72"/>
      <c r="AR328" s="73"/>
      <c r="AS328" s="73"/>
      <c r="AT328" s="73"/>
      <c r="AU328" s="62"/>
      <c r="AV328" s="62"/>
      <c r="AW328" s="74">
        <v>0</v>
      </c>
      <c r="AX328" s="75">
        <f t="shared" si="45"/>
        <v>0</v>
      </c>
    </row>
    <row r="329" spans="1:50" ht="120" customHeight="1" x14ac:dyDescent="0.3">
      <c r="A329" s="59"/>
      <c r="B329" s="59"/>
      <c r="C329" s="42"/>
      <c r="D329" s="60"/>
      <c r="E329" s="61"/>
      <c r="F329" s="62"/>
      <c r="G329" s="63"/>
      <c r="H329" s="63"/>
      <c r="I329" s="59"/>
      <c r="J329" s="59"/>
      <c r="K329" s="59"/>
      <c r="L329" s="59"/>
      <c r="M329" s="65" t="str">
        <f t="shared" si="46"/>
        <v>-</v>
      </c>
      <c r="N329" s="66"/>
      <c r="O329" s="67"/>
      <c r="P329" s="46"/>
      <c r="Q329" s="67"/>
      <c r="R329" s="68"/>
      <c r="S329" s="69"/>
      <c r="T329" s="49"/>
      <c r="U329" s="68"/>
      <c r="V329" s="70"/>
      <c r="W329" s="62"/>
      <c r="X329" s="63"/>
      <c r="Y329" s="64">
        <f t="shared" si="47"/>
        <v>0</v>
      </c>
      <c r="Z329" s="62"/>
      <c r="AA329" s="63"/>
      <c r="AB329" s="64">
        <f t="shared" si="48"/>
        <v>0</v>
      </c>
      <c r="AC329" s="71">
        <f t="shared" si="49"/>
        <v>0</v>
      </c>
      <c r="AD329" s="62"/>
      <c r="AE329" s="76"/>
      <c r="AF329" s="64">
        <f t="shared" si="50"/>
        <v>0</v>
      </c>
      <c r="AG329" s="49"/>
      <c r="AH329" s="49"/>
      <c r="AI329" s="54"/>
      <c r="AJ329" s="77"/>
      <c r="AK329" s="77"/>
      <c r="AL329" s="64">
        <f t="shared" si="51"/>
        <v>0</v>
      </c>
      <c r="AM329" s="71">
        <f t="shared" si="52"/>
        <v>0</v>
      </c>
      <c r="AN329" s="71">
        <f t="shared" si="53"/>
        <v>0</v>
      </c>
      <c r="AO329" s="72"/>
      <c r="AP329" s="72"/>
      <c r="AQ329" s="72"/>
      <c r="AR329" s="73"/>
      <c r="AS329" s="73"/>
      <c r="AT329" s="73"/>
      <c r="AU329" s="62"/>
      <c r="AV329" s="62"/>
      <c r="AW329" s="74">
        <v>0</v>
      </c>
      <c r="AX329" s="75">
        <f t="shared" si="45"/>
        <v>0</v>
      </c>
    </row>
    <row r="330" spans="1:50" ht="120" customHeight="1" x14ac:dyDescent="0.3">
      <c r="A330" s="59"/>
      <c r="B330" s="59"/>
      <c r="C330" s="42"/>
      <c r="D330" s="60"/>
      <c r="E330" s="61"/>
      <c r="F330" s="62"/>
      <c r="G330" s="63"/>
      <c r="H330" s="63"/>
      <c r="I330" s="59"/>
      <c r="J330" s="59"/>
      <c r="K330" s="59"/>
      <c r="L330" s="59"/>
      <c r="M330" s="65" t="str">
        <f t="shared" si="46"/>
        <v>-</v>
      </c>
      <c r="N330" s="66"/>
      <c r="O330" s="67"/>
      <c r="P330" s="46"/>
      <c r="Q330" s="67"/>
      <c r="R330" s="68"/>
      <c r="S330" s="69"/>
      <c r="T330" s="49"/>
      <c r="U330" s="68"/>
      <c r="V330" s="70"/>
      <c r="W330" s="62"/>
      <c r="X330" s="63"/>
      <c r="Y330" s="64">
        <f t="shared" si="47"/>
        <v>0</v>
      </c>
      <c r="Z330" s="62"/>
      <c r="AA330" s="63"/>
      <c r="AB330" s="64">
        <f t="shared" si="48"/>
        <v>0</v>
      </c>
      <c r="AC330" s="71">
        <f t="shared" si="49"/>
        <v>0</v>
      </c>
      <c r="AD330" s="62"/>
      <c r="AE330" s="76"/>
      <c r="AF330" s="64">
        <f t="shared" si="50"/>
        <v>0</v>
      </c>
      <c r="AG330" s="49"/>
      <c r="AH330" s="49"/>
      <c r="AI330" s="54"/>
      <c r="AJ330" s="77"/>
      <c r="AK330" s="77"/>
      <c r="AL330" s="64">
        <f t="shared" si="51"/>
        <v>0</v>
      </c>
      <c r="AM330" s="71">
        <f t="shared" si="52"/>
        <v>0</v>
      </c>
      <c r="AN330" s="71">
        <f t="shared" si="53"/>
        <v>0</v>
      </c>
      <c r="AO330" s="72"/>
      <c r="AP330" s="72"/>
      <c r="AQ330" s="72"/>
      <c r="AR330" s="73"/>
      <c r="AS330" s="73"/>
      <c r="AT330" s="73"/>
      <c r="AU330" s="62"/>
      <c r="AV330" s="62"/>
      <c r="AW330" s="74">
        <v>0</v>
      </c>
      <c r="AX330" s="75">
        <f t="shared" si="45"/>
        <v>0</v>
      </c>
    </row>
    <row r="331" spans="1:50" ht="120" customHeight="1" x14ac:dyDescent="0.3">
      <c r="A331" s="59"/>
      <c r="B331" s="59"/>
      <c r="C331" s="42"/>
      <c r="D331" s="60"/>
      <c r="E331" s="61"/>
      <c r="F331" s="62"/>
      <c r="G331" s="63"/>
      <c r="H331" s="63"/>
      <c r="I331" s="59"/>
      <c r="J331" s="59"/>
      <c r="K331" s="59"/>
      <c r="L331" s="59"/>
      <c r="M331" s="65" t="str">
        <f t="shared" si="46"/>
        <v>-</v>
      </c>
      <c r="N331" s="66"/>
      <c r="O331" s="67"/>
      <c r="P331" s="46"/>
      <c r="Q331" s="67"/>
      <c r="R331" s="68"/>
      <c r="S331" s="69"/>
      <c r="T331" s="49"/>
      <c r="U331" s="68"/>
      <c r="V331" s="70"/>
      <c r="W331" s="62"/>
      <c r="X331" s="63"/>
      <c r="Y331" s="64">
        <f t="shared" si="47"/>
        <v>0</v>
      </c>
      <c r="Z331" s="62"/>
      <c r="AA331" s="63"/>
      <c r="AB331" s="64">
        <f t="shared" si="48"/>
        <v>0</v>
      </c>
      <c r="AC331" s="71">
        <f t="shared" si="49"/>
        <v>0</v>
      </c>
      <c r="AD331" s="62"/>
      <c r="AE331" s="76"/>
      <c r="AF331" s="64">
        <f t="shared" si="50"/>
        <v>0</v>
      </c>
      <c r="AG331" s="49"/>
      <c r="AH331" s="49"/>
      <c r="AI331" s="54"/>
      <c r="AJ331" s="77"/>
      <c r="AK331" s="77"/>
      <c r="AL331" s="64">
        <f t="shared" si="51"/>
        <v>0</v>
      </c>
      <c r="AM331" s="71">
        <f t="shared" si="52"/>
        <v>0</v>
      </c>
      <c r="AN331" s="71">
        <f t="shared" si="53"/>
        <v>0</v>
      </c>
      <c r="AO331" s="72"/>
      <c r="AP331" s="72"/>
      <c r="AQ331" s="72"/>
      <c r="AR331" s="73"/>
      <c r="AS331" s="73"/>
      <c r="AT331" s="73"/>
      <c r="AU331" s="62"/>
      <c r="AV331" s="62"/>
      <c r="AW331" s="74">
        <v>0</v>
      </c>
      <c r="AX331" s="75">
        <f t="shared" si="45"/>
        <v>0</v>
      </c>
    </row>
    <row r="332" spans="1:50" ht="120" customHeight="1" x14ac:dyDescent="0.3">
      <c r="A332" s="59"/>
      <c r="B332" s="59"/>
      <c r="C332" s="42"/>
      <c r="D332" s="60"/>
      <c r="E332" s="61"/>
      <c r="F332" s="62"/>
      <c r="G332" s="63"/>
      <c r="H332" s="63"/>
      <c r="I332" s="59"/>
      <c r="J332" s="59"/>
      <c r="K332" s="59"/>
      <c r="L332" s="59"/>
      <c r="M332" s="65" t="str">
        <f t="shared" si="46"/>
        <v>-</v>
      </c>
      <c r="N332" s="66"/>
      <c r="O332" s="67"/>
      <c r="P332" s="46"/>
      <c r="Q332" s="67"/>
      <c r="R332" s="68"/>
      <c r="S332" s="69"/>
      <c r="T332" s="49"/>
      <c r="U332" s="68"/>
      <c r="V332" s="70"/>
      <c r="W332" s="62"/>
      <c r="X332" s="63"/>
      <c r="Y332" s="64">
        <f t="shared" si="47"/>
        <v>0</v>
      </c>
      <c r="Z332" s="62"/>
      <c r="AA332" s="63"/>
      <c r="AB332" s="64">
        <f t="shared" si="48"/>
        <v>0</v>
      </c>
      <c r="AC332" s="71">
        <f t="shared" si="49"/>
        <v>0</v>
      </c>
      <c r="AD332" s="62"/>
      <c r="AE332" s="76"/>
      <c r="AF332" s="64">
        <f t="shared" si="50"/>
        <v>0</v>
      </c>
      <c r="AG332" s="49"/>
      <c r="AH332" s="49"/>
      <c r="AI332" s="54"/>
      <c r="AJ332" s="77"/>
      <c r="AK332" s="77"/>
      <c r="AL332" s="64">
        <f t="shared" si="51"/>
        <v>0</v>
      </c>
      <c r="AM332" s="71">
        <f t="shared" si="52"/>
        <v>0</v>
      </c>
      <c r="AN332" s="71">
        <f t="shared" si="53"/>
        <v>0</v>
      </c>
      <c r="AO332" s="72"/>
      <c r="AP332" s="72"/>
      <c r="AQ332" s="72"/>
      <c r="AR332" s="73"/>
      <c r="AS332" s="73"/>
      <c r="AT332" s="73"/>
      <c r="AU332" s="62"/>
      <c r="AV332" s="62"/>
      <c r="AW332" s="74">
        <v>0</v>
      </c>
      <c r="AX332" s="75">
        <f t="shared" si="45"/>
        <v>0</v>
      </c>
    </row>
    <row r="333" spans="1:50" ht="120" customHeight="1" x14ac:dyDescent="0.3">
      <c r="A333" s="59"/>
      <c r="B333" s="59"/>
      <c r="C333" s="42"/>
      <c r="D333" s="60"/>
      <c r="E333" s="61"/>
      <c r="F333" s="62"/>
      <c r="G333" s="63"/>
      <c r="H333" s="63"/>
      <c r="I333" s="59"/>
      <c r="J333" s="59"/>
      <c r="K333" s="59"/>
      <c r="L333" s="59"/>
      <c r="M333" s="65" t="str">
        <f t="shared" si="46"/>
        <v>-</v>
      </c>
      <c r="N333" s="66"/>
      <c r="O333" s="67"/>
      <c r="P333" s="46"/>
      <c r="Q333" s="67"/>
      <c r="R333" s="68"/>
      <c r="S333" s="69"/>
      <c r="T333" s="49"/>
      <c r="U333" s="68"/>
      <c r="V333" s="70"/>
      <c r="W333" s="62"/>
      <c r="X333" s="63"/>
      <c r="Y333" s="64">
        <f t="shared" si="47"/>
        <v>0</v>
      </c>
      <c r="Z333" s="62"/>
      <c r="AA333" s="63"/>
      <c r="AB333" s="64">
        <f t="shared" si="48"/>
        <v>0</v>
      </c>
      <c r="AC333" s="71">
        <f t="shared" si="49"/>
        <v>0</v>
      </c>
      <c r="AD333" s="62"/>
      <c r="AE333" s="76"/>
      <c r="AF333" s="64">
        <f t="shared" si="50"/>
        <v>0</v>
      </c>
      <c r="AG333" s="49"/>
      <c r="AH333" s="49"/>
      <c r="AI333" s="54"/>
      <c r="AJ333" s="77"/>
      <c r="AK333" s="77"/>
      <c r="AL333" s="64">
        <f t="shared" si="51"/>
        <v>0</v>
      </c>
      <c r="AM333" s="71">
        <f t="shared" si="52"/>
        <v>0</v>
      </c>
      <c r="AN333" s="71">
        <f t="shared" si="53"/>
        <v>0</v>
      </c>
      <c r="AO333" s="72"/>
      <c r="AP333" s="72"/>
      <c r="AQ333" s="72"/>
      <c r="AR333" s="73"/>
      <c r="AS333" s="73"/>
      <c r="AT333" s="73"/>
      <c r="AU333" s="62"/>
      <c r="AV333" s="62"/>
      <c r="AW333" s="74">
        <v>0</v>
      </c>
      <c r="AX333" s="75">
        <f t="shared" si="45"/>
        <v>0</v>
      </c>
    </row>
    <row r="334" spans="1:50" ht="120" customHeight="1" x14ac:dyDescent="0.3">
      <c r="A334" s="59"/>
      <c r="B334" s="59"/>
      <c r="C334" s="42"/>
      <c r="D334" s="60"/>
      <c r="E334" s="61"/>
      <c r="F334" s="62"/>
      <c r="G334" s="63"/>
      <c r="H334" s="63"/>
      <c r="I334" s="59"/>
      <c r="J334" s="59"/>
      <c r="K334" s="59"/>
      <c r="L334" s="59"/>
      <c r="M334" s="65" t="str">
        <f t="shared" si="46"/>
        <v>-</v>
      </c>
      <c r="N334" s="66"/>
      <c r="O334" s="67"/>
      <c r="P334" s="46"/>
      <c r="Q334" s="67"/>
      <c r="R334" s="68"/>
      <c r="S334" s="69"/>
      <c r="T334" s="49"/>
      <c r="U334" s="68"/>
      <c r="V334" s="70"/>
      <c r="W334" s="62"/>
      <c r="X334" s="63"/>
      <c r="Y334" s="64">
        <f t="shared" si="47"/>
        <v>0</v>
      </c>
      <c r="Z334" s="62"/>
      <c r="AA334" s="63"/>
      <c r="AB334" s="64">
        <f t="shared" si="48"/>
        <v>0</v>
      </c>
      <c r="AC334" s="71">
        <f t="shared" si="49"/>
        <v>0</v>
      </c>
      <c r="AD334" s="62"/>
      <c r="AE334" s="76"/>
      <c r="AF334" s="64">
        <f t="shared" si="50"/>
        <v>0</v>
      </c>
      <c r="AG334" s="49"/>
      <c r="AH334" s="49"/>
      <c r="AI334" s="54"/>
      <c r="AJ334" s="77"/>
      <c r="AK334" s="77"/>
      <c r="AL334" s="64">
        <f t="shared" si="51"/>
        <v>0</v>
      </c>
      <c r="AM334" s="71">
        <f t="shared" si="52"/>
        <v>0</v>
      </c>
      <c r="AN334" s="71">
        <f t="shared" si="53"/>
        <v>0</v>
      </c>
      <c r="AO334" s="72"/>
      <c r="AP334" s="72"/>
      <c r="AQ334" s="72"/>
      <c r="AR334" s="73"/>
      <c r="AS334" s="73"/>
      <c r="AT334" s="73"/>
      <c r="AU334" s="62"/>
      <c r="AV334" s="62"/>
      <c r="AW334" s="74">
        <v>0</v>
      </c>
      <c r="AX334" s="75">
        <f t="shared" si="45"/>
        <v>0</v>
      </c>
    </row>
    <row r="335" spans="1:50" ht="120" customHeight="1" x14ac:dyDescent="0.3">
      <c r="A335" s="59"/>
      <c r="B335" s="59"/>
      <c r="C335" s="42"/>
      <c r="D335" s="60"/>
      <c r="E335" s="61"/>
      <c r="F335" s="62"/>
      <c r="G335" s="63"/>
      <c r="H335" s="63"/>
      <c r="I335" s="59"/>
      <c r="J335" s="59"/>
      <c r="K335" s="59"/>
      <c r="L335" s="59"/>
      <c r="M335" s="65" t="str">
        <f t="shared" si="46"/>
        <v>-</v>
      </c>
      <c r="N335" s="66"/>
      <c r="O335" s="67"/>
      <c r="P335" s="46"/>
      <c r="Q335" s="67"/>
      <c r="R335" s="68"/>
      <c r="S335" s="69"/>
      <c r="T335" s="49"/>
      <c r="U335" s="68"/>
      <c r="V335" s="70"/>
      <c r="W335" s="62"/>
      <c r="X335" s="63"/>
      <c r="Y335" s="64">
        <f t="shared" si="47"/>
        <v>0</v>
      </c>
      <c r="Z335" s="62"/>
      <c r="AA335" s="63"/>
      <c r="AB335" s="64">
        <f t="shared" si="48"/>
        <v>0</v>
      </c>
      <c r="AC335" s="71">
        <f t="shared" si="49"/>
        <v>0</v>
      </c>
      <c r="AD335" s="62"/>
      <c r="AE335" s="76"/>
      <c r="AF335" s="64">
        <f t="shared" si="50"/>
        <v>0</v>
      </c>
      <c r="AG335" s="49"/>
      <c r="AH335" s="49"/>
      <c r="AI335" s="54"/>
      <c r="AJ335" s="77"/>
      <c r="AK335" s="77"/>
      <c r="AL335" s="64">
        <f t="shared" si="51"/>
        <v>0</v>
      </c>
      <c r="AM335" s="71">
        <f t="shared" si="52"/>
        <v>0</v>
      </c>
      <c r="AN335" s="71">
        <f t="shared" si="53"/>
        <v>0</v>
      </c>
      <c r="AO335" s="72"/>
      <c r="AP335" s="72"/>
      <c r="AQ335" s="72"/>
      <c r="AR335" s="73"/>
      <c r="AS335" s="73"/>
      <c r="AT335" s="73"/>
      <c r="AU335" s="62"/>
      <c r="AV335" s="62"/>
      <c r="AW335" s="74">
        <v>0</v>
      </c>
      <c r="AX335" s="75">
        <f t="shared" si="45"/>
        <v>0</v>
      </c>
    </row>
    <row r="336" spans="1:50" ht="120" customHeight="1" x14ac:dyDescent="0.3">
      <c r="A336" s="59"/>
      <c r="B336" s="59"/>
      <c r="C336" s="42"/>
      <c r="D336" s="60"/>
      <c r="E336" s="61"/>
      <c r="F336" s="62"/>
      <c r="G336" s="63"/>
      <c r="H336" s="63"/>
      <c r="I336" s="59"/>
      <c r="J336" s="59"/>
      <c r="K336" s="59"/>
      <c r="L336" s="59"/>
      <c r="M336" s="65" t="str">
        <f t="shared" si="46"/>
        <v>-</v>
      </c>
      <c r="N336" s="66"/>
      <c r="O336" s="67"/>
      <c r="P336" s="46"/>
      <c r="Q336" s="67"/>
      <c r="R336" s="68"/>
      <c r="S336" s="69"/>
      <c r="T336" s="49"/>
      <c r="U336" s="68"/>
      <c r="V336" s="70"/>
      <c r="W336" s="62"/>
      <c r="X336" s="63"/>
      <c r="Y336" s="64">
        <f t="shared" si="47"/>
        <v>0</v>
      </c>
      <c r="Z336" s="62"/>
      <c r="AA336" s="63"/>
      <c r="AB336" s="64">
        <f t="shared" si="48"/>
        <v>0</v>
      </c>
      <c r="AC336" s="71">
        <f t="shared" si="49"/>
        <v>0</v>
      </c>
      <c r="AD336" s="62"/>
      <c r="AE336" s="76"/>
      <c r="AF336" s="64">
        <f t="shared" si="50"/>
        <v>0</v>
      </c>
      <c r="AG336" s="49"/>
      <c r="AH336" s="49"/>
      <c r="AI336" s="54"/>
      <c r="AJ336" s="77"/>
      <c r="AK336" s="77"/>
      <c r="AL336" s="64">
        <f t="shared" si="51"/>
        <v>0</v>
      </c>
      <c r="AM336" s="71">
        <f t="shared" si="52"/>
        <v>0</v>
      </c>
      <c r="AN336" s="71">
        <f t="shared" si="53"/>
        <v>0</v>
      </c>
      <c r="AO336" s="72"/>
      <c r="AP336" s="72"/>
      <c r="AQ336" s="72"/>
      <c r="AR336" s="73"/>
      <c r="AS336" s="73"/>
      <c r="AT336" s="73"/>
      <c r="AU336" s="62"/>
      <c r="AV336" s="62"/>
      <c r="AW336" s="74">
        <v>0</v>
      </c>
      <c r="AX336" s="75">
        <f t="shared" si="45"/>
        <v>0</v>
      </c>
    </row>
    <row r="337" spans="1:50" ht="120" customHeight="1" x14ac:dyDescent="0.3">
      <c r="A337" s="59"/>
      <c r="B337" s="59"/>
      <c r="C337" s="42"/>
      <c r="D337" s="60"/>
      <c r="E337" s="61"/>
      <c r="F337" s="62"/>
      <c r="G337" s="63"/>
      <c r="H337" s="63"/>
      <c r="I337" s="59"/>
      <c r="J337" s="59"/>
      <c r="K337" s="59"/>
      <c r="L337" s="59"/>
      <c r="M337" s="65" t="str">
        <f t="shared" si="46"/>
        <v>-</v>
      </c>
      <c r="N337" s="66"/>
      <c r="O337" s="67"/>
      <c r="P337" s="46"/>
      <c r="Q337" s="67"/>
      <c r="R337" s="68"/>
      <c r="S337" s="69"/>
      <c r="T337" s="49"/>
      <c r="U337" s="68"/>
      <c r="V337" s="70"/>
      <c r="W337" s="62"/>
      <c r="X337" s="63"/>
      <c r="Y337" s="64">
        <f t="shared" si="47"/>
        <v>0</v>
      </c>
      <c r="Z337" s="62"/>
      <c r="AA337" s="63"/>
      <c r="AB337" s="64">
        <f t="shared" si="48"/>
        <v>0</v>
      </c>
      <c r="AC337" s="71">
        <f t="shared" si="49"/>
        <v>0</v>
      </c>
      <c r="AD337" s="62"/>
      <c r="AE337" s="76"/>
      <c r="AF337" s="64">
        <f t="shared" si="50"/>
        <v>0</v>
      </c>
      <c r="AG337" s="49"/>
      <c r="AH337" s="49"/>
      <c r="AI337" s="54"/>
      <c r="AJ337" s="77"/>
      <c r="AK337" s="77"/>
      <c r="AL337" s="64">
        <f t="shared" si="51"/>
        <v>0</v>
      </c>
      <c r="AM337" s="71">
        <f t="shared" si="52"/>
        <v>0</v>
      </c>
      <c r="AN337" s="71">
        <f t="shared" si="53"/>
        <v>0</v>
      </c>
      <c r="AO337" s="72"/>
      <c r="AP337" s="72"/>
      <c r="AQ337" s="72"/>
      <c r="AR337" s="73"/>
      <c r="AS337" s="73"/>
      <c r="AT337" s="73"/>
      <c r="AU337" s="62"/>
      <c r="AV337" s="62"/>
      <c r="AW337" s="74">
        <v>0</v>
      </c>
      <c r="AX337" s="75">
        <f t="shared" si="45"/>
        <v>0</v>
      </c>
    </row>
    <row r="338" spans="1:50" ht="120" customHeight="1" x14ac:dyDescent="0.3">
      <c r="A338" s="59"/>
      <c r="B338" s="59"/>
      <c r="C338" s="42"/>
      <c r="D338" s="60"/>
      <c r="E338" s="61"/>
      <c r="F338" s="62"/>
      <c r="G338" s="63"/>
      <c r="H338" s="63"/>
      <c r="I338" s="59"/>
      <c r="J338" s="59"/>
      <c r="K338" s="59"/>
      <c r="L338" s="59"/>
      <c r="M338" s="65" t="str">
        <f t="shared" si="46"/>
        <v>-</v>
      </c>
      <c r="N338" s="66"/>
      <c r="O338" s="67"/>
      <c r="P338" s="46"/>
      <c r="Q338" s="67"/>
      <c r="R338" s="68"/>
      <c r="S338" s="69"/>
      <c r="T338" s="49"/>
      <c r="U338" s="68"/>
      <c r="V338" s="70"/>
      <c r="W338" s="62"/>
      <c r="X338" s="63"/>
      <c r="Y338" s="64">
        <f t="shared" si="47"/>
        <v>0</v>
      </c>
      <c r="Z338" s="62"/>
      <c r="AA338" s="63"/>
      <c r="AB338" s="64">
        <f t="shared" si="48"/>
        <v>0</v>
      </c>
      <c r="AC338" s="71">
        <f t="shared" si="49"/>
        <v>0</v>
      </c>
      <c r="AD338" s="62"/>
      <c r="AE338" s="76"/>
      <c r="AF338" s="64">
        <f t="shared" si="50"/>
        <v>0</v>
      </c>
      <c r="AG338" s="49"/>
      <c r="AH338" s="49"/>
      <c r="AI338" s="54"/>
      <c r="AJ338" s="77"/>
      <c r="AK338" s="77"/>
      <c r="AL338" s="64">
        <f t="shared" si="51"/>
        <v>0</v>
      </c>
      <c r="AM338" s="71">
        <f t="shared" si="52"/>
        <v>0</v>
      </c>
      <c r="AN338" s="71">
        <f t="shared" si="53"/>
        <v>0</v>
      </c>
      <c r="AO338" s="72"/>
      <c r="AP338" s="72"/>
      <c r="AQ338" s="72"/>
      <c r="AR338" s="73"/>
      <c r="AS338" s="73"/>
      <c r="AT338" s="73"/>
      <c r="AU338" s="62"/>
      <c r="AV338" s="62"/>
      <c r="AW338" s="74">
        <v>0</v>
      </c>
      <c r="AX338" s="75">
        <f t="shared" si="45"/>
        <v>0</v>
      </c>
    </row>
    <row r="339" spans="1:50" ht="120" customHeight="1" x14ac:dyDescent="0.3">
      <c r="A339" s="59"/>
      <c r="B339" s="59"/>
      <c r="C339" s="42"/>
      <c r="D339" s="60"/>
      <c r="E339" s="61"/>
      <c r="F339" s="62"/>
      <c r="G339" s="63"/>
      <c r="H339" s="63"/>
      <c r="I339" s="59"/>
      <c r="J339" s="59"/>
      <c r="K339" s="59"/>
      <c r="L339" s="59"/>
      <c r="M339" s="65" t="str">
        <f t="shared" si="46"/>
        <v>-</v>
      </c>
      <c r="N339" s="66"/>
      <c r="O339" s="67"/>
      <c r="P339" s="46"/>
      <c r="Q339" s="67"/>
      <c r="R339" s="68"/>
      <c r="S339" s="69"/>
      <c r="T339" s="49"/>
      <c r="U339" s="68"/>
      <c r="V339" s="70"/>
      <c r="W339" s="62"/>
      <c r="X339" s="63"/>
      <c r="Y339" s="64">
        <f t="shared" si="47"/>
        <v>0</v>
      </c>
      <c r="Z339" s="62"/>
      <c r="AA339" s="63"/>
      <c r="AB339" s="64">
        <f t="shared" si="48"/>
        <v>0</v>
      </c>
      <c r="AC339" s="71">
        <f t="shared" si="49"/>
        <v>0</v>
      </c>
      <c r="AD339" s="62"/>
      <c r="AE339" s="76"/>
      <c r="AF339" s="64">
        <f t="shared" si="50"/>
        <v>0</v>
      </c>
      <c r="AG339" s="49"/>
      <c r="AH339" s="49"/>
      <c r="AI339" s="54"/>
      <c r="AJ339" s="77"/>
      <c r="AK339" s="77"/>
      <c r="AL339" s="64">
        <f t="shared" si="51"/>
        <v>0</v>
      </c>
      <c r="AM339" s="71">
        <f t="shared" si="52"/>
        <v>0</v>
      </c>
      <c r="AN339" s="71">
        <f t="shared" si="53"/>
        <v>0</v>
      </c>
      <c r="AO339" s="72"/>
      <c r="AP339" s="72"/>
      <c r="AQ339" s="72"/>
      <c r="AR339" s="73"/>
      <c r="AS339" s="73"/>
      <c r="AT339" s="73"/>
      <c r="AU339" s="62"/>
      <c r="AV339" s="62"/>
      <c r="AW339" s="74">
        <v>0</v>
      </c>
      <c r="AX339" s="75">
        <f t="shared" si="45"/>
        <v>0</v>
      </c>
    </row>
    <row r="340" spans="1:50" ht="120" customHeight="1" x14ac:dyDescent="0.3">
      <c r="A340" s="59"/>
      <c r="B340" s="59"/>
      <c r="C340" s="42"/>
      <c r="D340" s="60"/>
      <c r="E340" s="61"/>
      <c r="F340" s="62"/>
      <c r="G340" s="63"/>
      <c r="H340" s="63"/>
      <c r="I340" s="59"/>
      <c r="J340" s="59"/>
      <c r="K340" s="59"/>
      <c r="L340" s="59"/>
      <c r="M340" s="65" t="str">
        <f t="shared" si="46"/>
        <v>-</v>
      </c>
      <c r="N340" s="66"/>
      <c r="O340" s="67"/>
      <c r="P340" s="46"/>
      <c r="Q340" s="67"/>
      <c r="R340" s="68"/>
      <c r="S340" s="69"/>
      <c r="T340" s="49"/>
      <c r="U340" s="68"/>
      <c r="V340" s="70"/>
      <c r="W340" s="62"/>
      <c r="X340" s="63"/>
      <c r="Y340" s="64">
        <f t="shared" si="47"/>
        <v>0</v>
      </c>
      <c r="Z340" s="62"/>
      <c r="AA340" s="63"/>
      <c r="AB340" s="64">
        <f t="shared" si="48"/>
        <v>0</v>
      </c>
      <c r="AC340" s="71">
        <f t="shared" si="49"/>
        <v>0</v>
      </c>
      <c r="AD340" s="62"/>
      <c r="AE340" s="76"/>
      <c r="AF340" s="64">
        <f t="shared" si="50"/>
        <v>0</v>
      </c>
      <c r="AG340" s="49"/>
      <c r="AH340" s="49"/>
      <c r="AI340" s="54"/>
      <c r="AJ340" s="77"/>
      <c r="AK340" s="77"/>
      <c r="AL340" s="64">
        <f t="shared" si="51"/>
        <v>0</v>
      </c>
      <c r="AM340" s="71">
        <f t="shared" si="52"/>
        <v>0</v>
      </c>
      <c r="AN340" s="71">
        <f t="shared" si="53"/>
        <v>0</v>
      </c>
      <c r="AO340" s="72"/>
      <c r="AP340" s="72"/>
      <c r="AQ340" s="72"/>
      <c r="AR340" s="73"/>
      <c r="AS340" s="73"/>
      <c r="AT340" s="73"/>
      <c r="AU340" s="62"/>
      <c r="AV340" s="62"/>
      <c r="AW340" s="74">
        <v>0</v>
      </c>
      <c r="AX340" s="75">
        <f t="shared" si="45"/>
        <v>0</v>
      </c>
    </row>
    <row r="341" spans="1:50" ht="120" customHeight="1" x14ac:dyDescent="0.3">
      <c r="A341" s="59"/>
      <c r="B341" s="59"/>
      <c r="C341" s="42"/>
      <c r="D341" s="60"/>
      <c r="E341" s="61"/>
      <c r="F341" s="62"/>
      <c r="G341" s="63"/>
      <c r="H341" s="63"/>
      <c r="I341" s="59"/>
      <c r="J341" s="59"/>
      <c r="K341" s="59"/>
      <c r="L341" s="59"/>
      <c r="M341" s="65" t="str">
        <f t="shared" si="46"/>
        <v>-</v>
      </c>
      <c r="N341" s="66"/>
      <c r="O341" s="67"/>
      <c r="P341" s="46"/>
      <c r="Q341" s="67"/>
      <c r="R341" s="68"/>
      <c r="S341" s="69"/>
      <c r="T341" s="49"/>
      <c r="U341" s="68"/>
      <c r="V341" s="70"/>
      <c r="W341" s="62"/>
      <c r="X341" s="63"/>
      <c r="Y341" s="64">
        <f t="shared" si="47"/>
        <v>0</v>
      </c>
      <c r="Z341" s="62"/>
      <c r="AA341" s="63"/>
      <c r="AB341" s="64">
        <f t="shared" si="48"/>
        <v>0</v>
      </c>
      <c r="AC341" s="71">
        <f t="shared" si="49"/>
        <v>0</v>
      </c>
      <c r="AD341" s="62"/>
      <c r="AE341" s="76"/>
      <c r="AF341" s="64">
        <f t="shared" si="50"/>
        <v>0</v>
      </c>
      <c r="AG341" s="49"/>
      <c r="AH341" s="49"/>
      <c r="AI341" s="54"/>
      <c r="AJ341" s="77"/>
      <c r="AK341" s="77"/>
      <c r="AL341" s="64">
        <f t="shared" si="51"/>
        <v>0</v>
      </c>
      <c r="AM341" s="71">
        <f t="shared" si="52"/>
        <v>0</v>
      </c>
      <c r="AN341" s="71">
        <f t="shared" si="53"/>
        <v>0</v>
      </c>
      <c r="AO341" s="72"/>
      <c r="AP341" s="72"/>
      <c r="AQ341" s="72"/>
      <c r="AR341" s="73"/>
      <c r="AS341" s="73"/>
      <c r="AT341" s="73"/>
      <c r="AU341" s="62"/>
      <c r="AV341" s="62"/>
      <c r="AW341" s="74">
        <v>0</v>
      </c>
      <c r="AX341" s="75">
        <f t="shared" si="45"/>
        <v>0</v>
      </c>
    </row>
    <row r="342" spans="1:50" ht="120" customHeight="1" x14ac:dyDescent="0.3">
      <c r="A342" s="59"/>
      <c r="B342" s="59"/>
      <c r="C342" s="42"/>
      <c r="D342" s="60"/>
      <c r="E342" s="61"/>
      <c r="F342" s="62"/>
      <c r="G342" s="63"/>
      <c r="H342" s="63"/>
      <c r="I342" s="59"/>
      <c r="J342" s="59"/>
      <c r="K342" s="59"/>
      <c r="L342" s="59"/>
      <c r="M342" s="65" t="str">
        <f t="shared" si="46"/>
        <v>-</v>
      </c>
      <c r="N342" s="66"/>
      <c r="O342" s="67"/>
      <c r="P342" s="46"/>
      <c r="Q342" s="67"/>
      <c r="R342" s="68"/>
      <c r="S342" s="69"/>
      <c r="T342" s="49"/>
      <c r="U342" s="68"/>
      <c r="V342" s="70"/>
      <c r="W342" s="62"/>
      <c r="X342" s="63"/>
      <c r="Y342" s="64">
        <f t="shared" si="47"/>
        <v>0</v>
      </c>
      <c r="Z342" s="62"/>
      <c r="AA342" s="63"/>
      <c r="AB342" s="64">
        <f t="shared" si="48"/>
        <v>0</v>
      </c>
      <c r="AC342" s="71">
        <f t="shared" si="49"/>
        <v>0</v>
      </c>
      <c r="AD342" s="62"/>
      <c r="AE342" s="76"/>
      <c r="AF342" s="64">
        <f t="shared" si="50"/>
        <v>0</v>
      </c>
      <c r="AG342" s="49"/>
      <c r="AH342" s="49"/>
      <c r="AI342" s="54"/>
      <c r="AJ342" s="77"/>
      <c r="AK342" s="77"/>
      <c r="AL342" s="64">
        <f t="shared" si="51"/>
        <v>0</v>
      </c>
      <c r="AM342" s="71">
        <f t="shared" si="52"/>
        <v>0</v>
      </c>
      <c r="AN342" s="71">
        <f t="shared" si="53"/>
        <v>0</v>
      </c>
      <c r="AO342" s="72"/>
      <c r="AP342" s="72"/>
      <c r="AQ342" s="72"/>
      <c r="AR342" s="73"/>
      <c r="AS342" s="73"/>
      <c r="AT342" s="73"/>
      <c r="AU342" s="62"/>
      <c r="AV342" s="62"/>
      <c r="AW342" s="74">
        <v>0</v>
      </c>
      <c r="AX342" s="75">
        <f t="shared" si="45"/>
        <v>0</v>
      </c>
    </row>
    <row r="343" spans="1:50" ht="120" customHeight="1" x14ac:dyDescent="0.3">
      <c r="A343" s="59"/>
      <c r="B343" s="59"/>
      <c r="C343" s="42"/>
      <c r="D343" s="60"/>
      <c r="E343" s="61"/>
      <c r="F343" s="62"/>
      <c r="G343" s="63"/>
      <c r="H343" s="63"/>
      <c r="I343" s="59"/>
      <c r="J343" s="59"/>
      <c r="K343" s="59"/>
      <c r="L343" s="59"/>
      <c r="M343" s="65" t="str">
        <f t="shared" si="46"/>
        <v>-</v>
      </c>
      <c r="N343" s="66"/>
      <c r="O343" s="67"/>
      <c r="P343" s="46"/>
      <c r="Q343" s="67"/>
      <c r="R343" s="68"/>
      <c r="S343" s="69"/>
      <c r="T343" s="49"/>
      <c r="U343" s="68"/>
      <c r="V343" s="70"/>
      <c r="W343" s="62"/>
      <c r="X343" s="63"/>
      <c r="Y343" s="64">
        <f t="shared" si="47"/>
        <v>0</v>
      </c>
      <c r="Z343" s="62"/>
      <c r="AA343" s="63"/>
      <c r="AB343" s="64">
        <f t="shared" si="48"/>
        <v>0</v>
      </c>
      <c r="AC343" s="71">
        <f t="shared" si="49"/>
        <v>0</v>
      </c>
      <c r="AD343" s="62"/>
      <c r="AE343" s="76"/>
      <c r="AF343" s="64">
        <f t="shared" si="50"/>
        <v>0</v>
      </c>
      <c r="AG343" s="49"/>
      <c r="AH343" s="49"/>
      <c r="AI343" s="54"/>
      <c r="AJ343" s="77"/>
      <c r="AK343" s="77"/>
      <c r="AL343" s="64">
        <f t="shared" si="51"/>
        <v>0</v>
      </c>
      <c r="AM343" s="71">
        <f t="shared" si="52"/>
        <v>0</v>
      </c>
      <c r="AN343" s="71">
        <f t="shared" si="53"/>
        <v>0</v>
      </c>
      <c r="AO343" s="72"/>
      <c r="AP343" s="72"/>
      <c r="AQ343" s="72"/>
      <c r="AR343" s="73"/>
      <c r="AS343" s="73"/>
      <c r="AT343" s="73"/>
      <c r="AU343" s="62"/>
      <c r="AV343" s="62"/>
      <c r="AW343" s="74">
        <v>0</v>
      </c>
      <c r="AX343" s="75">
        <f t="shared" si="45"/>
        <v>0</v>
      </c>
    </row>
    <row r="344" spans="1:50" ht="120" customHeight="1" x14ac:dyDescent="0.3">
      <c r="A344" s="59"/>
      <c r="B344" s="59"/>
      <c r="C344" s="42"/>
      <c r="D344" s="60"/>
      <c r="E344" s="61"/>
      <c r="F344" s="62"/>
      <c r="G344" s="63"/>
      <c r="H344" s="63"/>
      <c r="I344" s="59"/>
      <c r="J344" s="59"/>
      <c r="K344" s="59"/>
      <c r="L344" s="59"/>
      <c r="M344" s="65" t="str">
        <f t="shared" si="46"/>
        <v>-</v>
      </c>
      <c r="N344" s="66"/>
      <c r="O344" s="67"/>
      <c r="P344" s="46"/>
      <c r="Q344" s="67"/>
      <c r="R344" s="68"/>
      <c r="S344" s="69"/>
      <c r="T344" s="49"/>
      <c r="U344" s="68"/>
      <c r="V344" s="70"/>
      <c r="W344" s="62"/>
      <c r="X344" s="63"/>
      <c r="Y344" s="64">
        <f t="shared" si="47"/>
        <v>0</v>
      </c>
      <c r="Z344" s="62"/>
      <c r="AA344" s="63"/>
      <c r="AB344" s="64">
        <f t="shared" si="48"/>
        <v>0</v>
      </c>
      <c r="AC344" s="71">
        <f t="shared" si="49"/>
        <v>0</v>
      </c>
      <c r="AD344" s="62"/>
      <c r="AE344" s="76"/>
      <c r="AF344" s="64">
        <f t="shared" si="50"/>
        <v>0</v>
      </c>
      <c r="AG344" s="49"/>
      <c r="AH344" s="49"/>
      <c r="AI344" s="54"/>
      <c r="AJ344" s="77"/>
      <c r="AK344" s="77"/>
      <c r="AL344" s="64">
        <f t="shared" si="51"/>
        <v>0</v>
      </c>
      <c r="AM344" s="71">
        <f t="shared" si="52"/>
        <v>0</v>
      </c>
      <c r="AN344" s="71">
        <f t="shared" si="53"/>
        <v>0</v>
      </c>
      <c r="AO344" s="72"/>
      <c r="AP344" s="72"/>
      <c r="AQ344" s="72"/>
      <c r="AR344" s="73"/>
      <c r="AS344" s="73"/>
      <c r="AT344" s="73"/>
      <c r="AU344" s="62"/>
      <c r="AV344" s="62"/>
      <c r="AW344" s="74">
        <v>0</v>
      </c>
      <c r="AX344" s="75">
        <f t="shared" si="45"/>
        <v>0</v>
      </c>
    </row>
    <row r="345" spans="1:50" ht="120" customHeight="1" x14ac:dyDescent="0.3">
      <c r="A345" s="59"/>
      <c r="B345" s="59"/>
      <c r="C345" s="42"/>
      <c r="D345" s="60"/>
      <c r="E345" s="61"/>
      <c r="F345" s="62"/>
      <c r="G345" s="63"/>
      <c r="H345" s="63"/>
      <c r="I345" s="59"/>
      <c r="J345" s="59"/>
      <c r="K345" s="59"/>
      <c r="L345" s="59"/>
      <c r="M345" s="65" t="str">
        <f t="shared" si="46"/>
        <v>-</v>
      </c>
      <c r="N345" s="66"/>
      <c r="O345" s="67"/>
      <c r="P345" s="46"/>
      <c r="Q345" s="67"/>
      <c r="R345" s="68"/>
      <c r="S345" s="69"/>
      <c r="T345" s="49"/>
      <c r="U345" s="68"/>
      <c r="V345" s="70"/>
      <c r="W345" s="62"/>
      <c r="X345" s="63"/>
      <c r="Y345" s="64">
        <f t="shared" si="47"/>
        <v>0</v>
      </c>
      <c r="Z345" s="62"/>
      <c r="AA345" s="63"/>
      <c r="AB345" s="64">
        <f t="shared" si="48"/>
        <v>0</v>
      </c>
      <c r="AC345" s="71">
        <f t="shared" si="49"/>
        <v>0</v>
      </c>
      <c r="AD345" s="62"/>
      <c r="AE345" s="76"/>
      <c r="AF345" s="64">
        <f t="shared" si="50"/>
        <v>0</v>
      </c>
      <c r="AG345" s="49"/>
      <c r="AH345" s="49"/>
      <c r="AI345" s="54"/>
      <c r="AJ345" s="77"/>
      <c r="AK345" s="77"/>
      <c r="AL345" s="64">
        <f t="shared" si="51"/>
        <v>0</v>
      </c>
      <c r="AM345" s="71">
        <f t="shared" si="52"/>
        <v>0</v>
      </c>
      <c r="AN345" s="71">
        <f t="shared" si="53"/>
        <v>0</v>
      </c>
      <c r="AO345" s="72"/>
      <c r="AP345" s="72"/>
      <c r="AQ345" s="72"/>
      <c r="AR345" s="73"/>
      <c r="AS345" s="73"/>
      <c r="AT345" s="73"/>
      <c r="AU345" s="62"/>
      <c r="AV345" s="62"/>
      <c r="AW345" s="74">
        <v>0</v>
      </c>
      <c r="AX345" s="75">
        <f t="shared" si="45"/>
        <v>0</v>
      </c>
    </row>
    <row r="346" spans="1:50" ht="120" customHeight="1" x14ac:dyDescent="0.3">
      <c r="A346" s="59"/>
      <c r="B346" s="59"/>
      <c r="C346" s="42"/>
      <c r="D346" s="60"/>
      <c r="E346" s="61"/>
      <c r="F346" s="62"/>
      <c r="G346" s="63"/>
      <c r="H346" s="63"/>
      <c r="I346" s="59"/>
      <c r="J346" s="59"/>
      <c r="K346" s="59"/>
      <c r="L346" s="59"/>
      <c r="M346" s="65" t="str">
        <f t="shared" si="46"/>
        <v>-</v>
      </c>
      <c r="N346" s="66"/>
      <c r="O346" s="67"/>
      <c r="P346" s="46"/>
      <c r="Q346" s="67"/>
      <c r="R346" s="68"/>
      <c r="S346" s="69"/>
      <c r="T346" s="49"/>
      <c r="U346" s="68"/>
      <c r="V346" s="70"/>
      <c r="W346" s="62"/>
      <c r="X346" s="63"/>
      <c r="Y346" s="64">
        <f t="shared" si="47"/>
        <v>0</v>
      </c>
      <c r="Z346" s="62"/>
      <c r="AA346" s="63"/>
      <c r="AB346" s="64">
        <f t="shared" si="48"/>
        <v>0</v>
      </c>
      <c r="AC346" s="71">
        <f t="shared" si="49"/>
        <v>0</v>
      </c>
      <c r="AD346" s="62"/>
      <c r="AE346" s="76"/>
      <c r="AF346" s="64">
        <f t="shared" si="50"/>
        <v>0</v>
      </c>
      <c r="AG346" s="49"/>
      <c r="AH346" s="49"/>
      <c r="AI346" s="54"/>
      <c r="AJ346" s="77"/>
      <c r="AK346" s="77"/>
      <c r="AL346" s="64">
        <f t="shared" si="51"/>
        <v>0</v>
      </c>
      <c r="AM346" s="71">
        <f t="shared" si="52"/>
        <v>0</v>
      </c>
      <c r="AN346" s="71">
        <f t="shared" si="53"/>
        <v>0</v>
      </c>
      <c r="AO346" s="72"/>
      <c r="AP346" s="72"/>
      <c r="AQ346" s="72"/>
      <c r="AR346" s="73"/>
      <c r="AS346" s="73"/>
      <c r="AT346" s="73"/>
      <c r="AU346" s="62"/>
      <c r="AV346" s="62"/>
      <c r="AW346" s="74">
        <v>0</v>
      </c>
      <c r="AX346" s="75">
        <f t="shared" si="45"/>
        <v>0</v>
      </c>
    </row>
    <row r="347" spans="1:50" ht="120" customHeight="1" x14ac:dyDescent="0.3">
      <c r="A347" s="59"/>
      <c r="B347" s="59"/>
      <c r="C347" s="42"/>
      <c r="D347" s="60"/>
      <c r="E347" s="61"/>
      <c r="F347" s="62"/>
      <c r="G347" s="63"/>
      <c r="H347" s="63"/>
      <c r="I347" s="59"/>
      <c r="J347" s="59"/>
      <c r="K347" s="59"/>
      <c r="L347" s="59"/>
      <c r="M347" s="65" t="str">
        <f t="shared" si="46"/>
        <v>-</v>
      </c>
      <c r="N347" s="66"/>
      <c r="O347" s="67"/>
      <c r="P347" s="46"/>
      <c r="Q347" s="67"/>
      <c r="R347" s="68"/>
      <c r="S347" s="69"/>
      <c r="T347" s="49"/>
      <c r="U347" s="68"/>
      <c r="V347" s="70"/>
      <c r="W347" s="62"/>
      <c r="X347" s="63"/>
      <c r="Y347" s="64">
        <f t="shared" si="47"/>
        <v>0</v>
      </c>
      <c r="Z347" s="62"/>
      <c r="AA347" s="63"/>
      <c r="AB347" s="64">
        <f t="shared" si="48"/>
        <v>0</v>
      </c>
      <c r="AC347" s="71">
        <f t="shared" si="49"/>
        <v>0</v>
      </c>
      <c r="AD347" s="62"/>
      <c r="AE347" s="76"/>
      <c r="AF347" s="64">
        <f t="shared" si="50"/>
        <v>0</v>
      </c>
      <c r="AG347" s="49"/>
      <c r="AH347" s="49"/>
      <c r="AI347" s="54"/>
      <c r="AJ347" s="77"/>
      <c r="AK347" s="77"/>
      <c r="AL347" s="64">
        <f t="shared" si="51"/>
        <v>0</v>
      </c>
      <c r="AM347" s="71">
        <f t="shared" si="52"/>
        <v>0</v>
      </c>
      <c r="AN347" s="71">
        <f t="shared" si="53"/>
        <v>0</v>
      </c>
      <c r="AO347" s="72"/>
      <c r="AP347" s="72"/>
      <c r="AQ347" s="72"/>
      <c r="AR347" s="73"/>
      <c r="AS347" s="73"/>
      <c r="AT347" s="73"/>
      <c r="AU347" s="62"/>
      <c r="AV347" s="62"/>
      <c r="AW347" s="74">
        <v>0</v>
      </c>
      <c r="AX347" s="75">
        <f t="shared" si="45"/>
        <v>0</v>
      </c>
    </row>
    <row r="348" spans="1:50" ht="120" customHeight="1" x14ac:dyDescent="0.3">
      <c r="A348" s="59"/>
      <c r="B348" s="59"/>
      <c r="C348" s="42"/>
      <c r="D348" s="60"/>
      <c r="E348" s="61"/>
      <c r="F348" s="62"/>
      <c r="G348" s="63"/>
      <c r="H348" s="63"/>
      <c r="I348" s="59"/>
      <c r="J348" s="59"/>
      <c r="K348" s="59"/>
      <c r="L348" s="59"/>
      <c r="M348" s="65" t="str">
        <f t="shared" si="46"/>
        <v>-</v>
      </c>
      <c r="N348" s="66"/>
      <c r="O348" s="67"/>
      <c r="P348" s="46"/>
      <c r="Q348" s="67"/>
      <c r="R348" s="68"/>
      <c r="S348" s="69"/>
      <c r="T348" s="49"/>
      <c r="U348" s="68"/>
      <c r="V348" s="70"/>
      <c r="W348" s="62"/>
      <c r="X348" s="63"/>
      <c r="Y348" s="64">
        <f t="shared" si="47"/>
        <v>0</v>
      </c>
      <c r="Z348" s="62"/>
      <c r="AA348" s="63"/>
      <c r="AB348" s="64">
        <f t="shared" si="48"/>
        <v>0</v>
      </c>
      <c r="AC348" s="71">
        <f t="shared" si="49"/>
        <v>0</v>
      </c>
      <c r="AD348" s="62"/>
      <c r="AE348" s="76"/>
      <c r="AF348" s="64">
        <f t="shared" si="50"/>
        <v>0</v>
      </c>
      <c r="AG348" s="49"/>
      <c r="AH348" s="49"/>
      <c r="AI348" s="54"/>
      <c r="AJ348" s="77"/>
      <c r="AK348" s="77"/>
      <c r="AL348" s="64">
        <f t="shared" si="51"/>
        <v>0</v>
      </c>
      <c r="AM348" s="71">
        <f t="shared" si="52"/>
        <v>0</v>
      </c>
      <c r="AN348" s="71">
        <f t="shared" si="53"/>
        <v>0</v>
      </c>
      <c r="AO348" s="72"/>
      <c r="AP348" s="72"/>
      <c r="AQ348" s="72"/>
      <c r="AR348" s="73"/>
      <c r="AS348" s="73"/>
      <c r="AT348" s="73"/>
      <c r="AU348" s="62"/>
      <c r="AV348" s="62"/>
      <c r="AW348" s="74">
        <v>0</v>
      </c>
      <c r="AX348" s="75">
        <f t="shared" si="45"/>
        <v>0</v>
      </c>
    </row>
    <row r="349" spans="1:50" ht="120" customHeight="1" x14ac:dyDescent="0.3">
      <c r="A349" s="59"/>
      <c r="B349" s="59"/>
      <c r="C349" s="42"/>
      <c r="D349" s="60"/>
      <c r="E349" s="61"/>
      <c r="F349" s="62"/>
      <c r="G349" s="63"/>
      <c r="H349" s="63"/>
      <c r="I349" s="59"/>
      <c r="J349" s="59"/>
      <c r="K349" s="59"/>
      <c r="L349" s="59"/>
      <c r="M349" s="65" t="str">
        <f t="shared" si="46"/>
        <v>-</v>
      </c>
      <c r="N349" s="66"/>
      <c r="O349" s="67"/>
      <c r="P349" s="46"/>
      <c r="Q349" s="67"/>
      <c r="R349" s="68"/>
      <c r="S349" s="69"/>
      <c r="T349" s="49"/>
      <c r="U349" s="68"/>
      <c r="V349" s="70"/>
      <c r="W349" s="62"/>
      <c r="X349" s="63"/>
      <c r="Y349" s="64">
        <f t="shared" si="47"/>
        <v>0</v>
      </c>
      <c r="Z349" s="62"/>
      <c r="AA349" s="63"/>
      <c r="AB349" s="64">
        <f t="shared" si="48"/>
        <v>0</v>
      </c>
      <c r="AC349" s="71">
        <f t="shared" si="49"/>
        <v>0</v>
      </c>
      <c r="AD349" s="62"/>
      <c r="AE349" s="76"/>
      <c r="AF349" s="64">
        <f t="shared" si="50"/>
        <v>0</v>
      </c>
      <c r="AG349" s="49"/>
      <c r="AH349" s="49"/>
      <c r="AI349" s="54"/>
      <c r="AJ349" s="77"/>
      <c r="AK349" s="77"/>
      <c r="AL349" s="64">
        <f t="shared" si="51"/>
        <v>0</v>
      </c>
      <c r="AM349" s="71">
        <f t="shared" si="52"/>
        <v>0</v>
      </c>
      <c r="AN349" s="71">
        <f t="shared" si="53"/>
        <v>0</v>
      </c>
      <c r="AO349" s="72"/>
      <c r="AP349" s="72"/>
      <c r="AQ349" s="72"/>
      <c r="AR349" s="73"/>
      <c r="AS349" s="73"/>
      <c r="AT349" s="73"/>
      <c r="AU349" s="62"/>
      <c r="AV349" s="62"/>
      <c r="AW349" s="74">
        <v>0</v>
      </c>
      <c r="AX349" s="75">
        <f t="shared" si="45"/>
        <v>0</v>
      </c>
    </row>
    <row r="350" spans="1:50" ht="120" customHeight="1" x14ac:dyDescent="0.3">
      <c r="A350" s="59"/>
      <c r="B350" s="59"/>
      <c r="C350" s="42"/>
      <c r="D350" s="60"/>
      <c r="E350" s="61"/>
      <c r="F350" s="62"/>
      <c r="G350" s="63"/>
      <c r="H350" s="63"/>
      <c r="I350" s="59"/>
      <c r="J350" s="59"/>
      <c r="K350" s="59"/>
      <c r="L350" s="59"/>
      <c r="M350" s="65" t="str">
        <f t="shared" si="46"/>
        <v>-</v>
      </c>
      <c r="N350" s="66"/>
      <c r="O350" s="67"/>
      <c r="P350" s="46"/>
      <c r="Q350" s="67"/>
      <c r="R350" s="68"/>
      <c r="S350" s="69"/>
      <c r="T350" s="49"/>
      <c r="U350" s="68"/>
      <c r="V350" s="70"/>
      <c r="W350" s="62"/>
      <c r="X350" s="63"/>
      <c r="Y350" s="64">
        <f t="shared" si="47"/>
        <v>0</v>
      </c>
      <c r="Z350" s="62"/>
      <c r="AA350" s="63"/>
      <c r="AB350" s="64">
        <f t="shared" si="48"/>
        <v>0</v>
      </c>
      <c r="AC350" s="71">
        <f t="shared" si="49"/>
        <v>0</v>
      </c>
      <c r="AD350" s="62"/>
      <c r="AE350" s="76"/>
      <c r="AF350" s="64">
        <f t="shared" si="50"/>
        <v>0</v>
      </c>
      <c r="AG350" s="49"/>
      <c r="AH350" s="49"/>
      <c r="AI350" s="54"/>
      <c r="AJ350" s="77"/>
      <c r="AK350" s="77"/>
      <c r="AL350" s="64">
        <f t="shared" si="51"/>
        <v>0</v>
      </c>
      <c r="AM350" s="71">
        <f t="shared" si="52"/>
        <v>0</v>
      </c>
      <c r="AN350" s="71">
        <f t="shared" si="53"/>
        <v>0</v>
      </c>
      <c r="AO350" s="72"/>
      <c r="AP350" s="72"/>
      <c r="AQ350" s="72"/>
      <c r="AR350" s="73"/>
      <c r="AS350" s="73"/>
      <c r="AT350" s="73"/>
      <c r="AU350" s="62"/>
      <c r="AV350" s="62"/>
      <c r="AW350" s="74">
        <v>0</v>
      </c>
      <c r="AX350" s="75">
        <f t="shared" si="45"/>
        <v>0</v>
      </c>
    </row>
    <row r="351" spans="1:50" ht="120" customHeight="1" x14ac:dyDescent="0.3">
      <c r="A351" s="59"/>
      <c r="B351" s="59"/>
      <c r="C351" s="42"/>
      <c r="D351" s="60"/>
      <c r="E351" s="61"/>
      <c r="F351" s="62"/>
      <c r="G351" s="63"/>
      <c r="H351" s="63"/>
      <c r="I351" s="59"/>
      <c r="J351" s="59"/>
      <c r="K351" s="59"/>
      <c r="L351" s="59"/>
      <c r="M351" s="65" t="str">
        <f t="shared" si="46"/>
        <v>-</v>
      </c>
      <c r="N351" s="66"/>
      <c r="O351" s="67"/>
      <c r="P351" s="46"/>
      <c r="Q351" s="67"/>
      <c r="R351" s="68"/>
      <c r="S351" s="69"/>
      <c r="T351" s="49"/>
      <c r="U351" s="68"/>
      <c r="V351" s="70"/>
      <c r="W351" s="62"/>
      <c r="X351" s="63"/>
      <c r="Y351" s="64">
        <f t="shared" si="47"/>
        <v>0</v>
      </c>
      <c r="Z351" s="62"/>
      <c r="AA351" s="63"/>
      <c r="AB351" s="64">
        <f t="shared" si="48"/>
        <v>0</v>
      </c>
      <c r="AC351" s="71">
        <f t="shared" si="49"/>
        <v>0</v>
      </c>
      <c r="AD351" s="62"/>
      <c r="AE351" s="76"/>
      <c r="AF351" s="64">
        <f t="shared" si="50"/>
        <v>0</v>
      </c>
      <c r="AG351" s="49"/>
      <c r="AH351" s="49"/>
      <c r="AI351" s="54"/>
      <c r="AJ351" s="77"/>
      <c r="AK351" s="77"/>
      <c r="AL351" s="64">
        <f t="shared" si="51"/>
        <v>0</v>
      </c>
      <c r="AM351" s="71">
        <f t="shared" si="52"/>
        <v>0</v>
      </c>
      <c r="AN351" s="71">
        <f t="shared" si="53"/>
        <v>0</v>
      </c>
      <c r="AO351" s="72"/>
      <c r="AP351" s="72"/>
      <c r="AQ351" s="72"/>
      <c r="AR351" s="73"/>
      <c r="AS351" s="73"/>
      <c r="AT351" s="73"/>
      <c r="AU351" s="62"/>
      <c r="AV351" s="62"/>
      <c r="AW351" s="74">
        <v>0</v>
      </c>
      <c r="AX351" s="75">
        <f t="shared" si="45"/>
        <v>0</v>
      </c>
    </row>
    <row r="352" spans="1:50" ht="120" customHeight="1" x14ac:dyDescent="0.3">
      <c r="A352" s="59"/>
      <c r="B352" s="59"/>
      <c r="C352" s="42"/>
      <c r="D352" s="60"/>
      <c r="E352" s="61"/>
      <c r="F352" s="62"/>
      <c r="G352" s="63"/>
      <c r="H352" s="63"/>
      <c r="I352" s="59"/>
      <c r="J352" s="59"/>
      <c r="K352" s="59"/>
      <c r="L352" s="59"/>
      <c r="M352" s="65" t="str">
        <f t="shared" si="46"/>
        <v>-</v>
      </c>
      <c r="N352" s="66"/>
      <c r="O352" s="67"/>
      <c r="P352" s="46"/>
      <c r="Q352" s="67"/>
      <c r="R352" s="68"/>
      <c r="S352" s="69"/>
      <c r="T352" s="49"/>
      <c r="U352" s="68"/>
      <c r="V352" s="70"/>
      <c r="W352" s="62"/>
      <c r="X352" s="63"/>
      <c r="Y352" s="64">
        <f t="shared" si="47"/>
        <v>0</v>
      </c>
      <c r="Z352" s="62"/>
      <c r="AA352" s="63"/>
      <c r="AB352" s="64">
        <f t="shared" si="48"/>
        <v>0</v>
      </c>
      <c r="AC352" s="71">
        <f t="shared" si="49"/>
        <v>0</v>
      </c>
      <c r="AD352" s="62"/>
      <c r="AE352" s="76"/>
      <c r="AF352" s="64">
        <f t="shared" si="50"/>
        <v>0</v>
      </c>
      <c r="AG352" s="49"/>
      <c r="AH352" s="49"/>
      <c r="AI352" s="54"/>
      <c r="AJ352" s="77"/>
      <c r="AK352" s="77"/>
      <c r="AL352" s="64">
        <f t="shared" si="51"/>
        <v>0</v>
      </c>
      <c r="AM352" s="71">
        <f t="shared" si="52"/>
        <v>0</v>
      </c>
      <c r="AN352" s="71">
        <f t="shared" si="53"/>
        <v>0</v>
      </c>
      <c r="AO352" s="72"/>
      <c r="AP352" s="72"/>
      <c r="AQ352" s="72"/>
      <c r="AR352" s="73"/>
      <c r="AS352" s="73"/>
      <c r="AT352" s="73"/>
      <c r="AU352" s="62"/>
      <c r="AV352" s="62"/>
      <c r="AW352" s="74">
        <v>0</v>
      </c>
      <c r="AX352" s="75">
        <f t="shared" si="45"/>
        <v>0</v>
      </c>
    </row>
    <row r="353" spans="1:50" ht="120" customHeight="1" x14ac:dyDescent="0.3">
      <c r="A353" s="59"/>
      <c r="B353" s="59"/>
      <c r="C353" s="42"/>
      <c r="D353" s="60"/>
      <c r="E353" s="61"/>
      <c r="F353" s="62"/>
      <c r="G353" s="63"/>
      <c r="H353" s="63"/>
      <c r="I353" s="59"/>
      <c r="J353" s="59"/>
      <c r="K353" s="59"/>
      <c r="L353" s="59"/>
      <c r="M353" s="65" t="str">
        <f t="shared" si="46"/>
        <v>-</v>
      </c>
      <c r="N353" s="66"/>
      <c r="O353" s="67"/>
      <c r="P353" s="46"/>
      <c r="Q353" s="67"/>
      <c r="R353" s="68"/>
      <c r="S353" s="69"/>
      <c r="T353" s="49"/>
      <c r="U353" s="68"/>
      <c r="V353" s="70"/>
      <c r="W353" s="62"/>
      <c r="X353" s="63"/>
      <c r="Y353" s="64">
        <f t="shared" si="47"/>
        <v>0</v>
      </c>
      <c r="Z353" s="62"/>
      <c r="AA353" s="63"/>
      <c r="AB353" s="64">
        <f t="shared" si="48"/>
        <v>0</v>
      </c>
      <c r="AC353" s="71">
        <f t="shared" si="49"/>
        <v>0</v>
      </c>
      <c r="AD353" s="62"/>
      <c r="AE353" s="76"/>
      <c r="AF353" s="64">
        <f t="shared" si="50"/>
        <v>0</v>
      </c>
      <c r="AG353" s="49"/>
      <c r="AH353" s="49"/>
      <c r="AI353" s="54"/>
      <c r="AJ353" s="77"/>
      <c r="AK353" s="77"/>
      <c r="AL353" s="64">
        <f t="shared" si="51"/>
        <v>0</v>
      </c>
      <c r="AM353" s="71">
        <f t="shared" si="52"/>
        <v>0</v>
      </c>
      <c r="AN353" s="71">
        <f t="shared" si="53"/>
        <v>0</v>
      </c>
      <c r="AO353" s="72"/>
      <c r="AP353" s="72"/>
      <c r="AQ353" s="72"/>
      <c r="AR353" s="73"/>
      <c r="AS353" s="73"/>
      <c r="AT353" s="73"/>
      <c r="AU353" s="62"/>
      <c r="AV353" s="62"/>
      <c r="AW353" s="74">
        <v>0</v>
      </c>
      <c r="AX353" s="75">
        <f t="shared" si="45"/>
        <v>0</v>
      </c>
    </row>
    <row r="354" spans="1:50" ht="120" customHeight="1" x14ac:dyDescent="0.3">
      <c r="A354" s="59"/>
      <c r="B354" s="59"/>
      <c r="C354" s="42"/>
      <c r="D354" s="60"/>
      <c r="E354" s="61"/>
      <c r="F354" s="62"/>
      <c r="G354" s="63"/>
      <c r="H354" s="63"/>
      <c r="I354" s="59"/>
      <c r="J354" s="59"/>
      <c r="K354" s="59"/>
      <c r="L354" s="59"/>
      <c r="M354" s="65" t="str">
        <f t="shared" si="46"/>
        <v>-</v>
      </c>
      <c r="N354" s="66"/>
      <c r="O354" s="67"/>
      <c r="P354" s="46"/>
      <c r="Q354" s="67"/>
      <c r="R354" s="68"/>
      <c r="S354" s="69"/>
      <c r="T354" s="49"/>
      <c r="U354" s="68"/>
      <c r="V354" s="70"/>
      <c r="W354" s="62"/>
      <c r="X354" s="63"/>
      <c r="Y354" s="64">
        <f t="shared" si="47"/>
        <v>0</v>
      </c>
      <c r="Z354" s="62"/>
      <c r="AA354" s="63"/>
      <c r="AB354" s="64">
        <f t="shared" si="48"/>
        <v>0</v>
      </c>
      <c r="AC354" s="71">
        <f t="shared" si="49"/>
        <v>0</v>
      </c>
      <c r="AD354" s="62"/>
      <c r="AE354" s="76"/>
      <c r="AF354" s="64">
        <f t="shared" si="50"/>
        <v>0</v>
      </c>
      <c r="AG354" s="49"/>
      <c r="AH354" s="49"/>
      <c r="AI354" s="54"/>
      <c r="AJ354" s="77"/>
      <c r="AK354" s="77"/>
      <c r="AL354" s="64">
        <f t="shared" si="51"/>
        <v>0</v>
      </c>
      <c r="AM354" s="71">
        <f t="shared" si="52"/>
        <v>0</v>
      </c>
      <c r="AN354" s="71">
        <f t="shared" si="53"/>
        <v>0</v>
      </c>
      <c r="AO354" s="72"/>
      <c r="AP354" s="72"/>
      <c r="AQ354" s="72"/>
      <c r="AR354" s="73"/>
      <c r="AS354" s="73"/>
      <c r="AT354" s="73"/>
      <c r="AU354" s="62"/>
      <c r="AV354" s="62"/>
      <c r="AW354" s="74">
        <v>0</v>
      </c>
      <c r="AX354" s="75">
        <f t="shared" si="45"/>
        <v>0</v>
      </c>
    </row>
    <row r="355" spans="1:50" ht="120" customHeight="1" x14ac:dyDescent="0.3">
      <c r="A355" s="59"/>
      <c r="B355" s="59"/>
      <c r="C355" s="42"/>
      <c r="D355" s="60"/>
      <c r="E355" s="61"/>
      <c r="F355" s="62"/>
      <c r="G355" s="63"/>
      <c r="H355" s="63"/>
      <c r="I355" s="59"/>
      <c r="J355" s="59"/>
      <c r="K355" s="59"/>
      <c r="L355" s="59"/>
      <c r="M355" s="65" t="str">
        <f t="shared" si="46"/>
        <v>-</v>
      </c>
      <c r="N355" s="66"/>
      <c r="O355" s="67"/>
      <c r="P355" s="46"/>
      <c r="Q355" s="67"/>
      <c r="R355" s="68"/>
      <c r="S355" s="69"/>
      <c r="T355" s="49"/>
      <c r="U355" s="68"/>
      <c r="V355" s="70"/>
      <c r="W355" s="62"/>
      <c r="X355" s="63"/>
      <c r="Y355" s="64">
        <f t="shared" si="47"/>
        <v>0</v>
      </c>
      <c r="Z355" s="62"/>
      <c r="AA355" s="63"/>
      <c r="AB355" s="64">
        <f t="shared" si="48"/>
        <v>0</v>
      </c>
      <c r="AC355" s="71">
        <f t="shared" si="49"/>
        <v>0</v>
      </c>
      <c r="AD355" s="62"/>
      <c r="AE355" s="76"/>
      <c r="AF355" s="64">
        <f t="shared" si="50"/>
        <v>0</v>
      </c>
      <c r="AG355" s="49"/>
      <c r="AH355" s="49"/>
      <c r="AI355" s="54"/>
      <c r="AJ355" s="77"/>
      <c r="AK355" s="77"/>
      <c r="AL355" s="64">
        <f t="shared" si="51"/>
        <v>0</v>
      </c>
      <c r="AM355" s="71">
        <f t="shared" si="52"/>
        <v>0</v>
      </c>
      <c r="AN355" s="71">
        <f t="shared" si="53"/>
        <v>0</v>
      </c>
      <c r="AO355" s="72"/>
      <c r="AP355" s="72"/>
      <c r="AQ355" s="72"/>
      <c r="AR355" s="73"/>
      <c r="AS355" s="73"/>
      <c r="AT355" s="73"/>
      <c r="AU355" s="62"/>
      <c r="AV355" s="62"/>
      <c r="AW355" s="74">
        <v>0</v>
      </c>
      <c r="AX355" s="75">
        <f t="shared" si="45"/>
        <v>0</v>
      </c>
    </row>
    <row r="356" spans="1:50" ht="120" customHeight="1" x14ac:dyDescent="0.3">
      <c r="A356" s="59"/>
      <c r="B356" s="59"/>
      <c r="C356" s="42"/>
      <c r="D356" s="60"/>
      <c r="E356" s="61"/>
      <c r="F356" s="62"/>
      <c r="G356" s="63"/>
      <c r="H356" s="63"/>
      <c r="I356" s="59"/>
      <c r="J356" s="59"/>
      <c r="K356" s="59"/>
      <c r="L356" s="59"/>
      <c r="M356" s="65" t="str">
        <f t="shared" si="46"/>
        <v>-</v>
      </c>
      <c r="N356" s="66"/>
      <c r="O356" s="67"/>
      <c r="P356" s="46"/>
      <c r="Q356" s="67"/>
      <c r="R356" s="68"/>
      <c r="S356" s="69"/>
      <c r="T356" s="49"/>
      <c r="U356" s="68"/>
      <c r="V356" s="70"/>
      <c r="W356" s="62"/>
      <c r="X356" s="63"/>
      <c r="Y356" s="64">
        <f t="shared" si="47"/>
        <v>0</v>
      </c>
      <c r="Z356" s="62"/>
      <c r="AA356" s="63"/>
      <c r="AB356" s="64">
        <f t="shared" si="48"/>
        <v>0</v>
      </c>
      <c r="AC356" s="71">
        <f t="shared" si="49"/>
        <v>0</v>
      </c>
      <c r="AD356" s="62"/>
      <c r="AE356" s="76"/>
      <c r="AF356" s="64">
        <f t="shared" si="50"/>
        <v>0</v>
      </c>
      <c r="AG356" s="49"/>
      <c r="AH356" s="49"/>
      <c r="AI356" s="54"/>
      <c r="AJ356" s="77"/>
      <c r="AK356" s="77"/>
      <c r="AL356" s="64">
        <f t="shared" si="51"/>
        <v>0</v>
      </c>
      <c r="AM356" s="71">
        <f t="shared" si="52"/>
        <v>0</v>
      </c>
      <c r="AN356" s="71">
        <f t="shared" si="53"/>
        <v>0</v>
      </c>
      <c r="AO356" s="72"/>
      <c r="AP356" s="72"/>
      <c r="AQ356" s="72"/>
      <c r="AR356" s="73"/>
      <c r="AS356" s="73"/>
      <c r="AT356" s="73"/>
      <c r="AU356" s="62"/>
      <c r="AV356" s="62"/>
      <c r="AW356" s="74">
        <v>0</v>
      </c>
      <c r="AX356" s="75">
        <f t="shared" si="45"/>
        <v>0</v>
      </c>
    </row>
    <row r="357" spans="1:50" ht="120" customHeight="1" x14ac:dyDescent="0.3">
      <c r="A357" s="59"/>
      <c r="B357" s="59"/>
      <c r="C357" s="42"/>
      <c r="D357" s="60"/>
      <c r="E357" s="61"/>
      <c r="F357" s="62"/>
      <c r="G357" s="63"/>
      <c r="H357" s="63"/>
      <c r="I357" s="59"/>
      <c r="J357" s="59"/>
      <c r="K357" s="59"/>
      <c r="L357" s="59"/>
      <c r="M357" s="65" t="str">
        <f t="shared" si="46"/>
        <v>-</v>
      </c>
      <c r="N357" s="66"/>
      <c r="O357" s="67"/>
      <c r="P357" s="46"/>
      <c r="Q357" s="67"/>
      <c r="R357" s="68"/>
      <c r="S357" s="69"/>
      <c r="T357" s="49"/>
      <c r="U357" s="68"/>
      <c r="V357" s="70"/>
      <c r="W357" s="62"/>
      <c r="X357" s="63"/>
      <c r="Y357" s="64">
        <f t="shared" si="47"/>
        <v>0</v>
      </c>
      <c r="Z357" s="62"/>
      <c r="AA357" s="63"/>
      <c r="AB357" s="64">
        <f t="shared" si="48"/>
        <v>0</v>
      </c>
      <c r="AC357" s="71">
        <f t="shared" si="49"/>
        <v>0</v>
      </c>
      <c r="AD357" s="62"/>
      <c r="AE357" s="76"/>
      <c r="AF357" s="64">
        <f t="shared" si="50"/>
        <v>0</v>
      </c>
      <c r="AG357" s="49"/>
      <c r="AH357" s="49"/>
      <c r="AI357" s="54"/>
      <c r="AJ357" s="77"/>
      <c r="AK357" s="77"/>
      <c r="AL357" s="64">
        <f t="shared" si="51"/>
        <v>0</v>
      </c>
      <c r="AM357" s="71">
        <f t="shared" si="52"/>
        <v>0</v>
      </c>
      <c r="AN357" s="71">
        <f t="shared" si="53"/>
        <v>0</v>
      </c>
      <c r="AO357" s="72"/>
      <c r="AP357" s="72"/>
      <c r="AQ357" s="72"/>
      <c r="AR357" s="73"/>
      <c r="AS357" s="73"/>
      <c r="AT357" s="73"/>
      <c r="AU357" s="62"/>
      <c r="AV357" s="62"/>
      <c r="AW357" s="74">
        <v>0</v>
      </c>
      <c r="AX357" s="75">
        <f t="shared" si="45"/>
        <v>0</v>
      </c>
    </row>
    <row r="358" spans="1:50" ht="120" customHeight="1" x14ac:dyDescent="0.3">
      <c r="A358" s="59"/>
      <c r="B358" s="59"/>
      <c r="C358" s="42"/>
      <c r="D358" s="60"/>
      <c r="E358" s="61"/>
      <c r="F358" s="62"/>
      <c r="G358" s="63"/>
      <c r="H358" s="63"/>
      <c r="I358" s="59"/>
      <c r="J358" s="59"/>
      <c r="K358" s="59"/>
      <c r="L358" s="59"/>
      <c r="M358" s="65" t="str">
        <f t="shared" si="46"/>
        <v>-</v>
      </c>
      <c r="N358" s="66"/>
      <c r="O358" s="67"/>
      <c r="P358" s="46"/>
      <c r="Q358" s="67"/>
      <c r="R358" s="68"/>
      <c r="S358" s="69"/>
      <c r="T358" s="49"/>
      <c r="U358" s="68"/>
      <c r="V358" s="70"/>
      <c r="W358" s="62"/>
      <c r="X358" s="63"/>
      <c r="Y358" s="64">
        <f t="shared" si="47"/>
        <v>0</v>
      </c>
      <c r="Z358" s="62"/>
      <c r="AA358" s="63"/>
      <c r="AB358" s="64">
        <f t="shared" si="48"/>
        <v>0</v>
      </c>
      <c r="AC358" s="71">
        <f t="shared" si="49"/>
        <v>0</v>
      </c>
      <c r="AD358" s="62"/>
      <c r="AE358" s="76"/>
      <c r="AF358" s="64">
        <f t="shared" si="50"/>
        <v>0</v>
      </c>
      <c r="AG358" s="49"/>
      <c r="AH358" s="49"/>
      <c r="AI358" s="54"/>
      <c r="AJ358" s="77"/>
      <c r="AK358" s="77"/>
      <c r="AL358" s="64">
        <f t="shared" si="51"/>
        <v>0</v>
      </c>
      <c r="AM358" s="71">
        <f t="shared" si="52"/>
        <v>0</v>
      </c>
      <c r="AN358" s="71">
        <f t="shared" si="53"/>
        <v>0</v>
      </c>
      <c r="AO358" s="72"/>
      <c r="AP358" s="72"/>
      <c r="AQ358" s="72"/>
      <c r="AR358" s="73"/>
      <c r="AS358" s="73"/>
      <c r="AT358" s="73"/>
      <c r="AU358" s="62"/>
      <c r="AV358" s="62"/>
      <c r="AW358" s="74">
        <v>0</v>
      </c>
      <c r="AX358" s="75">
        <f t="shared" si="45"/>
        <v>0</v>
      </c>
    </row>
    <row r="359" spans="1:50" ht="120" customHeight="1" x14ac:dyDescent="0.3">
      <c r="A359" s="59"/>
      <c r="B359" s="59"/>
      <c r="C359" s="42"/>
      <c r="D359" s="60"/>
      <c r="E359" s="61"/>
      <c r="F359" s="62"/>
      <c r="G359" s="63"/>
      <c r="H359" s="63"/>
      <c r="I359" s="59"/>
      <c r="J359" s="59"/>
      <c r="K359" s="59"/>
      <c r="L359" s="59"/>
      <c r="M359" s="65" t="str">
        <f t="shared" si="46"/>
        <v>-</v>
      </c>
      <c r="N359" s="66"/>
      <c r="O359" s="67"/>
      <c r="P359" s="46"/>
      <c r="Q359" s="67"/>
      <c r="R359" s="68"/>
      <c r="S359" s="69"/>
      <c r="T359" s="49"/>
      <c r="U359" s="68"/>
      <c r="V359" s="70"/>
      <c r="W359" s="62"/>
      <c r="X359" s="63"/>
      <c r="Y359" s="64">
        <f t="shared" si="47"/>
        <v>0</v>
      </c>
      <c r="Z359" s="62"/>
      <c r="AA359" s="63"/>
      <c r="AB359" s="64">
        <f t="shared" si="48"/>
        <v>0</v>
      </c>
      <c r="AC359" s="71">
        <f t="shared" si="49"/>
        <v>0</v>
      </c>
      <c r="AD359" s="62"/>
      <c r="AE359" s="76"/>
      <c r="AF359" s="64">
        <f t="shared" si="50"/>
        <v>0</v>
      </c>
      <c r="AG359" s="49"/>
      <c r="AH359" s="49"/>
      <c r="AI359" s="54"/>
      <c r="AJ359" s="77"/>
      <c r="AK359" s="77"/>
      <c r="AL359" s="64">
        <f t="shared" si="51"/>
        <v>0</v>
      </c>
      <c r="AM359" s="71">
        <f t="shared" si="52"/>
        <v>0</v>
      </c>
      <c r="AN359" s="71">
        <f t="shared" si="53"/>
        <v>0</v>
      </c>
      <c r="AO359" s="72"/>
      <c r="AP359" s="72"/>
      <c r="AQ359" s="72"/>
      <c r="AR359" s="73"/>
      <c r="AS359" s="73"/>
      <c r="AT359" s="73"/>
      <c r="AU359" s="62"/>
      <c r="AV359" s="62"/>
      <c r="AW359" s="74">
        <v>0</v>
      </c>
      <c r="AX359" s="75">
        <f t="shared" si="45"/>
        <v>0</v>
      </c>
    </row>
    <row r="360" spans="1:50" ht="120" customHeight="1" x14ac:dyDescent="0.3">
      <c r="A360" s="59"/>
      <c r="B360" s="59"/>
      <c r="C360" s="42"/>
      <c r="D360" s="60"/>
      <c r="E360" s="61"/>
      <c r="F360" s="62"/>
      <c r="G360" s="63"/>
      <c r="H360" s="63"/>
      <c r="I360" s="59"/>
      <c r="J360" s="59"/>
      <c r="K360" s="59"/>
      <c r="L360" s="59"/>
      <c r="M360" s="65" t="str">
        <f t="shared" si="46"/>
        <v>-</v>
      </c>
      <c r="N360" s="66"/>
      <c r="O360" s="67"/>
      <c r="P360" s="46"/>
      <c r="Q360" s="67"/>
      <c r="R360" s="68"/>
      <c r="S360" s="69"/>
      <c r="T360" s="49"/>
      <c r="U360" s="68"/>
      <c r="V360" s="70"/>
      <c r="W360" s="62"/>
      <c r="X360" s="63"/>
      <c r="Y360" s="64">
        <f t="shared" si="47"/>
        <v>0</v>
      </c>
      <c r="Z360" s="62"/>
      <c r="AA360" s="63"/>
      <c r="AB360" s="64">
        <f t="shared" si="48"/>
        <v>0</v>
      </c>
      <c r="AC360" s="71">
        <f t="shared" si="49"/>
        <v>0</v>
      </c>
      <c r="AD360" s="62"/>
      <c r="AE360" s="76"/>
      <c r="AF360" s="64">
        <f t="shared" si="50"/>
        <v>0</v>
      </c>
      <c r="AG360" s="49"/>
      <c r="AH360" s="49"/>
      <c r="AI360" s="54"/>
      <c r="AJ360" s="77"/>
      <c r="AK360" s="77"/>
      <c r="AL360" s="64">
        <f t="shared" si="51"/>
        <v>0</v>
      </c>
      <c r="AM360" s="71">
        <f t="shared" si="52"/>
        <v>0</v>
      </c>
      <c r="AN360" s="71">
        <f t="shared" si="53"/>
        <v>0</v>
      </c>
      <c r="AO360" s="72"/>
      <c r="AP360" s="72"/>
      <c r="AQ360" s="72"/>
      <c r="AR360" s="73"/>
      <c r="AS360" s="73"/>
      <c r="AT360" s="73"/>
      <c r="AU360" s="62"/>
      <c r="AV360" s="62"/>
      <c r="AW360" s="74">
        <v>0</v>
      </c>
      <c r="AX360" s="75">
        <f t="shared" si="45"/>
        <v>0</v>
      </c>
    </row>
    <row r="361" spans="1:50" ht="120" customHeight="1" x14ac:dyDescent="0.3">
      <c r="A361" s="59"/>
      <c r="B361" s="59"/>
      <c r="C361" s="42"/>
      <c r="D361" s="60"/>
      <c r="E361" s="61"/>
      <c r="F361" s="62"/>
      <c r="G361" s="63"/>
      <c r="H361" s="63"/>
      <c r="I361" s="59"/>
      <c r="J361" s="59"/>
      <c r="K361" s="59"/>
      <c r="L361" s="59"/>
      <c r="M361" s="65" t="str">
        <f t="shared" si="46"/>
        <v>-</v>
      </c>
      <c r="N361" s="66"/>
      <c r="O361" s="67"/>
      <c r="P361" s="46"/>
      <c r="Q361" s="67"/>
      <c r="R361" s="68"/>
      <c r="S361" s="69"/>
      <c r="T361" s="49"/>
      <c r="U361" s="68"/>
      <c r="V361" s="70"/>
      <c r="W361" s="62"/>
      <c r="X361" s="63"/>
      <c r="Y361" s="64">
        <f t="shared" si="47"/>
        <v>0</v>
      </c>
      <c r="Z361" s="62"/>
      <c r="AA361" s="63"/>
      <c r="AB361" s="64">
        <f t="shared" si="48"/>
        <v>0</v>
      </c>
      <c r="AC361" s="71">
        <f t="shared" si="49"/>
        <v>0</v>
      </c>
      <c r="AD361" s="62"/>
      <c r="AE361" s="76"/>
      <c r="AF361" s="64">
        <f t="shared" si="50"/>
        <v>0</v>
      </c>
      <c r="AG361" s="49"/>
      <c r="AH361" s="49"/>
      <c r="AI361" s="54"/>
      <c r="AJ361" s="77"/>
      <c r="AK361" s="77"/>
      <c r="AL361" s="64">
        <f t="shared" si="51"/>
        <v>0</v>
      </c>
      <c r="AM361" s="71">
        <f t="shared" si="52"/>
        <v>0</v>
      </c>
      <c r="AN361" s="71">
        <f t="shared" si="53"/>
        <v>0</v>
      </c>
      <c r="AO361" s="72"/>
      <c r="AP361" s="72"/>
      <c r="AQ361" s="72"/>
      <c r="AR361" s="73"/>
      <c r="AS361" s="73"/>
      <c r="AT361" s="73"/>
      <c r="AU361" s="62"/>
      <c r="AV361" s="62"/>
      <c r="AW361" s="74">
        <v>0</v>
      </c>
      <c r="AX361" s="75">
        <f t="shared" si="45"/>
        <v>0</v>
      </c>
    </row>
    <row r="362" spans="1:50" ht="120" customHeight="1" x14ac:dyDescent="0.3">
      <c r="A362" s="59"/>
      <c r="B362" s="59"/>
      <c r="C362" s="42"/>
      <c r="D362" s="60"/>
      <c r="E362" s="61"/>
      <c r="F362" s="62"/>
      <c r="G362" s="63"/>
      <c r="H362" s="63"/>
      <c r="I362" s="59"/>
      <c r="J362" s="59"/>
      <c r="K362" s="59"/>
      <c r="L362" s="59"/>
      <c r="M362" s="65" t="str">
        <f t="shared" si="46"/>
        <v>-</v>
      </c>
      <c r="N362" s="66"/>
      <c r="O362" s="67"/>
      <c r="P362" s="46"/>
      <c r="Q362" s="67"/>
      <c r="R362" s="68"/>
      <c r="S362" s="69"/>
      <c r="T362" s="49"/>
      <c r="U362" s="68"/>
      <c r="V362" s="70"/>
      <c r="W362" s="62"/>
      <c r="X362" s="63"/>
      <c r="Y362" s="64">
        <f t="shared" si="47"/>
        <v>0</v>
      </c>
      <c r="Z362" s="62"/>
      <c r="AA362" s="63"/>
      <c r="AB362" s="64">
        <f t="shared" si="48"/>
        <v>0</v>
      </c>
      <c r="AC362" s="71">
        <f t="shared" si="49"/>
        <v>0</v>
      </c>
      <c r="AD362" s="62"/>
      <c r="AE362" s="76"/>
      <c r="AF362" s="64">
        <f t="shared" si="50"/>
        <v>0</v>
      </c>
      <c r="AG362" s="49"/>
      <c r="AH362" s="49"/>
      <c r="AI362" s="54"/>
      <c r="AJ362" s="77"/>
      <c r="AK362" s="77"/>
      <c r="AL362" s="64">
        <f t="shared" si="51"/>
        <v>0</v>
      </c>
      <c r="AM362" s="71">
        <f t="shared" si="52"/>
        <v>0</v>
      </c>
      <c r="AN362" s="71">
        <f t="shared" si="53"/>
        <v>0</v>
      </c>
      <c r="AO362" s="72"/>
      <c r="AP362" s="72"/>
      <c r="AQ362" s="72"/>
      <c r="AR362" s="73"/>
      <c r="AS362" s="73"/>
      <c r="AT362" s="73"/>
      <c r="AU362" s="62"/>
      <c r="AV362" s="62"/>
      <c r="AW362" s="74">
        <v>0</v>
      </c>
      <c r="AX362" s="75">
        <f t="shared" si="45"/>
        <v>0</v>
      </c>
    </row>
    <row r="363" spans="1:50" ht="120" customHeight="1" x14ac:dyDescent="0.3">
      <c r="A363" s="59"/>
      <c r="B363" s="59"/>
      <c r="C363" s="42"/>
      <c r="D363" s="60"/>
      <c r="E363" s="61"/>
      <c r="F363" s="62"/>
      <c r="G363" s="63"/>
      <c r="H363" s="63"/>
      <c r="I363" s="59"/>
      <c r="J363" s="59"/>
      <c r="K363" s="59"/>
      <c r="L363" s="59"/>
      <c r="M363" s="65" t="str">
        <f t="shared" si="46"/>
        <v>-</v>
      </c>
      <c r="N363" s="66"/>
      <c r="O363" s="67"/>
      <c r="P363" s="46"/>
      <c r="Q363" s="67"/>
      <c r="R363" s="68"/>
      <c r="S363" s="69"/>
      <c r="T363" s="49"/>
      <c r="U363" s="68"/>
      <c r="V363" s="70"/>
      <c r="W363" s="62"/>
      <c r="X363" s="63"/>
      <c r="Y363" s="64">
        <f t="shared" si="47"/>
        <v>0</v>
      </c>
      <c r="Z363" s="62"/>
      <c r="AA363" s="63"/>
      <c r="AB363" s="64">
        <f t="shared" si="48"/>
        <v>0</v>
      </c>
      <c r="AC363" s="71">
        <f t="shared" si="49"/>
        <v>0</v>
      </c>
      <c r="AD363" s="62"/>
      <c r="AE363" s="76"/>
      <c r="AF363" s="64">
        <f t="shared" si="50"/>
        <v>0</v>
      </c>
      <c r="AG363" s="49"/>
      <c r="AH363" s="49"/>
      <c r="AI363" s="54"/>
      <c r="AJ363" s="77"/>
      <c r="AK363" s="77"/>
      <c r="AL363" s="64">
        <f t="shared" si="51"/>
        <v>0</v>
      </c>
      <c r="AM363" s="71">
        <f t="shared" si="52"/>
        <v>0</v>
      </c>
      <c r="AN363" s="71">
        <f t="shared" si="53"/>
        <v>0</v>
      </c>
      <c r="AO363" s="72"/>
      <c r="AP363" s="72"/>
      <c r="AQ363" s="72"/>
      <c r="AR363" s="73"/>
      <c r="AS363" s="73"/>
      <c r="AT363" s="73"/>
      <c r="AU363" s="62"/>
      <c r="AV363" s="62"/>
      <c r="AW363" s="74">
        <v>0</v>
      </c>
      <c r="AX363" s="75">
        <f t="shared" si="45"/>
        <v>0</v>
      </c>
    </row>
    <row r="364" spans="1:50" ht="120" customHeight="1" x14ac:dyDescent="0.3">
      <c r="A364" s="59"/>
      <c r="B364" s="59"/>
      <c r="C364" s="42"/>
      <c r="D364" s="60"/>
      <c r="E364" s="61"/>
      <c r="F364" s="62"/>
      <c r="G364" s="63"/>
      <c r="H364" s="63"/>
      <c r="I364" s="59"/>
      <c r="J364" s="59"/>
      <c r="K364" s="59"/>
      <c r="L364" s="59"/>
      <c r="M364" s="65" t="str">
        <f t="shared" si="46"/>
        <v>-</v>
      </c>
      <c r="N364" s="66"/>
      <c r="O364" s="67"/>
      <c r="P364" s="46"/>
      <c r="Q364" s="67"/>
      <c r="R364" s="68"/>
      <c r="S364" s="69"/>
      <c r="T364" s="49"/>
      <c r="U364" s="68"/>
      <c r="V364" s="70"/>
      <c r="W364" s="62"/>
      <c r="X364" s="63"/>
      <c r="Y364" s="64">
        <f t="shared" si="47"/>
        <v>0</v>
      </c>
      <c r="Z364" s="62"/>
      <c r="AA364" s="63"/>
      <c r="AB364" s="64">
        <f t="shared" si="48"/>
        <v>0</v>
      </c>
      <c r="AC364" s="71">
        <f t="shared" si="49"/>
        <v>0</v>
      </c>
      <c r="AD364" s="62"/>
      <c r="AE364" s="76"/>
      <c r="AF364" s="64">
        <f t="shared" si="50"/>
        <v>0</v>
      </c>
      <c r="AG364" s="49"/>
      <c r="AH364" s="49"/>
      <c r="AI364" s="54"/>
      <c r="AJ364" s="77"/>
      <c r="AK364" s="77"/>
      <c r="AL364" s="64">
        <f t="shared" si="51"/>
        <v>0</v>
      </c>
      <c r="AM364" s="71">
        <f t="shared" si="52"/>
        <v>0</v>
      </c>
      <c r="AN364" s="71">
        <f t="shared" si="53"/>
        <v>0</v>
      </c>
      <c r="AO364" s="72"/>
      <c r="AP364" s="72"/>
      <c r="AQ364" s="72"/>
      <c r="AR364" s="73"/>
      <c r="AS364" s="73"/>
      <c r="AT364" s="73"/>
      <c r="AU364" s="62"/>
      <c r="AV364" s="62"/>
      <c r="AW364" s="74">
        <v>0</v>
      </c>
      <c r="AX364" s="75">
        <f t="shared" si="45"/>
        <v>0</v>
      </c>
    </row>
    <row r="365" spans="1:50" ht="120" customHeight="1" x14ac:dyDescent="0.3">
      <c r="A365" s="59"/>
      <c r="B365" s="59"/>
      <c r="C365" s="42"/>
      <c r="D365" s="60"/>
      <c r="E365" s="61"/>
      <c r="F365" s="62"/>
      <c r="G365" s="63"/>
      <c r="H365" s="63"/>
      <c r="I365" s="59"/>
      <c r="J365" s="59"/>
      <c r="K365" s="59"/>
      <c r="L365" s="59"/>
      <c r="M365" s="65" t="str">
        <f t="shared" si="46"/>
        <v>-</v>
      </c>
      <c r="N365" s="66"/>
      <c r="O365" s="67"/>
      <c r="P365" s="46"/>
      <c r="Q365" s="67"/>
      <c r="R365" s="68"/>
      <c r="S365" s="69"/>
      <c r="T365" s="49"/>
      <c r="U365" s="68"/>
      <c r="V365" s="70"/>
      <c r="W365" s="62"/>
      <c r="X365" s="63"/>
      <c r="Y365" s="64">
        <f t="shared" si="47"/>
        <v>0</v>
      </c>
      <c r="Z365" s="62"/>
      <c r="AA365" s="63"/>
      <c r="AB365" s="64">
        <f t="shared" si="48"/>
        <v>0</v>
      </c>
      <c r="AC365" s="71">
        <f t="shared" si="49"/>
        <v>0</v>
      </c>
      <c r="AD365" s="62"/>
      <c r="AE365" s="76"/>
      <c r="AF365" s="64">
        <f t="shared" si="50"/>
        <v>0</v>
      </c>
      <c r="AG365" s="49"/>
      <c r="AH365" s="49"/>
      <c r="AI365" s="54"/>
      <c r="AJ365" s="77"/>
      <c r="AK365" s="77"/>
      <c r="AL365" s="64">
        <f t="shared" si="51"/>
        <v>0</v>
      </c>
      <c r="AM365" s="71">
        <f t="shared" si="52"/>
        <v>0</v>
      </c>
      <c r="AN365" s="71">
        <f t="shared" si="53"/>
        <v>0</v>
      </c>
      <c r="AO365" s="72"/>
      <c r="AP365" s="72"/>
      <c r="AQ365" s="72"/>
      <c r="AR365" s="73"/>
      <c r="AS365" s="73"/>
      <c r="AT365" s="73"/>
      <c r="AU365" s="62"/>
      <c r="AV365" s="62"/>
      <c r="AW365" s="74">
        <v>0</v>
      </c>
      <c r="AX365" s="75">
        <f t="shared" si="45"/>
        <v>0</v>
      </c>
    </row>
    <row r="366" spans="1:50" ht="120" customHeight="1" x14ac:dyDescent="0.3">
      <c r="A366" s="59"/>
      <c r="B366" s="59"/>
      <c r="C366" s="42"/>
      <c r="D366" s="60"/>
      <c r="E366" s="61"/>
      <c r="F366" s="62"/>
      <c r="G366" s="63"/>
      <c r="H366" s="63"/>
      <c r="I366" s="59"/>
      <c r="J366" s="59"/>
      <c r="K366" s="59"/>
      <c r="L366" s="59"/>
      <c r="M366" s="65" t="str">
        <f t="shared" si="46"/>
        <v>-</v>
      </c>
      <c r="N366" s="66"/>
      <c r="O366" s="67"/>
      <c r="P366" s="46"/>
      <c r="Q366" s="67"/>
      <c r="R366" s="68"/>
      <c r="S366" s="69"/>
      <c r="T366" s="49"/>
      <c r="U366" s="68"/>
      <c r="V366" s="70"/>
      <c r="W366" s="62"/>
      <c r="X366" s="63"/>
      <c r="Y366" s="64">
        <f t="shared" si="47"/>
        <v>0</v>
      </c>
      <c r="Z366" s="62"/>
      <c r="AA366" s="63"/>
      <c r="AB366" s="64">
        <f t="shared" si="48"/>
        <v>0</v>
      </c>
      <c r="AC366" s="71">
        <f t="shared" si="49"/>
        <v>0</v>
      </c>
      <c r="AD366" s="62"/>
      <c r="AE366" s="76"/>
      <c r="AF366" s="64">
        <f t="shared" si="50"/>
        <v>0</v>
      </c>
      <c r="AG366" s="49"/>
      <c r="AH366" s="49"/>
      <c r="AI366" s="54"/>
      <c r="AJ366" s="77"/>
      <c r="AK366" s="77"/>
      <c r="AL366" s="64">
        <f t="shared" si="51"/>
        <v>0</v>
      </c>
      <c r="AM366" s="71">
        <f t="shared" si="52"/>
        <v>0</v>
      </c>
      <c r="AN366" s="71">
        <f t="shared" si="53"/>
        <v>0</v>
      </c>
      <c r="AO366" s="72"/>
      <c r="AP366" s="72"/>
      <c r="AQ366" s="72"/>
      <c r="AR366" s="73"/>
      <c r="AS366" s="73"/>
      <c r="AT366" s="73"/>
      <c r="AU366" s="62"/>
      <c r="AV366" s="62"/>
      <c r="AW366" s="74">
        <v>0</v>
      </c>
      <c r="AX366" s="75">
        <f t="shared" si="45"/>
        <v>0</v>
      </c>
    </row>
    <row r="367" spans="1:50" ht="120" customHeight="1" x14ac:dyDescent="0.3">
      <c r="A367" s="59"/>
      <c r="B367" s="59"/>
      <c r="C367" s="42"/>
      <c r="D367" s="60"/>
      <c r="E367" s="61"/>
      <c r="F367" s="62"/>
      <c r="G367" s="63"/>
      <c r="H367" s="63"/>
      <c r="I367" s="59"/>
      <c r="J367" s="59"/>
      <c r="K367" s="59"/>
      <c r="L367" s="59"/>
      <c r="M367" s="65" t="str">
        <f t="shared" si="46"/>
        <v>-</v>
      </c>
      <c r="N367" s="66"/>
      <c r="O367" s="67"/>
      <c r="P367" s="46"/>
      <c r="Q367" s="67"/>
      <c r="R367" s="68"/>
      <c r="S367" s="69"/>
      <c r="T367" s="49"/>
      <c r="U367" s="68"/>
      <c r="V367" s="70"/>
      <c r="W367" s="62"/>
      <c r="X367" s="63"/>
      <c r="Y367" s="64">
        <f t="shared" si="47"/>
        <v>0</v>
      </c>
      <c r="Z367" s="62"/>
      <c r="AA367" s="63"/>
      <c r="AB367" s="64">
        <f t="shared" si="48"/>
        <v>0</v>
      </c>
      <c r="AC367" s="71">
        <f t="shared" si="49"/>
        <v>0</v>
      </c>
      <c r="AD367" s="62"/>
      <c r="AE367" s="76"/>
      <c r="AF367" s="64">
        <f t="shared" si="50"/>
        <v>0</v>
      </c>
      <c r="AG367" s="49"/>
      <c r="AH367" s="49"/>
      <c r="AI367" s="54"/>
      <c r="AJ367" s="77"/>
      <c r="AK367" s="77"/>
      <c r="AL367" s="64">
        <f t="shared" si="51"/>
        <v>0</v>
      </c>
      <c r="AM367" s="71">
        <f t="shared" si="52"/>
        <v>0</v>
      </c>
      <c r="AN367" s="71">
        <f t="shared" si="53"/>
        <v>0</v>
      </c>
      <c r="AO367" s="72"/>
      <c r="AP367" s="72"/>
      <c r="AQ367" s="72"/>
      <c r="AR367" s="73"/>
      <c r="AS367" s="73"/>
      <c r="AT367" s="73"/>
      <c r="AU367" s="62"/>
      <c r="AV367" s="62"/>
      <c r="AW367" s="74">
        <v>0</v>
      </c>
      <c r="AX367" s="75">
        <f t="shared" si="45"/>
        <v>0</v>
      </c>
    </row>
    <row r="368" spans="1:50" ht="120" customHeight="1" x14ac:dyDescent="0.3">
      <c r="A368" s="59"/>
      <c r="B368" s="59"/>
      <c r="C368" s="42"/>
      <c r="D368" s="60"/>
      <c r="E368" s="61"/>
      <c r="F368" s="62"/>
      <c r="G368" s="63"/>
      <c r="H368" s="63"/>
      <c r="I368" s="59"/>
      <c r="J368" s="59"/>
      <c r="K368" s="59"/>
      <c r="L368" s="59"/>
      <c r="M368" s="65" t="str">
        <f t="shared" si="46"/>
        <v>-</v>
      </c>
      <c r="N368" s="66"/>
      <c r="O368" s="67"/>
      <c r="P368" s="46"/>
      <c r="Q368" s="67"/>
      <c r="R368" s="68"/>
      <c r="S368" s="69"/>
      <c r="T368" s="49"/>
      <c r="U368" s="68"/>
      <c r="V368" s="70"/>
      <c r="W368" s="62"/>
      <c r="X368" s="63"/>
      <c r="Y368" s="64">
        <f t="shared" si="47"/>
        <v>0</v>
      </c>
      <c r="Z368" s="62"/>
      <c r="AA368" s="63"/>
      <c r="AB368" s="64">
        <f t="shared" si="48"/>
        <v>0</v>
      </c>
      <c r="AC368" s="71">
        <f t="shared" si="49"/>
        <v>0</v>
      </c>
      <c r="AD368" s="62"/>
      <c r="AE368" s="76"/>
      <c r="AF368" s="64">
        <f t="shared" si="50"/>
        <v>0</v>
      </c>
      <c r="AG368" s="49"/>
      <c r="AH368" s="49"/>
      <c r="AI368" s="54"/>
      <c r="AJ368" s="77"/>
      <c r="AK368" s="77"/>
      <c r="AL368" s="64">
        <f t="shared" si="51"/>
        <v>0</v>
      </c>
      <c r="AM368" s="71">
        <f t="shared" si="52"/>
        <v>0</v>
      </c>
      <c r="AN368" s="71">
        <f t="shared" si="53"/>
        <v>0</v>
      </c>
      <c r="AO368" s="72"/>
      <c r="AP368" s="72"/>
      <c r="AQ368" s="72"/>
      <c r="AR368" s="73"/>
      <c r="AS368" s="73"/>
      <c r="AT368" s="73"/>
      <c r="AU368" s="62"/>
      <c r="AV368" s="62"/>
      <c r="AW368" s="74">
        <v>0</v>
      </c>
      <c r="AX368" s="75">
        <f t="shared" si="45"/>
        <v>0</v>
      </c>
    </row>
    <row r="369" spans="1:50" ht="120" customHeight="1" x14ac:dyDescent="0.3">
      <c r="A369" s="59"/>
      <c r="B369" s="59"/>
      <c r="C369" s="42"/>
      <c r="D369" s="60"/>
      <c r="E369" s="61"/>
      <c r="F369" s="62"/>
      <c r="G369" s="63"/>
      <c r="H369" s="63"/>
      <c r="I369" s="59"/>
      <c r="J369" s="59"/>
      <c r="K369" s="59"/>
      <c r="L369" s="59"/>
      <c r="M369" s="65" t="str">
        <f t="shared" si="46"/>
        <v>-</v>
      </c>
      <c r="N369" s="66"/>
      <c r="O369" s="67"/>
      <c r="P369" s="46"/>
      <c r="Q369" s="67"/>
      <c r="R369" s="68"/>
      <c r="S369" s="69"/>
      <c r="T369" s="49"/>
      <c r="U369" s="68"/>
      <c r="V369" s="70"/>
      <c r="W369" s="62"/>
      <c r="X369" s="63"/>
      <c r="Y369" s="64">
        <f t="shared" si="47"/>
        <v>0</v>
      </c>
      <c r="Z369" s="62"/>
      <c r="AA369" s="63"/>
      <c r="AB369" s="64">
        <f t="shared" si="48"/>
        <v>0</v>
      </c>
      <c r="AC369" s="71">
        <f t="shared" si="49"/>
        <v>0</v>
      </c>
      <c r="AD369" s="62"/>
      <c r="AE369" s="76"/>
      <c r="AF369" s="64">
        <f t="shared" si="50"/>
        <v>0</v>
      </c>
      <c r="AG369" s="49"/>
      <c r="AH369" s="49"/>
      <c r="AI369" s="54"/>
      <c r="AJ369" s="77"/>
      <c r="AK369" s="77"/>
      <c r="AL369" s="64">
        <f t="shared" si="51"/>
        <v>0</v>
      </c>
      <c r="AM369" s="71">
        <f t="shared" si="52"/>
        <v>0</v>
      </c>
      <c r="AN369" s="71">
        <f t="shared" si="53"/>
        <v>0</v>
      </c>
      <c r="AO369" s="72"/>
      <c r="AP369" s="72"/>
      <c r="AQ369" s="72"/>
      <c r="AR369" s="73"/>
      <c r="AS369" s="73"/>
      <c r="AT369" s="73"/>
      <c r="AU369" s="62"/>
      <c r="AV369" s="62"/>
      <c r="AW369" s="74">
        <v>0</v>
      </c>
      <c r="AX369" s="75">
        <f t="shared" si="45"/>
        <v>0</v>
      </c>
    </row>
    <row r="370" spans="1:50" ht="120" customHeight="1" x14ac:dyDescent="0.3">
      <c r="A370" s="59"/>
      <c r="B370" s="59"/>
      <c r="C370" s="42"/>
      <c r="D370" s="60"/>
      <c r="E370" s="61"/>
      <c r="F370" s="62"/>
      <c r="G370" s="63"/>
      <c r="H370" s="63"/>
      <c r="I370" s="59"/>
      <c r="J370" s="59"/>
      <c r="K370" s="59"/>
      <c r="L370" s="59"/>
      <c r="M370" s="65" t="str">
        <f t="shared" si="46"/>
        <v>-</v>
      </c>
      <c r="N370" s="66"/>
      <c r="O370" s="67"/>
      <c r="P370" s="46"/>
      <c r="Q370" s="67"/>
      <c r="R370" s="68"/>
      <c r="S370" s="69"/>
      <c r="T370" s="49"/>
      <c r="U370" s="68"/>
      <c r="V370" s="70"/>
      <c r="W370" s="62"/>
      <c r="X370" s="63"/>
      <c r="Y370" s="64">
        <f t="shared" si="47"/>
        <v>0</v>
      </c>
      <c r="Z370" s="62"/>
      <c r="AA370" s="63"/>
      <c r="AB370" s="64">
        <f t="shared" si="48"/>
        <v>0</v>
      </c>
      <c r="AC370" s="71">
        <f t="shared" si="49"/>
        <v>0</v>
      </c>
      <c r="AD370" s="62"/>
      <c r="AE370" s="76"/>
      <c r="AF370" s="64">
        <f t="shared" si="50"/>
        <v>0</v>
      </c>
      <c r="AG370" s="49"/>
      <c r="AH370" s="49"/>
      <c r="AI370" s="54"/>
      <c r="AJ370" s="77"/>
      <c r="AK370" s="77"/>
      <c r="AL370" s="64">
        <f t="shared" si="51"/>
        <v>0</v>
      </c>
      <c r="AM370" s="71">
        <f t="shared" si="52"/>
        <v>0</v>
      </c>
      <c r="AN370" s="71">
        <f t="shared" si="53"/>
        <v>0</v>
      </c>
      <c r="AO370" s="72"/>
      <c r="AP370" s="72"/>
      <c r="AQ370" s="72"/>
      <c r="AR370" s="73"/>
      <c r="AS370" s="73"/>
      <c r="AT370" s="73"/>
      <c r="AU370" s="62"/>
      <c r="AV370" s="62"/>
      <c r="AW370" s="74">
        <v>0</v>
      </c>
      <c r="AX370" s="75">
        <f t="shared" si="45"/>
        <v>0</v>
      </c>
    </row>
    <row r="371" spans="1:50" ht="120" customHeight="1" x14ac:dyDescent="0.3">
      <c r="A371" s="59"/>
      <c r="B371" s="59"/>
      <c r="C371" s="42"/>
      <c r="D371" s="60"/>
      <c r="E371" s="61"/>
      <c r="F371" s="62"/>
      <c r="G371" s="63"/>
      <c r="H371" s="63"/>
      <c r="I371" s="59"/>
      <c r="J371" s="59"/>
      <c r="K371" s="59"/>
      <c r="L371" s="59"/>
      <c r="M371" s="65" t="str">
        <f t="shared" si="46"/>
        <v>-</v>
      </c>
      <c r="N371" s="66"/>
      <c r="O371" s="67"/>
      <c r="P371" s="46"/>
      <c r="Q371" s="67"/>
      <c r="R371" s="68"/>
      <c r="S371" s="69"/>
      <c r="T371" s="49"/>
      <c r="U371" s="68"/>
      <c r="V371" s="70"/>
      <c r="W371" s="62"/>
      <c r="X371" s="63"/>
      <c r="Y371" s="64">
        <f t="shared" si="47"/>
        <v>0</v>
      </c>
      <c r="Z371" s="62"/>
      <c r="AA371" s="63"/>
      <c r="AB371" s="64">
        <f t="shared" si="48"/>
        <v>0</v>
      </c>
      <c r="AC371" s="71">
        <f t="shared" si="49"/>
        <v>0</v>
      </c>
      <c r="AD371" s="62"/>
      <c r="AE371" s="76"/>
      <c r="AF371" s="64">
        <f t="shared" si="50"/>
        <v>0</v>
      </c>
      <c r="AG371" s="49"/>
      <c r="AH371" s="49"/>
      <c r="AI371" s="54"/>
      <c r="AJ371" s="77"/>
      <c r="AK371" s="77"/>
      <c r="AL371" s="64">
        <f t="shared" si="51"/>
        <v>0</v>
      </c>
      <c r="AM371" s="71">
        <f t="shared" si="52"/>
        <v>0</v>
      </c>
      <c r="AN371" s="71">
        <f t="shared" si="53"/>
        <v>0</v>
      </c>
      <c r="AO371" s="72"/>
      <c r="AP371" s="72"/>
      <c r="AQ371" s="72"/>
      <c r="AR371" s="73"/>
      <c r="AS371" s="73"/>
      <c r="AT371" s="73"/>
      <c r="AU371" s="62"/>
      <c r="AV371" s="62"/>
      <c r="AW371" s="74">
        <v>0</v>
      </c>
      <c r="AX371" s="75">
        <f t="shared" si="45"/>
        <v>0</v>
      </c>
    </row>
    <row r="372" spans="1:50" ht="120" customHeight="1" x14ac:dyDescent="0.3">
      <c r="A372" s="59"/>
      <c r="B372" s="59"/>
      <c r="C372" s="42"/>
      <c r="D372" s="60"/>
      <c r="E372" s="61"/>
      <c r="F372" s="62"/>
      <c r="G372" s="63"/>
      <c r="H372" s="63"/>
      <c r="I372" s="59"/>
      <c r="J372" s="59"/>
      <c r="K372" s="59"/>
      <c r="L372" s="59"/>
      <c r="M372" s="65" t="str">
        <f t="shared" si="46"/>
        <v>-</v>
      </c>
      <c r="N372" s="66"/>
      <c r="O372" s="67"/>
      <c r="P372" s="46"/>
      <c r="Q372" s="67"/>
      <c r="R372" s="68"/>
      <c r="S372" s="69"/>
      <c r="T372" s="49"/>
      <c r="U372" s="68"/>
      <c r="V372" s="70"/>
      <c r="W372" s="62"/>
      <c r="X372" s="63"/>
      <c r="Y372" s="64">
        <f t="shared" si="47"/>
        <v>0</v>
      </c>
      <c r="Z372" s="62"/>
      <c r="AA372" s="63"/>
      <c r="AB372" s="64">
        <f t="shared" si="48"/>
        <v>0</v>
      </c>
      <c r="AC372" s="71">
        <f t="shared" si="49"/>
        <v>0</v>
      </c>
      <c r="AD372" s="62"/>
      <c r="AE372" s="76"/>
      <c r="AF372" s="64">
        <f t="shared" si="50"/>
        <v>0</v>
      </c>
      <c r="AG372" s="49"/>
      <c r="AH372" s="49"/>
      <c r="AI372" s="54"/>
      <c r="AJ372" s="77"/>
      <c r="AK372" s="77"/>
      <c r="AL372" s="64">
        <f t="shared" si="51"/>
        <v>0</v>
      </c>
      <c r="AM372" s="71">
        <f t="shared" si="52"/>
        <v>0</v>
      </c>
      <c r="AN372" s="71">
        <f t="shared" si="53"/>
        <v>0</v>
      </c>
      <c r="AO372" s="72"/>
      <c r="AP372" s="72"/>
      <c r="AQ372" s="72"/>
      <c r="AR372" s="73"/>
      <c r="AS372" s="73"/>
      <c r="AT372" s="73"/>
      <c r="AU372" s="62"/>
      <c r="AV372" s="62"/>
      <c r="AW372" s="74">
        <v>0</v>
      </c>
      <c r="AX372" s="75">
        <f t="shared" si="45"/>
        <v>0</v>
      </c>
    </row>
    <row r="373" spans="1:50" ht="120" customHeight="1" x14ac:dyDescent="0.3">
      <c r="A373" s="59"/>
      <c r="B373" s="59"/>
      <c r="C373" s="42"/>
      <c r="D373" s="60"/>
      <c r="E373" s="61"/>
      <c r="F373" s="62"/>
      <c r="G373" s="63"/>
      <c r="H373" s="63"/>
      <c r="I373" s="59"/>
      <c r="J373" s="59"/>
      <c r="K373" s="59"/>
      <c r="L373" s="59"/>
      <c r="M373" s="65" t="str">
        <f t="shared" si="46"/>
        <v>-</v>
      </c>
      <c r="N373" s="66"/>
      <c r="O373" s="67"/>
      <c r="P373" s="46"/>
      <c r="Q373" s="67"/>
      <c r="R373" s="68"/>
      <c r="S373" s="69"/>
      <c r="T373" s="49"/>
      <c r="U373" s="68"/>
      <c r="V373" s="70"/>
      <c r="W373" s="62"/>
      <c r="X373" s="63"/>
      <c r="Y373" s="64">
        <f t="shared" si="47"/>
        <v>0</v>
      </c>
      <c r="Z373" s="62"/>
      <c r="AA373" s="63"/>
      <c r="AB373" s="64">
        <f t="shared" si="48"/>
        <v>0</v>
      </c>
      <c r="AC373" s="71">
        <f t="shared" si="49"/>
        <v>0</v>
      </c>
      <c r="AD373" s="62"/>
      <c r="AE373" s="76"/>
      <c r="AF373" s="64">
        <f t="shared" si="50"/>
        <v>0</v>
      </c>
      <c r="AG373" s="49"/>
      <c r="AH373" s="49"/>
      <c r="AI373" s="54"/>
      <c r="AJ373" s="77"/>
      <c r="AK373" s="77"/>
      <c r="AL373" s="64">
        <f t="shared" si="51"/>
        <v>0</v>
      </c>
      <c r="AM373" s="71">
        <f t="shared" si="52"/>
        <v>0</v>
      </c>
      <c r="AN373" s="71">
        <f t="shared" si="53"/>
        <v>0</v>
      </c>
      <c r="AO373" s="72"/>
      <c r="AP373" s="72"/>
      <c r="AQ373" s="72"/>
      <c r="AR373" s="73"/>
      <c r="AS373" s="73"/>
      <c r="AT373" s="73"/>
      <c r="AU373" s="62"/>
      <c r="AV373" s="62"/>
      <c r="AW373" s="74">
        <v>0</v>
      </c>
      <c r="AX373" s="75">
        <f t="shared" si="45"/>
        <v>0</v>
      </c>
    </row>
    <row r="374" spans="1:50" ht="120" customHeight="1" x14ac:dyDescent="0.3">
      <c r="A374" s="59"/>
      <c r="B374" s="59"/>
      <c r="C374" s="42"/>
      <c r="D374" s="60"/>
      <c r="E374" s="61"/>
      <c r="F374" s="62"/>
      <c r="G374" s="63"/>
      <c r="H374" s="63"/>
      <c r="I374" s="59"/>
      <c r="J374" s="59"/>
      <c r="K374" s="59"/>
      <c r="L374" s="59"/>
      <c r="M374" s="65" t="str">
        <f t="shared" si="46"/>
        <v>-</v>
      </c>
      <c r="N374" s="66"/>
      <c r="O374" s="67"/>
      <c r="P374" s="46"/>
      <c r="Q374" s="67"/>
      <c r="R374" s="68"/>
      <c r="S374" s="69"/>
      <c r="T374" s="49"/>
      <c r="U374" s="68"/>
      <c r="V374" s="70"/>
      <c r="W374" s="62"/>
      <c r="X374" s="63"/>
      <c r="Y374" s="64">
        <f t="shared" si="47"/>
        <v>0</v>
      </c>
      <c r="Z374" s="62"/>
      <c r="AA374" s="63"/>
      <c r="AB374" s="64">
        <f t="shared" si="48"/>
        <v>0</v>
      </c>
      <c r="AC374" s="71">
        <f t="shared" si="49"/>
        <v>0</v>
      </c>
      <c r="AD374" s="62"/>
      <c r="AE374" s="76"/>
      <c r="AF374" s="64">
        <f t="shared" si="50"/>
        <v>0</v>
      </c>
      <c r="AG374" s="49"/>
      <c r="AH374" s="49"/>
      <c r="AI374" s="54"/>
      <c r="AJ374" s="77"/>
      <c r="AK374" s="77"/>
      <c r="AL374" s="64">
        <f t="shared" si="51"/>
        <v>0</v>
      </c>
      <c r="AM374" s="71">
        <f t="shared" si="52"/>
        <v>0</v>
      </c>
      <c r="AN374" s="71">
        <f t="shared" si="53"/>
        <v>0</v>
      </c>
      <c r="AO374" s="72"/>
      <c r="AP374" s="72"/>
      <c r="AQ374" s="72"/>
      <c r="AR374" s="73"/>
      <c r="AS374" s="73"/>
      <c r="AT374" s="73"/>
      <c r="AU374" s="62"/>
      <c r="AV374" s="62"/>
      <c r="AW374" s="74">
        <v>0</v>
      </c>
      <c r="AX374" s="75">
        <f t="shared" si="45"/>
        <v>0</v>
      </c>
    </row>
    <row r="375" spans="1:50" ht="120" customHeight="1" x14ac:dyDescent="0.3">
      <c r="A375" s="59"/>
      <c r="B375" s="59"/>
      <c r="C375" s="42"/>
      <c r="D375" s="60"/>
      <c r="E375" s="61"/>
      <c r="F375" s="62"/>
      <c r="G375" s="63"/>
      <c r="H375" s="63"/>
      <c r="I375" s="59"/>
      <c r="J375" s="59"/>
      <c r="K375" s="59"/>
      <c r="L375" s="59"/>
      <c r="M375" s="65" t="str">
        <f t="shared" si="46"/>
        <v>-</v>
      </c>
      <c r="N375" s="66"/>
      <c r="O375" s="67"/>
      <c r="P375" s="46"/>
      <c r="Q375" s="67"/>
      <c r="R375" s="68"/>
      <c r="S375" s="69"/>
      <c r="T375" s="49"/>
      <c r="U375" s="68"/>
      <c r="V375" s="70"/>
      <c r="W375" s="62"/>
      <c r="X375" s="63"/>
      <c r="Y375" s="64">
        <f t="shared" si="47"/>
        <v>0</v>
      </c>
      <c r="Z375" s="62"/>
      <c r="AA375" s="63"/>
      <c r="AB375" s="64">
        <f t="shared" si="48"/>
        <v>0</v>
      </c>
      <c r="AC375" s="71">
        <f t="shared" si="49"/>
        <v>0</v>
      </c>
      <c r="AD375" s="62"/>
      <c r="AE375" s="76"/>
      <c r="AF375" s="64">
        <f t="shared" si="50"/>
        <v>0</v>
      </c>
      <c r="AG375" s="49"/>
      <c r="AH375" s="49"/>
      <c r="AI375" s="54"/>
      <c r="AJ375" s="77"/>
      <c r="AK375" s="77"/>
      <c r="AL375" s="64">
        <f t="shared" si="51"/>
        <v>0</v>
      </c>
      <c r="AM375" s="71">
        <f t="shared" si="52"/>
        <v>0</v>
      </c>
      <c r="AN375" s="71">
        <f t="shared" si="53"/>
        <v>0</v>
      </c>
      <c r="AO375" s="72"/>
      <c r="AP375" s="72"/>
      <c r="AQ375" s="72"/>
      <c r="AR375" s="73"/>
      <c r="AS375" s="73"/>
      <c r="AT375" s="73"/>
      <c r="AU375" s="62"/>
      <c r="AV375" s="62"/>
      <c r="AW375" s="74">
        <v>0</v>
      </c>
      <c r="AX375" s="75">
        <f t="shared" si="45"/>
        <v>0</v>
      </c>
    </row>
    <row r="376" spans="1:50" ht="120" customHeight="1" x14ac:dyDescent="0.3">
      <c r="A376" s="59"/>
      <c r="B376" s="59"/>
      <c r="C376" s="42"/>
      <c r="D376" s="60"/>
      <c r="E376" s="61"/>
      <c r="F376" s="62"/>
      <c r="G376" s="63"/>
      <c r="H376" s="63"/>
      <c r="I376" s="59"/>
      <c r="J376" s="59"/>
      <c r="K376" s="59"/>
      <c r="L376" s="59"/>
      <c r="M376" s="65" t="str">
        <f t="shared" si="46"/>
        <v>-</v>
      </c>
      <c r="N376" s="66"/>
      <c r="O376" s="67"/>
      <c r="P376" s="46"/>
      <c r="Q376" s="67"/>
      <c r="R376" s="68"/>
      <c r="S376" s="69"/>
      <c r="T376" s="49"/>
      <c r="U376" s="68"/>
      <c r="V376" s="70"/>
      <c r="W376" s="62"/>
      <c r="X376" s="63"/>
      <c r="Y376" s="64">
        <f t="shared" si="47"/>
        <v>0</v>
      </c>
      <c r="Z376" s="62"/>
      <c r="AA376" s="63"/>
      <c r="AB376" s="64">
        <f t="shared" si="48"/>
        <v>0</v>
      </c>
      <c r="AC376" s="71">
        <f t="shared" si="49"/>
        <v>0</v>
      </c>
      <c r="AD376" s="62"/>
      <c r="AE376" s="76"/>
      <c r="AF376" s="64">
        <f t="shared" si="50"/>
        <v>0</v>
      </c>
      <c r="AG376" s="49"/>
      <c r="AH376" s="49"/>
      <c r="AI376" s="54"/>
      <c r="AJ376" s="77"/>
      <c r="AK376" s="77"/>
      <c r="AL376" s="64">
        <f t="shared" si="51"/>
        <v>0</v>
      </c>
      <c r="AM376" s="71">
        <f t="shared" si="52"/>
        <v>0</v>
      </c>
      <c r="AN376" s="71">
        <f t="shared" si="53"/>
        <v>0</v>
      </c>
      <c r="AO376" s="72"/>
      <c r="AP376" s="72"/>
      <c r="AQ376" s="72"/>
      <c r="AR376" s="73"/>
      <c r="AS376" s="73"/>
      <c r="AT376" s="73"/>
      <c r="AU376" s="62"/>
      <c r="AV376" s="62"/>
      <c r="AW376" s="74">
        <v>0</v>
      </c>
      <c r="AX376" s="75">
        <f t="shared" si="45"/>
        <v>0</v>
      </c>
    </row>
    <row r="377" spans="1:50" ht="120" customHeight="1" x14ac:dyDescent="0.3">
      <c r="A377" s="59"/>
      <c r="B377" s="59"/>
      <c r="C377" s="42"/>
      <c r="D377" s="60"/>
      <c r="E377" s="61"/>
      <c r="F377" s="62"/>
      <c r="G377" s="63"/>
      <c r="H377" s="63"/>
      <c r="I377" s="59"/>
      <c r="J377" s="59"/>
      <c r="K377" s="59"/>
      <c r="L377" s="59"/>
      <c r="M377" s="65" t="str">
        <f t="shared" si="46"/>
        <v>-</v>
      </c>
      <c r="N377" s="66"/>
      <c r="O377" s="67"/>
      <c r="P377" s="46"/>
      <c r="Q377" s="67"/>
      <c r="R377" s="68"/>
      <c r="S377" s="69"/>
      <c r="T377" s="49"/>
      <c r="U377" s="68"/>
      <c r="V377" s="70"/>
      <c r="W377" s="62"/>
      <c r="X377" s="63"/>
      <c r="Y377" s="64">
        <f t="shared" si="47"/>
        <v>0</v>
      </c>
      <c r="Z377" s="62"/>
      <c r="AA377" s="63"/>
      <c r="AB377" s="64">
        <f t="shared" si="48"/>
        <v>0</v>
      </c>
      <c r="AC377" s="71">
        <f t="shared" si="49"/>
        <v>0</v>
      </c>
      <c r="AD377" s="62"/>
      <c r="AE377" s="76"/>
      <c r="AF377" s="64">
        <f t="shared" si="50"/>
        <v>0</v>
      </c>
      <c r="AG377" s="49"/>
      <c r="AH377" s="49"/>
      <c r="AI377" s="54"/>
      <c r="AJ377" s="77"/>
      <c r="AK377" s="77"/>
      <c r="AL377" s="64">
        <f t="shared" si="51"/>
        <v>0</v>
      </c>
      <c r="AM377" s="71">
        <f t="shared" si="52"/>
        <v>0</v>
      </c>
      <c r="AN377" s="71">
        <f t="shared" si="53"/>
        <v>0</v>
      </c>
      <c r="AO377" s="72"/>
      <c r="AP377" s="72"/>
      <c r="AQ377" s="72"/>
      <c r="AR377" s="73"/>
      <c r="AS377" s="73"/>
      <c r="AT377" s="73"/>
      <c r="AU377" s="62"/>
      <c r="AV377" s="62"/>
      <c r="AW377" s="74">
        <v>0</v>
      </c>
      <c r="AX377" s="75">
        <f t="shared" si="45"/>
        <v>0</v>
      </c>
    </row>
    <row r="378" spans="1:50" ht="120" customHeight="1" x14ac:dyDescent="0.3">
      <c r="A378" s="59"/>
      <c r="B378" s="59"/>
      <c r="C378" s="42"/>
      <c r="D378" s="60"/>
      <c r="E378" s="61"/>
      <c r="F378" s="62"/>
      <c r="G378" s="63"/>
      <c r="H378" s="63"/>
      <c r="I378" s="59"/>
      <c r="J378" s="59"/>
      <c r="K378" s="59"/>
      <c r="L378" s="59"/>
      <c r="M378" s="65" t="str">
        <f t="shared" si="46"/>
        <v>-</v>
      </c>
      <c r="N378" s="66"/>
      <c r="O378" s="67"/>
      <c r="P378" s="46"/>
      <c r="Q378" s="67"/>
      <c r="R378" s="68"/>
      <c r="S378" s="69"/>
      <c r="T378" s="49"/>
      <c r="U378" s="68"/>
      <c r="V378" s="70"/>
      <c r="W378" s="62"/>
      <c r="X378" s="63"/>
      <c r="Y378" s="64">
        <f t="shared" si="47"/>
        <v>0</v>
      </c>
      <c r="Z378" s="62"/>
      <c r="AA378" s="63"/>
      <c r="AB378" s="64">
        <f t="shared" si="48"/>
        <v>0</v>
      </c>
      <c r="AC378" s="71">
        <f t="shared" si="49"/>
        <v>0</v>
      </c>
      <c r="AD378" s="62"/>
      <c r="AE378" s="76"/>
      <c r="AF378" s="64">
        <f t="shared" si="50"/>
        <v>0</v>
      </c>
      <c r="AG378" s="49"/>
      <c r="AH378" s="49"/>
      <c r="AI378" s="54"/>
      <c r="AJ378" s="77"/>
      <c r="AK378" s="77"/>
      <c r="AL378" s="64">
        <f t="shared" si="51"/>
        <v>0</v>
      </c>
      <c r="AM378" s="71">
        <f t="shared" si="52"/>
        <v>0</v>
      </c>
      <c r="AN378" s="71">
        <f t="shared" si="53"/>
        <v>0</v>
      </c>
      <c r="AO378" s="72"/>
      <c r="AP378" s="72"/>
      <c r="AQ378" s="72"/>
      <c r="AR378" s="73"/>
      <c r="AS378" s="73"/>
      <c r="AT378" s="73"/>
      <c r="AU378" s="62"/>
      <c r="AV378" s="62"/>
      <c r="AW378" s="74">
        <v>0</v>
      </c>
      <c r="AX378" s="75">
        <f t="shared" si="45"/>
        <v>0</v>
      </c>
    </row>
    <row r="379" spans="1:50" ht="120" customHeight="1" x14ac:dyDescent="0.3">
      <c r="A379" s="59"/>
      <c r="B379" s="59"/>
      <c r="C379" s="42"/>
      <c r="D379" s="60"/>
      <c r="E379" s="61"/>
      <c r="F379" s="62"/>
      <c r="G379" s="63"/>
      <c r="H379" s="63"/>
      <c r="I379" s="59"/>
      <c r="J379" s="59"/>
      <c r="K379" s="59"/>
      <c r="L379" s="59"/>
      <c r="M379" s="65" t="str">
        <f t="shared" si="46"/>
        <v>-</v>
      </c>
      <c r="N379" s="66"/>
      <c r="O379" s="67"/>
      <c r="P379" s="46"/>
      <c r="Q379" s="67"/>
      <c r="R379" s="68"/>
      <c r="S379" s="69"/>
      <c r="T379" s="49"/>
      <c r="U379" s="68"/>
      <c r="V379" s="70"/>
      <c r="W379" s="62"/>
      <c r="X379" s="63"/>
      <c r="Y379" s="64">
        <f t="shared" si="47"/>
        <v>0</v>
      </c>
      <c r="Z379" s="62"/>
      <c r="AA379" s="63"/>
      <c r="AB379" s="64">
        <f t="shared" si="48"/>
        <v>0</v>
      </c>
      <c r="AC379" s="71">
        <f t="shared" si="49"/>
        <v>0</v>
      </c>
      <c r="AD379" s="62"/>
      <c r="AE379" s="76"/>
      <c r="AF379" s="64">
        <f t="shared" si="50"/>
        <v>0</v>
      </c>
      <c r="AG379" s="49"/>
      <c r="AH379" s="49"/>
      <c r="AI379" s="54"/>
      <c r="AJ379" s="77"/>
      <c r="AK379" s="77"/>
      <c r="AL379" s="64">
        <f t="shared" si="51"/>
        <v>0</v>
      </c>
      <c r="AM379" s="71">
        <f t="shared" si="52"/>
        <v>0</v>
      </c>
      <c r="AN379" s="71">
        <f t="shared" si="53"/>
        <v>0</v>
      </c>
      <c r="AO379" s="72"/>
      <c r="AP379" s="72"/>
      <c r="AQ379" s="72"/>
      <c r="AR379" s="73"/>
      <c r="AS379" s="73"/>
      <c r="AT379" s="73"/>
      <c r="AU379" s="62"/>
      <c r="AV379" s="62"/>
      <c r="AW379" s="74">
        <v>0</v>
      </c>
      <c r="AX379" s="75">
        <f t="shared" si="45"/>
        <v>0</v>
      </c>
    </row>
    <row r="380" spans="1:50" ht="120" customHeight="1" x14ac:dyDescent="0.3">
      <c r="A380" s="59"/>
      <c r="B380" s="59"/>
      <c r="C380" s="42"/>
      <c r="D380" s="60"/>
      <c r="E380" s="61"/>
      <c r="F380" s="62"/>
      <c r="G380" s="63"/>
      <c r="H380" s="63"/>
      <c r="I380" s="59"/>
      <c r="J380" s="59"/>
      <c r="K380" s="59"/>
      <c r="L380" s="59"/>
      <c r="M380" s="65" t="str">
        <f t="shared" si="46"/>
        <v>-</v>
      </c>
      <c r="N380" s="66"/>
      <c r="O380" s="67"/>
      <c r="P380" s="46"/>
      <c r="Q380" s="67"/>
      <c r="R380" s="68"/>
      <c r="S380" s="69"/>
      <c r="T380" s="49"/>
      <c r="U380" s="68"/>
      <c r="V380" s="70"/>
      <c r="W380" s="62"/>
      <c r="X380" s="63"/>
      <c r="Y380" s="64">
        <f t="shared" si="47"/>
        <v>0</v>
      </c>
      <c r="Z380" s="62"/>
      <c r="AA380" s="63"/>
      <c r="AB380" s="64">
        <f t="shared" si="48"/>
        <v>0</v>
      </c>
      <c r="AC380" s="71">
        <f t="shared" si="49"/>
        <v>0</v>
      </c>
      <c r="AD380" s="62"/>
      <c r="AE380" s="76"/>
      <c r="AF380" s="64">
        <f t="shared" si="50"/>
        <v>0</v>
      </c>
      <c r="AG380" s="49"/>
      <c r="AH380" s="49"/>
      <c r="AI380" s="54"/>
      <c r="AJ380" s="77"/>
      <c r="AK380" s="77"/>
      <c r="AL380" s="64">
        <f t="shared" si="51"/>
        <v>0</v>
      </c>
      <c r="AM380" s="71">
        <f t="shared" si="52"/>
        <v>0</v>
      </c>
      <c r="AN380" s="71">
        <f t="shared" si="53"/>
        <v>0</v>
      </c>
      <c r="AO380" s="72"/>
      <c r="AP380" s="72"/>
      <c r="AQ380" s="72"/>
      <c r="AR380" s="73"/>
      <c r="AS380" s="73"/>
      <c r="AT380" s="73"/>
      <c r="AU380" s="62"/>
      <c r="AV380" s="62"/>
      <c r="AW380" s="74">
        <v>0</v>
      </c>
      <c r="AX380" s="75">
        <f t="shared" si="45"/>
        <v>0</v>
      </c>
    </row>
    <row r="381" spans="1:50" ht="120" customHeight="1" x14ac:dyDescent="0.3">
      <c r="A381" s="59"/>
      <c r="B381" s="59"/>
      <c r="C381" s="42"/>
      <c r="D381" s="60"/>
      <c r="E381" s="61"/>
      <c r="F381" s="62"/>
      <c r="G381" s="63"/>
      <c r="H381" s="63"/>
      <c r="I381" s="59"/>
      <c r="J381" s="59"/>
      <c r="K381" s="59"/>
      <c r="L381" s="59"/>
      <c r="M381" s="65" t="str">
        <f t="shared" si="46"/>
        <v>-</v>
      </c>
      <c r="N381" s="66"/>
      <c r="O381" s="67"/>
      <c r="P381" s="46"/>
      <c r="Q381" s="67"/>
      <c r="R381" s="68"/>
      <c r="S381" s="69"/>
      <c r="T381" s="49"/>
      <c r="U381" s="68"/>
      <c r="V381" s="70"/>
      <c r="W381" s="62"/>
      <c r="X381" s="63"/>
      <c r="Y381" s="64">
        <f t="shared" si="47"/>
        <v>0</v>
      </c>
      <c r="Z381" s="62"/>
      <c r="AA381" s="63"/>
      <c r="AB381" s="64">
        <f t="shared" si="48"/>
        <v>0</v>
      </c>
      <c r="AC381" s="71">
        <f t="shared" si="49"/>
        <v>0</v>
      </c>
      <c r="AD381" s="62"/>
      <c r="AE381" s="76"/>
      <c r="AF381" s="64">
        <f t="shared" si="50"/>
        <v>0</v>
      </c>
      <c r="AG381" s="49"/>
      <c r="AH381" s="49"/>
      <c r="AI381" s="54"/>
      <c r="AJ381" s="77"/>
      <c r="AK381" s="77"/>
      <c r="AL381" s="64">
        <f t="shared" si="51"/>
        <v>0</v>
      </c>
      <c r="AM381" s="71">
        <f t="shared" si="52"/>
        <v>0</v>
      </c>
      <c r="AN381" s="71">
        <f t="shared" si="53"/>
        <v>0</v>
      </c>
      <c r="AO381" s="72"/>
      <c r="AP381" s="72"/>
      <c r="AQ381" s="72"/>
      <c r="AR381" s="73"/>
      <c r="AS381" s="73"/>
      <c r="AT381" s="73"/>
      <c r="AU381" s="62"/>
      <c r="AV381" s="62"/>
      <c r="AW381" s="74">
        <v>0</v>
      </c>
      <c r="AX381" s="75">
        <f t="shared" si="45"/>
        <v>0</v>
      </c>
    </row>
    <row r="382" spans="1:50" ht="120" customHeight="1" x14ac:dyDescent="0.3">
      <c r="A382" s="59"/>
      <c r="B382" s="59"/>
      <c r="C382" s="42"/>
      <c r="D382" s="60"/>
      <c r="E382" s="61"/>
      <c r="F382" s="62"/>
      <c r="G382" s="63"/>
      <c r="H382" s="63"/>
      <c r="I382" s="59"/>
      <c r="J382" s="59"/>
      <c r="K382" s="59"/>
      <c r="L382" s="59"/>
      <c r="M382" s="65" t="str">
        <f t="shared" si="46"/>
        <v>-</v>
      </c>
      <c r="N382" s="66"/>
      <c r="O382" s="67"/>
      <c r="P382" s="46"/>
      <c r="Q382" s="67"/>
      <c r="R382" s="68"/>
      <c r="S382" s="69"/>
      <c r="T382" s="49"/>
      <c r="U382" s="68"/>
      <c r="V382" s="70"/>
      <c r="W382" s="62"/>
      <c r="X382" s="63"/>
      <c r="Y382" s="64">
        <f t="shared" si="47"/>
        <v>0</v>
      </c>
      <c r="Z382" s="62"/>
      <c r="AA382" s="63"/>
      <c r="AB382" s="64">
        <f t="shared" si="48"/>
        <v>0</v>
      </c>
      <c r="AC382" s="71">
        <f t="shared" si="49"/>
        <v>0</v>
      </c>
      <c r="AD382" s="62"/>
      <c r="AE382" s="76"/>
      <c r="AF382" s="64">
        <f t="shared" si="50"/>
        <v>0</v>
      </c>
      <c r="AG382" s="49"/>
      <c r="AH382" s="49"/>
      <c r="AI382" s="54"/>
      <c r="AJ382" s="77"/>
      <c r="AK382" s="77"/>
      <c r="AL382" s="64">
        <f t="shared" si="51"/>
        <v>0</v>
      </c>
      <c r="AM382" s="71">
        <f t="shared" si="52"/>
        <v>0</v>
      </c>
      <c r="AN382" s="71">
        <f t="shared" si="53"/>
        <v>0</v>
      </c>
      <c r="AO382" s="72"/>
      <c r="AP382" s="72"/>
      <c r="AQ382" s="72"/>
      <c r="AR382" s="73"/>
      <c r="AS382" s="73"/>
      <c r="AT382" s="73"/>
      <c r="AU382" s="62"/>
      <c r="AV382" s="62"/>
      <c r="AW382" s="74">
        <v>0</v>
      </c>
      <c r="AX382" s="75">
        <f t="shared" si="45"/>
        <v>0</v>
      </c>
    </row>
    <row r="383" spans="1:50" ht="120" customHeight="1" x14ac:dyDescent="0.3">
      <c r="A383" s="59"/>
      <c r="B383" s="59"/>
      <c r="C383" s="42"/>
      <c r="D383" s="60"/>
      <c r="E383" s="61"/>
      <c r="F383" s="62"/>
      <c r="G383" s="63"/>
      <c r="H383" s="63"/>
      <c r="I383" s="59"/>
      <c r="J383" s="59"/>
      <c r="K383" s="59"/>
      <c r="L383" s="59"/>
      <c r="M383" s="65" t="str">
        <f t="shared" si="46"/>
        <v>-</v>
      </c>
      <c r="N383" s="66"/>
      <c r="O383" s="67"/>
      <c r="P383" s="46"/>
      <c r="Q383" s="67"/>
      <c r="R383" s="68"/>
      <c r="S383" s="69"/>
      <c r="T383" s="49"/>
      <c r="U383" s="68"/>
      <c r="V383" s="70"/>
      <c r="W383" s="62"/>
      <c r="X383" s="63"/>
      <c r="Y383" s="64">
        <f t="shared" si="47"/>
        <v>0</v>
      </c>
      <c r="Z383" s="62"/>
      <c r="AA383" s="63"/>
      <c r="AB383" s="64">
        <f t="shared" si="48"/>
        <v>0</v>
      </c>
      <c r="AC383" s="71">
        <f t="shared" si="49"/>
        <v>0</v>
      </c>
      <c r="AD383" s="62"/>
      <c r="AE383" s="76"/>
      <c r="AF383" s="64">
        <f t="shared" si="50"/>
        <v>0</v>
      </c>
      <c r="AG383" s="49"/>
      <c r="AH383" s="49"/>
      <c r="AI383" s="54"/>
      <c r="AJ383" s="77"/>
      <c r="AK383" s="77"/>
      <c r="AL383" s="64">
        <f t="shared" si="51"/>
        <v>0</v>
      </c>
      <c r="AM383" s="71">
        <f t="shared" si="52"/>
        <v>0</v>
      </c>
      <c r="AN383" s="71">
        <f t="shared" si="53"/>
        <v>0</v>
      </c>
      <c r="AO383" s="72"/>
      <c r="AP383" s="72"/>
      <c r="AQ383" s="72"/>
      <c r="AR383" s="73"/>
      <c r="AS383" s="73"/>
      <c r="AT383" s="73"/>
      <c r="AU383" s="62"/>
      <c r="AV383" s="62"/>
      <c r="AW383" s="74">
        <v>0</v>
      </c>
      <c r="AX383" s="75">
        <f t="shared" si="45"/>
        <v>0</v>
      </c>
    </row>
    <row r="384" spans="1:50" ht="120" customHeight="1" x14ac:dyDescent="0.3">
      <c r="A384" s="59"/>
      <c r="B384" s="59"/>
      <c r="C384" s="42"/>
      <c r="D384" s="60"/>
      <c r="E384" s="61"/>
      <c r="F384" s="62"/>
      <c r="G384" s="63"/>
      <c r="H384" s="63"/>
      <c r="I384" s="59"/>
      <c r="J384" s="59"/>
      <c r="K384" s="59"/>
      <c r="L384" s="59"/>
      <c r="M384" s="65" t="str">
        <f t="shared" si="46"/>
        <v>-</v>
      </c>
      <c r="N384" s="66"/>
      <c r="O384" s="67"/>
      <c r="P384" s="46"/>
      <c r="Q384" s="67"/>
      <c r="R384" s="68"/>
      <c r="S384" s="69"/>
      <c r="T384" s="49"/>
      <c r="U384" s="68"/>
      <c r="V384" s="70"/>
      <c r="W384" s="62"/>
      <c r="X384" s="63"/>
      <c r="Y384" s="64">
        <f t="shared" si="47"/>
        <v>0</v>
      </c>
      <c r="Z384" s="62"/>
      <c r="AA384" s="63"/>
      <c r="AB384" s="64">
        <f t="shared" si="48"/>
        <v>0</v>
      </c>
      <c r="AC384" s="71">
        <f t="shared" si="49"/>
        <v>0</v>
      </c>
      <c r="AD384" s="62"/>
      <c r="AE384" s="76"/>
      <c r="AF384" s="64">
        <f t="shared" si="50"/>
        <v>0</v>
      </c>
      <c r="AG384" s="49"/>
      <c r="AH384" s="49"/>
      <c r="AI384" s="54"/>
      <c r="AJ384" s="77"/>
      <c r="AK384" s="77"/>
      <c r="AL384" s="64">
        <f t="shared" si="51"/>
        <v>0</v>
      </c>
      <c r="AM384" s="71">
        <f t="shared" si="52"/>
        <v>0</v>
      </c>
      <c r="AN384" s="71">
        <f t="shared" si="53"/>
        <v>0</v>
      </c>
      <c r="AO384" s="72"/>
      <c r="AP384" s="72"/>
      <c r="AQ384" s="72"/>
      <c r="AR384" s="73"/>
      <c r="AS384" s="73"/>
      <c r="AT384" s="73"/>
      <c r="AU384" s="62"/>
      <c r="AV384" s="62"/>
      <c r="AW384" s="74">
        <v>0</v>
      </c>
      <c r="AX384" s="75">
        <f t="shared" si="45"/>
        <v>0</v>
      </c>
    </row>
    <row r="385" spans="1:50" ht="120" customHeight="1" x14ac:dyDescent="0.3">
      <c r="A385" s="59"/>
      <c r="B385" s="59"/>
      <c r="C385" s="42"/>
      <c r="D385" s="60"/>
      <c r="E385" s="61"/>
      <c r="F385" s="62"/>
      <c r="G385" s="63"/>
      <c r="H385" s="63"/>
      <c r="I385" s="59"/>
      <c r="J385" s="59"/>
      <c r="K385" s="59"/>
      <c r="L385" s="59"/>
      <c r="M385" s="65" t="str">
        <f t="shared" si="46"/>
        <v>-</v>
      </c>
      <c r="N385" s="66"/>
      <c r="O385" s="67"/>
      <c r="P385" s="46"/>
      <c r="Q385" s="67"/>
      <c r="R385" s="68"/>
      <c r="S385" s="69"/>
      <c r="T385" s="49"/>
      <c r="U385" s="68"/>
      <c r="V385" s="70"/>
      <c r="W385" s="62"/>
      <c r="X385" s="63"/>
      <c r="Y385" s="64">
        <f t="shared" si="47"/>
        <v>0</v>
      </c>
      <c r="Z385" s="62"/>
      <c r="AA385" s="63"/>
      <c r="AB385" s="64">
        <f t="shared" si="48"/>
        <v>0</v>
      </c>
      <c r="AC385" s="71">
        <f t="shared" si="49"/>
        <v>0</v>
      </c>
      <c r="AD385" s="62"/>
      <c r="AE385" s="76"/>
      <c r="AF385" s="64">
        <f t="shared" si="50"/>
        <v>0</v>
      </c>
      <c r="AG385" s="49"/>
      <c r="AH385" s="49"/>
      <c r="AI385" s="54"/>
      <c r="AJ385" s="77"/>
      <c r="AK385" s="77"/>
      <c r="AL385" s="64">
        <f t="shared" si="51"/>
        <v>0</v>
      </c>
      <c r="AM385" s="71">
        <f t="shared" si="52"/>
        <v>0</v>
      </c>
      <c r="AN385" s="71">
        <f t="shared" si="53"/>
        <v>0</v>
      </c>
      <c r="AO385" s="72"/>
      <c r="AP385" s="72"/>
      <c r="AQ385" s="72"/>
      <c r="AR385" s="73"/>
      <c r="AS385" s="73"/>
      <c r="AT385" s="73"/>
      <c r="AU385" s="62"/>
      <c r="AV385" s="62"/>
      <c r="AW385" s="74">
        <v>0</v>
      </c>
      <c r="AX385" s="75">
        <f t="shared" si="45"/>
        <v>0</v>
      </c>
    </row>
    <row r="386" spans="1:50" ht="120" customHeight="1" x14ac:dyDescent="0.3">
      <c r="A386" s="59"/>
      <c r="B386" s="59"/>
      <c r="C386" s="42"/>
      <c r="D386" s="60"/>
      <c r="E386" s="61"/>
      <c r="F386" s="62"/>
      <c r="G386" s="63"/>
      <c r="H386" s="63"/>
      <c r="I386" s="59"/>
      <c r="J386" s="59"/>
      <c r="K386" s="59"/>
      <c r="L386" s="59"/>
      <c r="M386" s="65" t="str">
        <f t="shared" si="46"/>
        <v>-</v>
      </c>
      <c r="N386" s="66"/>
      <c r="O386" s="67"/>
      <c r="P386" s="46"/>
      <c r="Q386" s="67"/>
      <c r="R386" s="68"/>
      <c r="S386" s="69"/>
      <c r="T386" s="49"/>
      <c r="U386" s="68"/>
      <c r="V386" s="70"/>
      <c r="W386" s="62"/>
      <c r="X386" s="63"/>
      <c r="Y386" s="64">
        <f t="shared" si="47"/>
        <v>0</v>
      </c>
      <c r="Z386" s="62"/>
      <c r="AA386" s="63"/>
      <c r="AB386" s="64">
        <f t="shared" si="48"/>
        <v>0</v>
      </c>
      <c r="AC386" s="71">
        <f t="shared" si="49"/>
        <v>0</v>
      </c>
      <c r="AD386" s="62"/>
      <c r="AE386" s="76"/>
      <c r="AF386" s="64">
        <f t="shared" si="50"/>
        <v>0</v>
      </c>
      <c r="AG386" s="49"/>
      <c r="AH386" s="49"/>
      <c r="AI386" s="54"/>
      <c r="AJ386" s="77"/>
      <c r="AK386" s="77"/>
      <c r="AL386" s="64">
        <f t="shared" si="51"/>
        <v>0</v>
      </c>
      <c r="AM386" s="71">
        <f t="shared" si="52"/>
        <v>0</v>
      </c>
      <c r="AN386" s="71">
        <f t="shared" si="53"/>
        <v>0</v>
      </c>
      <c r="AO386" s="72"/>
      <c r="AP386" s="72"/>
      <c r="AQ386" s="72"/>
      <c r="AR386" s="73"/>
      <c r="AS386" s="73"/>
      <c r="AT386" s="73"/>
      <c r="AU386" s="62"/>
      <c r="AV386" s="62"/>
      <c r="AW386" s="74">
        <v>0</v>
      </c>
      <c r="AX386" s="75">
        <f t="shared" si="45"/>
        <v>0</v>
      </c>
    </row>
    <row r="387" spans="1:50" ht="120" customHeight="1" x14ac:dyDescent="0.3">
      <c r="A387" s="59"/>
      <c r="B387" s="59"/>
      <c r="C387" s="42"/>
      <c r="D387" s="60"/>
      <c r="E387" s="61"/>
      <c r="F387" s="62"/>
      <c r="G387" s="63"/>
      <c r="H387" s="63"/>
      <c r="I387" s="59"/>
      <c r="J387" s="59"/>
      <c r="K387" s="59"/>
      <c r="L387" s="59"/>
      <c r="M387" s="65" t="str">
        <f t="shared" si="46"/>
        <v>-</v>
      </c>
      <c r="N387" s="66"/>
      <c r="O387" s="67"/>
      <c r="P387" s="46"/>
      <c r="Q387" s="67"/>
      <c r="R387" s="68"/>
      <c r="S387" s="69"/>
      <c r="T387" s="49"/>
      <c r="U387" s="68"/>
      <c r="V387" s="70"/>
      <c r="W387" s="62"/>
      <c r="X387" s="63"/>
      <c r="Y387" s="64">
        <f t="shared" si="47"/>
        <v>0</v>
      </c>
      <c r="Z387" s="62"/>
      <c r="AA387" s="63"/>
      <c r="AB387" s="64">
        <f t="shared" si="48"/>
        <v>0</v>
      </c>
      <c r="AC387" s="71">
        <f t="shared" si="49"/>
        <v>0</v>
      </c>
      <c r="AD387" s="62"/>
      <c r="AE387" s="76"/>
      <c r="AF387" s="64">
        <f t="shared" si="50"/>
        <v>0</v>
      </c>
      <c r="AG387" s="49"/>
      <c r="AH387" s="49"/>
      <c r="AI387" s="54"/>
      <c r="AJ387" s="77"/>
      <c r="AK387" s="77"/>
      <c r="AL387" s="64">
        <f t="shared" si="51"/>
        <v>0</v>
      </c>
      <c r="AM387" s="71">
        <f t="shared" si="52"/>
        <v>0</v>
      </c>
      <c r="AN387" s="71">
        <f t="shared" si="53"/>
        <v>0</v>
      </c>
      <c r="AO387" s="72"/>
      <c r="AP387" s="72"/>
      <c r="AQ387" s="72"/>
      <c r="AR387" s="73"/>
      <c r="AS387" s="73"/>
      <c r="AT387" s="73"/>
      <c r="AU387" s="62"/>
      <c r="AV387" s="62"/>
      <c r="AW387" s="74">
        <v>0</v>
      </c>
      <c r="AX387" s="75">
        <f t="shared" si="45"/>
        <v>0</v>
      </c>
    </row>
    <row r="388" spans="1:50" ht="120" customHeight="1" x14ac:dyDescent="0.3">
      <c r="A388" s="59"/>
      <c r="B388" s="59"/>
      <c r="C388" s="42"/>
      <c r="D388" s="60"/>
      <c r="E388" s="61"/>
      <c r="F388" s="62"/>
      <c r="G388" s="63"/>
      <c r="H388" s="63"/>
      <c r="I388" s="59"/>
      <c r="J388" s="59"/>
      <c r="K388" s="59"/>
      <c r="L388" s="59"/>
      <c r="M388" s="65" t="str">
        <f t="shared" si="46"/>
        <v>-</v>
      </c>
      <c r="N388" s="66"/>
      <c r="O388" s="67"/>
      <c r="P388" s="46"/>
      <c r="Q388" s="67"/>
      <c r="R388" s="68"/>
      <c r="S388" s="69"/>
      <c r="T388" s="49"/>
      <c r="U388" s="68"/>
      <c r="V388" s="70"/>
      <c r="W388" s="62"/>
      <c r="X388" s="63"/>
      <c r="Y388" s="64">
        <f t="shared" si="47"/>
        <v>0</v>
      </c>
      <c r="Z388" s="62"/>
      <c r="AA388" s="63"/>
      <c r="AB388" s="64">
        <f t="shared" si="48"/>
        <v>0</v>
      </c>
      <c r="AC388" s="71">
        <f t="shared" si="49"/>
        <v>0</v>
      </c>
      <c r="AD388" s="62"/>
      <c r="AE388" s="76"/>
      <c r="AF388" s="64">
        <f t="shared" si="50"/>
        <v>0</v>
      </c>
      <c r="AG388" s="49"/>
      <c r="AH388" s="49"/>
      <c r="AI388" s="54"/>
      <c r="AJ388" s="77"/>
      <c r="AK388" s="77"/>
      <c r="AL388" s="64">
        <f t="shared" si="51"/>
        <v>0</v>
      </c>
      <c r="AM388" s="71">
        <f t="shared" si="52"/>
        <v>0</v>
      </c>
      <c r="AN388" s="71">
        <f t="shared" si="53"/>
        <v>0</v>
      </c>
      <c r="AO388" s="72"/>
      <c r="AP388" s="72"/>
      <c r="AQ388" s="72"/>
      <c r="AR388" s="73"/>
      <c r="AS388" s="73"/>
      <c r="AT388" s="73"/>
      <c r="AU388" s="62"/>
      <c r="AV388" s="62"/>
      <c r="AW388" s="74">
        <v>0</v>
      </c>
      <c r="AX388" s="75">
        <f t="shared" si="45"/>
        <v>0</v>
      </c>
    </row>
    <row r="389" spans="1:50" ht="120" customHeight="1" x14ac:dyDescent="0.3">
      <c r="A389" s="59"/>
      <c r="B389" s="59"/>
      <c r="C389" s="42"/>
      <c r="D389" s="60"/>
      <c r="E389" s="61"/>
      <c r="F389" s="62"/>
      <c r="G389" s="63"/>
      <c r="H389" s="63"/>
      <c r="I389" s="59"/>
      <c r="J389" s="59"/>
      <c r="K389" s="59"/>
      <c r="L389" s="59"/>
      <c r="M389" s="65" t="str">
        <f t="shared" si="46"/>
        <v>-</v>
      </c>
      <c r="N389" s="66"/>
      <c r="O389" s="67"/>
      <c r="P389" s="46"/>
      <c r="Q389" s="67"/>
      <c r="R389" s="68"/>
      <c r="S389" s="69"/>
      <c r="T389" s="49"/>
      <c r="U389" s="68"/>
      <c r="V389" s="70"/>
      <c r="W389" s="62"/>
      <c r="X389" s="63"/>
      <c r="Y389" s="64">
        <f t="shared" si="47"/>
        <v>0</v>
      </c>
      <c r="Z389" s="62"/>
      <c r="AA389" s="63"/>
      <c r="AB389" s="64">
        <f t="shared" si="48"/>
        <v>0</v>
      </c>
      <c r="AC389" s="71">
        <f t="shared" si="49"/>
        <v>0</v>
      </c>
      <c r="AD389" s="62"/>
      <c r="AE389" s="76"/>
      <c r="AF389" s="64">
        <f t="shared" si="50"/>
        <v>0</v>
      </c>
      <c r="AG389" s="49"/>
      <c r="AH389" s="49"/>
      <c r="AI389" s="54"/>
      <c r="AJ389" s="77"/>
      <c r="AK389" s="77"/>
      <c r="AL389" s="64">
        <f t="shared" si="51"/>
        <v>0</v>
      </c>
      <c r="AM389" s="71">
        <f t="shared" si="52"/>
        <v>0</v>
      </c>
      <c r="AN389" s="71">
        <f t="shared" si="53"/>
        <v>0</v>
      </c>
      <c r="AO389" s="72"/>
      <c r="AP389" s="72"/>
      <c r="AQ389" s="72"/>
      <c r="AR389" s="73"/>
      <c r="AS389" s="73"/>
      <c r="AT389" s="73"/>
      <c r="AU389" s="62"/>
      <c r="AV389" s="62"/>
      <c r="AW389" s="74">
        <v>0</v>
      </c>
      <c r="AX389" s="75">
        <f t="shared" ref="AX389:AX452" si="54">V389*AC389*BC$1</f>
        <v>0</v>
      </c>
    </row>
    <row r="390" spans="1:50" ht="120" customHeight="1" x14ac:dyDescent="0.3">
      <c r="A390" s="59"/>
      <c r="B390" s="59"/>
      <c r="C390" s="42"/>
      <c r="D390" s="60"/>
      <c r="E390" s="61"/>
      <c r="F390" s="62"/>
      <c r="G390" s="63"/>
      <c r="H390" s="63"/>
      <c r="I390" s="59"/>
      <c r="J390" s="59"/>
      <c r="K390" s="59"/>
      <c r="L390" s="59"/>
      <c r="M390" s="65" t="str">
        <f t="shared" ref="M390:M453" si="55">A390&amp;"-"&amp;E390</f>
        <v>-</v>
      </c>
      <c r="N390" s="66"/>
      <c r="O390" s="67"/>
      <c r="P390" s="46"/>
      <c r="Q390" s="67"/>
      <c r="R390" s="68"/>
      <c r="S390" s="69"/>
      <c r="T390" s="49"/>
      <c r="U390" s="68"/>
      <c r="V390" s="70"/>
      <c r="W390" s="62"/>
      <c r="X390" s="63"/>
      <c r="Y390" s="64">
        <f t="shared" ref="Y390:Y453" si="56">W390+X390</f>
        <v>0</v>
      </c>
      <c r="Z390" s="62"/>
      <c r="AA390" s="63"/>
      <c r="AB390" s="64">
        <f t="shared" ref="AB390:AB453" si="57">Z390+AA390</f>
        <v>0</v>
      </c>
      <c r="AC390" s="71">
        <f t="shared" ref="AC390:AC453" si="58">(AB390-Y390)*24*60</f>
        <v>0</v>
      </c>
      <c r="AD390" s="62"/>
      <c r="AE390" s="76"/>
      <c r="AF390" s="64">
        <f t="shared" ref="AF390:AF453" si="59">AD390+AE390</f>
        <v>0</v>
      </c>
      <c r="AG390" s="49"/>
      <c r="AH390" s="49"/>
      <c r="AI390" s="54"/>
      <c r="AJ390" s="77"/>
      <c r="AK390" s="77"/>
      <c r="AL390" s="64">
        <f t="shared" ref="AL390:AL453" si="60">AJ390+AK390</f>
        <v>0</v>
      </c>
      <c r="AM390" s="71">
        <f t="shared" ref="AM390:AM453" si="61">IF(AND(P390&lt;&gt;"D:Arıza Değil",AH390="Bu Arıza Aracın Servise Verilmesine Engel Değil"),IF(Z390-F390&gt;0,(AB390-Y390)*24,IF(OR(AND(G390&gt;AS$1,G390&lt;AT$1),AND(G390&gt;AU$1,G390&lt;AV$1)),(AL390-Y390)*24,0)),AN390)</f>
        <v>0</v>
      </c>
      <c r="AN390" s="71">
        <f t="shared" ref="AN390:AN453" si="62">IF(P390&lt;&gt;"D:Arıza Değil",AC390,0)</f>
        <v>0</v>
      </c>
      <c r="AO390" s="72"/>
      <c r="AP390" s="72"/>
      <c r="AQ390" s="72"/>
      <c r="AR390" s="73"/>
      <c r="AS390" s="73"/>
      <c r="AT390" s="73"/>
      <c r="AU390" s="62"/>
      <c r="AV390" s="62"/>
      <c r="AW390" s="74">
        <v>0</v>
      </c>
      <c r="AX390" s="75">
        <f t="shared" si="54"/>
        <v>0</v>
      </c>
    </row>
    <row r="391" spans="1:50" ht="120" customHeight="1" x14ac:dyDescent="0.3">
      <c r="A391" s="59"/>
      <c r="B391" s="59"/>
      <c r="C391" s="42"/>
      <c r="D391" s="60"/>
      <c r="E391" s="61"/>
      <c r="F391" s="62"/>
      <c r="G391" s="63"/>
      <c r="H391" s="63"/>
      <c r="I391" s="59"/>
      <c r="J391" s="59"/>
      <c r="K391" s="59"/>
      <c r="L391" s="59"/>
      <c r="M391" s="65" t="str">
        <f t="shared" si="55"/>
        <v>-</v>
      </c>
      <c r="N391" s="66"/>
      <c r="O391" s="67"/>
      <c r="P391" s="46"/>
      <c r="Q391" s="67"/>
      <c r="R391" s="68"/>
      <c r="S391" s="69"/>
      <c r="T391" s="49"/>
      <c r="U391" s="68"/>
      <c r="V391" s="70"/>
      <c r="W391" s="62"/>
      <c r="X391" s="63"/>
      <c r="Y391" s="64">
        <f t="shared" si="56"/>
        <v>0</v>
      </c>
      <c r="Z391" s="62"/>
      <c r="AA391" s="63"/>
      <c r="AB391" s="64">
        <f t="shared" si="57"/>
        <v>0</v>
      </c>
      <c r="AC391" s="71">
        <f t="shared" si="58"/>
        <v>0</v>
      </c>
      <c r="AD391" s="62"/>
      <c r="AE391" s="76"/>
      <c r="AF391" s="64">
        <f t="shared" si="59"/>
        <v>0</v>
      </c>
      <c r="AG391" s="49"/>
      <c r="AH391" s="49"/>
      <c r="AI391" s="54"/>
      <c r="AJ391" s="77"/>
      <c r="AK391" s="77"/>
      <c r="AL391" s="64">
        <f t="shared" si="60"/>
        <v>0</v>
      </c>
      <c r="AM391" s="71">
        <f t="shared" si="61"/>
        <v>0</v>
      </c>
      <c r="AN391" s="71">
        <f t="shared" si="62"/>
        <v>0</v>
      </c>
      <c r="AO391" s="72"/>
      <c r="AP391" s="72"/>
      <c r="AQ391" s="72"/>
      <c r="AR391" s="73"/>
      <c r="AS391" s="73"/>
      <c r="AT391" s="73"/>
      <c r="AU391" s="62"/>
      <c r="AV391" s="62"/>
      <c r="AW391" s="74">
        <v>0</v>
      </c>
      <c r="AX391" s="75">
        <f t="shared" si="54"/>
        <v>0</v>
      </c>
    </row>
    <row r="392" spans="1:50" ht="120" customHeight="1" x14ac:dyDescent="0.3">
      <c r="A392" s="59"/>
      <c r="B392" s="59"/>
      <c r="C392" s="42"/>
      <c r="D392" s="60"/>
      <c r="E392" s="61"/>
      <c r="F392" s="62"/>
      <c r="G392" s="63"/>
      <c r="H392" s="63"/>
      <c r="I392" s="59"/>
      <c r="J392" s="59"/>
      <c r="K392" s="59"/>
      <c r="L392" s="59"/>
      <c r="M392" s="65" t="str">
        <f t="shared" si="55"/>
        <v>-</v>
      </c>
      <c r="N392" s="66"/>
      <c r="O392" s="67"/>
      <c r="P392" s="46"/>
      <c r="Q392" s="67"/>
      <c r="R392" s="68"/>
      <c r="S392" s="69"/>
      <c r="T392" s="49"/>
      <c r="U392" s="68"/>
      <c r="V392" s="70"/>
      <c r="W392" s="62"/>
      <c r="X392" s="63"/>
      <c r="Y392" s="64">
        <f t="shared" si="56"/>
        <v>0</v>
      </c>
      <c r="Z392" s="62"/>
      <c r="AA392" s="63"/>
      <c r="AB392" s="64">
        <f t="shared" si="57"/>
        <v>0</v>
      </c>
      <c r="AC392" s="71">
        <f t="shared" si="58"/>
        <v>0</v>
      </c>
      <c r="AD392" s="62"/>
      <c r="AE392" s="76"/>
      <c r="AF392" s="64">
        <f t="shared" si="59"/>
        <v>0</v>
      </c>
      <c r="AG392" s="49"/>
      <c r="AH392" s="49"/>
      <c r="AI392" s="54"/>
      <c r="AJ392" s="77"/>
      <c r="AK392" s="77"/>
      <c r="AL392" s="64">
        <f t="shared" si="60"/>
        <v>0</v>
      </c>
      <c r="AM392" s="71">
        <f t="shared" si="61"/>
        <v>0</v>
      </c>
      <c r="AN392" s="71">
        <f t="shared" si="62"/>
        <v>0</v>
      </c>
      <c r="AO392" s="72"/>
      <c r="AP392" s="72"/>
      <c r="AQ392" s="72"/>
      <c r="AR392" s="73"/>
      <c r="AS392" s="73"/>
      <c r="AT392" s="73"/>
      <c r="AU392" s="62"/>
      <c r="AV392" s="62"/>
      <c r="AW392" s="74">
        <v>0</v>
      </c>
      <c r="AX392" s="75">
        <f t="shared" si="54"/>
        <v>0</v>
      </c>
    </row>
    <row r="393" spans="1:50" ht="120" customHeight="1" x14ac:dyDescent="0.3">
      <c r="A393" s="59"/>
      <c r="B393" s="59"/>
      <c r="C393" s="42"/>
      <c r="D393" s="60"/>
      <c r="E393" s="61"/>
      <c r="F393" s="62"/>
      <c r="G393" s="63"/>
      <c r="H393" s="63"/>
      <c r="I393" s="59"/>
      <c r="J393" s="59"/>
      <c r="K393" s="59"/>
      <c r="L393" s="59"/>
      <c r="M393" s="65" t="str">
        <f t="shared" si="55"/>
        <v>-</v>
      </c>
      <c r="N393" s="66"/>
      <c r="O393" s="67"/>
      <c r="P393" s="46"/>
      <c r="Q393" s="67"/>
      <c r="R393" s="68"/>
      <c r="S393" s="69"/>
      <c r="T393" s="49"/>
      <c r="U393" s="68"/>
      <c r="V393" s="70"/>
      <c r="W393" s="62"/>
      <c r="X393" s="63"/>
      <c r="Y393" s="64">
        <f t="shared" si="56"/>
        <v>0</v>
      </c>
      <c r="Z393" s="62"/>
      <c r="AA393" s="63"/>
      <c r="AB393" s="64">
        <f t="shared" si="57"/>
        <v>0</v>
      </c>
      <c r="AC393" s="71">
        <f t="shared" si="58"/>
        <v>0</v>
      </c>
      <c r="AD393" s="62"/>
      <c r="AE393" s="76"/>
      <c r="AF393" s="64">
        <f t="shared" si="59"/>
        <v>0</v>
      </c>
      <c r="AG393" s="49"/>
      <c r="AH393" s="49"/>
      <c r="AI393" s="54"/>
      <c r="AJ393" s="77"/>
      <c r="AK393" s="77"/>
      <c r="AL393" s="64">
        <f t="shared" si="60"/>
        <v>0</v>
      </c>
      <c r="AM393" s="71">
        <f t="shared" si="61"/>
        <v>0</v>
      </c>
      <c r="AN393" s="71">
        <f t="shared" si="62"/>
        <v>0</v>
      </c>
      <c r="AO393" s="72"/>
      <c r="AP393" s="72"/>
      <c r="AQ393" s="72"/>
      <c r="AR393" s="73"/>
      <c r="AS393" s="73"/>
      <c r="AT393" s="73"/>
      <c r="AU393" s="62"/>
      <c r="AV393" s="62"/>
      <c r="AW393" s="74">
        <v>0</v>
      </c>
      <c r="AX393" s="75">
        <f t="shared" si="54"/>
        <v>0</v>
      </c>
    </row>
    <row r="394" spans="1:50" ht="120" customHeight="1" x14ac:dyDescent="0.3">
      <c r="A394" s="59"/>
      <c r="B394" s="59"/>
      <c r="C394" s="42"/>
      <c r="D394" s="60"/>
      <c r="E394" s="61"/>
      <c r="F394" s="62"/>
      <c r="G394" s="63"/>
      <c r="H394" s="63"/>
      <c r="I394" s="59"/>
      <c r="J394" s="59"/>
      <c r="K394" s="59"/>
      <c r="L394" s="59"/>
      <c r="M394" s="65" t="str">
        <f t="shared" si="55"/>
        <v>-</v>
      </c>
      <c r="N394" s="66"/>
      <c r="O394" s="67"/>
      <c r="P394" s="46"/>
      <c r="Q394" s="67"/>
      <c r="R394" s="68"/>
      <c r="S394" s="69"/>
      <c r="T394" s="49"/>
      <c r="U394" s="68"/>
      <c r="V394" s="70"/>
      <c r="W394" s="62"/>
      <c r="X394" s="63"/>
      <c r="Y394" s="64">
        <f t="shared" si="56"/>
        <v>0</v>
      </c>
      <c r="Z394" s="62"/>
      <c r="AA394" s="63"/>
      <c r="AB394" s="64">
        <f t="shared" si="57"/>
        <v>0</v>
      </c>
      <c r="AC394" s="71">
        <f t="shared" si="58"/>
        <v>0</v>
      </c>
      <c r="AD394" s="62"/>
      <c r="AE394" s="76"/>
      <c r="AF394" s="64">
        <f t="shared" si="59"/>
        <v>0</v>
      </c>
      <c r="AG394" s="49"/>
      <c r="AH394" s="49"/>
      <c r="AI394" s="54"/>
      <c r="AJ394" s="77"/>
      <c r="AK394" s="77"/>
      <c r="AL394" s="64">
        <f t="shared" si="60"/>
        <v>0</v>
      </c>
      <c r="AM394" s="71">
        <f t="shared" si="61"/>
        <v>0</v>
      </c>
      <c r="AN394" s="71">
        <f t="shared" si="62"/>
        <v>0</v>
      </c>
      <c r="AO394" s="72"/>
      <c r="AP394" s="72"/>
      <c r="AQ394" s="72"/>
      <c r="AR394" s="73"/>
      <c r="AS394" s="73"/>
      <c r="AT394" s="73"/>
      <c r="AU394" s="62"/>
      <c r="AV394" s="62"/>
      <c r="AW394" s="74">
        <v>0</v>
      </c>
      <c r="AX394" s="75">
        <f t="shared" si="54"/>
        <v>0</v>
      </c>
    </row>
    <row r="395" spans="1:50" ht="120" customHeight="1" x14ac:dyDescent="0.3">
      <c r="A395" s="59"/>
      <c r="B395" s="59"/>
      <c r="C395" s="42"/>
      <c r="D395" s="60"/>
      <c r="E395" s="61"/>
      <c r="F395" s="62"/>
      <c r="G395" s="63"/>
      <c r="H395" s="63"/>
      <c r="I395" s="59"/>
      <c r="J395" s="59"/>
      <c r="K395" s="59"/>
      <c r="L395" s="59"/>
      <c r="M395" s="65" t="str">
        <f t="shared" si="55"/>
        <v>-</v>
      </c>
      <c r="N395" s="66"/>
      <c r="O395" s="67"/>
      <c r="P395" s="46"/>
      <c r="Q395" s="67"/>
      <c r="R395" s="68"/>
      <c r="S395" s="69"/>
      <c r="T395" s="49"/>
      <c r="U395" s="68"/>
      <c r="V395" s="70"/>
      <c r="W395" s="62"/>
      <c r="X395" s="63"/>
      <c r="Y395" s="64">
        <f t="shared" si="56"/>
        <v>0</v>
      </c>
      <c r="Z395" s="62"/>
      <c r="AA395" s="63"/>
      <c r="AB395" s="64">
        <f t="shared" si="57"/>
        <v>0</v>
      </c>
      <c r="AC395" s="71">
        <f t="shared" si="58"/>
        <v>0</v>
      </c>
      <c r="AD395" s="62"/>
      <c r="AE395" s="76"/>
      <c r="AF395" s="64">
        <f t="shared" si="59"/>
        <v>0</v>
      </c>
      <c r="AG395" s="49"/>
      <c r="AH395" s="49"/>
      <c r="AI395" s="54"/>
      <c r="AJ395" s="77"/>
      <c r="AK395" s="77"/>
      <c r="AL395" s="64">
        <f t="shared" si="60"/>
        <v>0</v>
      </c>
      <c r="AM395" s="71">
        <f t="shared" si="61"/>
        <v>0</v>
      </c>
      <c r="AN395" s="71">
        <f t="shared" si="62"/>
        <v>0</v>
      </c>
      <c r="AO395" s="72"/>
      <c r="AP395" s="72"/>
      <c r="AQ395" s="72"/>
      <c r="AR395" s="73"/>
      <c r="AS395" s="73"/>
      <c r="AT395" s="73"/>
      <c r="AU395" s="62"/>
      <c r="AV395" s="62"/>
      <c r="AW395" s="74">
        <v>0</v>
      </c>
      <c r="AX395" s="75">
        <f t="shared" si="54"/>
        <v>0</v>
      </c>
    </row>
    <row r="396" spans="1:50" ht="120" customHeight="1" x14ac:dyDescent="0.3">
      <c r="A396" s="59"/>
      <c r="B396" s="59"/>
      <c r="C396" s="42"/>
      <c r="D396" s="60"/>
      <c r="E396" s="61"/>
      <c r="F396" s="62"/>
      <c r="G396" s="63"/>
      <c r="H396" s="63"/>
      <c r="I396" s="59"/>
      <c r="J396" s="59"/>
      <c r="K396" s="59"/>
      <c r="L396" s="59"/>
      <c r="M396" s="65" t="str">
        <f t="shared" si="55"/>
        <v>-</v>
      </c>
      <c r="N396" s="66"/>
      <c r="O396" s="67"/>
      <c r="P396" s="46"/>
      <c r="Q396" s="67"/>
      <c r="R396" s="68"/>
      <c r="S396" s="69"/>
      <c r="T396" s="49"/>
      <c r="U396" s="68"/>
      <c r="V396" s="70"/>
      <c r="W396" s="62"/>
      <c r="X396" s="63"/>
      <c r="Y396" s="64">
        <f t="shared" si="56"/>
        <v>0</v>
      </c>
      <c r="Z396" s="62"/>
      <c r="AA396" s="63"/>
      <c r="AB396" s="64">
        <f t="shared" si="57"/>
        <v>0</v>
      </c>
      <c r="AC396" s="71">
        <f t="shared" si="58"/>
        <v>0</v>
      </c>
      <c r="AD396" s="62"/>
      <c r="AE396" s="76"/>
      <c r="AF396" s="64">
        <f t="shared" si="59"/>
        <v>0</v>
      </c>
      <c r="AG396" s="49"/>
      <c r="AH396" s="49"/>
      <c r="AI396" s="54"/>
      <c r="AJ396" s="77"/>
      <c r="AK396" s="77"/>
      <c r="AL396" s="64">
        <f t="shared" si="60"/>
        <v>0</v>
      </c>
      <c r="AM396" s="71">
        <f t="shared" si="61"/>
        <v>0</v>
      </c>
      <c r="AN396" s="71">
        <f t="shared" si="62"/>
        <v>0</v>
      </c>
      <c r="AO396" s="72"/>
      <c r="AP396" s="72"/>
      <c r="AQ396" s="72"/>
      <c r="AR396" s="73"/>
      <c r="AS396" s="73"/>
      <c r="AT396" s="73"/>
      <c r="AU396" s="62"/>
      <c r="AV396" s="62"/>
      <c r="AW396" s="74">
        <v>0</v>
      </c>
      <c r="AX396" s="75">
        <f t="shared" si="54"/>
        <v>0</v>
      </c>
    </row>
    <row r="397" spans="1:50" ht="120" customHeight="1" x14ac:dyDescent="0.3">
      <c r="A397" s="59"/>
      <c r="B397" s="59"/>
      <c r="C397" s="42"/>
      <c r="D397" s="60"/>
      <c r="E397" s="61"/>
      <c r="F397" s="62"/>
      <c r="G397" s="63"/>
      <c r="H397" s="63"/>
      <c r="I397" s="59"/>
      <c r="J397" s="59"/>
      <c r="K397" s="59"/>
      <c r="L397" s="59"/>
      <c r="M397" s="65" t="str">
        <f t="shared" si="55"/>
        <v>-</v>
      </c>
      <c r="N397" s="66"/>
      <c r="O397" s="67"/>
      <c r="P397" s="46"/>
      <c r="Q397" s="67"/>
      <c r="R397" s="68"/>
      <c r="S397" s="69"/>
      <c r="T397" s="49"/>
      <c r="U397" s="68"/>
      <c r="V397" s="70"/>
      <c r="W397" s="62"/>
      <c r="X397" s="63"/>
      <c r="Y397" s="64">
        <f t="shared" si="56"/>
        <v>0</v>
      </c>
      <c r="Z397" s="62"/>
      <c r="AA397" s="63"/>
      <c r="AB397" s="64">
        <f t="shared" si="57"/>
        <v>0</v>
      </c>
      <c r="AC397" s="71">
        <f t="shared" si="58"/>
        <v>0</v>
      </c>
      <c r="AD397" s="62"/>
      <c r="AE397" s="76"/>
      <c r="AF397" s="64">
        <f t="shared" si="59"/>
        <v>0</v>
      </c>
      <c r="AG397" s="49"/>
      <c r="AH397" s="49"/>
      <c r="AI397" s="54"/>
      <c r="AJ397" s="77"/>
      <c r="AK397" s="77"/>
      <c r="AL397" s="64">
        <f t="shared" si="60"/>
        <v>0</v>
      </c>
      <c r="AM397" s="71">
        <f t="shared" si="61"/>
        <v>0</v>
      </c>
      <c r="AN397" s="71">
        <f t="shared" si="62"/>
        <v>0</v>
      </c>
      <c r="AO397" s="72"/>
      <c r="AP397" s="72"/>
      <c r="AQ397" s="72"/>
      <c r="AR397" s="73"/>
      <c r="AS397" s="73"/>
      <c r="AT397" s="73"/>
      <c r="AU397" s="62"/>
      <c r="AV397" s="62"/>
      <c r="AW397" s="74">
        <v>0</v>
      </c>
      <c r="AX397" s="75">
        <f t="shared" si="54"/>
        <v>0</v>
      </c>
    </row>
    <row r="398" spans="1:50" ht="120" customHeight="1" x14ac:dyDescent="0.3">
      <c r="A398" s="59"/>
      <c r="B398" s="59"/>
      <c r="C398" s="42"/>
      <c r="D398" s="60"/>
      <c r="E398" s="61"/>
      <c r="F398" s="62"/>
      <c r="G398" s="63"/>
      <c r="H398" s="63"/>
      <c r="I398" s="59"/>
      <c r="J398" s="59"/>
      <c r="K398" s="59"/>
      <c r="L398" s="59"/>
      <c r="M398" s="65" t="str">
        <f t="shared" si="55"/>
        <v>-</v>
      </c>
      <c r="N398" s="66"/>
      <c r="O398" s="67"/>
      <c r="P398" s="46"/>
      <c r="Q398" s="67"/>
      <c r="R398" s="68"/>
      <c r="S398" s="69"/>
      <c r="T398" s="49"/>
      <c r="U398" s="68"/>
      <c r="V398" s="70"/>
      <c r="W398" s="62"/>
      <c r="X398" s="63"/>
      <c r="Y398" s="64">
        <f t="shared" si="56"/>
        <v>0</v>
      </c>
      <c r="Z398" s="62"/>
      <c r="AA398" s="63"/>
      <c r="AB398" s="64">
        <f t="shared" si="57"/>
        <v>0</v>
      </c>
      <c r="AC398" s="71">
        <f t="shared" si="58"/>
        <v>0</v>
      </c>
      <c r="AD398" s="62"/>
      <c r="AE398" s="76"/>
      <c r="AF398" s="64">
        <f t="shared" si="59"/>
        <v>0</v>
      </c>
      <c r="AG398" s="49"/>
      <c r="AH398" s="49"/>
      <c r="AI398" s="54"/>
      <c r="AJ398" s="77"/>
      <c r="AK398" s="77"/>
      <c r="AL398" s="64">
        <f t="shared" si="60"/>
        <v>0</v>
      </c>
      <c r="AM398" s="71">
        <f t="shared" si="61"/>
        <v>0</v>
      </c>
      <c r="AN398" s="71">
        <f t="shared" si="62"/>
        <v>0</v>
      </c>
      <c r="AO398" s="72"/>
      <c r="AP398" s="72"/>
      <c r="AQ398" s="72"/>
      <c r="AR398" s="73"/>
      <c r="AS398" s="73"/>
      <c r="AT398" s="73"/>
      <c r="AU398" s="62"/>
      <c r="AV398" s="62"/>
      <c r="AW398" s="74">
        <v>0</v>
      </c>
      <c r="AX398" s="75">
        <f t="shared" si="54"/>
        <v>0</v>
      </c>
    </row>
    <row r="399" spans="1:50" ht="120" customHeight="1" x14ac:dyDescent="0.3">
      <c r="A399" s="59"/>
      <c r="B399" s="59"/>
      <c r="C399" s="42"/>
      <c r="D399" s="60"/>
      <c r="E399" s="61"/>
      <c r="F399" s="62"/>
      <c r="G399" s="63"/>
      <c r="H399" s="63"/>
      <c r="I399" s="59"/>
      <c r="J399" s="59"/>
      <c r="K399" s="59"/>
      <c r="L399" s="59"/>
      <c r="M399" s="65" t="str">
        <f t="shared" si="55"/>
        <v>-</v>
      </c>
      <c r="N399" s="66"/>
      <c r="O399" s="67"/>
      <c r="P399" s="46"/>
      <c r="Q399" s="67"/>
      <c r="R399" s="68"/>
      <c r="S399" s="69"/>
      <c r="T399" s="49"/>
      <c r="U399" s="68"/>
      <c r="V399" s="70"/>
      <c r="W399" s="62"/>
      <c r="X399" s="63"/>
      <c r="Y399" s="64">
        <f t="shared" si="56"/>
        <v>0</v>
      </c>
      <c r="Z399" s="62"/>
      <c r="AA399" s="63"/>
      <c r="AB399" s="64">
        <f t="shared" si="57"/>
        <v>0</v>
      </c>
      <c r="AC399" s="71">
        <f t="shared" si="58"/>
        <v>0</v>
      </c>
      <c r="AD399" s="62"/>
      <c r="AE399" s="76"/>
      <c r="AF399" s="64">
        <f t="shared" si="59"/>
        <v>0</v>
      </c>
      <c r="AG399" s="49"/>
      <c r="AH399" s="49"/>
      <c r="AI399" s="54"/>
      <c r="AJ399" s="77"/>
      <c r="AK399" s="77"/>
      <c r="AL399" s="64">
        <f t="shared" si="60"/>
        <v>0</v>
      </c>
      <c r="AM399" s="71">
        <f t="shared" si="61"/>
        <v>0</v>
      </c>
      <c r="AN399" s="71">
        <f t="shared" si="62"/>
        <v>0</v>
      </c>
      <c r="AO399" s="72"/>
      <c r="AP399" s="72"/>
      <c r="AQ399" s="72"/>
      <c r="AR399" s="73"/>
      <c r="AS399" s="73"/>
      <c r="AT399" s="73"/>
      <c r="AU399" s="62"/>
      <c r="AV399" s="62"/>
      <c r="AW399" s="74">
        <v>0</v>
      </c>
      <c r="AX399" s="75">
        <f t="shared" si="54"/>
        <v>0</v>
      </c>
    </row>
    <row r="400" spans="1:50" ht="120" customHeight="1" x14ac:dyDescent="0.3">
      <c r="A400" s="59"/>
      <c r="B400" s="59"/>
      <c r="C400" s="42"/>
      <c r="D400" s="60"/>
      <c r="E400" s="61"/>
      <c r="F400" s="62"/>
      <c r="G400" s="63"/>
      <c r="H400" s="63"/>
      <c r="I400" s="59"/>
      <c r="J400" s="59"/>
      <c r="K400" s="59"/>
      <c r="L400" s="59"/>
      <c r="M400" s="65" t="str">
        <f t="shared" si="55"/>
        <v>-</v>
      </c>
      <c r="N400" s="66"/>
      <c r="O400" s="67"/>
      <c r="P400" s="46"/>
      <c r="Q400" s="67"/>
      <c r="R400" s="68"/>
      <c r="S400" s="69"/>
      <c r="T400" s="49"/>
      <c r="U400" s="68"/>
      <c r="V400" s="70"/>
      <c r="W400" s="62"/>
      <c r="X400" s="63"/>
      <c r="Y400" s="64">
        <f t="shared" si="56"/>
        <v>0</v>
      </c>
      <c r="Z400" s="62"/>
      <c r="AA400" s="63"/>
      <c r="AB400" s="64">
        <f t="shared" si="57"/>
        <v>0</v>
      </c>
      <c r="AC400" s="71">
        <f t="shared" si="58"/>
        <v>0</v>
      </c>
      <c r="AD400" s="62"/>
      <c r="AE400" s="76"/>
      <c r="AF400" s="64">
        <f t="shared" si="59"/>
        <v>0</v>
      </c>
      <c r="AG400" s="49"/>
      <c r="AH400" s="49"/>
      <c r="AI400" s="54"/>
      <c r="AJ400" s="77"/>
      <c r="AK400" s="77"/>
      <c r="AL400" s="64">
        <f t="shared" si="60"/>
        <v>0</v>
      </c>
      <c r="AM400" s="71">
        <f t="shared" si="61"/>
        <v>0</v>
      </c>
      <c r="AN400" s="71">
        <f t="shared" si="62"/>
        <v>0</v>
      </c>
      <c r="AO400" s="72"/>
      <c r="AP400" s="72"/>
      <c r="AQ400" s="72"/>
      <c r="AR400" s="73"/>
      <c r="AS400" s="73"/>
      <c r="AT400" s="73"/>
      <c r="AU400" s="62"/>
      <c r="AV400" s="62"/>
      <c r="AW400" s="74">
        <v>0</v>
      </c>
      <c r="AX400" s="75">
        <f t="shared" si="54"/>
        <v>0</v>
      </c>
    </row>
    <row r="401" spans="1:50" ht="120" customHeight="1" x14ac:dyDescent="0.3">
      <c r="A401" s="59"/>
      <c r="B401" s="59"/>
      <c r="C401" s="42"/>
      <c r="D401" s="60"/>
      <c r="E401" s="61"/>
      <c r="F401" s="62"/>
      <c r="G401" s="63"/>
      <c r="H401" s="63"/>
      <c r="I401" s="59"/>
      <c r="J401" s="59"/>
      <c r="K401" s="59"/>
      <c r="L401" s="59"/>
      <c r="M401" s="65" t="str">
        <f t="shared" si="55"/>
        <v>-</v>
      </c>
      <c r="N401" s="66"/>
      <c r="O401" s="67"/>
      <c r="P401" s="46"/>
      <c r="Q401" s="67"/>
      <c r="R401" s="68"/>
      <c r="S401" s="69"/>
      <c r="T401" s="49"/>
      <c r="U401" s="68"/>
      <c r="V401" s="70"/>
      <c r="W401" s="62"/>
      <c r="X401" s="63"/>
      <c r="Y401" s="64">
        <f t="shared" si="56"/>
        <v>0</v>
      </c>
      <c r="Z401" s="62"/>
      <c r="AA401" s="63"/>
      <c r="AB401" s="64">
        <f t="shared" si="57"/>
        <v>0</v>
      </c>
      <c r="AC401" s="71">
        <f t="shared" si="58"/>
        <v>0</v>
      </c>
      <c r="AD401" s="62"/>
      <c r="AE401" s="76"/>
      <c r="AF401" s="64">
        <f t="shared" si="59"/>
        <v>0</v>
      </c>
      <c r="AG401" s="49"/>
      <c r="AH401" s="49"/>
      <c r="AI401" s="54"/>
      <c r="AJ401" s="77"/>
      <c r="AK401" s="77"/>
      <c r="AL401" s="64">
        <f t="shared" si="60"/>
        <v>0</v>
      </c>
      <c r="AM401" s="71">
        <f t="shared" si="61"/>
        <v>0</v>
      </c>
      <c r="AN401" s="71">
        <f t="shared" si="62"/>
        <v>0</v>
      </c>
      <c r="AO401" s="72"/>
      <c r="AP401" s="72"/>
      <c r="AQ401" s="72"/>
      <c r="AR401" s="73"/>
      <c r="AS401" s="73"/>
      <c r="AT401" s="73"/>
      <c r="AU401" s="62"/>
      <c r="AV401" s="62"/>
      <c r="AW401" s="74">
        <v>0</v>
      </c>
      <c r="AX401" s="75">
        <f t="shared" si="54"/>
        <v>0</v>
      </c>
    </row>
    <row r="402" spans="1:50" ht="120" customHeight="1" x14ac:dyDescent="0.3">
      <c r="A402" s="59"/>
      <c r="B402" s="59"/>
      <c r="C402" s="42"/>
      <c r="D402" s="60"/>
      <c r="E402" s="61"/>
      <c r="F402" s="62"/>
      <c r="G402" s="63"/>
      <c r="H402" s="63"/>
      <c r="I402" s="59"/>
      <c r="J402" s="59"/>
      <c r="K402" s="59"/>
      <c r="L402" s="59"/>
      <c r="M402" s="65" t="str">
        <f t="shared" si="55"/>
        <v>-</v>
      </c>
      <c r="N402" s="66"/>
      <c r="O402" s="67"/>
      <c r="P402" s="46"/>
      <c r="Q402" s="67"/>
      <c r="R402" s="68"/>
      <c r="S402" s="69"/>
      <c r="T402" s="49"/>
      <c r="U402" s="68"/>
      <c r="V402" s="70"/>
      <c r="W402" s="62"/>
      <c r="X402" s="63"/>
      <c r="Y402" s="64">
        <f t="shared" si="56"/>
        <v>0</v>
      </c>
      <c r="Z402" s="62"/>
      <c r="AA402" s="63"/>
      <c r="AB402" s="64">
        <f t="shared" si="57"/>
        <v>0</v>
      </c>
      <c r="AC402" s="71">
        <f t="shared" si="58"/>
        <v>0</v>
      </c>
      <c r="AD402" s="62"/>
      <c r="AE402" s="76"/>
      <c r="AF402" s="64">
        <f t="shared" si="59"/>
        <v>0</v>
      </c>
      <c r="AG402" s="49"/>
      <c r="AH402" s="49"/>
      <c r="AI402" s="54"/>
      <c r="AJ402" s="77"/>
      <c r="AK402" s="77"/>
      <c r="AL402" s="64">
        <f t="shared" si="60"/>
        <v>0</v>
      </c>
      <c r="AM402" s="71">
        <f t="shared" si="61"/>
        <v>0</v>
      </c>
      <c r="AN402" s="71">
        <f t="shared" si="62"/>
        <v>0</v>
      </c>
      <c r="AO402" s="72"/>
      <c r="AP402" s="72"/>
      <c r="AQ402" s="72"/>
      <c r="AR402" s="73"/>
      <c r="AS402" s="73"/>
      <c r="AT402" s="73"/>
      <c r="AU402" s="62"/>
      <c r="AV402" s="62"/>
      <c r="AW402" s="74">
        <v>0</v>
      </c>
      <c r="AX402" s="75">
        <f t="shared" si="54"/>
        <v>0</v>
      </c>
    </row>
    <row r="403" spans="1:50" ht="120" customHeight="1" x14ac:dyDescent="0.3">
      <c r="A403" s="59"/>
      <c r="B403" s="59"/>
      <c r="C403" s="42"/>
      <c r="D403" s="60"/>
      <c r="E403" s="61"/>
      <c r="F403" s="62"/>
      <c r="G403" s="63"/>
      <c r="H403" s="63"/>
      <c r="I403" s="59"/>
      <c r="J403" s="59"/>
      <c r="K403" s="59"/>
      <c r="L403" s="59"/>
      <c r="M403" s="65" t="str">
        <f t="shared" si="55"/>
        <v>-</v>
      </c>
      <c r="N403" s="66"/>
      <c r="O403" s="67"/>
      <c r="P403" s="46"/>
      <c r="Q403" s="67"/>
      <c r="R403" s="68"/>
      <c r="S403" s="69"/>
      <c r="T403" s="49"/>
      <c r="U403" s="68"/>
      <c r="V403" s="70"/>
      <c r="W403" s="62"/>
      <c r="X403" s="63"/>
      <c r="Y403" s="64">
        <f t="shared" si="56"/>
        <v>0</v>
      </c>
      <c r="Z403" s="62"/>
      <c r="AA403" s="63"/>
      <c r="AB403" s="64">
        <f t="shared" si="57"/>
        <v>0</v>
      </c>
      <c r="AC403" s="71">
        <f t="shared" si="58"/>
        <v>0</v>
      </c>
      <c r="AD403" s="62"/>
      <c r="AE403" s="76"/>
      <c r="AF403" s="64">
        <f t="shared" si="59"/>
        <v>0</v>
      </c>
      <c r="AG403" s="49"/>
      <c r="AH403" s="49"/>
      <c r="AI403" s="54"/>
      <c r="AJ403" s="77"/>
      <c r="AK403" s="77"/>
      <c r="AL403" s="64">
        <f t="shared" si="60"/>
        <v>0</v>
      </c>
      <c r="AM403" s="71">
        <f t="shared" si="61"/>
        <v>0</v>
      </c>
      <c r="AN403" s="71">
        <f t="shared" si="62"/>
        <v>0</v>
      </c>
      <c r="AO403" s="72"/>
      <c r="AP403" s="72"/>
      <c r="AQ403" s="72"/>
      <c r="AR403" s="73"/>
      <c r="AS403" s="73"/>
      <c r="AT403" s="73"/>
      <c r="AU403" s="62"/>
      <c r="AV403" s="62"/>
      <c r="AW403" s="74">
        <v>0</v>
      </c>
      <c r="AX403" s="75">
        <f t="shared" si="54"/>
        <v>0</v>
      </c>
    </row>
    <row r="404" spans="1:50" ht="120" customHeight="1" x14ac:dyDescent="0.3">
      <c r="A404" s="59"/>
      <c r="B404" s="59"/>
      <c r="C404" s="42"/>
      <c r="D404" s="60"/>
      <c r="E404" s="61"/>
      <c r="F404" s="62"/>
      <c r="G404" s="63"/>
      <c r="H404" s="63"/>
      <c r="I404" s="59"/>
      <c r="J404" s="59"/>
      <c r="K404" s="59"/>
      <c r="L404" s="59"/>
      <c r="M404" s="65" t="str">
        <f t="shared" si="55"/>
        <v>-</v>
      </c>
      <c r="N404" s="66"/>
      <c r="O404" s="67"/>
      <c r="P404" s="46"/>
      <c r="Q404" s="67"/>
      <c r="R404" s="68"/>
      <c r="S404" s="69"/>
      <c r="T404" s="49"/>
      <c r="U404" s="68"/>
      <c r="V404" s="70"/>
      <c r="W404" s="62"/>
      <c r="X404" s="63"/>
      <c r="Y404" s="64">
        <f t="shared" si="56"/>
        <v>0</v>
      </c>
      <c r="Z404" s="62"/>
      <c r="AA404" s="63"/>
      <c r="AB404" s="64">
        <f t="shared" si="57"/>
        <v>0</v>
      </c>
      <c r="AC404" s="71">
        <f t="shared" si="58"/>
        <v>0</v>
      </c>
      <c r="AD404" s="62"/>
      <c r="AE404" s="76"/>
      <c r="AF404" s="64">
        <f t="shared" si="59"/>
        <v>0</v>
      </c>
      <c r="AG404" s="49"/>
      <c r="AH404" s="49"/>
      <c r="AI404" s="54"/>
      <c r="AJ404" s="77"/>
      <c r="AK404" s="77"/>
      <c r="AL404" s="64">
        <f t="shared" si="60"/>
        <v>0</v>
      </c>
      <c r="AM404" s="71">
        <f t="shared" si="61"/>
        <v>0</v>
      </c>
      <c r="AN404" s="71">
        <f t="shared" si="62"/>
        <v>0</v>
      </c>
      <c r="AO404" s="72"/>
      <c r="AP404" s="72"/>
      <c r="AQ404" s="72"/>
      <c r="AR404" s="73"/>
      <c r="AS404" s="73"/>
      <c r="AT404" s="73"/>
      <c r="AU404" s="62"/>
      <c r="AV404" s="62"/>
      <c r="AW404" s="74">
        <v>0</v>
      </c>
      <c r="AX404" s="75">
        <f t="shared" si="54"/>
        <v>0</v>
      </c>
    </row>
    <row r="405" spans="1:50" ht="120" customHeight="1" x14ac:dyDescent="0.3">
      <c r="A405" s="59"/>
      <c r="B405" s="59"/>
      <c r="C405" s="42"/>
      <c r="D405" s="60"/>
      <c r="E405" s="61"/>
      <c r="F405" s="62"/>
      <c r="G405" s="63"/>
      <c r="H405" s="63"/>
      <c r="I405" s="59"/>
      <c r="J405" s="59"/>
      <c r="K405" s="59"/>
      <c r="L405" s="59"/>
      <c r="M405" s="65" t="str">
        <f t="shared" si="55"/>
        <v>-</v>
      </c>
      <c r="N405" s="66"/>
      <c r="O405" s="67"/>
      <c r="P405" s="46"/>
      <c r="Q405" s="67"/>
      <c r="R405" s="68"/>
      <c r="S405" s="69"/>
      <c r="T405" s="49"/>
      <c r="U405" s="68"/>
      <c r="V405" s="70"/>
      <c r="W405" s="62"/>
      <c r="X405" s="63"/>
      <c r="Y405" s="64">
        <f t="shared" si="56"/>
        <v>0</v>
      </c>
      <c r="Z405" s="62"/>
      <c r="AA405" s="63"/>
      <c r="AB405" s="64">
        <f t="shared" si="57"/>
        <v>0</v>
      </c>
      <c r="AC405" s="71">
        <f t="shared" si="58"/>
        <v>0</v>
      </c>
      <c r="AD405" s="62"/>
      <c r="AE405" s="76"/>
      <c r="AF405" s="64">
        <f t="shared" si="59"/>
        <v>0</v>
      </c>
      <c r="AG405" s="49"/>
      <c r="AH405" s="49"/>
      <c r="AI405" s="54"/>
      <c r="AJ405" s="77"/>
      <c r="AK405" s="77"/>
      <c r="AL405" s="64">
        <f t="shared" si="60"/>
        <v>0</v>
      </c>
      <c r="AM405" s="71">
        <f t="shared" si="61"/>
        <v>0</v>
      </c>
      <c r="AN405" s="71">
        <f t="shared" si="62"/>
        <v>0</v>
      </c>
      <c r="AO405" s="72"/>
      <c r="AP405" s="72"/>
      <c r="AQ405" s="72"/>
      <c r="AR405" s="73"/>
      <c r="AS405" s="73"/>
      <c r="AT405" s="73"/>
      <c r="AU405" s="62"/>
      <c r="AV405" s="62"/>
      <c r="AW405" s="74">
        <v>0</v>
      </c>
      <c r="AX405" s="75">
        <f t="shared" si="54"/>
        <v>0</v>
      </c>
    </row>
    <row r="406" spans="1:50" ht="120" customHeight="1" x14ac:dyDescent="0.3">
      <c r="A406" s="59"/>
      <c r="B406" s="59"/>
      <c r="C406" s="42"/>
      <c r="D406" s="60"/>
      <c r="E406" s="61"/>
      <c r="F406" s="62"/>
      <c r="G406" s="63"/>
      <c r="H406" s="63"/>
      <c r="I406" s="59"/>
      <c r="J406" s="59"/>
      <c r="K406" s="59"/>
      <c r="L406" s="59"/>
      <c r="M406" s="65" t="str">
        <f t="shared" si="55"/>
        <v>-</v>
      </c>
      <c r="N406" s="66"/>
      <c r="O406" s="67"/>
      <c r="P406" s="46"/>
      <c r="Q406" s="67"/>
      <c r="R406" s="68"/>
      <c r="S406" s="69"/>
      <c r="T406" s="49"/>
      <c r="U406" s="68"/>
      <c r="V406" s="70"/>
      <c r="W406" s="62"/>
      <c r="X406" s="63"/>
      <c r="Y406" s="64">
        <f t="shared" si="56"/>
        <v>0</v>
      </c>
      <c r="Z406" s="62"/>
      <c r="AA406" s="63"/>
      <c r="AB406" s="64">
        <f t="shared" si="57"/>
        <v>0</v>
      </c>
      <c r="AC406" s="71">
        <f t="shared" si="58"/>
        <v>0</v>
      </c>
      <c r="AD406" s="62"/>
      <c r="AE406" s="76"/>
      <c r="AF406" s="64">
        <f t="shared" si="59"/>
        <v>0</v>
      </c>
      <c r="AG406" s="49"/>
      <c r="AH406" s="49"/>
      <c r="AI406" s="54"/>
      <c r="AJ406" s="77"/>
      <c r="AK406" s="77"/>
      <c r="AL406" s="64">
        <f t="shared" si="60"/>
        <v>0</v>
      </c>
      <c r="AM406" s="71">
        <f t="shared" si="61"/>
        <v>0</v>
      </c>
      <c r="AN406" s="71">
        <f t="shared" si="62"/>
        <v>0</v>
      </c>
      <c r="AO406" s="72"/>
      <c r="AP406" s="72"/>
      <c r="AQ406" s="72"/>
      <c r="AR406" s="73"/>
      <c r="AS406" s="73"/>
      <c r="AT406" s="73"/>
      <c r="AU406" s="62"/>
      <c r="AV406" s="62"/>
      <c r="AW406" s="74">
        <v>0</v>
      </c>
      <c r="AX406" s="75">
        <f t="shared" si="54"/>
        <v>0</v>
      </c>
    </row>
    <row r="407" spans="1:50" ht="120" customHeight="1" x14ac:dyDescent="0.3">
      <c r="A407" s="59"/>
      <c r="B407" s="59"/>
      <c r="C407" s="42"/>
      <c r="D407" s="60"/>
      <c r="E407" s="61"/>
      <c r="F407" s="62"/>
      <c r="G407" s="63"/>
      <c r="H407" s="63"/>
      <c r="I407" s="59"/>
      <c r="J407" s="59"/>
      <c r="K407" s="59"/>
      <c r="L407" s="59"/>
      <c r="M407" s="65" t="str">
        <f t="shared" si="55"/>
        <v>-</v>
      </c>
      <c r="N407" s="66"/>
      <c r="O407" s="67"/>
      <c r="P407" s="46"/>
      <c r="Q407" s="67"/>
      <c r="R407" s="68"/>
      <c r="S407" s="69"/>
      <c r="T407" s="49"/>
      <c r="U407" s="68"/>
      <c r="V407" s="70"/>
      <c r="W407" s="62"/>
      <c r="X407" s="63"/>
      <c r="Y407" s="64">
        <f t="shared" si="56"/>
        <v>0</v>
      </c>
      <c r="Z407" s="62"/>
      <c r="AA407" s="63"/>
      <c r="AB407" s="64">
        <f t="shared" si="57"/>
        <v>0</v>
      </c>
      <c r="AC407" s="71">
        <f t="shared" si="58"/>
        <v>0</v>
      </c>
      <c r="AD407" s="62"/>
      <c r="AE407" s="76"/>
      <c r="AF407" s="64">
        <f t="shared" si="59"/>
        <v>0</v>
      </c>
      <c r="AG407" s="49"/>
      <c r="AH407" s="49"/>
      <c r="AI407" s="54"/>
      <c r="AJ407" s="77"/>
      <c r="AK407" s="77"/>
      <c r="AL407" s="64">
        <f t="shared" si="60"/>
        <v>0</v>
      </c>
      <c r="AM407" s="71">
        <f t="shared" si="61"/>
        <v>0</v>
      </c>
      <c r="AN407" s="71">
        <f t="shared" si="62"/>
        <v>0</v>
      </c>
      <c r="AO407" s="72"/>
      <c r="AP407" s="72"/>
      <c r="AQ407" s="72"/>
      <c r="AR407" s="73"/>
      <c r="AS407" s="73"/>
      <c r="AT407" s="73"/>
      <c r="AU407" s="62"/>
      <c r="AV407" s="62"/>
      <c r="AW407" s="74">
        <v>0</v>
      </c>
      <c r="AX407" s="75">
        <f t="shared" si="54"/>
        <v>0</v>
      </c>
    </row>
    <row r="408" spans="1:50" ht="120" customHeight="1" x14ac:dyDescent="0.3">
      <c r="A408" s="59"/>
      <c r="B408" s="59"/>
      <c r="C408" s="42"/>
      <c r="D408" s="60"/>
      <c r="E408" s="61"/>
      <c r="F408" s="62"/>
      <c r="G408" s="63"/>
      <c r="H408" s="63"/>
      <c r="I408" s="59"/>
      <c r="J408" s="59"/>
      <c r="K408" s="59"/>
      <c r="L408" s="59"/>
      <c r="M408" s="65" t="str">
        <f t="shared" si="55"/>
        <v>-</v>
      </c>
      <c r="N408" s="66"/>
      <c r="O408" s="67"/>
      <c r="P408" s="46"/>
      <c r="Q408" s="67"/>
      <c r="R408" s="68"/>
      <c r="S408" s="69"/>
      <c r="T408" s="49"/>
      <c r="U408" s="68"/>
      <c r="V408" s="70"/>
      <c r="W408" s="62"/>
      <c r="X408" s="63"/>
      <c r="Y408" s="64">
        <f t="shared" si="56"/>
        <v>0</v>
      </c>
      <c r="Z408" s="62"/>
      <c r="AA408" s="63"/>
      <c r="AB408" s="64">
        <f t="shared" si="57"/>
        <v>0</v>
      </c>
      <c r="AC408" s="71">
        <f t="shared" si="58"/>
        <v>0</v>
      </c>
      <c r="AD408" s="62"/>
      <c r="AE408" s="76"/>
      <c r="AF408" s="64">
        <f t="shared" si="59"/>
        <v>0</v>
      </c>
      <c r="AG408" s="49"/>
      <c r="AH408" s="49"/>
      <c r="AI408" s="54"/>
      <c r="AJ408" s="77"/>
      <c r="AK408" s="77"/>
      <c r="AL408" s="64">
        <f t="shared" si="60"/>
        <v>0</v>
      </c>
      <c r="AM408" s="71">
        <f t="shared" si="61"/>
        <v>0</v>
      </c>
      <c r="AN408" s="71">
        <f t="shared" si="62"/>
        <v>0</v>
      </c>
      <c r="AO408" s="72"/>
      <c r="AP408" s="72"/>
      <c r="AQ408" s="72"/>
      <c r="AR408" s="73"/>
      <c r="AS408" s="73"/>
      <c r="AT408" s="73"/>
      <c r="AU408" s="62"/>
      <c r="AV408" s="62"/>
      <c r="AW408" s="74">
        <v>0</v>
      </c>
      <c r="AX408" s="75">
        <f t="shared" si="54"/>
        <v>0</v>
      </c>
    </row>
    <row r="409" spans="1:50" ht="120" customHeight="1" x14ac:dyDescent="0.3">
      <c r="A409" s="59"/>
      <c r="B409" s="59"/>
      <c r="C409" s="42"/>
      <c r="D409" s="60"/>
      <c r="E409" s="61"/>
      <c r="F409" s="62"/>
      <c r="G409" s="63"/>
      <c r="H409" s="63"/>
      <c r="I409" s="59"/>
      <c r="J409" s="59"/>
      <c r="K409" s="59"/>
      <c r="L409" s="59"/>
      <c r="M409" s="65" t="str">
        <f t="shared" si="55"/>
        <v>-</v>
      </c>
      <c r="N409" s="66"/>
      <c r="O409" s="67"/>
      <c r="P409" s="46"/>
      <c r="Q409" s="67"/>
      <c r="R409" s="68"/>
      <c r="S409" s="69"/>
      <c r="T409" s="49"/>
      <c r="U409" s="68"/>
      <c r="V409" s="70"/>
      <c r="W409" s="62"/>
      <c r="X409" s="63"/>
      <c r="Y409" s="64">
        <f t="shared" si="56"/>
        <v>0</v>
      </c>
      <c r="Z409" s="62"/>
      <c r="AA409" s="63"/>
      <c r="AB409" s="64">
        <f t="shared" si="57"/>
        <v>0</v>
      </c>
      <c r="AC409" s="71">
        <f t="shared" si="58"/>
        <v>0</v>
      </c>
      <c r="AD409" s="62"/>
      <c r="AE409" s="76"/>
      <c r="AF409" s="64">
        <f t="shared" si="59"/>
        <v>0</v>
      </c>
      <c r="AG409" s="49"/>
      <c r="AH409" s="49"/>
      <c r="AI409" s="54"/>
      <c r="AJ409" s="77"/>
      <c r="AK409" s="77"/>
      <c r="AL409" s="64">
        <f t="shared" si="60"/>
        <v>0</v>
      </c>
      <c r="AM409" s="71">
        <f t="shared" si="61"/>
        <v>0</v>
      </c>
      <c r="AN409" s="71">
        <f t="shared" si="62"/>
        <v>0</v>
      </c>
      <c r="AO409" s="72"/>
      <c r="AP409" s="72"/>
      <c r="AQ409" s="72"/>
      <c r="AR409" s="73"/>
      <c r="AS409" s="73"/>
      <c r="AT409" s="73"/>
      <c r="AU409" s="62"/>
      <c r="AV409" s="62"/>
      <c r="AW409" s="74">
        <v>0</v>
      </c>
      <c r="AX409" s="75">
        <f t="shared" si="54"/>
        <v>0</v>
      </c>
    </row>
    <row r="410" spans="1:50" ht="120" customHeight="1" x14ac:dyDescent="0.3">
      <c r="A410" s="59"/>
      <c r="B410" s="59"/>
      <c r="C410" s="42"/>
      <c r="D410" s="60"/>
      <c r="E410" s="61"/>
      <c r="F410" s="62"/>
      <c r="G410" s="63"/>
      <c r="H410" s="63"/>
      <c r="I410" s="59"/>
      <c r="J410" s="59"/>
      <c r="K410" s="59"/>
      <c r="L410" s="59"/>
      <c r="M410" s="65" t="str">
        <f t="shared" si="55"/>
        <v>-</v>
      </c>
      <c r="N410" s="66"/>
      <c r="O410" s="67"/>
      <c r="P410" s="46"/>
      <c r="Q410" s="67"/>
      <c r="R410" s="68"/>
      <c r="S410" s="69"/>
      <c r="T410" s="49"/>
      <c r="U410" s="68"/>
      <c r="V410" s="70"/>
      <c r="W410" s="62"/>
      <c r="X410" s="63"/>
      <c r="Y410" s="64">
        <f t="shared" si="56"/>
        <v>0</v>
      </c>
      <c r="Z410" s="62"/>
      <c r="AA410" s="63"/>
      <c r="AB410" s="64">
        <f t="shared" si="57"/>
        <v>0</v>
      </c>
      <c r="AC410" s="71">
        <f t="shared" si="58"/>
        <v>0</v>
      </c>
      <c r="AD410" s="62"/>
      <c r="AE410" s="76"/>
      <c r="AF410" s="64">
        <f t="shared" si="59"/>
        <v>0</v>
      </c>
      <c r="AG410" s="49"/>
      <c r="AH410" s="49"/>
      <c r="AI410" s="54"/>
      <c r="AJ410" s="77"/>
      <c r="AK410" s="77"/>
      <c r="AL410" s="64">
        <f t="shared" si="60"/>
        <v>0</v>
      </c>
      <c r="AM410" s="71">
        <f t="shared" si="61"/>
        <v>0</v>
      </c>
      <c r="AN410" s="71">
        <f t="shared" si="62"/>
        <v>0</v>
      </c>
      <c r="AO410" s="72"/>
      <c r="AP410" s="72"/>
      <c r="AQ410" s="72"/>
      <c r="AR410" s="73"/>
      <c r="AS410" s="73"/>
      <c r="AT410" s="73"/>
      <c r="AU410" s="62"/>
      <c r="AV410" s="62"/>
      <c r="AW410" s="74">
        <v>0</v>
      </c>
      <c r="AX410" s="75">
        <f t="shared" si="54"/>
        <v>0</v>
      </c>
    </row>
    <row r="411" spans="1:50" ht="120" customHeight="1" x14ac:dyDescent="0.3">
      <c r="A411" s="59"/>
      <c r="B411" s="59"/>
      <c r="C411" s="42"/>
      <c r="D411" s="60"/>
      <c r="E411" s="61"/>
      <c r="F411" s="62"/>
      <c r="G411" s="63"/>
      <c r="H411" s="63"/>
      <c r="I411" s="59"/>
      <c r="J411" s="59"/>
      <c r="K411" s="59"/>
      <c r="L411" s="59"/>
      <c r="M411" s="65" t="str">
        <f t="shared" si="55"/>
        <v>-</v>
      </c>
      <c r="N411" s="66"/>
      <c r="O411" s="67"/>
      <c r="P411" s="46"/>
      <c r="Q411" s="67"/>
      <c r="R411" s="68"/>
      <c r="S411" s="69"/>
      <c r="T411" s="49"/>
      <c r="U411" s="68"/>
      <c r="V411" s="70"/>
      <c r="W411" s="62"/>
      <c r="X411" s="63"/>
      <c r="Y411" s="64">
        <f t="shared" si="56"/>
        <v>0</v>
      </c>
      <c r="Z411" s="62"/>
      <c r="AA411" s="63"/>
      <c r="AB411" s="64">
        <f t="shared" si="57"/>
        <v>0</v>
      </c>
      <c r="AC411" s="71">
        <f t="shared" si="58"/>
        <v>0</v>
      </c>
      <c r="AD411" s="62"/>
      <c r="AE411" s="76"/>
      <c r="AF411" s="64">
        <f t="shared" si="59"/>
        <v>0</v>
      </c>
      <c r="AG411" s="49"/>
      <c r="AH411" s="49"/>
      <c r="AI411" s="54"/>
      <c r="AJ411" s="77"/>
      <c r="AK411" s="77"/>
      <c r="AL411" s="64">
        <f t="shared" si="60"/>
        <v>0</v>
      </c>
      <c r="AM411" s="71">
        <f t="shared" si="61"/>
        <v>0</v>
      </c>
      <c r="AN411" s="71">
        <f t="shared" si="62"/>
        <v>0</v>
      </c>
      <c r="AO411" s="72"/>
      <c r="AP411" s="72"/>
      <c r="AQ411" s="72"/>
      <c r="AR411" s="73"/>
      <c r="AS411" s="73"/>
      <c r="AT411" s="73"/>
      <c r="AU411" s="62"/>
      <c r="AV411" s="62"/>
      <c r="AW411" s="74">
        <v>0</v>
      </c>
      <c r="AX411" s="75">
        <f t="shared" si="54"/>
        <v>0</v>
      </c>
    </row>
    <row r="412" spans="1:50" ht="120" customHeight="1" x14ac:dyDescent="0.3">
      <c r="A412" s="59"/>
      <c r="B412" s="59"/>
      <c r="C412" s="42"/>
      <c r="D412" s="60"/>
      <c r="E412" s="61"/>
      <c r="F412" s="62"/>
      <c r="G412" s="63"/>
      <c r="H412" s="63"/>
      <c r="I412" s="59"/>
      <c r="J412" s="59"/>
      <c r="K412" s="59"/>
      <c r="L412" s="59"/>
      <c r="M412" s="65" t="str">
        <f t="shared" si="55"/>
        <v>-</v>
      </c>
      <c r="N412" s="66"/>
      <c r="O412" s="67"/>
      <c r="P412" s="46"/>
      <c r="Q412" s="67"/>
      <c r="R412" s="68"/>
      <c r="S412" s="69"/>
      <c r="T412" s="49"/>
      <c r="U412" s="68"/>
      <c r="V412" s="70"/>
      <c r="W412" s="62"/>
      <c r="X412" s="63"/>
      <c r="Y412" s="64">
        <f t="shared" si="56"/>
        <v>0</v>
      </c>
      <c r="Z412" s="62"/>
      <c r="AA412" s="63"/>
      <c r="AB412" s="64">
        <f t="shared" si="57"/>
        <v>0</v>
      </c>
      <c r="AC412" s="71">
        <f t="shared" si="58"/>
        <v>0</v>
      </c>
      <c r="AD412" s="62"/>
      <c r="AE412" s="76"/>
      <c r="AF412" s="64">
        <f t="shared" si="59"/>
        <v>0</v>
      </c>
      <c r="AG412" s="49"/>
      <c r="AH412" s="49"/>
      <c r="AI412" s="54"/>
      <c r="AJ412" s="77"/>
      <c r="AK412" s="77"/>
      <c r="AL412" s="64">
        <f t="shared" si="60"/>
        <v>0</v>
      </c>
      <c r="AM412" s="71">
        <f t="shared" si="61"/>
        <v>0</v>
      </c>
      <c r="AN412" s="71">
        <f t="shared" si="62"/>
        <v>0</v>
      </c>
      <c r="AO412" s="72"/>
      <c r="AP412" s="72"/>
      <c r="AQ412" s="72"/>
      <c r="AR412" s="73"/>
      <c r="AS412" s="73"/>
      <c r="AT412" s="73"/>
      <c r="AU412" s="62"/>
      <c r="AV412" s="62"/>
      <c r="AW412" s="74">
        <v>0</v>
      </c>
      <c r="AX412" s="75">
        <f t="shared" si="54"/>
        <v>0</v>
      </c>
    </row>
    <row r="413" spans="1:50" ht="120" customHeight="1" x14ac:dyDescent="0.3">
      <c r="A413" s="59"/>
      <c r="B413" s="59"/>
      <c r="C413" s="42"/>
      <c r="D413" s="60"/>
      <c r="E413" s="61"/>
      <c r="F413" s="62"/>
      <c r="G413" s="63"/>
      <c r="H413" s="63"/>
      <c r="I413" s="59"/>
      <c r="J413" s="59"/>
      <c r="K413" s="59"/>
      <c r="L413" s="59"/>
      <c r="M413" s="65" t="str">
        <f t="shared" si="55"/>
        <v>-</v>
      </c>
      <c r="N413" s="66"/>
      <c r="O413" s="67"/>
      <c r="P413" s="46"/>
      <c r="Q413" s="67"/>
      <c r="R413" s="68"/>
      <c r="S413" s="69"/>
      <c r="T413" s="49"/>
      <c r="U413" s="68"/>
      <c r="V413" s="70"/>
      <c r="W413" s="62"/>
      <c r="X413" s="63"/>
      <c r="Y413" s="64">
        <f t="shared" si="56"/>
        <v>0</v>
      </c>
      <c r="Z413" s="62"/>
      <c r="AA413" s="63"/>
      <c r="AB413" s="64">
        <f t="shared" si="57"/>
        <v>0</v>
      </c>
      <c r="AC413" s="71">
        <f t="shared" si="58"/>
        <v>0</v>
      </c>
      <c r="AD413" s="62"/>
      <c r="AE413" s="76"/>
      <c r="AF413" s="64">
        <f t="shared" si="59"/>
        <v>0</v>
      </c>
      <c r="AG413" s="49"/>
      <c r="AH413" s="49"/>
      <c r="AI413" s="54"/>
      <c r="AJ413" s="77"/>
      <c r="AK413" s="77"/>
      <c r="AL413" s="64">
        <f t="shared" si="60"/>
        <v>0</v>
      </c>
      <c r="AM413" s="71">
        <f t="shared" si="61"/>
        <v>0</v>
      </c>
      <c r="AN413" s="71">
        <f t="shared" si="62"/>
        <v>0</v>
      </c>
      <c r="AO413" s="72"/>
      <c r="AP413" s="72"/>
      <c r="AQ413" s="72"/>
      <c r="AR413" s="73"/>
      <c r="AS413" s="73"/>
      <c r="AT413" s="73"/>
      <c r="AU413" s="62"/>
      <c r="AV413" s="62"/>
      <c r="AW413" s="74">
        <v>0</v>
      </c>
      <c r="AX413" s="75">
        <f t="shared" si="54"/>
        <v>0</v>
      </c>
    </row>
    <row r="414" spans="1:50" ht="120" customHeight="1" x14ac:dyDescent="0.3">
      <c r="A414" s="59"/>
      <c r="B414" s="59"/>
      <c r="C414" s="42"/>
      <c r="D414" s="60"/>
      <c r="E414" s="61"/>
      <c r="F414" s="62"/>
      <c r="G414" s="63"/>
      <c r="H414" s="63"/>
      <c r="I414" s="59"/>
      <c r="J414" s="59"/>
      <c r="K414" s="59"/>
      <c r="L414" s="59"/>
      <c r="M414" s="65" t="str">
        <f t="shared" si="55"/>
        <v>-</v>
      </c>
      <c r="N414" s="66"/>
      <c r="O414" s="67"/>
      <c r="P414" s="46"/>
      <c r="Q414" s="67"/>
      <c r="R414" s="68"/>
      <c r="S414" s="69"/>
      <c r="T414" s="49"/>
      <c r="U414" s="68"/>
      <c r="V414" s="70"/>
      <c r="W414" s="62"/>
      <c r="X414" s="63"/>
      <c r="Y414" s="64">
        <f t="shared" si="56"/>
        <v>0</v>
      </c>
      <c r="Z414" s="62"/>
      <c r="AA414" s="63"/>
      <c r="AB414" s="64">
        <f t="shared" si="57"/>
        <v>0</v>
      </c>
      <c r="AC414" s="71">
        <f t="shared" si="58"/>
        <v>0</v>
      </c>
      <c r="AD414" s="62"/>
      <c r="AE414" s="76"/>
      <c r="AF414" s="64">
        <f t="shared" si="59"/>
        <v>0</v>
      </c>
      <c r="AG414" s="49"/>
      <c r="AH414" s="49"/>
      <c r="AI414" s="54"/>
      <c r="AJ414" s="77"/>
      <c r="AK414" s="77"/>
      <c r="AL414" s="64">
        <f t="shared" si="60"/>
        <v>0</v>
      </c>
      <c r="AM414" s="71">
        <f t="shared" si="61"/>
        <v>0</v>
      </c>
      <c r="AN414" s="71">
        <f t="shared" si="62"/>
        <v>0</v>
      </c>
      <c r="AO414" s="72"/>
      <c r="AP414" s="72"/>
      <c r="AQ414" s="72"/>
      <c r="AR414" s="73"/>
      <c r="AS414" s="73"/>
      <c r="AT414" s="73"/>
      <c r="AU414" s="62"/>
      <c r="AV414" s="62"/>
      <c r="AW414" s="74">
        <v>0</v>
      </c>
      <c r="AX414" s="75">
        <f t="shared" si="54"/>
        <v>0</v>
      </c>
    </row>
    <row r="415" spans="1:50" ht="120" customHeight="1" x14ac:dyDescent="0.3">
      <c r="A415" s="59"/>
      <c r="B415" s="59"/>
      <c r="C415" s="42"/>
      <c r="D415" s="60"/>
      <c r="E415" s="61"/>
      <c r="F415" s="62"/>
      <c r="G415" s="63"/>
      <c r="H415" s="63"/>
      <c r="I415" s="59"/>
      <c r="J415" s="59"/>
      <c r="K415" s="59"/>
      <c r="L415" s="59"/>
      <c r="M415" s="65" t="str">
        <f t="shared" si="55"/>
        <v>-</v>
      </c>
      <c r="N415" s="66"/>
      <c r="O415" s="67"/>
      <c r="P415" s="46"/>
      <c r="Q415" s="67"/>
      <c r="R415" s="68"/>
      <c r="S415" s="69"/>
      <c r="T415" s="49"/>
      <c r="U415" s="68"/>
      <c r="V415" s="70"/>
      <c r="W415" s="62"/>
      <c r="X415" s="63"/>
      <c r="Y415" s="64">
        <f t="shared" si="56"/>
        <v>0</v>
      </c>
      <c r="Z415" s="62"/>
      <c r="AA415" s="63"/>
      <c r="AB415" s="64">
        <f t="shared" si="57"/>
        <v>0</v>
      </c>
      <c r="AC415" s="71">
        <f t="shared" si="58"/>
        <v>0</v>
      </c>
      <c r="AD415" s="62"/>
      <c r="AE415" s="76"/>
      <c r="AF415" s="64">
        <f t="shared" si="59"/>
        <v>0</v>
      </c>
      <c r="AG415" s="49"/>
      <c r="AH415" s="49"/>
      <c r="AI415" s="54"/>
      <c r="AJ415" s="77"/>
      <c r="AK415" s="77"/>
      <c r="AL415" s="64">
        <f t="shared" si="60"/>
        <v>0</v>
      </c>
      <c r="AM415" s="71">
        <f t="shared" si="61"/>
        <v>0</v>
      </c>
      <c r="AN415" s="71">
        <f t="shared" si="62"/>
        <v>0</v>
      </c>
      <c r="AO415" s="72"/>
      <c r="AP415" s="72"/>
      <c r="AQ415" s="72"/>
      <c r="AR415" s="73"/>
      <c r="AS415" s="73"/>
      <c r="AT415" s="73"/>
      <c r="AU415" s="62"/>
      <c r="AV415" s="62"/>
      <c r="AW415" s="74">
        <v>0</v>
      </c>
      <c r="AX415" s="75">
        <f t="shared" si="54"/>
        <v>0</v>
      </c>
    </row>
    <row r="416" spans="1:50" ht="120" customHeight="1" x14ac:dyDescent="0.3">
      <c r="A416" s="59"/>
      <c r="B416" s="59"/>
      <c r="C416" s="42"/>
      <c r="D416" s="60"/>
      <c r="E416" s="61"/>
      <c r="F416" s="62"/>
      <c r="G416" s="63"/>
      <c r="H416" s="63"/>
      <c r="I416" s="59"/>
      <c r="J416" s="59"/>
      <c r="K416" s="59"/>
      <c r="L416" s="59"/>
      <c r="M416" s="65" t="str">
        <f t="shared" si="55"/>
        <v>-</v>
      </c>
      <c r="N416" s="66"/>
      <c r="O416" s="67"/>
      <c r="P416" s="46"/>
      <c r="Q416" s="67"/>
      <c r="R416" s="68"/>
      <c r="S416" s="69"/>
      <c r="T416" s="49"/>
      <c r="U416" s="68"/>
      <c r="V416" s="70"/>
      <c r="W416" s="62"/>
      <c r="X416" s="63"/>
      <c r="Y416" s="64">
        <f t="shared" si="56"/>
        <v>0</v>
      </c>
      <c r="Z416" s="62"/>
      <c r="AA416" s="63"/>
      <c r="AB416" s="64">
        <f t="shared" si="57"/>
        <v>0</v>
      </c>
      <c r="AC416" s="71">
        <f t="shared" si="58"/>
        <v>0</v>
      </c>
      <c r="AD416" s="62"/>
      <c r="AE416" s="76"/>
      <c r="AF416" s="64">
        <f t="shared" si="59"/>
        <v>0</v>
      </c>
      <c r="AG416" s="49"/>
      <c r="AH416" s="49"/>
      <c r="AI416" s="54"/>
      <c r="AJ416" s="77"/>
      <c r="AK416" s="77"/>
      <c r="AL416" s="64">
        <f t="shared" si="60"/>
        <v>0</v>
      </c>
      <c r="AM416" s="71">
        <f t="shared" si="61"/>
        <v>0</v>
      </c>
      <c r="AN416" s="71">
        <f t="shared" si="62"/>
        <v>0</v>
      </c>
      <c r="AO416" s="72"/>
      <c r="AP416" s="72"/>
      <c r="AQ416" s="72"/>
      <c r="AR416" s="73"/>
      <c r="AS416" s="73"/>
      <c r="AT416" s="73"/>
      <c r="AU416" s="62"/>
      <c r="AV416" s="62"/>
      <c r="AW416" s="74">
        <v>0</v>
      </c>
      <c r="AX416" s="75">
        <f t="shared" si="54"/>
        <v>0</v>
      </c>
    </row>
    <row r="417" spans="1:50" ht="120" customHeight="1" x14ac:dyDescent="0.3">
      <c r="A417" s="59"/>
      <c r="B417" s="59"/>
      <c r="C417" s="42"/>
      <c r="D417" s="60"/>
      <c r="E417" s="61"/>
      <c r="F417" s="62"/>
      <c r="G417" s="63"/>
      <c r="H417" s="63"/>
      <c r="I417" s="59"/>
      <c r="J417" s="59"/>
      <c r="K417" s="59"/>
      <c r="L417" s="59"/>
      <c r="M417" s="65" t="str">
        <f t="shared" si="55"/>
        <v>-</v>
      </c>
      <c r="N417" s="66"/>
      <c r="O417" s="67"/>
      <c r="P417" s="46"/>
      <c r="Q417" s="67"/>
      <c r="R417" s="68"/>
      <c r="S417" s="69"/>
      <c r="T417" s="49"/>
      <c r="U417" s="68"/>
      <c r="V417" s="70"/>
      <c r="W417" s="62"/>
      <c r="X417" s="63"/>
      <c r="Y417" s="64">
        <f t="shared" si="56"/>
        <v>0</v>
      </c>
      <c r="Z417" s="62"/>
      <c r="AA417" s="63"/>
      <c r="AB417" s="64">
        <f t="shared" si="57"/>
        <v>0</v>
      </c>
      <c r="AC417" s="71">
        <f t="shared" si="58"/>
        <v>0</v>
      </c>
      <c r="AD417" s="62"/>
      <c r="AE417" s="76"/>
      <c r="AF417" s="64">
        <f t="shared" si="59"/>
        <v>0</v>
      </c>
      <c r="AG417" s="49"/>
      <c r="AH417" s="49"/>
      <c r="AI417" s="54"/>
      <c r="AJ417" s="77"/>
      <c r="AK417" s="77"/>
      <c r="AL417" s="64">
        <f t="shared" si="60"/>
        <v>0</v>
      </c>
      <c r="AM417" s="71">
        <f t="shared" si="61"/>
        <v>0</v>
      </c>
      <c r="AN417" s="71">
        <f t="shared" si="62"/>
        <v>0</v>
      </c>
      <c r="AO417" s="72"/>
      <c r="AP417" s="72"/>
      <c r="AQ417" s="72"/>
      <c r="AR417" s="73"/>
      <c r="AS417" s="73"/>
      <c r="AT417" s="73"/>
      <c r="AU417" s="62"/>
      <c r="AV417" s="62"/>
      <c r="AW417" s="74">
        <v>0</v>
      </c>
      <c r="AX417" s="75">
        <f t="shared" si="54"/>
        <v>0</v>
      </c>
    </row>
    <row r="418" spans="1:50" ht="120" customHeight="1" x14ac:dyDescent="0.3">
      <c r="A418" s="59"/>
      <c r="B418" s="59"/>
      <c r="C418" s="42"/>
      <c r="D418" s="60"/>
      <c r="E418" s="61"/>
      <c r="F418" s="62"/>
      <c r="G418" s="63"/>
      <c r="H418" s="63"/>
      <c r="I418" s="59"/>
      <c r="J418" s="59"/>
      <c r="K418" s="59"/>
      <c r="L418" s="59"/>
      <c r="M418" s="65" t="str">
        <f t="shared" si="55"/>
        <v>-</v>
      </c>
      <c r="N418" s="66"/>
      <c r="O418" s="67"/>
      <c r="P418" s="46"/>
      <c r="Q418" s="67"/>
      <c r="R418" s="68"/>
      <c r="S418" s="69"/>
      <c r="T418" s="49"/>
      <c r="U418" s="68"/>
      <c r="V418" s="70"/>
      <c r="W418" s="62"/>
      <c r="X418" s="63"/>
      <c r="Y418" s="64">
        <f t="shared" si="56"/>
        <v>0</v>
      </c>
      <c r="Z418" s="62"/>
      <c r="AA418" s="63"/>
      <c r="AB418" s="64">
        <f t="shared" si="57"/>
        <v>0</v>
      </c>
      <c r="AC418" s="71">
        <f t="shared" si="58"/>
        <v>0</v>
      </c>
      <c r="AD418" s="62"/>
      <c r="AE418" s="76"/>
      <c r="AF418" s="64">
        <f t="shared" si="59"/>
        <v>0</v>
      </c>
      <c r="AG418" s="49"/>
      <c r="AH418" s="49"/>
      <c r="AI418" s="54"/>
      <c r="AJ418" s="77"/>
      <c r="AK418" s="77"/>
      <c r="AL418" s="64">
        <f t="shared" si="60"/>
        <v>0</v>
      </c>
      <c r="AM418" s="71">
        <f t="shared" si="61"/>
        <v>0</v>
      </c>
      <c r="AN418" s="71">
        <f t="shared" si="62"/>
        <v>0</v>
      </c>
      <c r="AO418" s="72"/>
      <c r="AP418" s="72"/>
      <c r="AQ418" s="72"/>
      <c r="AR418" s="73"/>
      <c r="AS418" s="73"/>
      <c r="AT418" s="73"/>
      <c r="AU418" s="62"/>
      <c r="AV418" s="62"/>
      <c r="AW418" s="74">
        <v>0</v>
      </c>
      <c r="AX418" s="75">
        <f t="shared" si="54"/>
        <v>0</v>
      </c>
    </row>
    <row r="419" spans="1:50" ht="120" customHeight="1" x14ac:dyDescent="0.3">
      <c r="A419" s="59"/>
      <c r="B419" s="59"/>
      <c r="C419" s="42"/>
      <c r="D419" s="60"/>
      <c r="E419" s="61"/>
      <c r="F419" s="62"/>
      <c r="G419" s="63"/>
      <c r="H419" s="63"/>
      <c r="I419" s="59"/>
      <c r="J419" s="59"/>
      <c r="K419" s="59"/>
      <c r="L419" s="59"/>
      <c r="M419" s="65" t="str">
        <f t="shared" si="55"/>
        <v>-</v>
      </c>
      <c r="N419" s="66"/>
      <c r="O419" s="67"/>
      <c r="P419" s="46"/>
      <c r="Q419" s="67"/>
      <c r="R419" s="68"/>
      <c r="S419" s="69"/>
      <c r="T419" s="49"/>
      <c r="U419" s="68"/>
      <c r="V419" s="70"/>
      <c r="W419" s="62"/>
      <c r="X419" s="63"/>
      <c r="Y419" s="64">
        <f t="shared" si="56"/>
        <v>0</v>
      </c>
      <c r="Z419" s="62"/>
      <c r="AA419" s="63"/>
      <c r="AB419" s="64">
        <f t="shared" si="57"/>
        <v>0</v>
      </c>
      <c r="AC419" s="71">
        <f t="shared" si="58"/>
        <v>0</v>
      </c>
      <c r="AD419" s="62"/>
      <c r="AE419" s="76"/>
      <c r="AF419" s="64">
        <f t="shared" si="59"/>
        <v>0</v>
      </c>
      <c r="AG419" s="49"/>
      <c r="AH419" s="49"/>
      <c r="AI419" s="54"/>
      <c r="AJ419" s="77"/>
      <c r="AK419" s="77"/>
      <c r="AL419" s="64">
        <f t="shared" si="60"/>
        <v>0</v>
      </c>
      <c r="AM419" s="71">
        <f t="shared" si="61"/>
        <v>0</v>
      </c>
      <c r="AN419" s="71">
        <f t="shared" si="62"/>
        <v>0</v>
      </c>
      <c r="AO419" s="72"/>
      <c r="AP419" s="72"/>
      <c r="AQ419" s="72"/>
      <c r="AR419" s="73"/>
      <c r="AS419" s="73"/>
      <c r="AT419" s="73"/>
      <c r="AU419" s="62"/>
      <c r="AV419" s="62"/>
      <c r="AW419" s="74">
        <v>0</v>
      </c>
      <c r="AX419" s="75">
        <f t="shared" si="54"/>
        <v>0</v>
      </c>
    </row>
    <row r="420" spans="1:50" ht="120" customHeight="1" x14ac:dyDescent="0.3">
      <c r="A420" s="59"/>
      <c r="B420" s="59"/>
      <c r="C420" s="42"/>
      <c r="D420" s="60"/>
      <c r="E420" s="61"/>
      <c r="F420" s="62"/>
      <c r="G420" s="63"/>
      <c r="H420" s="63"/>
      <c r="I420" s="59"/>
      <c r="J420" s="59"/>
      <c r="K420" s="59"/>
      <c r="L420" s="59"/>
      <c r="M420" s="65" t="str">
        <f t="shared" si="55"/>
        <v>-</v>
      </c>
      <c r="N420" s="66"/>
      <c r="O420" s="67"/>
      <c r="P420" s="46"/>
      <c r="Q420" s="67"/>
      <c r="R420" s="68"/>
      <c r="S420" s="69"/>
      <c r="T420" s="49"/>
      <c r="U420" s="68"/>
      <c r="V420" s="70"/>
      <c r="W420" s="62"/>
      <c r="X420" s="63"/>
      <c r="Y420" s="64">
        <f t="shared" si="56"/>
        <v>0</v>
      </c>
      <c r="Z420" s="62"/>
      <c r="AA420" s="63"/>
      <c r="AB420" s="64">
        <f t="shared" si="57"/>
        <v>0</v>
      </c>
      <c r="AC420" s="71">
        <f t="shared" si="58"/>
        <v>0</v>
      </c>
      <c r="AD420" s="62"/>
      <c r="AE420" s="76"/>
      <c r="AF420" s="64">
        <f t="shared" si="59"/>
        <v>0</v>
      </c>
      <c r="AG420" s="49"/>
      <c r="AH420" s="49"/>
      <c r="AI420" s="54"/>
      <c r="AJ420" s="77"/>
      <c r="AK420" s="77"/>
      <c r="AL420" s="64">
        <f t="shared" si="60"/>
        <v>0</v>
      </c>
      <c r="AM420" s="71">
        <f t="shared" si="61"/>
        <v>0</v>
      </c>
      <c r="AN420" s="71">
        <f t="shared" si="62"/>
        <v>0</v>
      </c>
      <c r="AO420" s="72"/>
      <c r="AP420" s="72"/>
      <c r="AQ420" s="72"/>
      <c r="AR420" s="73"/>
      <c r="AS420" s="73"/>
      <c r="AT420" s="73"/>
      <c r="AU420" s="62"/>
      <c r="AV420" s="62"/>
      <c r="AW420" s="74">
        <v>0</v>
      </c>
      <c r="AX420" s="75">
        <f t="shared" si="54"/>
        <v>0</v>
      </c>
    </row>
    <row r="421" spans="1:50" ht="120" customHeight="1" x14ac:dyDescent="0.3">
      <c r="A421" s="59"/>
      <c r="B421" s="59"/>
      <c r="C421" s="42"/>
      <c r="D421" s="60"/>
      <c r="E421" s="61"/>
      <c r="F421" s="62"/>
      <c r="G421" s="63"/>
      <c r="H421" s="63"/>
      <c r="I421" s="59"/>
      <c r="J421" s="59"/>
      <c r="K421" s="59"/>
      <c r="L421" s="59"/>
      <c r="M421" s="65" t="str">
        <f t="shared" si="55"/>
        <v>-</v>
      </c>
      <c r="N421" s="66"/>
      <c r="O421" s="67"/>
      <c r="P421" s="46"/>
      <c r="Q421" s="67"/>
      <c r="R421" s="68"/>
      <c r="S421" s="69"/>
      <c r="T421" s="49"/>
      <c r="U421" s="68"/>
      <c r="V421" s="70"/>
      <c r="W421" s="62"/>
      <c r="X421" s="63"/>
      <c r="Y421" s="64">
        <f t="shared" si="56"/>
        <v>0</v>
      </c>
      <c r="Z421" s="62"/>
      <c r="AA421" s="63"/>
      <c r="AB421" s="64">
        <f t="shared" si="57"/>
        <v>0</v>
      </c>
      <c r="AC421" s="71">
        <f t="shared" si="58"/>
        <v>0</v>
      </c>
      <c r="AD421" s="62"/>
      <c r="AE421" s="76"/>
      <c r="AF421" s="64">
        <f t="shared" si="59"/>
        <v>0</v>
      </c>
      <c r="AG421" s="49"/>
      <c r="AH421" s="49"/>
      <c r="AI421" s="54"/>
      <c r="AJ421" s="77"/>
      <c r="AK421" s="77"/>
      <c r="AL421" s="64">
        <f t="shared" si="60"/>
        <v>0</v>
      </c>
      <c r="AM421" s="71">
        <f t="shared" si="61"/>
        <v>0</v>
      </c>
      <c r="AN421" s="71">
        <f t="shared" si="62"/>
        <v>0</v>
      </c>
      <c r="AO421" s="72"/>
      <c r="AP421" s="72"/>
      <c r="AQ421" s="72"/>
      <c r="AR421" s="73"/>
      <c r="AS421" s="73"/>
      <c r="AT421" s="73"/>
      <c r="AU421" s="62"/>
      <c r="AV421" s="62"/>
      <c r="AW421" s="74">
        <v>0</v>
      </c>
      <c r="AX421" s="75">
        <f t="shared" si="54"/>
        <v>0</v>
      </c>
    </row>
    <row r="422" spans="1:50" ht="120" customHeight="1" x14ac:dyDescent="0.3">
      <c r="A422" s="59"/>
      <c r="B422" s="59"/>
      <c r="C422" s="42"/>
      <c r="D422" s="60"/>
      <c r="E422" s="61"/>
      <c r="F422" s="62"/>
      <c r="G422" s="63"/>
      <c r="H422" s="63"/>
      <c r="I422" s="59"/>
      <c r="J422" s="59"/>
      <c r="K422" s="59"/>
      <c r="L422" s="59"/>
      <c r="M422" s="65" t="str">
        <f t="shared" si="55"/>
        <v>-</v>
      </c>
      <c r="N422" s="66"/>
      <c r="O422" s="67"/>
      <c r="P422" s="46"/>
      <c r="Q422" s="67"/>
      <c r="R422" s="68"/>
      <c r="S422" s="69"/>
      <c r="T422" s="49"/>
      <c r="U422" s="68"/>
      <c r="V422" s="70"/>
      <c r="W422" s="62"/>
      <c r="X422" s="63"/>
      <c r="Y422" s="64">
        <f t="shared" si="56"/>
        <v>0</v>
      </c>
      <c r="Z422" s="62"/>
      <c r="AA422" s="63"/>
      <c r="AB422" s="64">
        <f t="shared" si="57"/>
        <v>0</v>
      </c>
      <c r="AC422" s="71">
        <f t="shared" si="58"/>
        <v>0</v>
      </c>
      <c r="AD422" s="62"/>
      <c r="AE422" s="76"/>
      <c r="AF422" s="64">
        <f t="shared" si="59"/>
        <v>0</v>
      </c>
      <c r="AG422" s="49"/>
      <c r="AH422" s="49"/>
      <c r="AI422" s="54"/>
      <c r="AJ422" s="77"/>
      <c r="AK422" s="77"/>
      <c r="AL422" s="64">
        <f t="shared" si="60"/>
        <v>0</v>
      </c>
      <c r="AM422" s="71">
        <f t="shared" si="61"/>
        <v>0</v>
      </c>
      <c r="AN422" s="71">
        <f t="shared" si="62"/>
        <v>0</v>
      </c>
      <c r="AO422" s="72"/>
      <c r="AP422" s="72"/>
      <c r="AQ422" s="72"/>
      <c r="AR422" s="73"/>
      <c r="AS422" s="73"/>
      <c r="AT422" s="73"/>
      <c r="AU422" s="62"/>
      <c r="AV422" s="62"/>
      <c r="AW422" s="74">
        <v>0</v>
      </c>
      <c r="AX422" s="75">
        <f t="shared" si="54"/>
        <v>0</v>
      </c>
    </row>
    <row r="423" spans="1:50" ht="120" customHeight="1" x14ac:dyDescent="0.3">
      <c r="A423" s="59"/>
      <c r="B423" s="59"/>
      <c r="C423" s="42"/>
      <c r="D423" s="60"/>
      <c r="E423" s="61"/>
      <c r="F423" s="62"/>
      <c r="G423" s="63"/>
      <c r="H423" s="63"/>
      <c r="I423" s="59"/>
      <c r="J423" s="59"/>
      <c r="K423" s="59"/>
      <c r="L423" s="59"/>
      <c r="M423" s="65" t="str">
        <f t="shared" si="55"/>
        <v>-</v>
      </c>
      <c r="N423" s="66"/>
      <c r="O423" s="67"/>
      <c r="P423" s="46"/>
      <c r="Q423" s="67"/>
      <c r="R423" s="68"/>
      <c r="S423" s="69"/>
      <c r="T423" s="49"/>
      <c r="U423" s="68"/>
      <c r="V423" s="70"/>
      <c r="W423" s="62"/>
      <c r="X423" s="63"/>
      <c r="Y423" s="64">
        <f t="shared" si="56"/>
        <v>0</v>
      </c>
      <c r="Z423" s="62"/>
      <c r="AA423" s="63"/>
      <c r="AB423" s="64">
        <f t="shared" si="57"/>
        <v>0</v>
      </c>
      <c r="AC423" s="71">
        <f t="shared" si="58"/>
        <v>0</v>
      </c>
      <c r="AD423" s="62"/>
      <c r="AE423" s="76"/>
      <c r="AF423" s="64">
        <f t="shared" si="59"/>
        <v>0</v>
      </c>
      <c r="AG423" s="49"/>
      <c r="AH423" s="49"/>
      <c r="AI423" s="54"/>
      <c r="AJ423" s="77"/>
      <c r="AK423" s="77"/>
      <c r="AL423" s="64">
        <f t="shared" si="60"/>
        <v>0</v>
      </c>
      <c r="AM423" s="71">
        <f t="shared" si="61"/>
        <v>0</v>
      </c>
      <c r="AN423" s="71">
        <f t="shared" si="62"/>
        <v>0</v>
      </c>
      <c r="AO423" s="72"/>
      <c r="AP423" s="72"/>
      <c r="AQ423" s="72"/>
      <c r="AR423" s="73"/>
      <c r="AS423" s="73"/>
      <c r="AT423" s="73"/>
      <c r="AU423" s="62"/>
      <c r="AV423" s="62"/>
      <c r="AW423" s="74">
        <v>0</v>
      </c>
      <c r="AX423" s="75">
        <f t="shared" si="54"/>
        <v>0</v>
      </c>
    </row>
    <row r="424" spans="1:50" ht="120" customHeight="1" x14ac:dyDescent="0.3">
      <c r="A424" s="59"/>
      <c r="B424" s="59"/>
      <c r="C424" s="42"/>
      <c r="D424" s="60"/>
      <c r="E424" s="61"/>
      <c r="F424" s="62"/>
      <c r="G424" s="63"/>
      <c r="H424" s="63"/>
      <c r="I424" s="59"/>
      <c r="J424" s="59"/>
      <c r="K424" s="59"/>
      <c r="L424" s="59"/>
      <c r="M424" s="65" t="str">
        <f t="shared" si="55"/>
        <v>-</v>
      </c>
      <c r="N424" s="66"/>
      <c r="O424" s="67"/>
      <c r="P424" s="46"/>
      <c r="Q424" s="67"/>
      <c r="R424" s="68"/>
      <c r="S424" s="69"/>
      <c r="T424" s="49"/>
      <c r="U424" s="68"/>
      <c r="V424" s="70"/>
      <c r="W424" s="62"/>
      <c r="X424" s="63"/>
      <c r="Y424" s="64">
        <f t="shared" si="56"/>
        <v>0</v>
      </c>
      <c r="Z424" s="62"/>
      <c r="AA424" s="63"/>
      <c r="AB424" s="64">
        <f t="shared" si="57"/>
        <v>0</v>
      </c>
      <c r="AC424" s="71">
        <f t="shared" si="58"/>
        <v>0</v>
      </c>
      <c r="AD424" s="62"/>
      <c r="AE424" s="76"/>
      <c r="AF424" s="64">
        <f t="shared" si="59"/>
        <v>0</v>
      </c>
      <c r="AG424" s="49"/>
      <c r="AH424" s="49"/>
      <c r="AI424" s="54"/>
      <c r="AJ424" s="77"/>
      <c r="AK424" s="77"/>
      <c r="AL424" s="64">
        <f t="shared" si="60"/>
        <v>0</v>
      </c>
      <c r="AM424" s="71">
        <f t="shared" si="61"/>
        <v>0</v>
      </c>
      <c r="AN424" s="71">
        <f t="shared" si="62"/>
        <v>0</v>
      </c>
      <c r="AO424" s="72"/>
      <c r="AP424" s="72"/>
      <c r="AQ424" s="72"/>
      <c r="AR424" s="73"/>
      <c r="AS424" s="73"/>
      <c r="AT424" s="73"/>
      <c r="AU424" s="62"/>
      <c r="AV424" s="62"/>
      <c r="AW424" s="74">
        <v>0</v>
      </c>
      <c r="AX424" s="75">
        <f t="shared" si="54"/>
        <v>0</v>
      </c>
    </row>
    <row r="425" spans="1:50" ht="120" customHeight="1" x14ac:dyDescent="0.3">
      <c r="A425" s="59"/>
      <c r="B425" s="59"/>
      <c r="C425" s="42"/>
      <c r="D425" s="60"/>
      <c r="E425" s="61"/>
      <c r="F425" s="62"/>
      <c r="G425" s="63"/>
      <c r="H425" s="63"/>
      <c r="I425" s="59"/>
      <c r="J425" s="59"/>
      <c r="K425" s="59"/>
      <c r="L425" s="59"/>
      <c r="M425" s="65" t="str">
        <f t="shared" si="55"/>
        <v>-</v>
      </c>
      <c r="N425" s="66"/>
      <c r="O425" s="67"/>
      <c r="P425" s="46"/>
      <c r="Q425" s="67"/>
      <c r="R425" s="68"/>
      <c r="S425" s="69"/>
      <c r="T425" s="49"/>
      <c r="U425" s="68"/>
      <c r="V425" s="70"/>
      <c r="W425" s="62"/>
      <c r="X425" s="63"/>
      <c r="Y425" s="64">
        <f t="shared" si="56"/>
        <v>0</v>
      </c>
      <c r="Z425" s="62"/>
      <c r="AA425" s="63"/>
      <c r="AB425" s="64">
        <f t="shared" si="57"/>
        <v>0</v>
      </c>
      <c r="AC425" s="71">
        <f t="shared" si="58"/>
        <v>0</v>
      </c>
      <c r="AD425" s="62"/>
      <c r="AE425" s="76"/>
      <c r="AF425" s="64">
        <f t="shared" si="59"/>
        <v>0</v>
      </c>
      <c r="AG425" s="49"/>
      <c r="AH425" s="49"/>
      <c r="AI425" s="54"/>
      <c r="AJ425" s="77"/>
      <c r="AK425" s="77"/>
      <c r="AL425" s="64">
        <f t="shared" si="60"/>
        <v>0</v>
      </c>
      <c r="AM425" s="71">
        <f t="shared" si="61"/>
        <v>0</v>
      </c>
      <c r="AN425" s="71">
        <f t="shared" si="62"/>
        <v>0</v>
      </c>
      <c r="AO425" s="72"/>
      <c r="AP425" s="72"/>
      <c r="AQ425" s="72"/>
      <c r="AR425" s="73"/>
      <c r="AS425" s="73"/>
      <c r="AT425" s="73"/>
      <c r="AU425" s="62"/>
      <c r="AV425" s="62"/>
      <c r="AW425" s="74">
        <v>0</v>
      </c>
      <c r="AX425" s="75">
        <f t="shared" si="54"/>
        <v>0</v>
      </c>
    </row>
    <row r="426" spans="1:50" ht="120" customHeight="1" x14ac:dyDescent="0.3">
      <c r="A426" s="59"/>
      <c r="B426" s="59"/>
      <c r="C426" s="42"/>
      <c r="D426" s="60"/>
      <c r="E426" s="61"/>
      <c r="F426" s="62"/>
      <c r="G426" s="63"/>
      <c r="H426" s="63"/>
      <c r="I426" s="59"/>
      <c r="J426" s="59"/>
      <c r="K426" s="59"/>
      <c r="L426" s="59"/>
      <c r="M426" s="65" t="str">
        <f t="shared" si="55"/>
        <v>-</v>
      </c>
      <c r="N426" s="66"/>
      <c r="O426" s="67"/>
      <c r="P426" s="46"/>
      <c r="Q426" s="67"/>
      <c r="R426" s="68"/>
      <c r="S426" s="69"/>
      <c r="T426" s="49"/>
      <c r="U426" s="68"/>
      <c r="V426" s="70"/>
      <c r="W426" s="62"/>
      <c r="X426" s="63"/>
      <c r="Y426" s="64">
        <f t="shared" si="56"/>
        <v>0</v>
      </c>
      <c r="Z426" s="62"/>
      <c r="AA426" s="63"/>
      <c r="AB426" s="64">
        <f t="shared" si="57"/>
        <v>0</v>
      </c>
      <c r="AC426" s="71">
        <f t="shared" si="58"/>
        <v>0</v>
      </c>
      <c r="AD426" s="62"/>
      <c r="AE426" s="76"/>
      <c r="AF426" s="64">
        <f t="shared" si="59"/>
        <v>0</v>
      </c>
      <c r="AG426" s="49"/>
      <c r="AH426" s="49"/>
      <c r="AI426" s="54"/>
      <c r="AJ426" s="77"/>
      <c r="AK426" s="77"/>
      <c r="AL426" s="64">
        <f t="shared" si="60"/>
        <v>0</v>
      </c>
      <c r="AM426" s="71">
        <f t="shared" si="61"/>
        <v>0</v>
      </c>
      <c r="AN426" s="71">
        <f t="shared" si="62"/>
        <v>0</v>
      </c>
      <c r="AO426" s="72"/>
      <c r="AP426" s="72"/>
      <c r="AQ426" s="72"/>
      <c r="AR426" s="73"/>
      <c r="AS426" s="73"/>
      <c r="AT426" s="73"/>
      <c r="AU426" s="62"/>
      <c r="AV426" s="62"/>
      <c r="AW426" s="74">
        <v>0</v>
      </c>
      <c r="AX426" s="75">
        <f t="shared" si="54"/>
        <v>0</v>
      </c>
    </row>
    <row r="427" spans="1:50" ht="120" customHeight="1" x14ac:dyDescent="0.3">
      <c r="A427" s="59"/>
      <c r="B427" s="59"/>
      <c r="C427" s="42"/>
      <c r="D427" s="60"/>
      <c r="E427" s="61"/>
      <c r="F427" s="62"/>
      <c r="G427" s="63"/>
      <c r="H427" s="63"/>
      <c r="I427" s="59"/>
      <c r="J427" s="59"/>
      <c r="K427" s="59"/>
      <c r="L427" s="59"/>
      <c r="M427" s="65" t="str">
        <f t="shared" si="55"/>
        <v>-</v>
      </c>
      <c r="N427" s="66"/>
      <c r="O427" s="67"/>
      <c r="P427" s="46"/>
      <c r="Q427" s="67"/>
      <c r="R427" s="68"/>
      <c r="S427" s="69"/>
      <c r="T427" s="49"/>
      <c r="U427" s="68"/>
      <c r="V427" s="70"/>
      <c r="W427" s="62"/>
      <c r="X427" s="63"/>
      <c r="Y427" s="64">
        <f t="shared" si="56"/>
        <v>0</v>
      </c>
      <c r="Z427" s="62"/>
      <c r="AA427" s="63"/>
      <c r="AB427" s="64">
        <f t="shared" si="57"/>
        <v>0</v>
      </c>
      <c r="AC427" s="71">
        <f t="shared" si="58"/>
        <v>0</v>
      </c>
      <c r="AD427" s="62"/>
      <c r="AE427" s="76"/>
      <c r="AF427" s="64">
        <f t="shared" si="59"/>
        <v>0</v>
      </c>
      <c r="AG427" s="49"/>
      <c r="AH427" s="49"/>
      <c r="AI427" s="54"/>
      <c r="AJ427" s="77"/>
      <c r="AK427" s="77"/>
      <c r="AL427" s="64">
        <f t="shared" si="60"/>
        <v>0</v>
      </c>
      <c r="AM427" s="71">
        <f t="shared" si="61"/>
        <v>0</v>
      </c>
      <c r="AN427" s="71">
        <f t="shared" si="62"/>
        <v>0</v>
      </c>
      <c r="AO427" s="72"/>
      <c r="AP427" s="72"/>
      <c r="AQ427" s="72"/>
      <c r="AR427" s="73"/>
      <c r="AS427" s="73"/>
      <c r="AT427" s="73"/>
      <c r="AU427" s="62"/>
      <c r="AV427" s="62"/>
      <c r="AW427" s="74">
        <v>0</v>
      </c>
      <c r="AX427" s="75">
        <f t="shared" si="54"/>
        <v>0</v>
      </c>
    </row>
    <row r="428" spans="1:50" ht="120" customHeight="1" x14ac:dyDescent="0.3">
      <c r="A428" s="59"/>
      <c r="B428" s="59"/>
      <c r="C428" s="42"/>
      <c r="D428" s="60"/>
      <c r="E428" s="61"/>
      <c r="F428" s="62"/>
      <c r="G428" s="63"/>
      <c r="H428" s="63"/>
      <c r="I428" s="59"/>
      <c r="J428" s="59"/>
      <c r="K428" s="59"/>
      <c r="L428" s="59"/>
      <c r="M428" s="65" t="str">
        <f t="shared" si="55"/>
        <v>-</v>
      </c>
      <c r="N428" s="66"/>
      <c r="O428" s="67"/>
      <c r="P428" s="46"/>
      <c r="Q428" s="67"/>
      <c r="R428" s="68"/>
      <c r="S428" s="69"/>
      <c r="T428" s="49"/>
      <c r="U428" s="68"/>
      <c r="V428" s="70"/>
      <c r="W428" s="62"/>
      <c r="X428" s="63"/>
      <c r="Y428" s="64">
        <f t="shared" si="56"/>
        <v>0</v>
      </c>
      <c r="Z428" s="62"/>
      <c r="AA428" s="63"/>
      <c r="AB428" s="64">
        <f t="shared" si="57"/>
        <v>0</v>
      </c>
      <c r="AC428" s="71">
        <f t="shared" si="58"/>
        <v>0</v>
      </c>
      <c r="AD428" s="62"/>
      <c r="AE428" s="76"/>
      <c r="AF428" s="64">
        <f t="shared" si="59"/>
        <v>0</v>
      </c>
      <c r="AG428" s="49"/>
      <c r="AH428" s="49"/>
      <c r="AI428" s="54"/>
      <c r="AJ428" s="77"/>
      <c r="AK428" s="77"/>
      <c r="AL428" s="64">
        <f t="shared" si="60"/>
        <v>0</v>
      </c>
      <c r="AM428" s="71">
        <f t="shared" si="61"/>
        <v>0</v>
      </c>
      <c r="AN428" s="71">
        <f t="shared" si="62"/>
        <v>0</v>
      </c>
      <c r="AO428" s="72"/>
      <c r="AP428" s="72"/>
      <c r="AQ428" s="72"/>
      <c r="AR428" s="73"/>
      <c r="AS428" s="73"/>
      <c r="AT428" s="73"/>
      <c r="AU428" s="62"/>
      <c r="AV428" s="62"/>
      <c r="AW428" s="74">
        <v>0</v>
      </c>
      <c r="AX428" s="75">
        <f t="shared" si="54"/>
        <v>0</v>
      </c>
    </row>
    <row r="429" spans="1:50" ht="120" customHeight="1" x14ac:dyDescent="0.3">
      <c r="A429" s="59"/>
      <c r="B429" s="59"/>
      <c r="C429" s="42"/>
      <c r="D429" s="60"/>
      <c r="E429" s="61"/>
      <c r="F429" s="62"/>
      <c r="G429" s="63"/>
      <c r="H429" s="63"/>
      <c r="I429" s="59"/>
      <c r="J429" s="59"/>
      <c r="K429" s="59"/>
      <c r="L429" s="59"/>
      <c r="M429" s="65" t="str">
        <f t="shared" si="55"/>
        <v>-</v>
      </c>
      <c r="N429" s="66"/>
      <c r="O429" s="67"/>
      <c r="P429" s="46"/>
      <c r="Q429" s="67"/>
      <c r="R429" s="68"/>
      <c r="S429" s="69"/>
      <c r="T429" s="49"/>
      <c r="U429" s="68"/>
      <c r="V429" s="70"/>
      <c r="W429" s="62"/>
      <c r="X429" s="63"/>
      <c r="Y429" s="64">
        <f t="shared" si="56"/>
        <v>0</v>
      </c>
      <c r="Z429" s="62"/>
      <c r="AA429" s="63"/>
      <c r="AB429" s="64">
        <f t="shared" si="57"/>
        <v>0</v>
      </c>
      <c r="AC429" s="71">
        <f t="shared" si="58"/>
        <v>0</v>
      </c>
      <c r="AD429" s="62"/>
      <c r="AE429" s="76"/>
      <c r="AF429" s="64">
        <f t="shared" si="59"/>
        <v>0</v>
      </c>
      <c r="AG429" s="49"/>
      <c r="AH429" s="49"/>
      <c r="AI429" s="54"/>
      <c r="AJ429" s="77"/>
      <c r="AK429" s="77"/>
      <c r="AL429" s="64">
        <f t="shared" si="60"/>
        <v>0</v>
      </c>
      <c r="AM429" s="71">
        <f t="shared" si="61"/>
        <v>0</v>
      </c>
      <c r="AN429" s="71">
        <f t="shared" si="62"/>
        <v>0</v>
      </c>
      <c r="AO429" s="72"/>
      <c r="AP429" s="72"/>
      <c r="AQ429" s="72"/>
      <c r="AR429" s="73"/>
      <c r="AS429" s="73"/>
      <c r="AT429" s="73"/>
      <c r="AU429" s="62"/>
      <c r="AV429" s="62"/>
      <c r="AW429" s="74">
        <v>0</v>
      </c>
      <c r="AX429" s="75">
        <f t="shared" si="54"/>
        <v>0</v>
      </c>
    </row>
    <row r="430" spans="1:50" ht="120" customHeight="1" x14ac:dyDescent="0.3">
      <c r="A430" s="59"/>
      <c r="B430" s="59"/>
      <c r="C430" s="42"/>
      <c r="D430" s="60"/>
      <c r="E430" s="61"/>
      <c r="F430" s="62"/>
      <c r="G430" s="63"/>
      <c r="H430" s="63"/>
      <c r="I430" s="59"/>
      <c r="J430" s="59"/>
      <c r="K430" s="59"/>
      <c r="L430" s="59"/>
      <c r="M430" s="65" t="str">
        <f t="shared" si="55"/>
        <v>-</v>
      </c>
      <c r="N430" s="66"/>
      <c r="O430" s="67"/>
      <c r="P430" s="46"/>
      <c r="Q430" s="67"/>
      <c r="R430" s="68"/>
      <c r="S430" s="69"/>
      <c r="T430" s="49"/>
      <c r="U430" s="68"/>
      <c r="V430" s="70"/>
      <c r="W430" s="62"/>
      <c r="X430" s="63"/>
      <c r="Y430" s="64">
        <f t="shared" si="56"/>
        <v>0</v>
      </c>
      <c r="Z430" s="62"/>
      <c r="AA430" s="63"/>
      <c r="AB430" s="64">
        <f t="shared" si="57"/>
        <v>0</v>
      </c>
      <c r="AC430" s="71">
        <f t="shared" si="58"/>
        <v>0</v>
      </c>
      <c r="AD430" s="62"/>
      <c r="AE430" s="76"/>
      <c r="AF430" s="64">
        <f t="shared" si="59"/>
        <v>0</v>
      </c>
      <c r="AG430" s="49"/>
      <c r="AH430" s="49"/>
      <c r="AI430" s="54"/>
      <c r="AJ430" s="77"/>
      <c r="AK430" s="77"/>
      <c r="AL430" s="64">
        <f t="shared" si="60"/>
        <v>0</v>
      </c>
      <c r="AM430" s="71">
        <f t="shared" si="61"/>
        <v>0</v>
      </c>
      <c r="AN430" s="71">
        <f t="shared" si="62"/>
        <v>0</v>
      </c>
      <c r="AO430" s="72"/>
      <c r="AP430" s="72"/>
      <c r="AQ430" s="72"/>
      <c r="AR430" s="73"/>
      <c r="AS430" s="73"/>
      <c r="AT430" s="73"/>
      <c r="AU430" s="62"/>
      <c r="AV430" s="62"/>
      <c r="AW430" s="74">
        <v>0</v>
      </c>
      <c r="AX430" s="75">
        <f t="shared" si="54"/>
        <v>0</v>
      </c>
    </row>
    <row r="431" spans="1:50" ht="120" customHeight="1" x14ac:dyDescent="0.3">
      <c r="A431" s="59"/>
      <c r="B431" s="59"/>
      <c r="C431" s="42"/>
      <c r="D431" s="60"/>
      <c r="E431" s="61"/>
      <c r="F431" s="62"/>
      <c r="G431" s="63"/>
      <c r="H431" s="63"/>
      <c r="I431" s="59"/>
      <c r="J431" s="59"/>
      <c r="K431" s="59"/>
      <c r="L431" s="59"/>
      <c r="M431" s="65" t="str">
        <f t="shared" si="55"/>
        <v>-</v>
      </c>
      <c r="N431" s="66"/>
      <c r="O431" s="67"/>
      <c r="P431" s="46"/>
      <c r="Q431" s="67"/>
      <c r="R431" s="68"/>
      <c r="S431" s="69"/>
      <c r="T431" s="49"/>
      <c r="U431" s="68"/>
      <c r="V431" s="70"/>
      <c r="W431" s="62"/>
      <c r="X431" s="63"/>
      <c r="Y431" s="64">
        <f t="shared" si="56"/>
        <v>0</v>
      </c>
      <c r="Z431" s="62"/>
      <c r="AA431" s="63"/>
      <c r="AB431" s="64">
        <f t="shared" si="57"/>
        <v>0</v>
      </c>
      <c r="AC431" s="71">
        <f t="shared" si="58"/>
        <v>0</v>
      </c>
      <c r="AD431" s="62"/>
      <c r="AE431" s="76"/>
      <c r="AF431" s="64">
        <f t="shared" si="59"/>
        <v>0</v>
      </c>
      <c r="AG431" s="49"/>
      <c r="AH431" s="49"/>
      <c r="AI431" s="54"/>
      <c r="AJ431" s="77"/>
      <c r="AK431" s="77"/>
      <c r="AL431" s="64">
        <f t="shared" si="60"/>
        <v>0</v>
      </c>
      <c r="AM431" s="71">
        <f t="shared" si="61"/>
        <v>0</v>
      </c>
      <c r="AN431" s="71">
        <f t="shared" si="62"/>
        <v>0</v>
      </c>
      <c r="AO431" s="72"/>
      <c r="AP431" s="72"/>
      <c r="AQ431" s="72"/>
      <c r="AR431" s="73"/>
      <c r="AS431" s="73"/>
      <c r="AT431" s="73"/>
      <c r="AU431" s="62"/>
      <c r="AV431" s="62"/>
      <c r="AW431" s="74">
        <v>0</v>
      </c>
      <c r="AX431" s="75">
        <f t="shared" si="54"/>
        <v>0</v>
      </c>
    </row>
    <row r="432" spans="1:50" ht="120" customHeight="1" x14ac:dyDescent="0.3">
      <c r="A432" s="59"/>
      <c r="B432" s="59"/>
      <c r="C432" s="42"/>
      <c r="D432" s="60"/>
      <c r="E432" s="61"/>
      <c r="F432" s="62"/>
      <c r="G432" s="63"/>
      <c r="H432" s="63"/>
      <c r="I432" s="59"/>
      <c r="J432" s="59"/>
      <c r="K432" s="59"/>
      <c r="L432" s="59"/>
      <c r="M432" s="65" t="str">
        <f t="shared" si="55"/>
        <v>-</v>
      </c>
      <c r="N432" s="66"/>
      <c r="O432" s="67"/>
      <c r="P432" s="46"/>
      <c r="Q432" s="67"/>
      <c r="R432" s="68"/>
      <c r="S432" s="69"/>
      <c r="T432" s="49"/>
      <c r="U432" s="68"/>
      <c r="V432" s="70"/>
      <c r="W432" s="62"/>
      <c r="X432" s="63"/>
      <c r="Y432" s="64">
        <f t="shared" si="56"/>
        <v>0</v>
      </c>
      <c r="Z432" s="62"/>
      <c r="AA432" s="63"/>
      <c r="AB432" s="64">
        <f t="shared" si="57"/>
        <v>0</v>
      </c>
      <c r="AC432" s="71">
        <f t="shared" si="58"/>
        <v>0</v>
      </c>
      <c r="AD432" s="62"/>
      <c r="AE432" s="76"/>
      <c r="AF432" s="64">
        <f t="shared" si="59"/>
        <v>0</v>
      </c>
      <c r="AG432" s="49"/>
      <c r="AH432" s="49"/>
      <c r="AI432" s="54"/>
      <c r="AJ432" s="77"/>
      <c r="AK432" s="77"/>
      <c r="AL432" s="64">
        <f t="shared" si="60"/>
        <v>0</v>
      </c>
      <c r="AM432" s="71">
        <f t="shared" si="61"/>
        <v>0</v>
      </c>
      <c r="AN432" s="71">
        <f t="shared" si="62"/>
        <v>0</v>
      </c>
      <c r="AO432" s="72"/>
      <c r="AP432" s="72"/>
      <c r="AQ432" s="72"/>
      <c r="AR432" s="73"/>
      <c r="AS432" s="73"/>
      <c r="AT432" s="73"/>
      <c r="AU432" s="62"/>
      <c r="AV432" s="62"/>
      <c r="AW432" s="74">
        <v>0</v>
      </c>
      <c r="AX432" s="75">
        <f t="shared" si="54"/>
        <v>0</v>
      </c>
    </row>
    <row r="433" spans="1:50" ht="120" customHeight="1" x14ac:dyDescent="0.3">
      <c r="A433" s="59"/>
      <c r="B433" s="59"/>
      <c r="C433" s="42"/>
      <c r="D433" s="60"/>
      <c r="E433" s="61"/>
      <c r="F433" s="62"/>
      <c r="G433" s="63"/>
      <c r="H433" s="63"/>
      <c r="I433" s="59"/>
      <c r="J433" s="59"/>
      <c r="K433" s="59"/>
      <c r="L433" s="59"/>
      <c r="M433" s="65" t="str">
        <f t="shared" si="55"/>
        <v>-</v>
      </c>
      <c r="N433" s="66"/>
      <c r="O433" s="67"/>
      <c r="P433" s="46"/>
      <c r="Q433" s="67"/>
      <c r="R433" s="68"/>
      <c r="S433" s="69"/>
      <c r="T433" s="49"/>
      <c r="U433" s="68"/>
      <c r="V433" s="70"/>
      <c r="W433" s="62"/>
      <c r="X433" s="63"/>
      <c r="Y433" s="64">
        <f t="shared" si="56"/>
        <v>0</v>
      </c>
      <c r="Z433" s="62"/>
      <c r="AA433" s="63"/>
      <c r="AB433" s="64">
        <f t="shared" si="57"/>
        <v>0</v>
      </c>
      <c r="AC433" s="71">
        <f t="shared" si="58"/>
        <v>0</v>
      </c>
      <c r="AD433" s="62"/>
      <c r="AE433" s="76"/>
      <c r="AF433" s="64">
        <f t="shared" si="59"/>
        <v>0</v>
      </c>
      <c r="AG433" s="49"/>
      <c r="AH433" s="49"/>
      <c r="AI433" s="54"/>
      <c r="AJ433" s="77"/>
      <c r="AK433" s="77"/>
      <c r="AL433" s="64">
        <f t="shared" si="60"/>
        <v>0</v>
      </c>
      <c r="AM433" s="71">
        <f t="shared" si="61"/>
        <v>0</v>
      </c>
      <c r="AN433" s="71">
        <f t="shared" si="62"/>
        <v>0</v>
      </c>
      <c r="AO433" s="72"/>
      <c r="AP433" s="72"/>
      <c r="AQ433" s="72"/>
      <c r="AR433" s="73"/>
      <c r="AS433" s="73"/>
      <c r="AT433" s="73"/>
      <c r="AU433" s="62"/>
      <c r="AV433" s="62"/>
      <c r="AW433" s="74">
        <v>0</v>
      </c>
      <c r="AX433" s="75">
        <f t="shared" si="54"/>
        <v>0</v>
      </c>
    </row>
    <row r="434" spans="1:50" ht="120" customHeight="1" x14ac:dyDescent="0.3">
      <c r="A434" s="59"/>
      <c r="B434" s="59"/>
      <c r="C434" s="42"/>
      <c r="D434" s="60"/>
      <c r="E434" s="61"/>
      <c r="F434" s="62"/>
      <c r="G434" s="63"/>
      <c r="H434" s="63"/>
      <c r="I434" s="59"/>
      <c r="J434" s="59"/>
      <c r="K434" s="59"/>
      <c r="L434" s="59"/>
      <c r="M434" s="65" t="str">
        <f t="shared" si="55"/>
        <v>-</v>
      </c>
      <c r="N434" s="66"/>
      <c r="O434" s="67"/>
      <c r="P434" s="46"/>
      <c r="Q434" s="67"/>
      <c r="R434" s="68"/>
      <c r="S434" s="69"/>
      <c r="T434" s="49"/>
      <c r="U434" s="68"/>
      <c r="V434" s="70"/>
      <c r="W434" s="62"/>
      <c r="X434" s="63"/>
      <c r="Y434" s="64">
        <f t="shared" si="56"/>
        <v>0</v>
      </c>
      <c r="Z434" s="62"/>
      <c r="AA434" s="63"/>
      <c r="AB434" s="64">
        <f t="shared" si="57"/>
        <v>0</v>
      </c>
      <c r="AC434" s="71">
        <f t="shared" si="58"/>
        <v>0</v>
      </c>
      <c r="AD434" s="62"/>
      <c r="AE434" s="76"/>
      <c r="AF434" s="64">
        <f t="shared" si="59"/>
        <v>0</v>
      </c>
      <c r="AG434" s="49"/>
      <c r="AH434" s="49"/>
      <c r="AI434" s="54"/>
      <c r="AJ434" s="77"/>
      <c r="AK434" s="77"/>
      <c r="AL434" s="64">
        <f t="shared" si="60"/>
        <v>0</v>
      </c>
      <c r="AM434" s="71">
        <f t="shared" si="61"/>
        <v>0</v>
      </c>
      <c r="AN434" s="71">
        <f t="shared" si="62"/>
        <v>0</v>
      </c>
      <c r="AO434" s="72"/>
      <c r="AP434" s="72"/>
      <c r="AQ434" s="72"/>
      <c r="AR434" s="73"/>
      <c r="AS434" s="73"/>
      <c r="AT434" s="73"/>
      <c r="AU434" s="62"/>
      <c r="AV434" s="62"/>
      <c r="AW434" s="74">
        <v>0</v>
      </c>
      <c r="AX434" s="75">
        <f t="shared" si="54"/>
        <v>0</v>
      </c>
    </row>
    <row r="435" spans="1:50" ht="120" customHeight="1" x14ac:dyDescent="0.3">
      <c r="A435" s="59"/>
      <c r="B435" s="59"/>
      <c r="C435" s="42"/>
      <c r="D435" s="60"/>
      <c r="E435" s="61"/>
      <c r="F435" s="62"/>
      <c r="G435" s="63"/>
      <c r="H435" s="63"/>
      <c r="I435" s="59"/>
      <c r="J435" s="59"/>
      <c r="K435" s="59"/>
      <c r="L435" s="59"/>
      <c r="M435" s="65" t="str">
        <f t="shared" si="55"/>
        <v>-</v>
      </c>
      <c r="N435" s="66"/>
      <c r="O435" s="67"/>
      <c r="P435" s="46"/>
      <c r="Q435" s="67"/>
      <c r="R435" s="68"/>
      <c r="S435" s="69"/>
      <c r="T435" s="49"/>
      <c r="U435" s="68"/>
      <c r="V435" s="70"/>
      <c r="W435" s="62"/>
      <c r="X435" s="63"/>
      <c r="Y435" s="64">
        <f t="shared" si="56"/>
        <v>0</v>
      </c>
      <c r="Z435" s="62"/>
      <c r="AA435" s="63"/>
      <c r="AB435" s="64">
        <f t="shared" si="57"/>
        <v>0</v>
      </c>
      <c r="AC435" s="71">
        <f t="shared" si="58"/>
        <v>0</v>
      </c>
      <c r="AD435" s="62"/>
      <c r="AE435" s="76"/>
      <c r="AF435" s="64">
        <f t="shared" si="59"/>
        <v>0</v>
      </c>
      <c r="AG435" s="49"/>
      <c r="AH435" s="49"/>
      <c r="AI435" s="54"/>
      <c r="AJ435" s="77"/>
      <c r="AK435" s="77"/>
      <c r="AL435" s="64">
        <f t="shared" si="60"/>
        <v>0</v>
      </c>
      <c r="AM435" s="71">
        <f t="shared" si="61"/>
        <v>0</v>
      </c>
      <c r="AN435" s="71">
        <f t="shared" si="62"/>
        <v>0</v>
      </c>
      <c r="AO435" s="72"/>
      <c r="AP435" s="72"/>
      <c r="AQ435" s="72"/>
      <c r="AR435" s="73"/>
      <c r="AS435" s="73"/>
      <c r="AT435" s="73"/>
      <c r="AU435" s="62"/>
      <c r="AV435" s="62"/>
      <c r="AW435" s="74">
        <v>0</v>
      </c>
      <c r="AX435" s="75">
        <f t="shared" si="54"/>
        <v>0</v>
      </c>
    </row>
    <row r="436" spans="1:50" ht="120" customHeight="1" x14ac:dyDescent="0.3">
      <c r="A436" s="59"/>
      <c r="B436" s="59"/>
      <c r="C436" s="42"/>
      <c r="D436" s="60"/>
      <c r="E436" s="61"/>
      <c r="F436" s="62"/>
      <c r="G436" s="63"/>
      <c r="H436" s="63"/>
      <c r="I436" s="59"/>
      <c r="J436" s="59"/>
      <c r="K436" s="59"/>
      <c r="L436" s="59"/>
      <c r="M436" s="65" t="str">
        <f t="shared" si="55"/>
        <v>-</v>
      </c>
      <c r="N436" s="66"/>
      <c r="O436" s="67"/>
      <c r="P436" s="46"/>
      <c r="Q436" s="67"/>
      <c r="R436" s="68"/>
      <c r="S436" s="69"/>
      <c r="T436" s="49"/>
      <c r="U436" s="68"/>
      <c r="V436" s="70"/>
      <c r="W436" s="62"/>
      <c r="X436" s="63"/>
      <c r="Y436" s="64">
        <f t="shared" si="56"/>
        <v>0</v>
      </c>
      <c r="Z436" s="62"/>
      <c r="AA436" s="63"/>
      <c r="AB436" s="64">
        <f t="shared" si="57"/>
        <v>0</v>
      </c>
      <c r="AC436" s="71">
        <f t="shared" si="58"/>
        <v>0</v>
      </c>
      <c r="AD436" s="62"/>
      <c r="AE436" s="76"/>
      <c r="AF436" s="64">
        <f t="shared" si="59"/>
        <v>0</v>
      </c>
      <c r="AG436" s="49"/>
      <c r="AH436" s="49"/>
      <c r="AI436" s="54"/>
      <c r="AJ436" s="77"/>
      <c r="AK436" s="77"/>
      <c r="AL436" s="64">
        <f t="shared" si="60"/>
        <v>0</v>
      </c>
      <c r="AM436" s="71">
        <f t="shared" si="61"/>
        <v>0</v>
      </c>
      <c r="AN436" s="71">
        <f t="shared" si="62"/>
        <v>0</v>
      </c>
      <c r="AO436" s="72"/>
      <c r="AP436" s="72"/>
      <c r="AQ436" s="72"/>
      <c r="AR436" s="73"/>
      <c r="AS436" s="73"/>
      <c r="AT436" s="73"/>
      <c r="AU436" s="62"/>
      <c r="AV436" s="62"/>
      <c r="AW436" s="74">
        <v>0</v>
      </c>
      <c r="AX436" s="75">
        <f t="shared" si="54"/>
        <v>0</v>
      </c>
    </row>
    <row r="437" spans="1:50" ht="120" customHeight="1" x14ac:dyDescent="0.3">
      <c r="A437" s="59"/>
      <c r="B437" s="59"/>
      <c r="C437" s="42"/>
      <c r="D437" s="60"/>
      <c r="E437" s="61"/>
      <c r="F437" s="62"/>
      <c r="G437" s="63"/>
      <c r="H437" s="63"/>
      <c r="I437" s="59"/>
      <c r="J437" s="59"/>
      <c r="K437" s="59"/>
      <c r="L437" s="59"/>
      <c r="M437" s="65" t="str">
        <f t="shared" si="55"/>
        <v>-</v>
      </c>
      <c r="N437" s="66"/>
      <c r="O437" s="67"/>
      <c r="P437" s="46"/>
      <c r="Q437" s="67"/>
      <c r="R437" s="68"/>
      <c r="S437" s="69"/>
      <c r="T437" s="49"/>
      <c r="U437" s="68"/>
      <c r="V437" s="70"/>
      <c r="W437" s="62"/>
      <c r="X437" s="63"/>
      <c r="Y437" s="64">
        <f t="shared" si="56"/>
        <v>0</v>
      </c>
      <c r="Z437" s="62"/>
      <c r="AA437" s="63"/>
      <c r="AB437" s="64">
        <f t="shared" si="57"/>
        <v>0</v>
      </c>
      <c r="AC437" s="71">
        <f t="shared" si="58"/>
        <v>0</v>
      </c>
      <c r="AD437" s="62"/>
      <c r="AE437" s="76"/>
      <c r="AF437" s="64">
        <f t="shared" si="59"/>
        <v>0</v>
      </c>
      <c r="AG437" s="49"/>
      <c r="AH437" s="49"/>
      <c r="AI437" s="54"/>
      <c r="AJ437" s="77"/>
      <c r="AK437" s="77"/>
      <c r="AL437" s="64">
        <f t="shared" si="60"/>
        <v>0</v>
      </c>
      <c r="AM437" s="71">
        <f t="shared" si="61"/>
        <v>0</v>
      </c>
      <c r="AN437" s="71">
        <f t="shared" si="62"/>
        <v>0</v>
      </c>
      <c r="AO437" s="72"/>
      <c r="AP437" s="72"/>
      <c r="AQ437" s="72"/>
      <c r="AR437" s="73"/>
      <c r="AS437" s="73"/>
      <c r="AT437" s="73"/>
      <c r="AU437" s="62"/>
      <c r="AV437" s="62"/>
      <c r="AW437" s="74">
        <v>0</v>
      </c>
      <c r="AX437" s="75">
        <f t="shared" si="54"/>
        <v>0</v>
      </c>
    </row>
    <row r="438" spans="1:50" ht="120" customHeight="1" x14ac:dyDescent="0.3">
      <c r="A438" s="59"/>
      <c r="B438" s="59"/>
      <c r="C438" s="42"/>
      <c r="D438" s="60"/>
      <c r="E438" s="61"/>
      <c r="F438" s="62"/>
      <c r="G438" s="63"/>
      <c r="H438" s="63"/>
      <c r="I438" s="59"/>
      <c r="J438" s="59"/>
      <c r="K438" s="59"/>
      <c r="L438" s="59"/>
      <c r="M438" s="65" t="str">
        <f t="shared" si="55"/>
        <v>-</v>
      </c>
      <c r="N438" s="66"/>
      <c r="O438" s="67"/>
      <c r="P438" s="46"/>
      <c r="Q438" s="67"/>
      <c r="R438" s="68"/>
      <c r="S438" s="69"/>
      <c r="T438" s="49"/>
      <c r="U438" s="68"/>
      <c r="V438" s="70"/>
      <c r="W438" s="62"/>
      <c r="X438" s="63"/>
      <c r="Y438" s="64">
        <f t="shared" si="56"/>
        <v>0</v>
      </c>
      <c r="Z438" s="62"/>
      <c r="AA438" s="63"/>
      <c r="AB438" s="64">
        <f t="shared" si="57"/>
        <v>0</v>
      </c>
      <c r="AC438" s="71">
        <f t="shared" si="58"/>
        <v>0</v>
      </c>
      <c r="AD438" s="62"/>
      <c r="AE438" s="76"/>
      <c r="AF438" s="64">
        <f t="shared" si="59"/>
        <v>0</v>
      </c>
      <c r="AG438" s="49"/>
      <c r="AH438" s="49"/>
      <c r="AI438" s="54"/>
      <c r="AJ438" s="77"/>
      <c r="AK438" s="77"/>
      <c r="AL438" s="64">
        <f t="shared" si="60"/>
        <v>0</v>
      </c>
      <c r="AM438" s="71">
        <f t="shared" si="61"/>
        <v>0</v>
      </c>
      <c r="AN438" s="71">
        <f t="shared" si="62"/>
        <v>0</v>
      </c>
      <c r="AO438" s="72"/>
      <c r="AP438" s="72"/>
      <c r="AQ438" s="72"/>
      <c r="AR438" s="73"/>
      <c r="AS438" s="73"/>
      <c r="AT438" s="73"/>
      <c r="AU438" s="62"/>
      <c r="AV438" s="62"/>
      <c r="AW438" s="74">
        <v>0</v>
      </c>
      <c r="AX438" s="75">
        <f t="shared" si="54"/>
        <v>0</v>
      </c>
    </row>
    <row r="439" spans="1:50" ht="120" customHeight="1" x14ac:dyDescent="0.3">
      <c r="A439" s="59"/>
      <c r="B439" s="59"/>
      <c r="C439" s="42"/>
      <c r="D439" s="60"/>
      <c r="E439" s="61"/>
      <c r="F439" s="62"/>
      <c r="G439" s="63"/>
      <c r="H439" s="63"/>
      <c r="I439" s="59"/>
      <c r="J439" s="59"/>
      <c r="K439" s="59"/>
      <c r="L439" s="59"/>
      <c r="M439" s="65" t="str">
        <f t="shared" si="55"/>
        <v>-</v>
      </c>
      <c r="N439" s="66"/>
      <c r="O439" s="67"/>
      <c r="P439" s="46"/>
      <c r="Q439" s="67"/>
      <c r="R439" s="68"/>
      <c r="S439" s="69"/>
      <c r="T439" s="49"/>
      <c r="U439" s="68"/>
      <c r="V439" s="70"/>
      <c r="W439" s="62"/>
      <c r="X439" s="63"/>
      <c r="Y439" s="64">
        <f t="shared" si="56"/>
        <v>0</v>
      </c>
      <c r="Z439" s="62"/>
      <c r="AA439" s="63"/>
      <c r="AB439" s="64">
        <f t="shared" si="57"/>
        <v>0</v>
      </c>
      <c r="AC439" s="71">
        <f t="shared" si="58"/>
        <v>0</v>
      </c>
      <c r="AD439" s="62"/>
      <c r="AE439" s="76"/>
      <c r="AF439" s="64">
        <f t="shared" si="59"/>
        <v>0</v>
      </c>
      <c r="AG439" s="49"/>
      <c r="AH439" s="49"/>
      <c r="AI439" s="54"/>
      <c r="AJ439" s="77"/>
      <c r="AK439" s="77"/>
      <c r="AL439" s="64">
        <f t="shared" si="60"/>
        <v>0</v>
      </c>
      <c r="AM439" s="71">
        <f t="shared" si="61"/>
        <v>0</v>
      </c>
      <c r="AN439" s="71">
        <f t="shared" si="62"/>
        <v>0</v>
      </c>
      <c r="AO439" s="72"/>
      <c r="AP439" s="72"/>
      <c r="AQ439" s="72"/>
      <c r="AR439" s="73"/>
      <c r="AS439" s="73"/>
      <c r="AT439" s="73"/>
      <c r="AU439" s="62"/>
      <c r="AV439" s="62"/>
      <c r="AW439" s="74">
        <v>0</v>
      </c>
      <c r="AX439" s="75">
        <f t="shared" si="54"/>
        <v>0</v>
      </c>
    </row>
    <row r="440" spans="1:50" ht="120" customHeight="1" x14ac:dyDescent="0.3">
      <c r="A440" s="59"/>
      <c r="B440" s="59"/>
      <c r="C440" s="42"/>
      <c r="D440" s="60"/>
      <c r="E440" s="61"/>
      <c r="F440" s="62"/>
      <c r="G440" s="63"/>
      <c r="H440" s="63"/>
      <c r="I440" s="59"/>
      <c r="J440" s="59"/>
      <c r="K440" s="59"/>
      <c r="L440" s="59"/>
      <c r="M440" s="65" t="str">
        <f t="shared" si="55"/>
        <v>-</v>
      </c>
      <c r="N440" s="66"/>
      <c r="O440" s="67"/>
      <c r="P440" s="46"/>
      <c r="Q440" s="67"/>
      <c r="R440" s="68"/>
      <c r="S440" s="69"/>
      <c r="T440" s="49"/>
      <c r="U440" s="68"/>
      <c r="V440" s="70"/>
      <c r="W440" s="62"/>
      <c r="X440" s="63"/>
      <c r="Y440" s="64">
        <f t="shared" si="56"/>
        <v>0</v>
      </c>
      <c r="Z440" s="62"/>
      <c r="AA440" s="63"/>
      <c r="AB440" s="64">
        <f t="shared" si="57"/>
        <v>0</v>
      </c>
      <c r="AC440" s="71">
        <f t="shared" si="58"/>
        <v>0</v>
      </c>
      <c r="AD440" s="62"/>
      <c r="AE440" s="76"/>
      <c r="AF440" s="64">
        <f t="shared" si="59"/>
        <v>0</v>
      </c>
      <c r="AG440" s="49"/>
      <c r="AH440" s="49"/>
      <c r="AI440" s="54"/>
      <c r="AJ440" s="77"/>
      <c r="AK440" s="77"/>
      <c r="AL440" s="64">
        <f t="shared" si="60"/>
        <v>0</v>
      </c>
      <c r="AM440" s="71">
        <f t="shared" si="61"/>
        <v>0</v>
      </c>
      <c r="AN440" s="71">
        <f t="shared" si="62"/>
        <v>0</v>
      </c>
      <c r="AO440" s="72"/>
      <c r="AP440" s="72"/>
      <c r="AQ440" s="72"/>
      <c r="AR440" s="73"/>
      <c r="AS440" s="73"/>
      <c r="AT440" s="73"/>
      <c r="AU440" s="62"/>
      <c r="AV440" s="62"/>
      <c r="AW440" s="74">
        <v>0</v>
      </c>
      <c r="AX440" s="75">
        <f t="shared" si="54"/>
        <v>0</v>
      </c>
    </row>
    <row r="441" spans="1:50" ht="120" customHeight="1" x14ac:dyDescent="0.3">
      <c r="A441" s="59"/>
      <c r="B441" s="59"/>
      <c r="C441" s="42"/>
      <c r="D441" s="60"/>
      <c r="E441" s="61"/>
      <c r="F441" s="62"/>
      <c r="G441" s="63"/>
      <c r="H441" s="63"/>
      <c r="I441" s="59"/>
      <c r="J441" s="59"/>
      <c r="K441" s="59"/>
      <c r="L441" s="59"/>
      <c r="M441" s="65" t="str">
        <f t="shared" si="55"/>
        <v>-</v>
      </c>
      <c r="N441" s="66"/>
      <c r="O441" s="67"/>
      <c r="P441" s="46"/>
      <c r="Q441" s="67"/>
      <c r="R441" s="68"/>
      <c r="S441" s="69"/>
      <c r="T441" s="49"/>
      <c r="U441" s="68"/>
      <c r="V441" s="70"/>
      <c r="W441" s="62"/>
      <c r="X441" s="63"/>
      <c r="Y441" s="64">
        <f t="shared" si="56"/>
        <v>0</v>
      </c>
      <c r="Z441" s="62"/>
      <c r="AA441" s="63"/>
      <c r="AB441" s="64">
        <f t="shared" si="57"/>
        <v>0</v>
      </c>
      <c r="AC441" s="71">
        <f t="shared" si="58"/>
        <v>0</v>
      </c>
      <c r="AD441" s="62"/>
      <c r="AE441" s="76"/>
      <c r="AF441" s="64">
        <f t="shared" si="59"/>
        <v>0</v>
      </c>
      <c r="AG441" s="49"/>
      <c r="AH441" s="49"/>
      <c r="AI441" s="54"/>
      <c r="AJ441" s="77"/>
      <c r="AK441" s="77"/>
      <c r="AL441" s="64">
        <f t="shared" si="60"/>
        <v>0</v>
      </c>
      <c r="AM441" s="71">
        <f t="shared" si="61"/>
        <v>0</v>
      </c>
      <c r="AN441" s="71">
        <f t="shared" si="62"/>
        <v>0</v>
      </c>
      <c r="AO441" s="72"/>
      <c r="AP441" s="72"/>
      <c r="AQ441" s="72"/>
      <c r="AR441" s="73"/>
      <c r="AS441" s="73"/>
      <c r="AT441" s="73"/>
      <c r="AU441" s="62"/>
      <c r="AV441" s="62"/>
      <c r="AW441" s="74">
        <v>0</v>
      </c>
      <c r="AX441" s="75">
        <f t="shared" si="54"/>
        <v>0</v>
      </c>
    </row>
    <row r="442" spans="1:50" ht="120" customHeight="1" x14ac:dyDescent="0.3">
      <c r="A442" s="59"/>
      <c r="B442" s="59"/>
      <c r="C442" s="42"/>
      <c r="D442" s="60"/>
      <c r="E442" s="61"/>
      <c r="F442" s="62"/>
      <c r="G442" s="63"/>
      <c r="H442" s="63"/>
      <c r="I442" s="59"/>
      <c r="J442" s="59"/>
      <c r="K442" s="59"/>
      <c r="L442" s="59"/>
      <c r="M442" s="65" t="str">
        <f t="shared" si="55"/>
        <v>-</v>
      </c>
      <c r="N442" s="66"/>
      <c r="O442" s="67"/>
      <c r="P442" s="46"/>
      <c r="Q442" s="67"/>
      <c r="R442" s="68"/>
      <c r="S442" s="69"/>
      <c r="T442" s="49"/>
      <c r="U442" s="68"/>
      <c r="V442" s="70"/>
      <c r="W442" s="62"/>
      <c r="X442" s="63"/>
      <c r="Y442" s="64">
        <f t="shared" si="56"/>
        <v>0</v>
      </c>
      <c r="Z442" s="62"/>
      <c r="AA442" s="63"/>
      <c r="AB442" s="64">
        <f t="shared" si="57"/>
        <v>0</v>
      </c>
      <c r="AC442" s="71">
        <f t="shared" si="58"/>
        <v>0</v>
      </c>
      <c r="AD442" s="62"/>
      <c r="AE442" s="76"/>
      <c r="AF442" s="64">
        <f t="shared" si="59"/>
        <v>0</v>
      </c>
      <c r="AG442" s="49"/>
      <c r="AH442" s="49"/>
      <c r="AI442" s="54"/>
      <c r="AJ442" s="77"/>
      <c r="AK442" s="77"/>
      <c r="AL442" s="64">
        <f t="shared" si="60"/>
        <v>0</v>
      </c>
      <c r="AM442" s="71">
        <f t="shared" si="61"/>
        <v>0</v>
      </c>
      <c r="AN442" s="71">
        <f t="shared" si="62"/>
        <v>0</v>
      </c>
      <c r="AO442" s="72"/>
      <c r="AP442" s="72"/>
      <c r="AQ442" s="72"/>
      <c r="AR442" s="73"/>
      <c r="AS442" s="73"/>
      <c r="AT442" s="73"/>
      <c r="AU442" s="62"/>
      <c r="AV442" s="62"/>
      <c r="AW442" s="74">
        <v>0</v>
      </c>
      <c r="AX442" s="75">
        <f t="shared" si="54"/>
        <v>0</v>
      </c>
    </row>
    <row r="443" spans="1:50" ht="120" customHeight="1" x14ac:dyDescent="0.3">
      <c r="A443" s="59"/>
      <c r="B443" s="59"/>
      <c r="C443" s="42"/>
      <c r="D443" s="60"/>
      <c r="E443" s="61"/>
      <c r="F443" s="62"/>
      <c r="G443" s="63"/>
      <c r="H443" s="63"/>
      <c r="I443" s="59"/>
      <c r="J443" s="59"/>
      <c r="K443" s="59"/>
      <c r="L443" s="59"/>
      <c r="M443" s="65" t="str">
        <f t="shared" si="55"/>
        <v>-</v>
      </c>
      <c r="N443" s="66"/>
      <c r="O443" s="67"/>
      <c r="P443" s="46"/>
      <c r="Q443" s="67"/>
      <c r="R443" s="68"/>
      <c r="S443" s="69"/>
      <c r="T443" s="49"/>
      <c r="U443" s="68"/>
      <c r="V443" s="70"/>
      <c r="W443" s="62"/>
      <c r="X443" s="63"/>
      <c r="Y443" s="64">
        <f t="shared" si="56"/>
        <v>0</v>
      </c>
      <c r="Z443" s="62"/>
      <c r="AA443" s="63"/>
      <c r="AB443" s="64">
        <f t="shared" si="57"/>
        <v>0</v>
      </c>
      <c r="AC443" s="71">
        <f t="shared" si="58"/>
        <v>0</v>
      </c>
      <c r="AD443" s="62"/>
      <c r="AE443" s="76"/>
      <c r="AF443" s="64">
        <f t="shared" si="59"/>
        <v>0</v>
      </c>
      <c r="AG443" s="49"/>
      <c r="AH443" s="49"/>
      <c r="AI443" s="54"/>
      <c r="AJ443" s="77"/>
      <c r="AK443" s="77"/>
      <c r="AL443" s="64">
        <f t="shared" si="60"/>
        <v>0</v>
      </c>
      <c r="AM443" s="71">
        <f t="shared" si="61"/>
        <v>0</v>
      </c>
      <c r="AN443" s="71">
        <f t="shared" si="62"/>
        <v>0</v>
      </c>
      <c r="AO443" s="72"/>
      <c r="AP443" s="72"/>
      <c r="AQ443" s="72"/>
      <c r="AR443" s="73"/>
      <c r="AS443" s="73"/>
      <c r="AT443" s="73"/>
      <c r="AU443" s="62"/>
      <c r="AV443" s="62"/>
      <c r="AW443" s="74">
        <v>0</v>
      </c>
      <c r="AX443" s="75">
        <f t="shared" si="54"/>
        <v>0</v>
      </c>
    </row>
    <row r="444" spans="1:50" ht="120" customHeight="1" x14ac:dyDescent="0.3">
      <c r="A444" s="59"/>
      <c r="B444" s="59"/>
      <c r="C444" s="42"/>
      <c r="D444" s="60"/>
      <c r="E444" s="61"/>
      <c r="F444" s="62"/>
      <c r="G444" s="63"/>
      <c r="H444" s="63"/>
      <c r="I444" s="59"/>
      <c r="J444" s="59"/>
      <c r="K444" s="59"/>
      <c r="L444" s="59"/>
      <c r="M444" s="65" t="str">
        <f t="shared" si="55"/>
        <v>-</v>
      </c>
      <c r="N444" s="66"/>
      <c r="O444" s="67"/>
      <c r="P444" s="46"/>
      <c r="Q444" s="67"/>
      <c r="R444" s="68"/>
      <c r="S444" s="69"/>
      <c r="T444" s="49"/>
      <c r="U444" s="68"/>
      <c r="V444" s="70"/>
      <c r="W444" s="62"/>
      <c r="X444" s="63"/>
      <c r="Y444" s="64">
        <f t="shared" si="56"/>
        <v>0</v>
      </c>
      <c r="Z444" s="62"/>
      <c r="AA444" s="63"/>
      <c r="AB444" s="64">
        <f t="shared" si="57"/>
        <v>0</v>
      </c>
      <c r="AC444" s="71">
        <f t="shared" si="58"/>
        <v>0</v>
      </c>
      <c r="AD444" s="62"/>
      <c r="AE444" s="76"/>
      <c r="AF444" s="64">
        <f t="shared" si="59"/>
        <v>0</v>
      </c>
      <c r="AG444" s="49"/>
      <c r="AH444" s="49"/>
      <c r="AI444" s="54"/>
      <c r="AJ444" s="77"/>
      <c r="AK444" s="77"/>
      <c r="AL444" s="64">
        <f t="shared" si="60"/>
        <v>0</v>
      </c>
      <c r="AM444" s="71">
        <f t="shared" si="61"/>
        <v>0</v>
      </c>
      <c r="AN444" s="71">
        <f t="shared" si="62"/>
        <v>0</v>
      </c>
      <c r="AO444" s="72"/>
      <c r="AP444" s="72"/>
      <c r="AQ444" s="72"/>
      <c r="AR444" s="73"/>
      <c r="AS444" s="73"/>
      <c r="AT444" s="73"/>
      <c r="AU444" s="62"/>
      <c r="AV444" s="62"/>
      <c r="AW444" s="74">
        <v>0</v>
      </c>
      <c r="AX444" s="75">
        <f t="shared" si="54"/>
        <v>0</v>
      </c>
    </row>
    <row r="445" spans="1:50" ht="120" customHeight="1" x14ac:dyDescent="0.3">
      <c r="A445" s="59"/>
      <c r="B445" s="59"/>
      <c r="C445" s="42"/>
      <c r="D445" s="60"/>
      <c r="E445" s="61"/>
      <c r="F445" s="62"/>
      <c r="G445" s="63"/>
      <c r="H445" s="63"/>
      <c r="I445" s="59"/>
      <c r="J445" s="59"/>
      <c r="K445" s="59"/>
      <c r="L445" s="59"/>
      <c r="M445" s="65" t="str">
        <f t="shared" si="55"/>
        <v>-</v>
      </c>
      <c r="N445" s="66"/>
      <c r="O445" s="67"/>
      <c r="P445" s="46"/>
      <c r="Q445" s="67"/>
      <c r="R445" s="68"/>
      <c r="S445" s="69"/>
      <c r="T445" s="49"/>
      <c r="U445" s="68"/>
      <c r="V445" s="70"/>
      <c r="W445" s="62"/>
      <c r="X445" s="63"/>
      <c r="Y445" s="64">
        <f t="shared" si="56"/>
        <v>0</v>
      </c>
      <c r="Z445" s="62"/>
      <c r="AA445" s="63"/>
      <c r="AB445" s="64">
        <f t="shared" si="57"/>
        <v>0</v>
      </c>
      <c r="AC445" s="71">
        <f t="shared" si="58"/>
        <v>0</v>
      </c>
      <c r="AD445" s="62"/>
      <c r="AE445" s="76"/>
      <c r="AF445" s="64">
        <f t="shared" si="59"/>
        <v>0</v>
      </c>
      <c r="AG445" s="49"/>
      <c r="AH445" s="49"/>
      <c r="AI445" s="54"/>
      <c r="AJ445" s="77"/>
      <c r="AK445" s="77"/>
      <c r="AL445" s="64">
        <f t="shared" si="60"/>
        <v>0</v>
      </c>
      <c r="AM445" s="71">
        <f t="shared" si="61"/>
        <v>0</v>
      </c>
      <c r="AN445" s="71">
        <f t="shared" si="62"/>
        <v>0</v>
      </c>
      <c r="AO445" s="72"/>
      <c r="AP445" s="72"/>
      <c r="AQ445" s="72"/>
      <c r="AR445" s="73"/>
      <c r="AS445" s="73"/>
      <c r="AT445" s="73"/>
      <c r="AU445" s="62"/>
      <c r="AV445" s="62"/>
      <c r="AW445" s="74">
        <v>0</v>
      </c>
      <c r="AX445" s="75">
        <f t="shared" si="54"/>
        <v>0</v>
      </c>
    </row>
    <row r="446" spans="1:50" ht="120" customHeight="1" x14ac:dyDescent="0.3">
      <c r="A446" s="59"/>
      <c r="B446" s="59"/>
      <c r="C446" s="42"/>
      <c r="D446" s="60"/>
      <c r="E446" s="61"/>
      <c r="F446" s="62"/>
      <c r="G446" s="63"/>
      <c r="H446" s="63"/>
      <c r="I446" s="59"/>
      <c r="J446" s="59"/>
      <c r="K446" s="59"/>
      <c r="L446" s="59"/>
      <c r="M446" s="65" t="str">
        <f t="shared" si="55"/>
        <v>-</v>
      </c>
      <c r="N446" s="66"/>
      <c r="O446" s="67"/>
      <c r="P446" s="46"/>
      <c r="Q446" s="67"/>
      <c r="R446" s="68"/>
      <c r="S446" s="69"/>
      <c r="T446" s="49"/>
      <c r="U446" s="68"/>
      <c r="V446" s="70"/>
      <c r="W446" s="62"/>
      <c r="X446" s="63"/>
      <c r="Y446" s="64">
        <f t="shared" si="56"/>
        <v>0</v>
      </c>
      <c r="Z446" s="62"/>
      <c r="AA446" s="63"/>
      <c r="AB446" s="64">
        <f t="shared" si="57"/>
        <v>0</v>
      </c>
      <c r="AC446" s="71">
        <f t="shared" si="58"/>
        <v>0</v>
      </c>
      <c r="AD446" s="62"/>
      <c r="AE446" s="76"/>
      <c r="AF446" s="64">
        <f t="shared" si="59"/>
        <v>0</v>
      </c>
      <c r="AG446" s="49"/>
      <c r="AH446" s="49"/>
      <c r="AI446" s="54"/>
      <c r="AJ446" s="77"/>
      <c r="AK446" s="77"/>
      <c r="AL446" s="64">
        <f t="shared" si="60"/>
        <v>0</v>
      </c>
      <c r="AM446" s="71">
        <f t="shared" si="61"/>
        <v>0</v>
      </c>
      <c r="AN446" s="71">
        <f t="shared" si="62"/>
        <v>0</v>
      </c>
      <c r="AO446" s="72"/>
      <c r="AP446" s="72"/>
      <c r="AQ446" s="72"/>
      <c r="AR446" s="73"/>
      <c r="AS446" s="73"/>
      <c r="AT446" s="73"/>
      <c r="AU446" s="62"/>
      <c r="AV446" s="62"/>
      <c r="AW446" s="74">
        <v>0</v>
      </c>
      <c r="AX446" s="75">
        <f t="shared" si="54"/>
        <v>0</v>
      </c>
    </row>
    <row r="447" spans="1:50" ht="120" customHeight="1" x14ac:dyDescent="0.3">
      <c r="A447" s="59"/>
      <c r="B447" s="59"/>
      <c r="C447" s="42"/>
      <c r="D447" s="60"/>
      <c r="E447" s="61"/>
      <c r="F447" s="62"/>
      <c r="G447" s="63"/>
      <c r="H447" s="63"/>
      <c r="I447" s="59"/>
      <c r="J447" s="59"/>
      <c r="K447" s="59"/>
      <c r="L447" s="59"/>
      <c r="M447" s="65" t="str">
        <f t="shared" si="55"/>
        <v>-</v>
      </c>
      <c r="N447" s="66"/>
      <c r="O447" s="67"/>
      <c r="P447" s="46"/>
      <c r="Q447" s="67"/>
      <c r="R447" s="68"/>
      <c r="S447" s="69"/>
      <c r="T447" s="49"/>
      <c r="U447" s="68"/>
      <c r="V447" s="70"/>
      <c r="W447" s="62"/>
      <c r="X447" s="63"/>
      <c r="Y447" s="64">
        <f t="shared" si="56"/>
        <v>0</v>
      </c>
      <c r="Z447" s="62"/>
      <c r="AA447" s="63"/>
      <c r="AB447" s="64">
        <f t="shared" si="57"/>
        <v>0</v>
      </c>
      <c r="AC447" s="71">
        <f t="shared" si="58"/>
        <v>0</v>
      </c>
      <c r="AD447" s="62"/>
      <c r="AE447" s="76"/>
      <c r="AF447" s="64">
        <f t="shared" si="59"/>
        <v>0</v>
      </c>
      <c r="AG447" s="49"/>
      <c r="AH447" s="49"/>
      <c r="AI447" s="54"/>
      <c r="AJ447" s="77"/>
      <c r="AK447" s="77"/>
      <c r="AL447" s="64">
        <f t="shared" si="60"/>
        <v>0</v>
      </c>
      <c r="AM447" s="71">
        <f t="shared" si="61"/>
        <v>0</v>
      </c>
      <c r="AN447" s="71">
        <f t="shared" si="62"/>
        <v>0</v>
      </c>
      <c r="AO447" s="72"/>
      <c r="AP447" s="72"/>
      <c r="AQ447" s="72"/>
      <c r="AR447" s="73"/>
      <c r="AS447" s="73"/>
      <c r="AT447" s="73"/>
      <c r="AU447" s="62"/>
      <c r="AV447" s="62"/>
      <c r="AW447" s="74">
        <v>0</v>
      </c>
      <c r="AX447" s="75">
        <f t="shared" si="54"/>
        <v>0</v>
      </c>
    </row>
    <row r="448" spans="1:50" ht="120" customHeight="1" x14ac:dyDescent="0.3">
      <c r="A448" s="59"/>
      <c r="B448" s="59"/>
      <c r="C448" s="42"/>
      <c r="D448" s="60"/>
      <c r="E448" s="61"/>
      <c r="F448" s="62"/>
      <c r="G448" s="63"/>
      <c r="H448" s="63"/>
      <c r="I448" s="59"/>
      <c r="J448" s="59"/>
      <c r="K448" s="59"/>
      <c r="L448" s="59"/>
      <c r="M448" s="65" t="str">
        <f t="shared" si="55"/>
        <v>-</v>
      </c>
      <c r="N448" s="66"/>
      <c r="O448" s="67"/>
      <c r="P448" s="46"/>
      <c r="Q448" s="67"/>
      <c r="R448" s="68"/>
      <c r="S448" s="69"/>
      <c r="T448" s="49"/>
      <c r="U448" s="68"/>
      <c r="V448" s="70"/>
      <c r="W448" s="62"/>
      <c r="X448" s="63"/>
      <c r="Y448" s="64">
        <f t="shared" si="56"/>
        <v>0</v>
      </c>
      <c r="Z448" s="62"/>
      <c r="AA448" s="63"/>
      <c r="AB448" s="64">
        <f t="shared" si="57"/>
        <v>0</v>
      </c>
      <c r="AC448" s="71">
        <f t="shared" si="58"/>
        <v>0</v>
      </c>
      <c r="AD448" s="62"/>
      <c r="AE448" s="76"/>
      <c r="AF448" s="64">
        <f t="shared" si="59"/>
        <v>0</v>
      </c>
      <c r="AG448" s="49"/>
      <c r="AH448" s="49"/>
      <c r="AI448" s="54"/>
      <c r="AJ448" s="77"/>
      <c r="AK448" s="77"/>
      <c r="AL448" s="64">
        <f t="shared" si="60"/>
        <v>0</v>
      </c>
      <c r="AM448" s="71">
        <f t="shared" si="61"/>
        <v>0</v>
      </c>
      <c r="AN448" s="71">
        <f t="shared" si="62"/>
        <v>0</v>
      </c>
      <c r="AO448" s="72"/>
      <c r="AP448" s="72"/>
      <c r="AQ448" s="72"/>
      <c r="AR448" s="73"/>
      <c r="AS448" s="73"/>
      <c r="AT448" s="73"/>
      <c r="AU448" s="62"/>
      <c r="AV448" s="62"/>
      <c r="AW448" s="74">
        <v>0</v>
      </c>
      <c r="AX448" s="75">
        <f t="shared" si="54"/>
        <v>0</v>
      </c>
    </row>
    <row r="449" spans="1:50" ht="120" customHeight="1" x14ac:dyDescent="0.3">
      <c r="A449" s="59"/>
      <c r="B449" s="59"/>
      <c r="C449" s="42"/>
      <c r="D449" s="60"/>
      <c r="E449" s="61"/>
      <c r="F449" s="62"/>
      <c r="G449" s="63"/>
      <c r="H449" s="63"/>
      <c r="I449" s="59"/>
      <c r="J449" s="59"/>
      <c r="K449" s="59"/>
      <c r="L449" s="59"/>
      <c r="M449" s="65" t="str">
        <f t="shared" si="55"/>
        <v>-</v>
      </c>
      <c r="N449" s="66"/>
      <c r="O449" s="67"/>
      <c r="P449" s="46"/>
      <c r="Q449" s="67"/>
      <c r="R449" s="68"/>
      <c r="S449" s="69"/>
      <c r="T449" s="49"/>
      <c r="U449" s="68"/>
      <c r="V449" s="70"/>
      <c r="W449" s="62"/>
      <c r="X449" s="63"/>
      <c r="Y449" s="64">
        <f t="shared" si="56"/>
        <v>0</v>
      </c>
      <c r="Z449" s="62"/>
      <c r="AA449" s="63"/>
      <c r="AB449" s="64">
        <f t="shared" si="57"/>
        <v>0</v>
      </c>
      <c r="AC449" s="71">
        <f t="shared" si="58"/>
        <v>0</v>
      </c>
      <c r="AD449" s="62"/>
      <c r="AE449" s="76"/>
      <c r="AF449" s="64">
        <f t="shared" si="59"/>
        <v>0</v>
      </c>
      <c r="AG449" s="49"/>
      <c r="AH449" s="49"/>
      <c r="AI449" s="54"/>
      <c r="AJ449" s="77"/>
      <c r="AK449" s="77"/>
      <c r="AL449" s="64">
        <f t="shared" si="60"/>
        <v>0</v>
      </c>
      <c r="AM449" s="71">
        <f t="shared" si="61"/>
        <v>0</v>
      </c>
      <c r="AN449" s="71">
        <f t="shared" si="62"/>
        <v>0</v>
      </c>
      <c r="AO449" s="72"/>
      <c r="AP449" s="72"/>
      <c r="AQ449" s="72"/>
      <c r="AR449" s="73"/>
      <c r="AS449" s="73"/>
      <c r="AT449" s="73"/>
      <c r="AU449" s="62"/>
      <c r="AV449" s="62"/>
      <c r="AW449" s="74">
        <v>0</v>
      </c>
      <c r="AX449" s="75">
        <f t="shared" si="54"/>
        <v>0</v>
      </c>
    </row>
    <row r="450" spans="1:50" ht="120" customHeight="1" x14ac:dyDescent="0.3">
      <c r="A450" s="59"/>
      <c r="B450" s="59"/>
      <c r="C450" s="42"/>
      <c r="D450" s="60"/>
      <c r="E450" s="61"/>
      <c r="F450" s="62"/>
      <c r="G450" s="63"/>
      <c r="H450" s="63"/>
      <c r="I450" s="59"/>
      <c r="J450" s="59"/>
      <c r="K450" s="59"/>
      <c r="L450" s="59"/>
      <c r="M450" s="65" t="str">
        <f t="shared" si="55"/>
        <v>-</v>
      </c>
      <c r="N450" s="66"/>
      <c r="O450" s="67"/>
      <c r="P450" s="46"/>
      <c r="Q450" s="67"/>
      <c r="R450" s="68"/>
      <c r="S450" s="69"/>
      <c r="T450" s="49"/>
      <c r="U450" s="68"/>
      <c r="V450" s="70"/>
      <c r="W450" s="62"/>
      <c r="X450" s="63"/>
      <c r="Y450" s="64">
        <f t="shared" si="56"/>
        <v>0</v>
      </c>
      <c r="Z450" s="62"/>
      <c r="AA450" s="63"/>
      <c r="AB450" s="64">
        <f t="shared" si="57"/>
        <v>0</v>
      </c>
      <c r="AC450" s="71">
        <f t="shared" si="58"/>
        <v>0</v>
      </c>
      <c r="AD450" s="62"/>
      <c r="AE450" s="76"/>
      <c r="AF450" s="64">
        <f t="shared" si="59"/>
        <v>0</v>
      </c>
      <c r="AG450" s="49"/>
      <c r="AH450" s="49"/>
      <c r="AI450" s="54"/>
      <c r="AJ450" s="77"/>
      <c r="AK450" s="77"/>
      <c r="AL450" s="64">
        <f t="shared" si="60"/>
        <v>0</v>
      </c>
      <c r="AM450" s="71">
        <f t="shared" si="61"/>
        <v>0</v>
      </c>
      <c r="AN450" s="71">
        <f t="shared" si="62"/>
        <v>0</v>
      </c>
      <c r="AO450" s="72"/>
      <c r="AP450" s="72"/>
      <c r="AQ450" s="72"/>
      <c r="AR450" s="73"/>
      <c r="AS450" s="73"/>
      <c r="AT450" s="73"/>
      <c r="AU450" s="62"/>
      <c r="AV450" s="62"/>
      <c r="AW450" s="74">
        <v>0</v>
      </c>
      <c r="AX450" s="75">
        <f t="shared" si="54"/>
        <v>0</v>
      </c>
    </row>
    <row r="451" spans="1:50" ht="120" customHeight="1" x14ac:dyDescent="0.3">
      <c r="A451" s="59"/>
      <c r="B451" s="59"/>
      <c r="C451" s="42"/>
      <c r="D451" s="60"/>
      <c r="E451" s="61"/>
      <c r="F451" s="62"/>
      <c r="G451" s="63"/>
      <c r="H451" s="63"/>
      <c r="I451" s="59"/>
      <c r="J451" s="59"/>
      <c r="K451" s="59"/>
      <c r="L451" s="59"/>
      <c r="M451" s="65" t="str">
        <f t="shared" si="55"/>
        <v>-</v>
      </c>
      <c r="N451" s="66"/>
      <c r="O451" s="67"/>
      <c r="P451" s="46"/>
      <c r="Q451" s="67"/>
      <c r="R451" s="68"/>
      <c r="S451" s="69"/>
      <c r="T451" s="49"/>
      <c r="U451" s="68"/>
      <c r="V451" s="70"/>
      <c r="W451" s="62"/>
      <c r="X451" s="63"/>
      <c r="Y451" s="64">
        <f t="shared" si="56"/>
        <v>0</v>
      </c>
      <c r="Z451" s="62"/>
      <c r="AA451" s="63"/>
      <c r="AB451" s="64">
        <f t="shared" si="57"/>
        <v>0</v>
      </c>
      <c r="AC451" s="71">
        <f t="shared" si="58"/>
        <v>0</v>
      </c>
      <c r="AD451" s="62"/>
      <c r="AE451" s="76"/>
      <c r="AF451" s="64">
        <f t="shared" si="59"/>
        <v>0</v>
      </c>
      <c r="AG451" s="49"/>
      <c r="AH451" s="49"/>
      <c r="AI451" s="54"/>
      <c r="AJ451" s="77"/>
      <c r="AK451" s="77"/>
      <c r="AL451" s="64">
        <f t="shared" si="60"/>
        <v>0</v>
      </c>
      <c r="AM451" s="71">
        <f t="shared" si="61"/>
        <v>0</v>
      </c>
      <c r="AN451" s="71">
        <f t="shared" si="62"/>
        <v>0</v>
      </c>
      <c r="AO451" s="72"/>
      <c r="AP451" s="72"/>
      <c r="AQ451" s="72"/>
      <c r="AR451" s="73"/>
      <c r="AS451" s="73"/>
      <c r="AT451" s="73"/>
      <c r="AU451" s="62"/>
      <c r="AV451" s="62"/>
      <c r="AW451" s="74">
        <v>0</v>
      </c>
      <c r="AX451" s="75">
        <f t="shared" si="54"/>
        <v>0</v>
      </c>
    </row>
    <row r="452" spans="1:50" ht="120" customHeight="1" x14ac:dyDescent="0.3">
      <c r="A452" s="59"/>
      <c r="B452" s="59"/>
      <c r="C452" s="42"/>
      <c r="D452" s="60"/>
      <c r="E452" s="61"/>
      <c r="F452" s="62"/>
      <c r="G452" s="63"/>
      <c r="H452" s="63"/>
      <c r="I452" s="59"/>
      <c r="J452" s="59"/>
      <c r="K452" s="59"/>
      <c r="L452" s="59"/>
      <c r="M452" s="65" t="str">
        <f t="shared" si="55"/>
        <v>-</v>
      </c>
      <c r="N452" s="66"/>
      <c r="O452" s="67"/>
      <c r="P452" s="46"/>
      <c r="Q452" s="67"/>
      <c r="R452" s="68"/>
      <c r="S452" s="69"/>
      <c r="T452" s="49"/>
      <c r="U452" s="68"/>
      <c r="V452" s="70"/>
      <c r="W452" s="62"/>
      <c r="X452" s="63"/>
      <c r="Y452" s="64">
        <f t="shared" si="56"/>
        <v>0</v>
      </c>
      <c r="Z452" s="62"/>
      <c r="AA452" s="63"/>
      <c r="AB452" s="64">
        <f t="shared" si="57"/>
        <v>0</v>
      </c>
      <c r="AC452" s="71">
        <f t="shared" si="58"/>
        <v>0</v>
      </c>
      <c r="AD452" s="62"/>
      <c r="AE452" s="76"/>
      <c r="AF452" s="64">
        <f t="shared" si="59"/>
        <v>0</v>
      </c>
      <c r="AG452" s="49"/>
      <c r="AH452" s="49"/>
      <c r="AI452" s="54"/>
      <c r="AJ452" s="77"/>
      <c r="AK452" s="77"/>
      <c r="AL452" s="64">
        <f t="shared" si="60"/>
        <v>0</v>
      </c>
      <c r="AM452" s="71">
        <f t="shared" si="61"/>
        <v>0</v>
      </c>
      <c r="AN452" s="71">
        <f t="shared" si="62"/>
        <v>0</v>
      </c>
      <c r="AO452" s="72"/>
      <c r="AP452" s="72"/>
      <c r="AQ452" s="72"/>
      <c r="AR452" s="73"/>
      <c r="AS452" s="73"/>
      <c r="AT452" s="73"/>
      <c r="AU452" s="62"/>
      <c r="AV452" s="62"/>
      <c r="AW452" s="74">
        <v>0</v>
      </c>
      <c r="AX452" s="75">
        <f t="shared" si="54"/>
        <v>0</v>
      </c>
    </row>
    <row r="453" spans="1:50" ht="120" customHeight="1" x14ac:dyDescent="0.3">
      <c r="A453" s="59"/>
      <c r="B453" s="59"/>
      <c r="C453" s="42"/>
      <c r="D453" s="60"/>
      <c r="E453" s="61"/>
      <c r="F453" s="62"/>
      <c r="G453" s="63"/>
      <c r="H453" s="63"/>
      <c r="I453" s="59"/>
      <c r="J453" s="59"/>
      <c r="K453" s="59"/>
      <c r="L453" s="59"/>
      <c r="M453" s="65" t="str">
        <f t="shared" si="55"/>
        <v>-</v>
      </c>
      <c r="N453" s="66"/>
      <c r="O453" s="67"/>
      <c r="P453" s="46"/>
      <c r="Q453" s="67"/>
      <c r="R453" s="68"/>
      <c r="S453" s="69"/>
      <c r="T453" s="49"/>
      <c r="U453" s="68"/>
      <c r="V453" s="70"/>
      <c r="W453" s="62"/>
      <c r="X453" s="63"/>
      <c r="Y453" s="64">
        <f t="shared" si="56"/>
        <v>0</v>
      </c>
      <c r="Z453" s="62"/>
      <c r="AA453" s="63"/>
      <c r="AB453" s="64">
        <f t="shared" si="57"/>
        <v>0</v>
      </c>
      <c r="AC453" s="71">
        <f t="shared" si="58"/>
        <v>0</v>
      </c>
      <c r="AD453" s="62"/>
      <c r="AE453" s="76"/>
      <c r="AF453" s="64">
        <f t="shared" si="59"/>
        <v>0</v>
      </c>
      <c r="AG453" s="49"/>
      <c r="AH453" s="49"/>
      <c r="AI453" s="54"/>
      <c r="AJ453" s="77"/>
      <c r="AK453" s="77"/>
      <c r="AL453" s="64">
        <f t="shared" si="60"/>
        <v>0</v>
      </c>
      <c r="AM453" s="71">
        <f t="shared" si="61"/>
        <v>0</v>
      </c>
      <c r="AN453" s="71">
        <f t="shared" si="62"/>
        <v>0</v>
      </c>
      <c r="AO453" s="72"/>
      <c r="AP453" s="72"/>
      <c r="AQ453" s="72"/>
      <c r="AR453" s="73"/>
      <c r="AS453" s="73"/>
      <c r="AT453" s="73"/>
      <c r="AU453" s="62"/>
      <c r="AV453" s="62"/>
      <c r="AW453" s="74">
        <v>0</v>
      </c>
      <c r="AX453" s="75">
        <f t="shared" ref="AX453:AX516" si="63">V453*AC453*BC$1</f>
        <v>0</v>
      </c>
    </row>
    <row r="454" spans="1:50" ht="120" customHeight="1" x14ac:dyDescent="0.3">
      <c r="A454" s="59"/>
      <c r="B454" s="59"/>
      <c r="C454" s="42"/>
      <c r="D454" s="60"/>
      <c r="E454" s="61"/>
      <c r="F454" s="62"/>
      <c r="G454" s="63"/>
      <c r="H454" s="63"/>
      <c r="I454" s="59"/>
      <c r="J454" s="59"/>
      <c r="K454" s="59"/>
      <c r="L454" s="59"/>
      <c r="M454" s="65" t="str">
        <f t="shared" ref="M454:M517" si="64">A454&amp;"-"&amp;E454</f>
        <v>-</v>
      </c>
      <c r="N454" s="66"/>
      <c r="O454" s="67"/>
      <c r="P454" s="46"/>
      <c r="Q454" s="67"/>
      <c r="R454" s="68"/>
      <c r="S454" s="69"/>
      <c r="T454" s="49"/>
      <c r="U454" s="68"/>
      <c r="V454" s="70"/>
      <c r="W454" s="62"/>
      <c r="X454" s="63"/>
      <c r="Y454" s="64">
        <f t="shared" ref="Y454:Y517" si="65">W454+X454</f>
        <v>0</v>
      </c>
      <c r="Z454" s="62"/>
      <c r="AA454" s="63"/>
      <c r="AB454" s="64">
        <f t="shared" ref="AB454:AB517" si="66">Z454+AA454</f>
        <v>0</v>
      </c>
      <c r="AC454" s="71">
        <f t="shared" ref="AC454:AC517" si="67">(AB454-Y454)*24*60</f>
        <v>0</v>
      </c>
      <c r="AD454" s="62"/>
      <c r="AE454" s="76"/>
      <c r="AF454" s="64">
        <f t="shared" ref="AF454:AF517" si="68">AD454+AE454</f>
        <v>0</v>
      </c>
      <c r="AG454" s="49"/>
      <c r="AH454" s="49"/>
      <c r="AI454" s="54"/>
      <c r="AJ454" s="77"/>
      <c r="AK454" s="77"/>
      <c r="AL454" s="64">
        <f t="shared" ref="AL454:AL517" si="69">AJ454+AK454</f>
        <v>0</v>
      </c>
      <c r="AM454" s="71">
        <f t="shared" ref="AM454:AM517" si="70">IF(AND(P454&lt;&gt;"D:Arıza Değil",AH454="Bu Arıza Aracın Servise Verilmesine Engel Değil"),IF(Z454-F454&gt;0,(AB454-Y454)*24,IF(OR(AND(G454&gt;AS$1,G454&lt;AT$1),AND(G454&gt;AU$1,G454&lt;AV$1)),(AL454-Y454)*24,0)),AN454)</f>
        <v>0</v>
      </c>
      <c r="AN454" s="71">
        <f t="shared" ref="AN454:AN517" si="71">IF(P454&lt;&gt;"D:Arıza Değil",AC454,0)</f>
        <v>0</v>
      </c>
      <c r="AO454" s="72"/>
      <c r="AP454" s="72"/>
      <c r="AQ454" s="72"/>
      <c r="AR454" s="73"/>
      <c r="AS454" s="73"/>
      <c r="AT454" s="73"/>
      <c r="AU454" s="62"/>
      <c r="AV454" s="62"/>
      <c r="AW454" s="74">
        <v>0</v>
      </c>
      <c r="AX454" s="75">
        <f t="shared" si="63"/>
        <v>0</v>
      </c>
    </row>
    <row r="455" spans="1:50" ht="120" customHeight="1" x14ac:dyDescent="0.3">
      <c r="A455" s="59"/>
      <c r="B455" s="59"/>
      <c r="C455" s="42"/>
      <c r="D455" s="60"/>
      <c r="E455" s="61"/>
      <c r="F455" s="62"/>
      <c r="G455" s="63"/>
      <c r="H455" s="63"/>
      <c r="I455" s="59"/>
      <c r="J455" s="59"/>
      <c r="K455" s="59"/>
      <c r="L455" s="59"/>
      <c r="M455" s="65" t="str">
        <f t="shared" si="64"/>
        <v>-</v>
      </c>
      <c r="N455" s="66"/>
      <c r="O455" s="67"/>
      <c r="P455" s="46"/>
      <c r="Q455" s="67"/>
      <c r="R455" s="68"/>
      <c r="S455" s="69"/>
      <c r="T455" s="49"/>
      <c r="U455" s="68"/>
      <c r="V455" s="70"/>
      <c r="W455" s="62"/>
      <c r="X455" s="63"/>
      <c r="Y455" s="64">
        <f t="shared" si="65"/>
        <v>0</v>
      </c>
      <c r="Z455" s="62"/>
      <c r="AA455" s="63"/>
      <c r="AB455" s="64">
        <f t="shared" si="66"/>
        <v>0</v>
      </c>
      <c r="AC455" s="71">
        <f t="shared" si="67"/>
        <v>0</v>
      </c>
      <c r="AD455" s="62"/>
      <c r="AE455" s="76"/>
      <c r="AF455" s="64">
        <f t="shared" si="68"/>
        <v>0</v>
      </c>
      <c r="AG455" s="49"/>
      <c r="AH455" s="49"/>
      <c r="AI455" s="54"/>
      <c r="AJ455" s="77"/>
      <c r="AK455" s="77"/>
      <c r="AL455" s="64">
        <f t="shared" si="69"/>
        <v>0</v>
      </c>
      <c r="AM455" s="71">
        <f t="shared" si="70"/>
        <v>0</v>
      </c>
      <c r="AN455" s="71">
        <f t="shared" si="71"/>
        <v>0</v>
      </c>
      <c r="AO455" s="72"/>
      <c r="AP455" s="72"/>
      <c r="AQ455" s="72"/>
      <c r="AR455" s="73"/>
      <c r="AS455" s="73"/>
      <c r="AT455" s="73"/>
      <c r="AU455" s="62"/>
      <c r="AV455" s="62"/>
      <c r="AW455" s="74">
        <v>0</v>
      </c>
      <c r="AX455" s="75">
        <f t="shared" si="63"/>
        <v>0</v>
      </c>
    </row>
    <row r="456" spans="1:50" ht="120" customHeight="1" x14ac:dyDescent="0.3">
      <c r="A456" s="59"/>
      <c r="B456" s="59"/>
      <c r="C456" s="42"/>
      <c r="D456" s="60"/>
      <c r="E456" s="61"/>
      <c r="F456" s="62"/>
      <c r="G456" s="63"/>
      <c r="H456" s="63"/>
      <c r="I456" s="59"/>
      <c r="J456" s="59"/>
      <c r="K456" s="59"/>
      <c r="L456" s="59"/>
      <c r="M456" s="65" t="str">
        <f t="shared" si="64"/>
        <v>-</v>
      </c>
      <c r="N456" s="66"/>
      <c r="O456" s="67"/>
      <c r="P456" s="46"/>
      <c r="Q456" s="67"/>
      <c r="R456" s="68"/>
      <c r="S456" s="69"/>
      <c r="T456" s="49"/>
      <c r="U456" s="68"/>
      <c r="V456" s="70"/>
      <c r="W456" s="62"/>
      <c r="X456" s="63"/>
      <c r="Y456" s="64">
        <f t="shared" si="65"/>
        <v>0</v>
      </c>
      <c r="Z456" s="62"/>
      <c r="AA456" s="63"/>
      <c r="AB456" s="64">
        <f t="shared" si="66"/>
        <v>0</v>
      </c>
      <c r="AC456" s="71">
        <f t="shared" si="67"/>
        <v>0</v>
      </c>
      <c r="AD456" s="62"/>
      <c r="AE456" s="76"/>
      <c r="AF456" s="64">
        <f t="shared" si="68"/>
        <v>0</v>
      </c>
      <c r="AG456" s="49"/>
      <c r="AH456" s="49"/>
      <c r="AI456" s="54"/>
      <c r="AJ456" s="77"/>
      <c r="AK456" s="77"/>
      <c r="AL456" s="64">
        <f t="shared" si="69"/>
        <v>0</v>
      </c>
      <c r="AM456" s="71">
        <f t="shared" si="70"/>
        <v>0</v>
      </c>
      <c r="AN456" s="71">
        <f t="shared" si="71"/>
        <v>0</v>
      </c>
      <c r="AO456" s="72"/>
      <c r="AP456" s="72"/>
      <c r="AQ456" s="72"/>
      <c r="AR456" s="73"/>
      <c r="AS456" s="73"/>
      <c r="AT456" s="73"/>
      <c r="AU456" s="62"/>
      <c r="AV456" s="62"/>
      <c r="AW456" s="74">
        <v>0</v>
      </c>
      <c r="AX456" s="75">
        <f t="shared" si="63"/>
        <v>0</v>
      </c>
    </row>
    <row r="457" spans="1:50" ht="120" customHeight="1" x14ac:dyDescent="0.3">
      <c r="A457" s="59"/>
      <c r="B457" s="59"/>
      <c r="C457" s="42"/>
      <c r="D457" s="60"/>
      <c r="E457" s="61"/>
      <c r="F457" s="62"/>
      <c r="G457" s="63"/>
      <c r="H457" s="63"/>
      <c r="I457" s="59"/>
      <c r="J457" s="59"/>
      <c r="K457" s="59"/>
      <c r="L457" s="59"/>
      <c r="M457" s="65" t="str">
        <f t="shared" si="64"/>
        <v>-</v>
      </c>
      <c r="N457" s="66"/>
      <c r="O457" s="67"/>
      <c r="P457" s="46"/>
      <c r="Q457" s="67"/>
      <c r="R457" s="68"/>
      <c r="S457" s="69"/>
      <c r="T457" s="49"/>
      <c r="U457" s="68"/>
      <c r="V457" s="70"/>
      <c r="W457" s="62"/>
      <c r="X457" s="63"/>
      <c r="Y457" s="64">
        <f t="shared" si="65"/>
        <v>0</v>
      </c>
      <c r="Z457" s="62"/>
      <c r="AA457" s="63"/>
      <c r="AB457" s="64">
        <f t="shared" si="66"/>
        <v>0</v>
      </c>
      <c r="AC457" s="71">
        <f t="shared" si="67"/>
        <v>0</v>
      </c>
      <c r="AD457" s="62"/>
      <c r="AE457" s="76"/>
      <c r="AF457" s="64">
        <f t="shared" si="68"/>
        <v>0</v>
      </c>
      <c r="AG457" s="49"/>
      <c r="AH457" s="49"/>
      <c r="AI457" s="54"/>
      <c r="AJ457" s="77"/>
      <c r="AK457" s="77"/>
      <c r="AL457" s="64">
        <f t="shared" si="69"/>
        <v>0</v>
      </c>
      <c r="AM457" s="71">
        <f t="shared" si="70"/>
        <v>0</v>
      </c>
      <c r="AN457" s="71">
        <f t="shared" si="71"/>
        <v>0</v>
      </c>
      <c r="AO457" s="72"/>
      <c r="AP457" s="72"/>
      <c r="AQ457" s="72"/>
      <c r="AR457" s="73"/>
      <c r="AS457" s="73"/>
      <c r="AT457" s="73"/>
      <c r="AU457" s="62"/>
      <c r="AV457" s="62"/>
      <c r="AW457" s="74">
        <v>0</v>
      </c>
      <c r="AX457" s="75">
        <f t="shared" si="63"/>
        <v>0</v>
      </c>
    </row>
    <row r="458" spans="1:50" ht="120" customHeight="1" x14ac:dyDescent="0.3">
      <c r="A458" s="59"/>
      <c r="B458" s="59"/>
      <c r="C458" s="42"/>
      <c r="D458" s="60"/>
      <c r="E458" s="61"/>
      <c r="F458" s="62"/>
      <c r="G458" s="63"/>
      <c r="H458" s="63"/>
      <c r="I458" s="59"/>
      <c r="J458" s="59"/>
      <c r="K458" s="59"/>
      <c r="L458" s="59"/>
      <c r="M458" s="65" t="str">
        <f t="shared" si="64"/>
        <v>-</v>
      </c>
      <c r="N458" s="66"/>
      <c r="O458" s="67"/>
      <c r="P458" s="46"/>
      <c r="Q458" s="67"/>
      <c r="R458" s="68"/>
      <c r="S458" s="69"/>
      <c r="T458" s="49"/>
      <c r="U458" s="68"/>
      <c r="V458" s="70"/>
      <c r="W458" s="62"/>
      <c r="X458" s="63"/>
      <c r="Y458" s="64">
        <f t="shared" si="65"/>
        <v>0</v>
      </c>
      <c r="Z458" s="62"/>
      <c r="AA458" s="63"/>
      <c r="AB458" s="64">
        <f t="shared" si="66"/>
        <v>0</v>
      </c>
      <c r="AC458" s="71">
        <f t="shared" si="67"/>
        <v>0</v>
      </c>
      <c r="AD458" s="62"/>
      <c r="AE458" s="76"/>
      <c r="AF458" s="64">
        <f t="shared" si="68"/>
        <v>0</v>
      </c>
      <c r="AG458" s="49"/>
      <c r="AH458" s="49"/>
      <c r="AI458" s="54"/>
      <c r="AJ458" s="77"/>
      <c r="AK458" s="77"/>
      <c r="AL458" s="64">
        <f t="shared" si="69"/>
        <v>0</v>
      </c>
      <c r="AM458" s="71">
        <f t="shared" si="70"/>
        <v>0</v>
      </c>
      <c r="AN458" s="71">
        <f t="shared" si="71"/>
        <v>0</v>
      </c>
      <c r="AO458" s="72"/>
      <c r="AP458" s="72"/>
      <c r="AQ458" s="72"/>
      <c r="AR458" s="73"/>
      <c r="AS458" s="73"/>
      <c r="AT458" s="73"/>
      <c r="AU458" s="62"/>
      <c r="AV458" s="62"/>
      <c r="AW458" s="74">
        <v>0</v>
      </c>
      <c r="AX458" s="75">
        <f t="shared" si="63"/>
        <v>0</v>
      </c>
    </row>
    <row r="459" spans="1:50" ht="120" customHeight="1" x14ac:dyDescent="0.3">
      <c r="A459" s="59"/>
      <c r="B459" s="59"/>
      <c r="C459" s="42"/>
      <c r="D459" s="60"/>
      <c r="E459" s="61"/>
      <c r="F459" s="62"/>
      <c r="G459" s="63"/>
      <c r="H459" s="63"/>
      <c r="I459" s="59"/>
      <c r="J459" s="59"/>
      <c r="K459" s="59"/>
      <c r="L459" s="59"/>
      <c r="M459" s="65" t="str">
        <f t="shared" si="64"/>
        <v>-</v>
      </c>
      <c r="N459" s="66"/>
      <c r="O459" s="67"/>
      <c r="P459" s="46"/>
      <c r="Q459" s="67"/>
      <c r="R459" s="68"/>
      <c r="S459" s="69"/>
      <c r="T459" s="49"/>
      <c r="U459" s="68"/>
      <c r="V459" s="70"/>
      <c r="W459" s="62"/>
      <c r="X459" s="63"/>
      <c r="Y459" s="64">
        <f t="shared" si="65"/>
        <v>0</v>
      </c>
      <c r="Z459" s="62"/>
      <c r="AA459" s="63"/>
      <c r="AB459" s="64">
        <f t="shared" si="66"/>
        <v>0</v>
      </c>
      <c r="AC459" s="71">
        <f t="shared" si="67"/>
        <v>0</v>
      </c>
      <c r="AD459" s="62"/>
      <c r="AE459" s="76"/>
      <c r="AF459" s="64">
        <f t="shared" si="68"/>
        <v>0</v>
      </c>
      <c r="AG459" s="49"/>
      <c r="AH459" s="49"/>
      <c r="AI459" s="54"/>
      <c r="AJ459" s="77"/>
      <c r="AK459" s="77"/>
      <c r="AL459" s="64">
        <f t="shared" si="69"/>
        <v>0</v>
      </c>
      <c r="AM459" s="71">
        <f t="shared" si="70"/>
        <v>0</v>
      </c>
      <c r="AN459" s="71">
        <f t="shared" si="71"/>
        <v>0</v>
      </c>
      <c r="AO459" s="72"/>
      <c r="AP459" s="72"/>
      <c r="AQ459" s="72"/>
      <c r="AR459" s="73"/>
      <c r="AS459" s="73"/>
      <c r="AT459" s="73"/>
      <c r="AU459" s="62"/>
      <c r="AV459" s="62"/>
      <c r="AW459" s="74">
        <v>0</v>
      </c>
      <c r="AX459" s="75">
        <f t="shared" si="63"/>
        <v>0</v>
      </c>
    </row>
    <row r="460" spans="1:50" ht="120" customHeight="1" x14ac:dyDescent="0.3">
      <c r="A460" s="59"/>
      <c r="B460" s="59"/>
      <c r="C460" s="42"/>
      <c r="D460" s="60"/>
      <c r="E460" s="61"/>
      <c r="F460" s="62"/>
      <c r="G460" s="63"/>
      <c r="H460" s="63"/>
      <c r="I460" s="59"/>
      <c r="J460" s="59"/>
      <c r="K460" s="59"/>
      <c r="L460" s="59"/>
      <c r="M460" s="65" t="str">
        <f t="shared" si="64"/>
        <v>-</v>
      </c>
      <c r="N460" s="66"/>
      <c r="O460" s="67"/>
      <c r="P460" s="46"/>
      <c r="Q460" s="67"/>
      <c r="R460" s="68"/>
      <c r="S460" s="69"/>
      <c r="T460" s="49"/>
      <c r="U460" s="68"/>
      <c r="V460" s="70"/>
      <c r="W460" s="62"/>
      <c r="X460" s="63"/>
      <c r="Y460" s="64">
        <f t="shared" si="65"/>
        <v>0</v>
      </c>
      <c r="Z460" s="62"/>
      <c r="AA460" s="63"/>
      <c r="AB460" s="64">
        <f t="shared" si="66"/>
        <v>0</v>
      </c>
      <c r="AC460" s="71">
        <f t="shared" si="67"/>
        <v>0</v>
      </c>
      <c r="AD460" s="62"/>
      <c r="AE460" s="76"/>
      <c r="AF460" s="64">
        <f t="shared" si="68"/>
        <v>0</v>
      </c>
      <c r="AG460" s="49"/>
      <c r="AH460" s="49"/>
      <c r="AI460" s="54"/>
      <c r="AJ460" s="77"/>
      <c r="AK460" s="77"/>
      <c r="AL460" s="64">
        <f t="shared" si="69"/>
        <v>0</v>
      </c>
      <c r="AM460" s="71">
        <f t="shared" si="70"/>
        <v>0</v>
      </c>
      <c r="AN460" s="71">
        <f t="shared" si="71"/>
        <v>0</v>
      </c>
      <c r="AO460" s="72"/>
      <c r="AP460" s="72"/>
      <c r="AQ460" s="72"/>
      <c r="AR460" s="73"/>
      <c r="AS460" s="73"/>
      <c r="AT460" s="73"/>
      <c r="AU460" s="62"/>
      <c r="AV460" s="62"/>
      <c r="AW460" s="74">
        <v>0</v>
      </c>
      <c r="AX460" s="75">
        <f t="shared" si="63"/>
        <v>0</v>
      </c>
    </row>
    <row r="461" spans="1:50" ht="120" customHeight="1" x14ac:dyDescent="0.3">
      <c r="A461" s="59"/>
      <c r="B461" s="59"/>
      <c r="C461" s="42"/>
      <c r="D461" s="60"/>
      <c r="E461" s="61"/>
      <c r="F461" s="62"/>
      <c r="G461" s="63"/>
      <c r="H461" s="63"/>
      <c r="I461" s="59"/>
      <c r="J461" s="59"/>
      <c r="K461" s="59"/>
      <c r="L461" s="59"/>
      <c r="M461" s="65" t="str">
        <f t="shared" si="64"/>
        <v>-</v>
      </c>
      <c r="N461" s="66"/>
      <c r="O461" s="67"/>
      <c r="P461" s="46"/>
      <c r="Q461" s="67"/>
      <c r="R461" s="68"/>
      <c r="S461" s="69"/>
      <c r="T461" s="49"/>
      <c r="U461" s="68"/>
      <c r="V461" s="70"/>
      <c r="W461" s="62"/>
      <c r="X461" s="63"/>
      <c r="Y461" s="64">
        <f t="shared" si="65"/>
        <v>0</v>
      </c>
      <c r="Z461" s="62"/>
      <c r="AA461" s="63"/>
      <c r="AB461" s="64">
        <f t="shared" si="66"/>
        <v>0</v>
      </c>
      <c r="AC461" s="71">
        <f t="shared" si="67"/>
        <v>0</v>
      </c>
      <c r="AD461" s="62"/>
      <c r="AE461" s="76"/>
      <c r="AF461" s="64">
        <f t="shared" si="68"/>
        <v>0</v>
      </c>
      <c r="AG461" s="49"/>
      <c r="AH461" s="49"/>
      <c r="AI461" s="54"/>
      <c r="AJ461" s="77"/>
      <c r="AK461" s="77"/>
      <c r="AL461" s="64">
        <f t="shared" si="69"/>
        <v>0</v>
      </c>
      <c r="AM461" s="71">
        <f t="shared" si="70"/>
        <v>0</v>
      </c>
      <c r="AN461" s="71">
        <f t="shared" si="71"/>
        <v>0</v>
      </c>
      <c r="AO461" s="72"/>
      <c r="AP461" s="72"/>
      <c r="AQ461" s="72"/>
      <c r="AR461" s="73"/>
      <c r="AS461" s="73"/>
      <c r="AT461" s="73"/>
      <c r="AU461" s="62"/>
      <c r="AV461" s="62"/>
      <c r="AW461" s="74">
        <v>0</v>
      </c>
      <c r="AX461" s="75">
        <f t="shared" si="63"/>
        <v>0</v>
      </c>
    </row>
    <row r="462" spans="1:50" ht="120" customHeight="1" x14ac:dyDescent="0.3">
      <c r="A462" s="59"/>
      <c r="B462" s="59"/>
      <c r="C462" s="42"/>
      <c r="D462" s="60"/>
      <c r="E462" s="61"/>
      <c r="F462" s="62"/>
      <c r="G462" s="63"/>
      <c r="H462" s="63"/>
      <c r="I462" s="59"/>
      <c r="J462" s="59"/>
      <c r="K462" s="59"/>
      <c r="L462" s="59"/>
      <c r="M462" s="65" t="str">
        <f t="shared" si="64"/>
        <v>-</v>
      </c>
      <c r="N462" s="66"/>
      <c r="O462" s="67"/>
      <c r="P462" s="46"/>
      <c r="Q462" s="67"/>
      <c r="R462" s="68"/>
      <c r="S462" s="69"/>
      <c r="T462" s="49"/>
      <c r="U462" s="68"/>
      <c r="V462" s="70"/>
      <c r="W462" s="62"/>
      <c r="X462" s="63"/>
      <c r="Y462" s="64">
        <f t="shared" si="65"/>
        <v>0</v>
      </c>
      <c r="Z462" s="62"/>
      <c r="AA462" s="63"/>
      <c r="AB462" s="64">
        <f t="shared" si="66"/>
        <v>0</v>
      </c>
      <c r="AC462" s="71">
        <f t="shared" si="67"/>
        <v>0</v>
      </c>
      <c r="AD462" s="62"/>
      <c r="AE462" s="76"/>
      <c r="AF462" s="64">
        <f t="shared" si="68"/>
        <v>0</v>
      </c>
      <c r="AG462" s="49"/>
      <c r="AH462" s="49"/>
      <c r="AI462" s="54"/>
      <c r="AJ462" s="77"/>
      <c r="AK462" s="77"/>
      <c r="AL462" s="64">
        <f t="shared" si="69"/>
        <v>0</v>
      </c>
      <c r="AM462" s="71">
        <f t="shared" si="70"/>
        <v>0</v>
      </c>
      <c r="AN462" s="71">
        <f t="shared" si="71"/>
        <v>0</v>
      </c>
      <c r="AO462" s="72"/>
      <c r="AP462" s="72"/>
      <c r="AQ462" s="72"/>
      <c r="AR462" s="73"/>
      <c r="AS462" s="73"/>
      <c r="AT462" s="73"/>
      <c r="AU462" s="62"/>
      <c r="AV462" s="62"/>
      <c r="AW462" s="74">
        <v>0</v>
      </c>
      <c r="AX462" s="75">
        <f t="shared" si="63"/>
        <v>0</v>
      </c>
    </row>
    <row r="463" spans="1:50" ht="120" customHeight="1" x14ac:dyDescent="0.3">
      <c r="A463" s="59"/>
      <c r="B463" s="59"/>
      <c r="C463" s="42"/>
      <c r="D463" s="60"/>
      <c r="E463" s="61"/>
      <c r="F463" s="62"/>
      <c r="G463" s="63"/>
      <c r="H463" s="63"/>
      <c r="I463" s="59"/>
      <c r="J463" s="59"/>
      <c r="K463" s="59"/>
      <c r="L463" s="59"/>
      <c r="M463" s="65" t="str">
        <f t="shared" si="64"/>
        <v>-</v>
      </c>
      <c r="N463" s="66"/>
      <c r="O463" s="67"/>
      <c r="P463" s="46"/>
      <c r="Q463" s="67"/>
      <c r="R463" s="68"/>
      <c r="S463" s="69"/>
      <c r="T463" s="49"/>
      <c r="U463" s="68"/>
      <c r="V463" s="70"/>
      <c r="W463" s="62"/>
      <c r="X463" s="63"/>
      <c r="Y463" s="64">
        <f t="shared" si="65"/>
        <v>0</v>
      </c>
      <c r="Z463" s="62"/>
      <c r="AA463" s="63"/>
      <c r="AB463" s="64">
        <f t="shared" si="66"/>
        <v>0</v>
      </c>
      <c r="AC463" s="71">
        <f t="shared" si="67"/>
        <v>0</v>
      </c>
      <c r="AD463" s="62"/>
      <c r="AE463" s="76"/>
      <c r="AF463" s="64">
        <f t="shared" si="68"/>
        <v>0</v>
      </c>
      <c r="AG463" s="49"/>
      <c r="AH463" s="49"/>
      <c r="AI463" s="54"/>
      <c r="AJ463" s="77"/>
      <c r="AK463" s="77"/>
      <c r="AL463" s="64">
        <f t="shared" si="69"/>
        <v>0</v>
      </c>
      <c r="AM463" s="71">
        <f t="shared" si="70"/>
        <v>0</v>
      </c>
      <c r="AN463" s="71">
        <f t="shared" si="71"/>
        <v>0</v>
      </c>
      <c r="AO463" s="72"/>
      <c r="AP463" s="72"/>
      <c r="AQ463" s="72"/>
      <c r="AR463" s="73"/>
      <c r="AS463" s="73"/>
      <c r="AT463" s="73"/>
      <c r="AU463" s="62"/>
      <c r="AV463" s="62"/>
      <c r="AW463" s="74">
        <v>0</v>
      </c>
      <c r="AX463" s="75">
        <f t="shared" si="63"/>
        <v>0</v>
      </c>
    </row>
    <row r="464" spans="1:50" ht="120" customHeight="1" x14ac:dyDescent="0.3">
      <c r="A464" s="59"/>
      <c r="B464" s="59"/>
      <c r="C464" s="42"/>
      <c r="D464" s="60"/>
      <c r="E464" s="61"/>
      <c r="F464" s="62"/>
      <c r="G464" s="63"/>
      <c r="H464" s="63"/>
      <c r="I464" s="59"/>
      <c r="J464" s="59"/>
      <c r="K464" s="59"/>
      <c r="L464" s="59"/>
      <c r="M464" s="65" t="str">
        <f t="shared" si="64"/>
        <v>-</v>
      </c>
      <c r="N464" s="66"/>
      <c r="O464" s="67"/>
      <c r="P464" s="46"/>
      <c r="Q464" s="67"/>
      <c r="R464" s="68"/>
      <c r="S464" s="69"/>
      <c r="T464" s="49"/>
      <c r="U464" s="68"/>
      <c r="V464" s="70"/>
      <c r="W464" s="62"/>
      <c r="X464" s="63"/>
      <c r="Y464" s="64">
        <f t="shared" si="65"/>
        <v>0</v>
      </c>
      <c r="Z464" s="62"/>
      <c r="AA464" s="63"/>
      <c r="AB464" s="64">
        <f t="shared" si="66"/>
        <v>0</v>
      </c>
      <c r="AC464" s="71">
        <f t="shared" si="67"/>
        <v>0</v>
      </c>
      <c r="AD464" s="62"/>
      <c r="AE464" s="76"/>
      <c r="AF464" s="64">
        <f t="shared" si="68"/>
        <v>0</v>
      </c>
      <c r="AG464" s="49"/>
      <c r="AH464" s="49"/>
      <c r="AI464" s="54"/>
      <c r="AJ464" s="77"/>
      <c r="AK464" s="77"/>
      <c r="AL464" s="64">
        <f t="shared" si="69"/>
        <v>0</v>
      </c>
      <c r="AM464" s="71">
        <f t="shared" si="70"/>
        <v>0</v>
      </c>
      <c r="AN464" s="71">
        <f t="shared" si="71"/>
        <v>0</v>
      </c>
      <c r="AO464" s="72"/>
      <c r="AP464" s="72"/>
      <c r="AQ464" s="72"/>
      <c r="AR464" s="73"/>
      <c r="AS464" s="73"/>
      <c r="AT464" s="73"/>
      <c r="AU464" s="62"/>
      <c r="AV464" s="62"/>
      <c r="AW464" s="74">
        <v>0</v>
      </c>
      <c r="AX464" s="75">
        <f t="shared" si="63"/>
        <v>0</v>
      </c>
    </row>
    <row r="465" spans="1:50" ht="120" customHeight="1" x14ac:dyDescent="0.3">
      <c r="A465" s="59"/>
      <c r="B465" s="59"/>
      <c r="C465" s="42"/>
      <c r="D465" s="60"/>
      <c r="E465" s="61"/>
      <c r="F465" s="62"/>
      <c r="G465" s="63"/>
      <c r="H465" s="63"/>
      <c r="I465" s="59"/>
      <c r="J465" s="59"/>
      <c r="K465" s="59"/>
      <c r="L465" s="59"/>
      <c r="M465" s="65" t="str">
        <f t="shared" si="64"/>
        <v>-</v>
      </c>
      <c r="N465" s="66"/>
      <c r="O465" s="67"/>
      <c r="P465" s="46"/>
      <c r="Q465" s="67"/>
      <c r="R465" s="68"/>
      <c r="S465" s="69"/>
      <c r="T465" s="49"/>
      <c r="U465" s="68"/>
      <c r="V465" s="70"/>
      <c r="W465" s="62"/>
      <c r="X465" s="63"/>
      <c r="Y465" s="64">
        <f t="shared" si="65"/>
        <v>0</v>
      </c>
      <c r="Z465" s="62"/>
      <c r="AA465" s="63"/>
      <c r="AB465" s="64">
        <f t="shared" si="66"/>
        <v>0</v>
      </c>
      <c r="AC465" s="71">
        <f t="shared" si="67"/>
        <v>0</v>
      </c>
      <c r="AD465" s="62"/>
      <c r="AE465" s="76"/>
      <c r="AF465" s="64">
        <f t="shared" si="68"/>
        <v>0</v>
      </c>
      <c r="AG465" s="49"/>
      <c r="AH465" s="49"/>
      <c r="AI465" s="54"/>
      <c r="AJ465" s="77"/>
      <c r="AK465" s="77"/>
      <c r="AL465" s="64">
        <f t="shared" si="69"/>
        <v>0</v>
      </c>
      <c r="AM465" s="71">
        <f t="shared" si="70"/>
        <v>0</v>
      </c>
      <c r="AN465" s="71">
        <f t="shared" si="71"/>
        <v>0</v>
      </c>
      <c r="AO465" s="72"/>
      <c r="AP465" s="72"/>
      <c r="AQ465" s="72"/>
      <c r="AR465" s="73"/>
      <c r="AS465" s="73"/>
      <c r="AT465" s="73"/>
      <c r="AU465" s="62"/>
      <c r="AV465" s="62"/>
      <c r="AW465" s="74">
        <v>0</v>
      </c>
      <c r="AX465" s="75">
        <f t="shared" si="63"/>
        <v>0</v>
      </c>
    </row>
    <row r="466" spans="1:50" ht="120" customHeight="1" x14ac:dyDescent="0.3">
      <c r="A466" s="59"/>
      <c r="B466" s="59"/>
      <c r="C466" s="42"/>
      <c r="D466" s="60"/>
      <c r="E466" s="61"/>
      <c r="F466" s="62"/>
      <c r="G466" s="63"/>
      <c r="H466" s="63"/>
      <c r="I466" s="59"/>
      <c r="J466" s="59"/>
      <c r="K466" s="59"/>
      <c r="L466" s="59"/>
      <c r="M466" s="65" t="str">
        <f t="shared" si="64"/>
        <v>-</v>
      </c>
      <c r="N466" s="66"/>
      <c r="O466" s="67"/>
      <c r="P466" s="46"/>
      <c r="Q466" s="67"/>
      <c r="R466" s="68"/>
      <c r="S466" s="69"/>
      <c r="T466" s="49"/>
      <c r="U466" s="68"/>
      <c r="V466" s="70"/>
      <c r="W466" s="62"/>
      <c r="X466" s="63"/>
      <c r="Y466" s="64">
        <f t="shared" si="65"/>
        <v>0</v>
      </c>
      <c r="Z466" s="62"/>
      <c r="AA466" s="63"/>
      <c r="AB466" s="64">
        <f t="shared" si="66"/>
        <v>0</v>
      </c>
      <c r="AC466" s="71">
        <f t="shared" si="67"/>
        <v>0</v>
      </c>
      <c r="AD466" s="62"/>
      <c r="AE466" s="76"/>
      <c r="AF466" s="64">
        <f t="shared" si="68"/>
        <v>0</v>
      </c>
      <c r="AG466" s="49"/>
      <c r="AH466" s="49"/>
      <c r="AI466" s="54"/>
      <c r="AJ466" s="77"/>
      <c r="AK466" s="77"/>
      <c r="AL466" s="64">
        <f t="shared" si="69"/>
        <v>0</v>
      </c>
      <c r="AM466" s="71">
        <f t="shared" si="70"/>
        <v>0</v>
      </c>
      <c r="AN466" s="71">
        <f t="shared" si="71"/>
        <v>0</v>
      </c>
      <c r="AO466" s="72"/>
      <c r="AP466" s="72"/>
      <c r="AQ466" s="72"/>
      <c r="AR466" s="73"/>
      <c r="AS466" s="73"/>
      <c r="AT466" s="73"/>
      <c r="AU466" s="62"/>
      <c r="AV466" s="62"/>
      <c r="AW466" s="74">
        <v>0</v>
      </c>
      <c r="AX466" s="75">
        <f t="shared" si="63"/>
        <v>0</v>
      </c>
    </row>
    <row r="467" spans="1:50" ht="120" customHeight="1" x14ac:dyDescent="0.3">
      <c r="A467" s="59"/>
      <c r="B467" s="59"/>
      <c r="C467" s="42"/>
      <c r="D467" s="60"/>
      <c r="E467" s="61"/>
      <c r="F467" s="62"/>
      <c r="G467" s="63"/>
      <c r="H467" s="63"/>
      <c r="I467" s="59"/>
      <c r="J467" s="59"/>
      <c r="K467" s="59"/>
      <c r="L467" s="59"/>
      <c r="M467" s="65" t="str">
        <f t="shared" si="64"/>
        <v>-</v>
      </c>
      <c r="N467" s="66"/>
      <c r="O467" s="67"/>
      <c r="P467" s="46"/>
      <c r="Q467" s="67"/>
      <c r="R467" s="68"/>
      <c r="S467" s="69"/>
      <c r="T467" s="49"/>
      <c r="U467" s="68"/>
      <c r="V467" s="70"/>
      <c r="W467" s="62"/>
      <c r="X467" s="63"/>
      <c r="Y467" s="64">
        <f t="shared" si="65"/>
        <v>0</v>
      </c>
      <c r="Z467" s="62"/>
      <c r="AA467" s="63"/>
      <c r="AB467" s="64">
        <f t="shared" si="66"/>
        <v>0</v>
      </c>
      <c r="AC467" s="71">
        <f t="shared" si="67"/>
        <v>0</v>
      </c>
      <c r="AD467" s="62"/>
      <c r="AE467" s="76"/>
      <c r="AF467" s="64">
        <f t="shared" si="68"/>
        <v>0</v>
      </c>
      <c r="AG467" s="49"/>
      <c r="AH467" s="49"/>
      <c r="AI467" s="54"/>
      <c r="AJ467" s="77"/>
      <c r="AK467" s="77"/>
      <c r="AL467" s="64">
        <f t="shared" si="69"/>
        <v>0</v>
      </c>
      <c r="AM467" s="71">
        <f t="shared" si="70"/>
        <v>0</v>
      </c>
      <c r="AN467" s="71">
        <f t="shared" si="71"/>
        <v>0</v>
      </c>
      <c r="AO467" s="72"/>
      <c r="AP467" s="72"/>
      <c r="AQ467" s="72"/>
      <c r="AR467" s="73"/>
      <c r="AS467" s="73"/>
      <c r="AT467" s="73"/>
      <c r="AU467" s="62"/>
      <c r="AV467" s="62"/>
      <c r="AW467" s="74">
        <v>0</v>
      </c>
      <c r="AX467" s="75">
        <f t="shared" si="63"/>
        <v>0</v>
      </c>
    </row>
    <row r="468" spans="1:50" ht="120" customHeight="1" x14ac:dyDescent="0.3">
      <c r="A468" s="59"/>
      <c r="B468" s="59"/>
      <c r="C468" s="42"/>
      <c r="D468" s="60"/>
      <c r="E468" s="61"/>
      <c r="F468" s="62"/>
      <c r="G468" s="63"/>
      <c r="H468" s="63"/>
      <c r="I468" s="59"/>
      <c r="J468" s="59"/>
      <c r="K468" s="59"/>
      <c r="L468" s="59"/>
      <c r="M468" s="65" t="str">
        <f t="shared" si="64"/>
        <v>-</v>
      </c>
      <c r="N468" s="66"/>
      <c r="O468" s="67"/>
      <c r="P468" s="46"/>
      <c r="Q468" s="67"/>
      <c r="R468" s="68"/>
      <c r="S468" s="69"/>
      <c r="T468" s="49"/>
      <c r="U468" s="68"/>
      <c r="V468" s="70"/>
      <c r="W468" s="62"/>
      <c r="X468" s="63"/>
      <c r="Y468" s="64">
        <f t="shared" si="65"/>
        <v>0</v>
      </c>
      <c r="Z468" s="62"/>
      <c r="AA468" s="63"/>
      <c r="AB468" s="64">
        <f t="shared" si="66"/>
        <v>0</v>
      </c>
      <c r="AC468" s="71">
        <f t="shared" si="67"/>
        <v>0</v>
      </c>
      <c r="AD468" s="62"/>
      <c r="AE468" s="76"/>
      <c r="AF468" s="64">
        <f t="shared" si="68"/>
        <v>0</v>
      </c>
      <c r="AG468" s="49"/>
      <c r="AH468" s="49"/>
      <c r="AI468" s="54"/>
      <c r="AJ468" s="77"/>
      <c r="AK468" s="77"/>
      <c r="AL468" s="64">
        <f t="shared" si="69"/>
        <v>0</v>
      </c>
      <c r="AM468" s="71">
        <f t="shared" si="70"/>
        <v>0</v>
      </c>
      <c r="AN468" s="71">
        <f t="shared" si="71"/>
        <v>0</v>
      </c>
      <c r="AO468" s="72"/>
      <c r="AP468" s="72"/>
      <c r="AQ468" s="72"/>
      <c r="AR468" s="73"/>
      <c r="AS468" s="73"/>
      <c r="AT468" s="73"/>
      <c r="AU468" s="62"/>
      <c r="AV468" s="62"/>
      <c r="AW468" s="74">
        <v>0</v>
      </c>
      <c r="AX468" s="75">
        <f t="shared" si="63"/>
        <v>0</v>
      </c>
    </row>
    <row r="469" spans="1:50" ht="120" customHeight="1" x14ac:dyDescent="0.3">
      <c r="A469" s="59"/>
      <c r="B469" s="59"/>
      <c r="C469" s="42"/>
      <c r="D469" s="60"/>
      <c r="E469" s="61"/>
      <c r="F469" s="62"/>
      <c r="G469" s="63"/>
      <c r="H469" s="63"/>
      <c r="I469" s="59"/>
      <c r="J469" s="59"/>
      <c r="K469" s="59"/>
      <c r="L469" s="59"/>
      <c r="M469" s="65" t="str">
        <f t="shared" si="64"/>
        <v>-</v>
      </c>
      <c r="N469" s="66"/>
      <c r="O469" s="67"/>
      <c r="P469" s="46"/>
      <c r="Q469" s="67"/>
      <c r="R469" s="68"/>
      <c r="S469" s="69"/>
      <c r="T469" s="49"/>
      <c r="U469" s="68"/>
      <c r="V469" s="70"/>
      <c r="W469" s="62"/>
      <c r="X469" s="63"/>
      <c r="Y469" s="64">
        <f t="shared" si="65"/>
        <v>0</v>
      </c>
      <c r="Z469" s="62"/>
      <c r="AA469" s="63"/>
      <c r="AB469" s="64">
        <f t="shared" si="66"/>
        <v>0</v>
      </c>
      <c r="AC469" s="71">
        <f t="shared" si="67"/>
        <v>0</v>
      </c>
      <c r="AD469" s="62"/>
      <c r="AE469" s="76"/>
      <c r="AF469" s="64">
        <f t="shared" si="68"/>
        <v>0</v>
      </c>
      <c r="AG469" s="49"/>
      <c r="AH469" s="49"/>
      <c r="AI469" s="54"/>
      <c r="AJ469" s="77"/>
      <c r="AK469" s="77"/>
      <c r="AL469" s="64">
        <f t="shared" si="69"/>
        <v>0</v>
      </c>
      <c r="AM469" s="71">
        <f t="shared" si="70"/>
        <v>0</v>
      </c>
      <c r="AN469" s="71">
        <f t="shared" si="71"/>
        <v>0</v>
      </c>
      <c r="AO469" s="72"/>
      <c r="AP469" s="72"/>
      <c r="AQ469" s="72"/>
      <c r="AR469" s="73"/>
      <c r="AS469" s="73"/>
      <c r="AT469" s="73"/>
      <c r="AU469" s="62"/>
      <c r="AV469" s="62"/>
      <c r="AW469" s="74">
        <v>0</v>
      </c>
      <c r="AX469" s="75">
        <f t="shared" si="63"/>
        <v>0</v>
      </c>
    </row>
    <row r="470" spans="1:50" ht="120" customHeight="1" x14ac:dyDescent="0.3">
      <c r="A470" s="59"/>
      <c r="B470" s="59"/>
      <c r="C470" s="42"/>
      <c r="D470" s="60"/>
      <c r="E470" s="61"/>
      <c r="F470" s="62"/>
      <c r="G470" s="63"/>
      <c r="H470" s="63"/>
      <c r="I470" s="59"/>
      <c r="J470" s="59"/>
      <c r="K470" s="59"/>
      <c r="L470" s="59"/>
      <c r="M470" s="65" t="str">
        <f t="shared" si="64"/>
        <v>-</v>
      </c>
      <c r="N470" s="66"/>
      <c r="O470" s="67"/>
      <c r="P470" s="46"/>
      <c r="Q470" s="67"/>
      <c r="R470" s="68"/>
      <c r="S470" s="69"/>
      <c r="T470" s="49"/>
      <c r="U470" s="68"/>
      <c r="V470" s="70"/>
      <c r="W470" s="62"/>
      <c r="X470" s="63"/>
      <c r="Y470" s="64">
        <f t="shared" si="65"/>
        <v>0</v>
      </c>
      <c r="Z470" s="62"/>
      <c r="AA470" s="63"/>
      <c r="AB470" s="64">
        <f t="shared" si="66"/>
        <v>0</v>
      </c>
      <c r="AC470" s="71">
        <f t="shared" si="67"/>
        <v>0</v>
      </c>
      <c r="AD470" s="62"/>
      <c r="AE470" s="76"/>
      <c r="AF470" s="64">
        <f t="shared" si="68"/>
        <v>0</v>
      </c>
      <c r="AG470" s="49"/>
      <c r="AH470" s="49"/>
      <c r="AI470" s="54"/>
      <c r="AJ470" s="77"/>
      <c r="AK470" s="77"/>
      <c r="AL470" s="64">
        <f t="shared" si="69"/>
        <v>0</v>
      </c>
      <c r="AM470" s="71">
        <f t="shared" si="70"/>
        <v>0</v>
      </c>
      <c r="AN470" s="71">
        <f t="shared" si="71"/>
        <v>0</v>
      </c>
      <c r="AO470" s="72"/>
      <c r="AP470" s="72"/>
      <c r="AQ470" s="72"/>
      <c r="AR470" s="73"/>
      <c r="AS470" s="73"/>
      <c r="AT470" s="73"/>
      <c r="AU470" s="62"/>
      <c r="AV470" s="62"/>
      <c r="AW470" s="74">
        <v>0</v>
      </c>
      <c r="AX470" s="75">
        <f t="shared" si="63"/>
        <v>0</v>
      </c>
    </row>
    <row r="471" spans="1:50" ht="120" customHeight="1" x14ac:dyDescent="0.3">
      <c r="A471" s="59"/>
      <c r="B471" s="59"/>
      <c r="C471" s="42"/>
      <c r="D471" s="60"/>
      <c r="E471" s="61"/>
      <c r="F471" s="62"/>
      <c r="G471" s="63"/>
      <c r="H471" s="63"/>
      <c r="I471" s="59"/>
      <c r="J471" s="59"/>
      <c r="K471" s="59"/>
      <c r="L471" s="59"/>
      <c r="M471" s="65" t="str">
        <f t="shared" si="64"/>
        <v>-</v>
      </c>
      <c r="N471" s="66"/>
      <c r="O471" s="67"/>
      <c r="P471" s="46"/>
      <c r="Q471" s="67"/>
      <c r="R471" s="68"/>
      <c r="S471" s="69"/>
      <c r="T471" s="49"/>
      <c r="U471" s="68"/>
      <c r="V471" s="70"/>
      <c r="W471" s="62"/>
      <c r="X471" s="63"/>
      <c r="Y471" s="64">
        <f t="shared" si="65"/>
        <v>0</v>
      </c>
      <c r="Z471" s="62"/>
      <c r="AA471" s="63"/>
      <c r="AB471" s="64">
        <f t="shared" si="66"/>
        <v>0</v>
      </c>
      <c r="AC471" s="71">
        <f t="shared" si="67"/>
        <v>0</v>
      </c>
      <c r="AD471" s="62"/>
      <c r="AE471" s="76"/>
      <c r="AF471" s="64">
        <f t="shared" si="68"/>
        <v>0</v>
      </c>
      <c r="AG471" s="49"/>
      <c r="AH471" s="49"/>
      <c r="AI471" s="54"/>
      <c r="AJ471" s="77"/>
      <c r="AK471" s="77"/>
      <c r="AL471" s="64">
        <f t="shared" si="69"/>
        <v>0</v>
      </c>
      <c r="AM471" s="71">
        <f t="shared" si="70"/>
        <v>0</v>
      </c>
      <c r="AN471" s="71">
        <f t="shared" si="71"/>
        <v>0</v>
      </c>
      <c r="AO471" s="72"/>
      <c r="AP471" s="72"/>
      <c r="AQ471" s="72"/>
      <c r="AR471" s="73"/>
      <c r="AS471" s="73"/>
      <c r="AT471" s="73"/>
      <c r="AU471" s="62"/>
      <c r="AV471" s="62"/>
      <c r="AW471" s="74">
        <v>0</v>
      </c>
      <c r="AX471" s="75">
        <f t="shared" si="63"/>
        <v>0</v>
      </c>
    </row>
    <row r="472" spans="1:50" ht="120" customHeight="1" x14ac:dyDescent="0.3">
      <c r="A472" s="59"/>
      <c r="B472" s="59"/>
      <c r="C472" s="42"/>
      <c r="D472" s="60"/>
      <c r="E472" s="61"/>
      <c r="F472" s="62"/>
      <c r="G472" s="63"/>
      <c r="H472" s="63"/>
      <c r="I472" s="59"/>
      <c r="J472" s="59"/>
      <c r="K472" s="59"/>
      <c r="L472" s="59"/>
      <c r="M472" s="65" t="str">
        <f t="shared" si="64"/>
        <v>-</v>
      </c>
      <c r="N472" s="66"/>
      <c r="O472" s="67"/>
      <c r="P472" s="46"/>
      <c r="Q472" s="67"/>
      <c r="R472" s="68"/>
      <c r="S472" s="69"/>
      <c r="T472" s="49"/>
      <c r="U472" s="68"/>
      <c r="V472" s="70"/>
      <c r="W472" s="62"/>
      <c r="X472" s="63"/>
      <c r="Y472" s="64">
        <f t="shared" si="65"/>
        <v>0</v>
      </c>
      <c r="Z472" s="62"/>
      <c r="AA472" s="63"/>
      <c r="AB472" s="64">
        <f t="shared" si="66"/>
        <v>0</v>
      </c>
      <c r="AC472" s="71">
        <f t="shared" si="67"/>
        <v>0</v>
      </c>
      <c r="AD472" s="62"/>
      <c r="AE472" s="76"/>
      <c r="AF472" s="64">
        <f t="shared" si="68"/>
        <v>0</v>
      </c>
      <c r="AG472" s="49"/>
      <c r="AH472" s="49"/>
      <c r="AI472" s="54"/>
      <c r="AJ472" s="77"/>
      <c r="AK472" s="77"/>
      <c r="AL472" s="64">
        <f t="shared" si="69"/>
        <v>0</v>
      </c>
      <c r="AM472" s="71">
        <f t="shared" si="70"/>
        <v>0</v>
      </c>
      <c r="AN472" s="71">
        <f t="shared" si="71"/>
        <v>0</v>
      </c>
      <c r="AO472" s="72"/>
      <c r="AP472" s="72"/>
      <c r="AQ472" s="72"/>
      <c r="AR472" s="73"/>
      <c r="AS472" s="73"/>
      <c r="AT472" s="73"/>
      <c r="AU472" s="62"/>
      <c r="AV472" s="62"/>
      <c r="AW472" s="74">
        <v>0</v>
      </c>
      <c r="AX472" s="75">
        <f t="shared" si="63"/>
        <v>0</v>
      </c>
    </row>
    <row r="473" spans="1:50" ht="120" customHeight="1" x14ac:dyDescent="0.3">
      <c r="A473" s="59"/>
      <c r="B473" s="59"/>
      <c r="C473" s="42"/>
      <c r="D473" s="60"/>
      <c r="E473" s="61"/>
      <c r="F473" s="62"/>
      <c r="G473" s="63"/>
      <c r="H473" s="63"/>
      <c r="I473" s="59"/>
      <c r="J473" s="59"/>
      <c r="K473" s="59"/>
      <c r="L473" s="59"/>
      <c r="M473" s="65" t="str">
        <f t="shared" si="64"/>
        <v>-</v>
      </c>
      <c r="N473" s="66"/>
      <c r="O473" s="67"/>
      <c r="P473" s="46"/>
      <c r="Q473" s="67"/>
      <c r="R473" s="68"/>
      <c r="S473" s="69"/>
      <c r="T473" s="49"/>
      <c r="U473" s="68"/>
      <c r="V473" s="70"/>
      <c r="W473" s="62"/>
      <c r="X473" s="63"/>
      <c r="Y473" s="64">
        <f t="shared" si="65"/>
        <v>0</v>
      </c>
      <c r="Z473" s="62"/>
      <c r="AA473" s="63"/>
      <c r="AB473" s="64">
        <f t="shared" si="66"/>
        <v>0</v>
      </c>
      <c r="AC473" s="71">
        <f t="shared" si="67"/>
        <v>0</v>
      </c>
      <c r="AD473" s="62"/>
      <c r="AE473" s="76"/>
      <c r="AF473" s="64">
        <f t="shared" si="68"/>
        <v>0</v>
      </c>
      <c r="AG473" s="49"/>
      <c r="AH473" s="49"/>
      <c r="AI473" s="54"/>
      <c r="AJ473" s="77"/>
      <c r="AK473" s="77"/>
      <c r="AL473" s="64">
        <f t="shared" si="69"/>
        <v>0</v>
      </c>
      <c r="AM473" s="71">
        <f t="shared" si="70"/>
        <v>0</v>
      </c>
      <c r="AN473" s="71">
        <f t="shared" si="71"/>
        <v>0</v>
      </c>
      <c r="AO473" s="72"/>
      <c r="AP473" s="72"/>
      <c r="AQ473" s="72"/>
      <c r="AR473" s="73"/>
      <c r="AS473" s="73"/>
      <c r="AT473" s="73"/>
      <c r="AU473" s="62"/>
      <c r="AV473" s="62"/>
      <c r="AW473" s="74">
        <v>0</v>
      </c>
      <c r="AX473" s="75">
        <f t="shared" si="63"/>
        <v>0</v>
      </c>
    </row>
    <row r="474" spans="1:50" ht="120" customHeight="1" x14ac:dyDescent="0.3">
      <c r="A474" s="59"/>
      <c r="B474" s="59"/>
      <c r="C474" s="42"/>
      <c r="D474" s="60"/>
      <c r="E474" s="61"/>
      <c r="F474" s="62"/>
      <c r="G474" s="63"/>
      <c r="H474" s="63"/>
      <c r="I474" s="59"/>
      <c r="J474" s="59"/>
      <c r="K474" s="59"/>
      <c r="L474" s="59"/>
      <c r="M474" s="65" t="str">
        <f t="shared" si="64"/>
        <v>-</v>
      </c>
      <c r="N474" s="66"/>
      <c r="O474" s="67"/>
      <c r="P474" s="46"/>
      <c r="Q474" s="67"/>
      <c r="R474" s="68"/>
      <c r="S474" s="69"/>
      <c r="T474" s="49"/>
      <c r="U474" s="68"/>
      <c r="V474" s="70"/>
      <c r="W474" s="62"/>
      <c r="X474" s="63"/>
      <c r="Y474" s="64">
        <f t="shared" si="65"/>
        <v>0</v>
      </c>
      <c r="Z474" s="62"/>
      <c r="AA474" s="63"/>
      <c r="AB474" s="64">
        <f t="shared" si="66"/>
        <v>0</v>
      </c>
      <c r="AC474" s="71">
        <f t="shared" si="67"/>
        <v>0</v>
      </c>
      <c r="AD474" s="62"/>
      <c r="AE474" s="76"/>
      <c r="AF474" s="64">
        <f t="shared" si="68"/>
        <v>0</v>
      </c>
      <c r="AG474" s="49"/>
      <c r="AH474" s="49"/>
      <c r="AI474" s="54"/>
      <c r="AJ474" s="77"/>
      <c r="AK474" s="77"/>
      <c r="AL474" s="64">
        <f t="shared" si="69"/>
        <v>0</v>
      </c>
      <c r="AM474" s="71">
        <f t="shared" si="70"/>
        <v>0</v>
      </c>
      <c r="AN474" s="71">
        <f t="shared" si="71"/>
        <v>0</v>
      </c>
      <c r="AO474" s="72"/>
      <c r="AP474" s="72"/>
      <c r="AQ474" s="72"/>
      <c r="AR474" s="73"/>
      <c r="AS474" s="73"/>
      <c r="AT474" s="73"/>
      <c r="AU474" s="62"/>
      <c r="AV474" s="62"/>
      <c r="AW474" s="74">
        <v>0</v>
      </c>
      <c r="AX474" s="75">
        <f t="shared" si="63"/>
        <v>0</v>
      </c>
    </row>
    <row r="475" spans="1:50" ht="120" customHeight="1" x14ac:dyDescent="0.3">
      <c r="A475" s="59"/>
      <c r="B475" s="59"/>
      <c r="C475" s="42"/>
      <c r="D475" s="60"/>
      <c r="E475" s="61"/>
      <c r="F475" s="62"/>
      <c r="G475" s="63"/>
      <c r="H475" s="63"/>
      <c r="I475" s="59"/>
      <c r="J475" s="59"/>
      <c r="K475" s="59"/>
      <c r="L475" s="59"/>
      <c r="M475" s="65" t="str">
        <f t="shared" si="64"/>
        <v>-</v>
      </c>
      <c r="N475" s="66"/>
      <c r="O475" s="67"/>
      <c r="P475" s="46"/>
      <c r="Q475" s="67"/>
      <c r="R475" s="68"/>
      <c r="S475" s="69"/>
      <c r="T475" s="49"/>
      <c r="U475" s="68"/>
      <c r="V475" s="70"/>
      <c r="W475" s="62"/>
      <c r="X475" s="63"/>
      <c r="Y475" s="64">
        <f t="shared" si="65"/>
        <v>0</v>
      </c>
      <c r="Z475" s="62"/>
      <c r="AA475" s="63"/>
      <c r="AB475" s="64">
        <f t="shared" si="66"/>
        <v>0</v>
      </c>
      <c r="AC475" s="71">
        <f t="shared" si="67"/>
        <v>0</v>
      </c>
      <c r="AD475" s="62"/>
      <c r="AE475" s="76"/>
      <c r="AF475" s="64">
        <f t="shared" si="68"/>
        <v>0</v>
      </c>
      <c r="AG475" s="49"/>
      <c r="AH475" s="49"/>
      <c r="AI475" s="54"/>
      <c r="AJ475" s="77"/>
      <c r="AK475" s="77"/>
      <c r="AL475" s="64">
        <f t="shared" si="69"/>
        <v>0</v>
      </c>
      <c r="AM475" s="71">
        <f t="shared" si="70"/>
        <v>0</v>
      </c>
      <c r="AN475" s="71">
        <f t="shared" si="71"/>
        <v>0</v>
      </c>
      <c r="AO475" s="72"/>
      <c r="AP475" s="72"/>
      <c r="AQ475" s="72"/>
      <c r="AR475" s="73"/>
      <c r="AS475" s="73"/>
      <c r="AT475" s="73"/>
      <c r="AU475" s="62"/>
      <c r="AV475" s="62"/>
      <c r="AW475" s="74">
        <v>0</v>
      </c>
      <c r="AX475" s="75">
        <f t="shared" si="63"/>
        <v>0</v>
      </c>
    </row>
    <row r="476" spans="1:50" ht="120" customHeight="1" x14ac:dyDescent="0.3">
      <c r="A476" s="59"/>
      <c r="B476" s="59"/>
      <c r="C476" s="42"/>
      <c r="D476" s="60"/>
      <c r="E476" s="61"/>
      <c r="F476" s="62"/>
      <c r="G476" s="63"/>
      <c r="H476" s="63"/>
      <c r="I476" s="59"/>
      <c r="J476" s="59"/>
      <c r="K476" s="59"/>
      <c r="L476" s="59"/>
      <c r="M476" s="65" t="str">
        <f t="shared" si="64"/>
        <v>-</v>
      </c>
      <c r="N476" s="66"/>
      <c r="O476" s="67"/>
      <c r="P476" s="46"/>
      <c r="Q476" s="67"/>
      <c r="R476" s="68"/>
      <c r="S476" s="69"/>
      <c r="T476" s="49"/>
      <c r="U476" s="68"/>
      <c r="V476" s="70"/>
      <c r="W476" s="62"/>
      <c r="X476" s="63"/>
      <c r="Y476" s="64">
        <f t="shared" si="65"/>
        <v>0</v>
      </c>
      <c r="Z476" s="62"/>
      <c r="AA476" s="63"/>
      <c r="AB476" s="64">
        <f t="shared" si="66"/>
        <v>0</v>
      </c>
      <c r="AC476" s="71">
        <f t="shared" si="67"/>
        <v>0</v>
      </c>
      <c r="AD476" s="62"/>
      <c r="AE476" s="76"/>
      <c r="AF476" s="64">
        <f t="shared" si="68"/>
        <v>0</v>
      </c>
      <c r="AG476" s="49"/>
      <c r="AH476" s="49"/>
      <c r="AI476" s="54"/>
      <c r="AJ476" s="77"/>
      <c r="AK476" s="77"/>
      <c r="AL476" s="64">
        <f t="shared" si="69"/>
        <v>0</v>
      </c>
      <c r="AM476" s="71">
        <f t="shared" si="70"/>
        <v>0</v>
      </c>
      <c r="AN476" s="71">
        <f t="shared" si="71"/>
        <v>0</v>
      </c>
      <c r="AO476" s="72"/>
      <c r="AP476" s="72"/>
      <c r="AQ476" s="72"/>
      <c r="AR476" s="73"/>
      <c r="AS476" s="73"/>
      <c r="AT476" s="73"/>
      <c r="AU476" s="62"/>
      <c r="AV476" s="62"/>
      <c r="AW476" s="74">
        <v>0</v>
      </c>
      <c r="AX476" s="75">
        <f t="shared" si="63"/>
        <v>0</v>
      </c>
    </row>
    <row r="477" spans="1:50" ht="120" customHeight="1" x14ac:dyDescent="0.3">
      <c r="A477" s="59"/>
      <c r="B477" s="59"/>
      <c r="C477" s="42"/>
      <c r="D477" s="60"/>
      <c r="E477" s="61"/>
      <c r="F477" s="62"/>
      <c r="G477" s="63"/>
      <c r="H477" s="63"/>
      <c r="I477" s="59"/>
      <c r="J477" s="59"/>
      <c r="K477" s="59"/>
      <c r="L477" s="59"/>
      <c r="M477" s="65" t="str">
        <f t="shared" si="64"/>
        <v>-</v>
      </c>
      <c r="N477" s="66"/>
      <c r="O477" s="67"/>
      <c r="P477" s="46"/>
      <c r="Q477" s="67"/>
      <c r="R477" s="68"/>
      <c r="S477" s="69"/>
      <c r="T477" s="49"/>
      <c r="U477" s="68"/>
      <c r="V477" s="70"/>
      <c r="W477" s="62"/>
      <c r="X477" s="63"/>
      <c r="Y477" s="64">
        <f t="shared" si="65"/>
        <v>0</v>
      </c>
      <c r="Z477" s="62"/>
      <c r="AA477" s="63"/>
      <c r="AB477" s="64">
        <f t="shared" si="66"/>
        <v>0</v>
      </c>
      <c r="AC477" s="71">
        <f t="shared" si="67"/>
        <v>0</v>
      </c>
      <c r="AD477" s="62"/>
      <c r="AE477" s="76"/>
      <c r="AF477" s="64">
        <f t="shared" si="68"/>
        <v>0</v>
      </c>
      <c r="AG477" s="49"/>
      <c r="AH477" s="49"/>
      <c r="AI477" s="54"/>
      <c r="AJ477" s="77"/>
      <c r="AK477" s="77"/>
      <c r="AL477" s="64">
        <f t="shared" si="69"/>
        <v>0</v>
      </c>
      <c r="AM477" s="71">
        <f t="shared" si="70"/>
        <v>0</v>
      </c>
      <c r="AN477" s="71">
        <f t="shared" si="71"/>
        <v>0</v>
      </c>
      <c r="AO477" s="72"/>
      <c r="AP477" s="72"/>
      <c r="AQ477" s="72"/>
      <c r="AR477" s="73"/>
      <c r="AS477" s="73"/>
      <c r="AT477" s="73"/>
      <c r="AU477" s="62"/>
      <c r="AV477" s="62"/>
      <c r="AW477" s="74">
        <v>0</v>
      </c>
      <c r="AX477" s="75">
        <f t="shared" si="63"/>
        <v>0</v>
      </c>
    </row>
    <row r="478" spans="1:50" ht="120" customHeight="1" x14ac:dyDescent="0.3">
      <c r="A478" s="59"/>
      <c r="B478" s="59"/>
      <c r="C478" s="42"/>
      <c r="D478" s="60"/>
      <c r="E478" s="61"/>
      <c r="F478" s="62"/>
      <c r="G478" s="63"/>
      <c r="H478" s="63"/>
      <c r="I478" s="59"/>
      <c r="J478" s="59"/>
      <c r="K478" s="59"/>
      <c r="L478" s="59"/>
      <c r="M478" s="65" t="str">
        <f t="shared" si="64"/>
        <v>-</v>
      </c>
      <c r="N478" s="66"/>
      <c r="O478" s="67"/>
      <c r="P478" s="46"/>
      <c r="Q478" s="67"/>
      <c r="R478" s="68"/>
      <c r="S478" s="69"/>
      <c r="T478" s="49"/>
      <c r="U478" s="68"/>
      <c r="V478" s="70"/>
      <c r="W478" s="62"/>
      <c r="X478" s="63"/>
      <c r="Y478" s="64">
        <f t="shared" si="65"/>
        <v>0</v>
      </c>
      <c r="Z478" s="62"/>
      <c r="AA478" s="63"/>
      <c r="AB478" s="64">
        <f t="shared" si="66"/>
        <v>0</v>
      </c>
      <c r="AC478" s="71">
        <f t="shared" si="67"/>
        <v>0</v>
      </c>
      <c r="AD478" s="62"/>
      <c r="AE478" s="76"/>
      <c r="AF478" s="64">
        <f t="shared" si="68"/>
        <v>0</v>
      </c>
      <c r="AG478" s="49"/>
      <c r="AH478" s="49"/>
      <c r="AI478" s="54"/>
      <c r="AJ478" s="77"/>
      <c r="AK478" s="77"/>
      <c r="AL478" s="64">
        <f t="shared" si="69"/>
        <v>0</v>
      </c>
      <c r="AM478" s="71">
        <f t="shared" si="70"/>
        <v>0</v>
      </c>
      <c r="AN478" s="71">
        <f t="shared" si="71"/>
        <v>0</v>
      </c>
      <c r="AO478" s="72"/>
      <c r="AP478" s="72"/>
      <c r="AQ478" s="72"/>
      <c r="AR478" s="73"/>
      <c r="AS478" s="73"/>
      <c r="AT478" s="73"/>
      <c r="AU478" s="62"/>
      <c r="AV478" s="62"/>
      <c r="AW478" s="74">
        <v>0</v>
      </c>
      <c r="AX478" s="75">
        <f t="shared" si="63"/>
        <v>0</v>
      </c>
    </row>
    <row r="479" spans="1:50" ht="120" customHeight="1" x14ac:dyDescent="0.3">
      <c r="A479" s="59"/>
      <c r="B479" s="59"/>
      <c r="C479" s="42"/>
      <c r="D479" s="60"/>
      <c r="E479" s="61"/>
      <c r="F479" s="62"/>
      <c r="G479" s="63"/>
      <c r="H479" s="63"/>
      <c r="I479" s="59"/>
      <c r="J479" s="59"/>
      <c r="K479" s="59"/>
      <c r="L479" s="59"/>
      <c r="M479" s="65" t="str">
        <f t="shared" si="64"/>
        <v>-</v>
      </c>
      <c r="N479" s="66"/>
      <c r="O479" s="67"/>
      <c r="P479" s="46"/>
      <c r="Q479" s="67"/>
      <c r="R479" s="68"/>
      <c r="S479" s="69"/>
      <c r="T479" s="49"/>
      <c r="U479" s="68"/>
      <c r="V479" s="70"/>
      <c r="W479" s="62"/>
      <c r="X479" s="63"/>
      <c r="Y479" s="64">
        <f t="shared" si="65"/>
        <v>0</v>
      </c>
      <c r="Z479" s="62"/>
      <c r="AA479" s="63"/>
      <c r="AB479" s="64">
        <f t="shared" si="66"/>
        <v>0</v>
      </c>
      <c r="AC479" s="71">
        <f t="shared" si="67"/>
        <v>0</v>
      </c>
      <c r="AD479" s="62"/>
      <c r="AE479" s="76"/>
      <c r="AF479" s="64">
        <f t="shared" si="68"/>
        <v>0</v>
      </c>
      <c r="AG479" s="49"/>
      <c r="AH479" s="49"/>
      <c r="AI479" s="54"/>
      <c r="AJ479" s="77"/>
      <c r="AK479" s="77"/>
      <c r="AL479" s="64">
        <f t="shared" si="69"/>
        <v>0</v>
      </c>
      <c r="AM479" s="71">
        <f t="shared" si="70"/>
        <v>0</v>
      </c>
      <c r="AN479" s="71">
        <f t="shared" si="71"/>
        <v>0</v>
      </c>
      <c r="AO479" s="72"/>
      <c r="AP479" s="72"/>
      <c r="AQ479" s="72"/>
      <c r="AR479" s="73"/>
      <c r="AS479" s="73"/>
      <c r="AT479" s="73"/>
      <c r="AU479" s="62"/>
      <c r="AV479" s="62"/>
      <c r="AW479" s="74">
        <v>0</v>
      </c>
      <c r="AX479" s="75">
        <f t="shared" si="63"/>
        <v>0</v>
      </c>
    </row>
    <row r="480" spans="1:50" ht="120" customHeight="1" x14ac:dyDescent="0.3">
      <c r="A480" s="59"/>
      <c r="B480" s="59"/>
      <c r="C480" s="42"/>
      <c r="D480" s="60"/>
      <c r="E480" s="61"/>
      <c r="F480" s="62"/>
      <c r="G480" s="63"/>
      <c r="H480" s="63"/>
      <c r="I480" s="59"/>
      <c r="J480" s="59"/>
      <c r="K480" s="59"/>
      <c r="L480" s="59"/>
      <c r="M480" s="65" t="str">
        <f t="shared" si="64"/>
        <v>-</v>
      </c>
      <c r="N480" s="66"/>
      <c r="O480" s="67"/>
      <c r="P480" s="46"/>
      <c r="Q480" s="67"/>
      <c r="R480" s="68"/>
      <c r="S480" s="69"/>
      <c r="T480" s="49"/>
      <c r="U480" s="68"/>
      <c r="V480" s="70"/>
      <c r="W480" s="62"/>
      <c r="X480" s="63"/>
      <c r="Y480" s="64">
        <f t="shared" si="65"/>
        <v>0</v>
      </c>
      <c r="Z480" s="62"/>
      <c r="AA480" s="63"/>
      <c r="AB480" s="64">
        <f t="shared" si="66"/>
        <v>0</v>
      </c>
      <c r="AC480" s="71">
        <f t="shared" si="67"/>
        <v>0</v>
      </c>
      <c r="AD480" s="62"/>
      <c r="AE480" s="76"/>
      <c r="AF480" s="64">
        <f t="shared" si="68"/>
        <v>0</v>
      </c>
      <c r="AG480" s="49"/>
      <c r="AH480" s="49"/>
      <c r="AI480" s="54"/>
      <c r="AJ480" s="77"/>
      <c r="AK480" s="77"/>
      <c r="AL480" s="64">
        <f t="shared" si="69"/>
        <v>0</v>
      </c>
      <c r="AM480" s="71">
        <f t="shared" si="70"/>
        <v>0</v>
      </c>
      <c r="AN480" s="71">
        <f t="shared" si="71"/>
        <v>0</v>
      </c>
      <c r="AO480" s="72"/>
      <c r="AP480" s="72"/>
      <c r="AQ480" s="72"/>
      <c r="AR480" s="73"/>
      <c r="AS480" s="73"/>
      <c r="AT480" s="73"/>
      <c r="AU480" s="62"/>
      <c r="AV480" s="62"/>
      <c r="AW480" s="74">
        <v>0</v>
      </c>
      <c r="AX480" s="75">
        <f t="shared" si="63"/>
        <v>0</v>
      </c>
    </row>
    <row r="481" spans="1:50" ht="120" customHeight="1" x14ac:dyDescent="0.3">
      <c r="A481" s="59"/>
      <c r="B481" s="59"/>
      <c r="C481" s="42"/>
      <c r="D481" s="60"/>
      <c r="E481" s="61"/>
      <c r="F481" s="62"/>
      <c r="G481" s="63"/>
      <c r="H481" s="63"/>
      <c r="I481" s="59"/>
      <c r="J481" s="59"/>
      <c r="K481" s="59"/>
      <c r="L481" s="59"/>
      <c r="M481" s="65" t="str">
        <f t="shared" si="64"/>
        <v>-</v>
      </c>
      <c r="N481" s="66"/>
      <c r="O481" s="67"/>
      <c r="P481" s="46"/>
      <c r="Q481" s="67"/>
      <c r="R481" s="68"/>
      <c r="S481" s="69"/>
      <c r="T481" s="49"/>
      <c r="U481" s="68"/>
      <c r="V481" s="70"/>
      <c r="W481" s="62"/>
      <c r="X481" s="63"/>
      <c r="Y481" s="64">
        <f t="shared" si="65"/>
        <v>0</v>
      </c>
      <c r="Z481" s="62"/>
      <c r="AA481" s="63"/>
      <c r="AB481" s="64">
        <f t="shared" si="66"/>
        <v>0</v>
      </c>
      <c r="AC481" s="71">
        <f t="shared" si="67"/>
        <v>0</v>
      </c>
      <c r="AD481" s="62"/>
      <c r="AE481" s="76"/>
      <c r="AF481" s="64">
        <f t="shared" si="68"/>
        <v>0</v>
      </c>
      <c r="AG481" s="49"/>
      <c r="AH481" s="49"/>
      <c r="AI481" s="54"/>
      <c r="AJ481" s="77"/>
      <c r="AK481" s="77"/>
      <c r="AL481" s="64">
        <f t="shared" si="69"/>
        <v>0</v>
      </c>
      <c r="AM481" s="71">
        <f t="shared" si="70"/>
        <v>0</v>
      </c>
      <c r="AN481" s="71">
        <f t="shared" si="71"/>
        <v>0</v>
      </c>
      <c r="AO481" s="72"/>
      <c r="AP481" s="72"/>
      <c r="AQ481" s="72"/>
      <c r="AR481" s="73"/>
      <c r="AS481" s="73"/>
      <c r="AT481" s="73"/>
      <c r="AU481" s="62"/>
      <c r="AV481" s="62"/>
      <c r="AW481" s="74">
        <v>0</v>
      </c>
      <c r="AX481" s="75">
        <f t="shared" si="63"/>
        <v>0</v>
      </c>
    </row>
    <row r="482" spans="1:50" ht="120" customHeight="1" x14ac:dyDescent="0.3">
      <c r="A482" s="59"/>
      <c r="B482" s="59"/>
      <c r="C482" s="42"/>
      <c r="D482" s="60"/>
      <c r="E482" s="61"/>
      <c r="F482" s="62"/>
      <c r="G482" s="63"/>
      <c r="H482" s="63"/>
      <c r="I482" s="59"/>
      <c r="J482" s="59"/>
      <c r="K482" s="59"/>
      <c r="L482" s="59"/>
      <c r="M482" s="65" t="str">
        <f t="shared" si="64"/>
        <v>-</v>
      </c>
      <c r="N482" s="66"/>
      <c r="O482" s="67"/>
      <c r="P482" s="46"/>
      <c r="Q482" s="67"/>
      <c r="R482" s="68"/>
      <c r="S482" s="69"/>
      <c r="T482" s="49"/>
      <c r="U482" s="68"/>
      <c r="V482" s="70"/>
      <c r="W482" s="62"/>
      <c r="X482" s="63"/>
      <c r="Y482" s="64">
        <f t="shared" si="65"/>
        <v>0</v>
      </c>
      <c r="Z482" s="62"/>
      <c r="AA482" s="63"/>
      <c r="AB482" s="64">
        <f t="shared" si="66"/>
        <v>0</v>
      </c>
      <c r="AC482" s="71">
        <f t="shared" si="67"/>
        <v>0</v>
      </c>
      <c r="AD482" s="62"/>
      <c r="AE482" s="76"/>
      <c r="AF482" s="64">
        <f t="shared" si="68"/>
        <v>0</v>
      </c>
      <c r="AG482" s="49"/>
      <c r="AH482" s="49"/>
      <c r="AI482" s="54"/>
      <c r="AJ482" s="77"/>
      <c r="AK482" s="77"/>
      <c r="AL482" s="64">
        <f t="shared" si="69"/>
        <v>0</v>
      </c>
      <c r="AM482" s="71">
        <f t="shared" si="70"/>
        <v>0</v>
      </c>
      <c r="AN482" s="71">
        <f t="shared" si="71"/>
        <v>0</v>
      </c>
      <c r="AO482" s="72"/>
      <c r="AP482" s="72"/>
      <c r="AQ482" s="72"/>
      <c r="AR482" s="73"/>
      <c r="AS482" s="73"/>
      <c r="AT482" s="73"/>
      <c r="AU482" s="62"/>
      <c r="AV482" s="62"/>
      <c r="AW482" s="74">
        <v>0</v>
      </c>
      <c r="AX482" s="75">
        <f t="shared" si="63"/>
        <v>0</v>
      </c>
    </row>
    <row r="483" spans="1:50" ht="120" customHeight="1" x14ac:dyDescent="0.3">
      <c r="A483" s="59"/>
      <c r="B483" s="59"/>
      <c r="C483" s="42"/>
      <c r="D483" s="60"/>
      <c r="E483" s="61"/>
      <c r="F483" s="62"/>
      <c r="G483" s="63"/>
      <c r="H483" s="63"/>
      <c r="I483" s="59"/>
      <c r="J483" s="59"/>
      <c r="K483" s="59"/>
      <c r="L483" s="59"/>
      <c r="M483" s="65" t="str">
        <f t="shared" si="64"/>
        <v>-</v>
      </c>
      <c r="N483" s="66"/>
      <c r="O483" s="67"/>
      <c r="P483" s="46"/>
      <c r="Q483" s="67"/>
      <c r="R483" s="68"/>
      <c r="S483" s="69"/>
      <c r="T483" s="49"/>
      <c r="U483" s="68"/>
      <c r="V483" s="70"/>
      <c r="W483" s="62"/>
      <c r="X483" s="63"/>
      <c r="Y483" s="64">
        <f t="shared" si="65"/>
        <v>0</v>
      </c>
      <c r="Z483" s="62"/>
      <c r="AA483" s="63"/>
      <c r="AB483" s="64">
        <f t="shared" si="66"/>
        <v>0</v>
      </c>
      <c r="AC483" s="71">
        <f t="shared" si="67"/>
        <v>0</v>
      </c>
      <c r="AD483" s="62"/>
      <c r="AE483" s="76"/>
      <c r="AF483" s="64">
        <f t="shared" si="68"/>
        <v>0</v>
      </c>
      <c r="AG483" s="49"/>
      <c r="AH483" s="49"/>
      <c r="AI483" s="54"/>
      <c r="AJ483" s="77"/>
      <c r="AK483" s="77"/>
      <c r="AL483" s="64">
        <f t="shared" si="69"/>
        <v>0</v>
      </c>
      <c r="AM483" s="71">
        <f t="shared" si="70"/>
        <v>0</v>
      </c>
      <c r="AN483" s="71">
        <f t="shared" si="71"/>
        <v>0</v>
      </c>
      <c r="AO483" s="72"/>
      <c r="AP483" s="72"/>
      <c r="AQ483" s="72"/>
      <c r="AR483" s="73"/>
      <c r="AS483" s="73"/>
      <c r="AT483" s="73"/>
      <c r="AU483" s="62"/>
      <c r="AV483" s="62"/>
      <c r="AW483" s="74">
        <v>0</v>
      </c>
      <c r="AX483" s="75">
        <f t="shared" si="63"/>
        <v>0</v>
      </c>
    </row>
    <row r="484" spans="1:50" ht="120" customHeight="1" x14ac:dyDescent="0.3">
      <c r="A484" s="59"/>
      <c r="B484" s="59"/>
      <c r="C484" s="42"/>
      <c r="D484" s="60"/>
      <c r="E484" s="61"/>
      <c r="F484" s="62"/>
      <c r="G484" s="63"/>
      <c r="H484" s="63"/>
      <c r="I484" s="59"/>
      <c r="J484" s="59"/>
      <c r="K484" s="59"/>
      <c r="L484" s="59"/>
      <c r="M484" s="65" t="str">
        <f t="shared" si="64"/>
        <v>-</v>
      </c>
      <c r="N484" s="66"/>
      <c r="O484" s="67"/>
      <c r="P484" s="46"/>
      <c r="Q484" s="67"/>
      <c r="R484" s="68"/>
      <c r="S484" s="69"/>
      <c r="T484" s="49"/>
      <c r="U484" s="68"/>
      <c r="V484" s="70"/>
      <c r="W484" s="62"/>
      <c r="X484" s="63"/>
      <c r="Y484" s="64">
        <f t="shared" si="65"/>
        <v>0</v>
      </c>
      <c r="Z484" s="62"/>
      <c r="AA484" s="63"/>
      <c r="AB484" s="64">
        <f t="shared" si="66"/>
        <v>0</v>
      </c>
      <c r="AC484" s="71">
        <f t="shared" si="67"/>
        <v>0</v>
      </c>
      <c r="AD484" s="62"/>
      <c r="AE484" s="76"/>
      <c r="AF484" s="64">
        <f t="shared" si="68"/>
        <v>0</v>
      </c>
      <c r="AG484" s="49"/>
      <c r="AH484" s="49"/>
      <c r="AI484" s="54"/>
      <c r="AJ484" s="77"/>
      <c r="AK484" s="77"/>
      <c r="AL484" s="64">
        <f t="shared" si="69"/>
        <v>0</v>
      </c>
      <c r="AM484" s="71">
        <f t="shared" si="70"/>
        <v>0</v>
      </c>
      <c r="AN484" s="71">
        <f t="shared" si="71"/>
        <v>0</v>
      </c>
      <c r="AO484" s="72"/>
      <c r="AP484" s="72"/>
      <c r="AQ484" s="72"/>
      <c r="AR484" s="73"/>
      <c r="AS484" s="73"/>
      <c r="AT484" s="73"/>
      <c r="AU484" s="62"/>
      <c r="AV484" s="62"/>
      <c r="AW484" s="74">
        <v>0</v>
      </c>
      <c r="AX484" s="75">
        <f t="shared" si="63"/>
        <v>0</v>
      </c>
    </row>
    <row r="485" spans="1:50" ht="120" customHeight="1" x14ac:dyDescent="0.3">
      <c r="A485" s="59"/>
      <c r="B485" s="59"/>
      <c r="C485" s="42"/>
      <c r="D485" s="60"/>
      <c r="E485" s="61"/>
      <c r="F485" s="62"/>
      <c r="G485" s="63"/>
      <c r="H485" s="63"/>
      <c r="I485" s="59"/>
      <c r="J485" s="59"/>
      <c r="K485" s="59"/>
      <c r="L485" s="59"/>
      <c r="M485" s="65" t="str">
        <f t="shared" si="64"/>
        <v>-</v>
      </c>
      <c r="N485" s="66"/>
      <c r="O485" s="67"/>
      <c r="P485" s="46"/>
      <c r="Q485" s="67"/>
      <c r="R485" s="68"/>
      <c r="S485" s="69"/>
      <c r="T485" s="49"/>
      <c r="U485" s="68"/>
      <c r="V485" s="70"/>
      <c r="W485" s="62"/>
      <c r="X485" s="63"/>
      <c r="Y485" s="64">
        <f t="shared" si="65"/>
        <v>0</v>
      </c>
      <c r="Z485" s="62"/>
      <c r="AA485" s="63"/>
      <c r="AB485" s="64">
        <f t="shared" si="66"/>
        <v>0</v>
      </c>
      <c r="AC485" s="71">
        <f t="shared" si="67"/>
        <v>0</v>
      </c>
      <c r="AD485" s="62"/>
      <c r="AE485" s="76"/>
      <c r="AF485" s="64">
        <f t="shared" si="68"/>
        <v>0</v>
      </c>
      <c r="AG485" s="49"/>
      <c r="AH485" s="49"/>
      <c r="AI485" s="54"/>
      <c r="AJ485" s="77"/>
      <c r="AK485" s="77"/>
      <c r="AL485" s="64">
        <f t="shared" si="69"/>
        <v>0</v>
      </c>
      <c r="AM485" s="71">
        <f t="shared" si="70"/>
        <v>0</v>
      </c>
      <c r="AN485" s="71">
        <f t="shared" si="71"/>
        <v>0</v>
      </c>
      <c r="AO485" s="72"/>
      <c r="AP485" s="72"/>
      <c r="AQ485" s="72"/>
      <c r="AR485" s="73"/>
      <c r="AS485" s="73"/>
      <c r="AT485" s="73"/>
      <c r="AU485" s="62"/>
      <c r="AV485" s="62"/>
      <c r="AW485" s="74">
        <v>0</v>
      </c>
      <c r="AX485" s="75">
        <f t="shared" si="63"/>
        <v>0</v>
      </c>
    </row>
    <row r="486" spans="1:50" ht="120" customHeight="1" x14ac:dyDescent="0.3">
      <c r="A486" s="59"/>
      <c r="B486" s="59"/>
      <c r="C486" s="42"/>
      <c r="D486" s="60"/>
      <c r="E486" s="61"/>
      <c r="F486" s="62"/>
      <c r="G486" s="63"/>
      <c r="H486" s="63"/>
      <c r="I486" s="59"/>
      <c r="J486" s="59"/>
      <c r="K486" s="59"/>
      <c r="L486" s="59"/>
      <c r="M486" s="65" t="str">
        <f t="shared" si="64"/>
        <v>-</v>
      </c>
      <c r="N486" s="66"/>
      <c r="O486" s="67"/>
      <c r="P486" s="46"/>
      <c r="Q486" s="67"/>
      <c r="R486" s="68"/>
      <c r="S486" s="69"/>
      <c r="T486" s="49"/>
      <c r="U486" s="68"/>
      <c r="V486" s="70"/>
      <c r="W486" s="62"/>
      <c r="X486" s="63"/>
      <c r="Y486" s="64">
        <f t="shared" si="65"/>
        <v>0</v>
      </c>
      <c r="Z486" s="62"/>
      <c r="AA486" s="63"/>
      <c r="AB486" s="64">
        <f t="shared" si="66"/>
        <v>0</v>
      </c>
      <c r="AC486" s="71">
        <f t="shared" si="67"/>
        <v>0</v>
      </c>
      <c r="AD486" s="62"/>
      <c r="AE486" s="76"/>
      <c r="AF486" s="64">
        <f t="shared" si="68"/>
        <v>0</v>
      </c>
      <c r="AG486" s="49"/>
      <c r="AH486" s="49"/>
      <c r="AI486" s="54"/>
      <c r="AJ486" s="77"/>
      <c r="AK486" s="77"/>
      <c r="AL486" s="64">
        <f t="shared" si="69"/>
        <v>0</v>
      </c>
      <c r="AM486" s="71">
        <f t="shared" si="70"/>
        <v>0</v>
      </c>
      <c r="AN486" s="71">
        <f t="shared" si="71"/>
        <v>0</v>
      </c>
      <c r="AO486" s="72"/>
      <c r="AP486" s="72"/>
      <c r="AQ486" s="72"/>
      <c r="AR486" s="73"/>
      <c r="AS486" s="73"/>
      <c r="AT486" s="73"/>
      <c r="AU486" s="62"/>
      <c r="AV486" s="62"/>
      <c r="AW486" s="74">
        <v>0</v>
      </c>
      <c r="AX486" s="75">
        <f t="shared" si="63"/>
        <v>0</v>
      </c>
    </row>
    <row r="487" spans="1:50" ht="120" customHeight="1" x14ac:dyDescent="0.3">
      <c r="A487" s="59"/>
      <c r="B487" s="59"/>
      <c r="C487" s="42"/>
      <c r="D487" s="60"/>
      <c r="E487" s="61"/>
      <c r="F487" s="62"/>
      <c r="G487" s="63"/>
      <c r="H487" s="63"/>
      <c r="I487" s="59"/>
      <c r="J487" s="59"/>
      <c r="K487" s="59"/>
      <c r="L487" s="59"/>
      <c r="M487" s="65" t="str">
        <f t="shared" si="64"/>
        <v>-</v>
      </c>
      <c r="N487" s="66"/>
      <c r="O487" s="67"/>
      <c r="P487" s="46"/>
      <c r="Q487" s="67"/>
      <c r="R487" s="68"/>
      <c r="S487" s="69"/>
      <c r="T487" s="49"/>
      <c r="U487" s="68"/>
      <c r="V487" s="70"/>
      <c r="W487" s="62"/>
      <c r="X487" s="63"/>
      <c r="Y487" s="64">
        <f t="shared" si="65"/>
        <v>0</v>
      </c>
      <c r="Z487" s="62"/>
      <c r="AA487" s="63"/>
      <c r="AB487" s="64">
        <f t="shared" si="66"/>
        <v>0</v>
      </c>
      <c r="AC487" s="71">
        <f t="shared" si="67"/>
        <v>0</v>
      </c>
      <c r="AD487" s="62"/>
      <c r="AE487" s="76"/>
      <c r="AF487" s="64">
        <f t="shared" si="68"/>
        <v>0</v>
      </c>
      <c r="AG487" s="49"/>
      <c r="AH487" s="49"/>
      <c r="AI487" s="54"/>
      <c r="AJ487" s="77"/>
      <c r="AK487" s="77"/>
      <c r="AL487" s="64">
        <f t="shared" si="69"/>
        <v>0</v>
      </c>
      <c r="AM487" s="71">
        <f t="shared" si="70"/>
        <v>0</v>
      </c>
      <c r="AN487" s="71">
        <f t="shared" si="71"/>
        <v>0</v>
      </c>
      <c r="AO487" s="72"/>
      <c r="AP487" s="72"/>
      <c r="AQ487" s="72"/>
      <c r="AR487" s="73"/>
      <c r="AS487" s="73"/>
      <c r="AT487" s="73"/>
      <c r="AU487" s="62"/>
      <c r="AV487" s="62"/>
      <c r="AW487" s="74">
        <v>0</v>
      </c>
      <c r="AX487" s="75">
        <f t="shared" si="63"/>
        <v>0</v>
      </c>
    </row>
    <row r="488" spans="1:50" ht="120" customHeight="1" x14ac:dyDescent="0.3">
      <c r="A488" s="59"/>
      <c r="B488" s="59"/>
      <c r="C488" s="42"/>
      <c r="D488" s="60"/>
      <c r="E488" s="61"/>
      <c r="F488" s="62"/>
      <c r="G488" s="63"/>
      <c r="H488" s="63"/>
      <c r="I488" s="59"/>
      <c r="J488" s="59"/>
      <c r="K488" s="59"/>
      <c r="L488" s="59"/>
      <c r="M488" s="65" t="str">
        <f t="shared" si="64"/>
        <v>-</v>
      </c>
      <c r="N488" s="66"/>
      <c r="O488" s="67"/>
      <c r="P488" s="46"/>
      <c r="Q488" s="67"/>
      <c r="R488" s="68"/>
      <c r="S488" s="69"/>
      <c r="T488" s="49"/>
      <c r="U488" s="68"/>
      <c r="V488" s="70"/>
      <c r="W488" s="62"/>
      <c r="X488" s="63"/>
      <c r="Y488" s="64">
        <f t="shared" si="65"/>
        <v>0</v>
      </c>
      <c r="Z488" s="62"/>
      <c r="AA488" s="63"/>
      <c r="AB488" s="64">
        <f t="shared" si="66"/>
        <v>0</v>
      </c>
      <c r="AC488" s="71">
        <f t="shared" si="67"/>
        <v>0</v>
      </c>
      <c r="AD488" s="62"/>
      <c r="AE488" s="76"/>
      <c r="AF488" s="64">
        <f t="shared" si="68"/>
        <v>0</v>
      </c>
      <c r="AG488" s="49"/>
      <c r="AH488" s="49"/>
      <c r="AI488" s="54"/>
      <c r="AJ488" s="77"/>
      <c r="AK488" s="77"/>
      <c r="AL488" s="64">
        <f t="shared" si="69"/>
        <v>0</v>
      </c>
      <c r="AM488" s="71">
        <f t="shared" si="70"/>
        <v>0</v>
      </c>
      <c r="AN488" s="71">
        <f t="shared" si="71"/>
        <v>0</v>
      </c>
      <c r="AO488" s="72"/>
      <c r="AP488" s="72"/>
      <c r="AQ488" s="72"/>
      <c r="AR488" s="73"/>
      <c r="AS488" s="73"/>
      <c r="AT488" s="73"/>
      <c r="AU488" s="62"/>
      <c r="AV488" s="62"/>
      <c r="AW488" s="74">
        <v>0</v>
      </c>
      <c r="AX488" s="75">
        <f t="shared" si="63"/>
        <v>0</v>
      </c>
    </row>
    <row r="489" spans="1:50" ht="120" customHeight="1" x14ac:dyDescent="0.3">
      <c r="A489" s="59"/>
      <c r="B489" s="59"/>
      <c r="C489" s="42"/>
      <c r="D489" s="60"/>
      <c r="E489" s="61"/>
      <c r="F489" s="62"/>
      <c r="G489" s="63"/>
      <c r="H489" s="63"/>
      <c r="I489" s="59"/>
      <c r="J489" s="59"/>
      <c r="K489" s="59"/>
      <c r="L489" s="59"/>
      <c r="M489" s="65" t="str">
        <f t="shared" si="64"/>
        <v>-</v>
      </c>
      <c r="N489" s="66"/>
      <c r="O489" s="67"/>
      <c r="P489" s="46"/>
      <c r="Q489" s="67"/>
      <c r="R489" s="68"/>
      <c r="S489" s="69"/>
      <c r="T489" s="49"/>
      <c r="U489" s="68"/>
      <c r="V489" s="70"/>
      <c r="W489" s="62"/>
      <c r="X489" s="63"/>
      <c r="Y489" s="64">
        <f t="shared" si="65"/>
        <v>0</v>
      </c>
      <c r="Z489" s="62"/>
      <c r="AA489" s="63"/>
      <c r="AB489" s="64">
        <f t="shared" si="66"/>
        <v>0</v>
      </c>
      <c r="AC489" s="71">
        <f t="shared" si="67"/>
        <v>0</v>
      </c>
      <c r="AD489" s="62"/>
      <c r="AE489" s="76"/>
      <c r="AF489" s="64">
        <f t="shared" si="68"/>
        <v>0</v>
      </c>
      <c r="AG489" s="49"/>
      <c r="AH489" s="49"/>
      <c r="AI489" s="54"/>
      <c r="AJ489" s="77"/>
      <c r="AK489" s="77"/>
      <c r="AL489" s="64">
        <f t="shared" si="69"/>
        <v>0</v>
      </c>
      <c r="AM489" s="71">
        <f t="shared" si="70"/>
        <v>0</v>
      </c>
      <c r="AN489" s="71">
        <f t="shared" si="71"/>
        <v>0</v>
      </c>
      <c r="AO489" s="72"/>
      <c r="AP489" s="72"/>
      <c r="AQ489" s="72"/>
      <c r="AR489" s="73"/>
      <c r="AS489" s="73"/>
      <c r="AT489" s="73"/>
      <c r="AU489" s="62"/>
      <c r="AV489" s="62"/>
      <c r="AW489" s="74">
        <v>0</v>
      </c>
      <c r="AX489" s="75">
        <f t="shared" si="63"/>
        <v>0</v>
      </c>
    </row>
    <row r="490" spans="1:50" ht="120" customHeight="1" x14ac:dyDescent="0.3">
      <c r="A490" s="59"/>
      <c r="B490" s="59"/>
      <c r="C490" s="42"/>
      <c r="D490" s="60"/>
      <c r="E490" s="61"/>
      <c r="F490" s="62"/>
      <c r="G490" s="63"/>
      <c r="H490" s="63"/>
      <c r="I490" s="59"/>
      <c r="J490" s="59"/>
      <c r="K490" s="59"/>
      <c r="L490" s="59"/>
      <c r="M490" s="65" t="str">
        <f t="shared" si="64"/>
        <v>-</v>
      </c>
      <c r="N490" s="66"/>
      <c r="O490" s="67"/>
      <c r="P490" s="46"/>
      <c r="Q490" s="67"/>
      <c r="R490" s="68"/>
      <c r="S490" s="69"/>
      <c r="T490" s="49"/>
      <c r="U490" s="68"/>
      <c r="V490" s="70"/>
      <c r="W490" s="62"/>
      <c r="X490" s="63"/>
      <c r="Y490" s="64">
        <f t="shared" si="65"/>
        <v>0</v>
      </c>
      <c r="Z490" s="62"/>
      <c r="AA490" s="63"/>
      <c r="AB490" s="64">
        <f t="shared" si="66"/>
        <v>0</v>
      </c>
      <c r="AC490" s="71">
        <f t="shared" si="67"/>
        <v>0</v>
      </c>
      <c r="AD490" s="62"/>
      <c r="AE490" s="76"/>
      <c r="AF490" s="64">
        <f t="shared" si="68"/>
        <v>0</v>
      </c>
      <c r="AG490" s="49"/>
      <c r="AH490" s="49"/>
      <c r="AI490" s="54"/>
      <c r="AJ490" s="77"/>
      <c r="AK490" s="77"/>
      <c r="AL490" s="64">
        <f t="shared" si="69"/>
        <v>0</v>
      </c>
      <c r="AM490" s="71">
        <f t="shared" si="70"/>
        <v>0</v>
      </c>
      <c r="AN490" s="71">
        <f t="shared" si="71"/>
        <v>0</v>
      </c>
      <c r="AO490" s="72"/>
      <c r="AP490" s="72"/>
      <c r="AQ490" s="72"/>
      <c r="AR490" s="73"/>
      <c r="AS490" s="73"/>
      <c r="AT490" s="73"/>
      <c r="AU490" s="62"/>
      <c r="AV490" s="62"/>
      <c r="AW490" s="74">
        <v>0</v>
      </c>
      <c r="AX490" s="75">
        <f t="shared" si="63"/>
        <v>0</v>
      </c>
    </row>
    <row r="491" spans="1:50" ht="120" customHeight="1" x14ac:dyDescent="0.3">
      <c r="A491" s="59"/>
      <c r="B491" s="59"/>
      <c r="C491" s="42"/>
      <c r="D491" s="60"/>
      <c r="E491" s="61"/>
      <c r="F491" s="62"/>
      <c r="G491" s="63"/>
      <c r="H491" s="63"/>
      <c r="I491" s="59"/>
      <c r="J491" s="59"/>
      <c r="K491" s="59"/>
      <c r="L491" s="59"/>
      <c r="M491" s="65" t="str">
        <f t="shared" si="64"/>
        <v>-</v>
      </c>
      <c r="N491" s="66"/>
      <c r="O491" s="67"/>
      <c r="P491" s="46"/>
      <c r="Q491" s="67"/>
      <c r="R491" s="68"/>
      <c r="S491" s="69"/>
      <c r="T491" s="49"/>
      <c r="U491" s="68"/>
      <c r="V491" s="70"/>
      <c r="W491" s="62"/>
      <c r="X491" s="63"/>
      <c r="Y491" s="64">
        <f t="shared" si="65"/>
        <v>0</v>
      </c>
      <c r="Z491" s="62"/>
      <c r="AA491" s="63"/>
      <c r="AB491" s="64">
        <f t="shared" si="66"/>
        <v>0</v>
      </c>
      <c r="AC491" s="71">
        <f t="shared" si="67"/>
        <v>0</v>
      </c>
      <c r="AD491" s="62"/>
      <c r="AE491" s="76"/>
      <c r="AF491" s="64">
        <f t="shared" si="68"/>
        <v>0</v>
      </c>
      <c r="AG491" s="49"/>
      <c r="AH491" s="49"/>
      <c r="AI491" s="54"/>
      <c r="AJ491" s="77"/>
      <c r="AK491" s="77"/>
      <c r="AL491" s="64">
        <f t="shared" si="69"/>
        <v>0</v>
      </c>
      <c r="AM491" s="71">
        <f t="shared" si="70"/>
        <v>0</v>
      </c>
      <c r="AN491" s="71">
        <f t="shared" si="71"/>
        <v>0</v>
      </c>
      <c r="AO491" s="72"/>
      <c r="AP491" s="72"/>
      <c r="AQ491" s="72"/>
      <c r="AR491" s="73"/>
      <c r="AS491" s="73"/>
      <c r="AT491" s="73"/>
      <c r="AU491" s="62"/>
      <c r="AV491" s="62"/>
      <c r="AW491" s="74">
        <v>0</v>
      </c>
      <c r="AX491" s="75">
        <f t="shared" si="63"/>
        <v>0</v>
      </c>
    </row>
    <row r="492" spans="1:50" ht="120" customHeight="1" x14ac:dyDescent="0.3">
      <c r="A492" s="59"/>
      <c r="B492" s="59"/>
      <c r="C492" s="42"/>
      <c r="D492" s="60"/>
      <c r="E492" s="61"/>
      <c r="F492" s="62"/>
      <c r="G492" s="63"/>
      <c r="H492" s="63"/>
      <c r="I492" s="59"/>
      <c r="J492" s="59"/>
      <c r="K492" s="59"/>
      <c r="L492" s="59"/>
      <c r="M492" s="65" t="str">
        <f t="shared" si="64"/>
        <v>-</v>
      </c>
      <c r="N492" s="66"/>
      <c r="O492" s="67"/>
      <c r="P492" s="46"/>
      <c r="Q492" s="67"/>
      <c r="R492" s="68"/>
      <c r="S492" s="69"/>
      <c r="T492" s="49"/>
      <c r="U492" s="68"/>
      <c r="V492" s="70"/>
      <c r="W492" s="62"/>
      <c r="X492" s="63"/>
      <c r="Y492" s="64">
        <f t="shared" si="65"/>
        <v>0</v>
      </c>
      <c r="Z492" s="62"/>
      <c r="AA492" s="63"/>
      <c r="AB492" s="64">
        <f t="shared" si="66"/>
        <v>0</v>
      </c>
      <c r="AC492" s="71">
        <f t="shared" si="67"/>
        <v>0</v>
      </c>
      <c r="AD492" s="62"/>
      <c r="AE492" s="76"/>
      <c r="AF492" s="64">
        <f t="shared" si="68"/>
        <v>0</v>
      </c>
      <c r="AG492" s="49"/>
      <c r="AH492" s="49"/>
      <c r="AI492" s="54"/>
      <c r="AJ492" s="77"/>
      <c r="AK492" s="77"/>
      <c r="AL492" s="64">
        <f t="shared" si="69"/>
        <v>0</v>
      </c>
      <c r="AM492" s="71">
        <f t="shared" si="70"/>
        <v>0</v>
      </c>
      <c r="AN492" s="71">
        <f t="shared" si="71"/>
        <v>0</v>
      </c>
      <c r="AO492" s="72"/>
      <c r="AP492" s="72"/>
      <c r="AQ492" s="72"/>
      <c r="AR492" s="73"/>
      <c r="AS492" s="73"/>
      <c r="AT492" s="73"/>
      <c r="AU492" s="62"/>
      <c r="AV492" s="62"/>
      <c r="AW492" s="74">
        <v>0</v>
      </c>
      <c r="AX492" s="75">
        <f t="shared" si="63"/>
        <v>0</v>
      </c>
    </row>
    <row r="493" spans="1:50" ht="120" customHeight="1" x14ac:dyDescent="0.3">
      <c r="A493" s="59"/>
      <c r="B493" s="59"/>
      <c r="C493" s="42"/>
      <c r="D493" s="60"/>
      <c r="E493" s="61"/>
      <c r="F493" s="62"/>
      <c r="G493" s="63"/>
      <c r="H493" s="63"/>
      <c r="I493" s="59"/>
      <c r="J493" s="59"/>
      <c r="K493" s="59"/>
      <c r="L493" s="59"/>
      <c r="M493" s="65" t="str">
        <f t="shared" si="64"/>
        <v>-</v>
      </c>
      <c r="N493" s="66"/>
      <c r="O493" s="67"/>
      <c r="P493" s="46"/>
      <c r="Q493" s="67"/>
      <c r="R493" s="68"/>
      <c r="S493" s="69"/>
      <c r="T493" s="49"/>
      <c r="U493" s="68"/>
      <c r="V493" s="70"/>
      <c r="W493" s="62"/>
      <c r="X493" s="63"/>
      <c r="Y493" s="64">
        <f t="shared" si="65"/>
        <v>0</v>
      </c>
      <c r="Z493" s="62"/>
      <c r="AA493" s="63"/>
      <c r="AB493" s="64">
        <f t="shared" si="66"/>
        <v>0</v>
      </c>
      <c r="AC493" s="71">
        <f t="shared" si="67"/>
        <v>0</v>
      </c>
      <c r="AD493" s="62"/>
      <c r="AE493" s="76"/>
      <c r="AF493" s="64">
        <f t="shared" si="68"/>
        <v>0</v>
      </c>
      <c r="AG493" s="49"/>
      <c r="AH493" s="49"/>
      <c r="AI493" s="54"/>
      <c r="AJ493" s="77"/>
      <c r="AK493" s="77"/>
      <c r="AL493" s="64">
        <f t="shared" si="69"/>
        <v>0</v>
      </c>
      <c r="AM493" s="71">
        <f t="shared" si="70"/>
        <v>0</v>
      </c>
      <c r="AN493" s="71">
        <f t="shared" si="71"/>
        <v>0</v>
      </c>
      <c r="AO493" s="72"/>
      <c r="AP493" s="72"/>
      <c r="AQ493" s="72"/>
      <c r="AR493" s="73"/>
      <c r="AS493" s="73"/>
      <c r="AT493" s="73"/>
      <c r="AU493" s="62"/>
      <c r="AV493" s="62"/>
      <c r="AW493" s="74">
        <v>0</v>
      </c>
      <c r="AX493" s="75">
        <f t="shared" si="63"/>
        <v>0</v>
      </c>
    </row>
    <row r="494" spans="1:50" ht="120" customHeight="1" x14ac:dyDescent="0.3">
      <c r="A494" s="59"/>
      <c r="B494" s="59"/>
      <c r="C494" s="42"/>
      <c r="D494" s="60"/>
      <c r="E494" s="61"/>
      <c r="F494" s="62"/>
      <c r="G494" s="63"/>
      <c r="H494" s="63"/>
      <c r="I494" s="59"/>
      <c r="J494" s="59"/>
      <c r="K494" s="59"/>
      <c r="L494" s="59"/>
      <c r="M494" s="65" t="str">
        <f t="shared" si="64"/>
        <v>-</v>
      </c>
      <c r="N494" s="66"/>
      <c r="O494" s="67"/>
      <c r="P494" s="46"/>
      <c r="Q494" s="67"/>
      <c r="R494" s="68"/>
      <c r="S494" s="69"/>
      <c r="T494" s="49"/>
      <c r="U494" s="68"/>
      <c r="V494" s="70"/>
      <c r="W494" s="62"/>
      <c r="X494" s="63"/>
      <c r="Y494" s="64">
        <f t="shared" si="65"/>
        <v>0</v>
      </c>
      <c r="Z494" s="62"/>
      <c r="AA494" s="63"/>
      <c r="AB494" s="64">
        <f t="shared" si="66"/>
        <v>0</v>
      </c>
      <c r="AC494" s="71">
        <f t="shared" si="67"/>
        <v>0</v>
      </c>
      <c r="AD494" s="62"/>
      <c r="AE494" s="76"/>
      <c r="AF494" s="64">
        <f t="shared" si="68"/>
        <v>0</v>
      </c>
      <c r="AG494" s="49"/>
      <c r="AH494" s="49"/>
      <c r="AI494" s="54"/>
      <c r="AJ494" s="77"/>
      <c r="AK494" s="77"/>
      <c r="AL494" s="64">
        <f t="shared" si="69"/>
        <v>0</v>
      </c>
      <c r="AM494" s="71">
        <f t="shared" si="70"/>
        <v>0</v>
      </c>
      <c r="AN494" s="71">
        <f t="shared" si="71"/>
        <v>0</v>
      </c>
      <c r="AO494" s="72"/>
      <c r="AP494" s="72"/>
      <c r="AQ494" s="72"/>
      <c r="AR494" s="73"/>
      <c r="AS494" s="73"/>
      <c r="AT494" s="73"/>
      <c r="AU494" s="62"/>
      <c r="AV494" s="62"/>
      <c r="AW494" s="74">
        <v>0</v>
      </c>
      <c r="AX494" s="75">
        <f t="shared" si="63"/>
        <v>0</v>
      </c>
    </row>
    <row r="495" spans="1:50" ht="120" customHeight="1" x14ac:dyDescent="0.3">
      <c r="A495" s="59"/>
      <c r="B495" s="59"/>
      <c r="C495" s="42"/>
      <c r="D495" s="60"/>
      <c r="E495" s="61"/>
      <c r="F495" s="62"/>
      <c r="G495" s="63"/>
      <c r="H495" s="63"/>
      <c r="I495" s="59"/>
      <c r="J495" s="59"/>
      <c r="K495" s="59"/>
      <c r="L495" s="59"/>
      <c r="M495" s="65" t="str">
        <f t="shared" si="64"/>
        <v>-</v>
      </c>
      <c r="N495" s="66"/>
      <c r="O495" s="67"/>
      <c r="P495" s="46"/>
      <c r="Q495" s="67"/>
      <c r="R495" s="68"/>
      <c r="S495" s="69"/>
      <c r="T495" s="49"/>
      <c r="U495" s="68"/>
      <c r="V495" s="70"/>
      <c r="W495" s="62"/>
      <c r="X495" s="63"/>
      <c r="Y495" s="64">
        <f t="shared" si="65"/>
        <v>0</v>
      </c>
      <c r="Z495" s="62"/>
      <c r="AA495" s="63"/>
      <c r="AB495" s="64">
        <f t="shared" si="66"/>
        <v>0</v>
      </c>
      <c r="AC495" s="71">
        <f t="shared" si="67"/>
        <v>0</v>
      </c>
      <c r="AD495" s="62"/>
      <c r="AE495" s="76"/>
      <c r="AF495" s="64">
        <f t="shared" si="68"/>
        <v>0</v>
      </c>
      <c r="AG495" s="49"/>
      <c r="AH495" s="49"/>
      <c r="AI495" s="54"/>
      <c r="AJ495" s="77"/>
      <c r="AK495" s="77"/>
      <c r="AL495" s="64">
        <f t="shared" si="69"/>
        <v>0</v>
      </c>
      <c r="AM495" s="71">
        <f t="shared" si="70"/>
        <v>0</v>
      </c>
      <c r="AN495" s="71">
        <f t="shared" si="71"/>
        <v>0</v>
      </c>
      <c r="AO495" s="72"/>
      <c r="AP495" s="72"/>
      <c r="AQ495" s="72"/>
      <c r="AR495" s="73"/>
      <c r="AS495" s="73"/>
      <c r="AT495" s="73"/>
      <c r="AU495" s="62"/>
      <c r="AV495" s="62"/>
      <c r="AW495" s="74">
        <v>0</v>
      </c>
      <c r="AX495" s="75">
        <f t="shared" si="63"/>
        <v>0</v>
      </c>
    </row>
    <row r="496" spans="1:50" ht="120" customHeight="1" x14ac:dyDescent="0.3">
      <c r="A496" s="59"/>
      <c r="B496" s="59"/>
      <c r="C496" s="42"/>
      <c r="D496" s="60"/>
      <c r="E496" s="61"/>
      <c r="F496" s="62"/>
      <c r="G496" s="63"/>
      <c r="H496" s="63"/>
      <c r="I496" s="59"/>
      <c r="J496" s="59"/>
      <c r="K496" s="59"/>
      <c r="L496" s="59"/>
      <c r="M496" s="65" t="str">
        <f t="shared" si="64"/>
        <v>-</v>
      </c>
      <c r="N496" s="66"/>
      <c r="O496" s="67"/>
      <c r="P496" s="46"/>
      <c r="Q496" s="67"/>
      <c r="R496" s="68"/>
      <c r="S496" s="69"/>
      <c r="T496" s="49"/>
      <c r="U496" s="68"/>
      <c r="V496" s="70"/>
      <c r="W496" s="62"/>
      <c r="X496" s="63"/>
      <c r="Y496" s="64">
        <f t="shared" si="65"/>
        <v>0</v>
      </c>
      <c r="Z496" s="62"/>
      <c r="AA496" s="63"/>
      <c r="AB496" s="64">
        <f t="shared" si="66"/>
        <v>0</v>
      </c>
      <c r="AC496" s="71">
        <f t="shared" si="67"/>
        <v>0</v>
      </c>
      <c r="AD496" s="62"/>
      <c r="AE496" s="76"/>
      <c r="AF496" s="64">
        <f t="shared" si="68"/>
        <v>0</v>
      </c>
      <c r="AG496" s="49"/>
      <c r="AH496" s="49"/>
      <c r="AI496" s="54"/>
      <c r="AJ496" s="77"/>
      <c r="AK496" s="77"/>
      <c r="AL496" s="64">
        <f t="shared" si="69"/>
        <v>0</v>
      </c>
      <c r="AM496" s="71">
        <f t="shared" si="70"/>
        <v>0</v>
      </c>
      <c r="AN496" s="71">
        <f t="shared" si="71"/>
        <v>0</v>
      </c>
      <c r="AO496" s="72"/>
      <c r="AP496" s="72"/>
      <c r="AQ496" s="72"/>
      <c r="AR496" s="73"/>
      <c r="AS496" s="73"/>
      <c r="AT496" s="73"/>
      <c r="AU496" s="62"/>
      <c r="AV496" s="62"/>
      <c r="AW496" s="74">
        <v>0</v>
      </c>
      <c r="AX496" s="75">
        <f t="shared" si="63"/>
        <v>0</v>
      </c>
    </row>
    <row r="497" spans="1:50" ht="120" customHeight="1" x14ac:dyDescent="0.3">
      <c r="A497" s="59"/>
      <c r="B497" s="59"/>
      <c r="C497" s="42"/>
      <c r="D497" s="60"/>
      <c r="E497" s="61"/>
      <c r="F497" s="62"/>
      <c r="G497" s="63"/>
      <c r="H497" s="63"/>
      <c r="I497" s="59"/>
      <c r="J497" s="59"/>
      <c r="K497" s="59"/>
      <c r="L497" s="59"/>
      <c r="M497" s="65" t="str">
        <f t="shared" si="64"/>
        <v>-</v>
      </c>
      <c r="N497" s="66"/>
      <c r="O497" s="67"/>
      <c r="P497" s="46"/>
      <c r="Q497" s="67"/>
      <c r="R497" s="68"/>
      <c r="S497" s="69"/>
      <c r="T497" s="49"/>
      <c r="U497" s="68"/>
      <c r="V497" s="70"/>
      <c r="W497" s="62"/>
      <c r="X497" s="63"/>
      <c r="Y497" s="64">
        <f t="shared" si="65"/>
        <v>0</v>
      </c>
      <c r="Z497" s="62"/>
      <c r="AA497" s="63"/>
      <c r="AB497" s="64">
        <f t="shared" si="66"/>
        <v>0</v>
      </c>
      <c r="AC497" s="71">
        <f t="shared" si="67"/>
        <v>0</v>
      </c>
      <c r="AD497" s="62"/>
      <c r="AE497" s="76"/>
      <c r="AF497" s="64">
        <f t="shared" si="68"/>
        <v>0</v>
      </c>
      <c r="AG497" s="49"/>
      <c r="AH497" s="49"/>
      <c r="AI497" s="54"/>
      <c r="AJ497" s="77"/>
      <c r="AK497" s="77"/>
      <c r="AL497" s="64">
        <f t="shared" si="69"/>
        <v>0</v>
      </c>
      <c r="AM497" s="71">
        <f t="shared" si="70"/>
        <v>0</v>
      </c>
      <c r="AN497" s="71">
        <f t="shared" si="71"/>
        <v>0</v>
      </c>
      <c r="AO497" s="72"/>
      <c r="AP497" s="72"/>
      <c r="AQ497" s="72"/>
      <c r="AR497" s="73"/>
      <c r="AS497" s="73"/>
      <c r="AT497" s="73"/>
      <c r="AU497" s="62"/>
      <c r="AV497" s="62"/>
      <c r="AW497" s="74">
        <v>0</v>
      </c>
      <c r="AX497" s="75">
        <f t="shared" si="63"/>
        <v>0</v>
      </c>
    </row>
    <row r="498" spans="1:50" ht="120" customHeight="1" x14ac:dyDescent="0.3">
      <c r="A498" s="59"/>
      <c r="B498" s="59"/>
      <c r="C498" s="42"/>
      <c r="D498" s="60"/>
      <c r="E498" s="61"/>
      <c r="F498" s="62"/>
      <c r="G498" s="63"/>
      <c r="H498" s="63"/>
      <c r="I498" s="59"/>
      <c r="J498" s="59"/>
      <c r="K498" s="59"/>
      <c r="L498" s="59"/>
      <c r="M498" s="65" t="str">
        <f t="shared" si="64"/>
        <v>-</v>
      </c>
      <c r="N498" s="66"/>
      <c r="O498" s="67"/>
      <c r="P498" s="46"/>
      <c r="Q498" s="67"/>
      <c r="R498" s="68"/>
      <c r="S498" s="69"/>
      <c r="T498" s="49"/>
      <c r="U498" s="68"/>
      <c r="V498" s="70"/>
      <c r="W498" s="62"/>
      <c r="X498" s="63"/>
      <c r="Y498" s="64">
        <f t="shared" si="65"/>
        <v>0</v>
      </c>
      <c r="Z498" s="62"/>
      <c r="AA498" s="63"/>
      <c r="AB498" s="64">
        <f t="shared" si="66"/>
        <v>0</v>
      </c>
      <c r="AC498" s="71">
        <f t="shared" si="67"/>
        <v>0</v>
      </c>
      <c r="AD498" s="62"/>
      <c r="AE498" s="76"/>
      <c r="AF498" s="64">
        <f t="shared" si="68"/>
        <v>0</v>
      </c>
      <c r="AG498" s="49"/>
      <c r="AH498" s="49"/>
      <c r="AI498" s="54"/>
      <c r="AJ498" s="77"/>
      <c r="AK498" s="77"/>
      <c r="AL498" s="64">
        <f t="shared" si="69"/>
        <v>0</v>
      </c>
      <c r="AM498" s="71">
        <f t="shared" si="70"/>
        <v>0</v>
      </c>
      <c r="AN498" s="71">
        <f t="shared" si="71"/>
        <v>0</v>
      </c>
      <c r="AO498" s="72"/>
      <c r="AP498" s="72"/>
      <c r="AQ498" s="72"/>
      <c r="AR498" s="73"/>
      <c r="AS498" s="73"/>
      <c r="AT498" s="73"/>
      <c r="AU498" s="62"/>
      <c r="AV498" s="62"/>
      <c r="AW498" s="74">
        <v>0</v>
      </c>
      <c r="AX498" s="75">
        <f t="shared" si="63"/>
        <v>0</v>
      </c>
    </row>
    <row r="499" spans="1:50" ht="120" customHeight="1" x14ac:dyDescent="0.3">
      <c r="A499" s="59"/>
      <c r="B499" s="59"/>
      <c r="C499" s="42"/>
      <c r="D499" s="60"/>
      <c r="E499" s="61"/>
      <c r="F499" s="62"/>
      <c r="G499" s="63"/>
      <c r="H499" s="63"/>
      <c r="I499" s="59"/>
      <c r="J499" s="59"/>
      <c r="K499" s="59"/>
      <c r="L499" s="59"/>
      <c r="M499" s="65" t="str">
        <f t="shared" si="64"/>
        <v>-</v>
      </c>
      <c r="N499" s="66"/>
      <c r="O499" s="67"/>
      <c r="P499" s="46"/>
      <c r="Q499" s="67"/>
      <c r="R499" s="68"/>
      <c r="S499" s="69"/>
      <c r="T499" s="49"/>
      <c r="U499" s="68"/>
      <c r="V499" s="70"/>
      <c r="W499" s="62"/>
      <c r="X499" s="63"/>
      <c r="Y499" s="64">
        <f t="shared" si="65"/>
        <v>0</v>
      </c>
      <c r="Z499" s="62"/>
      <c r="AA499" s="63"/>
      <c r="AB499" s="64">
        <f t="shared" si="66"/>
        <v>0</v>
      </c>
      <c r="AC499" s="71">
        <f t="shared" si="67"/>
        <v>0</v>
      </c>
      <c r="AD499" s="62"/>
      <c r="AE499" s="76"/>
      <c r="AF499" s="64">
        <f t="shared" si="68"/>
        <v>0</v>
      </c>
      <c r="AG499" s="49"/>
      <c r="AH499" s="49"/>
      <c r="AI499" s="54"/>
      <c r="AJ499" s="77"/>
      <c r="AK499" s="77"/>
      <c r="AL499" s="64">
        <f t="shared" si="69"/>
        <v>0</v>
      </c>
      <c r="AM499" s="71">
        <f t="shared" si="70"/>
        <v>0</v>
      </c>
      <c r="AN499" s="71">
        <f t="shared" si="71"/>
        <v>0</v>
      </c>
      <c r="AO499" s="72"/>
      <c r="AP499" s="72"/>
      <c r="AQ499" s="72"/>
      <c r="AR499" s="73"/>
      <c r="AS499" s="73"/>
      <c r="AT499" s="73"/>
      <c r="AU499" s="62"/>
      <c r="AV499" s="62"/>
      <c r="AW499" s="74">
        <v>0</v>
      </c>
      <c r="AX499" s="75">
        <f t="shared" si="63"/>
        <v>0</v>
      </c>
    </row>
    <row r="500" spans="1:50" ht="120" customHeight="1" x14ac:dyDescent="0.3">
      <c r="A500" s="59"/>
      <c r="B500" s="59"/>
      <c r="C500" s="42"/>
      <c r="D500" s="60"/>
      <c r="E500" s="61"/>
      <c r="F500" s="62"/>
      <c r="G500" s="63"/>
      <c r="H500" s="63"/>
      <c r="I500" s="59"/>
      <c r="J500" s="59"/>
      <c r="K500" s="59"/>
      <c r="L500" s="59"/>
      <c r="M500" s="65" t="str">
        <f t="shared" si="64"/>
        <v>-</v>
      </c>
      <c r="N500" s="66"/>
      <c r="O500" s="67"/>
      <c r="P500" s="46"/>
      <c r="Q500" s="67"/>
      <c r="R500" s="68"/>
      <c r="S500" s="69"/>
      <c r="T500" s="49"/>
      <c r="U500" s="68"/>
      <c r="V500" s="70"/>
      <c r="W500" s="62"/>
      <c r="X500" s="63"/>
      <c r="Y500" s="64">
        <f t="shared" si="65"/>
        <v>0</v>
      </c>
      <c r="Z500" s="62"/>
      <c r="AA500" s="63"/>
      <c r="AB500" s="64">
        <f t="shared" si="66"/>
        <v>0</v>
      </c>
      <c r="AC500" s="71">
        <f t="shared" si="67"/>
        <v>0</v>
      </c>
      <c r="AD500" s="62"/>
      <c r="AE500" s="76"/>
      <c r="AF500" s="64">
        <f t="shared" si="68"/>
        <v>0</v>
      </c>
      <c r="AG500" s="49"/>
      <c r="AH500" s="49"/>
      <c r="AI500" s="54"/>
      <c r="AJ500" s="77"/>
      <c r="AK500" s="77"/>
      <c r="AL500" s="64">
        <f t="shared" si="69"/>
        <v>0</v>
      </c>
      <c r="AM500" s="71">
        <f t="shared" si="70"/>
        <v>0</v>
      </c>
      <c r="AN500" s="71">
        <f t="shared" si="71"/>
        <v>0</v>
      </c>
      <c r="AO500" s="72"/>
      <c r="AP500" s="72"/>
      <c r="AQ500" s="72"/>
      <c r="AR500" s="73"/>
      <c r="AS500" s="73"/>
      <c r="AT500" s="73"/>
      <c r="AU500" s="62"/>
      <c r="AV500" s="62"/>
      <c r="AW500" s="74">
        <v>0</v>
      </c>
      <c r="AX500" s="75">
        <f t="shared" si="63"/>
        <v>0</v>
      </c>
    </row>
    <row r="501" spans="1:50" ht="120" customHeight="1" x14ac:dyDescent="0.3">
      <c r="A501" s="59"/>
      <c r="B501" s="59"/>
      <c r="C501" s="42"/>
      <c r="D501" s="60"/>
      <c r="E501" s="61"/>
      <c r="F501" s="62"/>
      <c r="G501" s="63"/>
      <c r="H501" s="63"/>
      <c r="I501" s="59"/>
      <c r="J501" s="59"/>
      <c r="K501" s="59"/>
      <c r="L501" s="59"/>
      <c r="M501" s="65" t="str">
        <f t="shared" si="64"/>
        <v>-</v>
      </c>
      <c r="N501" s="66"/>
      <c r="O501" s="67"/>
      <c r="P501" s="46"/>
      <c r="Q501" s="67"/>
      <c r="R501" s="68"/>
      <c r="S501" s="69"/>
      <c r="T501" s="49"/>
      <c r="U501" s="68"/>
      <c r="V501" s="70"/>
      <c r="W501" s="62"/>
      <c r="X501" s="63"/>
      <c r="Y501" s="64">
        <f t="shared" si="65"/>
        <v>0</v>
      </c>
      <c r="Z501" s="62"/>
      <c r="AA501" s="63"/>
      <c r="AB501" s="64">
        <f t="shared" si="66"/>
        <v>0</v>
      </c>
      <c r="AC501" s="71">
        <f t="shared" si="67"/>
        <v>0</v>
      </c>
      <c r="AD501" s="62"/>
      <c r="AE501" s="76"/>
      <c r="AF501" s="64">
        <f t="shared" si="68"/>
        <v>0</v>
      </c>
      <c r="AG501" s="49"/>
      <c r="AH501" s="49"/>
      <c r="AI501" s="54"/>
      <c r="AJ501" s="77"/>
      <c r="AK501" s="77"/>
      <c r="AL501" s="64">
        <f t="shared" si="69"/>
        <v>0</v>
      </c>
      <c r="AM501" s="71">
        <f t="shared" si="70"/>
        <v>0</v>
      </c>
      <c r="AN501" s="71">
        <f t="shared" si="71"/>
        <v>0</v>
      </c>
      <c r="AO501" s="72"/>
      <c r="AP501" s="72"/>
      <c r="AQ501" s="72"/>
      <c r="AR501" s="73"/>
      <c r="AS501" s="73"/>
      <c r="AT501" s="73"/>
      <c r="AU501" s="62"/>
      <c r="AV501" s="62"/>
      <c r="AW501" s="74">
        <v>0</v>
      </c>
      <c r="AX501" s="75">
        <f t="shared" si="63"/>
        <v>0</v>
      </c>
    </row>
    <row r="502" spans="1:50" ht="120" customHeight="1" x14ac:dyDescent="0.3">
      <c r="A502" s="59"/>
      <c r="B502" s="59"/>
      <c r="C502" s="42"/>
      <c r="D502" s="60"/>
      <c r="E502" s="61"/>
      <c r="F502" s="62"/>
      <c r="G502" s="63"/>
      <c r="H502" s="63"/>
      <c r="I502" s="59"/>
      <c r="J502" s="59"/>
      <c r="K502" s="59"/>
      <c r="L502" s="59"/>
      <c r="M502" s="65" t="str">
        <f t="shared" si="64"/>
        <v>-</v>
      </c>
      <c r="N502" s="66"/>
      <c r="O502" s="67"/>
      <c r="P502" s="46"/>
      <c r="Q502" s="67"/>
      <c r="R502" s="68"/>
      <c r="S502" s="69"/>
      <c r="T502" s="49"/>
      <c r="U502" s="68"/>
      <c r="V502" s="70"/>
      <c r="W502" s="62"/>
      <c r="X502" s="63"/>
      <c r="Y502" s="64">
        <f t="shared" si="65"/>
        <v>0</v>
      </c>
      <c r="Z502" s="62"/>
      <c r="AA502" s="63"/>
      <c r="AB502" s="64">
        <f t="shared" si="66"/>
        <v>0</v>
      </c>
      <c r="AC502" s="71">
        <f t="shared" si="67"/>
        <v>0</v>
      </c>
      <c r="AD502" s="62"/>
      <c r="AE502" s="76"/>
      <c r="AF502" s="64">
        <f t="shared" si="68"/>
        <v>0</v>
      </c>
      <c r="AG502" s="49"/>
      <c r="AH502" s="49"/>
      <c r="AI502" s="54"/>
      <c r="AJ502" s="77"/>
      <c r="AK502" s="77"/>
      <c r="AL502" s="64">
        <f t="shared" si="69"/>
        <v>0</v>
      </c>
      <c r="AM502" s="71">
        <f t="shared" si="70"/>
        <v>0</v>
      </c>
      <c r="AN502" s="71">
        <f t="shared" si="71"/>
        <v>0</v>
      </c>
      <c r="AO502" s="72"/>
      <c r="AP502" s="72"/>
      <c r="AQ502" s="72"/>
      <c r="AR502" s="73"/>
      <c r="AS502" s="73"/>
      <c r="AT502" s="73"/>
      <c r="AU502" s="62"/>
      <c r="AV502" s="62"/>
      <c r="AW502" s="74">
        <v>0</v>
      </c>
      <c r="AX502" s="75">
        <f t="shared" si="63"/>
        <v>0</v>
      </c>
    </row>
    <row r="503" spans="1:50" ht="120" customHeight="1" x14ac:dyDescent="0.3">
      <c r="A503" s="59"/>
      <c r="B503" s="59"/>
      <c r="C503" s="42"/>
      <c r="D503" s="60"/>
      <c r="E503" s="61"/>
      <c r="F503" s="62"/>
      <c r="G503" s="63"/>
      <c r="H503" s="63"/>
      <c r="I503" s="59"/>
      <c r="J503" s="59"/>
      <c r="K503" s="59"/>
      <c r="L503" s="59"/>
      <c r="M503" s="65" t="str">
        <f t="shared" si="64"/>
        <v>-</v>
      </c>
      <c r="N503" s="66"/>
      <c r="O503" s="67"/>
      <c r="P503" s="46"/>
      <c r="Q503" s="67"/>
      <c r="R503" s="68"/>
      <c r="S503" s="69"/>
      <c r="T503" s="49"/>
      <c r="U503" s="68"/>
      <c r="V503" s="70"/>
      <c r="W503" s="62"/>
      <c r="X503" s="63"/>
      <c r="Y503" s="64">
        <f t="shared" si="65"/>
        <v>0</v>
      </c>
      <c r="Z503" s="62"/>
      <c r="AA503" s="63"/>
      <c r="AB503" s="64">
        <f t="shared" si="66"/>
        <v>0</v>
      </c>
      <c r="AC503" s="71">
        <f t="shared" si="67"/>
        <v>0</v>
      </c>
      <c r="AD503" s="62"/>
      <c r="AE503" s="76"/>
      <c r="AF503" s="64">
        <f t="shared" si="68"/>
        <v>0</v>
      </c>
      <c r="AG503" s="49"/>
      <c r="AH503" s="49"/>
      <c r="AI503" s="54"/>
      <c r="AJ503" s="77"/>
      <c r="AK503" s="77"/>
      <c r="AL503" s="64">
        <f t="shared" si="69"/>
        <v>0</v>
      </c>
      <c r="AM503" s="71">
        <f t="shared" si="70"/>
        <v>0</v>
      </c>
      <c r="AN503" s="71">
        <f t="shared" si="71"/>
        <v>0</v>
      </c>
      <c r="AO503" s="72"/>
      <c r="AP503" s="72"/>
      <c r="AQ503" s="72"/>
      <c r="AR503" s="73"/>
      <c r="AS503" s="73"/>
      <c r="AT503" s="73"/>
      <c r="AU503" s="62"/>
      <c r="AV503" s="62"/>
      <c r="AW503" s="74">
        <v>0</v>
      </c>
      <c r="AX503" s="75">
        <f t="shared" si="63"/>
        <v>0</v>
      </c>
    </row>
    <row r="504" spans="1:50" ht="120" customHeight="1" x14ac:dyDescent="0.3">
      <c r="A504" s="59"/>
      <c r="B504" s="59"/>
      <c r="C504" s="42"/>
      <c r="D504" s="60"/>
      <c r="E504" s="61"/>
      <c r="F504" s="62"/>
      <c r="G504" s="63"/>
      <c r="H504" s="63"/>
      <c r="I504" s="59"/>
      <c r="J504" s="59"/>
      <c r="K504" s="59"/>
      <c r="L504" s="59"/>
      <c r="M504" s="65" t="str">
        <f t="shared" si="64"/>
        <v>-</v>
      </c>
      <c r="N504" s="66"/>
      <c r="O504" s="67"/>
      <c r="P504" s="46"/>
      <c r="Q504" s="67"/>
      <c r="R504" s="68"/>
      <c r="S504" s="69"/>
      <c r="T504" s="49"/>
      <c r="U504" s="68"/>
      <c r="V504" s="70"/>
      <c r="W504" s="62"/>
      <c r="X504" s="63"/>
      <c r="Y504" s="64">
        <f t="shared" si="65"/>
        <v>0</v>
      </c>
      <c r="Z504" s="62"/>
      <c r="AA504" s="63"/>
      <c r="AB504" s="64">
        <f t="shared" si="66"/>
        <v>0</v>
      </c>
      <c r="AC504" s="71">
        <f t="shared" si="67"/>
        <v>0</v>
      </c>
      <c r="AD504" s="62"/>
      <c r="AE504" s="76"/>
      <c r="AF504" s="64">
        <f t="shared" si="68"/>
        <v>0</v>
      </c>
      <c r="AG504" s="49"/>
      <c r="AH504" s="49"/>
      <c r="AI504" s="54"/>
      <c r="AJ504" s="77"/>
      <c r="AK504" s="77"/>
      <c r="AL504" s="64">
        <f t="shared" si="69"/>
        <v>0</v>
      </c>
      <c r="AM504" s="71">
        <f t="shared" si="70"/>
        <v>0</v>
      </c>
      <c r="AN504" s="71">
        <f t="shared" si="71"/>
        <v>0</v>
      </c>
      <c r="AO504" s="72"/>
      <c r="AP504" s="72"/>
      <c r="AQ504" s="72"/>
      <c r="AR504" s="73"/>
      <c r="AS504" s="73"/>
      <c r="AT504" s="73"/>
      <c r="AU504" s="62"/>
      <c r="AV504" s="62"/>
      <c r="AW504" s="74">
        <v>0</v>
      </c>
      <c r="AX504" s="75">
        <f t="shared" si="63"/>
        <v>0</v>
      </c>
    </row>
    <row r="505" spans="1:50" ht="120" customHeight="1" x14ac:dyDescent="0.3">
      <c r="A505" s="59"/>
      <c r="B505" s="59"/>
      <c r="C505" s="42"/>
      <c r="D505" s="60"/>
      <c r="E505" s="61"/>
      <c r="F505" s="62"/>
      <c r="G505" s="63"/>
      <c r="H505" s="63"/>
      <c r="I505" s="59"/>
      <c r="J505" s="59"/>
      <c r="K505" s="59"/>
      <c r="L505" s="59"/>
      <c r="M505" s="65" t="str">
        <f t="shared" si="64"/>
        <v>-</v>
      </c>
      <c r="N505" s="66"/>
      <c r="O505" s="67"/>
      <c r="P505" s="46"/>
      <c r="Q505" s="67"/>
      <c r="R505" s="68"/>
      <c r="S505" s="69"/>
      <c r="T505" s="49"/>
      <c r="U505" s="68"/>
      <c r="V505" s="70"/>
      <c r="W505" s="62"/>
      <c r="X505" s="63"/>
      <c r="Y505" s="64">
        <f t="shared" si="65"/>
        <v>0</v>
      </c>
      <c r="Z505" s="62"/>
      <c r="AA505" s="63"/>
      <c r="AB505" s="64">
        <f t="shared" si="66"/>
        <v>0</v>
      </c>
      <c r="AC505" s="71">
        <f t="shared" si="67"/>
        <v>0</v>
      </c>
      <c r="AD505" s="62"/>
      <c r="AE505" s="76"/>
      <c r="AF505" s="64">
        <f t="shared" si="68"/>
        <v>0</v>
      </c>
      <c r="AG505" s="49"/>
      <c r="AH505" s="49"/>
      <c r="AI505" s="54"/>
      <c r="AJ505" s="77"/>
      <c r="AK505" s="77"/>
      <c r="AL505" s="64">
        <f t="shared" si="69"/>
        <v>0</v>
      </c>
      <c r="AM505" s="71">
        <f t="shared" si="70"/>
        <v>0</v>
      </c>
      <c r="AN505" s="71">
        <f t="shared" si="71"/>
        <v>0</v>
      </c>
      <c r="AO505" s="72"/>
      <c r="AP505" s="72"/>
      <c r="AQ505" s="72"/>
      <c r="AR505" s="73"/>
      <c r="AS505" s="73"/>
      <c r="AT505" s="73"/>
      <c r="AU505" s="62"/>
      <c r="AV505" s="62"/>
      <c r="AW505" s="74">
        <v>0</v>
      </c>
      <c r="AX505" s="75">
        <f t="shared" si="63"/>
        <v>0</v>
      </c>
    </row>
    <row r="506" spans="1:50" ht="120" customHeight="1" x14ac:dyDescent="0.3">
      <c r="A506" s="59"/>
      <c r="B506" s="59"/>
      <c r="C506" s="42"/>
      <c r="D506" s="60"/>
      <c r="E506" s="61"/>
      <c r="F506" s="62"/>
      <c r="G506" s="63"/>
      <c r="H506" s="63"/>
      <c r="I506" s="59"/>
      <c r="J506" s="59"/>
      <c r="K506" s="59"/>
      <c r="L506" s="59"/>
      <c r="M506" s="65" t="str">
        <f t="shared" si="64"/>
        <v>-</v>
      </c>
      <c r="N506" s="66"/>
      <c r="O506" s="67"/>
      <c r="P506" s="46"/>
      <c r="Q506" s="67"/>
      <c r="R506" s="68"/>
      <c r="S506" s="69"/>
      <c r="T506" s="49"/>
      <c r="U506" s="68"/>
      <c r="V506" s="70"/>
      <c r="W506" s="62"/>
      <c r="X506" s="63"/>
      <c r="Y506" s="64">
        <f t="shared" si="65"/>
        <v>0</v>
      </c>
      <c r="Z506" s="62"/>
      <c r="AA506" s="63"/>
      <c r="AB506" s="64">
        <f t="shared" si="66"/>
        <v>0</v>
      </c>
      <c r="AC506" s="71">
        <f t="shared" si="67"/>
        <v>0</v>
      </c>
      <c r="AD506" s="62"/>
      <c r="AE506" s="76"/>
      <c r="AF506" s="64">
        <f t="shared" si="68"/>
        <v>0</v>
      </c>
      <c r="AG506" s="49"/>
      <c r="AH506" s="49"/>
      <c r="AI506" s="54"/>
      <c r="AJ506" s="77"/>
      <c r="AK506" s="77"/>
      <c r="AL506" s="64">
        <f t="shared" si="69"/>
        <v>0</v>
      </c>
      <c r="AM506" s="71">
        <f t="shared" si="70"/>
        <v>0</v>
      </c>
      <c r="AN506" s="71">
        <f t="shared" si="71"/>
        <v>0</v>
      </c>
      <c r="AO506" s="72"/>
      <c r="AP506" s="72"/>
      <c r="AQ506" s="72"/>
      <c r="AR506" s="73"/>
      <c r="AS506" s="73"/>
      <c r="AT506" s="73"/>
      <c r="AU506" s="62"/>
      <c r="AV506" s="62"/>
      <c r="AW506" s="74">
        <v>0</v>
      </c>
      <c r="AX506" s="75">
        <f t="shared" si="63"/>
        <v>0</v>
      </c>
    </row>
    <row r="507" spans="1:50" ht="120" customHeight="1" x14ac:dyDescent="0.3">
      <c r="A507" s="59"/>
      <c r="B507" s="59"/>
      <c r="C507" s="42"/>
      <c r="D507" s="60"/>
      <c r="E507" s="61"/>
      <c r="F507" s="62"/>
      <c r="G507" s="63"/>
      <c r="H507" s="63"/>
      <c r="I507" s="59"/>
      <c r="J507" s="59"/>
      <c r="K507" s="59"/>
      <c r="L507" s="59"/>
      <c r="M507" s="65" t="str">
        <f t="shared" si="64"/>
        <v>-</v>
      </c>
      <c r="N507" s="66"/>
      <c r="O507" s="67"/>
      <c r="P507" s="46"/>
      <c r="Q507" s="67"/>
      <c r="R507" s="68"/>
      <c r="S507" s="69"/>
      <c r="T507" s="49"/>
      <c r="U507" s="68"/>
      <c r="V507" s="70"/>
      <c r="W507" s="62"/>
      <c r="X507" s="63"/>
      <c r="Y507" s="64">
        <f t="shared" si="65"/>
        <v>0</v>
      </c>
      <c r="Z507" s="62"/>
      <c r="AA507" s="63"/>
      <c r="AB507" s="64">
        <f t="shared" si="66"/>
        <v>0</v>
      </c>
      <c r="AC507" s="71">
        <f t="shared" si="67"/>
        <v>0</v>
      </c>
      <c r="AD507" s="62"/>
      <c r="AE507" s="76"/>
      <c r="AF507" s="64">
        <f t="shared" si="68"/>
        <v>0</v>
      </c>
      <c r="AG507" s="49"/>
      <c r="AH507" s="49"/>
      <c r="AI507" s="54"/>
      <c r="AJ507" s="77"/>
      <c r="AK507" s="77"/>
      <c r="AL507" s="64">
        <f t="shared" si="69"/>
        <v>0</v>
      </c>
      <c r="AM507" s="71">
        <f t="shared" si="70"/>
        <v>0</v>
      </c>
      <c r="AN507" s="71">
        <f t="shared" si="71"/>
        <v>0</v>
      </c>
      <c r="AO507" s="72"/>
      <c r="AP507" s="72"/>
      <c r="AQ507" s="72"/>
      <c r="AR507" s="73"/>
      <c r="AS507" s="73"/>
      <c r="AT507" s="73"/>
      <c r="AU507" s="62"/>
      <c r="AV507" s="62"/>
      <c r="AW507" s="74">
        <v>0</v>
      </c>
      <c r="AX507" s="75">
        <f t="shared" si="63"/>
        <v>0</v>
      </c>
    </row>
    <row r="508" spans="1:50" ht="120" customHeight="1" x14ac:dyDescent="0.3">
      <c r="A508" s="59"/>
      <c r="B508" s="59"/>
      <c r="C508" s="42"/>
      <c r="D508" s="60"/>
      <c r="E508" s="61"/>
      <c r="F508" s="62"/>
      <c r="G508" s="63"/>
      <c r="H508" s="63"/>
      <c r="I508" s="59"/>
      <c r="J508" s="59"/>
      <c r="K508" s="59"/>
      <c r="L508" s="59"/>
      <c r="M508" s="65" t="str">
        <f t="shared" si="64"/>
        <v>-</v>
      </c>
      <c r="N508" s="66"/>
      <c r="O508" s="67"/>
      <c r="P508" s="46"/>
      <c r="Q508" s="67"/>
      <c r="R508" s="68"/>
      <c r="S508" s="69"/>
      <c r="T508" s="49"/>
      <c r="U508" s="68"/>
      <c r="V508" s="70"/>
      <c r="W508" s="62"/>
      <c r="X508" s="63"/>
      <c r="Y508" s="64">
        <f t="shared" si="65"/>
        <v>0</v>
      </c>
      <c r="Z508" s="62"/>
      <c r="AA508" s="63"/>
      <c r="AB508" s="64">
        <f t="shared" si="66"/>
        <v>0</v>
      </c>
      <c r="AC508" s="71">
        <f t="shared" si="67"/>
        <v>0</v>
      </c>
      <c r="AD508" s="62"/>
      <c r="AE508" s="76"/>
      <c r="AF508" s="64">
        <f t="shared" si="68"/>
        <v>0</v>
      </c>
      <c r="AG508" s="49"/>
      <c r="AH508" s="49"/>
      <c r="AI508" s="54"/>
      <c r="AJ508" s="77"/>
      <c r="AK508" s="77"/>
      <c r="AL508" s="64">
        <f t="shared" si="69"/>
        <v>0</v>
      </c>
      <c r="AM508" s="71">
        <f t="shared" si="70"/>
        <v>0</v>
      </c>
      <c r="AN508" s="71">
        <f t="shared" si="71"/>
        <v>0</v>
      </c>
      <c r="AO508" s="72"/>
      <c r="AP508" s="72"/>
      <c r="AQ508" s="72"/>
      <c r="AR508" s="73"/>
      <c r="AS508" s="73"/>
      <c r="AT508" s="73"/>
      <c r="AU508" s="62"/>
      <c r="AV508" s="62"/>
      <c r="AW508" s="74">
        <v>0</v>
      </c>
      <c r="AX508" s="75">
        <f t="shared" si="63"/>
        <v>0</v>
      </c>
    </row>
    <row r="509" spans="1:50" ht="120" customHeight="1" x14ac:dyDescent="0.3">
      <c r="A509" s="59"/>
      <c r="B509" s="59"/>
      <c r="C509" s="42"/>
      <c r="D509" s="60"/>
      <c r="E509" s="61"/>
      <c r="F509" s="62"/>
      <c r="G509" s="63"/>
      <c r="H509" s="63"/>
      <c r="I509" s="59"/>
      <c r="J509" s="59"/>
      <c r="K509" s="59"/>
      <c r="L509" s="59"/>
      <c r="M509" s="65" t="str">
        <f t="shared" si="64"/>
        <v>-</v>
      </c>
      <c r="N509" s="66"/>
      <c r="O509" s="67"/>
      <c r="P509" s="46"/>
      <c r="Q509" s="67"/>
      <c r="R509" s="68"/>
      <c r="S509" s="69"/>
      <c r="T509" s="49"/>
      <c r="U509" s="68"/>
      <c r="V509" s="70"/>
      <c r="W509" s="62"/>
      <c r="X509" s="63"/>
      <c r="Y509" s="64">
        <f t="shared" si="65"/>
        <v>0</v>
      </c>
      <c r="Z509" s="62"/>
      <c r="AA509" s="63"/>
      <c r="AB509" s="64">
        <f t="shared" si="66"/>
        <v>0</v>
      </c>
      <c r="AC509" s="71">
        <f t="shared" si="67"/>
        <v>0</v>
      </c>
      <c r="AD509" s="62"/>
      <c r="AE509" s="76"/>
      <c r="AF509" s="64">
        <f t="shared" si="68"/>
        <v>0</v>
      </c>
      <c r="AG509" s="49"/>
      <c r="AH509" s="49"/>
      <c r="AI509" s="54"/>
      <c r="AJ509" s="77"/>
      <c r="AK509" s="77"/>
      <c r="AL509" s="64">
        <f t="shared" si="69"/>
        <v>0</v>
      </c>
      <c r="AM509" s="71">
        <f t="shared" si="70"/>
        <v>0</v>
      </c>
      <c r="AN509" s="71">
        <f t="shared" si="71"/>
        <v>0</v>
      </c>
      <c r="AO509" s="72"/>
      <c r="AP509" s="72"/>
      <c r="AQ509" s="72"/>
      <c r="AR509" s="73"/>
      <c r="AS509" s="73"/>
      <c r="AT509" s="73"/>
      <c r="AU509" s="62"/>
      <c r="AV509" s="62"/>
      <c r="AW509" s="74">
        <v>0</v>
      </c>
      <c r="AX509" s="75">
        <f t="shared" si="63"/>
        <v>0</v>
      </c>
    </row>
    <row r="510" spans="1:50" ht="120" customHeight="1" x14ac:dyDescent="0.3">
      <c r="A510" s="59"/>
      <c r="B510" s="59"/>
      <c r="C510" s="42"/>
      <c r="D510" s="60"/>
      <c r="E510" s="61"/>
      <c r="F510" s="62"/>
      <c r="G510" s="63"/>
      <c r="H510" s="63"/>
      <c r="I510" s="59"/>
      <c r="J510" s="59"/>
      <c r="K510" s="59"/>
      <c r="L510" s="59"/>
      <c r="M510" s="65" t="str">
        <f t="shared" si="64"/>
        <v>-</v>
      </c>
      <c r="N510" s="66"/>
      <c r="O510" s="67"/>
      <c r="P510" s="46"/>
      <c r="Q510" s="67"/>
      <c r="R510" s="68"/>
      <c r="S510" s="69"/>
      <c r="T510" s="49"/>
      <c r="U510" s="68"/>
      <c r="V510" s="70"/>
      <c r="W510" s="62"/>
      <c r="X510" s="63"/>
      <c r="Y510" s="64">
        <f t="shared" si="65"/>
        <v>0</v>
      </c>
      <c r="Z510" s="62"/>
      <c r="AA510" s="63"/>
      <c r="AB510" s="64">
        <f t="shared" si="66"/>
        <v>0</v>
      </c>
      <c r="AC510" s="71">
        <f t="shared" si="67"/>
        <v>0</v>
      </c>
      <c r="AD510" s="62"/>
      <c r="AE510" s="76"/>
      <c r="AF510" s="64">
        <f t="shared" si="68"/>
        <v>0</v>
      </c>
      <c r="AG510" s="49"/>
      <c r="AH510" s="49"/>
      <c r="AI510" s="54"/>
      <c r="AJ510" s="77"/>
      <c r="AK510" s="77"/>
      <c r="AL510" s="64">
        <f t="shared" si="69"/>
        <v>0</v>
      </c>
      <c r="AM510" s="71">
        <f t="shared" si="70"/>
        <v>0</v>
      </c>
      <c r="AN510" s="71">
        <f t="shared" si="71"/>
        <v>0</v>
      </c>
      <c r="AO510" s="72"/>
      <c r="AP510" s="72"/>
      <c r="AQ510" s="72"/>
      <c r="AR510" s="73"/>
      <c r="AS510" s="73"/>
      <c r="AT510" s="73"/>
      <c r="AU510" s="62"/>
      <c r="AV510" s="62"/>
      <c r="AW510" s="74">
        <v>0</v>
      </c>
      <c r="AX510" s="75">
        <f t="shared" si="63"/>
        <v>0</v>
      </c>
    </row>
    <row r="511" spans="1:50" ht="120" customHeight="1" x14ac:dyDescent="0.3">
      <c r="A511" s="59"/>
      <c r="B511" s="59"/>
      <c r="C511" s="42"/>
      <c r="D511" s="60"/>
      <c r="E511" s="61"/>
      <c r="F511" s="62"/>
      <c r="G511" s="63"/>
      <c r="H511" s="63"/>
      <c r="I511" s="59"/>
      <c r="J511" s="59"/>
      <c r="K511" s="59"/>
      <c r="L511" s="59"/>
      <c r="M511" s="65" t="str">
        <f t="shared" si="64"/>
        <v>-</v>
      </c>
      <c r="N511" s="66"/>
      <c r="O511" s="67"/>
      <c r="P511" s="46"/>
      <c r="Q511" s="67"/>
      <c r="R511" s="68"/>
      <c r="S511" s="69"/>
      <c r="T511" s="49"/>
      <c r="U511" s="68"/>
      <c r="V511" s="70"/>
      <c r="W511" s="62"/>
      <c r="X511" s="63"/>
      <c r="Y511" s="64">
        <f t="shared" si="65"/>
        <v>0</v>
      </c>
      <c r="Z511" s="62"/>
      <c r="AA511" s="63"/>
      <c r="AB511" s="64">
        <f t="shared" si="66"/>
        <v>0</v>
      </c>
      <c r="AC511" s="71">
        <f t="shared" si="67"/>
        <v>0</v>
      </c>
      <c r="AD511" s="62"/>
      <c r="AE511" s="76"/>
      <c r="AF511" s="64">
        <f t="shared" si="68"/>
        <v>0</v>
      </c>
      <c r="AG511" s="49"/>
      <c r="AH511" s="49"/>
      <c r="AI511" s="54"/>
      <c r="AJ511" s="77"/>
      <c r="AK511" s="77"/>
      <c r="AL511" s="64">
        <f t="shared" si="69"/>
        <v>0</v>
      </c>
      <c r="AM511" s="71">
        <f t="shared" si="70"/>
        <v>0</v>
      </c>
      <c r="AN511" s="71">
        <f t="shared" si="71"/>
        <v>0</v>
      </c>
      <c r="AO511" s="72"/>
      <c r="AP511" s="72"/>
      <c r="AQ511" s="72"/>
      <c r="AR511" s="73"/>
      <c r="AS511" s="73"/>
      <c r="AT511" s="73"/>
      <c r="AU511" s="62"/>
      <c r="AV511" s="62"/>
      <c r="AW511" s="74">
        <v>0</v>
      </c>
      <c r="AX511" s="75">
        <f t="shared" si="63"/>
        <v>0</v>
      </c>
    </row>
    <row r="512" spans="1:50" ht="120" customHeight="1" x14ac:dyDescent="0.3">
      <c r="A512" s="59"/>
      <c r="B512" s="59"/>
      <c r="C512" s="42"/>
      <c r="D512" s="60"/>
      <c r="E512" s="61"/>
      <c r="F512" s="62"/>
      <c r="G512" s="63"/>
      <c r="H512" s="63"/>
      <c r="I512" s="59"/>
      <c r="J512" s="59"/>
      <c r="K512" s="59"/>
      <c r="L512" s="59"/>
      <c r="M512" s="65" t="str">
        <f t="shared" si="64"/>
        <v>-</v>
      </c>
      <c r="N512" s="66"/>
      <c r="O512" s="67"/>
      <c r="P512" s="46"/>
      <c r="Q512" s="67"/>
      <c r="R512" s="68"/>
      <c r="S512" s="69"/>
      <c r="T512" s="49"/>
      <c r="U512" s="68"/>
      <c r="V512" s="70"/>
      <c r="W512" s="62"/>
      <c r="X512" s="63"/>
      <c r="Y512" s="64">
        <f t="shared" si="65"/>
        <v>0</v>
      </c>
      <c r="Z512" s="62"/>
      <c r="AA512" s="63"/>
      <c r="AB512" s="64">
        <f t="shared" si="66"/>
        <v>0</v>
      </c>
      <c r="AC512" s="71">
        <f t="shared" si="67"/>
        <v>0</v>
      </c>
      <c r="AD512" s="62"/>
      <c r="AE512" s="76"/>
      <c r="AF512" s="64">
        <f t="shared" si="68"/>
        <v>0</v>
      </c>
      <c r="AG512" s="49"/>
      <c r="AH512" s="49"/>
      <c r="AI512" s="54"/>
      <c r="AJ512" s="77"/>
      <c r="AK512" s="77"/>
      <c r="AL512" s="64">
        <f t="shared" si="69"/>
        <v>0</v>
      </c>
      <c r="AM512" s="71">
        <f t="shared" si="70"/>
        <v>0</v>
      </c>
      <c r="AN512" s="71">
        <f t="shared" si="71"/>
        <v>0</v>
      </c>
      <c r="AO512" s="72"/>
      <c r="AP512" s="72"/>
      <c r="AQ512" s="72"/>
      <c r="AR512" s="73"/>
      <c r="AS512" s="73"/>
      <c r="AT512" s="73"/>
      <c r="AU512" s="62"/>
      <c r="AV512" s="62"/>
      <c r="AW512" s="74">
        <v>0</v>
      </c>
      <c r="AX512" s="75">
        <f t="shared" si="63"/>
        <v>0</v>
      </c>
    </row>
    <row r="513" spans="1:50" ht="120" customHeight="1" x14ac:dyDescent="0.3">
      <c r="A513" s="59"/>
      <c r="B513" s="59"/>
      <c r="C513" s="42"/>
      <c r="D513" s="60"/>
      <c r="E513" s="61"/>
      <c r="F513" s="62"/>
      <c r="G513" s="63"/>
      <c r="H513" s="63"/>
      <c r="I513" s="59"/>
      <c r="J513" s="59"/>
      <c r="K513" s="59"/>
      <c r="L513" s="59"/>
      <c r="M513" s="65" t="str">
        <f t="shared" si="64"/>
        <v>-</v>
      </c>
      <c r="N513" s="66"/>
      <c r="O513" s="67"/>
      <c r="P513" s="46"/>
      <c r="Q513" s="67"/>
      <c r="R513" s="68"/>
      <c r="S513" s="69"/>
      <c r="T513" s="49"/>
      <c r="U513" s="68"/>
      <c r="V513" s="70"/>
      <c r="W513" s="62"/>
      <c r="X513" s="63"/>
      <c r="Y513" s="64">
        <f t="shared" si="65"/>
        <v>0</v>
      </c>
      <c r="Z513" s="62"/>
      <c r="AA513" s="63"/>
      <c r="AB513" s="64">
        <f t="shared" si="66"/>
        <v>0</v>
      </c>
      <c r="AC513" s="71">
        <f t="shared" si="67"/>
        <v>0</v>
      </c>
      <c r="AD513" s="62"/>
      <c r="AE513" s="76"/>
      <c r="AF513" s="64">
        <f t="shared" si="68"/>
        <v>0</v>
      </c>
      <c r="AG513" s="49"/>
      <c r="AH513" s="49"/>
      <c r="AI513" s="54"/>
      <c r="AJ513" s="77"/>
      <c r="AK513" s="77"/>
      <c r="AL513" s="64">
        <f t="shared" si="69"/>
        <v>0</v>
      </c>
      <c r="AM513" s="71">
        <f t="shared" si="70"/>
        <v>0</v>
      </c>
      <c r="AN513" s="71">
        <f t="shared" si="71"/>
        <v>0</v>
      </c>
      <c r="AO513" s="72"/>
      <c r="AP513" s="72"/>
      <c r="AQ513" s="72"/>
      <c r="AR513" s="73"/>
      <c r="AS513" s="73"/>
      <c r="AT513" s="73"/>
      <c r="AU513" s="62"/>
      <c r="AV513" s="62"/>
      <c r="AW513" s="74">
        <v>0</v>
      </c>
      <c r="AX513" s="75">
        <f t="shared" si="63"/>
        <v>0</v>
      </c>
    </row>
    <row r="514" spans="1:50" ht="120" customHeight="1" x14ac:dyDescent="0.3">
      <c r="A514" s="59"/>
      <c r="B514" s="59"/>
      <c r="C514" s="42"/>
      <c r="D514" s="60"/>
      <c r="E514" s="61"/>
      <c r="F514" s="62"/>
      <c r="G514" s="63"/>
      <c r="H514" s="63"/>
      <c r="I514" s="59"/>
      <c r="J514" s="59"/>
      <c r="K514" s="59"/>
      <c r="L514" s="59"/>
      <c r="M514" s="65" t="str">
        <f t="shared" si="64"/>
        <v>-</v>
      </c>
      <c r="N514" s="66"/>
      <c r="O514" s="67"/>
      <c r="P514" s="46"/>
      <c r="Q514" s="67"/>
      <c r="R514" s="68"/>
      <c r="S514" s="69"/>
      <c r="T514" s="49"/>
      <c r="U514" s="68"/>
      <c r="V514" s="70"/>
      <c r="W514" s="62"/>
      <c r="X514" s="63"/>
      <c r="Y514" s="64">
        <f t="shared" si="65"/>
        <v>0</v>
      </c>
      <c r="Z514" s="62"/>
      <c r="AA514" s="63"/>
      <c r="AB514" s="64">
        <f t="shared" si="66"/>
        <v>0</v>
      </c>
      <c r="AC514" s="71">
        <f t="shared" si="67"/>
        <v>0</v>
      </c>
      <c r="AD514" s="62"/>
      <c r="AE514" s="76"/>
      <c r="AF514" s="64">
        <f t="shared" si="68"/>
        <v>0</v>
      </c>
      <c r="AG514" s="49"/>
      <c r="AH514" s="49"/>
      <c r="AI514" s="54"/>
      <c r="AJ514" s="77"/>
      <c r="AK514" s="77"/>
      <c r="AL514" s="64">
        <f t="shared" si="69"/>
        <v>0</v>
      </c>
      <c r="AM514" s="71">
        <f t="shared" si="70"/>
        <v>0</v>
      </c>
      <c r="AN514" s="71">
        <f t="shared" si="71"/>
        <v>0</v>
      </c>
      <c r="AO514" s="72"/>
      <c r="AP514" s="72"/>
      <c r="AQ514" s="72"/>
      <c r="AR514" s="73"/>
      <c r="AS514" s="73"/>
      <c r="AT514" s="73"/>
      <c r="AU514" s="62"/>
      <c r="AV514" s="62"/>
      <c r="AW514" s="74">
        <v>0</v>
      </c>
      <c r="AX514" s="75">
        <f t="shared" si="63"/>
        <v>0</v>
      </c>
    </row>
    <row r="515" spans="1:50" ht="120" customHeight="1" x14ac:dyDescent="0.3">
      <c r="A515" s="59"/>
      <c r="B515" s="59"/>
      <c r="C515" s="42"/>
      <c r="D515" s="60"/>
      <c r="E515" s="61"/>
      <c r="F515" s="62"/>
      <c r="G515" s="63"/>
      <c r="H515" s="63"/>
      <c r="I515" s="59"/>
      <c r="J515" s="59"/>
      <c r="K515" s="59"/>
      <c r="L515" s="59"/>
      <c r="M515" s="65" t="str">
        <f t="shared" si="64"/>
        <v>-</v>
      </c>
      <c r="N515" s="66"/>
      <c r="O515" s="67"/>
      <c r="P515" s="46"/>
      <c r="Q515" s="67"/>
      <c r="R515" s="68"/>
      <c r="S515" s="69"/>
      <c r="T515" s="49"/>
      <c r="U515" s="68"/>
      <c r="V515" s="70"/>
      <c r="W515" s="62"/>
      <c r="X515" s="63"/>
      <c r="Y515" s="64">
        <f t="shared" si="65"/>
        <v>0</v>
      </c>
      <c r="Z515" s="62"/>
      <c r="AA515" s="63"/>
      <c r="AB515" s="64">
        <f t="shared" si="66"/>
        <v>0</v>
      </c>
      <c r="AC515" s="71">
        <f t="shared" si="67"/>
        <v>0</v>
      </c>
      <c r="AD515" s="62"/>
      <c r="AE515" s="76"/>
      <c r="AF515" s="64">
        <f t="shared" si="68"/>
        <v>0</v>
      </c>
      <c r="AG515" s="49"/>
      <c r="AH515" s="49"/>
      <c r="AI515" s="54"/>
      <c r="AJ515" s="77"/>
      <c r="AK515" s="77"/>
      <c r="AL515" s="64">
        <f t="shared" si="69"/>
        <v>0</v>
      </c>
      <c r="AM515" s="71">
        <f t="shared" si="70"/>
        <v>0</v>
      </c>
      <c r="AN515" s="71">
        <f t="shared" si="71"/>
        <v>0</v>
      </c>
      <c r="AO515" s="72"/>
      <c r="AP515" s="72"/>
      <c r="AQ515" s="72"/>
      <c r="AR515" s="73"/>
      <c r="AS515" s="73"/>
      <c r="AT515" s="73"/>
      <c r="AU515" s="62"/>
      <c r="AV515" s="62"/>
      <c r="AW515" s="74">
        <v>0</v>
      </c>
      <c r="AX515" s="75">
        <f t="shared" si="63"/>
        <v>0</v>
      </c>
    </row>
    <row r="516" spans="1:50" ht="120" customHeight="1" x14ac:dyDescent="0.3">
      <c r="A516" s="59"/>
      <c r="B516" s="59"/>
      <c r="C516" s="42"/>
      <c r="D516" s="60"/>
      <c r="E516" s="61"/>
      <c r="F516" s="62"/>
      <c r="G516" s="63"/>
      <c r="H516" s="63"/>
      <c r="I516" s="59"/>
      <c r="J516" s="59"/>
      <c r="K516" s="59"/>
      <c r="L516" s="59"/>
      <c r="M516" s="65" t="str">
        <f t="shared" si="64"/>
        <v>-</v>
      </c>
      <c r="N516" s="66"/>
      <c r="O516" s="67"/>
      <c r="P516" s="46"/>
      <c r="Q516" s="67"/>
      <c r="R516" s="68"/>
      <c r="S516" s="69"/>
      <c r="T516" s="49"/>
      <c r="U516" s="68"/>
      <c r="V516" s="70"/>
      <c r="W516" s="62"/>
      <c r="X516" s="63"/>
      <c r="Y516" s="64">
        <f t="shared" si="65"/>
        <v>0</v>
      </c>
      <c r="Z516" s="62"/>
      <c r="AA516" s="63"/>
      <c r="AB516" s="64">
        <f t="shared" si="66"/>
        <v>0</v>
      </c>
      <c r="AC516" s="71">
        <f t="shared" si="67"/>
        <v>0</v>
      </c>
      <c r="AD516" s="62"/>
      <c r="AE516" s="76"/>
      <c r="AF516" s="64">
        <f t="shared" si="68"/>
        <v>0</v>
      </c>
      <c r="AG516" s="49"/>
      <c r="AH516" s="49"/>
      <c r="AI516" s="54"/>
      <c r="AJ516" s="77"/>
      <c r="AK516" s="77"/>
      <c r="AL516" s="64">
        <f t="shared" si="69"/>
        <v>0</v>
      </c>
      <c r="AM516" s="71">
        <f t="shared" si="70"/>
        <v>0</v>
      </c>
      <c r="AN516" s="71">
        <f t="shared" si="71"/>
        <v>0</v>
      </c>
      <c r="AO516" s="72"/>
      <c r="AP516" s="72"/>
      <c r="AQ516" s="72"/>
      <c r="AR516" s="73"/>
      <c r="AS516" s="73"/>
      <c r="AT516" s="73"/>
      <c r="AU516" s="62"/>
      <c r="AV516" s="62"/>
      <c r="AW516" s="74">
        <v>0</v>
      </c>
      <c r="AX516" s="75">
        <f t="shared" si="63"/>
        <v>0</v>
      </c>
    </row>
    <row r="517" spans="1:50" ht="120" customHeight="1" x14ac:dyDescent="0.3">
      <c r="A517" s="59"/>
      <c r="B517" s="59"/>
      <c r="C517" s="42"/>
      <c r="D517" s="60"/>
      <c r="E517" s="61"/>
      <c r="F517" s="62"/>
      <c r="G517" s="63"/>
      <c r="H517" s="63"/>
      <c r="I517" s="59"/>
      <c r="J517" s="59"/>
      <c r="K517" s="59"/>
      <c r="L517" s="59"/>
      <c r="M517" s="65" t="str">
        <f t="shared" si="64"/>
        <v>-</v>
      </c>
      <c r="N517" s="66"/>
      <c r="O517" s="67"/>
      <c r="P517" s="46"/>
      <c r="Q517" s="67"/>
      <c r="R517" s="68"/>
      <c r="S517" s="69"/>
      <c r="T517" s="49"/>
      <c r="U517" s="68"/>
      <c r="V517" s="70"/>
      <c r="W517" s="62"/>
      <c r="X517" s="63"/>
      <c r="Y517" s="64">
        <f t="shared" si="65"/>
        <v>0</v>
      </c>
      <c r="Z517" s="62"/>
      <c r="AA517" s="63"/>
      <c r="AB517" s="64">
        <f t="shared" si="66"/>
        <v>0</v>
      </c>
      <c r="AC517" s="71">
        <f t="shared" si="67"/>
        <v>0</v>
      </c>
      <c r="AD517" s="62"/>
      <c r="AE517" s="76"/>
      <c r="AF517" s="64">
        <f t="shared" si="68"/>
        <v>0</v>
      </c>
      <c r="AG517" s="49"/>
      <c r="AH517" s="49"/>
      <c r="AI517" s="54"/>
      <c r="AJ517" s="77"/>
      <c r="AK517" s="77"/>
      <c r="AL517" s="64">
        <f t="shared" si="69"/>
        <v>0</v>
      </c>
      <c r="AM517" s="71">
        <f t="shared" si="70"/>
        <v>0</v>
      </c>
      <c r="AN517" s="71">
        <f t="shared" si="71"/>
        <v>0</v>
      </c>
      <c r="AO517" s="72"/>
      <c r="AP517" s="72"/>
      <c r="AQ517" s="72"/>
      <c r="AR517" s="73"/>
      <c r="AS517" s="73"/>
      <c r="AT517" s="73"/>
      <c r="AU517" s="62"/>
      <c r="AV517" s="62"/>
      <c r="AW517" s="74">
        <v>0</v>
      </c>
      <c r="AX517" s="75">
        <f t="shared" ref="AX517:AX580" si="72">V517*AC517*BC$1</f>
        <v>0</v>
      </c>
    </row>
    <row r="518" spans="1:50" ht="120" customHeight="1" x14ac:dyDescent="0.3">
      <c r="A518" s="59"/>
      <c r="B518" s="59"/>
      <c r="C518" s="42"/>
      <c r="D518" s="60"/>
      <c r="E518" s="61"/>
      <c r="F518" s="62"/>
      <c r="G518" s="63"/>
      <c r="H518" s="63"/>
      <c r="I518" s="59"/>
      <c r="J518" s="59"/>
      <c r="K518" s="59"/>
      <c r="L518" s="59"/>
      <c r="M518" s="65" t="str">
        <f t="shared" ref="M518:M581" si="73">A518&amp;"-"&amp;E518</f>
        <v>-</v>
      </c>
      <c r="N518" s="66"/>
      <c r="O518" s="67"/>
      <c r="P518" s="46"/>
      <c r="Q518" s="67"/>
      <c r="R518" s="68"/>
      <c r="S518" s="69"/>
      <c r="T518" s="49"/>
      <c r="U518" s="68"/>
      <c r="V518" s="70"/>
      <c r="W518" s="62"/>
      <c r="X518" s="63"/>
      <c r="Y518" s="64">
        <f t="shared" ref="Y518:Y581" si="74">W518+X518</f>
        <v>0</v>
      </c>
      <c r="Z518" s="62"/>
      <c r="AA518" s="63"/>
      <c r="AB518" s="64">
        <f t="shared" ref="AB518:AB581" si="75">Z518+AA518</f>
        <v>0</v>
      </c>
      <c r="AC518" s="71">
        <f t="shared" ref="AC518:AC581" si="76">(AB518-Y518)*24*60</f>
        <v>0</v>
      </c>
      <c r="AD518" s="62"/>
      <c r="AE518" s="76"/>
      <c r="AF518" s="64">
        <f t="shared" ref="AF518:AF581" si="77">AD518+AE518</f>
        <v>0</v>
      </c>
      <c r="AG518" s="49"/>
      <c r="AH518" s="49"/>
      <c r="AI518" s="54"/>
      <c r="AJ518" s="77"/>
      <c r="AK518" s="77"/>
      <c r="AL518" s="64">
        <f t="shared" ref="AL518:AL581" si="78">AJ518+AK518</f>
        <v>0</v>
      </c>
      <c r="AM518" s="71">
        <f t="shared" ref="AM518:AM581" si="79">IF(AND(P518&lt;&gt;"D:Arıza Değil",AH518="Bu Arıza Aracın Servise Verilmesine Engel Değil"),IF(Z518-F518&gt;0,(AB518-Y518)*24,IF(OR(AND(G518&gt;AS$1,G518&lt;AT$1),AND(G518&gt;AU$1,G518&lt;AV$1)),(AL518-Y518)*24,0)),AN518)</f>
        <v>0</v>
      </c>
      <c r="AN518" s="71">
        <f t="shared" ref="AN518:AN581" si="80">IF(P518&lt;&gt;"D:Arıza Değil",AC518,0)</f>
        <v>0</v>
      </c>
      <c r="AO518" s="72"/>
      <c r="AP518" s="72"/>
      <c r="AQ518" s="72"/>
      <c r="AR518" s="73"/>
      <c r="AS518" s="73"/>
      <c r="AT518" s="73"/>
      <c r="AU518" s="62"/>
      <c r="AV518" s="62"/>
      <c r="AW518" s="74">
        <v>0</v>
      </c>
      <c r="AX518" s="75">
        <f t="shared" si="72"/>
        <v>0</v>
      </c>
    </row>
    <row r="519" spans="1:50" ht="120" customHeight="1" x14ac:dyDescent="0.3">
      <c r="A519" s="59"/>
      <c r="B519" s="59"/>
      <c r="C519" s="42"/>
      <c r="D519" s="60"/>
      <c r="E519" s="61"/>
      <c r="F519" s="62"/>
      <c r="G519" s="63"/>
      <c r="H519" s="63"/>
      <c r="I519" s="59"/>
      <c r="J519" s="59"/>
      <c r="K519" s="59"/>
      <c r="L519" s="59"/>
      <c r="M519" s="65" t="str">
        <f t="shared" si="73"/>
        <v>-</v>
      </c>
      <c r="N519" s="66"/>
      <c r="O519" s="67"/>
      <c r="P519" s="46"/>
      <c r="Q519" s="67"/>
      <c r="R519" s="68"/>
      <c r="S519" s="69"/>
      <c r="T519" s="49"/>
      <c r="U519" s="68"/>
      <c r="V519" s="70"/>
      <c r="W519" s="62"/>
      <c r="X519" s="63"/>
      <c r="Y519" s="64">
        <f t="shared" si="74"/>
        <v>0</v>
      </c>
      <c r="Z519" s="62"/>
      <c r="AA519" s="63"/>
      <c r="AB519" s="64">
        <f t="shared" si="75"/>
        <v>0</v>
      </c>
      <c r="AC519" s="71">
        <f t="shared" si="76"/>
        <v>0</v>
      </c>
      <c r="AD519" s="62"/>
      <c r="AE519" s="76"/>
      <c r="AF519" s="64">
        <f t="shared" si="77"/>
        <v>0</v>
      </c>
      <c r="AG519" s="49"/>
      <c r="AH519" s="49"/>
      <c r="AI519" s="54"/>
      <c r="AJ519" s="77"/>
      <c r="AK519" s="77"/>
      <c r="AL519" s="64">
        <f t="shared" si="78"/>
        <v>0</v>
      </c>
      <c r="AM519" s="71">
        <f t="shared" si="79"/>
        <v>0</v>
      </c>
      <c r="AN519" s="71">
        <f t="shared" si="80"/>
        <v>0</v>
      </c>
      <c r="AO519" s="72"/>
      <c r="AP519" s="72"/>
      <c r="AQ519" s="72"/>
      <c r="AR519" s="73"/>
      <c r="AS519" s="73"/>
      <c r="AT519" s="73"/>
      <c r="AU519" s="62"/>
      <c r="AV519" s="62"/>
      <c r="AW519" s="74">
        <v>0</v>
      </c>
      <c r="AX519" s="75">
        <f t="shared" si="72"/>
        <v>0</v>
      </c>
    </row>
    <row r="520" spans="1:50" ht="120" customHeight="1" x14ac:dyDescent="0.3">
      <c r="A520" s="59"/>
      <c r="B520" s="59"/>
      <c r="C520" s="42"/>
      <c r="D520" s="60"/>
      <c r="E520" s="61"/>
      <c r="F520" s="62"/>
      <c r="G520" s="63"/>
      <c r="H520" s="63"/>
      <c r="I520" s="59"/>
      <c r="J520" s="59"/>
      <c r="K520" s="59"/>
      <c r="L520" s="59"/>
      <c r="M520" s="65" t="str">
        <f t="shared" si="73"/>
        <v>-</v>
      </c>
      <c r="N520" s="66"/>
      <c r="O520" s="67"/>
      <c r="P520" s="46"/>
      <c r="Q520" s="67"/>
      <c r="R520" s="68"/>
      <c r="S520" s="69"/>
      <c r="T520" s="49"/>
      <c r="U520" s="68"/>
      <c r="V520" s="70"/>
      <c r="W520" s="62"/>
      <c r="X520" s="63"/>
      <c r="Y520" s="64">
        <f t="shared" si="74"/>
        <v>0</v>
      </c>
      <c r="Z520" s="62"/>
      <c r="AA520" s="63"/>
      <c r="AB520" s="64">
        <f t="shared" si="75"/>
        <v>0</v>
      </c>
      <c r="AC520" s="71">
        <f t="shared" si="76"/>
        <v>0</v>
      </c>
      <c r="AD520" s="62"/>
      <c r="AE520" s="76"/>
      <c r="AF520" s="64">
        <f t="shared" si="77"/>
        <v>0</v>
      </c>
      <c r="AG520" s="49"/>
      <c r="AH520" s="49"/>
      <c r="AI520" s="54"/>
      <c r="AJ520" s="77"/>
      <c r="AK520" s="77"/>
      <c r="AL520" s="64">
        <f t="shared" si="78"/>
        <v>0</v>
      </c>
      <c r="AM520" s="71">
        <f t="shared" si="79"/>
        <v>0</v>
      </c>
      <c r="AN520" s="71">
        <f t="shared" si="80"/>
        <v>0</v>
      </c>
      <c r="AO520" s="72"/>
      <c r="AP520" s="72"/>
      <c r="AQ520" s="72"/>
      <c r="AR520" s="73"/>
      <c r="AS520" s="73"/>
      <c r="AT520" s="73"/>
      <c r="AU520" s="62"/>
      <c r="AV520" s="62"/>
      <c r="AW520" s="74">
        <v>0</v>
      </c>
      <c r="AX520" s="75">
        <f t="shared" si="72"/>
        <v>0</v>
      </c>
    </row>
    <row r="521" spans="1:50" ht="120" customHeight="1" x14ac:dyDescent="0.3">
      <c r="A521" s="59"/>
      <c r="B521" s="59"/>
      <c r="C521" s="42"/>
      <c r="D521" s="60"/>
      <c r="E521" s="61"/>
      <c r="F521" s="62"/>
      <c r="G521" s="63"/>
      <c r="H521" s="63"/>
      <c r="I521" s="59"/>
      <c r="J521" s="59"/>
      <c r="K521" s="59"/>
      <c r="L521" s="59"/>
      <c r="M521" s="65" t="str">
        <f t="shared" si="73"/>
        <v>-</v>
      </c>
      <c r="N521" s="66"/>
      <c r="O521" s="67"/>
      <c r="P521" s="46"/>
      <c r="Q521" s="67"/>
      <c r="R521" s="68"/>
      <c r="S521" s="69"/>
      <c r="T521" s="49"/>
      <c r="U521" s="68"/>
      <c r="V521" s="70"/>
      <c r="W521" s="62"/>
      <c r="X521" s="63"/>
      <c r="Y521" s="64">
        <f t="shared" si="74"/>
        <v>0</v>
      </c>
      <c r="Z521" s="62"/>
      <c r="AA521" s="63"/>
      <c r="AB521" s="64">
        <f t="shared" si="75"/>
        <v>0</v>
      </c>
      <c r="AC521" s="71">
        <f t="shared" si="76"/>
        <v>0</v>
      </c>
      <c r="AD521" s="62"/>
      <c r="AE521" s="76"/>
      <c r="AF521" s="64">
        <f t="shared" si="77"/>
        <v>0</v>
      </c>
      <c r="AG521" s="49"/>
      <c r="AH521" s="49"/>
      <c r="AI521" s="54"/>
      <c r="AJ521" s="77"/>
      <c r="AK521" s="77"/>
      <c r="AL521" s="64">
        <f t="shared" si="78"/>
        <v>0</v>
      </c>
      <c r="AM521" s="71">
        <f t="shared" si="79"/>
        <v>0</v>
      </c>
      <c r="AN521" s="71">
        <f t="shared" si="80"/>
        <v>0</v>
      </c>
      <c r="AO521" s="72"/>
      <c r="AP521" s="72"/>
      <c r="AQ521" s="72"/>
      <c r="AR521" s="73"/>
      <c r="AS521" s="73"/>
      <c r="AT521" s="73"/>
      <c r="AU521" s="62"/>
      <c r="AV521" s="62"/>
      <c r="AW521" s="74">
        <v>0</v>
      </c>
      <c r="AX521" s="75">
        <f t="shared" si="72"/>
        <v>0</v>
      </c>
    </row>
    <row r="522" spans="1:50" ht="120" customHeight="1" x14ac:dyDescent="0.3">
      <c r="A522" s="59"/>
      <c r="B522" s="59"/>
      <c r="C522" s="42"/>
      <c r="D522" s="60"/>
      <c r="E522" s="61"/>
      <c r="F522" s="62"/>
      <c r="G522" s="63"/>
      <c r="H522" s="63"/>
      <c r="I522" s="59"/>
      <c r="J522" s="59"/>
      <c r="K522" s="59"/>
      <c r="L522" s="59"/>
      <c r="M522" s="65" t="str">
        <f t="shared" si="73"/>
        <v>-</v>
      </c>
      <c r="N522" s="66"/>
      <c r="O522" s="67"/>
      <c r="P522" s="46"/>
      <c r="Q522" s="67"/>
      <c r="R522" s="68"/>
      <c r="S522" s="69"/>
      <c r="T522" s="49"/>
      <c r="U522" s="68"/>
      <c r="V522" s="70"/>
      <c r="W522" s="62"/>
      <c r="X522" s="63"/>
      <c r="Y522" s="64">
        <f t="shared" si="74"/>
        <v>0</v>
      </c>
      <c r="Z522" s="62"/>
      <c r="AA522" s="63"/>
      <c r="AB522" s="64">
        <f t="shared" si="75"/>
        <v>0</v>
      </c>
      <c r="AC522" s="71">
        <f t="shared" si="76"/>
        <v>0</v>
      </c>
      <c r="AD522" s="62"/>
      <c r="AE522" s="76"/>
      <c r="AF522" s="64">
        <f t="shared" si="77"/>
        <v>0</v>
      </c>
      <c r="AG522" s="49"/>
      <c r="AH522" s="49"/>
      <c r="AI522" s="54"/>
      <c r="AJ522" s="77"/>
      <c r="AK522" s="77"/>
      <c r="AL522" s="64">
        <f t="shared" si="78"/>
        <v>0</v>
      </c>
      <c r="AM522" s="71">
        <f t="shared" si="79"/>
        <v>0</v>
      </c>
      <c r="AN522" s="71">
        <f t="shared" si="80"/>
        <v>0</v>
      </c>
      <c r="AO522" s="72"/>
      <c r="AP522" s="72"/>
      <c r="AQ522" s="72"/>
      <c r="AR522" s="73"/>
      <c r="AS522" s="73"/>
      <c r="AT522" s="73"/>
      <c r="AU522" s="62"/>
      <c r="AV522" s="62"/>
      <c r="AW522" s="74">
        <v>0</v>
      </c>
      <c r="AX522" s="75">
        <f t="shared" si="72"/>
        <v>0</v>
      </c>
    </row>
    <row r="523" spans="1:50" ht="120" customHeight="1" x14ac:dyDescent="0.3">
      <c r="A523" s="59"/>
      <c r="B523" s="59"/>
      <c r="C523" s="42"/>
      <c r="D523" s="60"/>
      <c r="E523" s="61"/>
      <c r="F523" s="62"/>
      <c r="G523" s="63"/>
      <c r="H523" s="63"/>
      <c r="I523" s="59"/>
      <c r="J523" s="59"/>
      <c r="K523" s="59"/>
      <c r="L523" s="59"/>
      <c r="M523" s="65" t="str">
        <f t="shared" si="73"/>
        <v>-</v>
      </c>
      <c r="N523" s="66"/>
      <c r="O523" s="67"/>
      <c r="P523" s="46"/>
      <c r="Q523" s="67"/>
      <c r="R523" s="68"/>
      <c r="S523" s="69"/>
      <c r="T523" s="49"/>
      <c r="U523" s="68"/>
      <c r="V523" s="70"/>
      <c r="W523" s="62"/>
      <c r="X523" s="63"/>
      <c r="Y523" s="64">
        <f t="shared" si="74"/>
        <v>0</v>
      </c>
      <c r="Z523" s="62"/>
      <c r="AA523" s="63"/>
      <c r="AB523" s="64">
        <f t="shared" si="75"/>
        <v>0</v>
      </c>
      <c r="AC523" s="71">
        <f t="shared" si="76"/>
        <v>0</v>
      </c>
      <c r="AD523" s="62"/>
      <c r="AE523" s="76"/>
      <c r="AF523" s="64">
        <f t="shared" si="77"/>
        <v>0</v>
      </c>
      <c r="AG523" s="49"/>
      <c r="AH523" s="49"/>
      <c r="AI523" s="54"/>
      <c r="AJ523" s="77"/>
      <c r="AK523" s="77"/>
      <c r="AL523" s="64">
        <f t="shared" si="78"/>
        <v>0</v>
      </c>
      <c r="AM523" s="71">
        <f t="shared" si="79"/>
        <v>0</v>
      </c>
      <c r="AN523" s="71">
        <f t="shared" si="80"/>
        <v>0</v>
      </c>
      <c r="AO523" s="72"/>
      <c r="AP523" s="72"/>
      <c r="AQ523" s="72"/>
      <c r="AR523" s="73"/>
      <c r="AS523" s="73"/>
      <c r="AT523" s="73"/>
      <c r="AU523" s="62"/>
      <c r="AV523" s="62"/>
      <c r="AW523" s="74">
        <v>0</v>
      </c>
      <c r="AX523" s="75">
        <f t="shared" si="72"/>
        <v>0</v>
      </c>
    </row>
    <row r="524" spans="1:50" ht="120" customHeight="1" x14ac:dyDescent="0.3">
      <c r="A524" s="59"/>
      <c r="B524" s="59"/>
      <c r="C524" s="42"/>
      <c r="D524" s="60"/>
      <c r="E524" s="61"/>
      <c r="F524" s="62"/>
      <c r="G524" s="63"/>
      <c r="H524" s="63"/>
      <c r="I524" s="59"/>
      <c r="J524" s="59"/>
      <c r="K524" s="59"/>
      <c r="L524" s="59"/>
      <c r="M524" s="65" t="str">
        <f t="shared" si="73"/>
        <v>-</v>
      </c>
      <c r="N524" s="66"/>
      <c r="O524" s="67"/>
      <c r="P524" s="46"/>
      <c r="Q524" s="67"/>
      <c r="R524" s="68"/>
      <c r="S524" s="69"/>
      <c r="T524" s="49"/>
      <c r="U524" s="68"/>
      <c r="V524" s="70"/>
      <c r="W524" s="62"/>
      <c r="X524" s="63"/>
      <c r="Y524" s="64">
        <f t="shared" si="74"/>
        <v>0</v>
      </c>
      <c r="Z524" s="62"/>
      <c r="AA524" s="63"/>
      <c r="AB524" s="64">
        <f t="shared" si="75"/>
        <v>0</v>
      </c>
      <c r="AC524" s="71">
        <f t="shared" si="76"/>
        <v>0</v>
      </c>
      <c r="AD524" s="62"/>
      <c r="AE524" s="76"/>
      <c r="AF524" s="64">
        <f t="shared" si="77"/>
        <v>0</v>
      </c>
      <c r="AG524" s="49"/>
      <c r="AH524" s="49"/>
      <c r="AI524" s="54"/>
      <c r="AJ524" s="77"/>
      <c r="AK524" s="77"/>
      <c r="AL524" s="64">
        <f t="shared" si="78"/>
        <v>0</v>
      </c>
      <c r="AM524" s="71">
        <f t="shared" si="79"/>
        <v>0</v>
      </c>
      <c r="AN524" s="71">
        <f t="shared" si="80"/>
        <v>0</v>
      </c>
      <c r="AO524" s="72"/>
      <c r="AP524" s="72"/>
      <c r="AQ524" s="72"/>
      <c r="AR524" s="73"/>
      <c r="AS524" s="73"/>
      <c r="AT524" s="73"/>
      <c r="AU524" s="62"/>
      <c r="AV524" s="62"/>
      <c r="AW524" s="74">
        <v>0</v>
      </c>
      <c r="AX524" s="75">
        <f t="shared" si="72"/>
        <v>0</v>
      </c>
    </row>
    <row r="525" spans="1:50" ht="120" customHeight="1" x14ac:dyDescent="0.3">
      <c r="A525" s="59"/>
      <c r="B525" s="59"/>
      <c r="C525" s="42"/>
      <c r="D525" s="60"/>
      <c r="E525" s="61"/>
      <c r="F525" s="62"/>
      <c r="G525" s="63"/>
      <c r="H525" s="63"/>
      <c r="I525" s="59"/>
      <c r="J525" s="59"/>
      <c r="K525" s="59"/>
      <c r="L525" s="59"/>
      <c r="M525" s="65" t="str">
        <f t="shared" si="73"/>
        <v>-</v>
      </c>
      <c r="N525" s="66"/>
      <c r="O525" s="67"/>
      <c r="P525" s="46"/>
      <c r="Q525" s="67"/>
      <c r="R525" s="68"/>
      <c r="S525" s="69"/>
      <c r="T525" s="49"/>
      <c r="U525" s="68"/>
      <c r="V525" s="70"/>
      <c r="W525" s="62"/>
      <c r="X525" s="63"/>
      <c r="Y525" s="64">
        <f t="shared" si="74"/>
        <v>0</v>
      </c>
      <c r="Z525" s="62"/>
      <c r="AA525" s="63"/>
      <c r="AB525" s="64">
        <f t="shared" si="75"/>
        <v>0</v>
      </c>
      <c r="AC525" s="71">
        <f t="shared" si="76"/>
        <v>0</v>
      </c>
      <c r="AD525" s="62"/>
      <c r="AE525" s="76"/>
      <c r="AF525" s="64">
        <f t="shared" si="77"/>
        <v>0</v>
      </c>
      <c r="AG525" s="49"/>
      <c r="AH525" s="49"/>
      <c r="AI525" s="54"/>
      <c r="AJ525" s="77"/>
      <c r="AK525" s="77"/>
      <c r="AL525" s="64">
        <f t="shared" si="78"/>
        <v>0</v>
      </c>
      <c r="AM525" s="71">
        <f t="shared" si="79"/>
        <v>0</v>
      </c>
      <c r="AN525" s="71">
        <f t="shared" si="80"/>
        <v>0</v>
      </c>
      <c r="AO525" s="72"/>
      <c r="AP525" s="72"/>
      <c r="AQ525" s="72"/>
      <c r="AR525" s="73"/>
      <c r="AS525" s="73"/>
      <c r="AT525" s="73"/>
      <c r="AU525" s="62"/>
      <c r="AV525" s="62"/>
      <c r="AW525" s="74">
        <v>0</v>
      </c>
      <c r="AX525" s="75">
        <f t="shared" si="72"/>
        <v>0</v>
      </c>
    </row>
    <row r="526" spans="1:50" ht="120" customHeight="1" x14ac:dyDescent="0.3">
      <c r="A526" s="59"/>
      <c r="B526" s="59"/>
      <c r="C526" s="42"/>
      <c r="D526" s="60"/>
      <c r="E526" s="61"/>
      <c r="F526" s="62"/>
      <c r="G526" s="63"/>
      <c r="H526" s="63"/>
      <c r="I526" s="59"/>
      <c r="J526" s="59"/>
      <c r="K526" s="59"/>
      <c r="L526" s="59"/>
      <c r="M526" s="65" t="str">
        <f t="shared" si="73"/>
        <v>-</v>
      </c>
      <c r="N526" s="66"/>
      <c r="O526" s="67"/>
      <c r="P526" s="46"/>
      <c r="Q526" s="67"/>
      <c r="R526" s="68"/>
      <c r="S526" s="69"/>
      <c r="T526" s="49"/>
      <c r="U526" s="68"/>
      <c r="V526" s="70"/>
      <c r="W526" s="62"/>
      <c r="X526" s="63"/>
      <c r="Y526" s="64">
        <f t="shared" si="74"/>
        <v>0</v>
      </c>
      <c r="Z526" s="62"/>
      <c r="AA526" s="63"/>
      <c r="AB526" s="64">
        <f t="shared" si="75"/>
        <v>0</v>
      </c>
      <c r="AC526" s="71">
        <f t="shared" si="76"/>
        <v>0</v>
      </c>
      <c r="AD526" s="62"/>
      <c r="AE526" s="76"/>
      <c r="AF526" s="64">
        <f t="shared" si="77"/>
        <v>0</v>
      </c>
      <c r="AG526" s="49"/>
      <c r="AH526" s="49"/>
      <c r="AI526" s="54"/>
      <c r="AJ526" s="77"/>
      <c r="AK526" s="77"/>
      <c r="AL526" s="64">
        <f t="shared" si="78"/>
        <v>0</v>
      </c>
      <c r="AM526" s="71">
        <f t="shared" si="79"/>
        <v>0</v>
      </c>
      <c r="AN526" s="71">
        <f t="shared" si="80"/>
        <v>0</v>
      </c>
      <c r="AO526" s="72"/>
      <c r="AP526" s="72"/>
      <c r="AQ526" s="72"/>
      <c r="AR526" s="73"/>
      <c r="AS526" s="73"/>
      <c r="AT526" s="73"/>
      <c r="AU526" s="62"/>
      <c r="AV526" s="62"/>
      <c r="AW526" s="74">
        <v>0</v>
      </c>
      <c r="AX526" s="75">
        <f t="shared" si="72"/>
        <v>0</v>
      </c>
    </row>
    <row r="527" spans="1:50" ht="120" customHeight="1" x14ac:dyDescent="0.3">
      <c r="A527" s="59"/>
      <c r="B527" s="59"/>
      <c r="C527" s="42"/>
      <c r="D527" s="60"/>
      <c r="E527" s="61"/>
      <c r="F527" s="62"/>
      <c r="G527" s="63"/>
      <c r="H527" s="63"/>
      <c r="I527" s="59"/>
      <c r="J527" s="59"/>
      <c r="K527" s="59"/>
      <c r="L527" s="59"/>
      <c r="M527" s="65" t="str">
        <f t="shared" si="73"/>
        <v>-</v>
      </c>
      <c r="N527" s="66"/>
      <c r="O527" s="67"/>
      <c r="P527" s="46"/>
      <c r="Q527" s="67"/>
      <c r="R527" s="68"/>
      <c r="S527" s="69"/>
      <c r="T527" s="49"/>
      <c r="U527" s="68"/>
      <c r="V527" s="70"/>
      <c r="W527" s="62"/>
      <c r="X527" s="63"/>
      <c r="Y527" s="64">
        <f t="shared" si="74"/>
        <v>0</v>
      </c>
      <c r="Z527" s="62"/>
      <c r="AA527" s="63"/>
      <c r="AB527" s="64">
        <f t="shared" si="75"/>
        <v>0</v>
      </c>
      <c r="AC527" s="71">
        <f t="shared" si="76"/>
        <v>0</v>
      </c>
      <c r="AD527" s="62"/>
      <c r="AE527" s="76"/>
      <c r="AF527" s="64">
        <f t="shared" si="77"/>
        <v>0</v>
      </c>
      <c r="AG527" s="49"/>
      <c r="AH527" s="49"/>
      <c r="AI527" s="54"/>
      <c r="AJ527" s="77"/>
      <c r="AK527" s="77"/>
      <c r="AL527" s="64">
        <f t="shared" si="78"/>
        <v>0</v>
      </c>
      <c r="AM527" s="71">
        <f t="shared" si="79"/>
        <v>0</v>
      </c>
      <c r="AN527" s="71">
        <f t="shared" si="80"/>
        <v>0</v>
      </c>
      <c r="AO527" s="72"/>
      <c r="AP527" s="72"/>
      <c r="AQ527" s="72"/>
      <c r="AR527" s="73"/>
      <c r="AS527" s="73"/>
      <c r="AT527" s="73"/>
      <c r="AU527" s="62"/>
      <c r="AV527" s="62"/>
      <c r="AW527" s="74">
        <v>0</v>
      </c>
      <c r="AX527" s="75">
        <f t="shared" si="72"/>
        <v>0</v>
      </c>
    </row>
    <row r="528" spans="1:50" ht="120" customHeight="1" x14ac:dyDescent="0.3">
      <c r="A528" s="59"/>
      <c r="B528" s="59"/>
      <c r="C528" s="42"/>
      <c r="D528" s="60"/>
      <c r="E528" s="61"/>
      <c r="F528" s="62"/>
      <c r="G528" s="63"/>
      <c r="H528" s="63"/>
      <c r="I528" s="59"/>
      <c r="J528" s="59"/>
      <c r="K528" s="59"/>
      <c r="L528" s="59"/>
      <c r="M528" s="65" t="str">
        <f t="shared" si="73"/>
        <v>-</v>
      </c>
      <c r="N528" s="66"/>
      <c r="O528" s="67"/>
      <c r="P528" s="46"/>
      <c r="Q528" s="67"/>
      <c r="R528" s="68"/>
      <c r="S528" s="69"/>
      <c r="T528" s="49"/>
      <c r="U528" s="68"/>
      <c r="V528" s="70"/>
      <c r="W528" s="62"/>
      <c r="X528" s="63"/>
      <c r="Y528" s="64">
        <f t="shared" si="74"/>
        <v>0</v>
      </c>
      <c r="Z528" s="62"/>
      <c r="AA528" s="63"/>
      <c r="AB528" s="64">
        <f t="shared" si="75"/>
        <v>0</v>
      </c>
      <c r="AC528" s="71">
        <f t="shared" si="76"/>
        <v>0</v>
      </c>
      <c r="AD528" s="62"/>
      <c r="AE528" s="76"/>
      <c r="AF528" s="64">
        <f t="shared" si="77"/>
        <v>0</v>
      </c>
      <c r="AG528" s="49"/>
      <c r="AH528" s="49"/>
      <c r="AI528" s="54"/>
      <c r="AJ528" s="77"/>
      <c r="AK528" s="77"/>
      <c r="AL528" s="64">
        <f t="shared" si="78"/>
        <v>0</v>
      </c>
      <c r="AM528" s="71">
        <f t="shared" si="79"/>
        <v>0</v>
      </c>
      <c r="AN528" s="71">
        <f t="shared" si="80"/>
        <v>0</v>
      </c>
      <c r="AO528" s="72"/>
      <c r="AP528" s="72"/>
      <c r="AQ528" s="72"/>
      <c r="AR528" s="73"/>
      <c r="AS528" s="73"/>
      <c r="AT528" s="73"/>
      <c r="AU528" s="62"/>
      <c r="AV528" s="62"/>
      <c r="AW528" s="74">
        <v>0</v>
      </c>
      <c r="AX528" s="75">
        <f t="shared" si="72"/>
        <v>0</v>
      </c>
    </row>
    <row r="529" spans="1:50" ht="120" customHeight="1" x14ac:dyDescent="0.3">
      <c r="A529" s="59"/>
      <c r="B529" s="59"/>
      <c r="C529" s="42"/>
      <c r="D529" s="60"/>
      <c r="E529" s="61"/>
      <c r="F529" s="62"/>
      <c r="G529" s="63"/>
      <c r="H529" s="63"/>
      <c r="I529" s="59"/>
      <c r="J529" s="59"/>
      <c r="K529" s="59"/>
      <c r="L529" s="59"/>
      <c r="M529" s="65" t="str">
        <f t="shared" si="73"/>
        <v>-</v>
      </c>
      <c r="N529" s="66"/>
      <c r="O529" s="67"/>
      <c r="P529" s="46"/>
      <c r="Q529" s="67"/>
      <c r="R529" s="68"/>
      <c r="S529" s="69"/>
      <c r="T529" s="49"/>
      <c r="U529" s="68"/>
      <c r="V529" s="70"/>
      <c r="W529" s="62"/>
      <c r="X529" s="63"/>
      <c r="Y529" s="64">
        <f t="shared" si="74"/>
        <v>0</v>
      </c>
      <c r="Z529" s="62"/>
      <c r="AA529" s="63"/>
      <c r="AB529" s="64">
        <f t="shared" si="75"/>
        <v>0</v>
      </c>
      <c r="AC529" s="71">
        <f t="shared" si="76"/>
        <v>0</v>
      </c>
      <c r="AD529" s="62"/>
      <c r="AE529" s="76"/>
      <c r="AF529" s="64">
        <f t="shared" si="77"/>
        <v>0</v>
      </c>
      <c r="AG529" s="49"/>
      <c r="AH529" s="49"/>
      <c r="AI529" s="54"/>
      <c r="AJ529" s="77"/>
      <c r="AK529" s="77"/>
      <c r="AL529" s="64">
        <f t="shared" si="78"/>
        <v>0</v>
      </c>
      <c r="AM529" s="71">
        <f t="shared" si="79"/>
        <v>0</v>
      </c>
      <c r="AN529" s="71">
        <f t="shared" si="80"/>
        <v>0</v>
      </c>
      <c r="AO529" s="72"/>
      <c r="AP529" s="72"/>
      <c r="AQ529" s="72"/>
      <c r="AR529" s="73"/>
      <c r="AS529" s="73"/>
      <c r="AT529" s="73"/>
      <c r="AU529" s="62"/>
      <c r="AV529" s="62"/>
      <c r="AW529" s="74">
        <v>0</v>
      </c>
      <c r="AX529" s="75">
        <f t="shared" si="72"/>
        <v>0</v>
      </c>
    </row>
    <row r="530" spans="1:50" ht="120" customHeight="1" x14ac:dyDescent="0.3">
      <c r="A530" s="59"/>
      <c r="B530" s="59"/>
      <c r="C530" s="42"/>
      <c r="D530" s="60"/>
      <c r="E530" s="61"/>
      <c r="F530" s="62"/>
      <c r="G530" s="63"/>
      <c r="H530" s="63"/>
      <c r="I530" s="59"/>
      <c r="J530" s="59"/>
      <c r="K530" s="59"/>
      <c r="L530" s="59"/>
      <c r="M530" s="65" t="str">
        <f t="shared" si="73"/>
        <v>-</v>
      </c>
      <c r="N530" s="66"/>
      <c r="O530" s="67"/>
      <c r="P530" s="46"/>
      <c r="Q530" s="67"/>
      <c r="R530" s="68"/>
      <c r="S530" s="69"/>
      <c r="T530" s="49"/>
      <c r="U530" s="68"/>
      <c r="V530" s="70"/>
      <c r="W530" s="62"/>
      <c r="X530" s="63"/>
      <c r="Y530" s="64">
        <f t="shared" si="74"/>
        <v>0</v>
      </c>
      <c r="Z530" s="62"/>
      <c r="AA530" s="63"/>
      <c r="AB530" s="64">
        <f t="shared" si="75"/>
        <v>0</v>
      </c>
      <c r="AC530" s="71">
        <f t="shared" si="76"/>
        <v>0</v>
      </c>
      <c r="AD530" s="62"/>
      <c r="AE530" s="76"/>
      <c r="AF530" s="64">
        <f t="shared" si="77"/>
        <v>0</v>
      </c>
      <c r="AG530" s="49"/>
      <c r="AH530" s="49"/>
      <c r="AI530" s="54"/>
      <c r="AJ530" s="77"/>
      <c r="AK530" s="77"/>
      <c r="AL530" s="64">
        <f t="shared" si="78"/>
        <v>0</v>
      </c>
      <c r="AM530" s="71">
        <f t="shared" si="79"/>
        <v>0</v>
      </c>
      <c r="AN530" s="71">
        <f t="shared" si="80"/>
        <v>0</v>
      </c>
      <c r="AO530" s="72"/>
      <c r="AP530" s="72"/>
      <c r="AQ530" s="72"/>
      <c r="AR530" s="73"/>
      <c r="AS530" s="73"/>
      <c r="AT530" s="73"/>
      <c r="AU530" s="62"/>
      <c r="AV530" s="62"/>
      <c r="AW530" s="74">
        <v>0</v>
      </c>
      <c r="AX530" s="75">
        <f t="shared" si="72"/>
        <v>0</v>
      </c>
    </row>
    <row r="531" spans="1:50" ht="120" customHeight="1" x14ac:dyDescent="0.3">
      <c r="A531" s="59"/>
      <c r="B531" s="59"/>
      <c r="C531" s="42"/>
      <c r="D531" s="60"/>
      <c r="E531" s="61"/>
      <c r="F531" s="62"/>
      <c r="G531" s="63"/>
      <c r="H531" s="63"/>
      <c r="I531" s="59"/>
      <c r="J531" s="59"/>
      <c r="K531" s="59"/>
      <c r="L531" s="59"/>
      <c r="M531" s="65" t="str">
        <f t="shared" si="73"/>
        <v>-</v>
      </c>
      <c r="N531" s="66"/>
      <c r="O531" s="67"/>
      <c r="P531" s="46"/>
      <c r="Q531" s="67"/>
      <c r="R531" s="68"/>
      <c r="S531" s="69"/>
      <c r="T531" s="49"/>
      <c r="U531" s="68"/>
      <c r="V531" s="70"/>
      <c r="W531" s="62"/>
      <c r="X531" s="63"/>
      <c r="Y531" s="64">
        <f t="shared" si="74"/>
        <v>0</v>
      </c>
      <c r="Z531" s="62"/>
      <c r="AA531" s="63"/>
      <c r="AB531" s="64">
        <f t="shared" si="75"/>
        <v>0</v>
      </c>
      <c r="AC531" s="71">
        <f t="shared" si="76"/>
        <v>0</v>
      </c>
      <c r="AD531" s="62"/>
      <c r="AE531" s="76"/>
      <c r="AF531" s="64">
        <f t="shared" si="77"/>
        <v>0</v>
      </c>
      <c r="AG531" s="49"/>
      <c r="AH531" s="49"/>
      <c r="AI531" s="54"/>
      <c r="AJ531" s="77"/>
      <c r="AK531" s="77"/>
      <c r="AL531" s="64">
        <f t="shared" si="78"/>
        <v>0</v>
      </c>
      <c r="AM531" s="71">
        <f t="shared" si="79"/>
        <v>0</v>
      </c>
      <c r="AN531" s="71">
        <f t="shared" si="80"/>
        <v>0</v>
      </c>
      <c r="AO531" s="72"/>
      <c r="AP531" s="72"/>
      <c r="AQ531" s="72"/>
      <c r="AR531" s="73"/>
      <c r="AS531" s="73"/>
      <c r="AT531" s="73"/>
      <c r="AU531" s="62"/>
      <c r="AV531" s="62"/>
      <c r="AW531" s="74">
        <v>0</v>
      </c>
      <c r="AX531" s="75">
        <f t="shared" si="72"/>
        <v>0</v>
      </c>
    </row>
    <row r="532" spans="1:50" ht="120" customHeight="1" x14ac:dyDescent="0.3">
      <c r="A532" s="59"/>
      <c r="B532" s="59"/>
      <c r="C532" s="42"/>
      <c r="D532" s="60"/>
      <c r="E532" s="61"/>
      <c r="F532" s="62"/>
      <c r="G532" s="63"/>
      <c r="H532" s="63"/>
      <c r="I532" s="59"/>
      <c r="J532" s="59"/>
      <c r="K532" s="59"/>
      <c r="L532" s="59"/>
      <c r="M532" s="65" t="str">
        <f t="shared" si="73"/>
        <v>-</v>
      </c>
      <c r="N532" s="66"/>
      <c r="O532" s="67"/>
      <c r="P532" s="46"/>
      <c r="Q532" s="67"/>
      <c r="R532" s="68"/>
      <c r="S532" s="69"/>
      <c r="T532" s="49"/>
      <c r="U532" s="68"/>
      <c r="V532" s="70"/>
      <c r="W532" s="62"/>
      <c r="X532" s="63"/>
      <c r="Y532" s="64">
        <f t="shared" si="74"/>
        <v>0</v>
      </c>
      <c r="Z532" s="62"/>
      <c r="AA532" s="63"/>
      <c r="AB532" s="64">
        <f t="shared" si="75"/>
        <v>0</v>
      </c>
      <c r="AC532" s="71">
        <f t="shared" si="76"/>
        <v>0</v>
      </c>
      <c r="AD532" s="62"/>
      <c r="AE532" s="76"/>
      <c r="AF532" s="64">
        <f t="shared" si="77"/>
        <v>0</v>
      </c>
      <c r="AG532" s="49"/>
      <c r="AH532" s="49"/>
      <c r="AI532" s="54"/>
      <c r="AJ532" s="77"/>
      <c r="AK532" s="77"/>
      <c r="AL532" s="64">
        <f t="shared" si="78"/>
        <v>0</v>
      </c>
      <c r="AM532" s="71">
        <f t="shared" si="79"/>
        <v>0</v>
      </c>
      <c r="AN532" s="71">
        <f t="shared" si="80"/>
        <v>0</v>
      </c>
      <c r="AO532" s="72"/>
      <c r="AP532" s="72"/>
      <c r="AQ532" s="72"/>
      <c r="AR532" s="73"/>
      <c r="AS532" s="73"/>
      <c r="AT532" s="73"/>
      <c r="AU532" s="62"/>
      <c r="AV532" s="62"/>
      <c r="AW532" s="74">
        <v>0</v>
      </c>
      <c r="AX532" s="75">
        <f t="shared" si="72"/>
        <v>0</v>
      </c>
    </row>
    <row r="533" spans="1:50" ht="120" customHeight="1" x14ac:dyDescent="0.3">
      <c r="A533" s="59"/>
      <c r="B533" s="59"/>
      <c r="C533" s="42"/>
      <c r="D533" s="60"/>
      <c r="E533" s="61"/>
      <c r="F533" s="62"/>
      <c r="G533" s="63"/>
      <c r="H533" s="63"/>
      <c r="I533" s="59"/>
      <c r="J533" s="59"/>
      <c r="K533" s="59"/>
      <c r="L533" s="59"/>
      <c r="M533" s="65" t="str">
        <f t="shared" si="73"/>
        <v>-</v>
      </c>
      <c r="N533" s="66"/>
      <c r="O533" s="67"/>
      <c r="P533" s="46"/>
      <c r="Q533" s="67"/>
      <c r="R533" s="68"/>
      <c r="S533" s="69"/>
      <c r="T533" s="49"/>
      <c r="U533" s="68"/>
      <c r="V533" s="70"/>
      <c r="W533" s="62"/>
      <c r="X533" s="63"/>
      <c r="Y533" s="64">
        <f t="shared" si="74"/>
        <v>0</v>
      </c>
      <c r="Z533" s="62"/>
      <c r="AA533" s="63"/>
      <c r="AB533" s="64">
        <f t="shared" si="75"/>
        <v>0</v>
      </c>
      <c r="AC533" s="71">
        <f t="shared" si="76"/>
        <v>0</v>
      </c>
      <c r="AD533" s="62"/>
      <c r="AE533" s="76"/>
      <c r="AF533" s="64">
        <f t="shared" si="77"/>
        <v>0</v>
      </c>
      <c r="AG533" s="49"/>
      <c r="AH533" s="49"/>
      <c r="AI533" s="54"/>
      <c r="AJ533" s="77"/>
      <c r="AK533" s="77"/>
      <c r="AL533" s="64">
        <f t="shared" si="78"/>
        <v>0</v>
      </c>
      <c r="AM533" s="71">
        <f t="shared" si="79"/>
        <v>0</v>
      </c>
      <c r="AN533" s="71">
        <f t="shared" si="80"/>
        <v>0</v>
      </c>
      <c r="AO533" s="72"/>
      <c r="AP533" s="72"/>
      <c r="AQ533" s="72"/>
      <c r="AR533" s="73"/>
      <c r="AS533" s="73"/>
      <c r="AT533" s="73"/>
      <c r="AU533" s="62"/>
      <c r="AV533" s="62"/>
      <c r="AW533" s="74">
        <v>0</v>
      </c>
      <c r="AX533" s="75">
        <f t="shared" si="72"/>
        <v>0</v>
      </c>
    </row>
    <row r="534" spans="1:50" ht="120" customHeight="1" x14ac:dyDescent="0.3">
      <c r="A534" s="59"/>
      <c r="B534" s="59"/>
      <c r="C534" s="42"/>
      <c r="D534" s="60"/>
      <c r="E534" s="61"/>
      <c r="F534" s="62"/>
      <c r="G534" s="63"/>
      <c r="H534" s="63"/>
      <c r="I534" s="59"/>
      <c r="J534" s="59"/>
      <c r="K534" s="59"/>
      <c r="L534" s="59"/>
      <c r="M534" s="65" t="str">
        <f t="shared" si="73"/>
        <v>-</v>
      </c>
      <c r="N534" s="66"/>
      <c r="O534" s="67"/>
      <c r="P534" s="46"/>
      <c r="Q534" s="67"/>
      <c r="R534" s="68"/>
      <c r="S534" s="69"/>
      <c r="T534" s="49"/>
      <c r="U534" s="68"/>
      <c r="V534" s="70"/>
      <c r="W534" s="62"/>
      <c r="X534" s="63"/>
      <c r="Y534" s="64">
        <f t="shared" si="74"/>
        <v>0</v>
      </c>
      <c r="Z534" s="62"/>
      <c r="AA534" s="63"/>
      <c r="AB534" s="64">
        <f t="shared" si="75"/>
        <v>0</v>
      </c>
      <c r="AC534" s="71">
        <f t="shared" si="76"/>
        <v>0</v>
      </c>
      <c r="AD534" s="62"/>
      <c r="AE534" s="76"/>
      <c r="AF534" s="64">
        <f t="shared" si="77"/>
        <v>0</v>
      </c>
      <c r="AG534" s="49"/>
      <c r="AH534" s="49"/>
      <c r="AI534" s="54"/>
      <c r="AJ534" s="77"/>
      <c r="AK534" s="77"/>
      <c r="AL534" s="64">
        <f t="shared" si="78"/>
        <v>0</v>
      </c>
      <c r="AM534" s="71">
        <f t="shared" si="79"/>
        <v>0</v>
      </c>
      <c r="AN534" s="71">
        <f t="shared" si="80"/>
        <v>0</v>
      </c>
      <c r="AO534" s="72"/>
      <c r="AP534" s="72"/>
      <c r="AQ534" s="72"/>
      <c r="AR534" s="73"/>
      <c r="AS534" s="73"/>
      <c r="AT534" s="73"/>
      <c r="AU534" s="62"/>
      <c r="AV534" s="62"/>
      <c r="AW534" s="74">
        <v>0</v>
      </c>
      <c r="AX534" s="75">
        <f t="shared" si="72"/>
        <v>0</v>
      </c>
    </row>
    <row r="535" spans="1:50" ht="120" customHeight="1" x14ac:dyDescent="0.3">
      <c r="A535" s="59"/>
      <c r="B535" s="59"/>
      <c r="C535" s="42"/>
      <c r="D535" s="60"/>
      <c r="E535" s="61"/>
      <c r="F535" s="62"/>
      <c r="G535" s="63"/>
      <c r="H535" s="63"/>
      <c r="I535" s="59"/>
      <c r="J535" s="59"/>
      <c r="K535" s="59"/>
      <c r="L535" s="59"/>
      <c r="M535" s="65" t="str">
        <f t="shared" si="73"/>
        <v>-</v>
      </c>
      <c r="N535" s="66"/>
      <c r="O535" s="67"/>
      <c r="P535" s="46"/>
      <c r="Q535" s="67"/>
      <c r="R535" s="68"/>
      <c r="S535" s="69"/>
      <c r="T535" s="49"/>
      <c r="U535" s="68"/>
      <c r="V535" s="70"/>
      <c r="W535" s="62"/>
      <c r="X535" s="63"/>
      <c r="Y535" s="64">
        <f t="shared" si="74"/>
        <v>0</v>
      </c>
      <c r="Z535" s="62"/>
      <c r="AA535" s="63"/>
      <c r="AB535" s="64">
        <f t="shared" si="75"/>
        <v>0</v>
      </c>
      <c r="AC535" s="71">
        <f t="shared" si="76"/>
        <v>0</v>
      </c>
      <c r="AD535" s="62"/>
      <c r="AE535" s="76"/>
      <c r="AF535" s="64">
        <f t="shared" si="77"/>
        <v>0</v>
      </c>
      <c r="AG535" s="49"/>
      <c r="AH535" s="49"/>
      <c r="AI535" s="54"/>
      <c r="AJ535" s="77"/>
      <c r="AK535" s="77"/>
      <c r="AL535" s="64">
        <f t="shared" si="78"/>
        <v>0</v>
      </c>
      <c r="AM535" s="71">
        <f t="shared" si="79"/>
        <v>0</v>
      </c>
      <c r="AN535" s="71">
        <f t="shared" si="80"/>
        <v>0</v>
      </c>
      <c r="AO535" s="72"/>
      <c r="AP535" s="72"/>
      <c r="AQ535" s="72"/>
      <c r="AR535" s="73"/>
      <c r="AS535" s="73"/>
      <c r="AT535" s="73"/>
      <c r="AU535" s="62"/>
      <c r="AV535" s="62"/>
      <c r="AW535" s="74">
        <v>0</v>
      </c>
      <c r="AX535" s="75">
        <f t="shared" si="72"/>
        <v>0</v>
      </c>
    </row>
    <row r="536" spans="1:50" ht="120" customHeight="1" x14ac:dyDescent="0.3">
      <c r="A536" s="59"/>
      <c r="B536" s="59"/>
      <c r="C536" s="42"/>
      <c r="D536" s="60"/>
      <c r="E536" s="61"/>
      <c r="F536" s="62"/>
      <c r="G536" s="63"/>
      <c r="H536" s="63"/>
      <c r="I536" s="59"/>
      <c r="J536" s="59"/>
      <c r="K536" s="59"/>
      <c r="L536" s="59"/>
      <c r="M536" s="65" t="str">
        <f t="shared" si="73"/>
        <v>-</v>
      </c>
      <c r="N536" s="66"/>
      <c r="O536" s="67"/>
      <c r="P536" s="46"/>
      <c r="Q536" s="67"/>
      <c r="R536" s="68"/>
      <c r="S536" s="69"/>
      <c r="T536" s="49"/>
      <c r="U536" s="68"/>
      <c r="V536" s="70"/>
      <c r="W536" s="62"/>
      <c r="X536" s="63"/>
      <c r="Y536" s="64">
        <f t="shared" si="74"/>
        <v>0</v>
      </c>
      <c r="Z536" s="62"/>
      <c r="AA536" s="63"/>
      <c r="AB536" s="64">
        <f t="shared" si="75"/>
        <v>0</v>
      </c>
      <c r="AC536" s="71">
        <f t="shared" si="76"/>
        <v>0</v>
      </c>
      <c r="AD536" s="62"/>
      <c r="AE536" s="76"/>
      <c r="AF536" s="64">
        <f t="shared" si="77"/>
        <v>0</v>
      </c>
      <c r="AG536" s="49"/>
      <c r="AH536" s="49"/>
      <c r="AI536" s="54"/>
      <c r="AJ536" s="77"/>
      <c r="AK536" s="77"/>
      <c r="AL536" s="64">
        <f t="shared" si="78"/>
        <v>0</v>
      </c>
      <c r="AM536" s="71">
        <f t="shared" si="79"/>
        <v>0</v>
      </c>
      <c r="AN536" s="71">
        <f t="shared" si="80"/>
        <v>0</v>
      </c>
      <c r="AO536" s="72"/>
      <c r="AP536" s="72"/>
      <c r="AQ536" s="72"/>
      <c r="AR536" s="73"/>
      <c r="AS536" s="73"/>
      <c r="AT536" s="73"/>
      <c r="AU536" s="62"/>
      <c r="AV536" s="62"/>
      <c r="AW536" s="74">
        <v>0</v>
      </c>
      <c r="AX536" s="75">
        <f t="shared" si="72"/>
        <v>0</v>
      </c>
    </row>
    <row r="537" spans="1:50" ht="120" customHeight="1" x14ac:dyDescent="0.3">
      <c r="A537" s="59"/>
      <c r="B537" s="59"/>
      <c r="C537" s="42"/>
      <c r="D537" s="60"/>
      <c r="E537" s="61"/>
      <c r="F537" s="62"/>
      <c r="G537" s="63"/>
      <c r="H537" s="63"/>
      <c r="I537" s="59"/>
      <c r="J537" s="59"/>
      <c r="K537" s="59"/>
      <c r="L537" s="59"/>
      <c r="M537" s="65" t="str">
        <f t="shared" si="73"/>
        <v>-</v>
      </c>
      <c r="N537" s="66"/>
      <c r="O537" s="67"/>
      <c r="P537" s="46"/>
      <c r="Q537" s="67"/>
      <c r="R537" s="68"/>
      <c r="S537" s="69"/>
      <c r="T537" s="49"/>
      <c r="U537" s="68"/>
      <c r="V537" s="70"/>
      <c r="W537" s="62"/>
      <c r="X537" s="63"/>
      <c r="Y537" s="64">
        <f t="shared" si="74"/>
        <v>0</v>
      </c>
      <c r="Z537" s="62"/>
      <c r="AA537" s="63"/>
      <c r="AB537" s="64">
        <f t="shared" si="75"/>
        <v>0</v>
      </c>
      <c r="AC537" s="71">
        <f t="shared" si="76"/>
        <v>0</v>
      </c>
      <c r="AD537" s="62"/>
      <c r="AE537" s="76"/>
      <c r="AF537" s="64">
        <f t="shared" si="77"/>
        <v>0</v>
      </c>
      <c r="AG537" s="49"/>
      <c r="AH537" s="49"/>
      <c r="AI537" s="54"/>
      <c r="AJ537" s="77"/>
      <c r="AK537" s="77"/>
      <c r="AL537" s="64">
        <f t="shared" si="78"/>
        <v>0</v>
      </c>
      <c r="AM537" s="71">
        <f t="shared" si="79"/>
        <v>0</v>
      </c>
      <c r="AN537" s="71">
        <f t="shared" si="80"/>
        <v>0</v>
      </c>
      <c r="AO537" s="72"/>
      <c r="AP537" s="72"/>
      <c r="AQ537" s="72"/>
      <c r="AR537" s="73"/>
      <c r="AS537" s="73"/>
      <c r="AT537" s="73"/>
      <c r="AU537" s="62"/>
      <c r="AV537" s="62"/>
      <c r="AW537" s="74">
        <v>0</v>
      </c>
      <c r="AX537" s="75">
        <f t="shared" si="72"/>
        <v>0</v>
      </c>
    </row>
    <row r="538" spans="1:50" ht="120" customHeight="1" x14ac:dyDescent="0.3">
      <c r="A538" s="59"/>
      <c r="B538" s="59"/>
      <c r="C538" s="42"/>
      <c r="D538" s="60"/>
      <c r="E538" s="61"/>
      <c r="F538" s="62"/>
      <c r="G538" s="63"/>
      <c r="H538" s="63"/>
      <c r="I538" s="59"/>
      <c r="J538" s="59"/>
      <c r="K538" s="59"/>
      <c r="L538" s="59"/>
      <c r="M538" s="65" t="str">
        <f t="shared" si="73"/>
        <v>-</v>
      </c>
      <c r="N538" s="66"/>
      <c r="O538" s="67"/>
      <c r="P538" s="46"/>
      <c r="Q538" s="67"/>
      <c r="R538" s="68"/>
      <c r="S538" s="69"/>
      <c r="T538" s="49"/>
      <c r="U538" s="68"/>
      <c r="V538" s="70"/>
      <c r="W538" s="62"/>
      <c r="X538" s="63"/>
      <c r="Y538" s="64">
        <f t="shared" si="74"/>
        <v>0</v>
      </c>
      <c r="Z538" s="62"/>
      <c r="AA538" s="63"/>
      <c r="AB538" s="64">
        <f t="shared" si="75"/>
        <v>0</v>
      </c>
      <c r="AC538" s="71">
        <f t="shared" si="76"/>
        <v>0</v>
      </c>
      <c r="AD538" s="62"/>
      <c r="AE538" s="76"/>
      <c r="AF538" s="64">
        <f t="shared" si="77"/>
        <v>0</v>
      </c>
      <c r="AG538" s="49"/>
      <c r="AH538" s="49"/>
      <c r="AI538" s="54"/>
      <c r="AJ538" s="77"/>
      <c r="AK538" s="77"/>
      <c r="AL538" s="64">
        <f t="shared" si="78"/>
        <v>0</v>
      </c>
      <c r="AM538" s="71">
        <f t="shared" si="79"/>
        <v>0</v>
      </c>
      <c r="AN538" s="71">
        <f t="shared" si="80"/>
        <v>0</v>
      </c>
      <c r="AO538" s="72"/>
      <c r="AP538" s="72"/>
      <c r="AQ538" s="72"/>
      <c r="AR538" s="73"/>
      <c r="AS538" s="73"/>
      <c r="AT538" s="73"/>
      <c r="AU538" s="62"/>
      <c r="AV538" s="62"/>
      <c r="AW538" s="74">
        <v>0</v>
      </c>
      <c r="AX538" s="75">
        <f t="shared" si="72"/>
        <v>0</v>
      </c>
    </row>
    <row r="539" spans="1:50" ht="120" customHeight="1" x14ac:dyDescent="0.3">
      <c r="A539" s="59"/>
      <c r="B539" s="59"/>
      <c r="C539" s="42"/>
      <c r="D539" s="60"/>
      <c r="E539" s="61"/>
      <c r="F539" s="62"/>
      <c r="G539" s="63"/>
      <c r="H539" s="63"/>
      <c r="I539" s="59"/>
      <c r="J539" s="59"/>
      <c r="K539" s="59"/>
      <c r="L539" s="59"/>
      <c r="M539" s="65" t="str">
        <f t="shared" si="73"/>
        <v>-</v>
      </c>
      <c r="N539" s="66"/>
      <c r="O539" s="67"/>
      <c r="P539" s="46"/>
      <c r="Q539" s="67"/>
      <c r="R539" s="68"/>
      <c r="S539" s="69"/>
      <c r="T539" s="49"/>
      <c r="U539" s="68"/>
      <c r="V539" s="70"/>
      <c r="W539" s="62"/>
      <c r="X539" s="63"/>
      <c r="Y539" s="64">
        <f t="shared" si="74"/>
        <v>0</v>
      </c>
      <c r="Z539" s="62"/>
      <c r="AA539" s="63"/>
      <c r="AB539" s="64">
        <f t="shared" si="75"/>
        <v>0</v>
      </c>
      <c r="AC539" s="71">
        <f t="shared" si="76"/>
        <v>0</v>
      </c>
      <c r="AD539" s="62"/>
      <c r="AE539" s="76"/>
      <c r="AF539" s="64">
        <f t="shared" si="77"/>
        <v>0</v>
      </c>
      <c r="AG539" s="49"/>
      <c r="AH539" s="49"/>
      <c r="AI539" s="54"/>
      <c r="AJ539" s="77"/>
      <c r="AK539" s="77"/>
      <c r="AL539" s="64">
        <f t="shared" si="78"/>
        <v>0</v>
      </c>
      <c r="AM539" s="71">
        <f t="shared" si="79"/>
        <v>0</v>
      </c>
      <c r="AN539" s="71">
        <f t="shared" si="80"/>
        <v>0</v>
      </c>
      <c r="AO539" s="72"/>
      <c r="AP539" s="72"/>
      <c r="AQ539" s="72"/>
      <c r="AR539" s="73"/>
      <c r="AS539" s="73"/>
      <c r="AT539" s="73"/>
      <c r="AU539" s="62"/>
      <c r="AV539" s="62"/>
      <c r="AW539" s="74">
        <v>0</v>
      </c>
      <c r="AX539" s="75">
        <f t="shared" si="72"/>
        <v>0</v>
      </c>
    </row>
    <row r="540" spans="1:50" ht="120" customHeight="1" x14ac:dyDescent="0.3">
      <c r="A540" s="59"/>
      <c r="B540" s="59"/>
      <c r="C540" s="42"/>
      <c r="D540" s="60"/>
      <c r="E540" s="61"/>
      <c r="F540" s="62"/>
      <c r="G540" s="63"/>
      <c r="H540" s="63"/>
      <c r="I540" s="59"/>
      <c r="J540" s="59"/>
      <c r="K540" s="59"/>
      <c r="L540" s="59"/>
      <c r="M540" s="65" t="str">
        <f t="shared" si="73"/>
        <v>-</v>
      </c>
      <c r="N540" s="66"/>
      <c r="O540" s="67"/>
      <c r="P540" s="46"/>
      <c r="Q540" s="67"/>
      <c r="R540" s="68"/>
      <c r="S540" s="69"/>
      <c r="T540" s="49"/>
      <c r="U540" s="68"/>
      <c r="V540" s="70"/>
      <c r="W540" s="62"/>
      <c r="X540" s="63"/>
      <c r="Y540" s="64">
        <f t="shared" si="74"/>
        <v>0</v>
      </c>
      <c r="Z540" s="62"/>
      <c r="AA540" s="63"/>
      <c r="AB540" s="64">
        <f t="shared" si="75"/>
        <v>0</v>
      </c>
      <c r="AC540" s="71">
        <f t="shared" si="76"/>
        <v>0</v>
      </c>
      <c r="AD540" s="62"/>
      <c r="AE540" s="76"/>
      <c r="AF540" s="64">
        <f t="shared" si="77"/>
        <v>0</v>
      </c>
      <c r="AG540" s="49"/>
      <c r="AH540" s="49"/>
      <c r="AI540" s="54"/>
      <c r="AJ540" s="77"/>
      <c r="AK540" s="77"/>
      <c r="AL540" s="64">
        <f t="shared" si="78"/>
        <v>0</v>
      </c>
      <c r="AM540" s="71">
        <f t="shared" si="79"/>
        <v>0</v>
      </c>
      <c r="AN540" s="71">
        <f t="shared" si="80"/>
        <v>0</v>
      </c>
      <c r="AO540" s="72"/>
      <c r="AP540" s="72"/>
      <c r="AQ540" s="72"/>
      <c r="AR540" s="73"/>
      <c r="AS540" s="73"/>
      <c r="AT540" s="73"/>
      <c r="AU540" s="62"/>
      <c r="AV540" s="62"/>
      <c r="AW540" s="74">
        <v>0</v>
      </c>
      <c r="AX540" s="75">
        <f t="shared" si="72"/>
        <v>0</v>
      </c>
    </row>
    <row r="541" spans="1:50" ht="120" customHeight="1" x14ac:dyDescent="0.3">
      <c r="A541" s="59"/>
      <c r="B541" s="59"/>
      <c r="C541" s="42"/>
      <c r="D541" s="60"/>
      <c r="E541" s="61"/>
      <c r="F541" s="62"/>
      <c r="G541" s="63"/>
      <c r="H541" s="63"/>
      <c r="I541" s="59"/>
      <c r="J541" s="59"/>
      <c r="K541" s="59"/>
      <c r="L541" s="59"/>
      <c r="M541" s="65" t="str">
        <f t="shared" si="73"/>
        <v>-</v>
      </c>
      <c r="N541" s="66"/>
      <c r="O541" s="67"/>
      <c r="P541" s="46"/>
      <c r="Q541" s="67"/>
      <c r="R541" s="68"/>
      <c r="S541" s="69"/>
      <c r="T541" s="49"/>
      <c r="U541" s="68"/>
      <c r="V541" s="70"/>
      <c r="W541" s="62"/>
      <c r="X541" s="63"/>
      <c r="Y541" s="64">
        <f t="shared" si="74"/>
        <v>0</v>
      </c>
      <c r="Z541" s="62"/>
      <c r="AA541" s="63"/>
      <c r="AB541" s="64">
        <f t="shared" si="75"/>
        <v>0</v>
      </c>
      <c r="AC541" s="71">
        <f t="shared" si="76"/>
        <v>0</v>
      </c>
      <c r="AD541" s="62"/>
      <c r="AE541" s="76"/>
      <c r="AF541" s="64">
        <f t="shared" si="77"/>
        <v>0</v>
      </c>
      <c r="AG541" s="49"/>
      <c r="AH541" s="49"/>
      <c r="AI541" s="54"/>
      <c r="AJ541" s="77"/>
      <c r="AK541" s="77"/>
      <c r="AL541" s="64">
        <f t="shared" si="78"/>
        <v>0</v>
      </c>
      <c r="AM541" s="71">
        <f t="shared" si="79"/>
        <v>0</v>
      </c>
      <c r="AN541" s="71">
        <f t="shared" si="80"/>
        <v>0</v>
      </c>
      <c r="AO541" s="72"/>
      <c r="AP541" s="72"/>
      <c r="AQ541" s="72"/>
      <c r="AR541" s="73"/>
      <c r="AS541" s="73"/>
      <c r="AT541" s="73"/>
      <c r="AU541" s="62"/>
      <c r="AV541" s="62"/>
      <c r="AW541" s="74">
        <v>0</v>
      </c>
      <c r="AX541" s="75">
        <f t="shared" si="72"/>
        <v>0</v>
      </c>
    </row>
    <row r="542" spans="1:50" ht="120" customHeight="1" x14ac:dyDescent="0.3">
      <c r="A542" s="59"/>
      <c r="B542" s="59"/>
      <c r="C542" s="42"/>
      <c r="D542" s="60"/>
      <c r="E542" s="61"/>
      <c r="F542" s="62"/>
      <c r="G542" s="63"/>
      <c r="H542" s="63"/>
      <c r="I542" s="59"/>
      <c r="J542" s="59"/>
      <c r="K542" s="59"/>
      <c r="L542" s="59"/>
      <c r="M542" s="65" t="str">
        <f t="shared" si="73"/>
        <v>-</v>
      </c>
      <c r="N542" s="66"/>
      <c r="O542" s="67"/>
      <c r="P542" s="46"/>
      <c r="Q542" s="67"/>
      <c r="R542" s="68"/>
      <c r="S542" s="69"/>
      <c r="T542" s="49"/>
      <c r="U542" s="68"/>
      <c r="V542" s="70"/>
      <c r="W542" s="62"/>
      <c r="X542" s="63"/>
      <c r="Y542" s="64">
        <f t="shared" si="74"/>
        <v>0</v>
      </c>
      <c r="Z542" s="62"/>
      <c r="AA542" s="63"/>
      <c r="AB542" s="64">
        <f t="shared" si="75"/>
        <v>0</v>
      </c>
      <c r="AC542" s="71">
        <f t="shared" si="76"/>
        <v>0</v>
      </c>
      <c r="AD542" s="62"/>
      <c r="AE542" s="76"/>
      <c r="AF542" s="64">
        <f t="shared" si="77"/>
        <v>0</v>
      </c>
      <c r="AG542" s="49"/>
      <c r="AH542" s="49"/>
      <c r="AI542" s="54"/>
      <c r="AJ542" s="77"/>
      <c r="AK542" s="77"/>
      <c r="AL542" s="64">
        <f t="shared" si="78"/>
        <v>0</v>
      </c>
      <c r="AM542" s="71">
        <f t="shared" si="79"/>
        <v>0</v>
      </c>
      <c r="AN542" s="71">
        <f t="shared" si="80"/>
        <v>0</v>
      </c>
      <c r="AO542" s="72"/>
      <c r="AP542" s="72"/>
      <c r="AQ542" s="72"/>
      <c r="AR542" s="73"/>
      <c r="AS542" s="73"/>
      <c r="AT542" s="73"/>
      <c r="AU542" s="62"/>
      <c r="AV542" s="62"/>
      <c r="AW542" s="74">
        <v>0</v>
      </c>
      <c r="AX542" s="75">
        <f t="shared" si="72"/>
        <v>0</v>
      </c>
    </row>
    <row r="543" spans="1:50" ht="120" customHeight="1" x14ac:dyDescent="0.3">
      <c r="A543" s="59"/>
      <c r="B543" s="59"/>
      <c r="C543" s="42"/>
      <c r="D543" s="60"/>
      <c r="E543" s="61"/>
      <c r="F543" s="62"/>
      <c r="G543" s="63"/>
      <c r="H543" s="63"/>
      <c r="I543" s="59"/>
      <c r="J543" s="59"/>
      <c r="K543" s="59"/>
      <c r="L543" s="59"/>
      <c r="M543" s="65" t="str">
        <f t="shared" si="73"/>
        <v>-</v>
      </c>
      <c r="N543" s="66"/>
      <c r="O543" s="67"/>
      <c r="P543" s="46"/>
      <c r="Q543" s="67"/>
      <c r="R543" s="68"/>
      <c r="S543" s="69"/>
      <c r="T543" s="49"/>
      <c r="U543" s="68"/>
      <c r="V543" s="70"/>
      <c r="W543" s="62"/>
      <c r="X543" s="63"/>
      <c r="Y543" s="64">
        <f t="shared" si="74"/>
        <v>0</v>
      </c>
      <c r="Z543" s="62"/>
      <c r="AA543" s="63"/>
      <c r="AB543" s="64">
        <f t="shared" si="75"/>
        <v>0</v>
      </c>
      <c r="AC543" s="71">
        <f t="shared" si="76"/>
        <v>0</v>
      </c>
      <c r="AD543" s="62"/>
      <c r="AE543" s="76"/>
      <c r="AF543" s="64">
        <f t="shared" si="77"/>
        <v>0</v>
      </c>
      <c r="AG543" s="49"/>
      <c r="AH543" s="49"/>
      <c r="AI543" s="54"/>
      <c r="AJ543" s="77"/>
      <c r="AK543" s="77"/>
      <c r="AL543" s="64">
        <f t="shared" si="78"/>
        <v>0</v>
      </c>
      <c r="AM543" s="71">
        <f t="shared" si="79"/>
        <v>0</v>
      </c>
      <c r="AN543" s="71">
        <f t="shared" si="80"/>
        <v>0</v>
      </c>
      <c r="AO543" s="72"/>
      <c r="AP543" s="72"/>
      <c r="AQ543" s="72"/>
      <c r="AR543" s="73"/>
      <c r="AS543" s="73"/>
      <c r="AT543" s="73"/>
      <c r="AU543" s="62"/>
      <c r="AV543" s="62"/>
      <c r="AW543" s="74">
        <v>0</v>
      </c>
      <c r="AX543" s="75">
        <f t="shared" si="72"/>
        <v>0</v>
      </c>
    </row>
    <row r="544" spans="1:50" ht="120" customHeight="1" x14ac:dyDescent="0.3">
      <c r="A544" s="59"/>
      <c r="B544" s="59"/>
      <c r="C544" s="42"/>
      <c r="D544" s="60"/>
      <c r="E544" s="61"/>
      <c r="F544" s="62"/>
      <c r="G544" s="63"/>
      <c r="H544" s="63"/>
      <c r="I544" s="59"/>
      <c r="J544" s="59"/>
      <c r="K544" s="59"/>
      <c r="L544" s="59"/>
      <c r="M544" s="65" t="str">
        <f t="shared" si="73"/>
        <v>-</v>
      </c>
      <c r="N544" s="66"/>
      <c r="O544" s="67"/>
      <c r="P544" s="46"/>
      <c r="Q544" s="67"/>
      <c r="R544" s="68"/>
      <c r="S544" s="69"/>
      <c r="T544" s="49"/>
      <c r="U544" s="68"/>
      <c r="V544" s="70"/>
      <c r="W544" s="62"/>
      <c r="X544" s="63"/>
      <c r="Y544" s="64">
        <f t="shared" si="74"/>
        <v>0</v>
      </c>
      <c r="Z544" s="62"/>
      <c r="AA544" s="63"/>
      <c r="AB544" s="64">
        <f t="shared" si="75"/>
        <v>0</v>
      </c>
      <c r="AC544" s="71">
        <f t="shared" si="76"/>
        <v>0</v>
      </c>
      <c r="AD544" s="62"/>
      <c r="AE544" s="76"/>
      <c r="AF544" s="64">
        <f t="shared" si="77"/>
        <v>0</v>
      </c>
      <c r="AG544" s="49"/>
      <c r="AH544" s="49"/>
      <c r="AI544" s="54"/>
      <c r="AJ544" s="77"/>
      <c r="AK544" s="77"/>
      <c r="AL544" s="64">
        <f t="shared" si="78"/>
        <v>0</v>
      </c>
      <c r="AM544" s="71">
        <f t="shared" si="79"/>
        <v>0</v>
      </c>
      <c r="AN544" s="71">
        <f t="shared" si="80"/>
        <v>0</v>
      </c>
      <c r="AO544" s="72"/>
      <c r="AP544" s="72"/>
      <c r="AQ544" s="72"/>
      <c r="AR544" s="73"/>
      <c r="AS544" s="73"/>
      <c r="AT544" s="73"/>
      <c r="AU544" s="62"/>
      <c r="AV544" s="62"/>
      <c r="AW544" s="74">
        <v>0</v>
      </c>
      <c r="AX544" s="75">
        <f t="shared" si="72"/>
        <v>0</v>
      </c>
    </row>
    <row r="545" spans="1:50" ht="120" customHeight="1" x14ac:dyDescent="0.3">
      <c r="A545" s="59"/>
      <c r="B545" s="59"/>
      <c r="C545" s="42"/>
      <c r="D545" s="60"/>
      <c r="E545" s="61"/>
      <c r="F545" s="62"/>
      <c r="G545" s="63"/>
      <c r="H545" s="63"/>
      <c r="I545" s="59"/>
      <c r="J545" s="59"/>
      <c r="K545" s="59"/>
      <c r="L545" s="59"/>
      <c r="M545" s="65" t="str">
        <f t="shared" si="73"/>
        <v>-</v>
      </c>
      <c r="N545" s="66"/>
      <c r="O545" s="67"/>
      <c r="P545" s="46"/>
      <c r="Q545" s="67"/>
      <c r="R545" s="68"/>
      <c r="S545" s="69"/>
      <c r="T545" s="49"/>
      <c r="U545" s="68"/>
      <c r="V545" s="70"/>
      <c r="W545" s="62"/>
      <c r="X545" s="63"/>
      <c r="Y545" s="64">
        <f t="shared" si="74"/>
        <v>0</v>
      </c>
      <c r="Z545" s="62"/>
      <c r="AA545" s="63"/>
      <c r="AB545" s="64">
        <f t="shared" si="75"/>
        <v>0</v>
      </c>
      <c r="AC545" s="71">
        <f t="shared" si="76"/>
        <v>0</v>
      </c>
      <c r="AD545" s="62"/>
      <c r="AE545" s="76"/>
      <c r="AF545" s="64">
        <f t="shared" si="77"/>
        <v>0</v>
      </c>
      <c r="AG545" s="49"/>
      <c r="AH545" s="49"/>
      <c r="AI545" s="54"/>
      <c r="AJ545" s="77"/>
      <c r="AK545" s="77"/>
      <c r="AL545" s="64">
        <f t="shared" si="78"/>
        <v>0</v>
      </c>
      <c r="AM545" s="71">
        <f t="shared" si="79"/>
        <v>0</v>
      </c>
      <c r="AN545" s="71">
        <f t="shared" si="80"/>
        <v>0</v>
      </c>
      <c r="AO545" s="72"/>
      <c r="AP545" s="72"/>
      <c r="AQ545" s="72"/>
      <c r="AR545" s="73"/>
      <c r="AS545" s="73"/>
      <c r="AT545" s="73"/>
      <c r="AU545" s="62"/>
      <c r="AV545" s="62"/>
      <c r="AW545" s="74">
        <v>0</v>
      </c>
      <c r="AX545" s="75">
        <f t="shared" si="72"/>
        <v>0</v>
      </c>
    </row>
    <row r="546" spans="1:50" ht="120" customHeight="1" x14ac:dyDescent="0.3">
      <c r="A546" s="59"/>
      <c r="B546" s="59"/>
      <c r="C546" s="42"/>
      <c r="D546" s="60"/>
      <c r="E546" s="61"/>
      <c r="F546" s="62"/>
      <c r="G546" s="63"/>
      <c r="H546" s="63"/>
      <c r="I546" s="59"/>
      <c r="J546" s="59"/>
      <c r="K546" s="59"/>
      <c r="L546" s="59"/>
      <c r="M546" s="65" t="str">
        <f t="shared" si="73"/>
        <v>-</v>
      </c>
      <c r="N546" s="66"/>
      <c r="O546" s="67"/>
      <c r="P546" s="46"/>
      <c r="Q546" s="67"/>
      <c r="R546" s="68"/>
      <c r="S546" s="69"/>
      <c r="T546" s="49"/>
      <c r="U546" s="68"/>
      <c r="V546" s="70"/>
      <c r="W546" s="62"/>
      <c r="X546" s="63"/>
      <c r="Y546" s="64">
        <f t="shared" si="74"/>
        <v>0</v>
      </c>
      <c r="Z546" s="62"/>
      <c r="AA546" s="63"/>
      <c r="AB546" s="64">
        <f t="shared" si="75"/>
        <v>0</v>
      </c>
      <c r="AC546" s="71">
        <f t="shared" si="76"/>
        <v>0</v>
      </c>
      <c r="AD546" s="62"/>
      <c r="AE546" s="76"/>
      <c r="AF546" s="64">
        <f t="shared" si="77"/>
        <v>0</v>
      </c>
      <c r="AG546" s="49"/>
      <c r="AH546" s="49"/>
      <c r="AI546" s="54"/>
      <c r="AJ546" s="77"/>
      <c r="AK546" s="77"/>
      <c r="AL546" s="64">
        <f t="shared" si="78"/>
        <v>0</v>
      </c>
      <c r="AM546" s="71">
        <f t="shared" si="79"/>
        <v>0</v>
      </c>
      <c r="AN546" s="71">
        <f t="shared" si="80"/>
        <v>0</v>
      </c>
      <c r="AO546" s="72"/>
      <c r="AP546" s="72"/>
      <c r="AQ546" s="72"/>
      <c r="AR546" s="73"/>
      <c r="AS546" s="73"/>
      <c r="AT546" s="73"/>
      <c r="AU546" s="62"/>
      <c r="AV546" s="62"/>
      <c r="AW546" s="74">
        <v>0</v>
      </c>
      <c r="AX546" s="75">
        <f t="shared" si="72"/>
        <v>0</v>
      </c>
    </row>
    <row r="547" spans="1:50" ht="120" customHeight="1" x14ac:dyDescent="0.3">
      <c r="A547" s="59"/>
      <c r="B547" s="59"/>
      <c r="C547" s="42"/>
      <c r="D547" s="60"/>
      <c r="E547" s="61"/>
      <c r="F547" s="62"/>
      <c r="G547" s="63"/>
      <c r="H547" s="63"/>
      <c r="I547" s="59"/>
      <c r="J547" s="59"/>
      <c r="K547" s="59"/>
      <c r="L547" s="59"/>
      <c r="M547" s="65" t="str">
        <f t="shared" si="73"/>
        <v>-</v>
      </c>
      <c r="N547" s="66"/>
      <c r="O547" s="67"/>
      <c r="P547" s="46"/>
      <c r="Q547" s="67"/>
      <c r="R547" s="68"/>
      <c r="S547" s="69"/>
      <c r="T547" s="49"/>
      <c r="U547" s="68"/>
      <c r="V547" s="70"/>
      <c r="W547" s="62"/>
      <c r="X547" s="63"/>
      <c r="Y547" s="64">
        <f t="shared" si="74"/>
        <v>0</v>
      </c>
      <c r="Z547" s="62"/>
      <c r="AA547" s="63"/>
      <c r="AB547" s="64">
        <f t="shared" si="75"/>
        <v>0</v>
      </c>
      <c r="AC547" s="71">
        <f t="shared" si="76"/>
        <v>0</v>
      </c>
      <c r="AD547" s="62"/>
      <c r="AE547" s="76"/>
      <c r="AF547" s="64">
        <f t="shared" si="77"/>
        <v>0</v>
      </c>
      <c r="AG547" s="49"/>
      <c r="AH547" s="49"/>
      <c r="AI547" s="54"/>
      <c r="AJ547" s="77"/>
      <c r="AK547" s="77"/>
      <c r="AL547" s="64">
        <f t="shared" si="78"/>
        <v>0</v>
      </c>
      <c r="AM547" s="71">
        <f t="shared" si="79"/>
        <v>0</v>
      </c>
      <c r="AN547" s="71">
        <f t="shared" si="80"/>
        <v>0</v>
      </c>
      <c r="AO547" s="72"/>
      <c r="AP547" s="72"/>
      <c r="AQ547" s="72"/>
      <c r="AR547" s="73"/>
      <c r="AS547" s="73"/>
      <c r="AT547" s="73"/>
      <c r="AU547" s="62"/>
      <c r="AV547" s="62"/>
      <c r="AW547" s="74">
        <v>0</v>
      </c>
      <c r="AX547" s="75">
        <f t="shared" si="72"/>
        <v>0</v>
      </c>
    </row>
    <row r="548" spans="1:50" ht="120" customHeight="1" x14ac:dyDescent="0.3">
      <c r="A548" s="59"/>
      <c r="B548" s="59"/>
      <c r="C548" s="42"/>
      <c r="D548" s="60"/>
      <c r="E548" s="61"/>
      <c r="F548" s="62"/>
      <c r="G548" s="63"/>
      <c r="H548" s="63"/>
      <c r="I548" s="59"/>
      <c r="J548" s="59"/>
      <c r="K548" s="59"/>
      <c r="L548" s="59"/>
      <c r="M548" s="65" t="str">
        <f t="shared" si="73"/>
        <v>-</v>
      </c>
      <c r="N548" s="66"/>
      <c r="O548" s="67"/>
      <c r="P548" s="46"/>
      <c r="Q548" s="67"/>
      <c r="R548" s="68"/>
      <c r="S548" s="69"/>
      <c r="T548" s="49"/>
      <c r="U548" s="68"/>
      <c r="V548" s="70"/>
      <c r="W548" s="62"/>
      <c r="X548" s="63"/>
      <c r="Y548" s="64">
        <f t="shared" si="74"/>
        <v>0</v>
      </c>
      <c r="Z548" s="62"/>
      <c r="AA548" s="63"/>
      <c r="AB548" s="64">
        <f t="shared" si="75"/>
        <v>0</v>
      </c>
      <c r="AC548" s="71">
        <f t="shared" si="76"/>
        <v>0</v>
      </c>
      <c r="AD548" s="62"/>
      <c r="AE548" s="76"/>
      <c r="AF548" s="64">
        <f t="shared" si="77"/>
        <v>0</v>
      </c>
      <c r="AG548" s="49"/>
      <c r="AH548" s="49"/>
      <c r="AI548" s="54"/>
      <c r="AJ548" s="77"/>
      <c r="AK548" s="77"/>
      <c r="AL548" s="64">
        <f t="shared" si="78"/>
        <v>0</v>
      </c>
      <c r="AM548" s="71">
        <f t="shared" si="79"/>
        <v>0</v>
      </c>
      <c r="AN548" s="71">
        <f t="shared" si="80"/>
        <v>0</v>
      </c>
      <c r="AO548" s="72"/>
      <c r="AP548" s="72"/>
      <c r="AQ548" s="72"/>
      <c r="AR548" s="73"/>
      <c r="AS548" s="73"/>
      <c r="AT548" s="73"/>
      <c r="AU548" s="62"/>
      <c r="AV548" s="62"/>
      <c r="AW548" s="74">
        <v>0</v>
      </c>
      <c r="AX548" s="75">
        <f t="shared" si="72"/>
        <v>0</v>
      </c>
    </row>
    <row r="549" spans="1:50" ht="120" customHeight="1" x14ac:dyDescent="0.3">
      <c r="A549" s="59"/>
      <c r="B549" s="59"/>
      <c r="C549" s="42"/>
      <c r="D549" s="60"/>
      <c r="E549" s="61"/>
      <c r="F549" s="62"/>
      <c r="G549" s="63"/>
      <c r="H549" s="63"/>
      <c r="I549" s="59"/>
      <c r="J549" s="59"/>
      <c r="K549" s="59"/>
      <c r="L549" s="59"/>
      <c r="M549" s="65" t="str">
        <f t="shared" si="73"/>
        <v>-</v>
      </c>
      <c r="N549" s="66"/>
      <c r="O549" s="67"/>
      <c r="P549" s="46"/>
      <c r="Q549" s="67"/>
      <c r="R549" s="68"/>
      <c r="S549" s="69"/>
      <c r="T549" s="49"/>
      <c r="U549" s="68"/>
      <c r="V549" s="70"/>
      <c r="W549" s="62"/>
      <c r="X549" s="63"/>
      <c r="Y549" s="64">
        <f t="shared" si="74"/>
        <v>0</v>
      </c>
      <c r="Z549" s="62"/>
      <c r="AA549" s="63"/>
      <c r="AB549" s="64">
        <f t="shared" si="75"/>
        <v>0</v>
      </c>
      <c r="AC549" s="71">
        <f t="shared" si="76"/>
        <v>0</v>
      </c>
      <c r="AD549" s="62"/>
      <c r="AE549" s="76"/>
      <c r="AF549" s="64">
        <f t="shared" si="77"/>
        <v>0</v>
      </c>
      <c r="AG549" s="49"/>
      <c r="AH549" s="49"/>
      <c r="AI549" s="54"/>
      <c r="AJ549" s="77"/>
      <c r="AK549" s="77"/>
      <c r="AL549" s="64">
        <f t="shared" si="78"/>
        <v>0</v>
      </c>
      <c r="AM549" s="71">
        <f t="shared" si="79"/>
        <v>0</v>
      </c>
      <c r="AN549" s="71">
        <f t="shared" si="80"/>
        <v>0</v>
      </c>
      <c r="AO549" s="72"/>
      <c r="AP549" s="72"/>
      <c r="AQ549" s="72"/>
      <c r="AR549" s="73"/>
      <c r="AS549" s="73"/>
      <c r="AT549" s="73"/>
      <c r="AU549" s="62"/>
      <c r="AV549" s="62"/>
      <c r="AW549" s="74">
        <v>0</v>
      </c>
      <c r="AX549" s="75">
        <f t="shared" si="72"/>
        <v>0</v>
      </c>
    </row>
    <row r="550" spans="1:50" ht="120" customHeight="1" x14ac:dyDescent="0.3">
      <c r="A550" s="59"/>
      <c r="B550" s="59"/>
      <c r="C550" s="42"/>
      <c r="D550" s="60"/>
      <c r="E550" s="61"/>
      <c r="F550" s="62"/>
      <c r="G550" s="63"/>
      <c r="H550" s="63"/>
      <c r="I550" s="59"/>
      <c r="J550" s="59"/>
      <c r="K550" s="59"/>
      <c r="L550" s="59"/>
      <c r="M550" s="65" t="str">
        <f t="shared" si="73"/>
        <v>-</v>
      </c>
      <c r="N550" s="66"/>
      <c r="O550" s="67"/>
      <c r="P550" s="46"/>
      <c r="Q550" s="67"/>
      <c r="R550" s="68"/>
      <c r="S550" s="69"/>
      <c r="T550" s="49"/>
      <c r="U550" s="68"/>
      <c r="V550" s="70"/>
      <c r="W550" s="62"/>
      <c r="X550" s="63"/>
      <c r="Y550" s="64">
        <f t="shared" si="74"/>
        <v>0</v>
      </c>
      <c r="Z550" s="62"/>
      <c r="AA550" s="63"/>
      <c r="AB550" s="64">
        <f t="shared" si="75"/>
        <v>0</v>
      </c>
      <c r="AC550" s="71">
        <f t="shared" si="76"/>
        <v>0</v>
      </c>
      <c r="AD550" s="62"/>
      <c r="AE550" s="76"/>
      <c r="AF550" s="64">
        <f t="shared" si="77"/>
        <v>0</v>
      </c>
      <c r="AG550" s="49"/>
      <c r="AH550" s="49"/>
      <c r="AI550" s="54"/>
      <c r="AJ550" s="77"/>
      <c r="AK550" s="77"/>
      <c r="AL550" s="64">
        <f t="shared" si="78"/>
        <v>0</v>
      </c>
      <c r="AM550" s="71">
        <f t="shared" si="79"/>
        <v>0</v>
      </c>
      <c r="AN550" s="71">
        <f t="shared" si="80"/>
        <v>0</v>
      </c>
      <c r="AO550" s="72"/>
      <c r="AP550" s="72"/>
      <c r="AQ550" s="72"/>
      <c r="AR550" s="73"/>
      <c r="AS550" s="73"/>
      <c r="AT550" s="73"/>
      <c r="AU550" s="62"/>
      <c r="AV550" s="62"/>
      <c r="AW550" s="74">
        <v>0</v>
      </c>
      <c r="AX550" s="75">
        <f t="shared" si="72"/>
        <v>0</v>
      </c>
    </row>
    <row r="551" spans="1:50" ht="120" customHeight="1" x14ac:dyDescent="0.3">
      <c r="A551" s="59"/>
      <c r="B551" s="59"/>
      <c r="C551" s="42"/>
      <c r="D551" s="60"/>
      <c r="E551" s="61"/>
      <c r="F551" s="62"/>
      <c r="G551" s="63"/>
      <c r="H551" s="63"/>
      <c r="I551" s="59"/>
      <c r="J551" s="59"/>
      <c r="K551" s="59"/>
      <c r="L551" s="59"/>
      <c r="M551" s="65" t="str">
        <f t="shared" si="73"/>
        <v>-</v>
      </c>
      <c r="N551" s="66"/>
      <c r="O551" s="67"/>
      <c r="P551" s="46"/>
      <c r="Q551" s="67"/>
      <c r="R551" s="68"/>
      <c r="S551" s="69"/>
      <c r="T551" s="49"/>
      <c r="U551" s="68"/>
      <c r="V551" s="70"/>
      <c r="W551" s="62"/>
      <c r="X551" s="63"/>
      <c r="Y551" s="64">
        <f t="shared" si="74"/>
        <v>0</v>
      </c>
      <c r="Z551" s="62"/>
      <c r="AA551" s="63"/>
      <c r="AB551" s="64">
        <f t="shared" si="75"/>
        <v>0</v>
      </c>
      <c r="AC551" s="71">
        <f t="shared" si="76"/>
        <v>0</v>
      </c>
      <c r="AD551" s="62"/>
      <c r="AE551" s="76"/>
      <c r="AF551" s="64">
        <f t="shared" si="77"/>
        <v>0</v>
      </c>
      <c r="AG551" s="49"/>
      <c r="AH551" s="49"/>
      <c r="AI551" s="54"/>
      <c r="AJ551" s="77"/>
      <c r="AK551" s="77"/>
      <c r="AL551" s="64">
        <f t="shared" si="78"/>
        <v>0</v>
      </c>
      <c r="AM551" s="71">
        <f t="shared" si="79"/>
        <v>0</v>
      </c>
      <c r="AN551" s="71">
        <f t="shared" si="80"/>
        <v>0</v>
      </c>
      <c r="AO551" s="72"/>
      <c r="AP551" s="72"/>
      <c r="AQ551" s="72"/>
      <c r="AR551" s="73"/>
      <c r="AS551" s="73"/>
      <c r="AT551" s="73"/>
      <c r="AU551" s="62"/>
      <c r="AV551" s="62"/>
      <c r="AW551" s="74">
        <v>0</v>
      </c>
      <c r="AX551" s="75">
        <f t="shared" si="72"/>
        <v>0</v>
      </c>
    </row>
    <row r="552" spans="1:50" ht="120" customHeight="1" x14ac:dyDescent="0.3">
      <c r="A552" s="59"/>
      <c r="B552" s="59"/>
      <c r="C552" s="42"/>
      <c r="D552" s="60"/>
      <c r="E552" s="61"/>
      <c r="F552" s="62"/>
      <c r="G552" s="63"/>
      <c r="H552" s="63"/>
      <c r="I552" s="59"/>
      <c r="J552" s="59"/>
      <c r="K552" s="59"/>
      <c r="L552" s="59"/>
      <c r="M552" s="65" t="str">
        <f t="shared" si="73"/>
        <v>-</v>
      </c>
      <c r="N552" s="66"/>
      <c r="O552" s="67"/>
      <c r="P552" s="46"/>
      <c r="Q552" s="67"/>
      <c r="R552" s="68"/>
      <c r="S552" s="69"/>
      <c r="T552" s="49"/>
      <c r="U552" s="68"/>
      <c r="V552" s="70"/>
      <c r="W552" s="62"/>
      <c r="X552" s="63"/>
      <c r="Y552" s="64">
        <f t="shared" si="74"/>
        <v>0</v>
      </c>
      <c r="Z552" s="62"/>
      <c r="AA552" s="63"/>
      <c r="AB552" s="64">
        <f t="shared" si="75"/>
        <v>0</v>
      </c>
      <c r="AC552" s="71">
        <f t="shared" si="76"/>
        <v>0</v>
      </c>
      <c r="AD552" s="62"/>
      <c r="AE552" s="76"/>
      <c r="AF552" s="64">
        <f t="shared" si="77"/>
        <v>0</v>
      </c>
      <c r="AG552" s="49"/>
      <c r="AH552" s="49"/>
      <c r="AI552" s="54"/>
      <c r="AJ552" s="77"/>
      <c r="AK552" s="77"/>
      <c r="AL552" s="64">
        <f t="shared" si="78"/>
        <v>0</v>
      </c>
      <c r="AM552" s="71">
        <f t="shared" si="79"/>
        <v>0</v>
      </c>
      <c r="AN552" s="71">
        <f t="shared" si="80"/>
        <v>0</v>
      </c>
      <c r="AO552" s="72"/>
      <c r="AP552" s="72"/>
      <c r="AQ552" s="72"/>
      <c r="AR552" s="73"/>
      <c r="AS552" s="73"/>
      <c r="AT552" s="73"/>
      <c r="AU552" s="62"/>
      <c r="AV552" s="62"/>
      <c r="AW552" s="74">
        <v>0</v>
      </c>
      <c r="AX552" s="75">
        <f t="shared" si="72"/>
        <v>0</v>
      </c>
    </row>
    <row r="553" spans="1:50" ht="120" customHeight="1" x14ac:dyDescent="0.3">
      <c r="A553" s="59"/>
      <c r="B553" s="59"/>
      <c r="C553" s="42"/>
      <c r="D553" s="60"/>
      <c r="E553" s="61"/>
      <c r="F553" s="62"/>
      <c r="G553" s="63"/>
      <c r="H553" s="63"/>
      <c r="I553" s="59"/>
      <c r="J553" s="59"/>
      <c r="K553" s="59"/>
      <c r="L553" s="59"/>
      <c r="M553" s="65" t="str">
        <f t="shared" si="73"/>
        <v>-</v>
      </c>
      <c r="N553" s="66"/>
      <c r="O553" s="67"/>
      <c r="P553" s="46"/>
      <c r="Q553" s="67"/>
      <c r="R553" s="68"/>
      <c r="S553" s="69"/>
      <c r="T553" s="49"/>
      <c r="U553" s="68"/>
      <c r="V553" s="70"/>
      <c r="W553" s="62"/>
      <c r="X553" s="63"/>
      <c r="Y553" s="64">
        <f t="shared" si="74"/>
        <v>0</v>
      </c>
      <c r="Z553" s="62"/>
      <c r="AA553" s="63"/>
      <c r="AB553" s="64">
        <f t="shared" si="75"/>
        <v>0</v>
      </c>
      <c r="AC553" s="71">
        <f t="shared" si="76"/>
        <v>0</v>
      </c>
      <c r="AD553" s="62"/>
      <c r="AE553" s="76"/>
      <c r="AF553" s="64">
        <f t="shared" si="77"/>
        <v>0</v>
      </c>
      <c r="AG553" s="49"/>
      <c r="AH553" s="49"/>
      <c r="AI553" s="54"/>
      <c r="AJ553" s="77"/>
      <c r="AK553" s="77"/>
      <c r="AL553" s="64">
        <f t="shared" si="78"/>
        <v>0</v>
      </c>
      <c r="AM553" s="71">
        <f t="shared" si="79"/>
        <v>0</v>
      </c>
      <c r="AN553" s="71">
        <f t="shared" si="80"/>
        <v>0</v>
      </c>
      <c r="AO553" s="72"/>
      <c r="AP553" s="72"/>
      <c r="AQ553" s="72"/>
      <c r="AR553" s="73"/>
      <c r="AS553" s="73"/>
      <c r="AT553" s="73"/>
      <c r="AU553" s="62"/>
      <c r="AV553" s="62"/>
      <c r="AW553" s="74">
        <v>0</v>
      </c>
      <c r="AX553" s="75">
        <f t="shared" si="72"/>
        <v>0</v>
      </c>
    </row>
    <row r="554" spans="1:50" ht="120" customHeight="1" x14ac:dyDescent="0.3">
      <c r="A554" s="59"/>
      <c r="B554" s="59"/>
      <c r="C554" s="42"/>
      <c r="D554" s="60"/>
      <c r="E554" s="61"/>
      <c r="F554" s="62"/>
      <c r="G554" s="63"/>
      <c r="H554" s="63"/>
      <c r="I554" s="59"/>
      <c r="J554" s="59"/>
      <c r="K554" s="59"/>
      <c r="L554" s="59"/>
      <c r="M554" s="65" t="str">
        <f t="shared" si="73"/>
        <v>-</v>
      </c>
      <c r="N554" s="66"/>
      <c r="O554" s="67"/>
      <c r="P554" s="46"/>
      <c r="Q554" s="67"/>
      <c r="R554" s="68"/>
      <c r="S554" s="69"/>
      <c r="T554" s="49"/>
      <c r="U554" s="68"/>
      <c r="V554" s="70"/>
      <c r="W554" s="62"/>
      <c r="X554" s="63"/>
      <c r="Y554" s="64">
        <f t="shared" si="74"/>
        <v>0</v>
      </c>
      <c r="Z554" s="62"/>
      <c r="AA554" s="63"/>
      <c r="AB554" s="64">
        <f t="shared" si="75"/>
        <v>0</v>
      </c>
      <c r="AC554" s="71">
        <f t="shared" si="76"/>
        <v>0</v>
      </c>
      <c r="AD554" s="62"/>
      <c r="AE554" s="76"/>
      <c r="AF554" s="64">
        <f t="shared" si="77"/>
        <v>0</v>
      </c>
      <c r="AG554" s="49"/>
      <c r="AH554" s="49"/>
      <c r="AI554" s="54"/>
      <c r="AJ554" s="77"/>
      <c r="AK554" s="77"/>
      <c r="AL554" s="64">
        <f t="shared" si="78"/>
        <v>0</v>
      </c>
      <c r="AM554" s="71">
        <f t="shared" si="79"/>
        <v>0</v>
      </c>
      <c r="AN554" s="71">
        <f t="shared" si="80"/>
        <v>0</v>
      </c>
      <c r="AO554" s="72"/>
      <c r="AP554" s="72"/>
      <c r="AQ554" s="72"/>
      <c r="AR554" s="73"/>
      <c r="AS554" s="73"/>
      <c r="AT554" s="73"/>
      <c r="AU554" s="62"/>
      <c r="AV554" s="62"/>
      <c r="AW554" s="74">
        <v>0</v>
      </c>
      <c r="AX554" s="75">
        <f t="shared" si="72"/>
        <v>0</v>
      </c>
    </row>
    <row r="555" spans="1:50" ht="120" customHeight="1" x14ac:dyDescent="0.3">
      <c r="A555" s="59"/>
      <c r="B555" s="59"/>
      <c r="C555" s="42"/>
      <c r="D555" s="60"/>
      <c r="E555" s="61"/>
      <c r="F555" s="62"/>
      <c r="G555" s="63"/>
      <c r="H555" s="63"/>
      <c r="I555" s="59"/>
      <c r="J555" s="59"/>
      <c r="K555" s="59"/>
      <c r="L555" s="59"/>
      <c r="M555" s="65" t="str">
        <f t="shared" si="73"/>
        <v>-</v>
      </c>
      <c r="N555" s="66"/>
      <c r="O555" s="67"/>
      <c r="P555" s="46"/>
      <c r="Q555" s="67"/>
      <c r="R555" s="68"/>
      <c r="S555" s="69"/>
      <c r="T555" s="49"/>
      <c r="U555" s="68"/>
      <c r="V555" s="70"/>
      <c r="W555" s="62"/>
      <c r="X555" s="63"/>
      <c r="Y555" s="64">
        <f t="shared" si="74"/>
        <v>0</v>
      </c>
      <c r="Z555" s="62"/>
      <c r="AA555" s="63"/>
      <c r="AB555" s="64">
        <f t="shared" si="75"/>
        <v>0</v>
      </c>
      <c r="AC555" s="71">
        <f t="shared" si="76"/>
        <v>0</v>
      </c>
      <c r="AD555" s="62"/>
      <c r="AE555" s="76"/>
      <c r="AF555" s="64">
        <f t="shared" si="77"/>
        <v>0</v>
      </c>
      <c r="AG555" s="49"/>
      <c r="AH555" s="49"/>
      <c r="AI555" s="54"/>
      <c r="AJ555" s="77"/>
      <c r="AK555" s="77"/>
      <c r="AL555" s="64">
        <f t="shared" si="78"/>
        <v>0</v>
      </c>
      <c r="AM555" s="71">
        <f t="shared" si="79"/>
        <v>0</v>
      </c>
      <c r="AN555" s="71">
        <f t="shared" si="80"/>
        <v>0</v>
      </c>
      <c r="AO555" s="72"/>
      <c r="AP555" s="72"/>
      <c r="AQ555" s="72"/>
      <c r="AR555" s="73"/>
      <c r="AS555" s="73"/>
      <c r="AT555" s="73"/>
      <c r="AU555" s="62"/>
      <c r="AV555" s="62"/>
      <c r="AW555" s="74">
        <v>0</v>
      </c>
      <c r="AX555" s="75">
        <f t="shared" si="72"/>
        <v>0</v>
      </c>
    </row>
    <row r="556" spans="1:50" ht="120" customHeight="1" x14ac:dyDescent="0.3">
      <c r="A556" s="59"/>
      <c r="B556" s="59"/>
      <c r="C556" s="42"/>
      <c r="D556" s="60"/>
      <c r="E556" s="61"/>
      <c r="F556" s="62"/>
      <c r="G556" s="63"/>
      <c r="H556" s="63"/>
      <c r="I556" s="59"/>
      <c r="J556" s="59"/>
      <c r="K556" s="59"/>
      <c r="L556" s="59"/>
      <c r="M556" s="65" t="str">
        <f t="shared" si="73"/>
        <v>-</v>
      </c>
      <c r="N556" s="66"/>
      <c r="O556" s="67"/>
      <c r="P556" s="46"/>
      <c r="Q556" s="67"/>
      <c r="R556" s="68"/>
      <c r="S556" s="69"/>
      <c r="T556" s="49"/>
      <c r="U556" s="68"/>
      <c r="V556" s="70"/>
      <c r="W556" s="62"/>
      <c r="X556" s="63"/>
      <c r="Y556" s="64">
        <f t="shared" si="74"/>
        <v>0</v>
      </c>
      <c r="Z556" s="62"/>
      <c r="AA556" s="63"/>
      <c r="AB556" s="64">
        <f t="shared" si="75"/>
        <v>0</v>
      </c>
      <c r="AC556" s="71">
        <f t="shared" si="76"/>
        <v>0</v>
      </c>
      <c r="AD556" s="62"/>
      <c r="AE556" s="76"/>
      <c r="AF556" s="64">
        <f t="shared" si="77"/>
        <v>0</v>
      </c>
      <c r="AG556" s="49"/>
      <c r="AH556" s="49"/>
      <c r="AI556" s="54"/>
      <c r="AJ556" s="77"/>
      <c r="AK556" s="77"/>
      <c r="AL556" s="64">
        <f t="shared" si="78"/>
        <v>0</v>
      </c>
      <c r="AM556" s="71">
        <f t="shared" si="79"/>
        <v>0</v>
      </c>
      <c r="AN556" s="71">
        <f t="shared" si="80"/>
        <v>0</v>
      </c>
      <c r="AO556" s="72"/>
      <c r="AP556" s="72"/>
      <c r="AQ556" s="72"/>
      <c r="AR556" s="73"/>
      <c r="AS556" s="73"/>
      <c r="AT556" s="73"/>
      <c r="AU556" s="62"/>
      <c r="AV556" s="62"/>
      <c r="AW556" s="74">
        <v>0</v>
      </c>
      <c r="AX556" s="75">
        <f t="shared" si="72"/>
        <v>0</v>
      </c>
    </row>
    <row r="557" spans="1:50" ht="120" customHeight="1" x14ac:dyDescent="0.3">
      <c r="A557" s="59"/>
      <c r="B557" s="59"/>
      <c r="C557" s="42"/>
      <c r="D557" s="60"/>
      <c r="E557" s="61"/>
      <c r="F557" s="62"/>
      <c r="G557" s="63"/>
      <c r="H557" s="63"/>
      <c r="I557" s="59"/>
      <c r="J557" s="59"/>
      <c r="K557" s="59"/>
      <c r="L557" s="59"/>
      <c r="M557" s="65" t="str">
        <f t="shared" si="73"/>
        <v>-</v>
      </c>
      <c r="N557" s="66"/>
      <c r="O557" s="67"/>
      <c r="P557" s="46"/>
      <c r="Q557" s="67"/>
      <c r="R557" s="68"/>
      <c r="S557" s="69"/>
      <c r="T557" s="49"/>
      <c r="U557" s="68"/>
      <c r="V557" s="70"/>
      <c r="W557" s="62"/>
      <c r="X557" s="63"/>
      <c r="Y557" s="64">
        <f t="shared" si="74"/>
        <v>0</v>
      </c>
      <c r="Z557" s="62"/>
      <c r="AA557" s="63"/>
      <c r="AB557" s="64">
        <f t="shared" si="75"/>
        <v>0</v>
      </c>
      <c r="AC557" s="71">
        <f t="shared" si="76"/>
        <v>0</v>
      </c>
      <c r="AD557" s="62"/>
      <c r="AE557" s="76"/>
      <c r="AF557" s="64">
        <f t="shared" si="77"/>
        <v>0</v>
      </c>
      <c r="AG557" s="49"/>
      <c r="AH557" s="49"/>
      <c r="AI557" s="54"/>
      <c r="AJ557" s="77"/>
      <c r="AK557" s="77"/>
      <c r="AL557" s="64">
        <f t="shared" si="78"/>
        <v>0</v>
      </c>
      <c r="AM557" s="71">
        <f t="shared" si="79"/>
        <v>0</v>
      </c>
      <c r="AN557" s="71">
        <f t="shared" si="80"/>
        <v>0</v>
      </c>
      <c r="AO557" s="72"/>
      <c r="AP557" s="72"/>
      <c r="AQ557" s="72"/>
      <c r="AR557" s="73"/>
      <c r="AS557" s="73"/>
      <c r="AT557" s="73"/>
      <c r="AU557" s="62"/>
      <c r="AV557" s="62"/>
      <c r="AW557" s="74">
        <v>0</v>
      </c>
      <c r="AX557" s="75">
        <f t="shared" si="72"/>
        <v>0</v>
      </c>
    </row>
    <row r="558" spans="1:50" ht="120" customHeight="1" x14ac:dyDescent="0.3">
      <c r="A558" s="59"/>
      <c r="B558" s="59"/>
      <c r="C558" s="42"/>
      <c r="D558" s="60"/>
      <c r="E558" s="61"/>
      <c r="F558" s="62"/>
      <c r="G558" s="63"/>
      <c r="H558" s="63"/>
      <c r="I558" s="59"/>
      <c r="J558" s="59"/>
      <c r="K558" s="59"/>
      <c r="L558" s="59"/>
      <c r="M558" s="65" t="str">
        <f t="shared" si="73"/>
        <v>-</v>
      </c>
      <c r="N558" s="66"/>
      <c r="O558" s="67"/>
      <c r="P558" s="46"/>
      <c r="Q558" s="67"/>
      <c r="R558" s="68"/>
      <c r="S558" s="69"/>
      <c r="T558" s="49"/>
      <c r="U558" s="68"/>
      <c r="V558" s="70"/>
      <c r="W558" s="62"/>
      <c r="X558" s="63"/>
      <c r="Y558" s="64">
        <f t="shared" si="74"/>
        <v>0</v>
      </c>
      <c r="Z558" s="62"/>
      <c r="AA558" s="63"/>
      <c r="AB558" s="64">
        <f t="shared" si="75"/>
        <v>0</v>
      </c>
      <c r="AC558" s="71">
        <f t="shared" si="76"/>
        <v>0</v>
      </c>
      <c r="AD558" s="62"/>
      <c r="AE558" s="76"/>
      <c r="AF558" s="64">
        <f t="shared" si="77"/>
        <v>0</v>
      </c>
      <c r="AG558" s="49"/>
      <c r="AH558" s="49"/>
      <c r="AI558" s="54"/>
      <c r="AJ558" s="77"/>
      <c r="AK558" s="77"/>
      <c r="AL558" s="64">
        <f t="shared" si="78"/>
        <v>0</v>
      </c>
      <c r="AM558" s="71">
        <f t="shared" si="79"/>
        <v>0</v>
      </c>
      <c r="AN558" s="71">
        <f t="shared" si="80"/>
        <v>0</v>
      </c>
      <c r="AO558" s="72"/>
      <c r="AP558" s="72"/>
      <c r="AQ558" s="72"/>
      <c r="AR558" s="73"/>
      <c r="AS558" s="73"/>
      <c r="AT558" s="73"/>
      <c r="AU558" s="62"/>
      <c r="AV558" s="62"/>
      <c r="AW558" s="74">
        <v>0</v>
      </c>
      <c r="AX558" s="75">
        <f t="shared" si="72"/>
        <v>0</v>
      </c>
    </row>
    <row r="559" spans="1:50" ht="120" customHeight="1" x14ac:dyDescent="0.3">
      <c r="A559" s="59"/>
      <c r="B559" s="59"/>
      <c r="C559" s="42"/>
      <c r="D559" s="60"/>
      <c r="E559" s="61"/>
      <c r="F559" s="62"/>
      <c r="G559" s="63"/>
      <c r="H559" s="63"/>
      <c r="I559" s="59"/>
      <c r="J559" s="59"/>
      <c r="K559" s="59"/>
      <c r="L559" s="59"/>
      <c r="M559" s="65" t="str">
        <f t="shared" si="73"/>
        <v>-</v>
      </c>
      <c r="N559" s="66"/>
      <c r="O559" s="67"/>
      <c r="P559" s="46"/>
      <c r="Q559" s="67"/>
      <c r="R559" s="68"/>
      <c r="S559" s="69"/>
      <c r="T559" s="49"/>
      <c r="U559" s="68"/>
      <c r="V559" s="70"/>
      <c r="W559" s="62"/>
      <c r="X559" s="63"/>
      <c r="Y559" s="64">
        <f t="shared" si="74"/>
        <v>0</v>
      </c>
      <c r="Z559" s="62"/>
      <c r="AA559" s="63"/>
      <c r="AB559" s="64">
        <f t="shared" si="75"/>
        <v>0</v>
      </c>
      <c r="AC559" s="71">
        <f t="shared" si="76"/>
        <v>0</v>
      </c>
      <c r="AD559" s="62"/>
      <c r="AE559" s="76"/>
      <c r="AF559" s="64">
        <f t="shared" si="77"/>
        <v>0</v>
      </c>
      <c r="AG559" s="49"/>
      <c r="AH559" s="49"/>
      <c r="AI559" s="54"/>
      <c r="AJ559" s="77"/>
      <c r="AK559" s="77"/>
      <c r="AL559" s="64">
        <f t="shared" si="78"/>
        <v>0</v>
      </c>
      <c r="AM559" s="71">
        <f t="shared" si="79"/>
        <v>0</v>
      </c>
      <c r="AN559" s="71">
        <f t="shared" si="80"/>
        <v>0</v>
      </c>
      <c r="AO559" s="72"/>
      <c r="AP559" s="72"/>
      <c r="AQ559" s="72"/>
      <c r="AR559" s="73"/>
      <c r="AS559" s="73"/>
      <c r="AT559" s="73"/>
      <c r="AU559" s="62"/>
      <c r="AV559" s="62"/>
      <c r="AW559" s="74">
        <v>0</v>
      </c>
      <c r="AX559" s="75">
        <f t="shared" si="72"/>
        <v>0</v>
      </c>
    </row>
    <row r="560" spans="1:50" ht="120" customHeight="1" x14ac:dyDescent="0.3">
      <c r="A560" s="59"/>
      <c r="B560" s="59"/>
      <c r="C560" s="42"/>
      <c r="D560" s="60"/>
      <c r="E560" s="61"/>
      <c r="F560" s="62"/>
      <c r="G560" s="63"/>
      <c r="H560" s="63"/>
      <c r="I560" s="59"/>
      <c r="J560" s="59"/>
      <c r="K560" s="59"/>
      <c r="L560" s="59"/>
      <c r="M560" s="65" t="str">
        <f t="shared" si="73"/>
        <v>-</v>
      </c>
      <c r="N560" s="66"/>
      <c r="O560" s="67"/>
      <c r="P560" s="46"/>
      <c r="Q560" s="67"/>
      <c r="R560" s="68"/>
      <c r="S560" s="69"/>
      <c r="T560" s="49"/>
      <c r="U560" s="68"/>
      <c r="V560" s="70"/>
      <c r="W560" s="62"/>
      <c r="X560" s="63"/>
      <c r="Y560" s="64">
        <f t="shared" si="74"/>
        <v>0</v>
      </c>
      <c r="Z560" s="62"/>
      <c r="AA560" s="63"/>
      <c r="AB560" s="64">
        <f t="shared" si="75"/>
        <v>0</v>
      </c>
      <c r="AC560" s="71">
        <f t="shared" si="76"/>
        <v>0</v>
      </c>
      <c r="AD560" s="62"/>
      <c r="AE560" s="76"/>
      <c r="AF560" s="64">
        <f t="shared" si="77"/>
        <v>0</v>
      </c>
      <c r="AG560" s="49"/>
      <c r="AH560" s="49"/>
      <c r="AI560" s="54"/>
      <c r="AJ560" s="77"/>
      <c r="AK560" s="77"/>
      <c r="AL560" s="64">
        <f t="shared" si="78"/>
        <v>0</v>
      </c>
      <c r="AM560" s="71">
        <f t="shared" si="79"/>
        <v>0</v>
      </c>
      <c r="AN560" s="71">
        <f t="shared" si="80"/>
        <v>0</v>
      </c>
      <c r="AO560" s="72"/>
      <c r="AP560" s="72"/>
      <c r="AQ560" s="72"/>
      <c r="AR560" s="73"/>
      <c r="AS560" s="73"/>
      <c r="AT560" s="73"/>
      <c r="AU560" s="62"/>
      <c r="AV560" s="62"/>
      <c r="AW560" s="74">
        <v>0</v>
      </c>
      <c r="AX560" s="75">
        <f t="shared" si="72"/>
        <v>0</v>
      </c>
    </row>
    <row r="561" spans="1:50" ht="120" customHeight="1" x14ac:dyDescent="0.3">
      <c r="A561" s="59"/>
      <c r="B561" s="59"/>
      <c r="C561" s="42"/>
      <c r="D561" s="60"/>
      <c r="E561" s="61"/>
      <c r="F561" s="62"/>
      <c r="G561" s="63"/>
      <c r="H561" s="63"/>
      <c r="I561" s="59"/>
      <c r="J561" s="59"/>
      <c r="K561" s="59"/>
      <c r="L561" s="59"/>
      <c r="M561" s="65" t="str">
        <f t="shared" si="73"/>
        <v>-</v>
      </c>
      <c r="N561" s="66"/>
      <c r="O561" s="67"/>
      <c r="P561" s="46"/>
      <c r="Q561" s="67"/>
      <c r="R561" s="68"/>
      <c r="S561" s="69"/>
      <c r="T561" s="49"/>
      <c r="U561" s="68"/>
      <c r="V561" s="70"/>
      <c r="W561" s="62"/>
      <c r="X561" s="63"/>
      <c r="Y561" s="64">
        <f t="shared" si="74"/>
        <v>0</v>
      </c>
      <c r="Z561" s="62"/>
      <c r="AA561" s="63"/>
      <c r="AB561" s="64">
        <f t="shared" si="75"/>
        <v>0</v>
      </c>
      <c r="AC561" s="71">
        <f t="shared" si="76"/>
        <v>0</v>
      </c>
      <c r="AD561" s="62"/>
      <c r="AE561" s="76"/>
      <c r="AF561" s="64">
        <f t="shared" si="77"/>
        <v>0</v>
      </c>
      <c r="AG561" s="49"/>
      <c r="AH561" s="49"/>
      <c r="AI561" s="54"/>
      <c r="AJ561" s="77"/>
      <c r="AK561" s="77"/>
      <c r="AL561" s="64">
        <f t="shared" si="78"/>
        <v>0</v>
      </c>
      <c r="AM561" s="71">
        <f t="shared" si="79"/>
        <v>0</v>
      </c>
      <c r="AN561" s="71">
        <f t="shared" si="80"/>
        <v>0</v>
      </c>
      <c r="AO561" s="72"/>
      <c r="AP561" s="72"/>
      <c r="AQ561" s="72"/>
      <c r="AR561" s="73"/>
      <c r="AS561" s="73"/>
      <c r="AT561" s="73"/>
      <c r="AU561" s="62"/>
      <c r="AV561" s="62"/>
      <c r="AW561" s="74">
        <v>0</v>
      </c>
      <c r="AX561" s="75">
        <f t="shared" si="72"/>
        <v>0</v>
      </c>
    </row>
    <row r="562" spans="1:50" ht="120" customHeight="1" x14ac:dyDescent="0.3">
      <c r="A562" s="59"/>
      <c r="B562" s="59"/>
      <c r="C562" s="42"/>
      <c r="D562" s="60"/>
      <c r="E562" s="61"/>
      <c r="F562" s="62"/>
      <c r="G562" s="63"/>
      <c r="H562" s="63"/>
      <c r="I562" s="59"/>
      <c r="J562" s="59"/>
      <c r="K562" s="59"/>
      <c r="L562" s="59"/>
      <c r="M562" s="65" t="str">
        <f t="shared" si="73"/>
        <v>-</v>
      </c>
      <c r="N562" s="66"/>
      <c r="O562" s="67"/>
      <c r="P562" s="46"/>
      <c r="Q562" s="67"/>
      <c r="R562" s="68"/>
      <c r="S562" s="69"/>
      <c r="T562" s="49"/>
      <c r="U562" s="68"/>
      <c r="V562" s="70"/>
      <c r="W562" s="62"/>
      <c r="X562" s="63"/>
      <c r="Y562" s="64">
        <f t="shared" si="74"/>
        <v>0</v>
      </c>
      <c r="Z562" s="62"/>
      <c r="AA562" s="63"/>
      <c r="AB562" s="64">
        <f t="shared" si="75"/>
        <v>0</v>
      </c>
      <c r="AC562" s="71">
        <f t="shared" si="76"/>
        <v>0</v>
      </c>
      <c r="AD562" s="62"/>
      <c r="AE562" s="76"/>
      <c r="AF562" s="64">
        <f t="shared" si="77"/>
        <v>0</v>
      </c>
      <c r="AG562" s="49"/>
      <c r="AH562" s="49"/>
      <c r="AI562" s="54"/>
      <c r="AJ562" s="77"/>
      <c r="AK562" s="77"/>
      <c r="AL562" s="64">
        <f t="shared" si="78"/>
        <v>0</v>
      </c>
      <c r="AM562" s="71">
        <f t="shared" si="79"/>
        <v>0</v>
      </c>
      <c r="AN562" s="71">
        <f t="shared" si="80"/>
        <v>0</v>
      </c>
      <c r="AO562" s="72"/>
      <c r="AP562" s="72"/>
      <c r="AQ562" s="72"/>
      <c r="AR562" s="73"/>
      <c r="AS562" s="73"/>
      <c r="AT562" s="73"/>
      <c r="AU562" s="62"/>
      <c r="AV562" s="62"/>
      <c r="AW562" s="74">
        <v>0</v>
      </c>
      <c r="AX562" s="75">
        <f t="shared" si="72"/>
        <v>0</v>
      </c>
    </row>
    <row r="563" spans="1:50" ht="120" customHeight="1" x14ac:dyDescent="0.3">
      <c r="A563" s="59"/>
      <c r="B563" s="59"/>
      <c r="C563" s="42"/>
      <c r="D563" s="60"/>
      <c r="E563" s="61"/>
      <c r="F563" s="62"/>
      <c r="G563" s="63"/>
      <c r="H563" s="63"/>
      <c r="I563" s="59"/>
      <c r="J563" s="59"/>
      <c r="K563" s="59"/>
      <c r="L563" s="59"/>
      <c r="M563" s="65" t="str">
        <f t="shared" si="73"/>
        <v>-</v>
      </c>
      <c r="N563" s="66"/>
      <c r="O563" s="67"/>
      <c r="P563" s="46"/>
      <c r="Q563" s="67"/>
      <c r="R563" s="68"/>
      <c r="S563" s="69"/>
      <c r="T563" s="49"/>
      <c r="U563" s="68"/>
      <c r="V563" s="70"/>
      <c r="W563" s="62"/>
      <c r="X563" s="63"/>
      <c r="Y563" s="64">
        <f t="shared" si="74"/>
        <v>0</v>
      </c>
      <c r="Z563" s="62"/>
      <c r="AA563" s="63"/>
      <c r="AB563" s="64">
        <f t="shared" si="75"/>
        <v>0</v>
      </c>
      <c r="AC563" s="71">
        <f t="shared" si="76"/>
        <v>0</v>
      </c>
      <c r="AD563" s="62"/>
      <c r="AE563" s="76"/>
      <c r="AF563" s="64">
        <f t="shared" si="77"/>
        <v>0</v>
      </c>
      <c r="AG563" s="49"/>
      <c r="AH563" s="49"/>
      <c r="AI563" s="54"/>
      <c r="AJ563" s="77"/>
      <c r="AK563" s="77"/>
      <c r="AL563" s="64">
        <f t="shared" si="78"/>
        <v>0</v>
      </c>
      <c r="AM563" s="71">
        <f t="shared" si="79"/>
        <v>0</v>
      </c>
      <c r="AN563" s="71">
        <f t="shared" si="80"/>
        <v>0</v>
      </c>
      <c r="AO563" s="72"/>
      <c r="AP563" s="72"/>
      <c r="AQ563" s="72"/>
      <c r="AR563" s="73"/>
      <c r="AS563" s="73"/>
      <c r="AT563" s="73"/>
      <c r="AU563" s="62"/>
      <c r="AV563" s="62"/>
      <c r="AW563" s="74">
        <v>0</v>
      </c>
      <c r="AX563" s="75">
        <f t="shared" si="72"/>
        <v>0</v>
      </c>
    </row>
    <row r="564" spans="1:50" ht="120" customHeight="1" x14ac:dyDescent="0.3">
      <c r="A564" s="59"/>
      <c r="B564" s="59"/>
      <c r="C564" s="42"/>
      <c r="D564" s="60"/>
      <c r="E564" s="61"/>
      <c r="F564" s="62"/>
      <c r="G564" s="63"/>
      <c r="H564" s="63"/>
      <c r="I564" s="59"/>
      <c r="J564" s="59"/>
      <c r="K564" s="59"/>
      <c r="L564" s="59"/>
      <c r="M564" s="65" t="str">
        <f t="shared" si="73"/>
        <v>-</v>
      </c>
      <c r="N564" s="66"/>
      <c r="O564" s="67"/>
      <c r="P564" s="46"/>
      <c r="Q564" s="67"/>
      <c r="R564" s="68"/>
      <c r="S564" s="69"/>
      <c r="T564" s="49"/>
      <c r="U564" s="68"/>
      <c r="V564" s="70"/>
      <c r="W564" s="62"/>
      <c r="X564" s="63"/>
      <c r="Y564" s="64">
        <f t="shared" si="74"/>
        <v>0</v>
      </c>
      <c r="Z564" s="62"/>
      <c r="AA564" s="63"/>
      <c r="AB564" s="64">
        <f t="shared" si="75"/>
        <v>0</v>
      </c>
      <c r="AC564" s="71">
        <f t="shared" si="76"/>
        <v>0</v>
      </c>
      <c r="AD564" s="62"/>
      <c r="AE564" s="76"/>
      <c r="AF564" s="64">
        <f t="shared" si="77"/>
        <v>0</v>
      </c>
      <c r="AG564" s="49"/>
      <c r="AH564" s="49"/>
      <c r="AI564" s="54"/>
      <c r="AJ564" s="77"/>
      <c r="AK564" s="77"/>
      <c r="AL564" s="64">
        <f t="shared" si="78"/>
        <v>0</v>
      </c>
      <c r="AM564" s="71">
        <f t="shared" si="79"/>
        <v>0</v>
      </c>
      <c r="AN564" s="71">
        <f t="shared" si="80"/>
        <v>0</v>
      </c>
      <c r="AO564" s="72"/>
      <c r="AP564" s="72"/>
      <c r="AQ564" s="72"/>
      <c r="AR564" s="73"/>
      <c r="AS564" s="73"/>
      <c r="AT564" s="73"/>
      <c r="AU564" s="62"/>
      <c r="AV564" s="62"/>
      <c r="AW564" s="74">
        <v>0</v>
      </c>
      <c r="AX564" s="75">
        <f t="shared" si="72"/>
        <v>0</v>
      </c>
    </row>
    <row r="565" spans="1:50" ht="120" customHeight="1" x14ac:dyDescent="0.3">
      <c r="A565" s="59"/>
      <c r="B565" s="59"/>
      <c r="C565" s="42"/>
      <c r="D565" s="60"/>
      <c r="E565" s="61"/>
      <c r="F565" s="62"/>
      <c r="G565" s="63"/>
      <c r="H565" s="63"/>
      <c r="I565" s="59"/>
      <c r="J565" s="59"/>
      <c r="K565" s="59"/>
      <c r="L565" s="59"/>
      <c r="M565" s="65" t="str">
        <f t="shared" si="73"/>
        <v>-</v>
      </c>
      <c r="N565" s="66"/>
      <c r="O565" s="67"/>
      <c r="P565" s="46"/>
      <c r="Q565" s="67"/>
      <c r="R565" s="68"/>
      <c r="S565" s="69"/>
      <c r="T565" s="49"/>
      <c r="U565" s="68"/>
      <c r="V565" s="70"/>
      <c r="W565" s="62"/>
      <c r="X565" s="63"/>
      <c r="Y565" s="64">
        <f t="shared" si="74"/>
        <v>0</v>
      </c>
      <c r="Z565" s="62"/>
      <c r="AA565" s="63"/>
      <c r="AB565" s="64">
        <f t="shared" si="75"/>
        <v>0</v>
      </c>
      <c r="AC565" s="71">
        <f t="shared" si="76"/>
        <v>0</v>
      </c>
      <c r="AD565" s="62"/>
      <c r="AE565" s="76"/>
      <c r="AF565" s="64">
        <f t="shared" si="77"/>
        <v>0</v>
      </c>
      <c r="AG565" s="49"/>
      <c r="AH565" s="49"/>
      <c r="AI565" s="54"/>
      <c r="AJ565" s="77"/>
      <c r="AK565" s="77"/>
      <c r="AL565" s="64">
        <f t="shared" si="78"/>
        <v>0</v>
      </c>
      <c r="AM565" s="71">
        <f t="shared" si="79"/>
        <v>0</v>
      </c>
      <c r="AN565" s="71">
        <f t="shared" si="80"/>
        <v>0</v>
      </c>
      <c r="AO565" s="72"/>
      <c r="AP565" s="72"/>
      <c r="AQ565" s="72"/>
      <c r="AR565" s="73"/>
      <c r="AS565" s="73"/>
      <c r="AT565" s="73"/>
      <c r="AU565" s="62"/>
      <c r="AV565" s="62"/>
      <c r="AW565" s="74">
        <v>0</v>
      </c>
      <c r="AX565" s="75">
        <f t="shared" si="72"/>
        <v>0</v>
      </c>
    </row>
    <row r="566" spans="1:50" ht="120" customHeight="1" x14ac:dyDescent="0.3">
      <c r="A566" s="59"/>
      <c r="B566" s="59"/>
      <c r="C566" s="42"/>
      <c r="D566" s="60"/>
      <c r="E566" s="61"/>
      <c r="F566" s="62"/>
      <c r="G566" s="63"/>
      <c r="H566" s="63"/>
      <c r="I566" s="59"/>
      <c r="J566" s="59"/>
      <c r="K566" s="59"/>
      <c r="L566" s="59"/>
      <c r="M566" s="65" t="str">
        <f t="shared" si="73"/>
        <v>-</v>
      </c>
      <c r="N566" s="66"/>
      <c r="O566" s="67"/>
      <c r="P566" s="46"/>
      <c r="Q566" s="67"/>
      <c r="R566" s="68"/>
      <c r="S566" s="69"/>
      <c r="T566" s="49"/>
      <c r="U566" s="68"/>
      <c r="V566" s="70"/>
      <c r="W566" s="62"/>
      <c r="X566" s="63"/>
      <c r="Y566" s="64">
        <f t="shared" si="74"/>
        <v>0</v>
      </c>
      <c r="Z566" s="62"/>
      <c r="AA566" s="63"/>
      <c r="AB566" s="64">
        <f t="shared" si="75"/>
        <v>0</v>
      </c>
      <c r="AC566" s="71">
        <f t="shared" si="76"/>
        <v>0</v>
      </c>
      <c r="AD566" s="62"/>
      <c r="AE566" s="76"/>
      <c r="AF566" s="64">
        <f t="shared" si="77"/>
        <v>0</v>
      </c>
      <c r="AG566" s="49"/>
      <c r="AH566" s="49"/>
      <c r="AI566" s="54"/>
      <c r="AJ566" s="77"/>
      <c r="AK566" s="77"/>
      <c r="AL566" s="64">
        <f t="shared" si="78"/>
        <v>0</v>
      </c>
      <c r="AM566" s="71">
        <f t="shared" si="79"/>
        <v>0</v>
      </c>
      <c r="AN566" s="71">
        <f t="shared" si="80"/>
        <v>0</v>
      </c>
      <c r="AO566" s="72"/>
      <c r="AP566" s="72"/>
      <c r="AQ566" s="72"/>
      <c r="AR566" s="73"/>
      <c r="AS566" s="73"/>
      <c r="AT566" s="73"/>
      <c r="AU566" s="62"/>
      <c r="AV566" s="62"/>
      <c r="AW566" s="74">
        <v>0</v>
      </c>
      <c r="AX566" s="75">
        <f t="shared" si="72"/>
        <v>0</v>
      </c>
    </row>
    <row r="567" spans="1:50" ht="120" customHeight="1" x14ac:dyDescent="0.3">
      <c r="A567" s="59"/>
      <c r="B567" s="59"/>
      <c r="C567" s="42"/>
      <c r="D567" s="60"/>
      <c r="E567" s="61"/>
      <c r="F567" s="62"/>
      <c r="G567" s="63"/>
      <c r="H567" s="63"/>
      <c r="I567" s="59"/>
      <c r="J567" s="59"/>
      <c r="K567" s="59"/>
      <c r="L567" s="59"/>
      <c r="M567" s="65" t="str">
        <f t="shared" si="73"/>
        <v>-</v>
      </c>
      <c r="N567" s="66"/>
      <c r="O567" s="67"/>
      <c r="P567" s="46"/>
      <c r="Q567" s="67"/>
      <c r="R567" s="68"/>
      <c r="S567" s="69"/>
      <c r="T567" s="49"/>
      <c r="U567" s="68"/>
      <c r="V567" s="70"/>
      <c r="W567" s="62"/>
      <c r="X567" s="63"/>
      <c r="Y567" s="64">
        <f t="shared" si="74"/>
        <v>0</v>
      </c>
      <c r="Z567" s="62"/>
      <c r="AA567" s="63"/>
      <c r="AB567" s="64">
        <f t="shared" si="75"/>
        <v>0</v>
      </c>
      <c r="AC567" s="71">
        <f t="shared" si="76"/>
        <v>0</v>
      </c>
      <c r="AD567" s="62"/>
      <c r="AE567" s="76"/>
      <c r="AF567" s="64">
        <f t="shared" si="77"/>
        <v>0</v>
      </c>
      <c r="AG567" s="49"/>
      <c r="AH567" s="49"/>
      <c r="AI567" s="54"/>
      <c r="AJ567" s="77"/>
      <c r="AK567" s="77"/>
      <c r="AL567" s="64">
        <f t="shared" si="78"/>
        <v>0</v>
      </c>
      <c r="AM567" s="71">
        <f t="shared" si="79"/>
        <v>0</v>
      </c>
      <c r="AN567" s="71">
        <f t="shared" si="80"/>
        <v>0</v>
      </c>
      <c r="AO567" s="72"/>
      <c r="AP567" s="72"/>
      <c r="AQ567" s="72"/>
      <c r="AR567" s="73"/>
      <c r="AS567" s="73"/>
      <c r="AT567" s="73"/>
      <c r="AU567" s="62"/>
      <c r="AV567" s="62"/>
      <c r="AW567" s="74">
        <v>0</v>
      </c>
      <c r="AX567" s="75">
        <f t="shared" si="72"/>
        <v>0</v>
      </c>
    </row>
    <row r="568" spans="1:50" ht="120" customHeight="1" x14ac:dyDescent="0.3">
      <c r="A568" s="59"/>
      <c r="B568" s="59"/>
      <c r="C568" s="42"/>
      <c r="D568" s="60"/>
      <c r="E568" s="61"/>
      <c r="F568" s="62"/>
      <c r="G568" s="63"/>
      <c r="H568" s="63"/>
      <c r="I568" s="59"/>
      <c r="J568" s="59"/>
      <c r="K568" s="59"/>
      <c r="L568" s="59"/>
      <c r="M568" s="65" t="str">
        <f t="shared" si="73"/>
        <v>-</v>
      </c>
      <c r="N568" s="66"/>
      <c r="O568" s="67"/>
      <c r="P568" s="46"/>
      <c r="Q568" s="67"/>
      <c r="R568" s="68"/>
      <c r="S568" s="69"/>
      <c r="T568" s="49"/>
      <c r="U568" s="68"/>
      <c r="V568" s="70"/>
      <c r="W568" s="62"/>
      <c r="X568" s="63"/>
      <c r="Y568" s="64">
        <f t="shared" si="74"/>
        <v>0</v>
      </c>
      <c r="Z568" s="62"/>
      <c r="AA568" s="63"/>
      <c r="AB568" s="64">
        <f t="shared" si="75"/>
        <v>0</v>
      </c>
      <c r="AC568" s="71">
        <f t="shared" si="76"/>
        <v>0</v>
      </c>
      <c r="AD568" s="62"/>
      <c r="AE568" s="76"/>
      <c r="AF568" s="64">
        <f t="shared" si="77"/>
        <v>0</v>
      </c>
      <c r="AG568" s="49"/>
      <c r="AH568" s="49"/>
      <c r="AI568" s="54"/>
      <c r="AJ568" s="77"/>
      <c r="AK568" s="77"/>
      <c r="AL568" s="64">
        <f t="shared" si="78"/>
        <v>0</v>
      </c>
      <c r="AM568" s="71">
        <f t="shared" si="79"/>
        <v>0</v>
      </c>
      <c r="AN568" s="71">
        <f t="shared" si="80"/>
        <v>0</v>
      </c>
      <c r="AO568" s="72"/>
      <c r="AP568" s="72"/>
      <c r="AQ568" s="72"/>
      <c r="AR568" s="73"/>
      <c r="AS568" s="73"/>
      <c r="AT568" s="73"/>
      <c r="AU568" s="62"/>
      <c r="AV568" s="62"/>
      <c r="AW568" s="74">
        <v>0</v>
      </c>
      <c r="AX568" s="75">
        <f t="shared" si="72"/>
        <v>0</v>
      </c>
    </row>
    <row r="569" spans="1:50" ht="120" customHeight="1" x14ac:dyDescent="0.3">
      <c r="A569" s="59"/>
      <c r="B569" s="59"/>
      <c r="C569" s="42"/>
      <c r="D569" s="60"/>
      <c r="E569" s="61"/>
      <c r="F569" s="62"/>
      <c r="G569" s="63"/>
      <c r="H569" s="63"/>
      <c r="I569" s="59"/>
      <c r="J569" s="59"/>
      <c r="K569" s="59"/>
      <c r="L569" s="59"/>
      <c r="M569" s="65" t="str">
        <f t="shared" si="73"/>
        <v>-</v>
      </c>
      <c r="N569" s="66"/>
      <c r="O569" s="67"/>
      <c r="P569" s="46"/>
      <c r="Q569" s="67"/>
      <c r="R569" s="68"/>
      <c r="S569" s="69"/>
      <c r="T569" s="49"/>
      <c r="U569" s="68"/>
      <c r="V569" s="70"/>
      <c r="W569" s="62"/>
      <c r="X569" s="63"/>
      <c r="Y569" s="64">
        <f t="shared" si="74"/>
        <v>0</v>
      </c>
      <c r="Z569" s="62"/>
      <c r="AA569" s="63"/>
      <c r="AB569" s="64">
        <f t="shared" si="75"/>
        <v>0</v>
      </c>
      <c r="AC569" s="71">
        <f t="shared" si="76"/>
        <v>0</v>
      </c>
      <c r="AD569" s="62"/>
      <c r="AE569" s="76"/>
      <c r="AF569" s="64">
        <f t="shared" si="77"/>
        <v>0</v>
      </c>
      <c r="AG569" s="49"/>
      <c r="AH569" s="49"/>
      <c r="AI569" s="54"/>
      <c r="AJ569" s="77"/>
      <c r="AK569" s="77"/>
      <c r="AL569" s="64">
        <f t="shared" si="78"/>
        <v>0</v>
      </c>
      <c r="AM569" s="71">
        <f t="shared" si="79"/>
        <v>0</v>
      </c>
      <c r="AN569" s="71">
        <f t="shared" si="80"/>
        <v>0</v>
      </c>
      <c r="AO569" s="72"/>
      <c r="AP569" s="72"/>
      <c r="AQ569" s="72"/>
      <c r="AR569" s="73"/>
      <c r="AS569" s="73"/>
      <c r="AT569" s="73"/>
      <c r="AU569" s="62"/>
      <c r="AV569" s="62"/>
      <c r="AW569" s="74">
        <v>0</v>
      </c>
      <c r="AX569" s="75">
        <f t="shared" si="72"/>
        <v>0</v>
      </c>
    </row>
    <row r="570" spans="1:50" ht="120" customHeight="1" x14ac:dyDescent="0.3">
      <c r="A570" s="59"/>
      <c r="B570" s="59"/>
      <c r="C570" s="42"/>
      <c r="D570" s="60"/>
      <c r="E570" s="61"/>
      <c r="F570" s="62"/>
      <c r="G570" s="63"/>
      <c r="H570" s="63"/>
      <c r="I570" s="59"/>
      <c r="J570" s="59"/>
      <c r="K570" s="59"/>
      <c r="L570" s="59"/>
      <c r="M570" s="65" t="str">
        <f t="shared" si="73"/>
        <v>-</v>
      </c>
      <c r="N570" s="66"/>
      <c r="O570" s="67"/>
      <c r="P570" s="46"/>
      <c r="Q570" s="67"/>
      <c r="R570" s="68"/>
      <c r="S570" s="69"/>
      <c r="T570" s="49"/>
      <c r="U570" s="68"/>
      <c r="V570" s="70"/>
      <c r="W570" s="62"/>
      <c r="X570" s="63"/>
      <c r="Y570" s="64">
        <f t="shared" si="74"/>
        <v>0</v>
      </c>
      <c r="Z570" s="62"/>
      <c r="AA570" s="63"/>
      <c r="AB570" s="64">
        <f t="shared" si="75"/>
        <v>0</v>
      </c>
      <c r="AC570" s="71">
        <f t="shared" si="76"/>
        <v>0</v>
      </c>
      <c r="AD570" s="62"/>
      <c r="AE570" s="76"/>
      <c r="AF570" s="64">
        <f t="shared" si="77"/>
        <v>0</v>
      </c>
      <c r="AG570" s="49"/>
      <c r="AH570" s="49"/>
      <c r="AI570" s="54"/>
      <c r="AJ570" s="77"/>
      <c r="AK570" s="77"/>
      <c r="AL570" s="64">
        <f t="shared" si="78"/>
        <v>0</v>
      </c>
      <c r="AM570" s="71">
        <f t="shared" si="79"/>
        <v>0</v>
      </c>
      <c r="AN570" s="71">
        <f t="shared" si="80"/>
        <v>0</v>
      </c>
      <c r="AO570" s="72"/>
      <c r="AP570" s="72"/>
      <c r="AQ570" s="72"/>
      <c r="AR570" s="73"/>
      <c r="AS570" s="73"/>
      <c r="AT570" s="73"/>
      <c r="AU570" s="62"/>
      <c r="AV570" s="62"/>
      <c r="AW570" s="74">
        <v>0</v>
      </c>
      <c r="AX570" s="75">
        <f t="shared" si="72"/>
        <v>0</v>
      </c>
    </row>
    <row r="571" spans="1:50" ht="120" customHeight="1" x14ac:dyDescent="0.3">
      <c r="A571" s="59"/>
      <c r="B571" s="59"/>
      <c r="C571" s="42"/>
      <c r="D571" s="60"/>
      <c r="E571" s="61"/>
      <c r="F571" s="62"/>
      <c r="G571" s="63"/>
      <c r="H571" s="63"/>
      <c r="I571" s="59"/>
      <c r="J571" s="59"/>
      <c r="K571" s="59"/>
      <c r="L571" s="59"/>
      <c r="M571" s="65" t="str">
        <f t="shared" si="73"/>
        <v>-</v>
      </c>
      <c r="N571" s="66"/>
      <c r="O571" s="67"/>
      <c r="P571" s="46"/>
      <c r="Q571" s="67"/>
      <c r="R571" s="68"/>
      <c r="S571" s="69"/>
      <c r="T571" s="49"/>
      <c r="U571" s="68"/>
      <c r="V571" s="70"/>
      <c r="W571" s="62"/>
      <c r="X571" s="63"/>
      <c r="Y571" s="64">
        <f t="shared" si="74"/>
        <v>0</v>
      </c>
      <c r="Z571" s="62"/>
      <c r="AA571" s="63"/>
      <c r="AB571" s="64">
        <f t="shared" si="75"/>
        <v>0</v>
      </c>
      <c r="AC571" s="71">
        <f t="shared" si="76"/>
        <v>0</v>
      </c>
      <c r="AD571" s="62"/>
      <c r="AE571" s="76"/>
      <c r="AF571" s="64">
        <f t="shared" si="77"/>
        <v>0</v>
      </c>
      <c r="AG571" s="49"/>
      <c r="AH571" s="49"/>
      <c r="AI571" s="54"/>
      <c r="AJ571" s="77"/>
      <c r="AK571" s="77"/>
      <c r="AL571" s="64">
        <f t="shared" si="78"/>
        <v>0</v>
      </c>
      <c r="AM571" s="71">
        <f t="shared" si="79"/>
        <v>0</v>
      </c>
      <c r="AN571" s="71">
        <f t="shared" si="80"/>
        <v>0</v>
      </c>
      <c r="AO571" s="72"/>
      <c r="AP571" s="72"/>
      <c r="AQ571" s="72"/>
      <c r="AR571" s="73"/>
      <c r="AS571" s="73"/>
      <c r="AT571" s="73"/>
      <c r="AU571" s="62"/>
      <c r="AV571" s="62"/>
      <c r="AW571" s="74">
        <v>0</v>
      </c>
      <c r="AX571" s="75">
        <f t="shared" si="72"/>
        <v>0</v>
      </c>
    </row>
    <row r="572" spans="1:50" ht="120" customHeight="1" x14ac:dyDescent="0.3">
      <c r="A572" s="59"/>
      <c r="B572" s="59"/>
      <c r="C572" s="42"/>
      <c r="D572" s="60"/>
      <c r="E572" s="61"/>
      <c r="F572" s="62"/>
      <c r="G572" s="63"/>
      <c r="H572" s="63"/>
      <c r="I572" s="59"/>
      <c r="J572" s="59"/>
      <c r="K572" s="59"/>
      <c r="L572" s="59"/>
      <c r="M572" s="65" t="str">
        <f t="shared" si="73"/>
        <v>-</v>
      </c>
      <c r="N572" s="66"/>
      <c r="O572" s="67"/>
      <c r="P572" s="46"/>
      <c r="Q572" s="67"/>
      <c r="R572" s="68"/>
      <c r="S572" s="69"/>
      <c r="T572" s="49"/>
      <c r="U572" s="68"/>
      <c r="V572" s="70"/>
      <c r="W572" s="62"/>
      <c r="X572" s="63"/>
      <c r="Y572" s="64">
        <f t="shared" si="74"/>
        <v>0</v>
      </c>
      <c r="Z572" s="62"/>
      <c r="AA572" s="63"/>
      <c r="AB572" s="64">
        <f t="shared" si="75"/>
        <v>0</v>
      </c>
      <c r="AC572" s="71">
        <f t="shared" si="76"/>
        <v>0</v>
      </c>
      <c r="AD572" s="62"/>
      <c r="AE572" s="76"/>
      <c r="AF572" s="64">
        <f t="shared" si="77"/>
        <v>0</v>
      </c>
      <c r="AG572" s="49"/>
      <c r="AH572" s="49"/>
      <c r="AI572" s="54"/>
      <c r="AJ572" s="77"/>
      <c r="AK572" s="77"/>
      <c r="AL572" s="64">
        <f t="shared" si="78"/>
        <v>0</v>
      </c>
      <c r="AM572" s="71">
        <f t="shared" si="79"/>
        <v>0</v>
      </c>
      <c r="AN572" s="71">
        <f t="shared" si="80"/>
        <v>0</v>
      </c>
      <c r="AO572" s="72"/>
      <c r="AP572" s="72"/>
      <c r="AQ572" s="72"/>
      <c r="AR572" s="73"/>
      <c r="AS572" s="73"/>
      <c r="AT572" s="73"/>
      <c r="AU572" s="62"/>
      <c r="AV572" s="62"/>
      <c r="AW572" s="74">
        <v>0</v>
      </c>
      <c r="AX572" s="75">
        <f t="shared" si="72"/>
        <v>0</v>
      </c>
    </row>
    <row r="573" spans="1:50" ht="120" customHeight="1" x14ac:dyDescent="0.3">
      <c r="A573" s="59"/>
      <c r="B573" s="59"/>
      <c r="C573" s="42"/>
      <c r="D573" s="60"/>
      <c r="E573" s="61"/>
      <c r="F573" s="62"/>
      <c r="G573" s="63"/>
      <c r="H573" s="63"/>
      <c r="I573" s="59"/>
      <c r="J573" s="59"/>
      <c r="K573" s="59"/>
      <c r="L573" s="59"/>
      <c r="M573" s="65" t="str">
        <f t="shared" si="73"/>
        <v>-</v>
      </c>
      <c r="N573" s="66"/>
      <c r="O573" s="67"/>
      <c r="P573" s="46"/>
      <c r="Q573" s="67"/>
      <c r="R573" s="68"/>
      <c r="S573" s="69"/>
      <c r="T573" s="49"/>
      <c r="U573" s="68"/>
      <c r="V573" s="70"/>
      <c r="W573" s="62"/>
      <c r="X573" s="63"/>
      <c r="Y573" s="64">
        <f t="shared" si="74"/>
        <v>0</v>
      </c>
      <c r="Z573" s="62"/>
      <c r="AA573" s="63"/>
      <c r="AB573" s="64">
        <f t="shared" si="75"/>
        <v>0</v>
      </c>
      <c r="AC573" s="71">
        <f t="shared" si="76"/>
        <v>0</v>
      </c>
      <c r="AD573" s="62"/>
      <c r="AE573" s="76"/>
      <c r="AF573" s="64">
        <f t="shared" si="77"/>
        <v>0</v>
      </c>
      <c r="AG573" s="49"/>
      <c r="AH573" s="49"/>
      <c r="AI573" s="54"/>
      <c r="AJ573" s="77"/>
      <c r="AK573" s="77"/>
      <c r="AL573" s="64">
        <f t="shared" si="78"/>
        <v>0</v>
      </c>
      <c r="AM573" s="71">
        <f t="shared" si="79"/>
        <v>0</v>
      </c>
      <c r="AN573" s="71">
        <f t="shared" si="80"/>
        <v>0</v>
      </c>
      <c r="AO573" s="72"/>
      <c r="AP573" s="72"/>
      <c r="AQ573" s="72"/>
      <c r="AR573" s="73"/>
      <c r="AS573" s="73"/>
      <c r="AT573" s="73"/>
      <c r="AU573" s="62"/>
      <c r="AV573" s="62"/>
      <c r="AW573" s="74">
        <v>0</v>
      </c>
      <c r="AX573" s="75">
        <f t="shared" si="72"/>
        <v>0</v>
      </c>
    </row>
    <row r="574" spans="1:50" ht="120" customHeight="1" x14ac:dyDescent="0.3">
      <c r="A574" s="59"/>
      <c r="B574" s="59"/>
      <c r="C574" s="42"/>
      <c r="D574" s="60"/>
      <c r="E574" s="61"/>
      <c r="F574" s="62"/>
      <c r="G574" s="63"/>
      <c r="H574" s="63"/>
      <c r="I574" s="59"/>
      <c r="J574" s="59"/>
      <c r="K574" s="59"/>
      <c r="L574" s="59"/>
      <c r="M574" s="65" t="str">
        <f t="shared" si="73"/>
        <v>-</v>
      </c>
      <c r="N574" s="66"/>
      <c r="O574" s="67"/>
      <c r="P574" s="46"/>
      <c r="Q574" s="67"/>
      <c r="R574" s="68"/>
      <c r="S574" s="69"/>
      <c r="T574" s="49"/>
      <c r="U574" s="68"/>
      <c r="V574" s="70"/>
      <c r="W574" s="62"/>
      <c r="X574" s="63"/>
      <c r="Y574" s="64">
        <f t="shared" si="74"/>
        <v>0</v>
      </c>
      <c r="Z574" s="62"/>
      <c r="AA574" s="63"/>
      <c r="AB574" s="64">
        <f t="shared" si="75"/>
        <v>0</v>
      </c>
      <c r="AC574" s="71">
        <f t="shared" si="76"/>
        <v>0</v>
      </c>
      <c r="AD574" s="62"/>
      <c r="AE574" s="76"/>
      <c r="AF574" s="64">
        <f t="shared" si="77"/>
        <v>0</v>
      </c>
      <c r="AG574" s="49"/>
      <c r="AH574" s="49"/>
      <c r="AI574" s="54"/>
      <c r="AJ574" s="77"/>
      <c r="AK574" s="77"/>
      <c r="AL574" s="64">
        <f t="shared" si="78"/>
        <v>0</v>
      </c>
      <c r="AM574" s="71">
        <f t="shared" si="79"/>
        <v>0</v>
      </c>
      <c r="AN574" s="71">
        <f t="shared" si="80"/>
        <v>0</v>
      </c>
      <c r="AO574" s="72"/>
      <c r="AP574" s="72"/>
      <c r="AQ574" s="72"/>
      <c r="AR574" s="73"/>
      <c r="AS574" s="73"/>
      <c r="AT574" s="73"/>
      <c r="AU574" s="62"/>
      <c r="AV574" s="62"/>
      <c r="AW574" s="74">
        <v>0</v>
      </c>
      <c r="AX574" s="75">
        <f t="shared" si="72"/>
        <v>0</v>
      </c>
    </row>
    <row r="575" spans="1:50" ht="120" customHeight="1" x14ac:dyDescent="0.3">
      <c r="A575" s="59"/>
      <c r="B575" s="59"/>
      <c r="C575" s="42"/>
      <c r="D575" s="60"/>
      <c r="E575" s="61"/>
      <c r="F575" s="62"/>
      <c r="G575" s="63"/>
      <c r="H575" s="63"/>
      <c r="I575" s="59"/>
      <c r="J575" s="59"/>
      <c r="K575" s="59"/>
      <c r="L575" s="59"/>
      <c r="M575" s="65" t="str">
        <f t="shared" si="73"/>
        <v>-</v>
      </c>
      <c r="N575" s="66"/>
      <c r="O575" s="67"/>
      <c r="P575" s="46"/>
      <c r="Q575" s="67"/>
      <c r="R575" s="68"/>
      <c r="S575" s="69"/>
      <c r="T575" s="49"/>
      <c r="U575" s="68"/>
      <c r="V575" s="70"/>
      <c r="W575" s="62"/>
      <c r="X575" s="63"/>
      <c r="Y575" s="64">
        <f t="shared" si="74"/>
        <v>0</v>
      </c>
      <c r="Z575" s="62"/>
      <c r="AA575" s="63"/>
      <c r="AB575" s="64">
        <f t="shared" si="75"/>
        <v>0</v>
      </c>
      <c r="AC575" s="71">
        <f t="shared" si="76"/>
        <v>0</v>
      </c>
      <c r="AD575" s="62"/>
      <c r="AE575" s="76"/>
      <c r="AF575" s="64">
        <f t="shared" si="77"/>
        <v>0</v>
      </c>
      <c r="AG575" s="49"/>
      <c r="AH575" s="49"/>
      <c r="AI575" s="54"/>
      <c r="AJ575" s="77"/>
      <c r="AK575" s="77"/>
      <c r="AL575" s="64">
        <f t="shared" si="78"/>
        <v>0</v>
      </c>
      <c r="AM575" s="71">
        <f t="shared" si="79"/>
        <v>0</v>
      </c>
      <c r="AN575" s="71">
        <f t="shared" si="80"/>
        <v>0</v>
      </c>
      <c r="AO575" s="72"/>
      <c r="AP575" s="72"/>
      <c r="AQ575" s="72"/>
      <c r="AR575" s="73"/>
      <c r="AS575" s="73"/>
      <c r="AT575" s="73"/>
      <c r="AU575" s="62"/>
      <c r="AV575" s="62"/>
      <c r="AW575" s="74">
        <v>0</v>
      </c>
      <c r="AX575" s="75">
        <f t="shared" si="72"/>
        <v>0</v>
      </c>
    </row>
    <row r="576" spans="1:50" ht="120" customHeight="1" x14ac:dyDescent="0.3">
      <c r="A576" s="59"/>
      <c r="B576" s="59"/>
      <c r="C576" s="42"/>
      <c r="D576" s="60"/>
      <c r="E576" s="61"/>
      <c r="F576" s="62"/>
      <c r="G576" s="63"/>
      <c r="H576" s="63"/>
      <c r="I576" s="59"/>
      <c r="J576" s="59"/>
      <c r="K576" s="59"/>
      <c r="L576" s="59"/>
      <c r="M576" s="65" t="str">
        <f t="shared" si="73"/>
        <v>-</v>
      </c>
      <c r="N576" s="66"/>
      <c r="O576" s="67"/>
      <c r="P576" s="46"/>
      <c r="Q576" s="67"/>
      <c r="R576" s="68"/>
      <c r="S576" s="69"/>
      <c r="T576" s="49"/>
      <c r="U576" s="68"/>
      <c r="V576" s="70"/>
      <c r="W576" s="62"/>
      <c r="X576" s="63"/>
      <c r="Y576" s="64">
        <f t="shared" si="74"/>
        <v>0</v>
      </c>
      <c r="Z576" s="62"/>
      <c r="AA576" s="63"/>
      <c r="AB576" s="64">
        <f t="shared" si="75"/>
        <v>0</v>
      </c>
      <c r="AC576" s="71">
        <f t="shared" si="76"/>
        <v>0</v>
      </c>
      <c r="AD576" s="62"/>
      <c r="AE576" s="76"/>
      <c r="AF576" s="64">
        <f t="shared" si="77"/>
        <v>0</v>
      </c>
      <c r="AG576" s="49"/>
      <c r="AH576" s="49"/>
      <c r="AI576" s="54"/>
      <c r="AJ576" s="77"/>
      <c r="AK576" s="77"/>
      <c r="AL576" s="64">
        <f t="shared" si="78"/>
        <v>0</v>
      </c>
      <c r="AM576" s="71">
        <f t="shared" si="79"/>
        <v>0</v>
      </c>
      <c r="AN576" s="71">
        <f t="shared" si="80"/>
        <v>0</v>
      </c>
      <c r="AO576" s="72"/>
      <c r="AP576" s="72"/>
      <c r="AQ576" s="72"/>
      <c r="AR576" s="73"/>
      <c r="AS576" s="73"/>
      <c r="AT576" s="73"/>
      <c r="AU576" s="62"/>
      <c r="AV576" s="62"/>
      <c r="AW576" s="74">
        <v>0</v>
      </c>
      <c r="AX576" s="75">
        <f t="shared" si="72"/>
        <v>0</v>
      </c>
    </row>
    <row r="577" spans="1:50" ht="120" customHeight="1" x14ac:dyDescent="0.3">
      <c r="A577" s="59"/>
      <c r="B577" s="59"/>
      <c r="C577" s="42"/>
      <c r="D577" s="60"/>
      <c r="E577" s="61"/>
      <c r="F577" s="62"/>
      <c r="G577" s="63"/>
      <c r="H577" s="63"/>
      <c r="I577" s="59"/>
      <c r="J577" s="59"/>
      <c r="K577" s="59"/>
      <c r="L577" s="59"/>
      <c r="M577" s="65" t="str">
        <f t="shared" si="73"/>
        <v>-</v>
      </c>
      <c r="N577" s="66"/>
      <c r="O577" s="67"/>
      <c r="P577" s="46"/>
      <c r="Q577" s="67"/>
      <c r="R577" s="68"/>
      <c r="S577" s="69"/>
      <c r="T577" s="49"/>
      <c r="U577" s="68"/>
      <c r="V577" s="70"/>
      <c r="W577" s="62"/>
      <c r="X577" s="63"/>
      <c r="Y577" s="64">
        <f t="shared" si="74"/>
        <v>0</v>
      </c>
      <c r="Z577" s="62"/>
      <c r="AA577" s="63"/>
      <c r="AB577" s="64">
        <f t="shared" si="75"/>
        <v>0</v>
      </c>
      <c r="AC577" s="71">
        <f t="shared" si="76"/>
        <v>0</v>
      </c>
      <c r="AD577" s="62"/>
      <c r="AE577" s="76"/>
      <c r="AF577" s="64">
        <f t="shared" si="77"/>
        <v>0</v>
      </c>
      <c r="AG577" s="49"/>
      <c r="AH577" s="49"/>
      <c r="AI577" s="54"/>
      <c r="AJ577" s="77"/>
      <c r="AK577" s="77"/>
      <c r="AL577" s="64">
        <f t="shared" si="78"/>
        <v>0</v>
      </c>
      <c r="AM577" s="71">
        <f t="shared" si="79"/>
        <v>0</v>
      </c>
      <c r="AN577" s="71">
        <f t="shared" si="80"/>
        <v>0</v>
      </c>
      <c r="AO577" s="72"/>
      <c r="AP577" s="72"/>
      <c r="AQ577" s="72"/>
      <c r="AR577" s="73"/>
      <c r="AS577" s="73"/>
      <c r="AT577" s="73"/>
      <c r="AU577" s="62"/>
      <c r="AV577" s="62"/>
      <c r="AW577" s="74">
        <v>0</v>
      </c>
      <c r="AX577" s="75">
        <f t="shared" si="72"/>
        <v>0</v>
      </c>
    </row>
    <row r="578" spans="1:50" ht="120" customHeight="1" x14ac:dyDescent="0.3">
      <c r="A578" s="59"/>
      <c r="B578" s="59"/>
      <c r="C578" s="42"/>
      <c r="D578" s="60"/>
      <c r="E578" s="61"/>
      <c r="F578" s="62"/>
      <c r="G578" s="63"/>
      <c r="H578" s="63"/>
      <c r="I578" s="59"/>
      <c r="J578" s="59"/>
      <c r="K578" s="59"/>
      <c r="L578" s="59"/>
      <c r="M578" s="65" t="str">
        <f t="shared" si="73"/>
        <v>-</v>
      </c>
      <c r="N578" s="66"/>
      <c r="O578" s="67"/>
      <c r="P578" s="46"/>
      <c r="Q578" s="67"/>
      <c r="R578" s="68"/>
      <c r="S578" s="69"/>
      <c r="T578" s="49"/>
      <c r="U578" s="68"/>
      <c r="V578" s="70"/>
      <c r="W578" s="62"/>
      <c r="X578" s="63"/>
      <c r="Y578" s="64">
        <f t="shared" si="74"/>
        <v>0</v>
      </c>
      <c r="Z578" s="62"/>
      <c r="AA578" s="63"/>
      <c r="AB578" s="64">
        <f t="shared" si="75"/>
        <v>0</v>
      </c>
      <c r="AC578" s="71">
        <f t="shared" si="76"/>
        <v>0</v>
      </c>
      <c r="AD578" s="62"/>
      <c r="AE578" s="76"/>
      <c r="AF578" s="64">
        <f t="shared" si="77"/>
        <v>0</v>
      </c>
      <c r="AG578" s="49"/>
      <c r="AH578" s="49"/>
      <c r="AI578" s="54"/>
      <c r="AJ578" s="77"/>
      <c r="AK578" s="77"/>
      <c r="AL578" s="64">
        <f t="shared" si="78"/>
        <v>0</v>
      </c>
      <c r="AM578" s="71">
        <f t="shared" si="79"/>
        <v>0</v>
      </c>
      <c r="AN578" s="71">
        <f t="shared" si="80"/>
        <v>0</v>
      </c>
      <c r="AO578" s="72"/>
      <c r="AP578" s="72"/>
      <c r="AQ578" s="72"/>
      <c r="AR578" s="73"/>
      <c r="AS578" s="73"/>
      <c r="AT578" s="73"/>
      <c r="AU578" s="62"/>
      <c r="AV578" s="62"/>
      <c r="AW578" s="74">
        <v>0</v>
      </c>
      <c r="AX578" s="75">
        <f t="shared" si="72"/>
        <v>0</v>
      </c>
    </row>
    <row r="579" spans="1:50" ht="120" customHeight="1" x14ac:dyDescent="0.3">
      <c r="A579" s="59"/>
      <c r="B579" s="59"/>
      <c r="C579" s="42"/>
      <c r="D579" s="60"/>
      <c r="E579" s="61"/>
      <c r="F579" s="62"/>
      <c r="G579" s="63"/>
      <c r="H579" s="63"/>
      <c r="I579" s="59"/>
      <c r="J579" s="59"/>
      <c r="K579" s="59"/>
      <c r="L579" s="59"/>
      <c r="M579" s="65" t="str">
        <f t="shared" si="73"/>
        <v>-</v>
      </c>
      <c r="N579" s="66"/>
      <c r="O579" s="67"/>
      <c r="P579" s="46"/>
      <c r="Q579" s="67"/>
      <c r="R579" s="68"/>
      <c r="S579" s="69"/>
      <c r="T579" s="49"/>
      <c r="U579" s="68"/>
      <c r="V579" s="70"/>
      <c r="W579" s="62"/>
      <c r="X579" s="63"/>
      <c r="Y579" s="64">
        <f t="shared" si="74"/>
        <v>0</v>
      </c>
      <c r="Z579" s="62"/>
      <c r="AA579" s="63"/>
      <c r="AB579" s="64">
        <f t="shared" si="75"/>
        <v>0</v>
      </c>
      <c r="AC579" s="71">
        <f t="shared" si="76"/>
        <v>0</v>
      </c>
      <c r="AD579" s="62"/>
      <c r="AE579" s="76"/>
      <c r="AF579" s="64">
        <f t="shared" si="77"/>
        <v>0</v>
      </c>
      <c r="AG579" s="49"/>
      <c r="AH579" s="49"/>
      <c r="AI579" s="54"/>
      <c r="AJ579" s="77"/>
      <c r="AK579" s="77"/>
      <c r="AL579" s="64">
        <f t="shared" si="78"/>
        <v>0</v>
      </c>
      <c r="AM579" s="71">
        <f t="shared" si="79"/>
        <v>0</v>
      </c>
      <c r="AN579" s="71">
        <f t="shared" si="80"/>
        <v>0</v>
      </c>
      <c r="AO579" s="72"/>
      <c r="AP579" s="72"/>
      <c r="AQ579" s="72"/>
      <c r="AR579" s="73"/>
      <c r="AS579" s="73"/>
      <c r="AT579" s="73"/>
      <c r="AU579" s="62"/>
      <c r="AV579" s="62"/>
      <c r="AW579" s="74">
        <v>0</v>
      </c>
      <c r="AX579" s="75">
        <f t="shared" si="72"/>
        <v>0</v>
      </c>
    </row>
    <row r="580" spans="1:50" ht="120" customHeight="1" x14ac:dyDescent="0.3">
      <c r="A580" s="59"/>
      <c r="B580" s="59"/>
      <c r="C580" s="42"/>
      <c r="D580" s="60"/>
      <c r="E580" s="61"/>
      <c r="F580" s="62"/>
      <c r="G580" s="63"/>
      <c r="H580" s="63"/>
      <c r="I580" s="59"/>
      <c r="J580" s="59"/>
      <c r="K580" s="59"/>
      <c r="L580" s="59"/>
      <c r="M580" s="65" t="str">
        <f t="shared" si="73"/>
        <v>-</v>
      </c>
      <c r="N580" s="66"/>
      <c r="O580" s="67"/>
      <c r="P580" s="46"/>
      <c r="Q580" s="67"/>
      <c r="R580" s="68"/>
      <c r="S580" s="69"/>
      <c r="T580" s="49"/>
      <c r="U580" s="68"/>
      <c r="V580" s="70"/>
      <c r="W580" s="62"/>
      <c r="X580" s="63"/>
      <c r="Y580" s="64">
        <f t="shared" si="74"/>
        <v>0</v>
      </c>
      <c r="Z580" s="62"/>
      <c r="AA580" s="63"/>
      <c r="AB580" s="64">
        <f t="shared" si="75"/>
        <v>0</v>
      </c>
      <c r="AC580" s="71">
        <f t="shared" si="76"/>
        <v>0</v>
      </c>
      <c r="AD580" s="62"/>
      <c r="AE580" s="76"/>
      <c r="AF580" s="64">
        <f t="shared" si="77"/>
        <v>0</v>
      </c>
      <c r="AG580" s="49"/>
      <c r="AH580" s="49"/>
      <c r="AI580" s="54"/>
      <c r="AJ580" s="77"/>
      <c r="AK580" s="77"/>
      <c r="AL580" s="64">
        <f t="shared" si="78"/>
        <v>0</v>
      </c>
      <c r="AM580" s="71">
        <f t="shared" si="79"/>
        <v>0</v>
      </c>
      <c r="AN580" s="71">
        <f t="shared" si="80"/>
        <v>0</v>
      </c>
      <c r="AO580" s="72"/>
      <c r="AP580" s="72"/>
      <c r="AQ580" s="72"/>
      <c r="AR580" s="73"/>
      <c r="AS580" s="73"/>
      <c r="AT580" s="73"/>
      <c r="AU580" s="62"/>
      <c r="AV580" s="62"/>
      <c r="AW580" s="74">
        <v>0</v>
      </c>
      <c r="AX580" s="75">
        <f t="shared" si="72"/>
        <v>0</v>
      </c>
    </row>
    <row r="581" spans="1:50" ht="120" customHeight="1" x14ac:dyDescent="0.3">
      <c r="A581" s="59"/>
      <c r="B581" s="59"/>
      <c r="C581" s="42"/>
      <c r="D581" s="60"/>
      <c r="E581" s="61"/>
      <c r="F581" s="62"/>
      <c r="G581" s="63"/>
      <c r="H581" s="63"/>
      <c r="I581" s="59"/>
      <c r="J581" s="59"/>
      <c r="K581" s="59"/>
      <c r="L581" s="59"/>
      <c r="M581" s="65" t="str">
        <f t="shared" si="73"/>
        <v>-</v>
      </c>
      <c r="N581" s="66"/>
      <c r="O581" s="67"/>
      <c r="P581" s="46"/>
      <c r="Q581" s="67"/>
      <c r="R581" s="68"/>
      <c r="S581" s="69"/>
      <c r="T581" s="49"/>
      <c r="U581" s="68"/>
      <c r="V581" s="70"/>
      <c r="W581" s="62"/>
      <c r="X581" s="63"/>
      <c r="Y581" s="64">
        <f t="shared" si="74"/>
        <v>0</v>
      </c>
      <c r="Z581" s="62"/>
      <c r="AA581" s="63"/>
      <c r="AB581" s="64">
        <f t="shared" si="75"/>
        <v>0</v>
      </c>
      <c r="AC581" s="71">
        <f t="shared" si="76"/>
        <v>0</v>
      </c>
      <c r="AD581" s="62"/>
      <c r="AE581" s="76"/>
      <c r="AF581" s="64">
        <f t="shared" si="77"/>
        <v>0</v>
      </c>
      <c r="AG581" s="49"/>
      <c r="AH581" s="49"/>
      <c r="AI581" s="54"/>
      <c r="AJ581" s="77"/>
      <c r="AK581" s="77"/>
      <c r="AL581" s="64">
        <f t="shared" si="78"/>
        <v>0</v>
      </c>
      <c r="AM581" s="71">
        <f t="shared" si="79"/>
        <v>0</v>
      </c>
      <c r="AN581" s="71">
        <f t="shared" si="80"/>
        <v>0</v>
      </c>
      <c r="AO581" s="72"/>
      <c r="AP581" s="72"/>
      <c r="AQ581" s="72"/>
      <c r="AR581" s="73"/>
      <c r="AS581" s="73"/>
      <c r="AT581" s="73"/>
      <c r="AU581" s="62"/>
      <c r="AV581" s="62"/>
      <c r="AW581" s="74">
        <v>0</v>
      </c>
      <c r="AX581" s="75">
        <f t="shared" ref="AX581:AX644" si="81">V581*AC581*BC$1</f>
        <v>0</v>
      </c>
    </row>
    <row r="582" spans="1:50" ht="120" customHeight="1" x14ac:dyDescent="0.3">
      <c r="A582" s="59"/>
      <c r="B582" s="59"/>
      <c r="C582" s="42"/>
      <c r="D582" s="60"/>
      <c r="E582" s="61"/>
      <c r="F582" s="62"/>
      <c r="G582" s="63"/>
      <c r="H582" s="63"/>
      <c r="I582" s="59"/>
      <c r="J582" s="59"/>
      <c r="K582" s="59"/>
      <c r="L582" s="59"/>
      <c r="M582" s="65" t="str">
        <f t="shared" ref="M582:M645" si="82">A582&amp;"-"&amp;E582</f>
        <v>-</v>
      </c>
      <c r="N582" s="66"/>
      <c r="O582" s="67"/>
      <c r="P582" s="46"/>
      <c r="Q582" s="67"/>
      <c r="R582" s="68"/>
      <c r="S582" s="69"/>
      <c r="T582" s="49"/>
      <c r="U582" s="68"/>
      <c r="V582" s="70"/>
      <c r="W582" s="62"/>
      <c r="X582" s="63"/>
      <c r="Y582" s="64">
        <f t="shared" ref="Y582:Y645" si="83">W582+X582</f>
        <v>0</v>
      </c>
      <c r="Z582" s="62"/>
      <c r="AA582" s="63"/>
      <c r="AB582" s="64">
        <f t="shared" ref="AB582:AB645" si="84">Z582+AA582</f>
        <v>0</v>
      </c>
      <c r="AC582" s="71">
        <f t="shared" ref="AC582:AC645" si="85">(AB582-Y582)*24*60</f>
        <v>0</v>
      </c>
      <c r="AD582" s="62"/>
      <c r="AE582" s="76"/>
      <c r="AF582" s="64">
        <f t="shared" ref="AF582:AF645" si="86">AD582+AE582</f>
        <v>0</v>
      </c>
      <c r="AG582" s="49"/>
      <c r="AH582" s="49"/>
      <c r="AI582" s="54"/>
      <c r="AJ582" s="77"/>
      <c r="AK582" s="77"/>
      <c r="AL582" s="64">
        <f t="shared" ref="AL582:AL645" si="87">AJ582+AK582</f>
        <v>0</v>
      </c>
      <c r="AM582" s="71">
        <f t="shared" ref="AM582:AM645" si="88">IF(AND(P582&lt;&gt;"D:Arıza Değil",AH582="Bu Arıza Aracın Servise Verilmesine Engel Değil"),IF(Z582-F582&gt;0,(AB582-Y582)*24,IF(OR(AND(G582&gt;AS$1,G582&lt;AT$1),AND(G582&gt;AU$1,G582&lt;AV$1)),(AL582-Y582)*24,0)),AN582)</f>
        <v>0</v>
      </c>
      <c r="AN582" s="71">
        <f t="shared" ref="AN582:AN645" si="89">IF(P582&lt;&gt;"D:Arıza Değil",AC582,0)</f>
        <v>0</v>
      </c>
      <c r="AO582" s="72"/>
      <c r="AP582" s="72"/>
      <c r="AQ582" s="72"/>
      <c r="AR582" s="73"/>
      <c r="AS582" s="73"/>
      <c r="AT582" s="73"/>
      <c r="AU582" s="62"/>
      <c r="AV582" s="62"/>
      <c r="AW582" s="74">
        <v>0</v>
      </c>
      <c r="AX582" s="75">
        <f t="shared" si="81"/>
        <v>0</v>
      </c>
    </row>
    <row r="583" spans="1:50" ht="120" customHeight="1" x14ac:dyDescent="0.3">
      <c r="A583" s="59"/>
      <c r="B583" s="59"/>
      <c r="C583" s="42"/>
      <c r="D583" s="60"/>
      <c r="E583" s="61"/>
      <c r="F583" s="62"/>
      <c r="G583" s="63"/>
      <c r="H583" s="63"/>
      <c r="I583" s="59"/>
      <c r="J583" s="59"/>
      <c r="K583" s="59"/>
      <c r="L583" s="59"/>
      <c r="M583" s="65" t="str">
        <f t="shared" si="82"/>
        <v>-</v>
      </c>
      <c r="N583" s="66"/>
      <c r="O583" s="67"/>
      <c r="P583" s="46"/>
      <c r="Q583" s="67"/>
      <c r="R583" s="68"/>
      <c r="S583" s="69"/>
      <c r="T583" s="49"/>
      <c r="U583" s="68"/>
      <c r="V583" s="70"/>
      <c r="W583" s="62"/>
      <c r="X583" s="63"/>
      <c r="Y583" s="64">
        <f t="shared" si="83"/>
        <v>0</v>
      </c>
      <c r="Z583" s="62"/>
      <c r="AA583" s="63"/>
      <c r="AB583" s="64">
        <f t="shared" si="84"/>
        <v>0</v>
      </c>
      <c r="AC583" s="71">
        <f t="shared" si="85"/>
        <v>0</v>
      </c>
      <c r="AD583" s="62"/>
      <c r="AE583" s="76"/>
      <c r="AF583" s="64">
        <f t="shared" si="86"/>
        <v>0</v>
      </c>
      <c r="AG583" s="49"/>
      <c r="AH583" s="49"/>
      <c r="AI583" s="54"/>
      <c r="AJ583" s="77"/>
      <c r="AK583" s="77"/>
      <c r="AL583" s="64">
        <f t="shared" si="87"/>
        <v>0</v>
      </c>
      <c r="AM583" s="71">
        <f t="shared" si="88"/>
        <v>0</v>
      </c>
      <c r="AN583" s="71">
        <f t="shared" si="89"/>
        <v>0</v>
      </c>
      <c r="AO583" s="72"/>
      <c r="AP583" s="72"/>
      <c r="AQ583" s="72"/>
      <c r="AR583" s="73"/>
      <c r="AS583" s="73"/>
      <c r="AT583" s="73"/>
      <c r="AU583" s="62"/>
      <c r="AV583" s="62"/>
      <c r="AW583" s="74">
        <v>0</v>
      </c>
      <c r="AX583" s="75">
        <f t="shared" si="81"/>
        <v>0</v>
      </c>
    </row>
    <row r="584" spans="1:50" ht="120" customHeight="1" x14ac:dyDescent="0.3">
      <c r="A584" s="59"/>
      <c r="B584" s="59"/>
      <c r="C584" s="42"/>
      <c r="D584" s="60"/>
      <c r="E584" s="61"/>
      <c r="F584" s="62"/>
      <c r="G584" s="63"/>
      <c r="H584" s="63"/>
      <c r="I584" s="59"/>
      <c r="J584" s="59"/>
      <c r="K584" s="59"/>
      <c r="L584" s="59"/>
      <c r="M584" s="65" t="str">
        <f t="shared" si="82"/>
        <v>-</v>
      </c>
      <c r="N584" s="66"/>
      <c r="O584" s="67"/>
      <c r="P584" s="46"/>
      <c r="Q584" s="67"/>
      <c r="R584" s="68"/>
      <c r="S584" s="69"/>
      <c r="T584" s="49"/>
      <c r="U584" s="68"/>
      <c r="V584" s="70"/>
      <c r="W584" s="62"/>
      <c r="X584" s="63"/>
      <c r="Y584" s="64">
        <f t="shared" si="83"/>
        <v>0</v>
      </c>
      <c r="Z584" s="62"/>
      <c r="AA584" s="63"/>
      <c r="AB584" s="64">
        <f t="shared" si="84"/>
        <v>0</v>
      </c>
      <c r="AC584" s="71">
        <f t="shared" si="85"/>
        <v>0</v>
      </c>
      <c r="AD584" s="62"/>
      <c r="AE584" s="76"/>
      <c r="AF584" s="64">
        <f t="shared" si="86"/>
        <v>0</v>
      </c>
      <c r="AG584" s="49"/>
      <c r="AH584" s="49"/>
      <c r="AI584" s="54"/>
      <c r="AJ584" s="77"/>
      <c r="AK584" s="77"/>
      <c r="AL584" s="64">
        <f t="shared" si="87"/>
        <v>0</v>
      </c>
      <c r="AM584" s="71">
        <f t="shared" si="88"/>
        <v>0</v>
      </c>
      <c r="AN584" s="71">
        <f t="shared" si="89"/>
        <v>0</v>
      </c>
      <c r="AO584" s="72"/>
      <c r="AP584" s="72"/>
      <c r="AQ584" s="72"/>
      <c r="AR584" s="73"/>
      <c r="AS584" s="73"/>
      <c r="AT584" s="73"/>
      <c r="AU584" s="62"/>
      <c r="AV584" s="62"/>
      <c r="AW584" s="74">
        <v>0</v>
      </c>
      <c r="AX584" s="75">
        <f t="shared" si="81"/>
        <v>0</v>
      </c>
    </row>
    <row r="585" spans="1:50" ht="120" customHeight="1" x14ac:dyDescent="0.3">
      <c r="A585" s="59"/>
      <c r="B585" s="59"/>
      <c r="C585" s="42"/>
      <c r="D585" s="60"/>
      <c r="E585" s="61"/>
      <c r="F585" s="62"/>
      <c r="G585" s="63"/>
      <c r="H585" s="63"/>
      <c r="I585" s="59"/>
      <c r="J585" s="59"/>
      <c r="K585" s="59"/>
      <c r="L585" s="59"/>
      <c r="M585" s="65" t="str">
        <f t="shared" si="82"/>
        <v>-</v>
      </c>
      <c r="N585" s="66"/>
      <c r="O585" s="67"/>
      <c r="P585" s="46"/>
      <c r="Q585" s="67"/>
      <c r="R585" s="68"/>
      <c r="S585" s="69"/>
      <c r="T585" s="49"/>
      <c r="U585" s="68"/>
      <c r="V585" s="70"/>
      <c r="W585" s="62"/>
      <c r="X585" s="63"/>
      <c r="Y585" s="64">
        <f t="shared" si="83"/>
        <v>0</v>
      </c>
      <c r="Z585" s="62"/>
      <c r="AA585" s="63"/>
      <c r="AB585" s="64">
        <f t="shared" si="84"/>
        <v>0</v>
      </c>
      <c r="AC585" s="71">
        <f t="shared" si="85"/>
        <v>0</v>
      </c>
      <c r="AD585" s="62"/>
      <c r="AE585" s="76"/>
      <c r="AF585" s="64">
        <f t="shared" si="86"/>
        <v>0</v>
      </c>
      <c r="AG585" s="49"/>
      <c r="AH585" s="49"/>
      <c r="AI585" s="54"/>
      <c r="AJ585" s="77"/>
      <c r="AK585" s="77"/>
      <c r="AL585" s="64">
        <f t="shared" si="87"/>
        <v>0</v>
      </c>
      <c r="AM585" s="71">
        <f t="shared" si="88"/>
        <v>0</v>
      </c>
      <c r="AN585" s="71">
        <f t="shared" si="89"/>
        <v>0</v>
      </c>
      <c r="AO585" s="72"/>
      <c r="AP585" s="72"/>
      <c r="AQ585" s="72"/>
      <c r="AR585" s="73"/>
      <c r="AS585" s="73"/>
      <c r="AT585" s="73"/>
      <c r="AU585" s="62"/>
      <c r="AV585" s="62"/>
      <c r="AW585" s="74">
        <v>0</v>
      </c>
      <c r="AX585" s="75">
        <f t="shared" si="81"/>
        <v>0</v>
      </c>
    </row>
    <row r="586" spans="1:50" ht="120" customHeight="1" x14ac:dyDescent="0.3">
      <c r="A586" s="59"/>
      <c r="B586" s="59"/>
      <c r="C586" s="42"/>
      <c r="D586" s="60"/>
      <c r="E586" s="61"/>
      <c r="F586" s="62"/>
      <c r="G586" s="63"/>
      <c r="H586" s="63"/>
      <c r="I586" s="59"/>
      <c r="J586" s="59"/>
      <c r="K586" s="59"/>
      <c r="L586" s="59"/>
      <c r="M586" s="65" t="str">
        <f t="shared" si="82"/>
        <v>-</v>
      </c>
      <c r="N586" s="66"/>
      <c r="O586" s="67"/>
      <c r="P586" s="46"/>
      <c r="Q586" s="67"/>
      <c r="R586" s="68"/>
      <c r="S586" s="69"/>
      <c r="T586" s="49"/>
      <c r="U586" s="68"/>
      <c r="V586" s="70"/>
      <c r="W586" s="62"/>
      <c r="X586" s="63"/>
      <c r="Y586" s="64">
        <f t="shared" si="83"/>
        <v>0</v>
      </c>
      <c r="Z586" s="62"/>
      <c r="AA586" s="63"/>
      <c r="AB586" s="64">
        <f t="shared" si="84"/>
        <v>0</v>
      </c>
      <c r="AC586" s="71">
        <f t="shared" si="85"/>
        <v>0</v>
      </c>
      <c r="AD586" s="62"/>
      <c r="AE586" s="76"/>
      <c r="AF586" s="64">
        <f t="shared" si="86"/>
        <v>0</v>
      </c>
      <c r="AG586" s="49"/>
      <c r="AH586" s="49"/>
      <c r="AI586" s="54"/>
      <c r="AJ586" s="77"/>
      <c r="AK586" s="77"/>
      <c r="AL586" s="64">
        <f t="shared" si="87"/>
        <v>0</v>
      </c>
      <c r="AM586" s="71">
        <f t="shared" si="88"/>
        <v>0</v>
      </c>
      <c r="AN586" s="71">
        <f t="shared" si="89"/>
        <v>0</v>
      </c>
      <c r="AO586" s="72"/>
      <c r="AP586" s="72"/>
      <c r="AQ586" s="72"/>
      <c r="AR586" s="73"/>
      <c r="AS586" s="73"/>
      <c r="AT586" s="73"/>
      <c r="AU586" s="62"/>
      <c r="AV586" s="62"/>
      <c r="AW586" s="74">
        <v>0</v>
      </c>
      <c r="AX586" s="75">
        <f t="shared" si="81"/>
        <v>0</v>
      </c>
    </row>
    <row r="587" spans="1:50" ht="120" customHeight="1" x14ac:dyDescent="0.3">
      <c r="A587" s="59"/>
      <c r="B587" s="59"/>
      <c r="C587" s="42"/>
      <c r="D587" s="60"/>
      <c r="E587" s="61"/>
      <c r="F587" s="62"/>
      <c r="G587" s="63"/>
      <c r="H587" s="63"/>
      <c r="I587" s="59"/>
      <c r="J587" s="59"/>
      <c r="K587" s="59"/>
      <c r="L587" s="59"/>
      <c r="M587" s="65" t="str">
        <f t="shared" si="82"/>
        <v>-</v>
      </c>
      <c r="N587" s="66"/>
      <c r="O587" s="67"/>
      <c r="P587" s="46"/>
      <c r="Q587" s="67"/>
      <c r="R587" s="68"/>
      <c r="S587" s="69"/>
      <c r="T587" s="49"/>
      <c r="U587" s="68"/>
      <c r="V587" s="70"/>
      <c r="W587" s="62"/>
      <c r="X587" s="63"/>
      <c r="Y587" s="64">
        <f t="shared" si="83"/>
        <v>0</v>
      </c>
      <c r="Z587" s="62"/>
      <c r="AA587" s="63"/>
      <c r="AB587" s="64">
        <f t="shared" si="84"/>
        <v>0</v>
      </c>
      <c r="AC587" s="71">
        <f t="shared" si="85"/>
        <v>0</v>
      </c>
      <c r="AD587" s="62"/>
      <c r="AE587" s="76"/>
      <c r="AF587" s="64">
        <f t="shared" si="86"/>
        <v>0</v>
      </c>
      <c r="AG587" s="49"/>
      <c r="AH587" s="49"/>
      <c r="AI587" s="54"/>
      <c r="AJ587" s="77"/>
      <c r="AK587" s="77"/>
      <c r="AL587" s="64">
        <f t="shared" si="87"/>
        <v>0</v>
      </c>
      <c r="AM587" s="71">
        <f t="shared" si="88"/>
        <v>0</v>
      </c>
      <c r="AN587" s="71">
        <f t="shared" si="89"/>
        <v>0</v>
      </c>
      <c r="AO587" s="72"/>
      <c r="AP587" s="72"/>
      <c r="AQ587" s="72"/>
      <c r="AR587" s="73"/>
      <c r="AS587" s="73"/>
      <c r="AT587" s="73"/>
      <c r="AU587" s="62"/>
      <c r="AV587" s="62"/>
      <c r="AW587" s="74">
        <v>0</v>
      </c>
      <c r="AX587" s="75">
        <f t="shared" si="81"/>
        <v>0</v>
      </c>
    </row>
    <row r="588" spans="1:50" ht="120" customHeight="1" x14ac:dyDescent="0.3">
      <c r="A588" s="59"/>
      <c r="B588" s="59"/>
      <c r="C588" s="42"/>
      <c r="D588" s="60"/>
      <c r="E588" s="61"/>
      <c r="F588" s="62"/>
      <c r="G588" s="63"/>
      <c r="H588" s="63"/>
      <c r="I588" s="59"/>
      <c r="J588" s="59"/>
      <c r="K588" s="59"/>
      <c r="L588" s="59"/>
      <c r="M588" s="65" t="str">
        <f t="shared" si="82"/>
        <v>-</v>
      </c>
      <c r="N588" s="66"/>
      <c r="O588" s="67"/>
      <c r="P588" s="46"/>
      <c r="Q588" s="67"/>
      <c r="R588" s="68"/>
      <c r="S588" s="69"/>
      <c r="T588" s="49"/>
      <c r="U588" s="68"/>
      <c r="V588" s="70"/>
      <c r="W588" s="62"/>
      <c r="X588" s="63"/>
      <c r="Y588" s="64">
        <f t="shared" si="83"/>
        <v>0</v>
      </c>
      <c r="Z588" s="62"/>
      <c r="AA588" s="63"/>
      <c r="AB588" s="64">
        <f t="shared" si="84"/>
        <v>0</v>
      </c>
      <c r="AC588" s="71">
        <f t="shared" si="85"/>
        <v>0</v>
      </c>
      <c r="AD588" s="62"/>
      <c r="AE588" s="76"/>
      <c r="AF588" s="64">
        <f t="shared" si="86"/>
        <v>0</v>
      </c>
      <c r="AG588" s="49"/>
      <c r="AH588" s="49"/>
      <c r="AI588" s="54"/>
      <c r="AJ588" s="77"/>
      <c r="AK588" s="77"/>
      <c r="AL588" s="64">
        <f t="shared" si="87"/>
        <v>0</v>
      </c>
      <c r="AM588" s="71">
        <f t="shared" si="88"/>
        <v>0</v>
      </c>
      <c r="AN588" s="71">
        <f t="shared" si="89"/>
        <v>0</v>
      </c>
      <c r="AO588" s="72"/>
      <c r="AP588" s="72"/>
      <c r="AQ588" s="72"/>
      <c r="AR588" s="73"/>
      <c r="AS588" s="73"/>
      <c r="AT588" s="73"/>
      <c r="AU588" s="62"/>
      <c r="AV588" s="62"/>
      <c r="AW588" s="74">
        <v>0</v>
      </c>
      <c r="AX588" s="75">
        <f t="shared" si="81"/>
        <v>0</v>
      </c>
    </row>
    <row r="589" spans="1:50" ht="120" customHeight="1" x14ac:dyDescent="0.3">
      <c r="A589" s="59"/>
      <c r="B589" s="59"/>
      <c r="C589" s="42"/>
      <c r="D589" s="60"/>
      <c r="E589" s="61"/>
      <c r="F589" s="62"/>
      <c r="G589" s="63"/>
      <c r="H589" s="63"/>
      <c r="I589" s="59"/>
      <c r="J589" s="59"/>
      <c r="K589" s="59"/>
      <c r="L589" s="59"/>
      <c r="M589" s="65" t="str">
        <f t="shared" si="82"/>
        <v>-</v>
      </c>
      <c r="N589" s="66"/>
      <c r="O589" s="67"/>
      <c r="P589" s="46"/>
      <c r="Q589" s="67"/>
      <c r="R589" s="68"/>
      <c r="S589" s="69"/>
      <c r="T589" s="49"/>
      <c r="U589" s="68"/>
      <c r="V589" s="70"/>
      <c r="W589" s="62"/>
      <c r="X589" s="63"/>
      <c r="Y589" s="64">
        <f t="shared" si="83"/>
        <v>0</v>
      </c>
      <c r="Z589" s="62"/>
      <c r="AA589" s="63"/>
      <c r="AB589" s="64">
        <f t="shared" si="84"/>
        <v>0</v>
      </c>
      <c r="AC589" s="71">
        <f t="shared" si="85"/>
        <v>0</v>
      </c>
      <c r="AD589" s="62"/>
      <c r="AE589" s="76"/>
      <c r="AF589" s="64">
        <f t="shared" si="86"/>
        <v>0</v>
      </c>
      <c r="AG589" s="49"/>
      <c r="AH589" s="49"/>
      <c r="AI589" s="54"/>
      <c r="AJ589" s="77"/>
      <c r="AK589" s="77"/>
      <c r="AL589" s="64">
        <f t="shared" si="87"/>
        <v>0</v>
      </c>
      <c r="AM589" s="71">
        <f t="shared" si="88"/>
        <v>0</v>
      </c>
      <c r="AN589" s="71">
        <f t="shared" si="89"/>
        <v>0</v>
      </c>
      <c r="AO589" s="72"/>
      <c r="AP589" s="72"/>
      <c r="AQ589" s="72"/>
      <c r="AR589" s="73"/>
      <c r="AS589" s="73"/>
      <c r="AT589" s="73"/>
      <c r="AU589" s="62"/>
      <c r="AV589" s="62"/>
      <c r="AW589" s="74">
        <v>0</v>
      </c>
      <c r="AX589" s="75">
        <f t="shared" si="81"/>
        <v>0</v>
      </c>
    </row>
    <row r="590" spans="1:50" ht="120" customHeight="1" x14ac:dyDescent="0.3">
      <c r="A590" s="59"/>
      <c r="B590" s="59"/>
      <c r="C590" s="42"/>
      <c r="D590" s="60"/>
      <c r="E590" s="61"/>
      <c r="F590" s="62"/>
      <c r="G590" s="63"/>
      <c r="H590" s="63"/>
      <c r="I590" s="59"/>
      <c r="J590" s="59"/>
      <c r="K590" s="59"/>
      <c r="L590" s="59"/>
      <c r="M590" s="65" t="str">
        <f t="shared" si="82"/>
        <v>-</v>
      </c>
      <c r="N590" s="66"/>
      <c r="O590" s="67"/>
      <c r="P590" s="46"/>
      <c r="Q590" s="67"/>
      <c r="R590" s="68"/>
      <c r="S590" s="69"/>
      <c r="T590" s="49"/>
      <c r="U590" s="68"/>
      <c r="V590" s="70"/>
      <c r="W590" s="62"/>
      <c r="X590" s="63"/>
      <c r="Y590" s="64">
        <f t="shared" si="83"/>
        <v>0</v>
      </c>
      <c r="Z590" s="62"/>
      <c r="AA590" s="63"/>
      <c r="AB590" s="64">
        <f t="shared" si="84"/>
        <v>0</v>
      </c>
      <c r="AC590" s="71">
        <f t="shared" si="85"/>
        <v>0</v>
      </c>
      <c r="AD590" s="62"/>
      <c r="AE590" s="76"/>
      <c r="AF590" s="64">
        <f t="shared" si="86"/>
        <v>0</v>
      </c>
      <c r="AG590" s="49"/>
      <c r="AH590" s="49"/>
      <c r="AI590" s="54"/>
      <c r="AJ590" s="77"/>
      <c r="AK590" s="77"/>
      <c r="AL590" s="64">
        <f t="shared" si="87"/>
        <v>0</v>
      </c>
      <c r="AM590" s="71">
        <f t="shared" si="88"/>
        <v>0</v>
      </c>
      <c r="AN590" s="71">
        <f t="shared" si="89"/>
        <v>0</v>
      </c>
      <c r="AO590" s="72"/>
      <c r="AP590" s="72"/>
      <c r="AQ590" s="72"/>
      <c r="AR590" s="73"/>
      <c r="AS590" s="73"/>
      <c r="AT590" s="73"/>
      <c r="AU590" s="62"/>
      <c r="AV590" s="62"/>
      <c r="AW590" s="74">
        <v>0</v>
      </c>
      <c r="AX590" s="75">
        <f t="shared" si="81"/>
        <v>0</v>
      </c>
    </row>
    <row r="591" spans="1:50" ht="120" customHeight="1" x14ac:dyDescent="0.3">
      <c r="A591" s="59"/>
      <c r="B591" s="59"/>
      <c r="C591" s="42"/>
      <c r="D591" s="60"/>
      <c r="E591" s="61"/>
      <c r="F591" s="62"/>
      <c r="G591" s="63"/>
      <c r="H591" s="63"/>
      <c r="I591" s="59"/>
      <c r="J591" s="59"/>
      <c r="K591" s="59"/>
      <c r="L591" s="59"/>
      <c r="M591" s="65" t="str">
        <f t="shared" si="82"/>
        <v>-</v>
      </c>
      <c r="N591" s="66"/>
      <c r="O591" s="67"/>
      <c r="P591" s="46"/>
      <c r="Q591" s="67"/>
      <c r="R591" s="68"/>
      <c r="S591" s="69"/>
      <c r="T591" s="49"/>
      <c r="U591" s="68"/>
      <c r="V591" s="70"/>
      <c r="W591" s="62"/>
      <c r="X591" s="63"/>
      <c r="Y591" s="64">
        <f t="shared" si="83"/>
        <v>0</v>
      </c>
      <c r="Z591" s="62"/>
      <c r="AA591" s="63"/>
      <c r="AB591" s="64">
        <f t="shared" si="84"/>
        <v>0</v>
      </c>
      <c r="AC591" s="71">
        <f t="shared" si="85"/>
        <v>0</v>
      </c>
      <c r="AD591" s="62"/>
      <c r="AE591" s="76"/>
      <c r="AF591" s="64">
        <f t="shared" si="86"/>
        <v>0</v>
      </c>
      <c r="AG591" s="49"/>
      <c r="AH591" s="49"/>
      <c r="AI591" s="54"/>
      <c r="AJ591" s="77"/>
      <c r="AK591" s="77"/>
      <c r="AL591" s="64">
        <f t="shared" si="87"/>
        <v>0</v>
      </c>
      <c r="AM591" s="71">
        <f t="shared" si="88"/>
        <v>0</v>
      </c>
      <c r="AN591" s="71">
        <f t="shared" si="89"/>
        <v>0</v>
      </c>
      <c r="AO591" s="72"/>
      <c r="AP591" s="72"/>
      <c r="AQ591" s="72"/>
      <c r="AR591" s="73"/>
      <c r="AS591" s="73"/>
      <c r="AT591" s="73"/>
      <c r="AU591" s="62"/>
      <c r="AV591" s="62"/>
      <c r="AW591" s="74">
        <v>0</v>
      </c>
      <c r="AX591" s="75">
        <f t="shared" si="81"/>
        <v>0</v>
      </c>
    </row>
    <row r="592" spans="1:50" ht="120" customHeight="1" x14ac:dyDescent="0.3">
      <c r="A592" s="59"/>
      <c r="B592" s="59"/>
      <c r="C592" s="42"/>
      <c r="D592" s="60"/>
      <c r="E592" s="61"/>
      <c r="F592" s="62"/>
      <c r="G592" s="63"/>
      <c r="H592" s="63"/>
      <c r="I592" s="59"/>
      <c r="J592" s="59"/>
      <c r="K592" s="59"/>
      <c r="L592" s="59"/>
      <c r="M592" s="65" t="str">
        <f t="shared" si="82"/>
        <v>-</v>
      </c>
      <c r="N592" s="66"/>
      <c r="O592" s="67"/>
      <c r="P592" s="46"/>
      <c r="Q592" s="67"/>
      <c r="R592" s="68"/>
      <c r="S592" s="69"/>
      <c r="T592" s="49"/>
      <c r="U592" s="68"/>
      <c r="V592" s="70"/>
      <c r="W592" s="62"/>
      <c r="X592" s="63"/>
      <c r="Y592" s="64">
        <f t="shared" si="83"/>
        <v>0</v>
      </c>
      <c r="Z592" s="62"/>
      <c r="AA592" s="63"/>
      <c r="AB592" s="64">
        <f t="shared" si="84"/>
        <v>0</v>
      </c>
      <c r="AC592" s="71">
        <f t="shared" si="85"/>
        <v>0</v>
      </c>
      <c r="AD592" s="62"/>
      <c r="AE592" s="76"/>
      <c r="AF592" s="64">
        <f t="shared" si="86"/>
        <v>0</v>
      </c>
      <c r="AG592" s="49"/>
      <c r="AH592" s="49"/>
      <c r="AI592" s="54"/>
      <c r="AJ592" s="77"/>
      <c r="AK592" s="77"/>
      <c r="AL592" s="64">
        <f t="shared" si="87"/>
        <v>0</v>
      </c>
      <c r="AM592" s="71">
        <f t="shared" si="88"/>
        <v>0</v>
      </c>
      <c r="AN592" s="71">
        <f t="shared" si="89"/>
        <v>0</v>
      </c>
      <c r="AO592" s="72"/>
      <c r="AP592" s="72"/>
      <c r="AQ592" s="72"/>
      <c r="AR592" s="73"/>
      <c r="AS592" s="73"/>
      <c r="AT592" s="73"/>
      <c r="AU592" s="62"/>
      <c r="AV592" s="62"/>
      <c r="AW592" s="74">
        <v>0</v>
      </c>
      <c r="AX592" s="75">
        <f t="shared" si="81"/>
        <v>0</v>
      </c>
    </row>
    <row r="593" spans="1:50" ht="120" customHeight="1" x14ac:dyDescent="0.3">
      <c r="A593" s="59"/>
      <c r="B593" s="59"/>
      <c r="C593" s="42"/>
      <c r="D593" s="60"/>
      <c r="E593" s="61"/>
      <c r="F593" s="62"/>
      <c r="G593" s="63"/>
      <c r="H593" s="63"/>
      <c r="I593" s="59"/>
      <c r="J593" s="59"/>
      <c r="K593" s="59"/>
      <c r="L593" s="59"/>
      <c r="M593" s="65" t="str">
        <f t="shared" si="82"/>
        <v>-</v>
      </c>
      <c r="N593" s="66"/>
      <c r="O593" s="67"/>
      <c r="P593" s="46"/>
      <c r="Q593" s="67"/>
      <c r="R593" s="68"/>
      <c r="S593" s="69"/>
      <c r="T593" s="49"/>
      <c r="U593" s="68"/>
      <c r="V593" s="70"/>
      <c r="W593" s="62"/>
      <c r="X593" s="63"/>
      <c r="Y593" s="64">
        <f t="shared" si="83"/>
        <v>0</v>
      </c>
      <c r="Z593" s="62"/>
      <c r="AA593" s="63"/>
      <c r="AB593" s="64">
        <f t="shared" si="84"/>
        <v>0</v>
      </c>
      <c r="AC593" s="71">
        <f t="shared" si="85"/>
        <v>0</v>
      </c>
      <c r="AD593" s="62"/>
      <c r="AE593" s="76"/>
      <c r="AF593" s="64">
        <f t="shared" si="86"/>
        <v>0</v>
      </c>
      <c r="AG593" s="49"/>
      <c r="AH593" s="49"/>
      <c r="AI593" s="54"/>
      <c r="AJ593" s="77"/>
      <c r="AK593" s="77"/>
      <c r="AL593" s="64">
        <f t="shared" si="87"/>
        <v>0</v>
      </c>
      <c r="AM593" s="71">
        <f t="shared" si="88"/>
        <v>0</v>
      </c>
      <c r="AN593" s="71">
        <f t="shared" si="89"/>
        <v>0</v>
      </c>
      <c r="AO593" s="72"/>
      <c r="AP593" s="72"/>
      <c r="AQ593" s="72"/>
      <c r="AR593" s="73"/>
      <c r="AS593" s="73"/>
      <c r="AT593" s="73"/>
      <c r="AU593" s="62"/>
      <c r="AV593" s="62"/>
      <c r="AW593" s="74">
        <v>0</v>
      </c>
      <c r="AX593" s="75">
        <f t="shared" si="81"/>
        <v>0</v>
      </c>
    </row>
    <row r="594" spans="1:50" ht="120" customHeight="1" x14ac:dyDescent="0.3">
      <c r="A594" s="59"/>
      <c r="B594" s="59"/>
      <c r="C594" s="42"/>
      <c r="D594" s="60"/>
      <c r="E594" s="61"/>
      <c r="F594" s="62"/>
      <c r="G594" s="63"/>
      <c r="H594" s="63"/>
      <c r="I594" s="59"/>
      <c r="J594" s="59"/>
      <c r="K594" s="59"/>
      <c r="L594" s="59"/>
      <c r="M594" s="65" t="str">
        <f t="shared" si="82"/>
        <v>-</v>
      </c>
      <c r="N594" s="66"/>
      <c r="O594" s="67"/>
      <c r="P594" s="46"/>
      <c r="Q594" s="67"/>
      <c r="R594" s="68"/>
      <c r="S594" s="69"/>
      <c r="T594" s="49"/>
      <c r="U594" s="68"/>
      <c r="V594" s="70"/>
      <c r="W594" s="62"/>
      <c r="X594" s="63"/>
      <c r="Y594" s="64">
        <f t="shared" si="83"/>
        <v>0</v>
      </c>
      <c r="Z594" s="62"/>
      <c r="AA594" s="63"/>
      <c r="AB594" s="64">
        <f t="shared" si="84"/>
        <v>0</v>
      </c>
      <c r="AC594" s="71">
        <f t="shared" si="85"/>
        <v>0</v>
      </c>
      <c r="AD594" s="62"/>
      <c r="AE594" s="76"/>
      <c r="AF594" s="64">
        <f t="shared" si="86"/>
        <v>0</v>
      </c>
      <c r="AG594" s="49"/>
      <c r="AH594" s="49"/>
      <c r="AI594" s="54"/>
      <c r="AJ594" s="77"/>
      <c r="AK594" s="77"/>
      <c r="AL594" s="64">
        <f t="shared" si="87"/>
        <v>0</v>
      </c>
      <c r="AM594" s="71">
        <f t="shared" si="88"/>
        <v>0</v>
      </c>
      <c r="AN594" s="71">
        <f t="shared" si="89"/>
        <v>0</v>
      </c>
      <c r="AO594" s="72"/>
      <c r="AP594" s="72"/>
      <c r="AQ594" s="72"/>
      <c r="AR594" s="73"/>
      <c r="AS594" s="73"/>
      <c r="AT594" s="73"/>
      <c r="AU594" s="62"/>
      <c r="AV594" s="62"/>
      <c r="AW594" s="74">
        <v>0</v>
      </c>
      <c r="AX594" s="75">
        <f t="shared" si="81"/>
        <v>0</v>
      </c>
    </row>
    <row r="595" spans="1:50" ht="120" customHeight="1" x14ac:dyDescent="0.3">
      <c r="A595" s="59"/>
      <c r="B595" s="59"/>
      <c r="C595" s="42"/>
      <c r="D595" s="60"/>
      <c r="E595" s="61"/>
      <c r="F595" s="62"/>
      <c r="G595" s="63"/>
      <c r="H595" s="63"/>
      <c r="I595" s="59"/>
      <c r="J595" s="59"/>
      <c r="K595" s="59"/>
      <c r="L595" s="59"/>
      <c r="M595" s="65" t="str">
        <f t="shared" si="82"/>
        <v>-</v>
      </c>
      <c r="N595" s="66"/>
      <c r="O595" s="67"/>
      <c r="P595" s="46"/>
      <c r="Q595" s="67"/>
      <c r="R595" s="68"/>
      <c r="S595" s="69"/>
      <c r="T595" s="49"/>
      <c r="U595" s="68"/>
      <c r="V595" s="70"/>
      <c r="W595" s="62"/>
      <c r="X595" s="63"/>
      <c r="Y595" s="64">
        <f t="shared" si="83"/>
        <v>0</v>
      </c>
      <c r="Z595" s="62"/>
      <c r="AA595" s="63"/>
      <c r="AB595" s="64">
        <f t="shared" si="84"/>
        <v>0</v>
      </c>
      <c r="AC595" s="71">
        <f t="shared" si="85"/>
        <v>0</v>
      </c>
      <c r="AD595" s="62"/>
      <c r="AE595" s="76"/>
      <c r="AF595" s="64">
        <f t="shared" si="86"/>
        <v>0</v>
      </c>
      <c r="AG595" s="49"/>
      <c r="AH595" s="49"/>
      <c r="AI595" s="54"/>
      <c r="AJ595" s="77"/>
      <c r="AK595" s="77"/>
      <c r="AL595" s="64">
        <f t="shared" si="87"/>
        <v>0</v>
      </c>
      <c r="AM595" s="71">
        <f t="shared" si="88"/>
        <v>0</v>
      </c>
      <c r="AN595" s="71">
        <f t="shared" si="89"/>
        <v>0</v>
      </c>
      <c r="AO595" s="72"/>
      <c r="AP595" s="72"/>
      <c r="AQ595" s="72"/>
      <c r="AR595" s="73"/>
      <c r="AS595" s="73"/>
      <c r="AT595" s="73"/>
      <c r="AU595" s="62"/>
      <c r="AV595" s="62"/>
      <c r="AW595" s="74">
        <v>0</v>
      </c>
      <c r="AX595" s="75">
        <f t="shared" si="81"/>
        <v>0</v>
      </c>
    </row>
    <row r="596" spans="1:50" ht="120" customHeight="1" x14ac:dyDescent="0.3">
      <c r="A596" s="59"/>
      <c r="B596" s="59"/>
      <c r="C596" s="42"/>
      <c r="D596" s="60"/>
      <c r="E596" s="61"/>
      <c r="F596" s="62"/>
      <c r="G596" s="63"/>
      <c r="H596" s="63"/>
      <c r="I596" s="59"/>
      <c r="J596" s="59"/>
      <c r="K596" s="59"/>
      <c r="L596" s="59"/>
      <c r="M596" s="65" t="str">
        <f t="shared" si="82"/>
        <v>-</v>
      </c>
      <c r="N596" s="66"/>
      <c r="O596" s="67"/>
      <c r="P596" s="46"/>
      <c r="Q596" s="67"/>
      <c r="R596" s="68"/>
      <c r="S596" s="69"/>
      <c r="T596" s="49"/>
      <c r="U596" s="68"/>
      <c r="V596" s="70"/>
      <c r="W596" s="62"/>
      <c r="X596" s="63"/>
      <c r="Y596" s="64">
        <f t="shared" si="83"/>
        <v>0</v>
      </c>
      <c r="Z596" s="62"/>
      <c r="AA596" s="63"/>
      <c r="AB596" s="64">
        <f t="shared" si="84"/>
        <v>0</v>
      </c>
      <c r="AC596" s="71">
        <f t="shared" si="85"/>
        <v>0</v>
      </c>
      <c r="AD596" s="62"/>
      <c r="AE596" s="76"/>
      <c r="AF596" s="64">
        <f t="shared" si="86"/>
        <v>0</v>
      </c>
      <c r="AG596" s="49"/>
      <c r="AH596" s="49"/>
      <c r="AI596" s="54"/>
      <c r="AJ596" s="77"/>
      <c r="AK596" s="77"/>
      <c r="AL596" s="64">
        <f t="shared" si="87"/>
        <v>0</v>
      </c>
      <c r="AM596" s="71">
        <f t="shared" si="88"/>
        <v>0</v>
      </c>
      <c r="AN596" s="71">
        <f t="shared" si="89"/>
        <v>0</v>
      </c>
      <c r="AO596" s="72"/>
      <c r="AP596" s="72"/>
      <c r="AQ596" s="72"/>
      <c r="AR596" s="73"/>
      <c r="AS596" s="73"/>
      <c r="AT596" s="73"/>
      <c r="AU596" s="62"/>
      <c r="AV596" s="62"/>
      <c r="AW596" s="74">
        <v>0</v>
      </c>
      <c r="AX596" s="75">
        <f t="shared" si="81"/>
        <v>0</v>
      </c>
    </row>
    <row r="597" spans="1:50" ht="120" customHeight="1" x14ac:dyDescent="0.3">
      <c r="A597" s="59"/>
      <c r="B597" s="59"/>
      <c r="C597" s="42"/>
      <c r="D597" s="60"/>
      <c r="E597" s="61"/>
      <c r="F597" s="62"/>
      <c r="G597" s="63"/>
      <c r="H597" s="63"/>
      <c r="I597" s="59"/>
      <c r="J597" s="59"/>
      <c r="K597" s="59"/>
      <c r="L597" s="59"/>
      <c r="M597" s="65" t="str">
        <f t="shared" si="82"/>
        <v>-</v>
      </c>
      <c r="N597" s="66"/>
      <c r="O597" s="67"/>
      <c r="P597" s="46"/>
      <c r="Q597" s="67"/>
      <c r="R597" s="68"/>
      <c r="S597" s="69"/>
      <c r="T597" s="49"/>
      <c r="U597" s="68"/>
      <c r="V597" s="70"/>
      <c r="W597" s="62"/>
      <c r="X597" s="63"/>
      <c r="Y597" s="64">
        <f t="shared" si="83"/>
        <v>0</v>
      </c>
      <c r="Z597" s="62"/>
      <c r="AA597" s="63"/>
      <c r="AB597" s="64">
        <f t="shared" si="84"/>
        <v>0</v>
      </c>
      <c r="AC597" s="71">
        <f t="shared" si="85"/>
        <v>0</v>
      </c>
      <c r="AD597" s="62"/>
      <c r="AE597" s="76"/>
      <c r="AF597" s="64">
        <f t="shared" si="86"/>
        <v>0</v>
      </c>
      <c r="AG597" s="49"/>
      <c r="AH597" s="49"/>
      <c r="AI597" s="54"/>
      <c r="AJ597" s="77"/>
      <c r="AK597" s="77"/>
      <c r="AL597" s="64">
        <f t="shared" si="87"/>
        <v>0</v>
      </c>
      <c r="AM597" s="71">
        <f t="shared" si="88"/>
        <v>0</v>
      </c>
      <c r="AN597" s="71">
        <f t="shared" si="89"/>
        <v>0</v>
      </c>
      <c r="AO597" s="72"/>
      <c r="AP597" s="72"/>
      <c r="AQ597" s="72"/>
      <c r="AR597" s="73"/>
      <c r="AS597" s="73"/>
      <c r="AT597" s="73"/>
      <c r="AU597" s="62"/>
      <c r="AV597" s="62"/>
      <c r="AW597" s="74">
        <v>0</v>
      </c>
      <c r="AX597" s="75">
        <f t="shared" si="81"/>
        <v>0</v>
      </c>
    </row>
    <row r="598" spans="1:50" ht="120" customHeight="1" x14ac:dyDescent="0.3">
      <c r="A598" s="59"/>
      <c r="B598" s="59"/>
      <c r="C598" s="42"/>
      <c r="D598" s="60"/>
      <c r="E598" s="61"/>
      <c r="F598" s="62"/>
      <c r="G598" s="63"/>
      <c r="H598" s="63"/>
      <c r="I598" s="59"/>
      <c r="J598" s="59"/>
      <c r="K598" s="59"/>
      <c r="L598" s="59"/>
      <c r="M598" s="65" t="str">
        <f t="shared" si="82"/>
        <v>-</v>
      </c>
      <c r="N598" s="66"/>
      <c r="O598" s="67"/>
      <c r="P598" s="46"/>
      <c r="Q598" s="67"/>
      <c r="R598" s="68"/>
      <c r="S598" s="69"/>
      <c r="T598" s="49"/>
      <c r="U598" s="68"/>
      <c r="V598" s="70"/>
      <c r="W598" s="62"/>
      <c r="X598" s="63"/>
      <c r="Y598" s="64">
        <f t="shared" si="83"/>
        <v>0</v>
      </c>
      <c r="Z598" s="62"/>
      <c r="AA598" s="63"/>
      <c r="AB598" s="64">
        <f t="shared" si="84"/>
        <v>0</v>
      </c>
      <c r="AC598" s="71">
        <f t="shared" si="85"/>
        <v>0</v>
      </c>
      <c r="AD598" s="62"/>
      <c r="AE598" s="76"/>
      <c r="AF598" s="64">
        <f t="shared" si="86"/>
        <v>0</v>
      </c>
      <c r="AG598" s="49"/>
      <c r="AH598" s="49"/>
      <c r="AI598" s="54"/>
      <c r="AJ598" s="77"/>
      <c r="AK598" s="77"/>
      <c r="AL598" s="64">
        <f t="shared" si="87"/>
        <v>0</v>
      </c>
      <c r="AM598" s="71">
        <f t="shared" si="88"/>
        <v>0</v>
      </c>
      <c r="AN598" s="71">
        <f t="shared" si="89"/>
        <v>0</v>
      </c>
      <c r="AO598" s="72"/>
      <c r="AP598" s="72"/>
      <c r="AQ598" s="72"/>
      <c r="AR598" s="73"/>
      <c r="AS598" s="73"/>
      <c r="AT598" s="73"/>
      <c r="AU598" s="62"/>
      <c r="AV598" s="62"/>
      <c r="AW598" s="74">
        <v>0</v>
      </c>
      <c r="AX598" s="75">
        <f t="shared" si="81"/>
        <v>0</v>
      </c>
    </row>
    <row r="599" spans="1:50" ht="120" customHeight="1" x14ac:dyDescent="0.3">
      <c r="A599" s="59"/>
      <c r="B599" s="59"/>
      <c r="C599" s="42"/>
      <c r="D599" s="60"/>
      <c r="E599" s="61"/>
      <c r="F599" s="62"/>
      <c r="G599" s="63"/>
      <c r="H599" s="63"/>
      <c r="I599" s="59"/>
      <c r="J599" s="59"/>
      <c r="K599" s="59"/>
      <c r="L599" s="59"/>
      <c r="M599" s="65" t="str">
        <f t="shared" si="82"/>
        <v>-</v>
      </c>
      <c r="N599" s="66"/>
      <c r="O599" s="67"/>
      <c r="P599" s="46"/>
      <c r="Q599" s="67"/>
      <c r="R599" s="68"/>
      <c r="S599" s="69"/>
      <c r="T599" s="49"/>
      <c r="U599" s="68"/>
      <c r="V599" s="70"/>
      <c r="W599" s="62"/>
      <c r="X599" s="63"/>
      <c r="Y599" s="64">
        <f t="shared" si="83"/>
        <v>0</v>
      </c>
      <c r="Z599" s="62"/>
      <c r="AA599" s="63"/>
      <c r="AB599" s="64">
        <f t="shared" si="84"/>
        <v>0</v>
      </c>
      <c r="AC599" s="71">
        <f t="shared" si="85"/>
        <v>0</v>
      </c>
      <c r="AD599" s="62"/>
      <c r="AE599" s="76"/>
      <c r="AF599" s="64">
        <f t="shared" si="86"/>
        <v>0</v>
      </c>
      <c r="AG599" s="49"/>
      <c r="AH599" s="49"/>
      <c r="AI599" s="54"/>
      <c r="AJ599" s="77"/>
      <c r="AK599" s="77"/>
      <c r="AL599" s="64">
        <f t="shared" si="87"/>
        <v>0</v>
      </c>
      <c r="AM599" s="71">
        <f t="shared" si="88"/>
        <v>0</v>
      </c>
      <c r="AN599" s="71">
        <f t="shared" si="89"/>
        <v>0</v>
      </c>
      <c r="AO599" s="72"/>
      <c r="AP599" s="72"/>
      <c r="AQ599" s="72"/>
      <c r="AR599" s="73"/>
      <c r="AS599" s="73"/>
      <c r="AT599" s="73"/>
      <c r="AU599" s="62"/>
      <c r="AV599" s="62"/>
      <c r="AW599" s="74">
        <v>0</v>
      </c>
      <c r="AX599" s="75">
        <f t="shared" si="81"/>
        <v>0</v>
      </c>
    </row>
    <row r="600" spans="1:50" ht="120" customHeight="1" x14ac:dyDescent="0.3">
      <c r="A600" s="59"/>
      <c r="B600" s="59"/>
      <c r="C600" s="42"/>
      <c r="D600" s="60"/>
      <c r="E600" s="61"/>
      <c r="F600" s="62"/>
      <c r="G600" s="63"/>
      <c r="H600" s="63"/>
      <c r="I600" s="59"/>
      <c r="J600" s="59"/>
      <c r="K600" s="59"/>
      <c r="L600" s="59"/>
      <c r="M600" s="65" t="str">
        <f t="shared" si="82"/>
        <v>-</v>
      </c>
      <c r="N600" s="66"/>
      <c r="O600" s="67"/>
      <c r="P600" s="46"/>
      <c r="Q600" s="67"/>
      <c r="R600" s="68"/>
      <c r="S600" s="69"/>
      <c r="T600" s="49"/>
      <c r="U600" s="68"/>
      <c r="V600" s="70"/>
      <c r="W600" s="62"/>
      <c r="X600" s="63"/>
      <c r="Y600" s="64">
        <f t="shared" si="83"/>
        <v>0</v>
      </c>
      <c r="Z600" s="62"/>
      <c r="AA600" s="63"/>
      <c r="AB600" s="64">
        <f t="shared" si="84"/>
        <v>0</v>
      </c>
      <c r="AC600" s="71">
        <f t="shared" si="85"/>
        <v>0</v>
      </c>
      <c r="AD600" s="62"/>
      <c r="AE600" s="76"/>
      <c r="AF600" s="64">
        <f t="shared" si="86"/>
        <v>0</v>
      </c>
      <c r="AG600" s="49"/>
      <c r="AH600" s="49"/>
      <c r="AI600" s="54"/>
      <c r="AJ600" s="77"/>
      <c r="AK600" s="77"/>
      <c r="AL600" s="64">
        <f t="shared" si="87"/>
        <v>0</v>
      </c>
      <c r="AM600" s="71">
        <f t="shared" si="88"/>
        <v>0</v>
      </c>
      <c r="AN600" s="71">
        <f t="shared" si="89"/>
        <v>0</v>
      </c>
      <c r="AO600" s="72"/>
      <c r="AP600" s="72"/>
      <c r="AQ600" s="72"/>
      <c r="AR600" s="73"/>
      <c r="AS600" s="73"/>
      <c r="AT600" s="73"/>
      <c r="AU600" s="62"/>
      <c r="AV600" s="62"/>
      <c r="AW600" s="74">
        <v>0</v>
      </c>
      <c r="AX600" s="75">
        <f t="shared" si="81"/>
        <v>0</v>
      </c>
    </row>
    <row r="601" spans="1:50" ht="120" customHeight="1" x14ac:dyDescent="0.3">
      <c r="A601" s="59"/>
      <c r="B601" s="59"/>
      <c r="C601" s="42"/>
      <c r="D601" s="60"/>
      <c r="E601" s="61"/>
      <c r="F601" s="62"/>
      <c r="G601" s="63"/>
      <c r="H601" s="63"/>
      <c r="I601" s="59"/>
      <c r="J601" s="59"/>
      <c r="K601" s="59"/>
      <c r="L601" s="59"/>
      <c r="M601" s="65" t="str">
        <f t="shared" si="82"/>
        <v>-</v>
      </c>
      <c r="N601" s="66"/>
      <c r="O601" s="67"/>
      <c r="P601" s="46"/>
      <c r="Q601" s="67"/>
      <c r="R601" s="68"/>
      <c r="S601" s="69"/>
      <c r="T601" s="49"/>
      <c r="U601" s="68"/>
      <c r="V601" s="70"/>
      <c r="W601" s="62"/>
      <c r="X601" s="63"/>
      <c r="Y601" s="64">
        <f t="shared" si="83"/>
        <v>0</v>
      </c>
      <c r="Z601" s="62"/>
      <c r="AA601" s="63"/>
      <c r="AB601" s="64">
        <f t="shared" si="84"/>
        <v>0</v>
      </c>
      <c r="AC601" s="71">
        <f t="shared" si="85"/>
        <v>0</v>
      </c>
      <c r="AD601" s="62"/>
      <c r="AE601" s="76"/>
      <c r="AF601" s="64">
        <f t="shared" si="86"/>
        <v>0</v>
      </c>
      <c r="AG601" s="49"/>
      <c r="AH601" s="49"/>
      <c r="AI601" s="54"/>
      <c r="AJ601" s="77"/>
      <c r="AK601" s="77"/>
      <c r="AL601" s="64">
        <f t="shared" si="87"/>
        <v>0</v>
      </c>
      <c r="AM601" s="71">
        <f t="shared" si="88"/>
        <v>0</v>
      </c>
      <c r="AN601" s="71">
        <f t="shared" si="89"/>
        <v>0</v>
      </c>
      <c r="AO601" s="72"/>
      <c r="AP601" s="72"/>
      <c r="AQ601" s="72"/>
      <c r="AR601" s="73"/>
      <c r="AS601" s="73"/>
      <c r="AT601" s="73"/>
      <c r="AU601" s="62"/>
      <c r="AV601" s="62"/>
      <c r="AW601" s="74">
        <v>0</v>
      </c>
      <c r="AX601" s="75">
        <f t="shared" si="81"/>
        <v>0</v>
      </c>
    </row>
    <row r="602" spans="1:50" ht="120" customHeight="1" x14ac:dyDescent="0.3">
      <c r="A602" s="59"/>
      <c r="B602" s="59"/>
      <c r="C602" s="42"/>
      <c r="D602" s="60"/>
      <c r="E602" s="61"/>
      <c r="F602" s="62"/>
      <c r="G602" s="63"/>
      <c r="H602" s="63"/>
      <c r="I602" s="59"/>
      <c r="J602" s="59"/>
      <c r="K602" s="59"/>
      <c r="L602" s="59"/>
      <c r="M602" s="65" t="str">
        <f t="shared" si="82"/>
        <v>-</v>
      </c>
      <c r="N602" s="66"/>
      <c r="O602" s="67"/>
      <c r="P602" s="46"/>
      <c r="Q602" s="67"/>
      <c r="R602" s="68"/>
      <c r="S602" s="69"/>
      <c r="T602" s="49"/>
      <c r="U602" s="68"/>
      <c r="V602" s="70"/>
      <c r="W602" s="62"/>
      <c r="X602" s="63"/>
      <c r="Y602" s="64">
        <f t="shared" si="83"/>
        <v>0</v>
      </c>
      <c r="Z602" s="62"/>
      <c r="AA602" s="63"/>
      <c r="AB602" s="64">
        <f t="shared" si="84"/>
        <v>0</v>
      </c>
      <c r="AC602" s="71">
        <f t="shared" si="85"/>
        <v>0</v>
      </c>
      <c r="AD602" s="62"/>
      <c r="AE602" s="76"/>
      <c r="AF602" s="64">
        <f t="shared" si="86"/>
        <v>0</v>
      </c>
      <c r="AG602" s="49"/>
      <c r="AH602" s="49"/>
      <c r="AI602" s="54"/>
      <c r="AJ602" s="77"/>
      <c r="AK602" s="77"/>
      <c r="AL602" s="64">
        <f t="shared" si="87"/>
        <v>0</v>
      </c>
      <c r="AM602" s="71">
        <f t="shared" si="88"/>
        <v>0</v>
      </c>
      <c r="AN602" s="71">
        <f t="shared" si="89"/>
        <v>0</v>
      </c>
      <c r="AO602" s="72"/>
      <c r="AP602" s="72"/>
      <c r="AQ602" s="72"/>
      <c r="AR602" s="73"/>
      <c r="AS602" s="73"/>
      <c r="AT602" s="73"/>
      <c r="AU602" s="62"/>
      <c r="AV602" s="62"/>
      <c r="AW602" s="74">
        <v>0</v>
      </c>
      <c r="AX602" s="75">
        <f t="shared" si="81"/>
        <v>0</v>
      </c>
    </row>
    <row r="603" spans="1:50" ht="120" customHeight="1" x14ac:dyDescent="0.3">
      <c r="A603" s="59"/>
      <c r="B603" s="59"/>
      <c r="C603" s="42"/>
      <c r="D603" s="60"/>
      <c r="E603" s="61"/>
      <c r="F603" s="62"/>
      <c r="G603" s="63"/>
      <c r="H603" s="63"/>
      <c r="I603" s="59"/>
      <c r="J603" s="59"/>
      <c r="K603" s="59"/>
      <c r="L603" s="59"/>
      <c r="M603" s="65" t="str">
        <f t="shared" si="82"/>
        <v>-</v>
      </c>
      <c r="N603" s="66"/>
      <c r="O603" s="67"/>
      <c r="P603" s="46"/>
      <c r="Q603" s="67"/>
      <c r="R603" s="68"/>
      <c r="S603" s="69"/>
      <c r="T603" s="49"/>
      <c r="U603" s="68"/>
      <c r="V603" s="70"/>
      <c r="W603" s="62"/>
      <c r="X603" s="63"/>
      <c r="Y603" s="64">
        <f t="shared" si="83"/>
        <v>0</v>
      </c>
      <c r="Z603" s="62"/>
      <c r="AA603" s="63"/>
      <c r="AB603" s="64">
        <f t="shared" si="84"/>
        <v>0</v>
      </c>
      <c r="AC603" s="71">
        <f t="shared" si="85"/>
        <v>0</v>
      </c>
      <c r="AD603" s="62"/>
      <c r="AE603" s="76"/>
      <c r="AF603" s="64">
        <f t="shared" si="86"/>
        <v>0</v>
      </c>
      <c r="AG603" s="49"/>
      <c r="AH603" s="49"/>
      <c r="AI603" s="54"/>
      <c r="AJ603" s="77"/>
      <c r="AK603" s="77"/>
      <c r="AL603" s="64">
        <f t="shared" si="87"/>
        <v>0</v>
      </c>
      <c r="AM603" s="71">
        <f t="shared" si="88"/>
        <v>0</v>
      </c>
      <c r="AN603" s="71">
        <f t="shared" si="89"/>
        <v>0</v>
      </c>
      <c r="AO603" s="72"/>
      <c r="AP603" s="72"/>
      <c r="AQ603" s="72"/>
      <c r="AR603" s="73"/>
      <c r="AS603" s="73"/>
      <c r="AT603" s="73"/>
      <c r="AU603" s="62"/>
      <c r="AV603" s="62"/>
      <c r="AW603" s="74">
        <v>0</v>
      </c>
      <c r="AX603" s="75">
        <f t="shared" si="81"/>
        <v>0</v>
      </c>
    </row>
    <row r="604" spans="1:50" ht="120" customHeight="1" x14ac:dyDescent="0.3">
      <c r="A604" s="59"/>
      <c r="B604" s="59"/>
      <c r="C604" s="42"/>
      <c r="D604" s="60"/>
      <c r="E604" s="61"/>
      <c r="F604" s="62"/>
      <c r="G604" s="63"/>
      <c r="H604" s="63"/>
      <c r="I604" s="59"/>
      <c r="J604" s="59"/>
      <c r="K604" s="59"/>
      <c r="L604" s="59"/>
      <c r="M604" s="65" t="str">
        <f t="shared" si="82"/>
        <v>-</v>
      </c>
      <c r="N604" s="66"/>
      <c r="O604" s="67"/>
      <c r="P604" s="46"/>
      <c r="Q604" s="67"/>
      <c r="R604" s="68"/>
      <c r="S604" s="69"/>
      <c r="T604" s="49"/>
      <c r="U604" s="68"/>
      <c r="V604" s="70"/>
      <c r="W604" s="62"/>
      <c r="X604" s="63"/>
      <c r="Y604" s="64">
        <f t="shared" si="83"/>
        <v>0</v>
      </c>
      <c r="Z604" s="62"/>
      <c r="AA604" s="63"/>
      <c r="AB604" s="64">
        <f t="shared" si="84"/>
        <v>0</v>
      </c>
      <c r="AC604" s="71">
        <f t="shared" si="85"/>
        <v>0</v>
      </c>
      <c r="AD604" s="62"/>
      <c r="AE604" s="76"/>
      <c r="AF604" s="64">
        <f t="shared" si="86"/>
        <v>0</v>
      </c>
      <c r="AG604" s="49"/>
      <c r="AH604" s="49"/>
      <c r="AI604" s="54"/>
      <c r="AJ604" s="77"/>
      <c r="AK604" s="77"/>
      <c r="AL604" s="64">
        <f t="shared" si="87"/>
        <v>0</v>
      </c>
      <c r="AM604" s="71">
        <f t="shared" si="88"/>
        <v>0</v>
      </c>
      <c r="AN604" s="71">
        <f t="shared" si="89"/>
        <v>0</v>
      </c>
      <c r="AO604" s="72"/>
      <c r="AP604" s="72"/>
      <c r="AQ604" s="72"/>
      <c r="AR604" s="73"/>
      <c r="AS604" s="73"/>
      <c r="AT604" s="73"/>
      <c r="AU604" s="62"/>
      <c r="AV604" s="62"/>
      <c r="AW604" s="74">
        <v>0</v>
      </c>
      <c r="AX604" s="75">
        <f t="shared" si="81"/>
        <v>0</v>
      </c>
    </row>
    <row r="605" spans="1:50" ht="120" customHeight="1" x14ac:dyDescent="0.3">
      <c r="A605" s="59"/>
      <c r="B605" s="59"/>
      <c r="C605" s="42"/>
      <c r="D605" s="60"/>
      <c r="E605" s="61"/>
      <c r="F605" s="62"/>
      <c r="G605" s="63"/>
      <c r="H605" s="63"/>
      <c r="I605" s="59"/>
      <c r="J605" s="59"/>
      <c r="K605" s="59"/>
      <c r="L605" s="59"/>
      <c r="M605" s="65" t="str">
        <f t="shared" si="82"/>
        <v>-</v>
      </c>
      <c r="N605" s="66"/>
      <c r="O605" s="67"/>
      <c r="P605" s="46"/>
      <c r="Q605" s="67"/>
      <c r="R605" s="68"/>
      <c r="S605" s="69"/>
      <c r="T605" s="49"/>
      <c r="U605" s="68"/>
      <c r="V605" s="70"/>
      <c r="W605" s="62"/>
      <c r="X605" s="63"/>
      <c r="Y605" s="64">
        <f t="shared" si="83"/>
        <v>0</v>
      </c>
      <c r="Z605" s="62"/>
      <c r="AA605" s="63"/>
      <c r="AB605" s="64">
        <f t="shared" si="84"/>
        <v>0</v>
      </c>
      <c r="AC605" s="71">
        <f t="shared" si="85"/>
        <v>0</v>
      </c>
      <c r="AD605" s="62"/>
      <c r="AE605" s="76"/>
      <c r="AF605" s="64">
        <f t="shared" si="86"/>
        <v>0</v>
      </c>
      <c r="AG605" s="49"/>
      <c r="AH605" s="49"/>
      <c r="AI605" s="54"/>
      <c r="AJ605" s="77"/>
      <c r="AK605" s="77"/>
      <c r="AL605" s="64">
        <f t="shared" si="87"/>
        <v>0</v>
      </c>
      <c r="AM605" s="71">
        <f t="shared" si="88"/>
        <v>0</v>
      </c>
      <c r="AN605" s="71">
        <f t="shared" si="89"/>
        <v>0</v>
      </c>
      <c r="AO605" s="72"/>
      <c r="AP605" s="72"/>
      <c r="AQ605" s="72"/>
      <c r="AR605" s="73"/>
      <c r="AS605" s="73"/>
      <c r="AT605" s="73"/>
      <c r="AU605" s="62"/>
      <c r="AV605" s="62"/>
      <c r="AW605" s="74">
        <v>0</v>
      </c>
      <c r="AX605" s="75">
        <f t="shared" si="81"/>
        <v>0</v>
      </c>
    </row>
    <row r="606" spans="1:50" ht="120" customHeight="1" x14ac:dyDescent="0.3">
      <c r="A606" s="59"/>
      <c r="B606" s="59"/>
      <c r="C606" s="42"/>
      <c r="D606" s="60"/>
      <c r="E606" s="61"/>
      <c r="F606" s="62"/>
      <c r="G606" s="63"/>
      <c r="H606" s="63"/>
      <c r="I606" s="59"/>
      <c r="J606" s="59"/>
      <c r="K606" s="59"/>
      <c r="L606" s="59"/>
      <c r="M606" s="65" t="str">
        <f t="shared" si="82"/>
        <v>-</v>
      </c>
      <c r="N606" s="66"/>
      <c r="O606" s="67"/>
      <c r="P606" s="46"/>
      <c r="Q606" s="67"/>
      <c r="R606" s="68"/>
      <c r="S606" s="69"/>
      <c r="T606" s="49"/>
      <c r="U606" s="68"/>
      <c r="V606" s="70"/>
      <c r="W606" s="62"/>
      <c r="X606" s="63"/>
      <c r="Y606" s="64">
        <f t="shared" si="83"/>
        <v>0</v>
      </c>
      <c r="Z606" s="62"/>
      <c r="AA606" s="63"/>
      <c r="AB606" s="64">
        <f t="shared" si="84"/>
        <v>0</v>
      </c>
      <c r="AC606" s="71">
        <f t="shared" si="85"/>
        <v>0</v>
      </c>
      <c r="AD606" s="62"/>
      <c r="AE606" s="76"/>
      <c r="AF606" s="64">
        <f t="shared" si="86"/>
        <v>0</v>
      </c>
      <c r="AG606" s="49"/>
      <c r="AH606" s="49"/>
      <c r="AI606" s="54"/>
      <c r="AJ606" s="77"/>
      <c r="AK606" s="77"/>
      <c r="AL606" s="64">
        <f t="shared" si="87"/>
        <v>0</v>
      </c>
      <c r="AM606" s="71">
        <f t="shared" si="88"/>
        <v>0</v>
      </c>
      <c r="AN606" s="71">
        <f t="shared" si="89"/>
        <v>0</v>
      </c>
      <c r="AO606" s="72"/>
      <c r="AP606" s="72"/>
      <c r="AQ606" s="72"/>
      <c r="AR606" s="73"/>
      <c r="AS606" s="73"/>
      <c r="AT606" s="73"/>
      <c r="AU606" s="62"/>
      <c r="AV606" s="62"/>
      <c r="AW606" s="74">
        <v>0</v>
      </c>
      <c r="AX606" s="75">
        <f t="shared" si="81"/>
        <v>0</v>
      </c>
    </row>
    <row r="607" spans="1:50" ht="120" customHeight="1" x14ac:dyDescent="0.3">
      <c r="A607" s="59"/>
      <c r="B607" s="59"/>
      <c r="C607" s="42"/>
      <c r="D607" s="60"/>
      <c r="E607" s="61"/>
      <c r="F607" s="62"/>
      <c r="G607" s="63"/>
      <c r="H607" s="63"/>
      <c r="I607" s="59"/>
      <c r="J607" s="59"/>
      <c r="K607" s="59"/>
      <c r="L607" s="59"/>
      <c r="M607" s="65" t="str">
        <f t="shared" si="82"/>
        <v>-</v>
      </c>
      <c r="N607" s="66"/>
      <c r="O607" s="67"/>
      <c r="P607" s="46"/>
      <c r="Q607" s="67"/>
      <c r="R607" s="68"/>
      <c r="S607" s="69"/>
      <c r="T607" s="49"/>
      <c r="U607" s="68"/>
      <c r="V607" s="70"/>
      <c r="W607" s="62"/>
      <c r="X607" s="63"/>
      <c r="Y607" s="64">
        <f t="shared" si="83"/>
        <v>0</v>
      </c>
      <c r="Z607" s="62"/>
      <c r="AA607" s="63"/>
      <c r="AB607" s="64">
        <f t="shared" si="84"/>
        <v>0</v>
      </c>
      <c r="AC607" s="71">
        <f t="shared" si="85"/>
        <v>0</v>
      </c>
      <c r="AD607" s="62"/>
      <c r="AE607" s="76"/>
      <c r="AF607" s="64">
        <f t="shared" si="86"/>
        <v>0</v>
      </c>
      <c r="AG607" s="49"/>
      <c r="AH607" s="49"/>
      <c r="AI607" s="54"/>
      <c r="AJ607" s="77"/>
      <c r="AK607" s="77"/>
      <c r="AL607" s="64">
        <f t="shared" si="87"/>
        <v>0</v>
      </c>
      <c r="AM607" s="71">
        <f t="shared" si="88"/>
        <v>0</v>
      </c>
      <c r="AN607" s="71">
        <f t="shared" si="89"/>
        <v>0</v>
      </c>
      <c r="AO607" s="72"/>
      <c r="AP607" s="72"/>
      <c r="AQ607" s="72"/>
      <c r="AR607" s="73"/>
      <c r="AS607" s="73"/>
      <c r="AT607" s="73"/>
      <c r="AU607" s="62"/>
      <c r="AV607" s="62"/>
      <c r="AW607" s="74">
        <v>0</v>
      </c>
      <c r="AX607" s="75">
        <f t="shared" si="81"/>
        <v>0</v>
      </c>
    </row>
    <row r="608" spans="1:50" ht="120" customHeight="1" x14ac:dyDescent="0.3">
      <c r="A608" s="59"/>
      <c r="B608" s="59"/>
      <c r="C608" s="42"/>
      <c r="D608" s="60"/>
      <c r="E608" s="61"/>
      <c r="F608" s="62"/>
      <c r="G608" s="63"/>
      <c r="H608" s="63"/>
      <c r="I608" s="59"/>
      <c r="J608" s="59"/>
      <c r="K608" s="59"/>
      <c r="L608" s="59"/>
      <c r="M608" s="65" t="str">
        <f t="shared" si="82"/>
        <v>-</v>
      </c>
      <c r="N608" s="66"/>
      <c r="O608" s="67"/>
      <c r="P608" s="46"/>
      <c r="Q608" s="67"/>
      <c r="R608" s="68"/>
      <c r="S608" s="69"/>
      <c r="T608" s="49"/>
      <c r="U608" s="68"/>
      <c r="V608" s="70"/>
      <c r="W608" s="62"/>
      <c r="X608" s="63"/>
      <c r="Y608" s="64">
        <f t="shared" si="83"/>
        <v>0</v>
      </c>
      <c r="Z608" s="62"/>
      <c r="AA608" s="63"/>
      <c r="AB608" s="64">
        <f t="shared" si="84"/>
        <v>0</v>
      </c>
      <c r="AC608" s="71">
        <f t="shared" si="85"/>
        <v>0</v>
      </c>
      <c r="AD608" s="62"/>
      <c r="AE608" s="76"/>
      <c r="AF608" s="64">
        <f t="shared" si="86"/>
        <v>0</v>
      </c>
      <c r="AG608" s="49"/>
      <c r="AH608" s="49"/>
      <c r="AI608" s="54"/>
      <c r="AJ608" s="77"/>
      <c r="AK608" s="77"/>
      <c r="AL608" s="64">
        <f t="shared" si="87"/>
        <v>0</v>
      </c>
      <c r="AM608" s="71">
        <f t="shared" si="88"/>
        <v>0</v>
      </c>
      <c r="AN608" s="71">
        <f t="shared" si="89"/>
        <v>0</v>
      </c>
      <c r="AO608" s="72"/>
      <c r="AP608" s="72"/>
      <c r="AQ608" s="72"/>
      <c r="AR608" s="73"/>
      <c r="AS608" s="73"/>
      <c r="AT608" s="73"/>
      <c r="AU608" s="62"/>
      <c r="AV608" s="62"/>
      <c r="AW608" s="74">
        <v>0</v>
      </c>
      <c r="AX608" s="75">
        <f t="shared" si="81"/>
        <v>0</v>
      </c>
    </row>
    <row r="609" spans="1:50" ht="120" customHeight="1" x14ac:dyDescent="0.3">
      <c r="A609" s="59"/>
      <c r="B609" s="59"/>
      <c r="C609" s="42"/>
      <c r="D609" s="60"/>
      <c r="E609" s="61"/>
      <c r="F609" s="62"/>
      <c r="G609" s="63"/>
      <c r="H609" s="63"/>
      <c r="I609" s="59"/>
      <c r="J609" s="59"/>
      <c r="K609" s="59"/>
      <c r="L609" s="59"/>
      <c r="M609" s="65" t="str">
        <f t="shared" si="82"/>
        <v>-</v>
      </c>
      <c r="N609" s="66"/>
      <c r="O609" s="67"/>
      <c r="P609" s="46"/>
      <c r="Q609" s="67"/>
      <c r="R609" s="68"/>
      <c r="S609" s="69"/>
      <c r="T609" s="49"/>
      <c r="U609" s="68"/>
      <c r="V609" s="70"/>
      <c r="W609" s="62"/>
      <c r="X609" s="63"/>
      <c r="Y609" s="64">
        <f t="shared" si="83"/>
        <v>0</v>
      </c>
      <c r="Z609" s="62"/>
      <c r="AA609" s="63"/>
      <c r="AB609" s="64">
        <f t="shared" si="84"/>
        <v>0</v>
      </c>
      <c r="AC609" s="71">
        <f t="shared" si="85"/>
        <v>0</v>
      </c>
      <c r="AD609" s="62"/>
      <c r="AE609" s="76"/>
      <c r="AF609" s="64">
        <f t="shared" si="86"/>
        <v>0</v>
      </c>
      <c r="AG609" s="49"/>
      <c r="AH609" s="49"/>
      <c r="AI609" s="54"/>
      <c r="AJ609" s="77"/>
      <c r="AK609" s="77"/>
      <c r="AL609" s="64">
        <f t="shared" si="87"/>
        <v>0</v>
      </c>
      <c r="AM609" s="71">
        <f t="shared" si="88"/>
        <v>0</v>
      </c>
      <c r="AN609" s="71">
        <f t="shared" si="89"/>
        <v>0</v>
      </c>
      <c r="AO609" s="72"/>
      <c r="AP609" s="72"/>
      <c r="AQ609" s="72"/>
      <c r="AR609" s="73"/>
      <c r="AS609" s="73"/>
      <c r="AT609" s="73"/>
      <c r="AU609" s="62"/>
      <c r="AV609" s="62"/>
      <c r="AW609" s="74">
        <v>0</v>
      </c>
      <c r="AX609" s="75">
        <f t="shared" si="81"/>
        <v>0</v>
      </c>
    </row>
    <row r="610" spans="1:50" ht="120" customHeight="1" x14ac:dyDescent="0.3">
      <c r="A610" s="59"/>
      <c r="B610" s="59"/>
      <c r="C610" s="42"/>
      <c r="D610" s="60"/>
      <c r="E610" s="61"/>
      <c r="F610" s="62"/>
      <c r="G610" s="63"/>
      <c r="H610" s="63"/>
      <c r="I610" s="59"/>
      <c r="J610" s="59"/>
      <c r="K610" s="59"/>
      <c r="L610" s="59"/>
      <c r="M610" s="65" t="str">
        <f t="shared" si="82"/>
        <v>-</v>
      </c>
      <c r="N610" s="66"/>
      <c r="O610" s="67"/>
      <c r="P610" s="46"/>
      <c r="Q610" s="67"/>
      <c r="R610" s="68"/>
      <c r="S610" s="69"/>
      <c r="T610" s="49"/>
      <c r="U610" s="68"/>
      <c r="V610" s="70"/>
      <c r="W610" s="62"/>
      <c r="X610" s="63"/>
      <c r="Y610" s="64">
        <f t="shared" si="83"/>
        <v>0</v>
      </c>
      <c r="Z610" s="62"/>
      <c r="AA610" s="63"/>
      <c r="AB610" s="64">
        <f t="shared" si="84"/>
        <v>0</v>
      </c>
      <c r="AC610" s="71">
        <f t="shared" si="85"/>
        <v>0</v>
      </c>
      <c r="AD610" s="62"/>
      <c r="AE610" s="76"/>
      <c r="AF610" s="64">
        <f t="shared" si="86"/>
        <v>0</v>
      </c>
      <c r="AG610" s="49"/>
      <c r="AH610" s="49"/>
      <c r="AI610" s="54"/>
      <c r="AJ610" s="77"/>
      <c r="AK610" s="77"/>
      <c r="AL610" s="64">
        <f t="shared" si="87"/>
        <v>0</v>
      </c>
      <c r="AM610" s="71">
        <f t="shared" si="88"/>
        <v>0</v>
      </c>
      <c r="AN610" s="71">
        <f t="shared" si="89"/>
        <v>0</v>
      </c>
      <c r="AO610" s="72"/>
      <c r="AP610" s="72"/>
      <c r="AQ610" s="72"/>
      <c r="AR610" s="73"/>
      <c r="AS610" s="73"/>
      <c r="AT610" s="73"/>
      <c r="AU610" s="62"/>
      <c r="AV610" s="62"/>
      <c r="AW610" s="74">
        <v>0</v>
      </c>
      <c r="AX610" s="75">
        <f t="shared" si="81"/>
        <v>0</v>
      </c>
    </row>
    <row r="611" spans="1:50" ht="120" customHeight="1" x14ac:dyDescent="0.3">
      <c r="A611" s="59"/>
      <c r="B611" s="59"/>
      <c r="C611" s="42"/>
      <c r="D611" s="60"/>
      <c r="E611" s="61"/>
      <c r="F611" s="62"/>
      <c r="G611" s="63"/>
      <c r="H611" s="63"/>
      <c r="I611" s="59"/>
      <c r="J611" s="59"/>
      <c r="K611" s="59"/>
      <c r="L611" s="59"/>
      <c r="M611" s="65" t="str">
        <f t="shared" si="82"/>
        <v>-</v>
      </c>
      <c r="N611" s="66"/>
      <c r="O611" s="67"/>
      <c r="P611" s="46"/>
      <c r="Q611" s="67"/>
      <c r="R611" s="68"/>
      <c r="S611" s="69"/>
      <c r="T611" s="49"/>
      <c r="U611" s="68"/>
      <c r="V611" s="70"/>
      <c r="W611" s="62"/>
      <c r="X611" s="63"/>
      <c r="Y611" s="64">
        <f t="shared" si="83"/>
        <v>0</v>
      </c>
      <c r="Z611" s="62"/>
      <c r="AA611" s="63"/>
      <c r="AB611" s="64">
        <f t="shared" si="84"/>
        <v>0</v>
      </c>
      <c r="AC611" s="71">
        <f t="shared" si="85"/>
        <v>0</v>
      </c>
      <c r="AD611" s="62"/>
      <c r="AE611" s="76"/>
      <c r="AF611" s="64">
        <f t="shared" si="86"/>
        <v>0</v>
      </c>
      <c r="AG611" s="49"/>
      <c r="AH611" s="49"/>
      <c r="AI611" s="54"/>
      <c r="AJ611" s="77"/>
      <c r="AK611" s="77"/>
      <c r="AL611" s="64">
        <f t="shared" si="87"/>
        <v>0</v>
      </c>
      <c r="AM611" s="71">
        <f t="shared" si="88"/>
        <v>0</v>
      </c>
      <c r="AN611" s="71">
        <f t="shared" si="89"/>
        <v>0</v>
      </c>
      <c r="AO611" s="72"/>
      <c r="AP611" s="72"/>
      <c r="AQ611" s="72"/>
      <c r="AR611" s="73"/>
      <c r="AS611" s="73"/>
      <c r="AT611" s="73"/>
      <c r="AU611" s="62"/>
      <c r="AV611" s="62"/>
      <c r="AW611" s="74">
        <v>0</v>
      </c>
      <c r="AX611" s="75">
        <f t="shared" si="81"/>
        <v>0</v>
      </c>
    </row>
    <row r="612" spans="1:50" ht="120" customHeight="1" x14ac:dyDescent="0.3">
      <c r="A612" s="59"/>
      <c r="B612" s="59"/>
      <c r="C612" s="42"/>
      <c r="D612" s="60"/>
      <c r="E612" s="61"/>
      <c r="F612" s="62"/>
      <c r="G612" s="63"/>
      <c r="H612" s="63"/>
      <c r="I612" s="59"/>
      <c r="J612" s="59"/>
      <c r="K612" s="59"/>
      <c r="L612" s="59"/>
      <c r="M612" s="65" t="str">
        <f t="shared" si="82"/>
        <v>-</v>
      </c>
      <c r="N612" s="66"/>
      <c r="O612" s="67"/>
      <c r="P612" s="46"/>
      <c r="Q612" s="67"/>
      <c r="R612" s="68"/>
      <c r="S612" s="69"/>
      <c r="T612" s="49"/>
      <c r="U612" s="68"/>
      <c r="V612" s="70"/>
      <c r="W612" s="62"/>
      <c r="X612" s="63"/>
      <c r="Y612" s="64">
        <f t="shared" si="83"/>
        <v>0</v>
      </c>
      <c r="Z612" s="62"/>
      <c r="AA612" s="63"/>
      <c r="AB612" s="64">
        <f t="shared" si="84"/>
        <v>0</v>
      </c>
      <c r="AC612" s="71">
        <f t="shared" si="85"/>
        <v>0</v>
      </c>
      <c r="AD612" s="62"/>
      <c r="AE612" s="76"/>
      <c r="AF612" s="64">
        <f t="shared" si="86"/>
        <v>0</v>
      </c>
      <c r="AG612" s="49"/>
      <c r="AH612" s="49"/>
      <c r="AI612" s="54"/>
      <c r="AJ612" s="77"/>
      <c r="AK612" s="77"/>
      <c r="AL612" s="64">
        <f t="shared" si="87"/>
        <v>0</v>
      </c>
      <c r="AM612" s="71">
        <f t="shared" si="88"/>
        <v>0</v>
      </c>
      <c r="AN612" s="71">
        <f t="shared" si="89"/>
        <v>0</v>
      </c>
      <c r="AO612" s="72"/>
      <c r="AP612" s="72"/>
      <c r="AQ612" s="72"/>
      <c r="AR612" s="73"/>
      <c r="AS612" s="73"/>
      <c r="AT612" s="73"/>
      <c r="AU612" s="62"/>
      <c r="AV612" s="62"/>
      <c r="AW612" s="74">
        <v>0</v>
      </c>
      <c r="AX612" s="75">
        <f t="shared" si="81"/>
        <v>0</v>
      </c>
    </row>
    <row r="613" spans="1:50" ht="120" customHeight="1" x14ac:dyDescent="0.3">
      <c r="A613" s="59"/>
      <c r="B613" s="59"/>
      <c r="C613" s="42"/>
      <c r="D613" s="60"/>
      <c r="E613" s="61"/>
      <c r="F613" s="62"/>
      <c r="G613" s="63"/>
      <c r="H613" s="63"/>
      <c r="I613" s="59"/>
      <c r="J613" s="59"/>
      <c r="K613" s="59"/>
      <c r="L613" s="59"/>
      <c r="M613" s="65" t="str">
        <f t="shared" si="82"/>
        <v>-</v>
      </c>
      <c r="N613" s="66"/>
      <c r="O613" s="67"/>
      <c r="P613" s="46"/>
      <c r="Q613" s="67"/>
      <c r="R613" s="68"/>
      <c r="S613" s="69"/>
      <c r="T613" s="49"/>
      <c r="U613" s="68"/>
      <c r="V613" s="70"/>
      <c r="W613" s="62"/>
      <c r="X613" s="63"/>
      <c r="Y613" s="64">
        <f t="shared" si="83"/>
        <v>0</v>
      </c>
      <c r="Z613" s="62"/>
      <c r="AA613" s="63"/>
      <c r="AB613" s="64">
        <f t="shared" si="84"/>
        <v>0</v>
      </c>
      <c r="AC613" s="71">
        <f t="shared" si="85"/>
        <v>0</v>
      </c>
      <c r="AD613" s="62"/>
      <c r="AE613" s="76"/>
      <c r="AF613" s="64">
        <f t="shared" si="86"/>
        <v>0</v>
      </c>
      <c r="AG613" s="49"/>
      <c r="AH613" s="49"/>
      <c r="AI613" s="54"/>
      <c r="AJ613" s="77"/>
      <c r="AK613" s="77"/>
      <c r="AL613" s="64">
        <f t="shared" si="87"/>
        <v>0</v>
      </c>
      <c r="AM613" s="71">
        <f t="shared" si="88"/>
        <v>0</v>
      </c>
      <c r="AN613" s="71">
        <f t="shared" si="89"/>
        <v>0</v>
      </c>
      <c r="AO613" s="72"/>
      <c r="AP613" s="72"/>
      <c r="AQ613" s="72"/>
      <c r="AR613" s="73"/>
      <c r="AS613" s="73"/>
      <c r="AT613" s="73"/>
      <c r="AU613" s="62"/>
      <c r="AV613" s="62"/>
      <c r="AW613" s="74">
        <v>0</v>
      </c>
      <c r="AX613" s="75">
        <f t="shared" si="81"/>
        <v>0</v>
      </c>
    </row>
    <row r="614" spans="1:50" ht="120" customHeight="1" x14ac:dyDescent="0.3">
      <c r="A614" s="59"/>
      <c r="B614" s="59"/>
      <c r="C614" s="42"/>
      <c r="D614" s="60"/>
      <c r="E614" s="61"/>
      <c r="F614" s="62"/>
      <c r="G614" s="63"/>
      <c r="H614" s="63"/>
      <c r="I614" s="59"/>
      <c r="J614" s="59"/>
      <c r="K614" s="59"/>
      <c r="L614" s="59"/>
      <c r="M614" s="65" t="str">
        <f t="shared" si="82"/>
        <v>-</v>
      </c>
      <c r="N614" s="66"/>
      <c r="O614" s="67"/>
      <c r="P614" s="46"/>
      <c r="Q614" s="67"/>
      <c r="R614" s="68"/>
      <c r="S614" s="69"/>
      <c r="T614" s="49"/>
      <c r="U614" s="68"/>
      <c r="V614" s="70"/>
      <c r="W614" s="62"/>
      <c r="X614" s="63"/>
      <c r="Y614" s="64">
        <f t="shared" si="83"/>
        <v>0</v>
      </c>
      <c r="Z614" s="62"/>
      <c r="AA614" s="63"/>
      <c r="AB614" s="64">
        <f t="shared" si="84"/>
        <v>0</v>
      </c>
      <c r="AC614" s="71">
        <f t="shared" si="85"/>
        <v>0</v>
      </c>
      <c r="AD614" s="62"/>
      <c r="AE614" s="76"/>
      <c r="AF614" s="64">
        <f t="shared" si="86"/>
        <v>0</v>
      </c>
      <c r="AG614" s="49"/>
      <c r="AH614" s="49"/>
      <c r="AI614" s="54"/>
      <c r="AJ614" s="77"/>
      <c r="AK614" s="77"/>
      <c r="AL614" s="64">
        <f t="shared" si="87"/>
        <v>0</v>
      </c>
      <c r="AM614" s="71">
        <f t="shared" si="88"/>
        <v>0</v>
      </c>
      <c r="AN614" s="71">
        <f t="shared" si="89"/>
        <v>0</v>
      </c>
      <c r="AO614" s="72"/>
      <c r="AP614" s="72"/>
      <c r="AQ614" s="72"/>
      <c r="AR614" s="73"/>
      <c r="AS614" s="73"/>
      <c r="AT614" s="73"/>
      <c r="AU614" s="62"/>
      <c r="AV614" s="62"/>
      <c r="AW614" s="74">
        <v>0</v>
      </c>
      <c r="AX614" s="75">
        <f t="shared" si="81"/>
        <v>0</v>
      </c>
    </row>
    <row r="615" spans="1:50" ht="120" customHeight="1" x14ac:dyDescent="0.3">
      <c r="A615" s="59"/>
      <c r="B615" s="59"/>
      <c r="C615" s="42"/>
      <c r="D615" s="60"/>
      <c r="E615" s="61"/>
      <c r="F615" s="62"/>
      <c r="G615" s="63"/>
      <c r="H615" s="63"/>
      <c r="I615" s="59"/>
      <c r="J615" s="59"/>
      <c r="K615" s="59"/>
      <c r="L615" s="59"/>
      <c r="M615" s="65" t="str">
        <f t="shared" si="82"/>
        <v>-</v>
      </c>
      <c r="N615" s="66"/>
      <c r="O615" s="67"/>
      <c r="P615" s="46"/>
      <c r="Q615" s="67"/>
      <c r="R615" s="68"/>
      <c r="S615" s="69"/>
      <c r="T615" s="49"/>
      <c r="U615" s="68"/>
      <c r="V615" s="70"/>
      <c r="W615" s="62"/>
      <c r="X615" s="63"/>
      <c r="Y615" s="64">
        <f t="shared" si="83"/>
        <v>0</v>
      </c>
      <c r="Z615" s="62"/>
      <c r="AA615" s="63"/>
      <c r="AB615" s="64">
        <f t="shared" si="84"/>
        <v>0</v>
      </c>
      <c r="AC615" s="71">
        <f t="shared" si="85"/>
        <v>0</v>
      </c>
      <c r="AD615" s="62"/>
      <c r="AE615" s="76"/>
      <c r="AF615" s="64">
        <f t="shared" si="86"/>
        <v>0</v>
      </c>
      <c r="AG615" s="49"/>
      <c r="AH615" s="49"/>
      <c r="AI615" s="54"/>
      <c r="AJ615" s="77"/>
      <c r="AK615" s="77"/>
      <c r="AL615" s="64">
        <f t="shared" si="87"/>
        <v>0</v>
      </c>
      <c r="AM615" s="71">
        <f t="shared" si="88"/>
        <v>0</v>
      </c>
      <c r="AN615" s="71">
        <f t="shared" si="89"/>
        <v>0</v>
      </c>
      <c r="AO615" s="72"/>
      <c r="AP615" s="72"/>
      <c r="AQ615" s="72"/>
      <c r="AR615" s="73"/>
      <c r="AS615" s="73"/>
      <c r="AT615" s="73"/>
      <c r="AU615" s="62"/>
      <c r="AV615" s="62"/>
      <c r="AW615" s="74">
        <v>0</v>
      </c>
      <c r="AX615" s="75">
        <f t="shared" si="81"/>
        <v>0</v>
      </c>
    </row>
    <row r="616" spans="1:50" ht="120" customHeight="1" x14ac:dyDescent="0.3">
      <c r="A616" s="59"/>
      <c r="B616" s="59"/>
      <c r="C616" s="42"/>
      <c r="D616" s="60"/>
      <c r="E616" s="61"/>
      <c r="F616" s="62"/>
      <c r="G616" s="63"/>
      <c r="H616" s="63"/>
      <c r="I616" s="59"/>
      <c r="J616" s="59"/>
      <c r="K616" s="59"/>
      <c r="L616" s="59"/>
      <c r="M616" s="65" t="str">
        <f t="shared" si="82"/>
        <v>-</v>
      </c>
      <c r="N616" s="66"/>
      <c r="O616" s="67"/>
      <c r="P616" s="46"/>
      <c r="Q616" s="67"/>
      <c r="R616" s="68"/>
      <c r="S616" s="69"/>
      <c r="T616" s="49"/>
      <c r="U616" s="68"/>
      <c r="V616" s="70"/>
      <c r="W616" s="62"/>
      <c r="X616" s="63"/>
      <c r="Y616" s="64">
        <f t="shared" si="83"/>
        <v>0</v>
      </c>
      <c r="Z616" s="62"/>
      <c r="AA616" s="63"/>
      <c r="AB616" s="64">
        <f t="shared" si="84"/>
        <v>0</v>
      </c>
      <c r="AC616" s="71">
        <f t="shared" si="85"/>
        <v>0</v>
      </c>
      <c r="AD616" s="62"/>
      <c r="AE616" s="76"/>
      <c r="AF616" s="64">
        <f t="shared" si="86"/>
        <v>0</v>
      </c>
      <c r="AG616" s="49"/>
      <c r="AH616" s="49"/>
      <c r="AI616" s="54"/>
      <c r="AJ616" s="77"/>
      <c r="AK616" s="77"/>
      <c r="AL616" s="64">
        <f t="shared" si="87"/>
        <v>0</v>
      </c>
      <c r="AM616" s="71">
        <f t="shared" si="88"/>
        <v>0</v>
      </c>
      <c r="AN616" s="71">
        <f t="shared" si="89"/>
        <v>0</v>
      </c>
      <c r="AO616" s="72"/>
      <c r="AP616" s="72"/>
      <c r="AQ616" s="72"/>
      <c r="AR616" s="73"/>
      <c r="AS616" s="73"/>
      <c r="AT616" s="73"/>
      <c r="AU616" s="62"/>
      <c r="AV616" s="62"/>
      <c r="AW616" s="74">
        <v>0</v>
      </c>
      <c r="AX616" s="75">
        <f t="shared" si="81"/>
        <v>0</v>
      </c>
    </row>
    <row r="617" spans="1:50" ht="120" customHeight="1" x14ac:dyDescent="0.3">
      <c r="A617" s="59"/>
      <c r="B617" s="59"/>
      <c r="C617" s="42"/>
      <c r="D617" s="60"/>
      <c r="E617" s="61"/>
      <c r="F617" s="62"/>
      <c r="G617" s="63"/>
      <c r="H617" s="63"/>
      <c r="I617" s="59"/>
      <c r="J617" s="59"/>
      <c r="K617" s="59"/>
      <c r="L617" s="59"/>
      <c r="M617" s="65" t="str">
        <f t="shared" si="82"/>
        <v>-</v>
      </c>
      <c r="N617" s="66"/>
      <c r="O617" s="67"/>
      <c r="P617" s="46"/>
      <c r="Q617" s="67"/>
      <c r="R617" s="68"/>
      <c r="S617" s="69"/>
      <c r="T617" s="49"/>
      <c r="U617" s="68"/>
      <c r="V617" s="70"/>
      <c r="W617" s="62"/>
      <c r="X617" s="63"/>
      <c r="Y617" s="64">
        <f t="shared" si="83"/>
        <v>0</v>
      </c>
      <c r="Z617" s="62"/>
      <c r="AA617" s="63"/>
      <c r="AB617" s="64">
        <f t="shared" si="84"/>
        <v>0</v>
      </c>
      <c r="AC617" s="71">
        <f t="shared" si="85"/>
        <v>0</v>
      </c>
      <c r="AD617" s="62"/>
      <c r="AE617" s="76"/>
      <c r="AF617" s="64">
        <f t="shared" si="86"/>
        <v>0</v>
      </c>
      <c r="AG617" s="49"/>
      <c r="AH617" s="49"/>
      <c r="AI617" s="54"/>
      <c r="AJ617" s="77"/>
      <c r="AK617" s="77"/>
      <c r="AL617" s="64">
        <f t="shared" si="87"/>
        <v>0</v>
      </c>
      <c r="AM617" s="71">
        <f t="shared" si="88"/>
        <v>0</v>
      </c>
      <c r="AN617" s="71">
        <f t="shared" si="89"/>
        <v>0</v>
      </c>
      <c r="AO617" s="72"/>
      <c r="AP617" s="72"/>
      <c r="AQ617" s="72"/>
      <c r="AR617" s="73"/>
      <c r="AS617" s="73"/>
      <c r="AT617" s="73"/>
      <c r="AU617" s="62"/>
      <c r="AV617" s="62"/>
      <c r="AW617" s="74">
        <v>0</v>
      </c>
      <c r="AX617" s="75">
        <f t="shared" si="81"/>
        <v>0</v>
      </c>
    </row>
    <row r="618" spans="1:50" ht="120" customHeight="1" x14ac:dyDescent="0.3">
      <c r="A618" s="59"/>
      <c r="B618" s="59"/>
      <c r="C618" s="42"/>
      <c r="D618" s="60"/>
      <c r="E618" s="61"/>
      <c r="F618" s="62"/>
      <c r="G618" s="63"/>
      <c r="H618" s="63"/>
      <c r="I618" s="59"/>
      <c r="J618" s="59"/>
      <c r="K618" s="59"/>
      <c r="L618" s="59"/>
      <c r="M618" s="65" t="str">
        <f t="shared" si="82"/>
        <v>-</v>
      </c>
      <c r="N618" s="66"/>
      <c r="O618" s="67"/>
      <c r="P618" s="46"/>
      <c r="Q618" s="67"/>
      <c r="R618" s="68"/>
      <c r="S618" s="69"/>
      <c r="T618" s="49"/>
      <c r="U618" s="68"/>
      <c r="V618" s="70"/>
      <c r="W618" s="62"/>
      <c r="X618" s="63"/>
      <c r="Y618" s="64">
        <f t="shared" si="83"/>
        <v>0</v>
      </c>
      <c r="Z618" s="62"/>
      <c r="AA618" s="63"/>
      <c r="AB618" s="64">
        <f t="shared" si="84"/>
        <v>0</v>
      </c>
      <c r="AC618" s="71">
        <f t="shared" si="85"/>
        <v>0</v>
      </c>
      <c r="AD618" s="62"/>
      <c r="AE618" s="76"/>
      <c r="AF618" s="64">
        <f t="shared" si="86"/>
        <v>0</v>
      </c>
      <c r="AG618" s="49"/>
      <c r="AH618" s="49"/>
      <c r="AI618" s="54"/>
      <c r="AJ618" s="77"/>
      <c r="AK618" s="77"/>
      <c r="AL618" s="64">
        <f t="shared" si="87"/>
        <v>0</v>
      </c>
      <c r="AM618" s="71">
        <f t="shared" si="88"/>
        <v>0</v>
      </c>
      <c r="AN618" s="71">
        <f t="shared" si="89"/>
        <v>0</v>
      </c>
      <c r="AO618" s="72"/>
      <c r="AP618" s="72"/>
      <c r="AQ618" s="72"/>
      <c r="AR618" s="73"/>
      <c r="AS618" s="73"/>
      <c r="AT618" s="73"/>
      <c r="AU618" s="62"/>
      <c r="AV618" s="62"/>
      <c r="AW618" s="74">
        <v>0</v>
      </c>
      <c r="AX618" s="75">
        <f t="shared" si="81"/>
        <v>0</v>
      </c>
    </row>
    <row r="619" spans="1:50" ht="120" customHeight="1" x14ac:dyDescent="0.3">
      <c r="A619" s="59"/>
      <c r="B619" s="59"/>
      <c r="C619" s="42"/>
      <c r="D619" s="60"/>
      <c r="E619" s="61"/>
      <c r="F619" s="62"/>
      <c r="G619" s="63"/>
      <c r="H619" s="63"/>
      <c r="I619" s="59"/>
      <c r="J619" s="59"/>
      <c r="K619" s="59"/>
      <c r="L619" s="59"/>
      <c r="M619" s="65" t="str">
        <f t="shared" si="82"/>
        <v>-</v>
      </c>
      <c r="N619" s="66"/>
      <c r="O619" s="67"/>
      <c r="P619" s="46"/>
      <c r="Q619" s="67"/>
      <c r="R619" s="68"/>
      <c r="S619" s="69"/>
      <c r="T619" s="49"/>
      <c r="U619" s="68"/>
      <c r="V619" s="70"/>
      <c r="W619" s="62"/>
      <c r="X619" s="63"/>
      <c r="Y619" s="64">
        <f t="shared" si="83"/>
        <v>0</v>
      </c>
      <c r="Z619" s="62"/>
      <c r="AA619" s="63"/>
      <c r="AB619" s="64">
        <f t="shared" si="84"/>
        <v>0</v>
      </c>
      <c r="AC619" s="71">
        <f t="shared" si="85"/>
        <v>0</v>
      </c>
      <c r="AD619" s="62"/>
      <c r="AE619" s="76"/>
      <c r="AF619" s="64">
        <f t="shared" si="86"/>
        <v>0</v>
      </c>
      <c r="AG619" s="49"/>
      <c r="AH619" s="49"/>
      <c r="AI619" s="54"/>
      <c r="AJ619" s="77"/>
      <c r="AK619" s="77"/>
      <c r="AL619" s="64">
        <f t="shared" si="87"/>
        <v>0</v>
      </c>
      <c r="AM619" s="71">
        <f t="shared" si="88"/>
        <v>0</v>
      </c>
      <c r="AN619" s="71">
        <f t="shared" si="89"/>
        <v>0</v>
      </c>
      <c r="AO619" s="72"/>
      <c r="AP619" s="72"/>
      <c r="AQ619" s="72"/>
      <c r="AR619" s="73"/>
      <c r="AS619" s="73"/>
      <c r="AT619" s="73"/>
      <c r="AU619" s="62"/>
      <c r="AV619" s="62"/>
      <c r="AW619" s="74">
        <v>0</v>
      </c>
      <c r="AX619" s="75">
        <f t="shared" si="81"/>
        <v>0</v>
      </c>
    </row>
    <row r="620" spans="1:50" ht="120" customHeight="1" x14ac:dyDescent="0.3">
      <c r="A620" s="59"/>
      <c r="B620" s="59"/>
      <c r="C620" s="42"/>
      <c r="D620" s="60"/>
      <c r="E620" s="61"/>
      <c r="F620" s="62"/>
      <c r="G620" s="63"/>
      <c r="H620" s="63"/>
      <c r="I620" s="59"/>
      <c r="J620" s="59"/>
      <c r="K620" s="59"/>
      <c r="L620" s="59"/>
      <c r="M620" s="65" t="str">
        <f t="shared" si="82"/>
        <v>-</v>
      </c>
      <c r="N620" s="66"/>
      <c r="O620" s="67"/>
      <c r="P620" s="46"/>
      <c r="Q620" s="67"/>
      <c r="R620" s="68"/>
      <c r="S620" s="69"/>
      <c r="T620" s="49"/>
      <c r="U620" s="68"/>
      <c r="V620" s="70"/>
      <c r="W620" s="62"/>
      <c r="X620" s="63"/>
      <c r="Y620" s="64">
        <f t="shared" si="83"/>
        <v>0</v>
      </c>
      <c r="Z620" s="62"/>
      <c r="AA620" s="63"/>
      <c r="AB620" s="64">
        <f t="shared" si="84"/>
        <v>0</v>
      </c>
      <c r="AC620" s="71">
        <f t="shared" si="85"/>
        <v>0</v>
      </c>
      <c r="AD620" s="62"/>
      <c r="AE620" s="76"/>
      <c r="AF620" s="64">
        <f t="shared" si="86"/>
        <v>0</v>
      </c>
      <c r="AG620" s="49"/>
      <c r="AH620" s="49"/>
      <c r="AI620" s="54"/>
      <c r="AJ620" s="77"/>
      <c r="AK620" s="77"/>
      <c r="AL620" s="64">
        <f t="shared" si="87"/>
        <v>0</v>
      </c>
      <c r="AM620" s="71">
        <f t="shared" si="88"/>
        <v>0</v>
      </c>
      <c r="AN620" s="71">
        <f t="shared" si="89"/>
        <v>0</v>
      </c>
      <c r="AO620" s="72"/>
      <c r="AP620" s="72"/>
      <c r="AQ620" s="72"/>
      <c r="AR620" s="73"/>
      <c r="AS620" s="73"/>
      <c r="AT620" s="73"/>
      <c r="AU620" s="62"/>
      <c r="AV620" s="62"/>
      <c r="AW620" s="74">
        <v>0</v>
      </c>
      <c r="AX620" s="75">
        <f t="shared" si="81"/>
        <v>0</v>
      </c>
    </row>
    <row r="621" spans="1:50" ht="120" customHeight="1" x14ac:dyDescent="0.3">
      <c r="A621" s="59"/>
      <c r="B621" s="59"/>
      <c r="C621" s="42"/>
      <c r="D621" s="60"/>
      <c r="E621" s="61"/>
      <c r="F621" s="62"/>
      <c r="G621" s="63"/>
      <c r="H621" s="63"/>
      <c r="I621" s="59"/>
      <c r="J621" s="59"/>
      <c r="K621" s="59"/>
      <c r="L621" s="59"/>
      <c r="M621" s="65" t="str">
        <f t="shared" si="82"/>
        <v>-</v>
      </c>
      <c r="N621" s="66"/>
      <c r="O621" s="67"/>
      <c r="P621" s="46"/>
      <c r="Q621" s="67"/>
      <c r="R621" s="68"/>
      <c r="S621" s="69"/>
      <c r="T621" s="49"/>
      <c r="U621" s="68"/>
      <c r="V621" s="70"/>
      <c r="W621" s="62"/>
      <c r="X621" s="63"/>
      <c r="Y621" s="64">
        <f t="shared" si="83"/>
        <v>0</v>
      </c>
      <c r="Z621" s="62"/>
      <c r="AA621" s="63"/>
      <c r="AB621" s="64">
        <f t="shared" si="84"/>
        <v>0</v>
      </c>
      <c r="AC621" s="71">
        <f t="shared" si="85"/>
        <v>0</v>
      </c>
      <c r="AD621" s="62"/>
      <c r="AE621" s="76"/>
      <c r="AF621" s="64">
        <f t="shared" si="86"/>
        <v>0</v>
      </c>
      <c r="AG621" s="49"/>
      <c r="AH621" s="49"/>
      <c r="AI621" s="54"/>
      <c r="AJ621" s="77"/>
      <c r="AK621" s="77"/>
      <c r="AL621" s="64">
        <f t="shared" si="87"/>
        <v>0</v>
      </c>
      <c r="AM621" s="71">
        <f t="shared" si="88"/>
        <v>0</v>
      </c>
      <c r="AN621" s="71">
        <f t="shared" si="89"/>
        <v>0</v>
      </c>
      <c r="AO621" s="72"/>
      <c r="AP621" s="72"/>
      <c r="AQ621" s="72"/>
      <c r="AR621" s="73"/>
      <c r="AS621" s="73"/>
      <c r="AT621" s="73"/>
      <c r="AU621" s="62"/>
      <c r="AV621" s="62"/>
      <c r="AW621" s="74">
        <v>0</v>
      </c>
      <c r="AX621" s="75">
        <f t="shared" si="81"/>
        <v>0</v>
      </c>
    </row>
    <row r="622" spans="1:50" ht="120" customHeight="1" x14ac:dyDescent="0.3">
      <c r="A622" s="59"/>
      <c r="B622" s="59"/>
      <c r="C622" s="42"/>
      <c r="D622" s="60"/>
      <c r="E622" s="61"/>
      <c r="F622" s="62"/>
      <c r="G622" s="63"/>
      <c r="H622" s="63"/>
      <c r="I622" s="59"/>
      <c r="J622" s="59"/>
      <c r="K622" s="59"/>
      <c r="L622" s="59"/>
      <c r="M622" s="65" t="str">
        <f t="shared" si="82"/>
        <v>-</v>
      </c>
      <c r="N622" s="66"/>
      <c r="O622" s="67"/>
      <c r="P622" s="46"/>
      <c r="Q622" s="67"/>
      <c r="R622" s="68"/>
      <c r="S622" s="69"/>
      <c r="T622" s="49"/>
      <c r="U622" s="68"/>
      <c r="V622" s="70"/>
      <c r="W622" s="62"/>
      <c r="X622" s="63"/>
      <c r="Y622" s="64">
        <f t="shared" si="83"/>
        <v>0</v>
      </c>
      <c r="Z622" s="62"/>
      <c r="AA622" s="63"/>
      <c r="AB622" s="64">
        <f t="shared" si="84"/>
        <v>0</v>
      </c>
      <c r="AC622" s="71">
        <f t="shared" si="85"/>
        <v>0</v>
      </c>
      <c r="AD622" s="62"/>
      <c r="AE622" s="76"/>
      <c r="AF622" s="64">
        <f t="shared" si="86"/>
        <v>0</v>
      </c>
      <c r="AG622" s="49"/>
      <c r="AH622" s="49"/>
      <c r="AI622" s="54"/>
      <c r="AJ622" s="77"/>
      <c r="AK622" s="77"/>
      <c r="AL622" s="64">
        <f t="shared" si="87"/>
        <v>0</v>
      </c>
      <c r="AM622" s="71">
        <f t="shared" si="88"/>
        <v>0</v>
      </c>
      <c r="AN622" s="71">
        <f t="shared" si="89"/>
        <v>0</v>
      </c>
      <c r="AO622" s="72"/>
      <c r="AP622" s="72"/>
      <c r="AQ622" s="72"/>
      <c r="AR622" s="73"/>
      <c r="AS622" s="73"/>
      <c r="AT622" s="73"/>
      <c r="AU622" s="62"/>
      <c r="AV622" s="62"/>
      <c r="AW622" s="74">
        <v>0</v>
      </c>
      <c r="AX622" s="75">
        <f t="shared" si="81"/>
        <v>0</v>
      </c>
    </row>
    <row r="623" spans="1:50" ht="120" customHeight="1" x14ac:dyDescent="0.3">
      <c r="A623" s="59"/>
      <c r="B623" s="59"/>
      <c r="C623" s="42"/>
      <c r="D623" s="60"/>
      <c r="E623" s="61"/>
      <c r="F623" s="62"/>
      <c r="G623" s="63"/>
      <c r="H623" s="63"/>
      <c r="I623" s="59"/>
      <c r="J623" s="59"/>
      <c r="K623" s="59"/>
      <c r="L623" s="59"/>
      <c r="M623" s="65" t="str">
        <f t="shared" si="82"/>
        <v>-</v>
      </c>
      <c r="N623" s="66"/>
      <c r="O623" s="67"/>
      <c r="P623" s="46"/>
      <c r="Q623" s="67"/>
      <c r="R623" s="68"/>
      <c r="S623" s="69"/>
      <c r="T623" s="49"/>
      <c r="U623" s="68"/>
      <c r="V623" s="70"/>
      <c r="W623" s="62"/>
      <c r="X623" s="63"/>
      <c r="Y623" s="64">
        <f t="shared" si="83"/>
        <v>0</v>
      </c>
      <c r="Z623" s="62"/>
      <c r="AA623" s="63"/>
      <c r="AB623" s="64">
        <f t="shared" si="84"/>
        <v>0</v>
      </c>
      <c r="AC623" s="71">
        <f t="shared" si="85"/>
        <v>0</v>
      </c>
      <c r="AD623" s="62"/>
      <c r="AE623" s="76"/>
      <c r="AF623" s="64">
        <f t="shared" si="86"/>
        <v>0</v>
      </c>
      <c r="AG623" s="49"/>
      <c r="AH623" s="49"/>
      <c r="AI623" s="54"/>
      <c r="AJ623" s="77"/>
      <c r="AK623" s="77"/>
      <c r="AL623" s="64">
        <f t="shared" si="87"/>
        <v>0</v>
      </c>
      <c r="AM623" s="71">
        <f t="shared" si="88"/>
        <v>0</v>
      </c>
      <c r="AN623" s="71">
        <f t="shared" si="89"/>
        <v>0</v>
      </c>
      <c r="AO623" s="72"/>
      <c r="AP623" s="72"/>
      <c r="AQ623" s="72"/>
      <c r="AR623" s="73"/>
      <c r="AS623" s="73"/>
      <c r="AT623" s="73"/>
      <c r="AU623" s="62"/>
      <c r="AV623" s="62"/>
      <c r="AW623" s="74">
        <v>0</v>
      </c>
      <c r="AX623" s="75">
        <f t="shared" si="81"/>
        <v>0</v>
      </c>
    </row>
    <row r="624" spans="1:50" ht="120" customHeight="1" x14ac:dyDescent="0.3">
      <c r="A624" s="59"/>
      <c r="B624" s="59"/>
      <c r="C624" s="42"/>
      <c r="D624" s="60"/>
      <c r="E624" s="61"/>
      <c r="F624" s="62"/>
      <c r="G624" s="63"/>
      <c r="H624" s="63"/>
      <c r="I624" s="59"/>
      <c r="J624" s="59"/>
      <c r="K624" s="59"/>
      <c r="L624" s="59"/>
      <c r="M624" s="65" t="str">
        <f t="shared" si="82"/>
        <v>-</v>
      </c>
      <c r="N624" s="66"/>
      <c r="O624" s="67"/>
      <c r="P624" s="46"/>
      <c r="Q624" s="67"/>
      <c r="R624" s="68"/>
      <c r="S624" s="69"/>
      <c r="T624" s="49"/>
      <c r="U624" s="68"/>
      <c r="V624" s="70"/>
      <c r="W624" s="62"/>
      <c r="X624" s="63"/>
      <c r="Y624" s="64">
        <f t="shared" si="83"/>
        <v>0</v>
      </c>
      <c r="Z624" s="62"/>
      <c r="AA624" s="63"/>
      <c r="AB624" s="64">
        <f t="shared" si="84"/>
        <v>0</v>
      </c>
      <c r="AC624" s="71">
        <f t="shared" si="85"/>
        <v>0</v>
      </c>
      <c r="AD624" s="62"/>
      <c r="AE624" s="76"/>
      <c r="AF624" s="64">
        <f t="shared" si="86"/>
        <v>0</v>
      </c>
      <c r="AG624" s="49"/>
      <c r="AH624" s="49"/>
      <c r="AI624" s="54"/>
      <c r="AJ624" s="77"/>
      <c r="AK624" s="77"/>
      <c r="AL624" s="64">
        <f t="shared" si="87"/>
        <v>0</v>
      </c>
      <c r="AM624" s="71">
        <f t="shared" si="88"/>
        <v>0</v>
      </c>
      <c r="AN624" s="71">
        <f t="shared" si="89"/>
        <v>0</v>
      </c>
      <c r="AO624" s="72"/>
      <c r="AP624" s="72"/>
      <c r="AQ624" s="72"/>
      <c r="AR624" s="73"/>
      <c r="AS624" s="73"/>
      <c r="AT624" s="73"/>
      <c r="AU624" s="62"/>
      <c r="AV624" s="62"/>
      <c r="AW624" s="74">
        <v>0</v>
      </c>
      <c r="AX624" s="75">
        <f t="shared" si="81"/>
        <v>0</v>
      </c>
    </row>
    <row r="625" spans="1:50" ht="120" customHeight="1" x14ac:dyDescent="0.3">
      <c r="A625" s="59"/>
      <c r="B625" s="59"/>
      <c r="C625" s="42"/>
      <c r="D625" s="60"/>
      <c r="E625" s="61"/>
      <c r="F625" s="62"/>
      <c r="G625" s="63"/>
      <c r="H625" s="63"/>
      <c r="I625" s="59"/>
      <c r="J625" s="59"/>
      <c r="K625" s="59"/>
      <c r="L625" s="59"/>
      <c r="M625" s="65" t="str">
        <f t="shared" si="82"/>
        <v>-</v>
      </c>
      <c r="N625" s="66"/>
      <c r="O625" s="67"/>
      <c r="P625" s="46"/>
      <c r="Q625" s="67"/>
      <c r="R625" s="68"/>
      <c r="S625" s="69"/>
      <c r="T625" s="49"/>
      <c r="U625" s="68"/>
      <c r="V625" s="70"/>
      <c r="W625" s="62"/>
      <c r="X625" s="63"/>
      <c r="Y625" s="64">
        <f t="shared" si="83"/>
        <v>0</v>
      </c>
      <c r="Z625" s="62"/>
      <c r="AA625" s="63"/>
      <c r="AB625" s="64">
        <f t="shared" si="84"/>
        <v>0</v>
      </c>
      <c r="AC625" s="71">
        <f t="shared" si="85"/>
        <v>0</v>
      </c>
      <c r="AD625" s="62"/>
      <c r="AE625" s="76"/>
      <c r="AF625" s="64">
        <f t="shared" si="86"/>
        <v>0</v>
      </c>
      <c r="AG625" s="49"/>
      <c r="AH625" s="49"/>
      <c r="AI625" s="54"/>
      <c r="AJ625" s="77"/>
      <c r="AK625" s="77"/>
      <c r="AL625" s="64">
        <f t="shared" si="87"/>
        <v>0</v>
      </c>
      <c r="AM625" s="71">
        <f t="shared" si="88"/>
        <v>0</v>
      </c>
      <c r="AN625" s="71">
        <f t="shared" si="89"/>
        <v>0</v>
      </c>
      <c r="AO625" s="72"/>
      <c r="AP625" s="72"/>
      <c r="AQ625" s="72"/>
      <c r="AR625" s="73"/>
      <c r="AS625" s="73"/>
      <c r="AT625" s="73"/>
      <c r="AU625" s="62"/>
      <c r="AV625" s="62"/>
      <c r="AW625" s="74">
        <v>0</v>
      </c>
      <c r="AX625" s="75">
        <f t="shared" si="81"/>
        <v>0</v>
      </c>
    </row>
    <row r="626" spans="1:50" ht="120" customHeight="1" x14ac:dyDescent="0.3">
      <c r="A626" s="59"/>
      <c r="B626" s="59"/>
      <c r="C626" s="42"/>
      <c r="D626" s="60"/>
      <c r="E626" s="61"/>
      <c r="F626" s="62"/>
      <c r="G626" s="63"/>
      <c r="H626" s="63"/>
      <c r="I626" s="59"/>
      <c r="J626" s="59"/>
      <c r="K626" s="59"/>
      <c r="L626" s="59"/>
      <c r="M626" s="65" t="str">
        <f t="shared" si="82"/>
        <v>-</v>
      </c>
      <c r="N626" s="66"/>
      <c r="O626" s="67"/>
      <c r="P626" s="46"/>
      <c r="Q626" s="67"/>
      <c r="R626" s="68"/>
      <c r="S626" s="69"/>
      <c r="T626" s="49"/>
      <c r="U626" s="68"/>
      <c r="V626" s="70"/>
      <c r="W626" s="62"/>
      <c r="X626" s="63"/>
      <c r="Y626" s="64">
        <f t="shared" si="83"/>
        <v>0</v>
      </c>
      <c r="Z626" s="62"/>
      <c r="AA626" s="63"/>
      <c r="AB626" s="64">
        <f t="shared" si="84"/>
        <v>0</v>
      </c>
      <c r="AC626" s="71">
        <f t="shared" si="85"/>
        <v>0</v>
      </c>
      <c r="AD626" s="62"/>
      <c r="AE626" s="76"/>
      <c r="AF626" s="64">
        <f t="shared" si="86"/>
        <v>0</v>
      </c>
      <c r="AG626" s="49"/>
      <c r="AH626" s="49"/>
      <c r="AI626" s="54"/>
      <c r="AJ626" s="77"/>
      <c r="AK626" s="77"/>
      <c r="AL626" s="64">
        <f t="shared" si="87"/>
        <v>0</v>
      </c>
      <c r="AM626" s="71">
        <f t="shared" si="88"/>
        <v>0</v>
      </c>
      <c r="AN626" s="71">
        <f t="shared" si="89"/>
        <v>0</v>
      </c>
      <c r="AO626" s="72"/>
      <c r="AP626" s="72"/>
      <c r="AQ626" s="72"/>
      <c r="AR626" s="73"/>
      <c r="AS626" s="73"/>
      <c r="AT626" s="73"/>
      <c r="AU626" s="62"/>
      <c r="AV626" s="62"/>
      <c r="AW626" s="74">
        <v>0</v>
      </c>
      <c r="AX626" s="75">
        <f t="shared" si="81"/>
        <v>0</v>
      </c>
    </row>
    <row r="627" spans="1:50" ht="120" customHeight="1" x14ac:dyDescent="0.3">
      <c r="A627" s="59"/>
      <c r="B627" s="59"/>
      <c r="C627" s="42"/>
      <c r="D627" s="60"/>
      <c r="E627" s="61"/>
      <c r="F627" s="62"/>
      <c r="G627" s="63"/>
      <c r="H627" s="63"/>
      <c r="I627" s="59"/>
      <c r="J627" s="59"/>
      <c r="K627" s="59"/>
      <c r="L627" s="59"/>
      <c r="M627" s="65" t="str">
        <f t="shared" si="82"/>
        <v>-</v>
      </c>
      <c r="N627" s="66"/>
      <c r="O627" s="67"/>
      <c r="P627" s="46"/>
      <c r="Q627" s="67"/>
      <c r="R627" s="68"/>
      <c r="S627" s="69"/>
      <c r="T627" s="49"/>
      <c r="U627" s="68"/>
      <c r="V627" s="70"/>
      <c r="W627" s="62"/>
      <c r="X627" s="63"/>
      <c r="Y627" s="64">
        <f t="shared" si="83"/>
        <v>0</v>
      </c>
      <c r="Z627" s="62"/>
      <c r="AA627" s="63"/>
      <c r="AB627" s="64">
        <f t="shared" si="84"/>
        <v>0</v>
      </c>
      <c r="AC627" s="71">
        <f t="shared" si="85"/>
        <v>0</v>
      </c>
      <c r="AD627" s="62"/>
      <c r="AE627" s="76"/>
      <c r="AF627" s="64">
        <f t="shared" si="86"/>
        <v>0</v>
      </c>
      <c r="AG627" s="49"/>
      <c r="AH627" s="49"/>
      <c r="AI627" s="54"/>
      <c r="AJ627" s="77"/>
      <c r="AK627" s="77"/>
      <c r="AL627" s="64">
        <f t="shared" si="87"/>
        <v>0</v>
      </c>
      <c r="AM627" s="71">
        <f t="shared" si="88"/>
        <v>0</v>
      </c>
      <c r="AN627" s="71">
        <f t="shared" si="89"/>
        <v>0</v>
      </c>
      <c r="AO627" s="72"/>
      <c r="AP627" s="72"/>
      <c r="AQ627" s="72"/>
      <c r="AR627" s="73"/>
      <c r="AS627" s="73"/>
      <c r="AT627" s="73"/>
      <c r="AU627" s="62"/>
      <c r="AV627" s="62"/>
      <c r="AW627" s="74">
        <v>0</v>
      </c>
      <c r="AX627" s="75">
        <f t="shared" si="81"/>
        <v>0</v>
      </c>
    </row>
    <row r="628" spans="1:50" ht="120" customHeight="1" x14ac:dyDescent="0.3">
      <c r="A628" s="59"/>
      <c r="B628" s="59"/>
      <c r="C628" s="42"/>
      <c r="D628" s="60"/>
      <c r="E628" s="61"/>
      <c r="F628" s="62"/>
      <c r="G628" s="63"/>
      <c r="H628" s="63"/>
      <c r="I628" s="59"/>
      <c r="J628" s="59"/>
      <c r="K628" s="59"/>
      <c r="L628" s="59"/>
      <c r="M628" s="65" t="str">
        <f t="shared" si="82"/>
        <v>-</v>
      </c>
      <c r="N628" s="66"/>
      <c r="O628" s="67"/>
      <c r="P628" s="46"/>
      <c r="Q628" s="67"/>
      <c r="R628" s="68"/>
      <c r="S628" s="69"/>
      <c r="T628" s="49"/>
      <c r="U628" s="68"/>
      <c r="V628" s="70"/>
      <c r="W628" s="62"/>
      <c r="X628" s="63"/>
      <c r="Y628" s="64">
        <f t="shared" si="83"/>
        <v>0</v>
      </c>
      <c r="Z628" s="62"/>
      <c r="AA628" s="63"/>
      <c r="AB628" s="64">
        <f t="shared" si="84"/>
        <v>0</v>
      </c>
      <c r="AC628" s="71">
        <f t="shared" si="85"/>
        <v>0</v>
      </c>
      <c r="AD628" s="62"/>
      <c r="AE628" s="76"/>
      <c r="AF628" s="64">
        <f t="shared" si="86"/>
        <v>0</v>
      </c>
      <c r="AG628" s="49"/>
      <c r="AH628" s="49"/>
      <c r="AI628" s="54"/>
      <c r="AJ628" s="77"/>
      <c r="AK628" s="77"/>
      <c r="AL628" s="64">
        <f t="shared" si="87"/>
        <v>0</v>
      </c>
      <c r="AM628" s="71">
        <f t="shared" si="88"/>
        <v>0</v>
      </c>
      <c r="AN628" s="71">
        <f t="shared" si="89"/>
        <v>0</v>
      </c>
      <c r="AO628" s="72"/>
      <c r="AP628" s="72"/>
      <c r="AQ628" s="72"/>
      <c r="AR628" s="73"/>
      <c r="AS628" s="73"/>
      <c r="AT628" s="73"/>
      <c r="AU628" s="62"/>
      <c r="AV628" s="62"/>
      <c r="AW628" s="74">
        <v>0</v>
      </c>
      <c r="AX628" s="75">
        <f t="shared" si="81"/>
        <v>0</v>
      </c>
    </row>
    <row r="629" spans="1:50" ht="120" customHeight="1" x14ac:dyDescent="0.3">
      <c r="A629" s="59"/>
      <c r="B629" s="59"/>
      <c r="C629" s="42"/>
      <c r="D629" s="60"/>
      <c r="E629" s="61"/>
      <c r="F629" s="62"/>
      <c r="G629" s="63"/>
      <c r="H629" s="63"/>
      <c r="I629" s="59"/>
      <c r="J629" s="59"/>
      <c r="K629" s="59"/>
      <c r="L629" s="59"/>
      <c r="M629" s="65" t="str">
        <f t="shared" si="82"/>
        <v>-</v>
      </c>
      <c r="N629" s="66"/>
      <c r="O629" s="67"/>
      <c r="P629" s="46"/>
      <c r="Q629" s="67"/>
      <c r="R629" s="68"/>
      <c r="S629" s="69"/>
      <c r="T629" s="49"/>
      <c r="U629" s="68"/>
      <c r="V629" s="70"/>
      <c r="W629" s="62"/>
      <c r="X629" s="63"/>
      <c r="Y629" s="64">
        <f t="shared" si="83"/>
        <v>0</v>
      </c>
      <c r="Z629" s="62"/>
      <c r="AA629" s="63"/>
      <c r="AB629" s="64">
        <f t="shared" si="84"/>
        <v>0</v>
      </c>
      <c r="AC629" s="71">
        <f t="shared" si="85"/>
        <v>0</v>
      </c>
      <c r="AD629" s="62"/>
      <c r="AE629" s="76"/>
      <c r="AF629" s="64">
        <f t="shared" si="86"/>
        <v>0</v>
      </c>
      <c r="AG629" s="49"/>
      <c r="AH629" s="49"/>
      <c r="AI629" s="54"/>
      <c r="AJ629" s="77"/>
      <c r="AK629" s="77"/>
      <c r="AL629" s="64">
        <f t="shared" si="87"/>
        <v>0</v>
      </c>
      <c r="AM629" s="71">
        <f t="shared" si="88"/>
        <v>0</v>
      </c>
      <c r="AN629" s="71">
        <f t="shared" si="89"/>
        <v>0</v>
      </c>
      <c r="AO629" s="72"/>
      <c r="AP629" s="72"/>
      <c r="AQ629" s="72"/>
      <c r="AR629" s="73"/>
      <c r="AS629" s="73"/>
      <c r="AT629" s="73"/>
      <c r="AU629" s="62"/>
      <c r="AV629" s="62"/>
      <c r="AW629" s="74">
        <v>0</v>
      </c>
      <c r="AX629" s="75">
        <f t="shared" si="81"/>
        <v>0</v>
      </c>
    </row>
    <row r="630" spans="1:50" ht="120" customHeight="1" x14ac:dyDescent="0.3">
      <c r="A630" s="59"/>
      <c r="B630" s="59"/>
      <c r="C630" s="42"/>
      <c r="D630" s="60"/>
      <c r="E630" s="61"/>
      <c r="F630" s="62"/>
      <c r="G630" s="63"/>
      <c r="H630" s="63"/>
      <c r="I630" s="59"/>
      <c r="J630" s="59"/>
      <c r="K630" s="59"/>
      <c r="L630" s="59"/>
      <c r="M630" s="65" t="str">
        <f t="shared" si="82"/>
        <v>-</v>
      </c>
      <c r="N630" s="66"/>
      <c r="O630" s="67"/>
      <c r="P630" s="46"/>
      <c r="Q630" s="67"/>
      <c r="R630" s="68"/>
      <c r="S630" s="69"/>
      <c r="T630" s="49"/>
      <c r="U630" s="68"/>
      <c r="V630" s="70"/>
      <c r="W630" s="62"/>
      <c r="X630" s="63"/>
      <c r="Y630" s="64">
        <f t="shared" si="83"/>
        <v>0</v>
      </c>
      <c r="Z630" s="62"/>
      <c r="AA630" s="63"/>
      <c r="AB630" s="64">
        <f t="shared" si="84"/>
        <v>0</v>
      </c>
      <c r="AC630" s="71">
        <f t="shared" si="85"/>
        <v>0</v>
      </c>
      <c r="AD630" s="62"/>
      <c r="AE630" s="76"/>
      <c r="AF630" s="64">
        <f t="shared" si="86"/>
        <v>0</v>
      </c>
      <c r="AG630" s="49"/>
      <c r="AH630" s="49"/>
      <c r="AI630" s="54"/>
      <c r="AJ630" s="77"/>
      <c r="AK630" s="77"/>
      <c r="AL630" s="64">
        <f t="shared" si="87"/>
        <v>0</v>
      </c>
      <c r="AM630" s="71">
        <f t="shared" si="88"/>
        <v>0</v>
      </c>
      <c r="AN630" s="71">
        <f t="shared" si="89"/>
        <v>0</v>
      </c>
      <c r="AO630" s="72"/>
      <c r="AP630" s="72"/>
      <c r="AQ630" s="72"/>
      <c r="AR630" s="73"/>
      <c r="AS630" s="73"/>
      <c r="AT630" s="73"/>
      <c r="AU630" s="62"/>
      <c r="AV630" s="62"/>
      <c r="AW630" s="74">
        <v>0</v>
      </c>
      <c r="AX630" s="75">
        <f t="shared" si="81"/>
        <v>0</v>
      </c>
    </row>
    <row r="631" spans="1:50" ht="120" customHeight="1" x14ac:dyDescent="0.3">
      <c r="A631" s="59"/>
      <c r="B631" s="59"/>
      <c r="C631" s="42"/>
      <c r="D631" s="60"/>
      <c r="E631" s="61"/>
      <c r="F631" s="62"/>
      <c r="G631" s="63"/>
      <c r="H631" s="63"/>
      <c r="I631" s="59"/>
      <c r="J631" s="59"/>
      <c r="K631" s="59"/>
      <c r="L631" s="59"/>
      <c r="M631" s="65" t="str">
        <f t="shared" si="82"/>
        <v>-</v>
      </c>
      <c r="N631" s="66"/>
      <c r="O631" s="67"/>
      <c r="P631" s="46"/>
      <c r="Q631" s="67"/>
      <c r="R631" s="68"/>
      <c r="S631" s="69"/>
      <c r="T631" s="49"/>
      <c r="U631" s="68"/>
      <c r="V631" s="70"/>
      <c r="W631" s="62"/>
      <c r="X631" s="63"/>
      <c r="Y631" s="64">
        <f t="shared" si="83"/>
        <v>0</v>
      </c>
      <c r="Z631" s="62"/>
      <c r="AA631" s="63"/>
      <c r="AB631" s="64">
        <f t="shared" si="84"/>
        <v>0</v>
      </c>
      <c r="AC631" s="71">
        <f t="shared" si="85"/>
        <v>0</v>
      </c>
      <c r="AD631" s="62"/>
      <c r="AE631" s="76"/>
      <c r="AF631" s="64">
        <f t="shared" si="86"/>
        <v>0</v>
      </c>
      <c r="AG631" s="49"/>
      <c r="AH631" s="49"/>
      <c r="AI631" s="54"/>
      <c r="AJ631" s="77"/>
      <c r="AK631" s="77"/>
      <c r="AL631" s="64">
        <f t="shared" si="87"/>
        <v>0</v>
      </c>
      <c r="AM631" s="71">
        <f t="shared" si="88"/>
        <v>0</v>
      </c>
      <c r="AN631" s="71">
        <f t="shared" si="89"/>
        <v>0</v>
      </c>
      <c r="AO631" s="72"/>
      <c r="AP631" s="72"/>
      <c r="AQ631" s="72"/>
      <c r="AR631" s="73"/>
      <c r="AS631" s="73"/>
      <c r="AT631" s="73"/>
      <c r="AU631" s="62"/>
      <c r="AV631" s="62"/>
      <c r="AW631" s="74">
        <v>0</v>
      </c>
      <c r="AX631" s="75">
        <f t="shared" si="81"/>
        <v>0</v>
      </c>
    </row>
    <row r="632" spans="1:50" ht="120" customHeight="1" x14ac:dyDescent="0.3">
      <c r="A632" s="59"/>
      <c r="B632" s="59"/>
      <c r="C632" s="42"/>
      <c r="D632" s="60"/>
      <c r="E632" s="61"/>
      <c r="F632" s="62"/>
      <c r="G632" s="63"/>
      <c r="H632" s="63"/>
      <c r="I632" s="59"/>
      <c r="J632" s="59"/>
      <c r="K632" s="59"/>
      <c r="L632" s="59"/>
      <c r="M632" s="65" t="str">
        <f t="shared" si="82"/>
        <v>-</v>
      </c>
      <c r="N632" s="66"/>
      <c r="O632" s="67"/>
      <c r="P632" s="46"/>
      <c r="Q632" s="67"/>
      <c r="R632" s="68"/>
      <c r="S632" s="69"/>
      <c r="T632" s="49"/>
      <c r="U632" s="68"/>
      <c r="V632" s="70"/>
      <c r="W632" s="62"/>
      <c r="X632" s="63"/>
      <c r="Y632" s="64">
        <f t="shared" si="83"/>
        <v>0</v>
      </c>
      <c r="Z632" s="62"/>
      <c r="AA632" s="63"/>
      <c r="AB632" s="64">
        <f t="shared" si="84"/>
        <v>0</v>
      </c>
      <c r="AC632" s="71">
        <f t="shared" si="85"/>
        <v>0</v>
      </c>
      <c r="AD632" s="62"/>
      <c r="AE632" s="76"/>
      <c r="AF632" s="64">
        <f t="shared" si="86"/>
        <v>0</v>
      </c>
      <c r="AG632" s="49"/>
      <c r="AH632" s="49"/>
      <c r="AI632" s="54"/>
      <c r="AJ632" s="77"/>
      <c r="AK632" s="77"/>
      <c r="AL632" s="64">
        <f t="shared" si="87"/>
        <v>0</v>
      </c>
      <c r="AM632" s="71">
        <f t="shared" si="88"/>
        <v>0</v>
      </c>
      <c r="AN632" s="71">
        <f t="shared" si="89"/>
        <v>0</v>
      </c>
      <c r="AO632" s="72"/>
      <c r="AP632" s="72"/>
      <c r="AQ632" s="72"/>
      <c r="AR632" s="73"/>
      <c r="AS632" s="73"/>
      <c r="AT632" s="73"/>
      <c r="AU632" s="62"/>
      <c r="AV632" s="62"/>
      <c r="AW632" s="74">
        <v>0</v>
      </c>
      <c r="AX632" s="75">
        <f t="shared" si="81"/>
        <v>0</v>
      </c>
    </row>
    <row r="633" spans="1:50" ht="120" customHeight="1" x14ac:dyDescent="0.3">
      <c r="A633" s="59"/>
      <c r="B633" s="59"/>
      <c r="C633" s="42"/>
      <c r="D633" s="60"/>
      <c r="E633" s="61"/>
      <c r="F633" s="62"/>
      <c r="G633" s="63"/>
      <c r="H633" s="63"/>
      <c r="I633" s="59"/>
      <c r="J633" s="59"/>
      <c r="K633" s="59"/>
      <c r="L633" s="59"/>
      <c r="M633" s="65" t="str">
        <f t="shared" si="82"/>
        <v>-</v>
      </c>
      <c r="N633" s="66"/>
      <c r="O633" s="67"/>
      <c r="P633" s="46"/>
      <c r="Q633" s="67"/>
      <c r="R633" s="68"/>
      <c r="S633" s="69"/>
      <c r="T633" s="49"/>
      <c r="U633" s="68"/>
      <c r="V633" s="70"/>
      <c r="W633" s="62"/>
      <c r="X633" s="63"/>
      <c r="Y633" s="64">
        <f t="shared" si="83"/>
        <v>0</v>
      </c>
      <c r="Z633" s="62"/>
      <c r="AA633" s="63"/>
      <c r="AB633" s="64">
        <f t="shared" si="84"/>
        <v>0</v>
      </c>
      <c r="AC633" s="71">
        <f t="shared" si="85"/>
        <v>0</v>
      </c>
      <c r="AD633" s="62"/>
      <c r="AE633" s="76"/>
      <c r="AF633" s="64">
        <f t="shared" si="86"/>
        <v>0</v>
      </c>
      <c r="AG633" s="49"/>
      <c r="AH633" s="49"/>
      <c r="AI633" s="54"/>
      <c r="AJ633" s="77"/>
      <c r="AK633" s="77"/>
      <c r="AL633" s="64">
        <f t="shared" si="87"/>
        <v>0</v>
      </c>
      <c r="AM633" s="71">
        <f t="shared" si="88"/>
        <v>0</v>
      </c>
      <c r="AN633" s="71">
        <f t="shared" si="89"/>
        <v>0</v>
      </c>
      <c r="AO633" s="72"/>
      <c r="AP633" s="72"/>
      <c r="AQ633" s="72"/>
      <c r="AR633" s="73"/>
      <c r="AS633" s="73"/>
      <c r="AT633" s="73"/>
      <c r="AU633" s="62"/>
      <c r="AV633" s="62"/>
      <c r="AW633" s="74">
        <v>0</v>
      </c>
      <c r="AX633" s="75">
        <f t="shared" si="81"/>
        <v>0</v>
      </c>
    </row>
    <row r="634" spans="1:50" ht="120" customHeight="1" x14ac:dyDescent="0.3">
      <c r="A634" s="59"/>
      <c r="B634" s="59"/>
      <c r="C634" s="42"/>
      <c r="D634" s="60"/>
      <c r="E634" s="61"/>
      <c r="F634" s="62"/>
      <c r="G634" s="63"/>
      <c r="H634" s="63"/>
      <c r="I634" s="59"/>
      <c r="J634" s="59"/>
      <c r="K634" s="59"/>
      <c r="L634" s="59"/>
      <c r="M634" s="65" t="str">
        <f t="shared" si="82"/>
        <v>-</v>
      </c>
      <c r="N634" s="66"/>
      <c r="O634" s="67"/>
      <c r="P634" s="46"/>
      <c r="Q634" s="67"/>
      <c r="R634" s="68"/>
      <c r="S634" s="69"/>
      <c r="T634" s="49"/>
      <c r="U634" s="68"/>
      <c r="V634" s="70"/>
      <c r="W634" s="62"/>
      <c r="X634" s="63"/>
      <c r="Y634" s="64">
        <f t="shared" si="83"/>
        <v>0</v>
      </c>
      <c r="Z634" s="62"/>
      <c r="AA634" s="63"/>
      <c r="AB634" s="64">
        <f t="shared" si="84"/>
        <v>0</v>
      </c>
      <c r="AC634" s="71">
        <f t="shared" si="85"/>
        <v>0</v>
      </c>
      <c r="AD634" s="62"/>
      <c r="AE634" s="76"/>
      <c r="AF634" s="64">
        <f t="shared" si="86"/>
        <v>0</v>
      </c>
      <c r="AG634" s="49"/>
      <c r="AH634" s="49"/>
      <c r="AI634" s="54"/>
      <c r="AJ634" s="77"/>
      <c r="AK634" s="77"/>
      <c r="AL634" s="64">
        <f t="shared" si="87"/>
        <v>0</v>
      </c>
      <c r="AM634" s="71">
        <f t="shared" si="88"/>
        <v>0</v>
      </c>
      <c r="AN634" s="71">
        <f t="shared" si="89"/>
        <v>0</v>
      </c>
      <c r="AO634" s="72"/>
      <c r="AP634" s="72"/>
      <c r="AQ634" s="72"/>
      <c r="AR634" s="73"/>
      <c r="AS634" s="73"/>
      <c r="AT634" s="73"/>
      <c r="AU634" s="62"/>
      <c r="AV634" s="62"/>
      <c r="AW634" s="74">
        <v>0</v>
      </c>
      <c r="AX634" s="75">
        <f t="shared" si="81"/>
        <v>0</v>
      </c>
    </row>
    <row r="635" spans="1:50" ht="120" customHeight="1" x14ac:dyDescent="0.3">
      <c r="A635" s="59"/>
      <c r="B635" s="59"/>
      <c r="C635" s="42"/>
      <c r="D635" s="60"/>
      <c r="E635" s="61"/>
      <c r="F635" s="62"/>
      <c r="G635" s="63"/>
      <c r="H635" s="63"/>
      <c r="I635" s="59"/>
      <c r="J635" s="59"/>
      <c r="K635" s="59"/>
      <c r="L635" s="59"/>
      <c r="M635" s="65" t="str">
        <f t="shared" si="82"/>
        <v>-</v>
      </c>
      <c r="N635" s="66"/>
      <c r="O635" s="67"/>
      <c r="P635" s="46"/>
      <c r="Q635" s="67"/>
      <c r="R635" s="68"/>
      <c r="S635" s="69"/>
      <c r="T635" s="49"/>
      <c r="U635" s="68"/>
      <c r="V635" s="70"/>
      <c r="W635" s="62"/>
      <c r="X635" s="63"/>
      <c r="Y635" s="64">
        <f t="shared" si="83"/>
        <v>0</v>
      </c>
      <c r="Z635" s="62"/>
      <c r="AA635" s="63"/>
      <c r="AB635" s="64">
        <f t="shared" si="84"/>
        <v>0</v>
      </c>
      <c r="AC635" s="71">
        <f t="shared" si="85"/>
        <v>0</v>
      </c>
      <c r="AD635" s="62"/>
      <c r="AE635" s="76"/>
      <c r="AF635" s="64">
        <f t="shared" si="86"/>
        <v>0</v>
      </c>
      <c r="AG635" s="49"/>
      <c r="AH635" s="49"/>
      <c r="AI635" s="54"/>
      <c r="AJ635" s="77"/>
      <c r="AK635" s="77"/>
      <c r="AL635" s="64">
        <f t="shared" si="87"/>
        <v>0</v>
      </c>
      <c r="AM635" s="71">
        <f t="shared" si="88"/>
        <v>0</v>
      </c>
      <c r="AN635" s="71">
        <f t="shared" si="89"/>
        <v>0</v>
      </c>
      <c r="AO635" s="72"/>
      <c r="AP635" s="72"/>
      <c r="AQ635" s="72"/>
      <c r="AR635" s="73"/>
      <c r="AS635" s="73"/>
      <c r="AT635" s="73"/>
      <c r="AU635" s="62"/>
      <c r="AV635" s="62"/>
      <c r="AW635" s="74">
        <v>0</v>
      </c>
      <c r="AX635" s="75">
        <f t="shared" si="81"/>
        <v>0</v>
      </c>
    </row>
    <row r="636" spans="1:50" ht="120" customHeight="1" x14ac:dyDescent="0.3">
      <c r="A636" s="59"/>
      <c r="B636" s="59"/>
      <c r="C636" s="42"/>
      <c r="D636" s="60"/>
      <c r="E636" s="61"/>
      <c r="F636" s="62"/>
      <c r="G636" s="63"/>
      <c r="H636" s="63"/>
      <c r="I636" s="59"/>
      <c r="J636" s="59"/>
      <c r="K636" s="59"/>
      <c r="L636" s="59"/>
      <c r="M636" s="65" t="str">
        <f t="shared" si="82"/>
        <v>-</v>
      </c>
      <c r="N636" s="66"/>
      <c r="O636" s="67"/>
      <c r="P636" s="46"/>
      <c r="Q636" s="67"/>
      <c r="R636" s="68"/>
      <c r="S636" s="69"/>
      <c r="T636" s="49"/>
      <c r="U636" s="68"/>
      <c r="V636" s="70"/>
      <c r="W636" s="62"/>
      <c r="X636" s="63"/>
      <c r="Y636" s="64">
        <f t="shared" si="83"/>
        <v>0</v>
      </c>
      <c r="Z636" s="62"/>
      <c r="AA636" s="63"/>
      <c r="AB636" s="64">
        <f t="shared" si="84"/>
        <v>0</v>
      </c>
      <c r="AC636" s="71">
        <f t="shared" si="85"/>
        <v>0</v>
      </c>
      <c r="AD636" s="62"/>
      <c r="AE636" s="76"/>
      <c r="AF636" s="64">
        <f t="shared" si="86"/>
        <v>0</v>
      </c>
      <c r="AG636" s="49"/>
      <c r="AH636" s="49"/>
      <c r="AI636" s="54"/>
      <c r="AJ636" s="77"/>
      <c r="AK636" s="77"/>
      <c r="AL636" s="64">
        <f t="shared" si="87"/>
        <v>0</v>
      </c>
      <c r="AM636" s="71">
        <f t="shared" si="88"/>
        <v>0</v>
      </c>
      <c r="AN636" s="71">
        <f t="shared" si="89"/>
        <v>0</v>
      </c>
      <c r="AO636" s="72"/>
      <c r="AP636" s="72"/>
      <c r="AQ636" s="72"/>
      <c r="AR636" s="73"/>
      <c r="AS636" s="73"/>
      <c r="AT636" s="73"/>
      <c r="AU636" s="62"/>
      <c r="AV636" s="62"/>
      <c r="AW636" s="74">
        <v>0</v>
      </c>
      <c r="AX636" s="75">
        <f t="shared" si="81"/>
        <v>0</v>
      </c>
    </row>
    <row r="637" spans="1:50" ht="120" customHeight="1" x14ac:dyDescent="0.3">
      <c r="A637" s="59"/>
      <c r="B637" s="59"/>
      <c r="C637" s="42"/>
      <c r="D637" s="60"/>
      <c r="E637" s="61"/>
      <c r="F637" s="62"/>
      <c r="G637" s="63"/>
      <c r="H637" s="63"/>
      <c r="I637" s="59"/>
      <c r="J637" s="59"/>
      <c r="K637" s="59"/>
      <c r="L637" s="59"/>
      <c r="M637" s="65" t="str">
        <f t="shared" si="82"/>
        <v>-</v>
      </c>
      <c r="N637" s="66"/>
      <c r="O637" s="67"/>
      <c r="P637" s="46"/>
      <c r="Q637" s="67"/>
      <c r="R637" s="68"/>
      <c r="S637" s="69"/>
      <c r="T637" s="49"/>
      <c r="U637" s="68"/>
      <c r="V637" s="70"/>
      <c r="W637" s="62"/>
      <c r="X637" s="63"/>
      <c r="Y637" s="64">
        <f t="shared" si="83"/>
        <v>0</v>
      </c>
      <c r="Z637" s="62"/>
      <c r="AA637" s="63"/>
      <c r="AB637" s="64">
        <f t="shared" si="84"/>
        <v>0</v>
      </c>
      <c r="AC637" s="71">
        <f t="shared" si="85"/>
        <v>0</v>
      </c>
      <c r="AD637" s="62"/>
      <c r="AE637" s="76"/>
      <c r="AF637" s="64">
        <f t="shared" si="86"/>
        <v>0</v>
      </c>
      <c r="AG637" s="49"/>
      <c r="AH637" s="49"/>
      <c r="AI637" s="54"/>
      <c r="AJ637" s="77"/>
      <c r="AK637" s="77"/>
      <c r="AL637" s="64">
        <f t="shared" si="87"/>
        <v>0</v>
      </c>
      <c r="AM637" s="71">
        <f t="shared" si="88"/>
        <v>0</v>
      </c>
      <c r="AN637" s="71">
        <f t="shared" si="89"/>
        <v>0</v>
      </c>
      <c r="AO637" s="72"/>
      <c r="AP637" s="72"/>
      <c r="AQ637" s="72"/>
      <c r="AR637" s="73"/>
      <c r="AS637" s="73"/>
      <c r="AT637" s="73"/>
      <c r="AU637" s="62"/>
      <c r="AV637" s="62"/>
      <c r="AW637" s="74">
        <v>0</v>
      </c>
      <c r="AX637" s="75">
        <f t="shared" si="81"/>
        <v>0</v>
      </c>
    </row>
    <row r="638" spans="1:50" ht="120" customHeight="1" x14ac:dyDescent="0.3">
      <c r="A638" s="59"/>
      <c r="B638" s="59"/>
      <c r="C638" s="42"/>
      <c r="D638" s="60"/>
      <c r="E638" s="61"/>
      <c r="F638" s="62"/>
      <c r="G638" s="63"/>
      <c r="H638" s="63"/>
      <c r="I638" s="59"/>
      <c r="J638" s="59"/>
      <c r="K638" s="59"/>
      <c r="L638" s="59"/>
      <c r="M638" s="65" t="str">
        <f t="shared" si="82"/>
        <v>-</v>
      </c>
      <c r="N638" s="66"/>
      <c r="O638" s="67"/>
      <c r="P638" s="46"/>
      <c r="Q638" s="67"/>
      <c r="R638" s="68"/>
      <c r="S638" s="69"/>
      <c r="T638" s="49"/>
      <c r="U638" s="68"/>
      <c r="V638" s="70"/>
      <c r="W638" s="62"/>
      <c r="X638" s="63"/>
      <c r="Y638" s="64">
        <f t="shared" si="83"/>
        <v>0</v>
      </c>
      <c r="Z638" s="62"/>
      <c r="AA638" s="63"/>
      <c r="AB638" s="64">
        <f t="shared" si="84"/>
        <v>0</v>
      </c>
      <c r="AC638" s="71">
        <f t="shared" si="85"/>
        <v>0</v>
      </c>
      <c r="AD638" s="62"/>
      <c r="AE638" s="76"/>
      <c r="AF638" s="64">
        <f t="shared" si="86"/>
        <v>0</v>
      </c>
      <c r="AG638" s="49"/>
      <c r="AH638" s="49"/>
      <c r="AI638" s="54"/>
      <c r="AJ638" s="77"/>
      <c r="AK638" s="77"/>
      <c r="AL638" s="64">
        <f t="shared" si="87"/>
        <v>0</v>
      </c>
      <c r="AM638" s="71">
        <f t="shared" si="88"/>
        <v>0</v>
      </c>
      <c r="AN638" s="71">
        <f t="shared" si="89"/>
        <v>0</v>
      </c>
      <c r="AO638" s="72"/>
      <c r="AP638" s="72"/>
      <c r="AQ638" s="72"/>
      <c r="AR638" s="73"/>
      <c r="AS638" s="73"/>
      <c r="AT638" s="73"/>
      <c r="AU638" s="62"/>
      <c r="AV638" s="62"/>
      <c r="AW638" s="74">
        <v>0</v>
      </c>
      <c r="AX638" s="75">
        <f t="shared" si="81"/>
        <v>0</v>
      </c>
    </row>
    <row r="639" spans="1:50" ht="120" customHeight="1" x14ac:dyDescent="0.3">
      <c r="A639" s="59"/>
      <c r="B639" s="59"/>
      <c r="C639" s="42"/>
      <c r="D639" s="60"/>
      <c r="E639" s="61"/>
      <c r="F639" s="62"/>
      <c r="G639" s="63"/>
      <c r="H639" s="63"/>
      <c r="I639" s="59"/>
      <c r="J639" s="59"/>
      <c r="K639" s="59"/>
      <c r="L639" s="59"/>
      <c r="M639" s="65" t="str">
        <f t="shared" si="82"/>
        <v>-</v>
      </c>
      <c r="N639" s="66"/>
      <c r="O639" s="67"/>
      <c r="P639" s="46"/>
      <c r="Q639" s="67"/>
      <c r="R639" s="68"/>
      <c r="S639" s="69"/>
      <c r="T639" s="49"/>
      <c r="U639" s="68"/>
      <c r="V639" s="70"/>
      <c r="W639" s="62"/>
      <c r="X639" s="63"/>
      <c r="Y639" s="64">
        <f t="shared" si="83"/>
        <v>0</v>
      </c>
      <c r="Z639" s="62"/>
      <c r="AA639" s="63"/>
      <c r="AB639" s="64">
        <f t="shared" si="84"/>
        <v>0</v>
      </c>
      <c r="AC639" s="71">
        <f t="shared" si="85"/>
        <v>0</v>
      </c>
      <c r="AD639" s="62"/>
      <c r="AE639" s="76"/>
      <c r="AF639" s="64">
        <f t="shared" si="86"/>
        <v>0</v>
      </c>
      <c r="AG639" s="49"/>
      <c r="AH639" s="49"/>
      <c r="AI639" s="54"/>
      <c r="AJ639" s="77"/>
      <c r="AK639" s="77"/>
      <c r="AL639" s="64">
        <f t="shared" si="87"/>
        <v>0</v>
      </c>
      <c r="AM639" s="71">
        <f t="shared" si="88"/>
        <v>0</v>
      </c>
      <c r="AN639" s="71">
        <f t="shared" si="89"/>
        <v>0</v>
      </c>
      <c r="AO639" s="72"/>
      <c r="AP639" s="72"/>
      <c r="AQ639" s="72"/>
      <c r="AR639" s="73"/>
      <c r="AS639" s="73"/>
      <c r="AT639" s="73"/>
      <c r="AU639" s="62"/>
      <c r="AV639" s="62"/>
      <c r="AW639" s="74">
        <v>0</v>
      </c>
      <c r="AX639" s="75">
        <f t="shared" si="81"/>
        <v>0</v>
      </c>
    </row>
    <row r="640" spans="1:50" ht="120" customHeight="1" x14ac:dyDescent="0.3">
      <c r="A640" s="59"/>
      <c r="B640" s="59"/>
      <c r="C640" s="42"/>
      <c r="D640" s="60"/>
      <c r="E640" s="61"/>
      <c r="F640" s="62"/>
      <c r="G640" s="63"/>
      <c r="H640" s="63"/>
      <c r="I640" s="59"/>
      <c r="J640" s="59"/>
      <c r="K640" s="59"/>
      <c r="L640" s="59"/>
      <c r="M640" s="65" t="str">
        <f t="shared" si="82"/>
        <v>-</v>
      </c>
      <c r="N640" s="66"/>
      <c r="O640" s="67"/>
      <c r="P640" s="46"/>
      <c r="Q640" s="67"/>
      <c r="R640" s="68"/>
      <c r="S640" s="69"/>
      <c r="T640" s="49"/>
      <c r="U640" s="68"/>
      <c r="V640" s="70"/>
      <c r="W640" s="62"/>
      <c r="X640" s="63"/>
      <c r="Y640" s="64">
        <f t="shared" si="83"/>
        <v>0</v>
      </c>
      <c r="Z640" s="62"/>
      <c r="AA640" s="63"/>
      <c r="AB640" s="64">
        <f t="shared" si="84"/>
        <v>0</v>
      </c>
      <c r="AC640" s="71">
        <f t="shared" si="85"/>
        <v>0</v>
      </c>
      <c r="AD640" s="62"/>
      <c r="AE640" s="76"/>
      <c r="AF640" s="64">
        <f t="shared" si="86"/>
        <v>0</v>
      </c>
      <c r="AG640" s="49"/>
      <c r="AH640" s="49"/>
      <c r="AI640" s="54"/>
      <c r="AJ640" s="77"/>
      <c r="AK640" s="77"/>
      <c r="AL640" s="64">
        <f t="shared" si="87"/>
        <v>0</v>
      </c>
      <c r="AM640" s="71">
        <f t="shared" si="88"/>
        <v>0</v>
      </c>
      <c r="AN640" s="71">
        <f t="shared" si="89"/>
        <v>0</v>
      </c>
      <c r="AO640" s="72"/>
      <c r="AP640" s="72"/>
      <c r="AQ640" s="72"/>
      <c r="AR640" s="73"/>
      <c r="AS640" s="73"/>
      <c r="AT640" s="73"/>
      <c r="AU640" s="62"/>
      <c r="AV640" s="62"/>
      <c r="AW640" s="74">
        <v>0</v>
      </c>
      <c r="AX640" s="75">
        <f t="shared" si="81"/>
        <v>0</v>
      </c>
    </row>
    <row r="641" spans="1:50" ht="120" customHeight="1" x14ac:dyDescent="0.3">
      <c r="A641" s="59"/>
      <c r="B641" s="59"/>
      <c r="C641" s="42"/>
      <c r="D641" s="60"/>
      <c r="E641" s="61"/>
      <c r="F641" s="62"/>
      <c r="G641" s="63"/>
      <c r="H641" s="63"/>
      <c r="I641" s="59"/>
      <c r="J641" s="59"/>
      <c r="K641" s="59"/>
      <c r="L641" s="59"/>
      <c r="M641" s="65" t="str">
        <f t="shared" si="82"/>
        <v>-</v>
      </c>
      <c r="N641" s="66"/>
      <c r="O641" s="67"/>
      <c r="P641" s="46"/>
      <c r="Q641" s="67"/>
      <c r="R641" s="68"/>
      <c r="S641" s="69"/>
      <c r="T641" s="49"/>
      <c r="U641" s="68"/>
      <c r="V641" s="70"/>
      <c r="W641" s="62"/>
      <c r="X641" s="63"/>
      <c r="Y641" s="64">
        <f t="shared" si="83"/>
        <v>0</v>
      </c>
      <c r="Z641" s="62"/>
      <c r="AA641" s="63"/>
      <c r="AB641" s="64">
        <f t="shared" si="84"/>
        <v>0</v>
      </c>
      <c r="AC641" s="71">
        <f t="shared" si="85"/>
        <v>0</v>
      </c>
      <c r="AD641" s="62"/>
      <c r="AE641" s="76"/>
      <c r="AF641" s="64">
        <f t="shared" si="86"/>
        <v>0</v>
      </c>
      <c r="AG641" s="49"/>
      <c r="AH641" s="49"/>
      <c r="AI641" s="54"/>
      <c r="AJ641" s="77"/>
      <c r="AK641" s="77"/>
      <c r="AL641" s="64">
        <f t="shared" si="87"/>
        <v>0</v>
      </c>
      <c r="AM641" s="71">
        <f t="shared" si="88"/>
        <v>0</v>
      </c>
      <c r="AN641" s="71">
        <f t="shared" si="89"/>
        <v>0</v>
      </c>
      <c r="AO641" s="72"/>
      <c r="AP641" s="72"/>
      <c r="AQ641" s="72"/>
      <c r="AR641" s="73"/>
      <c r="AS641" s="73"/>
      <c r="AT641" s="73"/>
      <c r="AU641" s="62"/>
      <c r="AV641" s="62"/>
      <c r="AW641" s="74">
        <v>0</v>
      </c>
      <c r="AX641" s="75">
        <f t="shared" si="81"/>
        <v>0</v>
      </c>
    </row>
    <row r="642" spans="1:50" ht="120" customHeight="1" x14ac:dyDescent="0.3">
      <c r="A642" s="59"/>
      <c r="B642" s="59"/>
      <c r="C642" s="42"/>
      <c r="D642" s="60"/>
      <c r="E642" s="61"/>
      <c r="F642" s="62"/>
      <c r="G642" s="63"/>
      <c r="H642" s="63"/>
      <c r="I642" s="59"/>
      <c r="J642" s="59"/>
      <c r="K642" s="59"/>
      <c r="L642" s="59"/>
      <c r="M642" s="65" t="str">
        <f t="shared" si="82"/>
        <v>-</v>
      </c>
      <c r="N642" s="66"/>
      <c r="O642" s="67"/>
      <c r="P642" s="46"/>
      <c r="Q642" s="67"/>
      <c r="R642" s="68"/>
      <c r="S642" s="69"/>
      <c r="T642" s="49"/>
      <c r="U642" s="68"/>
      <c r="V642" s="70"/>
      <c r="W642" s="62"/>
      <c r="X642" s="63"/>
      <c r="Y642" s="64">
        <f t="shared" si="83"/>
        <v>0</v>
      </c>
      <c r="Z642" s="62"/>
      <c r="AA642" s="63"/>
      <c r="AB642" s="64">
        <f t="shared" si="84"/>
        <v>0</v>
      </c>
      <c r="AC642" s="71">
        <f t="shared" si="85"/>
        <v>0</v>
      </c>
      <c r="AD642" s="62"/>
      <c r="AE642" s="76"/>
      <c r="AF642" s="64">
        <f t="shared" si="86"/>
        <v>0</v>
      </c>
      <c r="AG642" s="49"/>
      <c r="AH642" s="49"/>
      <c r="AI642" s="54"/>
      <c r="AJ642" s="77"/>
      <c r="AK642" s="77"/>
      <c r="AL642" s="64">
        <f t="shared" si="87"/>
        <v>0</v>
      </c>
      <c r="AM642" s="71">
        <f t="shared" si="88"/>
        <v>0</v>
      </c>
      <c r="AN642" s="71">
        <f t="shared" si="89"/>
        <v>0</v>
      </c>
      <c r="AO642" s="72"/>
      <c r="AP642" s="72"/>
      <c r="AQ642" s="72"/>
      <c r="AR642" s="73"/>
      <c r="AS642" s="73"/>
      <c r="AT642" s="73"/>
      <c r="AU642" s="62"/>
      <c r="AV642" s="62"/>
      <c r="AW642" s="74">
        <v>0</v>
      </c>
      <c r="AX642" s="75">
        <f t="shared" si="81"/>
        <v>0</v>
      </c>
    </row>
    <row r="643" spans="1:50" ht="120" customHeight="1" x14ac:dyDescent="0.3">
      <c r="A643" s="59"/>
      <c r="B643" s="59"/>
      <c r="C643" s="42"/>
      <c r="D643" s="60"/>
      <c r="E643" s="61"/>
      <c r="F643" s="62"/>
      <c r="G643" s="63"/>
      <c r="H643" s="63"/>
      <c r="I643" s="59"/>
      <c r="J643" s="59"/>
      <c r="K643" s="59"/>
      <c r="L643" s="59"/>
      <c r="M643" s="65" t="str">
        <f t="shared" si="82"/>
        <v>-</v>
      </c>
      <c r="N643" s="66"/>
      <c r="O643" s="67"/>
      <c r="P643" s="46"/>
      <c r="Q643" s="67"/>
      <c r="R643" s="68"/>
      <c r="S643" s="69"/>
      <c r="T643" s="49"/>
      <c r="U643" s="68"/>
      <c r="V643" s="70"/>
      <c r="W643" s="62"/>
      <c r="X643" s="63"/>
      <c r="Y643" s="64">
        <f t="shared" si="83"/>
        <v>0</v>
      </c>
      <c r="Z643" s="62"/>
      <c r="AA643" s="63"/>
      <c r="AB643" s="64">
        <f t="shared" si="84"/>
        <v>0</v>
      </c>
      <c r="AC643" s="71">
        <f t="shared" si="85"/>
        <v>0</v>
      </c>
      <c r="AD643" s="62"/>
      <c r="AE643" s="76"/>
      <c r="AF643" s="64">
        <f t="shared" si="86"/>
        <v>0</v>
      </c>
      <c r="AG643" s="49"/>
      <c r="AH643" s="49"/>
      <c r="AI643" s="54"/>
      <c r="AJ643" s="77"/>
      <c r="AK643" s="77"/>
      <c r="AL643" s="64">
        <f t="shared" si="87"/>
        <v>0</v>
      </c>
      <c r="AM643" s="71">
        <f t="shared" si="88"/>
        <v>0</v>
      </c>
      <c r="AN643" s="71">
        <f t="shared" si="89"/>
        <v>0</v>
      </c>
      <c r="AO643" s="72"/>
      <c r="AP643" s="72"/>
      <c r="AQ643" s="72"/>
      <c r="AR643" s="73"/>
      <c r="AS643" s="73"/>
      <c r="AT643" s="73"/>
      <c r="AU643" s="62"/>
      <c r="AV643" s="62"/>
      <c r="AW643" s="74">
        <v>0</v>
      </c>
      <c r="AX643" s="75">
        <f t="shared" si="81"/>
        <v>0</v>
      </c>
    </row>
    <row r="644" spans="1:50" ht="120" customHeight="1" x14ac:dyDescent="0.3">
      <c r="A644" s="59"/>
      <c r="B644" s="59"/>
      <c r="C644" s="42"/>
      <c r="D644" s="60"/>
      <c r="E644" s="61"/>
      <c r="F644" s="62"/>
      <c r="G644" s="63"/>
      <c r="H644" s="63"/>
      <c r="I644" s="59"/>
      <c r="J644" s="59"/>
      <c r="K644" s="59"/>
      <c r="L644" s="59"/>
      <c r="M644" s="65" t="str">
        <f t="shared" si="82"/>
        <v>-</v>
      </c>
      <c r="N644" s="66"/>
      <c r="O644" s="67"/>
      <c r="P644" s="46"/>
      <c r="Q644" s="67"/>
      <c r="R644" s="68"/>
      <c r="S644" s="69"/>
      <c r="T644" s="49"/>
      <c r="U644" s="68"/>
      <c r="V644" s="70"/>
      <c r="W644" s="62"/>
      <c r="X644" s="63"/>
      <c r="Y644" s="64">
        <f t="shared" si="83"/>
        <v>0</v>
      </c>
      <c r="Z644" s="62"/>
      <c r="AA644" s="63"/>
      <c r="AB644" s="64">
        <f t="shared" si="84"/>
        <v>0</v>
      </c>
      <c r="AC644" s="71">
        <f t="shared" si="85"/>
        <v>0</v>
      </c>
      <c r="AD644" s="62"/>
      <c r="AE644" s="76"/>
      <c r="AF644" s="64">
        <f t="shared" si="86"/>
        <v>0</v>
      </c>
      <c r="AG644" s="49"/>
      <c r="AH644" s="49"/>
      <c r="AI644" s="54"/>
      <c r="AJ644" s="77"/>
      <c r="AK644" s="77"/>
      <c r="AL644" s="64">
        <f t="shared" si="87"/>
        <v>0</v>
      </c>
      <c r="AM644" s="71">
        <f t="shared" si="88"/>
        <v>0</v>
      </c>
      <c r="AN644" s="71">
        <f t="shared" si="89"/>
        <v>0</v>
      </c>
      <c r="AO644" s="72"/>
      <c r="AP644" s="72"/>
      <c r="AQ644" s="72"/>
      <c r="AR644" s="73"/>
      <c r="AS644" s="73"/>
      <c r="AT644" s="73"/>
      <c r="AU644" s="62"/>
      <c r="AV644" s="62"/>
      <c r="AW644" s="74">
        <v>0</v>
      </c>
      <c r="AX644" s="75">
        <f t="shared" si="81"/>
        <v>0</v>
      </c>
    </row>
    <row r="645" spans="1:50" ht="120" customHeight="1" x14ac:dyDescent="0.3">
      <c r="A645" s="59"/>
      <c r="B645" s="59"/>
      <c r="C645" s="42"/>
      <c r="D645" s="60"/>
      <c r="E645" s="61"/>
      <c r="F645" s="62"/>
      <c r="G645" s="63"/>
      <c r="H645" s="63"/>
      <c r="I645" s="59"/>
      <c r="J645" s="59"/>
      <c r="K645" s="59"/>
      <c r="L645" s="59"/>
      <c r="M645" s="65" t="str">
        <f t="shared" si="82"/>
        <v>-</v>
      </c>
      <c r="N645" s="66"/>
      <c r="O645" s="67"/>
      <c r="P645" s="46"/>
      <c r="Q645" s="67"/>
      <c r="R645" s="68"/>
      <c r="S645" s="69"/>
      <c r="T645" s="49"/>
      <c r="U645" s="68"/>
      <c r="V645" s="70"/>
      <c r="W645" s="62"/>
      <c r="X645" s="63"/>
      <c r="Y645" s="64">
        <f t="shared" si="83"/>
        <v>0</v>
      </c>
      <c r="Z645" s="62"/>
      <c r="AA645" s="63"/>
      <c r="AB645" s="64">
        <f t="shared" si="84"/>
        <v>0</v>
      </c>
      <c r="AC645" s="71">
        <f t="shared" si="85"/>
        <v>0</v>
      </c>
      <c r="AD645" s="62"/>
      <c r="AE645" s="76"/>
      <c r="AF645" s="64">
        <f t="shared" si="86"/>
        <v>0</v>
      </c>
      <c r="AG645" s="49"/>
      <c r="AH645" s="49"/>
      <c r="AI645" s="54"/>
      <c r="AJ645" s="77"/>
      <c r="AK645" s="77"/>
      <c r="AL645" s="64">
        <f t="shared" si="87"/>
        <v>0</v>
      </c>
      <c r="AM645" s="71">
        <f t="shared" si="88"/>
        <v>0</v>
      </c>
      <c r="AN645" s="71">
        <f t="shared" si="89"/>
        <v>0</v>
      </c>
      <c r="AO645" s="72"/>
      <c r="AP645" s="72"/>
      <c r="AQ645" s="72"/>
      <c r="AR645" s="73"/>
      <c r="AS645" s="73"/>
      <c r="AT645" s="73"/>
      <c r="AU645" s="62"/>
      <c r="AV645" s="62"/>
      <c r="AW645" s="74">
        <v>0</v>
      </c>
      <c r="AX645" s="75">
        <f t="shared" ref="AX645:AX708" si="90">V645*AC645*BC$1</f>
        <v>0</v>
      </c>
    </row>
    <row r="646" spans="1:50" ht="120" customHeight="1" x14ac:dyDescent="0.3">
      <c r="A646" s="59"/>
      <c r="B646" s="59"/>
      <c r="C646" s="42"/>
      <c r="D646" s="60"/>
      <c r="E646" s="61"/>
      <c r="F646" s="62"/>
      <c r="G646" s="63"/>
      <c r="H646" s="63"/>
      <c r="I646" s="59"/>
      <c r="J646" s="59"/>
      <c r="K646" s="59"/>
      <c r="L646" s="59"/>
      <c r="M646" s="65" t="str">
        <f t="shared" ref="M646:M709" si="91">A646&amp;"-"&amp;E646</f>
        <v>-</v>
      </c>
      <c r="N646" s="66"/>
      <c r="O646" s="67"/>
      <c r="P646" s="46"/>
      <c r="Q646" s="67"/>
      <c r="R646" s="68"/>
      <c r="S646" s="69"/>
      <c r="T646" s="49"/>
      <c r="U646" s="68"/>
      <c r="V646" s="70"/>
      <c r="W646" s="62"/>
      <c r="X646" s="63"/>
      <c r="Y646" s="64">
        <f t="shared" ref="Y646:Y709" si="92">W646+X646</f>
        <v>0</v>
      </c>
      <c r="Z646" s="62"/>
      <c r="AA646" s="63"/>
      <c r="AB646" s="64">
        <f t="shared" ref="AB646:AB709" si="93">Z646+AA646</f>
        <v>0</v>
      </c>
      <c r="AC646" s="71">
        <f t="shared" ref="AC646:AC709" si="94">(AB646-Y646)*24*60</f>
        <v>0</v>
      </c>
      <c r="AD646" s="62"/>
      <c r="AE646" s="76"/>
      <c r="AF646" s="64">
        <f t="shared" ref="AF646:AF709" si="95">AD646+AE646</f>
        <v>0</v>
      </c>
      <c r="AG646" s="49"/>
      <c r="AH646" s="49"/>
      <c r="AI646" s="54"/>
      <c r="AJ646" s="77"/>
      <c r="AK646" s="77"/>
      <c r="AL646" s="64">
        <f t="shared" ref="AL646:AL709" si="96">AJ646+AK646</f>
        <v>0</v>
      </c>
      <c r="AM646" s="71">
        <f t="shared" ref="AM646:AM709" si="97">IF(AND(P646&lt;&gt;"D:Arıza Değil",AH646="Bu Arıza Aracın Servise Verilmesine Engel Değil"),IF(Z646-F646&gt;0,(AB646-Y646)*24,IF(OR(AND(G646&gt;AS$1,G646&lt;AT$1),AND(G646&gt;AU$1,G646&lt;AV$1)),(AL646-Y646)*24,0)),AN646)</f>
        <v>0</v>
      </c>
      <c r="AN646" s="71">
        <f t="shared" ref="AN646:AN709" si="98">IF(P646&lt;&gt;"D:Arıza Değil",AC646,0)</f>
        <v>0</v>
      </c>
      <c r="AO646" s="72"/>
      <c r="AP646" s="72"/>
      <c r="AQ646" s="72"/>
      <c r="AR646" s="73"/>
      <c r="AS646" s="73"/>
      <c r="AT646" s="73"/>
      <c r="AU646" s="62"/>
      <c r="AV646" s="62"/>
      <c r="AW646" s="74">
        <v>0</v>
      </c>
      <c r="AX646" s="75">
        <f t="shared" si="90"/>
        <v>0</v>
      </c>
    </row>
    <row r="647" spans="1:50" ht="120" customHeight="1" x14ac:dyDescent="0.3">
      <c r="A647" s="59"/>
      <c r="B647" s="59"/>
      <c r="C647" s="42"/>
      <c r="D647" s="60"/>
      <c r="E647" s="61"/>
      <c r="F647" s="62"/>
      <c r="G647" s="63"/>
      <c r="H647" s="63"/>
      <c r="I647" s="59"/>
      <c r="J647" s="59"/>
      <c r="K647" s="59"/>
      <c r="L647" s="59"/>
      <c r="M647" s="65" t="str">
        <f t="shared" si="91"/>
        <v>-</v>
      </c>
      <c r="N647" s="66"/>
      <c r="O647" s="67"/>
      <c r="P647" s="46"/>
      <c r="Q647" s="67"/>
      <c r="R647" s="68"/>
      <c r="S647" s="69"/>
      <c r="T647" s="49"/>
      <c r="U647" s="68"/>
      <c r="V647" s="70"/>
      <c r="W647" s="62"/>
      <c r="X647" s="63"/>
      <c r="Y647" s="64">
        <f t="shared" si="92"/>
        <v>0</v>
      </c>
      <c r="Z647" s="62"/>
      <c r="AA647" s="63"/>
      <c r="AB647" s="64">
        <f t="shared" si="93"/>
        <v>0</v>
      </c>
      <c r="AC647" s="71">
        <f t="shared" si="94"/>
        <v>0</v>
      </c>
      <c r="AD647" s="62"/>
      <c r="AE647" s="76"/>
      <c r="AF647" s="64">
        <f t="shared" si="95"/>
        <v>0</v>
      </c>
      <c r="AG647" s="49"/>
      <c r="AH647" s="49"/>
      <c r="AI647" s="54"/>
      <c r="AJ647" s="77"/>
      <c r="AK647" s="77"/>
      <c r="AL647" s="64">
        <f t="shared" si="96"/>
        <v>0</v>
      </c>
      <c r="AM647" s="71">
        <f t="shared" si="97"/>
        <v>0</v>
      </c>
      <c r="AN647" s="71">
        <f t="shared" si="98"/>
        <v>0</v>
      </c>
      <c r="AO647" s="72"/>
      <c r="AP647" s="72"/>
      <c r="AQ647" s="72"/>
      <c r="AR647" s="73"/>
      <c r="AS647" s="73"/>
      <c r="AT647" s="73"/>
      <c r="AU647" s="62"/>
      <c r="AV647" s="62"/>
      <c r="AW647" s="74">
        <v>0</v>
      </c>
      <c r="AX647" s="75">
        <f t="shared" si="90"/>
        <v>0</v>
      </c>
    </row>
    <row r="648" spans="1:50" ht="120" customHeight="1" x14ac:dyDescent="0.3">
      <c r="A648" s="59"/>
      <c r="B648" s="59"/>
      <c r="C648" s="42"/>
      <c r="D648" s="60"/>
      <c r="E648" s="61"/>
      <c r="F648" s="62"/>
      <c r="G648" s="63"/>
      <c r="H648" s="63"/>
      <c r="I648" s="59"/>
      <c r="J648" s="59"/>
      <c r="K648" s="59"/>
      <c r="L648" s="59"/>
      <c r="M648" s="65" t="str">
        <f t="shared" si="91"/>
        <v>-</v>
      </c>
      <c r="N648" s="66"/>
      <c r="O648" s="67"/>
      <c r="P648" s="46"/>
      <c r="Q648" s="67"/>
      <c r="R648" s="68"/>
      <c r="S648" s="69"/>
      <c r="T648" s="49"/>
      <c r="U648" s="68"/>
      <c r="V648" s="70"/>
      <c r="W648" s="62"/>
      <c r="X648" s="63"/>
      <c r="Y648" s="64">
        <f t="shared" si="92"/>
        <v>0</v>
      </c>
      <c r="Z648" s="62"/>
      <c r="AA648" s="63"/>
      <c r="AB648" s="64">
        <f t="shared" si="93"/>
        <v>0</v>
      </c>
      <c r="AC648" s="71">
        <f t="shared" si="94"/>
        <v>0</v>
      </c>
      <c r="AD648" s="62"/>
      <c r="AE648" s="76"/>
      <c r="AF648" s="64">
        <f t="shared" si="95"/>
        <v>0</v>
      </c>
      <c r="AG648" s="49"/>
      <c r="AH648" s="49"/>
      <c r="AI648" s="54"/>
      <c r="AJ648" s="77"/>
      <c r="AK648" s="77"/>
      <c r="AL648" s="64">
        <f t="shared" si="96"/>
        <v>0</v>
      </c>
      <c r="AM648" s="71">
        <f t="shared" si="97"/>
        <v>0</v>
      </c>
      <c r="AN648" s="71">
        <f t="shared" si="98"/>
        <v>0</v>
      </c>
      <c r="AO648" s="72"/>
      <c r="AP648" s="72"/>
      <c r="AQ648" s="72"/>
      <c r="AR648" s="73"/>
      <c r="AS648" s="73"/>
      <c r="AT648" s="73"/>
      <c r="AU648" s="62"/>
      <c r="AV648" s="62"/>
      <c r="AW648" s="74">
        <v>0</v>
      </c>
      <c r="AX648" s="75">
        <f t="shared" si="90"/>
        <v>0</v>
      </c>
    </row>
    <row r="649" spans="1:50" ht="120" customHeight="1" x14ac:dyDescent="0.3">
      <c r="A649" s="59"/>
      <c r="B649" s="59"/>
      <c r="C649" s="42"/>
      <c r="D649" s="60"/>
      <c r="E649" s="61"/>
      <c r="F649" s="62"/>
      <c r="G649" s="63"/>
      <c r="H649" s="63"/>
      <c r="I649" s="59"/>
      <c r="J649" s="59"/>
      <c r="K649" s="59"/>
      <c r="L649" s="59"/>
      <c r="M649" s="65" t="str">
        <f t="shared" si="91"/>
        <v>-</v>
      </c>
      <c r="N649" s="66"/>
      <c r="O649" s="67"/>
      <c r="P649" s="46"/>
      <c r="Q649" s="67"/>
      <c r="R649" s="68"/>
      <c r="S649" s="69"/>
      <c r="T649" s="49"/>
      <c r="U649" s="68"/>
      <c r="V649" s="70"/>
      <c r="W649" s="62"/>
      <c r="X649" s="63"/>
      <c r="Y649" s="64">
        <f t="shared" si="92"/>
        <v>0</v>
      </c>
      <c r="Z649" s="62"/>
      <c r="AA649" s="63"/>
      <c r="AB649" s="64">
        <f t="shared" si="93"/>
        <v>0</v>
      </c>
      <c r="AC649" s="71">
        <f t="shared" si="94"/>
        <v>0</v>
      </c>
      <c r="AD649" s="62"/>
      <c r="AE649" s="76"/>
      <c r="AF649" s="64">
        <f t="shared" si="95"/>
        <v>0</v>
      </c>
      <c r="AG649" s="49"/>
      <c r="AH649" s="49"/>
      <c r="AI649" s="54"/>
      <c r="AJ649" s="77"/>
      <c r="AK649" s="77"/>
      <c r="AL649" s="64">
        <f t="shared" si="96"/>
        <v>0</v>
      </c>
      <c r="AM649" s="71">
        <f t="shared" si="97"/>
        <v>0</v>
      </c>
      <c r="AN649" s="71">
        <f t="shared" si="98"/>
        <v>0</v>
      </c>
      <c r="AO649" s="72"/>
      <c r="AP649" s="72"/>
      <c r="AQ649" s="72"/>
      <c r="AR649" s="73"/>
      <c r="AS649" s="73"/>
      <c r="AT649" s="73"/>
      <c r="AU649" s="62"/>
      <c r="AV649" s="62"/>
      <c r="AW649" s="74">
        <v>0</v>
      </c>
      <c r="AX649" s="75">
        <f t="shared" si="90"/>
        <v>0</v>
      </c>
    </row>
    <row r="650" spans="1:50" ht="120" customHeight="1" x14ac:dyDescent="0.3">
      <c r="A650" s="59"/>
      <c r="B650" s="59"/>
      <c r="C650" s="42"/>
      <c r="D650" s="60"/>
      <c r="E650" s="61"/>
      <c r="F650" s="62"/>
      <c r="G650" s="63"/>
      <c r="H650" s="63"/>
      <c r="I650" s="59"/>
      <c r="J650" s="59"/>
      <c r="K650" s="59"/>
      <c r="L650" s="59"/>
      <c r="M650" s="65" t="str">
        <f t="shared" si="91"/>
        <v>-</v>
      </c>
      <c r="N650" s="66"/>
      <c r="O650" s="67"/>
      <c r="P650" s="46"/>
      <c r="Q650" s="67"/>
      <c r="R650" s="68"/>
      <c r="S650" s="69"/>
      <c r="T650" s="49"/>
      <c r="U650" s="68"/>
      <c r="V650" s="70"/>
      <c r="W650" s="62"/>
      <c r="X650" s="63"/>
      <c r="Y650" s="64">
        <f t="shared" si="92"/>
        <v>0</v>
      </c>
      <c r="Z650" s="62"/>
      <c r="AA650" s="63"/>
      <c r="AB650" s="64">
        <f t="shared" si="93"/>
        <v>0</v>
      </c>
      <c r="AC650" s="71">
        <f t="shared" si="94"/>
        <v>0</v>
      </c>
      <c r="AD650" s="62"/>
      <c r="AE650" s="76"/>
      <c r="AF650" s="64">
        <f t="shared" si="95"/>
        <v>0</v>
      </c>
      <c r="AG650" s="49"/>
      <c r="AH650" s="49"/>
      <c r="AI650" s="54"/>
      <c r="AJ650" s="77"/>
      <c r="AK650" s="77"/>
      <c r="AL650" s="64">
        <f t="shared" si="96"/>
        <v>0</v>
      </c>
      <c r="AM650" s="71">
        <f t="shared" si="97"/>
        <v>0</v>
      </c>
      <c r="AN650" s="71">
        <f t="shared" si="98"/>
        <v>0</v>
      </c>
      <c r="AO650" s="72"/>
      <c r="AP650" s="72"/>
      <c r="AQ650" s="72"/>
      <c r="AR650" s="73"/>
      <c r="AS650" s="73"/>
      <c r="AT650" s="73"/>
      <c r="AU650" s="62"/>
      <c r="AV650" s="62"/>
      <c r="AW650" s="74">
        <v>0</v>
      </c>
      <c r="AX650" s="75">
        <f t="shared" si="90"/>
        <v>0</v>
      </c>
    </row>
    <row r="651" spans="1:50" ht="120" customHeight="1" x14ac:dyDescent="0.3">
      <c r="A651" s="59"/>
      <c r="B651" s="59"/>
      <c r="C651" s="42"/>
      <c r="D651" s="60"/>
      <c r="E651" s="61"/>
      <c r="F651" s="62"/>
      <c r="G651" s="63"/>
      <c r="H651" s="63"/>
      <c r="I651" s="59"/>
      <c r="J651" s="59"/>
      <c r="K651" s="59"/>
      <c r="L651" s="59"/>
      <c r="M651" s="65" t="str">
        <f t="shared" si="91"/>
        <v>-</v>
      </c>
      <c r="N651" s="66"/>
      <c r="O651" s="67"/>
      <c r="P651" s="46"/>
      <c r="Q651" s="67"/>
      <c r="R651" s="68"/>
      <c r="S651" s="69"/>
      <c r="T651" s="49"/>
      <c r="U651" s="68"/>
      <c r="V651" s="70"/>
      <c r="W651" s="62"/>
      <c r="X651" s="63"/>
      <c r="Y651" s="64">
        <f t="shared" si="92"/>
        <v>0</v>
      </c>
      <c r="Z651" s="62"/>
      <c r="AA651" s="63"/>
      <c r="AB651" s="64">
        <f t="shared" si="93"/>
        <v>0</v>
      </c>
      <c r="AC651" s="71">
        <f t="shared" si="94"/>
        <v>0</v>
      </c>
      <c r="AD651" s="62"/>
      <c r="AE651" s="76"/>
      <c r="AF651" s="64">
        <f t="shared" si="95"/>
        <v>0</v>
      </c>
      <c r="AG651" s="49"/>
      <c r="AH651" s="49"/>
      <c r="AI651" s="54"/>
      <c r="AJ651" s="77"/>
      <c r="AK651" s="77"/>
      <c r="AL651" s="64">
        <f t="shared" si="96"/>
        <v>0</v>
      </c>
      <c r="AM651" s="71">
        <f t="shared" si="97"/>
        <v>0</v>
      </c>
      <c r="AN651" s="71">
        <f t="shared" si="98"/>
        <v>0</v>
      </c>
      <c r="AO651" s="72"/>
      <c r="AP651" s="72"/>
      <c r="AQ651" s="72"/>
      <c r="AR651" s="73"/>
      <c r="AS651" s="73"/>
      <c r="AT651" s="73"/>
      <c r="AU651" s="62"/>
      <c r="AV651" s="62"/>
      <c r="AW651" s="74">
        <v>0</v>
      </c>
      <c r="AX651" s="75">
        <f t="shared" si="90"/>
        <v>0</v>
      </c>
    </row>
    <row r="652" spans="1:50" ht="120" customHeight="1" x14ac:dyDescent="0.3">
      <c r="A652" s="59"/>
      <c r="B652" s="59"/>
      <c r="C652" s="42"/>
      <c r="D652" s="60"/>
      <c r="E652" s="61"/>
      <c r="F652" s="62"/>
      <c r="G652" s="63"/>
      <c r="H652" s="63"/>
      <c r="I652" s="59"/>
      <c r="J652" s="59"/>
      <c r="K652" s="59"/>
      <c r="L652" s="59"/>
      <c r="M652" s="65" t="str">
        <f t="shared" si="91"/>
        <v>-</v>
      </c>
      <c r="N652" s="66"/>
      <c r="O652" s="67"/>
      <c r="P652" s="46"/>
      <c r="Q652" s="67"/>
      <c r="R652" s="68"/>
      <c r="S652" s="69"/>
      <c r="T652" s="49"/>
      <c r="U652" s="68"/>
      <c r="V652" s="70"/>
      <c r="W652" s="62"/>
      <c r="X652" s="63"/>
      <c r="Y652" s="64">
        <f t="shared" si="92"/>
        <v>0</v>
      </c>
      <c r="Z652" s="62"/>
      <c r="AA652" s="63"/>
      <c r="AB652" s="64">
        <f t="shared" si="93"/>
        <v>0</v>
      </c>
      <c r="AC652" s="71">
        <f t="shared" si="94"/>
        <v>0</v>
      </c>
      <c r="AD652" s="62"/>
      <c r="AE652" s="76"/>
      <c r="AF652" s="64">
        <f t="shared" si="95"/>
        <v>0</v>
      </c>
      <c r="AG652" s="49"/>
      <c r="AH652" s="49"/>
      <c r="AI652" s="54"/>
      <c r="AJ652" s="77"/>
      <c r="AK652" s="77"/>
      <c r="AL652" s="64">
        <f t="shared" si="96"/>
        <v>0</v>
      </c>
      <c r="AM652" s="71">
        <f t="shared" si="97"/>
        <v>0</v>
      </c>
      <c r="AN652" s="71">
        <f t="shared" si="98"/>
        <v>0</v>
      </c>
      <c r="AO652" s="72"/>
      <c r="AP652" s="72"/>
      <c r="AQ652" s="72"/>
      <c r="AR652" s="73"/>
      <c r="AS652" s="73"/>
      <c r="AT652" s="73"/>
      <c r="AU652" s="62"/>
      <c r="AV652" s="62"/>
      <c r="AW652" s="74">
        <v>0</v>
      </c>
      <c r="AX652" s="75">
        <f t="shared" si="90"/>
        <v>0</v>
      </c>
    </row>
    <row r="653" spans="1:50" ht="120" customHeight="1" x14ac:dyDescent="0.3">
      <c r="A653" s="59"/>
      <c r="B653" s="59"/>
      <c r="C653" s="42"/>
      <c r="D653" s="60"/>
      <c r="E653" s="61"/>
      <c r="F653" s="62"/>
      <c r="G653" s="63"/>
      <c r="H653" s="63"/>
      <c r="I653" s="59"/>
      <c r="J653" s="59"/>
      <c r="K653" s="59"/>
      <c r="L653" s="59"/>
      <c r="M653" s="65" t="str">
        <f t="shared" si="91"/>
        <v>-</v>
      </c>
      <c r="N653" s="66"/>
      <c r="O653" s="67"/>
      <c r="P653" s="46"/>
      <c r="Q653" s="67"/>
      <c r="R653" s="68"/>
      <c r="S653" s="69"/>
      <c r="T653" s="49"/>
      <c r="U653" s="68"/>
      <c r="V653" s="70"/>
      <c r="W653" s="62"/>
      <c r="X653" s="63"/>
      <c r="Y653" s="64">
        <f t="shared" si="92"/>
        <v>0</v>
      </c>
      <c r="Z653" s="62"/>
      <c r="AA653" s="63"/>
      <c r="AB653" s="64">
        <f t="shared" si="93"/>
        <v>0</v>
      </c>
      <c r="AC653" s="71">
        <f t="shared" si="94"/>
        <v>0</v>
      </c>
      <c r="AD653" s="62"/>
      <c r="AE653" s="76"/>
      <c r="AF653" s="64">
        <f t="shared" si="95"/>
        <v>0</v>
      </c>
      <c r="AG653" s="49"/>
      <c r="AH653" s="49"/>
      <c r="AI653" s="54"/>
      <c r="AJ653" s="77"/>
      <c r="AK653" s="77"/>
      <c r="AL653" s="64">
        <f t="shared" si="96"/>
        <v>0</v>
      </c>
      <c r="AM653" s="71">
        <f t="shared" si="97"/>
        <v>0</v>
      </c>
      <c r="AN653" s="71">
        <f t="shared" si="98"/>
        <v>0</v>
      </c>
      <c r="AO653" s="72"/>
      <c r="AP653" s="72"/>
      <c r="AQ653" s="72"/>
      <c r="AR653" s="73"/>
      <c r="AS653" s="73"/>
      <c r="AT653" s="73"/>
      <c r="AU653" s="62"/>
      <c r="AV653" s="62"/>
      <c r="AW653" s="74">
        <v>0</v>
      </c>
      <c r="AX653" s="75">
        <f t="shared" si="90"/>
        <v>0</v>
      </c>
    </row>
    <row r="654" spans="1:50" ht="120" customHeight="1" x14ac:dyDescent="0.3">
      <c r="A654" s="59"/>
      <c r="B654" s="59"/>
      <c r="C654" s="42"/>
      <c r="D654" s="60"/>
      <c r="E654" s="61"/>
      <c r="F654" s="62"/>
      <c r="G654" s="63"/>
      <c r="H654" s="63"/>
      <c r="I654" s="59"/>
      <c r="J654" s="59"/>
      <c r="K654" s="59"/>
      <c r="L654" s="59"/>
      <c r="M654" s="65" t="str">
        <f t="shared" si="91"/>
        <v>-</v>
      </c>
      <c r="N654" s="66"/>
      <c r="O654" s="67"/>
      <c r="P654" s="46"/>
      <c r="Q654" s="67"/>
      <c r="R654" s="68"/>
      <c r="S654" s="69"/>
      <c r="T654" s="49"/>
      <c r="U654" s="68"/>
      <c r="V654" s="70"/>
      <c r="W654" s="62"/>
      <c r="X654" s="63"/>
      <c r="Y654" s="64">
        <f t="shared" si="92"/>
        <v>0</v>
      </c>
      <c r="Z654" s="62"/>
      <c r="AA654" s="63"/>
      <c r="AB654" s="64">
        <f t="shared" si="93"/>
        <v>0</v>
      </c>
      <c r="AC654" s="71">
        <f t="shared" si="94"/>
        <v>0</v>
      </c>
      <c r="AD654" s="62"/>
      <c r="AE654" s="76"/>
      <c r="AF654" s="64">
        <f t="shared" si="95"/>
        <v>0</v>
      </c>
      <c r="AG654" s="49"/>
      <c r="AH654" s="49"/>
      <c r="AI654" s="54"/>
      <c r="AJ654" s="77"/>
      <c r="AK654" s="77"/>
      <c r="AL654" s="64">
        <f t="shared" si="96"/>
        <v>0</v>
      </c>
      <c r="AM654" s="71">
        <f t="shared" si="97"/>
        <v>0</v>
      </c>
      <c r="AN654" s="71">
        <f t="shared" si="98"/>
        <v>0</v>
      </c>
      <c r="AO654" s="72"/>
      <c r="AP654" s="72"/>
      <c r="AQ654" s="72"/>
      <c r="AR654" s="73"/>
      <c r="AS654" s="73"/>
      <c r="AT654" s="73"/>
      <c r="AU654" s="62"/>
      <c r="AV654" s="62"/>
      <c r="AW654" s="74">
        <v>0</v>
      </c>
      <c r="AX654" s="75">
        <f t="shared" si="90"/>
        <v>0</v>
      </c>
    </row>
    <row r="655" spans="1:50" ht="120" customHeight="1" x14ac:dyDescent="0.3">
      <c r="A655" s="59"/>
      <c r="B655" s="59"/>
      <c r="C655" s="42"/>
      <c r="D655" s="60"/>
      <c r="E655" s="61"/>
      <c r="F655" s="62"/>
      <c r="G655" s="63"/>
      <c r="H655" s="63"/>
      <c r="I655" s="59"/>
      <c r="J655" s="59"/>
      <c r="K655" s="59"/>
      <c r="L655" s="59"/>
      <c r="M655" s="65" t="str">
        <f t="shared" si="91"/>
        <v>-</v>
      </c>
      <c r="N655" s="66"/>
      <c r="O655" s="67"/>
      <c r="P655" s="46"/>
      <c r="Q655" s="67"/>
      <c r="R655" s="68"/>
      <c r="S655" s="69"/>
      <c r="T655" s="49"/>
      <c r="U655" s="68"/>
      <c r="V655" s="70"/>
      <c r="W655" s="62"/>
      <c r="X655" s="63"/>
      <c r="Y655" s="64">
        <f t="shared" si="92"/>
        <v>0</v>
      </c>
      <c r="Z655" s="62"/>
      <c r="AA655" s="63"/>
      <c r="AB655" s="64">
        <f t="shared" si="93"/>
        <v>0</v>
      </c>
      <c r="AC655" s="71">
        <f t="shared" si="94"/>
        <v>0</v>
      </c>
      <c r="AD655" s="62"/>
      <c r="AE655" s="76"/>
      <c r="AF655" s="64">
        <f t="shared" si="95"/>
        <v>0</v>
      </c>
      <c r="AG655" s="49"/>
      <c r="AH655" s="49"/>
      <c r="AI655" s="54"/>
      <c r="AJ655" s="77"/>
      <c r="AK655" s="77"/>
      <c r="AL655" s="64">
        <f t="shared" si="96"/>
        <v>0</v>
      </c>
      <c r="AM655" s="71">
        <f t="shared" si="97"/>
        <v>0</v>
      </c>
      <c r="AN655" s="71">
        <f t="shared" si="98"/>
        <v>0</v>
      </c>
      <c r="AO655" s="72"/>
      <c r="AP655" s="72"/>
      <c r="AQ655" s="72"/>
      <c r="AR655" s="73"/>
      <c r="AS655" s="73"/>
      <c r="AT655" s="73"/>
      <c r="AU655" s="62"/>
      <c r="AV655" s="62"/>
      <c r="AW655" s="74">
        <v>0</v>
      </c>
      <c r="AX655" s="75">
        <f t="shared" si="90"/>
        <v>0</v>
      </c>
    </row>
    <row r="656" spans="1:50" ht="120" customHeight="1" x14ac:dyDescent="0.3">
      <c r="A656" s="59"/>
      <c r="B656" s="59"/>
      <c r="C656" s="42"/>
      <c r="D656" s="60"/>
      <c r="E656" s="61"/>
      <c r="F656" s="62"/>
      <c r="G656" s="63"/>
      <c r="H656" s="63"/>
      <c r="I656" s="59"/>
      <c r="J656" s="59"/>
      <c r="K656" s="59"/>
      <c r="L656" s="59"/>
      <c r="M656" s="65" t="str">
        <f t="shared" si="91"/>
        <v>-</v>
      </c>
      <c r="N656" s="66"/>
      <c r="O656" s="67"/>
      <c r="P656" s="46"/>
      <c r="Q656" s="67"/>
      <c r="R656" s="68"/>
      <c r="S656" s="69"/>
      <c r="T656" s="49"/>
      <c r="U656" s="68"/>
      <c r="V656" s="70"/>
      <c r="W656" s="62"/>
      <c r="X656" s="63"/>
      <c r="Y656" s="64">
        <f t="shared" si="92"/>
        <v>0</v>
      </c>
      <c r="Z656" s="62"/>
      <c r="AA656" s="63"/>
      <c r="AB656" s="64">
        <f t="shared" si="93"/>
        <v>0</v>
      </c>
      <c r="AC656" s="71">
        <f t="shared" si="94"/>
        <v>0</v>
      </c>
      <c r="AD656" s="62"/>
      <c r="AE656" s="76"/>
      <c r="AF656" s="64">
        <f t="shared" si="95"/>
        <v>0</v>
      </c>
      <c r="AG656" s="49"/>
      <c r="AH656" s="49"/>
      <c r="AI656" s="54"/>
      <c r="AJ656" s="77"/>
      <c r="AK656" s="77"/>
      <c r="AL656" s="64">
        <f t="shared" si="96"/>
        <v>0</v>
      </c>
      <c r="AM656" s="71">
        <f t="shared" si="97"/>
        <v>0</v>
      </c>
      <c r="AN656" s="71">
        <f t="shared" si="98"/>
        <v>0</v>
      </c>
      <c r="AO656" s="72"/>
      <c r="AP656" s="72"/>
      <c r="AQ656" s="72"/>
      <c r="AR656" s="73"/>
      <c r="AS656" s="73"/>
      <c r="AT656" s="73"/>
      <c r="AU656" s="62"/>
      <c r="AV656" s="62"/>
      <c r="AW656" s="74">
        <v>0</v>
      </c>
      <c r="AX656" s="75">
        <f t="shared" si="90"/>
        <v>0</v>
      </c>
    </row>
    <row r="657" spans="1:50" ht="120" customHeight="1" x14ac:dyDescent="0.3">
      <c r="A657" s="59"/>
      <c r="B657" s="59"/>
      <c r="C657" s="42"/>
      <c r="D657" s="60"/>
      <c r="E657" s="61"/>
      <c r="F657" s="62"/>
      <c r="G657" s="63"/>
      <c r="H657" s="63"/>
      <c r="I657" s="59"/>
      <c r="J657" s="59"/>
      <c r="K657" s="59"/>
      <c r="L657" s="59"/>
      <c r="M657" s="65" t="str">
        <f t="shared" si="91"/>
        <v>-</v>
      </c>
      <c r="N657" s="66"/>
      <c r="O657" s="67"/>
      <c r="P657" s="46"/>
      <c r="Q657" s="67"/>
      <c r="R657" s="68"/>
      <c r="S657" s="69"/>
      <c r="T657" s="49"/>
      <c r="U657" s="68"/>
      <c r="V657" s="70"/>
      <c r="W657" s="62"/>
      <c r="X657" s="63"/>
      <c r="Y657" s="64">
        <f t="shared" si="92"/>
        <v>0</v>
      </c>
      <c r="Z657" s="62"/>
      <c r="AA657" s="63"/>
      <c r="AB657" s="64">
        <f t="shared" si="93"/>
        <v>0</v>
      </c>
      <c r="AC657" s="71">
        <f t="shared" si="94"/>
        <v>0</v>
      </c>
      <c r="AD657" s="62"/>
      <c r="AE657" s="76"/>
      <c r="AF657" s="64">
        <f t="shared" si="95"/>
        <v>0</v>
      </c>
      <c r="AG657" s="49"/>
      <c r="AH657" s="49"/>
      <c r="AI657" s="54"/>
      <c r="AJ657" s="77"/>
      <c r="AK657" s="77"/>
      <c r="AL657" s="64">
        <f t="shared" si="96"/>
        <v>0</v>
      </c>
      <c r="AM657" s="71">
        <f t="shared" si="97"/>
        <v>0</v>
      </c>
      <c r="AN657" s="71">
        <f t="shared" si="98"/>
        <v>0</v>
      </c>
      <c r="AO657" s="72"/>
      <c r="AP657" s="72"/>
      <c r="AQ657" s="72"/>
      <c r="AR657" s="73"/>
      <c r="AS657" s="73"/>
      <c r="AT657" s="73"/>
      <c r="AU657" s="62"/>
      <c r="AV657" s="62"/>
      <c r="AW657" s="74">
        <v>0</v>
      </c>
      <c r="AX657" s="75">
        <f t="shared" si="90"/>
        <v>0</v>
      </c>
    </row>
    <row r="658" spans="1:50" ht="120" customHeight="1" x14ac:dyDescent="0.3">
      <c r="A658" s="59"/>
      <c r="B658" s="59"/>
      <c r="C658" s="42"/>
      <c r="D658" s="60"/>
      <c r="E658" s="61"/>
      <c r="F658" s="62"/>
      <c r="G658" s="63"/>
      <c r="H658" s="63"/>
      <c r="I658" s="59"/>
      <c r="J658" s="59"/>
      <c r="K658" s="59"/>
      <c r="L658" s="59"/>
      <c r="M658" s="65" t="str">
        <f t="shared" si="91"/>
        <v>-</v>
      </c>
      <c r="N658" s="66"/>
      <c r="O658" s="67"/>
      <c r="P658" s="46"/>
      <c r="Q658" s="67"/>
      <c r="R658" s="68"/>
      <c r="S658" s="69"/>
      <c r="T658" s="49"/>
      <c r="U658" s="68"/>
      <c r="V658" s="70"/>
      <c r="W658" s="62"/>
      <c r="X658" s="63"/>
      <c r="Y658" s="64">
        <f t="shared" si="92"/>
        <v>0</v>
      </c>
      <c r="Z658" s="62"/>
      <c r="AA658" s="63"/>
      <c r="AB658" s="64">
        <f t="shared" si="93"/>
        <v>0</v>
      </c>
      <c r="AC658" s="71">
        <f t="shared" si="94"/>
        <v>0</v>
      </c>
      <c r="AD658" s="62"/>
      <c r="AE658" s="76"/>
      <c r="AF658" s="64">
        <f t="shared" si="95"/>
        <v>0</v>
      </c>
      <c r="AG658" s="49"/>
      <c r="AH658" s="49"/>
      <c r="AI658" s="54"/>
      <c r="AJ658" s="77"/>
      <c r="AK658" s="77"/>
      <c r="AL658" s="64">
        <f t="shared" si="96"/>
        <v>0</v>
      </c>
      <c r="AM658" s="71">
        <f t="shared" si="97"/>
        <v>0</v>
      </c>
      <c r="AN658" s="71">
        <f t="shared" si="98"/>
        <v>0</v>
      </c>
      <c r="AO658" s="72"/>
      <c r="AP658" s="72"/>
      <c r="AQ658" s="72"/>
      <c r="AR658" s="73"/>
      <c r="AS658" s="73"/>
      <c r="AT658" s="73"/>
      <c r="AU658" s="62"/>
      <c r="AV658" s="62"/>
      <c r="AW658" s="74">
        <v>0</v>
      </c>
      <c r="AX658" s="75">
        <f t="shared" si="90"/>
        <v>0</v>
      </c>
    </row>
    <row r="659" spans="1:50" ht="120" customHeight="1" x14ac:dyDescent="0.3">
      <c r="A659" s="59"/>
      <c r="B659" s="59"/>
      <c r="C659" s="42"/>
      <c r="D659" s="60"/>
      <c r="E659" s="61"/>
      <c r="F659" s="62"/>
      <c r="G659" s="63"/>
      <c r="H659" s="63"/>
      <c r="I659" s="59"/>
      <c r="J659" s="59"/>
      <c r="K659" s="59"/>
      <c r="L659" s="59"/>
      <c r="M659" s="65" t="str">
        <f t="shared" si="91"/>
        <v>-</v>
      </c>
      <c r="N659" s="66"/>
      <c r="O659" s="67"/>
      <c r="P659" s="46"/>
      <c r="Q659" s="67"/>
      <c r="R659" s="68"/>
      <c r="S659" s="69"/>
      <c r="T659" s="49"/>
      <c r="U659" s="68"/>
      <c r="V659" s="70"/>
      <c r="W659" s="62"/>
      <c r="X659" s="63"/>
      <c r="Y659" s="64">
        <f t="shared" si="92"/>
        <v>0</v>
      </c>
      <c r="Z659" s="62"/>
      <c r="AA659" s="63"/>
      <c r="AB659" s="64">
        <f t="shared" si="93"/>
        <v>0</v>
      </c>
      <c r="AC659" s="71">
        <f t="shared" si="94"/>
        <v>0</v>
      </c>
      <c r="AD659" s="62"/>
      <c r="AE659" s="76"/>
      <c r="AF659" s="64">
        <f t="shared" si="95"/>
        <v>0</v>
      </c>
      <c r="AG659" s="49"/>
      <c r="AH659" s="49"/>
      <c r="AI659" s="54"/>
      <c r="AJ659" s="77"/>
      <c r="AK659" s="77"/>
      <c r="AL659" s="64">
        <f t="shared" si="96"/>
        <v>0</v>
      </c>
      <c r="AM659" s="71">
        <f t="shared" si="97"/>
        <v>0</v>
      </c>
      <c r="AN659" s="71">
        <f t="shared" si="98"/>
        <v>0</v>
      </c>
      <c r="AO659" s="72"/>
      <c r="AP659" s="72"/>
      <c r="AQ659" s="72"/>
      <c r="AR659" s="73"/>
      <c r="AS659" s="73"/>
      <c r="AT659" s="73"/>
      <c r="AU659" s="62"/>
      <c r="AV659" s="62"/>
      <c r="AW659" s="74">
        <v>0</v>
      </c>
      <c r="AX659" s="75">
        <f t="shared" si="90"/>
        <v>0</v>
      </c>
    </row>
    <row r="660" spans="1:50" ht="120" customHeight="1" x14ac:dyDescent="0.3">
      <c r="A660" s="59"/>
      <c r="B660" s="59"/>
      <c r="C660" s="42"/>
      <c r="D660" s="60"/>
      <c r="E660" s="61"/>
      <c r="F660" s="62"/>
      <c r="G660" s="63"/>
      <c r="H660" s="63"/>
      <c r="I660" s="59"/>
      <c r="J660" s="59"/>
      <c r="K660" s="59"/>
      <c r="L660" s="59"/>
      <c r="M660" s="65" t="str">
        <f t="shared" si="91"/>
        <v>-</v>
      </c>
      <c r="N660" s="66"/>
      <c r="O660" s="67"/>
      <c r="P660" s="46"/>
      <c r="Q660" s="67"/>
      <c r="R660" s="68"/>
      <c r="S660" s="69"/>
      <c r="T660" s="49"/>
      <c r="U660" s="68"/>
      <c r="V660" s="70"/>
      <c r="W660" s="62"/>
      <c r="X660" s="63"/>
      <c r="Y660" s="64">
        <f t="shared" si="92"/>
        <v>0</v>
      </c>
      <c r="Z660" s="62"/>
      <c r="AA660" s="63"/>
      <c r="AB660" s="64">
        <f t="shared" si="93"/>
        <v>0</v>
      </c>
      <c r="AC660" s="71">
        <f t="shared" si="94"/>
        <v>0</v>
      </c>
      <c r="AD660" s="62"/>
      <c r="AE660" s="76"/>
      <c r="AF660" s="64">
        <f t="shared" si="95"/>
        <v>0</v>
      </c>
      <c r="AG660" s="49"/>
      <c r="AH660" s="49"/>
      <c r="AI660" s="54"/>
      <c r="AJ660" s="77"/>
      <c r="AK660" s="77"/>
      <c r="AL660" s="64">
        <f t="shared" si="96"/>
        <v>0</v>
      </c>
      <c r="AM660" s="71">
        <f t="shared" si="97"/>
        <v>0</v>
      </c>
      <c r="AN660" s="71">
        <f t="shared" si="98"/>
        <v>0</v>
      </c>
      <c r="AO660" s="72"/>
      <c r="AP660" s="72"/>
      <c r="AQ660" s="72"/>
      <c r="AR660" s="73"/>
      <c r="AS660" s="73"/>
      <c r="AT660" s="73"/>
      <c r="AU660" s="62"/>
      <c r="AV660" s="62"/>
      <c r="AW660" s="74">
        <v>0</v>
      </c>
      <c r="AX660" s="75">
        <f t="shared" si="90"/>
        <v>0</v>
      </c>
    </row>
    <row r="661" spans="1:50" ht="120" customHeight="1" x14ac:dyDescent="0.3">
      <c r="A661" s="59"/>
      <c r="B661" s="59"/>
      <c r="C661" s="42"/>
      <c r="D661" s="60"/>
      <c r="E661" s="61"/>
      <c r="F661" s="62"/>
      <c r="G661" s="63"/>
      <c r="H661" s="63"/>
      <c r="I661" s="59"/>
      <c r="J661" s="59"/>
      <c r="K661" s="59"/>
      <c r="L661" s="59"/>
      <c r="M661" s="65" t="str">
        <f t="shared" si="91"/>
        <v>-</v>
      </c>
      <c r="N661" s="66"/>
      <c r="O661" s="67"/>
      <c r="P661" s="46"/>
      <c r="Q661" s="67"/>
      <c r="R661" s="68"/>
      <c r="S661" s="69"/>
      <c r="T661" s="49"/>
      <c r="U661" s="68"/>
      <c r="V661" s="70"/>
      <c r="W661" s="62"/>
      <c r="X661" s="63"/>
      <c r="Y661" s="64">
        <f t="shared" si="92"/>
        <v>0</v>
      </c>
      <c r="Z661" s="62"/>
      <c r="AA661" s="63"/>
      <c r="AB661" s="64">
        <f t="shared" si="93"/>
        <v>0</v>
      </c>
      <c r="AC661" s="71">
        <f t="shared" si="94"/>
        <v>0</v>
      </c>
      <c r="AD661" s="62"/>
      <c r="AE661" s="76"/>
      <c r="AF661" s="64">
        <f t="shared" si="95"/>
        <v>0</v>
      </c>
      <c r="AG661" s="49"/>
      <c r="AH661" s="49"/>
      <c r="AI661" s="54"/>
      <c r="AJ661" s="77"/>
      <c r="AK661" s="77"/>
      <c r="AL661" s="64">
        <f t="shared" si="96"/>
        <v>0</v>
      </c>
      <c r="AM661" s="71">
        <f t="shared" si="97"/>
        <v>0</v>
      </c>
      <c r="AN661" s="71">
        <f t="shared" si="98"/>
        <v>0</v>
      </c>
      <c r="AO661" s="72"/>
      <c r="AP661" s="72"/>
      <c r="AQ661" s="72"/>
      <c r="AR661" s="73"/>
      <c r="AS661" s="73"/>
      <c r="AT661" s="73"/>
      <c r="AU661" s="62"/>
      <c r="AV661" s="62"/>
      <c r="AW661" s="74">
        <v>0</v>
      </c>
      <c r="AX661" s="75">
        <f t="shared" si="90"/>
        <v>0</v>
      </c>
    </row>
    <row r="662" spans="1:50" ht="120" customHeight="1" x14ac:dyDescent="0.3">
      <c r="A662" s="59"/>
      <c r="B662" s="59"/>
      <c r="C662" s="42"/>
      <c r="D662" s="60"/>
      <c r="E662" s="61"/>
      <c r="F662" s="62"/>
      <c r="G662" s="63"/>
      <c r="H662" s="63"/>
      <c r="I662" s="59"/>
      <c r="J662" s="59"/>
      <c r="K662" s="59"/>
      <c r="L662" s="59"/>
      <c r="M662" s="65" t="str">
        <f t="shared" si="91"/>
        <v>-</v>
      </c>
      <c r="N662" s="66"/>
      <c r="O662" s="67"/>
      <c r="P662" s="46"/>
      <c r="Q662" s="67"/>
      <c r="R662" s="68"/>
      <c r="S662" s="69"/>
      <c r="T662" s="49"/>
      <c r="U662" s="68"/>
      <c r="V662" s="70"/>
      <c r="W662" s="62"/>
      <c r="X662" s="63"/>
      <c r="Y662" s="64">
        <f t="shared" si="92"/>
        <v>0</v>
      </c>
      <c r="Z662" s="62"/>
      <c r="AA662" s="63"/>
      <c r="AB662" s="64">
        <f t="shared" si="93"/>
        <v>0</v>
      </c>
      <c r="AC662" s="71">
        <f t="shared" si="94"/>
        <v>0</v>
      </c>
      <c r="AD662" s="62"/>
      <c r="AE662" s="76"/>
      <c r="AF662" s="64">
        <f t="shared" si="95"/>
        <v>0</v>
      </c>
      <c r="AG662" s="49"/>
      <c r="AH662" s="49"/>
      <c r="AI662" s="54"/>
      <c r="AJ662" s="77"/>
      <c r="AK662" s="77"/>
      <c r="AL662" s="64">
        <f t="shared" si="96"/>
        <v>0</v>
      </c>
      <c r="AM662" s="71">
        <f t="shared" si="97"/>
        <v>0</v>
      </c>
      <c r="AN662" s="71">
        <f t="shared" si="98"/>
        <v>0</v>
      </c>
      <c r="AO662" s="72"/>
      <c r="AP662" s="72"/>
      <c r="AQ662" s="72"/>
      <c r="AR662" s="73"/>
      <c r="AS662" s="73"/>
      <c r="AT662" s="73"/>
      <c r="AU662" s="62"/>
      <c r="AV662" s="62"/>
      <c r="AW662" s="74">
        <v>0</v>
      </c>
      <c r="AX662" s="75">
        <f t="shared" si="90"/>
        <v>0</v>
      </c>
    </row>
    <row r="663" spans="1:50" ht="120" customHeight="1" x14ac:dyDescent="0.3">
      <c r="A663" s="59"/>
      <c r="B663" s="59"/>
      <c r="C663" s="42"/>
      <c r="D663" s="60"/>
      <c r="E663" s="61"/>
      <c r="F663" s="62"/>
      <c r="G663" s="63"/>
      <c r="H663" s="63"/>
      <c r="I663" s="59"/>
      <c r="J663" s="59"/>
      <c r="K663" s="59"/>
      <c r="L663" s="59"/>
      <c r="M663" s="65" t="str">
        <f t="shared" si="91"/>
        <v>-</v>
      </c>
      <c r="N663" s="66"/>
      <c r="O663" s="67"/>
      <c r="P663" s="46"/>
      <c r="Q663" s="67"/>
      <c r="R663" s="68"/>
      <c r="S663" s="69"/>
      <c r="T663" s="49"/>
      <c r="U663" s="68"/>
      <c r="V663" s="70"/>
      <c r="W663" s="62"/>
      <c r="X663" s="63"/>
      <c r="Y663" s="64">
        <f t="shared" si="92"/>
        <v>0</v>
      </c>
      <c r="Z663" s="62"/>
      <c r="AA663" s="63"/>
      <c r="AB663" s="64">
        <f t="shared" si="93"/>
        <v>0</v>
      </c>
      <c r="AC663" s="71">
        <f t="shared" si="94"/>
        <v>0</v>
      </c>
      <c r="AD663" s="62"/>
      <c r="AE663" s="76"/>
      <c r="AF663" s="64">
        <f t="shared" si="95"/>
        <v>0</v>
      </c>
      <c r="AG663" s="49"/>
      <c r="AH663" s="49"/>
      <c r="AI663" s="54"/>
      <c r="AJ663" s="77"/>
      <c r="AK663" s="77"/>
      <c r="AL663" s="64">
        <f t="shared" si="96"/>
        <v>0</v>
      </c>
      <c r="AM663" s="71">
        <f t="shared" si="97"/>
        <v>0</v>
      </c>
      <c r="AN663" s="71">
        <f t="shared" si="98"/>
        <v>0</v>
      </c>
      <c r="AO663" s="72"/>
      <c r="AP663" s="72"/>
      <c r="AQ663" s="72"/>
      <c r="AR663" s="73"/>
      <c r="AS663" s="73"/>
      <c r="AT663" s="73"/>
      <c r="AU663" s="62"/>
      <c r="AV663" s="62"/>
      <c r="AW663" s="74">
        <v>0</v>
      </c>
      <c r="AX663" s="75">
        <f t="shared" si="90"/>
        <v>0</v>
      </c>
    </row>
    <row r="664" spans="1:50" ht="120" customHeight="1" x14ac:dyDescent="0.3">
      <c r="A664" s="59"/>
      <c r="B664" s="59"/>
      <c r="C664" s="42"/>
      <c r="D664" s="60"/>
      <c r="E664" s="61"/>
      <c r="F664" s="62"/>
      <c r="G664" s="63"/>
      <c r="H664" s="63"/>
      <c r="I664" s="59"/>
      <c r="J664" s="59"/>
      <c r="K664" s="59"/>
      <c r="L664" s="59"/>
      <c r="M664" s="65" t="str">
        <f t="shared" si="91"/>
        <v>-</v>
      </c>
      <c r="N664" s="66"/>
      <c r="O664" s="67"/>
      <c r="P664" s="46"/>
      <c r="Q664" s="67"/>
      <c r="R664" s="68"/>
      <c r="S664" s="69"/>
      <c r="T664" s="49"/>
      <c r="U664" s="68"/>
      <c r="V664" s="70"/>
      <c r="W664" s="62"/>
      <c r="X664" s="63"/>
      <c r="Y664" s="64">
        <f t="shared" si="92"/>
        <v>0</v>
      </c>
      <c r="Z664" s="62"/>
      <c r="AA664" s="63"/>
      <c r="AB664" s="64">
        <f t="shared" si="93"/>
        <v>0</v>
      </c>
      <c r="AC664" s="71">
        <f t="shared" si="94"/>
        <v>0</v>
      </c>
      <c r="AD664" s="62"/>
      <c r="AE664" s="76"/>
      <c r="AF664" s="64">
        <f t="shared" si="95"/>
        <v>0</v>
      </c>
      <c r="AG664" s="49"/>
      <c r="AH664" s="49"/>
      <c r="AI664" s="54"/>
      <c r="AJ664" s="77"/>
      <c r="AK664" s="77"/>
      <c r="AL664" s="64">
        <f t="shared" si="96"/>
        <v>0</v>
      </c>
      <c r="AM664" s="71">
        <f t="shared" si="97"/>
        <v>0</v>
      </c>
      <c r="AN664" s="71">
        <f t="shared" si="98"/>
        <v>0</v>
      </c>
      <c r="AO664" s="72"/>
      <c r="AP664" s="72"/>
      <c r="AQ664" s="72"/>
      <c r="AR664" s="73"/>
      <c r="AS664" s="73"/>
      <c r="AT664" s="73"/>
      <c r="AU664" s="62"/>
      <c r="AV664" s="62"/>
      <c r="AW664" s="74">
        <v>0</v>
      </c>
      <c r="AX664" s="75">
        <f t="shared" si="90"/>
        <v>0</v>
      </c>
    </row>
    <row r="665" spans="1:50" ht="120" customHeight="1" x14ac:dyDescent="0.3">
      <c r="A665" s="59"/>
      <c r="B665" s="59"/>
      <c r="C665" s="42"/>
      <c r="D665" s="60"/>
      <c r="E665" s="61"/>
      <c r="F665" s="62"/>
      <c r="G665" s="63"/>
      <c r="H665" s="63"/>
      <c r="I665" s="59"/>
      <c r="J665" s="59"/>
      <c r="K665" s="59"/>
      <c r="L665" s="59"/>
      <c r="M665" s="65" t="str">
        <f t="shared" si="91"/>
        <v>-</v>
      </c>
      <c r="N665" s="66"/>
      <c r="O665" s="67"/>
      <c r="P665" s="46"/>
      <c r="Q665" s="67"/>
      <c r="R665" s="68"/>
      <c r="S665" s="69"/>
      <c r="T665" s="49"/>
      <c r="U665" s="68"/>
      <c r="V665" s="70"/>
      <c r="W665" s="62"/>
      <c r="X665" s="63"/>
      <c r="Y665" s="64">
        <f t="shared" si="92"/>
        <v>0</v>
      </c>
      <c r="Z665" s="62"/>
      <c r="AA665" s="63"/>
      <c r="AB665" s="64">
        <f t="shared" si="93"/>
        <v>0</v>
      </c>
      <c r="AC665" s="71">
        <f t="shared" si="94"/>
        <v>0</v>
      </c>
      <c r="AD665" s="62"/>
      <c r="AE665" s="76"/>
      <c r="AF665" s="64">
        <f t="shared" si="95"/>
        <v>0</v>
      </c>
      <c r="AG665" s="49"/>
      <c r="AH665" s="49"/>
      <c r="AI665" s="54"/>
      <c r="AJ665" s="77"/>
      <c r="AK665" s="77"/>
      <c r="AL665" s="64">
        <f t="shared" si="96"/>
        <v>0</v>
      </c>
      <c r="AM665" s="71">
        <f t="shared" si="97"/>
        <v>0</v>
      </c>
      <c r="AN665" s="71">
        <f t="shared" si="98"/>
        <v>0</v>
      </c>
      <c r="AO665" s="72"/>
      <c r="AP665" s="72"/>
      <c r="AQ665" s="72"/>
      <c r="AR665" s="73"/>
      <c r="AS665" s="73"/>
      <c r="AT665" s="73"/>
      <c r="AU665" s="62"/>
      <c r="AV665" s="62"/>
      <c r="AW665" s="74">
        <v>0</v>
      </c>
      <c r="AX665" s="75">
        <f t="shared" si="90"/>
        <v>0</v>
      </c>
    </row>
    <row r="666" spans="1:50" ht="120" customHeight="1" x14ac:dyDescent="0.3">
      <c r="A666" s="59"/>
      <c r="B666" s="59"/>
      <c r="C666" s="42"/>
      <c r="D666" s="60"/>
      <c r="E666" s="61"/>
      <c r="F666" s="62"/>
      <c r="G666" s="63"/>
      <c r="H666" s="63"/>
      <c r="I666" s="59"/>
      <c r="J666" s="59"/>
      <c r="K666" s="59"/>
      <c r="L666" s="59"/>
      <c r="M666" s="65" t="str">
        <f t="shared" si="91"/>
        <v>-</v>
      </c>
      <c r="N666" s="66"/>
      <c r="O666" s="67"/>
      <c r="P666" s="46"/>
      <c r="Q666" s="67"/>
      <c r="R666" s="68"/>
      <c r="S666" s="69"/>
      <c r="T666" s="49"/>
      <c r="U666" s="68"/>
      <c r="V666" s="70"/>
      <c r="W666" s="62"/>
      <c r="X666" s="63"/>
      <c r="Y666" s="64">
        <f t="shared" si="92"/>
        <v>0</v>
      </c>
      <c r="Z666" s="62"/>
      <c r="AA666" s="63"/>
      <c r="AB666" s="64">
        <f t="shared" si="93"/>
        <v>0</v>
      </c>
      <c r="AC666" s="71">
        <f t="shared" si="94"/>
        <v>0</v>
      </c>
      <c r="AD666" s="62"/>
      <c r="AE666" s="76"/>
      <c r="AF666" s="64">
        <f t="shared" si="95"/>
        <v>0</v>
      </c>
      <c r="AG666" s="49"/>
      <c r="AH666" s="49"/>
      <c r="AI666" s="54"/>
      <c r="AJ666" s="77"/>
      <c r="AK666" s="77"/>
      <c r="AL666" s="64">
        <f t="shared" si="96"/>
        <v>0</v>
      </c>
      <c r="AM666" s="71">
        <f t="shared" si="97"/>
        <v>0</v>
      </c>
      <c r="AN666" s="71">
        <f t="shared" si="98"/>
        <v>0</v>
      </c>
      <c r="AO666" s="72"/>
      <c r="AP666" s="72"/>
      <c r="AQ666" s="72"/>
      <c r="AR666" s="73"/>
      <c r="AS666" s="73"/>
      <c r="AT666" s="73"/>
      <c r="AU666" s="62"/>
      <c r="AV666" s="62"/>
      <c r="AW666" s="74">
        <v>0</v>
      </c>
      <c r="AX666" s="75">
        <f t="shared" si="90"/>
        <v>0</v>
      </c>
    </row>
    <row r="667" spans="1:50" ht="120" customHeight="1" x14ac:dyDescent="0.3">
      <c r="A667" s="59"/>
      <c r="B667" s="59"/>
      <c r="C667" s="42"/>
      <c r="D667" s="60"/>
      <c r="E667" s="61"/>
      <c r="F667" s="62"/>
      <c r="G667" s="63"/>
      <c r="H667" s="63"/>
      <c r="I667" s="59"/>
      <c r="J667" s="59"/>
      <c r="K667" s="59"/>
      <c r="L667" s="59"/>
      <c r="M667" s="65" t="str">
        <f t="shared" si="91"/>
        <v>-</v>
      </c>
      <c r="N667" s="66"/>
      <c r="O667" s="67"/>
      <c r="P667" s="46"/>
      <c r="Q667" s="67"/>
      <c r="R667" s="68"/>
      <c r="S667" s="69"/>
      <c r="T667" s="49"/>
      <c r="U667" s="68"/>
      <c r="V667" s="70"/>
      <c r="W667" s="62"/>
      <c r="X667" s="63"/>
      <c r="Y667" s="64">
        <f t="shared" si="92"/>
        <v>0</v>
      </c>
      <c r="Z667" s="62"/>
      <c r="AA667" s="63"/>
      <c r="AB667" s="64">
        <f t="shared" si="93"/>
        <v>0</v>
      </c>
      <c r="AC667" s="71">
        <f t="shared" si="94"/>
        <v>0</v>
      </c>
      <c r="AD667" s="62"/>
      <c r="AE667" s="76"/>
      <c r="AF667" s="64">
        <f t="shared" si="95"/>
        <v>0</v>
      </c>
      <c r="AG667" s="49"/>
      <c r="AH667" s="49"/>
      <c r="AI667" s="54"/>
      <c r="AJ667" s="77"/>
      <c r="AK667" s="77"/>
      <c r="AL667" s="64">
        <f t="shared" si="96"/>
        <v>0</v>
      </c>
      <c r="AM667" s="71">
        <f t="shared" si="97"/>
        <v>0</v>
      </c>
      <c r="AN667" s="71">
        <f t="shared" si="98"/>
        <v>0</v>
      </c>
      <c r="AO667" s="72"/>
      <c r="AP667" s="72"/>
      <c r="AQ667" s="72"/>
      <c r="AR667" s="73"/>
      <c r="AS667" s="73"/>
      <c r="AT667" s="73"/>
      <c r="AU667" s="62"/>
      <c r="AV667" s="62"/>
      <c r="AW667" s="74">
        <v>0</v>
      </c>
      <c r="AX667" s="75">
        <f t="shared" si="90"/>
        <v>0</v>
      </c>
    </row>
    <row r="668" spans="1:50" ht="120" customHeight="1" x14ac:dyDescent="0.3">
      <c r="A668" s="59"/>
      <c r="B668" s="59"/>
      <c r="C668" s="42"/>
      <c r="D668" s="60"/>
      <c r="E668" s="61"/>
      <c r="F668" s="62"/>
      <c r="G668" s="63"/>
      <c r="H668" s="63"/>
      <c r="I668" s="59"/>
      <c r="J668" s="59"/>
      <c r="K668" s="59"/>
      <c r="L668" s="59"/>
      <c r="M668" s="65" t="str">
        <f t="shared" si="91"/>
        <v>-</v>
      </c>
      <c r="N668" s="66"/>
      <c r="O668" s="67"/>
      <c r="P668" s="46"/>
      <c r="Q668" s="67"/>
      <c r="R668" s="68"/>
      <c r="S668" s="69"/>
      <c r="T668" s="49"/>
      <c r="U668" s="68"/>
      <c r="V668" s="70"/>
      <c r="W668" s="62"/>
      <c r="X668" s="63"/>
      <c r="Y668" s="64">
        <f t="shared" si="92"/>
        <v>0</v>
      </c>
      <c r="Z668" s="62"/>
      <c r="AA668" s="63"/>
      <c r="AB668" s="64">
        <f t="shared" si="93"/>
        <v>0</v>
      </c>
      <c r="AC668" s="71">
        <f t="shared" si="94"/>
        <v>0</v>
      </c>
      <c r="AD668" s="62"/>
      <c r="AE668" s="76"/>
      <c r="AF668" s="64">
        <f t="shared" si="95"/>
        <v>0</v>
      </c>
      <c r="AG668" s="49"/>
      <c r="AH668" s="49"/>
      <c r="AI668" s="54"/>
      <c r="AJ668" s="77"/>
      <c r="AK668" s="77"/>
      <c r="AL668" s="64">
        <f t="shared" si="96"/>
        <v>0</v>
      </c>
      <c r="AM668" s="71">
        <f t="shared" si="97"/>
        <v>0</v>
      </c>
      <c r="AN668" s="71">
        <f t="shared" si="98"/>
        <v>0</v>
      </c>
      <c r="AO668" s="72"/>
      <c r="AP668" s="72"/>
      <c r="AQ668" s="72"/>
      <c r="AR668" s="73"/>
      <c r="AS668" s="73"/>
      <c r="AT668" s="73"/>
      <c r="AU668" s="62"/>
      <c r="AV668" s="62"/>
      <c r="AW668" s="74">
        <v>0</v>
      </c>
      <c r="AX668" s="75">
        <f t="shared" si="90"/>
        <v>0</v>
      </c>
    </row>
    <row r="669" spans="1:50" ht="120" customHeight="1" x14ac:dyDescent="0.3">
      <c r="A669" s="59"/>
      <c r="B669" s="59"/>
      <c r="C669" s="42"/>
      <c r="D669" s="60"/>
      <c r="E669" s="61"/>
      <c r="F669" s="62"/>
      <c r="G669" s="63"/>
      <c r="H669" s="63"/>
      <c r="I669" s="59"/>
      <c r="J669" s="59"/>
      <c r="K669" s="59"/>
      <c r="L669" s="59"/>
      <c r="M669" s="65" t="str">
        <f t="shared" si="91"/>
        <v>-</v>
      </c>
      <c r="N669" s="66"/>
      <c r="O669" s="67"/>
      <c r="P669" s="46"/>
      <c r="Q669" s="67"/>
      <c r="R669" s="68"/>
      <c r="S669" s="69"/>
      <c r="T669" s="49"/>
      <c r="U669" s="68"/>
      <c r="V669" s="70"/>
      <c r="W669" s="62"/>
      <c r="X669" s="63"/>
      <c r="Y669" s="64">
        <f t="shared" si="92"/>
        <v>0</v>
      </c>
      <c r="Z669" s="62"/>
      <c r="AA669" s="63"/>
      <c r="AB669" s="64">
        <f t="shared" si="93"/>
        <v>0</v>
      </c>
      <c r="AC669" s="71">
        <f t="shared" si="94"/>
        <v>0</v>
      </c>
      <c r="AD669" s="62"/>
      <c r="AE669" s="76"/>
      <c r="AF669" s="64">
        <f t="shared" si="95"/>
        <v>0</v>
      </c>
      <c r="AG669" s="49"/>
      <c r="AH669" s="49"/>
      <c r="AI669" s="54"/>
      <c r="AJ669" s="77"/>
      <c r="AK669" s="77"/>
      <c r="AL669" s="64">
        <f t="shared" si="96"/>
        <v>0</v>
      </c>
      <c r="AM669" s="71">
        <f t="shared" si="97"/>
        <v>0</v>
      </c>
      <c r="AN669" s="71">
        <f t="shared" si="98"/>
        <v>0</v>
      </c>
      <c r="AO669" s="72"/>
      <c r="AP669" s="72"/>
      <c r="AQ669" s="72"/>
      <c r="AR669" s="73"/>
      <c r="AS669" s="73"/>
      <c r="AT669" s="73"/>
      <c r="AU669" s="62"/>
      <c r="AV669" s="62"/>
      <c r="AW669" s="74">
        <v>0</v>
      </c>
      <c r="AX669" s="75">
        <f t="shared" si="90"/>
        <v>0</v>
      </c>
    </row>
    <row r="670" spans="1:50" ht="120" customHeight="1" x14ac:dyDescent="0.3">
      <c r="A670" s="59"/>
      <c r="B670" s="59"/>
      <c r="C670" s="42"/>
      <c r="D670" s="60"/>
      <c r="E670" s="61"/>
      <c r="F670" s="62"/>
      <c r="G670" s="63"/>
      <c r="H670" s="63"/>
      <c r="I670" s="59"/>
      <c r="J670" s="59"/>
      <c r="K670" s="59"/>
      <c r="L670" s="59"/>
      <c r="M670" s="65" t="str">
        <f t="shared" si="91"/>
        <v>-</v>
      </c>
      <c r="N670" s="66"/>
      <c r="O670" s="67"/>
      <c r="P670" s="46"/>
      <c r="Q670" s="67"/>
      <c r="R670" s="68"/>
      <c r="S670" s="69"/>
      <c r="T670" s="49"/>
      <c r="U670" s="68"/>
      <c r="V670" s="70"/>
      <c r="W670" s="62"/>
      <c r="X670" s="63"/>
      <c r="Y670" s="64">
        <f t="shared" si="92"/>
        <v>0</v>
      </c>
      <c r="Z670" s="62"/>
      <c r="AA670" s="63"/>
      <c r="AB670" s="64">
        <f t="shared" si="93"/>
        <v>0</v>
      </c>
      <c r="AC670" s="71">
        <f t="shared" si="94"/>
        <v>0</v>
      </c>
      <c r="AD670" s="62"/>
      <c r="AE670" s="76"/>
      <c r="AF670" s="64">
        <f t="shared" si="95"/>
        <v>0</v>
      </c>
      <c r="AG670" s="49"/>
      <c r="AH670" s="49"/>
      <c r="AI670" s="54"/>
      <c r="AJ670" s="77"/>
      <c r="AK670" s="77"/>
      <c r="AL670" s="64">
        <f t="shared" si="96"/>
        <v>0</v>
      </c>
      <c r="AM670" s="71">
        <f t="shared" si="97"/>
        <v>0</v>
      </c>
      <c r="AN670" s="71">
        <f t="shared" si="98"/>
        <v>0</v>
      </c>
      <c r="AO670" s="72"/>
      <c r="AP670" s="72"/>
      <c r="AQ670" s="72"/>
      <c r="AR670" s="73"/>
      <c r="AS670" s="73"/>
      <c r="AT670" s="73"/>
      <c r="AU670" s="62"/>
      <c r="AV670" s="62"/>
      <c r="AW670" s="74">
        <v>0</v>
      </c>
      <c r="AX670" s="75">
        <f t="shared" si="90"/>
        <v>0</v>
      </c>
    </row>
    <row r="671" spans="1:50" ht="120" customHeight="1" x14ac:dyDescent="0.3">
      <c r="A671" s="59"/>
      <c r="B671" s="59"/>
      <c r="C671" s="42"/>
      <c r="D671" s="60"/>
      <c r="E671" s="61"/>
      <c r="F671" s="62"/>
      <c r="G671" s="63"/>
      <c r="H671" s="63"/>
      <c r="I671" s="59"/>
      <c r="J671" s="59"/>
      <c r="K671" s="59"/>
      <c r="L671" s="59"/>
      <c r="M671" s="65" t="str">
        <f t="shared" si="91"/>
        <v>-</v>
      </c>
      <c r="N671" s="66"/>
      <c r="O671" s="67"/>
      <c r="P671" s="46"/>
      <c r="Q671" s="67"/>
      <c r="R671" s="68"/>
      <c r="S671" s="69"/>
      <c r="T671" s="49"/>
      <c r="U671" s="68"/>
      <c r="V671" s="70"/>
      <c r="W671" s="62"/>
      <c r="X671" s="63"/>
      <c r="Y671" s="64">
        <f t="shared" si="92"/>
        <v>0</v>
      </c>
      <c r="Z671" s="62"/>
      <c r="AA671" s="63"/>
      <c r="AB671" s="64">
        <f t="shared" si="93"/>
        <v>0</v>
      </c>
      <c r="AC671" s="71">
        <f t="shared" si="94"/>
        <v>0</v>
      </c>
      <c r="AD671" s="62"/>
      <c r="AE671" s="76"/>
      <c r="AF671" s="64">
        <f t="shared" si="95"/>
        <v>0</v>
      </c>
      <c r="AG671" s="49"/>
      <c r="AH671" s="49"/>
      <c r="AI671" s="54"/>
      <c r="AJ671" s="77"/>
      <c r="AK671" s="77"/>
      <c r="AL671" s="64">
        <f t="shared" si="96"/>
        <v>0</v>
      </c>
      <c r="AM671" s="71">
        <f t="shared" si="97"/>
        <v>0</v>
      </c>
      <c r="AN671" s="71">
        <f t="shared" si="98"/>
        <v>0</v>
      </c>
      <c r="AO671" s="72"/>
      <c r="AP671" s="72"/>
      <c r="AQ671" s="72"/>
      <c r="AR671" s="73"/>
      <c r="AS671" s="73"/>
      <c r="AT671" s="73"/>
      <c r="AU671" s="62"/>
      <c r="AV671" s="62"/>
      <c r="AW671" s="74">
        <v>0</v>
      </c>
      <c r="AX671" s="75">
        <f t="shared" si="90"/>
        <v>0</v>
      </c>
    </row>
    <row r="672" spans="1:50" ht="120" customHeight="1" x14ac:dyDescent="0.3">
      <c r="A672" s="59"/>
      <c r="B672" s="59"/>
      <c r="C672" s="42"/>
      <c r="D672" s="60"/>
      <c r="E672" s="61"/>
      <c r="F672" s="62"/>
      <c r="G672" s="63"/>
      <c r="H672" s="63"/>
      <c r="I672" s="59"/>
      <c r="J672" s="59"/>
      <c r="K672" s="59"/>
      <c r="L672" s="59"/>
      <c r="M672" s="65" t="str">
        <f t="shared" si="91"/>
        <v>-</v>
      </c>
      <c r="N672" s="66"/>
      <c r="O672" s="67"/>
      <c r="P672" s="46"/>
      <c r="Q672" s="67"/>
      <c r="R672" s="68"/>
      <c r="S672" s="69"/>
      <c r="T672" s="49"/>
      <c r="U672" s="68"/>
      <c r="V672" s="70"/>
      <c r="W672" s="62"/>
      <c r="X672" s="63"/>
      <c r="Y672" s="64">
        <f t="shared" si="92"/>
        <v>0</v>
      </c>
      <c r="Z672" s="62"/>
      <c r="AA672" s="63"/>
      <c r="AB672" s="64">
        <f t="shared" si="93"/>
        <v>0</v>
      </c>
      <c r="AC672" s="71">
        <f t="shared" si="94"/>
        <v>0</v>
      </c>
      <c r="AD672" s="62"/>
      <c r="AE672" s="76"/>
      <c r="AF672" s="64">
        <f t="shared" si="95"/>
        <v>0</v>
      </c>
      <c r="AG672" s="49"/>
      <c r="AH672" s="49"/>
      <c r="AI672" s="54"/>
      <c r="AJ672" s="77"/>
      <c r="AK672" s="77"/>
      <c r="AL672" s="64">
        <f t="shared" si="96"/>
        <v>0</v>
      </c>
      <c r="AM672" s="71">
        <f t="shared" si="97"/>
        <v>0</v>
      </c>
      <c r="AN672" s="71">
        <f t="shared" si="98"/>
        <v>0</v>
      </c>
      <c r="AO672" s="72"/>
      <c r="AP672" s="72"/>
      <c r="AQ672" s="72"/>
      <c r="AR672" s="73"/>
      <c r="AS672" s="73"/>
      <c r="AT672" s="73"/>
      <c r="AU672" s="62"/>
      <c r="AV672" s="62"/>
      <c r="AW672" s="74">
        <v>0</v>
      </c>
      <c r="AX672" s="75">
        <f t="shared" si="90"/>
        <v>0</v>
      </c>
    </row>
    <row r="673" spans="1:50" ht="120" customHeight="1" x14ac:dyDescent="0.3">
      <c r="A673" s="59"/>
      <c r="B673" s="59"/>
      <c r="C673" s="42"/>
      <c r="D673" s="60"/>
      <c r="E673" s="61"/>
      <c r="F673" s="62"/>
      <c r="G673" s="63"/>
      <c r="H673" s="63"/>
      <c r="I673" s="59"/>
      <c r="J673" s="59"/>
      <c r="K673" s="59"/>
      <c r="L673" s="59"/>
      <c r="M673" s="65" t="str">
        <f t="shared" si="91"/>
        <v>-</v>
      </c>
      <c r="N673" s="66"/>
      <c r="O673" s="67"/>
      <c r="P673" s="46"/>
      <c r="Q673" s="67"/>
      <c r="R673" s="68"/>
      <c r="S673" s="69"/>
      <c r="T673" s="49"/>
      <c r="U673" s="68"/>
      <c r="V673" s="70"/>
      <c r="W673" s="62"/>
      <c r="X673" s="63"/>
      <c r="Y673" s="64">
        <f t="shared" si="92"/>
        <v>0</v>
      </c>
      <c r="Z673" s="62"/>
      <c r="AA673" s="63"/>
      <c r="AB673" s="64">
        <f t="shared" si="93"/>
        <v>0</v>
      </c>
      <c r="AC673" s="71">
        <f t="shared" si="94"/>
        <v>0</v>
      </c>
      <c r="AD673" s="62"/>
      <c r="AE673" s="76"/>
      <c r="AF673" s="64">
        <f t="shared" si="95"/>
        <v>0</v>
      </c>
      <c r="AG673" s="49"/>
      <c r="AH673" s="49"/>
      <c r="AI673" s="54"/>
      <c r="AJ673" s="77"/>
      <c r="AK673" s="77"/>
      <c r="AL673" s="64">
        <f t="shared" si="96"/>
        <v>0</v>
      </c>
      <c r="AM673" s="71">
        <f t="shared" si="97"/>
        <v>0</v>
      </c>
      <c r="AN673" s="71">
        <f t="shared" si="98"/>
        <v>0</v>
      </c>
      <c r="AO673" s="72"/>
      <c r="AP673" s="72"/>
      <c r="AQ673" s="72"/>
      <c r="AR673" s="73"/>
      <c r="AS673" s="73"/>
      <c r="AT673" s="73"/>
      <c r="AU673" s="62"/>
      <c r="AV673" s="62"/>
      <c r="AW673" s="74">
        <v>0</v>
      </c>
      <c r="AX673" s="75">
        <f t="shared" si="90"/>
        <v>0</v>
      </c>
    </row>
    <row r="674" spans="1:50" ht="120" customHeight="1" x14ac:dyDescent="0.3">
      <c r="A674" s="59"/>
      <c r="B674" s="59"/>
      <c r="C674" s="42"/>
      <c r="D674" s="60"/>
      <c r="E674" s="61"/>
      <c r="F674" s="62"/>
      <c r="G674" s="63"/>
      <c r="H674" s="63"/>
      <c r="I674" s="59"/>
      <c r="J674" s="59"/>
      <c r="K674" s="59"/>
      <c r="L674" s="59"/>
      <c r="M674" s="65" t="str">
        <f t="shared" si="91"/>
        <v>-</v>
      </c>
      <c r="N674" s="66"/>
      <c r="O674" s="67"/>
      <c r="P674" s="46"/>
      <c r="Q674" s="67"/>
      <c r="R674" s="68"/>
      <c r="S674" s="69"/>
      <c r="T674" s="49"/>
      <c r="U674" s="68"/>
      <c r="V674" s="70"/>
      <c r="W674" s="62"/>
      <c r="X674" s="63"/>
      <c r="Y674" s="64">
        <f t="shared" si="92"/>
        <v>0</v>
      </c>
      <c r="Z674" s="62"/>
      <c r="AA674" s="63"/>
      <c r="AB674" s="64">
        <f t="shared" si="93"/>
        <v>0</v>
      </c>
      <c r="AC674" s="71">
        <f t="shared" si="94"/>
        <v>0</v>
      </c>
      <c r="AD674" s="62"/>
      <c r="AE674" s="76"/>
      <c r="AF674" s="64">
        <f t="shared" si="95"/>
        <v>0</v>
      </c>
      <c r="AG674" s="49"/>
      <c r="AH674" s="49"/>
      <c r="AI674" s="54"/>
      <c r="AJ674" s="77"/>
      <c r="AK674" s="77"/>
      <c r="AL674" s="64">
        <f t="shared" si="96"/>
        <v>0</v>
      </c>
      <c r="AM674" s="71">
        <f t="shared" si="97"/>
        <v>0</v>
      </c>
      <c r="AN674" s="71">
        <f t="shared" si="98"/>
        <v>0</v>
      </c>
      <c r="AO674" s="72"/>
      <c r="AP674" s="72"/>
      <c r="AQ674" s="72"/>
      <c r="AR674" s="73"/>
      <c r="AS674" s="73"/>
      <c r="AT674" s="73"/>
      <c r="AU674" s="62"/>
      <c r="AV674" s="62"/>
      <c r="AW674" s="74">
        <v>0</v>
      </c>
      <c r="AX674" s="75">
        <f t="shared" si="90"/>
        <v>0</v>
      </c>
    </row>
    <row r="675" spans="1:50" ht="120" customHeight="1" x14ac:dyDescent="0.3">
      <c r="A675" s="59"/>
      <c r="B675" s="59"/>
      <c r="C675" s="42"/>
      <c r="D675" s="60"/>
      <c r="E675" s="61"/>
      <c r="F675" s="62"/>
      <c r="G675" s="63"/>
      <c r="H675" s="63"/>
      <c r="I675" s="59"/>
      <c r="J675" s="59"/>
      <c r="K675" s="59"/>
      <c r="L675" s="59"/>
      <c r="M675" s="65" t="str">
        <f t="shared" si="91"/>
        <v>-</v>
      </c>
      <c r="N675" s="66"/>
      <c r="O675" s="67"/>
      <c r="P675" s="46"/>
      <c r="Q675" s="67"/>
      <c r="R675" s="68"/>
      <c r="S675" s="69"/>
      <c r="T675" s="49"/>
      <c r="U675" s="68"/>
      <c r="V675" s="70"/>
      <c r="W675" s="62"/>
      <c r="X675" s="63"/>
      <c r="Y675" s="64">
        <f t="shared" si="92"/>
        <v>0</v>
      </c>
      <c r="Z675" s="62"/>
      <c r="AA675" s="63"/>
      <c r="AB675" s="64">
        <f t="shared" si="93"/>
        <v>0</v>
      </c>
      <c r="AC675" s="71">
        <f t="shared" si="94"/>
        <v>0</v>
      </c>
      <c r="AD675" s="62"/>
      <c r="AE675" s="76"/>
      <c r="AF675" s="64">
        <f t="shared" si="95"/>
        <v>0</v>
      </c>
      <c r="AG675" s="49"/>
      <c r="AH675" s="49"/>
      <c r="AI675" s="54"/>
      <c r="AJ675" s="77"/>
      <c r="AK675" s="77"/>
      <c r="AL675" s="64">
        <f t="shared" si="96"/>
        <v>0</v>
      </c>
      <c r="AM675" s="71">
        <f t="shared" si="97"/>
        <v>0</v>
      </c>
      <c r="AN675" s="71">
        <f t="shared" si="98"/>
        <v>0</v>
      </c>
      <c r="AO675" s="72"/>
      <c r="AP675" s="72"/>
      <c r="AQ675" s="72"/>
      <c r="AR675" s="73"/>
      <c r="AS675" s="73"/>
      <c r="AT675" s="73"/>
      <c r="AU675" s="62"/>
      <c r="AV675" s="62"/>
      <c r="AW675" s="74">
        <v>0</v>
      </c>
      <c r="AX675" s="75">
        <f t="shared" si="90"/>
        <v>0</v>
      </c>
    </row>
    <row r="676" spans="1:50" ht="120" customHeight="1" x14ac:dyDescent="0.3">
      <c r="A676" s="59"/>
      <c r="B676" s="59"/>
      <c r="C676" s="42"/>
      <c r="D676" s="60"/>
      <c r="E676" s="61"/>
      <c r="F676" s="62"/>
      <c r="G676" s="63"/>
      <c r="H676" s="63"/>
      <c r="I676" s="59"/>
      <c r="J676" s="59"/>
      <c r="K676" s="59"/>
      <c r="L676" s="59"/>
      <c r="M676" s="65" t="str">
        <f t="shared" si="91"/>
        <v>-</v>
      </c>
      <c r="N676" s="66"/>
      <c r="O676" s="67"/>
      <c r="P676" s="46"/>
      <c r="Q676" s="67"/>
      <c r="R676" s="68"/>
      <c r="S676" s="69"/>
      <c r="T676" s="49"/>
      <c r="U676" s="68"/>
      <c r="V676" s="70"/>
      <c r="W676" s="62"/>
      <c r="X676" s="63"/>
      <c r="Y676" s="64">
        <f t="shared" si="92"/>
        <v>0</v>
      </c>
      <c r="Z676" s="62"/>
      <c r="AA676" s="63"/>
      <c r="AB676" s="64">
        <f t="shared" si="93"/>
        <v>0</v>
      </c>
      <c r="AC676" s="71">
        <f t="shared" si="94"/>
        <v>0</v>
      </c>
      <c r="AD676" s="62"/>
      <c r="AE676" s="76"/>
      <c r="AF676" s="64">
        <f t="shared" si="95"/>
        <v>0</v>
      </c>
      <c r="AG676" s="49"/>
      <c r="AH676" s="49"/>
      <c r="AI676" s="54"/>
      <c r="AJ676" s="77"/>
      <c r="AK676" s="77"/>
      <c r="AL676" s="64">
        <f t="shared" si="96"/>
        <v>0</v>
      </c>
      <c r="AM676" s="71">
        <f t="shared" si="97"/>
        <v>0</v>
      </c>
      <c r="AN676" s="71">
        <f t="shared" si="98"/>
        <v>0</v>
      </c>
      <c r="AO676" s="72"/>
      <c r="AP676" s="72"/>
      <c r="AQ676" s="72"/>
      <c r="AR676" s="73"/>
      <c r="AS676" s="73"/>
      <c r="AT676" s="73"/>
      <c r="AU676" s="62"/>
      <c r="AV676" s="62"/>
      <c r="AW676" s="74">
        <v>0</v>
      </c>
      <c r="AX676" s="75">
        <f t="shared" si="90"/>
        <v>0</v>
      </c>
    </row>
    <row r="677" spans="1:50" ht="120" customHeight="1" x14ac:dyDescent="0.3">
      <c r="A677" s="59"/>
      <c r="B677" s="59"/>
      <c r="C677" s="42"/>
      <c r="D677" s="60"/>
      <c r="E677" s="61"/>
      <c r="F677" s="62"/>
      <c r="G677" s="63"/>
      <c r="H677" s="63"/>
      <c r="I677" s="59"/>
      <c r="J677" s="59"/>
      <c r="K677" s="59"/>
      <c r="L677" s="59"/>
      <c r="M677" s="65" t="str">
        <f t="shared" si="91"/>
        <v>-</v>
      </c>
      <c r="N677" s="66"/>
      <c r="O677" s="67"/>
      <c r="P677" s="46"/>
      <c r="Q677" s="67"/>
      <c r="R677" s="68"/>
      <c r="S677" s="69"/>
      <c r="T677" s="49"/>
      <c r="U677" s="68"/>
      <c r="V677" s="70"/>
      <c r="W677" s="62"/>
      <c r="X677" s="63"/>
      <c r="Y677" s="64">
        <f t="shared" si="92"/>
        <v>0</v>
      </c>
      <c r="Z677" s="62"/>
      <c r="AA677" s="63"/>
      <c r="AB677" s="64">
        <f t="shared" si="93"/>
        <v>0</v>
      </c>
      <c r="AC677" s="71">
        <f t="shared" si="94"/>
        <v>0</v>
      </c>
      <c r="AD677" s="62"/>
      <c r="AE677" s="76"/>
      <c r="AF677" s="64">
        <f t="shared" si="95"/>
        <v>0</v>
      </c>
      <c r="AG677" s="49"/>
      <c r="AH677" s="49"/>
      <c r="AI677" s="54"/>
      <c r="AJ677" s="77"/>
      <c r="AK677" s="77"/>
      <c r="AL677" s="64">
        <f t="shared" si="96"/>
        <v>0</v>
      </c>
      <c r="AM677" s="71">
        <f t="shared" si="97"/>
        <v>0</v>
      </c>
      <c r="AN677" s="71">
        <f t="shared" si="98"/>
        <v>0</v>
      </c>
      <c r="AO677" s="72"/>
      <c r="AP677" s="72"/>
      <c r="AQ677" s="72"/>
      <c r="AR677" s="73"/>
      <c r="AS677" s="73"/>
      <c r="AT677" s="73"/>
      <c r="AU677" s="62"/>
      <c r="AV677" s="62"/>
      <c r="AW677" s="74">
        <v>0</v>
      </c>
      <c r="AX677" s="75">
        <f t="shared" si="90"/>
        <v>0</v>
      </c>
    </row>
    <row r="678" spans="1:50" ht="120" customHeight="1" x14ac:dyDescent="0.3">
      <c r="A678" s="59"/>
      <c r="B678" s="59"/>
      <c r="C678" s="42"/>
      <c r="D678" s="60"/>
      <c r="E678" s="61"/>
      <c r="F678" s="62"/>
      <c r="G678" s="63"/>
      <c r="H678" s="63"/>
      <c r="I678" s="59"/>
      <c r="J678" s="59"/>
      <c r="K678" s="59"/>
      <c r="L678" s="59"/>
      <c r="M678" s="65" t="str">
        <f t="shared" si="91"/>
        <v>-</v>
      </c>
      <c r="N678" s="66"/>
      <c r="O678" s="67"/>
      <c r="P678" s="46"/>
      <c r="Q678" s="67"/>
      <c r="R678" s="68"/>
      <c r="S678" s="69"/>
      <c r="T678" s="49"/>
      <c r="U678" s="68"/>
      <c r="V678" s="70"/>
      <c r="W678" s="62"/>
      <c r="X678" s="63"/>
      <c r="Y678" s="64">
        <f t="shared" si="92"/>
        <v>0</v>
      </c>
      <c r="Z678" s="62"/>
      <c r="AA678" s="63"/>
      <c r="AB678" s="64">
        <f t="shared" si="93"/>
        <v>0</v>
      </c>
      <c r="AC678" s="71">
        <f t="shared" si="94"/>
        <v>0</v>
      </c>
      <c r="AD678" s="62"/>
      <c r="AE678" s="76"/>
      <c r="AF678" s="64">
        <f t="shared" si="95"/>
        <v>0</v>
      </c>
      <c r="AG678" s="49"/>
      <c r="AH678" s="49"/>
      <c r="AI678" s="54"/>
      <c r="AJ678" s="77"/>
      <c r="AK678" s="77"/>
      <c r="AL678" s="64">
        <f t="shared" si="96"/>
        <v>0</v>
      </c>
      <c r="AM678" s="71">
        <f t="shared" si="97"/>
        <v>0</v>
      </c>
      <c r="AN678" s="71">
        <f t="shared" si="98"/>
        <v>0</v>
      </c>
      <c r="AO678" s="72"/>
      <c r="AP678" s="72"/>
      <c r="AQ678" s="72"/>
      <c r="AR678" s="73"/>
      <c r="AS678" s="73"/>
      <c r="AT678" s="73"/>
      <c r="AU678" s="62"/>
      <c r="AV678" s="62"/>
      <c r="AW678" s="74">
        <v>0</v>
      </c>
      <c r="AX678" s="75">
        <f t="shared" si="90"/>
        <v>0</v>
      </c>
    </row>
    <row r="679" spans="1:50" ht="120" customHeight="1" x14ac:dyDescent="0.3">
      <c r="A679" s="59"/>
      <c r="B679" s="59"/>
      <c r="C679" s="42"/>
      <c r="D679" s="60"/>
      <c r="E679" s="61"/>
      <c r="F679" s="62"/>
      <c r="G679" s="63"/>
      <c r="H679" s="63"/>
      <c r="I679" s="59"/>
      <c r="J679" s="59"/>
      <c r="K679" s="59"/>
      <c r="L679" s="59"/>
      <c r="M679" s="65" t="str">
        <f t="shared" si="91"/>
        <v>-</v>
      </c>
      <c r="N679" s="66"/>
      <c r="O679" s="67"/>
      <c r="P679" s="46"/>
      <c r="Q679" s="67"/>
      <c r="R679" s="68"/>
      <c r="S679" s="69"/>
      <c r="T679" s="49"/>
      <c r="U679" s="68"/>
      <c r="V679" s="70"/>
      <c r="W679" s="62"/>
      <c r="X679" s="63"/>
      <c r="Y679" s="64">
        <f t="shared" si="92"/>
        <v>0</v>
      </c>
      <c r="Z679" s="62"/>
      <c r="AA679" s="63"/>
      <c r="AB679" s="64">
        <f t="shared" si="93"/>
        <v>0</v>
      </c>
      <c r="AC679" s="71">
        <f t="shared" si="94"/>
        <v>0</v>
      </c>
      <c r="AD679" s="62"/>
      <c r="AE679" s="76"/>
      <c r="AF679" s="64">
        <f t="shared" si="95"/>
        <v>0</v>
      </c>
      <c r="AG679" s="49"/>
      <c r="AH679" s="49"/>
      <c r="AI679" s="54"/>
      <c r="AJ679" s="77"/>
      <c r="AK679" s="77"/>
      <c r="AL679" s="64">
        <f t="shared" si="96"/>
        <v>0</v>
      </c>
      <c r="AM679" s="71">
        <f t="shared" si="97"/>
        <v>0</v>
      </c>
      <c r="AN679" s="71">
        <f t="shared" si="98"/>
        <v>0</v>
      </c>
      <c r="AO679" s="72"/>
      <c r="AP679" s="72"/>
      <c r="AQ679" s="72"/>
      <c r="AR679" s="73"/>
      <c r="AS679" s="73"/>
      <c r="AT679" s="73"/>
      <c r="AU679" s="62"/>
      <c r="AV679" s="62"/>
      <c r="AW679" s="74">
        <v>0</v>
      </c>
      <c r="AX679" s="75">
        <f t="shared" si="90"/>
        <v>0</v>
      </c>
    </row>
    <row r="680" spans="1:50" ht="120" customHeight="1" x14ac:dyDescent="0.3">
      <c r="A680" s="59"/>
      <c r="B680" s="59"/>
      <c r="C680" s="42"/>
      <c r="D680" s="60"/>
      <c r="E680" s="61"/>
      <c r="F680" s="62"/>
      <c r="G680" s="63"/>
      <c r="H680" s="63"/>
      <c r="I680" s="59"/>
      <c r="J680" s="59"/>
      <c r="K680" s="59"/>
      <c r="L680" s="59"/>
      <c r="M680" s="65" t="str">
        <f t="shared" si="91"/>
        <v>-</v>
      </c>
      <c r="N680" s="66"/>
      <c r="O680" s="67"/>
      <c r="P680" s="46"/>
      <c r="Q680" s="67"/>
      <c r="R680" s="68"/>
      <c r="S680" s="69"/>
      <c r="T680" s="49"/>
      <c r="U680" s="68"/>
      <c r="V680" s="70"/>
      <c r="W680" s="62"/>
      <c r="X680" s="63"/>
      <c r="Y680" s="64">
        <f t="shared" si="92"/>
        <v>0</v>
      </c>
      <c r="Z680" s="62"/>
      <c r="AA680" s="63"/>
      <c r="AB680" s="64">
        <f t="shared" si="93"/>
        <v>0</v>
      </c>
      <c r="AC680" s="71">
        <f t="shared" si="94"/>
        <v>0</v>
      </c>
      <c r="AD680" s="62"/>
      <c r="AE680" s="76"/>
      <c r="AF680" s="64">
        <f t="shared" si="95"/>
        <v>0</v>
      </c>
      <c r="AG680" s="49"/>
      <c r="AH680" s="49"/>
      <c r="AI680" s="54"/>
      <c r="AJ680" s="77"/>
      <c r="AK680" s="77"/>
      <c r="AL680" s="64">
        <f t="shared" si="96"/>
        <v>0</v>
      </c>
      <c r="AM680" s="71">
        <f t="shared" si="97"/>
        <v>0</v>
      </c>
      <c r="AN680" s="71">
        <f t="shared" si="98"/>
        <v>0</v>
      </c>
      <c r="AO680" s="72"/>
      <c r="AP680" s="72"/>
      <c r="AQ680" s="72"/>
      <c r="AR680" s="73"/>
      <c r="AS680" s="73"/>
      <c r="AT680" s="73"/>
      <c r="AU680" s="62"/>
      <c r="AV680" s="62"/>
      <c r="AW680" s="74">
        <v>0</v>
      </c>
      <c r="AX680" s="75">
        <f t="shared" si="90"/>
        <v>0</v>
      </c>
    </row>
    <row r="681" spans="1:50" ht="120" customHeight="1" x14ac:dyDescent="0.3">
      <c r="A681" s="59"/>
      <c r="B681" s="59"/>
      <c r="C681" s="42"/>
      <c r="D681" s="60"/>
      <c r="E681" s="61"/>
      <c r="F681" s="62"/>
      <c r="G681" s="63"/>
      <c r="H681" s="63"/>
      <c r="I681" s="59"/>
      <c r="J681" s="59"/>
      <c r="K681" s="59"/>
      <c r="L681" s="59"/>
      <c r="M681" s="65" t="str">
        <f t="shared" si="91"/>
        <v>-</v>
      </c>
      <c r="N681" s="66"/>
      <c r="O681" s="67"/>
      <c r="P681" s="46"/>
      <c r="Q681" s="67"/>
      <c r="R681" s="68"/>
      <c r="S681" s="69"/>
      <c r="T681" s="49"/>
      <c r="U681" s="68"/>
      <c r="V681" s="70"/>
      <c r="W681" s="62"/>
      <c r="X681" s="63"/>
      <c r="Y681" s="64">
        <f t="shared" si="92"/>
        <v>0</v>
      </c>
      <c r="Z681" s="62"/>
      <c r="AA681" s="63"/>
      <c r="AB681" s="64">
        <f t="shared" si="93"/>
        <v>0</v>
      </c>
      <c r="AC681" s="71">
        <f t="shared" si="94"/>
        <v>0</v>
      </c>
      <c r="AD681" s="62"/>
      <c r="AE681" s="76"/>
      <c r="AF681" s="64">
        <f t="shared" si="95"/>
        <v>0</v>
      </c>
      <c r="AG681" s="49"/>
      <c r="AH681" s="49"/>
      <c r="AI681" s="54"/>
      <c r="AJ681" s="77"/>
      <c r="AK681" s="77"/>
      <c r="AL681" s="64">
        <f t="shared" si="96"/>
        <v>0</v>
      </c>
      <c r="AM681" s="71">
        <f t="shared" si="97"/>
        <v>0</v>
      </c>
      <c r="AN681" s="71">
        <f t="shared" si="98"/>
        <v>0</v>
      </c>
      <c r="AO681" s="72"/>
      <c r="AP681" s="72"/>
      <c r="AQ681" s="72"/>
      <c r="AR681" s="73"/>
      <c r="AS681" s="73"/>
      <c r="AT681" s="73"/>
      <c r="AU681" s="62"/>
      <c r="AV681" s="62"/>
      <c r="AW681" s="74">
        <v>0</v>
      </c>
      <c r="AX681" s="75">
        <f t="shared" si="90"/>
        <v>0</v>
      </c>
    </row>
    <row r="682" spans="1:50" ht="120" customHeight="1" x14ac:dyDescent="0.3">
      <c r="A682" s="59"/>
      <c r="B682" s="59"/>
      <c r="C682" s="42"/>
      <c r="D682" s="60"/>
      <c r="E682" s="61"/>
      <c r="F682" s="62"/>
      <c r="G682" s="63"/>
      <c r="H682" s="63"/>
      <c r="I682" s="59"/>
      <c r="J682" s="59"/>
      <c r="K682" s="59"/>
      <c r="L682" s="59"/>
      <c r="M682" s="65" t="str">
        <f t="shared" si="91"/>
        <v>-</v>
      </c>
      <c r="N682" s="66"/>
      <c r="O682" s="67"/>
      <c r="P682" s="46"/>
      <c r="Q682" s="67"/>
      <c r="R682" s="68"/>
      <c r="S682" s="69"/>
      <c r="T682" s="49"/>
      <c r="U682" s="68"/>
      <c r="V682" s="70"/>
      <c r="W682" s="62"/>
      <c r="X682" s="63"/>
      <c r="Y682" s="64">
        <f t="shared" si="92"/>
        <v>0</v>
      </c>
      <c r="Z682" s="62"/>
      <c r="AA682" s="63"/>
      <c r="AB682" s="64">
        <f t="shared" si="93"/>
        <v>0</v>
      </c>
      <c r="AC682" s="71">
        <f t="shared" si="94"/>
        <v>0</v>
      </c>
      <c r="AD682" s="62"/>
      <c r="AE682" s="76"/>
      <c r="AF682" s="64">
        <f t="shared" si="95"/>
        <v>0</v>
      </c>
      <c r="AG682" s="49"/>
      <c r="AH682" s="49"/>
      <c r="AI682" s="54"/>
      <c r="AJ682" s="77"/>
      <c r="AK682" s="77"/>
      <c r="AL682" s="64">
        <f t="shared" si="96"/>
        <v>0</v>
      </c>
      <c r="AM682" s="71">
        <f t="shared" si="97"/>
        <v>0</v>
      </c>
      <c r="AN682" s="71">
        <f t="shared" si="98"/>
        <v>0</v>
      </c>
      <c r="AO682" s="72"/>
      <c r="AP682" s="72"/>
      <c r="AQ682" s="72"/>
      <c r="AR682" s="73"/>
      <c r="AS682" s="73"/>
      <c r="AT682" s="73"/>
      <c r="AU682" s="62"/>
      <c r="AV682" s="62"/>
      <c r="AW682" s="74">
        <v>0</v>
      </c>
      <c r="AX682" s="75">
        <f t="shared" si="90"/>
        <v>0</v>
      </c>
    </row>
    <row r="683" spans="1:50" ht="120" customHeight="1" x14ac:dyDescent="0.3">
      <c r="A683" s="59"/>
      <c r="B683" s="59"/>
      <c r="C683" s="42"/>
      <c r="D683" s="60"/>
      <c r="E683" s="61"/>
      <c r="F683" s="62"/>
      <c r="G683" s="63"/>
      <c r="H683" s="63"/>
      <c r="I683" s="59"/>
      <c r="J683" s="59"/>
      <c r="K683" s="59"/>
      <c r="L683" s="59"/>
      <c r="M683" s="65" t="str">
        <f t="shared" si="91"/>
        <v>-</v>
      </c>
      <c r="N683" s="66"/>
      <c r="O683" s="67"/>
      <c r="P683" s="46"/>
      <c r="Q683" s="67"/>
      <c r="R683" s="68"/>
      <c r="S683" s="69"/>
      <c r="T683" s="49"/>
      <c r="U683" s="68"/>
      <c r="V683" s="70"/>
      <c r="W683" s="62"/>
      <c r="X683" s="63"/>
      <c r="Y683" s="64">
        <f t="shared" si="92"/>
        <v>0</v>
      </c>
      <c r="Z683" s="62"/>
      <c r="AA683" s="63"/>
      <c r="AB683" s="64">
        <f t="shared" si="93"/>
        <v>0</v>
      </c>
      <c r="AC683" s="71">
        <f t="shared" si="94"/>
        <v>0</v>
      </c>
      <c r="AD683" s="62"/>
      <c r="AE683" s="76"/>
      <c r="AF683" s="64">
        <f t="shared" si="95"/>
        <v>0</v>
      </c>
      <c r="AG683" s="49"/>
      <c r="AH683" s="49"/>
      <c r="AI683" s="54"/>
      <c r="AJ683" s="77"/>
      <c r="AK683" s="77"/>
      <c r="AL683" s="64">
        <f t="shared" si="96"/>
        <v>0</v>
      </c>
      <c r="AM683" s="71">
        <f t="shared" si="97"/>
        <v>0</v>
      </c>
      <c r="AN683" s="71">
        <f t="shared" si="98"/>
        <v>0</v>
      </c>
      <c r="AO683" s="72"/>
      <c r="AP683" s="72"/>
      <c r="AQ683" s="72"/>
      <c r="AR683" s="73"/>
      <c r="AS683" s="73"/>
      <c r="AT683" s="73"/>
      <c r="AU683" s="62"/>
      <c r="AV683" s="62"/>
      <c r="AW683" s="74">
        <v>0</v>
      </c>
      <c r="AX683" s="75">
        <f t="shared" si="90"/>
        <v>0</v>
      </c>
    </row>
    <row r="684" spans="1:50" ht="120" customHeight="1" x14ac:dyDescent="0.3">
      <c r="A684" s="59"/>
      <c r="B684" s="59"/>
      <c r="C684" s="42"/>
      <c r="D684" s="60"/>
      <c r="E684" s="61"/>
      <c r="F684" s="62"/>
      <c r="G684" s="63"/>
      <c r="H684" s="63"/>
      <c r="I684" s="59"/>
      <c r="J684" s="59"/>
      <c r="K684" s="59"/>
      <c r="L684" s="59"/>
      <c r="M684" s="65" t="str">
        <f t="shared" si="91"/>
        <v>-</v>
      </c>
      <c r="N684" s="66"/>
      <c r="O684" s="67"/>
      <c r="P684" s="46"/>
      <c r="Q684" s="67"/>
      <c r="R684" s="68"/>
      <c r="S684" s="69"/>
      <c r="T684" s="49"/>
      <c r="U684" s="68"/>
      <c r="V684" s="70"/>
      <c r="W684" s="62"/>
      <c r="X684" s="63"/>
      <c r="Y684" s="64">
        <f t="shared" si="92"/>
        <v>0</v>
      </c>
      <c r="Z684" s="62"/>
      <c r="AA684" s="63"/>
      <c r="AB684" s="64">
        <f t="shared" si="93"/>
        <v>0</v>
      </c>
      <c r="AC684" s="71">
        <f t="shared" si="94"/>
        <v>0</v>
      </c>
      <c r="AD684" s="62"/>
      <c r="AE684" s="76"/>
      <c r="AF684" s="64">
        <f t="shared" si="95"/>
        <v>0</v>
      </c>
      <c r="AG684" s="49"/>
      <c r="AH684" s="49"/>
      <c r="AI684" s="54"/>
      <c r="AJ684" s="77"/>
      <c r="AK684" s="77"/>
      <c r="AL684" s="64">
        <f t="shared" si="96"/>
        <v>0</v>
      </c>
      <c r="AM684" s="71">
        <f t="shared" si="97"/>
        <v>0</v>
      </c>
      <c r="AN684" s="71">
        <f t="shared" si="98"/>
        <v>0</v>
      </c>
      <c r="AO684" s="72"/>
      <c r="AP684" s="72"/>
      <c r="AQ684" s="72"/>
      <c r="AR684" s="73"/>
      <c r="AS684" s="73"/>
      <c r="AT684" s="73"/>
      <c r="AU684" s="62"/>
      <c r="AV684" s="62"/>
      <c r="AW684" s="74">
        <v>0</v>
      </c>
      <c r="AX684" s="75">
        <f t="shared" si="90"/>
        <v>0</v>
      </c>
    </row>
    <row r="685" spans="1:50" ht="120" customHeight="1" x14ac:dyDescent="0.3">
      <c r="A685" s="59"/>
      <c r="B685" s="59"/>
      <c r="C685" s="42"/>
      <c r="D685" s="60"/>
      <c r="E685" s="61"/>
      <c r="F685" s="62"/>
      <c r="G685" s="63"/>
      <c r="H685" s="63"/>
      <c r="I685" s="59"/>
      <c r="J685" s="59"/>
      <c r="K685" s="59"/>
      <c r="L685" s="59"/>
      <c r="M685" s="65" t="str">
        <f t="shared" si="91"/>
        <v>-</v>
      </c>
      <c r="N685" s="66"/>
      <c r="O685" s="67"/>
      <c r="P685" s="46"/>
      <c r="Q685" s="67"/>
      <c r="R685" s="68"/>
      <c r="S685" s="69"/>
      <c r="T685" s="49"/>
      <c r="U685" s="68"/>
      <c r="V685" s="70"/>
      <c r="W685" s="62"/>
      <c r="X685" s="63"/>
      <c r="Y685" s="64">
        <f t="shared" si="92"/>
        <v>0</v>
      </c>
      <c r="Z685" s="62"/>
      <c r="AA685" s="63"/>
      <c r="AB685" s="64">
        <f t="shared" si="93"/>
        <v>0</v>
      </c>
      <c r="AC685" s="71">
        <f t="shared" si="94"/>
        <v>0</v>
      </c>
      <c r="AD685" s="62"/>
      <c r="AE685" s="76"/>
      <c r="AF685" s="64">
        <f t="shared" si="95"/>
        <v>0</v>
      </c>
      <c r="AG685" s="49"/>
      <c r="AH685" s="49"/>
      <c r="AI685" s="54"/>
      <c r="AJ685" s="77"/>
      <c r="AK685" s="77"/>
      <c r="AL685" s="64">
        <f t="shared" si="96"/>
        <v>0</v>
      </c>
      <c r="AM685" s="71">
        <f t="shared" si="97"/>
        <v>0</v>
      </c>
      <c r="AN685" s="71">
        <f t="shared" si="98"/>
        <v>0</v>
      </c>
      <c r="AO685" s="72"/>
      <c r="AP685" s="72"/>
      <c r="AQ685" s="72"/>
      <c r="AR685" s="73"/>
      <c r="AS685" s="73"/>
      <c r="AT685" s="73"/>
      <c r="AU685" s="62"/>
      <c r="AV685" s="62"/>
      <c r="AW685" s="74">
        <v>0</v>
      </c>
      <c r="AX685" s="75">
        <f t="shared" si="90"/>
        <v>0</v>
      </c>
    </row>
    <row r="686" spans="1:50" ht="120" customHeight="1" x14ac:dyDescent="0.3">
      <c r="A686" s="59"/>
      <c r="B686" s="59"/>
      <c r="C686" s="42"/>
      <c r="D686" s="60"/>
      <c r="E686" s="61"/>
      <c r="F686" s="62"/>
      <c r="G686" s="63"/>
      <c r="H686" s="63"/>
      <c r="I686" s="59"/>
      <c r="J686" s="59"/>
      <c r="K686" s="59"/>
      <c r="L686" s="59"/>
      <c r="M686" s="65" t="str">
        <f t="shared" si="91"/>
        <v>-</v>
      </c>
      <c r="N686" s="66"/>
      <c r="O686" s="67"/>
      <c r="P686" s="46"/>
      <c r="Q686" s="67"/>
      <c r="R686" s="68"/>
      <c r="S686" s="69"/>
      <c r="T686" s="49"/>
      <c r="U686" s="68"/>
      <c r="V686" s="70"/>
      <c r="W686" s="62"/>
      <c r="X686" s="63"/>
      <c r="Y686" s="64">
        <f t="shared" si="92"/>
        <v>0</v>
      </c>
      <c r="Z686" s="62"/>
      <c r="AA686" s="63"/>
      <c r="AB686" s="64">
        <f t="shared" si="93"/>
        <v>0</v>
      </c>
      <c r="AC686" s="71">
        <f t="shared" si="94"/>
        <v>0</v>
      </c>
      <c r="AD686" s="62"/>
      <c r="AE686" s="76"/>
      <c r="AF686" s="64">
        <f t="shared" si="95"/>
        <v>0</v>
      </c>
      <c r="AG686" s="49"/>
      <c r="AH686" s="49"/>
      <c r="AI686" s="54"/>
      <c r="AJ686" s="77"/>
      <c r="AK686" s="77"/>
      <c r="AL686" s="64">
        <f t="shared" si="96"/>
        <v>0</v>
      </c>
      <c r="AM686" s="71">
        <f t="shared" si="97"/>
        <v>0</v>
      </c>
      <c r="AN686" s="71">
        <f t="shared" si="98"/>
        <v>0</v>
      </c>
      <c r="AO686" s="72"/>
      <c r="AP686" s="72"/>
      <c r="AQ686" s="72"/>
      <c r="AR686" s="73"/>
      <c r="AS686" s="73"/>
      <c r="AT686" s="73"/>
      <c r="AU686" s="62"/>
      <c r="AV686" s="62"/>
      <c r="AW686" s="74">
        <v>0</v>
      </c>
      <c r="AX686" s="75">
        <f t="shared" si="90"/>
        <v>0</v>
      </c>
    </row>
    <row r="687" spans="1:50" ht="120" customHeight="1" x14ac:dyDescent="0.3">
      <c r="A687" s="59"/>
      <c r="B687" s="59"/>
      <c r="C687" s="42"/>
      <c r="D687" s="60"/>
      <c r="E687" s="61"/>
      <c r="F687" s="62"/>
      <c r="G687" s="63"/>
      <c r="H687" s="63"/>
      <c r="I687" s="59"/>
      <c r="J687" s="59"/>
      <c r="K687" s="59"/>
      <c r="L687" s="59"/>
      <c r="M687" s="65" t="str">
        <f t="shared" si="91"/>
        <v>-</v>
      </c>
      <c r="N687" s="66"/>
      <c r="O687" s="67"/>
      <c r="P687" s="46"/>
      <c r="Q687" s="67"/>
      <c r="R687" s="68"/>
      <c r="S687" s="69"/>
      <c r="T687" s="49"/>
      <c r="U687" s="68"/>
      <c r="V687" s="70"/>
      <c r="W687" s="62"/>
      <c r="X687" s="63"/>
      <c r="Y687" s="64">
        <f t="shared" si="92"/>
        <v>0</v>
      </c>
      <c r="Z687" s="62"/>
      <c r="AA687" s="63"/>
      <c r="AB687" s="64">
        <f t="shared" si="93"/>
        <v>0</v>
      </c>
      <c r="AC687" s="71">
        <f t="shared" si="94"/>
        <v>0</v>
      </c>
      <c r="AD687" s="62"/>
      <c r="AE687" s="76"/>
      <c r="AF687" s="64">
        <f t="shared" si="95"/>
        <v>0</v>
      </c>
      <c r="AG687" s="49"/>
      <c r="AH687" s="49"/>
      <c r="AI687" s="54"/>
      <c r="AJ687" s="77"/>
      <c r="AK687" s="77"/>
      <c r="AL687" s="64">
        <f t="shared" si="96"/>
        <v>0</v>
      </c>
      <c r="AM687" s="71">
        <f t="shared" si="97"/>
        <v>0</v>
      </c>
      <c r="AN687" s="71">
        <f t="shared" si="98"/>
        <v>0</v>
      </c>
      <c r="AO687" s="72"/>
      <c r="AP687" s="72"/>
      <c r="AQ687" s="72"/>
      <c r="AR687" s="73"/>
      <c r="AS687" s="73"/>
      <c r="AT687" s="73"/>
      <c r="AU687" s="62"/>
      <c r="AV687" s="62"/>
      <c r="AW687" s="74">
        <v>0</v>
      </c>
      <c r="AX687" s="75">
        <f t="shared" si="90"/>
        <v>0</v>
      </c>
    </row>
    <row r="688" spans="1:50" ht="120" customHeight="1" x14ac:dyDescent="0.3">
      <c r="A688" s="59"/>
      <c r="B688" s="59"/>
      <c r="C688" s="42"/>
      <c r="D688" s="60"/>
      <c r="E688" s="61"/>
      <c r="F688" s="62"/>
      <c r="G688" s="63"/>
      <c r="H688" s="63"/>
      <c r="I688" s="59"/>
      <c r="J688" s="59"/>
      <c r="K688" s="59"/>
      <c r="L688" s="59"/>
      <c r="M688" s="65" t="str">
        <f t="shared" si="91"/>
        <v>-</v>
      </c>
      <c r="N688" s="66"/>
      <c r="O688" s="67"/>
      <c r="P688" s="46"/>
      <c r="Q688" s="67"/>
      <c r="R688" s="68"/>
      <c r="S688" s="69"/>
      <c r="T688" s="49"/>
      <c r="U688" s="68"/>
      <c r="V688" s="70"/>
      <c r="W688" s="62"/>
      <c r="X688" s="63"/>
      <c r="Y688" s="64">
        <f t="shared" si="92"/>
        <v>0</v>
      </c>
      <c r="Z688" s="62"/>
      <c r="AA688" s="63"/>
      <c r="AB688" s="64">
        <f t="shared" si="93"/>
        <v>0</v>
      </c>
      <c r="AC688" s="71">
        <f t="shared" si="94"/>
        <v>0</v>
      </c>
      <c r="AD688" s="62"/>
      <c r="AE688" s="76"/>
      <c r="AF688" s="64">
        <f t="shared" si="95"/>
        <v>0</v>
      </c>
      <c r="AG688" s="49"/>
      <c r="AH688" s="49"/>
      <c r="AI688" s="54"/>
      <c r="AJ688" s="77"/>
      <c r="AK688" s="77"/>
      <c r="AL688" s="64">
        <f t="shared" si="96"/>
        <v>0</v>
      </c>
      <c r="AM688" s="71">
        <f t="shared" si="97"/>
        <v>0</v>
      </c>
      <c r="AN688" s="71">
        <f t="shared" si="98"/>
        <v>0</v>
      </c>
      <c r="AO688" s="72"/>
      <c r="AP688" s="72"/>
      <c r="AQ688" s="72"/>
      <c r="AR688" s="73"/>
      <c r="AS688" s="73"/>
      <c r="AT688" s="73"/>
      <c r="AU688" s="62"/>
      <c r="AV688" s="62"/>
      <c r="AW688" s="74">
        <v>0</v>
      </c>
      <c r="AX688" s="75">
        <f t="shared" si="90"/>
        <v>0</v>
      </c>
    </row>
    <row r="689" spans="1:50" ht="120" customHeight="1" x14ac:dyDescent="0.3">
      <c r="A689" s="59"/>
      <c r="B689" s="59"/>
      <c r="C689" s="42"/>
      <c r="D689" s="60"/>
      <c r="E689" s="61"/>
      <c r="F689" s="62"/>
      <c r="G689" s="63"/>
      <c r="H689" s="63"/>
      <c r="I689" s="59"/>
      <c r="J689" s="59"/>
      <c r="K689" s="59"/>
      <c r="L689" s="59"/>
      <c r="M689" s="65" t="str">
        <f t="shared" si="91"/>
        <v>-</v>
      </c>
      <c r="N689" s="66"/>
      <c r="O689" s="67"/>
      <c r="P689" s="46"/>
      <c r="Q689" s="67"/>
      <c r="R689" s="68"/>
      <c r="S689" s="69"/>
      <c r="T689" s="49"/>
      <c r="U689" s="68"/>
      <c r="V689" s="70"/>
      <c r="W689" s="62"/>
      <c r="X689" s="63"/>
      <c r="Y689" s="64">
        <f t="shared" si="92"/>
        <v>0</v>
      </c>
      <c r="Z689" s="62"/>
      <c r="AA689" s="63"/>
      <c r="AB689" s="64">
        <f t="shared" si="93"/>
        <v>0</v>
      </c>
      <c r="AC689" s="71">
        <f t="shared" si="94"/>
        <v>0</v>
      </c>
      <c r="AD689" s="62"/>
      <c r="AE689" s="76"/>
      <c r="AF689" s="64">
        <f t="shared" si="95"/>
        <v>0</v>
      </c>
      <c r="AG689" s="49"/>
      <c r="AH689" s="49"/>
      <c r="AI689" s="54"/>
      <c r="AJ689" s="77"/>
      <c r="AK689" s="77"/>
      <c r="AL689" s="64">
        <f t="shared" si="96"/>
        <v>0</v>
      </c>
      <c r="AM689" s="71">
        <f t="shared" si="97"/>
        <v>0</v>
      </c>
      <c r="AN689" s="71">
        <f t="shared" si="98"/>
        <v>0</v>
      </c>
      <c r="AO689" s="72"/>
      <c r="AP689" s="72"/>
      <c r="AQ689" s="72"/>
      <c r="AR689" s="73"/>
      <c r="AS689" s="73"/>
      <c r="AT689" s="73"/>
      <c r="AU689" s="62"/>
      <c r="AV689" s="62"/>
      <c r="AW689" s="74">
        <v>0</v>
      </c>
      <c r="AX689" s="75">
        <f t="shared" si="90"/>
        <v>0</v>
      </c>
    </row>
    <row r="690" spans="1:50" ht="120" customHeight="1" x14ac:dyDescent="0.3">
      <c r="A690" s="59"/>
      <c r="B690" s="59"/>
      <c r="C690" s="42"/>
      <c r="D690" s="60"/>
      <c r="E690" s="61"/>
      <c r="F690" s="62"/>
      <c r="G690" s="63"/>
      <c r="H690" s="63"/>
      <c r="I690" s="59"/>
      <c r="J690" s="59"/>
      <c r="K690" s="59"/>
      <c r="L690" s="59"/>
      <c r="M690" s="65" t="str">
        <f t="shared" si="91"/>
        <v>-</v>
      </c>
      <c r="N690" s="66"/>
      <c r="O690" s="67"/>
      <c r="P690" s="46"/>
      <c r="Q690" s="67"/>
      <c r="R690" s="68"/>
      <c r="S690" s="69"/>
      <c r="T690" s="49"/>
      <c r="U690" s="68"/>
      <c r="V690" s="70"/>
      <c r="W690" s="62"/>
      <c r="X690" s="63"/>
      <c r="Y690" s="64">
        <f t="shared" si="92"/>
        <v>0</v>
      </c>
      <c r="Z690" s="62"/>
      <c r="AA690" s="63"/>
      <c r="AB690" s="64">
        <f t="shared" si="93"/>
        <v>0</v>
      </c>
      <c r="AC690" s="71">
        <f t="shared" si="94"/>
        <v>0</v>
      </c>
      <c r="AD690" s="62"/>
      <c r="AE690" s="76"/>
      <c r="AF690" s="64">
        <f t="shared" si="95"/>
        <v>0</v>
      </c>
      <c r="AG690" s="49"/>
      <c r="AH690" s="49"/>
      <c r="AI690" s="54"/>
      <c r="AJ690" s="77"/>
      <c r="AK690" s="77"/>
      <c r="AL690" s="64">
        <f t="shared" si="96"/>
        <v>0</v>
      </c>
      <c r="AM690" s="71">
        <f t="shared" si="97"/>
        <v>0</v>
      </c>
      <c r="AN690" s="71">
        <f t="shared" si="98"/>
        <v>0</v>
      </c>
      <c r="AO690" s="72"/>
      <c r="AP690" s="72"/>
      <c r="AQ690" s="72"/>
      <c r="AR690" s="73"/>
      <c r="AS690" s="73"/>
      <c r="AT690" s="73"/>
      <c r="AU690" s="62"/>
      <c r="AV690" s="62"/>
      <c r="AW690" s="74">
        <v>0</v>
      </c>
      <c r="AX690" s="75">
        <f t="shared" si="90"/>
        <v>0</v>
      </c>
    </row>
    <row r="691" spans="1:50" ht="120" customHeight="1" x14ac:dyDescent="0.3">
      <c r="A691" s="59"/>
      <c r="B691" s="59"/>
      <c r="C691" s="42"/>
      <c r="D691" s="60"/>
      <c r="E691" s="61"/>
      <c r="F691" s="62"/>
      <c r="G691" s="63"/>
      <c r="H691" s="63"/>
      <c r="I691" s="59"/>
      <c r="J691" s="59"/>
      <c r="K691" s="59"/>
      <c r="L691" s="59"/>
      <c r="M691" s="65" t="str">
        <f t="shared" si="91"/>
        <v>-</v>
      </c>
      <c r="N691" s="66"/>
      <c r="O691" s="67"/>
      <c r="P691" s="46"/>
      <c r="Q691" s="67"/>
      <c r="R691" s="68"/>
      <c r="S691" s="69"/>
      <c r="T691" s="49"/>
      <c r="U691" s="68"/>
      <c r="V691" s="70"/>
      <c r="W691" s="62"/>
      <c r="X691" s="63"/>
      <c r="Y691" s="64">
        <f t="shared" si="92"/>
        <v>0</v>
      </c>
      <c r="Z691" s="62"/>
      <c r="AA691" s="63"/>
      <c r="AB691" s="64">
        <f t="shared" si="93"/>
        <v>0</v>
      </c>
      <c r="AC691" s="71">
        <f t="shared" si="94"/>
        <v>0</v>
      </c>
      <c r="AD691" s="62"/>
      <c r="AE691" s="76"/>
      <c r="AF691" s="64">
        <f t="shared" si="95"/>
        <v>0</v>
      </c>
      <c r="AG691" s="49"/>
      <c r="AH691" s="49"/>
      <c r="AI691" s="54"/>
      <c r="AJ691" s="77"/>
      <c r="AK691" s="77"/>
      <c r="AL691" s="64">
        <f t="shared" si="96"/>
        <v>0</v>
      </c>
      <c r="AM691" s="71">
        <f t="shared" si="97"/>
        <v>0</v>
      </c>
      <c r="AN691" s="71">
        <f t="shared" si="98"/>
        <v>0</v>
      </c>
      <c r="AO691" s="72"/>
      <c r="AP691" s="72"/>
      <c r="AQ691" s="72"/>
      <c r="AR691" s="73"/>
      <c r="AS691" s="73"/>
      <c r="AT691" s="73"/>
      <c r="AU691" s="62"/>
      <c r="AV691" s="62"/>
      <c r="AW691" s="74">
        <v>0</v>
      </c>
      <c r="AX691" s="75">
        <f t="shared" si="90"/>
        <v>0</v>
      </c>
    </row>
    <row r="692" spans="1:50" ht="120" customHeight="1" x14ac:dyDescent="0.3">
      <c r="A692" s="59"/>
      <c r="B692" s="59"/>
      <c r="C692" s="42"/>
      <c r="D692" s="60"/>
      <c r="E692" s="61"/>
      <c r="F692" s="62"/>
      <c r="G692" s="63"/>
      <c r="H692" s="63"/>
      <c r="I692" s="59"/>
      <c r="J692" s="59"/>
      <c r="K692" s="59"/>
      <c r="L692" s="59"/>
      <c r="M692" s="65" t="str">
        <f t="shared" si="91"/>
        <v>-</v>
      </c>
      <c r="N692" s="66"/>
      <c r="O692" s="67"/>
      <c r="P692" s="46"/>
      <c r="Q692" s="67"/>
      <c r="R692" s="68"/>
      <c r="S692" s="69"/>
      <c r="T692" s="49"/>
      <c r="U692" s="68"/>
      <c r="V692" s="70"/>
      <c r="W692" s="62"/>
      <c r="X692" s="63"/>
      <c r="Y692" s="64">
        <f t="shared" si="92"/>
        <v>0</v>
      </c>
      <c r="Z692" s="62"/>
      <c r="AA692" s="63"/>
      <c r="AB692" s="64">
        <f t="shared" si="93"/>
        <v>0</v>
      </c>
      <c r="AC692" s="71">
        <f t="shared" si="94"/>
        <v>0</v>
      </c>
      <c r="AD692" s="62"/>
      <c r="AE692" s="76"/>
      <c r="AF692" s="64">
        <f t="shared" si="95"/>
        <v>0</v>
      </c>
      <c r="AG692" s="49"/>
      <c r="AH692" s="49"/>
      <c r="AI692" s="54"/>
      <c r="AJ692" s="77"/>
      <c r="AK692" s="77"/>
      <c r="AL692" s="64">
        <f t="shared" si="96"/>
        <v>0</v>
      </c>
      <c r="AM692" s="71">
        <f t="shared" si="97"/>
        <v>0</v>
      </c>
      <c r="AN692" s="71">
        <f t="shared" si="98"/>
        <v>0</v>
      </c>
      <c r="AO692" s="72"/>
      <c r="AP692" s="72"/>
      <c r="AQ692" s="72"/>
      <c r="AR692" s="73"/>
      <c r="AS692" s="73"/>
      <c r="AT692" s="73"/>
      <c r="AU692" s="62"/>
      <c r="AV692" s="62"/>
      <c r="AW692" s="74">
        <v>0</v>
      </c>
      <c r="AX692" s="75">
        <f t="shared" si="90"/>
        <v>0</v>
      </c>
    </row>
    <row r="693" spans="1:50" ht="120" customHeight="1" x14ac:dyDescent="0.3">
      <c r="A693" s="59"/>
      <c r="B693" s="59"/>
      <c r="C693" s="42"/>
      <c r="D693" s="60"/>
      <c r="E693" s="61"/>
      <c r="F693" s="62"/>
      <c r="G693" s="63"/>
      <c r="H693" s="63"/>
      <c r="I693" s="59"/>
      <c r="J693" s="59"/>
      <c r="K693" s="59"/>
      <c r="L693" s="59"/>
      <c r="M693" s="65" t="str">
        <f t="shared" si="91"/>
        <v>-</v>
      </c>
      <c r="N693" s="66"/>
      <c r="O693" s="67"/>
      <c r="P693" s="46"/>
      <c r="Q693" s="67"/>
      <c r="R693" s="68"/>
      <c r="S693" s="69"/>
      <c r="T693" s="49"/>
      <c r="U693" s="68"/>
      <c r="V693" s="70"/>
      <c r="W693" s="62"/>
      <c r="X693" s="63"/>
      <c r="Y693" s="64">
        <f t="shared" si="92"/>
        <v>0</v>
      </c>
      <c r="Z693" s="62"/>
      <c r="AA693" s="63"/>
      <c r="AB693" s="64">
        <f t="shared" si="93"/>
        <v>0</v>
      </c>
      <c r="AC693" s="71">
        <f t="shared" si="94"/>
        <v>0</v>
      </c>
      <c r="AD693" s="62"/>
      <c r="AE693" s="76"/>
      <c r="AF693" s="64">
        <f t="shared" si="95"/>
        <v>0</v>
      </c>
      <c r="AG693" s="49"/>
      <c r="AH693" s="49"/>
      <c r="AI693" s="54"/>
      <c r="AJ693" s="77"/>
      <c r="AK693" s="77"/>
      <c r="AL693" s="64">
        <f t="shared" si="96"/>
        <v>0</v>
      </c>
      <c r="AM693" s="71">
        <f t="shared" si="97"/>
        <v>0</v>
      </c>
      <c r="AN693" s="71">
        <f t="shared" si="98"/>
        <v>0</v>
      </c>
      <c r="AO693" s="72"/>
      <c r="AP693" s="72"/>
      <c r="AQ693" s="72"/>
      <c r="AR693" s="73"/>
      <c r="AS693" s="73"/>
      <c r="AT693" s="73"/>
      <c r="AU693" s="62"/>
      <c r="AV693" s="62"/>
      <c r="AW693" s="74">
        <v>0</v>
      </c>
      <c r="AX693" s="75">
        <f t="shared" si="90"/>
        <v>0</v>
      </c>
    </row>
    <row r="694" spans="1:50" ht="120" customHeight="1" x14ac:dyDescent="0.3">
      <c r="A694" s="59"/>
      <c r="B694" s="59"/>
      <c r="C694" s="42"/>
      <c r="D694" s="60"/>
      <c r="E694" s="61"/>
      <c r="F694" s="62"/>
      <c r="G694" s="63"/>
      <c r="H694" s="63"/>
      <c r="I694" s="59"/>
      <c r="J694" s="59"/>
      <c r="K694" s="59"/>
      <c r="L694" s="59"/>
      <c r="M694" s="65" t="str">
        <f t="shared" si="91"/>
        <v>-</v>
      </c>
      <c r="N694" s="66"/>
      <c r="O694" s="67"/>
      <c r="P694" s="46"/>
      <c r="Q694" s="67"/>
      <c r="R694" s="68"/>
      <c r="S694" s="69"/>
      <c r="T694" s="49"/>
      <c r="U694" s="68"/>
      <c r="V694" s="70"/>
      <c r="W694" s="62"/>
      <c r="X694" s="63"/>
      <c r="Y694" s="64">
        <f t="shared" si="92"/>
        <v>0</v>
      </c>
      <c r="Z694" s="62"/>
      <c r="AA694" s="63"/>
      <c r="AB694" s="64">
        <f t="shared" si="93"/>
        <v>0</v>
      </c>
      <c r="AC694" s="71">
        <f t="shared" si="94"/>
        <v>0</v>
      </c>
      <c r="AD694" s="62"/>
      <c r="AE694" s="76"/>
      <c r="AF694" s="64">
        <f t="shared" si="95"/>
        <v>0</v>
      </c>
      <c r="AG694" s="49"/>
      <c r="AH694" s="49"/>
      <c r="AI694" s="54"/>
      <c r="AJ694" s="77"/>
      <c r="AK694" s="77"/>
      <c r="AL694" s="64">
        <f t="shared" si="96"/>
        <v>0</v>
      </c>
      <c r="AM694" s="71">
        <f t="shared" si="97"/>
        <v>0</v>
      </c>
      <c r="AN694" s="71">
        <f t="shared" si="98"/>
        <v>0</v>
      </c>
      <c r="AO694" s="72"/>
      <c r="AP694" s="72"/>
      <c r="AQ694" s="72"/>
      <c r="AR694" s="73"/>
      <c r="AS694" s="73"/>
      <c r="AT694" s="73"/>
      <c r="AU694" s="62"/>
      <c r="AV694" s="62"/>
      <c r="AW694" s="74">
        <v>0</v>
      </c>
      <c r="AX694" s="75">
        <f t="shared" si="90"/>
        <v>0</v>
      </c>
    </row>
    <row r="695" spans="1:50" ht="120" customHeight="1" x14ac:dyDescent="0.3">
      <c r="A695" s="59"/>
      <c r="B695" s="59"/>
      <c r="C695" s="42"/>
      <c r="D695" s="60"/>
      <c r="E695" s="61"/>
      <c r="F695" s="62"/>
      <c r="G695" s="63"/>
      <c r="H695" s="63"/>
      <c r="I695" s="59"/>
      <c r="J695" s="59"/>
      <c r="K695" s="59"/>
      <c r="L695" s="59"/>
      <c r="M695" s="65" t="str">
        <f t="shared" si="91"/>
        <v>-</v>
      </c>
      <c r="N695" s="66"/>
      <c r="O695" s="67"/>
      <c r="P695" s="46"/>
      <c r="Q695" s="67"/>
      <c r="R695" s="68"/>
      <c r="S695" s="69"/>
      <c r="T695" s="49"/>
      <c r="U695" s="68"/>
      <c r="V695" s="70"/>
      <c r="W695" s="62"/>
      <c r="X695" s="63"/>
      <c r="Y695" s="64">
        <f t="shared" si="92"/>
        <v>0</v>
      </c>
      <c r="Z695" s="62"/>
      <c r="AA695" s="63"/>
      <c r="AB695" s="64">
        <f t="shared" si="93"/>
        <v>0</v>
      </c>
      <c r="AC695" s="71">
        <f t="shared" si="94"/>
        <v>0</v>
      </c>
      <c r="AD695" s="62"/>
      <c r="AE695" s="76"/>
      <c r="AF695" s="64">
        <f t="shared" si="95"/>
        <v>0</v>
      </c>
      <c r="AG695" s="49"/>
      <c r="AH695" s="49"/>
      <c r="AI695" s="54"/>
      <c r="AJ695" s="77"/>
      <c r="AK695" s="77"/>
      <c r="AL695" s="64">
        <f t="shared" si="96"/>
        <v>0</v>
      </c>
      <c r="AM695" s="71">
        <f t="shared" si="97"/>
        <v>0</v>
      </c>
      <c r="AN695" s="71">
        <f t="shared" si="98"/>
        <v>0</v>
      </c>
      <c r="AO695" s="72"/>
      <c r="AP695" s="72"/>
      <c r="AQ695" s="72"/>
      <c r="AR695" s="73"/>
      <c r="AS695" s="73"/>
      <c r="AT695" s="73"/>
      <c r="AU695" s="62"/>
      <c r="AV695" s="62"/>
      <c r="AW695" s="74">
        <v>0</v>
      </c>
      <c r="AX695" s="75">
        <f t="shared" si="90"/>
        <v>0</v>
      </c>
    </row>
    <row r="696" spans="1:50" ht="120" customHeight="1" x14ac:dyDescent="0.3">
      <c r="A696" s="59"/>
      <c r="B696" s="59"/>
      <c r="C696" s="42"/>
      <c r="D696" s="60"/>
      <c r="E696" s="61"/>
      <c r="F696" s="62"/>
      <c r="G696" s="63"/>
      <c r="H696" s="63"/>
      <c r="I696" s="59"/>
      <c r="J696" s="59"/>
      <c r="K696" s="59"/>
      <c r="L696" s="59"/>
      <c r="M696" s="65" t="str">
        <f t="shared" si="91"/>
        <v>-</v>
      </c>
      <c r="N696" s="66"/>
      <c r="O696" s="67"/>
      <c r="P696" s="46"/>
      <c r="Q696" s="67"/>
      <c r="R696" s="68"/>
      <c r="S696" s="69"/>
      <c r="T696" s="49"/>
      <c r="U696" s="68"/>
      <c r="V696" s="70"/>
      <c r="W696" s="62"/>
      <c r="X696" s="63"/>
      <c r="Y696" s="64">
        <f t="shared" si="92"/>
        <v>0</v>
      </c>
      <c r="Z696" s="62"/>
      <c r="AA696" s="63"/>
      <c r="AB696" s="64">
        <f t="shared" si="93"/>
        <v>0</v>
      </c>
      <c r="AC696" s="71">
        <f t="shared" si="94"/>
        <v>0</v>
      </c>
      <c r="AD696" s="62"/>
      <c r="AE696" s="76"/>
      <c r="AF696" s="64">
        <f t="shared" si="95"/>
        <v>0</v>
      </c>
      <c r="AG696" s="49"/>
      <c r="AH696" s="49"/>
      <c r="AI696" s="54"/>
      <c r="AJ696" s="77"/>
      <c r="AK696" s="77"/>
      <c r="AL696" s="64">
        <f t="shared" si="96"/>
        <v>0</v>
      </c>
      <c r="AM696" s="71">
        <f t="shared" si="97"/>
        <v>0</v>
      </c>
      <c r="AN696" s="71">
        <f t="shared" si="98"/>
        <v>0</v>
      </c>
      <c r="AO696" s="72"/>
      <c r="AP696" s="72"/>
      <c r="AQ696" s="72"/>
      <c r="AR696" s="73"/>
      <c r="AS696" s="73"/>
      <c r="AT696" s="73"/>
      <c r="AU696" s="62"/>
      <c r="AV696" s="62"/>
      <c r="AW696" s="74">
        <v>0</v>
      </c>
      <c r="AX696" s="75">
        <f t="shared" si="90"/>
        <v>0</v>
      </c>
    </row>
    <row r="697" spans="1:50" ht="120" customHeight="1" x14ac:dyDescent="0.3">
      <c r="A697" s="59"/>
      <c r="B697" s="59"/>
      <c r="C697" s="42"/>
      <c r="D697" s="60"/>
      <c r="E697" s="61"/>
      <c r="F697" s="62"/>
      <c r="G697" s="63"/>
      <c r="H697" s="63"/>
      <c r="I697" s="59"/>
      <c r="J697" s="59"/>
      <c r="K697" s="59"/>
      <c r="L697" s="59"/>
      <c r="M697" s="65" t="str">
        <f t="shared" si="91"/>
        <v>-</v>
      </c>
      <c r="N697" s="66"/>
      <c r="O697" s="67"/>
      <c r="P697" s="46"/>
      <c r="Q697" s="67"/>
      <c r="R697" s="68"/>
      <c r="S697" s="69"/>
      <c r="T697" s="49"/>
      <c r="U697" s="68"/>
      <c r="V697" s="70"/>
      <c r="W697" s="62"/>
      <c r="X697" s="63"/>
      <c r="Y697" s="64">
        <f t="shared" si="92"/>
        <v>0</v>
      </c>
      <c r="Z697" s="62"/>
      <c r="AA697" s="63"/>
      <c r="AB697" s="64">
        <f t="shared" si="93"/>
        <v>0</v>
      </c>
      <c r="AC697" s="71">
        <f t="shared" si="94"/>
        <v>0</v>
      </c>
      <c r="AD697" s="62"/>
      <c r="AE697" s="76"/>
      <c r="AF697" s="64">
        <f t="shared" si="95"/>
        <v>0</v>
      </c>
      <c r="AG697" s="49"/>
      <c r="AH697" s="49"/>
      <c r="AI697" s="54"/>
      <c r="AJ697" s="77"/>
      <c r="AK697" s="77"/>
      <c r="AL697" s="64">
        <f t="shared" si="96"/>
        <v>0</v>
      </c>
      <c r="AM697" s="71">
        <f t="shared" si="97"/>
        <v>0</v>
      </c>
      <c r="AN697" s="71">
        <f t="shared" si="98"/>
        <v>0</v>
      </c>
      <c r="AO697" s="72"/>
      <c r="AP697" s="72"/>
      <c r="AQ697" s="72"/>
      <c r="AR697" s="73"/>
      <c r="AS697" s="73"/>
      <c r="AT697" s="73"/>
      <c r="AU697" s="62"/>
      <c r="AV697" s="62"/>
      <c r="AW697" s="74">
        <v>0</v>
      </c>
      <c r="AX697" s="75">
        <f t="shared" si="90"/>
        <v>0</v>
      </c>
    </row>
    <row r="698" spans="1:50" ht="120" customHeight="1" x14ac:dyDescent="0.3">
      <c r="A698" s="59"/>
      <c r="B698" s="59"/>
      <c r="C698" s="42"/>
      <c r="D698" s="60"/>
      <c r="E698" s="61"/>
      <c r="F698" s="62"/>
      <c r="G698" s="63"/>
      <c r="H698" s="63"/>
      <c r="I698" s="59"/>
      <c r="J698" s="59"/>
      <c r="K698" s="59"/>
      <c r="L698" s="59"/>
      <c r="M698" s="65" t="str">
        <f t="shared" si="91"/>
        <v>-</v>
      </c>
      <c r="N698" s="66"/>
      <c r="O698" s="67"/>
      <c r="P698" s="46"/>
      <c r="Q698" s="67"/>
      <c r="R698" s="68"/>
      <c r="S698" s="69"/>
      <c r="T698" s="49"/>
      <c r="U698" s="68"/>
      <c r="V698" s="70"/>
      <c r="W698" s="62"/>
      <c r="X698" s="63"/>
      <c r="Y698" s="64">
        <f t="shared" si="92"/>
        <v>0</v>
      </c>
      <c r="Z698" s="62"/>
      <c r="AA698" s="63"/>
      <c r="AB698" s="64">
        <f t="shared" si="93"/>
        <v>0</v>
      </c>
      <c r="AC698" s="71">
        <f t="shared" si="94"/>
        <v>0</v>
      </c>
      <c r="AD698" s="62"/>
      <c r="AE698" s="76"/>
      <c r="AF698" s="64">
        <f t="shared" si="95"/>
        <v>0</v>
      </c>
      <c r="AG698" s="49"/>
      <c r="AH698" s="49"/>
      <c r="AI698" s="54"/>
      <c r="AJ698" s="77"/>
      <c r="AK698" s="77"/>
      <c r="AL698" s="64">
        <f t="shared" si="96"/>
        <v>0</v>
      </c>
      <c r="AM698" s="71">
        <f t="shared" si="97"/>
        <v>0</v>
      </c>
      <c r="AN698" s="71">
        <f t="shared" si="98"/>
        <v>0</v>
      </c>
      <c r="AO698" s="72"/>
      <c r="AP698" s="72"/>
      <c r="AQ698" s="72"/>
      <c r="AR698" s="73"/>
      <c r="AS698" s="73"/>
      <c r="AT698" s="73"/>
      <c r="AU698" s="62"/>
      <c r="AV698" s="62"/>
      <c r="AW698" s="74">
        <v>0</v>
      </c>
      <c r="AX698" s="75">
        <f t="shared" si="90"/>
        <v>0</v>
      </c>
    </row>
    <row r="699" spans="1:50" ht="120" customHeight="1" x14ac:dyDescent="0.3">
      <c r="A699" s="59"/>
      <c r="B699" s="59"/>
      <c r="C699" s="42"/>
      <c r="D699" s="60"/>
      <c r="E699" s="61"/>
      <c r="F699" s="62"/>
      <c r="G699" s="63"/>
      <c r="H699" s="63"/>
      <c r="I699" s="59"/>
      <c r="J699" s="59"/>
      <c r="K699" s="59"/>
      <c r="L699" s="59"/>
      <c r="M699" s="65" t="str">
        <f t="shared" si="91"/>
        <v>-</v>
      </c>
      <c r="N699" s="66"/>
      <c r="O699" s="67"/>
      <c r="P699" s="46"/>
      <c r="Q699" s="67"/>
      <c r="R699" s="68"/>
      <c r="S699" s="69"/>
      <c r="T699" s="49"/>
      <c r="U699" s="68"/>
      <c r="V699" s="70"/>
      <c r="W699" s="62"/>
      <c r="X699" s="63"/>
      <c r="Y699" s="64">
        <f t="shared" si="92"/>
        <v>0</v>
      </c>
      <c r="Z699" s="62"/>
      <c r="AA699" s="63"/>
      <c r="AB699" s="64">
        <f t="shared" si="93"/>
        <v>0</v>
      </c>
      <c r="AC699" s="71">
        <f t="shared" si="94"/>
        <v>0</v>
      </c>
      <c r="AD699" s="62"/>
      <c r="AE699" s="76"/>
      <c r="AF699" s="64">
        <f t="shared" si="95"/>
        <v>0</v>
      </c>
      <c r="AG699" s="49"/>
      <c r="AH699" s="49"/>
      <c r="AI699" s="54"/>
      <c r="AJ699" s="77"/>
      <c r="AK699" s="77"/>
      <c r="AL699" s="64">
        <f t="shared" si="96"/>
        <v>0</v>
      </c>
      <c r="AM699" s="71">
        <f t="shared" si="97"/>
        <v>0</v>
      </c>
      <c r="AN699" s="71">
        <f t="shared" si="98"/>
        <v>0</v>
      </c>
      <c r="AO699" s="72"/>
      <c r="AP699" s="72"/>
      <c r="AQ699" s="72"/>
      <c r="AR699" s="73"/>
      <c r="AS699" s="73"/>
      <c r="AT699" s="73"/>
      <c r="AU699" s="62"/>
      <c r="AV699" s="62"/>
      <c r="AW699" s="74">
        <v>0</v>
      </c>
      <c r="AX699" s="75">
        <f t="shared" si="90"/>
        <v>0</v>
      </c>
    </row>
    <row r="700" spans="1:50" ht="120" customHeight="1" x14ac:dyDescent="0.3">
      <c r="A700" s="59"/>
      <c r="B700" s="59"/>
      <c r="C700" s="42"/>
      <c r="D700" s="60"/>
      <c r="E700" s="61"/>
      <c r="F700" s="62"/>
      <c r="G700" s="63"/>
      <c r="H700" s="63"/>
      <c r="I700" s="59"/>
      <c r="J700" s="59"/>
      <c r="K700" s="59"/>
      <c r="L700" s="59"/>
      <c r="M700" s="65" t="str">
        <f t="shared" si="91"/>
        <v>-</v>
      </c>
      <c r="N700" s="66"/>
      <c r="O700" s="67"/>
      <c r="P700" s="46"/>
      <c r="Q700" s="67"/>
      <c r="R700" s="68"/>
      <c r="S700" s="69"/>
      <c r="T700" s="49"/>
      <c r="U700" s="68"/>
      <c r="V700" s="70"/>
      <c r="W700" s="62"/>
      <c r="X700" s="63"/>
      <c r="Y700" s="64">
        <f t="shared" si="92"/>
        <v>0</v>
      </c>
      <c r="Z700" s="62"/>
      <c r="AA700" s="63"/>
      <c r="AB700" s="64">
        <f t="shared" si="93"/>
        <v>0</v>
      </c>
      <c r="AC700" s="71">
        <f t="shared" si="94"/>
        <v>0</v>
      </c>
      <c r="AD700" s="62"/>
      <c r="AE700" s="76"/>
      <c r="AF700" s="64">
        <f t="shared" si="95"/>
        <v>0</v>
      </c>
      <c r="AG700" s="49"/>
      <c r="AH700" s="49"/>
      <c r="AI700" s="54"/>
      <c r="AJ700" s="77"/>
      <c r="AK700" s="77"/>
      <c r="AL700" s="64">
        <f t="shared" si="96"/>
        <v>0</v>
      </c>
      <c r="AM700" s="71">
        <f t="shared" si="97"/>
        <v>0</v>
      </c>
      <c r="AN700" s="71">
        <f t="shared" si="98"/>
        <v>0</v>
      </c>
      <c r="AO700" s="72"/>
      <c r="AP700" s="72"/>
      <c r="AQ700" s="72"/>
      <c r="AR700" s="73"/>
      <c r="AS700" s="73"/>
      <c r="AT700" s="73"/>
      <c r="AU700" s="62"/>
      <c r="AV700" s="62"/>
      <c r="AW700" s="74">
        <v>0</v>
      </c>
      <c r="AX700" s="75">
        <f t="shared" si="90"/>
        <v>0</v>
      </c>
    </row>
    <row r="701" spans="1:50" ht="120" customHeight="1" x14ac:dyDescent="0.3">
      <c r="A701" s="59"/>
      <c r="B701" s="59"/>
      <c r="C701" s="42"/>
      <c r="D701" s="60"/>
      <c r="E701" s="61"/>
      <c r="F701" s="62"/>
      <c r="G701" s="63"/>
      <c r="H701" s="63"/>
      <c r="I701" s="59"/>
      <c r="J701" s="59"/>
      <c r="K701" s="59"/>
      <c r="L701" s="59"/>
      <c r="M701" s="65" t="str">
        <f t="shared" si="91"/>
        <v>-</v>
      </c>
      <c r="N701" s="66"/>
      <c r="O701" s="67"/>
      <c r="P701" s="46"/>
      <c r="Q701" s="67"/>
      <c r="R701" s="68"/>
      <c r="S701" s="69"/>
      <c r="T701" s="49"/>
      <c r="U701" s="68"/>
      <c r="V701" s="70"/>
      <c r="W701" s="62"/>
      <c r="X701" s="63"/>
      <c r="Y701" s="64">
        <f t="shared" si="92"/>
        <v>0</v>
      </c>
      <c r="Z701" s="62"/>
      <c r="AA701" s="63"/>
      <c r="AB701" s="64">
        <f t="shared" si="93"/>
        <v>0</v>
      </c>
      <c r="AC701" s="71">
        <f t="shared" si="94"/>
        <v>0</v>
      </c>
      <c r="AD701" s="62"/>
      <c r="AE701" s="76"/>
      <c r="AF701" s="64">
        <f t="shared" si="95"/>
        <v>0</v>
      </c>
      <c r="AG701" s="49"/>
      <c r="AH701" s="49"/>
      <c r="AI701" s="54"/>
      <c r="AJ701" s="77"/>
      <c r="AK701" s="77"/>
      <c r="AL701" s="64">
        <f t="shared" si="96"/>
        <v>0</v>
      </c>
      <c r="AM701" s="71">
        <f t="shared" si="97"/>
        <v>0</v>
      </c>
      <c r="AN701" s="71">
        <f t="shared" si="98"/>
        <v>0</v>
      </c>
      <c r="AO701" s="72"/>
      <c r="AP701" s="72"/>
      <c r="AQ701" s="72"/>
      <c r="AR701" s="73"/>
      <c r="AS701" s="73"/>
      <c r="AT701" s="73"/>
      <c r="AU701" s="62"/>
      <c r="AV701" s="62"/>
      <c r="AW701" s="74">
        <v>0</v>
      </c>
      <c r="AX701" s="75">
        <f t="shared" si="90"/>
        <v>0</v>
      </c>
    </row>
    <row r="702" spans="1:50" ht="120" customHeight="1" x14ac:dyDescent="0.3">
      <c r="A702" s="59"/>
      <c r="B702" s="59"/>
      <c r="C702" s="42"/>
      <c r="D702" s="60"/>
      <c r="E702" s="61"/>
      <c r="F702" s="62"/>
      <c r="G702" s="63"/>
      <c r="H702" s="63"/>
      <c r="I702" s="59"/>
      <c r="J702" s="59"/>
      <c r="K702" s="59"/>
      <c r="L702" s="59"/>
      <c r="M702" s="65" t="str">
        <f t="shared" si="91"/>
        <v>-</v>
      </c>
      <c r="N702" s="66"/>
      <c r="O702" s="67"/>
      <c r="P702" s="46"/>
      <c r="Q702" s="67"/>
      <c r="R702" s="68"/>
      <c r="S702" s="69"/>
      <c r="T702" s="49"/>
      <c r="U702" s="68"/>
      <c r="V702" s="70"/>
      <c r="W702" s="62"/>
      <c r="X702" s="63"/>
      <c r="Y702" s="64">
        <f t="shared" si="92"/>
        <v>0</v>
      </c>
      <c r="Z702" s="62"/>
      <c r="AA702" s="63"/>
      <c r="AB702" s="64">
        <f t="shared" si="93"/>
        <v>0</v>
      </c>
      <c r="AC702" s="71">
        <f t="shared" si="94"/>
        <v>0</v>
      </c>
      <c r="AD702" s="62"/>
      <c r="AE702" s="76"/>
      <c r="AF702" s="64">
        <f t="shared" si="95"/>
        <v>0</v>
      </c>
      <c r="AG702" s="49"/>
      <c r="AH702" s="49"/>
      <c r="AI702" s="54"/>
      <c r="AJ702" s="77"/>
      <c r="AK702" s="77"/>
      <c r="AL702" s="64">
        <f t="shared" si="96"/>
        <v>0</v>
      </c>
      <c r="AM702" s="71">
        <f t="shared" si="97"/>
        <v>0</v>
      </c>
      <c r="AN702" s="71">
        <f t="shared" si="98"/>
        <v>0</v>
      </c>
      <c r="AO702" s="72"/>
      <c r="AP702" s="72"/>
      <c r="AQ702" s="72"/>
      <c r="AR702" s="73"/>
      <c r="AS702" s="73"/>
      <c r="AT702" s="73"/>
      <c r="AU702" s="62"/>
      <c r="AV702" s="62"/>
      <c r="AW702" s="74">
        <v>0</v>
      </c>
      <c r="AX702" s="75">
        <f t="shared" si="90"/>
        <v>0</v>
      </c>
    </row>
    <row r="703" spans="1:50" ht="120" customHeight="1" x14ac:dyDescent="0.3">
      <c r="A703" s="59"/>
      <c r="B703" s="59"/>
      <c r="C703" s="42"/>
      <c r="D703" s="60"/>
      <c r="E703" s="61"/>
      <c r="F703" s="62"/>
      <c r="G703" s="63"/>
      <c r="H703" s="63"/>
      <c r="I703" s="59"/>
      <c r="J703" s="59"/>
      <c r="K703" s="59"/>
      <c r="L703" s="59"/>
      <c r="M703" s="65" t="str">
        <f t="shared" si="91"/>
        <v>-</v>
      </c>
      <c r="N703" s="66"/>
      <c r="O703" s="67"/>
      <c r="P703" s="46"/>
      <c r="Q703" s="67"/>
      <c r="R703" s="68"/>
      <c r="S703" s="69"/>
      <c r="T703" s="49"/>
      <c r="U703" s="68"/>
      <c r="V703" s="70"/>
      <c r="W703" s="62"/>
      <c r="X703" s="63"/>
      <c r="Y703" s="64">
        <f t="shared" si="92"/>
        <v>0</v>
      </c>
      <c r="Z703" s="62"/>
      <c r="AA703" s="63"/>
      <c r="AB703" s="64">
        <f t="shared" si="93"/>
        <v>0</v>
      </c>
      <c r="AC703" s="71">
        <f t="shared" si="94"/>
        <v>0</v>
      </c>
      <c r="AD703" s="62"/>
      <c r="AE703" s="76"/>
      <c r="AF703" s="64">
        <f t="shared" si="95"/>
        <v>0</v>
      </c>
      <c r="AG703" s="49"/>
      <c r="AH703" s="49"/>
      <c r="AI703" s="54"/>
      <c r="AJ703" s="77"/>
      <c r="AK703" s="77"/>
      <c r="AL703" s="64">
        <f t="shared" si="96"/>
        <v>0</v>
      </c>
      <c r="AM703" s="71">
        <f t="shared" si="97"/>
        <v>0</v>
      </c>
      <c r="AN703" s="71">
        <f t="shared" si="98"/>
        <v>0</v>
      </c>
      <c r="AO703" s="72"/>
      <c r="AP703" s="72"/>
      <c r="AQ703" s="72"/>
      <c r="AR703" s="73"/>
      <c r="AS703" s="73"/>
      <c r="AT703" s="73"/>
      <c r="AU703" s="62"/>
      <c r="AV703" s="62"/>
      <c r="AW703" s="74">
        <v>0</v>
      </c>
      <c r="AX703" s="75">
        <f t="shared" si="90"/>
        <v>0</v>
      </c>
    </row>
    <row r="704" spans="1:50" ht="120" customHeight="1" x14ac:dyDescent="0.3">
      <c r="A704" s="59"/>
      <c r="B704" s="59"/>
      <c r="C704" s="42"/>
      <c r="D704" s="60"/>
      <c r="E704" s="61"/>
      <c r="F704" s="62"/>
      <c r="G704" s="63"/>
      <c r="H704" s="63"/>
      <c r="I704" s="59"/>
      <c r="J704" s="59"/>
      <c r="K704" s="59"/>
      <c r="L704" s="59"/>
      <c r="M704" s="65" t="str">
        <f t="shared" si="91"/>
        <v>-</v>
      </c>
      <c r="N704" s="66"/>
      <c r="O704" s="67"/>
      <c r="P704" s="46"/>
      <c r="Q704" s="67"/>
      <c r="R704" s="68"/>
      <c r="S704" s="69"/>
      <c r="T704" s="49"/>
      <c r="U704" s="68"/>
      <c r="V704" s="70"/>
      <c r="W704" s="62"/>
      <c r="X704" s="63"/>
      <c r="Y704" s="64">
        <f t="shared" si="92"/>
        <v>0</v>
      </c>
      <c r="Z704" s="62"/>
      <c r="AA704" s="63"/>
      <c r="AB704" s="64">
        <f t="shared" si="93"/>
        <v>0</v>
      </c>
      <c r="AC704" s="71">
        <f t="shared" si="94"/>
        <v>0</v>
      </c>
      <c r="AD704" s="62"/>
      <c r="AE704" s="76"/>
      <c r="AF704" s="64">
        <f t="shared" si="95"/>
        <v>0</v>
      </c>
      <c r="AG704" s="49"/>
      <c r="AH704" s="49"/>
      <c r="AI704" s="54"/>
      <c r="AJ704" s="77"/>
      <c r="AK704" s="77"/>
      <c r="AL704" s="64">
        <f t="shared" si="96"/>
        <v>0</v>
      </c>
      <c r="AM704" s="71">
        <f t="shared" si="97"/>
        <v>0</v>
      </c>
      <c r="AN704" s="71">
        <f t="shared" si="98"/>
        <v>0</v>
      </c>
      <c r="AO704" s="72"/>
      <c r="AP704" s="72"/>
      <c r="AQ704" s="72"/>
      <c r="AR704" s="73"/>
      <c r="AS704" s="73"/>
      <c r="AT704" s="73"/>
      <c r="AU704" s="62"/>
      <c r="AV704" s="62"/>
      <c r="AW704" s="74">
        <v>0</v>
      </c>
      <c r="AX704" s="75">
        <f t="shared" si="90"/>
        <v>0</v>
      </c>
    </row>
    <row r="705" spans="1:50" ht="120" customHeight="1" x14ac:dyDescent="0.3">
      <c r="A705" s="59"/>
      <c r="B705" s="59"/>
      <c r="C705" s="42"/>
      <c r="D705" s="60"/>
      <c r="E705" s="61"/>
      <c r="F705" s="62"/>
      <c r="G705" s="63"/>
      <c r="H705" s="63"/>
      <c r="I705" s="59"/>
      <c r="J705" s="59"/>
      <c r="K705" s="59"/>
      <c r="L705" s="59"/>
      <c r="M705" s="65" t="str">
        <f t="shared" si="91"/>
        <v>-</v>
      </c>
      <c r="N705" s="66"/>
      <c r="O705" s="67"/>
      <c r="P705" s="46"/>
      <c r="Q705" s="67"/>
      <c r="R705" s="68"/>
      <c r="S705" s="69"/>
      <c r="T705" s="49"/>
      <c r="U705" s="68"/>
      <c r="V705" s="70"/>
      <c r="W705" s="62"/>
      <c r="X705" s="63"/>
      <c r="Y705" s="64">
        <f t="shared" si="92"/>
        <v>0</v>
      </c>
      <c r="Z705" s="62"/>
      <c r="AA705" s="63"/>
      <c r="AB705" s="64">
        <f t="shared" si="93"/>
        <v>0</v>
      </c>
      <c r="AC705" s="71">
        <f t="shared" si="94"/>
        <v>0</v>
      </c>
      <c r="AD705" s="62"/>
      <c r="AE705" s="76"/>
      <c r="AF705" s="64">
        <f t="shared" si="95"/>
        <v>0</v>
      </c>
      <c r="AG705" s="49"/>
      <c r="AH705" s="49"/>
      <c r="AI705" s="54"/>
      <c r="AJ705" s="77"/>
      <c r="AK705" s="77"/>
      <c r="AL705" s="64">
        <f t="shared" si="96"/>
        <v>0</v>
      </c>
      <c r="AM705" s="71">
        <f t="shared" si="97"/>
        <v>0</v>
      </c>
      <c r="AN705" s="71">
        <f t="shared" si="98"/>
        <v>0</v>
      </c>
      <c r="AO705" s="72"/>
      <c r="AP705" s="72"/>
      <c r="AQ705" s="72"/>
      <c r="AR705" s="73"/>
      <c r="AS705" s="73"/>
      <c r="AT705" s="73"/>
      <c r="AU705" s="62"/>
      <c r="AV705" s="62"/>
      <c r="AW705" s="74">
        <v>0</v>
      </c>
      <c r="AX705" s="75">
        <f t="shared" si="90"/>
        <v>0</v>
      </c>
    </row>
    <row r="706" spans="1:50" ht="120" customHeight="1" x14ac:dyDescent="0.3">
      <c r="A706" s="59"/>
      <c r="B706" s="59"/>
      <c r="C706" s="42"/>
      <c r="D706" s="60"/>
      <c r="E706" s="61"/>
      <c r="F706" s="62"/>
      <c r="G706" s="63"/>
      <c r="H706" s="63"/>
      <c r="I706" s="59"/>
      <c r="J706" s="59"/>
      <c r="K706" s="59"/>
      <c r="L706" s="59"/>
      <c r="M706" s="65" t="str">
        <f t="shared" si="91"/>
        <v>-</v>
      </c>
      <c r="N706" s="66"/>
      <c r="O706" s="67"/>
      <c r="P706" s="46"/>
      <c r="Q706" s="67"/>
      <c r="R706" s="68"/>
      <c r="S706" s="69"/>
      <c r="T706" s="49"/>
      <c r="U706" s="68"/>
      <c r="V706" s="70"/>
      <c r="W706" s="62"/>
      <c r="X706" s="63"/>
      <c r="Y706" s="64">
        <f t="shared" si="92"/>
        <v>0</v>
      </c>
      <c r="Z706" s="62"/>
      <c r="AA706" s="63"/>
      <c r="AB706" s="64">
        <f t="shared" si="93"/>
        <v>0</v>
      </c>
      <c r="AC706" s="71">
        <f t="shared" si="94"/>
        <v>0</v>
      </c>
      <c r="AD706" s="62"/>
      <c r="AE706" s="76"/>
      <c r="AF706" s="64">
        <f t="shared" si="95"/>
        <v>0</v>
      </c>
      <c r="AG706" s="49"/>
      <c r="AH706" s="49"/>
      <c r="AI706" s="54"/>
      <c r="AJ706" s="77"/>
      <c r="AK706" s="77"/>
      <c r="AL706" s="64">
        <f t="shared" si="96"/>
        <v>0</v>
      </c>
      <c r="AM706" s="71">
        <f t="shared" si="97"/>
        <v>0</v>
      </c>
      <c r="AN706" s="71">
        <f t="shared" si="98"/>
        <v>0</v>
      </c>
      <c r="AO706" s="72"/>
      <c r="AP706" s="72"/>
      <c r="AQ706" s="72"/>
      <c r="AR706" s="73"/>
      <c r="AS706" s="73"/>
      <c r="AT706" s="73"/>
      <c r="AU706" s="62"/>
      <c r="AV706" s="62"/>
      <c r="AW706" s="74">
        <v>0</v>
      </c>
      <c r="AX706" s="75">
        <f t="shared" si="90"/>
        <v>0</v>
      </c>
    </row>
    <row r="707" spans="1:50" ht="120" customHeight="1" x14ac:dyDescent="0.3">
      <c r="A707" s="59"/>
      <c r="B707" s="59"/>
      <c r="C707" s="42"/>
      <c r="D707" s="60"/>
      <c r="E707" s="61"/>
      <c r="F707" s="62"/>
      <c r="G707" s="63"/>
      <c r="H707" s="63"/>
      <c r="I707" s="59"/>
      <c r="J707" s="59"/>
      <c r="K707" s="59"/>
      <c r="L707" s="59"/>
      <c r="M707" s="65" t="str">
        <f t="shared" si="91"/>
        <v>-</v>
      </c>
      <c r="N707" s="66"/>
      <c r="O707" s="67"/>
      <c r="P707" s="46"/>
      <c r="Q707" s="67"/>
      <c r="R707" s="68"/>
      <c r="S707" s="69"/>
      <c r="T707" s="49"/>
      <c r="U707" s="68"/>
      <c r="V707" s="70"/>
      <c r="W707" s="62"/>
      <c r="X707" s="63"/>
      <c r="Y707" s="64">
        <f t="shared" si="92"/>
        <v>0</v>
      </c>
      <c r="Z707" s="62"/>
      <c r="AA707" s="63"/>
      <c r="AB707" s="64">
        <f t="shared" si="93"/>
        <v>0</v>
      </c>
      <c r="AC707" s="71">
        <f t="shared" si="94"/>
        <v>0</v>
      </c>
      <c r="AD707" s="62"/>
      <c r="AE707" s="76"/>
      <c r="AF707" s="64">
        <f t="shared" si="95"/>
        <v>0</v>
      </c>
      <c r="AG707" s="49"/>
      <c r="AH707" s="49"/>
      <c r="AI707" s="54"/>
      <c r="AJ707" s="77"/>
      <c r="AK707" s="77"/>
      <c r="AL707" s="64">
        <f t="shared" si="96"/>
        <v>0</v>
      </c>
      <c r="AM707" s="71">
        <f t="shared" si="97"/>
        <v>0</v>
      </c>
      <c r="AN707" s="71">
        <f t="shared" si="98"/>
        <v>0</v>
      </c>
      <c r="AO707" s="72"/>
      <c r="AP707" s="72"/>
      <c r="AQ707" s="72"/>
      <c r="AR707" s="73"/>
      <c r="AS707" s="73"/>
      <c r="AT707" s="73"/>
      <c r="AU707" s="62"/>
      <c r="AV707" s="62"/>
      <c r="AW707" s="74">
        <v>0</v>
      </c>
      <c r="AX707" s="75">
        <f t="shared" si="90"/>
        <v>0</v>
      </c>
    </row>
    <row r="708" spans="1:50" ht="120" customHeight="1" x14ac:dyDescent="0.3">
      <c r="A708" s="59"/>
      <c r="B708" s="59"/>
      <c r="C708" s="42"/>
      <c r="D708" s="60"/>
      <c r="E708" s="61"/>
      <c r="F708" s="62"/>
      <c r="G708" s="63"/>
      <c r="H708" s="63"/>
      <c r="I708" s="59"/>
      <c r="J708" s="59"/>
      <c r="K708" s="59"/>
      <c r="L708" s="59"/>
      <c r="M708" s="65" t="str">
        <f t="shared" si="91"/>
        <v>-</v>
      </c>
      <c r="N708" s="66"/>
      <c r="O708" s="67"/>
      <c r="P708" s="46"/>
      <c r="Q708" s="67"/>
      <c r="R708" s="68"/>
      <c r="S708" s="69"/>
      <c r="T708" s="49"/>
      <c r="U708" s="68"/>
      <c r="V708" s="70"/>
      <c r="W708" s="62"/>
      <c r="X708" s="63"/>
      <c r="Y708" s="64">
        <f t="shared" si="92"/>
        <v>0</v>
      </c>
      <c r="Z708" s="62"/>
      <c r="AA708" s="63"/>
      <c r="AB708" s="64">
        <f t="shared" si="93"/>
        <v>0</v>
      </c>
      <c r="AC708" s="71">
        <f t="shared" si="94"/>
        <v>0</v>
      </c>
      <c r="AD708" s="62"/>
      <c r="AE708" s="76"/>
      <c r="AF708" s="64">
        <f t="shared" si="95"/>
        <v>0</v>
      </c>
      <c r="AG708" s="49"/>
      <c r="AH708" s="49"/>
      <c r="AI708" s="54"/>
      <c r="AJ708" s="77"/>
      <c r="AK708" s="77"/>
      <c r="AL708" s="64">
        <f t="shared" si="96"/>
        <v>0</v>
      </c>
      <c r="AM708" s="71">
        <f t="shared" si="97"/>
        <v>0</v>
      </c>
      <c r="AN708" s="71">
        <f t="shared" si="98"/>
        <v>0</v>
      </c>
      <c r="AO708" s="72"/>
      <c r="AP708" s="72"/>
      <c r="AQ708" s="72"/>
      <c r="AR708" s="73"/>
      <c r="AS708" s="73"/>
      <c r="AT708" s="73"/>
      <c r="AU708" s="62"/>
      <c r="AV708" s="62"/>
      <c r="AW708" s="74">
        <v>0</v>
      </c>
      <c r="AX708" s="75">
        <f t="shared" si="90"/>
        <v>0</v>
      </c>
    </row>
    <row r="709" spans="1:50" ht="120" customHeight="1" x14ac:dyDescent="0.3">
      <c r="A709" s="59"/>
      <c r="B709" s="59"/>
      <c r="C709" s="42"/>
      <c r="D709" s="60"/>
      <c r="E709" s="61"/>
      <c r="F709" s="62"/>
      <c r="G709" s="63"/>
      <c r="H709" s="63"/>
      <c r="I709" s="59"/>
      <c r="J709" s="59"/>
      <c r="K709" s="59"/>
      <c r="L709" s="59"/>
      <c r="M709" s="65" t="str">
        <f t="shared" si="91"/>
        <v>-</v>
      </c>
      <c r="N709" s="66"/>
      <c r="O709" s="67"/>
      <c r="P709" s="46"/>
      <c r="Q709" s="67"/>
      <c r="R709" s="68"/>
      <c r="S709" s="69"/>
      <c r="T709" s="49"/>
      <c r="U709" s="68"/>
      <c r="V709" s="70"/>
      <c r="W709" s="62"/>
      <c r="X709" s="63"/>
      <c r="Y709" s="64">
        <f t="shared" si="92"/>
        <v>0</v>
      </c>
      <c r="Z709" s="62"/>
      <c r="AA709" s="63"/>
      <c r="AB709" s="64">
        <f t="shared" si="93"/>
        <v>0</v>
      </c>
      <c r="AC709" s="71">
        <f t="shared" si="94"/>
        <v>0</v>
      </c>
      <c r="AD709" s="62"/>
      <c r="AE709" s="76"/>
      <c r="AF709" s="64">
        <f t="shared" si="95"/>
        <v>0</v>
      </c>
      <c r="AG709" s="49"/>
      <c r="AH709" s="49"/>
      <c r="AI709" s="54"/>
      <c r="AJ709" s="77"/>
      <c r="AK709" s="77"/>
      <c r="AL709" s="64">
        <f t="shared" si="96"/>
        <v>0</v>
      </c>
      <c r="AM709" s="71">
        <f t="shared" si="97"/>
        <v>0</v>
      </c>
      <c r="AN709" s="71">
        <f t="shared" si="98"/>
        <v>0</v>
      </c>
      <c r="AO709" s="72"/>
      <c r="AP709" s="72"/>
      <c r="AQ709" s="72"/>
      <c r="AR709" s="73"/>
      <c r="AS709" s="73"/>
      <c r="AT709" s="73"/>
      <c r="AU709" s="62"/>
      <c r="AV709" s="62"/>
      <c r="AW709" s="74">
        <v>0</v>
      </c>
      <c r="AX709" s="75">
        <f t="shared" ref="AX709:AX772" si="99">V709*AC709*BC$1</f>
        <v>0</v>
      </c>
    </row>
    <row r="710" spans="1:50" ht="120" customHeight="1" x14ac:dyDescent="0.3">
      <c r="A710" s="59"/>
      <c r="B710" s="59"/>
      <c r="C710" s="42"/>
      <c r="D710" s="60"/>
      <c r="E710" s="61"/>
      <c r="F710" s="62"/>
      <c r="G710" s="63"/>
      <c r="H710" s="63"/>
      <c r="I710" s="59"/>
      <c r="J710" s="59"/>
      <c r="K710" s="59"/>
      <c r="L710" s="59"/>
      <c r="M710" s="65" t="str">
        <f t="shared" ref="M710:M773" si="100">A710&amp;"-"&amp;E710</f>
        <v>-</v>
      </c>
      <c r="N710" s="66"/>
      <c r="O710" s="67"/>
      <c r="P710" s="46"/>
      <c r="Q710" s="67"/>
      <c r="R710" s="68"/>
      <c r="S710" s="69"/>
      <c r="T710" s="49"/>
      <c r="U710" s="68"/>
      <c r="V710" s="70"/>
      <c r="W710" s="62"/>
      <c r="X710" s="63"/>
      <c r="Y710" s="64">
        <f t="shared" ref="Y710:Y773" si="101">W710+X710</f>
        <v>0</v>
      </c>
      <c r="Z710" s="62"/>
      <c r="AA710" s="63"/>
      <c r="AB710" s="64">
        <f t="shared" ref="AB710:AB773" si="102">Z710+AA710</f>
        <v>0</v>
      </c>
      <c r="AC710" s="71">
        <f t="shared" ref="AC710:AC773" si="103">(AB710-Y710)*24*60</f>
        <v>0</v>
      </c>
      <c r="AD710" s="62"/>
      <c r="AE710" s="76"/>
      <c r="AF710" s="64">
        <f t="shared" ref="AF710:AF773" si="104">AD710+AE710</f>
        <v>0</v>
      </c>
      <c r="AG710" s="49"/>
      <c r="AH710" s="49"/>
      <c r="AI710" s="54"/>
      <c r="AJ710" s="77"/>
      <c r="AK710" s="77"/>
      <c r="AL710" s="64">
        <f t="shared" ref="AL710:AL773" si="105">AJ710+AK710</f>
        <v>0</v>
      </c>
      <c r="AM710" s="71">
        <f t="shared" ref="AM710:AM773" si="106">IF(AND(P710&lt;&gt;"D:Arıza Değil",AH710="Bu Arıza Aracın Servise Verilmesine Engel Değil"),IF(Z710-F710&gt;0,(AB710-Y710)*24,IF(OR(AND(G710&gt;AS$1,G710&lt;AT$1),AND(G710&gt;AU$1,G710&lt;AV$1)),(AL710-Y710)*24,0)),AN710)</f>
        <v>0</v>
      </c>
      <c r="AN710" s="71">
        <f t="shared" ref="AN710:AN773" si="107">IF(P710&lt;&gt;"D:Arıza Değil",AC710,0)</f>
        <v>0</v>
      </c>
      <c r="AO710" s="72"/>
      <c r="AP710" s="72"/>
      <c r="AQ710" s="72"/>
      <c r="AR710" s="73"/>
      <c r="AS710" s="73"/>
      <c r="AT710" s="73"/>
      <c r="AU710" s="62"/>
      <c r="AV710" s="62"/>
      <c r="AW710" s="74">
        <v>0</v>
      </c>
      <c r="AX710" s="75">
        <f t="shared" si="99"/>
        <v>0</v>
      </c>
    </row>
    <row r="711" spans="1:50" ht="120" customHeight="1" x14ac:dyDescent="0.3">
      <c r="A711" s="59"/>
      <c r="B711" s="59"/>
      <c r="C711" s="42"/>
      <c r="D711" s="60"/>
      <c r="E711" s="61"/>
      <c r="F711" s="62"/>
      <c r="G711" s="63"/>
      <c r="H711" s="63"/>
      <c r="I711" s="59"/>
      <c r="J711" s="59"/>
      <c r="K711" s="59"/>
      <c r="L711" s="59"/>
      <c r="M711" s="65" t="str">
        <f t="shared" si="100"/>
        <v>-</v>
      </c>
      <c r="N711" s="66"/>
      <c r="O711" s="67"/>
      <c r="P711" s="46"/>
      <c r="Q711" s="67"/>
      <c r="R711" s="68"/>
      <c r="S711" s="69"/>
      <c r="T711" s="49"/>
      <c r="U711" s="68"/>
      <c r="V711" s="70"/>
      <c r="W711" s="62"/>
      <c r="X711" s="63"/>
      <c r="Y711" s="64">
        <f t="shared" si="101"/>
        <v>0</v>
      </c>
      <c r="Z711" s="62"/>
      <c r="AA711" s="63"/>
      <c r="AB711" s="64">
        <f t="shared" si="102"/>
        <v>0</v>
      </c>
      <c r="AC711" s="71">
        <f t="shared" si="103"/>
        <v>0</v>
      </c>
      <c r="AD711" s="62"/>
      <c r="AE711" s="76"/>
      <c r="AF711" s="64">
        <f t="shared" si="104"/>
        <v>0</v>
      </c>
      <c r="AG711" s="49"/>
      <c r="AH711" s="49"/>
      <c r="AI711" s="54"/>
      <c r="AJ711" s="77"/>
      <c r="AK711" s="77"/>
      <c r="AL711" s="64">
        <f t="shared" si="105"/>
        <v>0</v>
      </c>
      <c r="AM711" s="71">
        <f t="shared" si="106"/>
        <v>0</v>
      </c>
      <c r="AN711" s="71">
        <f t="shared" si="107"/>
        <v>0</v>
      </c>
      <c r="AO711" s="72"/>
      <c r="AP711" s="72"/>
      <c r="AQ711" s="72"/>
      <c r="AR711" s="73"/>
      <c r="AS711" s="73"/>
      <c r="AT711" s="73"/>
      <c r="AU711" s="62"/>
      <c r="AV711" s="62"/>
      <c r="AW711" s="74">
        <v>0</v>
      </c>
      <c r="AX711" s="75">
        <f t="shared" si="99"/>
        <v>0</v>
      </c>
    </row>
    <row r="712" spans="1:50" ht="120" customHeight="1" x14ac:dyDescent="0.3">
      <c r="A712" s="59"/>
      <c r="B712" s="59"/>
      <c r="C712" s="42"/>
      <c r="D712" s="60"/>
      <c r="E712" s="61"/>
      <c r="F712" s="62"/>
      <c r="G712" s="63"/>
      <c r="H712" s="63"/>
      <c r="I712" s="59"/>
      <c r="J712" s="59"/>
      <c r="K712" s="59"/>
      <c r="L712" s="59"/>
      <c r="M712" s="65" t="str">
        <f t="shared" si="100"/>
        <v>-</v>
      </c>
      <c r="N712" s="66"/>
      <c r="O712" s="67"/>
      <c r="P712" s="46"/>
      <c r="Q712" s="67"/>
      <c r="R712" s="68"/>
      <c r="S712" s="69"/>
      <c r="T712" s="49"/>
      <c r="U712" s="68"/>
      <c r="V712" s="70"/>
      <c r="W712" s="62"/>
      <c r="X712" s="63"/>
      <c r="Y712" s="64">
        <f t="shared" si="101"/>
        <v>0</v>
      </c>
      <c r="Z712" s="62"/>
      <c r="AA712" s="63"/>
      <c r="AB712" s="64">
        <f t="shared" si="102"/>
        <v>0</v>
      </c>
      <c r="AC712" s="71">
        <f t="shared" si="103"/>
        <v>0</v>
      </c>
      <c r="AD712" s="62"/>
      <c r="AE712" s="76"/>
      <c r="AF712" s="64">
        <f t="shared" si="104"/>
        <v>0</v>
      </c>
      <c r="AG712" s="49"/>
      <c r="AH712" s="49"/>
      <c r="AI712" s="54"/>
      <c r="AJ712" s="77"/>
      <c r="AK712" s="77"/>
      <c r="AL712" s="64">
        <f t="shared" si="105"/>
        <v>0</v>
      </c>
      <c r="AM712" s="71">
        <f t="shared" si="106"/>
        <v>0</v>
      </c>
      <c r="AN712" s="71">
        <f t="shared" si="107"/>
        <v>0</v>
      </c>
      <c r="AO712" s="72"/>
      <c r="AP712" s="72"/>
      <c r="AQ712" s="72"/>
      <c r="AR712" s="73"/>
      <c r="AS712" s="73"/>
      <c r="AT712" s="73"/>
      <c r="AU712" s="62"/>
      <c r="AV712" s="62"/>
      <c r="AW712" s="74">
        <v>0</v>
      </c>
      <c r="AX712" s="75">
        <f t="shared" si="99"/>
        <v>0</v>
      </c>
    </row>
    <row r="713" spans="1:50" ht="120" customHeight="1" x14ac:dyDescent="0.3">
      <c r="A713" s="59"/>
      <c r="B713" s="59"/>
      <c r="C713" s="42"/>
      <c r="D713" s="60"/>
      <c r="E713" s="61"/>
      <c r="F713" s="62"/>
      <c r="G713" s="63"/>
      <c r="H713" s="63"/>
      <c r="I713" s="59"/>
      <c r="J713" s="59"/>
      <c r="K713" s="59"/>
      <c r="L713" s="59"/>
      <c r="M713" s="65" t="str">
        <f t="shared" si="100"/>
        <v>-</v>
      </c>
      <c r="N713" s="66"/>
      <c r="O713" s="67"/>
      <c r="P713" s="46"/>
      <c r="Q713" s="67"/>
      <c r="R713" s="68"/>
      <c r="S713" s="69"/>
      <c r="T713" s="49"/>
      <c r="U713" s="68"/>
      <c r="V713" s="70"/>
      <c r="W713" s="62"/>
      <c r="X713" s="63"/>
      <c r="Y713" s="64">
        <f t="shared" si="101"/>
        <v>0</v>
      </c>
      <c r="Z713" s="62"/>
      <c r="AA713" s="63"/>
      <c r="AB713" s="64">
        <f t="shared" si="102"/>
        <v>0</v>
      </c>
      <c r="AC713" s="71">
        <f t="shared" si="103"/>
        <v>0</v>
      </c>
      <c r="AD713" s="62"/>
      <c r="AE713" s="76"/>
      <c r="AF713" s="64">
        <f t="shared" si="104"/>
        <v>0</v>
      </c>
      <c r="AG713" s="49"/>
      <c r="AH713" s="49"/>
      <c r="AI713" s="54"/>
      <c r="AJ713" s="77"/>
      <c r="AK713" s="77"/>
      <c r="AL713" s="64">
        <f t="shared" si="105"/>
        <v>0</v>
      </c>
      <c r="AM713" s="71">
        <f t="shared" si="106"/>
        <v>0</v>
      </c>
      <c r="AN713" s="71">
        <f t="shared" si="107"/>
        <v>0</v>
      </c>
      <c r="AO713" s="72"/>
      <c r="AP713" s="72"/>
      <c r="AQ713" s="72"/>
      <c r="AR713" s="73"/>
      <c r="AS713" s="73"/>
      <c r="AT713" s="73"/>
      <c r="AU713" s="62"/>
      <c r="AV713" s="62"/>
      <c r="AW713" s="74">
        <v>0</v>
      </c>
      <c r="AX713" s="75">
        <f t="shared" si="99"/>
        <v>0</v>
      </c>
    </row>
    <row r="714" spans="1:50" ht="120" customHeight="1" x14ac:dyDescent="0.3">
      <c r="A714" s="59"/>
      <c r="B714" s="59"/>
      <c r="C714" s="42"/>
      <c r="D714" s="60"/>
      <c r="E714" s="61"/>
      <c r="F714" s="62"/>
      <c r="G714" s="63"/>
      <c r="H714" s="63"/>
      <c r="I714" s="59"/>
      <c r="J714" s="59"/>
      <c r="K714" s="59"/>
      <c r="L714" s="59"/>
      <c r="M714" s="65" t="str">
        <f t="shared" si="100"/>
        <v>-</v>
      </c>
      <c r="N714" s="66"/>
      <c r="O714" s="67"/>
      <c r="P714" s="46"/>
      <c r="Q714" s="67"/>
      <c r="R714" s="68"/>
      <c r="S714" s="69"/>
      <c r="T714" s="49"/>
      <c r="U714" s="68"/>
      <c r="V714" s="70"/>
      <c r="W714" s="62"/>
      <c r="X714" s="63"/>
      <c r="Y714" s="64">
        <f t="shared" si="101"/>
        <v>0</v>
      </c>
      <c r="Z714" s="62"/>
      <c r="AA714" s="63"/>
      <c r="AB714" s="64">
        <f t="shared" si="102"/>
        <v>0</v>
      </c>
      <c r="AC714" s="71">
        <f t="shared" si="103"/>
        <v>0</v>
      </c>
      <c r="AD714" s="62"/>
      <c r="AE714" s="76"/>
      <c r="AF714" s="64">
        <f t="shared" si="104"/>
        <v>0</v>
      </c>
      <c r="AG714" s="49"/>
      <c r="AH714" s="49"/>
      <c r="AI714" s="54"/>
      <c r="AJ714" s="77"/>
      <c r="AK714" s="77"/>
      <c r="AL714" s="64">
        <f t="shared" si="105"/>
        <v>0</v>
      </c>
      <c r="AM714" s="71">
        <f t="shared" si="106"/>
        <v>0</v>
      </c>
      <c r="AN714" s="71">
        <f t="shared" si="107"/>
        <v>0</v>
      </c>
      <c r="AO714" s="72"/>
      <c r="AP714" s="72"/>
      <c r="AQ714" s="72"/>
      <c r="AR714" s="73"/>
      <c r="AS714" s="73"/>
      <c r="AT714" s="73"/>
      <c r="AU714" s="62"/>
      <c r="AV714" s="62"/>
      <c r="AW714" s="74">
        <v>0</v>
      </c>
      <c r="AX714" s="75">
        <f t="shared" si="99"/>
        <v>0</v>
      </c>
    </row>
    <row r="715" spans="1:50" ht="120" customHeight="1" x14ac:dyDescent="0.3">
      <c r="A715" s="59"/>
      <c r="B715" s="59"/>
      <c r="C715" s="42"/>
      <c r="D715" s="60"/>
      <c r="E715" s="61"/>
      <c r="F715" s="62"/>
      <c r="G715" s="63"/>
      <c r="H715" s="63"/>
      <c r="I715" s="59"/>
      <c r="J715" s="59"/>
      <c r="K715" s="59"/>
      <c r="L715" s="59"/>
      <c r="M715" s="65" t="str">
        <f t="shared" si="100"/>
        <v>-</v>
      </c>
      <c r="N715" s="66"/>
      <c r="O715" s="67"/>
      <c r="P715" s="46"/>
      <c r="Q715" s="67"/>
      <c r="R715" s="68"/>
      <c r="S715" s="69"/>
      <c r="T715" s="49"/>
      <c r="U715" s="68"/>
      <c r="V715" s="70"/>
      <c r="W715" s="62"/>
      <c r="X715" s="63"/>
      <c r="Y715" s="64">
        <f t="shared" si="101"/>
        <v>0</v>
      </c>
      <c r="Z715" s="62"/>
      <c r="AA715" s="63"/>
      <c r="AB715" s="64">
        <f t="shared" si="102"/>
        <v>0</v>
      </c>
      <c r="AC715" s="71">
        <f t="shared" si="103"/>
        <v>0</v>
      </c>
      <c r="AD715" s="62"/>
      <c r="AE715" s="76"/>
      <c r="AF715" s="64">
        <f t="shared" si="104"/>
        <v>0</v>
      </c>
      <c r="AG715" s="49"/>
      <c r="AH715" s="49"/>
      <c r="AI715" s="54"/>
      <c r="AJ715" s="77"/>
      <c r="AK715" s="77"/>
      <c r="AL715" s="64">
        <f t="shared" si="105"/>
        <v>0</v>
      </c>
      <c r="AM715" s="71">
        <f t="shared" si="106"/>
        <v>0</v>
      </c>
      <c r="AN715" s="71">
        <f t="shared" si="107"/>
        <v>0</v>
      </c>
      <c r="AO715" s="72"/>
      <c r="AP715" s="72"/>
      <c r="AQ715" s="72"/>
      <c r="AR715" s="73"/>
      <c r="AS715" s="73"/>
      <c r="AT715" s="73"/>
      <c r="AU715" s="62"/>
      <c r="AV715" s="62"/>
      <c r="AW715" s="74">
        <v>0</v>
      </c>
      <c r="AX715" s="75">
        <f t="shared" si="99"/>
        <v>0</v>
      </c>
    </row>
    <row r="716" spans="1:50" ht="120" customHeight="1" x14ac:dyDescent="0.3">
      <c r="A716" s="59"/>
      <c r="B716" s="59"/>
      <c r="C716" s="42"/>
      <c r="D716" s="60"/>
      <c r="E716" s="61"/>
      <c r="F716" s="62"/>
      <c r="G716" s="63"/>
      <c r="H716" s="63"/>
      <c r="I716" s="59"/>
      <c r="J716" s="59"/>
      <c r="K716" s="59"/>
      <c r="L716" s="59"/>
      <c r="M716" s="65" t="str">
        <f t="shared" si="100"/>
        <v>-</v>
      </c>
      <c r="N716" s="66"/>
      <c r="O716" s="67"/>
      <c r="P716" s="46"/>
      <c r="Q716" s="67"/>
      <c r="R716" s="68"/>
      <c r="S716" s="69"/>
      <c r="T716" s="49"/>
      <c r="U716" s="68"/>
      <c r="V716" s="70"/>
      <c r="W716" s="62"/>
      <c r="X716" s="63"/>
      <c r="Y716" s="64">
        <f t="shared" si="101"/>
        <v>0</v>
      </c>
      <c r="Z716" s="62"/>
      <c r="AA716" s="63"/>
      <c r="AB716" s="64">
        <f t="shared" si="102"/>
        <v>0</v>
      </c>
      <c r="AC716" s="71">
        <f t="shared" si="103"/>
        <v>0</v>
      </c>
      <c r="AD716" s="62"/>
      <c r="AE716" s="76"/>
      <c r="AF716" s="64">
        <f t="shared" si="104"/>
        <v>0</v>
      </c>
      <c r="AG716" s="49"/>
      <c r="AH716" s="49"/>
      <c r="AI716" s="54"/>
      <c r="AJ716" s="77"/>
      <c r="AK716" s="77"/>
      <c r="AL716" s="64">
        <f t="shared" si="105"/>
        <v>0</v>
      </c>
      <c r="AM716" s="71">
        <f t="shared" si="106"/>
        <v>0</v>
      </c>
      <c r="AN716" s="71">
        <f t="shared" si="107"/>
        <v>0</v>
      </c>
      <c r="AO716" s="72"/>
      <c r="AP716" s="72"/>
      <c r="AQ716" s="72"/>
      <c r="AR716" s="73"/>
      <c r="AS716" s="73"/>
      <c r="AT716" s="73"/>
      <c r="AU716" s="62"/>
      <c r="AV716" s="62"/>
      <c r="AW716" s="74">
        <v>0</v>
      </c>
      <c r="AX716" s="75">
        <f t="shared" si="99"/>
        <v>0</v>
      </c>
    </row>
    <row r="717" spans="1:50" ht="120" customHeight="1" x14ac:dyDescent="0.3">
      <c r="A717" s="59"/>
      <c r="B717" s="59"/>
      <c r="C717" s="42"/>
      <c r="D717" s="60"/>
      <c r="E717" s="61"/>
      <c r="F717" s="62"/>
      <c r="G717" s="63"/>
      <c r="H717" s="63"/>
      <c r="I717" s="59"/>
      <c r="J717" s="59"/>
      <c r="K717" s="59"/>
      <c r="L717" s="59"/>
      <c r="M717" s="65" t="str">
        <f t="shared" si="100"/>
        <v>-</v>
      </c>
      <c r="N717" s="66"/>
      <c r="O717" s="67"/>
      <c r="P717" s="46"/>
      <c r="Q717" s="67"/>
      <c r="R717" s="68"/>
      <c r="S717" s="69"/>
      <c r="T717" s="49"/>
      <c r="U717" s="68"/>
      <c r="V717" s="70"/>
      <c r="W717" s="62"/>
      <c r="X717" s="63"/>
      <c r="Y717" s="64">
        <f t="shared" si="101"/>
        <v>0</v>
      </c>
      <c r="Z717" s="62"/>
      <c r="AA717" s="63"/>
      <c r="AB717" s="64">
        <f t="shared" si="102"/>
        <v>0</v>
      </c>
      <c r="AC717" s="71">
        <f t="shared" si="103"/>
        <v>0</v>
      </c>
      <c r="AD717" s="62"/>
      <c r="AE717" s="76"/>
      <c r="AF717" s="64">
        <f t="shared" si="104"/>
        <v>0</v>
      </c>
      <c r="AG717" s="49"/>
      <c r="AH717" s="49"/>
      <c r="AI717" s="54"/>
      <c r="AJ717" s="77"/>
      <c r="AK717" s="77"/>
      <c r="AL717" s="64">
        <f t="shared" si="105"/>
        <v>0</v>
      </c>
      <c r="AM717" s="71">
        <f t="shared" si="106"/>
        <v>0</v>
      </c>
      <c r="AN717" s="71">
        <f t="shared" si="107"/>
        <v>0</v>
      </c>
      <c r="AO717" s="72"/>
      <c r="AP717" s="72"/>
      <c r="AQ717" s="72"/>
      <c r="AR717" s="73"/>
      <c r="AS717" s="73"/>
      <c r="AT717" s="73"/>
      <c r="AU717" s="62"/>
      <c r="AV717" s="62"/>
      <c r="AW717" s="74">
        <v>0</v>
      </c>
      <c r="AX717" s="75">
        <f t="shared" si="99"/>
        <v>0</v>
      </c>
    </row>
    <row r="718" spans="1:50" ht="120" customHeight="1" x14ac:dyDescent="0.3">
      <c r="A718" s="59"/>
      <c r="B718" s="59"/>
      <c r="C718" s="42"/>
      <c r="D718" s="60"/>
      <c r="E718" s="61"/>
      <c r="F718" s="62"/>
      <c r="G718" s="63"/>
      <c r="H718" s="63"/>
      <c r="I718" s="59"/>
      <c r="J718" s="59"/>
      <c r="K718" s="59"/>
      <c r="L718" s="59"/>
      <c r="M718" s="65" t="str">
        <f t="shared" si="100"/>
        <v>-</v>
      </c>
      <c r="N718" s="66"/>
      <c r="O718" s="67"/>
      <c r="P718" s="46"/>
      <c r="Q718" s="67"/>
      <c r="R718" s="68"/>
      <c r="S718" s="69"/>
      <c r="T718" s="49"/>
      <c r="U718" s="68"/>
      <c r="V718" s="70"/>
      <c r="W718" s="62"/>
      <c r="X718" s="63"/>
      <c r="Y718" s="64">
        <f t="shared" si="101"/>
        <v>0</v>
      </c>
      <c r="Z718" s="62"/>
      <c r="AA718" s="63"/>
      <c r="AB718" s="64">
        <f t="shared" si="102"/>
        <v>0</v>
      </c>
      <c r="AC718" s="71">
        <f t="shared" si="103"/>
        <v>0</v>
      </c>
      <c r="AD718" s="62"/>
      <c r="AE718" s="76"/>
      <c r="AF718" s="64">
        <f t="shared" si="104"/>
        <v>0</v>
      </c>
      <c r="AG718" s="49"/>
      <c r="AH718" s="49"/>
      <c r="AI718" s="54"/>
      <c r="AJ718" s="77"/>
      <c r="AK718" s="77"/>
      <c r="AL718" s="64">
        <f t="shared" si="105"/>
        <v>0</v>
      </c>
      <c r="AM718" s="71">
        <f t="shared" si="106"/>
        <v>0</v>
      </c>
      <c r="AN718" s="71">
        <f t="shared" si="107"/>
        <v>0</v>
      </c>
      <c r="AO718" s="72"/>
      <c r="AP718" s="72"/>
      <c r="AQ718" s="72"/>
      <c r="AR718" s="73"/>
      <c r="AS718" s="73"/>
      <c r="AT718" s="73"/>
      <c r="AU718" s="62"/>
      <c r="AV718" s="62"/>
      <c r="AW718" s="74">
        <v>0</v>
      </c>
      <c r="AX718" s="75">
        <f t="shared" si="99"/>
        <v>0</v>
      </c>
    </row>
    <row r="719" spans="1:50" ht="120" customHeight="1" x14ac:dyDescent="0.3">
      <c r="A719" s="59"/>
      <c r="B719" s="59"/>
      <c r="C719" s="42"/>
      <c r="D719" s="60"/>
      <c r="E719" s="61"/>
      <c r="F719" s="62"/>
      <c r="G719" s="63"/>
      <c r="H719" s="63"/>
      <c r="I719" s="59"/>
      <c r="J719" s="59"/>
      <c r="K719" s="59"/>
      <c r="L719" s="59"/>
      <c r="M719" s="65" t="str">
        <f t="shared" si="100"/>
        <v>-</v>
      </c>
      <c r="N719" s="66"/>
      <c r="O719" s="67"/>
      <c r="P719" s="46"/>
      <c r="Q719" s="67"/>
      <c r="R719" s="68"/>
      <c r="S719" s="69"/>
      <c r="T719" s="49"/>
      <c r="U719" s="68"/>
      <c r="V719" s="70"/>
      <c r="W719" s="62"/>
      <c r="X719" s="63"/>
      <c r="Y719" s="64">
        <f t="shared" si="101"/>
        <v>0</v>
      </c>
      <c r="Z719" s="62"/>
      <c r="AA719" s="63"/>
      <c r="AB719" s="64">
        <f t="shared" si="102"/>
        <v>0</v>
      </c>
      <c r="AC719" s="71">
        <f t="shared" si="103"/>
        <v>0</v>
      </c>
      <c r="AD719" s="62"/>
      <c r="AE719" s="76"/>
      <c r="AF719" s="64">
        <f t="shared" si="104"/>
        <v>0</v>
      </c>
      <c r="AG719" s="49"/>
      <c r="AH719" s="49"/>
      <c r="AI719" s="54"/>
      <c r="AJ719" s="77"/>
      <c r="AK719" s="77"/>
      <c r="AL719" s="64">
        <f t="shared" si="105"/>
        <v>0</v>
      </c>
      <c r="AM719" s="71">
        <f t="shared" si="106"/>
        <v>0</v>
      </c>
      <c r="AN719" s="71">
        <f t="shared" si="107"/>
        <v>0</v>
      </c>
      <c r="AO719" s="72"/>
      <c r="AP719" s="72"/>
      <c r="AQ719" s="72"/>
      <c r="AR719" s="73"/>
      <c r="AS719" s="73"/>
      <c r="AT719" s="73"/>
      <c r="AU719" s="62"/>
      <c r="AV719" s="62"/>
      <c r="AW719" s="74">
        <v>0</v>
      </c>
      <c r="AX719" s="75">
        <f t="shared" si="99"/>
        <v>0</v>
      </c>
    </row>
    <row r="720" spans="1:50" ht="120" customHeight="1" x14ac:dyDescent="0.3">
      <c r="A720" s="59"/>
      <c r="B720" s="59"/>
      <c r="C720" s="42"/>
      <c r="D720" s="60"/>
      <c r="E720" s="61"/>
      <c r="F720" s="62"/>
      <c r="G720" s="63"/>
      <c r="H720" s="63"/>
      <c r="I720" s="59"/>
      <c r="J720" s="59"/>
      <c r="K720" s="59"/>
      <c r="L720" s="59"/>
      <c r="M720" s="65" t="str">
        <f t="shared" si="100"/>
        <v>-</v>
      </c>
      <c r="N720" s="66"/>
      <c r="O720" s="67"/>
      <c r="P720" s="46"/>
      <c r="Q720" s="67"/>
      <c r="R720" s="68"/>
      <c r="S720" s="69"/>
      <c r="T720" s="49"/>
      <c r="U720" s="68"/>
      <c r="V720" s="70"/>
      <c r="W720" s="62"/>
      <c r="X720" s="63"/>
      <c r="Y720" s="64">
        <f t="shared" si="101"/>
        <v>0</v>
      </c>
      <c r="Z720" s="62"/>
      <c r="AA720" s="63"/>
      <c r="AB720" s="64">
        <f t="shared" si="102"/>
        <v>0</v>
      </c>
      <c r="AC720" s="71">
        <f t="shared" si="103"/>
        <v>0</v>
      </c>
      <c r="AD720" s="62"/>
      <c r="AE720" s="76"/>
      <c r="AF720" s="64">
        <f t="shared" si="104"/>
        <v>0</v>
      </c>
      <c r="AG720" s="49"/>
      <c r="AH720" s="49"/>
      <c r="AI720" s="54"/>
      <c r="AJ720" s="77"/>
      <c r="AK720" s="77"/>
      <c r="AL720" s="64">
        <f t="shared" si="105"/>
        <v>0</v>
      </c>
      <c r="AM720" s="71">
        <f t="shared" si="106"/>
        <v>0</v>
      </c>
      <c r="AN720" s="71">
        <f t="shared" si="107"/>
        <v>0</v>
      </c>
      <c r="AO720" s="72"/>
      <c r="AP720" s="72"/>
      <c r="AQ720" s="72"/>
      <c r="AR720" s="73"/>
      <c r="AS720" s="73"/>
      <c r="AT720" s="73"/>
      <c r="AU720" s="62"/>
      <c r="AV720" s="62"/>
      <c r="AW720" s="74">
        <v>0</v>
      </c>
      <c r="AX720" s="75">
        <f t="shared" si="99"/>
        <v>0</v>
      </c>
    </row>
    <row r="721" spans="1:50" ht="120" customHeight="1" x14ac:dyDescent="0.3">
      <c r="A721" s="59"/>
      <c r="B721" s="59"/>
      <c r="C721" s="42"/>
      <c r="D721" s="60"/>
      <c r="E721" s="61"/>
      <c r="F721" s="62"/>
      <c r="G721" s="63"/>
      <c r="H721" s="63"/>
      <c r="I721" s="59"/>
      <c r="J721" s="59"/>
      <c r="K721" s="59"/>
      <c r="L721" s="59"/>
      <c r="M721" s="65" t="str">
        <f t="shared" si="100"/>
        <v>-</v>
      </c>
      <c r="N721" s="66"/>
      <c r="O721" s="67"/>
      <c r="P721" s="46"/>
      <c r="Q721" s="67"/>
      <c r="R721" s="68"/>
      <c r="S721" s="69"/>
      <c r="T721" s="49"/>
      <c r="U721" s="68"/>
      <c r="V721" s="70"/>
      <c r="W721" s="62"/>
      <c r="X721" s="63"/>
      <c r="Y721" s="64">
        <f t="shared" si="101"/>
        <v>0</v>
      </c>
      <c r="Z721" s="62"/>
      <c r="AA721" s="63"/>
      <c r="AB721" s="64">
        <f t="shared" si="102"/>
        <v>0</v>
      </c>
      <c r="AC721" s="71">
        <f t="shared" si="103"/>
        <v>0</v>
      </c>
      <c r="AD721" s="62"/>
      <c r="AE721" s="76"/>
      <c r="AF721" s="64">
        <f t="shared" si="104"/>
        <v>0</v>
      </c>
      <c r="AG721" s="49"/>
      <c r="AH721" s="49"/>
      <c r="AI721" s="54"/>
      <c r="AJ721" s="77"/>
      <c r="AK721" s="77"/>
      <c r="AL721" s="64">
        <f t="shared" si="105"/>
        <v>0</v>
      </c>
      <c r="AM721" s="71">
        <f t="shared" si="106"/>
        <v>0</v>
      </c>
      <c r="AN721" s="71">
        <f t="shared" si="107"/>
        <v>0</v>
      </c>
      <c r="AO721" s="72"/>
      <c r="AP721" s="72"/>
      <c r="AQ721" s="72"/>
      <c r="AR721" s="73"/>
      <c r="AS721" s="73"/>
      <c r="AT721" s="73"/>
      <c r="AU721" s="62"/>
      <c r="AV721" s="62"/>
      <c r="AW721" s="74">
        <v>0</v>
      </c>
      <c r="AX721" s="75">
        <f t="shared" si="99"/>
        <v>0</v>
      </c>
    </row>
    <row r="722" spans="1:50" ht="120" customHeight="1" x14ac:dyDescent="0.3">
      <c r="A722" s="59"/>
      <c r="B722" s="59"/>
      <c r="C722" s="42"/>
      <c r="D722" s="60"/>
      <c r="E722" s="61"/>
      <c r="F722" s="62"/>
      <c r="G722" s="63"/>
      <c r="H722" s="63"/>
      <c r="I722" s="59"/>
      <c r="J722" s="59"/>
      <c r="K722" s="59"/>
      <c r="L722" s="59"/>
      <c r="M722" s="65" t="str">
        <f t="shared" si="100"/>
        <v>-</v>
      </c>
      <c r="N722" s="66"/>
      <c r="O722" s="67"/>
      <c r="P722" s="46"/>
      <c r="Q722" s="67"/>
      <c r="R722" s="68"/>
      <c r="S722" s="69"/>
      <c r="T722" s="49"/>
      <c r="U722" s="68"/>
      <c r="V722" s="70"/>
      <c r="W722" s="62"/>
      <c r="X722" s="63"/>
      <c r="Y722" s="64">
        <f t="shared" si="101"/>
        <v>0</v>
      </c>
      <c r="Z722" s="62"/>
      <c r="AA722" s="63"/>
      <c r="AB722" s="64">
        <f t="shared" si="102"/>
        <v>0</v>
      </c>
      <c r="AC722" s="71">
        <f t="shared" si="103"/>
        <v>0</v>
      </c>
      <c r="AD722" s="62"/>
      <c r="AE722" s="76"/>
      <c r="AF722" s="64">
        <f t="shared" si="104"/>
        <v>0</v>
      </c>
      <c r="AG722" s="49"/>
      <c r="AH722" s="49"/>
      <c r="AI722" s="54"/>
      <c r="AJ722" s="77"/>
      <c r="AK722" s="77"/>
      <c r="AL722" s="64">
        <f t="shared" si="105"/>
        <v>0</v>
      </c>
      <c r="AM722" s="71">
        <f t="shared" si="106"/>
        <v>0</v>
      </c>
      <c r="AN722" s="71">
        <f t="shared" si="107"/>
        <v>0</v>
      </c>
      <c r="AO722" s="72"/>
      <c r="AP722" s="72"/>
      <c r="AQ722" s="72"/>
      <c r="AR722" s="73"/>
      <c r="AS722" s="73"/>
      <c r="AT722" s="73"/>
      <c r="AU722" s="62"/>
      <c r="AV722" s="62"/>
      <c r="AW722" s="74">
        <v>0</v>
      </c>
      <c r="AX722" s="75">
        <f t="shared" si="99"/>
        <v>0</v>
      </c>
    </row>
    <row r="723" spans="1:50" ht="120" customHeight="1" x14ac:dyDescent="0.3">
      <c r="A723" s="59"/>
      <c r="B723" s="59"/>
      <c r="C723" s="42"/>
      <c r="D723" s="60"/>
      <c r="E723" s="61"/>
      <c r="F723" s="62"/>
      <c r="G723" s="63"/>
      <c r="H723" s="63"/>
      <c r="I723" s="59"/>
      <c r="J723" s="59"/>
      <c r="K723" s="59"/>
      <c r="L723" s="59"/>
      <c r="M723" s="65" t="str">
        <f t="shared" si="100"/>
        <v>-</v>
      </c>
      <c r="N723" s="66"/>
      <c r="O723" s="67"/>
      <c r="P723" s="46"/>
      <c r="Q723" s="67"/>
      <c r="R723" s="68"/>
      <c r="S723" s="69"/>
      <c r="T723" s="49"/>
      <c r="U723" s="68"/>
      <c r="V723" s="70"/>
      <c r="W723" s="62"/>
      <c r="X723" s="63"/>
      <c r="Y723" s="64">
        <f t="shared" si="101"/>
        <v>0</v>
      </c>
      <c r="Z723" s="62"/>
      <c r="AA723" s="63"/>
      <c r="AB723" s="64">
        <f t="shared" si="102"/>
        <v>0</v>
      </c>
      <c r="AC723" s="71">
        <f t="shared" si="103"/>
        <v>0</v>
      </c>
      <c r="AD723" s="62"/>
      <c r="AE723" s="76"/>
      <c r="AF723" s="64">
        <f t="shared" si="104"/>
        <v>0</v>
      </c>
      <c r="AG723" s="49"/>
      <c r="AH723" s="49"/>
      <c r="AI723" s="54"/>
      <c r="AJ723" s="77"/>
      <c r="AK723" s="77"/>
      <c r="AL723" s="64">
        <f t="shared" si="105"/>
        <v>0</v>
      </c>
      <c r="AM723" s="71">
        <f t="shared" si="106"/>
        <v>0</v>
      </c>
      <c r="AN723" s="71">
        <f t="shared" si="107"/>
        <v>0</v>
      </c>
      <c r="AO723" s="72"/>
      <c r="AP723" s="72"/>
      <c r="AQ723" s="72"/>
      <c r="AR723" s="73"/>
      <c r="AS723" s="73"/>
      <c r="AT723" s="73"/>
      <c r="AU723" s="62"/>
      <c r="AV723" s="62"/>
      <c r="AW723" s="74">
        <v>0</v>
      </c>
      <c r="AX723" s="75">
        <f t="shared" si="99"/>
        <v>0</v>
      </c>
    </row>
    <row r="724" spans="1:50" ht="120" customHeight="1" x14ac:dyDescent="0.3">
      <c r="A724" s="59"/>
      <c r="B724" s="59"/>
      <c r="C724" s="42"/>
      <c r="D724" s="60"/>
      <c r="E724" s="61"/>
      <c r="F724" s="62"/>
      <c r="G724" s="63"/>
      <c r="H724" s="63"/>
      <c r="I724" s="59"/>
      <c r="J724" s="59"/>
      <c r="K724" s="59"/>
      <c r="L724" s="59"/>
      <c r="M724" s="65" t="str">
        <f t="shared" si="100"/>
        <v>-</v>
      </c>
      <c r="N724" s="66"/>
      <c r="O724" s="67"/>
      <c r="P724" s="46"/>
      <c r="Q724" s="67"/>
      <c r="R724" s="68"/>
      <c r="S724" s="69"/>
      <c r="T724" s="49"/>
      <c r="U724" s="68"/>
      <c r="V724" s="70"/>
      <c r="W724" s="62"/>
      <c r="X724" s="63"/>
      <c r="Y724" s="64">
        <f t="shared" si="101"/>
        <v>0</v>
      </c>
      <c r="Z724" s="62"/>
      <c r="AA724" s="63"/>
      <c r="AB724" s="64">
        <f t="shared" si="102"/>
        <v>0</v>
      </c>
      <c r="AC724" s="71">
        <f t="shared" si="103"/>
        <v>0</v>
      </c>
      <c r="AD724" s="62"/>
      <c r="AE724" s="76"/>
      <c r="AF724" s="64">
        <f t="shared" si="104"/>
        <v>0</v>
      </c>
      <c r="AG724" s="49"/>
      <c r="AH724" s="49"/>
      <c r="AI724" s="54"/>
      <c r="AJ724" s="77"/>
      <c r="AK724" s="77"/>
      <c r="AL724" s="64">
        <f t="shared" si="105"/>
        <v>0</v>
      </c>
      <c r="AM724" s="71">
        <f t="shared" si="106"/>
        <v>0</v>
      </c>
      <c r="AN724" s="71">
        <f t="shared" si="107"/>
        <v>0</v>
      </c>
      <c r="AO724" s="72"/>
      <c r="AP724" s="72"/>
      <c r="AQ724" s="72"/>
      <c r="AR724" s="73"/>
      <c r="AS724" s="73"/>
      <c r="AT724" s="73"/>
      <c r="AU724" s="62"/>
      <c r="AV724" s="62"/>
      <c r="AW724" s="74">
        <v>0</v>
      </c>
      <c r="AX724" s="75">
        <f t="shared" si="99"/>
        <v>0</v>
      </c>
    </row>
    <row r="725" spans="1:50" ht="120" customHeight="1" x14ac:dyDescent="0.3">
      <c r="A725" s="59"/>
      <c r="B725" s="59"/>
      <c r="C725" s="42"/>
      <c r="D725" s="60"/>
      <c r="E725" s="61"/>
      <c r="F725" s="62"/>
      <c r="G725" s="63"/>
      <c r="H725" s="63"/>
      <c r="I725" s="59"/>
      <c r="J725" s="59"/>
      <c r="K725" s="59"/>
      <c r="L725" s="59"/>
      <c r="M725" s="65" t="str">
        <f t="shared" si="100"/>
        <v>-</v>
      </c>
      <c r="N725" s="66"/>
      <c r="O725" s="67"/>
      <c r="P725" s="46"/>
      <c r="Q725" s="67"/>
      <c r="R725" s="68"/>
      <c r="S725" s="69"/>
      <c r="T725" s="49"/>
      <c r="U725" s="68"/>
      <c r="V725" s="70"/>
      <c r="W725" s="62"/>
      <c r="X725" s="63"/>
      <c r="Y725" s="64">
        <f t="shared" si="101"/>
        <v>0</v>
      </c>
      <c r="Z725" s="62"/>
      <c r="AA725" s="63"/>
      <c r="AB725" s="64">
        <f t="shared" si="102"/>
        <v>0</v>
      </c>
      <c r="AC725" s="71">
        <f t="shared" si="103"/>
        <v>0</v>
      </c>
      <c r="AD725" s="62"/>
      <c r="AE725" s="76"/>
      <c r="AF725" s="64">
        <f t="shared" si="104"/>
        <v>0</v>
      </c>
      <c r="AG725" s="49"/>
      <c r="AH725" s="49"/>
      <c r="AI725" s="54"/>
      <c r="AJ725" s="77"/>
      <c r="AK725" s="77"/>
      <c r="AL725" s="64">
        <f t="shared" si="105"/>
        <v>0</v>
      </c>
      <c r="AM725" s="71">
        <f t="shared" si="106"/>
        <v>0</v>
      </c>
      <c r="AN725" s="71">
        <f t="shared" si="107"/>
        <v>0</v>
      </c>
      <c r="AO725" s="72"/>
      <c r="AP725" s="72"/>
      <c r="AQ725" s="72"/>
      <c r="AR725" s="73"/>
      <c r="AS725" s="73"/>
      <c r="AT725" s="73"/>
      <c r="AU725" s="62"/>
      <c r="AV725" s="62"/>
      <c r="AW725" s="74">
        <v>0</v>
      </c>
      <c r="AX725" s="75">
        <f t="shared" si="99"/>
        <v>0</v>
      </c>
    </row>
    <row r="726" spans="1:50" ht="120" customHeight="1" x14ac:dyDescent="0.3">
      <c r="A726" s="59"/>
      <c r="B726" s="59"/>
      <c r="C726" s="42"/>
      <c r="D726" s="60"/>
      <c r="E726" s="61"/>
      <c r="F726" s="62"/>
      <c r="G726" s="63"/>
      <c r="H726" s="63"/>
      <c r="I726" s="59"/>
      <c r="J726" s="59"/>
      <c r="K726" s="59"/>
      <c r="L726" s="59"/>
      <c r="M726" s="65" t="str">
        <f t="shared" si="100"/>
        <v>-</v>
      </c>
      <c r="N726" s="66"/>
      <c r="O726" s="67"/>
      <c r="P726" s="46"/>
      <c r="Q726" s="67"/>
      <c r="R726" s="68"/>
      <c r="S726" s="69"/>
      <c r="T726" s="49"/>
      <c r="U726" s="68"/>
      <c r="V726" s="70"/>
      <c r="W726" s="62"/>
      <c r="X726" s="63"/>
      <c r="Y726" s="64">
        <f t="shared" si="101"/>
        <v>0</v>
      </c>
      <c r="Z726" s="62"/>
      <c r="AA726" s="63"/>
      <c r="AB726" s="64">
        <f t="shared" si="102"/>
        <v>0</v>
      </c>
      <c r="AC726" s="71">
        <f t="shared" si="103"/>
        <v>0</v>
      </c>
      <c r="AD726" s="62"/>
      <c r="AE726" s="76"/>
      <c r="AF726" s="64">
        <f t="shared" si="104"/>
        <v>0</v>
      </c>
      <c r="AG726" s="49"/>
      <c r="AH726" s="49"/>
      <c r="AI726" s="54"/>
      <c r="AJ726" s="77"/>
      <c r="AK726" s="77"/>
      <c r="AL726" s="64">
        <f t="shared" si="105"/>
        <v>0</v>
      </c>
      <c r="AM726" s="71">
        <f t="shared" si="106"/>
        <v>0</v>
      </c>
      <c r="AN726" s="71">
        <f t="shared" si="107"/>
        <v>0</v>
      </c>
      <c r="AO726" s="72"/>
      <c r="AP726" s="72"/>
      <c r="AQ726" s="72"/>
      <c r="AR726" s="73"/>
      <c r="AS726" s="73"/>
      <c r="AT726" s="73"/>
      <c r="AU726" s="62"/>
      <c r="AV726" s="62"/>
      <c r="AW726" s="74">
        <v>0</v>
      </c>
      <c r="AX726" s="75">
        <f t="shared" si="99"/>
        <v>0</v>
      </c>
    </row>
    <row r="727" spans="1:50" ht="120" customHeight="1" x14ac:dyDescent="0.3">
      <c r="A727" s="59"/>
      <c r="B727" s="59"/>
      <c r="C727" s="42"/>
      <c r="D727" s="60"/>
      <c r="E727" s="61"/>
      <c r="F727" s="62"/>
      <c r="G727" s="63"/>
      <c r="H727" s="63"/>
      <c r="I727" s="59"/>
      <c r="J727" s="59"/>
      <c r="K727" s="59"/>
      <c r="L727" s="59"/>
      <c r="M727" s="65" t="str">
        <f t="shared" si="100"/>
        <v>-</v>
      </c>
      <c r="N727" s="66"/>
      <c r="O727" s="67"/>
      <c r="P727" s="46"/>
      <c r="Q727" s="67"/>
      <c r="R727" s="68"/>
      <c r="S727" s="69"/>
      <c r="T727" s="49"/>
      <c r="U727" s="68"/>
      <c r="V727" s="70"/>
      <c r="W727" s="62"/>
      <c r="X727" s="63"/>
      <c r="Y727" s="64">
        <f t="shared" si="101"/>
        <v>0</v>
      </c>
      <c r="Z727" s="62"/>
      <c r="AA727" s="63"/>
      <c r="AB727" s="64">
        <f t="shared" si="102"/>
        <v>0</v>
      </c>
      <c r="AC727" s="71">
        <f t="shared" si="103"/>
        <v>0</v>
      </c>
      <c r="AD727" s="62"/>
      <c r="AE727" s="76"/>
      <c r="AF727" s="64">
        <f t="shared" si="104"/>
        <v>0</v>
      </c>
      <c r="AG727" s="49"/>
      <c r="AH727" s="49"/>
      <c r="AI727" s="54"/>
      <c r="AJ727" s="77"/>
      <c r="AK727" s="77"/>
      <c r="AL727" s="64">
        <f t="shared" si="105"/>
        <v>0</v>
      </c>
      <c r="AM727" s="71">
        <f t="shared" si="106"/>
        <v>0</v>
      </c>
      <c r="AN727" s="71">
        <f t="shared" si="107"/>
        <v>0</v>
      </c>
      <c r="AO727" s="72"/>
      <c r="AP727" s="72"/>
      <c r="AQ727" s="72"/>
      <c r="AR727" s="73"/>
      <c r="AS727" s="73"/>
      <c r="AT727" s="73"/>
      <c r="AU727" s="62"/>
      <c r="AV727" s="62"/>
      <c r="AW727" s="74">
        <v>0</v>
      </c>
      <c r="AX727" s="75">
        <f t="shared" si="99"/>
        <v>0</v>
      </c>
    </row>
    <row r="728" spans="1:50" ht="120" customHeight="1" x14ac:dyDescent="0.3">
      <c r="A728" s="59"/>
      <c r="B728" s="59"/>
      <c r="C728" s="42"/>
      <c r="D728" s="60"/>
      <c r="E728" s="61"/>
      <c r="F728" s="62"/>
      <c r="G728" s="63"/>
      <c r="H728" s="63"/>
      <c r="I728" s="59"/>
      <c r="J728" s="59"/>
      <c r="K728" s="59"/>
      <c r="L728" s="59"/>
      <c r="M728" s="65" t="str">
        <f t="shared" si="100"/>
        <v>-</v>
      </c>
      <c r="N728" s="66"/>
      <c r="O728" s="67"/>
      <c r="P728" s="46"/>
      <c r="Q728" s="67"/>
      <c r="R728" s="68"/>
      <c r="S728" s="69"/>
      <c r="T728" s="49"/>
      <c r="U728" s="68"/>
      <c r="V728" s="70"/>
      <c r="W728" s="62"/>
      <c r="X728" s="63"/>
      <c r="Y728" s="64">
        <f t="shared" si="101"/>
        <v>0</v>
      </c>
      <c r="Z728" s="62"/>
      <c r="AA728" s="63"/>
      <c r="AB728" s="64">
        <f t="shared" si="102"/>
        <v>0</v>
      </c>
      <c r="AC728" s="71">
        <f t="shared" si="103"/>
        <v>0</v>
      </c>
      <c r="AD728" s="62"/>
      <c r="AE728" s="76"/>
      <c r="AF728" s="64">
        <f t="shared" si="104"/>
        <v>0</v>
      </c>
      <c r="AG728" s="49"/>
      <c r="AH728" s="49"/>
      <c r="AI728" s="54"/>
      <c r="AJ728" s="77"/>
      <c r="AK728" s="77"/>
      <c r="AL728" s="64">
        <f t="shared" si="105"/>
        <v>0</v>
      </c>
      <c r="AM728" s="71">
        <f t="shared" si="106"/>
        <v>0</v>
      </c>
      <c r="AN728" s="71">
        <f t="shared" si="107"/>
        <v>0</v>
      </c>
      <c r="AO728" s="72"/>
      <c r="AP728" s="72"/>
      <c r="AQ728" s="72"/>
      <c r="AR728" s="73"/>
      <c r="AS728" s="73"/>
      <c r="AT728" s="73"/>
      <c r="AU728" s="62"/>
      <c r="AV728" s="62"/>
      <c r="AW728" s="74">
        <v>0</v>
      </c>
      <c r="AX728" s="75">
        <f t="shared" si="99"/>
        <v>0</v>
      </c>
    </row>
    <row r="729" spans="1:50" ht="120" customHeight="1" x14ac:dyDescent="0.3">
      <c r="A729" s="59"/>
      <c r="B729" s="59"/>
      <c r="C729" s="42"/>
      <c r="D729" s="60"/>
      <c r="E729" s="61"/>
      <c r="F729" s="62"/>
      <c r="G729" s="63"/>
      <c r="H729" s="63"/>
      <c r="I729" s="59"/>
      <c r="J729" s="59"/>
      <c r="K729" s="59"/>
      <c r="L729" s="59"/>
      <c r="M729" s="65" t="str">
        <f t="shared" si="100"/>
        <v>-</v>
      </c>
      <c r="N729" s="66"/>
      <c r="O729" s="67"/>
      <c r="P729" s="46"/>
      <c r="Q729" s="67"/>
      <c r="R729" s="68"/>
      <c r="S729" s="69"/>
      <c r="T729" s="49"/>
      <c r="U729" s="68"/>
      <c r="V729" s="70"/>
      <c r="W729" s="62"/>
      <c r="X729" s="63"/>
      <c r="Y729" s="64">
        <f t="shared" si="101"/>
        <v>0</v>
      </c>
      <c r="Z729" s="62"/>
      <c r="AA729" s="63"/>
      <c r="AB729" s="64">
        <f t="shared" si="102"/>
        <v>0</v>
      </c>
      <c r="AC729" s="71">
        <f t="shared" si="103"/>
        <v>0</v>
      </c>
      <c r="AD729" s="62"/>
      <c r="AE729" s="76"/>
      <c r="AF729" s="64">
        <f t="shared" si="104"/>
        <v>0</v>
      </c>
      <c r="AG729" s="49"/>
      <c r="AH729" s="49"/>
      <c r="AI729" s="54"/>
      <c r="AJ729" s="77"/>
      <c r="AK729" s="77"/>
      <c r="AL729" s="64">
        <f t="shared" si="105"/>
        <v>0</v>
      </c>
      <c r="AM729" s="71">
        <f t="shared" si="106"/>
        <v>0</v>
      </c>
      <c r="AN729" s="71">
        <f t="shared" si="107"/>
        <v>0</v>
      </c>
      <c r="AO729" s="72"/>
      <c r="AP729" s="72"/>
      <c r="AQ729" s="72"/>
      <c r="AR729" s="73"/>
      <c r="AS729" s="73"/>
      <c r="AT729" s="73"/>
      <c r="AU729" s="62"/>
      <c r="AV729" s="62"/>
      <c r="AW729" s="74">
        <v>0</v>
      </c>
      <c r="AX729" s="75">
        <f t="shared" si="99"/>
        <v>0</v>
      </c>
    </row>
    <row r="730" spans="1:50" ht="120" customHeight="1" x14ac:dyDescent="0.3">
      <c r="A730" s="59"/>
      <c r="B730" s="59"/>
      <c r="C730" s="42"/>
      <c r="D730" s="60"/>
      <c r="E730" s="61"/>
      <c r="F730" s="62"/>
      <c r="G730" s="63"/>
      <c r="H730" s="63"/>
      <c r="I730" s="59"/>
      <c r="J730" s="59"/>
      <c r="K730" s="59"/>
      <c r="L730" s="59"/>
      <c r="M730" s="65" t="str">
        <f t="shared" si="100"/>
        <v>-</v>
      </c>
      <c r="N730" s="66"/>
      <c r="O730" s="67"/>
      <c r="P730" s="46"/>
      <c r="Q730" s="67"/>
      <c r="R730" s="68"/>
      <c r="S730" s="69"/>
      <c r="T730" s="49"/>
      <c r="U730" s="68"/>
      <c r="V730" s="70"/>
      <c r="W730" s="62"/>
      <c r="X730" s="63"/>
      <c r="Y730" s="64">
        <f t="shared" si="101"/>
        <v>0</v>
      </c>
      <c r="Z730" s="62"/>
      <c r="AA730" s="63"/>
      <c r="AB730" s="64">
        <f t="shared" si="102"/>
        <v>0</v>
      </c>
      <c r="AC730" s="71">
        <f t="shared" si="103"/>
        <v>0</v>
      </c>
      <c r="AD730" s="62"/>
      <c r="AE730" s="76"/>
      <c r="AF730" s="64">
        <f t="shared" si="104"/>
        <v>0</v>
      </c>
      <c r="AG730" s="49"/>
      <c r="AH730" s="49"/>
      <c r="AI730" s="54"/>
      <c r="AJ730" s="77"/>
      <c r="AK730" s="77"/>
      <c r="AL730" s="64">
        <f t="shared" si="105"/>
        <v>0</v>
      </c>
      <c r="AM730" s="71">
        <f t="shared" si="106"/>
        <v>0</v>
      </c>
      <c r="AN730" s="71">
        <f t="shared" si="107"/>
        <v>0</v>
      </c>
      <c r="AO730" s="72"/>
      <c r="AP730" s="72"/>
      <c r="AQ730" s="72"/>
      <c r="AR730" s="73"/>
      <c r="AS730" s="73"/>
      <c r="AT730" s="73"/>
      <c r="AU730" s="62"/>
      <c r="AV730" s="62"/>
      <c r="AW730" s="74">
        <v>0</v>
      </c>
      <c r="AX730" s="75">
        <f t="shared" si="99"/>
        <v>0</v>
      </c>
    </row>
    <row r="731" spans="1:50" ht="120" customHeight="1" x14ac:dyDescent="0.3">
      <c r="A731" s="59"/>
      <c r="B731" s="59"/>
      <c r="C731" s="42"/>
      <c r="D731" s="60"/>
      <c r="E731" s="61"/>
      <c r="F731" s="62"/>
      <c r="G731" s="63"/>
      <c r="H731" s="63"/>
      <c r="I731" s="59"/>
      <c r="J731" s="59"/>
      <c r="K731" s="59"/>
      <c r="L731" s="59"/>
      <c r="M731" s="65" t="str">
        <f t="shared" si="100"/>
        <v>-</v>
      </c>
      <c r="N731" s="66"/>
      <c r="O731" s="67"/>
      <c r="P731" s="46"/>
      <c r="Q731" s="67"/>
      <c r="R731" s="68"/>
      <c r="S731" s="69"/>
      <c r="T731" s="49"/>
      <c r="U731" s="68"/>
      <c r="V731" s="70"/>
      <c r="W731" s="62"/>
      <c r="X731" s="63"/>
      <c r="Y731" s="64">
        <f t="shared" si="101"/>
        <v>0</v>
      </c>
      <c r="Z731" s="62"/>
      <c r="AA731" s="63"/>
      <c r="AB731" s="64">
        <f t="shared" si="102"/>
        <v>0</v>
      </c>
      <c r="AC731" s="71">
        <f t="shared" si="103"/>
        <v>0</v>
      </c>
      <c r="AD731" s="62"/>
      <c r="AE731" s="76"/>
      <c r="AF731" s="64">
        <f t="shared" si="104"/>
        <v>0</v>
      </c>
      <c r="AG731" s="49"/>
      <c r="AH731" s="49"/>
      <c r="AI731" s="54"/>
      <c r="AJ731" s="77"/>
      <c r="AK731" s="77"/>
      <c r="AL731" s="64">
        <f t="shared" si="105"/>
        <v>0</v>
      </c>
      <c r="AM731" s="71">
        <f t="shared" si="106"/>
        <v>0</v>
      </c>
      <c r="AN731" s="71">
        <f t="shared" si="107"/>
        <v>0</v>
      </c>
      <c r="AO731" s="72"/>
      <c r="AP731" s="72"/>
      <c r="AQ731" s="72"/>
      <c r="AR731" s="73"/>
      <c r="AS731" s="73"/>
      <c r="AT731" s="73"/>
      <c r="AU731" s="62"/>
      <c r="AV731" s="62"/>
      <c r="AW731" s="74">
        <v>0</v>
      </c>
      <c r="AX731" s="75">
        <f t="shared" si="99"/>
        <v>0</v>
      </c>
    </row>
    <row r="732" spans="1:50" ht="120" customHeight="1" x14ac:dyDescent="0.3">
      <c r="A732" s="59"/>
      <c r="B732" s="59"/>
      <c r="C732" s="42"/>
      <c r="D732" s="60"/>
      <c r="E732" s="61"/>
      <c r="F732" s="62"/>
      <c r="G732" s="63"/>
      <c r="H732" s="63"/>
      <c r="I732" s="59"/>
      <c r="J732" s="59"/>
      <c r="K732" s="59"/>
      <c r="L732" s="59"/>
      <c r="M732" s="65" t="str">
        <f t="shared" si="100"/>
        <v>-</v>
      </c>
      <c r="N732" s="66"/>
      <c r="O732" s="67"/>
      <c r="P732" s="46"/>
      <c r="Q732" s="67"/>
      <c r="R732" s="68"/>
      <c r="S732" s="69"/>
      <c r="T732" s="49"/>
      <c r="U732" s="68"/>
      <c r="V732" s="70"/>
      <c r="W732" s="62"/>
      <c r="X732" s="63"/>
      <c r="Y732" s="64">
        <f t="shared" si="101"/>
        <v>0</v>
      </c>
      <c r="Z732" s="62"/>
      <c r="AA732" s="63"/>
      <c r="AB732" s="64">
        <f t="shared" si="102"/>
        <v>0</v>
      </c>
      <c r="AC732" s="71">
        <f t="shared" si="103"/>
        <v>0</v>
      </c>
      <c r="AD732" s="62"/>
      <c r="AE732" s="76"/>
      <c r="AF732" s="64">
        <f t="shared" si="104"/>
        <v>0</v>
      </c>
      <c r="AG732" s="49"/>
      <c r="AH732" s="49"/>
      <c r="AI732" s="54"/>
      <c r="AJ732" s="77"/>
      <c r="AK732" s="77"/>
      <c r="AL732" s="64">
        <f t="shared" si="105"/>
        <v>0</v>
      </c>
      <c r="AM732" s="71">
        <f t="shared" si="106"/>
        <v>0</v>
      </c>
      <c r="AN732" s="71">
        <f t="shared" si="107"/>
        <v>0</v>
      </c>
      <c r="AO732" s="72"/>
      <c r="AP732" s="72"/>
      <c r="AQ732" s="72"/>
      <c r="AR732" s="73"/>
      <c r="AS732" s="73"/>
      <c r="AT732" s="73"/>
      <c r="AU732" s="62"/>
      <c r="AV732" s="62"/>
      <c r="AW732" s="74">
        <v>0</v>
      </c>
      <c r="AX732" s="75">
        <f t="shared" si="99"/>
        <v>0</v>
      </c>
    </row>
    <row r="733" spans="1:50" ht="120" customHeight="1" x14ac:dyDescent="0.3">
      <c r="A733" s="59"/>
      <c r="B733" s="59"/>
      <c r="C733" s="42"/>
      <c r="D733" s="60"/>
      <c r="E733" s="61"/>
      <c r="F733" s="62"/>
      <c r="G733" s="63"/>
      <c r="H733" s="63"/>
      <c r="I733" s="59"/>
      <c r="J733" s="59"/>
      <c r="K733" s="59"/>
      <c r="L733" s="59"/>
      <c r="M733" s="65" t="str">
        <f t="shared" si="100"/>
        <v>-</v>
      </c>
      <c r="N733" s="66"/>
      <c r="O733" s="67"/>
      <c r="P733" s="46"/>
      <c r="Q733" s="67"/>
      <c r="R733" s="68"/>
      <c r="S733" s="69"/>
      <c r="T733" s="49"/>
      <c r="U733" s="68"/>
      <c r="V733" s="70"/>
      <c r="W733" s="62"/>
      <c r="X733" s="63"/>
      <c r="Y733" s="64">
        <f t="shared" si="101"/>
        <v>0</v>
      </c>
      <c r="Z733" s="62"/>
      <c r="AA733" s="63"/>
      <c r="AB733" s="64">
        <f t="shared" si="102"/>
        <v>0</v>
      </c>
      <c r="AC733" s="71">
        <f t="shared" si="103"/>
        <v>0</v>
      </c>
      <c r="AD733" s="62"/>
      <c r="AE733" s="76"/>
      <c r="AF733" s="64">
        <f t="shared" si="104"/>
        <v>0</v>
      </c>
      <c r="AG733" s="49"/>
      <c r="AH733" s="49"/>
      <c r="AI733" s="54"/>
      <c r="AJ733" s="77"/>
      <c r="AK733" s="77"/>
      <c r="AL733" s="64">
        <f t="shared" si="105"/>
        <v>0</v>
      </c>
      <c r="AM733" s="71">
        <f t="shared" si="106"/>
        <v>0</v>
      </c>
      <c r="AN733" s="71">
        <f t="shared" si="107"/>
        <v>0</v>
      </c>
      <c r="AO733" s="72"/>
      <c r="AP733" s="72"/>
      <c r="AQ733" s="72"/>
      <c r="AR733" s="73"/>
      <c r="AS733" s="73"/>
      <c r="AT733" s="73"/>
      <c r="AU733" s="62"/>
      <c r="AV733" s="62"/>
      <c r="AW733" s="74">
        <v>0</v>
      </c>
      <c r="AX733" s="75">
        <f t="shared" si="99"/>
        <v>0</v>
      </c>
    </row>
    <row r="734" spans="1:50" ht="120" customHeight="1" x14ac:dyDescent="0.3">
      <c r="A734" s="59"/>
      <c r="B734" s="59"/>
      <c r="C734" s="42"/>
      <c r="D734" s="60"/>
      <c r="E734" s="61"/>
      <c r="F734" s="62"/>
      <c r="G734" s="63"/>
      <c r="H734" s="63"/>
      <c r="I734" s="59"/>
      <c r="J734" s="59"/>
      <c r="K734" s="59"/>
      <c r="L734" s="59"/>
      <c r="M734" s="65" t="str">
        <f t="shared" si="100"/>
        <v>-</v>
      </c>
      <c r="N734" s="66"/>
      <c r="O734" s="67"/>
      <c r="P734" s="46"/>
      <c r="Q734" s="67"/>
      <c r="R734" s="68"/>
      <c r="S734" s="69"/>
      <c r="T734" s="49"/>
      <c r="U734" s="68"/>
      <c r="V734" s="70"/>
      <c r="W734" s="62"/>
      <c r="X734" s="63"/>
      <c r="Y734" s="64">
        <f t="shared" si="101"/>
        <v>0</v>
      </c>
      <c r="Z734" s="62"/>
      <c r="AA734" s="63"/>
      <c r="AB734" s="64">
        <f t="shared" si="102"/>
        <v>0</v>
      </c>
      <c r="AC734" s="71">
        <f t="shared" si="103"/>
        <v>0</v>
      </c>
      <c r="AD734" s="62"/>
      <c r="AE734" s="76"/>
      <c r="AF734" s="64">
        <f t="shared" si="104"/>
        <v>0</v>
      </c>
      <c r="AG734" s="49"/>
      <c r="AH734" s="49"/>
      <c r="AI734" s="54"/>
      <c r="AJ734" s="77"/>
      <c r="AK734" s="77"/>
      <c r="AL734" s="64">
        <f t="shared" si="105"/>
        <v>0</v>
      </c>
      <c r="AM734" s="71">
        <f t="shared" si="106"/>
        <v>0</v>
      </c>
      <c r="AN734" s="71">
        <f t="shared" si="107"/>
        <v>0</v>
      </c>
      <c r="AO734" s="72"/>
      <c r="AP734" s="72"/>
      <c r="AQ734" s="72"/>
      <c r="AR734" s="73"/>
      <c r="AS734" s="73"/>
      <c r="AT734" s="73"/>
      <c r="AU734" s="62"/>
      <c r="AV734" s="62"/>
      <c r="AW734" s="74">
        <v>0</v>
      </c>
      <c r="AX734" s="75">
        <f t="shared" si="99"/>
        <v>0</v>
      </c>
    </row>
    <row r="735" spans="1:50" ht="120" customHeight="1" x14ac:dyDescent="0.3">
      <c r="A735" s="59"/>
      <c r="B735" s="59"/>
      <c r="C735" s="42"/>
      <c r="D735" s="60"/>
      <c r="E735" s="61"/>
      <c r="F735" s="62"/>
      <c r="G735" s="63"/>
      <c r="H735" s="63"/>
      <c r="I735" s="59"/>
      <c r="J735" s="59"/>
      <c r="K735" s="59"/>
      <c r="L735" s="59"/>
      <c r="M735" s="65" t="str">
        <f t="shared" si="100"/>
        <v>-</v>
      </c>
      <c r="N735" s="66"/>
      <c r="O735" s="67"/>
      <c r="P735" s="46"/>
      <c r="Q735" s="67"/>
      <c r="R735" s="68"/>
      <c r="S735" s="69"/>
      <c r="T735" s="49"/>
      <c r="U735" s="68"/>
      <c r="V735" s="70"/>
      <c r="W735" s="62"/>
      <c r="X735" s="63"/>
      <c r="Y735" s="64">
        <f t="shared" si="101"/>
        <v>0</v>
      </c>
      <c r="Z735" s="62"/>
      <c r="AA735" s="63"/>
      <c r="AB735" s="64">
        <f t="shared" si="102"/>
        <v>0</v>
      </c>
      <c r="AC735" s="71">
        <f t="shared" si="103"/>
        <v>0</v>
      </c>
      <c r="AD735" s="62"/>
      <c r="AE735" s="76"/>
      <c r="AF735" s="64">
        <f t="shared" si="104"/>
        <v>0</v>
      </c>
      <c r="AG735" s="49"/>
      <c r="AH735" s="49"/>
      <c r="AI735" s="54"/>
      <c r="AJ735" s="77"/>
      <c r="AK735" s="77"/>
      <c r="AL735" s="64">
        <f t="shared" si="105"/>
        <v>0</v>
      </c>
      <c r="AM735" s="71">
        <f t="shared" si="106"/>
        <v>0</v>
      </c>
      <c r="AN735" s="71">
        <f t="shared" si="107"/>
        <v>0</v>
      </c>
      <c r="AO735" s="72"/>
      <c r="AP735" s="72"/>
      <c r="AQ735" s="72"/>
      <c r="AR735" s="73"/>
      <c r="AS735" s="73"/>
      <c r="AT735" s="73"/>
      <c r="AU735" s="62"/>
      <c r="AV735" s="62"/>
      <c r="AW735" s="74">
        <v>0</v>
      </c>
      <c r="AX735" s="75">
        <f t="shared" si="99"/>
        <v>0</v>
      </c>
    </row>
    <row r="736" spans="1:50" ht="120" customHeight="1" x14ac:dyDescent="0.3">
      <c r="A736" s="59"/>
      <c r="B736" s="59"/>
      <c r="C736" s="42"/>
      <c r="D736" s="60"/>
      <c r="E736" s="61"/>
      <c r="F736" s="62"/>
      <c r="G736" s="63"/>
      <c r="H736" s="63"/>
      <c r="I736" s="59"/>
      <c r="J736" s="59"/>
      <c r="K736" s="59"/>
      <c r="L736" s="59"/>
      <c r="M736" s="65" t="str">
        <f t="shared" si="100"/>
        <v>-</v>
      </c>
      <c r="N736" s="66"/>
      <c r="O736" s="67"/>
      <c r="P736" s="46"/>
      <c r="Q736" s="67"/>
      <c r="R736" s="68"/>
      <c r="S736" s="69"/>
      <c r="T736" s="49"/>
      <c r="U736" s="68"/>
      <c r="V736" s="70"/>
      <c r="W736" s="62"/>
      <c r="X736" s="63"/>
      <c r="Y736" s="64">
        <f t="shared" si="101"/>
        <v>0</v>
      </c>
      <c r="Z736" s="62"/>
      <c r="AA736" s="63"/>
      <c r="AB736" s="64">
        <f t="shared" si="102"/>
        <v>0</v>
      </c>
      <c r="AC736" s="71">
        <f t="shared" si="103"/>
        <v>0</v>
      </c>
      <c r="AD736" s="62"/>
      <c r="AE736" s="76"/>
      <c r="AF736" s="64">
        <f t="shared" si="104"/>
        <v>0</v>
      </c>
      <c r="AG736" s="49"/>
      <c r="AH736" s="49"/>
      <c r="AI736" s="54"/>
      <c r="AJ736" s="77"/>
      <c r="AK736" s="77"/>
      <c r="AL736" s="64">
        <f t="shared" si="105"/>
        <v>0</v>
      </c>
      <c r="AM736" s="71">
        <f t="shared" si="106"/>
        <v>0</v>
      </c>
      <c r="AN736" s="71">
        <f t="shared" si="107"/>
        <v>0</v>
      </c>
      <c r="AO736" s="72"/>
      <c r="AP736" s="72"/>
      <c r="AQ736" s="72"/>
      <c r="AR736" s="73"/>
      <c r="AS736" s="73"/>
      <c r="AT736" s="73"/>
      <c r="AU736" s="62"/>
      <c r="AV736" s="62"/>
      <c r="AW736" s="74">
        <v>0</v>
      </c>
      <c r="AX736" s="75">
        <f t="shared" si="99"/>
        <v>0</v>
      </c>
    </row>
    <row r="737" spans="1:50" ht="120" customHeight="1" x14ac:dyDescent="0.3">
      <c r="A737" s="59"/>
      <c r="B737" s="59"/>
      <c r="C737" s="42"/>
      <c r="D737" s="60"/>
      <c r="E737" s="61"/>
      <c r="F737" s="62"/>
      <c r="G737" s="63"/>
      <c r="H737" s="63"/>
      <c r="I737" s="59"/>
      <c r="J737" s="59"/>
      <c r="K737" s="59"/>
      <c r="L737" s="59"/>
      <c r="M737" s="65" t="str">
        <f t="shared" si="100"/>
        <v>-</v>
      </c>
      <c r="N737" s="66"/>
      <c r="O737" s="67"/>
      <c r="P737" s="46"/>
      <c r="Q737" s="67"/>
      <c r="R737" s="68"/>
      <c r="S737" s="69"/>
      <c r="T737" s="49"/>
      <c r="U737" s="68"/>
      <c r="V737" s="70"/>
      <c r="W737" s="62"/>
      <c r="X737" s="63"/>
      <c r="Y737" s="64">
        <f t="shared" si="101"/>
        <v>0</v>
      </c>
      <c r="Z737" s="62"/>
      <c r="AA737" s="63"/>
      <c r="AB737" s="64">
        <f t="shared" si="102"/>
        <v>0</v>
      </c>
      <c r="AC737" s="71">
        <f t="shared" si="103"/>
        <v>0</v>
      </c>
      <c r="AD737" s="62"/>
      <c r="AE737" s="76"/>
      <c r="AF737" s="64">
        <f t="shared" si="104"/>
        <v>0</v>
      </c>
      <c r="AG737" s="49"/>
      <c r="AH737" s="49"/>
      <c r="AI737" s="54"/>
      <c r="AJ737" s="77"/>
      <c r="AK737" s="77"/>
      <c r="AL737" s="64">
        <f t="shared" si="105"/>
        <v>0</v>
      </c>
      <c r="AM737" s="71">
        <f t="shared" si="106"/>
        <v>0</v>
      </c>
      <c r="AN737" s="71">
        <f t="shared" si="107"/>
        <v>0</v>
      </c>
      <c r="AO737" s="72"/>
      <c r="AP737" s="72"/>
      <c r="AQ737" s="72"/>
      <c r="AR737" s="73"/>
      <c r="AS737" s="73"/>
      <c r="AT737" s="73"/>
      <c r="AU737" s="62"/>
      <c r="AV737" s="62"/>
      <c r="AW737" s="74">
        <v>0</v>
      </c>
      <c r="AX737" s="75">
        <f t="shared" si="99"/>
        <v>0</v>
      </c>
    </row>
    <row r="738" spans="1:50" ht="120" customHeight="1" x14ac:dyDescent="0.3">
      <c r="A738" s="59"/>
      <c r="B738" s="59"/>
      <c r="C738" s="42"/>
      <c r="D738" s="60"/>
      <c r="E738" s="61"/>
      <c r="F738" s="62"/>
      <c r="G738" s="63"/>
      <c r="H738" s="63"/>
      <c r="I738" s="59"/>
      <c r="J738" s="59"/>
      <c r="K738" s="59"/>
      <c r="L738" s="59"/>
      <c r="M738" s="65" t="str">
        <f t="shared" si="100"/>
        <v>-</v>
      </c>
      <c r="N738" s="66"/>
      <c r="O738" s="67"/>
      <c r="P738" s="46"/>
      <c r="Q738" s="67"/>
      <c r="R738" s="68"/>
      <c r="S738" s="69"/>
      <c r="T738" s="49"/>
      <c r="U738" s="68"/>
      <c r="V738" s="70"/>
      <c r="W738" s="62"/>
      <c r="X738" s="63"/>
      <c r="Y738" s="64">
        <f t="shared" si="101"/>
        <v>0</v>
      </c>
      <c r="Z738" s="62"/>
      <c r="AA738" s="63"/>
      <c r="AB738" s="64">
        <f t="shared" si="102"/>
        <v>0</v>
      </c>
      <c r="AC738" s="71">
        <f t="shared" si="103"/>
        <v>0</v>
      </c>
      <c r="AD738" s="62"/>
      <c r="AE738" s="76"/>
      <c r="AF738" s="64">
        <f t="shared" si="104"/>
        <v>0</v>
      </c>
      <c r="AG738" s="49"/>
      <c r="AH738" s="49"/>
      <c r="AI738" s="54"/>
      <c r="AJ738" s="77"/>
      <c r="AK738" s="77"/>
      <c r="AL738" s="64">
        <f t="shared" si="105"/>
        <v>0</v>
      </c>
      <c r="AM738" s="71">
        <f t="shared" si="106"/>
        <v>0</v>
      </c>
      <c r="AN738" s="71">
        <f t="shared" si="107"/>
        <v>0</v>
      </c>
      <c r="AO738" s="72"/>
      <c r="AP738" s="72"/>
      <c r="AQ738" s="72"/>
      <c r="AR738" s="73"/>
      <c r="AS738" s="73"/>
      <c r="AT738" s="73"/>
      <c r="AU738" s="62"/>
      <c r="AV738" s="62"/>
      <c r="AW738" s="74">
        <v>0</v>
      </c>
      <c r="AX738" s="75">
        <f t="shared" si="99"/>
        <v>0</v>
      </c>
    </row>
    <row r="739" spans="1:50" ht="120" customHeight="1" x14ac:dyDescent="0.3">
      <c r="A739" s="59"/>
      <c r="B739" s="59"/>
      <c r="C739" s="42"/>
      <c r="D739" s="60"/>
      <c r="E739" s="61"/>
      <c r="F739" s="62"/>
      <c r="G739" s="63"/>
      <c r="H739" s="63"/>
      <c r="I739" s="59"/>
      <c r="J739" s="59"/>
      <c r="K739" s="59"/>
      <c r="L739" s="59"/>
      <c r="M739" s="65" t="str">
        <f t="shared" si="100"/>
        <v>-</v>
      </c>
      <c r="N739" s="66"/>
      <c r="O739" s="67"/>
      <c r="P739" s="46"/>
      <c r="Q739" s="67"/>
      <c r="R739" s="68"/>
      <c r="S739" s="69"/>
      <c r="T739" s="49"/>
      <c r="U739" s="68"/>
      <c r="V739" s="70"/>
      <c r="W739" s="62"/>
      <c r="X739" s="63"/>
      <c r="Y739" s="64">
        <f t="shared" si="101"/>
        <v>0</v>
      </c>
      <c r="Z739" s="62"/>
      <c r="AA739" s="63"/>
      <c r="AB739" s="64">
        <f t="shared" si="102"/>
        <v>0</v>
      </c>
      <c r="AC739" s="71">
        <f t="shared" si="103"/>
        <v>0</v>
      </c>
      <c r="AD739" s="62"/>
      <c r="AE739" s="76"/>
      <c r="AF739" s="64">
        <f t="shared" si="104"/>
        <v>0</v>
      </c>
      <c r="AG739" s="49"/>
      <c r="AH739" s="49"/>
      <c r="AI739" s="54"/>
      <c r="AJ739" s="77"/>
      <c r="AK739" s="77"/>
      <c r="AL739" s="64">
        <f t="shared" si="105"/>
        <v>0</v>
      </c>
      <c r="AM739" s="71">
        <f t="shared" si="106"/>
        <v>0</v>
      </c>
      <c r="AN739" s="71">
        <f t="shared" si="107"/>
        <v>0</v>
      </c>
      <c r="AO739" s="72"/>
      <c r="AP739" s="72"/>
      <c r="AQ739" s="72"/>
      <c r="AR739" s="73"/>
      <c r="AS739" s="73"/>
      <c r="AT739" s="73"/>
      <c r="AU739" s="62"/>
      <c r="AV739" s="62"/>
      <c r="AW739" s="74">
        <v>0</v>
      </c>
      <c r="AX739" s="75">
        <f t="shared" si="99"/>
        <v>0</v>
      </c>
    </row>
    <row r="740" spans="1:50" ht="120" customHeight="1" x14ac:dyDescent="0.3">
      <c r="A740" s="59"/>
      <c r="B740" s="59"/>
      <c r="C740" s="42"/>
      <c r="D740" s="60"/>
      <c r="E740" s="61"/>
      <c r="F740" s="62"/>
      <c r="G740" s="63"/>
      <c r="H740" s="63"/>
      <c r="I740" s="59"/>
      <c r="J740" s="59"/>
      <c r="K740" s="59"/>
      <c r="L740" s="59"/>
      <c r="M740" s="65" t="str">
        <f t="shared" si="100"/>
        <v>-</v>
      </c>
      <c r="N740" s="66"/>
      <c r="O740" s="67"/>
      <c r="P740" s="46"/>
      <c r="Q740" s="67"/>
      <c r="R740" s="68"/>
      <c r="S740" s="69"/>
      <c r="T740" s="49"/>
      <c r="U740" s="68"/>
      <c r="V740" s="70"/>
      <c r="W740" s="62"/>
      <c r="X740" s="63"/>
      <c r="Y740" s="64">
        <f t="shared" si="101"/>
        <v>0</v>
      </c>
      <c r="Z740" s="62"/>
      <c r="AA740" s="63"/>
      <c r="AB740" s="64">
        <f t="shared" si="102"/>
        <v>0</v>
      </c>
      <c r="AC740" s="71">
        <f t="shared" si="103"/>
        <v>0</v>
      </c>
      <c r="AD740" s="62"/>
      <c r="AE740" s="76"/>
      <c r="AF740" s="64">
        <f t="shared" si="104"/>
        <v>0</v>
      </c>
      <c r="AG740" s="49"/>
      <c r="AH740" s="49"/>
      <c r="AI740" s="54"/>
      <c r="AJ740" s="77"/>
      <c r="AK740" s="77"/>
      <c r="AL740" s="64">
        <f t="shared" si="105"/>
        <v>0</v>
      </c>
      <c r="AM740" s="71">
        <f t="shared" si="106"/>
        <v>0</v>
      </c>
      <c r="AN740" s="71">
        <f t="shared" si="107"/>
        <v>0</v>
      </c>
      <c r="AO740" s="72"/>
      <c r="AP740" s="72"/>
      <c r="AQ740" s="72"/>
      <c r="AR740" s="73"/>
      <c r="AS740" s="73"/>
      <c r="AT740" s="73"/>
      <c r="AU740" s="62"/>
      <c r="AV740" s="62"/>
      <c r="AW740" s="74">
        <v>0</v>
      </c>
      <c r="AX740" s="75">
        <f t="shared" si="99"/>
        <v>0</v>
      </c>
    </row>
    <row r="741" spans="1:50" ht="120" customHeight="1" x14ac:dyDescent="0.3">
      <c r="A741" s="59"/>
      <c r="B741" s="59"/>
      <c r="C741" s="42"/>
      <c r="D741" s="60"/>
      <c r="E741" s="61"/>
      <c r="F741" s="62"/>
      <c r="G741" s="63"/>
      <c r="H741" s="63"/>
      <c r="I741" s="59"/>
      <c r="J741" s="59"/>
      <c r="K741" s="59"/>
      <c r="L741" s="59"/>
      <c r="M741" s="65" t="str">
        <f t="shared" si="100"/>
        <v>-</v>
      </c>
      <c r="N741" s="66"/>
      <c r="O741" s="67"/>
      <c r="P741" s="46"/>
      <c r="Q741" s="67"/>
      <c r="R741" s="68"/>
      <c r="S741" s="69"/>
      <c r="T741" s="49"/>
      <c r="U741" s="68"/>
      <c r="V741" s="70"/>
      <c r="W741" s="62"/>
      <c r="X741" s="63"/>
      <c r="Y741" s="64">
        <f t="shared" si="101"/>
        <v>0</v>
      </c>
      <c r="Z741" s="62"/>
      <c r="AA741" s="63"/>
      <c r="AB741" s="64">
        <f t="shared" si="102"/>
        <v>0</v>
      </c>
      <c r="AC741" s="71">
        <f t="shared" si="103"/>
        <v>0</v>
      </c>
      <c r="AD741" s="62"/>
      <c r="AE741" s="76"/>
      <c r="AF741" s="64">
        <f t="shared" si="104"/>
        <v>0</v>
      </c>
      <c r="AG741" s="49"/>
      <c r="AH741" s="49"/>
      <c r="AI741" s="54"/>
      <c r="AJ741" s="77"/>
      <c r="AK741" s="77"/>
      <c r="AL741" s="64">
        <f t="shared" si="105"/>
        <v>0</v>
      </c>
      <c r="AM741" s="71">
        <f t="shared" si="106"/>
        <v>0</v>
      </c>
      <c r="AN741" s="71">
        <f t="shared" si="107"/>
        <v>0</v>
      </c>
      <c r="AO741" s="72"/>
      <c r="AP741" s="72"/>
      <c r="AQ741" s="72"/>
      <c r="AR741" s="73"/>
      <c r="AS741" s="73"/>
      <c r="AT741" s="73"/>
      <c r="AU741" s="62"/>
      <c r="AV741" s="62"/>
      <c r="AW741" s="74">
        <v>0</v>
      </c>
      <c r="AX741" s="75">
        <f t="shared" si="99"/>
        <v>0</v>
      </c>
    </row>
    <row r="742" spans="1:50" ht="120" customHeight="1" x14ac:dyDescent="0.3">
      <c r="A742" s="59"/>
      <c r="B742" s="59"/>
      <c r="C742" s="42"/>
      <c r="D742" s="60"/>
      <c r="E742" s="61"/>
      <c r="F742" s="62"/>
      <c r="G742" s="63"/>
      <c r="H742" s="63"/>
      <c r="I742" s="59"/>
      <c r="J742" s="59"/>
      <c r="K742" s="59"/>
      <c r="L742" s="59"/>
      <c r="M742" s="65" t="str">
        <f t="shared" si="100"/>
        <v>-</v>
      </c>
      <c r="N742" s="66"/>
      <c r="O742" s="67"/>
      <c r="P742" s="46"/>
      <c r="Q742" s="67"/>
      <c r="R742" s="68"/>
      <c r="S742" s="69"/>
      <c r="T742" s="49"/>
      <c r="U742" s="68"/>
      <c r="V742" s="70"/>
      <c r="W742" s="62"/>
      <c r="X742" s="63"/>
      <c r="Y742" s="64">
        <f t="shared" si="101"/>
        <v>0</v>
      </c>
      <c r="Z742" s="62"/>
      <c r="AA742" s="63"/>
      <c r="AB742" s="64">
        <f t="shared" si="102"/>
        <v>0</v>
      </c>
      <c r="AC742" s="71">
        <f t="shared" si="103"/>
        <v>0</v>
      </c>
      <c r="AD742" s="62"/>
      <c r="AE742" s="76"/>
      <c r="AF742" s="64">
        <f t="shared" si="104"/>
        <v>0</v>
      </c>
      <c r="AG742" s="49"/>
      <c r="AH742" s="49"/>
      <c r="AI742" s="54"/>
      <c r="AJ742" s="77"/>
      <c r="AK742" s="77"/>
      <c r="AL742" s="64">
        <f t="shared" si="105"/>
        <v>0</v>
      </c>
      <c r="AM742" s="71">
        <f t="shared" si="106"/>
        <v>0</v>
      </c>
      <c r="AN742" s="71">
        <f t="shared" si="107"/>
        <v>0</v>
      </c>
      <c r="AO742" s="72"/>
      <c r="AP742" s="72"/>
      <c r="AQ742" s="72"/>
      <c r="AR742" s="73"/>
      <c r="AS742" s="73"/>
      <c r="AT742" s="73"/>
      <c r="AU742" s="62"/>
      <c r="AV742" s="62"/>
      <c r="AW742" s="74">
        <v>0</v>
      </c>
      <c r="AX742" s="75">
        <f t="shared" si="99"/>
        <v>0</v>
      </c>
    </row>
    <row r="743" spans="1:50" ht="120" customHeight="1" x14ac:dyDescent="0.3">
      <c r="A743" s="59"/>
      <c r="B743" s="59"/>
      <c r="C743" s="42"/>
      <c r="D743" s="60"/>
      <c r="E743" s="61"/>
      <c r="F743" s="62"/>
      <c r="G743" s="63"/>
      <c r="H743" s="63"/>
      <c r="I743" s="59"/>
      <c r="J743" s="59"/>
      <c r="K743" s="59"/>
      <c r="L743" s="59"/>
      <c r="M743" s="65" t="str">
        <f t="shared" si="100"/>
        <v>-</v>
      </c>
      <c r="N743" s="66"/>
      <c r="O743" s="67"/>
      <c r="P743" s="46"/>
      <c r="Q743" s="67"/>
      <c r="R743" s="68"/>
      <c r="S743" s="69"/>
      <c r="T743" s="49"/>
      <c r="U743" s="68"/>
      <c r="V743" s="70"/>
      <c r="W743" s="62"/>
      <c r="X743" s="63"/>
      <c r="Y743" s="64">
        <f t="shared" si="101"/>
        <v>0</v>
      </c>
      <c r="Z743" s="62"/>
      <c r="AA743" s="63"/>
      <c r="AB743" s="64">
        <f t="shared" si="102"/>
        <v>0</v>
      </c>
      <c r="AC743" s="71">
        <f t="shared" si="103"/>
        <v>0</v>
      </c>
      <c r="AD743" s="62"/>
      <c r="AE743" s="76"/>
      <c r="AF743" s="64">
        <f t="shared" si="104"/>
        <v>0</v>
      </c>
      <c r="AG743" s="49"/>
      <c r="AH743" s="49"/>
      <c r="AI743" s="54"/>
      <c r="AJ743" s="77"/>
      <c r="AK743" s="77"/>
      <c r="AL743" s="64">
        <f t="shared" si="105"/>
        <v>0</v>
      </c>
      <c r="AM743" s="71">
        <f t="shared" si="106"/>
        <v>0</v>
      </c>
      <c r="AN743" s="71">
        <f t="shared" si="107"/>
        <v>0</v>
      </c>
      <c r="AO743" s="72"/>
      <c r="AP743" s="72"/>
      <c r="AQ743" s="72"/>
      <c r="AR743" s="73"/>
      <c r="AS743" s="73"/>
      <c r="AT743" s="73"/>
      <c r="AU743" s="62"/>
      <c r="AV743" s="62"/>
      <c r="AW743" s="74">
        <v>0</v>
      </c>
      <c r="AX743" s="75">
        <f t="shared" si="99"/>
        <v>0</v>
      </c>
    </row>
    <row r="744" spans="1:50" ht="120" customHeight="1" x14ac:dyDescent="0.3">
      <c r="A744" s="59"/>
      <c r="B744" s="59"/>
      <c r="C744" s="42"/>
      <c r="D744" s="60"/>
      <c r="E744" s="61"/>
      <c r="F744" s="62"/>
      <c r="G744" s="63"/>
      <c r="H744" s="63"/>
      <c r="I744" s="59"/>
      <c r="J744" s="59"/>
      <c r="K744" s="59"/>
      <c r="L744" s="59"/>
      <c r="M744" s="65" t="str">
        <f t="shared" si="100"/>
        <v>-</v>
      </c>
      <c r="N744" s="66"/>
      <c r="O744" s="67"/>
      <c r="P744" s="46"/>
      <c r="Q744" s="67"/>
      <c r="R744" s="68"/>
      <c r="S744" s="69"/>
      <c r="T744" s="49"/>
      <c r="U744" s="68"/>
      <c r="V744" s="70"/>
      <c r="W744" s="62"/>
      <c r="X744" s="63"/>
      <c r="Y744" s="64">
        <f t="shared" si="101"/>
        <v>0</v>
      </c>
      <c r="Z744" s="62"/>
      <c r="AA744" s="63"/>
      <c r="AB744" s="64">
        <f t="shared" si="102"/>
        <v>0</v>
      </c>
      <c r="AC744" s="71">
        <f t="shared" si="103"/>
        <v>0</v>
      </c>
      <c r="AD744" s="62"/>
      <c r="AE744" s="76"/>
      <c r="AF744" s="64">
        <f t="shared" si="104"/>
        <v>0</v>
      </c>
      <c r="AG744" s="49"/>
      <c r="AH744" s="49"/>
      <c r="AI744" s="54"/>
      <c r="AJ744" s="77"/>
      <c r="AK744" s="77"/>
      <c r="AL744" s="64">
        <f t="shared" si="105"/>
        <v>0</v>
      </c>
      <c r="AM744" s="71">
        <f t="shared" si="106"/>
        <v>0</v>
      </c>
      <c r="AN744" s="71">
        <f t="shared" si="107"/>
        <v>0</v>
      </c>
      <c r="AO744" s="72"/>
      <c r="AP744" s="72"/>
      <c r="AQ744" s="72"/>
      <c r="AR744" s="73"/>
      <c r="AS744" s="73"/>
      <c r="AT744" s="73"/>
      <c r="AU744" s="62"/>
      <c r="AV744" s="62"/>
      <c r="AW744" s="74">
        <v>0</v>
      </c>
      <c r="AX744" s="75">
        <f t="shared" si="99"/>
        <v>0</v>
      </c>
    </row>
    <row r="745" spans="1:50" ht="120" customHeight="1" x14ac:dyDescent="0.3">
      <c r="A745" s="59"/>
      <c r="B745" s="59"/>
      <c r="C745" s="42"/>
      <c r="D745" s="60"/>
      <c r="E745" s="61"/>
      <c r="F745" s="62"/>
      <c r="G745" s="63"/>
      <c r="H745" s="63"/>
      <c r="I745" s="59"/>
      <c r="J745" s="59"/>
      <c r="K745" s="59"/>
      <c r="L745" s="59"/>
      <c r="M745" s="65" t="str">
        <f t="shared" si="100"/>
        <v>-</v>
      </c>
      <c r="N745" s="66"/>
      <c r="O745" s="67"/>
      <c r="P745" s="46"/>
      <c r="Q745" s="67"/>
      <c r="R745" s="68"/>
      <c r="S745" s="69"/>
      <c r="T745" s="49"/>
      <c r="U745" s="68"/>
      <c r="V745" s="70"/>
      <c r="W745" s="62"/>
      <c r="X745" s="63"/>
      <c r="Y745" s="64">
        <f t="shared" si="101"/>
        <v>0</v>
      </c>
      <c r="Z745" s="62"/>
      <c r="AA745" s="63"/>
      <c r="AB745" s="64">
        <f t="shared" si="102"/>
        <v>0</v>
      </c>
      <c r="AC745" s="71">
        <f t="shared" si="103"/>
        <v>0</v>
      </c>
      <c r="AD745" s="62"/>
      <c r="AE745" s="76"/>
      <c r="AF745" s="64">
        <f t="shared" si="104"/>
        <v>0</v>
      </c>
      <c r="AG745" s="49"/>
      <c r="AH745" s="49"/>
      <c r="AI745" s="54"/>
      <c r="AJ745" s="77"/>
      <c r="AK745" s="77"/>
      <c r="AL745" s="64">
        <f t="shared" si="105"/>
        <v>0</v>
      </c>
      <c r="AM745" s="71">
        <f t="shared" si="106"/>
        <v>0</v>
      </c>
      <c r="AN745" s="71">
        <f t="shared" si="107"/>
        <v>0</v>
      </c>
      <c r="AO745" s="72"/>
      <c r="AP745" s="72"/>
      <c r="AQ745" s="72"/>
      <c r="AR745" s="73"/>
      <c r="AS745" s="73"/>
      <c r="AT745" s="73"/>
      <c r="AU745" s="62"/>
      <c r="AV745" s="62"/>
      <c r="AW745" s="74">
        <v>0</v>
      </c>
      <c r="AX745" s="75">
        <f t="shared" si="99"/>
        <v>0</v>
      </c>
    </row>
    <row r="746" spans="1:50" ht="120" customHeight="1" x14ac:dyDescent="0.3">
      <c r="A746" s="59"/>
      <c r="B746" s="59"/>
      <c r="C746" s="42"/>
      <c r="D746" s="60"/>
      <c r="E746" s="61"/>
      <c r="F746" s="62"/>
      <c r="G746" s="63"/>
      <c r="H746" s="63"/>
      <c r="I746" s="59"/>
      <c r="J746" s="59"/>
      <c r="K746" s="59"/>
      <c r="L746" s="59"/>
      <c r="M746" s="65" t="str">
        <f t="shared" si="100"/>
        <v>-</v>
      </c>
      <c r="N746" s="66"/>
      <c r="O746" s="67"/>
      <c r="P746" s="46"/>
      <c r="Q746" s="67"/>
      <c r="R746" s="68"/>
      <c r="S746" s="69"/>
      <c r="T746" s="49"/>
      <c r="U746" s="68"/>
      <c r="V746" s="70"/>
      <c r="W746" s="62"/>
      <c r="X746" s="63"/>
      <c r="Y746" s="64">
        <f t="shared" si="101"/>
        <v>0</v>
      </c>
      <c r="Z746" s="62"/>
      <c r="AA746" s="63"/>
      <c r="AB746" s="64">
        <f t="shared" si="102"/>
        <v>0</v>
      </c>
      <c r="AC746" s="71">
        <f t="shared" si="103"/>
        <v>0</v>
      </c>
      <c r="AD746" s="62"/>
      <c r="AE746" s="76"/>
      <c r="AF746" s="64">
        <f t="shared" si="104"/>
        <v>0</v>
      </c>
      <c r="AG746" s="49"/>
      <c r="AH746" s="49"/>
      <c r="AI746" s="54"/>
      <c r="AJ746" s="77"/>
      <c r="AK746" s="77"/>
      <c r="AL746" s="64">
        <f t="shared" si="105"/>
        <v>0</v>
      </c>
      <c r="AM746" s="71">
        <f t="shared" si="106"/>
        <v>0</v>
      </c>
      <c r="AN746" s="71">
        <f t="shared" si="107"/>
        <v>0</v>
      </c>
      <c r="AO746" s="72"/>
      <c r="AP746" s="72"/>
      <c r="AQ746" s="72"/>
      <c r="AR746" s="73"/>
      <c r="AS746" s="73"/>
      <c r="AT746" s="73"/>
      <c r="AU746" s="62"/>
      <c r="AV746" s="62"/>
      <c r="AW746" s="74">
        <v>0</v>
      </c>
      <c r="AX746" s="75">
        <f t="shared" si="99"/>
        <v>0</v>
      </c>
    </row>
    <row r="747" spans="1:50" ht="120" customHeight="1" x14ac:dyDescent="0.3">
      <c r="A747" s="59"/>
      <c r="B747" s="59"/>
      <c r="C747" s="42"/>
      <c r="D747" s="60"/>
      <c r="E747" s="61"/>
      <c r="F747" s="62"/>
      <c r="G747" s="63"/>
      <c r="H747" s="63"/>
      <c r="I747" s="59"/>
      <c r="J747" s="59"/>
      <c r="K747" s="59"/>
      <c r="L747" s="59"/>
      <c r="M747" s="65" t="str">
        <f t="shared" si="100"/>
        <v>-</v>
      </c>
      <c r="N747" s="66"/>
      <c r="O747" s="67"/>
      <c r="P747" s="46"/>
      <c r="Q747" s="67"/>
      <c r="R747" s="68"/>
      <c r="S747" s="69"/>
      <c r="T747" s="49"/>
      <c r="U747" s="68"/>
      <c r="V747" s="70"/>
      <c r="W747" s="62"/>
      <c r="X747" s="63"/>
      <c r="Y747" s="64">
        <f t="shared" si="101"/>
        <v>0</v>
      </c>
      <c r="Z747" s="62"/>
      <c r="AA747" s="63"/>
      <c r="AB747" s="64">
        <f t="shared" si="102"/>
        <v>0</v>
      </c>
      <c r="AC747" s="71">
        <f t="shared" si="103"/>
        <v>0</v>
      </c>
      <c r="AD747" s="62"/>
      <c r="AE747" s="76"/>
      <c r="AF747" s="64">
        <f t="shared" si="104"/>
        <v>0</v>
      </c>
      <c r="AG747" s="49"/>
      <c r="AH747" s="49"/>
      <c r="AI747" s="54"/>
      <c r="AJ747" s="77"/>
      <c r="AK747" s="77"/>
      <c r="AL747" s="64">
        <f t="shared" si="105"/>
        <v>0</v>
      </c>
      <c r="AM747" s="71">
        <f t="shared" si="106"/>
        <v>0</v>
      </c>
      <c r="AN747" s="71">
        <f t="shared" si="107"/>
        <v>0</v>
      </c>
      <c r="AO747" s="72"/>
      <c r="AP747" s="72"/>
      <c r="AQ747" s="72"/>
      <c r="AR747" s="73"/>
      <c r="AS747" s="73"/>
      <c r="AT747" s="73"/>
      <c r="AU747" s="62"/>
      <c r="AV747" s="62"/>
      <c r="AW747" s="74">
        <v>0</v>
      </c>
      <c r="AX747" s="75">
        <f t="shared" si="99"/>
        <v>0</v>
      </c>
    </row>
    <row r="748" spans="1:50" ht="120" customHeight="1" x14ac:dyDescent="0.3">
      <c r="A748" s="59"/>
      <c r="B748" s="59"/>
      <c r="C748" s="42"/>
      <c r="D748" s="60"/>
      <c r="E748" s="61"/>
      <c r="F748" s="62"/>
      <c r="G748" s="63"/>
      <c r="H748" s="63"/>
      <c r="I748" s="59"/>
      <c r="J748" s="59"/>
      <c r="K748" s="59"/>
      <c r="L748" s="59"/>
      <c r="M748" s="65" t="str">
        <f t="shared" si="100"/>
        <v>-</v>
      </c>
      <c r="N748" s="66"/>
      <c r="O748" s="67"/>
      <c r="P748" s="46"/>
      <c r="Q748" s="67"/>
      <c r="R748" s="68"/>
      <c r="S748" s="69"/>
      <c r="T748" s="49"/>
      <c r="U748" s="68"/>
      <c r="V748" s="70"/>
      <c r="W748" s="62"/>
      <c r="X748" s="63"/>
      <c r="Y748" s="64">
        <f t="shared" si="101"/>
        <v>0</v>
      </c>
      <c r="Z748" s="62"/>
      <c r="AA748" s="63"/>
      <c r="AB748" s="64">
        <f t="shared" si="102"/>
        <v>0</v>
      </c>
      <c r="AC748" s="71">
        <f t="shared" si="103"/>
        <v>0</v>
      </c>
      <c r="AD748" s="62"/>
      <c r="AE748" s="76"/>
      <c r="AF748" s="64">
        <f t="shared" si="104"/>
        <v>0</v>
      </c>
      <c r="AG748" s="49"/>
      <c r="AH748" s="49"/>
      <c r="AI748" s="54"/>
      <c r="AJ748" s="77"/>
      <c r="AK748" s="77"/>
      <c r="AL748" s="64">
        <f t="shared" si="105"/>
        <v>0</v>
      </c>
      <c r="AM748" s="71">
        <f t="shared" si="106"/>
        <v>0</v>
      </c>
      <c r="AN748" s="71">
        <f t="shared" si="107"/>
        <v>0</v>
      </c>
      <c r="AO748" s="72"/>
      <c r="AP748" s="72"/>
      <c r="AQ748" s="72"/>
      <c r="AR748" s="73"/>
      <c r="AS748" s="73"/>
      <c r="AT748" s="73"/>
      <c r="AU748" s="62"/>
      <c r="AV748" s="62"/>
      <c r="AW748" s="74">
        <v>0</v>
      </c>
      <c r="AX748" s="75">
        <f t="shared" si="99"/>
        <v>0</v>
      </c>
    </row>
    <row r="749" spans="1:50" ht="120" customHeight="1" x14ac:dyDescent="0.3">
      <c r="A749" s="59"/>
      <c r="B749" s="59"/>
      <c r="C749" s="42"/>
      <c r="D749" s="60"/>
      <c r="E749" s="61"/>
      <c r="F749" s="62"/>
      <c r="G749" s="63"/>
      <c r="H749" s="63"/>
      <c r="I749" s="59"/>
      <c r="J749" s="59"/>
      <c r="K749" s="59"/>
      <c r="L749" s="59"/>
      <c r="M749" s="65" t="str">
        <f t="shared" si="100"/>
        <v>-</v>
      </c>
      <c r="N749" s="66"/>
      <c r="O749" s="67"/>
      <c r="P749" s="46"/>
      <c r="Q749" s="67"/>
      <c r="R749" s="68"/>
      <c r="S749" s="69"/>
      <c r="T749" s="49"/>
      <c r="U749" s="68"/>
      <c r="V749" s="70"/>
      <c r="W749" s="62"/>
      <c r="X749" s="63"/>
      <c r="Y749" s="64">
        <f t="shared" si="101"/>
        <v>0</v>
      </c>
      <c r="Z749" s="62"/>
      <c r="AA749" s="63"/>
      <c r="AB749" s="64">
        <f t="shared" si="102"/>
        <v>0</v>
      </c>
      <c r="AC749" s="71">
        <f t="shared" si="103"/>
        <v>0</v>
      </c>
      <c r="AD749" s="62"/>
      <c r="AE749" s="76"/>
      <c r="AF749" s="64">
        <f t="shared" si="104"/>
        <v>0</v>
      </c>
      <c r="AG749" s="49"/>
      <c r="AH749" s="49"/>
      <c r="AI749" s="54"/>
      <c r="AJ749" s="77"/>
      <c r="AK749" s="77"/>
      <c r="AL749" s="64">
        <f t="shared" si="105"/>
        <v>0</v>
      </c>
      <c r="AM749" s="71">
        <f t="shared" si="106"/>
        <v>0</v>
      </c>
      <c r="AN749" s="71">
        <f t="shared" si="107"/>
        <v>0</v>
      </c>
      <c r="AO749" s="72"/>
      <c r="AP749" s="72"/>
      <c r="AQ749" s="72"/>
      <c r="AR749" s="73"/>
      <c r="AS749" s="73"/>
      <c r="AT749" s="73"/>
      <c r="AU749" s="62"/>
      <c r="AV749" s="62"/>
      <c r="AW749" s="74">
        <v>0</v>
      </c>
      <c r="AX749" s="75">
        <f t="shared" si="99"/>
        <v>0</v>
      </c>
    </row>
    <row r="750" spans="1:50" ht="120" customHeight="1" x14ac:dyDescent="0.3">
      <c r="A750" s="59"/>
      <c r="B750" s="59"/>
      <c r="C750" s="42"/>
      <c r="D750" s="60"/>
      <c r="E750" s="61"/>
      <c r="F750" s="62"/>
      <c r="G750" s="63"/>
      <c r="H750" s="63"/>
      <c r="I750" s="59"/>
      <c r="J750" s="59"/>
      <c r="K750" s="59"/>
      <c r="L750" s="59"/>
      <c r="M750" s="65" t="str">
        <f t="shared" si="100"/>
        <v>-</v>
      </c>
      <c r="N750" s="66"/>
      <c r="O750" s="67"/>
      <c r="P750" s="46"/>
      <c r="Q750" s="67"/>
      <c r="R750" s="68"/>
      <c r="S750" s="69"/>
      <c r="T750" s="49"/>
      <c r="U750" s="68"/>
      <c r="V750" s="70"/>
      <c r="W750" s="62"/>
      <c r="X750" s="63"/>
      <c r="Y750" s="64">
        <f t="shared" si="101"/>
        <v>0</v>
      </c>
      <c r="Z750" s="62"/>
      <c r="AA750" s="63"/>
      <c r="AB750" s="64">
        <f t="shared" si="102"/>
        <v>0</v>
      </c>
      <c r="AC750" s="71">
        <f t="shared" si="103"/>
        <v>0</v>
      </c>
      <c r="AD750" s="62"/>
      <c r="AE750" s="76"/>
      <c r="AF750" s="64">
        <f t="shared" si="104"/>
        <v>0</v>
      </c>
      <c r="AG750" s="49"/>
      <c r="AH750" s="49"/>
      <c r="AI750" s="54"/>
      <c r="AJ750" s="77"/>
      <c r="AK750" s="77"/>
      <c r="AL750" s="64">
        <f t="shared" si="105"/>
        <v>0</v>
      </c>
      <c r="AM750" s="71">
        <f t="shared" si="106"/>
        <v>0</v>
      </c>
      <c r="AN750" s="71">
        <f t="shared" si="107"/>
        <v>0</v>
      </c>
      <c r="AO750" s="72"/>
      <c r="AP750" s="72"/>
      <c r="AQ750" s="72"/>
      <c r="AR750" s="73"/>
      <c r="AS750" s="73"/>
      <c r="AT750" s="73"/>
      <c r="AU750" s="62"/>
      <c r="AV750" s="62"/>
      <c r="AW750" s="74">
        <v>0</v>
      </c>
      <c r="AX750" s="75">
        <f t="shared" si="99"/>
        <v>0</v>
      </c>
    </row>
    <row r="751" spans="1:50" ht="120" customHeight="1" x14ac:dyDescent="0.3">
      <c r="A751" s="59"/>
      <c r="B751" s="59"/>
      <c r="C751" s="42"/>
      <c r="D751" s="60"/>
      <c r="E751" s="61"/>
      <c r="F751" s="62"/>
      <c r="G751" s="63"/>
      <c r="H751" s="63"/>
      <c r="I751" s="59"/>
      <c r="J751" s="59"/>
      <c r="K751" s="59"/>
      <c r="L751" s="59"/>
      <c r="M751" s="65" t="str">
        <f t="shared" si="100"/>
        <v>-</v>
      </c>
      <c r="N751" s="66"/>
      <c r="O751" s="67"/>
      <c r="P751" s="46"/>
      <c r="Q751" s="67"/>
      <c r="R751" s="68"/>
      <c r="S751" s="69"/>
      <c r="T751" s="49"/>
      <c r="U751" s="68"/>
      <c r="V751" s="70"/>
      <c r="W751" s="62"/>
      <c r="X751" s="63"/>
      <c r="Y751" s="64">
        <f t="shared" si="101"/>
        <v>0</v>
      </c>
      <c r="Z751" s="62"/>
      <c r="AA751" s="63"/>
      <c r="AB751" s="64">
        <f t="shared" si="102"/>
        <v>0</v>
      </c>
      <c r="AC751" s="71">
        <f t="shared" si="103"/>
        <v>0</v>
      </c>
      <c r="AD751" s="62"/>
      <c r="AE751" s="76"/>
      <c r="AF751" s="64">
        <f t="shared" si="104"/>
        <v>0</v>
      </c>
      <c r="AG751" s="49"/>
      <c r="AH751" s="49"/>
      <c r="AI751" s="54"/>
      <c r="AJ751" s="77"/>
      <c r="AK751" s="77"/>
      <c r="AL751" s="64">
        <f t="shared" si="105"/>
        <v>0</v>
      </c>
      <c r="AM751" s="71">
        <f t="shared" si="106"/>
        <v>0</v>
      </c>
      <c r="AN751" s="71">
        <f t="shared" si="107"/>
        <v>0</v>
      </c>
      <c r="AO751" s="72"/>
      <c r="AP751" s="72"/>
      <c r="AQ751" s="72"/>
      <c r="AR751" s="73"/>
      <c r="AS751" s="73"/>
      <c r="AT751" s="73"/>
      <c r="AU751" s="62"/>
      <c r="AV751" s="62"/>
      <c r="AW751" s="74">
        <v>0</v>
      </c>
      <c r="AX751" s="75">
        <f t="shared" si="99"/>
        <v>0</v>
      </c>
    </row>
    <row r="752" spans="1:50" ht="120" customHeight="1" x14ac:dyDescent="0.3">
      <c r="A752" s="59"/>
      <c r="B752" s="59"/>
      <c r="C752" s="42"/>
      <c r="D752" s="60"/>
      <c r="E752" s="61"/>
      <c r="F752" s="62"/>
      <c r="G752" s="63"/>
      <c r="H752" s="63"/>
      <c r="I752" s="59"/>
      <c r="J752" s="59"/>
      <c r="K752" s="59"/>
      <c r="L752" s="59"/>
      <c r="M752" s="65" t="str">
        <f t="shared" si="100"/>
        <v>-</v>
      </c>
      <c r="N752" s="66"/>
      <c r="O752" s="67"/>
      <c r="P752" s="46"/>
      <c r="Q752" s="67"/>
      <c r="R752" s="68"/>
      <c r="S752" s="69"/>
      <c r="T752" s="49"/>
      <c r="U752" s="68"/>
      <c r="V752" s="70"/>
      <c r="W752" s="62"/>
      <c r="X752" s="63"/>
      <c r="Y752" s="64">
        <f t="shared" si="101"/>
        <v>0</v>
      </c>
      <c r="Z752" s="62"/>
      <c r="AA752" s="63"/>
      <c r="AB752" s="64">
        <f t="shared" si="102"/>
        <v>0</v>
      </c>
      <c r="AC752" s="71">
        <f t="shared" si="103"/>
        <v>0</v>
      </c>
      <c r="AD752" s="62"/>
      <c r="AE752" s="76"/>
      <c r="AF752" s="64">
        <f t="shared" si="104"/>
        <v>0</v>
      </c>
      <c r="AG752" s="49"/>
      <c r="AH752" s="49"/>
      <c r="AI752" s="54"/>
      <c r="AJ752" s="77"/>
      <c r="AK752" s="77"/>
      <c r="AL752" s="64">
        <f t="shared" si="105"/>
        <v>0</v>
      </c>
      <c r="AM752" s="71">
        <f t="shared" si="106"/>
        <v>0</v>
      </c>
      <c r="AN752" s="71">
        <f t="shared" si="107"/>
        <v>0</v>
      </c>
      <c r="AO752" s="72"/>
      <c r="AP752" s="72"/>
      <c r="AQ752" s="72"/>
      <c r="AR752" s="73"/>
      <c r="AS752" s="73"/>
      <c r="AT752" s="73"/>
      <c r="AU752" s="62"/>
      <c r="AV752" s="62"/>
      <c r="AW752" s="74">
        <v>0</v>
      </c>
      <c r="AX752" s="75">
        <f t="shared" si="99"/>
        <v>0</v>
      </c>
    </row>
    <row r="753" spans="1:50" ht="120" customHeight="1" x14ac:dyDescent="0.3">
      <c r="A753" s="59"/>
      <c r="B753" s="59"/>
      <c r="C753" s="42"/>
      <c r="D753" s="60"/>
      <c r="E753" s="61"/>
      <c r="F753" s="62"/>
      <c r="G753" s="63"/>
      <c r="H753" s="63"/>
      <c r="I753" s="59"/>
      <c r="J753" s="59"/>
      <c r="K753" s="59"/>
      <c r="L753" s="59"/>
      <c r="M753" s="65" t="str">
        <f t="shared" si="100"/>
        <v>-</v>
      </c>
      <c r="N753" s="66"/>
      <c r="O753" s="67"/>
      <c r="P753" s="46"/>
      <c r="Q753" s="67"/>
      <c r="R753" s="68"/>
      <c r="S753" s="69"/>
      <c r="T753" s="49"/>
      <c r="U753" s="68"/>
      <c r="V753" s="70"/>
      <c r="W753" s="62"/>
      <c r="X753" s="63"/>
      <c r="Y753" s="64">
        <f t="shared" si="101"/>
        <v>0</v>
      </c>
      <c r="Z753" s="62"/>
      <c r="AA753" s="63"/>
      <c r="AB753" s="64">
        <f t="shared" si="102"/>
        <v>0</v>
      </c>
      <c r="AC753" s="71">
        <f t="shared" si="103"/>
        <v>0</v>
      </c>
      <c r="AD753" s="62"/>
      <c r="AE753" s="76"/>
      <c r="AF753" s="64">
        <f t="shared" si="104"/>
        <v>0</v>
      </c>
      <c r="AG753" s="49"/>
      <c r="AH753" s="49"/>
      <c r="AI753" s="54"/>
      <c r="AJ753" s="77"/>
      <c r="AK753" s="77"/>
      <c r="AL753" s="64">
        <f t="shared" si="105"/>
        <v>0</v>
      </c>
      <c r="AM753" s="71">
        <f t="shared" si="106"/>
        <v>0</v>
      </c>
      <c r="AN753" s="71">
        <f t="shared" si="107"/>
        <v>0</v>
      </c>
      <c r="AO753" s="72"/>
      <c r="AP753" s="72"/>
      <c r="AQ753" s="72"/>
      <c r="AR753" s="73"/>
      <c r="AS753" s="73"/>
      <c r="AT753" s="73"/>
      <c r="AU753" s="62"/>
      <c r="AV753" s="62"/>
      <c r="AW753" s="74">
        <v>0</v>
      </c>
      <c r="AX753" s="75">
        <f t="shared" si="99"/>
        <v>0</v>
      </c>
    </row>
    <row r="754" spans="1:50" ht="120" customHeight="1" x14ac:dyDescent="0.3">
      <c r="A754" s="59"/>
      <c r="B754" s="59"/>
      <c r="C754" s="42"/>
      <c r="D754" s="60"/>
      <c r="E754" s="61"/>
      <c r="F754" s="62"/>
      <c r="G754" s="63"/>
      <c r="H754" s="63"/>
      <c r="I754" s="59"/>
      <c r="J754" s="59"/>
      <c r="K754" s="59"/>
      <c r="L754" s="59"/>
      <c r="M754" s="65" t="str">
        <f t="shared" si="100"/>
        <v>-</v>
      </c>
      <c r="N754" s="66"/>
      <c r="O754" s="67"/>
      <c r="P754" s="46"/>
      <c r="Q754" s="67"/>
      <c r="R754" s="68"/>
      <c r="S754" s="69"/>
      <c r="T754" s="49"/>
      <c r="U754" s="68"/>
      <c r="V754" s="70"/>
      <c r="W754" s="62"/>
      <c r="X754" s="63"/>
      <c r="Y754" s="64">
        <f t="shared" si="101"/>
        <v>0</v>
      </c>
      <c r="Z754" s="62"/>
      <c r="AA754" s="63"/>
      <c r="AB754" s="64">
        <f t="shared" si="102"/>
        <v>0</v>
      </c>
      <c r="AC754" s="71">
        <f t="shared" si="103"/>
        <v>0</v>
      </c>
      <c r="AD754" s="62"/>
      <c r="AE754" s="76"/>
      <c r="AF754" s="64">
        <f t="shared" si="104"/>
        <v>0</v>
      </c>
      <c r="AG754" s="49"/>
      <c r="AH754" s="49"/>
      <c r="AI754" s="54"/>
      <c r="AJ754" s="77"/>
      <c r="AK754" s="77"/>
      <c r="AL754" s="64">
        <f t="shared" si="105"/>
        <v>0</v>
      </c>
      <c r="AM754" s="71">
        <f t="shared" si="106"/>
        <v>0</v>
      </c>
      <c r="AN754" s="71">
        <f t="shared" si="107"/>
        <v>0</v>
      </c>
      <c r="AO754" s="72"/>
      <c r="AP754" s="72"/>
      <c r="AQ754" s="72"/>
      <c r="AR754" s="73"/>
      <c r="AS754" s="73"/>
      <c r="AT754" s="73"/>
      <c r="AU754" s="62"/>
      <c r="AV754" s="62"/>
      <c r="AW754" s="74">
        <v>0</v>
      </c>
      <c r="AX754" s="75">
        <f t="shared" si="99"/>
        <v>0</v>
      </c>
    </row>
    <row r="755" spans="1:50" ht="120" customHeight="1" x14ac:dyDescent="0.3">
      <c r="A755" s="59"/>
      <c r="B755" s="59"/>
      <c r="C755" s="42"/>
      <c r="D755" s="60"/>
      <c r="E755" s="61"/>
      <c r="F755" s="62"/>
      <c r="G755" s="63"/>
      <c r="H755" s="63"/>
      <c r="I755" s="59"/>
      <c r="J755" s="59"/>
      <c r="K755" s="59"/>
      <c r="L755" s="59"/>
      <c r="M755" s="65" t="str">
        <f t="shared" si="100"/>
        <v>-</v>
      </c>
      <c r="N755" s="66"/>
      <c r="O755" s="67"/>
      <c r="P755" s="46"/>
      <c r="Q755" s="67"/>
      <c r="R755" s="68"/>
      <c r="S755" s="69"/>
      <c r="T755" s="49"/>
      <c r="U755" s="68"/>
      <c r="V755" s="70"/>
      <c r="W755" s="62"/>
      <c r="X755" s="63"/>
      <c r="Y755" s="64">
        <f t="shared" si="101"/>
        <v>0</v>
      </c>
      <c r="Z755" s="62"/>
      <c r="AA755" s="63"/>
      <c r="AB755" s="64">
        <f t="shared" si="102"/>
        <v>0</v>
      </c>
      <c r="AC755" s="71">
        <f t="shared" si="103"/>
        <v>0</v>
      </c>
      <c r="AD755" s="62"/>
      <c r="AE755" s="76"/>
      <c r="AF755" s="64">
        <f t="shared" si="104"/>
        <v>0</v>
      </c>
      <c r="AG755" s="49"/>
      <c r="AH755" s="49"/>
      <c r="AI755" s="54"/>
      <c r="AJ755" s="77"/>
      <c r="AK755" s="77"/>
      <c r="AL755" s="64">
        <f t="shared" si="105"/>
        <v>0</v>
      </c>
      <c r="AM755" s="71">
        <f t="shared" si="106"/>
        <v>0</v>
      </c>
      <c r="AN755" s="71">
        <f t="shared" si="107"/>
        <v>0</v>
      </c>
      <c r="AO755" s="72"/>
      <c r="AP755" s="72"/>
      <c r="AQ755" s="72"/>
      <c r="AR755" s="73"/>
      <c r="AS755" s="73"/>
      <c r="AT755" s="73"/>
      <c r="AU755" s="62"/>
      <c r="AV755" s="62"/>
      <c r="AW755" s="74">
        <v>0</v>
      </c>
      <c r="AX755" s="75">
        <f t="shared" si="99"/>
        <v>0</v>
      </c>
    </row>
    <row r="756" spans="1:50" ht="120" customHeight="1" x14ac:dyDescent="0.3">
      <c r="A756" s="59"/>
      <c r="B756" s="59"/>
      <c r="C756" s="42"/>
      <c r="D756" s="60"/>
      <c r="E756" s="61"/>
      <c r="F756" s="62"/>
      <c r="G756" s="63"/>
      <c r="H756" s="63"/>
      <c r="I756" s="59"/>
      <c r="J756" s="59"/>
      <c r="K756" s="59"/>
      <c r="L756" s="59"/>
      <c r="M756" s="65" t="str">
        <f t="shared" si="100"/>
        <v>-</v>
      </c>
      <c r="N756" s="66"/>
      <c r="O756" s="67"/>
      <c r="P756" s="46"/>
      <c r="Q756" s="67"/>
      <c r="R756" s="68"/>
      <c r="S756" s="69"/>
      <c r="T756" s="49"/>
      <c r="U756" s="68"/>
      <c r="V756" s="70"/>
      <c r="W756" s="62"/>
      <c r="X756" s="63"/>
      <c r="Y756" s="64">
        <f t="shared" si="101"/>
        <v>0</v>
      </c>
      <c r="Z756" s="62"/>
      <c r="AA756" s="63"/>
      <c r="AB756" s="64">
        <f t="shared" si="102"/>
        <v>0</v>
      </c>
      <c r="AC756" s="71">
        <f t="shared" si="103"/>
        <v>0</v>
      </c>
      <c r="AD756" s="62"/>
      <c r="AE756" s="76"/>
      <c r="AF756" s="64">
        <f t="shared" si="104"/>
        <v>0</v>
      </c>
      <c r="AG756" s="49"/>
      <c r="AH756" s="49"/>
      <c r="AI756" s="54"/>
      <c r="AJ756" s="77"/>
      <c r="AK756" s="77"/>
      <c r="AL756" s="64">
        <f t="shared" si="105"/>
        <v>0</v>
      </c>
      <c r="AM756" s="71">
        <f t="shared" si="106"/>
        <v>0</v>
      </c>
      <c r="AN756" s="71">
        <f t="shared" si="107"/>
        <v>0</v>
      </c>
      <c r="AO756" s="72"/>
      <c r="AP756" s="72"/>
      <c r="AQ756" s="72"/>
      <c r="AR756" s="73"/>
      <c r="AS756" s="73"/>
      <c r="AT756" s="73"/>
      <c r="AU756" s="62"/>
      <c r="AV756" s="62"/>
      <c r="AW756" s="74">
        <v>0</v>
      </c>
      <c r="AX756" s="75">
        <f t="shared" si="99"/>
        <v>0</v>
      </c>
    </row>
    <row r="757" spans="1:50" ht="120" customHeight="1" x14ac:dyDescent="0.3">
      <c r="A757" s="59"/>
      <c r="B757" s="59"/>
      <c r="C757" s="42"/>
      <c r="D757" s="60"/>
      <c r="E757" s="61"/>
      <c r="F757" s="62"/>
      <c r="G757" s="63"/>
      <c r="H757" s="63"/>
      <c r="I757" s="59"/>
      <c r="J757" s="59"/>
      <c r="K757" s="59"/>
      <c r="L757" s="59"/>
      <c r="M757" s="65" t="str">
        <f t="shared" si="100"/>
        <v>-</v>
      </c>
      <c r="N757" s="66"/>
      <c r="O757" s="67"/>
      <c r="P757" s="46"/>
      <c r="Q757" s="67"/>
      <c r="R757" s="68"/>
      <c r="S757" s="69"/>
      <c r="T757" s="49"/>
      <c r="U757" s="68"/>
      <c r="V757" s="70"/>
      <c r="W757" s="62"/>
      <c r="X757" s="63"/>
      <c r="Y757" s="64">
        <f t="shared" si="101"/>
        <v>0</v>
      </c>
      <c r="Z757" s="62"/>
      <c r="AA757" s="63"/>
      <c r="AB757" s="64">
        <f t="shared" si="102"/>
        <v>0</v>
      </c>
      <c r="AC757" s="71">
        <f t="shared" si="103"/>
        <v>0</v>
      </c>
      <c r="AD757" s="62"/>
      <c r="AE757" s="76"/>
      <c r="AF757" s="64">
        <f t="shared" si="104"/>
        <v>0</v>
      </c>
      <c r="AG757" s="49"/>
      <c r="AH757" s="49"/>
      <c r="AI757" s="54"/>
      <c r="AJ757" s="77"/>
      <c r="AK757" s="77"/>
      <c r="AL757" s="64">
        <f t="shared" si="105"/>
        <v>0</v>
      </c>
      <c r="AM757" s="71">
        <f t="shared" si="106"/>
        <v>0</v>
      </c>
      <c r="AN757" s="71">
        <f t="shared" si="107"/>
        <v>0</v>
      </c>
      <c r="AO757" s="72"/>
      <c r="AP757" s="72"/>
      <c r="AQ757" s="72"/>
      <c r="AR757" s="73"/>
      <c r="AS757" s="73"/>
      <c r="AT757" s="73"/>
      <c r="AU757" s="62"/>
      <c r="AV757" s="62"/>
      <c r="AW757" s="74">
        <v>0</v>
      </c>
      <c r="AX757" s="75">
        <f t="shared" si="99"/>
        <v>0</v>
      </c>
    </row>
    <row r="758" spans="1:50" ht="120" customHeight="1" x14ac:dyDescent="0.3">
      <c r="A758" s="59"/>
      <c r="B758" s="59"/>
      <c r="C758" s="42"/>
      <c r="D758" s="60"/>
      <c r="E758" s="61"/>
      <c r="F758" s="62"/>
      <c r="G758" s="63"/>
      <c r="H758" s="63"/>
      <c r="I758" s="59"/>
      <c r="J758" s="59"/>
      <c r="K758" s="59"/>
      <c r="L758" s="59"/>
      <c r="M758" s="65" t="str">
        <f t="shared" si="100"/>
        <v>-</v>
      </c>
      <c r="N758" s="66"/>
      <c r="O758" s="67"/>
      <c r="P758" s="46"/>
      <c r="Q758" s="67"/>
      <c r="R758" s="68"/>
      <c r="S758" s="69"/>
      <c r="T758" s="49"/>
      <c r="U758" s="68"/>
      <c r="V758" s="70"/>
      <c r="W758" s="62"/>
      <c r="X758" s="63"/>
      <c r="Y758" s="64">
        <f t="shared" si="101"/>
        <v>0</v>
      </c>
      <c r="Z758" s="62"/>
      <c r="AA758" s="63"/>
      <c r="AB758" s="64">
        <f t="shared" si="102"/>
        <v>0</v>
      </c>
      <c r="AC758" s="71">
        <f t="shared" si="103"/>
        <v>0</v>
      </c>
      <c r="AD758" s="62"/>
      <c r="AE758" s="76"/>
      <c r="AF758" s="64">
        <f t="shared" si="104"/>
        <v>0</v>
      </c>
      <c r="AG758" s="49"/>
      <c r="AH758" s="49"/>
      <c r="AI758" s="54"/>
      <c r="AJ758" s="77"/>
      <c r="AK758" s="77"/>
      <c r="AL758" s="64">
        <f t="shared" si="105"/>
        <v>0</v>
      </c>
      <c r="AM758" s="71">
        <f t="shared" si="106"/>
        <v>0</v>
      </c>
      <c r="AN758" s="71">
        <f t="shared" si="107"/>
        <v>0</v>
      </c>
      <c r="AO758" s="72"/>
      <c r="AP758" s="72"/>
      <c r="AQ758" s="72"/>
      <c r="AR758" s="73"/>
      <c r="AS758" s="73"/>
      <c r="AT758" s="73"/>
      <c r="AU758" s="62"/>
      <c r="AV758" s="62"/>
      <c r="AW758" s="74">
        <v>0</v>
      </c>
      <c r="AX758" s="75">
        <f t="shared" si="99"/>
        <v>0</v>
      </c>
    </row>
    <row r="759" spans="1:50" ht="120" customHeight="1" x14ac:dyDescent="0.3">
      <c r="A759" s="59"/>
      <c r="B759" s="59"/>
      <c r="C759" s="42"/>
      <c r="D759" s="60"/>
      <c r="E759" s="61"/>
      <c r="F759" s="62"/>
      <c r="G759" s="63"/>
      <c r="H759" s="63"/>
      <c r="I759" s="59"/>
      <c r="J759" s="59"/>
      <c r="K759" s="59"/>
      <c r="L759" s="59"/>
      <c r="M759" s="65" t="str">
        <f t="shared" si="100"/>
        <v>-</v>
      </c>
      <c r="N759" s="66"/>
      <c r="O759" s="67"/>
      <c r="P759" s="46"/>
      <c r="Q759" s="67"/>
      <c r="R759" s="68"/>
      <c r="S759" s="69"/>
      <c r="T759" s="49"/>
      <c r="U759" s="68"/>
      <c r="V759" s="70"/>
      <c r="W759" s="62"/>
      <c r="X759" s="63"/>
      <c r="Y759" s="64">
        <f t="shared" si="101"/>
        <v>0</v>
      </c>
      <c r="Z759" s="62"/>
      <c r="AA759" s="63"/>
      <c r="AB759" s="64">
        <f t="shared" si="102"/>
        <v>0</v>
      </c>
      <c r="AC759" s="71">
        <f t="shared" si="103"/>
        <v>0</v>
      </c>
      <c r="AD759" s="62"/>
      <c r="AE759" s="76"/>
      <c r="AF759" s="64">
        <f t="shared" si="104"/>
        <v>0</v>
      </c>
      <c r="AG759" s="49"/>
      <c r="AH759" s="49"/>
      <c r="AI759" s="54"/>
      <c r="AJ759" s="77"/>
      <c r="AK759" s="77"/>
      <c r="AL759" s="64">
        <f t="shared" si="105"/>
        <v>0</v>
      </c>
      <c r="AM759" s="71">
        <f t="shared" si="106"/>
        <v>0</v>
      </c>
      <c r="AN759" s="71">
        <f t="shared" si="107"/>
        <v>0</v>
      </c>
      <c r="AO759" s="72"/>
      <c r="AP759" s="72"/>
      <c r="AQ759" s="72"/>
      <c r="AR759" s="73"/>
      <c r="AS759" s="73"/>
      <c r="AT759" s="73"/>
      <c r="AU759" s="62"/>
      <c r="AV759" s="62"/>
      <c r="AW759" s="74">
        <v>0</v>
      </c>
      <c r="AX759" s="75">
        <f t="shared" si="99"/>
        <v>0</v>
      </c>
    </row>
    <row r="760" spans="1:50" ht="120" customHeight="1" x14ac:dyDescent="0.3">
      <c r="A760" s="59"/>
      <c r="B760" s="59"/>
      <c r="C760" s="42"/>
      <c r="D760" s="60"/>
      <c r="E760" s="61"/>
      <c r="F760" s="62"/>
      <c r="G760" s="63"/>
      <c r="H760" s="63"/>
      <c r="I760" s="59"/>
      <c r="J760" s="59"/>
      <c r="K760" s="59"/>
      <c r="L760" s="59"/>
      <c r="M760" s="65" t="str">
        <f t="shared" si="100"/>
        <v>-</v>
      </c>
      <c r="N760" s="66"/>
      <c r="O760" s="67"/>
      <c r="P760" s="46"/>
      <c r="Q760" s="67"/>
      <c r="R760" s="68"/>
      <c r="S760" s="69"/>
      <c r="T760" s="49"/>
      <c r="U760" s="68"/>
      <c r="V760" s="70"/>
      <c r="W760" s="62"/>
      <c r="X760" s="63"/>
      <c r="Y760" s="64">
        <f t="shared" si="101"/>
        <v>0</v>
      </c>
      <c r="Z760" s="62"/>
      <c r="AA760" s="63"/>
      <c r="AB760" s="64">
        <f t="shared" si="102"/>
        <v>0</v>
      </c>
      <c r="AC760" s="71">
        <f t="shared" si="103"/>
        <v>0</v>
      </c>
      <c r="AD760" s="62"/>
      <c r="AE760" s="76"/>
      <c r="AF760" s="64">
        <f t="shared" si="104"/>
        <v>0</v>
      </c>
      <c r="AG760" s="49"/>
      <c r="AH760" s="49"/>
      <c r="AI760" s="54"/>
      <c r="AJ760" s="77"/>
      <c r="AK760" s="77"/>
      <c r="AL760" s="64">
        <f t="shared" si="105"/>
        <v>0</v>
      </c>
      <c r="AM760" s="71">
        <f t="shared" si="106"/>
        <v>0</v>
      </c>
      <c r="AN760" s="71">
        <f t="shared" si="107"/>
        <v>0</v>
      </c>
      <c r="AO760" s="72"/>
      <c r="AP760" s="72"/>
      <c r="AQ760" s="72"/>
      <c r="AR760" s="73"/>
      <c r="AS760" s="73"/>
      <c r="AT760" s="73"/>
      <c r="AU760" s="62"/>
      <c r="AV760" s="62"/>
      <c r="AW760" s="74">
        <v>0</v>
      </c>
      <c r="AX760" s="75">
        <f t="shared" si="99"/>
        <v>0</v>
      </c>
    </row>
    <row r="761" spans="1:50" ht="120" customHeight="1" x14ac:dyDescent="0.3">
      <c r="A761" s="59"/>
      <c r="B761" s="59"/>
      <c r="C761" s="42"/>
      <c r="D761" s="60"/>
      <c r="E761" s="61"/>
      <c r="F761" s="62"/>
      <c r="G761" s="63"/>
      <c r="H761" s="63"/>
      <c r="I761" s="59"/>
      <c r="J761" s="59"/>
      <c r="K761" s="59"/>
      <c r="L761" s="59"/>
      <c r="M761" s="65" t="str">
        <f t="shared" si="100"/>
        <v>-</v>
      </c>
      <c r="N761" s="66"/>
      <c r="O761" s="67"/>
      <c r="P761" s="46"/>
      <c r="Q761" s="67"/>
      <c r="R761" s="68"/>
      <c r="S761" s="69"/>
      <c r="T761" s="49"/>
      <c r="U761" s="68"/>
      <c r="V761" s="70"/>
      <c r="W761" s="62"/>
      <c r="X761" s="63"/>
      <c r="Y761" s="64">
        <f t="shared" si="101"/>
        <v>0</v>
      </c>
      <c r="Z761" s="62"/>
      <c r="AA761" s="63"/>
      <c r="AB761" s="64">
        <f t="shared" si="102"/>
        <v>0</v>
      </c>
      <c r="AC761" s="71">
        <f t="shared" si="103"/>
        <v>0</v>
      </c>
      <c r="AD761" s="62"/>
      <c r="AE761" s="76"/>
      <c r="AF761" s="64">
        <f t="shared" si="104"/>
        <v>0</v>
      </c>
      <c r="AG761" s="49"/>
      <c r="AH761" s="49"/>
      <c r="AI761" s="54"/>
      <c r="AJ761" s="77"/>
      <c r="AK761" s="77"/>
      <c r="AL761" s="64">
        <f t="shared" si="105"/>
        <v>0</v>
      </c>
      <c r="AM761" s="71">
        <f t="shared" si="106"/>
        <v>0</v>
      </c>
      <c r="AN761" s="71">
        <f t="shared" si="107"/>
        <v>0</v>
      </c>
      <c r="AO761" s="72"/>
      <c r="AP761" s="72"/>
      <c r="AQ761" s="72"/>
      <c r="AR761" s="73"/>
      <c r="AS761" s="73"/>
      <c r="AT761" s="73"/>
      <c r="AU761" s="62"/>
      <c r="AV761" s="62"/>
      <c r="AW761" s="74">
        <v>0</v>
      </c>
      <c r="AX761" s="75">
        <f t="shared" si="99"/>
        <v>0</v>
      </c>
    </row>
    <row r="762" spans="1:50" ht="120" customHeight="1" x14ac:dyDescent="0.3">
      <c r="A762" s="59"/>
      <c r="B762" s="59"/>
      <c r="C762" s="42"/>
      <c r="D762" s="60"/>
      <c r="E762" s="61"/>
      <c r="F762" s="62"/>
      <c r="G762" s="63"/>
      <c r="H762" s="63"/>
      <c r="I762" s="59"/>
      <c r="J762" s="59"/>
      <c r="K762" s="59"/>
      <c r="L762" s="59"/>
      <c r="M762" s="65" t="str">
        <f t="shared" si="100"/>
        <v>-</v>
      </c>
      <c r="N762" s="66"/>
      <c r="O762" s="67"/>
      <c r="P762" s="46"/>
      <c r="Q762" s="67"/>
      <c r="R762" s="68"/>
      <c r="S762" s="69"/>
      <c r="T762" s="49"/>
      <c r="U762" s="68"/>
      <c r="V762" s="70"/>
      <c r="W762" s="62"/>
      <c r="X762" s="63"/>
      <c r="Y762" s="64">
        <f t="shared" si="101"/>
        <v>0</v>
      </c>
      <c r="Z762" s="62"/>
      <c r="AA762" s="63"/>
      <c r="AB762" s="64">
        <f t="shared" si="102"/>
        <v>0</v>
      </c>
      <c r="AC762" s="71">
        <f t="shared" si="103"/>
        <v>0</v>
      </c>
      <c r="AD762" s="62"/>
      <c r="AE762" s="76"/>
      <c r="AF762" s="64">
        <f t="shared" si="104"/>
        <v>0</v>
      </c>
      <c r="AG762" s="49"/>
      <c r="AH762" s="49"/>
      <c r="AI762" s="54"/>
      <c r="AJ762" s="77"/>
      <c r="AK762" s="77"/>
      <c r="AL762" s="64">
        <f t="shared" si="105"/>
        <v>0</v>
      </c>
      <c r="AM762" s="71">
        <f t="shared" si="106"/>
        <v>0</v>
      </c>
      <c r="AN762" s="71">
        <f t="shared" si="107"/>
        <v>0</v>
      </c>
      <c r="AO762" s="72"/>
      <c r="AP762" s="72"/>
      <c r="AQ762" s="72"/>
      <c r="AR762" s="73"/>
      <c r="AS762" s="73"/>
      <c r="AT762" s="73"/>
      <c r="AU762" s="62"/>
      <c r="AV762" s="62"/>
      <c r="AW762" s="74">
        <v>0</v>
      </c>
      <c r="AX762" s="75">
        <f t="shared" si="99"/>
        <v>0</v>
      </c>
    </row>
    <row r="763" spans="1:50" ht="120" customHeight="1" x14ac:dyDescent="0.3">
      <c r="A763" s="59"/>
      <c r="B763" s="59"/>
      <c r="C763" s="42"/>
      <c r="D763" s="60"/>
      <c r="E763" s="61"/>
      <c r="F763" s="62"/>
      <c r="G763" s="63"/>
      <c r="H763" s="63"/>
      <c r="I763" s="59"/>
      <c r="J763" s="59"/>
      <c r="K763" s="59"/>
      <c r="L763" s="59"/>
      <c r="M763" s="65" t="str">
        <f t="shared" si="100"/>
        <v>-</v>
      </c>
      <c r="N763" s="66"/>
      <c r="O763" s="67"/>
      <c r="P763" s="46"/>
      <c r="Q763" s="67"/>
      <c r="R763" s="68"/>
      <c r="S763" s="69"/>
      <c r="T763" s="49"/>
      <c r="U763" s="68"/>
      <c r="V763" s="70"/>
      <c r="W763" s="62"/>
      <c r="X763" s="63"/>
      <c r="Y763" s="64">
        <f t="shared" si="101"/>
        <v>0</v>
      </c>
      <c r="Z763" s="62"/>
      <c r="AA763" s="63"/>
      <c r="AB763" s="64">
        <f t="shared" si="102"/>
        <v>0</v>
      </c>
      <c r="AC763" s="71">
        <f t="shared" si="103"/>
        <v>0</v>
      </c>
      <c r="AD763" s="62"/>
      <c r="AE763" s="76"/>
      <c r="AF763" s="64">
        <f t="shared" si="104"/>
        <v>0</v>
      </c>
      <c r="AG763" s="49"/>
      <c r="AH763" s="49"/>
      <c r="AI763" s="54"/>
      <c r="AJ763" s="77"/>
      <c r="AK763" s="77"/>
      <c r="AL763" s="64">
        <f t="shared" si="105"/>
        <v>0</v>
      </c>
      <c r="AM763" s="71">
        <f t="shared" si="106"/>
        <v>0</v>
      </c>
      <c r="AN763" s="71">
        <f t="shared" si="107"/>
        <v>0</v>
      </c>
      <c r="AO763" s="72"/>
      <c r="AP763" s="72"/>
      <c r="AQ763" s="72"/>
      <c r="AR763" s="73"/>
      <c r="AS763" s="73"/>
      <c r="AT763" s="73"/>
      <c r="AU763" s="62"/>
      <c r="AV763" s="62"/>
      <c r="AW763" s="74">
        <v>0</v>
      </c>
      <c r="AX763" s="75">
        <f t="shared" si="99"/>
        <v>0</v>
      </c>
    </row>
    <row r="764" spans="1:50" ht="120" customHeight="1" x14ac:dyDescent="0.3">
      <c r="A764" s="59"/>
      <c r="B764" s="59"/>
      <c r="C764" s="42"/>
      <c r="D764" s="60"/>
      <c r="E764" s="61"/>
      <c r="F764" s="62"/>
      <c r="G764" s="63"/>
      <c r="H764" s="63"/>
      <c r="I764" s="59"/>
      <c r="J764" s="59"/>
      <c r="K764" s="59"/>
      <c r="L764" s="59"/>
      <c r="M764" s="65" t="str">
        <f t="shared" si="100"/>
        <v>-</v>
      </c>
      <c r="N764" s="66"/>
      <c r="O764" s="67"/>
      <c r="P764" s="46"/>
      <c r="Q764" s="67"/>
      <c r="R764" s="68"/>
      <c r="S764" s="69"/>
      <c r="T764" s="49"/>
      <c r="U764" s="68"/>
      <c r="V764" s="70"/>
      <c r="W764" s="62"/>
      <c r="X764" s="63"/>
      <c r="Y764" s="64">
        <f t="shared" si="101"/>
        <v>0</v>
      </c>
      <c r="Z764" s="62"/>
      <c r="AA764" s="63"/>
      <c r="AB764" s="64">
        <f t="shared" si="102"/>
        <v>0</v>
      </c>
      <c r="AC764" s="71">
        <f t="shared" si="103"/>
        <v>0</v>
      </c>
      <c r="AD764" s="62"/>
      <c r="AE764" s="76"/>
      <c r="AF764" s="64">
        <f t="shared" si="104"/>
        <v>0</v>
      </c>
      <c r="AG764" s="49"/>
      <c r="AH764" s="49"/>
      <c r="AI764" s="54"/>
      <c r="AJ764" s="77"/>
      <c r="AK764" s="77"/>
      <c r="AL764" s="64">
        <f t="shared" si="105"/>
        <v>0</v>
      </c>
      <c r="AM764" s="71">
        <f t="shared" si="106"/>
        <v>0</v>
      </c>
      <c r="AN764" s="71">
        <f t="shared" si="107"/>
        <v>0</v>
      </c>
      <c r="AO764" s="72"/>
      <c r="AP764" s="72"/>
      <c r="AQ764" s="72"/>
      <c r="AR764" s="73"/>
      <c r="AS764" s="73"/>
      <c r="AT764" s="73"/>
      <c r="AU764" s="62"/>
      <c r="AV764" s="62"/>
      <c r="AW764" s="74">
        <v>0</v>
      </c>
      <c r="AX764" s="75">
        <f t="shared" si="99"/>
        <v>0</v>
      </c>
    </row>
    <row r="765" spans="1:50" ht="120" customHeight="1" x14ac:dyDescent="0.3">
      <c r="A765" s="59"/>
      <c r="B765" s="59"/>
      <c r="C765" s="42"/>
      <c r="D765" s="60"/>
      <c r="E765" s="61"/>
      <c r="F765" s="62"/>
      <c r="G765" s="63"/>
      <c r="H765" s="63"/>
      <c r="I765" s="59"/>
      <c r="J765" s="59"/>
      <c r="K765" s="59"/>
      <c r="L765" s="59"/>
      <c r="M765" s="65" t="str">
        <f t="shared" si="100"/>
        <v>-</v>
      </c>
      <c r="N765" s="66"/>
      <c r="O765" s="67"/>
      <c r="P765" s="46"/>
      <c r="Q765" s="67"/>
      <c r="R765" s="68"/>
      <c r="S765" s="69"/>
      <c r="T765" s="49"/>
      <c r="U765" s="68"/>
      <c r="V765" s="70"/>
      <c r="W765" s="62"/>
      <c r="X765" s="63"/>
      <c r="Y765" s="64">
        <f t="shared" si="101"/>
        <v>0</v>
      </c>
      <c r="Z765" s="62"/>
      <c r="AA765" s="63"/>
      <c r="AB765" s="64">
        <f t="shared" si="102"/>
        <v>0</v>
      </c>
      <c r="AC765" s="71">
        <f t="shared" si="103"/>
        <v>0</v>
      </c>
      <c r="AD765" s="62"/>
      <c r="AE765" s="76"/>
      <c r="AF765" s="64">
        <f t="shared" si="104"/>
        <v>0</v>
      </c>
      <c r="AG765" s="49"/>
      <c r="AH765" s="49"/>
      <c r="AI765" s="54"/>
      <c r="AJ765" s="77"/>
      <c r="AK765" s="77"/>
      <c r="AL765" s="64">
        <f t="shared" si="105"/>
        <v>0</v>
      </c>
      <c r="AM765" s="71">
        <f t="shared" si="106"/>
        <v>0</v>
      </c>
      <c r="AN765" s="71">
        <f t="shared" si="107"/>
        <v>0</v>
      </c>
      <c r="AO765" s="72"/>
      <c r="AP765" s="72"/>
      <c r="AQ765" s="72"/>
      <c r="AR765" s="73"/>
      <c r="AS765" s="73"/>
      <c r="AT765" s="73"/>
      <c r="AU765" s="62"/>
      <c r="AV765" s="62"/>
      <c r="AW765" s="74">
        <v>0</v>
      </c>
      <c r="AX765" s="75">
        <f t="shared" si="99"/>
        <v>0</v>
      </c>
    </row>
    <row r="766" spans="1:50" ht="120" customHeight="1" x14ac:dyDescent="0.3">
      <c r="A766" s="59"/>
      <c r="B766" s="59"/>
      <c r="C766" s="42"/>
      <c r="D766" s="60"/>
      <c r="E766" s="61"/>
      <c r="F766" s="62"/>
      <c r="G766" s="63"/>
      <c r="H766" s="63"/>
      <c r="I766" s="59"/>
      <c r="J766" s="59"/>
      <c r="K766" s="59"/>
      <c r="L766" s="59"/>
      <c r="M766" s="65" t="str">
        <f t="shared" si="100"/>
        <v>-</v>
      </c>
      <c r="N766" s="66"/>
      <c r="O766" s="67"/>
      <c r="P766" s="46"/>
      <c r="Q766" s="67"/>
      <c r="R766" s="68"/>
      <c r="S766" s="69"/>
      <c r="T766" s="49"/>
      <c r="U766" s="68"/>
      <c r="V766" s="70"/>
      <c r="W766" s="62"/>
      <c r="X766" s="63"/>
      <c r="Y766" s="64">
        <f t="shared" si="101"/>
        <v>0</v>
      </c>
      <c r="Z766" s="62"/>
      <c r="AA766" s="63"/>
      <c r="AB766" s="64">
        <f t="shared" si="102"/>
        <v>0</v>
      </c>
      <c r="AC766" s="71">
        <f t="shared" si="103"/>
        <v>0</v>
      </c>
      <c r="AD766" s="62"/>
      <c r="AE766" s="76"/>
      <c r="AF766" s="64">
        <f t="shared" si="104"/>
        <v>0</v>
      </c>
      <c r="AG766" s="49"/>
      <c r="AH766" s="49"/>
      <c r="AI766" s="54"/>
      <c r="AJ766" s="77"/>
      <c r="AK766" s="77"/>
      <c r="AL766" s="64">
        <f t="shared" si="105"/>
        <v>0</v>
      </c>
      <c r="AM766" s="71">
        <f t="shared" si="106"/>
        <v>0</v>
      </c>
      <c r="AN766" s="71">
        <f t="shared" si="107"/>
        <v>0</v>
      </c>
      <c r="AO766" s="72"/>
      <c r="AP766" s="72"/>
      <c r="AQ766" s="72"/>
      <c r="AR766" s="73"/>
      <c r="AS766" s="73"/>
      <c r="AT766" s="73"/>
      <c r="AU766" s="62"/>
      <c r="AV766" s="62"/>
      <c r="AW766" s="74">
        <v>0</v>
      </c>
      <c r="AX766" s="75">
        <f t="shared" si="99"/>
        <v>0</v>
      </c>
    </row>
    <row r="767" spans="1:50" ht="120" customHeight="1" x14ac:dyDescent="0.3">
      <c r="A767" s="59"/>
      <c r="B767" s="59"/>
      <c r="C767" s="42"/>
      <c r="D767" s="60"/>
      <c r="E767" s="61"/>
      <c r="F767" s="62"/>
      <c r="G767" s="63"/>
      <c r="H767" s="63"/>
      <c r="I767" s="59"/>
      <c r="J767" s="59"/>
      <c r="K767" s="59"/>
      <c r="L767" s="59"/>
      <c r="M767" s="65" t="str">
        <f t="shared" si="100"/>
        <v>-</v>
      </c>
      <c r="N767" s="66"/>
      <c r="O767" s="67"/>
      <c r="P767" s="46"/>
      <c r="Q767" s="67"/>
      <c r="R767" s="68"/>
      <c r="S767" s="69"/>
      <c r="T767" s="49"/>
      <c r="U767" s="68"/>
      <c r="V767" s="70"/>
      <c r="W767" s="62"/>
      <c r="X767" s="63"/>
      <c r="Y767" s="64">
        <f t="shared" si="101"/>
        <v>0</v>
      </c>
      <c r="Z767" s="62"/>
      <c r="AA767" s="63"/>
      <c r="AB767" s="64">
        <f t="shared" si="102"/>
        <v>0</v>
      </c>
      <c r="AC767" s="71">
        <f t="shared" si="103"/>
        <v>0</v>
      </c>
      <c r="AD767" s="62"/>
      <c r="AE767" s="76"/>
      <c r="AF767" s="64">
        <f t="shared" si="104"/>
        <v>0</v>
      </c>
      <c r="AG767" s="49"/>
      <c r="AH767" s="49"/>
      <c r="AI767" s="54"/>
      <c r="AJ767" s="77"/>
      <c r="AK767" s="77"/>
      <c r="AL767" s="64">
        <f t="shared" si="105"/>
        <v>0</v>
      </c>
      <c r="AM767" s="71">
        <f t="shared" si="106"/>
        <v>0</v>
      </c>
      <c r="AN767" s="71">
        <f t="shared" si="107"/>
        <v>0</v>
      </c>
      <c r="AO767" s="72"/>
      <c r="AP767" s="72"/>
      <c r="AQ767" s="72"/>
      <c r="AR767" s="73"/>
      <c r="AS767" s="73"/>
      <c r="AT767" s="73"/>
      <c r="AU767" s="62"/>
      <c r="AV767" s="62"/>
      <c r="AW767" s="74">
        <v>0</v>
      </c>
      <c r="AX767" s="75">
        <f t="shared" si="99"/>
        <v>0</v>
      </c>
    </row>
    <row r="768" spans="1:50" ht="120" customHeight="1" x14ac:dyDescent="0.3">
      <c r="A768" s="59"/>
      <c r="B768" s="59"/>
      <c r="C768" s="42"/>
      <c r="D768" s="60"/>
      <c r="E768" s="61"/>
      <c r="F768" s="62"/>
      <c r="G768" s="63"/>
      <c r="H768" s="63"/>
      <c r="I768" s="59"/>
      <c r="J768" s="59"/>
      <c r="K768" s="59"/>
      <c r="L768" s="59"/>
      <c r="M768" s="65" t="str">
        <f t="shared" si="100"/>
        <v>-</v>
      </c>
      <c r="N768" s="66"/>
      <c r="O768" s="67"/>
      <c r="P768" s="46"/>
      <c r="Q768" s="67"/>
      <c r="R768" s="68"/>
      <c r="S768" s="69"/>
      <c r="T768" s="49"/>
      <c r="U768" s="68"/>
      <c r="V768" s="70"/>
      <c r="W768" s="62"/>
      <c r="X768" s="63"/>
      <c r="Y768" s="64">
        <f t="shared" si="101"/>
        <v>0</v>
      </c>
      <c r="Z768" s="62"/>
      <c r="AA768" s="63"/>
      <c r="AB768" s="64">
        <f t="shared" si="102"/>
        <v>0</v>
      </c>
      <c r="AC768" s="71">
        <f t="shared" si="103"/>
        <v>0</v>
      </c>
      <c r="AD768" s="62"/>
      <c r="AE768" s="76"/>
      <c r="AF768" s="64">
        <f t="shared" si="104"/>
        <v>0</v>
      </c>
      <c r="AG768" s="49"/>
      <c r="AH768" s="49"/>
      <c r="AI768" s="54"/>
      <c r="AJ768" s="77"/>
      <c r="AK768" s="77"/>
      <c r="AL768" s="64">
        <f t="shared" si="105"/>
        <v>0</v>
      </c>
      <c r="AM768" s="71">
        <f t="shared" si="106"/>
        <v>0</v>
      </c>
      <c r="AN768" s="71">
        <f t="shared" si="107"/>
        <v>0</v>
      </c>
      <c r="AO768" s="72"/>
      <c r="AP768" s="72"/>
      <c r="AQ768" s="72"/>
      <c r="AR768" s="73"/>
      <c r="AS768" s="73"/>
      <c r="AT768" s="73"/>
      <c r="AU768" s="62"/>
      <c r="AV768" s="62"/>
      <c r="AW768" s="74">
        <v>0</v>
      </c>
      <c r="AX768" s="75">
        <f t="shared" si="99"/>
        <v>0</v>
      </c>
    </row>
    <row r="769" spans="1:50" ht="120" customHeight="1" x14ac:dyDescent="0.3">
      <c r="A769" s="59"/>
      <c r="B769" s="59"/>
      <c r="C769" s="42"/>
      <c r="D769" s="60"/>
      <c r="E769" s="61"/>
      <c r="F769" s="62"/>
      <c r="G769" s="63"/>
      <c r="H769" s="63"/>
      <c r="I769" s="59"/>
      <c r="J769" s="59"/>
      <c r="K769" s="59"/>
      <c r="L769" s="59"/>
      <c r="M769" s="65" t="str">
        <f t="shared" si="100"/>
        <v>-</v>
      </c>
      <c r="N769" s="66"/>
      <c r="O769" s="67"/>
      <c r="P769" s="46"/>
      <c r="Q769" s="67"/>
      <c r="R769" s="68"/>
      <c r="S769" s="69"/>
      <c r="T769" s="49"/>
      <c r="U769" s="68"/>
      <c r="V769" s="70"/>
      <c r="W769" s="62"/>
      <c r="X769" s="63"/>
      <c r="Y769" s="64">
        <f t="shared" si="101"/>
        <v>0</v>
      </c>
      <c r="Z769" s="62"/>
      <c r="AA769" s="63"/>
      <c r="AB769" s="64">
        <f t="shared" si="102"/>
        <v>0</v>
      </c>
      <c r="AC769" s="71">
        <f t="shared" si="103"/>
        <v>0</v>
      </c>
      <c r="AD769" s="62"/>
      <c r="AE769" s="76"/>
      <c r="AF769" s="64">
        <f t="shared" si="104"/>
        <v>0</v>
      </c>
      <c r="AG769" s="49"/>
      <c r="AH769" s="49"/>
      <c r="AI769" s="54"/>
      <c r="AJ769" s="77"/>
      <c r="AK769" s="77"/>
      <c r="AL769" s="64">
        <f t="shared" si="105"/>
        <v>0</v>
      </c>
      <c r="AM769" s="71">
        <f t="shared" si="106"/>
        <v>0</v>
      </c>
      <c r="AN769" s="71">
        <f t="shared" si="107"/>
        <v>0</v>
      </c>
      <c r="AO769" s="72"/>
      <c r="AP769" s="72"/>
      <c r="AQ769" s="72"/>
      <c r="AR769" s="73"/>
      <c r="AS769" s="73"/>
      <c r="AT769" s="73"/>
      <c r="AU769" s="62"/>
      <c r="AV769" s="62"/>
      <c r="AW769" s="74">
        <v>0</v>
      </c>
      <c r="AX769" s="75">
        <f t="shared" si="99"/>
        <v>0</v>
      </c>
    </row>
    <row r="770" spans="1:50" ht="120" customHeight="1" x14ac:dyDescent="0.3">
      <c r="A770" s="59"/>
      <c r="B770" s="59"/>
      <c r="C770" s="42"/>
      <c r="D770" s="60"/>
      <c r="E770" s="61"/>
      <c r="F770" s="62"/>
      <c r="G770" s="63"/>
      <c r="H770" s="63"/>
      <c r="I770" s="59"/>
      <c r="J770" s="59"/>
      <c r="K770" s="59"/>
      <c r="L770" s="59"/>
      <c r="M770" s="65" t="str">
        <f t="shared" si="100"/>
        <v>-</v>
      </c>
      <c r="N770" s="66"/>
      <c r="O770" s="67"/>
      <c r="P770" s="46"/>
      <c r="Q770" s="67"/>
      <c r="R770" s="68"/>
      <c r="S770" s="69"/>
      <c r="T770" s="49"/>
      <c r="U770" s="68"/>
      <c r="V770" s="70"/>
      <c r="W770" s="62"/>
      <c r="X770" s="63"/>
      <c r="Y770" s="64">
        <f t="shared" si="101"/>
        <v>0</v>
      </c>
      <c r="Z770" s="62"/>
      <c r="AA770" s="63"/>
      <c r="AB770" s="64">
        <f t="shared" si="102"/>
        <v>0</v>
      </c>
      <c r="AC770" s="71">
        <f t="shared" si="103"/>
        <v>0</v>
      </c>
      <c r="AD770" s="62"/>
      <c r="AE770" s="76"/>
      <c r="AF770" s="64">
        <f t="shared" si="104"/>
        <v>0</v>
      </c>
      <c r="AG770" s="49"/>
      <c r="AH770" s="49"/>
      <c r="AI770" s="54"/>
      <c r="AJ770" s="77"/>
      <c r="AK770" s="77"/>
      <c r="AL770" s="64">
        <f t="shared" si="105"/>
        <v>0</v>
      </c>
      <c r="AM770" s="71">
        <f t="shared" si="106"/>
        <v>0</v>
      </c>
      <c r="AN770" s="71">
        <f t="shared" si="107"/>
        <v>0</v>
      </c>
      <c r="AO770" s="72"/>
      <c r="AP770" s="72"/>
      <c r="AQ770" s="72"/>
      <c r="AR770" s="73"/>
      <c r="AS770" s="73"/>
      <c r="AT770" s="73"/>
      <c r="AU770" s="62"/>
      <c r="AV770" s="62"/>
      <c r="AW770" s="74">
        <v>0</v>
      </c>
      <c r="AX770" s="75">
        <f t="shared" si="99"/>
        <v>0</v>
      </c>
    </row>
    <row r="771" spans="1:50" ht="120" customHeight="1" x14ac:dyDescent="0.3">
      <c r="A771" s="59"/>
      <c r="B771" s="59"/>
      <c r="C771" s="42"/>
      <c r="D771" s="60"/>
      <c r="E771" s="61"/>
      <c r="F771" s="62"/>
      <c r="G771" s="63"/>
      <c r="H771" s="63"/>
      <c r="I771" s="59"/>
      <c r="J771" s="59"/>
      <c r="K771" s="59"/>
      <c r="L771" s="59"/>
      <c r="M771" s="65" t="str">
        <f t="shared" si="100"/>
        <v>-</v>
      </c>
      <c r="N771" s="66"/>
      <c r="O771" s="67"/>
      <c r="P771" s="46"/>
      <c r="Q771" s="67"/>
      <c r="R771" s="68"/>
      <c r="S771" s="69"/>
      <c r="T771" s="49"/>
      <c r="U771" s="68"/>
      <c r="V771" s="70"/>
      <c r="W771" s="62"/>
      <c r="X771" s="63"/>
      <c r="Y771" s="64">
        <f t="shared" si="101"/>
        <v>0</v>
      </c>
      <c r="Z771" s="62"/>
      <c r="AA771" s="63"/>
      <c r="AB771" s="64">
        <f t="shared" si="102"/>
        <v>0</v>
      </c>
      <c r="AC771" s="71">
        <f t="shared" si="103"/>
        <v>0</v>
      </c>
      <c r="AD771" s="62"/>
      <c r="AE771" s="76"/>
      <c r="AF771" s="64">
        <f t="shared" si="104"/>
        <v>0</v>
      </c>
      <c r="AG771" s="49"/>
      <c r="AH771" s="49"/>
      <c r="AI771" s="54"/>
      <c r="AJ771" s="77"/>
      <c r="AK771" s="77"/>
      <c r="AL771" s="64">
        <f t="shared" si="105"/>
        <v>0</v>
      </c>
      <c r="AM771" s="71">
        <f t="shared" si="106"/>
        <v>0</v>
      </c>
      <c r="AN771" s="71">
        <f t="shared" si="107"/>
        <v>0</v>
      </c>
      <c r="AO771" s="72"/>
      <c r="AP771" s="72"/>
      <c r="AQ771" s="72"/>
      <c r="AR771" s="73"/>
      <c r="AS771" s="73"/>
      <c r="AT771" s="73"/>
      <c r="AU771" s="62"/>
      <c r="AV771" s="62"/>
      <c r="AW771" s="74">
        <v>0</v>
      </c>
      <c r="AX771" s="75">
        <f t="shared" si="99"/>
        <v>0</v>
      </c>
    </row>
    <row r="772" spans="1:50" ht="120" customHeight="1" x14ac:dyDescent="0.3">
      <c r="A772" s="59"/>
      <c r="B772" s="59"/>
      <c r="C772" s="42"/>
      <c r="D772" s="60"/>
      <c r="E772" s="61"/>
      <c r="F772" s="62"/>
      <c r="G772" s="63"/>
      <c r="H772" s="63"/>
      <c r="I772" s="59"/>
      <c r="J772" s="59"/>
      <c r="K772" s="59"/>
      <c r="L772" s="59"/>
      <c r="M772" s="65" t="str">
        <f t="shared" si="100"/>
        <v>-</v>
      </c>
      <c r="N772" s="66"/>
      <c r="O772" s="67"/>
      <c r="P772" s="46"/>
      <c r="Q772" s="67"/>
      <c r="R772" s="68"/>
      <c r="S772" s="69"/>
      <c r="T772" s="49"/>
      <c r="U772" s="68"/>
      <c r="V772" s="70"/>
      <c r="W772" s="62"/>
      <c r="X772" s="63"/>
      <c r="Y772" s="64">
        <f t="shared" si="101"/>
        <v>0</v>
      </c>
      <c r="Z772" s="62"/>
      <c r="AA772" s="63"/>
      <c r="AB772" s="64">
        <f t="shared" si="102"/>
        <v>0</v>
      </c>
      <c r="AC772" s="71">
        <f t="shared" si="103"/>
        <v>0</v>
      </c>
      <c r="AD772" s="62"/>
      <c r="AE772" s="76"/>
      <c r="AF772" s="64">
        <f t="shared" si="104"/>
        <v>0</v>
      </c>
      <c r="AG772" s="49"/>
      <c r="AH772" s="49"/>
      <c r="AI772" s="54"/>
      <c r="AJ772" s="77"/>
      <c r="AK772" s="77"/>
      <c r="AL772" s="64">
        <f t="shared" si="105"/>
        <v>0</v>
      </c>
      <c r="AM772" s="71">
        <f t="shared" si="106"/>
        <v>0</v>
      </c>
      <c r="AN772" s="71">
        <f t="shared" si="107"/>
        <v>0</v>
      </c>
      <c r="AO772" s="72"/>
      <c r="AP772" s="72"/>
      <c r="AQ772" s="72"/>
      <c r="AR772" s="73"/>
      <c r="AS772" s="73"/>
      <c r="AT772" s="73"/>
      <c r="AU772" s="62"/>
      <c r="AV772" s="62"/>
      <c r="AW772" s="74">
        <v>0</v>
      </c>
      <c r="AX772" s="75">
        <f t="shared" si="99"/>
        <v>0</v>
      </c>
    </row>
    <row r="773" spans="1:50" ht="120" customHeight="1" x14ac:dyDescent="0.3">
      <c r="A773" s="59"/>
      <c r="B773" s="59"/>
      <c r="C773" s="42"/>
      <c r="D773" s="60"/>
      <c r="E773" s="61"/>
      <c r="F773" s="62"/>
      <c r="G773" s="63"/>
      <c r="H773" s="63"/>
      <c r="I773" s="59"/>
      <c r="J773" s="59"/>
      <c r="K773" s="59"/>
      <c r="L773" s="59"/>
      <c r="M773" s="65" t="str">
        <f t="shared" si="100"/>
        <v>-</v>
      </c>
      <c r="N773" s="66"/>
      <c r="O773" s="67"/>
      <c r="P773" s="46"/>
      <c r="Q773" s="67"/>
      <c r="R773" s="68"/>
      <c r="S773" s="69"/>
      <c r="T773" s="49"/>
      <c r="U773" s="68"/>
      <c r="V773" s="70"/>
      <c r="W773" s="62"/>
      <c r="X773" s="63"/>
      <c r="Y773" s="64">
        <f t="shared" si="101"/>
        <v>0</v>
      </c>
      <c r="Z773" s="62"/>
      <c r="AA773" s="63"/>
      <c r="AB773" s="64">
        <f t="shared" si="102"/>
        <v>0</v>
      </c>
      <c r="AC773" s="71">
        <f t="shared" si="103"/>
        <v>0</v>
      </c>
      <c r="AD773" s="62"/>
      <c r="AE773" s="76"/>
      <c r="AF773" s="64">
        <f t="shared" si="104"/>
        <v>0</v>
      </c>
      <c r="AG773" s="49"/>
      <c r="AH773" s="49"/>
      <c r="AI773" s="54"/>
      <c r="AJ773" s="77"/>
      <c r="AK773" s="77"/>
      <c r="AL773" s="64">
        <f t="shared" si="105"/>
        <v>0</v>
      </c>
      <c r="AM773" s="71">
        <f t="shared" si="106"/>
        <v>0</v>
      </c>
      <c r="AN773" s="71">
        <f t="shared" si="107"/>
        <v>0</v>
      </c>
      <c r="AO773" s="72"/>
      <c r="AP773" s="72"/>
      <c r="AQ773" s="72"/>
      <c r="AR773" s="73"/>
      <c r="AS773" s="73"/>
      <c r="AT773" s="73"/>
      <c r="AU773" s="62"/>
      <c r="AV773" s="62"/>
      <c r="AW773" s="74">
        <v>0</v>
      </c>
      <c r="AX773" s="75">
        <f t="shared" ref="AX773:AX836" si="108">V773*AC773*BC$1</f>
        <v>0</v>
      </c>
    </row>
    <row r="774" spans="1:50" ht="120" customHeight="1" x14ac:dyDescent="0.3">
      <c r="A774" s="59"/>
      <c r="B774" s="59"/>
      <c r="C774" s="42"/>
      <c r="D774" s="60"/>
      <c r="E774" s="61"/>
      <c r="F774" s="62"/>
      <c r="G774" s="63"/>
      <c r="H774" s="63"/>
      <c r="I774" s="59"/>
      <c r="J774" s="59"/>
      <c r="K774" s="59"/>
      <c r="L774" s="59"/>
      <c r="M774" s="65" t="str">
        <f t="shared" ref="M774:M837" si="109">A774&amp;"-"&amp;E774</f>
        <v>-</v>
      </c>
      <c r="N774" s="66"/>
      <c r="O774" s="67"/>
      <c r="P774" s="46"/>
      <c r="Q774" s="67"/>
      <c r="R774" s="68"/>
      <c r="S774" s="69"/>
      <c r="T774" s="49"/>
      <c r="U774" s="68"/>
      <c r="V774" s="70"/>
      <c r="W774" s="62"/>
      <c r="X774" s="63"/>
      <c r="Y774" s="64">
        <f t="shared" ref="Y774:Y837" si="110">W774+X774</f>
        <v>0</v>
      </c>
      <c r="Z774" s="62"/>
      <c r="AA774" s="63"/>
      <c r="AB774" s="64">
        <f t="shared" ref="AB774:AB837" si="111">Z774+AA774</f>
        <v>0</v>
      </c>
      <c r="AC774" s="71">
        <f t="shared" ref="AC774:AC837" si="112">(AB774-Y774)*24*60</f>
        <v>0</v>
      </c>
      <c r="AD774" s="62"/>
      <c r="AE774" s="76"/>
      <c r="AF774" s="64">
        <f t="shared" ref="AF774:AF837" si="113">AD774+AE774</f>
        <v>0</v>
      </c>
      <c r="AG774" s="49"/>
      <c r="AH774" s="49"/>
      <c r="AI774" s="54"/>
      <c r="AJ774" s="77"/>
      <c r="AK774" s="77"/>
      <c r="AL774" s="64">
        <f t="shared" ref="AL774:AL837" si="114">AJ774+AK774</f>
        <v>0</v>
      </c>
      <c r="AM774" s="71">
        <f t="shared" ref="AM774:AM837" si="115">IF(AND(P774&lt;&gt;"D:Arıza Değil",AH774="Bu Arıza Aracın Servise Verilmesine Engel Değil"),IF(Z774-F774&gt;0,(AB774-Y774)*24,IF(OR(AND(G774&gt;AS$1,G774&lt;AT$1),AND(G774&gt;AU$1,G774&lt;AV$1)),(AL774-Y774)*24,0)),AN774)</f>
        <v>0</v>
      </c>
      <c r="AN774" s="71">
        <f t="shared" ref="AN774:AN837" si="116">IF(P774&lt;&gt;"D:Arıza Değil",AC774,0)</f>
        <v>0</v>
      </c>
      <c r="AO774" s="72"/>
      <c r="AP774" s="72"/>
      <c r="AQ774" s="72"/>
      <c r="AR774" s="73"/>
      <c r="AS774" s="73"/>
      <c r="AT774" s="73"/>
      <c r="AU774" s="62"/>
      <c r="AV774" s="62"/>
      <c r="AW774" s="74">
        <v>0</v>
      </c>
      <c r="AX774" s="75">
        <f t="shared" si="108"/>
        <v>0</v>
      </c>
    </row>
    <row r="775" spans="1:50" ht="120" customHeight="1" x14ac:dyDescent="0.3">
      <c r="A775" s="59"/>
      <c r="B775" s="59"/>
      <c r="C775" s="42"/>
      <c r="D775" s="60"/>
      <c r="E775" s="61"/>
      <c r="F775" s="62"/>
      <c r="G775" s="63"/>
      <c r="H775" s="63"/>
      <c r="I775" s="59"/>
      <c r="J775" s="59"/>
      <c r="K775" s="59"/>
      <c r="L775" s="59"/>
      <c r="M775" s="65" t="str">
        <f t="shared" si="109"/>
        <v>-</v>
      </c>
      <c r="N775" s="66"/>
      <c r="O775" s="67"/>
      <c r="P775" s="46"/>
      <c r="Q775" s="67"/>
      <c r="R775" s="68"/>
      <c r="S775" s="69"/>
      <c r="T775" s="49"/>
      <c r="U775" s="68"/>
      <c r="V775" s="70"/>
      <c r="W775" s="62"/>
      <c r="X775" s="63"/>
      <c r="Y775" s="64">
        <f t="shared" si="110"/>
        <v>0</v>
      </c>
      <c r="Z775" s="62"/>
      <c r="AA775" s="63"/>
      <c r="AB775" s="64">
        <f t="shared" si="111"/>
        <v>0</v>
      </c>
      <c r="AC775" s="71">
        <f t="shared" si="112"/>
        <v>0</v>
      </c>
      <c r="AD775" s="62"/>
      <c r="AE775" s="76"/>
      <c r="AF775" s="64">
        <f t="shared" si="113"/>
        <v>0</v>
      </c>
      <c r="AG775" s="49"/>
      <c r="AH775" s="49"/>
      <c r="AI775" s="54"/>
      <c r="AJ775" s="77"/>
      <c r="AK775" s="77"/>
      <c r="AL775" s="64">
        <f t="shared" si="114"/>
        <v>0</v>
      </c>
      <c r="AM775" s="71">
        <f t="shared" si="115"/>
        <v>0</v>
      </c>
      <c r="AN775" s="71">
        <f t="shared" si="116"/>
        <v>0</v>
      </c>
      <c r="AO775" s="72"/>
      <c r="AP775" s="72"/>
      <c r="AQ775" s="72"/>
      <c r="AR775" s="73"/>
      <c r="AS775" s="73"/>
      <c r="AT775" s="73"/>
      <c r="AU775" s="62"/>
      <c r="AV775" s="62"/>
      <c r="AW775" s="74">
        <v>0</v>
      </c>
      <c r="AX775" s="75">
        <f t="shared" si="108"/>
        <v>0</v>
      </c>
    </row>
    <row r="776" spans="1:50" ht="120" customHeight="1" x14ac:dyDescent="0.3">
      <c r="A776" s="59"/>
      <c r="B776" s="59"/>
      <c r="C776" s="42"/>
      <c r="D776" s="60"/>
      <c r="E776" s="61"/>
      <c r="F776" s="62"/>
      <c r="G776" s="63"/>
      <c r="H776" s="63"/>
      <c r="I776" s="59"/>
      <c r="J776" s="59"/>
      <c r="K776" s="59"/>
      <c r="L776" s="59"/>
      <c r="M776" s="65" t="str">
        <f t="shared" si="109"/>
        <v>-</v>
      </c>
      <c r="N776" s="66"/>
      <c r="O776" s="67"/>
      <c r="P776" s="46"/>
      <c r="Q776" s="67"/>
      <c r="R776" s="68"/>
      <c r="S776" s="69"/>
      <c r="T776" s="49"/>
      <c r="U776" s="68"/>
      <c r="V776" s="70"/>
      <c r="W776" s="62"/>
      <c r="X776" s="63"/>
      <c r="Y776" s="64">
        <f t="shared" si="110"/>
        <v>0</v>
      </c>
      <c r="Z776" s="62"/>
      <c r="AA776" s="63"/>
      <c r="AB776" s="64">
        <f t="shared" si="111"/>
        <v>0</v>
      </c>
      <c r="AC776" s="71">
        <f t="shared" si="112"/>
        <v>0</v>
      </c>
      <c r="AD776" s="62"/>
      <c r="AE776" s="76"/>
      <c r="AF776" s="64">
        <f t="shared" si="113"/>
        <v>0</v>
      </c>
      <c r="AG776" s="49"/>
      <c r="AH776" s="49"/>
      <c r="AI776" s="54"/>
      <c r="AJ776" s="77"/>
      <c r="AK776" s="77"/>
      <c r="AL776" s="64">
        <f t="shared" si="114"/>
        <v>0</v>
      </c>
      <c r="AM776" s="71">
        <f t="shared" si="115"/>
        <v>0</v>
      </c>
      <c r="AN776" s="71">
        <f t="shared" si="116"/>
        <v>0</v>
      </c>
      <c r="AO776" s="72"/>
      <c r="AP776" s="72"/>
      <c r="AQ776" s="72"/>
      <c r="AR776" s="73"/>
      <c r="AS776" s="73"/>
      <c r="AT776" s="73"/>
      <c r="AU776" s="62"/>
      <c r="AV776" s="62"/>
      <c r="AW776" s="74">
        <v>0</v>
      </c>
      <c r="AX776" s="75">
        <f t="shared" si="108"/>
        <v>0</v>
      </c>
    </row>
    <row r="777" spans="1:50" ht="120" customHeight="1" x14ac:dyDescent="0.3">
      <c r="A777" s="59"/>
      <c r="B777" s="59"/>
      <c r="C777" s="42"/>
      <c r="D777" s="60"/>
      <c r="E777" s="61"/>
      <c r="F777" s="62"/>
      <c r="G777" s="63"/>
      <c r="H777" s="63"/>
      <c r="I777" s="59"/>
      <c r="J777" s="59"/>
      <c r="K777" s="59"/>
      <c r="L777" s="59"/>
      <c r="M777" s="65" t="str">
        <f t="shared" si="109"/>
        <v>-</v>
      </c>
      <c r="N777" s="66"/>
      <c r="O777" s="67"/>
      <c r="P777" s="46"/>
      <c r="Q777" s="67"/>
      <c r="R777" s="68"/>
      <c r="S777" s="69"/>
      <c r="T777" s="49"/>
      <c r="U777" s="68"/>
      <c r="V777" s="70"/>
      <c r="W777" s="62"/>
      <c r="X777" s="63"/>
      <c r="Y777" s="64">
        <f t="shared" si="110"/>
        <v>0</v>
      </c>
      <c r="Z777" s="62"/>
      <c r="AA777" s="63"/>
      <c r="AB777" s="64">
        <f t="shared" si="111"/>
        <v>0</v>
      </c>
      <c r="AC777" s="71">
        <f t="shared" si="112"/>
        <v>0</v>
      </c>
      <c r="AD777" s="62"/>
      <c r="AE777" s="76"/>
      <c r="AF777" s="64">
        <f t="shared" si="113"/>
        <v>0</v>
      </c>
      <c r="AG777" s="49"/>
      <c r="AH777" s="49"/>
      <c r="AI777" s="54"/>
      <c r="AJ777" s="77"/>
      <c r="AK777" s="77"/>
      <c r="AL777" s="64">
        <f t="shared" si="114"/>
        <v>0</v>
      </c>
      <c r="AM777" s="71">
        <f t="shared" si="115"/>
        <v>0</v>
      </c>
      <c r="AN777" s="71">
        <f t="shared" si="116"/>
        <v>0</v>
      </c>
      <c r="AO777" s="72"/>
      <c r="AP777" s="72"/>
      <c r="AQ777" s="72"/>
      <c r="AR777" s="73"/>
      <c r="AS777" s="73"/>
      <c r="AT777" s="73"/>
      <c r="AU777" s="62"/>
      <c r="AV777" s="62"/>
      <c r="AW777" s="74">
        <v>0</v>
      </c>
      <c r="AX777" s="75">
        <f t="shared" si="108"/>
        <v>0</v>
      </c>
    </row>
    <row r="778" spans="1:50" ht="120" customHeight="1" x14ac:dyDescent="0.3">
      <c r="A778" s="59"/>
      <c r="B778" s="59"/>
      <c r="C778" s="42"/>
      <c r="D778" s="60"/>
      <c r="E778" s="61"/>
      <c r="F778" s="62"/>
      <c r="G778" s="63"/>
      <c r="H778" s="63"/>
      <c r="I778" s="59"/>
      <c r="J778" s="59"/>
      <c r="K778" s="59"/>
      <c r="L778" s="59"/>
      <c r="M778" s="65" t="str">
        <f t="shared" si="109"/>
        <v>-</v>
      </c>
      <c r="N778" s="66"/>
      <c r="O778" s="67"/>
      <c r="P778" s="46"/>
      <c r="Q778" s="67"/>
      <c r="R778" s="68"/>
      <c r="S778" s="69"/>
      <c r="T778" s="49"/>
      <c r="U778" s="68"/>
      <c r="V778" s="70"/>
      <c r="W778" s="62"/>
      <c r="X778" s="63"/>
      <c r="Y778" s="64">
        <f t="shared" si="110"/>
        <v>0</v>
      </c>
      <c r="Z778" s="62"/>
      <c r="AA778" s="63"/>
      <c r="AB778" s="64">
        <f t="shared" si="111"/>
        <v>0</v>
      </c>
      <c r="AC778" s="71">
        <f t="shared" si="112"/>
        <v>0</v>
      </c>
      <c r="AD778" s="62"/>
      <c r="AE778" s="76"/>
      <c r="AF778" s="64">
        <f t="shared" si="113"/>
        <v>0</v>
      </c>
      <c r="AG778" s="49"/>
      <c r="AH778" s="49"/>
      <c r="AI778" s="54"/>
      <c r="AJ778" s="77"/>
      <c r="AK778" s="77"/>
      <c r="AL778" s="64">
        <f t="shared" si="114"/>
        <v>0</v>
      </c>
      <c r="AM778" s="71">
        <f t="shared" si="115"/>
        <v>0</v>
      </c>
      <c r="AN778" s="71">
        <f t="shared" si="116"/>
        <v>0</v>
      </c>
      <c r="AO778" s="72"/>
      <c r="AP778" s="72"/>
      <c r="AQ778" s="72"/>
      <c r="AR778" s="73"/>
      <c r="AS778" s="73"/>
      <c r="AT778" s="73"/>
      <c r="AU778" s="62"/>
      <c r="AV778" s="62"/>
      <c r="AW778" s="74">
        <v>0</v>
      </c>
      <c r="AX778" s="75">
        <f t="shared" si="108"/>
        <v>0</v>
      </c>
    </row>
    <row r="779" spans="1:50" ht="120" customHeight="1" x14ac:dyDescent="0.3">
      <c r="A779" s="59"/>
      <c r="B779" s="59"/>
      <c r="C779" s="42"/>
      <c r="D779" s="60"/>
      <c r="E779" s="61"/>
      <c r="F779" s="62"/>
      <c r="G779" s="63"/>
      <c r="H779" s="63"/>
      <c r="I779" s="59"/>
      <c r="J779" s="59"/>
      <c r="K779" s="59"/>
      <c r="L779" s="59"/>
      <c r="M779" s="65" t="str">
        <f t="shared" si="109"/>
        <v>-</v>
      </c>
      <c r="N779" s="66"/>
      <c r="O779" s="67"/>
      <c r="P779" s="46"/>
      <c r="Q779" s="67"/>
      <c r="R779" s="68"/>
      <c r="S779" s="69"/>
      <c r="T779" s="49"/>
      <c r="U779" s="68"/>
      <c r="V779" s="70"/>
      <c r="W779" s="62"/>
      <c r="X779" s="63"/>
      <c r="Y779" s="64">
        <f t="shared" si="110"/>
        <v>0</v>
      </c>
      <c r="Z779" s="62"/>
      <c r="AA779" s="63"/>
      <c r="AB779" s="64">
        <f t="shared" si="111"/>
        <v>0</v>
      </c>
      <c r="AC779" s="71">
        <f t="shared" si="112"/>
        <v>0</v>
      </c>
      <c r="AD779" s="62"/>
      <c r="AE779" s="76"/>
      <c r="AF779" s="64">
        <f t="shared" si="113"/>
        <v>0</v>
      </c>
      <c r="AG779" s="49"/>
      <c r="AH779" s="49"/>
      <c r="AI779" s="54"/>
      <c r="AJ779" s="77"/>
      <c r="AK779" s="77"/>
      <c r="AL779" s="64">
        <f t="shared" si="114"/>
        <v>0</v>
      </c>
      <c r="AM779" s="71">
        <f t="shared" si="115"/>
        <v>0</v>
      </c>
      <c r="AN779" s="71">
        <f t="shared" si="116"/>
        <v>0</v>
      </c>
      <c r="AO779" s="72"/>
      <c r="AP779" s="72"/>
      <c r="AQ779" s="72"/>
      <c r="AR779" s="73"/>
      <c r="AS779" s="73"/>
      <c r="AT779" s="73"/>
      <c r="AU779" s="62"/>
      <c r="AV779" s="62"/>
      <c r="AW779" s="74">
        <v>0</v>
      </c>
      <c r="AX779" s="75">
        <f t="shared" si="108"/>
        <v>0</v>
      </c>
    </row>
    <row r="780" spans="1:50" ht="120" customHeight="1" x14ac:dyDescent="0.3">
      <c r="A780" s="59"/>
      <c r="B780" s="59"/>
      <c r="C780" s="42"/>
      <c r="D780" s="60"/>
      <c r="E780" s="61"/>
      <c r="F780" s="62"/>
      <c r="G780" s="63"/>
      <c r="H780" s="63"/>
      <c r="I780" s="59"/>
      <c r="J780" s="59"/>
      <c r="K780" s="59"/>
      <c r="L780" s="59"/>
      <c r="M780" s="65" t="str">
        <f t="shared" si="109"/>
        <v>-</v>
      </c>
      <c r="N780" s="66"/>
      <c r="O780" s="67"/>
      <c r="P780" s="46"/>
      <c r="Q780" s="67"/>
      <c r="R780" s="68"/>
      <c r="S780" s="69"/>
      <c r="T780" s="49"/>
      <c r="U780" s="68"/>
      <c r="V780" s="70"/>
      <c r="W780" s="62"/>
      <c r="X780" s="63"/>
      <c r="Y780" s="64">
        <f t="shared" si="110"/>
        <v>0</v>
      </c>
      <c r="Z780" s="62"/>
      <c r="AA780" s="63"/>
      <c r="AB780" s="64">
        <f t="shared" si="111"/>
        <v>0</v>
      </c>
      <c r="AC780" s="71">
        <f t="shared" si="112"/>
        <v>0</v>
      </c>
      <c r="AD780" s="62"/>
      <c r="AE780" s="76"/>
      <c r="AF780" s="64">
        <f t="shared" si="113"/>
        <v>0</v>
      </c>
      <c r="AG780" s="49"/>
      <c r="AH780" s="49"/>
      <c r="AI780" s="54"/>
      <c r="AJ780" s="77"/>
      <c r="AK780" s="77"/>
      <c r="AL780" s="64">
        <f t="shared" si="114"/>
        <v>0</v>
      </c>
      <c r="AM780" s="71">
        <f t="shared" si="115"/>
        <v>0</v>
      </c>
      <c r="AN780" s="71">
        <f t="shared" si="116"/>
        <v>0</v>
      </c>
      <c r="AO780" s="72"/>
      <c r="AP780" s="72"/>
      <c r="AQ780" s="72"/>
      <c r="AR780" s="73"/>
      <c r="AS780" s="73"/>
      <c r="AT780" s="73"/>
      <c r="AU780" s="62"/>
      <c r="AV780" s="62"/>
      <c r="AW780" s="74">
        <v>0</v>
      </c>
      <c r="AX780" s="75">
        <f t="shared" si="108"/>
        <v>0</v>
      </c>
    </row>
    <row r="781" spans="1:50" ht="120" customHeight="1" x14ac:dyDescent="0.3">
      <c r="A781" s="59"/>
      <c r="B781" s="59"/>
      <c r="C781" s="42"/>
      <c r="D781" s="60"/>
      <c r="E781" s="61"/>
      <c r="F781" s="62"/>
      <c r="G781" s="63"/>
      <c r="H781" s="63"/>
      <c r="I781" s="59"/>
      <c r="J781" s="59"/>
      <c r="K781" s="59"/>
      <c r="L781" s="59"/>
      <c r="M781" s="65" t="str">
        <f t="shared" si="109"/>
        <v>-</v>
      </c>
      <c r="N781" s="66"/>
      <c r="O781" s="67"/>
      <c r="P781" s="46"/>
      <c r="Q781" s="67"/>
      <c r="R781" s="68"/>
      <c r="S781" s="69"/>
      <c r="T781" s="49"/>
      <c r="U781" s="68"/>
      <c r="V781" s="70"/>
      <c r="W781" s="62"/>
      <c r="X781" s="63"/>
      <c r="Y781" s="64">
        <f t="shared" si="110"/>
        <v>0</v>
      </c>
      <c r="Z781" s="62"/>
      <c r="AA781" s="63"/>
      <c r="AB781" s="64">
        <f t="shared" si="111"/>
        <v>0</v>
      </c>
      <c r="AC781" s="71">
        <f t="shared" si="112"/>
        <v>0</v>
      </c>
      <c r="AD781" s="62"/>
      <c r="AE781" s="76"/>
      <c r="AF781" s="64">
        <f t="shared" si="113"/>
        <v>0</v>
      </c>
      <c r="AG781" s="49"/>
      <c r="AH781" s="49"/>
      <c r="AI781" s="54"/>
      <c r="AJ781" s="77"/>
      <c r="AK781" s="77"/>
      <c r="AL781" s="64">
        <f t="shared" si="114"/>
        <v>0</v>
      </c>
      <c r="AM781" s="71">
        <f t="shared" si="115"/>
        <v>0</v>
      </c>
      <c r="AN781" s="71">
        <f t="shared" si="116"/>
        <v>0</v>
      </c>
      <c r="AO781" s="72"/>
      <c r="AP781" s="72"/>
      <c r="AQ781" s="72"/>
      <c r="AR781" s="73"/>
      <c r="AS781" s="73"/>
      <c r="AT781" s="73"/>
      <c r="AU781" s="62"/>
      <c r="AV781" s="62"/>
      <c r="AW781" s="74">
        <v>0</v>
      </c>
      <c r="AX781" s="75">
        <f t="shared" si="108"/>
        <v>0</v>
      </c>
    </row>
    <row r="782" spans="1:50" ht="120" customHeight="1" x14ac:dyDescent="0.3">
      <c r="A782" s="59"/>
      <c r="B782" s="59"/>
      <c r="C782" s="42"/>
      <c r="D782" s="60"/>
      <c r="E782" s="61"/>
      <c r="F782" s="62"/>
      <c r="G782" s="63"/>
      <c r="H782" s="63"/>
      <c r="I782" s="59"/>
      <c r="J782" s="59"/>
      <c r="K782" s="59"/>
      <c r="L782" s="59"/>
      <c r="M782" s="65" t="str">
        <f t="shared" si="109"/>
        <v>-</v>
      </c>
      <c r="N782" s="66"/>
      <c r="O782" s="67"/>
      <c r="P782" s="46"/>
      <c r="Q782" s="67"/>
      <c r="R782" s="68"/>
      <c r="S782" s="69"/>
      <c r="T782" s="49"/>
      <c r="U782" s="68"/>
      <c r="V782" s="70"/>
      <c r="W782" s="62"/>
      <c r="X782" s="63"/>
      <c r="Y782" s="64">
        <f t="shared" si="110"/>
        <v>0</v>
      </c>
      <c r="Z782" s="62"/>
      <c r="AA782" s="63"/>
      <c r="AB782" s="64">
        <f t="shared" si="111"/>
        <v>0</v>
      </c>
      <c r="AC782" s="71">
        <f t="shared" si="112"/>
        <v>0</v>
      </c>
      <c r="AD782" s="62"/>
      <c r="AE782" s="76"/>
      <c r="AF782" s="64">
        <f t="shared" si="113"/>
        <v>0</v>
      </c>
      <c r="AG782" s="49"/>
      <c r="AH782" s="49"/>
      <c r="AI782" s="54"/>
      <c r="AJ782" s="77"/>
      <c r="AK782" s="77"/>
      <c r="AL782" s="64">
        <f t="shared" si="114"/>
        <v>0</v>
      </c>
      <c r="AM782" s="71">
        <f t="shared" si="115"/>
        <v>0</v>
      </c>
      <c r="AN782" s="71">
        <f t="shared" si="116"/>
        <v>0</v>
      </c>
      <c r="AO782" s="72"/>
      <c r="AP782" s="72"/>
      <c r="AQ782" s="72"/>
      <c r="AR782" s="73"/>
      <c r="AS782" s="73"/>
      <c r="AT782" s="73"/>
      <c r="AU782" s="62"/>
      <c r="AV782" s="62"/>
      <c r="AW782" s="74">
        <v>0</v>
      </c>
      <c r="AX782" s="75">
        <f t="shared" si="108"/>
        <v>0</v>
      </c>
    </row>
    <row r="783" spans="1:50" ht="120" customHeight="1" x14ac:dyDescent="0.3">
      <c r="A783" s="59"/>
      <c r="B783" s="59"/>
      <c r="C783" s="42"/>
      <c r="D783" s="60"/>
      <c r="E783" s="61"/>
      <c r="F783" s="62"/>
      <c r="G783" s="63"/>
      <c r="H783" s="63"/>
      <c r="I783" s="59"/>
      <c r="J783" s="59"/>
      <c r="K783" s="59"/>
      <c r="L783" s="59"/>
      <c r="M783" s="65" t="str">
        <f t="shared" si="109"/>
        <v>-</v>
      </c>
      <c r="N783" s="66"/>
      <c r="O783" s="67"/>
      <c r="P783" s="46"/>
      <c r="Q783" s="67"/>
      <c r="R783" s="68"/>
      <c r="S783" s="69"/>
      <c r="T783" s="49"/>
      <c r="U783" s="68"/>
      <c r="V783" s="70"/>
      <c r="W783" s="62"/>
      <c r="X783" s="63"/>
      <c r="Y783" s="64">
        <f t="shared" si="110"/>
        <v>0</v>
      </c>
      <c r="Z783" s="62"/>
      <c r="AA783" s="63"/>
      <c r="AB783" s="64">
        <f t="shared" si="111"/>
        <v>0</v>
      </c>
      <c r="AC783" s="71">
        <f t="shared" si="112"/>
        <v>0</v>
      </c>
      <c r="AD783" s="62"/>
      <c r="AE783" s="76"/>
      <c r="AF783" s="64">
        <f t="shared" si="113"/>
        <v>0</v>
      </c>
      <c r="AG783" s="49"/>
      <c r="AH783" s="49"/>
      <c r="AI783" s="54"/>
      <c r="AJ783" s="77"/>
      <c r="AK783" s="77"/>
      <c r="AL783" s="64">
        <f t="shared" si="114"/>
        <v>0</v>
      </c>
      <c r="AM783" s="71">
        <f t="shared" si="115"/>
        <v>0</v>
      </c>
      <c r="AN783" s="71">
        <f t="shared" si="116"/>
        <v>0</v>
      </c>
      <c r="AO783" s="72"/>
      <c r="AP783" s="72"/>
      <c r="AQ783" s="72"/>
      <c r="AR783" s="73"/>
      <c r="AS783" s="73"/>
      <c r="AT783" s="73"/>
      <c r="AU783" s="62"/>
      <c r="AV783" s="62"/>
      <c r="AW783" s="74">
        <v>0</v>
      </c>
      <c r="AX783" s="75">
        <f t="shared" si="108"/>
        <v>0</v>
      </c>
    </row>
    <row r="784" spans="1:50" ht="120" customHeight="1" x14ac:dyDescent="0.3">
      <c r="A784" s="59"/>
      <c r="B784" s="59"/>
      <c r="C784" s="42"/>
      <c r="D784" s="60"/>
      <c r="E784" s="61"/>
      <c r="F784" s="62"/>
      <c r="G784" s="63"/>
      <c r="H784" s="63"/>
      <c r="I784" s="59"/>
      <c r="J784" s="59"/>
      <c r="K784" s="59"/>
      <c r="L784" s="59"/>
      <c r="M784" s="65" t="str">
        <f t="shared" si="109"/>
        <v>-</v>
      </c>
      <c r="N784" s="66"/>
      <c r="O784" s="67"/>
      <c r="P784" s="46"/>
      <c r="Q784" s="67"/>
      <c r="R784" s="68"/>
      <c r="S784" s="69"/>
      <c r="T784" s="49"/>
      <c r="U784" s="68"/>
      <c r="V784" s="70"/>
      <c r="W784" s="62"/>
      <c r="X784" s="63"/>
      <c r="Y784" s="64">
        <f t="shared" si="110"/>
        <v>0</v>
      </c>
      <c r="Z784" s="62"/>
      <c r="AA784" s="63"/>
      <c r="AB784" s="64">
        <f t="shared" si="111"/>
        <v>0</v>
      </c>
      <c r="AC784" s="71">
        <f t="shared" si="112"/>
        <v>0</v>
      </c>
      <c r="AD784" s="62"/>
      <c r="AE784" s="76"/>
      <c r="AF784" s="64">
        <f t="shared" si="113"/>
        <v>0</v>
      </c>
      <c r="AG784" s="49"/>
      <c r="AH784" s="49"/>
      <c r="AI784" s="54"/>
      <c r="AJ784" s="77"/>
      <c r="AK784" s="77"/>
      <c r="AL784" s="64">
        <f t="shared" si="114"/>
        <v>0</v>
      </c>
      <c r="AM784" s="71">
        <f t="shared" si="115"/>
        <v>0</v>
      </c>
      <c r="AN784" s="71">
        <f t="shared" si="116"/>
        <v>0</v>
      </c>
      <c r="AO784" s="72"/>
      <c r="AP784" s="72"/>
      <c r="AQ784" s="72"/>
      <c r="AR784" s="73"/>
      <c r="AS784" s="73"/>
      <c r="AT784" s="73"/>
      <c r="AU784" s="62"/>
      <c r="AV784" s="62"/>
      <c r="AW784" s="74">
        <v>0</v>
      </c>
      <c r="AX784" s="75">
        <f t="shared" si="108"/>
        <v>0</v>
      </c>
    </row>
    <row r="785" spans="1:50" ht="120" customHeight="1" x14ac:dyDescent="0.3">
      <c r="A785" s="59"/>
      <c r="B785" s="59"/>
      <c r="C785" s="42"/>
      <c r="D785" s="60"/>
      <c r="E785" s="61"/>
      <c r="F785" s="62"/>
      <c r="G785" s="63"/>
      <c r="H785" s="63"/>
      <c r="I785" s="59"/>
      <c r="J785" s="59"/>
      <c r="K785" s="59"/>
      <c r="L785" s="59"/>
      <c r="M785" s="65" t="str">
        <f t="shared" si="109"/>
        <v>-</v>
      </c>
      <c r="N785" s="66"/>
      <c r="O785" s="67"/>
      <c r="P785" s="46"/>
      <c r="Q785" s="67"/>
      <c r="R785" s="68"/>
      <c r="S785" s="69"/>
      <c r="T785" s="49"/>
      <c r="U785" s="68"/>
      <c r="V785" s="70"/>
      <c r="W785" s="62"/>
      <c r="X785" s="63"/>
      <c r="Y785" s="64">
        <f t="shared" si="110"/>
        <v>0</v>
      </c>
      <c r="Z785" s="62"/>
      <c r="AA785" s="63"/>
      <c r="AB785" s="64">
        <f t="shared" si="111"/>
        <v>0</v>
      </c>
      <c r="AC785" s="71">
        <f t="shared" si="112"/>
        <v>0</v>
      </c>
      <c r="AD785" s="62"/>
      <c r="AE785" s="76"/>
      <c r="AF785" s="64">
        <f t="shared" si="113"/>
        <v>0</v>
      </c>
      <c r="AG785" s="49"/>
      <c r="AH785" s="49"/>
      <c r="AI785" s="54"/>
      <c r="AJ785" s="77"/>
      <c r="AK785" s="77"/>
      <c r="AL785" s="64">
        <f t="shared" si="114"/>
        <v>0</v>
      </c>
      <c r="AM785" s="71">
        <f t="shared" si="115"/>
        <v>0</v>
      </c>
      <c r="AN785" s="71">
        <f t="shared" si="116"/>
        <v>0</v>
      </c>
      <c r="AO785" s="72"/>
      <c r="AP785" s="72"/>
      <c r="AQ785" s="72"/>
      <c r="AR785" s="73"/>
      <c r="AS785" s="73"/>
      <c r="AT785" s="73"/>
      <c r="AU785" s="62"/>
      <c r="AV785" s="62"/>
      <c r="AW785" s="74">
        <v>0</v>
      </c>
      <c r="AX785" s="75">
        <f t="shared" si="108"/>
        <v>0</v>
      </c>
    </row>
    <row r="786" spans="1:50" ht="120" customHeight="1" x14ac:dyDescent="0.3">
      <c r="A786" s="59"/>
      <c r="B786" s="59"/>
      <c r="C786" s="42"/>
      <c r="D786" s="60"/>
      <c r="E786" s="61"/>
      <c r="F786" s="62"/>
      <c r="G786" s="63"/>
      <c r="H786" s="63"/>
      <c r="I786" s="59"/>
      <c r="J786" s="59"/>
      <c r="K786" s="59"/>
      <c r="L786" s="59"/>
      <c r="M786" s="65" t="str">
        <f t="shared" si="109"/>
        <v>-</v>
      </c>
      <c r="N786" s="66"/>
      <c r="O786" s="67"/>
      <c r="P786" s="46"/>
      <c r="Q786" s="67"/>
      <c r="R786" s="68"/>
      <c r="S786" s="69"/>
      <c r="T786" s="49"/>
      <c r="U786" s="68"/>
      <c r="V786" s="70"/>
      <c r="W786" s="62"/>
      <c r="X786" s="63"/>
      <c r="Y786" s="64">
        <f t="shared" si="110"/>
        <v>0</v>
      </c>
      <c r="Z786" s="62"/>
      <c r="AA786" s="63"/>
      <c r="AB786" s="64">
        <f t="shared" si="111"/>
        <v>0</v>
      </c>
      <c r="AC786" s="71">
        <f t="shared" si="112"/>
        <v>0</v>
      </c>
      <c r="AD786" s="62"/>
      <c r="AE786" s="76"/>
      <c r="AF786" s="64">
        <f t="shared" si="113"/>
        <v>0</v>
      </c>
      <c r="AG786" s="49"/>
      <c r="AH786" s="49"/>
      <c r="AI786" s="54"/>
      <c r="AJ786" s="77"/>
      <c r="AK786" s="77"/>
      <c r="AL786" s="64">
        <f t="shared" si="114"/>
        <v>0</v>
      </c>
      <c r="AM786" s="71">
        <f t="shared" si="115"/>
        <v>0</v>
      </c>
      <c r="AN786" s="71">
        <f t="shared" si="116"/>
        <v>0</v>
      </c>
      <c r="AO786" s="72"/>
      <c r="AP786" s="72"/>
      <c r="AQ786" s="72"/>
      <c r="AR786" s="73"/>
      <c r="AS786" s="73"/>
      <c r="AT786" s="73"/>
      <c r="AU786" s="62"/>
      <c r="AV786" s="62"/>
      <c r="AW786" s="74">
        <v>0</v>
      </c>
      <c r="AX786" s="75">
        <f t="shared" si="108"/>
        <v>0</v>
      </c>
    </row>
    <row r="787" spans="1:50" ht="120" customHeight="1" x14ac:dyDescent="0.3">
      <c r="A787" s="59"/>
      <c r="B787" s="59"/>
      <c r="C787" s="42"/>
      <c r="D787" s="60"/>
      <c r="E787" s="61"/>
      <c r="F787" s="62"/>
      <c r="G787" s="63"/>
      <c r="H787" s="63"/>
      <c r="I787" s="59"/>
      <c r="J787" s="59"/>
      <c r="K787" s="59"/>
      <c r="L787" s="59"/>
      <c r="M787" s="65" t="str">
        <f t="shared" si="109"/>
        <v>-</v>
      </c>
      <c r="N787" s="66"/>
      <c r="O787" s="67"/>
      <c r="P787" s="46"/>
      <c r="Q787" s="67"/>
      <c r="R787" s="68"/>
      <c r="S787" s="69"/>
      <c r="T787" s="49"/>
      <c r="U787" s="68"/>
      <c r="V787" s="70"/>
      <c r="W787" s="62"/>
      <c r="X787" s="63"/>
      <c r="Y787" s="64">
        <f t="shared" si="110"/>
        <v>0</v>
      </c>
      <c r="Z787" s="62"/>
      <c r="AA787" s="63"/>
      <c r="AB787" s="64">
        <f t="shared" si="111"/>
        <v>0</v>
      </c>
      <c r="AC787" s="71">
        <f t="shared" si="112"/>
        <v>0</v>
      </c>
      <c r="AD787" s="62"/>
      <c r="AE787" s="76"/>
      <c r="AF787" s="64">
        <f t="shared" si="113"/>
        <v>0</v>
      </c>
      <c r="AG787" s="49"/>
      <c r="AH787" s="49"/>
      <c r="AI787" s="54"/>
      <c r="AJ787" s="77"/>
      <c r="AK787" s="77"/>
      <c r="AL787" s="64">
        <f t="shared" si="114"/>
        <v>0</v>
      </c>
      <c r="AM787" s="71">
        <f t="shared" si="115"/>
        <v>0</v>
      </c>
      <c r="AN787" s="71">
        <f t="shared" si="116"/>
        <v>0</v>
      </c>
      <c r="AO787" s="72"/>
      <c r="AP787" s="72"/>
      <c r="AQ787" s="72"/>
      <c r="AR787" s="73"/>
      <c r="AS787" s="73"/>
      <c r="AT787" s="73"/>
      <c r="AU787" s="62"/>
      <c r="AV787" s="62"/>
      <c r="AW787" s="74">
        <v>0</v>
      </c>
      <c r="AX787" s="75">
        <f t="shared" si="108"/>
        <v>0</v>
      </c>
    </row>
    <row r="788" spans="1:50" ht="120" customHeight="1" x14ac:dyDescent="0.3">
      <c r="A788" s="59"/>
      <c r="B788" s="59"/>
      <c r="C788" s="42"/>
      <c r="D788" s="60"/>
      <c r="E788" s="61"/>
      <c r="F788" s="62"/>
      <c r="G788" s="63"/>
      <c r="H788" s="63"/>
      <c r="I788" s="59"/>
      <c r="J788" s="59"/>
      <c r="K788" s="59"/>
      <c r="L788" s="59"/>
      <c r="M788" s="65" t="str">
        <f t="shared" si="109"/>
        <v>-</v>
      </c>
      <c r="N788" s="66"/>
      <c r="O788" s="67"/>
      <c r="P788" s="46"/>
      <c r="Q788" s="67"/>
      <c r="R788" s="68"/>
      <c r="S788" s="69"/>
      <c r="T788" s="49"/>
      <c r="U788" s="68"/>
      <c r="V788" s="70"/>
      <c r="W788" s="62"/>
      <c r="X788" s="63"/>
      <c r="Y788" s="64">
        <f t="shared" si="110"/>
        <v>0</v>
      </c>
      <c r="Z788" s="62"/>
      <c r="AA788" s="63"/>
      <c r="AB788" s="64">
        <f t="shared" si="111"/>
        <v>0</v>
      </c>
      <c r="AC788" s="71">
        <f t="shared" si="112"/>
        <v>0</v>
      </c>
      <c r="AD788" s="62"/>
      <c r="AE788" s="76"/>
      <c r="AF788" s="64">
        <f t="shared" si="113"/>
        <v>0</v>
      </c>
      <c r="AG788" s="49"/>
      <c r="AH788" s="49"/>
      <c r="AI788" s="54"/>
      <c r="AJ788" s="77"/>
      <c r="AK788" s="77"/>
      <c r="AL788" s="64">
        <f t="shared" si="114"/>
        <v>0</v>
      </c>
      <c r="AM788" s="71">
        <f t="shared" si="115"/>
        <v>0</v>
      </c>
      <c r="AN788" s="71">
        <f t="shared" si="116"/>
        <v>0</v>
      </c>
      <c r="AO788" s="72"/>
      <c r="AP788" s="72"/>
      <c r="AQ788" s="72"/>
      <c r="AR788" s="73"/>
      <c r="AS788" s="73"/>
      <c r="AT788" s="73"/>
      <c r="AU788" s="62"/>
      <c r="AV788" s="62"/>
      <c r="AW788" s="74">
        <v>0</v>
      </c>
      <c r="AX788" s="75">
        <f t="shared" si="108"/>
        <v>0</v>
      </c>
    </row>
    <row r="789" spans="1:50" ht="120" customHeight="1" x14ac:dyDescent="0.3">
      <c r="A789" s="59"/>
      <c r="B789" s="59"/>
      <c r="C789" s="42"/>
      <c r="D789" s="60"/>
      <c r="E789" s="61"/>
      <c r="F789" s="62"/>
      <c r="G789" s="63"/>
      <c r="H789" s="63"/>
      <c r="I789" s="59"/>
      <c r="J789" s="59"/>
      <c r="K789" s="59"/>
      <c r="L789" s="59"/>
      <c r="M789" s="65" t="str">
        <f t="shared" si="109"/>
        <v>-</v>
      </c>
      <c r="N789" s="66"/>
      <c r="O789" s="67"/>
      <c r="P789" s="46"/>
      <c r="Q789" s="67"/>
      <c r="R789" s="68"/>
      <c r="S789" s="69"/>
      <c r="T789" s="49"/>
      <c r="U789" s="68"/>
      <c r="V789" s="70"/>
      <c r="W789" s="62"/>
      <c r="X789" s="63"/>
      <c r="Y789" s="64">
        <f t="shared" si="110"/>
        <v>0</v>
      </c>
      <c r="Z789" s="62"/>
      <c r="AA789" s="63"/>
      <c r="AB789" s="64">
        <f t="shared" si="111"/>
        <v>0</v>
      </c>
      <c r="AC789" s="71">
        <f t="shared" si="112"/>
        <v>0</v>
      </c>
      <c r="AD789" s="62"/>
      <c r="AE789" s="76"/>
      <c r="AF789" s="64">
        <f t="shared" si="113"/>
        <v>0</v>
      </c>
      <c r="AG789" s="49"/>
      <c r="AH789" s="49"/>
      <c r="AI789" s="54"/>
      <c r="AJ789" s="77"/>
      <c r="AK789" s="77"/>
      <c r="AL789" s="64">
        <f t="shared" si="114"/>
        <v>0</v>
      </c>
      <c r="AM789" s="71">
        <f t="shared" si="115"/>
        <v>0</v>
      </c>
      <c r="AN789" s="71">
        <f t="shared" si="116"/>
        <v>0</v>
      </c>
      <c r="AO789" s="72"/>
      <c r="AP789" s="72"/>
      <c r="AQ789" s="72"/>
      <c r="AR789" s="73"/>
      <c r="AS789" s="73"/>
      <c r="AT789" s="73"/>
      <c r="AU789" s="62"/>
      <c r="AV789" s="62"/>
      <c r="AW789" s="74">
        <v>0</v>
      </c>
      <c r="AX789" s="75">
        <f t="shared" si="108"/>
        <v>0</v>
      </c>
    </row>
    <row r="790" spans="1:50" ht="120" customHeight="1" x14ac:dyDescent="0.3">
      <c r="A790" s="59"/>
      <c r="B790" s="59"/>
      <c r="C790" s="42"/>
      <c r="D790" s="60"/>
      <c r="E790" s="61"/>
      <c r="F790" s="62"/>
      <c r="G790" s="63"/>
      <c r="H790" s="63"/>
      <c r="I790" s="59"/>
      <c r="J790" s="59"/>
      <c r="K790" s="59"/>
      <c r="L790" s="59"/>
      <c r="M790" s="65" t="str">
        <f t="shared" si="109"/>
        <v>-</v>
      </c>
      <c r="N790" s="66"/>
      <c r="O790" s="67"/>
      <c r="P790" s="46"/>
      <c r="Q790" s="67"/>
      <c r="R790" s="68"/>
      <c r="S790" s="69"/>
      <c r="T790" s="49"/>
      <c r="U790" s="68"/>
      <c r="V790" s="70"/>
      <c r="W790" s="62"/>
      <c r="X790" s="63"/>
      <c r="Y790" s="64">
        <f t="shared" si="110"/>
        <v>0</v>
      </c>
      <c r="Z790" s="62"/>
      <c r="AA790" s="63"/>
      <c r="AB790" s="64">
        <f t="shared" si="111"/>
        <v>0</v>
      </c>
      <c r="AC790" s="71">
        <f t="shared" si="112"/>
        <v>0</v>
      </c>
      <c r="AD790" s="62"/>
      <c r="AE790" s="76"/>
      <c r="AF790" s="64">
        <f t="shared" si="113"/>
        <v>0</v>
      </c>
      <c r="AG790" s="49"/>
      <c r="AH790" s="49"/>
      <c r="AI790" s="54"/>
      <c r="AJ790" s="77"/>
      <c r="AK790" s="77"/>
      <c r="AL790" s="64">
        <f t="shared" si="114"/>
        <v>0</v>
      </c>
      <c r="AM790" s="71">
        <f t="shared" si="115"/>
        <v>0</v>
      </c>
      <c r="AN790" s="71">
        <f t="shared" si="116"/>
        <v>0</v>
      </c>
      <c r="AO790" s="72"/>
      <c r="AP790" s="72"/>
      <c r="AQ790" s="72"/>
      <c r="AR790" s="73"/>
      <c r="AS790" s="73"/>
      <c r="AT790" s="73"/>
      <c r="AU790" s="62"/>
      <c r="AV790" s="62"/>
      <c r="AW790" s="74">
        <v>0</v>
      </c>
      <c r="AX790" s="75">
        <f t="shared" si="108"/>
        <v>0</v>
      </c>
    </row>
    <row r="791" spans="1:50" ht="120" customHeight="1" x14ac:dyDescent="0.3">
      <c r="A791" s="59"/>
      <c r="B791" s="59"/>
      <c r="C791" s="42"/>
      <c r="D791" s="60"/>
      <c r="E791" s="61"/>
      <c r="F791" s="62"/>
      <c r="G791" s="63"/>
      <c r="H791" s="63"/>
      <c r="I791" s="59"/>
      <c r="J791" s="59"/>
      <c r="K791" s="59"/>
      <c r="L791" s="59"/>
      <c r="M791" s="65" t="str">
        <f t="shared" si="109"/>
        <v>-</v>
      </c>
      <c r="N791" s="66"/>
      <c r="O791" s="67"/>
      <c r="P791" s="46"/>
      <c r="Q791" s="67"/>
      <c r="R791" s="68"/>
      <c r="S791" s="69"/>
      <c r="T791" s="49"/>
      <c r="U791" s="68"/>
      <c r="V791" s="70"/>
      <c r="W791" s="62"/>
      <c r="X791" s="63"/>
      <c r="Y791" s="64">
        <f t="shared" si="110"/>
        <v>0</v>
      </c>
      <c r="Z791" s="62"/>
      <c r="AA791" s="63"/>
      <c r="AB791" s="64">
        <f t="shared" si="111"/>
        <v>0</v>
      </c>
      <c r="AC791" s="71">
        <f t="shared" si="112"/>
        <v>0</v>
      </c>
      <c r="AD791" s="62"/>
      <c r="AE791" s="76"/>
      <c r="AF791" s="64">
        <f t="shared" si="113"/>
        <v>0</v>
      </c>
      <c r="AG791" s="49"/>
      <c r="AH791" s="49"/>
      <c r="AI791" s="54"/>
      <c r="AJ791" s="77"/>
      <c r="AK791" s="77"/>
      <c r="AL791" s="64">
        <f t="shared" si="114"/>
        <v>0</v>
      </c>
      <c r="AM791" s="71">
        <f t="shared" si="115"/>
        <v>0</v>
      </c>
      <c r="AN791" s="71">
        <f t="shared" si="116"/>
        <v>0</v>
      </c>
      <c r="AO791" s="72"/>
      <c r="AP791" s="72"/>
      <c r="AQ791" s="72"/>
      <c r="AR791" s="73"/>
      <c r="AS791" s="73"/>
      <c r="AT791" s="73"/>
      <c r="AU791" s="62"/>
      <c r="AV791" s="62"/>
      <c r="AW791" s="74">
        <v>0</v>
      </c>
      <c r="AX791" s="75">
        <f t="shared" si="108"/>
        <v>0</v>
      </c>
    </row>
    <row r="792" spans="1:50" ht="120" customHeight="1" x14ac:dyDescent="0.3">
      <c r="A792" s="59"/>
      <c r="B792" s="59"/>
      <c r="C792" s="42"/>
      <c r="D792" s="60"/>
      <c r="E792" s="61"/>
      <c r="F792" s="62"/>
      <c r="G792" s="63"/>
      <c r="H792" s="63"/>
      <c r="I792" s="59"/>
      <c r="J792" s="59"/>
      <c r="K792" s="59"/>
      <c r="L792" s="59"/>
      <c r="M792" s="65" t="str">
        <f t="shared" si="109"/>
        <v>-</v>
      </c>
      <c r="N792" s="66"/>
      <c r="O792" s="67"/>
      <c r="P792" s="46"/>
      <c r="Q792" s="67"/>
      <c r="R792" s="68"/>
      <c r="S792" s="69"/>
      <c r="T792" s="49"/>
      <c r="U792" s="68"/>
      <c r="V792" s="70"/>
      <c r="W792" s="62"/>
      <c r="X792" s="63"/>
      <c r="Y792" s="64">
        <f t="shared" si="110"/>
        <v>0</v>
      </c>
      <c r="Z792" s="62"/>
      <c r="AA792" s="63"/>
      <c r="AB792" s="64">
        <f t="shared" si="111"/>
        <v>0</v>
      </c>
      <c r="AC792" s="71">
        <f t="shared" si="112"/>
        <v>0</v>
      </c>
      <c r="AD792" s="62"/>
      <c r="AE792" s="76"/>
      <c r="AF792" s="64">
        <f t="shared" si="113"/>
        <v>0</v>
      </c>
      <c r="AG792" s="49"/>
      <c r="AH792" s="49"/>
      <c r="AI792" s="54"/>
      <c r="AJ792" s="77"/>
      <c r="AK792" s="77"/>
      <c r="AL792" s="64">
        <f t="shared" si="114"/>
        <v>0</v>
      </c>
      <c r="AM792" s="71">
        <f t="shared" si="115"/>
        <v>0</v>
      </c>
      <c r="AN792" s="71">
        <f t="shared" si="116"/>
        <v>0</v>
      </c>
      <c r="AO792" s="72"/>
      <c r="AP792" s="72"/>
      <c r="AQ792" s="72"/>
      <c r="AR792" s="73"/>
      <c r="AS792" s="73"/>
      <c r="AT792" s="73"/>
      <c r="AU792" s="62"/>
      <c r="AV792" s="62"/>
      <c r="AW792" s="74">
        <v>0</v>
      </c>
      <c r="AX792" s="75">
        <f t="shared" si="108"/>
        <v>0</v>
      </c>
    </row>
    <row r="793" spans="1:50" ht="120" customHeight="1" x14ac:dyDescent="0.3">
      <c r="A793" s="59"/>
      <c r="B793" s="59"/>
      <c r="C793" s="42"/>
      <c r="D793" s="60"/>
      <c r="E793" s="61"/>
      <c r="F793" s="62"/>
      <c r="G793" s="63"/>
      <c r="H793" s="63"/>
      <c r="I793" s="59"/>
      <c r="J793" s="59"/>
      <c r="K793" s="59"/>
      <c r="L793" s="59"/>
      <c r="M793" s="65" t="str">
        <f t="shared" si="109"/>
        <v>-</v>
      </c>
      <c r="N793" s="66"/>
      <c r="O793" s="67"/>
      <c r="P793" s="46"/>
      <c r="Q793" s="67"/>
      <c r="R793" s="68"/>
      <c r="S793" s="69"/>
      <c r="T793" s="49"/>
      <c r="U793" s="68"/>
      <c r="V793" s="70"/>
      <c r="W793" s="62"/>
      <c r="X793" s="63"/>
      <c r="Y793" s="64">
        <f t="shared" si="110"/>
        <v>0</v>
      </c>
      <c r="Z793" s="62"/>
      <c r="AA793" s="63"/>
      <c r="AB793" s="64">
        <f t="shared" si="111"/>
        <v>0</v>
      </c>
      <c r="AC793" s="71">
        <f t="shared" si="112"/>
        <v>0</v>
      </c>
      <c r="AD793" s="62"/>
      <c r="AE793" s="76"/>
      <c r="AF793" s="64">
        <f t="shared" si="113"/>
        <v>0</v>
      </c>
      <c r="AG793" s="49"/>
      <c r="AH793" s="49"/>
      <c r="AI793" s="54"/>
      <c r="AJ793" s="77"/>
      <c r="AK793" s="77"/>
      <c r="AL793" s="64">
        <f t="shared" si="114"/>
        <v>0</v>
      </c>
      <c r="AM793" s="71">
        <f t="shared" si="115"/>
        <v>0</v>
      </c>
      <c r="AN793" s="71">
        <f t="shared" si="116"/>
        <v>0</v>
      </c>
      <c r="AO793" s="72"/>
      <c r="AP793" s="72"/>
      <c r="AQ793" s="72"/>
      <c r="AR793" s="73"/>
      <c r="AS793" s="73"/>
      <c r="AT793" s="73"/>
      <c r="AU793" s="62"/>
      <c r="AV793" s="62"/>
      <c r="AW793" s="74">
        <v>0</v>
      </c>
      <c r="AX793" s="75">
        <f t="shared" si="108"/>
        <v>0</v>
      </c>
    </row>
    <row r="794" spans="1:50" ht="120" customHeight="1" x14ac:dyDescent="0.3">
      <c r="A794" s="59"/>
      <c r="B794" s="59"/>
      <c r="C794" s="42"/>
      <c r="D794" s="60"/>
      <c r="E794" s="61"/>
      <c r="F794" s="62"/>
      <c r="G794" s="63"/>
      <c r="H794" s="63"/>
      <c r="I794" s="59"/>
      <c r="J794" s="59"/>
      <c r="K794" s="59"/>
      <c r="L794" s="59"/>
      <c r="M794" s="65" t="str">
        <f t="shared" si="109"/>
        <v>-</v>
      </c>
      <c r="N794" s="66"/>
      <c r="O794" s="67"/>
      <c r="P794" s="46"/>
      <c r="Q794" s="67"/>
      <c r="R794" s="68"/>
      <c r="S794" s="69"/>
      <c r="T794" s="49"/>
      <c r="U794" s="68"/>
      <c r="V794" s="70"/>
      <c r="W794" s="62"/>
      <c r="X794" s="63"/>
      <c r="Y794" s="64">
        <f t="shared" si="110"/>
        <v>0</v>
      </c>
      <c r="Z794" s="62"/>
      <c r="AA794" s="63"/>
      <c r="AB794" s="64">
        <f t="shared" si="111"/>
        <v>0</v>
      </c>
      <c r="AC794" s="71">
        <f t="shared" si="112"/>
        <v>0</v>
      </c>
      <c r="AD794" s="62"/>
      <c r="AE794" s="76"/>
      <c r="AF794" s="64">
        <f t="shared" si="113"/>
        <v>0</v>
      </c>
      <c r="AG794" s="49"/>
      <c r="AH794" s="49"/>
      <c r="AI794" s="54"/>
      <c r="AJ794" s="77"/>
      <c r="AK794" s="77"/>
      <c r="AL794" s="64">
        <f t="shared" si="114"/>
        <v>0</v>
      </c>
      <c r="AM794" s="71">
        <f t="shared" si="115"/>
        <v>0</v>
      </c>
      <c r="AN794" s="71">
        <f t="shared" si="116"/>
        <v>0</v>
      </c>
      <c r="AO794" s="72"/>
      <c r="AP794" s="72"/>
      <c r="AQ794" s="72"/>
      <c r="AR794" s="73"/>
      <c r="AS794" s="73"/>
      <c r="AT794" s="73"/>
      <c r="AU794" s="62"/>
      <c r="AV794" s="62"/>
      <c r="AW794" s="74">
        <v>0</v>
      </c>
      <c r="AX794" s="75">
        <f t="shared" si="108"/>
        <v>0</v>
      </c>
    </row>
    <row r="795" spans="1:50" ht="120" customHeight="1" x14ac:dyDescent="0.3">
      <c r="A795" s="59"/>
      <c r="B795" s="59"/>
      <c r="C795" s="42"/>
      <c r="D795" s="60"/>
      <c r="E795" s="61"/>
      <c r="F795" s="62"/>
      <c r="G795" s="63"/>
      <c r="H795" s="63"/>
      <c r="I795" s="59"/>
      <c r="J795" s="59"/>
      <c r="K795" s="59"/>
      <c r="L795" s="59"/>
      <c r="M795" s="65" t="str">
        <f t="shared" si="109"/>
        <v>-</v>
      </c>
      <c r="N795" s="66"/>
      <c r="O795" s="67"/>
      <c r="P795" s="46"/>
      <c r="Q795" s="67"/>
      <c r="R795" s="68"/>
      <c r="S795" s="69"/>
      <c r="T795" s="49"/>
      <c r="U795" s="68"/>
      <c r="V795" s="70"/>
      <c r="W795" s="62"/>
      <c r="X795" s="63"/>
      <c r="Y795" s="64">
        <f t="shared" si="110"/>
        <v>0</v>
      </c>
      <c r="Z795" s="62"/>
      <c r="AA795" s="63"/>
      <c r="AB795" s="64">
        <f t="shared" si="111"/>
        <v>0</v>
      </c>
      <c r="AC795" s="71">
        <f t="shared" si="112"/>
        <v>0</v>
      </c>
      <c r="AD795" s="62"/>
      <c r="AE795" s="76"/>
      <c r="AF795" s="64">
        <f t="shared" si="113"/>
        <v>0</v>
      </c>
      <c r="AG795" s="49"/>
      <c r="AH795" s="49"/>
      <c r="AI795" s="54"/>
      <c r="AJ795" s="77"/>
      <c r="AK795" s="77"/>
      <c r="AL795" s="64">
        <f t="shared" si="114"/>
        <v>0</v>
      </c>
      <c r="AM795" s="71">
        <f t="shared" si="115"/>
        <v>0</v>
      </c>
      <c r="AN795" s="71">
        <f t="shared" si="116"/>
        <v>0</v>
      </c>
      <c r="AO795" s="72"/>
      <c r="AP795" s="72"/>
      <c r="AQ795" s="72"/>
      <c r="AR795" s="73"/>
      <c r="AS795" s="73"/>
      <c r="AT795" s="73"/>
      <c r="AU795" s="62"/>
      <c r="AV795" s="62"/>
      <c r="AW795" s="74">
        <v>0</v>
      </c>
      <c r="AX795" s="75">
        <f t="shared" si="108"/>
        <v>0</v>
      </c>
    </row>
    <row r="796" spans="1:50" ht="120" customHeight="1" x14ac:dyDescent="0.3">
      <c r="A796" s="59"/>
      <c r="B796" s="59"/>
      <c r="C796" s="42"/>
      <c r="D796" s="60"/>
      <c r="E796" s="61"/>
      <c r="F796" s="62"/>
      <c r="G796" s="63"/>
      <c r="H796" s="63"/>
      <c r="I796" s="59"/>
      <c r="J796" s="59"/>
      <c r="K796" s="59"/>
      <c r="L796" s="59"/>
      <c r="M796" s="65" t="str">
        <f t="shared" si="109"/>
        <v>-</v>
      </c>
      <c r="N796" s="66"/>
      <c r="O796" s="67"/>
      <c r="P796" s="46"/>
      <c r="Q796" s="67"/>
      <c r="R796" s="68"/>
      <c r="S796" s="69"/>
      <c r="T796" s="49"/>
      <c r="U796" s="68"/>
      <c r="V796" s="70"/>
      <c r="W796" s="62"/>
      <c r="X796" s="63"/>
      <c r="Y796" s="64">
        <f t="shared" si="110"/>
        <v>0</v>
      </c>
      <c r="Z796" s="62"/>
      <c r="AA796" s="63"/>
      <c r="AB796" s="64">
        <f t="shared" si="111"/>
        <v>0</v>
      </c>
      <c r="AC796" s="71">
        <f t="shared" si="112"/>
        <v>0</v>
      </c>
      <c r="AD796" s="62"/>
      <c r="AE796" s="76"/>
      <c r="AF796" s="64">
        <f t="shared" si="113"/>
        <v>0</v>
      </c>
      <c r="AG796" s="49"/>
      <c r="AH796" s="49"/>
      <c r="AI796" s="54"/>
      <c r="AJ796" s="77"/>
      <c r="AK796" s="77"/>
      <c r="AL796" s="64">
        <f t="shared" si="114"/>
        <v>0</v>
      </c>
      <c r="AM796" s="71">
        <f t="shared" si="115"/>
        <v>0</v>
      </c>
      <c r="AN796" s="71">
        <f t="shared" si="116"/>
        <v>0</v>
      </c>
      <c r="AO796" s="72"/>
      <c r="AP796" s="72"/>
      <c r="AQ796" s="72"/>
      <c r="AR796" s="73"/>
      <c r="AS796" s="73"/>
      <c r="AT796" s="73"/>
      <c r="AU796" s="62"/>
      <c r="AV796" s="62"/>
      <c r="AW796" s="74">
        <v>0</v>
      </c>
      <c r="AX796" s="75">
        <f t="shared" si="108"/>
        <v>0</v>
      </c>
    </row>
    <row r="797" spans="1:50" ht="120" customHeight="1" x14ac:dyDescent="0.3">
      <c r="A797" s="59"/>
      <c r="B797" s="59"/>
      <c r="C797" s="42"/>
      <c r="D797" s="60"/>
      <c r="E797" s="61"/>
      <c r="F797" s="62"/>
      <c r="G797" s="63"/>
      <c r="H797" s="63"/>
      <c r="I797" s="59"/>
      <c r="J797" s="59"/>
      <c r="K797" s="59"/>
      <c r="L797" s="59"/>
      <c r="M797" s="65" t="str">
        <f t="shared" si="109"/>
        <v>-</v>
      </c>
      <c r="N797" s="66"/>
      <c r="O797" s="67"/>
      <c r="P797" s="46"/>
      <c r="Q797" s="67"/>
      <c r="R797" s="68"/>
      <c r="S797" s="69"/>
      <c r="T797" s="49"/>
      <c r="U797" s="68"/>
      <c r="V797" s="70"/>
      <c r="W797" s="62"/>
      <c r="X797" s="63"/>
      <c r="Y797" s="64">
        <f t="shared" si="110"/>
        <v>0</v>
      </c>
      <c r="Z797" s="62"/>
      <c r="AA797" s="63"/>
      <c r="AB797" s="64">
        <f t="shared" si="111"/>
        <v>0</v>
      </c>
      <c r="AC797" s="71">
        <f t="shared" si="112"/>
        <v>0</v>
      </c>
      <c r="AD797" s="62"/>
      <c r="AE797" s="76"/>
      <c r="AF797" s="64">
        <f t="shared" si="113"/>
        <v>0</v>
      </c>
      <c r="AG797" s="49"/>
      <c r="AH797" s="49"/>
      <c r="AI797" s="54"/>
      <c r="AJ797" s="77"/>
      <c r="AK797" s="77"/>
      <c r="AL797" s="64">
        <f t="shared" si="114"/>
        <v>0</v>
      </c>
      <c r="AM797" s="71">
        <f t="shared" si="115"/>
        <v>0</v>
      </c>
      <c r="AN797" s="71">
        <f t="shared" si="116"/>
        <v>0</v>
      </c>
      <c r="AO797" s="72"/>
      <c r="AP797" s="72"/>
      <c r="AQ797" s="72"/>
      <c r="AR797" s="73"/>
      <c r="AS797" s="73"/>
      <c r="AT797" s="73"/>
      <c r="AU797" s="62"/>
      <c r="AV797" s="62"/>
      <c r="AW797" s="74">
        <v>0</v>
      </c>
      <c r="AX797" s="75">
        <f t="shared" si="108"/>
        <v>0</v>
      </c>
    </row>
    <row r="798" spans="1:50" ht="120" customHeight="1" x14ac:dyDescent="0.3">
      <c r="A798" s="59"/>
      <c r="B798" s="59"/>
      <c r="C798" s="42"/>
      <c r="D798" s="60"/>
      <c r="E798" s="61"/>
      <c r="F798" s="62"/>
      <c r="G798" s="63"/>
      <c r="H798" s="63"/>
      <c r="I798" s="59"/>
      <c r="J798" s="59"/>
      <c r="K798" s="59"/>
      <c r="L798" s="59"/>
      <c r="M798" s="65" t="str">
        <f t="shared" si="109"/>
        <v>-</v>
      </c>
      <c r="N798" s="66"/>
      <c r="O798" s="67"/>
      <c r="P798" s="46"/>
      <c r="Q798" s="67"/>
      <c r="R798" s="68"/>
      <c r="S798" s="69"/>
      <c r="T798" s="49"/>
      <c r="U798" s="68"/>
      <c r="V798" s="70"/>
      <c r="W798" s="62"/>
      <c r="X798" s="63"/>
      <c r="Y798" s="64">
        <f t="shared" si="110"/>
        <v>0</v>
      </c>
      <c r="Z798" s="62"/>
      <c r="AA798" s="63"/>
      <c r="AB798" s="64">
        <f t="shared" si="111"/>
        <v>0</v>
      </c>
      <c r="AC798" s="71">
        <f t="shared" si="112"/>
        <v>0</v>
      </c>
      <c r="AD798" s="62"/>
      <c r="AE798" s="76"/>
      <c r="AF798" s="64">
        <f t="shared" si="113"/>
        <v>0</v>
      </c>
      <c r="AG798" s="49"/>
      <c r="AH798" s="49"/>
      <c r="AI798" s="54"/>
      <c r="AJ798" s="77"/>
      <c r="AK798" s="77"/>
      <c r="AL798" s="64">
        <f t="shared" si="114"/>
        <v>0</v>
      </c>
      <c r="AM798" s="71">
        <f t="shared" si="115"/>
        <v>0</v>
      </c>
      <c r="AN798" s="71">
        <f t="shared" si="116"/>
        <v>0</v>
      </c>
      <c r="AO798" s="72"/>
      <c r="AP798" s="72"/>
      <c r="AQ798" s="72"/>
      <c r="AR798" s="73"/>
      <c r="AS798" s="73"/>
      <c r="AT798" s="73"/>
      <c r="AU798" s="62"/>
      <c r="AV798" s="62"/>
      <c r="AW798" s="74">
        <v>0</v>
      </c>
      <c r="AX798" s="75">
        <f t="shared" si="108"/>
        <v>0</v>
      </c>
    </row>
    <row r="799" spans="1:50" ht="120" customHeight="1" x14ac:dyDescent="0.3">
      <c r="A799" s="59"/>
      <c r="B799" s="59"/>
      <c r="C799" s="42"/>
      <c r="D799" s="60"/>
      <c r="E799" s="61"/>
      <c r="F799" s="62"/>
      <c r="G799" s="63"/>
      <c r="H799" s="63"/>
      <c r="I799" s="59"/>
      <c r="J799" s="59"/>
      <c r="K799" s="59"/>
      <c r="L799" s="59"/>
      <c r="M799" s="65" t="str">
        <f t="shared" si="109"/>
        <v>-</v>
      </c>
      <c r="N799" s="66"/>
      <c r="O799" s="67"/>
      <c r="P799" s="46"/>
      <c r="Q799" s="67"/>
      <c r="R799" s="68"/>
      <c r="S799" s="69"/>
      <c r="T799" s="49"/>
      <c r="U799" s="68"/>
      <c r="V799" s="70"/>
      <c r="W799" s="62"/>
      <c r="X799" s="63"/>
      <c r="Y799" s="64">
        <f t="shared" si="110"/>
        <v>0</v>
      </c>
      <c r="Z799" s="62"/>
      <c r="AA799" s="63"/>
      <c r="AB799" s="64">
        <f t="shared" si="111"/>
        <v>0</v>
      </c>
      <c r="AC799" s="71">
        <f t="shared" si="112"/>
        <v>0</v>
      </c>
      <c r="AD799" s="62"/>
      <c r="AE799" s="76"/>
      <c r="AF799" s="64">
        <f t="shared" si="113"/>
        <v>0</v>
      </c>
      <c r="AG799" s="49"/>
      <c r="AH799" s="49"/>
      <c r="AI799" s="54"/>
      <c r="AJ799" s="77"/>
      <c r="AK799" s="77"/>
      <c r="AL799" s="64">
        <f t="shared" si="114"/>
        <v>0</v>
      </c>
      <c r="AM799" s="71">
        <f t="shared" si="115"/>
        <v>0</v>
      </c>
      <c r="AN799" s="71">
        <f t="shared" si="116"/>
        <v>0</v>
      </c>
      <c r="AO799" s="72"/>
      <c r="AP799" s="72"/>
      <c r="AQ799" s="72"/>
      <c r="AR799" s="73"/>
      <c r="AS799" s="73"/>
      <c r="AT799" s="73"/>
      <c r="AU799" s="62"/>
      <c r="AV799" s="62"/>
      <c r="AW799" s="74">
        <v>0</v>
      </c>
      <c r="AX799" s="75">
        <f t="shared" si="108"/>
        <v>0</v>
      </c>
    </row>
    <row r="800" spans="1:50" ht="120" customHeight="1" x14ac:dyDescent="0.3">
      <c r="A800" s="59"/>
      <c r="B800" s="59"/>
      <c r="C800" s="42"/>
      <c r="D800" s="60"/>
      <c r="E800" s="61"/>
      <c r="F800" s="62"/>
      <c r="G800" s="63"/>
      <c r="H800" s="63"/>
      <c r="I800" s="59"/>
      <c r="J800" s="59"/>
      <c r="K800" s="59"/>
      <c r="L800" s="59"/>
      <c r="M800" s="65" t="str">
        <f t="shared" si="109"/>
        <v>-</v>
      </c>
      <c r="N800" s="66"/>
      <c r="O800" s="67"/>
      <c r="P800" s="46"/>
      <c r="Q800" s="67"/>
      <c r="R800" s="68"/>
      <c r="S800" s="69"/>
      <c r="T800" s="49"/>
      <c r="U800" s="68"/>
      <c r="V800" s="70"/>
      <c r="W800" s="62"/>
      <c r="X800" s="63"/>
      <c r="Y800" s="64">
        <f t="shared" si="110"/>
        <v>0</v>
      </c>
      <c r="Z800" s="62"/>
      <c r="AA800" s="63"/>
      <c r="AB800" s="64">
        <f t="shared" si="111"/>
        <v>0</v>
      </c>
      <c r="AC800" s="71">
        <f t="shared" si="112"/>
        <v>0</v>
      </c>
      <c r="AD800" s="62"/>
      <c r="AE800" s="76"/>
      <c r="AF800" s="64">
        <f t="shared" si="113"/>
        <v>0</v>
      </c>
      <c r="AG800" s="49"/>
      <c r="AH800" s="49"/>
      <c r="AI800" s="54"/>
      <c r="AJ800" s="77"/>
      <c r="AK800" s="77"/>
      <c r="AL800" s="64">
        <f t="shared" si="114"/>
        <v>0</v>
      </c>
      <c r="AM800" s="71">
        <f t="shared" si="115"/>
        <v>0</v>
      </c>
      <c r="AN800" s="71">
        <f t="shared" si="116"/>
        <v>0</v>
      </c>
      <c r="AO800" s="72"/>
      <c r="AP800" s="72"/>
      <c r="AQ800" s="72"/>
      <c r="AR800" s="73"/>
      <c r="AS800" s="73"/>
      <c r="AT800" s="73"/>
      <c r="AU800" s="62"/>
      <c r="AV800" s="62"/>
      <c r="AW800" s="74">
        <v>0</v>
      </c>
      <c r="AX800" s="75">
        <f t="shared" si="108"/>
        <v>0</v>
      </c>
    </row>
    <row r="801" spans="1:50" ht="120" customHeight="1" x14ac:dyDescent="0.3">
      <c r="A801" s="59"/>
      <c r="B801" s="59"/>
      <c r="C801" s="42"/>
      <c r="D801" s="60"/>
      <c r="E801" s="61"/>
      <c r="F801" s="62"/>
      <c r="G801" s="63"/>
      <c r="H801" s="63"/>
      <c r="I801" s="59"/>
      <c r="J801" s="59"/>
      <c r="K801" s="59"/>
      <c r="L801" s="59"/>
      <c r="M801" s="65" t="str">
        <f t="shared" si="109"/>
        <v>-</v>
      </c>
      <c r="N801" s="66"/>
      <c r="O801" s="67"/>
      <c r="P801" s="46"/>
      <c r="Q801" s="67"/>
      <c r="R801" s="68"/>
      <c r="S801" s="69"/>
      <c r="T801" s="49"/>
      <c r="U801" s="68"/>
      <c r="V801" s="70"/>
      <c r="W801" s="62"/>
      <c r="X801" s="63"/>
      <c r="Y801" s="64">
        <f t="shared" si="110"/>
        <v>0</v>
      </c>
      <c r="Z801" s="62"/>
      <c r="AA801" s="63"/>
      <c r="AB801" s="64">
        <f t="shared" si="111"/>
        <v>0</v>
      </c>
      <c r="AC801" s="71">
        <f t="shared" si="112"/>
        <v>0</v>
      </c>
      <c r="AD801" s="62"/>
      <c r="AE801" s="76"/>
      <c r="AF801" s="64">
        <f t="shared" si="113"/>
        <v>0</v>
      </c>
      <c r="AG801" s="49"/>
      <c r="AH801" s="49"/>
      <c r="AI801" s="54"/>
      <c r="AJ801" s="77"/>
      <c r="AK801" s="77"/>
      <c r="AL801" s="64">
        <f t="shared" si="114"/>
        <v>0</v>
      </c>
      <c r="AM801" s="71">
        <f t="shared" si="115"/>
        <v>0</v>
      </c>
      <c r="AN801" s="71">
        <f t="shared" si="116"/>
        <v>0</v>
      </c>
      <c r="AO801" s="72"/>
      <c r="AP801" s="72"/>
      <c r="AQ801" s="72"/>
      <c r="AR801" s="73"/>
      <c r="AS801" s="73"/>
      <c r="AT801" s="73"/>
      <c r="AU801" s="62"/>
      <c r="AV801" s="62"/>
      <c r="AW801" s="74">
        <v>0</v>
      </c>
      <c r="AX801" s="75">
        <f t="shared" si="108"/>
        <v>0</v>
      </c>
    </row>
    <row r="802" spans="1:50" ht="120" customHeight="1" x14ac:dyDescent="0.3">
      <c r="A802" s="59"/>
      <c r="B802" s="59"/>
      <c r="C802" s="42"/>
      <c r="D802" s="60"/>
      <c r="E802" s="61"/>
      <c r="F802" s="62"/>
      <c r="G802" s="63"/>
      <c r="H802" s="63"/>
      <c r="I802" s="59"/>
      <c r="J802" s="59"/>
      <c r="K802" s="59"/>
      <c r="L802" s="59"/>
      <c r="M802" s="65" t="str">
        <f t="shared" si="109"/>
        <v>-</v>
      </c>
      <c r="N802" s="66"/>
      <c r="O802" s="67"/>
      <c r="P802" s="46"/>
      <c r="Q802" s="67"/>
      <c r="R802" s="68"/>
      <c r="S802" s="69"/>
      <c r="T802" s="49"/>
      <c r="U802" s="68"/>
      <c r="V802" s="70"/>
      <c r="W802" s="62"/>
      <c r="X802" s="63"/>
      <c r="Y802" s="64">
        <f t="shared" si="110"/>
        <v>0</v>
      </c>
      <c r="Z802" s="62"/>
      <c r="AA802" s="63"/>
      <c r="AB802" s="64">
        <f t="shared" si="111"/>
        <v>0</v>
      </c>
      <c r="AC802" s="71">
        <f t="shared" si="112"/>
        <v>0</v>
      </c>
      <c r="AD802" s="62"/>
      <c r="AE802" s="76"/>
      <c r="AF802" s="64">
        <f t="shared" si="113"/>
        <v>0</v>
      </c>
      <c r="AG802" s="49"/>
      <c r="AH802" s="49"/>
      <c r="AI802" s="54"/>
      <c r="AJ802" s="77"/>
      <c r="AK802" s="77"/>
      <c r="AL802" s="64">
        <f t="shared" si="114"/>
        <v>0</v>
      </c>
      <c r="AM802" s="71">
        <f t="shared" si="115"/>
        <v>0</v>
      </c>
      <c r="AN802" s="71">
        <f t="shared" si="116"/>
        <v>0</v>
      </c>
      <c r="AO802" s="72"/>
      <c r="AP802" s="72"/>
      <c r="AQ802" s="72"/>
      <c r="AR802" s="73"/>
      <c r="AS802" s="73"/>
      <c r="AT802" s="73"/>
      <c r="AU802" s="62"/>
      <c r="AV802" s="62"/>
      <c r="AW802" s="74">
        <v>0</v>
      </c>
      <c r="AX802" s="75">
        <f t="shared" si="108"/>
        <v>0</v>
      </c>
    </row>
    <row r="803" spans="1:50" ht="120" customHeight="1" x14ac:dyDescent="0.3">
      <c r="A803" s="59"/>
      <c r="B803" s="59"/>
      <c r="C803" s="42"/>
      <c r="D803" s="60"/>
      <c r="E803" s="61"/>
      <c r="F803" s="62"/>
      <c r="G803" s="63"/>
      <c r="H803" s="63"/>
      <c r="I803" s="59"/>
      <c r="J803" s="59"/>
      <c r="K803" s="59"/>
      <c r="L803" s="59"/>
      <c r="M803" s="65" t="str">
        <f t="shared" si="109"/>
        <v>-</v>
      </c>
      <c r="N803" s="66"/>
      <c r="O803" s="67"/>
      <c r="P803" s="46"/>
      <c r="Q803" s="67"/>
      <c r="R803" s="68"/>
      <c r="S803" s="69"/>
      <c r="T803" s="49"/>
      <c r="U803" s="68"/>
      <c r="V803" s="70"/>
      <c r="W803" s="62"/>
      <c r="X803" s="63"/>
      <c r="Y803" s="64">
        <f t="shared" si="110"/>
        <v>0</v>
      </c>
      <c r="Z803" s="62"/>
      <c r="AA803" s="63"/>
      <c r="AB803" s="64">
        <f t="shared" si="111"/>
        <v>0</v>
      </c>
      <c r="AC803" s="71">
        <f t="shared" si="112"/>
        <v>0</v>
      </c>
      <c r="AD803" s="62"/>
      <c r="AE803" s="76"/>
      <c r="AF803" s="64">
        <f t="shared" si="113"/>
        <v>0</v>
      </c>
      <c r="AG803" s="49"/>
      <c r="AH803" s="49"/>
      <c r="AI803" s="54"/>
      <c r="AJ803" s="77"/>
      <c r="AK803" s="77"/>
      <c r="AL803" s="64">
        <f t="shared" si="114"/>
        <v>0</v>
      </c>
      <c r="AM803" s="71">
        <f t="shared" si="115"/>
        <v>0</v>
      </c>
      <c r="AN803" s="71">
        <f t="shared" si="116"/>
        <v>0</v>
      </c>
      <c r="AO803" s="72"/>
      <c r="AP803" s="72"/>
      <c r="AQ803" s="72"/>
      <c r="AR803" s="73"/>
      <c r="AS803" s="73"/>
      <c r="AT803" s="73"/>
      <c r="AU803" s="62"/>
      <c r="AV803" s="62"/>
      <c r="AW803" s="74">
        <v>0</v>
      </c>
      <c r="AX803" s="75">
        <f t="shared" si="108"/>
        <v>0</v>
      </c>
    </row>
    <row r="804" spans="1:50" ht="120" customHeight="1" x14ac:dyDescent="0.3">
      <c r="A804" s="59"/>
      <c r="B804" s="59"/>
      <c r="C804" s="42"/>
      <c r="D804" s="60"/>
      <c r="E804" s="61"/>
      <c r="F804" s="62"/>
      <c r="G804" s="63"/>
      <c r="H804" s="63"/>
      <c r="I804" s="59"/>
      <c r="J804" s="59"/>
      <c r="K804" s="59"/>
      <c r="L804" s="59"/>
      <c r="M804" s="65" t="str">
        <f t="shared" si="109"/>
        <v>-</v>
      </c>
      <c r="N804" s="66"/>
      <c r="O804" s="67"/>
      <c r="P804" s="46"/>
      <c r="Q804" s="67"/>
      <c r="R804" s="68"/>
      <c r="S804" s="69"/>
      <c r="T804" s="49"/>
      <c r="U804" s="68"/>
      <c r="V804" s="70"/>
      <c r="W804" s="62"/>
      <c r="X804" s="63"/>
      <c r="Y804" s="64">
        <f t="shared" si="110"/>
        <v>0</v>
      </c>
      <c r="Z804" s="62"/>
      <c r="AA804" s="63"/>
      <c r="AB804" s="64">
        <f t="shared" si="111"/>
        <v>0</v>
      </c>
      <c r="AC804" s="71">
        <f t="shared" si="112"/>
        <v>0</v>
      </c>
      <c r="AD804" s="62"/>
      <c r="AE804" s="76"/>
      <c r="AF804" s="64">
        <f t="shared" si="113"/>
        <v>0</v>
      </c>
      <c r="AG804" s="49"/>
      <c r="AH804" s="49"/>
      <c r="AI804" s="54"/>
      <c r="AJ804" s="77"/>
      <c r="AK804" s="77"/>
      <c r="AL804" s="64">
        <f t="shared" si="114"/>
        <v>0</v>
      </c>
      <c r="AM804" s="71">
        <f t="shared" si="115"/>
        <v>0</v>
      </c>
      <c r="AN804" s="71">
        <f t="shared" si="116"/>
        <v>0</v>
      </c>
      <c r="AO804" s="72"/>
      <c r="AP804" s="72"/>
      <c r="AQ804" s="72"/>
      <c r="AR804" s="73"/>
      <c r="AS804" s="73"/>
      <c r="AT804" s="73"/>
      <c r="AU804" s="62"/>
      <c r="AV804" s="62"/>
      <c r="AW804" s="74">
        <v>0</v>
      </c>
      <c r="AX804" s="75">
        <f t="shared" si="108"/>
        <v>0</v>
      </c>
    </row>
    <row r="805" spans="1:50" ht="120" customHeight="1" x14ac:dyDescent="0.3">
      <c r="A805" s="59"/>
      <c r="B805" s="59"/>
      <c r="C805" s="42"/>
      <c r="D805" s="60"/>
      <c r="E805" s="61"/>
      <c r="F805" s="62"/>
      <c r="G805" s="63"/>
      <c r="H805" s="63"/>
      <c r="I805" s="59"/>
      <c r="J805" s="59"/>
      <c r="K805" s="59"/>
      <c r="L805" s="59"/>
      <c r="M805" s="65" t="str">
        <f t="shared" si="109"/>
        <v>-</v>
      </c>
      <c r="N805" s="66"/>
      <c r="O805" s="67"/>
      <c r="P805" s="46"/>
      <c r="Q805" s="67"/>
      <c r="R805" s="68"/>
      <c r="S805" s="69"/>
      <c r="T805" s="49"/>
      <c r="U805" s="68"/>
      <c r="V805" s="70"/>
      <c r="W805" s="62"/>
      <c r="X805" s="63"/>
      <c r="Y805" s="64">
        <f t="shared" si="110"/>
        <v>0</v>
      </c>
      <c r="Z805" s="62"/>
      <c r="AA805" s="63"/>
      <c r="AB805" s="64">
        <f t="shared" si="111"/>
        <v>0</v>
      </c>
      <c r="AC805" s="71">
        <f t="shared" si="112"/>
        <v>0</v>
      </c>
      <c r="AD805" s="62"/>
      <c r="AE805" s="76"/>
      <c r="AF805" s="64">
        <f t="shared" si="113"/>
        <v>0</v>
      </c>
      <c r="AG805" s="49"/>
      <c r="AH805" s="49"/>
      <c r="AI805" s="54"/>
      <c r="AJ805" s="77"/>
      <c r="AK805" s="77"/>
      <c r="AL805" s="64">
        <f t="shared" si="114"/>
        <v>0</v>
      </c>
      <c r="AM805" s="71">
        <f t="shared" si="115"/>
        <v>0</v>
      </c>
      <c r="AN805" s="71">
        <f t="shared" si="116"/>
        <v>0</v>
      </c>
      <c r="AO805" s="72"/>
      <c r="AP805" s="72"/>
      <c r="AQ805" s="72"/>
      <c r="AR805" s="73"/>
      <c r="AS805" s="73"/>
      <c r="AT805" s="73"/>
      <c r="AU805" s="62"/>
      <c r="AV805" s="62"/>
      <c r="AW805" s="74">
        <v>0</v>
      </c>
      <c r="AX805" s="75">
        <f t="shared" si="108"/>
        <v>0</v>
      </c>
    </row>
    <row r="806" spans="1:50" ht="120" customHeight="1" x14ac:dyDescent="0.3">
      <c r="A806" s="59"/>
      <c r="B806" s="59"/>
      <c r="C806" s="42"/>
      <c r="D806" s="60"/>
      <c r="E806" s="61"/>
      <c r="F806" s="62"/>
      <c r="G806" s="63"/>
      <c r="H806" s="63"/>
      <c r="I806" s="59"/>
      <c r="J806" s="59"/>
      <c r="K806" s="59"/>
      <c r="L806" s="59"/>
      <c r="M806" s="65" t="str">
        <f t="shared" si="109"/>
        <v>-</v>
      </c>
      <c r="N806" s="66"/>
      <c r="O806" s="67"/>
      <c r="P806" s="46"/>
      <c r="Q806" s="67"/>
      <c r="R806" s="68"/>
      <c r="S806" s="69"/>
      <c r="T806" s="49"/>
      <c r="U806" s="68"/>
      <c r="V806" s="70"/>
      <c r="W806" s="62"/>
      <c r="X806" s="63"/>
      <c r="Y806" s="64">
        <f t="shared" si="110"/>
        <v>0</v>
      </c>
      <c r="Z806" s="62"/>
      <c r="AA806" s="63"/>
      <c r="AB806" s="64">
        <f t="shared" si="111"/>
        <v>0</v>
      </c>
      <c r="AC806" s="71">
        <f t="shared" si="112"/>
        <v>0</v>
      </c>
      <c r="AD806" s="62"/>
      <c r="AE806" s="76"/>
      <c r="AF806" s="64">
        <f t="shared" si="113"/>
        <v>0</v>
      </c>
      <c r="AG806" s="49"/>
      <c r="AH806" s="49"/>
      <c r="AI806" s="54"/>
      <c r="AJ806" s="77"/>
      <c r="AK806" s="77"/>
      <c r="AL806" s="64">
        <f t="shared" si="114"/>
        <v>0</v>
      </c>
      <c r="AM806" s="71">
        <f t="shared" si="115"/>
        <v>0</v>
      </c>
      <c r="AN806" s="71">
        <f t="shared" si="116"/>
        <v>0</v>
      </c>
      <c r="AO806" s="72"/>
      <c r="AP806" s="72"/>
      <c r="AQ806" s="72"/>
      <c r="AR806" s="73"/>
      <c r="AS806" s="73"/>
      <c r="AT806" s="73"/>
      <c r="AU806" s="62"/>
      <c r="AV806" s="62"/>
      <c r="AW806" s="74">
        <v>0</v>
      </c>
      <c r="AX806" s="75">
        <f t="shared" si="108"/>
        <v>0</v>
      </c>
    </row>
    <row r="807" spans="1:50" ht="120" customHeight="1" x14ac:dyDescent="0.3">
      <c r="A807" s="59"/>
      <c r="B807" s="59"/>
      <c r="C807" s="42"/>
      <c r="D807" s="60"/>
      <c r="E807" s="61"/>
      <c r="F807" s="62"/>
      <c r="G807" s="63"/>
      <c r="H807" s="63"/>
      <c r="I807" s="59"/>
      <c r="J807" s="59"/>
      <c r="K807" s="59"/>
      <c r="L807" s="59"/>
      <c r="M807" s="65" t="str">
        <f t="shared" si="109"/>
        <v>-</v>
      </c>
      <c r="N807" s="66"/>
      <c r="O807" s="67"/>
      <c r="P807" s="46"/>
      <c r="Q807" s="67"/>
      <c r="R807" s="68"/>
      <c r="S807" s="69"/>
      <c r="T807" s="49"/>
      <c r="U807" s="68"/>
      <c r="V807" s="70"/>
      <c r="W807" s="62"/>
      <c r="X807" s="63"/>
      <c r="Y807" s="64">
        <f t="shared" si="110"/>
        <v>0</v>
      </c>
      <c r="Z807" s="62"/>
      <c r="AA807" s="63"/>
      <c r="AB807" s="64">
        <f t="shared" si="111"/>
        <v>0</v>
      </c>
      <c r="AC807" s="71">
        <f t="shared" si="112"/>
        <v>0</v>
      </c>
      <c r="AD807" s="62"/>
      <c r="AE807" s="76"/>
      <c r="AF807" s="64">
        <f t="shared" si="113"/>
        <v>0</v>
      </c>
      <c r="AG807" s="49"/>
      <c r="AH807" s="49"/>
      <c r="AI807" s="54"/>
      <c r="AJ807" s="77"/>
      <c r="AK807" s="77"/>
      <c r="AL807" s="64">
        <f t="shared" si="114"/>
        <v>0</v>
      </c>
      <c r="AM807" s="71">
        <f t="shared" si="115"/>
        <v>0</v>
      </c>
      <c r="AN807" s="71">
        <f t="shared" si="116"/>
        <v>0</v>
      </c>
      <c r="AO807" s="72"/>
      <c r="AP807" s="72"/>
      <c r="AQ807" s="72"/>
      <c r="AR807" s="73"/>
      <c r="AS807" s="73"/>
      <c r="AT807" s="73"/>
      <c r="AU807" s="62"/>
      <c r="AV807" s="62"/>
      <c r="AW807" s="74">
        <v>0</v>
      </c>
      <c r="AX807" s="75">
        <f t="shared" si="108"/>
        <v>0</v>
      </c>
    </row>
    <row r="808" spans="1:50" ht="120" customHeight="1" x14ac:dyDescent="0.3">
      <c r="A808" s="59"/>
      <c r="B808" s="59"/>
      <c r="C808" s="42"/>
      <c r="D808" s="60"/>
      <c r="E808" s="61"/>
      <c r="F808" s="62"/>
      <c r="G808" s="63"/>
      <c r="H808" s="63"/>
      <c r="I808" s="59"/>
      <c r="J808" s="59"/>
      <c r="K808" s="59"/>
      <c r="L808" s="59"/>
      <c r="M808" s="65" t="str">
        <f t="shared" si="109"/>
        <v>-</v>
      </c>
      <c r="N808" s="66"/>
      <c r="O808" s="67"/>
      <c r="P808" s="46"/>
      <c r="Q808" s="67"/>
      <c r="R808" s="68"/>
      <c r="S808" s="69"/>
      <c r="T808" s="49"/>
      <c r="U808" s="68"/>
      <c r="V808" s="70"/>
      <c r="W808" s="62"/>
      <c r="X808" s="63"/>
      <c r="Y808" s="64">
        <f t="shared" si="110"/>
        <v>0</v>
      </c>
      <c r="Z808" s="62"/>
      <c r="AA808" s="63"/>
      <c r="AB808" s="64">
        <f t="shared" si="111"/>
        <v>0</v>
      </c>
      <c r="AC808" s="71">
        <f t="shared" si="112"/>
        <v>0</v>
      </c>
      <c r="AD808" s="62"/>
      <c r="AE808" s="76"/>
      <c r="AF808" s="64">
        <f t="shared" si="113"/>
        <v>0</v>
      </c>
      <c r="AG808" s="49"/>
      <c r="AH808" s="49"/>
      <c r="AI808" s="54"/>
      <c r="AJ808" s="77"/>
      <c r="AK808" s="77"/>
      <c r="AL808" s="64">
        <f t="shared" si="114"/>
        <v>0</v>
      </c>
      <c r="AM808" s="71">
        <f t="shared" si="115"/>
        <v>0</v>
      </c>
      <c r="AN808" s="71">
        <f t="shared" si="116"/>
        <v>0</v>
      </c>
      <c r="AO808" s="72"/>
      <c r="AP808" s="72"/>
      <c r="AQ808" s="72"/>
      <c r="AR808" s="73"/>
      <c r="AS808" s="73"/>
      <c r="AT808" s="73"/>
      <c r="AU808" s="62"/>
      <c r="AV808" s="62"/>
      <c r="AW808" s="74">
        <v>0</v>
      </c>
      <c r="AX808" s="75">
        <f t="shared" si="108"/>
        <v>0</v>
      </c>
    </row>
    <row r="809" spans="1:50" ht="120" customHeight="1" x14ac:dyDescent="0.3">
      <c r="A809" s="59"/>
      <c r="B809" s="59"/>
      <c r="C809" s="42"/>
      <c r="D809" s="60"/>
      <c r="E809" s="61"/>
      <c r="F809" s="62"/>
      <c r="G809" s="63"/>
      <c r="H809" s="63"/>
      <c r="I809" s="59"/>
      <c r="J809" s="59"/>
      <c r="K809" s="59"/>
      <c r="L809" s="59"/>
      <c r="M809" s="65" t="str">
        <f t="shared" si="109"/>
        <v>-</v>
      </c>
      <c r="N809" s="66"/>
      <c r="O809" s="67"/>
      <c r="P809" s="46"/>
      <c r="Q809" s="67"/>
      <c r="R809" s="68"/>
      <c r="S809" s="69"/>
      <c r="T809" s="49"/>
      <c r="U809" s="68"/>
      <c r="V809" s="70"/>
      <c r="W809" s="62"/>
      <c r="X809" s="63"/>
      <c r="Y809" s="64">
        <f t="shared" si="110"/>
        <v>0</v>
      </c>
      <c r="Z809" s="62"/>
      <c r="AA809" s="63"/>
      <c r="AB809" s="64">
        <f t="shared" si="111"/>
        <v>0</v>
      </c>
      <c r="AC809" s="71">
        <f t="shared" si="112"/>
        <v>0</v>
      </c>
      <c r="AD809" s="62"/>
      <c r="AE809" s="76"/>
      <c r="AF809" s="64">
        <f t="shared" si="113"/>
        <v>0</v>
      </c>
      <c r="AG809" s="49"/>
      <c r="AH809" s="49"/>
      <c r="AI809" s="54"/>
      <c r="AJ809" s="77"/>
      <c r="AK809" s="77"/>
      <c r="AL809" s="64">
        <f t="shared" si="114"/>
        <v>0</v>
      </c>
      <c r="AM809" s="71">
        <f t="shared" si="115"/>
        <v>0</v>
      </c>
      <c r="AN809" s="71">
        <f t="shared" si="116"/>
        <v>0</v>
      </c>
      <c r="AO809" s="72"/>
      <c r="AP809" s="72"/>
      <c r="AQ809" s="72"/>
      <c r="AR809" s="73"/>
      <c r="AS809" s="73"/>
      <c r="AT809" s="73"/>
      <c r="AU809" s="62"/>
      <c r="AV809" s="62"/>
      <c r="AW809" s="74">
        <v>0</v>
      </c>
      <c r="AX809" s="75">
        <f t="shared" si="108"/>
        <v>0</v>
      </c>
    </row>
    <row r="810" spans="1:50" ht="120" customHeight="1" x14ac:dyDescent="0.3">
      <c r="A810" s="59"/>
      <c r="B810" s="59"/>
      <c r="C810" s="42"/>
      <c r="D810" s="60"/>
      <c r="E810" s="61"/>
      <c r="F810" s="62"/>
      <c r="G810" s="63"/>
      <c r="H810" s="63"/>
      <c r="I810" s="59"/>
      <c r="J810" s="59"/>
      <c r="K810" s="59"/>
      <c r="L810" s="59"/>
      <c r="M810" s="65" t="str">
        <f t="shared" si="109"/>
        <v>-</v>
      </c>
      <c r="N810" s="66"/>
      <c r="O810" s="67"/>
      <c r="P810" s="46"/>
      <c r="Q810" s="67"/>
      <c r="R810" s="68"/>
      <c r="S810" s="69"/>
      <c r="T810" s="49"/>
      <c r="U810" s="68"/>
      <c r="V810" s="70"/>
      <c r="W810" s="62"/>
      <c r="X810" s="63"/>
      <c r="Y810" s="64">
        <f t="shared" si="110"/>
        <v>0</v>
      </c>
      <c r="Z810" s="62"/>
      <c r="AA810" s="63"/>
      <c r="AB810" s="64">
        <f t="shared" si="111"/>
        <v>0</v>
      </c>
      <c r="AC810" s="71">
        <f t="shared" si="112"/>
        <v>0</v>
      </c>
      <c r="AD810" s="62"/>
      <c r="AE810" s="76"/>
      <c r="AF810" s="64">
        <f t="shared" si="113"/>
        <v>0</v>
      </c>
      <c r="AG810" s="49"/>
      <c r="AH810" s="49"/>
      <c r="AI810" s="54"/>
      <c r="AJ810" s="77"/>
      <c r="AK810" s="77"/>
      <c r="AL810" s="64">
        <f t="shared" si="114"/>
        <v>0</v>
      </c>
      <c r="AM810" s="71">
        <f t="shared" si="115"/>
        <v>0</v>
      </c>
      <c r="AN810" s="71">
        <f t="shared" si="116"/>
        <v>0</v>
      </c>
      <c r="AO810" s="72"/>
      <c r="AP810" s="72"/>
      <c r="AQ810" s="72"/>
      <c r="AR810" s="73"/>
      <c r="AS810" s="73"/>
      <c r="AT810" s="73"/>
      <c r="AU810" s="62"/>
      <c r="AV810" s="62"/>
      <c r="AW810" s="74">
        <v>0</v>
      </c>
      <c r="AX810" s="75">
        <f t="shared" si="108"/>
        <v>0</v>
      </c>
    </row>
    <row r="811" spans="1:50" ht="120" customHeight="1" x14ac:dyDescent="0.3">
      <c r="A811" s="59"/>
      <c r="B811" s="59"/>
      <c r="C811" s="42"/>
      <c r="D811" s="60"/>
      <c r="E811" s="61"/>
      <c r="F811" s="62"/>
      <c r="G811" s="63"/>
      <c r="H811" s="63"/>
      <c r="I811" s="59"/>
      <c r="J811" s="59"/>
      <c r="K811" s="59"/>
      <c r="L811" s="59"/>
      <c r="M811" s="65" t="str">
        <f t="shared" si="109"/>
        <v>-</v>
      </c>
      <c r="N811" s="66"/>
      <c r="O811" s="67"/>
      <c r="P811" s="46"/>
      <c r="Q811" s="67"/>
      <c r="R811" s="68"/>
      <c r="S811" s="69"/>
      <c r="T811" s="49"/>
      <c r="U811" s="68"/>
      <c r="V811" s="70"/>
      <c r="W811" s="62"/>
      <c r="X811" s="63"/>
      <c r="Y811" s="64">
        <f t="shared" si="110"/>
        <v>0</v>
      </c>
      <c r="Z811" s="62"/>
      <c r="AA811" s="63"/>
      <c r="AB811" s="64">
        <f t="shared" si="111"/>
        <v>0</v>
      </c>
      <c r="AC811" s="71">
        <f t="shared" si="112"/>
        <v>0</v>
      </c>
      <c r="AD811" s="62"/>
      <c r="AE811" s="76"/>
      <c r="AF811" s="64">
        <f t="shared" si="113"/>
        <v>0</v>
      </c>
      <c r="AG811" s="49"/>
      <c r="AH811" s="49"/>
      <c r="AI811" s="54"/>
      <c r="AJ811" s="77"/>
      <c r="AK811" s="77"/>
      <c r="AL811" s="64">
        <f t="shared" si="114"/>
        <v>0</v>
      </c>
      <c r="AM811" s="71">
        <f t="shared" si="115"/>
        <v>0</v>
      </c>
      <c r="AN811" s="71">
        <f t="shared" si="116"/>
        <v>0</v>
      </c>
      <c r="AO811" s="72"/>
      <c r="AP811" s="72"/>
      <c r="AQ811" s="72"/>
      <c r="AR811" s="73"/>
      <c r="AS811" s="73"/>
      <c r="AT811" s="73"/>
      <c r="AU811" s="62"/>
      <c r="AV811" s="62"/>
      <c r="AW811" s="74">
        <v>0</v>
      </c>
      <c r="AX811" s="75">
        <f t="shared" si="108"/>
        <v>0</v>
      </c>
    </row>
    <row r="812" spans="1:50" ht="120" customHeight="1" x14ac:dyDescent="0.3">
      <c r="A812" s="59"/>
      <c r="B812" s="59"/>
      <c r="C812" s="42"/>
      <c r="D812" s="60"/>
      <c r="E812" s="61"/>
      <c r="F812" s="62"/>
      <c r="G812" s="63"/>
      <c r="H812" s="63"/>
      <c r="I812" s="59"/>
      <c r="J812" s="59"/>
      <c r="K812" s="59"/>
      <c r="L812" s="59"/>
      <c r="M812" s="65" t="str">
        <f t="shared" si="109"/>
        <v>-</v>
      </c>
      <c r="N812" s="66"/>
      <c r="O812" s="67"/>
      <c r="P812" s="46"/>
      <c r="Q812" s="67"/>
      <c r="R812" s="68"/>
      <c r="S812" s="69"/>
      <c r="T812" s="49"/>
      <c r="U812" s="68"/>
      <c r="V812" s="70"/>
      <c r="W812" s="62"/>
      <c r="X812" s="63"/>
      <c r="Y812" s="64">
        <f t="shared" si="110"/>
        <v>0</v>
      </c>
      <c r="Z812" s="62"/>
      <c r="AA812" s="63"/>
      <c r="AB812" s="64">
        <f t="shared" si="111"/>
        <v>0</v>
      </c>
      <c r="AC812" s="71">
        <f t="shared" si="112"/>
        <v>0</v>
      </c>
      <c r="AD812" s="62"/>
      <c r="AE812" s="76"/>
      <c r="AF812" s="64">
        <f t="shared" si="113"/>
        <v>0</v>
      </c>
      <c r="AG812" s="49"/>
      <c r="AH812" s="49"/>
      <c r="AI812" s="54"/>
      <c r="AJ812" s="77"/>
      <c r="AK812" s="77"/>
      <c r="AL812" s="64">
        <f t="shared" si="114"/>
        <v>0</v>
      </c>
      <c r="AM812" s="71">
        <f t="shared" si="115"/>
        <v>0</v>
      </c>
      <c r="AN812" s="71">
        <f t="shared" si="116"/>
        <v>0</v>
      </c>
      <c r="AO812" s="72"/>
      <c r="AP812" s="72"/>
      <c r="AQ812" s="72"/>
      <c r="AR812" s="73"/>
      <c r="AS812" s="73"/>
      <c r="AT812" s="73"/>
      <c r="AU812" s="62"/>
      <c r="AV812" s="62"/>
      <c r="AW812" s="74">
        <v>0</v>
      </c>
      <c r="AX812" s="75">
        <f t="shared" si="108"/>
        <v>0</v>
      </c>
    </row>
    <row r="813" spans="1:50" ht="120" customHeight="1" x14ac:dyDescent="0.3">
      <c r="A813" s="59"/>
      <c r="B813" s="59"/>
      <c r="C813" s="42"/>
      <c r="D813" s="60"/>
      <c r="E813" s="61"/>
      <c r="F813" s="62"/>
      <c r="G813" s="63"/>
      <c r="H813" s="63"/>
      <c r="I813" s="59"/>
      <c r="J813" s="59"/>
      <c r="K813" s="59"/>
      <c r="L813" s="59"/>
      <c r="M813" s="65" t="str">
        <f t="shared" si="109"/>
        <v>-</v>
      </c>
      <c r="N813" s="66"/>
      <c r="O813" s="67"/>
      <c r="P813" s="46"/>
      <c r="Q813" s="67"/>
      <c r="R813" s="68"/>
      <c r="S813" s="69"/>
      <c r="T813" s="49"/>
      <c r="U813" s="68"/>
      <c r="V813" s="70"/>
      <c r="W813" s="62"/>
      <c r="X813" s="63"/>
      <c r="Y813" s="64">
        <f t="shared" si="110"/>
        <v>0</v>
      </c>
      <c r="Z813" s="62"/>
      <c r="AA813" s="63"/>
      <c r="AB813" s="64">
        <f t="shared" si="111"/>
        <v>0</v>
      </c>
      <c r="AC813" s="71">
        <f t="shared" si="112"/>
        <v>0</v>
      </c>
      <c r="AD813" s="62"/>
      <c r="AE813" s="76"/>
      <c r="AF813" s="64">
        <f t="shared" si="113"/>
        <v>0</v>
      </c>
      <c r="AG813" s="49"/>
      <c r="AH813" s="49"/>
      <c r="AI813" s="54"/>
      <c r="AJ813" s="77"/>
      <c r="AK813" s="77"/>
      <c r="AL813" s="64">
        <f t="shared" si="114"/>
        <v>0</v>
      </c>
      <c r="AM813" s="71">
        <f t="shared" si="115"/>
        <v>0</v>
      </c>
      <c r="AN813" s="71">
        <f t="shared" si="116"/>
        <v>0</v>
      </c>
      <c r="AO813" s="72"/>
      <c r="AP813" s="72"/>
      <c r="AQ813" s="72"/>
      <c r="AR813" s="73"/>
      <c r="AS813" s="73"/>
      <c r="AT813" s="73"/>
      <c r="AU813" s="62"/>
      <c r="AV813" s="62"/>
      <c r="AW813" s="74">
        <v>0</v>
      </c>
      <c r="AX813" s="75">
        <f t="shared" si="108"/>
        <v>0</v>
      </c>
    </row>
    <row r="814" spans="1:50" ht="120" customHeight="1" x14ac:dyDescent="0.3">
      <c r="A814" s="59"/>
      <c r="B814" s="59"/>
      <c r="C814" s="42"/>
      <c r="D814" s="60"/>
      <c r="E814" s="61"/>
      <c r="F814" s="62"/>
      <c r="G814" s="63"/>
      <c r="H814" s="63"/>
      <c r="I814" s="59"/>
      <c r="J814" s="59"/>
      <c r="K814" s="59"/>
      <c r="L814" s="59"/>
      <c r="M814" s="65" t="str">
        <f t="shared" si="109"/>
        <v>-</v>
      </c>
      <c r="N814" s="66"/>
      <c r="O814" s="67"/>
      <c r="P814" s="46"/>
      <c r="Q814" s="67"/>
      <c r="R814" s="68"/>
      <c r="S814" s="69"/>
      <c r="T814" s="49"/>
      <c r="U814" s="68"/>
      <c r="V814" s="70"/>
      <c r="W814" s="62"/>
      <c r="X814" s="63"/>
      <c r="Y814" s="64">
        <f t="shared" si="110"/>
        <v>0</v>
      </c>
      <c r="Z814" s="62"/>
      <c r="AA814" s="63"/>
      <c r="AB814" s="64">
        <f t="shared" si="111"/>
        <v>0</v>
      </c>
      <c r="AC814" s="71">
        <f t="shared" si="112"/>
        <v>0</v>
      </c>
      <c r="AD814" s="62"/>
      <c r="AE814" s="76"/>
      <c r="AF814" s="64">
        <f t="shared" si="113"/>
        <v>0</v>
      </c>
      <c r="AG814" s="49"/>
      <c r="AH814" s="49"/>
      <c r="AI814" s="54"/>
      <c r="AJ814" s="77"/>
      <c r="AK814" s="77"/>
      <c r="AL814" s="64">
        <f t="shared" si="114"/>
        <v>0</v>
      </c>
      <c r="AM814" s="71">
        <f t="shared" si="115"/>
        <v>0</v>
      </c>
      <c r="AN814" s="71">
        <f t="shared" si="116"/>
        <v>0</v>
      </c>
      <c r="AO814" s="72"/>
      <c r="AP814" s="72"/>
      <c r="AQ814" s="72"/>
      <c r="AR814" s="73"/>
      <c r="AS814" s="73"/>
      <c r="AT814" s="73"/>
      <c r="AU814" s="62"/>
      <c r="AV814" s="62"/>
      <c r="AW814" s="74">
        <v>0</v>
      </c>
      <c r="AX814" s="75">
        <f t="shared" si="108"/>
        <v>0</v>
      </c>
    </row>
    <row r="815" spans="1:50" ht="120" customHeight="1" x14ac:dyDescent="0.3">
      <c r="A815" s="59"/>
      <c r="B815" s="59"/>
      <c r="C815" s="42"/>
      <c r="D815" s="60"/>
      <c r="E815" s="61"/>
      <c r="F815" s="62"/>
      <c r="G815" s="63"/>
      <c r="H815" s="63"/>
      <c r="I815" s="59"/>
      <c r="J815" s="59"/>
      <c r="K815" s="59"/>
      <c r="L815" s="59"/>
      <c r="M815" s="65" t="str">
        <f t="shared" si="109"/>
        <v>-</v>
      </c>
      <c r="N815" s="66"/>
      <c r="O815" s="67"/>
      <c r="P815" s="46"/>
      <c r="Q815" s="67"/>
      <c r="R815" s="68"/>
      <c r="S815" s="69"/>
      <c r="T815" s="49"/>
      <c r="U815" s="68"/>
      <c r="V815" s="70"/>
      <c r="W815" s="62"/>
      <c r="X815" s="63"/>
      <c r="Y815" s="64">
        <f t="shared" si="110"/>
        <v>0</v>
      </c>
      <c r="Z815" s="62"/>
      <c r="AA815" s="63"/>
      <c r="AB815" s="64">
        <f t="shared" si="111"/>
        <v>0</v>
      </c>
      <c r="AC815" s="71">
        <f t="shared" si="112"/>
        <v>0</v>
      </c>
      <c r="AD815" s="62"/>
      <c r="AE815" s="76"/>
      <c r="AF815" s="64">
        <f t="shared" si="113"/>
        <v>0</v>
      </c>
      <c r="AG815" s="49"/>
      <c r="AH815" s="49"/>
      <c r="AI815" s="54"/>
      <c r="AJ815" s="77"/>
      <c r="AK815" s="77"/>
      <c r="AL815" s="64">
        <f t="shared" si="114"/>
        <v>0</v>
      </c>
      <c r="AM815" s="71">
        <f t="shared" si="115"/>
        <v>0</v>
      </c>
      <c r="AN815" s="71">
        <f t="shared" si="116"/>
        <v>0</v>
      </c>
      <c r="AO815" s="72"/>
      <c r="AP815" s="72"/>
      <c r="AQ815" s="72"/>
      <c r="AR815" s="73"/>
      <c r="AS815" s="73"/>
      <c r="AT815" s="73"/>
      <c r="AU815" s="62"/>
      <c r="AV815" s="62"/>
      <c r="AW815" s="74">
        <v>0</v>
      </c>
      <c r="AX815" s="75">
        <f t="shared" si="108"/>
        <v>0</v>
      </c>
    </row>
    <row r="816" spans="1:50" ht="120" customHeight="1" x14ac:dyDescent="0.3">
      <c r="A816" s="59"/>
      <c r="B816" s="59"/>
      <c r="C816" s="42"/>
      <c r="D816" s="60"/>
      <c r="E816" s="61"/>
      <c r="F816" s="62"/>
      <c r="G816" s="63"/>
      <c r="H816" s="63"/>
      <c r="I816" s="59"/>
      <c r="J816" s="59"/>
      <c r="K816" s="59"/>
      <c r="L816" s="59"/>
      <c r="M816" s="65" t="str">
        <f t="shared" si="109"/>
        <v>-</v>
      </c>
      <c r="N816" s="66"/>
      <c r="O816" s="67"/>
      <c r="P816" s="46"/>
      <c r="Q816" s="67"/>
      <c r="R816" s="68"/>
      <c r="S816" s="69"/>
      <c r="T816" s="49"/>
      <c r="U816" s="68"/>
      <c r="V816" s="70"/>
      <c r="W816" s="62"/>
      <c r="X816" s="63"/>
      <c r="Y816" s="64">
        <f t="shared" si="110"/>
        <v>0</v>
      </c>
      <c r="Z816" s="62"/>
      <c r="AA816" s="63"/>
      <c r="AB816" s="64">
        <f t="shared" si="111"/>
        <v>0</v>
      </c>
      <c r="AC816" s="71">
        <f t="shared" si="112"/>
        <v>0</v>
      </c>
      <c r="AD816" s="62"/>
      <c r="AE816" s="76"/>
      <c r="AF816" s="64">
        <f t="shared" si="113"/>
        <v>0</v>
      </c>
      <c r="AG816" s="49"/>
      <c r="AH816" s="49"/>
      <c r="AI816" s="54"/>
      <c r="AJ816" s="77"/>
      <c r="AK816" s="77"/>
      <c r="AL816" s="64">
        <f t="shared" si="114"/>
        <v>0</v>
      </c>
      <c r="AM816" s="71">
        <f t="shared" si="115"/>
        <v>0</v>
      </c>
      <c r="AN816" s="71">
        <f t="shared" si="116"/>
        <v>0</v>
      </c>
      <c r="AO816" s="72"/>
      <c r="AP816" s="72"/>
      <c r="AQ816" s="72"/>
      <c r="AR816" s="73"/>
      <c r="AS816" s="73"/>
      <c r="AT816" s="73"/>
      <c r="AU816" s="62"/>
      <c r="AV816" s="62"/>
      <c r="AW816" s="74">
        <v>0</v>
      </c>
      <c r="AX816" s="75">
        <f t="shared" si="108"/>
        <v>0</v>
      </c>
    </row>
    <row r="817" spans="1:50" ht="120" customHeight="1" x14ac:dyDescent="0.3">
      <c r="A817" s="59"/>
      <c r="B817" s="59"/>
      <c r="C817" s="42"/>
      <c r="D817" s="60"/>
      <c r="E817" s="61"/>
      <c r="F817" s="62"/>
      <c r="G817" s="63"/>
      <c r="H817" s="63"/>
      <c r="I817" s="59"/>
      <c r="J817" s="59"/>
      <c r="K817" s="59"/>
      <c r="L817" s="59"/>
      <c r="M817" s="65" t="str">
        <f t="shared" si="109"/>
        <v>-</v>
      </c>
      <c r="N817" s="66"/>
      <c r="O817" s="67"/>
      <c r="P817" s="46"/>
      <c r="Q817" s="67"/>
      <c r="R817" s="68"/>
      <c r="S817" s="69"/>
      <c r="T817" s="49"/>
      <c r="U817" s="68"/>
      <c r="V817" s="70"/>
      <c r="W817" s="62"/>
      <c r="X817" s="63"/>
      <c r="Y817" s="64">
        <f t="shared" si="110"/>
        <v>0</v>
      </c>
      <c r="Z817" s="62"/>
      <c r="AA817" s="63"/>
      <c r="AB817" s="64">
        <f t="shared" si="111"/>
        <v>0</v>
      </c>
      <c r="AC817" s="71">
        <f t="shared" si="112"/>
        <v>0</v>
      </c>
      <c r="AD817" s="62"/>
      <c r="AE817" s="76"/>
      <c r="AF817" s="64">
        <f t="shared" si="113"/>
        <v>0</v>
      </c>
      <c r="AG817" s="49"/>
      <c r="AH817" s="49"/>
      <c r="AI817" s="54"/>
      <c r="AJ817" s="77"/>
      <c r="AK817" s="77"/>
      <c r="AL817" s="64">
        <f t="shared" si="114"/>
        <v>0</v>
      </c>
      <c r="AM817" s="71">
        <f t="shared" si="115"/>
        <v>0</v>
      </c>
      <c r="AN817" s="71">
        <f t="shared" si="116"/>
        <v>0</v>
      </c>
      <c r="AO817" s="72"/>
      <c r="AP817" s="72"/>
      <c r="AQ817" s="72"/>
      <c r="AR817" s="73"/>
      <c r="AS817" s="73"/>
      <c r="AT817" s="73"/>
      <c r="AU817" s="62"/>
      <c r="AV817" s="62"/>
      <c r="AW817" s="74">
        <v>0</v>
      </c>
      <c r="AX817" s="75">
        <f t="shared" si="108"/>
        <v>0</v>
      </c>
    </row>
    <row r="818" spans="1:50" ht="120" customHeight="1" x14ac:dyDescent="0.3">
      <c r="A818" s="59"/>
      <c r="B818" s="59"/>
      <c r="C818" s="42"/>
      <c r="D818" s="60"/>
      <c r="E818" s="61"/>
      <c r="F818" s="62"/>
      <c r="G818" s="63"/>
      <c r="H818" s="63"/>
      <c r="I818" s="59"/>
      <c r="J818" s="59"/>
      <c r="K818" s="59"/>
      <c r="L818" s="59"/>
      <c r="M818" s="65" t="str">
        <f t="shared" si="109"/>
        <v>-</v>
      </c>
      <c r="N818" s="66"/>
      <c r="O818" s="67"/>
      <c r="P818" s="46"/>
      <c r="Q818" s="67"/>
      <c r="R818" s="68"/>
      <c r="S818" s="69"/>
      <c r="T818" s="49"/>
      <c r="U818" s="68"/>
      <c r="V818" s="70"/>
      <c r="W818" s="62"/>
      <c r="X818" s="63"/>
      <c r="Y818" s="64">
        <f t="shared" si="110"/>
        <v>0</v>
      </c>
      <c r="Z818" s="62"/>
      <c r="AA818" s="63"/>
      <c r="AB818" s="64">
        <f t="shared" si="111"/>
        <v>0</v>
      </c>
      <c r="AC818" s="71">
        <f t="shared" si="112"/>
        <v>0</v>
      </c>
      <c r="AD818" s="62"/>
      <c r="AE818" s="76"/>
      <c r="AF818" s="64">
        <f t="shared" si="113"/>
        <v>0</v>
      </c>
      <c r="AG818" s="49"/>
      <c r="AH818" s="49"/>
      <c r="AI818" s="54"/>
      <c r="AJ818" s="77"/>
      <c r="AK818" s="77"/>
      <c r="AL818" s="64">
        <f t="shared" si="114"/>
        <v>0</v>
      </c>
      <c r="AM818" s="71">
        <f t="shared" si="115"/>
        <v>0</v>
      </c>
      <c r="AN818" s="71">
        <f t="shared" si="116"/>
        <v>0</v>
      </c>
      <c r="AO818" s="72"/>
      <c r="AP818" s="72"/>
      <c r="AQ818" s="72"/>
      <c r="AR818" s="73"/>
      <c r="AS818" s="73"/>
      <c r="AT818" s="73"/>
      <c r="AU818" s="62"/>
      <c r="AV818" s="62"/>
      <c r="AW818" s="74">
        <v>0</v>
      </c>
      <c r="AX818" s="75">
        <f t="shared" si="108"/>
        <v>0</v>
      </c>
    </row>
    <row r="819" spans="1:50" ht="120" customHeight="1" x14ac:dyDescent="0.3">
      <c r="A819" s="59"/>
      <c r="B819" s="59"/>
      <c r="C819" s="42"/>
      <c r="D819" s="60"/>
      <c r="E819" s="61"/>
      <c r="F819" s="62"/>
      <c r="G819" s="63"/>
      <c r="H819" s="63"/>
      <c r="I819" s="59"/>
      <c r="J819" s="59"/>
      <c r="K819" s="59"/>
      <c r="L819" s="59"/>
      <c r="M819" s="65" t="str">
        <f t="shared" si="109"/>
        <v>-</v>
      </c>
      <c r="N819" s="66"/>
      <c r="O819" s="67"/>
      <c r="P819" s="46"/>
      <c r="Q819" s="67"/>
      <c r="R819" s="68"/>
      <c r="S819" s="69"/>
      <c r="T819" s="49"/>
      <c r="U819" s="68"/>
      <c r="V819" s="70"/>
      <c r="W819" s="62"/>
      <c r="X819" s="63"/>
      <c r="Y819" s="64">
        <f t="shared" si="110"/>
        <v>0</v>
      </c>
      <c r="Z819" s="62"/>
      <c r="AA819" s="63"/>
      <c r="AB819" s="64">
        <f t="shared" si="111"/>
        <v>0</v>
      </c>
      <c r="AC819" s="71">
        <f t="shared" si="112"/>
        <v>0</v>
      </c>
      <c r="AD819" s="62"/>
      <c r="AE819" s="76"/>
      <c r="AF819" s="64">
        <f t="shared" si="113"/>
        <v>0</v>
      </c>
      <c r="AG819" s="49"/>
      <c r="AH819" s="49"/>
      <c r="AI819" s="54"/>
      <c r="AJ819" s="77"/>
      <c r="AK819" s="77"/>
      <c r="AL819" s="64">
        <f t="shared" si="114"/>
        <v>0</v>
      </c>
      <c r="AM819" s="71">
        <f t="shared" si="115"/>
        <v>0</v>
      </c>
      <c r="AN819" s="71">
        <f t="shared" si="116"/>
        <v>0</v>
      </c>
      <c r="AO819" s="72"/>
      <c r="AP819" s="72"/>
      <c r="AQ819" s="72"/>
      <c r="AR819" s="73"/>
      <c r="AS819" s="73"/>
      <c r="AT819" s="73"/>
      <c r="AU819" s="62"/>
      <c r="AV819" s="62"/>
      <c r="AW819" s="74">
        <v>0</v>
      </c>
      <c r="AX819" s="75">
        <f t="shared" si="108"/>
        <v>0</v>
      </c>
    </row>
    <row r="820" spans="1:50" ht="120" customHeight="1" x14ac:dyDescent="0.3">
      <c r="A820" s="59"/>
      <c r="B820" s="59"/>
      <c r="C820" s="42"/>
      <c r="D820" s="60"/>
      <c r="E820" s="61"/>
      <c r="F820" s="62"/>
      <c r="G820" s="63"/>
      <c r="H820" s="63"/>
      <c r="I820" s="59"/>
      <c r="J820" s="59"/>
      <c r="K820" s="59"/>
      <c r="L820" s="59"/>
      <c r="M820" s="65" t="str">
        <f t="shared" si="109"/>
        <v>-</v>
      </c>
      <c r="N820" s="66"/>
      <c r="O820" s="67"/>
      <c r="P820" s="46"/>
      <c r="Q820" s="67"/>
      <c r="R820" s="68"/>
      <c r="S820" s="69"/>
      <c r="T820" s="49"/>
      <c r="U820" s="68"/>
      <c r="V820" s="70"/>
      <c r="W820" s="62"/>
      <c r="X820" s="63"/>
      <c r="Y820" s="64">
        <f t="shared" si="110"/>
        <v>0</v>
      </c>
      <c r="Z820" s="62"/>
      <c r="AA820" s="63"/>
      <c r="AB820" s="64">
        <f t="shared" si="111"/>
        <v>0</v>
      </c>
      <c r="AC820" s="71">
        <f t="shared" si="112"/>
        <v>0</v>
      </c>
      <c r="AD820" s="62"/>
      <c r="AE820" s="76"/>
      <c r="AF820" s="64">
        <f t="shared" si="113"/>
        <v>0</v>
      </c>
      <c r="AG820" s="49"/>
      <c r="AH820" s="49"/>
      <c r="AI820" s="54"/>
      <c r="AJ820" s="77"/>
      <c r="AK820" s="77"/>
      <c r="AL820" s="64">
        <f t="shared" si="114"/>
        <v>0</v>
      </c>
      <c r="AM820" s="71">
        <f t="shared" si="115"/>
        <v>0</v>
      </c>
      <c r="AN820" s="71">
        <f t="shared" si="116"/>
        <v>0</v>
      </c>
      <c r="AO820" s="72"/>
      <c r="AP820" s="72"/>
      <c r="AQ820" s="72"/>
      <c r="AR820" s="73"/>
      <c r="AS820" s="73"/>
      <c r="AT820" s="73"/>
      <c r="AU820" s="62"/>
      <c r="AV820" s="62"/>
      <c r="AW820" s="74">
        <v>0</v>
      </c>
      <c r="AX820" s="75">
        <f t="shared" si="108"/>
        <v>0</v>
      </c>
    </row>
    <row r="821" spans="1:50" ht="120" customHeight="1" x14ac:dyDescent="0.3">
      <c r="A821" s="59"/>
      <c r="B821" s="59"/>
      <c r="C821" s="42"/>
      <c r="D821" s="60"/>
      <c r="E821" s="61"/>
      <c r="F821" s="62"/>
      <c r="G821" s="63"/>
      <c r="H821" s="63"/>
      <c r="I821" s="59"/>
      <c r="J821" s="59"/>
      <c r="K821" s="59"/>
      <c r="L821" s="59"/>
      <c r="M821" s="65" t="str">
        <f t="shared" si="109"/>
        <v>-</v>
      </c>
      <c r="N821" s="66"/>
      <c r="O821" s="67"/>
      <c r="P821" s="46"/>
      <c r="Q821" s="67"/>
      <c r="R821" s="68"/>
      <c r="S821" s="69"/>
      <c r="T821" s="49"/>
      <c r="U821" s="68"/>
      <c r="V821" s="70"/>
      <c r="W821" s="62"/>
      <c r="X821" s="63"/>
      <c r="Y821" s="64">
        <f t="shared" si="110"/>
        <v>0</v>
      </c>
      <c r="Z821" s="62"/>
      <c r="AA821" s="63"/>
      <c r="AB821" s="64">
        <f t="shared" si="111"/>
        <v>0</v>
      </c>
      <c r="AC821" s="71">
        <f t="shared" si="112"/>
        <v>0</v>
      </c>
      <c r="AD821" s="62"/>
      <c r="AE821" s="76"/>
      <c r="AF821" s="64">
        <f t="shared" si="113"/>
        <v>0</v>
      </c>
      <c r="AG821" s="49"/>
      <c r="AH821" s="49"/>
      <c r="AI821" s="54"/>
      <c r="AJ821" s="77"/>
      <c r="AK821" s="77"/>
      <c r="AL821" s="64">
        <f t="shared" si="114"/>
        <v>0</v>
      </c>
      <c r="AM821" s="71">
        <f t="shared" si="115"/>
        <v>0</v>
      </c>
      <c r="AN821" s="71">
        <f t="shared" si="116"/>
        <v>0</v>
      </c>
      <c r="AO821" s="72"/>
      <c r="AP821" s="72"/>
      <c r="AQ821" s="72"/>
      <c r="AR821" s="73"/>
      <c r="AS821" s="73"/>
      <c r="AT821" s="73"/>
      <c r="AU821" s="62"/>
      <c r="AV821" s="62"/>
      <c r="AW821" s="74">
        <v>0</v>
      </c>
      <c r="AX821" s="75">
        <f t="shared" si="108"/>
        <v>0</v>
      </c>
    </row>
    <row r="822" spans="1:50" ht="120" customHeight="1" x14ac:dyDescent="0.3">
      <c r="A822" s="59"/>
      <c r="B822" s="59"/>
      <c r="C822" s="42"/>
      <c r="D822" s="60"/>
      <c r="E822" s="61"/>
      <c r="F822" s="62"/>
      <c r="G822" s="63"/>
      <c r="H822" s="63"/>
      <c r="I822" s="59"/>
      <c r="J822" s="59"/>
      <c r="K822" s="59"/>
      <c r="L822" s="59"/>
      <c r="M822" s="65" t="str">
        <f t="shared" si="109"/>
        <v>-</v>
      </c>
      <c r="N822" s="66"/>
      <c r="O822" s="67"/>
      <c r="P822" s="46"/>
      <c r="Q822" s="67"/>
      <c r="R822" s="68"/>
      <c r="S822" s="69"/>
      <c r="T822" s="49"/>
      <c r="U822" s="68"/>
      <c r="V822" s="70"/>
      <c r="W822" s="62"/>
      <c r="X822" s="63"/>
      <c r="Y822" s="64">
        <f t="shared" si="110"/>
        <v>0</v>
      </c>
      <c r="Z822" s="62"/>
      <c r="AA822" s="63"/>
      <c r="AB822" s="64">
        <f t="shared" si="111"/>
        <v>0</v>
      </c>
      <c r="AC822" s="71">
        <f t="shared" si="112"/>
        <v>0</v>
      </c>
      <c r="AD822" s="62"/>
      <c r="AE822" s="76"/>
      <c r="AF822" s="64">
        <f t="shared" si="113"/>
        <v>0</v>
      </c>
      <c r="AG822" s="49"/>
      <c r="AH822" s="49"/>
      <c r="AI822" s="54"/>
      <c r="AJ822" s="77"/>
      <c r="AK822" s="77"/>
      <c r="AL822" s="64">
        <f t="shared" si="114"/>
        <v>0</v>
      </c>
      <c r="AM822" s="71">
        <f t="shared" si="115"/>
        <v>0</v>
      </c>
      <c r="AN822" s="71">
        <f t="shared" si="116"/>
        <v>0</v>
      </c>
      <c r="AO822" s="72"/>
      <c r="AP822" s="72"/>
      <c r="AQ822" s="72"/>
      <c r="AR822" s="73"/>
      <c r="AS822" s="73"/>
      <c r="AT822" s="73"/>
      <c r="AU822" s="62"/>
      <c r="AV822" s="62"/>
      <c r="AW822" s="74">
        <v>0</v>
      </c>
      <c r="AX822" s="75">
        <f t="shared" si="108"/>
        <v>0</v>
      </c>
    </row>
    <row r="823" spans="1:50" ht="120" customHeight="1" x14ac:dyDescent="0.3">
      <c r="A823" s="59"/>
      <c r="B823" s="59"/>
      <c r="C823" s="42"/>
      <c r="D823" s="60"/>
      <c r="E823" s="61"/>
      <c r="F823" s="62"/>
      <c r="G823" s="63"/>
      <c r="H823" s="63"/>
      <c r="I823" s="59"/>
      <c r="J823" s="59"/>
      <c r="K823" s="59"/>
      <c r="L823" s="59"/>
      <c r="M823" s="65" t="str">
        <f t="shared" si="109"/>
        <v>-</v>
      </c>
      <c r="N823" s="66"/>
      <c r="O823" s="67"/>
      <c r="P823" s="46"/>
      <c r="Q823" s="67"/>
      <c r="R823" s="68"/>
      <c r="S823" s="69"/>
      <c r="T823" s="49"/>
      <c r="U823" s="68"/>
      <c r="V823" s="70"/>
      <c r="W823" s="62"/>
      <c r="X823" s="63"/>
      <c r="Y823" s="64">
        <f t="shared" si="110"/>
        <v>0</v>
      </c>
      <c r="Z823" s="62"/>
      <c r="AA823" s="63"/>
      <c r="AB823" s="64">
        <f t="shared" si="111"/>
        <v>0</v>
      </c>
      <c r="AC823" s="71">
        <f t="shared" si="112"/>
        <v>0</v>
      </c>
      <c r="AD823" s="62"/>
      <c r="AE823" s="76"/>
      <c r="AF823" s="64">
        <f t="shared" si="113"/>
        <v>0</v>
      </c>
      <c r="AG823" s="49"/>
      <c r="AH823" s="49"/>
      <c r="AI823" s="54"/>
      <c r="AJ823" s="77"/>
      <c r="AK823" s="77"/>
      <c r="AL823" s="64">
        <f t="shared" si="114"/>
        <v>0</v>
      </c>
      <c r="AM823" s="71">
        <f t="shared" si="115"/>
        <v>0</v>
      </c>
      <c r="AN823" s="71">
        <f t="shared" si="116"/>
        <v>0</v>
      </c>
      <c r="AO823" s="72"/>
      <c r="AP823" s="72"/>
      <c r="AQ823" s="72"/>
      <c r="AR823" s="73"/>
      <c r="AS823" s="73"/>
      <c r="AT823" s="73"/>
      <c r="AU823" s="62"/>
      <c r="AV823" s="62"/>
      <c r="AW823" s="74">
        <v>0</v>
      </c>
      <c r="AX823" s="75">
        <f t="shared" si="108"/>
        <v>0</v>
      </c>
    </row>
    <row r="824" spans="1:50" ht="120" customHeight="1" x14ac:dyDescent="0.3">
      <c r="A824" s="59"/>
      <c r="B824" s="59"/>
      <c r="C824" s="42"/>
      <c r="D824" s="60"/>
      <c r="E824" s="61"/>
      <c r="F824" s="62"/>
      <c r="G824" s="63"/>
      <c r="H824" s="63"/>
      <c r="I824" s="59"/>
      <c r="J824" s="59"/>
      <c r="K824" s="59"/>
      <c r="L824" s="59"/>
      <c r="M824" s="65" t="str">
        <f t="shared" si="109"/>
        <v>-</v>
      </c>
      <c r="N824" s="66"/>
      <c r="O824" s="67"/>
      <c r="P824" s="46"/>
      <c r="Q824" s="67"/>
      <c r="R824" s="68"/>
      <c r="S824" s="69"/>
      <c r="T824" s="49"/>
      <c r="U824" s="68"/>
      <c r="V824" s="70"/>
      <c r="W824" s="62"/>
      <c r="X824" s="63"/>
      <c r="Y824" s="64">
        <f t="shared" si="110"/>
        <v>0</v>
      </c>
      <c r="Z824" s="62"/>
      <c r="AA824" s="63"/>
      <c r="AB824" s="64">
        <f t="shared" si="111"/>
        <v>0</v>
      </c>
      <c r="AC824" s="71">
        <f t="shared" si="112"/>
        <v>0</v>
      </c>
      <c r="AD824" s="62"/>
      <c r="AE824" s="76"/>
      <c r="AF824" s="64">
        <f t="shared" si="113"/>
        <v>0</v>
      </c>
      <c r="AG824" s="49"/>
      <c r="AH824" s="49"/>
      <c r="AI824" s="54"/>
      <c r="AJ824" s="77"/>
      <c r="AK824" s="77"/>
      <c r="AL824" s="64">
        <f t="shared" si="114"/>
        <v>0</v>
      </c>
      <c r="AM824" s="71">
        <f t="shared" si="115"/>
        <v>0</v>
      </c>
      <c r="AN824" s="71">
        <f t="shared" si="116"/>
        <v>0</v>
      </c>
      <c r="AO824" s="72"/>
      <c r="AP824" s="72"/>
      <c r="AQ824" s="72"/>
      <c r="AR824" s="73"/>
      <c r="AS824" s="73"/>
      <c r="AT824" s="73"/>
      <c r="AU824" s="62"/>
      <c r="AV824" s="62"/>
      <c r="AW824" s="74">
        <v>0</v>
      </c>
      <c r="AX824" s="75">
        <f t="shared" si="108"/>
        <v>0</v>
      </c>
    </row>
    <row r="825" spans="1:50" ht="120" customHeight="1" x14ac:dyDescent="0.3">
      <c r="A825" s="59"/>
      <c r="B825" s="59"/>
      <c r="C825" s="42"/>
      <c r="D825" s="60"/>
      <c r="E825" s="61"/>
      <c r="F825" s="62"/>
      <c r="G825" s="63"/>
      <c r="H825" s="63"/>
      <c r="I825" s="59"/>
      <c r="J825" s="59"/>
      <c r="K825" s="59"/>
      <c r="L825" s="59"/>
      <c r="M825" s="65" t="str">
        <f t="shared" si="109"/>
        <v>-</v>
      </c>
      <c r="N825" s="66"/>
      <c r="O825" s="67"/>
      <c r="P825" s="46"/>
      <c r="Q825" s="67"/>
      <c r="R825" s="68"/>
      <c r="S825" s="69"/>
      <c r="T825" s="49"/>
      <c r="U825" s="68"/>
      <c r="V825" s="70"/>
      <c r="W825" s="62"/>
      <c r="X825" s="63"/>
      <c r="Y825" s="64">
        <f t="shared" si="110"/>
        <v>0</v>
      </c>
      <c r="Z825" s="62"/>
      <c r="AA825" s="63"/>
      <c r="AB825" s="64">
        <f t="shared" si="111"/>
        <v>0</v>
      </c>
      <c r="AC825" s="71">
        <f t="shared" si="112"/>
        <v>0</v>
      </c>
      <c r="AD825" s="62"/>
      <c r="AE825" s="76"/>
      <c r="AF825" s="64">
        <f t="shared" si="113"/>
        <v>0</v>
      </c>
      <c r="AG825" s="49"/>
      <c r="AH825" s="49"/>
      <c r="AI825" s="54"/>
      <c r="AJ825" s="77"/>
      <c r="AK825" s="77"/>
      <c r="AL825" s="64">
        <f t="shared" si="114"/>
        <v>0</v>
      </c>
      <c r="AM825" s="71">
        <f t="shared" si="115"/>
        <v>0</v>
      </c>
      <c r="AN825" s="71">
        <f t="shared" si="116"/>
        <v>0</v>
      </c>
      <c r="AO825" s="72"/>
      <c r="AP825" s="72"/>
      <c r="AQ825" s="72"/>
      <c r="AR825" s="73"/>
      <c r="AS825" s="73"/>
      <c r="AT825" s="73"/>
      <c r="AU825" s="62"/>
      <c r="AV825" s="62"/>
      <c r="AW825" s="74">
        <v>0</v>
      </c>
      <c r="AX825" s="75">
        <f t="shared" si="108"/>
        <v>0</v>
      </c>
    </row>
    <row r="826" spans="1:50" ht="120" customHeight="1" x14ac:dyDescent="0.3">
      <c r="A826" s="59"/>
      <c r="B826" s="59"/>
      <c r="C826" s="42"/>
      <c r="D826" s="60"/>
      <c r="E826" s="61"/>
      <c r="F826" s="62"/>
      <c r="G826" s="63"/>
      <c r="H826" s="63"/>
      <c r="I826" s="59"/>
      <c r="J826" s="59"/>
      <c r="K826" s="59"/>
      <c r="L826" s="59"/>
      <c r="M826" s="65" t="str">
        <f t="shared" si="109"/>
        <v>-</v>
      </c>
      <c r="N826" s="66"/>
      <c r="O826" s="67"/>
      <c r="P826" s="46"/>
      <c r="Q826" s="67"/>
      <c r="R826" s="68"/>
      <c r="S826" s="69"/>
      <c r="T826" s="49"/>
      <c r="U826" s="68"/>
      <c r="V826" s="70"/>
      <c r="W826" s="62"/>
      <c r="X826" s="63"/>
      <c r="Y826" s="64">
        <f t="shared" si="110"/>
        <v>0</v>
      </c>
      <c r="Z826" s="62"/>
      <c r="AA826" s="63"/>
      <c r="AB826" s="64">
        <f t="shared" si="111"/>
        <v>0</v>
      </c>
      <c r="AC826" s="71">
        <f t="shared" si="112"/>
        <v>0</v>
      </c>
      <c r="AD826" s="62"/>
      <c r="AE826" s="76"/>
      <c r="AF826" s="64">
        <f t="shared" si="113"/>
        <v>0</v>
      </c>
      <c r="AG826" s="49"/>
      <c r="AH826" s="49"/>
      <c r="AI826" s="54"/>
      <c r="AJ826" s="77"/>
      <c r="AK826" s="77"/>
      <c r="AL826" s="64">
        <f t="shared" si="114"/>
        <v>0</v>
      </c>
      <c r="AM826" s="71">
        <f t="shared" si="115"/>
        <v>0</v>
      </c>
      <c r="AN826" s="71">
        <f t="shared" si="116"/>
        <v>0</v>
      </c>
      <c r="AO826" s="72"/>
      <c r="AP826" s="72"/>
      <c r="AQ826" s="72"/>
      <c r="AR826" s="73"/>
      <c r="AS826" s="73"/>
      <c r="AT826" s="73"/>
      <c r="AU826" s="62"/>
      <c r="AV826" s="62"/>
      <c r="AW826" s="74">
        <v>0</v>
      </c>
      <c r="AX826" s="75">
        <f t="shared" si="108"/>
        <v>0</v>
      </c>
    </row>
    <row r="827" spans="1:50" ht="120" customHeight="1" x14ac:dyDescent="0.3">
      <c r="A827" s="59"/>
      <c r="B827" s="59"/>
      <c r="C827" s="42"/>
      <c r="D827" s="60"/>
      <c r="E827" s="61"/>
      <c r="F827" s="62"/>
      <c r="G827" s="63"/>
      <c r="H827" s="63"/>
      <c r="I827" s="59"/>
      <c r="J827" s="59"/>
      <c r="K827" s="59"/>
      <c r="L827" s="59"/>
      <c r="M827" s="65" t="str">
        <f t="shared" si="109"/>
        <v>-</v>
      </c>
      <c r="N827" s="66"/>
      <c r="O827" s="67"/>
      <c r="P827" s="46"/>
      <c r="Q827" s="67"/>
      <c r="R827" s="68"/>
      <c r="S827" s="69"/>
      <c r="T827" s="49"/>
      <c r="U827" s="68"/>
      <c r="V827" s="70"/>
      <c r="W827" s="62"/>
      <c r="X827" s="63"/>
      <c r="Y827" s="64">
        <f t="shared" si="110"/>
        <v>0</v>
      </c>
      <c r="Z827" s="62"/>
      <c r="AA827" s="63"/>
      <c r="AB827" s="64">
        <f t="shared" si="111"/>
        <v>0</v>
      </c>
      <c r="AC827" s="71">
        <f t="shared" si="112"/>
        <v>0</v>
      </c>
      <c r="AD827" s="62"/>
      <c r="AE827" s="76"/>
      <c r="AF827" s="64">
        <f t="shared" si="113"/>
        <v>0</v>
      </c>
      <c r="AG827" s="49"/>
      <c r="AH827" s="49"/>
      <c r="AI827" s="54"/>
      <c r="AJ827" s="77"/>
      <c r="AK827" s="77"/>
      <c r="AL827" s="64">
        <f t="shared" si="114"/>
        <v>0</v>
      </c>
      <c r="AM827" s="71">
        <f t="shared" si="115"/>
        <v>0</v>
      </c>
      <c r="AN827" s="71">
        <f t="shared" si="116"/>
        <v>0</v>
      </c>
      <c r="AO827" s="72"/>
      <c r="AP827" s="72"/>
      <c r="AQ827" s="72"/>
      <c r="AR827" s="73"/>
      <c r="AS827" s="73"/>
      <c r="AT827" s="73"/>
      <c r="AU827" s="62"/>
      <c r="AV827" s="62"/>
      <c r="AW827" s="74">
        <v>0</v>
      </c>
      <c r="AX827" s="75">
        <f t="shared" si="108"/>
        <v>0</v>
      </c>
    </row>
    <row r="828" spans="1:50" ht="120" customHeight="1" x14ac:dyDescent="0.3">
      <c r="A828" s="59"/>
      <c r="B828" s="59"/>
      <c r="C828" s="42"/>
      <c r="D828" s="60"/>
      <c r="E828" s="61"/>
      <c r="F828" s="62"/>
      <c r="G828" s="63"/>
      <c r="H828" s="63"/>
      <c r="I828" s="59"/>
      <c r="J828" s="59"/>
      <c r="K828" s="59"/>
      <c r="L828" s="59"/>
      <c r="M828" s="65" t="str">
        <f t="shared" si="109"/>
        <v>-</v>
      </c>
      <c r="N828" s="66"/>
      <c r="O828" s="67"/>
      <c r="P828" s="46"/>
      <c r="Q828" s="67"/>
      <c r="R828" s="68"/>
      <c r="S828" s="69"/>
      <c r="T828" s="49"/>
      <c r="U828" s="68"/>
      <c r="V828" s="70"/>
      <c r="W828" s="62"/>
      <c r="X828" s="63"/>
      <c r="Y828" s="64">
        <f t="shared" si="110"/>
        <v>0</v>
      </c>
      <c r="Z828" s="62"/>
      <c r="AA828" s="63"/>
      <c r="AB828" s="64">
        <f t="shared" si="111"/>
        <v>0</v>
      </c>
      <c r="AC828" s="71">
        <f t="shared" si="112"/>
        <v>0</v>
      </c>
      <c r="AD828" s="62"/>
      <c r="AE828" s="76"/>
      <c r="AF828" s="64">
        <f t="shared" si="113"/>
        <v>0</v>
      </c>
      <c r="AG828" s="49"/>
      <c r="AH828" s="49"/>
      <c r="AI828" s="54"/>
      <c r="AJ828" s="77"/>
      <c r="AK828" s="77"/>
      <c r="AL828" s="64">
        <f t="shared" si="114"/>
        <v>0</v>
      </c>
      <c r="AM828" s="71">
        <f t="shared" si="115"/>
        <v>0</v>
      </c>
      <c r="AN828" s="71">
        <f t="shared" si="116"/>
        <v>0</v>
      </c>
      <c r="AO828" s="72"/>
      <c r="AP828" s="72"/>
      <c r="AQ828" s="72"/>
      <c r="AR828" s="73"/>
      <c r="AS828" s="73"/>
      <c r="AT828" s="73"/>
      <c r="AU828" s="62"/>
      <c r="AV828" s="62"/>
      <c r="AW828" s="74">
        <v>0</v>
      </c>
      <c r="AX828" s="75">
        <f t="shared" si="108"/>
        <v>0</v>
      </c>
    </row>
    <row r="829" spans="1:50" ht="120" customHeight="1" x14ac:dyDescent="0.3">
      <c r="A829" s="59"/>
      <c r="B829" s="59"/>
      <c r="C829" s="42"/>
      <c r="D829" s="60"/>
      <c r="E829" s="61"/>
      <c r="F829" s="62"/>
      <c r="G829" s="63"/>
      <c r="H829" s="63"/>
      <c r="I829" s="59"/>
      <c r="J829" s="59"/>
      <c r="K829" s="59"/>
      <c r="L829" s="59"/>
      <c r="M829" s="65" t="str">
        <f t="shared" si="109"/>
        <v>-</v>
      </c>
      <c r="N829" s="66"/>
      <c r="O829" s="67"/>
      <c r="P829" s="46"/>
      <c r="Q829" s="67"/>
      <c r="R829" s="68"/>
      <c r="S829" s="69"/>
      <c r="T829" s="49"/>
      <c r="U829" s="68"/>
      <c r="V829" s="70"/>
      <c r="W829" s="62"/>
      <c r="X829" s="63"/>
      <c r="Y829" s="64">
        <f t="shared" si="110"/>
        <v>0</v>
      </c>
      <c r="Z829" s="62"/>
      <c r="AA829" s="63"/>
      <c r="AB829" s="64">
        <f t="shared" si="111"/>
        <v>0</v>
      </c>
      <c r="AC829" s="71">
        <f t="shared" si="112"/>
        <v>0</v>
      </c>
      <c r="AD829" s="62"/>
      <c r="AE829" s="76"/>
      <c r="AF829" s="64">
        <f t="shared" si="113"/>
        <v>0</v>
      </c>
      <c r="AG829" s="49"/>
      <c r="AH829" s="49"/>
      <c r="AI829" s="54"/>
      <c r="AJ829" s="77"/>
      <c r="AK829" s="77"/>
      <c r="AL829" s="64">
        <f t="shared" si="114"/>
        <v>0</v>
      </c>
      <c r="AM829" s="71">
        <f t="shared" si="115"/>
        <v>0</v>
      </c>
      <c r="AN829" s="71">
        <f t="shared" si="116"/>
        <v>0</v>
      </c>
      <c r="AO829" s="72"/>
      <c r="AP829" s="72"/>
      <c r="AQ829" s="72"/>
      <c r="AR829" s="73"/>
      <c r="AS829" s="73"/>
      <c r="AT829" s="73"/>
      <c r="AU829" s="62"/>
      <c r="AV829" s="62"/>
      <c r="AW829" s="74">
        <v>0</v>
      </c>
      <c r="AX829" s="75">
        <f t="shared" si="108"/>
        <v>0</v>
      </c>
    </row>
    <row r="830" spans="1:50" ht="120" customHeight="1" x14ac:dyDescent="0.3">
      <c r="A830" s="59"/>
      <c r="B830" s="59"/>
      <c r="C830" s="42"/>
      <c r="D830" s="60"/>
      <c r="E830" s="61"/>
      <c r="F830" s="62"/>
      <c r="G830" s="63"/>
      <c r="H830" s="63"/>
      <c r="I830" s="59"/>
      <c r="J830" s="59"/>
      <c r="K830" s="59"/>
      <c r="L830" s="59"/>
      <c r="M830" s="65" t="str">
        <f t="shared" si="109"/>
        <v>-</v>
      </c>
      <c r="N830" s="66"/>
      <c r="O830" s="67"/>
      <c r="P830" s="46"/>
      <c r="Q830" s="67"/>
      <c r="R830" s="68"/>
      <c r="S830" s="69"/>
      <c r="T830" s="49"/>
      <c r="U830" s="68"/>
      <c r="V830" s="70"/>
      <c r="W830" s="62"/>
      <c r="X830" s="63"/>
      <c r="Y830" s="64">
        <f t="shared" si="110"/>
        <v>0</v>
      </c>
      <c r="Z830" s="62"/>
      <c r="AA830" s="63"/>
      <c r="AB830" s="64">
        <f t="shared" si="111"/>
        <v>0</v>
      </c>
      <c r="AC830" s="71">
        <f t="shared" si="112"/>
        <v>0</v>
      </c>
      <c r="AD830" s="62"/>
      <c r="AE830" s="76"/>
      <c r="AF830" s="64">
        <f t="shared" si="113"/>
        <v>0</v>
      </c>
      <c r="AG830" s="49"/>
      <c r="AH830" s="49"/>
      <c r="AI830" s="54"/>
      <c r="AJ830" s="77"/>
      <c r="AK830" s="77"/>
      <c r="AL830" s="64">
        <f t="shared" si="114"/>
        <v>0</v>
      </c>
      <c r="AM830" s="71">
        <f t="shared" si="115"/>
        <v>0</v>
      </c>
      <c r="AN830" s="71">
        <f t="shared" si="116"/>
        <v>0</v>
      </c>
      <c r="AO830" s="72"/>
      <c r="AP830" s="72"/>
      <c r="AQ830" s="72"/>
      <c r="AR830" s="73"/>
      <c r="AS830" s="73"/>
      <c r="AT830" s="73"/>
      <c r="AU830" s="62"/>
      <c r="AV830" s="62"/>
      <c r="AW830" s="74">
        <v>0</v>
      </c>
      <c r="AX830" s="75">
        <f t="shared" si="108"/>
        <v>0</v>
      </c>
    </row>
    <row r="831" spans="1:50" ht="120" customHeight="1" x14ac:dyDescent="0.3">
      <c r="A831" s="59"/>
      <c r="B831" s="59"/>
      <c r="C831" s="42"/>
      <c r="D831" s="60"/>
      <c r="E831" s="61"/>
      <c r="F831" s="62"/>
      <c r="G831" s="63"/>
      <c r="H831" s="63"/>
      <c r="I831" s="59"/>
      <c r="J831" s="59"/>
      <c r="K831" s="59"/>
      <c r="L831" s="59"/>
      <c r="M831" s="65" t="str">
        <f t="shared" si="109"/>
        <v>-</v>
      </c>
      <c r="N831" s="66"/>
      <c r="O831" s="67"/>
      <c r="P831" s="46"/>
      <c r="Q831" s="67"/>
      <c r="R831" s="68"/>
      <c r="S831" s="69"/>
      <c r="T831" s="49"/>
      <c r="U831" s="68"/>
      <c r="V831" s="70"/>
      <c r="W831" s="62"/>
      <c r="X831" s="63"/>
      <c r="Y831" s="64">
        <f t="shared" si="110"/>
        <v>0</v>
      </c>
      <c r="Z831" s="62"/>
      <c r="AA831" s="63"/>
      <c r="AB831" s="64">
        <f t="shared" si="111"/>
        <v>0</v>
      </c>
      <c r="AC831" s="71">
        <f t="shared" si="112"/>
        <v>0</v>
      </c>
      <c r="AD831" s="62"/>
      <c r="AE831" s="76"/>
      <c r="AF831" s="64">
        <f t="shared" si="113"/>
        <v>0</v>
      </c>
      <c r="AG831" s="49"/>
      <c r="AH831" s="49"/>
      <c r="AI831" s="54"/>
      <c r="AJ831" s="77"/>
      <c r="AK831" s="77"/>
      <c r="AL831" s="64">
        <f t="shared" si="114"/>
        <v>0</v>
      </c>
      <c r="AM831" s="71">
        <f t="shared" si="115"/>
        <v>0</v>
      </c>
      <c r="AN831" s="71">
        <f t="shared" si="116"/>
        <v>0</v>
      </c>
      <c r="AO831" s="72"/>
      <c r="AP831" s="72"/>
      <c r="AQ831" s="72"/>
      <c r="AR831" s="73"/>
      <c r="AS831" s="73"/>
      <c r="AT831" s="73"/>
      <c r="AU831" s="62"/>
      <c r="AV831" s="62"/>
      <c r="AW831" s="74">
        <v>0</v>
      </c>
      <c r="AX831" s="75">
        <f t="shared" si="108"/>
        <v>0</v>
      </c>
    </row>
    <row r="832" spans="1:50" ht="120" customHeight="1" x14ac:dyDescent="0.3">
      <c r="A832" s="59"/>
      <c r="B832" s="59"/>
      <c r="C832" s="42"/>
      <c r="D832" s="60"/>
      <c r="E832" s="61"/>
      <c r="F832" s="62"/>
      <c r="G832" s="63"/>
      <c r="H832" s="63"/>
      <c r="I832" s="59"/>
      <c r="J832" s="59"/>
      <c r="K832" s="59"/>
      <c r="L832" s="59"/>
      <c r="M832" s="65" t="str">
        <f t="shared" si="109"/>
        <v>-</v>
      </c>
      <c r="N832" s="66"/>
      <c r="O832" s="67"/>
      <c r="P832" s="46"/>
      <c r="Q832" s="67"/>
      <c r="R832" s="68"/>
      <c r="S832" s="69"/>
      <c r="T832" s="49"/>
      <c r="U832" s="68"/>
      <c r="V832" s="70"/>
      <c r="W832" s="62"/>
      <c r="X832" s="63"/>
      <c r="Y832" s="64">
        <f t="shared" si="110"/>
        <v>0</v>
      </c>
      <c r="Z832" s="62"/>
      <c r="AA832" s="63"/>
      <c r="AB832" s="64">
        <f t="shared" si="111"/>
        <v>0</v>
      </c>
      <c r="AC832" s="71">
        <f t="shared" si="112"/>
        <v>0</v>
      </c>
      <c r="AD832" s="62"/>
      <c r="AE832" s="76"/>
      <c r="AF832" s="64">
        <f t="shared" si="113"/>
        <v>0</v>
      </c>
      <c r="AG832" s="49"/>
      <c r="AH832" s="49"/>
      <c r="AI832" s="54"/>
      <c r="AJ832" s="77"/>
      <c r="AK832" s="77"/>
      <c r="AL832" s="64">
        <f t="shared" si="114"/>
        <v>0</v>
      </c>
      <c r="AM832" s="71">
        <f t="shared" si="115"/>
        <v>0</v>
      </c>
      <c r="AN832" s="71">
        <f t="shared" si="116"/>
        <v>0</v>
      </c>
      <c r="AO832" s="72"/>
      <c r="AP832" s="72"/>
      <c r="AQ832" s="72"/>
      <c r="AR832" s="73"/>
      <c r="AS832" s="73"/>
      <c r="AT832" s="73"/>
      <c r="AU832" s="62"/>
      <c r="AV832" s="62"/>
      <c r="AW832" s="74">
        <v>0</v>
      </c>
      <c r="AX832" s="75">
        <f t="shared" si="108"/>
        <v>0</v>
      </c>
    </row>
    <row r="833" spans="1:50" ht="120" customHeight="1" x14ac:dyDescent="0.3">
      <c r="A833" s="59"/>
      <c r="B833" s="59"/>
      <c r="C833" s="42"/>
      <c r="D833" s="60"/>
      <c r="E833" s="61"/>
      <c r="F833" s="62"/>
      <c r="G833" s="63"/>
      <c r="H833" s="63"/>
      <c r="I833" s="59"/>
      <c r="J833" s="59"/>
      <c r="K833" s="59"/>
      <c r="L833" s="59"/>
      <c r="M833" s="65" t="str">
        <f t="shared" si="109"/>
        <v>-</v>
      </c>
      <c r="N833" s="66"/>
      <c r="O833" s="67"/>
      <c r="P833" s="46"/>
      <c r="Q833" s="67"/>
      <c r="R833" s="68"/>
      <c r="S833" s="69"/>
      <c r="T833" s="49"/>
      <c r="U833" s="68"/>
      <c r="V833" s="70"/>
      <c r="W833" s="62"/>
      <c r="X833" s="63"/>
      <c r="Y833" s="64">
        <f t="shared" si="110"/>
        <v>0</v>
      </c>
      <c r="Z833" s="62"/>
      <c r="AA833" s="63"/>
      <c r="AB833" s="64">
        <f t="shared" si="111"/>
        <v>0</v>
      </c>
      <c r="AC833" s="71">
        <f t="shared" si="112"/>
        <v>0</v>
      </c>
      <c r="AD833" s="62"/>
      <c r="AE833" s="76"/>
      <c r="AF833" s="64">
        <f t="shared" si="113"/>
        <v>0</v>
      </c>
      <c r="AG833" s="49"/>
      <c r="AH833" s="49"/>
      <c r="AI833" s="54"/>
      <c r="AJ833" s="77"/>
      <c r="AK833" s="77"/>
      <c r="AL833" s="64">
        <f t="shared" si="114"/>
        <v>0</v>
      </c>
      <c r="AM833" s="71">
        <f t="shared" si="115"/>
        <v>0</v>
      </c>
      <c r="AN833" s="71">
        <f t="shared" si="116"/>
        <v>0</v>
      </c>
      <c r="AO833" s="72"/>
      <c r="AP833" s="72"/>
      <c r="AQ833" s="72"/>
      <c r="AR833" s="73"/>
      <c r="AS833" s="73"/>
      <c r="AT833" s="73"/>
      <c r="AU833" s="62"/>
      <c r="AV833" s="62"/>
      <c r="AW833" s="74">
        <v>0</v>
      </c>
      <c r="AX833" s="75">
        <f t="shared" si="108"/>
        <v>0</v>
      </c>
    </row>
    <row r="834" spans="1:50" ht="120" customHeight="1" x14ac:dyDescent="0.3">
      <c r="A834" s="59"/>
      <c r="B834" s="59"/>
      <c r="C834" s="42"/>
      <c r="D834" s="60"/>
      <c r="E834" s="61"/>
      <c r="F834" s="62"/>
      <c r="G834" s="63"/>
      <c r="H834" s="63"/>
      <c r="I834" s="59"/>
      <c r="J834" s="59"/>
      <c r="K834" s="59"/>
      <c r="L834" s="59"/>
      <c r="M834" s="65" t="str">
        <f t="shared" si="109"/>
        <v>-</v>
      </c>
      <c r="N834" s="66"/>
      <c r="O834" s="67"/>
      <c r="P834" s="46"/>
      <c r="Q834" s="67"/>
      <c r="R834" s="68"/>
      <c r="S834" s="69"/>
      <c r="T834" s="49"/>
      <c r="U834" s="68"/>
      <c r="V834" s="70"/>
      <c r="W834" s="62"/>
      <c r="X834" s="63"/>
      <c r="Y834" s="64">
        <f t="shared" si="110"/>
        <v>0</v>
      </c>
      <c r="Z834" s="62"/>
      <c r="AA834" s="63"/>
      <c r="AB834" s="64">
        <f t="shared" si="111"/>
        <v>0</v>
      </c>
      <c r="AC834" s="71">
        <f t="shared" si="112"/>
        <v>0</v>
      </c>
      <c r="AD834" s="62"/>
      <c r="AE834" s="76"/>
      <c r="AF834" s="64">
        <f t="shared" si="113"/>
        <v>0</v>
      </c>
      <c r="AG834" s="49"/>
      <c r="AH834" s="49"/>
      <c r="AI834" s="54"/>
      <c r="AJ834" s="77"/>
      <c r="AK834" s="77"/>
      <c r="AL834" s="64">
        <f t="shared" si="114"/>
        <v>0</v>
      </c>
      <c r="AM834" s="71">
        <f t="shared" si="115"/>
        <v>0</v>
      </c>
      <c r="AN834" s="71">
        <f t="shared" si="116"/>
        <v>0</v>
      </c>
      <c r="AO834" s="72"/>
      <c r="AP834" s="72"/>
      <c r="AQ834" s="72"/>
      <c r="AR834" s="73"/>
      <c r="AS834" s="73"/>
      <c r="AT834" s="73"/>
      <c r="AU834" s="62"/>
      <c r="AV834" s="62"/>
      <c r="AW834" s="74">
        <v>0</v>
      </c>
      <c r="AX834" s="75">
        <f t="shared" si="108"/>
        <v>0</v>
      </c>
    </row>
    <row r="835" spans="1:50" ht="120" customHeight="1" x14ac:dyDescent="0.3">
      <c r="A835" s="59"/>
      <c r="B835" s="59"/>
      <c r="C835" s="42"/>
      <c r="D835" s="60"/>
      <c r="E835" s="61"/>
      <c r="F835" s="62"/>
      <c r="G835" s="63"/>
      <c r="H835" s="63"/>
      <c r="I835" s="59"/>
      <c r="J835" s="59"/>
      <c r="K835" s="59"/>
      <c r="L835" s="59"/>
      <c r="M835" s="65" t="str">
        <f t="shared" si="109"/>
        <v>-</v>
      </c>
      <c r="N835" s="66"/>
      <c r="O835" s="67"/>
      <c r="P835" s="46"/>
      <c r="Q835" s="67"/>
      <c r="R835" s="68"/>
      <c r="S835" s="69"/>
      <c r="T835" s="49"/>
      <c r="U835" s="68"/>
      <c r="V835" s="70"/>
      <c r="W835" s="62"/>
      <c r="X835" s="63"/>
      <c r="Y835" s="64">
        <f t="shared" si="110"/>
        <v>0</v>
      </c>
      <c r="Z835" s="62"/>
      <c r="AA835" s="63"/>
      <c r="AB835" s="64">
        <f t="shared" si="111"/>
        <v>0</v>
      </c>
      <c r="AC835" s="71">
        <f t="shared" si="112"/>
        <v>0</v>
      </c>
      <c r="AD835" s="62"/>
      <c r="AE835" s="76"/>
      <c r="AF835" s="64">
        <f t="shared" si="113"/>
        <v>0</v>
      </c>
      <c r="AG835" s="49"/>
      <c r="AH835" s="49"/>
      <c r="AI835" s="54"/>
      <c r="AJ835" s="77"/>
      <c r="AK835" s="77"/>
      <c r="AL835" s="64">
        <f t="shared" si="114"/>
        <v>0</v>
      </c>
      <c r="AM835" s="71">
        <f t="shared" si="115"/>
        <v>0</v>
      </c>
      <c r="AN835" s="71">
        <f t="shared" si="116"/>
        <v>0</v>
      </c>
      <c r="AO835" s="72"/>
      <c r="AP835" s="72"/>
      <c r="AQ835" s="72"/>
      <c r="AR835" s="73"/>
      <c r="AS835" s="73"/>
      <c r="AT835" s="73"/>
      <c r="AU835" s="62"/>
      <c r="AV835" s="62"/>
      <c r="AW835" s="74">
        <v>0</v>
      </c>
      <c r="AX835" s="75">
        <f t="shared" si="108"/>
        <v>0</v>
      </c>
    </row>
    <row r="836" spans="1:50" ht="120" customHeight="1" x14ac:dyDescent="0.3">
      <c r="A836" s="59"/>
      <c r="B836" s="59"/>
      <c r="C836" s="42"/>
      <c r="D836" s="60"/>
      <c r="E836" s="61"/>
      <c r="F836" s="62"/>
      <c r="G836" s="63"/>
      <c r="H836" s="63"/>
      <c r="I836" s="59"/>
      <c r="J836" s="59"/>
      <c r="K836" s="59"/>
      <c r="L836" s="59"/>
      <c r="M836" s="65" t="str">
        <f t="shared" si="109"/>
        <v>-</v>
      </c>
      <c r="N836" s="66"/>
      <c r="O836" s="67"/>
      <c r="P836" s="46"/>
      <c r="Q836" s="67"/>
      <c r="R836" s="68"/>
      <c r="S836" s="69"/>
      <c r="T836" s="49"/>
      <c r="U836" s="68"/>
      <c r="V836" s="70"/>
      <c r="W836" s="62"/>
      <c r="X836" s="63"/>
      <c r="Y836" s="64">
        <f t="shared" si="110"/>
        <v>0</v>
      </c>
      <c r="Z836" s="62"/>
      <c r="AA836" s="63"/>
      <c r="AB836" s="64">
        <f t="shared" si="111"/>
        <v>0</v>
      </c>
      <c r="AC836" s="71">
        <f t="shared" si="112"/>
        <v>0</v>
      </c>
      <c r="AD836" s="62"/>
      <c r="AE836" s="76"/>
      <c r="AF836" s="64">
        <f t="shared" si="113"/>
        <v>0</v>
      </c>
      <c r="AG836" s="49"/>
      <c r="AH836" s="49"/>
      <c r="AI836" s="54"/>
      <c r="AJ836" s="77"/>
      <c r="AK836" s="77"/>
      <c r="AL836" s="64">
        <f t="shared" si="114"/>
        <v>0</v>
      </c>
      <c r="AM836" s="71">
        <f t="shared" si="115"/>
        <v>0</v>
      </c>
      <c r="AN836" s="71">
        <f t="shared" si="116"/>
        <v>0</v>
      </c>
      <c r="AO836" s="72"/>
      <c r="AP836" s="72"/>
      <c r="AQ836" s="72"/>
      <c r="AR836" s="73"/>
      <c r="AS836" s="73"/>
      <c r="AT836" s="73"/>
      <c r="AU836" s="62"/>
      <c r="AV836" s="62"/>
      <c r="AW836" s="74">
        <v>0</v>
      </c>
      <c r="AX836" s="75">
        <f t="shared" si="108"/>
        <v>0</v>
      </c>
    </row>
    <row r="837" spans="1:50" ht="120" customHeight="1" x14ac:dyDescent="0.3">
      <c r="A837" s="59"/>
      <c r="B837" s="59"/>
      <c r="C837" s="42"/>
      <c r="D837" s="60"/>
      <c r="E837" s="61"/>
      <c r="F837" s="62"/>
      <c r="G837" s="63"/>
      <c r="H837" s="63"/>
      <c r="I837" s="59"/>
      <c r="J837" s="59"/>
      <c r="K837" s="59"/>
      <c r="L837" s="59"/>
      <c r="M837" s="65" t="str">
        <f t="shared" si="109"/>
        <v>-</v>
      </c>
      <c r="N837" s="66"/>
      <c r="O837" s="67"/>
      <c r="P837" s="46"/>
      <c r="Q837" s="67"/>
      <c r="R837" s="68"/>
      <c r="S837" s="69"/>
      <c r="T837" s="49"/>
      <c r="U837" s="68"/>
      <c r="V837" s="70"/>
      <c r="W837" s="62"/>
      <c r="X837" s="63"/>
      <c r="Y837" s="64">
        <f t="shared" si="110"/>
        <v>0</v>
      </c>
      <c r="Z837" s="62"/>
      <c r="AA837" s="63"/>
      <c r="AB837" s="64">
        <f t="shared" si="111"/>
        <v>0</v>
      </c>
      <c r="AC837" s="71">
        <f t="shared" si="112"/>
        <v>0</v>
      </c>
      <c r="AD837" s="62"/>
      <c r="AE837" s="76"/>
      <c r="AF837" s="64">
        <f t="shared" si="113"/>
        <v>0</v>
      </c>
      <c r="AG837" s="49"/>
      <c r="AH837" s="49"/>
      <c r="AI837" s="54"/>
      <c r="AJ837" s="77"/>
      <c r="AK837" s="77"/>
      <c r="AL837" s="64">
        <f t="shared" si="114"/>
        <v>0</v>
      </c>
      <c r="AM837" s="71">
        <f t="shared" si="115"/>
        <v>0</v>
      </c>
      <c r="AN837" s="71">
        <f t="shared" si="116"/>
        <v>0</v>
      </c>
      <c r="AO837" s="72"/>
      <c r="AP837" s="72"/>
      <c r="AQ837" s="72"/>
      <c r="AR837" s="73"/>
      <c r="AS837" s="73"/>
      <c r="AT837" s="73"/>
      <c r="AU837" s="62"/>
      <c r="AV837" s="62"/>
      <c r="AW837" s="74">
        <v>0</v>
      </c>
      <c r="AX837" s="75">
        <f t="shared" ref="AX837:AX856" si="117">V837*AC837*BC$1</f>
        <v>0</v>
      </c>
    </row>
    <row r="838" spans="1:50" ht="120" customHeight="1" x14ac:dyDescent="0.3">
      <c r="A838" s="59"/>
      <c r="B838" s="59"/>
      <c r="C838" s="42"/>
      <c r="D838" s="60"/>
      <c r="E838" s="61"/>
      <c r="F838" s="62"/>
      <c r="G838" s="63"/>
      <c r="H838" s="63"/>
      <c r="I838" s="59"/>
      <c r="J838" s="59"/>
      <c r="K838" s="59"/>
      <c r="L838" s="59"/>
      <c r="M838" s="65" t="str">
        <f t="shared" ref="M838:M856" si="118">A838&amp;"-"&amp;E838</f>
        <v>-</v>
      </c>
      <c r="N838" s="66"/>
      <c r="O838" s="67"/>
      <c r="P838" s="46"/>
      <c r="Q838" s="67"/>
      <c r="R838" s="68"/>
      <c r="S838" s="69"/>
      <c r="T838" s="49"/>
      <c r="U838" s="68"/>
      <c r="V838" s="70"/>
      <c r="W838" s="62"/>
      <c r="X838" s="63"/>
      <c r="Y838" s="64">
        <f t="shared" ref="Y838:Y856" si="119">W838+X838</f>
        <v>0</v>
      </c>
      <c r="Z838" s="62"/>
      <c r="AA838" s="63"/>
      <c r="AB838" s="64">
        <f t="shared" ref="AB838:AB856" si="120">Z838+AA838</f>
        <v>0</v>
      </c>
      <c r="AC838" s="71">
        <f t="shared" ref="AC838:AC856" si="121">(AB838-Y838)*24*60</f>
        <v>0</v>
      </c>
      <c r="AD838" s="62"/>
      <c r="AE838" s="76"/>
      <c r="AF838" s="64">
        <f t="shared" ref="AF838:AF856" si="122">AD838+AE838</f>
        <v>0</v>
      </c>
      <c r="AG838" s="49"/>
      <c r="AH838" s="49"/>
      <c r="AI838" s="54"/>
      <c r="AJ838" s="77"/>
      <c r="AK838" s="77"/>
      <c r="AL838" s="64">
        <f t="shared" ref="AL838:AL856" si="123">AJ838+AK838</f>
        <v>0</v>
      </c>
      <c r="AM838" s="71">
        <f t="shared" ref="AM838:AM856" si="124">IF(AND(P838&lt;&gt;"D:Arıza Değil",AH838="Bu Arıza Aracın Servise Verilmesine Engel Değil"),IF(Z838-F838&gt;0,(AB838-Y838)*24,IF(OR(AND(G838&gt;AS$1,G838&lt;AT$1),AND(G838&gt;AU$1,G838&lt;AV$1)),(AL838-Y838)*24,0)),AN838)</f>
        <v>0</v>
      </c>
      <c r="AN838" s="71">
        <f t="shared" ref="AN838:AN856" si="125">IF(P838&lt;&gt;"D:Arıza Değil",AC838,0)</f>
        <v>0</v>
      </c>
      <c r="AO838" s="72"/>
      <c r="AP838" s="72"/>
      <c r="AQ838" s="72"/>
      <c r="AR838" s="73"/>
      <c r="AS838" s="73"/>
      <c r="AT838" s="73"/>
      <c r="AU838" s="62"/>
      <c r="AV838" s="62"/>
      <c r="AW838" s="74">
        <v>0</v>
      </c>
      <c r="AX838" s="75">
        <f t="shared" si="117"/>
        <v>0</v>
      </c>
    </row>
    <row r="839" spans="1:50" ht="120" customHeight="1" x14ac:dyDescent="0.3">
      <c r="A839" s="59"/>
      <c r="B839" s="59"/>
      <c r="C839" s="42"/>
      <c r="D839" s="60"/>
      <c r="E839" s="61"/>
      <c r="F839" s="62"/>
      <c r="G839" s="63"/>
      <c r="H839" s="63"/>
      <c r="I839" s="59"/>
      <c r="J839" s="59"/>
      <c r="K839" s="59"/>
      <c r="L839" s="59"/>
      <c r="M839" s="65" t="str">
        <f t="shared" si="118"/>
        <v>-</v>
      </c>
      <c r="N839" s="66"/>
      <c r="O839" s="67"/>
      <c r="P839" s="46"/>
      <c r="Q839" s="67"/>
      <c r="R839" s="68"/>
      <c r="S839" s="69"/>
      <c r="T839" s="49"/>
      <c r="U839" s="68"/>
      <c r="V839" s="70"/>
      <c r="W839" s="62"/>
      <c r="X839" s="63"/>
      <c r="Y839" s="64">
        <f t="shared" si="119"/>
        <v>0</v>
      </c>
      <c r="Z839" s="62"/>
      <c r="AA839" s="63"/>
      <c r="AB839" s="64">
        <f t="shared" si="120"/>
        <v>0</v>
      </c>
      <c r="AC839" s="71">
        <f t="shared" si="121"/>
        <v>0</v>
      </c>
      <c r="AD839" s="62"/>
      <c r="AE839" s="76"/>
      <c r="AF839" s="64">
        <f t="shared" si="122"/>
        <v>0</v>
      </c>
      <c r="AG839" s="49"/>
      <c r="AH839" s="49"/>
      <c r="AI839" s="54"/>
      <c r="AJ839" s="77"/>
      <c r="AK839" s="77"/>
      <c r="AL839" s="64">
        <f t="shared" si="123"/>
        <v>0</v>
      </c>
      <c r="AM839" s="71">
        <f t="shared" si="124"/>
        <v>0</v>
      </c>
      <c r="AN839" s="71">
        <f t="shared" si="125"/>
        <v>0</v>
      </c>
      <c r="AO839" s="72"/>
      <c r="AP839" s="72"/>
      <c r="AQ839" s="72"/>
      <c r="AR839" s="73"/>
      <c r="AS839" s="73"/>
      <c r="AT839" s="73"/>
      <c r="AU839" s="62"/>
      <c r="AV839" s="62"/>
      <c r="AW839" s="74">
        <v>0</v>
      </c>
      <c r="AX839" s="75">
        <f t="shared" si="117"/>
        <v>0</v>
      </c>
    </row>
    <row r="840" spans="1:50" ht="120" customHeight="1" x14ac:dyDescent="0.3">
      <c r="A840" s="59"/>
      <c r="B840" s="59"/>
      <c r="C840" s="42"/>
      <c r="D840" s="60"/>
      <c r="E840" s="61"/>
      <c r="F840" s="62"/>
      <c r="G840" s="63"/>
      <c r="H840" s="63"/>
      <c r="I840" s="59"/>
      <c r="J840" s="59"/>
      <c r="K840" s="59"/>
      <c r="L840" s="59"/>
      <c r="M840" s="65" t="str">
        <f t="shared" si="118"/>
        <v>-</v>
      </c>
      <c r="N840" s="66"/>
      <c r="O840" s="67"/>
      <c r="P840" s="46"/>
      <c r="Q840" s="67"/>
      <c r="R840" s="68"/>
      <c r="S840" s="69"/>
      <c r="T840" s="49"/>
      <c r="U840" s="68"/>
      <c r="V840" s="70"/>
      <c r="W840" s="62"/>
      <c r="X840" s="63"/>
      <c r="Y840" s="64">
        <f t="shared" si="119"/>
        <v>0</v>
      </c>
      <c r="Z840" s="62"/>
      <c r="AA840" s="63"/>
      <c r="AB840" s="64">
        <f t="shared" si="120"/>
        <v>0</v>
      </c>
      <c r="AC840" s="71">
        <f t="shared" si="121"/>
        <v>0</v>
      </c>
      <c r="AD840" s="62"/>
      <c r="AE840" s="76"/>
      <c r="AF840" s="64">
        <f t="shared" si="122"/>
        <v>0</v>
      </c>
      <c r="AG840" s="49"/>
      <c r="AH840" s="49"/>
      <c r="AI840" s="54"/>
      <c r="AJ840" s="77"/>
      <c r="AK840" s="77"/>
      <c r="AL840" s="64">
        <f t="shared" si="123"/>
        <v>0</v>
      </c>
      <c r="AM840" s="71">
        <f t="shared" si="124"/>
        <v>0</v>
      </c>
      <c r="AN840" s="71">
        <f t="shared" si="125"/>
        <v>0</v>
      </c>
      <c r="AO840" s="72"/>
      <c r="AP840" s="72"/>
      <c r="AQ840" s="72"/>
      <c r="AR840" s="73"/>
      <c r="AS840" s="73"/>
      <c r="AT840" s="73"/>
      <c r="AU840" s="62"/>
      <c r="AV840" s="62"/>
      <c r="AW840" s="74">
        <v>0</v>
      </c>
      <c r="AX840" s="75">
        <f t="shared" si="117"/>
        <v>0</v>
      </c>
    </row>
    <row r="841" spans="1:50" ht="120" customHeight="1" x14ac:dyDescent="0.3">
      <c r="A841" s="59"/>
      <c r="B841" s="59"/>
      <c r="C841" s="42"/>
      <c r="D841" s="60"/>
      <c r="E841" s="61"/>
      <c r="F841" s="62"/>
      <c r="G841" s="63"/>
      <c r="H841" s="63"/>
      <c r="I841" s="59"/>
      <c r="J841" s="59"/>
      <c r="K841" s="59"/>
      <c r="L841" s="59"/>
      <c r="M841" s="65" t="str">
        <f t="shared" si="118"/>
        <v>-</v>
      </c>
      <c r="N841" s="66"/>
      <c r="O841" s="67"/>
      <c r="P841" s="46"/>
      <c r="Q841" s="67"/>
      <c r="R841" s="68"/>
      <c r="S841" s="69"/>
      <c r="T841" s="49"/>
      <c r="U841" s="68"/>
      <c r="V841" s="70"/>
      <c r="W841" s="62"/>
      <c r="X841" s="63"/>
      <c r="Y841" s="64">
        <f t="shared" si="119"/>
        <v>0</v>
      </c>
      <c r="Z841" s="62"/>
      <c r="AA841" s="63"/>
      <c r="AB841" s="64">
        <f t="shared" si="120"/>
        <v>0</v>
      </c>
      <c r="AC841" s="71">
        <f t="shared" si="121"/>
        <v>0</v>
      </c>
      <c r="AD841" s="62"/>
      <c r="AE841" s="76"/>
      <c r="AF841" s="64">
        <f t="shared" si="122"/>
        <v>0</v>
      </c>
      <c r="AG841" s="49"/>
      <c r="AH841" s="49"/>
      <c r="AI841" s="54"/>
      <c r="AJ841" s="77"/>
      <c r="AK841" s="77"/>
      <c r="AL841" s="64">
        <f t="shared" si="123"/>
        <v>0</v>
      </c>
      <c r="AM841" s="71">
        <f t="shared" si="124"/>
        <v>0</v>
      </c>
      <c r="AN841" s="71">
        <f t="shared" si="125"/>
        <v>0</v>
      </c>
      <c r="AO841" s="72"/>
      <c r="AP841" s="72"/>
      <c r="AQ841" s="72"/>
      <c r="AR841" s="73"/>
      <c r="AS841" s="73"/>
      <c r="AT841" s="73"/>
      <c r="AU841" s="62"/>
      <c r="AV841" s="62"/>
      <c r="AW841" s="74">
        <v>0</v>
      </c>
      <c r="AX841" s="75">
        <f t="shared" si="117"/>
        <v>0</v>
      </c>
    </row>
    <row r="842" spans="1:50" ht="120" customHeight="1" x14ac:dyDescent="0.3">
      <c r="A842" s="59"/>
      <c r="B842" s="59"/>
      <c r="C842" s="42"/>
      <c r="D842" s="60"/>
      <c r="E842" s="61"/>
      <c r="F842" s="62"/>
      <c r="G842" s="63"/>
      <c r="H842" s="63"/>
      <c r="I842" s="59"/>
      <c r="J842" s="59"/>
      <c r="K842" s="59"/>
      <c r="L842" s="59"/>
      <c r="M842" s="65" t="str">
        <f t="shared" si="118"/>
        <v>-</v>
      </c>
      <c r="N842" s="66"/>
      <c r="O842" s="67"/>
      <c r="P842" s="46"/>
      <c r="Q842" s="67"/>
      <c r="R842" s="68"/>
      <c r="S842" s="69"/>
      <c r="T842" s="49"/>
      <c r="U842" s="68"/>
      <c r="V842" s="70"/>
      <c r="W842" s="62"/>
      <c r="X842" s="63"/>
      <c r="Y842" s="64">
        <f t="shared" si="119"/>
        <v>0</v>
      </c>
      <c r="Z842" s="62"/>
      <c r="AA842" s="63"/>
      <c r="AB842" s="64">
        <f t="shared" si="120"/>
        <v>0</v>
      </c>
      <c r="AC842" s="71">
        <f t="shared" si="121"/>
        <v>0</v>
      </c>
      <c r="AD842" s="62"/>
      <c r="AE842" s="76"/>
      <c r="AF842" s="64">
        <f t="shared" si="122"/>
        <v>0</v>
      </c>
      <c r="AG842" s="49"/>
      <c r="AH842" s="49"/>
      <c r="AI842" s="54"/>
      <c r="AJ842" s="77"/>
      <c r="AK842" s="77"/>
      <c r="AL842" s="64">
        <f t="shared" si="123"/>
        <v>0</v>
      </c>
      <c r="AM842" s="71">
        <f t="shared" si="124"/>
        <v>0</v>
      </c>
      <c r="AN842" s="71">
        <f t="shared" si="125"/>
        <v>0</v>
      </c>
      <c r="AO842" s="72"/>
      <c r="AP842" s="72"/>
      <c r="AQ842" s="72"/>
      <c r="AR842" s="73"/>
      <c r="AS842" s="73"/>
      <c r="AT842" s="73"/>
      <c r="AU842" s="62"/>
      <c r="AV842" s="62"/>
      <c r="AW842" s="74">
        <v>0</v>
      </c>
      <c r="AX842" s="75">
        <f t="shared" si="117"/>
        <v>0</v>
      </c>
    </row>
    <row r="843" spans="1:50" ht="120" customHeight="1" x14ac:dyDescent="0.3">
      <c r="A843" s="59"/>
      <c r="B843" s="59"/>
      <c r="C843" s="42"/>
      <c r="D843" s="60"/>
      <c r="E843" s="61"/>
      <c r="F843" s="62"/>
      <c r="G843" s="63"/>
      <c r="H843" s="63"/>
      <c r="I843" s="59"/>
      <c r="J843" s="59"/>
      <c r="K843" s="59"/>
      <c r="L843" s="59"/>
      <c r="M843" s="65" t="str">
        <f t="shared" si="118"/>
        <v>-</v>
      </c>
      <c r="N843" s="66"/>
      <c r="O843" s="67"/>
      <c r="P843" s="46"/>
      <c r="Q843" s="67"/>
      <c r="R843" s="68"/>
      <c r="S843" s="69"/>
      <c r="T843" s="49"/>
      <c r="U843" s="68"/>
      <c r="V843" s="70"/>
      <c r="W843" s="62"/>
      <c r="X843" s="63"/>
      <c r="Y843" s="64">
        <f t="shared" si="119"/>
        <v>0</v>
      </c>
      <c r="Z843" s="62"/>
      <c r="AA843" s="63"/>
      <c r="AB843" s="64">
        <f t="shared" si="120"/>
        <v>0</v>
      </c>
      <c r="AC843" s="71">
        <f t="shared" si="121"/>
        <v>0</v>
      </c>
      <c r="AD843" s="62"/>
      <c r="AE843" s="76"/>
      <c r="AF843" s="64">
        <f t="shared" si="122"/>
        <v>0</v>
      </c>
      <c r="AG843" s="49"/>
      <c r="AH843" s="49"/>
      <c r="AI843" s="54"/>
      <c r="AJ843" s="77"/>
      <c r="AK843" s="77"/>
      <c r="AL843" s="64">
        <f t="shared" si="123"/>
        <v>0</v>
      </c>
      <c r="AM843" s="71">
        <f t="shared" si="124"/>
        <v>0</v>
      </c>
      <c r="AN843" s="71">
        <f t="shared" si="125"/>
        <v>0</v>
      </c>
      <c r="AO843" s="72"/>
      <c r="AP843" s="72"/>
      <c r="AQ843" s="72"/>
      <c r="AR843" s="73"/>
      <c r="AS843" s="73"/>
      <c r="AT843" s="73"/>
      <c r="AU843" s="62"/>
      <c r="AV843" s="62"/>
      <c r="AW843" s="74">
        <v>0</v>
      </c>
      <c r="AX843" s="75">
        <f t="shared" si="117"/>
        <v>0</v>
      </c>
    </row>
    <row r="844" spans="1:50" ht="120" customHeight="1" x14ac:dyDescent="0.3">
      <c r="A844" s="59"/>
      <c r="B844" s="59"/>
      <c r="C844" s="42"/>
      <c r="D844" s="60"/>
      <c r="E844" s="61"/>
      <c r="F844" s="62"/>
      <c r="G844" s="63"/>
      <c r="H844" s="63"/>
      <c r="I844" s="59"/>
      <c r="J844" s="59"/>
      <c r="K844" s="59"/>
      <c r="L844" s="59"/>
      <c r="M844" s="65" t="str">
        <f t="shared" si="118"/>
        <v>-</v>
      </c>
      <c r="N844" s="66"/>
      <c r="O844" s="67"/>
      <c r="P844" s="46"/>
      <c r="Q844" s="67"/>
      <c r="R844" s="68"/>
      <c r="S844" s="69"/>
      <c r="T844" s="49"/>
      <c r="U844" s="68"/>
      <c r="V844" s="70"/>
      <c r="W844" s="62"/>
      <c r="X844" s="63"/>
      <c r="Y844" s="64">
        <f t="shared" si="119"/>
        <v>0</v>
      </c>
      <c r="Z844" s="62"/>
      <c r="AA844" s="63"/>
      <c r="AB844" s="64">
        <f t="shared" si="120"/>
        <v>0</v>
      </c>
      <c r="AC844" s="71">
        <f t="shared" si="121"/>
        <v>0</v>
      </c>
      <c r="AD844" s="62"/>
      <c r="AE844" s="76"/>
      <c r="AF844" s="64">
        <f t="shared" si="122"/>
        <v>0</v>
      </c>
      <c r="AG844" s="49"/>
      <c r="AH844" s="49"/>
      <c r="AI844" s="54"/>
      <c r="AJ844" s="77"/>
      <c r="AK844" s="77"/>
      <c r="AL844" s="64">
        <f t="shared" si="123"/>
        <v>0</v>
      </c>
      <c r="AM844" s="71">
        <f t="shared" si="124"/>
        <v>0</v>
      </c>
      <c r="AN844" s="71">
        <f t="shared" si="125"/>
        <v>0</v>
      </c>
      <c r="AO844" s="72"/>
      <c r="AP844" s="72"/>
      <c r="AQ844" s="72"/>
      <c r="AR844" s="73"/>
      <c r="AS844" s="73"/>
      <c r="AT844" s="73"/>
      <c r="AU844" s="62"/>
      <c r="AV844" s="62"/>
      <c r="AW844" s="74">
        <v>0</v>
      </c>
      <c r="AX844" s="75">
        <f t="shared" si="117"/>
        <v>0</v>
      </c>
    </row>
    <row r="845" spans="1:50" ht="120" customHeight="1" x14ac:dyDescent="0.3">
      <c r="A845" s="59"/>
      <c r="B845" s="59"/>
      <c r="C845" s="42"/>
      <c r="D845" s="60"/>
      <c r="E845" s="61"/>
      <c r="F845" s="62"/>
      <c r="G845" s="63"/>
      <c r="H845" s="63"/>
      <c r="I845" s="59"/>
      <c r="J845" s="59"/>
      <c r="K845" s="59"/>
      <c r="L845" s="59"/>
      <c r="M845" s="65" t="str">
        <f t="shared" si="118"/>
        <v>-</v>
      </c>
      <c r="N845" s="66"/>
      <c r="O845" s="67"/>
      <c r="P845" s="46"/>
      <c r="Q845" s="67"/>
      <c r="R845" s="68"/>
      <c r="S845" s="69"/>
      <c r="T845" s="49"/>
      <c r="U845" s="68"/>
      <c r="V845" s="70"/>
      <c r="W845" s="62"/>
      <c r="X845" s="63"/>
      <c r="Y845" s="64">
        <f t="shared" si="119"/>
        <v>0</v>
      </c>
      <c r="Z845" s="62"/>
      <c r="AA845" s="63"/>
      <c r="AB845" s="64">
        <f t="shared" si="120"/>
        <v>0</v>
      </c>
      <c r="AC845" s="71">
        <f t="shared" si="121"/>
        <v>0</v>
      </c>
      <c r="AD845" s="62"/>
      <c r="AE845" s="76"/>
      <c r="AF845" s="64">
        <f t="shared" si="122"/>
        <v>0</v>
      </c>
      <c r="AG845" s="49"/>
      <c r="AH845" s="49"/>
      <c r="AI845" s="54"/>
      <c r="AJ845" s="77"/>
      <c r="AK845" s="77"/>
      <c r="AL845" s="64">
        <f t="shared" si="123"/>
        <v>0</v>
      </c>
      <c r="AM845" s="71">
        <f t="shared" si="124"/>
        <v>0</v>
      </c>
      <c r="AN845" s="71">
        <f t="shared" si="125"/>
        <v>0</v>
      </c>
      <c r="AO845" s="72"/>
      <c r="AP845" s="72"/>
      <c r="AQ845" s="72"/>
      <c r="AR845" s="73"/>
      <c r="AS845" s="73"/>
      <c r="AT845" s="73"/>
      <c r="AU845" s="62"/>
      <c r="AV845" s="62"/>
      <c r="AW845" s="74">
        <v>0</v>
      </c>
      <c r="AX845" s="75">
        <f t="shared" si="117"/>
        <v>0</v>
      </c>
    </row>
    <row r="846" spans="1:50" ht="120" customHeight="1" x14ac:dyDescent="0.3">
      <c r="A846" s="59"/>
      <c r="B846" s="59"/>
      <c r="C846" s="42"/>
      <c r="D846" s="60"/>
      <c r="E846" s="61"/>
      <c r="F846" s="62"/>
      <c r="G846" s="63"/>
      <c r="H846" s="63"/>
      <c r="I846" s="59"/>
      <c r="J846" s="59"/>
      <c r="K846" s="59"/>
      <c r="L846" s="59"/>
      <c r="M846" s="65" t="str">
        <f t="shared" si="118"/>
        <v>-</v>
      </c>
      <c r="N846" s="66"/>
      <c r="O846" s="67"/>
      <c r="P846" s="46"/>
      <c r="Q846" s="67"/>
      <c r="R846" s="68"/>
      <c r="S846" s="69"/>
      <c r="T846" s="49"/>
      <c r="U846" s="68"/>
      <c r="V846" s="70"/>
      <c r="W846" s="62"/>
      <c r="X846" s="63"/>
      <c r="Y846" s="64">
        <f t="shared" si="119"/>
        <v>0</v>
      </c>
      <c r="Z846" s="62"/>
      <c r="AA846" s="63"/>
      <c r="AB846" s="64">
        <f t="shared" si="120"/>
        <v>0</v>
      </c>
      <c r="AC846" s="71">
        <f t="shared" si="121"/>
        <v>0</v>
      </c>
      <c r="AD846" s="62"/>
      <c r="AE846" s="76"/>
      <c r="AF846" s="64">
        <f t="shared" si="122"/>
        <v>0</v>
      </c>
      <c r="AG846" s="49"/>
      <c r="AH846" s="49"/>
      <c r="AI846" s="54"/>
      <c r="AJ846" s="77"/>
      <c r="AK846" s="77"/>
      <c r="AL846" s="64">
        <f t="shared" si="123"/>
        <v>0</v>
      </c>
      <c r="AM846" s="71">
        <f t="shared" si="124"/>
        <v>0</v>
      </c>
      <c r="AN846" s="71">
        <f t="shared" si="125"/>
        <v>0</v>
      </c>
      <c r="AO846" s="72"/>
      <c r="AP846" s="72"/>
      <c r="AQ846" s="72"/>
      <c r="AR846" s="73"/>
      <c r="AS846" s="73"/>
      <c r="AT846" s="73"/>
      <c r="AU846" s="62"/>
      <c r="AV846" s="62"/>
      <c r="AW846" s="74">
        <v>0</v>
      </c>
      <c r="AX846" s="75">
        <f t="shared" si="117"/>
        <v>0</v>
      </c>
    </row>
    <row r="847" spans="1:50" ht="120" customHeight="1" x14ac:dyDescent="0.3">
      <c r="A847" s="59"/>
      <c r="B847" s="59"/>
      <c r="C847" s="42"/>
      <c r="D847" s="60"/>
      <c r="E847" s="61"/>
      <c r="F847" s="62"/>
      <c r="G847" s="63"/>
      <c r="H847" s="63"/>
      <c r="I847" s="59"/>
      <c r="J847" s="59"/>
      <c r="K847" s="59"/>
      <c r="L847" s="59"/>
      <c r="M847" s="65" t="str">
        <f t="shared" si="118"/>
        <v>-</v>
      </c>
      <c r="N847" s="66"/>
      <c r="O847" s="67"/>
      <c r="P847" s="46"/>
      <c r="Q847" s="67"/>
      <c r="R847" s="68"/>
      <c r="S847" s="69"/>
      <c r="T847" s="49"/>
      <c r="U847" s="68"/>
      <c r="V847" s="70"/>
      <c r="W847" s="62"/>
      <c r="X847" s="63"/>
      <c r="Y847" s="64">
        <f t="shared" si="119"/>
        <v>0</v>
      </c>
      <c r="Z847" s="62"/>
      <c r="AA847" s="63"/>
      <c r="AB847" s="64">
        <f t="shared" si="120"/>
        <v>0</v>
      </c>
      <c r="AC847" s="71">
        <f t="shared" si="121"/>
        <v>0</v>
      </c>
      <c r="AD847" s="62"/>
      <c r="AE847" s="76"/>
      <c r="AF847" s="64">
        <f t="shared" si="122"/>
        <v>0</v>
      </c>
      <c r="AG847" s="49"/>
      <c r="AH847" s="49"/>
      <c r="AI847" s="54"/>
      <c r="AJ847" s="77"/>
      <c r="AK847" s="77"/>
      <c r="AL847" s="64">
        <f t="shared" si="123"/>
        <v>0</v>
      </c>
      <c r="AM847" s="71">
        <f t="shared" si="124"/>
        <v>0</v>
      </c>
      <c r="AN847" s="71">
        <f t="shared" si="125"/>
        <v>0</v>
      </c>
      <c r="AO847" s="72"/>
      <c r="AP847" s="72"/>
      <c r="AQ847" s="72"/>
      <c r="AR847" s="73"/>
      <c r="AS847" s="73"/>
      <c r="AT847" s="73"/>
      <c r="AU847" s="62"/>
      <c r="AV847" s="62"/>
      <c r="AW847" s="74">
        <v>0</v>
      </c>
      <c r="AX847" s="75">
        <f t="shared" si="117"/>
        <v>0</v>
      </c>
    </row>
    <row r="848" spans="1:50" ht="120" customHeight="1" x14ac:dyDescent="0.3">
      <c r="A848" s="59"/>
      <c r="B848" s="59"/>
      <c r="C848" s="42"/>
      <c r="D848" s="60"/>
      <c r="E848" s="61"/>
      <c r="F848" s="62"/>
      <c r="G848" s="63"/>
      <c r="H848" s="63"/>
      <c r="I848" s="59"/>
      <c r="J848" s="59"/>
      <c r="K848" s="59"/>
      <c r="L848" s="59"/>
      <c r="M848" s="65" t="str">
        <f t="shared" si="118"/>
        <v>-</v>
      </c>
      <c r="N848" s="66"/>
      <c r="O848" s="67"/>
      <c r="P848" s="46"/>
      <c r="Q848" s="67"/>
      <c r="R848" s="68"/>
      <c r="S848" s="69"/>
      <c r="T848" s="49"/>
      <c r="U848" s="68"/>
      <c r="V848" s="70"/>
      <c r="W848" s="62"/>
      <c r="X848" s="63"/>
      <c r="Y848" s="64">
        <f t="shared" si="119"/>
        <v>0</v>
      </c>
      <c r="Z848" s="62"/>
      <c r="AA848" s="63"/>
      <c r="AB848" s="64">
        <f t="shared" si="120"/>
        <v>0</v>
      </c>
      <c r="AC848" s="71">
        <f t="shared" si="121"/>
        <v>0</v>
      </c>
      <c r="AD848" s="62"/>
      <c r="AE848" s="76"/>
      <c r="AF848" s="64">
        <f t="shared" si="122"/>
        <v>0</v>
      </c>
      <c r="AG848" s="49"/>
      <c r="AH848" s="49"/>
      <c r="AI848" s="54"/>
      <c r="AJ848" s="77"/>
      <c r="AK848" s="77"/>
      <c r="AL848" s="64">
        <f t="shared" si="123"/>
        <v>0</v>
      </c>
      <c r="AM848" s="71">
        <f t="shared" si="124"/>
        <v>0</v>
      </c>
      <c r="AN848" s="71">
        <f t="shared" si="125"/>
        <v>0</v>
      </c>
      <c r="AO848" s="72"/>
      <c r="AP848" s="72"/>
      <c r="AQ848" s="72"/>
      <c r="AR848" s="73"/>
      <c r="AS848" s="73"/>
      <c r="AT848" s="73"/>
      <c r="AU848" s="62"/>
      <c r="AV848" s="62"/>
      <c r="AW848" s="74">
        <v>0</v>
      </c>
      <c r="AX848" s="75">
        <f t="shared" si="117"/>
        <v>0</v>
      </c>
    </row>
    <row r="849" spans="1:50" ht="120" customHeight="1" x14ac:dyDescent="0.3">
      <c r="A849" s="59"/>
      <c r="B849" s="59"/>
      <c r="C849" s="42"/>
      <c r="D849" s="60"/>
      <c r="E849" s="61"/>
      <c r="F849" s="62"/>
      <c r="G849" s="63"/>
      <c r="H849" s="63"/>
      <c r="I849" s="59"/>
      <c r="J849" s="59"/>
      <c r="K849" s="59"/>
      <c r="L849" s="59"/>
      <c r="M849" s="65" t="str">
        <f t="shared" si="118"/>
        <v>-</v>
      </c>
      <c r="N849" s="66"/>
      <c r="O849" s="67"/>
      <c r="P849" s="46"/>
      <c r="Q849" s="67"/>
      <c r="R849" s="68"/>
      <c r="S849" s="69"/>
      <c r="T849" s="49"/>
      <c r="U849" s="68"/>
      <c r="V849" s="70"/>
      <c r="W849" s="62"/>
      <c r="X849" s="63"/>
      <c r="Y849" s="64">
        <f t="shared" si="119"/>
        <v>0</v>
      </c>
      <c r="Z849" s="62"/>
      <c r="AA849" s="63"/>
      <c r="AB849" s="64">
        <f t="shared" si="120"/>
        <v>0</v>
      </c>
      <c r="AC849" s="71">
        <f t="shared" si="121"/>
        <v>0</v>
      </c>
      <c r="AD849" s="62"/>
      <c r="AE849" s="76"/>
      <c r="AF849" s="64">
        <f t="shared" si="122"/>
        <v>0</v>
      </c>
      <c r="AG849" s="49"/>
      <c r="AH849" s="49"/>
      <c r="AI849" s="54"/>
      <c r="AJ849" s="77"/>
      <c r="AK849" s="77"/>
      <c r="AL849" s="64">
        <f t="shared" si="123"/>
        <v>0</v>
      </c>
      <c r="AM849" s="71">
        <f t="shared" si="124"/>
        <v>0</v>
      </c>
      <c r="AN849" s="71">
        <f t="shared" si="125"/>
        <v>0</v>
      </c>
      <c r="AO849" s="72"/>
      <c r="AP849" s="72"/>
      <c r="AQ849" s="72"/>
      <c r="AR849" s="73"/>
      <c r="AS849" s="73"/>
      <c r="AT849" s="73"/>
      <c r="AU849" s="62"/>
      <c r="AV849" s="62"/>
      <c r="AW849" s="74">
        <v>0</v>
      </c>
      <c r="AX849" s="75">
        <f t="shared" si="117"/>
        <v>0</v>
      </c>
    </row>
    <row r="850" spans="1:50" ht="120" customHeight="1" x14ac:dyDescent="0.3">
      <c r="A850" s="59"/>
      <c r="B850" s="59"/>
      <c r="C850" s="42"/>
      <c r="D850" s="60"/>
      <c r="E850" s="61"/>
      <c r="F850" s="62"/>
      <c r="G850" s="63"/>
      <c r="H850" s="63"/>
      <c r="I850" s="59"/>
      <c r="J850" s="59"/>
      <c r="K850" s="59"/>
      <c r="L850" s="59"/>
      <c r="M850" s="65" t="str">
        <f t="shared" si="118"/>
        <v>-</v>
      </c>
      <c r="N850" s="66"/>
      <c r="O850" s="67"/>
      <c r="P850" s="46"/>
      <c r="Q850" s="67"/>
      <c r="R850" s="68"/>
      <c r="S850" s="69"/>
      <c r="T850" s="49"/>
      <c r="U850" s="68"/>
      <c r="V850" s="70"/>
      <c r="W850" s="62"/>
      <c r="X850" s="63"/>
      <c r="Y850" s="64">
        <f t="shared" si="119"/>
        <v>0</v>
      </c>
      <c r="Z850" s="62"/>
      <c r="AA850" s="63"/>
      <c r="AB850" s="64">
        <f t="shared" si="120"/>
        <v>0</v>
      </c>
      <c r="AC850" s="71">
        <f t="shared" si="121"/>
        <v>0</v>
      </c>
      <c r="AD850" s="62"/>
      <c r="AE850" s="76"/>
      <c r="AF850" s="64">
        <f t="shared" si="122"/>
        <v>0</v>
      </c>
      <c r="AG850" s="49"/>
      <c r="AH850" s="49"/>
      <c r="AI850" s="54"/>
      <c r="AJ850" s="77"/>
      <c r="AK850" s="77"/>
      <c r="AL850" s="64">
        <f t="shared" si="123"/>
        <v>0</v>
      </c>
      <c r="AM850" s="71">
        <f t="shared" si="124"/>
        <v>0</v>
      </c>
      <c r="AN850" s="71">
        <f t="shared" si="125"/>
        <v>0</v>
      </c>
      <c r="AO850" s="72"/>
      <c r="AP850" s="72"/>
      <c r="AQ850" s="72"/>
      <c r="AR850" s="73"/>
      <c r="AS850" s="73"/>
      <c r="AT850" s="73"/>
      <c r="AU850" s="62"/>
      <c r="AV850" s="62"/>
      <c r="AW850" s="74">
        <v>0</v>
      </c>
      <c r="AX850" s="75">
        <f t="shared" si="117"/>
        <v>0</v>
      </c>
    </row>
    <row r="851" spans="1:50" ht="120" customHeight="1" x14ac:dyDescent="0.3">
      <c r="A851" s="59"/>
      <c r="B851" s="59"/>
      <c r="C851" s="42"/>
      <c r="D851" s="60"/>
      <c r="E851" s="61"/>
      <c r="F851" s="62"/>
      <c r="G851" s="63"/>
      <c r="H851" s="63"/>
      <c r="I851" s="59"/>
      <c r="J851" s="59"/>
      <c r="K851" s="59"/>
      <c r="L851" s="59"/>
      <c r="M851" s="65" t="str">
        <f t="shared" si="118"/>
        <v>-</v>
      </c>
      <c r="N851" s="66"/>
      <c r="O851" s="67"/>
      <c r="P851" s="46"/>
      <c r="Q851" s="67"/>
      <c r="R851" s="68"/>
      <c r="S851" s="69"/>
      <c r="T851" s="49"/>
      <c r="U851" s="68"/>
      <c r="V851" s="70"/>
      <c r="W851" s="62"/>
      <c r="X851" s="63"/>
      <c r="Y851" s="64">
        <f t="shared" si="119"/>
        <v>0</v>
      </c>
      <c r="Z851" s="62"/>
      <c r="AA851" s="63"/>
      <c r="AB851" s="64">
        <f t="shared" si="120"/>
        <v>0</v>
      </c>
      <c r="AC851" s="71">
        <f t="shared" si="121"/>
        <v>0</v>
      </c>
      <c r="AD851" s="62"/>
      <c r="AE851" s="76"/>
      <c r="AF851" s="64">
        <f t="shared" si="122"/>
        <v>0</v>
      </c>
      <c r="AG851" s="49"/>
      <c r="AH851" s="49"/>
      <c r="AI851" s="54"/>
      <c r="AJ851" s="77"/>
      <c r="AK851" s="77"/>
      <c r="AL851" s="64">
        <f t="shared" si="123"/>
        <v>0</v>
      </c>
      <c r="AM851" s="71">
        <f t="shared" si="124"/>
        <v>0</v>
      </c>
      <c r="AN851" s="71">
        <f t="shared" si="125"/>
        <v>0</v>
      </c>
      <c r="AO851" s="72"/>
      <c r="AP851" s="72"/>
      <c r="AQ851" s="72"/>
      <c r="AR851" s="73"/>
      <c r="AS851" s="73"/>
      <c r="AT851" s="73"/>
      <c r="AU851" s="62"/>
      <c r="AV851" s="62"/>
      <c r="AW851" s="74">
        <v>0</v>
      </c>
      <c r="AX851" s="75">
        <f t="shared" si="117"/>
        <v>0</v>
      </c>
    </row>
    <row r="852" spans="1:50" ht="120" customHeight="1" x14ac:dyDescent="0.3">
      <c r="A852" s="59"/>
      <c r="B852" s="59"/>
      <c r="C852" s="42"/>
      <c r="D852" s="60"/>
      <c r="E852" s="61"/>
      <c r="F852" s="62"/>
      <c r="G852" s="63"/>
      <c r="H852" s="63"/>
      <c r="I852" s="59"/>
      <c r="J852" s="59"/>
      <c r="K852" s="59"/>
      <c r="L852" s="59"/>
      <c r="M852" s="65" t="str">
        <f t="shared" si="118"/>
        <v>-</v>
      </c>
      <c r="N852" s="66"/>
      <c r="O852" s="67"/>
      <c r="P852" s="46"/>
      <c r="Q852" s="67"/>
      <c r="R852" s="68"/>
      <c r="S852" s="69"/>
      <c r="T852" s="49"/>
      <c r="U852" s="68"/>
      <c r="V852" s="70"/>
      <c r="W852" s="62"/>
      <c r="X852" s="63"/>
      <c r="Y852" s="64">
        <f t="shared" si="119"/>
        <v>0</v>
      </c>
      <c r="Z852" s="62"/>
      <c r="AA852" s="63"/>
      <c r="AB852" s="64">
        <f t="shared" si="120"/>
        <v>0</v>
      </c>
      <c r="AC852" s="71">
        <f t="shared" si="121"/>
        <v>0</v>
      </c>
      <c r="AD852" s="62"/>
      <c r="AE852" s="76"/>
      <c r="AF852" s="64">
        <f t="shared" si="122"/>
        <v>0</v>
      </c>
      <c r="AG852" s="49"/>
      <c r="AH852" s="49"/>
      <c r="AI852" s="54"/>
      <c r="AJ852" s="77"/>
      <c r="AK852" s="77"/>
      <c r="AL852" s="64">
        <f t="shared" si="123"/>
        <v>0</v>
      </c>
      <c r="AM852" s="71">
        <f t="shared" si="124"/>
        <v>0</v>
      </c>
      <c r="AN852" s="71">
        <f t="shared" si="125"/>
        <v>0</v>
      </c>
      <c r="AO852" s="72"/>
      <c r="AP852" s="72"/>
      <c r="AQ852" s="72"/>
      <c r="AR852" s="73"/>
      <c r="AS852" s="73"/>
      <c r="AT852" s="73"/>
      <c r="AU852" s="62"/>
      <c r="AV852" s="62"/>
      <c r="AW852" s="74">
        <v>0</v>
      </c>
      <c r="AX852" s="75">
        <f t="shared" si="117"/>
        <v>0</v>
      </c>
    </row>
    <row r="853" spans="1:50" ht="120" customHeight="1" x14ac:dyDescent="0.3">
      <c r="A853" s="59"/>
      <c r="B853" s="59"/>
      <c r="C853" s="42"/>
      <c r="D853" s="60"/>
      <c r="E853" s="61"/>
      <c r="F853" s="62"/>
      <c r="G853" s="63"/>
      <c r="H853" s="63"/>
      <c r="I853" s="59"/>
      <c r="J853" s="59"/>
      <c r="K853" s="59"/>
      <c r="L853" s="59"/>
      <c r="M853" s="65" t="str">
        <f t="shared" si="118"/>
        <v>-</v>
      </c>
      <c r="N853" s="66"/>
      <c r="O853" s="67"/>
      <c r="P853" s="46"/>
      <c r="Q853" s="67"/>
      <c r="R853" s="68"/>
      <c r="S853" s="69"/>
      <c r="T853" s="49"/>
      <c r="U853" s="68"/>
      <c r="V853" s="70"/>
      <c r="W853" s="62"/>
      <c r="X853" s="63"/>
      <c r="Y853" s="64">
        <f t="shared" si="119"/>
        <v>0</v>
      </c>
      <c r="Z853" s="62"/>
      <c r="AA853" s="63"/>
      <c r="AB853" s="64">
        <f t="shared" si="120"/>
        <v>0</v>
      </c>
      <c r="AC853" s="71">
        <f t="shared" si="121"/>
        <v>0</v>
      </c>
      <c r="AD853" s="62"/>
      <c r="AE853" s="76"/>
      <c r="AF853" s="64">
        <f t="shared" si="122"/>
        <v>0</v>
      </c>
      <c r="AG853" s="49"/>
      <c r="AH853" s="49"/>
      <c r="AI853" s="54"/>
      <c r="AJ853" s="77"/>
      <c r="AK853" s="77"/>
      <c r="AL853" s="64">
        <f t="shared" si="123"/>
        <v>0</v>
      </c>
      <c r="AM853" s="71">
        <f t="shared" si="124"/>
        <v>0</v>
      </c>
      <c r="AN853" s="71">
        <f t="shared" si="125"/>
        <v>0</v>
      </c>
      <c r="AO853" s="72"/>
      <c r="AP853" s="72"/>
      <c r="AQ853" s="72"/>
      <c r="AR853" s="73"/>
      <c r="AS853" s="73"/>
      <c r="AT853" s="73"/>
      <c r="AU853" s="62"/>
      <c r="AV853" s="62"/>
      <c r="AW853" s="74">
        <v>0</v>
      </c>
      <c r="AX853" s="75">
        <f t="shared" si="117"/>
        <v>0</v>
      </c>
    </row>
    <row r="854" spans="1:50" ht="120" customHeight="1" x14ac:dyDescent="0.3">
      <c r="A854" s="59"/>
      <c r="B854" s="59"/>
      <c r="C854" s="42"/>
      <c r="D854" s="60"/>
      <c r="E854" s="61"/>
      <c r="F854" s="62"/>
      <c r="G854" s="63"/>
      <c r="H854" s="63"/>
      <c r="I854" s="59"/>
      <c r="J854" s="59"/>
      <c r="K854" s="59"/>
      <c r="L854" s="59"/>
      <c r="M854" s="65" t="str">
        <f t="shared" si="118"/>
        <v>-</v>
      </c>
      <c r="N854" s="66"/>
      <c r="O854" s="67"/>
      <c r="P854" s="46"/>
      <c r="Q854" s="67"/>
      <c r="R854" s="68"/>
      <c r="S854" s="69"/>
      <c r="T854" s="49"/>
      <c r="U854" s="68"/>
      <c r="V854" s="70"/>
      <c r="W854" s="62"/>
      <c r="X854" s="63"/>
      <c r="Y854" s="64">
        <f t="shared" si="119"/>
        <v>0</v>
      </c>
      <c r="Z854" s="62"/>
      <c r="AA854" s="63"/>
      <c r="AB854" s="64">
        <f t="shared" si="120"/>
        <v>0</v>
      </c>
      <c r="AC854" s="71">
        <f t="shared" si="121"/>
        <v>0</v>
      </c>
      <c r="AD854" s="62"/>
      <c r="AE854" s="76"/>
      <c r="AF854" s="64">
        <f t="shared" si="122"/>
        <v>0</v>
      </c>
      <c r="AG854" s="49"/>
      <c r="AH854" s="49"/>
      <c r="AI854" s="54"/>
      <c r="AJ854" s="77"/>
      <c r="AK854" s="77"/>
      <c r="AL854" s="64">
        <f t="shared" si="123"/>
        <v>0</v>
      </c>
      <c r="AM854" s="71">
        <f t="shared" si="124"/>
        <v>0</v>
      </c>
      <c r="AN854" s="71">
        <f t="shared" si="125"/>
        <v>0</v>
      </c>
      <c r="AO854" s="72"/>
      <c r="AP854" s="72"/>
      <c r="AQ854" s="72"/>
      <c r="AR854" s="73"/>
      <c r="AS854" s="73"/>
      <c r="AT854" s="73"/>
      <c r="AU854" s="62"/>
      <c r="AV854" s="62"/>
      <c r="AW854" s="74">
        <v>0</v>
      </c>
      <c r="AX854" s="75">
        <f t="shared" si="117"/>
        <v>0</v>
      </c>
    </row>
    <row r="855" spans="1:50" ht="120" customHeight="1" x14ac:dyDescent="0.3">
      <c r="A855" s="59"/>
      <c r="B855" s="59"/>
      <c r="C855" s="42"/>
      <c r="D855" s="60"/>
      <c r="E855" s="61"/>
      <c r="F855" s="62"/>
      <c r="G855" s="63"/>
      <c r="H855" s="63"/>
      <c r="I855" s="59"/>
      <c r="J855" s="59"/>
      <c r="K855" s="59"/>
      <c r="L855" s="59"/>
      <c r="M855" s="65" t="str">
        <f t="shared" si="118"/>
        <v>-</v>
      </c>
      <c r="N855" s="66"/>
      <c r="O855" s="67"/>
      <c r="P855" s="46"/>
      <c r="Q855" s="67"/>
      <c r="R855" s="68"/>
      <c r="S855" s="69"/>
      <c r="T855" s="49"/>
      <c r="U855" s="68"/>
      <c r="V855" s="70"/>
      <c r="W855" s="62"/>
      <c r="X855" s="63"/>
      <c r="Y855" s="64">
        <f t="shared" si="119"/>
        <v>0</v>
      </c>
      <c r="Z855" s="62"/>
      <c r="AA855" s="63"/>
      <c r="AB855" s="64">
        <f t="shared" si="120"/>
        <v>0</v>
      </c>
      <c r="AC855" s="71">
        <f t="shared" si="121"/>
        <v>0</v>
      </c>
      <c r="AD855" s="62"/>
      <c r="AE855" s="76"/>
      <c r="AF855" s="64">
        <f t="shared" si="122"/>
        <v>0</v>
      </c>
      <c r="AG855" s="49"/>
      <c r="AH855" s="49"/>
      <c r="AI855" s="54"/>
      <c r="AJ855" s="77"/>
      <c r="AK855" s="77"/>
      <c r="AL855" s="64">
        <f t="shared" si="123"/>
        <v>0</v>
      </c>
      <c r="AM855" s="71">
        <f t="shared" si="124"/>
        <v>0</v>
      </c>
      <c r="AN855" s="71">
        <f t="shared" si="125"/>
        <v>0</v>
      </c>
      <c r="AO855" s="72"/>
      <c r="AP855" s="72"/>
      <c r="AQ855" s="72"/>
      <c r="AR855" s="73"/>
      <c r="AS855" s="73"/>
      <c r="AT855" s="73"/>
      <c r="AU855" s="62"/>
      <c r="AV855" s="62"/>
      <c r="AW855" s="74">
        <v>0</v>
      </c>
      <c r="AX855" s="75">
        <f t="shared" si="117"/>
        <v>0</v>
      </c>
    </row>
    <row r="856" spans="1:50" ht="120" customHeight="1" x14ac:dyDescent="0.3">
      <c r="A856" s="59"/>
      <c r="B856" s="59"/>
      <c r="C856" s="42"/>
      <c r="D856" s="60"/>
      <c r="E856" s="61"/>
      <c r="F856" s="62"/>
      <c r="G856" s="63"/>
      <c r="H856" s="63"/>
      <c r="I856" s="59"/>
      <c r="J856" s="59"/>
      <c r="K856" s="59"/>
      <c r="L856" s="59"/>
      <c r="M856" s="65" t="str">
        <f t="shared" si="118"/>
        <v>-</v>
      </c>
      <c r="N856" s="66"/>
      <c r="O856" s="67"/>
      <c r="P856" s="46"/>
      <c r="Q856" s="67"/>
      <c r="R856" s="68"/>
      <c r="S856" s="69"/>
      <c r="T856" s="49"/>
      <c r="U856" s="68"/>
      <c r="V856" s="70"/>
      <c r="W856" s="62"/>
      <c r="X856" s="63"/>
      <c r="Y856" s="64">
        <f t="shared" si="119"/>
        <v>0</v>
      </c>
      <c r="Z856" s="62"/>
      <c r="AA856" s="63"/>
      <c r="AB856" s="64">
        <f t="shared" si="120"/>
        <v>0</v>
      </c>
      <c r="AC856" s="71">
        <f t="shared" si="121"/>
        <v>0</v>
      </c>
      <c r="AD856" s="62"/>
      <c r="AE856" s="76"/>
      <c r="AF856" s="64">
        <f t="shared" si="122"/>
        <v>0</v>
      </c>
      <c r="AG856" s="49"/>
      <c r="AH856" s="49"/>
      <c r="AI856" s="54"/>
      <c r="AJ856" s="77"/>
      <c r="AK856" s="77"/>
      <c r="AL856" s="64">
        <f t="shared" si="123"/>
        <v>0</v>
      </c>
      <c r="AM856" s="71">
        <f t="shared" si="124"/>
        <v>0</v>
      </c>
      <c r="AN856" s="71">
        <f t="shared" si="125"/>
        <v>0</v>
      </c>
      <c r="AO856" s="72"/>
      <c r="AP856" s="72"/>
      <c r="AQ856" s="72"/>
      <c r="AR856" s="73"/>
      <c r="AS856" s="73"/>
      <c r="AT856" s="73"/>
      <c r="AU856" s="62"/>
      <c r="AV856" s="62"/>
      <c r="AW856" s="74">
        <v>0</v>
      </c>
      <c r="AX856" s="75">
        <f t="shared" si="117"/>
        <v>0</v>
      </c>
    </row>
  </sheetData>
  <sheetProtection autoFilter="0"/>
  <autoFilter ref="A4:AX856" xr:uid="{00000000-0001-0000-0100-000000000000}"/>
  <mergeCells count="10">
    <mergeCell ref="A3:D3"/>
    <mergeCell ref="E3:N3"/>
    <mergeCell ref="R3:AJ3"/>
    <mergeCell ref="AO3:AV3"/>
    <mergeCell ref="AW3:AX3"/>
    <mergeCell ref="N1:AA1"/>
    <mergeCell ref="AB1:AN1"/>
    <mergeCell ref="AW1:AX1"/>
    <mergeCell ref="BA1:BB1"/>
    <mergeCell ref="AS2:AV2"/>
  </mergeCells>
  <phoneticPr fontId="10" type="noConversion"/>
  <conditionalFormatting sqref="AJ4:AK4">
    <cfRule type="containsText" dxfId="11" priority="2" operator="containsText" text="Ulaşılmamış">
      <formula>NOT(ISERROR(SEARCH("Ulaşılmamış",AJ4)))</formula>
    </cfRule>
    <cfRule type="containsText" dxfId="10" priority="3" operator="containsText" text="Ulaşılmış">
      <formula>NOT(ISERROR(SEARCH("Ulaşılmış",AJ4)))</formula>
    </cfRule>
  </conditionalFormatting>
  <conditionalFormatting sqref="AO4">
    <cfRule type="containsText" dxfId="9" priority="1" operator="containsText" text="X">
      <formula>NOT(ISERROR(SEARCH("X",AO4)))</formula>
    </cfRule>
  </conditionalFormatting>
  <dataValidations count="12">
    <dataValidation type="list" allowBlank="1" showInputMessage="1" showErrorMessage="1" sqref="Q5:Q856 O5:O856" xr:uid="{C54A5BF6-C78E-42B8-85AB-2037B02F3792}">
      <formula1>"A,B,C"</formula1>
    </dataValidation>
    <dataValidation type="list" allowBlank="1" showInputMessage="1" showErrorMessage="1" sqref="A5:A856" xr:uid="{B113BD1B-72A8-4ECF-B1DD-15588F8DE275}">
      <formula1>Projeler</formula1>
    </dataValidation>
    <dataValidation type="list" allowBlank="1" showInputMessage="1" showErrorMessage="1" sqref="I5:I856" xr:uid="{7562D5E7-97F3-482B-AC92-3717D0BCF03B}">
      <formula1>"Hat/Line,Depo/Depot"</formula1>
    </dataValidation>
    <dataValidation type="list" allowBlank="1" showInputMessage="1" showErrorMessage="1" sqref="J5:J856" xr:uid="{ACAEE681-3BFC-4081-8AED-2EF80A7CC03F}">
      <formula1>"Notified By Customer, Notified By Bozankaya"</formula1>
    </dataValidation>
    <dataValidation type="list" allowBlank="1" showInputMessage="1" showErrorMessage="1" sqref="R5:R856" xr:uid="{AC18EE46-2BD8-4141-B6F3-EA2C78FACE1C}">
      <formula1>"Bozankaya,Customer,Equipment Supplier"</formula1>
    </dataValidation>
    <dataValidation type="list" allowBlank="1" showInputMessage="1" showErrorMessage="1" sqref="T5:T856" xr:uid="{5F3F8F10-D6BB-4D6D-B9CF-6EDF8249984F}">
      <formula1>"Değiştirilecek/To Be Changed,Tamir Edilecek/To Be Repaired"</formula1>
    </dataValidation>
    <dataValidation type="list" allowBlank="1" showInputMessage="1" showErrorMessage="1" sqref="U5:U856" xr:uid="{53B94DF1-C836-4912-8ABD-8A090B7169B6}">
      <formula1>"Evet/Yes,Hayır/No"</formula1>
    </dataValidation>
    <dataValidation type="list" allowBlank="1" showInputMessage="1" showErrorMessage="1" sqref="AG5:AG856 AH318:AH856" xr:uid="{CFFD9739-B87F-41E9-BCF6-2F40B59706F4}">
      <formula1>"İlk defa karşılaşılan arıza / First time failure,Aynı ekipmanda tekrarlanan arıza / Recurrent failure in different vehicles"</formula1>
    </dataValidation>
    <dataValidation type="list" allowBlank="1" showInputMessage="1" showErrorMessage="1" sqref="K5:K856" xr:uid="{79EF6E03-D4F2-44C0-BEB7-4180310EB9DD}">
      <formula1>Ana_Kompanent</formula1>
    </dataValidation>
    <dataValidation type="list" allowBlank="1" showInputMessage="1" showErrorMessage="1" sqref="P5:P856" xr:uid="{9D6CF051-8C9A-4F1E-AE64-2AA9F9A7CB5D}">
      <formula1>"A:Önemli Arıza,B:Büyük Arıza,C:Küçük Arıza,D:Arıza Değil"</formula1>
    </dataValidation>
    <dataValidation type="list" allowBlank="1" showInputMessage="1" showErrorMessage="1" sqref="L5:L856 B5:B856" xr:uid="{BF5EFE4C-2A30-4A16-B51F-9295DF5EDDFF}">
      <formula1>INDIRECT(A5)</formula1>
    </dataValidation>
    <dataValidation type="list" allowBlank="1" showInputMessage="1" showErrorMessage="1" sqref="AH5:AH317" xr:uid="{B118A103-5AB2-4A28-A363-21D83343D336}">
      <formula1>"Bu Arıza Aracın Servise Verilmesine Engel Değil,Bu Arıza Aracın Servise Verilmesine Engel"</formula1>
    </dataValidation>
  </dataValidations>
  <pageMargins left="0.70866141732283472" right="0.70866141732283472" top="0.74803149606299213" bottom="0.74803149606299213" header="0.31496062992125984" footer="0.31496062992125984"/>
  <pageSetup paperSize="9" scale="40" fitToHeight="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1">
    <tabColor rgb="FF00B050"/>
    <pageSetUpPr fitToPage="1"/>
  </sheetPr>
  <dimension ref="A1:CW1284"/>
  <sheetViews>
    <sheetView showGridLines="0" tabSelected="1" zoomScale="85" zoomScaleNormal="85" zoomScaleSheetLayoutView="70" workbookViewId="0">
      <pane ySplit="4" topLeftCell="A401" activePane="bottomLeft" state="frozen"/>
      <selection activeCell="A222" sqref="A222:XFD222"/>
      <selection pane="bottomLeft" activeCell="Y402" sqref="Y402"/>
    </sheetView>
  </sheetViews>
  <sheetFormatPr defaultColWidth="5.5546875" defaultRowHeight="118.5" customHeight="1" x14ac:dyDescent="0.3"/>
  <cols>
    <col min="1" max="4" width="2.88671875" style="122" customWidth="1"/>
    <col min="5" max="5" width="2.88671875" style="123" customWidth="1"/>
    <col min="6" max="6" width="2.88671875" style="124" customWidth="1"/>
    <col min="7" max="7" width="2.88671875" style="122" customWidth="1"/>
    <col min="8" max="8" width="2.5546875" style="183" customWidth="1"/>
    <col min="9" max="9" width="3.109375" style="122" customWidth="1"/>
    <col min="10" max="10" width="3.6640625" style="122" customWidth="1"/>
    <col min="11" max="11" width="3.109375" style="122" customWidth="1"/>
    <col min="12" max="12" width="8.44140625" style="122" customWidth="1"/>
    <col min="13" max="13" width="5.6640625" style="122" customWidth="1"/>
    <col min="14" max="14" width="13" style="122" customWidth="1"/>
    <col min="15" max="15" width="5.5546875" style="125" customWidth="1"/>
    <col min="16" max="16" width="5.6640625" style="122" customWidth="1"/>
    <col min="17" max="17" width="2.88671875" style="126" customWidth="1"/>
    <col min="18" max="18" width="4.5546875" style="126" customWidth="1"/>
    <col min="19" max="19" width="16.5546875" style="126" customWidth="1"/>
    <col min="20" max="20" width="3" style="126" customWidth="1"/>
    <col min="21" max="21" width="2.6640625" style="126" customWidth="1"/>
    <col min="22" max="22" width="3" style="126" customWidth="1"/>
    <col min="23" max="23" width="3" style="127" customWidth="1"/>
    <col min="24" max="24" width="3.44140625" style="128" customWidth="1"/>
    <col min="25" max="25" width="6" style="184" bestFit="1" customWidth="1"/>
    <col min="26" max="27" width="3.44140625" style="126" customWidth="1"/>
    <col min="28" max="28" width="5.33203125" style="184" customWidth="1"/>
    <col min="29" max="29" width="5.44140625" style="267" customWidth="1"/>
    <col min="30" max="31" width="3.109375" style="122" customWidth="1"/>
    <col min="32" max="32" width="3" style="183" customWidth="1"/>
    <col min="33" max="33" width="5.109375" style="122" customWidth="1"/>
    <col min="34" max="34" width="5.44140625" style="122" customWidth="1"/>
    <col min="35" max="35" width="3" style="122" customWidth="1"/>
    <col min="36" max="36" width="3.33203125" style="122" customWidth="1"/>
    <col min="37" max="37" width="3.44140625" style="122" customWidth="1"/>
    <col min="38" max="38" width="2.88671875" style="122" customWidth="1"/>
    <col min="39" max="39" width="10.44140625" style="264" customWidth="1"/>
    <col min="40" max="40" width="8.88671875" style="264" customWidth="1"/>
    <col min="41" max="41" width="8.33203125" style="122" customWidth="1"/>
    <col min="42" max="42" width="3.44140625" style="123" customWidth="1"/>
    <col min="43" max="43" width="6" style="123" customWidth="1"/>
    <col min="44" max="44" width="5.6640625" style="126" customWidth="1"/>
    <col min="45" max="45" width="3.44140625" style="126" customWidth="1"/>
    <col min="46" max="46" width="2.6640625" style="126" customWidth="1"/>
    <col min="47" max="47" width="3.44140625" style="126" customWidth="1"/>
    <col min="48" max="48" width="3" style="126" customWidth="1"/>
    <col min="49" max="49" width="3.88671875" style="126" customWidth="1"/>
    <col min="50" max="50" width="4.33203125" style="195" customWidth="1"/>
    <col min="51" max="51" width="3.109375" style="121" customWidth="1"/>
    <col min="52" max="52" width="4.44140625" style="121" customWidth="1"/>
    <col min="53" max="53" width="5.33203125" style="122" customWidth="1"/>
    <col min="54" max="54" width="5.109375" style="121" bestFit="1" customWidth="1"/>
    <col min="55" max="56" width="5.5546875" style="121"/>
    <col min="57" max="59" width="2.5546875" style="121" customWidth="1"/>
    <col min="60" max="60" width="10.88671875" style="121" customWidth="1"/>
    <col min="61" max="61" width="2.5546875" style="121" customWidth="1"/>
    <col min="62" max="62" width="3.5546875" style="121" customWidth="1"/>
    <col min="63" max="64" width="5.5546875" style="125" customWidth="1"/>
    <col min="65" max="65" width="148" style="121" customWidth="1"/>
    <col min="66" max="68" width="10.33203125" style="121" customWidth="1"/>
    <col min="69" max="69" width="14.6640625" style="121" customWidth="1"/>
    <col min="70" max="70" width="12.109375" style="121" customWidth="1"/>
    <col min="71" max="71" width="15.6640625" style="121" customWidth="1"/>
    <col min="72" max="72" width="14" style="121" customWidth="1"/>
    <col min="73" max="73" width="6.33203125" style="243" customWidth="1"/>
    <col min="74" max="74" width="10.109375" style="234" customWidth="1"/>
    <col min="75" max="75" width="13.5546875" style="227" customWidth="1"/>
    <col min="76" max="76" width="9.6640625" style="227" customWidth="1"/>
    <col min="77" max="77" width="9.6640625" style="238" customWidth="1"/>
    <col min="78" max="78" width="13.33203125" style="217" bestFit="1" customWidth="1"/>
    <col min="79" max="79" width="9.6640625" style="217" bestFit="1" customWidth="1"/>
    <col min="80" max="81" width="11.109375" style="212" customWidth="1"/>
    <col min="82" max="82" width="11.109375" style="197" customWidth="1"/>
    <col min="83" max="83" width="11.109375" style="222" customWidth="1"/>
    <col min="84" max="89" width="11.109375" style="197" customWidth="1"/>
    <col min="90" max="90" width="18" style="121" customWidth="1"/>
    <col min="91" max="91" width="9.6640625" style="121" bestFit="1" customWidth="1"/>
    <col min="92" max="94" width="6.44140625" style="121" customWidth="1"/>
    <col min="95" max="101" width="5.5546875" style="122"/>
    <col min="102" max="16384" width="5.5546875" style="120"/>
  </cols>
  <sheetData>
    <row r="1" spans="1:101" s="17" customFormat="1" ht="84" customHeight="1" x14ac:dyDescent="0.2">
      <c r="A1" s="14"/>
      <c r="B1" s="15"/>
      <c r="C1" s="15"/>
      <c r="D1" s="15"/>
      <c r="E1" s="92"/>
      <c r="F1" s="83"/>
      <c r="G1" s="84"/>
      <c r="H1" s="185"/>
      <c r="I1" s="15"/>
      <c r="J1" s="18"/>
      <c r="K1" s="15"/>
      <c r="L1" s="15"/>
      <c r="M1" s="15"/>
      <c r="N1" s="300" t="s">
        <v>76</v>
      </c>
      <c r="O1" s="300"/>
      <c r="P1" s="300"/>
      <c r="Q1" s="300"/>
      <c r="R1" s="300"/>
      <c r="S1" s="300"/>
      <c r="T1" s="300"/>
      <c r="U1" s="300"/>
      <c r="V1" s="300"/>
      <c r="W1" s="300"/>
      <c r="X1" s="300"/>
      <c r="Y1" s="300"/>
      <c r="Z1" s="300"/>
      <c r="AA1" s="300"/>
      <c r="AB1" s="300"/>
      <c r="AC1" s="300"/>
      <c r="AD1" s="300"/>
      <c r="AE1" s="300"/>
      <c r="AF1" s="300"/>
      <c r="AG1" s="300"/>
      <c r="AH1" s="300"/>
      <c r="AI1" s="300"/>
      <c r="AJ1" s="300"/>
      <c r="AK1" s="300"/>
      <c r="AL1" s="300"/>
      <c r="AM1" s="300"/>
      <c r="AN1" s="300"/>
      <c r="AO1" s="16"/>
      <c r="AP1" s="256">
        <f ca="1">TODAY()</f>
        <v>46026</v>
      </c>
      <c r="AQ1" s="169"/>
      <c r="AR1" s="254" t="s">
        <v>77</v>
      </c>
      <c r="AS1" s="248">
        <v>0.25</v>
      </c>
      <c r="AT1" s="249">
        <v>0.41666666666666669</v>
      </c>
      <c r="AU1" s="248">
        <v>0.58333333333333337</v>
      </c>
      <c r="AV1" s="249">
        <v>0.79166666666666663</v>
      </c>
      <c r="AW1" s="289" t="s">
        <v>78</v>
      </c>
      <c r="AX1" s="289"/>
      <c r="AY1" s="255">
        <v>20</v>
      </c>
      <c r="AZ1" s="131"/>
      <c r="BA1" s="298"/>
      <c r="BB1" s="299"/>
      <c r="BC1" s="253">
        <v>11</v>
      </c>
      <c r="BD1" s="252" t="s">
        <v>7</v>
      </c>
      <c r="BE1" s="186"/>
      <c r="BF1" s="186"/>
      <c r="BG1" s="186"/>
      <c r="BH1" s="186"/>
      <c r="BI1" s="186"/>
      <c r="BJ1" s="186"/>
      <c r="BK1" s="205"/>
      <c r="BL1" s="206"/>
      <c r="BM1" s="188"/>
      <c r="BN1" s="188"/>
      <c r="BO1" s="188"/>
      <c r="BP1" s="188"/>
      <c r="BQ1" s="188"/>
      <c r="BR1" s="188"/>
      <c r="BS1" s="188"/>
      <c r="BT1" s="188"/>
      <c r="BU1" s="239"/>
      <c r="BV1" s="230"/>
      <c r="BW1" s="223"/>
      <c r="BX1" s="223"/>
      <c r="BY1" s="236"/>
      <c r="BZ1" s="214"/>
      <c r="CA1" s="214"/>
      <c r="CB1" s="207"/>
      <c r="CC1" s="207"/>
      <c r="CD1" s="198"/>
      <c r="CE1" s="218"/>
      <c r="CF1" s="198"/>
      <c r="CG1" s="198"/>
      <c r="CH1" s="198"/>
      <c r="CI1" s="198"/>
      <c r="CJ1" s="198"/>
      <c r="CK1" s="198"/>
    </row>
    <row r="2" spans="1:101" s="12" customFormat="1" ht="11.25" customHeight="1" thickBot="1" x14ac:dyDescent="0.25">
      <c r="A2" s="87"/>
      <c r="B2" s="8"/>
      <c r="C2" s="8"/>
      <c r="D2" s="8"/>
      <c r="E2" s="8"/>
      <c r="F2" s="8"/>
      <c r="G2" s="8"/>
      <c r="H2" s="181"/>
      <c r="I2" s="8"/>
      <c r="J2" s="88"/>
      <c r="K2" s="8"/>
      <c r="L2" s="8"/>
      <c r="M2" s="8"/>
      <c r="N2" s="8"/>
      <c r="O2" s="89"/>
      <c r="P2" s="8"/>
      <c r="Q2" s="13"/>
      <c r="R2" s="13"/>
      <c r="S2" s="13"/>
      <c r="T2" s="13"/>
      <c r="U2" s="13"/>
      <c r="V2" s="13"/>
      <c r="W2" s="90"/>
      <c r="X2" s="91"/>
      <c r="Y2" s="90"/>
      <c r="Z2" s="13"/>
      <c r="AA2" s="13"/>
      <c r="AB2" s="90"/>
      <c r="AC2" s="265"/>
      <c r="AD2" s="8"/>
      <c r="AE2" s="8"/>
      <c r="AF2" s="181"/>
      <c r="AG2" s="88"/>
      <c r="AH2" s="88"/>
      <c r="AI2" s="88"/>
      <c r="AJ2" s="88"/>
      <c r="AK2" s="88"/>
      <c r="AL2" s="88"/>
      <c r="AM2" s="258"/>
      <c r="AN2" s="259"/>
      <c r="AO2" s="8"/>
      <c r="AP2" s="13"/>
      <c r="AQ2" s="13"/>
      <c r="AR2" s="13"/>
      <c r="AS2" s="293"/>
      <c r="AT2" s="293"/>
      <c r="AU2" s="293"/>
      <c r="AV2" s="293"/>
      <c r="AW2" s="7"/>
      <c r="AX2" s="130"/>
      <c r="AY2" s="9"/>
      <c r="AZ2" s="10"/>
      <c r="BA2" s="11"/>
      <c r="BB2" s="10"/>
      <c r="BC2" s="10"/>
      <c r="BD2" s="188"/>
      <c r="BE2" s="186"/>
      <c r="BF2" s="186"/>
      <c r="BG2" s="186"/>
      <c r="BH2" s="186"/>
      <c r="BI2" s="186"/>
      <c r="BJ2" s="186"/>
      <c r="BK2" s="205"/>
      <c r="BL2" s="206"/>
      <c r="BM2" s="188"/>
      <c r="BN2" s="188"/>
      <c r="BO2" s="188"/>
      <c r="BP2" s="188"/>
      <c r="BQ2" s="188"/>
      <c r="BR2" s="188"/>
      <c r="BS2" s="188"/>
      <c r="BT2" s="188"/>
      <c r="BU2" s="240"/>
      <c r="BV2" s="231"/>
      <c r="BW2" s="224"/>
      <c r="BX2" s="224"/>
      <c r="BY2" s="237"/>
      <c r="BZ2" s="215"/>
      <c r="CA2" s="215"/>
      <c r="CB2" s="208"/>
      <c r="CC2" s="208"/>
      <c r="CD2" s="199"/>
      <c r="CE2" s="219"/>
      <c r="CF2" s="199"/>
      <c r="CG2" s="199"/>
      <c r="CH2" s="199"/>
      <c r="CI2" s="199"/>
      <c r="CJ2" s="199"/>
      <c r="CK2" s="199"/>
      <c r="CL2" s="10"/>
      <c r="CM2" s="10"/>
      <c r="CN2" s="10"/>
      <c r="CO2" s="10"/>
      <c r="CP2" s="10"/>
    </row>
    <row r="3" spans="1:101" s="86" customFormat="1" ht="33" customHeight="1" thickBot="1" x14ac:dyDescent="0.35">
      <c r="A3" s="284"/>
      <c r="B3" s="285"/>
      <c r="C3" s="285"/>
      <c r="D3" s="286"/>
      <c r="E3" s="287"/>
      <c r="F3" s="288"/>
      <c r="G3" s="288"/>
      <c r="H3" s="288"/>
      <c r="I3" s="288"/>
      <c r="J3" s="288"/>
      <c r="K3" s="288"/>
      <c r="L3" s="288"/>
      <c r="M3" s="288"/>
      <c r="N3" s="288"/>
      <c r="O3" s="138"/>
      <c r="P3" s="139"/>
      <c r="Q3" s="139"/>
      <c r="R3" s="295"/>
      <c r="S3" s="296"/>
      <c r="T3" s="296"/>
      <c r="U3" s="296"/>
      <c r="V3" s="296"/>
      <c r="W3" s="296"/>
      <c r="X3" s="296"/>
      <c r="Y3" s="296"/>
      <c r="Z3" s="296"/>
      <c r="AA3" s="296"/>
      <c r="AB3" s="296"/>
      <c r="AC3" s="297"/>
      <c r="AD3" s="296"/>
      <c r="AE3" s="296"/>
      <c r="AF3" s="296"/>
      <c r="AG3" s="296"/>
      <c r="AH3" s="296"/>
      <c r="AI3" s="296"/>
      <c r="AJ3" s="296"/>
      <c r="AK3" s="140"/>
      <c r="AL3" s="140"/>
      <c r="AM3" s="260"/>
      <c r="AN3" s="261"/>
      <c r="AO3" s="290"/>
      <c r="AP3" s="291"/>
      <c r="AQ3" s="291"/>
      <c r="AR3" s="291"/>
      <c r="AS3" s="291"/>
      <c r="AT3" s="291"/>
      <c r="AU3" s="291"/>
      <c r="AV3" s="292"/>
      <c r="AW3" s="294"/>
      <c r="AX3" s="294"/>
      <c r="AY3" s="282"/>
      <c r="AZ3" s="282"/>
      <c r="BA3" s="283"/>
      <c r="BB3" s="173"/>
      <c r="BD3" s="186"/>
      <c r="BE3" s="186"/>
      <c r="BF3" s="186"/>
      <c r="BG3" s="186"/>
      <c r="BH3" s="186"/>
      <c r="BI3" s="186"/>
      <c r="BJ3" s="186"/>
      <c r="BK3" s="205"/>
      <c r="BL3" s="205"/>
      <c r="BM3" s="186"/>
      <c r="BN3" s="202"/>
      <c r="BO3" s="186"/>
      <c r="BP3" s="186"/>
      <c r="BQ3" s="186"/>
      <c r="BR3" s="186"/>
      <c r="BS3" s="186"/>
      <c r="BT3" s="188"/>
      <c r="BU3" s="241"/>
      <c r="BV3" s="220"/>
      <c r="BW3" s="186"/>
      <c r="BX3" s="186"/>
      <c r="BY3" s="216"/>
      <c r="BZ3" s="216"/>
      <c r="CA3" s="216"/>
      <c r="CB3" s="209"/>
      <c r="CC3" s="209"/>
      <c r="CD3" s="186"/>
      <c r="CE3" s="220"/>
      <c r="CF3" s="186"/>
      <c r="CG3" s="186"/>
      <c r="CH3" s="186"/>
      <c r="CI3" s="186"/>
      <c r="CJ3" s="186"/>
      <c r="CK3" s="186"/>
      <c r="CL3" s="186"/>
      <c r="CM3" s="186"/>
      <c r="CN3" s="85"/>
      <c r="CO3" s="85"/>
      <c r="CP3" s="85"/>
    </row>
    <row r="4" spans="1:101" s="102" customFormat="1" ht="128.25" customHeight="1" x14ac:dyDescent="0.25">
      <c r="A4" s="141" t="s">
        <v>15</v>
      </c>
      <c r="B4" s="142" t="s">
        <v>79</v>
      </c>
      <c r="C4" s="143" t="s">
        <v>80</v>
      </c>
      <c r="D4" s="143" t="s">
        <v>81</v>
      </c>
      <c r="E4" s="144" t="s">
        <v>19</v>
      </c>
      <c r="F4" s="145" t="s">
        <v>82</v>
      </c>
      <c r="G4" s="145" t="s">
        <v>83</v>
      </c>
      <c r="H4" s="190" t="s">
        <v>84</v>
      </c>
      <c r="I4" s="146" t="s">
        <v>85</v>
      </c>
      <c r="J4" s="146" t="s">
        <v>86</v>
      </c>
      <c r="K4" s="146" t="s">
        <v>87</v>
      </c>
      <c r="L4" s="146" t="s">
        <v>88</v>
      </c>
      <c r="M4" s="147" t="s">
        <v>89</v>
      </c>
      <c r="N4" s="148" t="s">
        <v>90</v>
      </c>
      <c r="O4" s="149" t="s">
        <v>91</v>
      </c>
      <c r="P4" s="149" t="s">
        <v>92</v>
      </c>
      <c r="Q4" s="149" t="s">
        <v>93</v>
      </c>
      <c r="R4" s="149" t="s">
        <v>94</v>
      </c>
      <c r="S4" s="203" t="s">
        <v>95</v>
      </c>
      <c r="T4" s="150" t="s">
        <v>96</v>
      </c>
      <c r="U4" s="150" t="s">
        <v>97</v>
      </c>
      <c r="V4" s="151" t="s">
        <v>98</v>
      </c>
      <c r="W4" s="152" t="s">
        <v>99</v>
      </c>
      <c r="X4" s="152" t="s">
        <v>100</v>
      </c>
      <c r="Y4" s="189" t="s">
        <v>84</v>
      </c>
      <c r="Z4" s="153" t="s">
        <v>101</v>
      </c>
      <c r="AA4" s="153" t="s">
        <v>102</v>
      </c>
      <c r="AB4" s="200" t="s">
        <v>84</v>
      </c>
      <c r="AC4" s="266" t="s">
        <v>103</v>
      </c>
      <c r="AD4" s="154" t="s">
        <v>104</v>
      </c>
      <c r="AE4" s="154" t="s">
        <v>105</v>
      </c>
      <c r="AF4" s="191" t="s">
        <v>84</v>
      </c>
      <c r="AG4" s="150" t="s">
        <v>106</v>
      </c>
      <c r="AH4" s="180" t="s">
        <v>107</v>
      </c>
      <c r="AI4" s="161" t="s">
        <v>108</v>
      </c>
      <c r="AJ4" s="162" t="s">
        <v>109</v>
      </c>
      <c r="AK4" s="162" t="s">
        <v>110</v>
      </c>
      <c r="AL4" s="155" t="s">
        <v>84</v>
      </c>
      <c r="AM4" s="262" t="s">
        <v>48</v>
      </c>
      <c r="AN4" s="263" t="s">
        <v>49</v>
      </c>
      <c r="AO4" s="156" t="s">
        <v>111</v>
      </c>
      <c r="AP4" s="157" t="s">
        <v>112</v>
      </c>
      <c r="AQ4" s="157" t="s">
        <v>113</v>
      </c>
      <c r="AR4" s="157" t="s">
        <v>114</v>
      </c>
      <c r="AS4" s="156" t="s">
        <v>115</v>
      </c>
      <c r="AT4" s="158" t="s">
        <v>116</v>
      </c>
      <c r="AU4" s="158" t="s">
        <v>117</v>
      </c>
      <c r="AV4" s="158" t="s">
        <v>118</v>
      </c>
      <c r="AW4" s="158" t="s">
        <v>119</v>
      </c>
      <c r="AX4" s="159" t="s">
        <v>120</v>
      </c>
      <c r="AY4" s="93" t="s">
        <v>121</v>
      </c>
      <c r="AZ4" s="94" t="s">
        <v>122</v>
      </c>
      <c r="BA4" s="94" t="s">
        <v>123</v>
      </c>
      <c r="BB4" s="172" t="s">
        <v>124</v>
      </c>
      <c r="BC4" s="187"/>
      <c r="BD4" s="187"/>
      <c r="BE4" s="187"/>
      <c r="BF4" s="187"/>
      <c r="BG4" s="187"/>
      <c r="BH4" s="187"/>
      <c r="BI4" s="187"/>
      <c r="BJ4" s="187"/>
      <c r="BK4" s="251" t="s">
        <v>125</v>
      </c>
      <c r="BL4" s="250" t="s">
        <v>126</v>
      </c>
      <c r="BM4" s="187"/>
      <c r="BN4" s="172" t="s">
        <v>127</v>
      </c>
      <c r="BO4" s="172"/>
      <c r="BP4" s="172"/>
      <c r="BQ4" s="172" t="s">
        <v>128</v>
      </c>
      <c r="BR4" s="172" t="s">
        <v>129</v>
      </c>
      <c r="BS4" s="172" t="s">
        <v>130</v>
      </c>
      <c r="BT4" s="187"/>
      <c r="BU4" s="187"/>
      <c r="BV4" s="232" t="s">
        <v>131</v>
      </c>
      <c r="BW4" s="225"/>
      <c r="BX4" s="228"/>
      <c r="BY4" s="244" t="s">
        <v>132</v>
      </c>
      <c r="BZ4" s="245" t="s">
        <v>133</v>
      </c>
      <c r="CA4" s="246" t="s">
        <v>134</v>
      </c>
      <c r="CB4" s="210"/>
      <c r="CC4" s="210"/>
      <c r="CD4" s="201"/>
      <c r="CE4" s="221"/>
      <c r="CF4" s="201" t="s">
        <v>135</v>
      </c>
      <c r="CG4" s="201" t="s">
        <v>136</v>
      </c>
      <c r="CH4" s="201"/>
      <c r="CI4" s="201"/>
      <c r="CJ4" s="201"/>
      <c r="CK4" s="201"/>
      <c r="CL4" s="187"/>
      <c r="CM4" s="187"/>
      <c r="CN4" s="95"/>
      <c r="CO4" s="96" t="s">
        <v>137</v>
      </c>
      <c r="CP4" s="97" t="s">
        <v>138</v>
      </c>
      <c r="CQ4" s="98" t="s">
        <v>139</v>
      </c>
      <c r="CR4" s="99" t="s">
        <v>140</v>
      </c>
      <c r="CS4" s="99" t="s">
        <v>141</v>
      </c>
      <c r="CT4" s="100" t="s">
        <v>142</v>
      </c>
      <c r="CU4" s="97" t="s">
        <v>143</v>
      </c>
      <c r="CV4" s="101" t="s">
        <v>144</v>
      </c>
      <c r="CW4" s="99" t="s">
        <v>145</v>
      </c>
    </row>
    <row r="5" spans="1:101" ht="0" hidden="1" customHeight="1" x14ac:dyDescent="0.3">
      <c r="A5" s="104" t="str">
        <f>[4]SayfaKAY!C618</f>
        <v>KAY5+6</v>
      </c>
      <c r="B5" s="104" t="str">
        <f>[4]SayfaKAY!D618</f>
        <v>3874(3)</v>
      </c>
      <c r="C5" s="105" t="str">
        <f>[4]SayfaKAY!E618</f>
        <v>MB</v>
      </c>
      <c r="D5" s="105">
        <f>[4]SayfaKAY!F618</f>
        <v>143325</v>
      </c>
      <c r="E5" s="106" t="str">
        <f>[4]SayfaKAY!G618</f>
        <v>BOZ-KAY5+6-FF-615</v>
      </c>
      <c r="F5" s="193" t="str">
        <f t="shared" ref="F5" si="0">IF(H5="","",INT(H5))</f>
        <v/>
      </c>
      <c r="G5" s="135" t="str">
        <f t="shared" ref="G5" si="1">IF(H5="","",MOD(H5,1))</f>
        <v/>
      </c>
      <c r="H5" s="235" t="str">
        <f>[4]SayfaKAY!H618</f>
        <v/>
      </c>
      <c r="I5" s="104" t="str">
        <f>[4]SayfaKAY!I618</f>
        <v>Hat/Line</v>
      </c>
      <c r="J5" s="103" t="str">
        <f>IF([4]SayfaKAY!J618="","",IF([4]SayfaKAY!J618="Müşteri","Notified by Customer","Notified by Bozankaya"))</f>
        <v>Notified by Customer</v>
      </c>
      <c r="K5" s="103" t="e">
        <f>VLOOKUP([4]SayfaKAY!L618,#REF!,2,FALSE)</f>
        <v>#REF!</v>
      </c>
      <c r="L5" s="165" t="str">
        <f>[4]SayfaKAY!X618</f>
        <v>DENİZLER OTOMOTİV SAN. VE TİC.LTD.Ş</v>
      </c>
      <c r="M5" s="107" t="str">
        <f t="shared" ref="M5" si="2">IF( E5="", "", A5&amp;"-"&amp;E5)</f>
        <v>KAY5+6-BOZ-KAY5+6-FF-615</v>
      </c>
      <c r="N5" s="105" t="str">
        <f>[4]SayfaKAY!M618</f>
        <v>3874 NOLU ARAÇ KABİN CB SİLECEK ARIZALI</v>
      </c>
      <c r="O5" s="166" t="str">
        <f>[4]SayfaKAY!P618</f>
        <v>D-Arıza değil</v>
      </c>
      <c r="P5" s="166" t="str">
        <f>[4]SayfaKAY!Q618</f>
        <v>B(Servisten çekmeye etki eden arıza)</v>
      </c>
      <c r="Q5" s="166" t="str">
        <f>[4]SayfaKAY!R618</f>
        <v>N.A(Yaralanma yok)</v>
      </c>
      <c r="R5" s="132" t="str" cm="1">
        <f t="array" ref="R5">IF([4]SayfaKAY!U618="","",_xlfn.IFS([4]SayfaKAY!U618="Bozankaya","Bozankaya",[4]SayfaKAY!U618="Müşteri","Customer",[4]SayfaKAY!U618="Tedarikçi","Equipment Supplier"))</f>
        <v>Equipment Supplier</v>
      </c>
      <c r="S5" s="204" t="str">
        <f>[4]SayfaKAY!N618</f>
        <v>SİLECEK DEĞİŞİMİ YAPILDI</v>
      </c>
      <c r="T5" s="133" t="str">
        <f>[4]SayfaKAY!AD618</f>
        <v>Ekipman yenisi ile değiştirildi</v>
      </c>
      <c r="U5" s="132" t="str">
        <f>[4]SayfaKAY!W618</f>
        <v>Evet</v>
      </c>
      <c r="V5" s="108">
        <f>[4]SayfaKAY!AZ618</f>
        <v>1</v>
      </c>
      <c r="W5" s="136">
        <f t="shared" ref="W5" si="3">IF(Y5="","",INT(Y5))</f>
        <v>45785</v>
      </c>
      <c r="X5" s="137" t="str">
        <f t="shared" ref="X5" si="4">IF(Y5="","",TEXT(Y5,"ss:dd"))</f>
        <v>06:00</v>
      </c>
      <c r="Y5" s="235">
        <f>[4]SayfaKAY!AE618</f>
        <v>45785.25</v>
      </c>
      <c r="Z5" s="109">
        <f t="shared" ref="Z5" si="5">IF(AB5="","",INT(AB5))</f>
        <v>45786</v>
      </c>
      <c r="AA5" s="110" t="str">
        <f t="shared" ref="AA5" si="6">IF(AB5="","",TEXT(AB5,"ss:dd"))</f>
        <v>09:00</v>
      </c>
      <c r="AB5" s="182">
        <f>[4]SayfaKAY!BA618</f>
        <v>45786.375</v>
      </c>
      <c r="AC5" s="257" t="e">
        <f t="shared" ref="AC5" si="7">IF(AF5="","",(AF5-H5)*24*60)</f>
        <v>#VALUE!</v>
      </c>
      <c r="AD5" s="111">
        <f t="shared" ref="AD5" si="8">IF(AF5="","",INT(AF5))</f>
        <v>45786</v>
      </c>
      <c r="AE5" s="111" t="str">
        <f t="shared" ref="AE5" si="9">IF(AF5="","",TEXT(AF5,"ss:dd"))</f>
        <v>09:00</v>
      </c>
      <c r="AF5" s="235">
        <f>[4]SayfaKAY!BA618</f>
        <v>45786.375</v>
      </c>
      <c r="AG5" s="179" t="str">
        <f>[4]SayfaKAY!S618</f>
        <v>(III) Farklı Araçlarda Tekrarlayan Arıza</v>
      </c>
      <c r="AH5" s="178" t="str">
        <f t="shared" ref="AH5" si="10">IF(P5="A(Hareket etmeyi engelleyen arıza)","Bu Arıza Aracın Servise Verilmesine Engel",
 IF(P5="B(Servisten çekmeye etki eden arıza)","Bu Arıza Aracın Servise Verilmesine Engel",
 IF(P5="C(Sisteme etki etmeyen arıza)","Bu Arıza Aracın Servise Verilmesine Engel Değil",
 IF(P5="D(Arıza Değil)","Bu Arıza Aracın Servise Verilmesine Engel Değil",                     ""))))</f>
        <v>Bu Arıza Aracın Servise Verilmesine Engel</v>
      </c>
      <c r="AI5" s="163" t="str">
        <f>[4]SayfaKAY!AV618</f>
        <v/>
      </c>
      <c r="AJ5" s="164" t="str">
        <f t="shared" ref="AJ5" si="11">IF(AL5="","",INT(AL5))</f>
        <v/>
      </c>
      <c r="AK5" s="164" t="str">
        <f t="shared" ref="AK5" si="12">IF(AL5="","",TEXT(AL5,"ss:dd"))</f>
        <v/>
      </c>
      <c r="AL5" s="112" t="str">
        <f>[4]SayfaKAY!AX618</f>
        <v/>
      </c>
      <c r="AM5" s="257" cm="1">
        <f t="array" ref="AM5">IFERROR(IF(AND(P5&lt;&gt;"D(Arıza Değil)",AH5="Bu Arıza Aracın Servise Verilmesine Engel Değil"),
IF(Z5-F5&gt;0,(AB5-Y5)*24*60,
IF(OR(AND(G5&gt;$AS$1,G5&lt;$AT$1),AND(G5&gt;$AU$1,G5&lt;$AV$1)),
(AF5-H5)*24*60,     BH:BH0)),        AN5),0)</f>
        <v>0</v>
      </c>
      <c r="AN5" s="257">
        <f t="shared" ref="AN5" si="13">IFERROR(IF(P5&lt;&gt;"D(Arıza Değil)",AC5,0),0)</f>
        <v>0</v>
      </c>
      <c r="AO5" s="174" t="str">
        <f>[4]SayfaKAY!AG618</f>
        <v/>
      </c>
      <c r="AP5" s="174" t="str">
        <f>[4]SayfaKAY!AI618</f>
        <v/>
      </c>
      <c r="AQ5" s="174" t="str">
        <f>[4]SayfaKAY!AQ618</f>
        <v/>
      </c>
      <c r="AR5" s="174" t="str">
        <f>[4]SayfaKAY!AH618</f>
        <v/>
      </c>
      <c r="AS5" s="174" t="str">
        <f>[4]SayfaKAY!AJ618</f>
        <v/>
      </c>
      <c r="AT5" s="175" t="str">
        <f>[4]SayfaKAY!AM618</f>
        <v/>
      </c>
      <c r="AU5" s="176" t="str">
        <f>[4]SayfaKAY!AL618</f>
        <v/>
      </c>
      <c r="AV5" s="176" t="str">
        <f>[4]SayfaKAY!AP618</f>
        <v/>
      </c>
      <c r="AW5" s="177" t="str">
        <f>[4]SayfaKAY!AT618</f>
        <v/>
      </c>
      <c r="AX5" s="194" t="e">
        <f t="shared" ref="AX5" si="14">IF(V5="","",V5*AC5*BC$1)</f>
        <v>#VALUE!</v>
      </c>
      <c r="AY5" s="168"/>
      <c r="AZ5" s="167"/>
      <c r="BA5" s="170"/>
      <c r="BB5" s="171" t="str">
        <f t="shared" ref="BB5:BB36" si="15">IF($AQ$1="X", IF(AND(G5&gt;=$AS$1,G5&lt;=$AT$1),IF(P5&lt;&gt;"D(Arıza Değil)",AC5,0), IF(AND(G5&gt;=$AU$1,G5&lt;=$AV$1),IF(P5&lt;&gt;"D(Arıza Değil)",AC5,0), "")), "")</f>
        <v/>
      </c>
      <c r="BC5" s="114"/>
      <c r="BD5" s="114"/>
      <c r="BE5" s="114"/>
      <c r="BF5" s="114"/>
      <c r="BG5" s="114"/>
      <c r="BH5" s="114">
        <f>IFERROR(FRACAS!AN621, "Hata Var")</f>
        <v>1499.9999999022111</v>
      </c>
      <c r="BI5" s="114"/>
      <c r="BJ5" s="114"/>
      <c r="BK5" s="105" t="str">
        <f>[4]SayfaKAY!AW618</f>
        <v/>
      </c>
      <c r="BL5" s="105" t="str">
        <f>[4]SayfaKAY!V618</f>
        <v>Bozankaya</v>
      </c>
      <c r="BM5" s="114"/>
      <c r="BN5" s="171" t="str">
        <f t="shared" ref="BN5" si="16">IF($AQ$1="X", IF(AND(G5&gt;=$AS$1,G5&lt;=$AT$1),IF(P5&lt;&gt;"D(Arıza Değil",AC5,0),IF(AND(G5&gt;=$AU$1,G5&lt;=$AV$1),IF(P5&lt;&gt;"D:Arıza Değil",AC5,0), "x var")), "x yok")</f>
        <v>x yok</v>
      </c>
      <c r="BO5" s="171" t="b">
        <f t="shared" ref="BO5" si="17">IF(OR(AND(G5&gt;$AS$1,G5&lt;$AT$1),AND(G5&gt;$AU$1,G5&lt;$AV$1)),"aynı gün giderilen arıza")</f>
        <v>0</v>
      </c>
      <c r="BP5" s="171" t="e">
        <f t="shared" ref="BP5" si="18">IF(Z5-F5&gt;0,"Bir günden fazla süren arıza",IF(OR(AND(G5&gt;$AS$1,G5&lt;$AT$1),AND(G5&gt;$AU$1,G5&lt;$AV$1)),"aynı gün giderilen arıza"))</f>
        <v>#VALUE!</v>
      </c>
      <c r="BQ5" s="226" t="e">
        <f t="shared" ref="BQ5" si="19">(Y5-H5)*24*60</f>
        <v>#VALUE!</v>
      </c>
      <c r="BR5" s="226">
        <f t="shared" ref="BR5" si="20">(AB5-Y5)*24*60</f>
        <v>1620</v>
      </c>
      <c r="BS5" s="226" t="e">
        <f t="shared" ref="BS5" si="21">(AF5-H5)*24*60</f>
        <v>#VALUE!</v>
      </c>
      <c r="BT5" s="114"/>
      <c r="BU5" s="242"/>
      <c r="BV5" s="233">
        <f t="shared" ref="BV5" si="22">COUNTIFS(B$5:B$9980,B5,H$5:H$9980,"&lt;="&amp;AF5,AF$5:AF$9980,"&gt;="&amp;H5)-1</f>
        <v>-1</v>
      </c>
      <c r="BW5" s="226" t="str">
        <f t="shared" ref="BW5" si="23">IF(COUNTIFS(B$5:B$9980,B5,H$5:H$9980,"&lt;="&amp;AF5,AF$5:AF$9980,"&gt;="&amp;H5)&gt;1,"Evet, çakışma var","Hayır, çakışma yok")</f>
        <v>Hayır, çakışma yok</v>
      </c>
      <c r="BX5" s="229"/>
      <c r="BY5" s="247" t="e">
        <f t="shared" ref="BY5" si="24">Y5-H5</f>
        <v>#VALUE!</v>
      </c>
      <c r="BZ5" s="247">
        <f t="shared" ref="BZ5" si="25">AB5-Y5</f>
        <v>1.125</v>
      </c>
      <c r="CA5" s="247" t="e">
        <f t="shared" ref="CA5" si="26">AB5-H5</f>
        <v>#VALUE!</v>
      </c>
      <c r="CB5" s="213"/>
      <c r="CC5" s="211"/>
      <c r="CD5" s="196"/>
      <c r="CE5" s="213">
        <v>617</v>
      </c>
      <c r="CF5" s="182" t="str">
        <f t="shared" ref="CF5" si="27">H5</f>
        <v/>
      </c>
      <c r="CG5" s="182">
        <f t="shared" ref="CG5" si="28">AB5</f>
        <v>45786.375</v>
      </c>
      <c r="CH5" s="196"/>
      <c r="CI5" s="196"/>
      <c r="CJ5" s="196"/>
      <c r="CK5" s="196">
        <f t="shared" ref="CK5" si="29">AB5-Y5</f>
        <v>1.125</v>
      </c>
      <c r="CL5" s="196" t="e">
        <f t="shared" ref="CL5" si="30">Y5-H5</f>
        <v>#VALUE!</v>
      </c>
      <c r="CM5" s="196" t="e">
        <f t="shared" ref="CM5" si="31">AB5-H5</f>
        <v>#VALUE!</v>
      </c>
      <c r="CN5" s="114"/>
      <c r="CO5" s="115" t="e">
        <f t="shared" ref="CO5" si="32">AC5</f>
        <v>#VALUE!</v>
      </c>
      <c r="CP5" s="116">
        <f t="shared" ref="CP5" si="33">CU5/24</f>
        <v>67.5</v>
      </c>
      <c r="CQ5" s="117" t="str">
        <f t="shared" ref="CQ5" si="34">G5</f>
        <v/>
      </c>
      <c r="CR5" s="117">
        <f t="shared" ref="CR5" si="35">Y5</f>
        <v>45785.25</v>
      </c>
      <c r="CS5" s="117">
        <f t="shared" ref="CS5" si="36">AB5</f>
        <v>45786.375</v>
      </c>
      <c r="CT5" s="118" t="e">
        <f t="shared" ref="CT5" si="37">(CR5-CQ5)*1440</f>
        <v>#VALUE!</v>
      </c>
      <c r="CU5" s="118">
        <f t="shared" ref="CU5" si="38">(CS5-CR5)*1440</f>
        <v>1620</v>
      </c>
      <c r="CV5" s="118" t="e">
        <f t="shared" ref="CV5" si="39">(CS5-CQ5)*1440</f>
        <v>#VALUE!</v>
      </c>
      <c r="CW5" s="119" t="e">
        <f t="shared" ref="CW5" si="40">CT5/CV5</f>
        <v>#VALUE!</v>
      </c>
    </row>
    <row r="6" spans="1:101" ht="118.5" customHeight="1" x14ac:dyDescent="0.3">
      <c r="A6" s="160" t="str">
        <f>[4]SayfaKAY!C620</f>
        <v>KAY5+6</v>
      </c>
      <c r="B6" s="104" t="str">
        <f>[4]SayfaKAY!D620</f>
        <v>3873(2)</v>
      </c>
      <c r="C6" s="105" t="str">
        <f>[4]SayfaKAY!E620</f>
        <v>MA</v>
      </c>
      <c r="D6" s="105">
        <f>[4]SayfaKAY!F620</f>
        <v>150</v>
      </c>
      <c r="E6" s="106" t="str">
        <f>[4]SayfaKAY!G620</f>
        <v>BOZ-KAY5+6-FF-616</v>
      </c>
      <c r="F6" s="193" t="str">
        <f t="shared" ref="F6:F69" si="41">IF(H6="","",INT(H6))</f>
        <v/>
      </c>
      <c r="G6" s="135" t="str">
        <f t="shared" ref="G6:G69" si="42">IF(H6="","",MOD(H6,1))</f>
        <v/>
      </c>
      <c r="H6" s="235" t="str">
        <f>[4]SayfaKAY!H620</f>
        <v/>
      </c>
      <c r="I6" s="104" t="str">
        <f>[4]SayfaKAY!I620</f>
        <v>Hat/Line</v>
      </c>
      <c r="J6" s="103" t="str">
        <f>IF([4]SayfaKAY!J620="","",IF([4]SayfaKAY!J620="Müşteri","Notified by Customer","Notified by Bozankaya"))</f>
        <v>Notified by Customer</v>
      </c>
      <c r="K6" s="103" t="e">
        <f>VLOOKUP([4]SayfaKAY!L620,#REF!,2,FALSE)</f>
        <v>#REF!</v>
      </c>
      <c r="L6" s="165" t="str">
        <f>[4]SayfaKAY!X620</f>
        <v>FATİH OTOMOTIV SAN TIC LTD STI</v>
      </c>
      <c r="M6" s="107" t="str">
        <f t="shared" ref="M6:M69" si="43">IF( E6="", "", A6&amp;"-"&amp;E6)</f>
        <v>KAY5+6-BOZ-KAY5+6-FF-616</v>
      </c>
      <c r="N6" s="105" t="str">
        <f>[4]SayfaKAY!M620</f>
        <v xml:space="preserve">CA KABİN KORNA HAVA KAÇIRIYOR YETERSİZ </v>
      </c>
      <c r="O6" s="166" t="str">
        <f>[4]SayfaKAY!P620</f>
        <v>D-Arıza değil</v>
      </c>
      <c r="P6" s="166" t="str">
        <f>[4]SayfaKAY!Q620</f>
        <v>B(Servisten çekmeye etki eden arıza)</v>
      </c>
      <c r="Q6" s="166" t="str">
        <f>[4]SayfaKAY!R620</f>
        <v>N.A(Yaralanma yok)</v>
      </c>
      <c r="R6" s="132" t="str" cm="1">
        <f t="array" ref="R6">IF([4]SayfaKAY!U620="","",_xlfn.IFS([4]SayfaKAY!U620="Bozankaya","Bozankaya",[4]SayfaKAY!U620="Müşteri","Customer",[4]SayfaKAY!U620="Tedarikçi","Equipment Supplier"))</f>
        <v>Equipment Supplier</v>
      </c>
      <c r="S6" s="204" t="str">
        <f>[4]SayfaKAY!N620</f>
        <v>KORNA DEĞİŞİMİ YAPILDI</v>
      </c>
      <c r="T6" s="133" t="str">
        <f>[4]SayfaKAY!AD620</f>
        <v>Ekipman yenisi ile değiştirildi</v>
      </c>
      <c r="U6" s="132" t="str">
        <f>[4]SayfaKAY!W620</f>
        <v>Evet</v>
      </c>
      <c r="V6" s="108">
        <f>[4]SayfaKAY!AZ620</f>
        <v>1</v>
      </c>
      <c r="W6" s="136">
        <f t="shared" ref="W6:W69" si="44">IF(Y6="","",INT(Y6))</f>
        <v>45785</v>
      </c>
      <c r="X6" s="137" t="str">
        <f t="shared" ref="X6:X69" si="45">IF(Y6="","",TEXT(Y6,"ss:dd"))</f>
        <v>06:00</v>
      </c>
      <c r="Y6" s="235">
        <f>[4]SayfaKAY!AE620</f>
        <v>45785.25</v>
      </c>
      <c r="Z6" s="109">
        <f t="shared" ref="Z6:Z69" si="46">IF(AB6="","",INT(AB6))</f>
        <v>45786</v>
      </c>
      <c r="AA6" s="110" t="str">
        <f t="shared" ref="AA6:AA69" si="47">IF(AB6="","",TEXT(AB6,"ss:dd"))</f>
        <v>07:00</v>
      </c>
      <c r="AB6" s="182">
        <f>[4]SayfaKAY!BA620</f>
        <v>45786.291666666701</v>
      </c>
      <c r="AC6" s="257" t="e">
        <f t="shared" ref="AC6:AC69" si="48">IF(AF6="","",(AF6-H6)*24*60)</f>
        <v>#VALUE!</v>
      </c>
      <c r="AD6" s="111">
        <f t="shared" ref="AD6:AD69" si="49">IF(AF6="","",INT(AF6))</f>
        <v>45786</v>
      </c>
      <c r="AE6" s="111" t="str">
        <f t="shared" ref="AE6:AE69" si="50">IF(AF6="","",TEXT(AF6,"ss:dd"))</f>
        <v>07:00</v>
      </c>
      <c r="AF6" s="235">
        <f>[4]SayfaKAY!BA620</f>
        <v>45786.291666666701</v>
      </c>
      <c r="AG6" s="179" t="str">
        <f>[4]SayfaKAY!S620</f>
        <v>(III) Farklı Araçlarda Tekrarlayan Arıza</v>
      </c>
      <c r="AH6" s="178" t="str">
        <f t="shared" ref="AH6:AH69" si="51">IF(P6="A(Hareket etmeyi engelleyen arıza)","Bu Arıza Aracın Servise Verilmesine Engel",
 IF(P6="B(Servisten çekmeye etki eden arıza)","Bu Arıza Aracın Servise Verilmesine Engel",
 IF(P6="C(Sisteme etki etmeyen arıza)","Bu Arıza Aracın Servise Verilmesine Engel Değil",
 IF(P6="D(Arıza Değil)","Bu Arıza Aracın Servise Verilmesine Engel Değil",                     ""))))</f>
        <v>Bu Arıza Aracın Servise Verilmesine Engel</v>
      </c>
      <c r="AI6" s="163" t="str">
        <f>[4]SayfaKAY!AV620</f>
        <v/>
      </c>
      <c r="AJ6" s="164" t="str">
        <f t="shared" ref="AJ6:AJ69" si="52">IF(AL6="","",INT(AL6))</f>
        <v/>
      </c>
      <c r="AK6" s="164" t="str">
        <f t="shared" ref="AK6:AK69" si="53">IF(AL6="","",TEXT(AL6,"ss:dd"))</f>
        <v/>
      </c>
      <c r="AL6" s="112" t="str">
        <f>[4]SayfaKAY!AX620</f>
        <v/>
      </c>
      <c r="AM6" s="257" cm="1">
        <f t="array" ref="AM6">IFERROR(IF(AND(P6&lt;&gt;"D(Arıza Değil)",AH6="Bu Arıza Aracın Servise Verilmesine Engel Değil"),
IF(Z6-F6&gt;0,(AB6-Y6)*24*60,
IF(OR(AND(G6&gt;$AS$1,G6&lt;$AT$1),AND(G6&gt;$AU$1,G6&lt;$AV$1)),
(AF6-H6)*24*60,     BH:BH0)),        AN6),0)</f>
        <v>0</v>
      </c>
      <c r="AN6" s="257">
        <f t="shared" ref="AN6:AN69" si="54">IFERROR(IF(P6&lt;&gt;"D(Arıza Değil)",AC6,0),0)</f>
        <v>0</v>
      </c>
      <c r="AO6" s="174" t="str">
        <f>[4]SayfaKAY!AG620</f>
        <v/>
      </c>
      <c r="AP6" s="174" t="str">
        <f>[4]SayfaKAY!AI620</f>
        <v/>
      </c>
      <c r="AQ6" s="174" t="str">
        <f>[4]SayfaKAY!AQ620</f>
        <v/>
      </c>
      <c r="AR6" s="174" t="str">
        <f>[4]SayfaKAY!AH620</f>
        <v/>
      </c>
      <c r="AS6" s="174" t="str">
        <f>[4]SayfaKAY!AJ620</f>
        <v/>
      </c>
      <c r="AT6" s="175" t="str">
        <f>[4]SayfaKAY!AM620</f>
        <v/>
      </c>
      <c r="AU6" s="176" t="str">
        <f>[4]SayfaKAY!AL620</f>
        <v/>
      </c>
      <c r="AV6" s="176" t="str">
        <f>[4]SayfaKAY!AP620</f>
        <v/>
      </c>
      <c r="AW6" s="177" t="str">
        <f>[4]SayfaKAY!AT620</f>
        <v/>
      </c>
      <c r="AX6" s="194" t="e">
        <f t="shared" ref="AX6:AX69" si="55">IF(V6="","",V6*AC6*BC$1)</f>
        <v>#VALUE!</v>
      </c>
      <c r="AY6" s="168"/>
      <c r="AZ6" s="167"/>
      <c r="BA6" s="113"/>
      <c r="BB6" s="171" t="str">
        <f t="shared" si="15"/>
        <v/>
      </c>
      <c r="BC6" s="114"/>
      <c r="BD6" s="114"/>
      <c r="BE6" s="114"/>
      <c r="BF6" s="114"/>
      <c r="BG6" s="114"/>
      <c r="BH6" s="114">
        <f>IFERROR(FRACAS!AN623, "Hata Var")</f>
        <v>1109.0000000107102</v>
      </c>
      <c r="BI6" s="114"/>
      <c r="BJ6" s="114"/>
      <c r="BK6" s="105" t="str">
        <f>[4]SayfaKAY!AW620</f>
        <v/>
      </c>
      <c r="BL6" s="105" t="str">
        <f>[4]SayfaKAY!V620</f>
        <v>Bozankaya</v>
      </c>
      <c r="BM6" s="114"/>
      <c r="BN6" s="171" t="str">
        <f t="shared" ref="BN6:BN69" si="56">IF($AQ$1="X", IF(AND(G6&gt;=$AS$1,G6&lt;=$AT$1),IF(P6&lt;&gt;"D(Arıza Değil",AC6,0),IF(AND(G6&gt;=$AU$1,G6&lt;=$AV$1),IF(P6&lt;&gt;"D:Arıza Değil",AC6,0), "x var")), "x yok")</f>
        <v>x yok</v>
      </c>
      <c r="BO6" s="171" t="b">
        <f t="shared" ref="BO6:BO69" si="57">IF(OR(AND(G6&gt;$AS$1,G6&lt;$AT$1),AND(G6&gt;$AU$1,G6&lt;$AV$1)),"aynı gün giderilen arıza")</f>
        <v>0</v>
      </c>
      <c r="BP6" s="171" t="e">
        <f t="shared" ref="BP6:BP69" si="58">IF(Z6-F6&gt;0,"Bir günden fazla süren arıza",IF(OR(AND(G6&gt;$AS$1,G6&lt;$AT$1),AND(G6&gt;$AU$1,G6&lt;$AV$1)),"aynı gün giderilen arıza"))</f>
        <v>#VALUE!</v>
      </c>
      <c r="BQ6" s="226" t="e">
        <f t="shared" ref="BQ6:BQ69" si="59">(Y6-H6)*24*60</f>
        <v>#VALUE!</v>
      </c>
      <c r="BR6" s="226">
        <f t="shared" ref="BR6:BR69" si="60">(AB6-Y6)*24*60</f>
        <v>1500.0000000488944</v>
      </c>
      <c r="BS6" s="226" t="e">
        <f t="shared" ref="BS6:BS69" si="61">(AF6-H6)*24*60</f>
        <v>#VALUE!</v>
      </c>
      <c r="BT6" s="114"/>
      <c r="BU6" s="242"/>
      <c r="BV6" s="233">
        <f t="shared" ref="BV6:BV69" si="62">COUNTIFS(B$5:B$9980,B6,H$5:H$9980,"&lt;="&amp;AF6,AF$5:AF$9980,"&gt;="&amp;H6)-1</f>
        <v>-1</v>
      </c>
      <c r="BW6" s="226" t="str">
        <f t="shared" ref="BW6:BW69" si="63">IF(COUNTIFS(B$5:B$9980,B6,H$5:H$9980,"&lt;="&amp;AF6,AF$5:AF$9980,"&gt;="&amp;H6)&gt;1,"Evet, çakışma var","Hayır, çakışma yok")</f>
        <v>Hayır, çakışma yok</v>
      </c>
      <c r="BX6" s="229"/>
      <c r="BY6" s="247" t="e">
        <f t="shared" ref="BY6:BY69" si="64">Y6-H6</f>
        <v>#VALUE!</v>
      </c>
      <c r="BZ6" s="247">
        <f t="shared" ref="BZ6:BZ69" si="65">AB6-Y6</f>
        <v>1.0416666667006211</v>
      </c>
      <c r="CA6" s="247" t="e">
        <f t="shared" ref="CA6:CA69" si="66">AB6-H6</f>
        <v>#VALUE!</v>
      </c>
      <c r="CB6" s="213"/>
      <c r="CC6" s="211"/>
      <c r="CD6" s="196"/>
      <c r="CE6" s="213">
        <v>619</v>
      </c>
      <c r="CF6" s="182" t="str">
        <f t="shared" ref="CF6:CF69" si="67">H6</f>
        <v/>
      </c>
      <c r="CG6" s="182">
        <f t="shared" ref="CG6:CG69" si="68">AB6</f>
        <v>45786.291666666701</v>
      </c>
      <c r="CH6" s="196"/>
      <c r="CI6" s="196"/>
      <c r="CJ6" s="196"/>
      <c r="CK6" s="196">
        <f t="shared" ref="CK6:CK69" si="69">AB6-Y6</f>
        <v>1.0416666667006211</v>
      </c>
      <c r="CL6" s="196" t="e">
        <f t="shared" ref="CL6:CL69" si="70">Y6-H6</f>
        <v>#VALUE!</v>
      </c>
      <c r="CM6" s="196" t="e">
        <f t="shared" ref="CM6:CM69" si="71">AB6-H6</f>
        <v>#VALUE!</v>
      </c>
      <c r="CN6" s="114"/>
      <c r="CO6" s="115" t="e">
        <f t="shared" ref="CO6:CO69" si="72">AC6</f>
        <v>#VALUE!</v>
      </c>
      <c r="CP6" s="116">
        <f t="shared" ref="CP6:CP69" si="73">CU6/24</f>
        <v>62.500000002037268</v>
      </c>
      <c r="CQ6" s="117" t="str">
        <f t="shared" ref="CQ6:CQ69" si="74">G6</f>
        <v/>
      </c>
      <c r="CR6" s="117">
        <f t="shared" ref="CR6:CR69" si="75">Y6</f>
        <v>45785.25</v>
      </c>
      <c r="CS6" s="117">
        <f t="shared" ref="CS6:CS69" si="76">AB6</f>
        <v>45786.291666666701</v>
      </c>
      <c r="CT6" s="118" t="e">
        <f t="shared" ref="CT6:CT69" si="77">(CR6-CQ6)*1440</f>
        <v>#VALUE!</v>
      </c>
      <c r="CU6" s="118">
        <f t="shared" ref="CU6:CU69" si="78">(CS6-CR6)*1440</f>
        <v>1500.0000000488944</v>
      </c>
      <c r="CV6" s="118" t="e">
        <f t="shared" ref="CV6:CV69" si="79">(CS6-CQ6)*1440</f>
        <v>#VALUE!</v>
      </c>
      <c r="CW6" s="119" t="e">
        <f t="shared" ref="CW6:CW69" si="80">CT6/CV6</f>
        <v>#VALUE!</v>
      </c>
    </row>
    <row r="7" spans="1:101" ht="118.5" customHeight="1" x14ac:dyDescent="0.3">
      <c r="A7" s="104" t="str">
        <f>[4]SayfaKAY!C622</f>
        <v>KAY5+6</v>
      </c>
      <c r="B7" s="104" t="str">
        <f>[4]SayfaKAY!D622</f>
        <v>3872(1)</v>
      </c>
      <c r="C7" s="105" t="str">
        <f>[4]SayfaKAY!E622</f>
        <v>MA</v>
      </c>
      <c r="D7" s="105">
        <f>[4]SayfaKAY!F622</f>
        <v>128</v>
      </c>
      <c r="E7" s="106" t="str">
        <f>[4]SayfaKAY!G622</f>
        <v>BOZ-KAY5+6-FF-617</v>
      </c>
      <c r="F7" s="193" t="str">
        <f t="shared" si="41"/>
        <v/>
      </c>
      <c r="G7" s="135" t="str">
        <f t="shared" si="42"/>
        <v/>
      </c>
      <c r="H7" s="235" t="str">
        <f>[4]SayfaKAY!H622</f>
        <v/>
      </c>
      <c r="I7" s="104" t="str">
        <f>[4]SayfaKAY!I622</f>
        <v>Hat/Line</v>
      </c>
      <c r="J7" s="103" t="str">
        <f>IF([4]SayfaKAY!J622="","",IF([4]SayfaKAY!J622="Müşteri","Notified by Customer","Notified by Bozankaya"))</f>
        <v>Notified by Customer</v>
      </c>
      <c r="K7" s="103" t="e">
        <f>VLOOKUP([4]SayfaKAY!L622,#REF!,2,FALSE)</f>
        <v>#REF!</v>
      </c>
      <c r="L7" s="165" t="str">
        <f>[4]SayfaKAY!X622</f>
        <v>GREBO OTOMOTİV SANAYİ A.Ş</v>
      </c>
      <c r="M7" s="107" t="str">
        <f t="shared" si="43"/>
        <v>KAY5+6-BOZ-KAY5+6-FF-617</v>
      </c>
      <c r="N7" s="105" t="str">
        <f>[4]SayfaKAY!M622</f>
        <v>3872 NOLU ARAÇ KABİN CA KAPI İÇERDEN KİLİTLENMİYOR</v>
      </c>
      <c r="O7" s="166" t="str">
        <f>[4]SayfaKAY!P622</f>
        <v>D-Arıza değil</v>
      </c>
      <c r="P7" s="166" t="str">
        <f>[4]SayfaKAY!Q622</f>
        <v>C(Sisteme etki etmeyen arıza)</v>
      </c>
      <c r="Q7" s="166" t="str">
        <f>[4]SayfaKAY!R622</f>
        <v>N.A(Yaralanma yok)</v>
      </c>
      <c r="R7" s="132" t="str" cm="1">
        <f t="array" ref="R7">IF([4]SayfaKAY!U622="","",_xlfn.IFS([4]SayfaKAY!U622="Bozankaya","Bozankaya",[4]SayfaKAY!U622="Müşteri","Customer",[4]SayfaKAY!U622="Tedarikçi","Equipment Supplier"))</f>
        <v>Equipment Supplier</v>
      </c>
      <c r="S7" s="204" t="str">
        <f>[4]SayfaKAY!N622</f>
        <v>İÇERDEN KİLİTLEME BRAKET DEĞİŞİMİ VE ONARIMI YAPILDI</v>
      </c>
      <c r="T7" s="133" t="str">
        <f>[4]SayfaKAY!AD622</f>
        <v>Gevşek bağlantı vidaları sıkıldı</v>
      </c>
      <c r="U7" s="132" t="str">
        <f>[4]SayfaKAY!W622</f>
        <v/>
      </c>
      <c r="V7" s="108" t="str">
        <f>[4]SayfaKAY!AZ622</f>
        <v/>
      </c>
      <c r="W7" s="136">
        <f t="shared" si="44"/>
        <v>45784</v>
      </c>
      <c r="X7" s="137" t="str">
        <f t="shared" si="45"/>
        <v>09:39</v>
      </c>
      <c r="Y7" s="235">
        <f>[4]SayfaKAY!AE622</f>
        <v>45784.402083333298</v>
      </c>
      <c r="Z7" s="109">
        <f t="shared" si="46"/>
        <v>45786</v>
      </c>
      <c r="AA7" s="110" t="str">
        <f t="shared" si="47"/>
        <v>12:00</v>
      </c>
      <c r="AB7" s="182">
        <f>[4]SayfaKAY!BA622</f>
        <v>45786.5</v>
      </c>
      <c r="AC7" s="257" t="e">
        <f t="shared" si="48"/>
        <v>#VALUE!</v>
      </c>
      <c r="AD7" s="111">
        <f t="shared" si="49"/>
        <v>45786</v>
      </c>
      <c r="AE7" s="111" t="str">
        <f t="shared" si="50"/>
        <v>12:00</v>
      </c>
      <c r="AF7" s="235">
        <f>[4]SayfaKAY!BA622</f>
        <v>45786.5</v>
      </c>
      <c r="AG7" s="179" t="str">
        <f>[4]SayfaKAY!S622</f>
        <v>(III) Farklı Araçlarda Tekrarlayan Arıza</v>
      </c>
      <c r="AH7" s="178" t="str">
        <f t="shared" si="51"/>
        <v>Bu Arıza Aracın Servise Verilmesine Engel Değil</v>
      </c>
      <c r="AI7" s="163" t="str">
        <f>[4]SayfaKAY!AV622</f>
        <v/>
      </c>
      <c r="AJ7" s="164" t="str">
        <f t="shared" si="52"/>
        <v/>
      </c>
      <c r="AK7" s="164" t="str">
        <f t="shared" si="53"/>
        <v/>
      </c>
      <c r="AL7" s="112" t="str">
        <f>[4]SayfaKAY!AX622</f>
        <v/>
      </c>
      <c r="AM7" s="257" cm="1">
        <f t="array" ref="AM7">IFERROR(IF(AND(P7&lt;&gt;"D(Arıza Değil)",AH7="Bu Arıza Aracın Servise Verilmesine Engel Değil"),
IF(Z7-F7&gt;0,(AB7-Y7)*24*60,
IF(OR(AND(G7&gt;$AS$1,G7&lt;$AT$1),AND(G7&gt;$AU$1,G7&lt;$AV$1)),
(AF7-H7)*24*60,     BH:BH0)),        AN7),0)</f>
        <v>0</v>
      </c>
      <c r="AN7" s="257">
        <f t="shared" si="54"/>
        <v>0</v>
      </c>
      <c r="AO7" s="174" t="str">
        <f>[4]SayfaKAY!AG622</f>
        <v>GREBO OTOMOTİV SANAYİ A.Ş</v>
      </c>
      <c r="AP7" s="174" t="str">
        <f>[4]SayfaKAY!AI622</f>
        <v>T110-7469</v>
      </c>
      <c r="AQ7" s="174" t="str">
        <f>[4]SayfaKAY!AQ622</f>
        <v/>
      </c>
      <c r="AR7" s="174" t="str">
        <f>[4]SayfaKAY!AH622</f>
        <v>SÜRÜCÜ KAPI KARKASI</v>
      </c>
      <c r="AS7" s="174" t="str">
        <f>[4]SayfaKAY!AJ622</f>
        <v/>
      </c>
      <c r="AT7" s="175" t="str">
        <f>[4]SayfaKAY!AM622</f>
        <v/>
      </c>
      <c r="AU7" s="176" t="str">
        <f>[4]SayfaKAY!AL622</f>
        <v/>
      </c>
      <c r="AV7" s="176" t="str">
        <f>[4]SayfaKAY!AP622</f>
        <v/>
      </c>
      <c r="AW7" s="177" t="str">
        <f>[4]SayfaKAY!AT622</f>
        <v/>
      </c>
      <c r="AX7" s="194" t="str">
        <f t="shared" si="55"/>
        <v/>
      </c>
      <c r="AY7" s="168"/>
      <c r="AZ7" s="167"/>
      <c r="BA7" s="170"/>
      <c r="BB7" s="171" t="str">
        <f t="shared" si="15"/>
        <v/>
      </c>
      <c r="BC7" s="114"/>
      <c r="BD7" s="114"/>
      <c r="BE7" s="114"/>
      <c r="BF7" s="114"/>
      <c r="BG7" s="114"/>
      <c r="BH7" s="114">
        <f>IFERROR(FRACAS!AN625, "Hata Var")</f>
        <v>150.00000004889444</v>
      </c>
      <c r="BI7" s="114"/>
      <c r="BJ7" s="114"/>
      <c r="BK7" s="105" t="str">
        <f>[4]SayfaKAY!AW622</f>
        <v/>
      </c>
      <c r="BL7" s="105" t="str">
        <f>[4]SayfaKAY!V622</f>
        <v>Bozankaya</v>
      </c>
      <c r="BM7" s="114"/>
      <c r="BN7" s="171" t="str">
        <f t="shared" si="56"/>
        <v>x yok</v>
      </c>
      <c r="BO7" s="171" t="b">
        <f t="shared" si="57"/>
        <v>0</v>
      </c>
      <c r="BP7" s="171" t="e">
        <f t="shared" si="58"/>
        <v>#VALUE!</v>
      </c>
      <c r="BQ7" s="226" t="e">
        <f t="shared" si="59"/>
        <v>#VALUE!</v>
      </c>
      <c r="BR7" s="226">
        <f t="shared" si="60"/>
        <v>3021.0000000509899</v>
      </c>
      <c r="BS7" s="226" t="e">
        <f t="shared" si="61"/>
        <v>#VALUE!</v>
      </c>
      <c r="BT7" s="114"/>
      <c r="BU7" s="242"/>
      <c r="BV7" s="233">
        <f t="shared" si="62"/>
        <v>-1</v>
      </c>
      <c r="BW7" s="226" t="str">
        <f t="shared" si="63"/>
        <v>Hayır, çakışma yok</v>
      </c>
      <c r="BX7" s="229"/>
      <c r="BY7" s="247" t="e">
        <f t="shared" si="64"/>
        <v>#VALUE!</v>
      </c>
      <c r="BZ7" s="247">
        <f t="shared" si="65"/>
        <v>2.0979166667020763</v>
      </c>
      <c r="CA7" s="247" t="e">
        <f t="shared" si="66"/>
        <v>#VALUE!</v>
      </c>
      <c r="CB7" s="213"/>
      <c r="CC7" s="211"/>
      <c r="CD7" s="196"/>
      <c r="CE7" s="213">
        <v>621</v>
      </c>
      <c r="CF7" s="182" t="str">
        <f t="shared" si="67"/>
        <v/>
      </c>
      <c r="CG7" s="182">
        <f t="shared" si="68"/>
        <v>45786.5</v>
      </c>
      <c r="CH7" s="196"/>
      <c r="CI7" s="196"/>
      <c r="CJ7" s="196"/>
      <c r="CK7" s="196">
        <f t="shared" si="69"/>
        <v>2.0979166667020763</v>
      </c>
      <c r="CL7" s="196" t="e">
        <f t="shared" si="70"/>
        <v>#VALUE!</v>
      </c>
      <c r="CM7" s="196" t="e">
        <f t="shared" si="71"/>
        <v>#VALUE!</v>
      </c>
      <c r="CN7" s="114"/>
      <c r="CO7" s="115" t="e">
        <f t="shared" si="72"/>
        <v>#VALUE!</v>
      </c>
      <c r="CP7" s="116">
        <f t="shared" si="73"/>
        <v>125.87500000212458</v>
      </c>
      <c r="CQ7" s="117" t="str">
        <f t="shared" si="74"/>
        <v/>
      </c>
      <c r="CR7" s="117">
        <f t="shared" si="75"/>
        <v>45784.402083333298</v>
      </c>
      <c r="CS7" s="117">
        <f t="shared" si="76"/>
        <v>45786.5</v>
      </c>
      <c r="CT7" s="118" t="e">
        <f t="shared" si="77"/>
        <v>#VALUE!</v>
      </c>
      <c r="CU7" s="118">
        <f t="shared" si="78"/>
        <v>3021.0000000509899</v>
      </c>
      <c r="CV7" s="118" t="e">
        <f t="shared" si="79"/>
        <v>#VALUE!</v>
      </c>
      <c r="CW7" s="119" t="e">
        <f t="shared" si="80"/>
        <v>#VALUE!</v>
      </c>
    </row>
    <row r="8" spans="1:101" ht="120.75" customHeight="1" x14ac:dyDescent="0.3">
      <c r="A8" s="160" t="str">
        <f>[4]SayfaKAY!C624</f>
        <v>KAY5+6</v>
      </c>
      <c r="B8" s="104" t="str">
        <f>[4]SayfaKAY!D624</f>
        <v>3879(8)</v>
      </c>
      <c r="C8" s="105" t="str">
        <f>[4]SayfaKAY!E624</f>
        <v>MB</v>
      </c>
      <c r="D8" s="105">
        <f>[4]SayfaKAY!F624</f>
        <v>103.5</v>
      </c>
      <c r="E8" s="106" t="str">
        <f>[4]SayfaKAY!G624</f>
        <v>BOZ-KAY5+6-FF-618</v>
      </c>
      <c r="F8" s="193" t="str">
        <f t="shared" si="41"/>
        <v/>
      </c>
      <c r="G8" s="135" t="str">
        <f t="shared" si="42"/>
        <v/>
      </c>
      <c r="H8" s="235" t="str">
        <f>[4]SayfaKAY!H624</f>
        <v/>
      </c>
      <c r="I8" s="104" t="str">
        <f>[4]SayfaKAY!I624</f>
        <v>Hat/Line</v>
      </c>
      <c r="J8" s="103" t="str">
        <f>IF([4]SayfaKAY!J624="","",IF([4]SayfaKAY!J624="Müşteri","Notified by Customer","Notified by Bozankaya"))</f>
        <v>Notified by Customer</v>
      </c>
      <c r="K8" s="103" t="e">
        <f>VLOOKUP([4]SayfaKAY!L624,#REF!,2,FALSE)</f>
        <v>#REF!</v>
      </c>
      <c r="L8" s="165" t="str">
        <f>[4]SayfaKAY!X624</f>
        <v>KNORR-BREMSE GMBH DİVİSİON IFE AUTO</v>
      </c>
      <c r="M8" s="107" t="str">
        <f t="shared" si="43"/>
        <v>KAY5+6-BOZ-KAY5+6-FF-618</v>
      </c>
      <c r="N8" s="105" t="str">
        <f>[4]SayfaKAY!M624</f>
        <v>12 NUMARALI KAPI KAPANMADIĞI İÇİN İZOLE EDİLDİ</v>
      </c>
      <c r="O8" s="166" t="str">
        <f>[4]SayfaKAY!P624</f>
        <v>B-Hız veya güç azalması</v>
      </c>
      <c r="P8" s="166" t="str">
        <f>[4]SayfaKAY!Q624</f>
        <v>B(Servisten çekmeye etki eden arıza)</v>
      </c>
      <c r="Q8" s="166" t="str">
        <f>[4]SayfaKAY!R624</f>
        <v>N.A(Yaralanma yok)</v>
      </c>
      <c r="R8" s="132" t="str" cm="1">
        <f t="array" ref="R8">IF([4]SayfaKAY!U624="","",_xlfn.IFS([4]SayfaKAY!U624="Bozankaya","Bozankaya",[4]SayfaKAY!U624="Müşteri","Customer",[4]SayfaKAY!U624="Tedarikçi","Equipment Supplier"))</f>
        <v>Equipment Supplier</v>
      </c>
      <c r="S8" s="204" t="str">
        <f>[4]SayfaKAY!N624</f>
        <v>HASSAS KENAR KABLOSU ZEDELENMİŞ,LEHİMLENDİ</v>
      </c>
      <c r="T8" s="133" t="str">
        <f>[4]SayfaKAY!AD624</f>
        <v>Ekipman yenisi ile değiştirildi</v>
      </c>
      <c r="U8" s="132" t="str">
        <f>[4]SayfaKAY!W624</f>
        <v/>
      </c>
      <c r="V8" s="108" t="str">
        <f>[4]SayfaKAY!AZ624</f>
        <v/>
      </c>
      <c r="W8" s="136">
        <f t="shared" si="44"/>
        <v>45781</v>
      </c>
      <c r="X8" s="137" t="str">
        <f t="shared" si="45"/>
        <v>04:25</v>
      </c>
      <c r="Y8" s="235">
        <f>[4]SayfaKAY!AE624</f>
        <v>45781.184027777803</v>
      </c>
      <c r="Z8" s="109">
        <f t="shared" si="46"/>
        <v>45782</v>
      </c>
      <c r="AA8" s="110" t="str">
        <f t="shared" si="47"/>
        <v>06:38</v>
      </c>
      <c r="AB8" s="182">
        <f>[4]SayfaKAY!BA624</f>
        <v>45782.276388888902</v>
      </c>
      <c r="AC8" s="257" t="e">
        <f t="shared" si="48"/>
        <v>#VALUE!</v>
      </c>
      <c r="AD8" s="111">
        <f t="shared" si="49"/>
        <v>45782</v>
      </c>
      <c r="AE8" s="111" t="str">
        <f t="shared" si="50"/>
        <v>06:38</v>
      </c>
      <c r="AF8" s="235">
        <f>[4]SayfaKAY!BA624</f>
        <v>45782.276388888902</v>
      </c>
      <c r="AG8" s="179" t="str">
        <f>[4]SayfaKAY!S624</f>
        <v>(III) Farklı Araçlarda Tekrarlayan Arıza</v>
      </c>
      <c r="AH8" s="178" t="str">
        <f t="shared" si="51"/>
        <v>Bu Arıza Aracın Servise Verilmesine Engel</v>
      </c>
      <c r="AI8" s="163" t="str">
        <f>[4]SayfaKAY!AV624</f>
        <v/>
      </c>
      <c r="AJ8" s="164" t="str">
        <f t="shared" si="52"/>
        <v/>
      </c>
      <c r="AK8" s="164" t="str">
        <f t="shared" si="53"/>
        <v/>
      </c>
      <c r="AL8" s="112" t="str">
        <f>[4]SayfaKAY!AX624</f>
        <v/>
      </c>
      <c r="AM8" s="257" cm="1">
        <f t="array" ref="AM8">IFERROR(IF(AND(P8&lt;&gt;"D(Arıza Değil)",AH8="Bu Arıza Aracın Servise Verilmesine Engel Değil"),
IF(Z8-F8&gt;0,(AB8-Y8)*24*60,
IF(OR(AND(G8&gt;$AS$1,G8&lt;$AT$1),AND(G8&gt;$AU$1,G8&lt;$AV$1)),
(AF8-H8)*24*60,     BH:BH0)),        AN8),0)</f>
        <v>0</v>
      </c>
      <c r="AN8" s="257">
        <f t="shared" si="54"/>
        <v>0</v>
      </c>
      <c r="AO8" s="174" t="str">
        <f>[4]SayfaKAY!AG624</f>
        <v/>
      </c>
      <c r="AP8" s="174" t="str">
        <f>[4]SayfaKAY!AI624</f>
        <v/>
      </c>
      <c r="AQ8" s="174" t="str">
        <f>[4]SayfaKAY!AQ624</f>
        <v/>
      </c>
      <c r="AR8" s="174" t="str">
        <f>[4]SayfaKAY!AH624</f>
        <v/>
      </c>
      <c r="AS8" s="174" t="str">
        <f>[4]SayfaKAY!AJ624</f>
        <v/>
      </c>
      <c r="AT8" s="175" t="str">
        <f>[4]SayfaKAY!AM624</f>
        <v/>
      </c>
      <c r="AU8" s="176" t="str">
        <f>[4]SayfaKAY!AL624</f>
        <v/>
      </c>
      <c r="AV8" s="176" t="str">
        <f>[4]SayfaKAY!AP624</f>
        <v/>
      </c>
      <c r="AW8" s="177" t="str">
        <f>[4]SayfaKAY!AT624</f>
        <v/>
      </c>
      <c r="AX8" s="194" t="str">
        <f t="shared" si="55"/>
        <v/>
      </c>
      <c r="AY8" s="168"/>
      <c r="AZ8" s="167"/>
      <c r="BA8" s="113"/>
      <c r="BB8" s="171" t="str">
        <f t="shared" si="15"/>
        <v/>
      </c>
      <c r="BC8" s="114"/>
      <c r="BD8" s="114"/>
      <c r="BE8" s="114"/>
      <c r="BF8" s="114"/>
      <c r="BG8" s="114"/>
      <c r="BH8" s="114">
        <f>IFERROR(FRACAS!AN627, "Hata Var")</f>
        <v>240.00000004889444</v>
      </c>
      <c r="BI8" s="114"/>
      <c r="BJ8" s="114"/>
      <c r="BK8" s="105" t="str">
        <f>[4]SayfaKAY!AW624</f>
        <v/>
      </c>
      <c r="BL8" s="105" t="str">
        <f>[4]SayfaKAY!V624</f>
        <v>KNORR-BREMSE GMBH DİVİSİON IFE AUTO</v>
      </c>
      <c r="BM8" s="114"/>
      <c r="BN8" s="171" t="str">
        <f t="shared" si="56"/>
        <v>x yok</v>
      </c>
      <c r="BO8" s="171" t="b">
        <f t="shared" si="57"/>
        <v>0</v>
      </c>
      <c r="BP8" s="171" t="e">
        <f t="shared" si="58"/>
        <v>#VALUE!</v>
      </c>
      <c r="BQ8" s="226" t="e">
        <f t="shared" si="59"/>
        <v>#VALUE!</v>
      </c>
      <c r="BR8" s="226">
        <f t="shared" si="60"/>
        <v>1572.9999999830034</v>
      </c>
      <c r="BS8" s="226" t="e">
        <f t="shared" si="61"/>
        <v>#VALUE!</v>
      </c>
      <c r="BT8" s="114"/>
      <c r="BU8" s="242"/>
      <c r="BV8" s="233">
        <f t="shared" si="62"/>
        <v>-1</v>
      </c>
      <c r="BW8" s="226" t="str">
        <f t="shared" si="63"/>
        <v>Hayır, çakışma yok</v>
      </c>
      <c r="BX8" s="229"/>
      <c r="BY8" s="247" t="e">
        <f t="shared" si="64"/>
        <v>#VALUE!</v>
      </c>
      <c r="BZ8" s="247">
        <f t="shared" si="65"/>
        <v>1.0923611110993079</v>
      </c>
      <c r="CA8" s="247" t="e">
        <f t="shared" si="66"/>
        <v>#VALUE!</v>
      </c>
      <c r="CB8" s="213"/>
      <c r="CC8" s="211"/>
      <c r="CD8" s="196"/>
      <c r="CE8" s="213">
        <v>623</v>
      </c>
      <c r="CF8" s="182" t="str">
        <f t="shared" si="67"/>
        <v/>
      </c>
      <c r="CG8" s="182">
        <f t="shared" si="68"/>
        <v>45782.276388888902</v>
      </c>
      <c r="CH8" s="196"/>
      <c r="CI8" s="196"/>
      <c r="CJ8" s="196"/>
      <c r="CK8" s="196">
        <f t="shared" si="69"/>
        <v>1.0923611110993079</v>
      </c>
      <c r="CL8" s="196" t="e">
        <f t="shared" si="70"/>
        <v>#VALUE!</v>
      </c>
      <c r="CM8" s="196" t="e">
        <f t="shared" si="71"/>
        <v>#VALUE!</v>
      </c>
      <c r="CN8" s="114"/>
      <c r="CO8" s="115" t="e">
        <f t="shared" si="72"/>
        <v>#VALUE!</v>
      </c>
      <c r="CP8" s="116">
        <f t="shared" si="73"/>
        <v>65.541666665958473</v>
      </c>
      <c r="CQ8" s="117" t="str">
        <f t="shared" si="74"/>
        <v/>
      </c>
      <c r="CR8" s="117">
        <f t="shared" si="75"/>
        <v>45781.184027777803</v>
      </c>
      <c r="CS8" s="117">
        <f t="shared" si="76"/>
        <v>45782.276388888902</v>
      </c>
      <c r="CT8" s="118" t="e">
        <f t="shared" si="77"/>
        <v>#VALUE!</v>
      </c>
      <c r="CU8" s="118">
        <f t="shared" si="78"/>
        <v>1572.9999999830034</v>
      </c>
      <c r="CV8" s="118" t="e">
        <f t="shared" si="79"/>
        <v>#VALUE!</v>
      </c>
      <c r="CW8" s="119" t="e">
        <f t="shared" si="80"/>
        <v>#VALUE!</v>
      </c>
    </row>
    <row r="9" spans="1:101" ht="120.75" customHeight="1" x14ac:dyDescent="0.3">
      <c r="A9" s="104" t="str">
        <f>[4]SayfaKAY!C692</f>
        <v>KAY5+6</v>
      </c>
      <c r="B9" s="104" t="str">
        <f>[4]SayfaKAY!D692</f>
        <v>3874(3)</v>
      </c>
      <c r="C9" s="105" t="str">
        <f>[4]SayfaKAY!E692</f>
        <v>MB</v>
      </c>
      <c r="D9" s="105">
        <f>[4]SayfaKAY!F692</f>
        <v>110620</v>
      </c>
      <c r="E9" s="106" t="str">
        <f>[4]SayfaKAY!G692</f>
        <v>BOZ-KAY5+6-FF-679</v>
      </c>
      <c r="F9" s="193" t="str">
        <f t="shared" si="41"/>
        <v/>
      </c>
      <c r="G9" s="135" t="str">
        <f t="shared" si="42"/>
        <v/>
      </c>
      <c r="H9" s="235" t="str">
        <f>[4]SayfaKAY!H692</f>
        <v/>
      </c>
      <c r="I9" s="104" t="str">
        <f>[4]SayfaKAY!I692</f>
        <v>Hat/Line</v>
      </c>
      <c r="J9" s="103" t="str">
        <f>IF([4]SayfaKAY!J692="","",IF([4]SayfaKAY!J692="Müşteri","Notified by Customer","Notified by Bozankaya"))</f>
        <v>Notified by Customer</v>
      </c>
      <c r="K9" s="103" t="e">
        <f>VLOOKUP([4]SayfaKAY!L692,#REF!,2,FALSE)</f>
        <v>#REF!</v>
      </c>
      <c r="L9" s="165" t="str">
        <f>[4]SayfaKAY!X692</f>
        <v>ELTESAN ELEKTRO MEKANİK SOĞUTMA SAN</v>
      </c>
      <c r="M9" s="107" t="str">
        <f t="shared" si="43"/>
        <v>KAY5+6-BOZ-KAY5+6-FF-679</v>
      </c>
      <c r="N9" s="105" t="str">
        <f>[4]SayfaKAY!M692</f>
        <v>Kabin soğuk</v>
      </c>
      <c r="O9" s="166" t="str">
        <f>[4]SayfaKAY!P692</f>
        <v>C-Uyarı, sürüş devamlılığı</v>
      </c>
      <c r="P9" s="166" t="str">
        <f>[4]SayfaKAY!Q692</f>
        <v>B(Servisten çekmeye etki eden arıza)</v>
      </c>
      <c r="Q9" s="166" t="str">
        <f>[4]SayfaKAY!R692</f>
        <v>N.A(Yaralanma yok)</v>
      </c>
      <c r="R9" s="132" t="str" cm="1">
        <f t="array" ref="R9">IF([4]SayfaKAY!U692="","",_xlfn.IFS([4]SayfaKAY!U692="Bozankaya","Bozankaya",[4]SayfaKAY!U692="Müşteri","Customer",[4]SayfaKAY!U692="Tedarikçi","Equipment Supplier"))</f>
        <v>Equipment Supplier</v>
      </c>
      <c r="S9" s="204" t="str">
        <f>[4]SayfaKAY!N692</f>
        <v>Sensör(kabin içi) modifikasyonu yapıldı</v>
      </c>
      <c r="T9" s="133" t="str">
        <f>[4]SayfaKAY!AD692</f>
        <v>Yazılım tekrar yüklendi</v>
      </c>
      <c r="U9" s="132" t="str">
        <f>[4]SayfaKAY!W692</f>
        <v>Evet</v>
      </c>
      <c r="V9" s="108">
        <f>[4]SayfaKAY!AZ692</f>
        <v>2</v>
      </c>
      <c r="W9" s="136">
        <f t="shared" si="44"/>
        <v>45628</v>
      </c>
      <c r="X9" s="137" t="str">
        <f t="shared" si="45"/>
        <v>05:00</v>
      </c>
      <c r="Y9" s="235">
        <f>[4]SayfaKAY!AE692</f>
        <v>45628.208333333299</v>
      </c>
      <c r="Z9" s="109">
        <f t="shared" si="46"/>
        <v>45629</v>
      </c>
      <c r="AA9" s="110" t="str">
        <f t="shared" si="47"/>
        <v>08:00</v>
      </c>
      <c r="AB9" s="182">
        <f>[4]SayfaKAY!BA692</f>
        <v>45629.333333333299</v>
      </c>
      <c r="AC9" s="257" t="e">
        <f t="shared" si="48"/>
        <v>#VALUE!</v>
      </c>
      <c r="AD9" s="111">
        <f t="shared" si="49"/>
        <v>45629</v>
      </c>
      <c r="AE9" s="111" t="str">
        <f t="shared" si="50"/>
        <v>08:00</v>
      </c>
      <c r="AF9" s="235">
        <f>[4]SayfaKAY!BA692</f>
        <v>45629.333333333299</v>
      </c>
      <c r="AG9" s="179" t="str">
        <f>[4]SayfaKAY!S692</f>
        <v>(III) Farklı Araçlarda Tekrarlayan Arıza</v>
      </c>
      <c r="AH9" s="178" t="str">
        <f t="shared" si="51"/>
        <v>Bu Arıza Aracın Servise Verilmesine Engel</v>
      </c>
      <c r="AI9" s="163" t="str">
        <f>[4]SayfaKAY!AV692</f>
        <v/>
      </c>
      <c r="AJ9" s="164" t="str">
        <f t="shared" si="52"/>
        <v/>
      </c>
      <c r="AK9" s="164" t="str">
        <f t="shared" si="53"/>
        <v/>
      </c>
      <c r="AL9" s="112" t="str">
        <f>[4]SayfaKAY!AX692</f>
        <v/>
      </c>
      <c r="AM9" s="257" cm="1">
        <f t="array" ref="AM9">IFERROR(IF(AND(P9&lt;&gt;"D(Arıza Değil)",AH9="Bu Arıza Aracın Servise Verilmesine Engel Değil"),
IF(Z9-F9&gt;0,(AB9-Y9)*24*60,
IF(OR(AND(G9&gt;$AS$1,G9&lt;$AT$1),AND(G9&gt;$AU$1,G9&lt;$AV$1)),
(AF9-H9)*24*60,     BH:BH0)),        AN9),0)</f>
        <v>0</v>
      </c>
      <c r="AN9" s="257">
        <f t="shared" si="54"/>
        <v>0</v>
      </c>
      <c r="AO9" s="174" t="str">
        <f>[4]SayfaKAY!AG692</f>
        <v/>
      </c>
      <c r="AP9" s="174" t="str">
        <f>[4]SayfaKAY!AI692</f>
        <v/>
      </c>
      <c r="AQ9" s="174" t="str">
        <f>[4]SayfaKAY!AQ692</f>
        <v/>
      </c>
      <c r="AR9" s="174" t="str">
        <f>[4]SayfaKAY!AH692</f>
        <v/>
      </c>
      <c r="AS9" s="174" t="str">
        <f>[4]SayfaKAY!AJ692</f>
        <v/>
      </c>
      <c r="AT9" s="175" t="str">
        <f>[4]SayfaKAY!AM692</f>
        <v/>
      </c>
      <c r="AU9" s="176" t="str">
        <f>[4]SayfaKAY!AL692</f>
        <v/>
      </c>
      <c r="AV9" s="176" t="str">
        <f>[4]SayfaKAY!AP692</f>
        <v/>
      </c>
      <c r="AW9" s="177" t="str">
        <f>[4]SayfaKAY!AT692</f>
        <v/>
      </c>
      <c r="AX9" s="194" t="e">
        <f t="shared" si="55"/>
        <v>#VALUE!</v>
      </c>
      <c r="AY9" s="168"/>
      <c r="AZ9" s="167"/>
      <c r="BA9" s="170"/>
      <c r="BB9" s="171" t="str">
        <f t="shared" si="15"/>
        <v/>
      </c>
      <c r="BC9" s="114"/>
      <c r="BD9" s="114"/>
      <c r="BE9" s="114"/>
      <c r="BF9" s="114"/>
      <c r="BG9" s="114"/>
      <c r="BH9" s="114">
        <f>IFERROR(FRACAS!AN695, "Hata Var")</f>
        <v>1485</v>
      </c>
      <c r="BI9" s="114"/>
      <c r="BJ9" s="114"/>
      <c r="BK9" s="105" t="str">
        <f>[4]SayfaKAY!AW692</f>
        <v/>
      </c>
      <c r="BL9" s="105" t="str">
        <f>[4]SayfaKAY!V692</f>
        <v>ELTESAN ELEKTRO MEKANİK SOĞUTMA SAN</v>
      </c>
      <c r="BM9" s="114"/>
      <c r="BN9" s="171" t="str">
        <f t="shared" si="56"/>
        <v>x yok</v>
      </c>
      <c r="BO9" s="171" t="b">
        <f t="shared" si="57"/>
        <v>0</v>
      </c>
      <c r="BP9" s="171" t="e">
        <f t="shared" si="58"/>
        <v>#VALUE!</v>
      </c>
      <c r="BQ9" s="226" t="e">
        <f t="shared" si="59"/>
        <v>#VALUE!</v>
      </c>
      <c r="BR9" s="226">
        <f t="shared" si="60"/>
        <v>1620</v>
      </c>
      <c r="BS9" s="226" t="e">
        <f t="shared" si="61"/>
        <v>#VALUE!</v>
      </c>
      <c r="BT9" s="114"/>
      <c r="BU9" s="242"/>
      <c r="BV9" s="233">
        <f t="shared" si="62"/>
        <v>-1</v>
      </c>
      <c r="BW9" s="226" t="str">
        <f t="shared" si="63"/>
        <v>Hayır, çakışma yok</v>
      </c>
      <c r="BX9" s="229"/>
      <c r="BY9" s="247" t="e">
        <f t="shared" si="64"/>
        <v>#VALUE!</v>
      </c>
      <c r="BZ9" s="247">
        <f t="shared" si="65"/>
        <v>1.125</v>
      </c>
      <c r="CA9" s="247" t="e">
        <f t="shared" si="66"/>
        <v>#VALUE!</v>
      </c>
      <c r="CB9" s="213"/>
      <c r="CC9" s="211"/>
      <c r="CD9" s="196"/>
      <c r="CE9" s="213">
        <v>691</v>
      </c>
      <c r="CF9" s="182" t="str">
        <f t="shared" si="67"/>
        <v/>
      </c>
      <c r="CG9" s="182">
        <f t="shared" si="68"/>
        <v>45629.333333333299</v>
      </c>
      <c r="CH9" s="196"/>
      <c r="CI9" s="196"/>
      <c r="CJ9" s="196"/>
      <c r="CK9" s="196">
        <f t="shared" si="69"/>
        <v>1.125</v>
      </c>
      <c r="CL9" s="196" t="e">
        <f t="shared" si="70"/>
        <v>#VALUE!</v>
      </c>
      <c r="CM9" s="196" t="e">
        <f t="shared" si="71"/>
        <v>#VALUE!</v>
      </c>
      <c r="CN9" s="114"/>
      <c r="CO9" s="115" t="e">
        <f t="shared" si="72"/>
        <v>#VALUE!</v>
      </c>
      <c r="CP9" s="116">
        <f t="shared" si="73"/>
        <v>67.5</v>
      </c>
      <c r="CQ9" s="117" t="str">
        <f t="shared" si="74"/>
        <v/>
      </c>
      <c r="CR9" s="117">
        <f t="shared" si="75"/>
        <v>45628.208333333299</v>
      </c>
      <c r="CS9" s="117">
        <f t="shared" si="76"/>
        <v>45629.333333333299</v>
      </c>
      <c r="CT9" s="118" t="e">
        <f t="shared" si="77"/>
        <v>#VALUE!</v>
      </c>
      <c r="CU9" s="118">
        <f t="shared" si="78"/>
        <v>1620</v>
      </c>
      <c r="CV9" s="118" t="e">
        <f t="shared" si="79"/>
        <v>#VALUE!</v>
      </c>
      <c r="CW9" s="119" t="e">
        <f t="shared" si="80"/>
        <v>#VALUE!</v>
      </c>
    </row>
    <row r="10" spans="1:101" ht="120.75" customHeight="1" x14ac:dyDescent="0.3">
      <c r="A10" s="160" t="str">
        <f>[4]SayfaKAY!C843</f>
        <v/>
      </c>
      <c r="B10" s="104" t="str">
        <f>[4]SayfaKAY!D843</f>
        <v/>
      </c>
      <c r="C10" s="105" t="str">
        <f>[4]SayfaKAY!E843</f>
        <v/>
      </c>
      <c r="D10" s="105" t="str">
        <f>[4]SayfaKAY!F843</f>
        <v/>
      </c>
      <c r="E10" s="106" t="str">
        <f>[4]SayfaKAY!G843</f>
        <v/>
      </c>
      <c r="F10" s="193" t="str">
        <f t="shared" si="41"/>
        <v/>
      </c>
      <c r="G10" s="135" t="str">
        <f t="shared" si="42"/>
        <v/>
      </c>
      <c r="H10" s="235" t="str">
        <f>[4]SayfaKAY!H843</f>
        <v/>
      </c>
      <c r="I10" s="104" t="str">
        <f>[4]SayfaKAY!I843</f>
        <v/>
      </c>
      <c r="J10" s="103" t="str">
        <f>IF([4]SayfaKAY!J843="","",IF([4]SayfaKAY!J843="Müşteri","Notified by Customer","Notified by Bozankaya"))</f>
        <v/>
      </c>
      <c r="K10" s="103" t="e">
        <f>VLOOKUP([4]SayfaKAY!L843,#REF!,2,FALSE)</f>
        <v>#REF!</v>
      </c>
      <c r="L10" s="165" t="str">
        <f>[4]SayfaKAY!X843</f>
        <v/>
      </c>
      <c r="M10" s="107" t="str">
        <f t="shared" si="43"/>
        <v/>
      </c>
      <c r="N10" s="105" t="str">
        <f>[4]SayfaKAY!M843</f>
        <v/>
      </c>
      <c r="O10" s="166" t="str">
        <f>[4]SayfaKAY!P843</f>
        <v/>
      </c>
      <c r="P10" s="166" t="str">
        <f>[4]SayfaKAY!Q843</f>
        <v/>
      </c>
      <c r="Q10" s="166" t="str">
        <f>[4]SayfaKAY!R843</f>
        <v/>
      </c>
      <c r="R10" s="132" t="str" cm="1">
        <f t="array" ref="R10">IF([4]SayfaKAY!U843="","",_xlfn.IFS([4]SayfaKAY!U843="Bozankaya","Bozankaya",[4]SayfaKAY!U843="Müşteri","Customer",[4]SayfaKAY!U843="Tedarikçi","Equipment Supplier"))</f>
        <v/>
      </c>
      <c r="S10" s="204" t="str">
        <f>[4]SayfaKAY!N843</f>
        <v/>
      </c>
      <c r="T10" s="133" t="str">
        <f>[4]SayfaKAY!AD843</f>
        <v/>
      </c>
      <c r="U10" s="132" t="str">
        <f>[4]SayfaKAY!W843</f>
        <v/>
      </c>
      <c r="V10" s="108" t="str">
        <f>[4]SayfaKAY!AZ843</f>
        <v/>
      </c>
      <c r="W10" s="136" t="str">
        <f t="shared" si="44"/>
        <v/>
      </c>
      <c r="X10" s="137" t="str">
        <f t="shared" si="45"/>
        <v/>
      </c>
      <c r="Y10" s="235" t="str">
        <f>[4]SayfaKAY!AE843</f>
        <v/>
      </c>
      <c r="Z10" s="109" t="str">
        <f t="shared" si="46"/>
        <v/>
      </c>
      <c r="AA10" s="110" t="str">
        <f t="shared" si="47"/>
        <v/>
      </c>
      <c r="AB10" s="182" t="str">
        <f>[4]SayfaKAY!BA843</f>
        <v/>
      </c>
      <c r="AC10" s="257" t="str">
        <f t="shared" si="48"/>
        <v/>
      </c>
      <c r="AD10" s="111" t="str">
        <f t="shared" si="49"/>
        <v/>
      </c>
      <c r="AE10" s="111" t="str">
        <f t="shared" si="50"/>
        <v/>
      </c>
      <c r="AF10" s="235" t="str">
        <f>[4]SayfaKAY!BA843</f>
        <v/>
      </c>
      <c r="AG10" s="179" t="str">
        <f>[4]SayfaKAY!S843</f>
        <v/>
      </c>
      <c r="AH10" s="178" t="str">
        <f t="shared" si="51"/>
        <v/>
      </c>
      <c r="AI10" s="163" t="str">
        <f>[4]SayfaKAY!AV843</f>
        <v/>
      </c>
      <c r="AJ10" s="164" t="str">
        <f t="shared" si="52"/>
        <v/>
      </c>
      <c r="AK10" s="164" t="str">
        <f t="shared" si="53"/>
        <v/>
      </c>
      <c r="AL10" s="112" t="str">
        <f>[4]SayfaKAY!AX843</f>
        <v/>
      </c>
      <c r="AM10" s="257" t="str" cm="1">
        <f t="array" ref="AM10">IFERROR(IF(AND(P10&lt;&gt;"D(Arıza Değil)",AH10="Bu Arıza Aracın Servise Verilmesine Engel Değil"),
IF(Z10-F10&gt;0,(AB10-Y10)*24*60,
IF(OR(AND(G10&gt;$AS$1,G10&lt;$AT$1),AND(G10&gt;$AU$1,G10&lt;$AV$1)),
(AF10-H10)*24*60,     BH:BH0)),        AN10),0)</f>
        <v/>
      </c>
      <c r="AN10" s="257" t="str">
        <f t="shared" si="54"/>
        <v/>
      </c>
      <c r="AO10" s="174" t="str">
        <f>[4]SayfaKAY!AG843</f>
        <v/>
      </c>
      <c r="AP10" s="174" t="str">
        <f>[4]SayfaKAY!AI843</f>
        <v/>
      </c>
      <c r="AQ10" s="174" t="str">
        <f>[4]SayfaKAY!AQ843</f>
        <v/>
      </c>
      <c r="AR10" s="174" t="str">
        <f>[4]SayfaKAY!AH843</f>
        <v/>
      </c>
      <c r="AS10" s="174" t="str">
        <f>[4]SayfaKAY!AJ843</f>
        <v/>
      </c>
      <c r="AT10" s="175" t="str">
        <f>[4]SayfaKAY!AM843</f>
        <v/>
      </c>
      <c r="AU10" s="176" t="str">
        <f>[4]SayfaKAY!AL843</f>
        <v/>
      </c>
      <c r="AV10" s="176" t="str">
        <f>[4]SayfaKAY!AP843</f>
        <v/>
      </c>
      <c r="AW10" s="177" t="str">
        <f>[4]SayfaKAY!AT843</f>
        <v/>
      </c>
      <c r="AX10" s="194" t="str">
        <f t="shared" si="55"/>
        <v/>
      </c>
      <c r="AY10" s="168"/>
      <c r="AZ10" s="167"/>
      <c r="BA10" s="113"/>
      <c r="BB10" s="171" t="str">
        <f t="shared" si="15"/>
        <v/>
      </c>
      <c r="BC10" s="114"/>
      <c r="BD10" s="114"/>
      <c r="BE10" s="114"/>
      <c r="BF10" s="114"/>
      <c r="BG10" s="114"/>
      <c r="BH10" s="114">
        <f>IFERROR(FRACAS!AN846, "Hata Var")</f>
        <v>90.999999940395355</v>
      </c>
      <c r="BI10" s="114"/>
      <c r="BJ10" s="114"/>
      <c r="BK10" s="105" t="str">
        <f>[4]SayfaKAY!AW843</f>
        <v/>
      </c>
      <c r="BL10" s="105" t="str">
        <f>[4]SayfaKAY!V843</f>
        <v/>
      </c>
      <c r="BM10" s="114"/>
      <c r="BN10" s="171" t="str">
        <f t="shared" si="56"/>
        <v>x yok</v>
      </c>
      <c r="BO10" s="171" t="b">
        <f t="shared" si="57"/>
        <v>0</v>
      </c>
      <c r="BP10" s="171" t="e">
        <f t="shared" si="58"/>
        <v>#VALUE!</v>
      </c>
      <c r="BQ10" s="226" t="e">
        <f t="shared" si="59"/>
        <v>#VALUE!</v>
      </c>
      <c r="BR10" s="226" t="e">
        <f t="shared" si="60"/>
        <v>#VALUE!</v>
      </c>
      <c r="BS10" s="226" t="e">
        <f t="shared" si="61"/>
        <v>#VALUE!</v>
      </c>
      <c r="BT10" s="114"/>
      <c r="BU10" s="242"/>
      <c r="BV10" s="233">
        <f t="shared" si="62"/>
        <v>-1</v>
      </c>
      <c r="BW10" s="226" t="str">
        <f t="shared" si="63"/>
        <v>Hayır, çakışma yok</v>
      </c>
      <c r="BX10" s="229"/>
      <c r="BY10" s="247" t="e">
        <f t="shared" si="64"/>
        <v>#VALUE!</v>
      </c>
      <c r="BZ10" s="247" t="e">
        <f t="shared" si="65"/>
        <v>#VALUE!</v>
      </c>
      <c r="CA10" s="247" t="e">
        <f t="shared" si="66"/>
        <v>#VALUE!</v>
      </c>
      <c r="CB10" s="213"/>
      <c r="CC10" s="211"/>
      <c r="CD10" s="196"/>
      <c r="CE10" s="213">
        <v>842</v>
      </c>
      <c r="CF10" s="182" t="str">
        <f t="shared" si="67"/>
        <v/>
      </c>
      <c r="CG10" s="182" t="str">
        <f t="shared" si="68"/>
        <v/>
      </c>
      <c r="CH10" s="196"/>
      <c r="CI10" s="196"/>
      <c r="CJ10" s="196"/>
      <c r="CK10" s="196" t="e">
        <f t="shared" si="69"/>
        <v>#VALUE!</v>
      </c>
      <c r="CL10" s="196" t="e">
        <f t="shared" si="70"/>
        <v>#VALUE!</v>
      </c>
      <c r="CM10" s="196" t="e">
        <f t="shared" si="71"/>
        <v>#VALUE!</v>
      </c>
      <c r="CN10" s="114"/>
      <c r="CO10" s="115" t="str">
        <f t="shared" si="72"/>
        <v/>
      </c>
      <c r="CP10" s="116" t="e">
        <f t="shared" si="73"/>
        <v>#VALUE!</v>
      </c>
      <c r="CQ10" s="117" t="str">
        <f t="shared" si="74"/>
        <v/>
      </c>
      <c r="CR10" s="117" t="str">
        <f t="shared" si="75"/>
        <v/>
      </c>
      <c r="CS10" s="117" t="str">
        <f t="shared" si="76"/>
        <v/>
      </c>
      <c r="CT10" s="118" t="e">
        <f t="shared" si="77"/>
        <v>#VALUE!</v>
      </c>
      <c r="CU10" s="118" t="e">
        <f t="shared" si="78"/>
        <v>#VALUE!</v>
      </c>
      <c r="CV10" s="118" t="e">
        <f t="shared" si="79"/>
        <v>#VALUE!</v>
      </c>
      <c r="CW10" s="119" t="e">
        <f t="shared" si="80"/>
        <v>#VALUE!</v>
      </c>
    </row>
    <row r="11" spans="1:101" ht="118.5" customHeight="1" x14ac:dyDescent="0.3">
      <c r="A11" s="104" t="str">
        <f>[4]SayfaKAY!C844</f>
        <v/>
      </c>
      <c r="B11" s="104" t="str">
        <f>[4]SayfaKAY!D844</f>
        <v/>
      </c>
      <c r="C11" s="105" t="str">
        <f>[4]SayfaKAY!E844</f>
        <v/>
      </c>
      <c r="D11" s="105" t="str">
        <f>[4]SayfaKAY!F844</f>
        <v/>
      </c>
      <c r="E11" s="106" t="str">
        <f>[4]SayfaKAY!G844</f>
        <v/>
      </c>
      <c r="F11" s="193" t="str">
        <f t="shared" si="41"/>
        <v/>
      </c>
      <c r="G11" s="135" t="str">
        <f t="shared" si="42"/>
        <v/>
      </c>
      <c r="H11" s="235" t="str">
        <f>[4]SayfaKAY!H844</f>
        <v/>
      </c>
      <c r="I11" s="104" t="str">
        <f>[4]SayfaKAY!I844</f>
        <v/>
      </c>
      <c r="J11" s="103" t="str">
        <f>IF([4]SayfaKAY!J844="","",IF([4]SayfaKAY!J844="Müşteri","Notified by Customer","Notified by Bozankaya"))</f>
        <v/>
      </c>
      <c r="K11" s="103" t="e">
        <f>VLOOKUP([4]SayfaKAY!L844,#REF!,2,FALSE)</f>
        <v>#REF!</v>
      </c>
      <c r="L11" s="165" t="str">
        <f>[4]SayfaKAY!X844</f>
        <v/>
      </c>
      <c r="M11" s="107" t="str">
        <f t="shared" si="43"/>
        <v/>
      </c>
      <c r="N11" s="105" t="str">
        <f>[4]SayfaKAY!M844</f>
        <v/>
      </c>
      <c r="O11" s="166" t="str">
        <f>[4]SayfaKAY!P844</f>
        <v/>
      </c>
      <c r="P11" s="166" t="str">
        <f>[4]SayfaKAY!Q844</f>
        <v/>
      </c>
      <c r="Q11" s="166" t="str">
        <f>[4]SayfaKAY!R844</f>
        <v/>
      </c>
      <c r="R11" s="132" t="str" cm="1">
        <f t="array" ref="R11">IF([4]SayfaKAY!U844="","",_xlfn.IFS([4]SayfaKAY!U844="Bozankaya","Bozankaya",[4]SayfaKAY!U844="Müşteri","Customer",[4]SayfaKAY!U844="Tedarikçi","Equipment Supplier"))</f>
        <v/>
      </c>
      <c r="S11" s="204" t="str">
        <f>[4]SayfaKAY!N844</f>
        <v/>
      </c>
      <c r="T11" s="133" t="str">
        <f>[4]SayfaKAY!AD844</f>
        <v/>
      </c>
      <c r="U11" s="132" t="str">
        <f>[4]SayfaKAY!W844</f>
        <v/>
      </c>
      <c r="V11" s="108" t="str">
        <f>[4]SayfaKAY!AZ844</f>
        <v/>
      </c>
      <c r="W11" s="136" t="str">
        <f t="shared" si="44"/>
        <v/>
      </c>
      <c r="X11" s="137" t="str">
        <f t="shared" si="45"/>
        <v/>
      </c>
      <c r="Y11" s="235" t="str">
        <f>[4]SayfaKAY!AE844</f>
        <v/>
      </c>
      <c r="Z11" s="109" t="str">
        <f t="shared" si="46"/>
        <v/>
      </c>
      <c r="AA11" s="110" t="str">
        <f t="shared" si="47"/>
        <v/>
      </c>
      <c r="AB11" s="182" t="str">
        <f>[4]SayfaKAY!BA844</f>
        <v/>
      </c>
      <c r="AC11" s="257" t="str">
        <f t="shared" si="48"/>
        <v/>
      </c>
      <c r="AD11" s="111" t="str">
        <f t="shared" si="49"/>
        <v/>
      </c>
      <c r="AE11" s="111" t="str">
        <f t="shared" si="50"/>
        <v/>
      </c>
      <c r="AF11" s="235" t="str">
        <f>[4]SayfaKAY!BA844</f>
        <v/>
      </c>
      <c r="AG11" s="179" t="str">
        <f>[4]SayfaKAY!S844</f>
        <v/>
      </c>
      <c r="AH11" s="178" t="str">
        <f t="shared" si="51"/>
        <v/>
      </c>
      <c r="AI11" s="163" t="str">
        <f>[4]SayfaKAY!AV844</f>
        <v/>
      </c>
      <c r="AJ11" s="164" t="str">
        <f t="shared" si="52"/>
        <v/>
      </c>
      <c r="AK11" s="164" t="str">
        <f t="shared" si="53"/>
        <v/>
      </c>
      <c r="AL11" s="112" t="str">
        <f>[4]SayfaKAY!AX844</f>
        <v/>
      </c>
      <c r="AM11" s="257" t="str" cm="1">
        <f t="array" ref="AM11">IFERROR(IF(AND(P11&lt;&gt;"D(Arıza Değil)",AH11="Bu Arıza Aracın Servise Verilmesine Engel Değil"),
IF(Z11-F11&gt;0,(AB11-Y11)*24*60,
IF(OR(AND(G11&gt;$AS$1,G11&lt;$AT$1),AND(G11&gt;$AU$1,G11&lt;$AV$1)),
(AF11-H11)*24*60,     BH:BH0)),        AN11),0)</f>
        <v/>
      </c>
      <c r="AN11" s="257" t="str">
        <f t="shared" si="54"/>
        <v/>
      </c>
      <c r="AO11" s="174" t="str">
        <f>[4]SayfaKAY!AG844</f>
        <v/>
      </c>
      <c r="AP11" s="174" t="str">
        <f>[4]SayfaKAY!AI844</f>
        <v/>
      </c>
      <c r="AQ11" s="174" t="str">
        <f>[4]SayfaKAY!AQ844</f>
        <v/>
      </c>
      <c r="AR11" s="174" t="str">
        <f>[4]SayfaKAY!AH844</f>
        <v/>
      </c>
      <c r="AS11" s="174" t="str">
        <f>[4]SayfaKAY!AJ844</f>
        <v/>
      </c>
      <c r="AT11" s="175" t="str">
        <f>[4]SayfaKAY!AM844</f>
        <v/>
      </c>
      <c r="AU11" s="176" t="str">
        <f>[4]SayfaKAY!AL844</f>
        <v/>
      </c>
      <c r="AV11" s="176" t="str">
        <f>[4]SayfaKAY!AP844</f>
        <v/>
      </c>
      <c r="AW11" s="177" t="str">
        <f>[4]SayfaKAY!AT844</f>
        <v/>
      </c>
      <c r="AX11" s="194" t="str">
        <f t="shared" si="55"/>
        <v/>
      </c>
      <c r="AY11" s="168"/>
      <c r="AZ11" s="167"/>
      <c r="BA11" s="170"/>
      <c r="BB11" s="171" t="str">
        <f t="shared" si="15"/>
        <v/>
      </c>
      <c r="BC11" s="114"/>
      <c r="BD11" s="114"/>
      <c r="BE11" s="114"/>
      <c r="BF11" s="114"/>
      <c r="BG11" s="114"/>
      <c r="BH11" s="114">
        <f>IFERROR(FRACAS!AN847, "Hata Var")</f>
        <v>676.00000007660128</v>
      </c>
      <c r="BI11" s="114"/>
      <c r="BJ11" s="114"/>
      <c r="BK11" s="105" t="str">
        <f>[4]SayfaKAY!AW844</f>
        <v/>
      </c>
      <c r="BL11" s="105" t="str">
        <f>[4]SayfaKAY!V844</f>
        <v/>
      </c>
      <c r="BM11" s="114"/>
      <c r="BN11" s="171" t="str">
        <f t="shared" si="56"/>
        <v>x yok</v>
      </c>
      <c r="BO11" s="171" t="b">
        <f t="shared" si="57"/>
        <v>0</v>
      </c>
      <c r="BP11" s="171" t="e">
        <f t="shared" si="58"/>
        <v>#VALUE!</v>
      </c>
      <c r="BQ11" s="226" t="e">
        <f t="shared" si="59"/>
        <v>#VALUE!</v>
      </c>
      <c r="BR11" s="226" t="e">
        <f t="shared" si="60"/>
        <v>#VALUE!</v>
      </c>
      <c r="BS11" s="226" t="e">
        <f t="shared" si="61"/>
        <v>#VALUE!</v>
      </c>
      <c r="BT11" s="114"/>
      <c r="BU11" s="242"/>
      <c r="BV11" s="233">
        <f t="shared" si="62"/>
        <v>-1</v>
      </c>
      <c r="BW11" s="226" t="str">
        <f t="shared" si="63"/>
        <v>Hayır, çakışma yok</v>
      </c>
      <c r="BX11" s="229"/>
      <c r="BY11" s="247" t="e">
        <f t="shared" si="64"/>
        <v>#VALUE!</v>
      </c>
      <c r="BZ11" s="247" t="e">
        <f t="shared" si="65"/>
        <v>#VALUE!</v>
      </c>
      <c r="CA11" s="247" t="e">
        <f t="shared" si="66"/>
        <v>#VALUE!</v>
      </c>
      <c r="CB11" s="213"/>
      <c r="CC11" s="211"/>
      <c r="CD11" s="196"/>
      <c r="CE11" s="213">
        <v>843</v>
      </c>
      <c r="CF11" s="182" t="str">
        <f t="shared" si="67"/>
        <v/>
      </c>
      <c r="CG11" s="182" t="str">
        <f t="shared" si="68"/>
        <v/>
      </c>
      <c r="CH11" s="196"/>
      <c r="CI11" s="196"/>
      <c r="CJ11" s="196"/>
      <c r="CK11" s="196" t="e">
        <f t="shared" si="69"/>
        <v>#VALUE!</v>
      </c>
      <c r="CL11" s="196" t="e">
        <f t="shared" si="70"/>
        <v>#VALUE!</v>
      </c>
      <c r="CM11" s="196" t="e">
        <f t="shared" si="71"/>
        <v>#VALUE!</v>
      </c>
      <c r="CN11" s="114"/>
      <c r="CO11" s="115" t="str">
        <f t="shared" si="72"/>
        <v/>
      </c>
      <c r="CP11" s="116" t="e">
        <f t="shared" si="73"/>
        <v>#VALUE!</v>
      </c>
      <c r="CQ11" s="117" t="str">
        <f t="shared" si="74"/>
        <v/>
      </c>
      <c r="CR11" s="117" t="str">
        <f t="shared" si="75"/>
        <v/>
      </c>
      <c r="CS11" s="117" t="str">
        <f t="shared" si="76"/>
        <v/>
      </c>
      <c r="CT11" s="118" t="e">
        <f t="shared" si="77"/>
        <v>#VALUE!</v>
      </c>
      <c r="CU11" s="118" t="e">
        <f t="shared" si="78"/>
        <v>#VALUE!</v>
      </c>
      <c r="CV11" s="118" t="e">
        <f t="shared" si="79"/>
        <v>#VALUE!</v>
      </c>
      <c r="CW11" s="119" t="e">
        <f t="shared" si="80"/>
        <v>#VALUE!</v>
      </c>
    </row>
    <row r="12" spans="1:101" ht="118.5" customHeight="1" x14ac:dyDescent="0.3">
      <c r="A12" s="160" t="str">
        <f>[4]SayfaKAY!C845</f>
        <v/>
      </c>
      <c r="B12" s="104" t="str">
        <f>[4]SayfaKAY!D845</f>
        <v/>
      </c>
      <c r="C12" s="105" t="str">
        <f>[4]SayfaKAY!E845</f>
        <v/>
      </c>
      <c r="D12" s="105" t="str">
        <f>[4]SayfaKAY!F845</f>
        <v/>
      </c>
      <c r="E12" s="106" t="str">
        <f>[4]SayfaKAY!G845</f>
        <v/>
      </c>
      <c r="F12" s="193" t="str">
        <f t="shared" si="41"/>
        <v/>
      </c>
      <c r="G12" s="135" t="str">
        <f t="shared" si="42"/>
        <v/>
      </c>
      <c r="H12" s="235" t="str">
        <f>[4]SayfaKAY!H845</f>
        <v/>
      </c>
      <c r="I12" s="104" t="str">
        <f>[4]SayfaKAY!I845</f>
        <v/>
      </c>
      <c r="J12" s="103" t="str">
        <f>IF([4]SayfaKAY!J845="","",IF([4]SayfaKAY!J845="Müşteri","Notified by Customer","Notified by Bozankaya"))</f>
        <v/>
      </c>
      <c r="K12" s="103" t="e">
        <f>VLOOKUP([4]SayfaKAY!L845,#REF!,2,FALSE)</f>
        <v>#REF!</v>
      </c>
      <c r="L12" s="165" t="str">
        <f>[4]SayfaKAY!X845</f>
        <v/>
      </c>
      <c r="M12" s="107" t="str">
        <f t="shared" si="43"/>
        <v/>
      </c>
      <c r="N12" s="105" t="str">
        <f>[4]SayfaKAY!M845</f>
        <v/>
      </c>
      <c r="O12" s="166" t="str">
        <f>[4]SayfaKAY!P845</f>
        <v/>
      </c>
      <c r="P12" s="166" t="str">
        <f>[4]SayfaKAY!Q845</f>
        <v/>
      </c>
      <c r="Q12" s="166" t="str">
        <f>[4]SayfaKAY!R845</f>
        <v/>
      </c>
      <c r="R12" s="132" t="str" cm="1">
        <f t="array" ref="R12">IF([4]SayfaKAY!U845="","",_xlfn.IFS([4]SayfaKAY!U845="Bozankaya","Bozankaya",[4]SayfaKAY!U845="Müşteri","Customer",[4]SayfaKAY!U845="Tedarikçi","Equipment Supplier"))</f>
        <v/>
      </c>
      <c r="S12" s="204" t="str">
        <f>[4]SayfaKAY!N845</f>
        <v/>
      </c>
      <c r="T12" s="133" t="str">
        <f>[4]SayfaKAY!AD845</f>
        <v/>
      </c>
      <c r="U12" s="132" t="str">
        <f>[4]SayfaKAY!W845</f>
        <v/>
      </c>
      <c r="V12" s="108" t="str">
        <f>[4]SayfaKAY!AZ845</f>
        <v/>
      </c>
      <c r="W12" s="136" t="str">
        <f t="shared" si="44"/>
        <v/>
      </c>
      <c r="X12" s="137" t="str">
        <f t="shared" si="45"/>
        <v/>
      </c>
      <c r="Y12" s="235" t="str">
        <f>[4]SayfaKAY!AE845</f>
        <v/>
      </c>
      <c r="Z12" s="109" t="str">
        <f t="shared" si="46"/>
        <v/>
      </c>
      <c r="AA12" s="110" t="str">
        <f t="shared" si="47"/>
        <v/>
      </c>
      <c r="AB12" s="182" t="str">
        <f>[4]SayfaKAY!BA845</f>
        <v/>
      </c>
      <c r="AC12" s="257" t="str">
        <f t="shared" si="48"/>
        <v/>
      </c>
      <c r="AD12" s="111" t="str">
        <f t="shared" si="49"/>
        <v/>
      </c>
      <c r="AE12" s="111" t="str">
        <f t="shared" si="50"/>
        <v/>
      </c>
      <c r="AF12" s="235" t="str">
        <f>[4]SayfaKAY!BA845</f>
        <v/>
      </c>
      <c r="AG12" s="179" t="str">
        <f>[4]SayfaKAY!S845</f>
        <v/>
      </c>
      <c r="AH12" s="178" t="str">
        <f t="shared" si="51"/>
        <v/>
      </c>
      <c r="AI12" s="163" t="str">
        <f>[4]SayfaKAY!AV845</f>
        <v/>
      </c>
      <c r="AJ12" s="164" t="str">
        <f t="shared" si="52"/>
        <v/>
      </c>
      <c r="AK12" s="164" t="str">
        <f t="shared" si="53"/>
        <v/>
      </c>
      <c r="AL12" s="112" t="str">
        <f>[4]SayfaKAY!AX845</f>
        <v/>
      </c>
      <c r="AM12" s="257" t="str" cm="1">
        <f t="array" ref="AM12">IFERROR(IF(AND(P12&lt;&gt;"D(Arıza Değil)",AH12="Bu Arıza Aracın Servise Verilmesine Engel Değil"),
IF(Z12-F12&gt;0,(AB12-Y12)*24*60,
IF(OR(AND(G12&gt;$AS$1,G12&lt;$AT$1),AND(G12&gt;$AU$1,G12&lt;$AV$1)),
(AF12-H12)*24*60,     BH:BH0)),        AN12),0)</f>
        <v/>
      </c>
      <c r="AN12" s="257" t="str">
        <f t="shared" si="54"/>
        <v/>
      </c>
      <c r="AO12" s="174" t="str">
        <f>[4]SayfaKAY!AG845</f>
        <v/>
      </c>
      <c r="AP12" s="174" t="str">
        <f>[4]SayfaKAY!AI845</f>
        <v/>
      </c>
      <c r="AQ12" s="174" t="str">
        <f>[4]SayfaKAY!AQ845</f>
        <v/>
      </c>
      <c r="AR12" s="174" t="str">
        <f>[4]SayfaKAY!AH845</f>
        <v/>
      </c>
      <c r="AS12" s="174" t="str">
        <f>[4]SayfaKAY!AJ845</f>
        <v/>
      </c>
      <c r="AT12" s="175" t="str">
        <f>[4]SayfaKAY!AM845</f>
        <v/>
      </c>
      <c r="AU12" s="176" t="str">
        <f>[4]SayfaKAY!AL845</f>
        <v/>
      </c>
      <c r="AV12" s="176" t="str">
        <f>[4]SayfaKAY!AP845</f>
        <v/>
      </c>
      <c r="AW12" s="177" t="str">
        <f>[4]SayfaKAY!AT845</f>
        <v/>
      </c>
      <c r="AX12" s="194" t="str">
        <f t="shared" si="55"/>
        <v/>
      </c>
      <c r="AY12" s="168"/>
      <c r="AZ12" s="167"/>
      <c r="BA12" s="113"/>
      <c r="BB12" s="171" t="str">
        <f t="shared" si="15"/>
        <v/>
      </c>
      <c r="BC12" s="114"/>
      <c r="BD12" s="114"/>
      <c r="BE12" s="114"/>
      <c r="BF12" s="114"/>
      <c r="BG12" s="114"/>
      <c r="BH12" s="114">
        <f>IFERROR(FRACAS!AN848, "Hata Var")</f>
        <v>159.96666657272726</v>
      </c>
      <c r="BI12" s="114"/>
      <c r="BJ12" s="114"/>
      <c r="BK12" s="105" t="str">
        <f>[4]SayfaKAY!AW845</f>
        <v/>
      </c>
      <c r="BL12" s="105" t="str">
        <f>[4]SayfaKAY!V845</f>
        <v/>
      </c>
      <c r="BM12" s="114"/>
      <c r="BN12" s="171" t="str">
        <f t="shared" si="56"/>
        <v>x yok</v>
      </c>
      <c r="BO12" s="171" t="b">
        <f t="shared" si="57"/>
        <v>0</v>
      </c>
      <c r="BP12" s="171" t="e">
        <f t="shared" si="58"/>
        <v>#VALUE!</v>
      </c>
      <c r="BQ12" s="226" t="e">
        <f t="shared" si="59"/>
        <v>#VALUE!</v>
      </c>
      <c r="BR12" s="226" t="e">
        <f t="shared" si="60"/>
        <v>#VALUE!</v>
      </c>
      <c r="BS12" s="226" t="e">
        <f t="shared" si="61"/>
        <v>#VALUE!</v>
      </c>
      <c r="BT12" s="114"/>
      <c r="BU12" s="242"/>
      <c r="BV12" s="233">
        <f t="shared" si="62"/>
        <v>-1</v>
      </c>
      <c r="BW12" s="226" t="str">
        <f t="shared" si="63"/>
        <v>Hayır, çakışma yok</v>
      </c>
      <c r="BX12" s="229"/>
      <c r="BY12" s="247" t="e">
        <f t="shared" si="64"/>
        <v>#VALUE!</v>
      </c>
      <c r="BZ12" s="247" t="e">
        <f t="shared" si="65"/>
        <v>#VALUE!</v>
      </c>
      <c r="CA12" s="247" t="e">
        <f t="shared" si="66"/>
        <v>#VALUE!</v>
      </c>
      <c r="CB12" s="213"/>
      <c r="CC12" s="211"/>
      <c r="CD12" s="196"/>
      <c r="CE12" s="213">
        <v>844</v>
      </c>
      <c r="CF12" s="182" t="str">
        <f t="shared" si="67"/>
        <v/>
      </c>
      <c r="CG12" s="182" t="str">
        <f t="shared" si="68"/>
        <v/>
      </c>
      <c r="CH12" s="196"/>
      <c r="CI12" s="196"/>
      <c r="CJ12" s="196"/>
      <c r="CK12" s="196" t="e">
        <f t="shared" si="69"/>
        <v>#VALUE!</v>
      </c>
      <c r="CL12" s="196" t="e">
        <f t="shared" si="70"/>
        <v>#VALUE!</v>
      </c>
      <c r="CM12" s="196" t="e">
        <f t="shared" si="71"/>
        <v>#VALUE!</v>
      </c>
      <c r="CN12" s="114"/>
      <c r="CO12" s="115" t="str">
        <f t="shared" si="72"/>
        <v/>
      </c>
      <c r="CP12" s="116" t="e">
        <f t="shared" si="73"/>
        <v>#VALUE!</v>
      </c>
      <c r="CQ12" s="117" t="str">
        <f t="shared" si="74"/>
        <v/>
      </c>
      <c r="CR12" s="117" t="str">
        <f t="shared" si="75"/>
        <v/>
      </c>
      <c r="CS12" s="117" t="str">
        <f t="shared" si="76"/>
        <v/>
      </c>
      <c r="CT12" s="118" t="e">
        <f t="shared" si="77"/>
        <v>#VALUE!</v>
      </c>
      <c r="CU12" s="118" t="e">
        <f t="shared" si="78"/>
        <v>#VALUE!</v>
      </c>
      <c r="CV12" s="118" t="e">
        <f t="shared" si="79"/>
        <v>#VALUE!</v>
      </c>
      <c r="CW12" s="119" t="e">
        <f t="shared" si="80"/>
        <v>#VALUE!</v>
      </c>
    </row>
    <row r="13" spans="1:101" ht="120.75" customHeight="1" x14ac:dyDescent="0.3">
      <c r="A13" s="104" t="str">
        <f>[4]SayfaKAY!C846</f>
        <v/>
      </c>
      <c r="B13" s="104" t="str">
        <f>[4]SayfaKAY!D846</f>
        <v/>
      </c>
      <c r="C13" s="105" t="str">
        <f>[4]SayfaKAY!E846</f>
        <v/>
      </c>
      <c r="D13" s="105" t="str">
        <f>[4]SayfaKAY!F846</f>
        <v/>
      </c>
      <c r="E13" s="106" t="str">
        <f>[4]SayfaKAY!G846</f>
        <v/>
      </c>
      <c r="F13" s="193" t="str">
        <f t="shared" si="41"/>
        <v/>
      </c>
      <c r="G13" s="135" t="str">
        <f t="shared" si="42"/>
        <v/>
      </c>
      <c r="H13" s="235" t="str">
        <f>[4]SayfaKAY!H846</f>
        <v/>
      </c>
      <c r="I13" s="104" t="str">
        <f>[4]SayfaKAY!I846</f>
        <v/>
      </c>
      <c r="J13" s="103" t="str">
        <f>IF([4]SayfaKAY!J846="","",IF([4]SayfaKAY!J846="Müşteri","Notified by Customer","Notified by Bozankaya"))</f>
        <v/>
      </c>
      <c r="K13" s="103" t="e">
        <f>VLOOKUP([4]SayfaKAY!L846,#REF!,2,FALSE)</f>
        <v>#REF!</v>
      </c>
      <c r="L13" s="165" t="str">
        <f>[4]SayfaKAY!X846</f>
        <v/>
      </c>
      <c r="M13" s="107" t="str">
        <f t="shared" si="43"/>
        <v/>
      </c>
      <c r="N13" s="105" t="str">
        <f>[4]SayfaKAY!M846</f>
        <v/>
      </c>
      <c r="O13" s="166" t="str">
        <f>[4]SayfaKAY!P846</f>
        <v/>
      </c>
      <c r="P13" s="166" t="str">
        <f>[4]SayfaKAY!Q846</f>
        <v/>
      </c>
      <c r="Q13" s="166" t="str">
        <f>[4]SayfaKAY!R846</f>
        <v/>
      </c>
      <c r="R13" s="132" t="str" cm="1">
        <f t="array" ref="R13">IF([4]SayfaKAY!U846="","",_xlfn.IFS([4]SayfaKAY!U846="Bozankaya","Bozankaya",[4]SayfaKAY!U846="Müşteri","Customer",[4]SayfaKAY!U846="Tedarikçi","Equipment Supplier"))</f>
        <v/>
      </c>
      <c r="S13" s="204" t="str">
        <f>[4]SayfaKAY!N846</f>
        <v/>
      </c>
      <c r="T13" s="133" t="str">
        <f>[4]SayfaKAY!AD846</f>
        <v/>
      </c>
      <c r="U13" s="132" t="str">
        <f>[4]SayfaKAY!W846</f>
        <v/>
      </c>
      <c r="V13" s="108" t="str">
        <f>[4]SayfaKAY!AZ846</f>
        <v/>
      </c>
      <c r="W13" s="136" t="str">
        <f t="shared" si="44"/>
        <v/>
      </c>
      <c r="X13" s="137" t="str">
        <f t="shared" si="45"/>
        <v/>
      </c>
      <c r="Y13" s="235" t="str">
        <f>[4]SayfaKAY!AE846</f>
        <v/>
      </c>
      <c r="Z13" s="109" t="str">
        <f t="shared" si="46"/>
        <v/>
      </c>
      <c r="AA13" s="110" t="str">
        <f t="shared" si="47"/>
        <v/>
      </c>
      <c r="AB13" s="182" t="str">
        <f>[4]SayfaKAY!BA846</f>
        <v/>
      </c>
      <c r="AC13" s="257" t="str">
        <f t="shared" si="48"/>
        <v/>
      </c>
      <c r="AD13" s="111" t="str">
        <f t="shared" si="49"/>
        <v/>
      </c>
      <c r="AE13" s="111" t="str">
        <f t="shared" si="50"/>
        <v/>
      </c>
      <c r="AF13" s="235" t="str">
        <f>[4]SayfaKAY!BA846</f>
        <v/>
      </c>
      <c r="AG13" s="179" t="str">
        <f>[4]SayfaKAY!S846</f>
        <v/>
      </c>
      <c r="AH13" s="178" t="str">
        <f t="shared" si="51"/>
        <v/>
      </c>
      <c r="AI13" s="163" t="str">
        <f>[4]SayfaKAY!AV846</f>
        <v/>
      </c>
      <c r="AJ13" s="164" t="str">
        <f t="shared" si="52"/>
        <v/>
      </c>
      <c r="AK13" s="164" t="str">
        <f t="shared" si="53"/>
        <v/>
      </c>
      <c r="AL13" s="112" t="str">
        <f>[4]SayfaKAY!AX846</f>
        <v/>
      </c>
      <c r="AM13" s="257" t="str" cm="1">
        <f t="array" ref="AM13">IFERROR(IF(AND(P13&lt;&gt;"D(Arıza Değil)",AH13="Bu Arıza Aracın Servise Verilmesine Engel Değil"),
IF(Z13-F13&gt;0,(AB13-Y13)*24*60,
IF(OR(AND(G13&gt;$AS$1,G13&lt;$AT$1),AND(G13&gt;$AU$1,G13&lt;$AV$1)),
(AF13-H13)*24*60,     BH:BH0)),        AN13),0)</f>
        <v/>
      </c>
      <c r="AN13" s="257" t="str">
        <f t="shared" si="54"/>
        <v/>
      </c>
      <c r="AO13" s="174" t="str">
        <f>[4]SayfaKAY!AG846</f>
        <v/>
      </c>
      <c r="AP13" s="174" t="str">
        <f>[4]SayfaKAY!AI846</f>
        <v/>
      </c>
      <c r="AQ13" s="174" t="str">
        <f>[4]SayfaKAY!AQ846</f>
        <v/>
      </c>
      <c r="AR13" s="174" t="str">
        <f>[4]SayfaKAY!AH846</f>
        <v/>
      </c>
      <c r="AS13" s="174" t="str">
        <f>[4]SayfaKAY!AJ846</f>
        <v/>
      </c>
      <c r="AT13" s="175" t="str">
        <f>[4]SayfaKAY!AM846</f>
        <v/>
      </c>
      <c r="AU13" s="176" t="str">
        <f>[4]SayfaKAY!AL846</f>
        <v/>
      </c>
      <c r="AV13" s="176" t="str">
        <f>[4]SayfaKAY!AP846</f>
        <v/>
      </c>
      <c r="AW13" s="177" t="str">
        <f>[4]SayfaKAY!AT846</f>
        <v/>
      </c>
      <c r="AX13" s="194" t="str">
        <f t="shared" si="55"/>
        <v/>
      </c>
      <c r="AY13" s="168"/>
      <c r="AZ13" s="167"/>
      <c r="BA13" s="170"/>
      <c r="BB13" s="171" t="str">
        <f t="shared" si="15"/>
        <v/>
      </c>
      <c r="BC13" s="114"/>
      <c r="BD13" s="114"/>
      <c r="BE13" s="114"/>
      <c r="BF13" s="114"/>
      <c r="BG13" s="114"/>
      <c r="BH13" s="114">
        <f>IFERROR(FRACAS!AN849, "Hata Var")</f>
        <v>74.000000021187589</v>
      </c>
      <c r="BI13" s="114"/>
      <c r="BJ13" s="114"/>
      <c r="BK13" s="105" t="str">
        <f>[4]SayfaKAY!AW846</f>
        <v/>
      </c>
      <c r="BL13" s="105" t="str">
        <f>[4]SayfaKAY!V846</f>
        <v/>
      </c>
      <c r="BM13" s="114"/>
      <c r="BN13" s="171" t="str">
        <f t="shared" si="56"/>
        <v>x yok</v>
      </c>
      <c r="BO13" s="171" t="b">
        <f t="shared" si="57"/>
        <v>0</v>
      </c>
      <c r="BP13" s="171" t="e">
        <f t="shared" si="58"/>
        <v>#VALUE!</v>
      </c>
      <c r="BQ13" s="226" t="e">
        <f t="shared" si="59"/>
        <v>#VALUE!</v>
      </c>
      <c r="BR13" s="226" t="e">
        <f t="shared" si="60"/>
        <v>#VALUE!</v>
      </c>
      <c r="BS13" s="226" t="e">
        <f t="shared" si="61"/>
        <v>#VALUE!</v>
      </c>
      <c r="BT13" s="114"/>
      <c r="BU13" s="242"/>
      <c r="BV13" s="233">
        <f t="shared" si="62"/>
        <v>-1</v>
      </c>
      <c r="BW13" s="226" t="str">
        <f t="shared" si="63"/>
        <v>Hayır, çakışma yok</v>
      </c>
      <c r="BX13" s="229"/>
      <c r="BY13" s="247" t="e">
        <f t="shared" si="64"/>
        <v>#VALUE!</v>
      </c>
      <c r="BZ13" s="247" t="e">
        <f t="shared" si="65"/>
        <v>#VALUE!</v>
      </c>
      <c r="CA13" s="247" t="e">
        <f t="shared" si="66"/>
        <v>#VALUE!</v>
      </c>
      <c r="CB13" s="213"/>
      <c r="CC13" s="211"/>
      <c r="CD13" s="196"/>
      <c r="CE13" s="213">
        <v>845</v>
      </c>
      <c r="CF13" s="182" t="str">
        <f t="shared" si="67"/>
        <v/>
      </c>
      <c r="CG13" s="182" t="str">
        <f t="shared" si="68"/>
        <v/>
      </c>
      <c r="CH13" s="196"/>
      <c r="CI13" s="196"/>
      <c r="CJ13" s="196"/>
      <c r="CK13" s="196" t="e">
        <f t="shared" si="69"/>
        <v>#VALUE!</v>
      </c>
      <c r="CL13" s="196" t="e">
        <f t="shared" si="70"/>
        <v>#VALUE!</v>
      </c>
      <c r="CM13" s="196" t="e">
        <f t="shared" si="71"/>
        <v>#VALUE!</v>
      </c>
      <c r="CN13" s="114"/>
      <c r="CO13" s="115" t="str">
        <f t="shared" si="72"/>
        <v/>
      </c>
      <c r="CP13" s="116" t="e">
        <f t="shared" si="73"/>
        <v>#VALUE!</v>
      </c>
      <c r="CQ13" s="117" t="str">
        <f t="shared" si="74"/>
        <v/>
      </c>
      <c r="CR13" s="117" t="str">
        <f t="shared" si="75"/>
        <v/>
      </c>
      <c r="CS13" s="117" t="str">
        <f t="shared" si="76"/>
        <v/>
      </c>
      <c r="CT13" s="118" t="e">
        <f t="shared" si="77"/>
        <v>#VALUE!</v>
      </c>
      <c r="CU13" s="118" t="e">
        <f t="shared" si="78"/>
        <v>#VALUE!</v>
      </c>
      <c r="CV13" s="118" t="e">
        <f t="shared" si="79"/>
        <v>#VALUE!</v>
      </c>
      <c r="CW13" s="119" t="e">
        <f t="shared" si="80"/>
        <v>#VALUE!</v>
      </c>
    </row>
    <row r="14" spans="1:101" ht="118.5" customHeight="1" x14ac:dyDescent="0.3">
      <c r="A14" s="160" t="str">
        <f>[4]SayfaKAY!C847</f>
        <v/>
      </c>
      <c r="B14" s="104" t="str">
        <f>[4]SayfaKAY!D847</f>
        <v/>
      </c>
      <c r="C14" s="105" t="str">
        <f>[4]SayfaKAY!E847</f>
        <v/>
      </c>
      <c r="D14" s="105" t="str">
        <f>[4]SayfaKAY!F847</f>
        <v/>
      </c>
      <c r="E14" s="106" t="str">
        <f>[4]SayfaKAY!G847</f>
        <v/>
      </c>
      <c r="F14" s="193" t="str">
        <f t="shared" si="41"/>
        <v/>
      </c>
      <c r="G14" s="135" t="str">
        <f t="shared" si="42"/>
        <v/>
      </c>
      <c r="H14" s="235" t="str">
        <f>[4]SayfaKAY!H847</f>
        <v/>
      </c>
      <c r="I14" s="104" t="str">
        <f>[4]SayfaKAY!I847</f>
        <v/>
      </c>
      <c r="J14" s="103" t="str">
        <f>IF([4]SayfaKAY!J847="","",IF([4]SayfaKAY!J847="Müşteri","Notified by Customer","Notified by Bozankaya"))</f>
        <v/>
      </c>
      <c r="K14" s="103" t="e">
        <f>VLOOKUP([4]SayfaKAY!L847,#REF!,2,FALSE)</f>
        <v>#REF!</v>
      </c>
      <c r="L14" s="165" t="str">
        <f>[4]SayfaKAY!X847</f>
        <v/>
      </c>
      <c r="M14" s="107" t="str">
        <f t="shared" si="43"/>
        <v/>
      </c>
      <c r="N14" s="105" t="str">
        <f>[4]SayfaKAY!M847</f>
        <v/>
      </c>
      <c r="O14" s="166" t="str">
        <f>[4]SayfaKAY!P847</f>
        <v/>
      </c>
      <c r="P14" s="166" t="str">
        <f>[4]SayfaKAY!Q847</f>
        <v/>
      </c>
      <c r="Q14" s="166" t="str">
        <f>[4]SayfaKAY!R847</f>
        <v/>
      </c>
      <c r="R14" s="132" t="str" cm="1">
        <f t="array" ref="R14">IF([4]SayfaKAY!U847="","",_xlfn.IFS([4]SayfaKAY!U847="Bozankaya","Bozankaya",[4]SayfaKAY!U847="Müşteri","Customer",[4]SayfaKAY!U847="Tedarikçi","Equipment Supplier"))</f>
        <v/>
      </c>
      <c r="S14" s="204" t="str">
        <f>[4]SayfaKAY!N847</f>
        <v/>
      </c>
      <c r="T14" s="133" t="str">
        <f>[4]SayfaKAY!AD847</f>
        <v/>
      </c>
      <c r="U14" s="132" t="str">
        <f>[4]SayfaKAY!W847</f>
        <v/>
      </c>
      <c r="V14" s="108" t="str">
        <f>[4]SayfaKAY!AZ847</f>
        <v/>
      </c>
      <c r="W14" s="136" t="str">
        <f t="shared" si="44"/>
        <v/>
      </c>
      <c r="X14" s="137" t="str">
        <f t="shared" si="45"/>
        <v/>
      </c>
      <c r="Y14" s="235" t="str">
        <f>[4]SayfaKAY!AE847</f>
        <v/>
      </c>
      <c r="Z14" s="109" t="str">
        <f t="shared" si="46"/>
        <v/>
      </c>
      <c r="AA14" s="110" t="str">
        <f t="shared" si="47"/>
        <v/>
      </c>
      <c r="AB14" s="182" t="str">
        <f>[4]SayfaKAY!BA847</f>
        <v/>
      </c>
      <c r="AC14" s="257" t="str">
        <f t="shared" si="48"/>
        <v/>
      </c>
      <c r="AD14" s="111" t="str">
        <f t="shared" si="49"/>
        <v/>
      </c>
      <c r="AE14" s="111" t="str">
        <f t="shared" si="50"/>
        <v/>
      </c>
      <c r="AF14" s="235" t="str">
        <f>[4]SayfaKAY!BA847</f>
        <v/>
      </c>
      <c r="AG14" s="179" t="str">
        <f>[4]SayfaKAY!S847</f>
        <v/>
      </c>
      <c r="AH14" s="178" t="str">
        <f t="shared" si="51"/>
        <v/>
      </c>
      <c r="AI14" s="163" t="str">
        <f>[4]SayfaKAY!AV847</f>
        <v/>
      </c>
      <c r="AJ14" s="164" t="str">
        <f t="shared" si="52"/>
        <v/>
      </c>
      <c r="AK14" s="164" t="str">
        <f t="shared" si="53"/>
        <v/>
      </c>
      <c r="AL14" s="112" t="str">
        <f>[4]SayfaKAY!AX847</f>
        <v/>
      </c>
      <c r="AM14" s="257" t="str" cm="1">
        <f t="array" ref="AM14">IFERROR(IF(AND(P14&lt;&gt;"D(Arıza Değil)",AH14="Bu Arıza Aracın Servise Verilmesine Engel Değil"),
IF(Z14-F14&gt;0,(AB14-Y14)*24*60,
IF(OR(AND(G14&gt;$AS$1,G14&lt;$AT$1),AND(G14&gt;$AU$1,G14&lt;$AV$1)),
(AF14-H14)*24*60,     BH:BH0)),        AN14),0)</f>
        <v/>
      </c>
      <c r="AN14" s="257" t="str">
        <f t="shared" si="54"/>
        <v/>
      </c>
      <c r="AO14" s="174" t="str">
        <f>[4]SayfaKAY!AG847</f>
        <v/>
      </c>
      <c r="AP14" s="174" t="str">
        <f>[4]SayfaKAY!AI847</f>
        <v/>
      </c>
      <c r="AQ14" s="174" t="str">
        <f>[4]SayfaKAY!AQ847</f>
        <v/>
      </c>
      <c r="AR14" s="174" t="str">
        <f>[4]SayfaKAY!AH847</f>
        <v/>
      </c>
      <c r="AS14" s="174" t="str">
        <f>[4]SayfaKAY!AJ847</f>
        <v/>
      </c>
      <c r="AT14" s="175" t="str">
        <f>[4]SayfaKAY!AM847</f>
        <v/>
      </c>
      <c r="AU14" s="176" t="str">
        <f>[4]SayfaKAY!AL847</f>
        <v/>
      </c>
      <c r="AV14" s="176" t="str">
        <f>[4]SayfaKAY!AP847</f>
        <v/>
      </c>
      <c r="AW14" s="177" t="str">
        <f>[4]SayfaKAY!AT847</f>
        <v/>
      </c>
      <c r="AX14" s="194" t="str">
        <f t="shared" si="55"/>
        <v/>
      </c>
      <c r="AY14" s="168"/>
      <c r="AZ14" s="167"/>
      <c r="BA14" s="113"/>
      <c r="BB14" s="171" t="str">
        <f t="shared" si="15"/>
        <v/>
      </c>
      <c r="BC14" s="114"/>
      <c r="BD14" s="114"/>
      <c r="BE14" s="114"/>
      <c r="BF14" s="114"/>
      <c r="BG14" s="114"/>
      <c r="BH14" s="114">
        <f>IFERROR(FRACAS!AN850, "Hata Var")</f>
        <v>136.00000007660128</v>
      </c>
      <c r="BI14" s="114"/>
      <c r="BJ14" s="114"/>
      <c r="BK14" s="105" t="str">
        <f>[4]SayfaKAY!AW847</f>
        <v/>
      </c>
      <c r="BL14" s="105" t="str">
        <f>[4]SayfaKAY!V847</f>
        <v/>
      </c>
      <c r="BM14" s="114"/>
      <c r="BN14" s="171" t="str">
        <f t="shared" si="56"/>
        <v>x yok</v>
      </c>
      <c r="BO14" s="171" t="b">
        <f t="shared" si="57"/>
        <v>0</v>
      </c>
      <c r="BP14" s="171" t="e">
        <f t="shared" si="58"/>
        <v>#VALUE!</v>
      </c>
      <c r="BQ14" s="226" t="e">
        <f t="shared" si="59"/>
        <v>#VALUE!</v>
      </c>
      <c r="BR14" s="226" t="e">
        <f t="shared" si="60"/>
        <v>#VALUE!</v>
      </c>
      <c r="BS14" s="226" t="e">
        <f t="shared" si="61"/>
        <v>#VALUE!</v>
      </c>
      <c r="BT14" s="114"/>
      <c r="BU14" s="242"/>
      <c r="BV14" s="233">
        <f t="shared" si="62"/>
        <v>-1</v>
      </c>
      <c r="BW14" s="226" t="str">
        <f t="shared" si="63"/>
        <v>Hayır, çakışma yok</v>
      </c>
      <c r="BX14" s="229"/>
      <c r="BY14" s="247" t="e">
        <f t="shared" si="64"/>
        <v>#VALUE!</v>
      </c>
      <c r="BZ14" s="247" t="e">
        <f t="shared" si="65"/>
        <v>#VALUE!</v>
      </c>
      <c r="CA14" s="247" t="e">
        <f t="shared" si="66"/>
        <v>#VALUE!</v>
      </c>
      <c r="CB14" s="213"/>
      <c r="CC14" s="211"/>
      <c r="CD14" s="196"/>
      <c r="CE14" s="213">
        <v>846</v>
      </c>
      <c r="CF14" s="182" t="str">
        <f t="shared" si="67"/>
        <v/>
      </c>
      <c r="CG14" s="182" t="str">
        <f t="shared" si="68"/>
        <v/>
      </c>
      <c r="CH14" s="196"/>
      <c r="CI14" s="196"/>
      <c r="CJ14" s="196"/>
      <c r="CK14" s="196" t="e">
        <f t="shared" si="69"/>
        <v>#VALUE!</v>
      </c>
      <c r="CL14" s="196" t="e">
        <f t="shared" si="70"/>
        <v>#VALUE!</v>
      </c>
      <c r="CM14" s="196" t="e">
        <f t="shared" si="71"/>
        <v>#VALUE!</v>
      </c>
      <c r="CN14" s="114"/>
      <c r="CO14" s="115" t="str">
        <f t="shared" si="72"/>
        <v/>
      </c>
      <c r="CP14" s="116" t="e">
        <f t="shared" si="73"/>
        <v>#VALUE!</v>
      </c>
      <c r="CQ14" s="117" t="str">
        <f t="shared" si="74"/>
        <v/>
      </c>
      <c r="CR14" s="117" t="str">
        <f t="shared" si="75"/>
        <v/>
      </c>
      <c r="CS14" s="117" t="str">
        <f t="shared" si="76"/>
        <v/>
      </c>
      <c r="CT14" s="118" t="e">
        <f t="shared" si="77"/>
        <v>#VALUE!</v>
      </c>
      <c r="CU14" s="118" t="e">
        <f t="shared" si="78"/>
        <v>#VALUE!</v>
      </c>
      <c r="CV14" s="118" t="e">
        <f t="shared" si="79"/>
        <v>#VALUE!</v>
      </c>
      <c r="CW14" s="119" t="e">
        <f t="shared" si="80"/>
        <v>#VALUE!</v>
      </c>
    </row>
    <row r="15" spans="1:101" ht="118.5" customHeight="1" x14ac:dyDescent="0.3">
      <c r="A15" s="104" t="str">
        <f>[4]SayfaKAY!C848</f>
        <v/>
      </c>
      <c r="B15" s="104" t="str">
        <f>[4]SayfaKAY!D848</f>
        <v/>
      </c>
      <c r="C15" s="105" t="str">
        <f>[4]SayfaKAY!E848</f>
        <v/>
      </c>
      <c r="D15" s="105" t="str">
        <f>[4]SayfaKAY!F848</f>
        <v/>
      </c>
      <c r="E15" s="106" t="str">
        <f>[4]SayfaKAY!G848</f>
        <v/>
      </c>
      <c r="F15" s="193" t="str">
        <f t="shared" si="41"/>
        <v/>
      </c>
      <c r="G15" s="135" t="str">
        <f t="shared" si="42"/>
        <v/>
      </c>
      <c r="H15" s="235" t="str">
        <f>[4]SayfaKAY!H848</f>
        <v/>
      </c>
      <c r="I15" s="104" t="str">
        <f>[4]SayfaKAY!I848</f>
        <v/>
      </c>
      <c r="J15" s="103" t="str">
        <f>IF([4]SayfaKAY!J848="","",IF([4]SayfaKAY!J848="Müşteri","Notified by Customer","Notified by Bozankaya"))</f>
        <v/>
      </c>
      <c r="K15" s="103" t="e">
        <f>VLOOKUP([4]SayfaKAY!L848,#REF!,2,FALSE)</f>
        <v>#REF!</v>
      </c>
      <c r="L15" s="165" t="str">
        <f>[4]SayfaKAY!X848</f>
        <v/>
      </c>
      <c r="M15" s="107" t="str">
        <f t="shared" si="43"/>
        <v/>
      </c>
      <c r="N15" s="105" t="str">
        <f>[4]SayfaKAY!M848</f>
        <v/>
      </c>
      <c r="O15" s="166" t="str">
        <f>[4]SayfaKAY!P848</f>
        <v/>
      </c>
      <c r="P15" s="166" t="str">
        <f>[4]SayfaKAY!Q848</f>
        <v/>
      </c>
      <c r="Q15" s="166" t="str">
        <f>[4]SayfaKAY!R848</f>
        <v/>
      </c>
      <c r="R15" s="132" t="str" cm="1">
        <f t="array" ref="R15">IF([4]SayfaKAY!U848="","",_xlfn.IFS([4]SayfaKAY!U848="Bozankaya","Bozankaya",[4]SayfaKAY!U848="Müşteri","Customer",[4]SayfaKAY!U848="Tedarikçi","Equipment Supplier"))</f>
        <v/>
      </c>
      <c r="S15" s="204" t="str">
        <f>[4]SayfaKAY!N848</f>
        <v/>
      </c>
      <c r="T15" s="133" t="str">
        <f>[4]SayfaKAY!AD848</f>
        <v/>
      </c>
      <c r="U15" s="132" t="str">
        <f>[4]SayfaKAY!W848</f>
        <v/>
      </c>
      <c r="V15" s="108" t="str">
        <f>[4]SayfaKAY!AZ848</f>
        <v/>
      </c>
      <c r="W15" s="136" t="str">
        <f t="shared" si="44"/>
        <v/>
      </c>
      <c r="X15" s="137" t="str">
        <f t="shared" si="45"/>
        <v/>
      </c>
      <c r="Y15" s="235" t="str">
        <f>[4]SayfaKAY!AE848</f>
        <v/>
      </c>
      <c r="Z15" s="109" t="str">
        <f t="shared" si="46"/>
        <v/>
      </c>
      <c r="AA15" s="110" t="str">
        <f t="shared" si="47"/>
        <v/>
      </c>
      <c r="AB15" s="182" t="str">
        <f>[4]SayfaKAY!BA848</f>
        <v/>
      </c>
      <c r="AC15" s="257" t="str">
        <f t="shared" si="48"/>
        <v/>
      </c>
      <c r="AD15" s="111" t="str">
        <f t="shared" si="49"/>
        <v/>
      </c>
      <c r="AE15" s="111" t="str">
        <f t="shared" si="50"/>
        <v/>
      </c>
      <c r="AF15" s="235" t="str">
        <f>[4]SayfaKAY!BA848</f>
        <v/>
      </c>
      <c r="AG15" s="179" t="str">
        <f>[4]SayfaKAY!S848</f>
        <v/>
      </c>
      <c r="AH15" s="178" t="str">
        <f t="shared" si="51"/>
        <v/>
      </c>
      <c r="AI15" s="163" t="str">
        <f>[4]SayfaKAY!AV848</f>
        <v/>
      </c>
      <c r="AJ15" s="164" t="str">
        <f t="shared" si="52"/>
        <v/>
      </c>
      <c r="AK15" s="164" t="str">
        <f t="shared" si="53"/>
        <v/>
      </c>
      <c r="AL15" s="112" t="str">
        <f>[4]SayfaKAY!AX848</f>
        <v/>
      </c>
      <c r="AM15" s="257" t="str" cm="1">
        <f t="array" ref="AM15">IFERROR(IF(AND(P15&lt;&gt;"D(Arıza Değil)",AH15="Bu Arıza Aracın Servise Verilmesine Engel Değil"),
IF(Z15-F15&gt;0,(AB15-Y15)*24*60,
IF(OR(AND(G15&gt;$AS$1,G15&lt;$AT$1),AND(G15&gt;$AU$1,G15&lt;$AV$1)),
(AF15-H15)*24*60,     BH:BH0)),        AN15),0)</f>
        <v/>
      </c>
      <c r="AN15" s="257" t="str">
        <f t="shared" si="54"/>
        <v/>
      </c>
      <c r="AO15" s="174" t="str">
        <f>[4]SayfaKAY!AG848</f>
        <v/>
      </c>
      <c r="AP15" s="174" t="str">
        <f>[4]SayfaKAY!AI848</f>
        <v/>
      </c>
      <c r="AQ15" s="174" t="str">
        <f>[4]SayfaKAY!AQ848</f>
        <v/>
      </c>
      <c r="AR15" s="174" t="str">
        <f>[4]SayfaKAY!AH848</f>
        <v/>
      </c>
      <c r="AS15" s="174" t="str">
        <f>[4]SayfaKAY!AJ848</f>
        <v/>
      </c>
      <c r="AT15" s="175" t="str">
        <f>[4]SayfaKAY!AM848</f>
        <v/>
      </c>
      <c r="AU15" s="176" t="str">
        <f>[4]SayfaKAY!AL848</f>
        <v/>
      </c>
      <c r="AV15" s="176" t="str">
        <f>[4]SayfaKAY!AP848</f>
        <v/>
      </c>
      <c r="AW15" s="177" t="str">
        <f>[4]SayfaKAY!AT848</f>
        <v/>
      </c>
      <c r="AX15" s="194" t="str">
        <f t="shared" si="55"/>
        <v/>
      </c>
      <c r="AY15" s="168"/>
      <c r="AZ15" s="167"/>
      <c r="BA15" s="170"/>
      <c r="BB15" s="171" t="str">
        <f t="shared" si="15"/>
        <v/>
      </c>
      <c r="BC15" s="114"/>
      <c r="BD15" s="114"/>
      <c r="BE15" s="114"/>
      <c r="BF15" s="114"/>
      <c r="BG15" s="114"/>
      <c r="BH15" s="114">
        <f>IFERROR(FRACAS!AN851, "Hata Var")</f>
        <v>204.00000004679896</v>
      </c>
      <c r="BI15" s="114"/>
      <c r="BJ15" s="114"/>
      <c r="BK15" s="105" t="str">
        <f>[4]SayfaKAY!AW848</f>
        <v/>
      </c>
      <c r="BL15" s="105" t="str">
        <f>[4]SayfaKAY!V848</f>
        <v/>
      </c>
      <c r="BM15" s="114"/>
      <c r="BN15" s="171" t="str">
        <f t="shared" si="56"/>
        <v>x yok</v>
      </c>
      <c r="BO15" s="171" t="b">
        <f t="shared" si="57"/>
        <v>0</v>
      </c>
      <c r="BP15" s="171" t="e">
        <f t="shared" si="58"/>
        <v>#VALUE!</v>
      </c>
      <c r="BQ15" s="226" t="e">
        <f t="shared" si="59"/>
        <v>#VALUE!</v>
      </c>
      <c r="BR15" s="226" t="e">
        <f t="shared" si="60"/>
        <v>#VALUE!</v>
      </c>
      <c r="BS15" s="226" t="e">
        <f t="shared" si="61"/>
        <v>#VALUE!</v>
      </c>
      <c r="BT15" s="114"/>
      <c r="BU15" s="242"/>
      <c r="BV15" s="233">
        <f t="shared" si="62"/>
        <v>-1</v>
      </c>
      <c r="BW15" s="226" t="str">
        <f t="shared" si="63"/>
        <v>Hayır, çakışma yok</v>
      </c>
      <c r="BX15" s="229"/>
      <c r="BY15" s="247" t="e">
        <f t="shared" si="64"/>
        <v>#VALUE!</v>
      </c>
      <c r="BZ15" s="247" t="e">
        <f t="shared" si="65"/>
        <v>#VALUE!</v>
      </c>
      <c r="CA15" s="247" t="e">
        <f t="shared" si="66"/>
        <v>#VALUE!</v>
      </c>
      <c r="CB15" s="213"/>
      <c r="CC15" s="211"/>
      <c r="CD15" s="196"/>
      <c r="CE15" s="213">
        <v>847</v>
      </c>
      <c r="CF15" s="182" t="str">
        <f t="shared" si="67"/>
        <v/>
      </c>
      <c r="CG15" s="182" t="str">
        <f t="shared" si="68"/>
        <v/>
      </c>
      <c r="CH15" s="196"/>
      <c r="CI15" s="196"/>
      <c r="CJ15" s="196"/>
      <c r="CK15" s="196" t="e">
        <f t="shared" si="69"/>
        <v>#VALUE!</v>
      </c>
      <c r="CL15" s="196" t="e">
        <f t="shared" si="70"/>
        <v>#VALUE!</v>
      </c>
      <c r="CM15" s="196" t="e">
        <f t="shared" si="71"/>
        <v>#VALUE!</v>
      </c>
      <c r="CN15" s="114"/>
      <c r="CO15" s="115" t="str">
        <f t="shared" si="72"/>
        <v/>
      </c>
      <c r="CP15" s="116" t="e">
        <f t="shared" si="73"/>
        <v>#VALUE!</v>
      </c>
      <c r="CQ15" s="117" t="str">
        <f t="shared" si="74"/>
        <v/>
      </c>
      <c r="CR15" s="117" t="str">
        <f t="shared" si="75"/>
        <v/>
      </c>
      <c r="CS15" s="117" t="str">
        <f t="shared" si="76"/>
        <v/>
      </c>
      <c r="CT15" s="118" t="e">
        <f t="shared" si="77"/>
        <v>#VALUE!</v>
      </c>
      <c r="CU15" s="118" t="e">
        <f t="shared" si="78"/>
        <v>#VALUE!</v>
      </c>
      <c r="CV15" s="118" t="e">
        <f t="shared" si="79"/>
        <v>#VALUE!</v>
      </c>
      <c r="CW15" s="119" t="e">
        <f t="shared" si="80"/>
        <v>#VALUE!</v>
      </c>
    </row>
    <row r="16" spans="1:101" ht="118.5" customHeight="1" x14ac:dyDescent="0.3">
      <c r="A16" s="160" t="str">
        <f>[4]SayfaKAY!C849</f>
        <v/>
      </c>
      <c r="B16" s="104" t="str">
        <f>[4]SayfaKAY!D849</f>
        <v/>
      </c>
      <c r="C16" s="105" t="str">
        <f>[4]SayfaKAY!E849</f>
        <v/>
      </c>
      <c r="D16" s="105" t="str">
        <f>[4]SayfaKAY!F849</f>
        <v/>
      </c>
      <c r="E16" s="106" t="str">
        <f>[4]SayfaKAY!G849</f>
        <v/>
      </c>
      <c r="F16" s="193" t="str">
        <f t="shared" si="41"/>
        <v/>
      </c>
      <c r="G16" s="135" t="str">
        <f t="shared" si="42"/>
        <v/>
      </c>
      <c r="H16" s="235" t="str">
        <f>[4]SayfaKAY!H849</f>
        <v/>
      </c>
      <c r="I16" s="104" t="str">
        <f>[4]SayfaKAY!I849</f>
        <v/>
      </c>
      <c r="J16" s="103" t="str">
        <f>IF([4]SayfaKAY!J849="","",IF([4]SayfaKAY!J849="Müşteri","Notified by Customer","Notified by Bozankaya"))</f>
        <v/>
      </c>
      <c r="K16" s="103" t="e">
        <f>VLOOKUP([4]SayfaKAY!L849,#REF!,2,FALSE)</f>
        <v>#REF!</v>
      </c>
      <c r="L16" s="165" t="str">
        <f>[4]SayfaKAY!X849</f>
        <v/>
      </c>
      <c r="M16" s="107" t="str">
        <f t="shared" si="43"/>
        <v/>
      </c>
      <c r="N16" s="105" t="str">
        <f>[4]SayfaKAY!M849</f>
        <v/>
      </c>
      <c r="O16" s="166" t="str">
        <f>[4]SayfaKAY!P849</f>
        <v/>
      </c>
      <c r="P16" s="166" t="str">
        <f>[4]SayfaKAY!Q849</f>
        <v/>
      </c>
      <c r="Q16" s="166" t="str">
        <f>[4]SayfaKAY!R849</f>
        <v/>
      </c>
      <c r="R16" s="132" t="str" cm="1">
        <f t="array" ref="R16">IF([4]SayfaKAY!U849="","",_xlfn.IFS([4]SayfaKAY!U849="Bozankaya","Bozankaya",[4]SayfaKAY!U849="Müşteri","Customer",[4]SayfaKAY!U849="Tedarikçi","Equipment Supplier"))</f>
        <v/>
      </c>
      <c r="S16" s="204" t="str">
        <f>[4]SayfaKAY!N849</f>
        <v/>
      </c>
      <c r="T16" s="133" t="str">
        <f>[4]SayfaKAY!AD849</f>
        <v/>
      </c>
      <c r="U16" s="132" t="str">
        <f>[4]SayfaKAY!W849</f>
        <v/>
      </c>
      <c r="V16" s="108" t="str">
        <f>[4]SayfaKAY!AZ849</f>
        <v/>
      </c>
      <c r="W16" s="136" t="str">
        <f t="shared" si="44"/>
        <v/>
      </c>
      <c r="X16" s="137" t="str">
        <f t="shared" si="45"/>
        <v/>
      </c>
      <c r="Y16" s="235" t="str">
        <f>[4]SayfaKAY!AE849</f>
        <v/>
      </c>
      <c r="Z16" s="109" t="str">
        <f t="shared" si="46"/>
        <v/>
      </c>
      <c r="AA16" s="110" t="str">
        <f t="shared" si="47"/>
        <v/>
      </c>
      <c r="AB16" s="182" t="str">
        <f>[4]SayfaKAY!BA849</f>
        <v/>
      </c>
      <c r="AC16" s="257" t="str">
        <f t="shared" si="48"/>
        <v/>
      </c>
      <c r="AD16" s="111" t="str">
        <f t="shared" si="49"/>
        <v/>
      </c>
      <c r="AE16" s="111" t="str">
        <f t="shared" si="50"/>
        <v/>
      </c>
      <c r="AF16" s="235" t="str">
        <f>[4]SayfaKAY!BA849</f>
        <v/>
      </c>
      <c r="AG16" s="179" t="str">
        <f>[4]SayfaKAY!S849</f>
        <v/>
      </c>
      <c r="AH16" s="178" t="str">
        <f t="shared" si="51"/>
        <v/>
      </c>
      <c r="AI16" s="163" t="str">
        <f>[4]SayfaKAY!AV849</f>
        <v/>
      </c>
      <c r="AJ16" s="164" t="str">
        <f t="shared" si="52"/>
        <v/>
      </c>
      <c r="AK16" s="164" t="str">
        <f t="shared" si="53"/>
        <v/>
      </c>
      <c r="AL16" s="112" t="str">
        <f>[4]SayfaKAY!AX849</f>
        <v/>
      </c>
      <c r="AM16" s="257" t="str" cm="1">
        <f t="array" ref="AM16">IFERROR(IF(AND(P16&lt;&gt;"D(Arıza Değil)",AH16="Bu Arıza Aracın Servise Verilmesine Engel Değil"),
IF(Z16-F16&gt;0,(AB16-Y16)*24*60,
IF(OR(AND(G16&gt;$AS$1,G16&lt;$AT$1),AND(G16&gt;$AU$1,G16&lt;$AV$1)),
(AF16-H16)*24*60,     BH:BH0)),        AN16),0)</f>
        <v/>
      </c>
      <c r="AN16" s="257" t="str">
        <f t="shared" si="54"/>
        <v/>
      </c>
      <c r="AO16" s="174" t="str">
        <f>[4]SayfaKAY!AG849</f>
        <v/>
      </c>
      <c r="AP16" s="174" t="str">
        <f>[4]SayfaKAY!AI849</f>
        <v/>
      </c>
      <c r="AQ16" s="174" t="str">
        <f>[4]SayfaKAY!AQ849</f>
        <v/>
      </c>
      <c r="AR16" s="174" t="str">
        <f>[4]SayfaKAY!AH849</f>
        <v/>
      </c>
      <c r="AS16" s="174" t="str">
        <f>[4]SayfaKAY!AJ849</f>
        <v/>
      </c>
      <c r="AT16" s="175" t="str">
        <f>[4]SayfaKAY!AM849</f>
        <v/>
      </c>
      <c r="AU16" s="176" t="str">
        <f>[4]SayfaKAY!AL849</f>
        <v/>
      </c>
      <c r="AV16" s="176" t="str">
        <f>[4]SayfaKAY!AP849</f>
        <v/>
      </c>
      <c r="AW16" s="177" t="str">
        <f>[4]SayfaKAY!AT849</f>
        <v/>
      </c>
      <c r="AX16" s="194" t="str">
        <f t="shared" si="55"/>
        <v/>
      </c>
      <c r="AY16" s="168"/>
      <c r="AZ16" s="167"/>
      <c r="BA16" s="113"/>
      <c r="BB16" s="171" t="str">
        <f t="shared" si="15"/>
        <v/>
      </c>
      <c r="BC16" s="114"/>
      <c r="BD16" s="114"/>
      <c r="BE16" s="114"/>
      <c r="BF16" s="114"/>
      <c r="BG16" s="114"/>
      <c r="BH16" s="114">
        <f>IFERROR(FRACAS!AN852, "Hata Var")</f>
        <v>413.00000006798655</v>
      </c>
      <c r="BI16" s="114"/>
      <c r="BJ16" s="114"/>
      <c r="BK16" s="105" t="str">
        <f>[4]SayfaKAY!AW849</f>
        <v/>
      </c>
      <c r="BL16" s="105" t="str">
        <f>[4]SayfaKAY!V849</f>
        <v/>
      </c>
      <c r="BM16" s="114"/>
      <c r="BN16" s="171" t="str">
        <f t="shared" si="56"/>
        <v>x yok</v>
      </c>
      <c r="BO16" s="171" t="b">
        <f t="shared" si="57"/>
        <v>0</v>
      </c>
      <c r="BP16" s="171" t="e">
        <f t="shared" si="58"/>
        <v>#VALUE!</v>
      </c>
      <c r="BQ16" s="226" t="e">
        <f t="shared" si="59"/>
        <v>#VALUE!</v>
      </c>
      <c r="BR16" s="226" t="e">
        <f t="shared" si="60"/>
        <v>#VALUE!</v>
      </c>
      <c r="BS16" s="226" t="e">
        <f t="shared" si="61"/>
        <v>#VALUE!</v>
      </c>
      <c r="BT16" s="114"/>
      <c r="BU16" s="242"/>
      <c r="BV16" s="233">
        <f t="shared" si="62"/>
        <v>-1</v>
      </c>
      <c r="BW16" s="226" t="str">
        <f t="shared" si="63"/>
        <v>Hayır, çakışma yok</v>
      </c>
      <c r="BX16" s="229"/>
      <c r="BY16" s="247" t="e">
        <f t="shared" si="64"/>
        <v>#VALUE!</v>
      </c>
      <c r="BZ16" s="247" t="e">
        <f t="shared" si="65"/>
        <v>#VALUE!</v>
      </c>
      <c r="CA16" s="247" t="e">
        <f t="shared" si="66"/>
        <v>#VALUE!</v>
      </c>
      <c r="CB16" s="213"/>
      <c r="CC16" s="211"/>
      <c r="CD16" s="196"/>
      <c r="CE16" s="213">
        <v>848</v>
      </c>
      <c r="CF16" s="182" t="str">
        <f t="shared" si="67"/>
        <v/>
      </c>
      <c r="CG16" s="182" t="str">
        <f t="shared" si="68"/>
        <v/>
      </c>
      <c r="CH16" s="196"/>
      <c r="CI16" s="196"/>
      <c r="CJ16" s="196"/>
      <c r="CK16" s="196" t="e">
        <f t="shared" si="69"/>
        <v>#VALUE!</v>
      </c>
      <c r="CL16" s="196" t="e">
        <f t="shared" si="70"/>
        <v>#VALUE!</v>
      </c>
      <c r="CM16" s="196" t="e">
        <f t="shared" si="71"/>
        <v>#VALUE!</v>
      </c>
      <c r="CN16" s="114"/>
      <c r="CO16" s="115" t="str">
        <f t="shared" si="72"/>
        <v/>
      </c>
      <c r="CP16" s="116" t="e">
        <f t="shared" si="73"/>
        <v>#VALUE!</v>
      </c>
      <c r="CQ16" s="117" t="str">
        <f t="shared" si="74"/>
        <v/>
      </c>
      <c r="CR16" s="117" t="str">
        <f t="shared" si="75"/>
        <v/>
      </c>
      <c r="CS16" s="117" t="str">
        <f t="shared" si="76"/>
        <v/>
      </c>
      <c r="CT16" s="118" t="e">
        <f t="shared" si="77"/>
        <v>#VALUE!</v>
      </c>
      <c r="CU16" s="118" t="e">
        <f t="shared" si="78"/>
        <v>#VALUE!</v>
      </c>
      <c r="CV16" s="118" t="e">
        <f t="shared" si="79"/>
        <v>#VALUE!</v>
      </c>
      <c r="CW16" s="119" t="e">
        <f t="shared" si="80"/>
        <v>#VALUE!</v>
      </c>
    </row>
    <row r="17" spans="1:101" ht="118.5" customHeight="1" x14ac:dyDescent="0.3">
      <c r="A17" s="104" t="str">
        <f>[4]SayfaKAY!C850</f>
        <v/>
      </c>
      <c r="B17" s="104" t="str">
        <f>[4]SayfaKAY!D850</f>
        <v/>
      </c>
      <c r="C17" s="105" t="str">
        <f>[4]SayfaKAY!E850</f>
        <v/>
      </c>
      <c r="D17" s="105" t="str">
        <f>[4]SayfaKAY!F850</f>
        <v/>
      </c>
      <c r="E17" s="106" t="str">
        <f>[4]SayfaKAY!G850</f>
        <v/>
      </c>
      <c r="F17" s="193" t="str">
        <f t="shared" si="41"/>
        <v/>
      </c>
      <c r="G17" s="135" t="str">
        <f t="shared" si="42"/>
        <v/>
      </c>
      <c r="H17" s="235" t="str">
        <f>[4]SayfaKAY!H850</f>
        <v/>
      </c>
      <c r="I17" s="104" t="str">
        <f>[4]SayfaKAY!I850</f>
        <v/>
      </c>
      <c r="J17" s="103" t="str">
        <f>IF([4]SayfaKAY!J850="","",IF([4]SayfaKAY!J850="Müşteri","Notified by Customer","Notified by Bozankaya"))</f>
        <v/>
      </c>
      <c r="K17" s="103" t="e">
        <f>VLOOKUP([4]SayfaKAY!L850,#REF!,2,FALSE)</f>
        <v>#REF!</v>
      </c>
      <c r="L17" s="165" t="str">
        <f>[4]SayfaKAY!X850</f>
        <v/>
      </c>
      <c r="M17" s="107" t="str">
        <f t="shared" si="43"/>
        <v/>
      </c>
      <c r="N17" s="105" t="str">
        <f>[4]SayfaKAY!M850</f>
        <v/>
      </c>
      <c r="O17" s="166" t="str">
        <f>[4]SayfaKAY!P850</f>
        <v/>
      </c>
      <c r="P17" s="166" t="str">
        <f>[4]SayfaKAY!Q850</f>
        <v/>
      </c>
      <c r="Q17" s="166" t="str">
        <f>[4]SayfaKAY!R850</f>
        <v/>
      </c>
      <c r="R17" s="132" t="str" cm="1">
        <f t="array" ref="R17">IF([4]SayfaKAY!U850="","",_xlfn.IFS([4]SayfaKAY!U850="Bozankaya","Bozankaya",[4]SayfaKAY!U850="Müşteri","Customer",[4]SayfaKAY!U850="Tedarikçi","Equipment Supplier"))</f>
        <v/>
      </c>
      <c r="S17" s="204" t="str">
        <f>[4]SayfaKAY!N850</f>
        <v/>
      </c>
      <c r="T17" s="133" t="str">
        <f>[4]SayfaKAY!AD850</f>
        <v/>
      </c>
      <c r="U17" s="132" t="str">
        <f>[4]SayfaKAY!W850</f>
        <v/>
      </c>
      <c r="V17" s="108" t="str">
        <f>[4]SayfaKAY!AZ850</f>
        <v/>
      </c>
      <c r="W17" s="136" t="str">
        <f t="shared" si="44"/>
        <v/>
      </c>
      <c r="X17" s="137" t="str">
        <f t="shared" si="45"/>
        <v/>
      </c>
      <c r="Y17" s="235" t="str">
        <f>[4]SayfaKAY!AE850</f>
        <v/>
      </c>
      <c r="Z17" s="109" t="str">
        <f t="shared" si="46"/>
        <v/>
      </c>
      <c r="AA17" s="110" t="str">
        <f t="shared" si="47"/>
        <v/>
      </c>
      <c r="AB17" s="182" t="str">
        <f>[4]SayfaKAY!BA850</f>
        <v/>
      </c>
      <c r="AC17" s="257" t="str">
        <f t="shared" si="48"/>
        <v/>
      </c>
      <c r="AD17" s="111" t="str">
        <f t="shared" si="49"/>
        <v/>
      </c>
      <c r="AE17" s="111" t="str">
        <f t="shared" si="50"/>
        <v/>
      </c>
      <c r="AF17" s="235" t="str">
        <f>[4]SayfaKAY!BA850</f>
        <v/>
      </c>
      <c r="AG17" s="179" t="str">
        <f>[4]SayfaKAY!S850</f>
        <v/>
      </c>
      <c r="AH17" s="178" t="str">
        <f t="shared" si="51"/>
        <v/>
      </c>
      <c r="AI17" s="163" t="str">
        <f>[4]SayfaKAY!AV850</f>
        <v/>
      </c>
      <c r="AJ17" s="164" t="str">
        <f t="shared" si="52"/>
        <v/>
      </c>
      <c r="AK17" s="164" t="str">
        <f t="shared" si="53"/>
        <v/>
      </c>
      <c r="AL17" s="112" t="str">
        <f>[4]SayfaKAY!AX850</f>
        <v/>
      </c>
      <c r="AM17" s="257" t="str" cm="1">
        <f t="array" ref="AM17">IFERROR(IF(AND(P17&lt;&gt;"D(Arıza Değil)",AH17="Bu Arıza Aracın Servise Verilmesine Engel Değil"),
IF(Z17-F17&gt;0,(AB17-Y17)*24*60,
IF(OR(AND(G17&gt;$AS$1,G17&lt;$AT$1),AND(G17&gt;$AU$1,G17&lt;$AV$1)),
(AF17-H17)*24*60,     BH:BH0)),        AN17),0)</f>
        <v/>
      </c>
      <c r="AN17" s="257" t="str">
        <f t="shared" si="54"/>
        <v/>
      </c>
      <c r="AO17" s="174" t="str">
        <f>[4]SayfaKAY!AG850</f>
        <v/>
      </c>
      <c r="AP17" s="174" t="str">
        <f>[4]SayfaKAY!AI850</f>
        <v/>
      </c>
      <c r="AQ17" s="174" t="str">
        <f>[4]SayfaKAY!AQ850</f>
        <v/>
      </c>
      <c r="AR17" s="174" t="str">
        <f>[4]SayfaKAY!AH850</f>
        <v/>
      </c>
      <c r="AS17" s="174" t="str">
        <f>[4]SayfaKAY!AJ850</f>
        <v/>
      </c>
      <c r="AT17" s="175" t="str">
        <f>[4]SayfaKAY!AM850</f>
        <v/>
      </c>
      <c r="AU17" s="176" t="str">
        <f>[4]SayfaKAY!AL850</f>
        <v/>
      </c>
      <c r="AV17" s="176" t="str">
        <f>[4]SayfaKAY!AP850</f>
        <v/>
      </c>
      <c r="AW17" s="177" t="str">
        <f>[4]SayfaKAY!AT850</f>
        <v/>
      </c>
      <c r="AX17" s="194" t="str">
        <f t="shared" si="55"/>
        <v/>
      </c>
      <c r="AY17" s="168"/>
      <c r="AZ17" s="167"/>
      <c r="BA17" s="170"/>
      <c r="BB17" s="171" t="str">
        <f t="shared" si="15"/>
        <v/>
      </c>
      <c r="BC17" s="114"/>
      <c r="BD17" s="114"/>
      <c r="BE17" s="114"/>
      <c r="BF17" s="114"/>
      <c r="BG17" s="114"/>
      <c r="BH17" s="114">
        <f>IFERROR(FRACAS!AN853, "Hata Var")</f>
        <v>152.00000006589107</v>
      </c>
      <c r="BI17" s="114"/>
      <c r="BJ17" s="114"/>
      <c r="BK17" s="105" t="str">
        <f>[4]SayfaKAY!AW850</f>
        <v/>
      </c>
      <c r="BL17" s="105" t="str">
        <f>[4]SayfaKAY!V850</f>
        <v/>
      </c>
      <c r="BM17" s="114"/>
      <c r="BN17" s="171" t="str">
        <f t="shared" si="56"/>
        <v>x yok</v>
      </c>
      <c r="BO17" s="171" t="b">
        <f t="shared" si="57"/>
        <v>0</v>
      </c>
      <c r="BP17" s="171" t="e">
        <f t="shared" si="58"/>
        <v>#VALUE!</v>
      </c>
      <c r="BQ17" s="226" t="e">
        <f t="shared" si="59"/>
        <v>#VALUE!</v>
      </c>
      <c r="BR17" s="226" t="e">
        <f t="shared" si="60"/>
        <v>#VALUE!</v>
      </c>
      <c r="BS17" s="226" t="e">
        <f t="shared" si="61"/>
        <v>#VALUE!</v>
      </c>
      <c r="BT17" s="114"/>
      <c r="BU17" s="242"/>
      <c r="BV17" s="233">
        <f t="shared" si="62"/>
        <v>-1</v>
      </c>
      <c r="BW17" s="226" t="str">
        <f t="shared" si="63"/>
        <v>Hayır, çakışma yok</v>
      </c>
      <c r="BX17" s="229"/>
      <c r="BY17" s="247" t="e">
        <f t="shared" si="64"/>
        <v>#VALUE!</v>
      </c>
      <c r="BZ17" s="247" t="e">
        <f t="shared" si="65"/>
        <v>#VALUE!</v>
      </c>
      <c r="CA17" s="247" t="e">
        <f t="shared" si="66"/>
        <v>#VALUE!</v>
      </c>
      <c r="CB17" s="213"/>
      <c r="CC17" s="211"/>
      <c r="CD17" s="196"/>
      <c r="CE17" s="213">
        <v>849</v>
      </c>
      <c r="CF17" s="182" t="str">
        <f t="shared" si="67"/>
        <v/>
      </c>
      <c r="CG17" s="182" t="str">
        <f t="shared" si="68"/>
        <v/>
      </c>
      <c r="CH17" s="196"/>
      <c r="CI17" s="196"/>
      <c r="CJ17" s="196"/>
      <c r="CK17" s="196" t="e">
        <f t="shared" si="69"/>
        <v>#VALUE!</v>
      </c>
      <c r="CL17" s="196" t="e">
        <f t="shared" si="70"/>
        <v>#VALUE!</v>
      </c>
      <c r="CM17" s="196" t="e">
        <f t="shared" si="71"/>
        <v>#VALUE!</v>
      </c>
      <c r="CN17" s="114"/>
      <c r="CO17" s="115" t="str">
        <f t="shared" si="72"/>
        <v/>
      </c>
      <c r="CP17" s="116" t="e">
        <f t="shared" si="73"/>
        <v>#VALUE!</v>
      </c>
      <c r="CQ17" s="117" t="str">
        <f t="shared" si="74"/>
        <v/>
      </c>
      <c r="CR17" s="117" t="str">
        <f t="shared" si="75"/>
        <v/>
      </c>
      <c r="CS17" s="117" t="str">
        <f t="shared" si="76"/>
        <v/>
      </c>
      <c r="CT17" s="118" t="e">
        <f t="shared" si="77"/>
        <v>#VALUE!</v>
      </c>
      <c r="CU17" s="118" t="e">
        <f t="shared" si="78"/>
        <v>#VALUE!</v>
      </c>
      <c r="CV17" s="118" t="e">
        <f t="shared" si="79"/>
        <v>#VALUE!</v>
      </c>
      <c r="CW17" s="119" t="e">
        <f t="shared" si="80"/>
        <v>#VALUE!</v>
      </c>
    </row>
    <row r="18" spans="1:101" ht="118.5" customHeight="1" x14ac:dyDescent="0.3">
      <c r="A18" s="160" t="str">
        <f>[4]SayfaKAY!C851</f>
        <v/>
      </c>
      <c r="B18" s="104" t="str">
        <f>[4]SayfaKAY!D851</f>
        <v/>
      </c>
      <c r="C18" s="105" t="str">
        <f>[4]SayfaKAY!E851</f>
        <v/>
      </c>
      <c r="D18" s="105" t="str">
        <f>[4]SayfaKAY!F851</f>
        <v/>
      </c>
      <c r="E18" s="106" t="str">
        <f>[4]SayfaKAY!G851</f>
        <v/>
      </c>
      <c r="F18" s="193" t="str">
        <f t="shared" si="41"/>
        <v/>
      </c>
      <c r="G18" s="135" t="str">
        <f t="shared" si="42"/>
        <v/>
      </c>
      <c r="H18" s="235" t="str">
        <f>[4]SayfaKAY!H851</f>
        <v/>
      </c>
      <c r="I18" s="104" t="str">
        <f>[4]SayfaKAY!I851</f>
        <v/>
      </c>
      <c r="J18" s="103" t="str">
        <f>IF([4]SayfaKAY!J851="","",IF([4]SayfaKAY!J851="Müşteri","Notified by Customer","Notified by Bozankaya"))</f>
        <v/>
      </c>
      <c r="K18" s="103" t="e">
        <f>VLOOKUP([4]SayfaKAY!L851,#REF!,2,FALSE)</f>
        <v>#REF!</v>
      </c>
      <c r="L18" s="165" t="str">
        <f>[4]SayfaKAY!X851</f>
        <v/>
      </c>
      <c r="M18" s="107" t="str">
        <f t="shared" si="43"/>
        <v/>
      </c>
      <c r="N18" s="105" t="str">
        <f>[4]SayfaKAY!M851</f>
        <v/>
      </c>
      <c r="O18" s="166" t="str">
        <f>[4]SayfaKAY!P851</f>
        <v/>
      </c>
      <c r="P18" s="166" t="str">
        <f>[4]SayfaKAY!Q851</f>
        <v/>
      </c>
      <c r="Q18" s="166" t="str">
        <f>[4]SayfaKAY!R851</f>
        <v/>
      </c>
      <c r="R18" s="132" t="str" cm="1">
        <f t="array" ref="R18">IF([4]SayfaKAY!U851="","",_xlfn.IFS([4]SayfaKAY!U851="Bozankaya","Bozankaya",[4]SayfaKAY!U851="Müşteri","Customer",[4]SayfaKAY!U851="Tedarikçi","Equipment Supplier"))</f>
        <v/>
      </c>
      <c r="S18" s="204" t="str">
        <f>[4]SayfaKAY!N851</f>
        <v/>
      </c>
      <c r="T18" s="133" t="str">
        <f>[4]SayfaKAY!AD851</f>
        <v/>
      </c>
      <c r="U18" s="132" t="str">
        <f>[4]SayfaKAY!W851</f>
        <v/>
      </c>
      <c r="V18" s="108" t="str">
        <f>[4]SayfaKAY!AZ851</f>
        <v/>
      </c>
      <c r="W18" s="136" t="str">
        <f t="shared" si="44"/>
        <v/>
      </c>
      <c r="X18" s="137" t="str">
        <f t="shared" si="45"/>
        <v/>
      </c>
      <c r="Y18" s="235" t="str">
        <f>[4]SayfaKAY!AE851</f>
        <v/>
      </c>
      <c r="Z18" s="109" t="str">
        <f t="shared" si="46"/>
        <v/>
      </c>
      <c r="AA18" s="110" t="str">
        <f t="shared" si="47"/>
        <v/>
      </c>
      <c r="AB18" s="182" t="str">
        <f>[4]SayfaKAY!BA851</f>
        <v/>
      </c>
      <c r="AC18" s="257" t="str">
        <f t="shared" si="48"/>
        <v/>
      </c>
      <c r="AD18" s="111" t="str">
        <f t="shared" si="49"/>
        <v/>
      </c>
      <c r="AE18" s="111" t="str">
        <f t="shared" si="50"/>
        <v/>
      </c>
      <c r="AF18" s="235" t="str">
        <f>[4]SayfaKAY!BA851</f>
        <v/>
      </c>
      <c r="AG18" s="179" t="str">
        <f>[4]SayfaKAY!S851</f>
        <v/>
      </c>
      <c r="AH18" s="178" t="str">
        <f t="shared" si="51"/>
        <v/>
      </c>
      <c r="AI18" s="163" t="str">
        <f>[4]SayfaKAY!AV851</f>
        <v/>
      </c>
      <c r="AJ18" s="164" t="str">
        <f t="shared" si="52"/>
        <v/>
      </c>
      <c r="AK18" s="164" t="str">
        <f t="shared" si="53"/>
        <v/>
      </c>
      <c r="AL18" s="112" t="str">
        <f>[4]SayfaKAY!AX851</f>
        <v/>
      </c>
      <c r="AM18" s="257" t="str" cm="1">
        <f t="array" ref="AM18">IFERROR(IF(AND(P18&lt;&gt;"D(Arıza Değil)",AH18="Bu Arıza Aracın Servise Verilmesine Engel Değil"),
IF(Z18-F18&gt;0,(AB18-Y18)*24*60,
IF(OR(AND(G18&gt;$AS$1,G18&lt;$AT$1),AND(G18&gt;$AU$1,G18&lt;$AV$1)),
(AF18-H18)*24*60,     BH:BH0)),        AN18),0)</f>
        <v/>
      </c>
      <c r="AN18" s="257" t="str">
        <f t="shared" si="54"/>
        <v/>
      </c>
      <c r="AO18" s="174" t="str">
        <f>[4]SayfaKAY!AG851</f>
        <v/>
      </c>
      <c r="AP18" s="174" t="str">
        <f>[4]SayfaKAY!AI851</f>
        <v/>
      </c>
      <c r="AQ18" s="174" t="str">
        <f>[4]SayfaKAY!AQ851</f>
        <v/>
      </c>
      <c r="AR18" s="174" t="str">
        <f>[4]SayfaKAY!AH851</f>
        <v/>
      </c>
      <c r="AS18" s="174" t="str">
        <f>[4]SayfaKAY!AJ851</f>
        <v/>
      </c>
      <c r="AT18" s="175" t="str">
        <f>[4]SayfaKAY!AM851</f>
        <v/>
      </c>
      <c r="AU18" s="176" t="str">
        <f>[4]SayfaKAY!AL851</f>
        <v/>
      </c>
      <c r="AV18" s="176" t="str">
        <f>[4]SayfaKAY!AP851</f>
        <v/>
      </c>
      <c r="AW18" s="177" t="str">
        <f>[4]SayfaKAY!AT851</f>
        <v/>
      </c>
      <c r="AX18" s="194" t="str">
        <f t="shared" si="55"/>
        <v/>
      </c>
      <c r="AY18" s="168"/>
      <c r="AZ18" s="167"/>
      <c r="BA18" s="113"/>
      <c r="BB18" s="171" t="str">
        <f t="shared" si="15"/>
        <v/>
      </c>
      <c r="BC18" s="114"/>
      <c r="BD18" s="114"/>
      <c r="BE18" s="114"/>
      <c r="BF18" s="114"/>
      <c r="BG18" s="114"/>
      <c r="BH18" s="114">
        <f>IFERROR(FRACAS!AN854, "Hata Var")</f>
        <v>314.00000005960464</v>
      </c>
      <c r="BI18" s="114"/>
      <c r="BJ18" s="114"/>
      <c r="BK18" s="105" t="str">
        <f>[4]SayfaKAY!AW851</f>
        <v/>
      </c>
      <c r="BL18" s="105" t="str">
        <f>[4]SayfaKAY!V851</f>
        <v/>
      </c>
      <c r="BM18" s="114"/>
      <c r="BN18" s="171" t="str">
        <f t="shared" si="56"/>
        <v>x yok</v>
      </c>
      <c r="BO18" s="171" t="b">
        <f t="shared" si="57"/>
        <v>0</v>
      </c>
      <c r="BP18" s="171" t="e">
        <f t="shared" si="58"/>
        <v>#VALUE!</v>
      </c>
      <c r="BQ18" s="226" t="e">
        <f t="shared" si="59"/>
        <v>#VALUE!</v>
      </c>
      <c r="BR18" s="226" t="e">
        <f t="shared" si="60"/>
        <v>#VALUE!</v>
      </c>
      <c r="BS18" s="226" t="e">
        <f t="shared" si="61"/>
        <v>#VALUE!</v>
      </c>
      <c r="BT18" s="114"/>
      <c r="BU18" s="242"/>
      <c r="BV18" s="233">
        <f t="shared" si="62"/>
        <v>-1</v>
      </c>
      <c r="BW18" s="226" t="str">
        <f t="shared" si="63"/>
        <v>Hayır, çakışma yok</v>
      </c>
      <c r="BX18" s="229"/>
      <c r="BY18" s="247" t="e">
        <f t="shared" si="64"/>
        <v>#VALUE!</v>
      </c>
      <c r="BZ18" s="247" t="e">
        <f t="shared" si="65"/>
        <v>#VALUE!</v>
      </c>
      <c r="CA18" s="247" t="e">
        <f t="shared" si="66"/>
        <v>#VALUE!</v>
      </c>
      <c r="CB18" s="213"/>
      <c r="CC18" s="211"/>
      <c r="CD18" s="196"/>
      <c r="CE18" s="213">
        <v>850</v>
      </c>
      <c r="CF18" s="182" t="str">
        <f t="shared" si="67"/>
        <v/>
      </c>
      <c r="CG18" s="182" t="str">
        <f t="shared" si="68"/>
        <v/>
      </c>
      <c r="CH18" s="196"/>
      <c r="CI18" s="196"/>
      <c r="CJ18" s="196"/>
      <c r="CK18" s="196" t="e">
        <f t="shared" si="69"/>
        <v>#VALUE!</v>
      </c>
      <c r="CL18" s="196" t="e">
        <f t="shared" si="70"/>
        <v>#VALUE!</v>
      </c>
      <c r="CM18" s="196" t="e">
        <f t="shared" si="71"/>
        <v>#VALUE!</v>
      </c>
      <c r="CN18" s="114"/>
      <c r="CO18" s="115" t="str">
        <f t="shared" si="72"/>
        <v/>
      </c>
      <c r="CP18" s="116" t="e">
        <f t="shared" si="73"/>
        <v>#VALUE!</v>
      </c>
      <c r="CQ18" s="117" t="str">
        <f t="shared" si="74"/>
        <v/>
      </c>
      <c r="CR18" s="117" t="str">
        <f t="shared" si="75"/>
        <v/>
      </c>
      <c r="CS18" s="117" t="str">
        <f t="shared" si="76"/>
        <v/>
      </c>
      <c r="CT18" s="118" t="e">
        <f t="shared" si="77"/>
        <v>#VALUE!</v>
      </c>
      <c r="CU18" s="118" t="e">
        <f t="shared" si="78"/>
        <v>#VALUE!</v>
      </c>
      <c r="CV18" s="118" t="e">
        <f t="shared" si="79"/>
        <v>#VALUE!</v>
      </c>
      <c r="CW18" s="119" t="e">
        <f t="shared" si="80"/>
        <v>#VALUE!</v>
      </c>
    </row>
    <row r="19" spans="1:101" ht="118.5" customHeight="1" x14ac:dyDescent="0.3">
      <c r="A19" s="104" t="str">
        <f>[4]SayfaKAY!C852</f>
        <v/>
      </c>
      <c r="B19" s="104" t="str">
        <f>[4]SayfaKAY!D852</f>
        <v/>
      </c>
      <c r="C19" s="105" t="str">
        <f>[4]SayfaKAY!E852</f>
        <v/>
      </c>
      <c r="D19" s="105" t="str">
        <f>[4]SayfaKAY!F852</f>
        <v/>
      </c>
      <c r="E19" s="106" t="str">
        <f>[4]SayfaKAY!G852</f>
        <v/>
      </c>
      <c r="F19" s="193" t="str">
        <f t="shared" si="41"/>
        <v/>
      </c>
      <c r="G19" s="135" t="str">
        <f t="shared" si="42"/>
        <v/>
      </c>
      <c r="H19" s="235" t="str">
        <f>[4]SayfaKAY!H852</f>
        <v/>
      </c>
      <c r="I19" s="104" t="str">
        <f>[4]SayfaKAY!I852</f>
        <v/>
      </c>
      <c r="J19" s="103" t="str">
        <f>IF([4]SayfaKAY!J852="","",IF([4]SayfaKAY!J852="Müşteri","Notified by Customer","Notified by Bozankaya"))</f>
        <v/>
      </c>
      <c r="K19" s="103" t="e">
        <f>VLOOKUP([4]SayfaKAY!L852,#REF!,2,FALSE)</f>
        <v>#REF!</v>
      </c>
      <c r="L19" s="165" t="str">
        <f>[4]SayfaKAY!X852</f>
        <v/>
      </c>
      <c r="M19" s="107" t="str">
        <f t="shared" si="43"/>
        <v/>
      </c>
      <c r="N19" s="105" t="str">
        <f>[4]SayfaKAY!M852</f>
        <v/>
      </c>
      <c r="O19" s="166" t="str">
        <f>[4]SayfaKAY!P852</f>
        <v/>
      </c>
      <c r="P19" s="166" t="str">
        <f>[4]SayfaKAY!Q852</f>
        <v/>
      </c>
      <c r="Q19" s="166" t="str">
        <f>[4]SayfaKAY!R852</f>
        <v/>
      </c>
      <c r="R19" s="132" t="str" cm="1">
        <f t="array" ref="R19">IF([4]SayfaKAY!U852="","",_xlfn.IFS([4]SayfaKAY!U852="Bozankaya","Bozankaya",[4]SayfaKAY!U852="Müşteri","Customer",[4]SayfaKAY!U852="Tedarikçi","Equipment Supplier"))</f>
        <v/>
      </c>
      <c r="S19" s="204" t="str">
        <f>[4]SayfaKAY!N852</f>
        <v/>
      </c>
      <c r="T19" s="133" t="str">
        <f>[4]SayfaKAY!AD852</f>
        <v/>
      </c>
      <c r="U19" s="132" t="str">
        <f>[4]SayfaKAY!W852</f>
        <v/>
      </c>
      <c r="V19" s="108" t="str">
        <f>[4]SayfaKAY!AZ852</f>
        <v/>
      </c>
      <c r="W19" s="136" t="str">
        <f t="shared" si="44"/>
        <v/>
      </c>
      <c r="X19" s="137" t="str">
        <f t="shared" si="45"/>
        <v/>
      </c>
      <c r="Y19" s="235" t="str">
        <f>[4]SayfaKAY!AE852</f>
        <v/>
      </c>
      <c r="Z19" s="109" t="str">
        <f t="shared" si="46"/>
        <v/>
      </c>
      <c r="AA19" s="110" t="str">
        <f t="shared" si="47"/>
        <v/>
      </c>
      <c r="AB19" s="182" t="str">
        <f>[4]SayfaKAY!BA852</f>
        <v/>
      </c>
      <c r="AC19" s="257" t="str">
        <f t="shared" si="48"/>
        <v/>
      </c>
      <c r="AD19" s="111" t="str">
        <f t="shared" si="49"/>
        <v/>
      </c>
      <c r="AE19" s="111" t="str">
        <f t="shared" si="50"/>
        <v/>
      </c>
      <c r="AF19" s="235" t="str">
        <f>[4]SayfaKAY!BA852</f>
        <v/>
      </c>
      <c r="AG19" s="179" t="str">
        <f>[4]SayfaKAY!S852</f>
        <v/>
      </c>
      <c r="AH19" s="178" t="str">
        <f t="shared" si="51"/>
        <v/>
      </c>
      <c r="AI19" s="163" t="str">
        <f>[4]SayfaKAY!AV852</f>
        <v/>
      </c>
      <c r="AJ19" s="164" t="str">
        <f t="shared" si="52"/>
        <v/>
      </c>
      <c r="AK19" s="164" t="str">
        <f t="shared" si="53"/>
        <v/>
      </c>
      <c r="AL19" s="112" t="str">
        <f>[4]SayfaKAY!AX852</f>
        <v/>
      </c>
      <c r="AM19" s="257" t="str" cm="1">
        <f t="array" ref="AM19">IFERROR(IF(AND(P19&lt;&gt;"D(Arıza Değil)",AH19="Bu Arıza Aracın Servise Verilmesine Engel Değil"),
IF(Z19-F19&gt;0,(AB19-Y19)*24*60,
IF(OR(AND(G19&gt;$AS$1,G19&lt;$AT$1),AND(G19&gt;$AU$1,G19&lt;$AV$1)),
(AF19-H19)*24*60,     BH:BH0)),        AN19),0)</f>
        <v/>
      </c>
      <c r="AN19" s="257" t="str">
        <f t="shared" si="54"/>
        <v/>
      </c>
      <c r="AO19" s="174" t="str">
        <f>[4]SayfaKAY!AG852</f>
        <v/>
      </c>
      <c r="AP19" s="174" t="str">
        <f>[4]SayfaKAY!AI852</f>
        <v/>
      </c>
      <c r="AQ19" s="174" t="str">
        <f>[4]SayfaKAY!AQ852</f>
        <v/>
      </c>
      <c r="AR19" s="174" t="str">
        <f>[4]SayfaKAY!AH852</f>
        <v/>
      </c>
      <c r="AS19" s="174" t="str">
        <f>[4]SayfaKAY!AJ852</f>
        <v/>
      </c>
      <c r="AT19" s="175" t="str">
        <f>[4]SayfaKAY!AM852</f>
        <v/>
      </c>
      <c r="AU19" s="176" t="str">
        <f>[4]SayfaKAY!AL852</f>
        <v/>
      </c>
      <c r="AV19" s="176" t="str">
        <f>[4]SayfaKAY!AP852</f>
        <v/>
      </c>
      <c r="AW19" s="177" t="str">
        <f>[4]SayfaKAY!AT852</f>
        <v/>
      </c>
      <c r="AX19" s="194" t="str">
        <f t="shared" si="55"/>
        <v/>
      </c>
      <c r="AY19" s="168"/>
      <c r="AZ19" s="167"/>
      <c r="BA19" s="170"/>
      <c r="BB19" s="171" t="str">
        <f t="shared" si="15"/>
        <v/>
      </c>
      <c r="BC19" s="114"/>
      <c r="BD19" s="114"/>
      <c r="BE19" s="114"/>
      <c r="BF19" s="114"/>
      <c r="BG19" s="114"/>
      <c r="BH19" s="114">
        <f>IFERROR(FRACAS!AN855, "Hata Var")</f>
        <v>57.999999885214493</v>
      </c>
      <c r="BI19" s="114"/>
      <c r="BJ19" s="114"/>
      <c r="BK19" s="105" t="str">
        <f>[4]SayfaKAY!AW852</f>
        <v/>
      </c>
      <c r="BL19" s="105" t="str">
        <f>[4]SayfaKAY!V852</f>
        <v/>
      </c>
      <c r="BM19" s="114"/>
      <c r="BN19" s="171" t="str">
        <f t="shared" si="56"/>
        <v>x yok</v>
      </c>
      <c r="BO19" s="171" t="b">
        <f t="shared" si="57"/>
        <v>0</v>
      </c>
      <c r="BP19" s="171" t="e">
        <f t="shared" si="58"/>
        <v>#VALUE!</v>
      </c>
      <c r="BQ19" s="226" t="e">
        <f t="shared" si="59"/>
        <v>#VALUE!</v>
      </c>
      <c r="BR19" s="226" t="e">
        <f t="shared" si="60"/>
        <v>#VALUE!</v>
      </c>
      <c r="BS19" s="226" t="e">
        <f t="shared" si="61"/>
        <v>#VALUE!</v>
      </c>
      <c r="BT19" s="114"/>
      <c r="BU19" s="242"/>
      <c r="BV19" s="233">
        <f t="shared" si="62"/>
        <v>-1</v>
      </c>
      <c r="BW19" s="226" t="str">
        <f t="shared" si="63"/>
        <v>Hayır, çakışma yok</v>
      </c>
      <c r="BX19" s="229"/>
      <c r="BY19" s="247" t="e">
        <f t="shared" si="64"/>
        <v>#VALUE!</v>
      </c>
      <c r="BZ19" s="247" t="e">
        <f t="shared" si="65"/>
        <v>#VALUE!</v>
      </c>
      <c r="CA19" s="247" t="e">
        <f t="shared" si="66"/>
        <v>#VALUE!</v>
      </c>
      <c r="CB19" s="213"/>
      <c r="CC19" s="211"/>
      <c r="CD19" s="196"/>
      <c r="CE19" s="213">
        <v>851</v>
      </c>
      <c r="CF19" s="182" t="str">
        <f t="shared" si="67"/>
        <v/>
      </c>
      <c r="CG19" s="182" t="str">
        <f t="shared" si="68"/>
        <v/>
      </c>
      <c r="CH19" s="196"/>
      <c r="CI19" s="196"/>
      <c r="CJ19" s="196"/>
      <c r="CK19" s="196" t="e">
        <f t="shared" si="69"/>
        <v>#VALUE!</v>
      </c>
      <c r="CL19" s="196" t="e">
        <f t="shared" si="70"/>
        <v>#VALUE!</v>
      </c>
      <c r="CM19" s="196" t="e">
        <f t="shared" si="71"/>
        <v>#VALUE!</v>
      </c>
      <c r="CN19" s="114"/>
      <c r="CO19" s="115" t="str">
        <f t="shared" si="72"/>
        <v/>
      </c>
      <c r="CP19" s="116" t="e">
        <f t="shared" si="73"/>
        <v>#VALUE!</v>
      </c>
      <c r="CQ19" s="117" t="str">
        <f t="shared" si="74"/>
        <v/>
      </c>
      <c r="CR19" s="117" t="str">
        <f t="shared" si="75"/>
        <v/>
      </c>
      <c r="CS19" s="117" t="str">
        <f t="shared" si="76"/>
        <v/>
      </c>
      <c r="CT19" s="118" t="e">
        <f t="shared" si="77"/>
        <v>#VALUE!</v>
      </c>
      <c r="CU19" s="118" t="e">
        <f t="shared" si="78"/>
        <v>#VALUE!</v>
      </c>
      <c r="CV19" s="118" t="e">
        <f t="shared" si="79"/>
        <v>#VALUE!</v>
      </c>
      <c r="CW19" s="119" t="e">
        <f t="shared" si="80"/>
        <v>#VALUE!</v>
      </c>
    </row>
    <row r="20" spans="1:101" ht="118.5" customHeight="1" x14ac:dyDescent="0.3">
      <c r="A20" s="160" t="str">
        <f>[4]SayfaKAY!C853</f>
        <v/>
      </c>
      <c r="B20" s="104" t="str">
        <f>[4]SayfaKAY!D853</f>
        <v/>
      </c>
      <c r="C20" s="105" t="str">
        <f>[4]SayfaKAY!E853</f>
        <v/>
      </c>
      <c r="D20" s="105" t="str">
        <f>[4]SayfaKAY!F853</f>
        <v/>
      </c>
      <c r="E20" s="106" t="str">
        <f>[4]SayfaKAY!G853</f>
        <v/>
      </c>
      <c r="F20" s="193" t="str">
        <f t="shared" si="41"/>
        <v/>
      </c>
      <c r="G20" s="135" t="str">
        <f t="shared" si="42"/>
        <v/>
      </c>
      <c r="H20" s="235" t="str">
        <f>[4]SayfaKAY!H853</f>
        <v/>
      </c>
      <c r="I20" s="104" t="str">
        <f>[4]SayfaKAY!I853</f>
        <v/>
      </c>
      <c r="J20" s="103" t="str">
        <f>IF([4]SayfaKAY!J853="","",IF([4]SayfaKAY!J853="Müşteri","Notified by Customer","Notified by Bozankaya"))</f>
        <v/>
      </c>
      <c r="K20" s="103" t="e">
        <f>VLOOKUP([4]SayfaKAY!L853,#REF!,2,FALSE)</f>
        <v>#REF!</v>
      </c>
      <c r="L20" s="165" t="str">
        <f>[4]SayfaKAY!X853</f>
        <v/>
      </c>
      <c r="M20" s="107" t="str">
        <f t="shared" si="43"/>
        <v/>
      </c>
      <c r="N20" s="105" t="str">
        <f>[4]SayfaKAY!M853</f>
        <v/>
      </c>
      <c r="O20" s="166" t="str">
        <f>[4]SayfaKAY!P853</f>
        <v/>
      </c>
      <c r="P20" s="166" t="str">
        <f>[4]SayfaKAY!Q853</f>
        <v/>
      </c>
      <c r="Q20" s="166" t="str">
        <f>[4]SayfaKAY!R853</f>
        <v/>
      </c>
      <c r="R20" s="132" t="str" cm="1">
        <f t="array" ref="R20">IF([4]SayfaKAY!U853="","",_xlfn.IFS([4]SayfaKAY!U853="Bozankaya","Bozankaya",[4]SayfaKAY!U853="Müşteri","Customer",[4]SayfaKAY!U853="Tedarikçi","Equipment Supplier"))</f>
        <v/>
      </c>
      <c r="S20" s="204" t="str">
        <f>[4]SayfaKAY!N853</f>
        <v/>
      </c>
      <c r="T20" s="133" t="str">
        <f>[4]SayfaKAY!AD853</f>
        <v/>
      </c>
      <c r="U20" s="132" t="str">
        <f>[4]SayfaKAY!W853</f>
        <v/>
      </c>
      <c r="V20" s="108" t="str">
        <f>[4]SayfaKAY!AZ853</f>
        <v/>
      </c>
      <c r="W20" s="136" t="str">
        <f t="shared" si="44"/>
        <v/>
      </c>
      <c r="X20" s="137" t="str">
        <f t="shared" si="45"/>
        <v/>
      </c>
      <c r="Y20" s="235" t="str">
        <f>[4]SayfaKAY!AE853</f>
        <v/>
      </c>
      <c r="Z20" s="109" t="str">
        <f t="shared" si="46"/>
        <v/>
      </c>
      <c r="AA20" s="110" t="str">
        <f t="shared" si="47"/>
        <v/>
      </c>
      <c r="AB20" s="182" t="str">
        <f>[4]SayfaKAY!BA853</f>
        <v/>
      </c>
      <c r="AC20" s="257" t="str">
        <f t="shared" si="48"/>
        <v/>
      </c>
      <c r="AD20" s="111" t="str">
        <f t="shared" si="49"/>
        <v/>
      </c>
      <c r="AE20" s="111" t="str">
        <f t="shared" si="50"/>
        <v/>
      </c>
      <c r="AF20" s="235" t="str">
        <f>[4]SayfaKAY!BA853</f>
        <v/>
      </c>
      <c r="AG20" s="179" t="str">
        <f>[4]SayfaKAY!S853</f>
        <v/>
      </c>
      <c r="AH20" s="178" t="str">
        <f t="shared" si="51"/>
        <v/>
      </c>
      <c r="AI20" s="163" t="str">
        <f>[4]SayfaKAY!AV853</f>
        <v/>
      </c>
      <c r="AJ20" s="164" t="str">
        <f t="shared" si="52"/>
        <v/>
      </c>
      <c r="AK20" s="164" t="str">
        <f t="shared" si="53"/>
        <v/>
      </c>
      <c r="AL20" s="112" t="str">
        <f>[4]SayfaKAY!AX853</f>
        <v/>
      </c>
      <c r="AM20" s="257" t="str" cm="1">
        <f t="array" ref="AM20">IFERROR(IF(AND(P20&lt;&gt;"D(Arıza Değil)",AH20="Bu Arıza Aracın Servise Verilmesine Engel Değil"),
IF(Z20-F20&gt;0,(AB20-Y20)*24*60,
IF(OR(AND(G20&gt;$AS$1,G20&lt;$AT$1),AND(G20&gt;$AU$1,G20&lt;$AV$1)),
(AF20-H20)*24*60,     BH:BH0)),        AN20),0)</f>
        <v/>
      </c>
      <c r="AN20" s="257" t="str">
        <f t="shared" si="54"/>
        <v/>
      </c>
      <c r="AO20" s="174" t="str">
        <f>[4]SayfaKAY!AG853</f>
        <v/>
      </c>
      <c r="AP20" s="174" t="str">
        <f>[4]SayfaKAY!AI853</f>
        <v/>
      </c>
      <c r="AQ20" s="174" t="str">
        <f>[4]SayfaKAY!AQ853</f>
        <v/>
      </c>
      <c r="AR20" s="174" t="str">
        <f>[4]SayfaKAY!AH853</f>
        <v/>
      </c>
      <c r="AS20" s="174" t="str">
        <f>[4]SayfaKAY!AJ853</f>
        <v/>
      </c>
      <c r="AT20" s="175" t="str">
        <f>[4]SayfaKAY!AM853</f>
        <v/>
      </c>
      <c r="AU20" s="176" t="str">
        <f>[4]SayfaKAY!AL853</f>
        <v/>
      </c>
      <c r="AV20" s="176" t="str">
        <f>[4]SayfaKAY!AP853</f>
        <v/>
      </c>
      <c r="AW20" s="177" t="str">
        <f>[4]SayfaKAY!AT853</f>
        <v/>
      </c>
      <c r="AX20" s="194" t="str">
        <f t="shared" si="55"/>
        <v/>
      </c>
      <c r="AY20" s="168"/>
      <c r="AZ20" s="167"/>
      <c r="BA20" s="113"/>
      <c r="BB20" s="171" t="str">
        <f t="shared" si="15"/>
        <v/>
      </c>
      <c r="BC20" s="114"/>
      <c r="BD20" s="114"/>
      <c r="BE20" s="114"/>
      <c r="BF20" s="114"/>
      <c r="BG20" s="114"/>
      <c r="BH20" s="114">
        <f>IFERROR(FRACAS!AN856, "Hata Var")</f>
        <v>328.0000000318978</v>
      </c>
      <c r="BI20" s="114"/>
      <c r="BJ20" s="114"/>
      <c r="BK20" s="105" t="str">
        <f>[4]SayfaKAY!AW853</f>
        <v/>
      </c>
      <c r="BL20" s="105" t="str">
        <f>[4]SayfaKAY!V853</f>
        <v/>
      </c>
      <c r="BM20" s="114"/>
      <c r="BN20" s="171" t="str">
        <f t="shared" si="56"/>
        <v>x yok</v>
      </c>
      <c r="BO20" s="171" t="b">
        <f t="shared" si="57"/>
        <v>0</v>
      </c>
      <c r="BP20" s="171" t="e">
        <f t="shared" si="58"/>
        <v>#VALUE!</v>
      </c>
      <c r="BQ20" s="226" t="e">
        <f t="shared" si="59"/>
        <v>#VALUE!</v>
      </c>
      <c r="BR20" s="226" t="e">
        <f t="shared" si="60"/>
        <v>#VALUE!</v>
      </c>
      <c r="BS20" s="226" t="e">
        <f t="shared" si="61"/>
        <v>#VALUE!</v>
      </c>
      <c r="BT20" s="114"/>
      <c r="BU20" s="242"/>
      <c r="BV20" s="233">
        <f t="shared" si="62"/>
        <v>-1</v>
      </c>
      <c r="BW20" s="226" t="str">
        <f t="shared" si="63"/>
        <v>Hayır, çakışma yok</v>
      </c>
      <c r="BX20" s="229"/>
      <c r="BY20" s="247" t="e">
        <f t="shared" si="64"/>
        <v>#VALUE!</v>
      </c>
      <c r="BZ20" s="247" t="e">
        <f t="shared" si="65"/>
        <v>#VALUE!</v>
      </c>
      <c r="CA20" s="247" t="e">
        <f t="shared" si="66"/>
        <v>#VALUE!</v>
      </c>
      <c r="CB20" s="213"/>
      <c r="CC20" s="211"/>
      <c r="CD20" s="196"/>
      <c r="CE20" s="213">
        <v>852</v>
      </c>
      <c r="CF20" s="182" t="str">
        <f t="shared" si="67"/>
        <v/>
      </c>
      <c r="CG20" s="182" t="str">
        <f t="shared" si="68"/>
        <v/>
      </c>
      <c r="CH20" s="196"/>
      <c r="CI20" s="196"/>
      <c r="CJ20" s="196"/>
      <c r="CK20" s="196" t="e">
        <f t="shared" si="69"/>
        <v>#VALUE!</v>
      </c>
      <c r="CL20" s="196" t="e">
        <f t="shared" si="70"/>
        <v>#VALUE!</v>
      </c>
      <c r="CM20" s="196" t="e">
        <f t="shared" si="71"/>
        <v>#VALUE!</v>
      </c>
      <c r="CN20" s="114"/>
      <c r="CO20" s="115" t="str">
        <f t="shared" si="72"/>
        <v/>
      </c>
      <c r="CP20" s="116" t="e">
        <f t="shared" si="73"/>
        <v>#VALUE!</v>
      </c>
      <c r="CQ20" s="117" t="str">
        <f t="shared" si="74"/>
        <v/>
      </c>
      <c r="CR20" s="117" t="str">
        <f t="shared" si="75"/>
        <v/>
      </c>
      <c r="CS20" s="117" t="str">
        <f t="shared" si="76"/>
        <v/>
      </c>
      <c r="CT20" s="118" t="e">
        <f t="shared" si="77"/>
        <v>#VALUE!</v>
      </c>
      <c r="CU20" s="118" t="e">
        <f t="shared" si="78"/>
        <v>#VALUE!</v>
      </c>
      <c r="CV20" s="118" t="e">
        <f t="shared" si="79"/>
        <v>#VALUE!</v>
      </c>
      <c r="CW20" s="119" t="e">
        <f t="shared" si="80"/>
        <v>#VALUE!</v>
      </c>
    </row>
    <row r="21" spans="1:101" ht="118.5" customHeight="1" x14ac:dyDescent="0.3">
      <c r="A21" s="104" t="str">
        <f>[4]SayfaKAY!C854</f>
        <v/>
      </c>
      <c r="B21" s="104" t="str">
        <f>[4]SayfaKAY!D854</f>
        <v/>
      </c>
      <c r="C21" s="105" t="str">
        <f>[4]SayfaKAY!E854</f>
        <v/>
      </c>
      <c r="D21" s="105" t="str">
        <f>[4]SayfaKAY!F854</f>
        <v/>
      </c>
      <c r="E21" s="106" t="str">
        <f>[4]SayfaKAY!G854</f>
        <v/>
      </c>
      <c r="F21" s="193" t="str">
        <f t="shared" si="41"/>
        <v/>
      </c>
      <c r="G21" s="135" t="str">
        <f t="shared" si="42"/>
        <v/>
      </c>
      <c r="H21" s="235" t="str">
        <f>[4]SayfaKAY!H854</f>
        <v/>
      </c>
      <c r="I21" s="104" t="str">
        <f>[4]SayfaKAY!I854</f>
        <v/>
      </c>
      <c r="J21" s="103" t="str">
        <f>IF([4]SayfaKAY!J854="","",IF([4]SayfaKAY!J854="Müşteri","Notified by Customer","Notified by Bozankaya"))</f>
        <v/>
      </c>
      <c r="K21" s="103" t="e">
        <f>VLOOKUP([4]SayfaKAY!L854,#REF!,2,FALSE)</f>
        <v>#REF!</v>
      </c>
      <c r="L21" s="165" t="str">
        <f>[4]SayfaKAY!X854</f>
        <v/>
      </c>
      <c r="M21" s="107" t="str">
        <f t="shared" si="43"/>
        <v/>
      </c>
      <c r="N21" s="105" t="str">
        <f>[4]SayfaKAY!M854</f>
        <v/>
      </c>
      <c r="O21" s="166" t="str">
        <f>[4]SayfaKAY!P854</f>
        <v/>
      </c>
      <c r="P21" s="166" t="str">
        <f>[4]SayfaKAY!Q854</f>
        <v/>
      </c>
      <c r="Q21" s="166" t="str">
        <f>[4]SayfaKAY!R854</f>
        <v/>
      </c>
      <c r="R21" s="132" t="str" cm="1">
        <f t="array" ref="R21">IF([4]SayfaKAY!U854="","",_xlfn.IFS([4]SayfaKAY!U854="Bozankaya","Bozankaya",[4]SayfaKAY!U854="Müşteri","Customer",[4]SayfaKAY!U854="Tedarikçi","Equipment Supplier"))</f>
        <v/>
      </c>
      <c r="S21" s="204" t="str">
        <f>[4]SayfaKAY!N854</f>
        <v/>
      </c>
      <c r="T21" s="133" t="str">
        <f>[4]SayfaKAY!AD854</f>
        <v/>
      </c>
      <c r="U21" s="132" t="str">
        <f>[4]SayfaKAY!W854</f>
        <v/>
      </c>
      <c r="V21" s="108" t="str">
        <f>[4]SayfaKAY!AZ854</f>
        <v/>
      </c>
      <c r="W21" s="136" t="str">
        <f t="shared" si="44"/>
        <v/>
      </c>
      <c r="X21" s="137" t="str">
        <f t="shared" si="45"/>
        <v/>
      </c>
      <c r="Y21" s="235" t="str">
        <f>[4]SayfaKAY!AE854</f>
        <v/>
      </c>
      <c r="Z21" s="109" t="str">
        <f t="shared" si="46"/>
        <v/>
      </c>
      <c r="AA21" s="110" t="str">
        <f t="shared" si="47"/>
        <v/>
      </c>
      <c r="AB21" s="182" t="str">
        <f>[4]SayfaKAY!BA854</f>
        <v/>
      </c>
      <c r="AC21" s="257" t="str">
        <f t="shared" si="48"/>
        <v/>
      </c>
      <c r="AD21" s="111" t="str">
        <f t="shared" si="49"/>
        <v/>
      </c>
      <c r="AE21" s="111" t="str">
        <f t="shared" si="50"/>
        <v/>
      </c>
      <c r="AF21" s="235" t="str">
        <f>[4]SayfaKAY!BA854</f>
        <v/>
      </c>
      <c r="AG21" s="179" t="str">
        <f>[4]SayfaKAY!S854</f>
        <v/>
      </c>
      <c r="AH21" s="178" t="str">
        <f t="shared" si="51"/>
        <v/>
      </c>
      <c r="AI21" s="163" t="str">
        <f>[4]SayfaKAY!AV854</f>
        <v/>
      </c>
      <c r="AJ21" s="164" t="str">
        <f t="shared" si="52"/>
        <v/>
      </c>
      <c r="AK21" s="164" t="str">
        <f t="shared" si="53"/>
        <v/>
      </c>
      <c r="AL21" s="112" t="str">
        <f>[4]SayfaKAY!AX854</f>
        <v/>
      </c>
      <c r="AM21" s="257" t="str" cm="1">
        <f t="array" ref="AM21">IFERROR(IF(AND(P21&lt;&gt;"D(Arıza Değil)",AH21="Bu Arıza Aracın Servise Verilmesine Engel Değil"),
IF(Z21-F21&gt;0,(AB21-Y21)*24*60,
IF(OR(AND(G21&gt;$AS$1,G21&lt;$AT$1),AND(G21&gt;$AU$1,G21&lt;$AV$1)),
(AF21-H21)*24*60,     BH:BH0)),        AN21),0)</f>
        <v/>
      </c>
      <c r="AN21" s="257" t="str">
        <f t="shared" si="54"/>
        <v/>
      </c>
      <c r="AO21" s="174" t="str">
        <f>[4]SayfaKAY!AG854</f>
        <v/>
      </c>
      <c r="AP21" s="174" t="str">
        <f>[4]SayfaKAY!AI854</f>
        <v/>
      </c>
      <c r="AQ21" s="174" t="str">
        <f>[4]SayfaKAY!AQ854</f>
        <v/>
      </c>
      <c r="AR21" s="174" t="str">
        <f>[4]SayfaKAY!AH854</f>
        <v/>
      </c>
      <c r="AS21" s="174" t="str">
        <f>[4]SayfaKAY!AJ854</f>
        <v/>
      </c>
      <c r="AT21" s="175" t="str">
        <f>[4]SayfaKAY!AM854</f>
        <v/>
      </c>
      <c r="AU21" s="176" t="str">
        <f>[4]SayfaKAY!AL854</f>
        <v/>
      </c>
      <c r="AV21" s="176" t="str">
        <f>[4]SayfaKAY!AP854</f>
        <v/>
      </c>
      <c r="AW21" s="177" t="str">
        <f>[4]SayfaKAY!AT854</f>
        <v/>
      </c>
      <c r="AX21" s="194" t="str">
        <f t="shared" si="55"/>
        <v/>
      </c>
      <c r="AY21" s="168"/>
      <c r="AZ21" s="167"/>
      <c r="BA21" s="170"/>
      <c r="BB21" s="171" t="str">
        <f t="shared" si="15"/>
        <v/>
      </c>
      <c r="BC21" s="114"/>
      <c r="BD21" s="114"/>
      <c r="BE21" s="114"/>
      <c r="BF21" s="114"/>
      <c r="BG21" s="114"/>
      <c r="BH21" s="114">
        <f>IFERROR(FRACAS!AN857, "Hata Var")</f>
        <v>432.00000000419095</v>
      </c>
      <c r="BI21" s="114"/>
      <c r="BJ21" s="114"/>
      <c r="BK21" s="105" t="str">
        <f>[4]SayfaKAY!AW854</f>
        <v/>
      </c>
      <c r="BL21" s="105" t="str">
        <f>[4]SayfaKAY!V854</f>
        <v/>
      </c>
      <c r="BM21" s="114"/>
      <c r="BN21" s="171" t="str">
        <f t="shared" si="56"/>
        <v>x yok</v>
      </c>
      <c r="BO21" s="171" t="b">
        <f t="shared" si="57"/>
        <v>0</v>
      </c>
      <c r="BP21" s="171" t="e">
        <f t="shared" si="58"/>
        <v>#VALUE!</v>
      </c>
      <c r="BQ21" s="226" t="e">
        <f t="shared" si="59"/>
        <v>#VALUE!</v>
      </c>
      <c r="BR21" s="226" t="e">
        <f t="shared" si="60"/>
        <v>#VALUE!</v>
      </c>
      <c r="BS21" s="226" t="e">
        <f t="shared" si="61"/>
        <v>#VALUE!</v>
      </c>
      <c r="BT21" s="114"/>
      <c r="BU21" s="242"/>
      <c r="BV21" s="233">
        <f t="shared" si="62"/>
        <v>-1</v>
      </c>
      <c r="BW21" s="226" t="str">
        <f t="shared" si="63"/>
        <v>Hayır, çakışma yok</v>
      </c>
      <c r="BX21" s="229"/>
      <c r="BY21" s="247" t="e">
        <f t="shared" si="64"/>
        <v>#VALUE!</v>
      </c>
      <c r="BZ21" s="247" t="e">
        <f t="shared" si="65"/>
        <v>#VALUE!</v>
      </c>
      <c r="CA21" s="247" t="e">
        <f t="shared" si="66"/>
        <v>#VALUE!</v>
      </c>
      <c r="CB21" s="213"/>
      <c r="CC21" s="211"/>
      <c r="CD21" s="196"/>
      <c r="CE21" s="213">
        <v>853</v>
      </c>
      <c r="CF21" s="182" t="str">
        <f t="shared" si="67"/>
        <v/>
      </c>
      <c r="CG21" s="182" t="str">
        <f t="shared" si="68"/>
        <v/>
      </c>
      <c r="CH21" s="196"/>
      <c r="CI21" s="196"/>
      <c r="CJ21" s="196"/>
      <c r="CK21" s="196" t="e">
        <f t="shared" si="69"/>
        <v>#VALUE!</v>
      </c>
      <c r="CL21" s="196" t="e">
        <f t="shared" si="70"/>
        <v>#VALUE!</v>
      </c>
      <c r="CM21" s="196" t="e">
        <f t="shared" si="71"/>
        <v>#VALUE!</v>
      </c>
      <c r="CN21" s="114"/>
      <c r="CO21" s="115" t="str">
        <f t="shared" si="72"/>
        <v/>
      </c>
      <c r="CP21" s="116" t="e">
        <f t="shared" si="73"/>
        <v>#VALUE!</v>
      </c>
      <c r="CQ21" s="117" t="str">
        <f t="shared" si="74"/>
        <v/>
      </c>
      <c r="CR21" s="117" t="str">
        <f t="shared" si="75"/>
        <v/>
      </c>
      <c r="CS21" s="117" t="str">
        <f t="shared" si="76"/>
        <v/>
      </c>
      <c r="CT21" s="118" t="e">
        <f t="shared" si="77"/>
        <v>#VALUE!</v>
      </c>
      <c r="CU21" s="118" t="e">
        <f t="shared" si="78"/>
        <v>#VALUE!</v>
      </c>
      <c r="CV21" s="118" t="e">
        <f t="shared" si="79"/>
        <v>#VALUE!</v>
      </c>
      <c r="CW21" s="119" t="e">
        <f t="shared" si="80"/>
        <v>#VALUE!</v>
      </c>
    </row>
    <row r="22" spans="1:101" ht="118.5" customHeight="1" x14ac:dyDescent="0.3">
      <c r="A22" s="160" t="str">
        <f>[4]SayfaKAY!C855</f>
        <v/>
      </c>
      <c r="B22" s="104" t="str">
        <f>[4]SayfaKAY!D855</f>
        <v/>
      </c>
      <c r="C22" s="105" t="str">
        <f>[4]SayfaKAY!E855</f>
        <v/>
      </c>
      <c r="D22" s="105" t="str">
        <f>[4]SayfaKAY!F855</f>
        <v/>
      </c>
      <c r="E22" s="106" t="str">
        <f>[4]SayfaKAY!G855</f>
        <v/>
      </c>
      <c r="F22" s="193" t="str">
        <f t="shared" si="41"/>
        <v/>
      </c>
      <c r="G22" s="135" t="str">
        <f t="shared" si="42"/>
        <v/>
      </c>
      <c r="H22" s="235" t="str">
        <f>[4]SayfaKAY!H855</f>
        <v/>
      </c>
      <c r="I22" s="104" t="str">
        <f>[4]SayfaKAY!I855</f>
        <v/>
      </c>
      <c r="J22" s="103" t="str">
        <f>IF([4]SayfaKAY!J855="","",IF([4]SayfaKAY!J855="Müşteri","Notified by Customer","Notified by Bozankaya"))</f>
        <v/>
      </c>
      <c r="K22" s="103" t="e">
        <f>VLOOKUP([4]SayfaKAY!L855,#REF!,2,FALSE)</f>
        <v>#REF!</v>
      </c>
      <c r="L22" s="165" t="str">
        <f>[4]SayfaKAY!X855</f>
        <v/>
      </c>
      <c r="M22" s="107" t="str">
        <f t="shared" si="43"/>
        <v/>
      </c>
      <c r="N22" s="105" t="str">
        <f>[4]SayfaKAY!M855</f>
        <v/>
      </c>
      <c r="O22" s="166" t="str">
        <f>[4]SayfaKAY!P855</f>
        <v/>
      </c>
      <c r="P22" s="166" t="str">
        <f>[4]SayfaKAY!Q855</f>
        <v/>
      </c>
      <c r="Q22" s="166" t="str">
        <f>[4]SayfaKAY!R855</f>
        <v/>
      </c>
      <c r="R22" s="132" t="str" cm="1">
        <f t="array" ref="R22">IF([4]SayfaKAY!U855="","",_xlfn.IFS([4]SayfaKAY!U855="Bozankaya","Bozankaya",[4]SayfaKAY!U855="Müşteri","Customer",[4]SayfaKAY!U855="Tedarikçi","Equipment Supplier"))</f>
        <v/>
      </c>
      <c r="S22" s="204" t="str">
        <f>[4]SayfaKAY!N855</f>
        <v/>
      </c>
      <c r="T22" s="133" t="str">
        <f>[4]SayfaKAY!AD855</f>
        <v/>
      </c>
      <c r="U22" s="132" t="str">
        <f>[4]SayfaKAY!W855</f>
        <v/>
      </c>
      <c r="V22" s="108" t="str">
        <f>[4]SayfaKAY!AZ855</f>
        <v/>
      </c>
      <c r="W22" s="136" t="str">
        <f t="shared" si="44"/>
        <v/>
      </c>
      <c r="X22" s="137" t="str">
        <f t="shared" si="45"/>
        <v/>
      </c>
      <c r="Y22" s="235" t="str">
        <f>[4]SayfaKAY!AE855</f>
        <v/>
      </c>
      <c r="Z22" s="109" t="str">
        <f t="shared" si="46"/>
        <v/>
      </c>
      <c r="AA22" s="110" t="str">
        <f t="shared" si="47"/>
        <v/>
      </c>
      <c r="AB22" s="182" t="str">
        <f>[4]SayfaKAY!BA855</f>
        <v/>
      </c>
      <c r="AC22" s="257" t="str">
        <f t="shared" si="48"/>
        <v/>
      </c>
      <c r="AD22" s="111" t="str">
        <f t="shared" si="49"/>
        <v/>
      </c>
      <c r="AE22" s="111" t="str">
        <f t="shared" si="50"/>
        <v/>
      </c>
      <c r="AF22" s="235" t="str">
        <f>[4]SayfaKAY!BA855</f>
        <v/>
      </c>
      <c r="AG22" s="179" t="str">
        <f>[4]SayfaKAY!S855</f>
        <v/>
      </c>
      <c r="AH22" s="178" t="str">
        <f t="shared" si="51"/>
        <v/>
      </c>
      <c r="AI22" s="163" t="str">
        <f>[4]SayfaKAY!AV855</f>
        <v/>
      </c>
      <c r="AJ22" s="164" t="str">
        <f t="shared" si="52"/>
        <v/>
      </c>
      <c r="AK22" s="164" t="str">
        <f t="shared" si="53"/>
        <v/>
      </c>
      <c r="AL22" s="112" t="str">
        <f>[4]SayfaKAY!AX855</f>
        <v/>
      </c>
      <c r="AM22" s="257" t="str" cm="1">
        <f t="array" ref="AM22">IFERROR(IF(AND(P22&lt;&gt;"D(Arıza Değil)",AH22="Bu Arıza Aracın Servise Verilmesine Engel Değil"),
IF(Z22-F22&gt;0,(AB22-Y22)*24*60,
IF(OR(AND(G22&gt;$AS$1,G22&lt;$AT$1),AND(G22&gt;$AU$1,G22&lt;$AV$1)),
(AF22-H22)*24*60,     BH:BH0)),        AN22),0)</f>
        <v/>
      </c>
      <c r="AN22" s="257" t="str">
        <f t="shared" si="54"/>
        <v/>
      </c>
      <c r="AO22" s="174" t="str">
        <f>[4]SayfaKAY!AG855</f>
        <v/>
      </c>
      <c r="AP22" s="174" t="str">
        <f>[4]SayfaKAY!AI855</f>
        <v/>
      </c>
      <c r="AQ22" s="174" t="str">
        <f>[4]SayfaKAY!AQ855</f>
        <v/>
      </c>
      <c r="AR22" s="174" t="str">
        <f>[4]SayfaKAY!AH855</f>
        <v/>
      </c>
      <c r="AS22" s="174" t="str">
        <f>[4]SayfaKAY!AJ855</f>
        <v/>
      </c>
      <c r="AT22" s="175" t="str">
        <f>[4]SayfaKAY!AM855</f>
        <v/>
      </c>
      <c r="AU22" s="176" t="str">
        <f>[4]SayfaKAY!AL855</f>
        <v/>
      </c>
      <c r="AV22" s="176" t="str">
        <f>[4]SayfaKAY!AP855</f>
        <v/>
      </c>
      <c r="AW22" s="177" t="str">
        <f>[4]SayfaKAY!AT855</f>
        <v/>
      </c>
      <c r="AX22" s="194" t="str">
        <f t="shared" si="55"/>
        <v/>
      </c>
      <c r="AY22" s="168"/>
      <c r="AZ22" s="167"/>
      <c r="BA22" s="113"/>
      <c r="BB22" s="171" t="str">
        <f t="shared" si="15"/>
        <v/>
      </c>
      <c r="BC22" s="114"/>
      <c r="BD22" s="114"/>
      <c r="BE22" s="114"/>
      <c r="BF22" s="114"/>
      <c r="BG22" s="114"/>
      <c r="BH22" s="114">
        <f>IFERROR(FRACAS!AN858, "Hata Var")</f>
        <v>371.99999995529652</v>
      </c>
      <c r="BI22" s="114"/>
      <c r="BJ22" s="114"/>
      <c r="BK22" s="105" t="str">
        <f>[4]SayfaKAY!AW855</f>
        <v/>
      </c>
      <c r="BL22" s="105" t="str">
        <f>[4]SayfaKAY!V855</f>
        <v/>
      </c>
      <c r="BM22" s="114"/>
      <c r="BN22" s="171" t="str">
        <f t="shared" si="56"/>
        <v>x yok</v>
      </c>
      <c r="BO22" s="171" t="b">
        <f t="shared" si="57"/>
        <v>0</v>
      </c>
      <c r="BP22" s="171" t="e">
        <f t="shared" si="58"/>
        <v>#VALUE!</v>
      </c>
      <c r="BQ22" s="226" t="e">
        <f t="shared" si="59"/>
        <v>#VALUE!</v>
      </c>
      <c r="BR22" s="226" t="e">
        <f t="shared" si="60"/>
        <v>#VALUE!</v>
      </c>
      <c r="BS22" s="226" t="e">
        <f t="shared" si="61"/>
        <v>#VALUE!</v>
      </c>
      <c r="BT22" s="114"/>
      <c r="BU22" s="242"/>
      <c r="BV22" s="233">
        <f t="shared" si="62"/>
        <v>-1</v>
      </c>
      <c r="BW22" s="226" t="str">
        <f t="shared" si="63"/>
        <v>Hayır, çakışma yok</v>
      </c>
      <c r="BX22" s="229"/>
      <c r="BY22" s="247" t="e">
        <f t="shared" si="64"/>
        <v>#VALUE!</v>
      </c>
      <c r="BZ22" s="247" t="e">
        <f t="shared" si="65"/>
        <v>#VALUE!</v>
      </c>
      <c r="CA22" s="247" t="e">
        <f t="shared" si="66"/>
        <v>#VALUE!</v>
      </c>
      <c r="CB22" s="213"/>
      <c r="CC22" s="211"/>
      <c r="CD22" s="196"/>
      <c r="CE22" s="213">
        <v>854</v>
      </c>
      <c r="CF22" s="182" t="str">
        <f t="shared" si="67"/>
        <v/>
      </c>
      <c r="CG22" s="182" t="str">
        <f t="shared" si="68"/>
        <v/>
      </c>
      <c r="CH22" s="196"/>
      <c r="CI22" s="196"/>
      <c r="CJ22" s="196"/>
      <c r="CK22" s="196" t="e">
        <f t="shared" si="69"/>
        <v>#VALUE!</v>
      </c>
      <c r="CL22" s="196" t="e">
        <f t="shared" si="70"/>
        <v>#VALUE!</v>
      </c>
      <c r="CM22" s="196" t="e">
        <f t="shared" si="71"/>
        <v>#VALUE!</v>
      </c>
      <c r="CN22" s="114"/>
      <c r="CO22" s="115" t="str">
        <f t="shared" si="72"/>
        <v/>
      </c>
      <c r="CP22" s="116" t="e">
        <f t="shared" si="73"/>
        <v>#VALUE!</v>
      </c>
      <c r="CQ22" s="117" t="str">
        <f t="shared" si="74"/>
        <v/>
      </c>
      <c r="CR22" s="117" t="str">
        <f t="shared" si="75"/>
        <v/>
      </c>
      <c r="CS22" s="117" t="str">
        <f t="shared" si="76"/>
        <v/>
      </c>
      <c r="CT22" s="118" t="e">
        <f t="shared" si="77"/>
        <v>#VALUE!</v>
      </c>
      <c r="CU22" s="118" t="e">
        <f t="shared" si="78"/>
        <v>#VALUE!</v>
      </c>
      <c r="CV22" s="118" t="e">
        <f t="shared" si="79"/>
        <v>#VALUE!</v>
      </c>
      <c r="CW22" s="119" t="e">
        <f t="shared" si="80"/>
        <v>#VALUE!</v>
      </c>
    </row>
    <row r="23" spans="1:101" ht="118.5" customHeight="1" x14ac:dyDescent="0.3">
      <c r="A23" s="104" t="str">
        <f>[4]SayfaKAY!C856</f>
        <v/>
      </c>
      <c r="B23" s="104" t="str">
        <f>[4]SayfaKAY!D856</f>
        <v/>
      </c>
      <c r="C23" s="105" t="str">
        <f>[4]SayfaKAY!E856</f>
        <v/>
      </c>
      <c r="D23" s="105" t="str">
        <f>[4]SayfaKAY!F856</f>
        <v/>
      </c>
      <c r="E23" s="106" t="str">
        <f>[4]SayfaKAY!G856</f>
        <v/>
      </c>
      <c r="F23" s="193" t="str">
        <f t="shared" si="41"/>
        <v/>
      </c>
      <c r="G23" s="135" t="str">
        <f t="shared" si="42"/>
        <v/>
      </c>
      <c r="H23" s="235" t="str">
        <f>[4]SayfaKAY!H856</f>
        <v/>
      </c>
      <c r="I23" s="104" t="str">
        <f>[4]SayfaKAY!I856</f>
        <v/>
      </c>
      <c r="J23" s="103" t="str">
        <f>IF([4]SayfaKAY!J856="","",IF([4]SayfaKAY!J856="Müşteri","Notified by Customer","Notified by Bozankaya"))</f>
        <v/>
      </c>
      <c r="K23" s="103" t="e">
        <f>VLOOKUP([4]SayfaKAY!L856,#REF!,2,FALSE)</f>
        <v>#REF!</v>
      </c>
      <c r="L23" s="165" t="str">
        <f>[4]SayfaKAY!X856</f>
        <v/>
      </c>
      <c r="M23" s="107" t="str">
        <f t="shared" si="43"/>
        <v/>
      </c>
      <c r="N23" s="105" t="str">
        <f>[4]SayfaKAY!M856</f>
        <v/>
      </c>
      <c r="O23" s="166" t="str">
        <f>[4]SayfaKAY!P856</f>
        <v/>
      </c>
      <c r="P23" s="166" t="str">
        <f>[4]SayfaKAY!Q856</f>
        <v/>
      </c>
      <c r="Q23" s="166" t="str">
        <f>[4]SayfaKAY!R856</f>
        <v/>
      </c>
      <c r="R23" s="132" t="str" cm="1">
        <f t="array" ref="R23">IF([4]SayfaKAY!U856="","",_xlfn.IFS([4]SayfaKAY!U856="Bozankaya","Bozankaya",[4]SayfaKAY!U856="Müşteri","Customer",[4]SayfaKAY!U856="Tedarikçi","Equipment Supplier"))</f>
        <v/>
      </c>
      <c r="S23" s="204" t="str">
        <f>[4]SayfaKAY!N856</f>
        <v/>
      </c>
      <c r="T23" s="133" t="str">
        <f>[4]SayfaKAY!AD856</f>
        <v/>
      </c>
      <c r="U23" s="132" t="str">
        <f>[4]SayfaKAY!W856</f>
        <v/>
      </c>
      <c r="V23" s="108" t="str">
        <f>[4]SayfaKAY!AZ856</f>
        <v/>
      </c>
      <c r="W23" s="136" t="str">
        <f t="shared" si="44"/>
        <v/>
      </c>
      <c r="X23" s="137" t="str">
        <f t="shared" si="45"/>
        <v/>
      </c>
      <c r="Y23" s="235" t="str">
        <f>[4]SayfaKAY!AE856</f>
        <v/>
      </c>
      <c r="Z23" s="109" t="str">
        <f t="shared" si="46"/>
        <v/>
      </c>
      <c r="AA23" s="110" t="str">
        <f t="shared" si="47"/>
        <v/>
      </c>
      <c r="AB23" s="182" t="str">
        <f>[4]SayfaKAY!BA856</f>
        <v/>
      </c>
      <c r="AC23" s="257" t="str">
        <f t="shared" si="48"/>
        <v/>
      </c>
      <c r="AD23" s="111" t="str">
        <f t="shared" si="49"/>
        <v/>
      </c>
      <c r="AE23" s="111" t="str">
        <f t="shared" si="50"/>
        <v/>
      </c>
      <c r="AF23" s="235" t="str">
        <f>[4]SayfaKAY!BA856</f>
        <v/>
      </c>
      <c r="AG23" s="179" t="str">
        <f>[4]SayfaKAY!S856</f>
        <v/>
      </c>
      <c r="AH23" s="178" t="str">
        <f t="shared" si="51"/>
        <v/>
      </c>
      <c r="AI23" s="163" t="str">
        <f>[4]SayfaKAY!AV856</f>
        <v/>
      </c>
      <c r="AJ23" s="164" t="str">
        <f t="shared" si="52"/>
        <v/>
      </c>
      <c r="AK23" s="164" t="str">
        <f t="shared" si="53"/>
        <v/>
      </c>
      <c r="AL23" s="112" t="str">
        <f>[4]SayfaKAY!AX856</f>
        <v/>
      </c>
      <c r="AM23" s="257" t="str" cm="1">
        <f t="array" ref="AM23">IFERROR(IF(AND(P23&lt;&gt;"D(Arıza Değil)",AH23="Bu Arıza Aracın Servise Verilmesine Engel Değil"),
IF(Z23-F23&gt;0,(AB23-Y23)*24*60,
IF(OR(AND(G23&gt;$AS$1,G23&lt;$AT$1),AND(G23&gt;$AU$1,G23&lt;$AV$1)),
(AF23-H23)*24*60,     BH:BH0)),        AN23),0)</f>
        <v/>
      </c>
      <c r="AN23" s="257" t="str">
        <f t="shared" si="54"/>
        <v/>
      </c>
      <c r="AO23" s="174" t="str">
        <f>[4]SayfaKAY!AG856</f>
        <v/>
      </c>
      <c r="AP23" s="174" t="str">
        <f>[4]SayfaKAY!AI856</f>
        <v/>
      </c>
      <c r="AQ23" s="174" t="str">
        <f>[4]SayfaKAY!AQ856</f>
        <v/>
      </c>
      <c r="AR23" s="174" t="str">
        <f>[4]SayfaKAY!AH856</f>
        <v/>
      </c>
      <c r="AS23" s="174" t="str">
        <f>[4]SayfaKAY!AJ856</f>
        <v/>
      </c>
      <c r="AT23" s="175" t="str">
        <f>[4]SayfaKAY!AM856</f>
        <v/>
      </c>
      <c r="AU23" s="176" t="str">
        <f>[4]SayfaKAY!AL856</f>
        <v/>
      </c>
      <c r="AV23" s="176" t="str">
        <f>[4]SayfaKAY!AP856</f>
        <v/>
      </c>
      <c r="AW23" s="177" t="str">
        <f>[4]SayfaKAY!AT856</f>
        <v/>
      </c>
      <c r="AX23" s="194" t="str">
        <f t="shared" si="55"/>
        <v/>
      </c>
      <c r="AY23" s="168"/>
      <c r="AZ23" s="167"/>
      <c r="BA23" s="170"/>
      <c r="BB23" s="171" t="str">
        <f t="shared" si="15"/>
        <v/>
      </c>
      <c r="BC23" s="114"/>
      <c r="BD23" s="114"/>
      <c r="BE23" s="114"/>
      <c r="BF23" s="114"/>
      <c r="BG23" s="114"/>
      <c r="BH23" s="114">
        <f>IFERROR(FRACAS!AN859, "Hata Var")</f>
        <v>1512.000000004191</v>
      </c>
      <c r="BI23" s="114"/>
      <c r="BJ23" s="114"/>
      <c r="BK23" s="105" t="str">
        <f>[4]SayfaKAY!AW856</f>
        <v/>
      </c>
      <c r="BL23" s="105" t="str">
        <f>[4]SayfaKAY!V856</f>
        <v/>
      </c>
      <c r="BM23" s="114"/>
      <c r="BN23" s="171" t="str">
        <f t="shared" si="56"/>
        <v>x yok</v>
      </c>
      <c r="BO23" s="171" t="b">
        <f t="shared" si="57"/>
        <v>0</v>
      </c>
      <c r="BP23" s="171" t="e">
        <f t="shared" si="58"/>
        <v>#VALUE!</v>
      </c>
      <c r="BQ23" s="226" t="e">
        <f t="shared" si="59"/>
        <v>#VALUE!</v>
      </c>
      <c r="BR23" s="226" t="e">
        <f t="shared" si="60"/>
        <v>#VALUE!</v>
      </c>
      <c r="BS23" s="226" t="e">
        <f t="shared" si="61"/>
        <v>#VALUE!</v>
      </c>
      <c r="BT23" s="114"/>
      <c r="BU23" s="242"/>
      <c r="BV23" s="233">
        <f t="shared" si="62"/>
        <v>-1</v>
      </c>
      <c r="BW23" s="226" t="str">
        <f t="shared" si="63"/>
        <v>Hayır, çakışma yok</v>
      </c>
      <c r="BX23" s="229"/>
      <c r="BY23" s="247" t="e">
        <f t="shared" si="64"/>
        <v>#VALUE!</v>
      </c>
      <c r="BZ23" s="247" t="e">
        <f t="shared" si="65"/>
        <v>#VALUE!</v>
      </c>
      <c r="CA23" s="247" t="e">
        <f t="shared" si="66"/>
        <v>#VALUE!</v>
      </c>
      <c r="CB23" s="213"/>
      <c r="CC23" s="211"/>
      <c r="CD23" s="196"/>
      <c r="CE23" s="213">
        <v>855</v>
      </c>
      <c r="CF23" s="182" t="str">
        <f t="shared" si="67"/>
        <v/>
      </c>
      <c r="CG23" s="182" t="str">
        <f t="shared" si="68"/>
        <v/>
      </c>
      <c r="CH23" s="196"/>
      <c r="CI23" s="196"/>
      <c r="CJ23" s="196"/>
      <c r="CK23" s="196" t="e">
        <f t="shared" si="69"/>
        <v>#VALUE!</v>
      </c>
      <c r="CL23" s="196" t="e">
        <f t="shared" si="70"/>
        <v>#VALUE!</v>
      </c>
      <c r="CM23" s="196" t="e">
        <f t="shared" si="71"/>
        <v>#VALUE!</v>
      </c>
      <c r="CN23" s="114"/>
      <c r="CO23" s="115" t="str">
        <f t="shared" si="72"/>
        <v/>
      </c>
      <c r="CP23" s="116" t="e">
        <f t="shared" si="73"/>
        <v>#VALUE!</v>
      </c>
      <c r="CQ23" s="117" t="str">
        <f t="shared" si="74"/>
        <v/>
      </c>
      <c r="CR23" s="117" t="str">
        <f t="shared" si="75"/>
        <v/>
      </c>
      <c r="CS23" s="117" t="str">
        <f t="shared" si="76"/>
        <v/>
      </c>
      <c r="CT23" s="118" t="e">
        <f t="shared" si="77"/>
        <v>#VALUE!</v>
      </c>
      <c r="CU23" s="118" t="e">
        <f t="shared" si="78"/>
        <v>#VALUE!</v>
      </c>
      <c r="CV23" s="118" t="e">
        <f t="shared" si="79"/>
        <v>#VALUE!</v>
      </c>
      <c r="CW23" s="119" t="e">
        <f t="shared" si="80"/>
        <v>#VALUE!</v>
      </c>
    </row>
    <row r="24" spans="1:101" ht="118.5" customHeight="1" x14ac:dyDescent="0.3">
      <c r="A24" s="160" t="str">
        <f>[4]SayfaKAY!C857</f>
        <v/>
      </c>
      <c r="B24" s="104" t="str">
        <f>[4]SayfaKAY!D857</f>
        <v/>
      </c>
      <c r="C24" s="105" t="str">
        <f>[4]SayfaKAY!E857</f>
        <v/>
      </c>
      <c r="D24" s="105" t="str">
        <f>[4]SayfaKAY!F857</f>
        <v/>
      </c>
      <c r="E24" s="106" t="str">
        <f>[4]SayfaKAY!G857</f>
        <v/>
      </c>
      <c r="F24" s="193" t="str">
        <f t="shared" si="41"/>
        <v/>
      </c>
      <c r="G24" s="135" t="str">
        <f t="shared" si="42"/>
        <v/>
      </c>
      <c r="H24" s="235" t="str">
        <f>[4]SayfaKAY!H857</f>
        <v/>
      </c>
      <c r="I24" s="104" t="str">
        <f>[4]SayfaKAY!I857</f>
        <v/>
      </c>
      <c r="J24" s="103" t="str">
        <f>IF([4]SayfaKAY!J857="","",IF([4]SayfaKAY!J857="Müşteri","Notified by Customer","Notified by Bozankaya"))</f>
        <v/>
      </c>
      <c r="K24" s="103" t="e">
        <f>VLOOKUP([4]SayfaKAY!L857,#REF!,2,FALSE)</f>
        <v>#REF!</v>
      </c>
      <c r="L24" s="165" t="str">
        <f>[4]SayfaKAY!X857</f>
        <v/>
      </c>
      <c r="M24" s="107" t="str">
        <f t="shared" si="43"/>
        <v/>
      </c>
      <c r="N24" s="105" t="str">
        <f>[4]SayfaKAY!M857</f>
        <v/>
      </c>
      <c r="O24" s="166" t="str">
        <f>[4]SayfaKAY!P857</f>
        <v/>
      </c>
      <c r="P24" s="166" t="str">
        <f>[4]SayfaKAY!Q857</f>
        <v/>
      </c>
      <c r="Q24" s="166" t="str">
        <f>[4]SayfaKAY!R857</f>
        <v/>
      </c>
      <c r="R24" s="132" t="str" cm="1">
        <f t="array" ref="R24">IF([4]SayfaKAY!U857="","",_xlfn.IFS([4]SayfaKAY!U857="Bozankaya","Bozankaya",[4]SayfaKAY!U857="Müşteri","Customer",[4]SayfaKAY!U857="Tedarikçi","Equipment Supplier"))</f>
        <v/>
      </c>
      <c r="S24" s="204" t="str">
        <f>[4]SayfaKAY!N857</f>
        <v/>
      </c>
      <c r="T24" s="133" t="str">
        <f>[4]SayfaKAY!AD857</f>
        <v/>
      </c>
      <c r="U24" s="132" t="str">
        <f>[4]SayfaKAY!W857</f>
        <v/>
      </c>
      <c r="V24" s="108" t="str">
        <f>[4]SayfaKAY!AZ857</f>
        <v/>
      </c>
      <c r="W24" s="136" t="str">
        <f t="shared" si="44"/>
        <v/>
      </c>
      <c r="X24" s="137" t="str">
        <f t="shared" si="45"/>
        <v/>
      </c>
      <c r="Y24" s="235" t="str">
        <f>[4]SayfaKAY!AE857</f>
        <v/>
      </c>
      <c r="Z24" s="109" t="str">
        <f t="shared" si="46"/>
        <v/>
      </c>
      <c r="AA24" s="110" t="str">
        <f t="shared" si="47"/>
        <v/>
      </c>
      <c r="AB24" s="182" t="str">
        <f>[4]SayfaKAY!BA857</f>
        <v/>
      </c>
      <c r="AC24" s="257" t="str">
        <f t="shared" si="48"/>
        <v/>
      </c>
      <c r="AD24" s="111" t="str">
        <f t="shared" si="49"/>
        <v/>
      </c>
      <c r="AE24" s="111" t="str">
        <f t="shared" si="50"/>
        <v/>
      </c>
      <c r="AF24" s="235" t="str">
        <f>[4]SayfaKAY!BA857</f>
        <v/>
      </c>
      <c r="AG24" s="179" t="str">
        <f>[4]SayfaKAY!S857</f>
        <v/>
      </c>
      <c r="AH24" s="178" t="str">
        <f t="shared" si="51"/>
        <v/>
      </c>
      <c r="AI24" s="163" t="str">
        <f>[4]SayfaKAY!AV857</f>
        <v/>
      </c>
      <c r="AJ24" s="164" t="str">
        <f t="shared" si="52"/>
        <v/>
      </c>
      <c r="AK24" s="164" t="str">
        <f t="shared" si="53"/>
        <v/>
      </c>
      <c r="AL24" s="112" t="str">
        <f>[4]SayfaKAY!AX857</f>
        <v/>
      </c>
      <c r="AM24" s="257" t="str" cm="1">
        <f t="array" ref="AM24">IFERROR(IF(AND(P24&lt;&gt;"D(Arıza Değil)",AH24="Bu Arıza Aracın Servise Verilmesine Engel Değil"),
IF(Z24-F24&gt;0,(AB24-Y24)*24*60,
IF(OR(AND(G24&gt;$AS$1,G24&lt;$AT$1),AND(G24&gt;$AU$1,G24&lt;$AV$1)),
(AF24-H24)*24*60,     BH:BH0)),        AN24),0)</f>
        <v/>
      </c>
      <c r="AN24" s="257" t="str">
        <f t="shared" si="54"/>
        <v/>
      </c>
      <c r="AO24" s="174" t="str">
        <f>[4]SayfaKAY!AG857</f>
        <v/>
      </c>
      <c r="AP24" s="174" t="str">
        <f>[4]SayfaKAY!AI857</f>
        <v/>
      </c>
      <c r="AQ24" s="174" t="str">
        <f>[4]SayfaKAY!AQ857</f>
        <v/>
      </c>
      <c r="AR24" s="174" t="str">
        <f>[4]SayfaKAY!AH857</f>
        <v/>
      </c>
      <c r="AS24" s="174" t="str">
        <f>[4]SayfaKAY!AJ857</f>
        <v/>
      </c>
      <c r="AT24" s="175" t="str">
        <f>[4]SayfaKAY!AM857</f>
        <v/>
      </c>
      <c r="AU24" s="176" t="str">
        <f>[4]SayfaKAY!AL857</f>
        <v/>
      </c>
      <c r="AV24" s="176" t="str">
        <f>[4]SayfaKAY!AP857</f>
        <v/>
      </c>
      <c r="AW24" s="177" t="str">
        <f>[4]SayfaKAY!AT857</f>
        <v/>
      </c>
      <c r="AX24" s="194" t="str">
        <f t="shared" si="55"/>
        <v/>
      </c>
      <c r="AY24" s="168"/>
      <c r="AZ24" s="167"/>
      <c r="BA24" s="113"/>
      <c r="BB24" s="171" t="str">
        <f t="shared" si="15"/>
        <v/>
      </c>
      <c r="BC24" s="114"/>
      <c r="BD24" s="114"/>
      <c r="BE24" s="114"/>
      <c r="BF24" s="114"/>
      <c r="BG24" s="114"/>
      <c r="BH24" s="114">
        <f>IFERROR(FRACAS!AN860, "Hata Var")</f>
        <v>86.000000112690032</v>
      </c>
      <c r="BI24" s="114"/>
      <c r="BJ24" s="114"/>
      <c r="BK24" s="105" t="str">
        <f>[4]SayfaKAY!AW857</f>
        <v/>
      </c>
      <c r="BL24" s="105" t="str">
        <f>[4]SayfaKAY!V857</f>
        <v/>
      </c>
      <c r="BM24" s="114"/>
      <c r="BN24" s="171" t="str">
        <f t="shared" si="56"/>
        <v>x yok</v>
      </c>
      <c r="BO24" s="171" t="b">
        <f t="shared" si="57"/>
        <v>0</v>
      </c>
      <c r="BP24" s="171" t="e">
        <f t="shared" si="58"/>
        <v>#VALUE!</v>
      </c>
      <c r="BQ24" s="226" t="e">
        <f t="shared" si="59"/>
        <v>#VALUE!</v>
      </c>
      <c r="BR24" s="226" t="e">
        <f t="shared" si="60"/>
        <v>#VALUE!</v>
      </c>
      <c r="BS24" s="226" t="e">
        <f t="shared" si="61"/>
        <v>#VALUE!</v>
      </c>
      <c r="BT24" s="114"/>
      <c r="BU24" s="242"/>
      <c r="BV24" s="233">
        <f t="shared" si="62"/>
        <v>-1</v>
      </c>
      <c r="BW24" s="226" t="str">
        <f t="shared" si="63"/>
        <v>Hayır, çakışma yok</v>
      </c>
      <c r="BX24" s="229"/>
      <c r="BY24" s="247" t="e">
        <f t="shared" si="64"/>
        <v>#VALUE!</v>
      </c>
      <c r="BZ24" s="247" t="e">
        <f t="shared" si="65"/>
        <v>#VALUE!</v>
      </c>
      <c r="CA24" s="247" t="e">
        <f t="shared" si="66"/>
        <v>#VALUE!</v>
      </c>
      <c r="CB24" s="213"/>
      <c r="CC24" s="211"/>
      <c r="CD24" s="196"/>
      <c r="CE24" s="213">
        <v>856</v>
      </c>
      <c r="CF24" s="182" t="str">
        <f t="shared" si="67"/>
        <v/>
      </c>
      <c r="CG24" s="182" t="str">
        <f t="shared" si="68"/>
        <v/>
      </c>
      <c r="CH24" s="196"/>
      <c r="CI24" s="196"/>
      <c r="CJ24" s="196"/>
      <c r="CK24" s="196" t="e">
        <f t="shared" si="69"/>
        <v>#VALUE!</v>
      </c>
      <c r="CL24" s="196" t="e">
        <f t="shared" si="70"/>
        <v>#VALUE!</v>
      </c>
      <c r="CM24" s="196" t="e">
        <f t="shared" si="71"/>
        <v>#VALUE!</v>
      </c>
      <c r="CN24" s="114"/>
      <c r="CO24" s="115" t="str">
        <f t="shared" si="72"/>
        <v/>
      </c>
      <c r="CP24" s="116" t="e">
        <f t="shared" si="73"/>
        <v>#VALUE!</v>
      </c>
      <c r="CQ24" s="117" t="str">
        <f t="shared" si="74"/>
        <v/>
      </c>
      <c r="CR24" s="117" t="str">
        <f t="shared" si="75"/>
        <v/>
      </c>
      <c r="CS24" s="117" t="str">
        <f t="shared" si="76"/>
        <v/>
      </c>
      <c r="CT24" s="118" t="e">
        <f t="shared" si="77"/>
        <v>#VALUE!</v>
      </c>
      <c r="CU24" s="118" t="e">
        <f t="shared" si="78"/>
        <v>#VALUE!</v>
      </c>
      <c r="CV24" s="118" t="e">
        <f t="shared" si="79"/>
        <v>#VALUE!</v>
      </c>
      <c r="CW24" s="119" t="e">
        <f t="shared" si="80"/>
        <v>#VALUE!</v>
      </c>
    </row>
    <row r="25" spans="1:101" ht="118.5" customHeight="1" x14ac:dyDescent="0.3">
      <c r="A25" s="104" t="str">
        <f>[4]SayfaKAY!C858</f>
        <v/>
      </c>
      <c r="B25" s="104" t="str">
        <f>[4]SayfaKAY!D858</f>
        <v/>
      </c>
      <c r="C25" s="105" t="str">
        <f>[4]SayfaKAY!E858</f>
        <v/>
      </c>
      <c r="D25" s="105" t="str">
        <f>[4]SayfaKAY!F858</f>
        <v/>
      </c>
      <c r="E25" s="106" t="str">
        <f>[4]SayfaKAY!G858</f>
        <v/>
      </c>
      <c r="F25" s="193" t="str">
        <f t="shared" si="41"/>
        <v/>
      </c>
      <c r="G25" s="135" t="str">
        <f t="shared" si="42"/>
        <v/>
      </c>
      <c r="H25" s="235" t="str">
        <f>[4]SayfaKAY!H858</f>
        <v/>
      </c>
      <c r="I25" s="104" t="str">
        <f>[4]SayfaKAY!I858</f>
        <v/>
      </c>
      <c r="J25" s="103" t="str">
        <f>IF([4]SayfaKAY!J858="","",IF([4]SayfaKAY!J858="Müşteri","Notified by Customer","Notified by Bozankaya"))</f>
        <v/>
      </c>
      <c r="K25" s="103" t="e">
        <f>VLOOKUP([4]SayfaKAY!L858,#REF!,2,FALSE)</f>
        <v>#REF!</v>
      </c>
      <c r="L25" s="165" t="str">
        <f>[4]SayfaKAY!X858</f>
        <v/>
      </c>
      <c r="M25" s="107" t="str">
        <f t="shared" si="43"/>
        <v/>
      </c>
      <c r="N25" s="105" t="str">
        <f>[4]SayfaKAY!M858</f>
        <v/>
      </c>
      <c r="O25" s="166" t="str">
        <f>[4]SayfaKAY!P858</f>
        <v/>
      </c>
      <c r="P25" s="166" t="str">
        <f>[4]SayfaKAY!Q858</f>
        <v/>
      </c>
      <c r="Q25" s="166" t="str">
        <f>[4]SayfaKAY!R858</f>
        <v/>
      </c>
      <c r="R25" s="132" t="str" cm="1">
        <f t="array" ref="R25">IF([4]SayfaKAY!U858="","",_xlfn.IFS([4]SayfaKAY!U858="Bozankaya","Bozankaya",[4]SayfaKAY!U858="Müşteri","Customer",[4]SayfaKAY!U858="Tedarikçi","Equipment Supplier"))</f>
        <v/>
      </c>
      <c r="S25" s="204" t="str">
        <f>[4]SayfaKAY!N858</f>
        <v/>
      </c>
      <c r="T25" s="133" t="str">
        <f>[4]SayfaKAY!AD858</f>
        <v/>
      </c>
      <c r="U25" s="132" t="str">
        <f>[4]SayfaKAY!W858</f>
        <v/>
      </c>
      <c r="V25" s="108" t="str">
        <f>[4]SayfaKAY!AZ858</f>
        <v/>
      </c>
      <c r="W25" s="136" t="str">
        <f t="shared" si="44"/>
        <v/>
      </c>
      <c r="X25" s="137" t="str">
        <f t="shared" si="45"/>
        <v/>
      </c>
      <c r="Y25" s="235" t="str">
        <f>[4]SayfaKAY!AE858</f>
        <v/>
      </c>
      <c r="Z25" s="109" t="str">
        <f t="shared" si="46"/>
        <v/>
      </c>
      <c r="AA25" s="110" t="str">
        <f t="shared" si="47"/>
        <v/>
      </c>
      <c r="AB25" s="182" t="str">
        <f>[4]SayfaKAY!BA858</f>
        <v/>
      </c>
      <c r="AC25" s="257" t="str">
        <f t="shared" si="48"/>
        <v/>
      </c>
      <c r="AD25" s="111" t="str">
        <f t="shared" si="49"/>
        <v/>
      </c>
      <c r="AE25" s="111" t="str">
        <f t="shared" si="50"/>
        <v/>
      </c>
      <c r="AF25" s="235" t="str">
        <f>[4]SayfaKAY!BA858</f>
        <v/>
      </c>
      <c r="AG25" s="179" t="str">
        <f>[4]SayfaKAY!S858</f>
        <v/>
      </c>
      <c r="AH25" s="178" t="str">
        <f t="shared" si="51"/>
        <v/>
      </c>
      <c r="AI25" s="163" t="str">
        <f>[4]SayfaKAY!AV858</f>
        <v/>
      </c>
      <c r="AJ25" s="164" t="str">
        <f t="shared" si="52"/>
        <v/>
      </c>
      <c r="AK25" s="164" t="str">
        <f t="shared" si="53"/>
        <v/>
      </c>
      <c r="AL25" s="112" t="str">
        <f>[4]SayfaKAY!AX858</f>
        <v/>
      </c>
      <c r="AM25" s="257" t="str" cm="1">
        <f t="array" ref="AM25">IFERROR(IF(AND(P25&lt;&gt;"D(Arıza Değil)",AH25="Bu Arıza Aracın Servise Verilmesine Engel Değil"),
IF(Z25-F25&gt;0,(AB25-Y25)*24*60,
IF(OR(AND(G25&gt;$AS$1,G25&lt;$AT$1),AND(G25&gt;$AU$1,G25&lt;$AV$1)),
(AF25-H25)*24*60,     BH:BH0)),        AN25),0)</f>
        <v/>
      </c>
      <c r="AN25" s="257" t="str">
        <f t="shared" si="54"/>
        <v/>
      </c>
      <c r="AO25" s="174" t="str">
        <f>[4]SayfaKAY!AG858</f>
        <v/>
      </c>
      <c r="AP25" s="174" t="str">
        <f>[4]SayfaKAY!AI858</f>
        <v/>
      </c>
      <c r="AQ25" s="174" t="str">
        <f>[4]SayfaKAY!AQ858</f>
        <v/>
      </c>
      <c r="AR25" s="174" t="str">
        <f>[4]SayfaKAY!AH858</f>
        <v/>
      </c>
      <c r="AS25" s="174" t="str">
        <f>[4]SayfaKAY!AJ858</f>
        <v/>
      </c>
      <c r="AT25" s="175" t="str">
        <f>[4]SayfaKAY!AM858</f>
        <v/>
      </c>
      <c r="AU25" s="176" t="str">
        <f>[4]SayfaKAY!AL858</f>
        <v/>
      </c>
      <c r="AV25" s="176" t="str">
        <f>[4]SayfaKAY!AP858</f>
        <v/>
      </c>
      <c r="AW25" s="177" t="str">
        <f>[4]SayfaKAY!AT858</f>
        <v/>
      </c>
      <c r="AX25" s="194" t="str">
        <f t="shared" si="55"/>
        <v/>
      </c>
      <c r="AY25" s="168"/>
      <c r="AZ25" s="167"/>
      <c r="BA25" s="170"/>
      <c r="BB25" s="171" t="str">
        <f t="shared" si="15"/>
        <v/>
      </c>
      <c r="BC25" s="114"/>
      <c r="BD25" s="114"/>
      <c r="BE25" s="114"/>
      <c r="BF25" s="114"/>
      <c r="BG25" s="114"/>
      <c r="BH25" s="114">
        <f>IFERROR(FRACAS!AN861, "Hata Var")</f>
        <v>936.99999993201345</v>
      </c>
      <c r="BI25" s="114"/>
      <c r="BJ25" s="114"/>
      <c r="BK25" s="105" t="str">
        <f>[4]SayfaKAY!AW858</f>
        <v/>
      </c>
      <c r="BL25" s="105" t="str">
        <f>[4]SayfaKAY!V858</f>
        <v/>
      </c>
      <c r="BM25" s="114"/>
      <c r="BN25" s="171" t="str">
        <f t="shared" si="56"/>
        <v>x yok</v>
      </c>
      <c r="BO25" s="171" t="b">
        <f t="shared" si="57"/>
        <v>0</v>
      </c>
      <c r="BP25" s="171" t="e">
        <f t="shared" si="58"/>
        <v>#VALUE!</v>
      </c>
      <c r="BQ25" s="226" t="e">
        <f t="shared" si="59"/>
        <v>#VALUE!</v>
      </c>
      <c r="BR25" s="226" t="e">
        <f t="shared" si="60"/>
        <v>#VALUE!</v>
      </c>
      <c r="BS25" s="226" t="e">
        <f t="shared" si="61"/>
        <v>#VALUE!</v>
      </c>
      <c r="BT25" s="114"/>
      <c r="BU25" s="242"/>
      <c r="BV25" s="233">
        <f t="shared" si="62"/>
        <v>-1</v>
      </c>
      <c r="BW25" s="226" t="str">
        <f t="shared" si="63"/>
        <v>Hayır, çakışma yok</v>
      </c>
      <c r="BX25" s="229"/>
      <c r="BY25" s="247" t="e">
        <f t="shared" si="64"/>
        <v>#VALUE!</v>
      </c>
      <c r="BZ25" s="247" t="e">
        <f t="shared" si="65"/>
        <v>#VALUE!</v>
      </c>
      <c r="CA25" s="247" t="e">
        <f t="shared" si="66"/>
        <v>#VALUE!</v>
      </c>
      <c r="CB25" s="213"/>
      <c r="CC25" s="211"/>
      <c r="CD25" s="196"/>
      <c r="CE25" s="213">
        <v>857</v>
      </c>
      <c r="CF25" s="182" t="str">
        <f t="shared" si="67"/>
        <v/>
      </c>
      <c r="CG25" s="182" t="str">
        <f t="shared" si="68"/>
        <v/>
      </c>
      <c r="CH25" s="196"/>
      <c r="CI25" s="196"/>
      <c r="CJ25" s="196"/>
      <c r="CK25" s="196" t="e">
        <f t="shared" si="69"/>
        <v>#VALUE!</v>
      </c>
      <c r="CL25" s="196" t="e">
        <f t="shared" si="70"/>
        <v>#VALUE!</v>
      </c>
      <c r="CM25" s="196" t="e">
        <f t="shared" si="71"/>
        <v>#VALUE!</v>
      </c>
      <c r="CN25" s="114"/>
      <c r="CO25" s="115" t="str">
        <f t="shared" si="72"/>
        <v/>
      </c>
      <c r="CP25" s="116" t="e">
        <f t="shared" si="73"/>
        <v>#VALUE!</v>
      </c>
      <c r="CQ25" s="117" t="str">
        <f t="shared" si="74"/>
        <v/>
      </c>
      <c r="CR25" s="117" t="str">
        <f t="shared" si="75"/>
        <v/>
      </c>
      <c r="CS25" s="117" t="str">
        <f t="shared" si="76"/>
        <v/>
      </c>
      <c r="CT25" s="118" t="e">
        <f t="shared" si="77"/>
        <v>#VALUE!</v>
      </c>
      <c r="CU25" s="118" t="e">
        <f t="shared" si="78"/>
        <v>#VALUE!</v>
      </c>
      <c r="CV25" s="118" t="e">
        <f t="shared" si="79"/>
        <v>#VALUE!</v>
      </c>
      <c r="CW25" s="119" t="e">
        <f t="shared" si="80"/>
        <v>#VALUE!</v>
      </c>
    </row>
    <row r="26" spans="1:101" ht="118.5" customHeight="1" x14ac:dyDescent="0.3">
      <c r="A26" s="160" t="str">
        <f>[4]SayfaKAY!C859</f>
        <v/>
      </c>
      <c r="B26" s="104" t="str">
        <f>[4]SayfaKAY!D859</f>
        <v/>
      </c>
      <c r="C26" s="105" t="str">
        <f>[4]SayfaKAY!E859</f>
        <v/>
      </c>
      <c r="D26" s="105" t="str">
        <f>[4]SayfaKAY!F859</f>
        <v/>
      </c>
      <c r="E26" s="106" t="str">
        <f>[4]SayfaKAY!G859</f>
        <v/>
      </c>
      <c r="F26" s="193" t="str">
        <f t="shared" si="41"/>
        <v/>
      </c>
      <c r="G26" s="135" t="str">
        <f t="shared" si="42"/>
        <v/>
      </c>
      <c r="H26" s="235" t="str">
        <f>[4]SayfaKAY!H859</f>
        <v/>
      </c>
      <c r="I26" s="104" t="str">
        <f>[4]SayfaKAY!I859</f>
        <v/>
      </c>
      <c r="J26" s="103" t="str">
        <f>IF([4]SayfaKAY!J859="","",IF([4]SayfaKAY!J859="Müşteri","Notified by Customer","Notified by Bozankaya"))</f>
        <v/>
      </c>
      <c r="K26" s="103" t="e">
        <f>VLOOKUP([4]SayfaKAY!L859,#REF!,2,FALSE)</f>
        <v>#REF!</v>
      </c>
      <c r="L26" s="165" t="str">
        <f>[4]SayfaKAY!X859</f>
        <v/>
      </c>
      <c r="M26" s="107" t="str">
        <f t="shared" si="43"/>
        <v/>
      </c>
      <c r="N26" s="105" t="str">
        <f>[4]SayfaKAY!M859</f>
        <v/>
      </c>
      <c r="O26" s="166" t="str">
        <f>[4]SayfaKAY!P859</f>
        <v/>
      </c>
      <c r="P26" s="166" t="str">
        <f>[4]SayfaKAY!Q859</f>
        <v/>
      </c>
      <c r="Q26" s="166" t="str">
        <f>[4]SayfaKAY!R859</f>
        <v/>
      </c>
      <c r="R26" s="132" t="str" cm="1">
        <f t="array" ref="R26">IF([4]SayfaKAY!U859="","",_xlfn.IFS([4]SayfaKAY!U859="Bozankaya","Bozankaya",[4]SayfaKAY!U859="Müşteri","Customer",[4]SayfaKAY!U859="Tedarikçi","Equipment Supplier"))</f>
        <v/>
      </c>
      <c r="S26" s="204" t="str">
        <f>[4]SayfaKAY!N859</f>
        <v/>
      </c>
      <c r="T26" s="133" t="str">
        <f>[4]SayfaKAY!AD859</f>
        <v/>
      </c>
      <c r="U26" s="132" t="str">
        <f>[4]SayfaKAY!W859</f>
        <v/>
      </c>
      <c r="V26" s="108" t="str">
        <f>[4]SayfaKAY!AZ859</f>
        <v/>
      </c>
      <c r="W26" s="136" t="str">
        <f t="shared" si="44"/>
        <v/>
      </c>
      <c r="X26" s="137" t="str">
        <f t="shared" si="45"/>
        <v/>
      </c>
      <c r="Y26" s="235" t="str">
        <f>[4]SayfaKAY!AE859</f>
        <v/>
      </c>
      <c r="Z26" s="109" t="str">
        <f t="shared" si="46"/>
        <v/>
      </c>
      <c r="AA26" s="110" t="str">
        <f t="shared" si="47"/>
        <v/>
      </c>
      <c r="AB26" s="182" t="str">
        <f>[4]SayfaKAY!BA859</f>
        <v/>
      </c>
      <c r="AC26" s="257" t="str">
        <f t="shared" si="48"/>
        <v/>
      </c>
      <c r="AD26" s="111" t="str">
        <f t="shared" si="49"/>
        <v/>
      </c>
      <c r="AE26" s="111" t="str">
        <f t="shared" si="50"/>
        <v/>
      </c>
      <c r="AF26" s="235" t="str">
        <f>[4]SayfaKAY!BA859</f>
        <v/>
      </c>
      <c r="AG26" s="179" t="str">
        <f>[4]SayfaKAY!S859</f>
        <v/>
      </c>
      <c r="AH26" s="178" t="str">
        <f t="shared" si="51"/>
        <v/>
      </c>
      <c r="AI26" s="163" t="str">
        <f>[4]SayfaKAY!AV859</f>
        <v/>
      </c>
      <c r="AJ26" s="164" t="str">
        <f t="shared" si="52"/>
        <v/>
      </c>
      <c r="AK26" s="164" t="str">
        <f t="shared" si="53"/>
        <v/>
      </c>
      <c r="AL26" s="112" t="str">
        <f>[4]SayfaKAY!AX859</f>
        <v/>
      </c>
      <c r="AM26" s="257" t="str" cm="1">
        <f t="array" ref="AM26">IFERROR(IF(AND(P26&lt;&gt;"D(Arıza Değil)",AH26="Bu Arıza Aracın Servise Verilmesine Engel Değil"),
IF(Z26-F26&gt;0,(AB26-Y26)*24*60,
IF(OR(AND(G26&gt;$AS$1,G26&lt;$AT$1),AND(G26&gt;$AU$1,G26&lt;$AV$1)),
(AF26-H26)*24*60,     BH:BH0)),        AN26),0)</f>
        <v/>
      </c>
      <c r="AN26" s="257" t="str">
        <f t="shared" si="54"/>
        <v/>
      </c>
      <c r="AO26" s="174" t="str">
        <f>[4]SayfaKAY!AG859</f>
        <v/>
      </c>
      <c r="AP26" s="174" t="str">
        <f>[4]SayfaKAY!AI859</f>
        <v/>
      </c>
      <c r="AQ26" s="174" t="str">
        <f>[4]SayfaKAY!AQ859</f>
        <v/>
      </c>
      <c r="AR26" s="174" t="str">
        <f>[4]SayfaKAY!AH859</f>
        <v/>
      </c>
      <c r="AS26" s="174" t="str">
        <f>[4]SayfaKAY!AJ859</f>
        <v/>
      </c>
      <c r="AT26" s="175" t="str">
        <f>[4]SayfaKAY!AM859</f>
        <v/>
      </c>
      <c r="AU26" s="176" t="str">
        <f>[4]SayfaKAY!AL859</f>
        <v/>
      </c>
      <c r="AV26" s="176" t="str">
        <f>[4]SayfaKAY!AP859</f>
        <v/>
      </c>
      <c r="AW26" s="177" t="str">
        <f>[4]SayfaKAY!AT859</f>
        <v/>
      </c>
      <c r="AX26" s="194" t="str">
        <f t="shared" si="55"/>
        <v/>
      </c>
      <c r="AY26" s="168"/>
      <c r="AZ26" s="167"/>
      <c r="BA26" s="113"/>
      <c r="BB26" s="171" t="str">
        <f t="shared" si="15"/>
        <v/>
      </c>
      <c r="BC26" s="114"/>
      <c r="BD26" s="114"/>
      <c r="BE26" s="114"/>
      <c r="BF26" s="114"/>
      <c r="BG26" s="114"/>
      <c r="BH26" s="114">
        <f>IFERROR(FRACAS!AN862, "Hata Var")</f>
        <v>107.00000006589107</v>
      </c>
      <c r="BI26" s="114"/>
      <c r="BJ26" s="114"/>
      <c r="BK26" s="105" t="str">
        <f>[4]SayfaKAY!AW859</f>
        <v/>
      </c>
      <c r="BL26" s="105" t="str">
        <f>[4]SayfaKAY!V859</f>
        <v/>
      </c>
      <c r="BM26" s="114"/>
      <c r="BN26" s="171" t="str">
        <f t="shared" si="56"/>
        <v>x yok</v>
      </c>
      <c r="BO26" s="171" t="b">
        <f t="shared" si="57"/>
        <v>0</v>
      </c>
      <c r="BP26" s="171" t="e">
        <f t="shared" si="58"/>
        <v>#VALUE!</v>
      </c>
      <c r="BQ26" s="226" t="e">
        <f t="shared" si="59"/>
        <v>#VALUE!</v>
      </c>
      <c r="BR26" s="226" t="e">
        <f t="shared" si="60"/>
        <v>#VALUE!</v>
      </c>
      <c r="BS26" s="226" t="e">
        <f t="shared" si="61"/>
        <v>#VALUE!</v>
      </c>
      <c r="BT26" s="114"/>
      <c r="BU26" s="242"/>
      <c r="BV26" s="233">
        <f t="shared" si="62"/>
        <v>-1</v>
      </c>
      <c r="BW26" s="226" t="str">
        <f t="shared" si="63"/>
        <v>Hayır, çakışma yok</v>
      </c>
      <c r="BX26" s="229"/>
      <c r="BY26" s="247" t="e">
        <f t="shared" si="64"/>
        <v>#VALUE!</v>
      </c>
      <c r="BZ26" s="247" t="e">
        <f t="shared" si="65"/>
        <v>#VALUE!</v>
      </c>
      <c r="CA26" s="247" t="e">
        <f t="shared" si="66"/>
        <v>#VALUE!</v>
      </c>
      <c r="CB26" s="213"/>
      <c r="CC26" s="211"/>
      <c r="CD26" s="196"/>
      <c r="CE26" s="213">
        <v>858</v>
      </c>
      <c r="CF26" s="182" t="str">
        <f t="shared" si="67"/>
        <v/>
      </c>
      <c r="CG26" s="182" t="str">
        <f t="shared" si="68"/>
        <v/>
      </c>
      <c r="CH26" s="196"/>
      <c r="CI26" s="196"/>
      <c r="CJ26" s="196"/>
      <c r="CK26" s="196" t="e">
        <f t="shared" si="69"/>
        <v>#VALUE!</v>
      </c>
      <c r="CL26" s="196" t="e">
        <f t="shared" si="70"/>
        <v>#VALUE!</v>
      </c>
      <c r="CM26" s="196" t="e">
        <f t="shared" si="71"/>
        <v>#VALUE!</v>
      </c>
      <c r="CN26" s="114"/>
      <c r="CO26" s="115" t="str">
        <f t="shared" si="72"/>
        <v/>
      </c>
      <c r="CP26" s="116" t="e">
        <f t="shared" si="73"/>
        <v>#VALUE!</v>
      </c>
      <c r="CQ26" s="117" t="str">
        <f t="shared" si="74"/>
        <v/>
      </c>
      <c r="CR26" s="117" t="str">
        <f t="shared" si="75"/>
        <v/>
      </c>
      <c r="CS26" s="117" t="str">
        <f t="shared" si="76"/>
        <v/>
      </c>
      <c r="CT26" s="118" t="e">
        <f t="shared" si="77"/>
        <v>#VALUE!</v>
      </c>
      <c r="CU26" s="118" t="e">
        <f t="shared" si="78"/>
        <v>#VALUE!</v>
      </c>
      <c r="CV26" s="118" t="e">
        <f t="shared" si="79"/>
        <v>#VALUE!</v>
      </c>
      <c r="CW26" s="119" t="e">
        <f t="shared" si="80"/>
        <v>#VALUE!</v>
      </c>
    </row>
    <row r="27" spans="1:101" ht="118.5" customHeight="1" x14ac:dyDescent="0.3">
      <c r="A27" s="104" t="str">
        <f>[4]SayfaKAY!C860</f>
        <v/>
      </c>
      <c r="B27" s="104" t="str">
        <f>[4]SayfaKAY!D860</f>
        <v/>
      </c>
      <c r="C27" s="105" t="str">
        <f>[4]SayfaKAY!E860</f>
        <v/>
      </c>
      <c r="D27" s="105" t="str">
        <f>[4]SayfaKAY!F860</f>
        <v/>
      </c>
      <c r="E27" s="106" t="str">
        <f>[4]SayfaKAY!G860</f>
        <v/>
      </c>
      <c r="F27" s="193" t="str">
        <f t="shared" si="41"/>
        <v/>
      </c>
      <c r="G27" s="135" t="str">
        <f t="shared" si="42"/>
        <v/>
      </c>
      <c r="H27" s="235" t="str">
        <f>[4]SayfaKAY!H860</f>
        <v/>
      </c>
      <c r="I27" s="104" t="str">
        <f>[4]SayfaKAY!I860</f>
        <v/>
      </c>
      <c r="J27" s="103" t="str">
        <f>IF([4]SayfaKAY!J860="","",IF([4]SayfaKAY!J860="Müşteri","Notified by Customer","Notified by Bozankaya"))</f>
        <v/>
      </c>
      <c r="K27" s="103" t="e">
        <f>VLOOKUP([4]SayfaKAY!L860,#REF!,2,FALSE)</f>
        <v>#REF!</v>
      </c>
      <c r="L27" s="165" t="str">
        <f>[4]SayfaKAY!X860</f>
        <v/>
      </c>
      <c r="M27" s="107" t="str">
        <f t="shared" si="43"/>
        <v/>
      </c>
      <c r="N27" s="105" t="str">
        <f>[4]SayfaKAY!M860</f>
        <v/>
      </c>
      <c r="O27" s="166" t="str">
        <f>[4]SayfaKAY!P860</f>
        <v/>
      </c>
      <c r="P27" s="166" t="str">
        <f>[4]SayfaKAY!Q860</f>
        <v/>
      </c>
      <c r="Q27" s="166" t="str">
        <f>[4]SayfaKAY!R860</f>
        <v/>
      </c>
      <c r="R27" s="132" t="str" cm="1">
        <f t="array" ref="R27">IF([4]SayfaKAY!U860="","",_xlfn.IFS([4]SayfaKAY!U860="Bozankaya","Bozankaya",[4]SayfaKAY!U860="Müşteri","Customer",[4]SayfaKAY!U860="Tedarikçi","Equipment Supplier"))</f>
        <v/>
      </c>
      <c r="S27" s="204" t="str">
        <f>[4]SayfaKAY!N860</f>
        <v/>
      </c>
      <c r="T27" s="133" t="str">
        <f>[4]SayfaKAY!AD860</f>
        <v/>
      </c>
      <c r="U27" s="132" t="str">
        <f>[4]SayfaKAY!W860</f>
        <v/>
      </c>
      <c r="V27" s="108" t="str">
        <f>[4]SayfaKAY!AZ860</f>
        <v/>
      </c>
      <c r="W27" s="136" t="str">
        <f t="shared" si="44"/>
        <v/>
      </c>
      <c r="X27" s="137" t="str">
        <f t="shared" si="45"/>
        <v/>
      </c>
      <c r="Y27" s="235" t="str">
        <f>[4]SayfaKAY!AE860</f>
        <v/>
      </c>
      <c r="Z27" s="109" t="str">
        <f t="shared" si="46"/>
        <v/>
      </c>
      <c r="AA27" s="110" t="str">
        <f t="shared" si="47"/>
        <v/>
      </c>
      <c r="AB27" s="182" t="str">
        <f>[4]SayfaKAY!BA860</f>
        <v/>
      </c>
      <c r="AC27" s="257" t="str">
        <f t="shared" si="48"/>
        <v/>
      </c>
      <c r="AD27" s="111" t="str">
        <f t="shared" si="49"/>
        <v/>
      </c>
      <c r="AE27" s="111" t="str">
        <f t="shared" si="50"/>
        <v/>
      </c>
      <c r="AF27" s="235" t="str">
        <f>[4]SayfaKAY!BA860</f>
        <v/>
      </c>
      <c r="AG27" s="179" t="str">
        <f>[4]SayfaKAY!S860</f>
        <v/>
      </c>
      <c r="AH27" s="178" t="str">
        <f t="shared" si="51"/>
        <v/>
      </c>
      <c r="AI27" s="163" t="str">
        <f>[4]SayfaKAY!AV860</f>
        <v/>
      </c>
      <c r="AJ27" s="164" t="str">
        <f t="shared" si="52"/>
        <v/>
      </c>
      <c r="AK27" s="164" t="str">
        <f t="shared" si="53"/>
        <v/>
      </c>
      <c r="AL27" s="112" t="str">
        <f>[4]SayfaKAY!AX860</f>
        <v/>
      </c>
      <c r="AM27" s="257" t="str" cm="1">
        <f t="array" ref="AM27">IFERROR(IF(AND(P27&lt;&gt;"D(Arıza Değil)",AH27="Bu Arıza Aracın Servise Verilmesine Engel Değil"),
IF(Z27-F27&gt;0,(AB27-Y27)*24*60,
IF(OR(AND(G27&gt;$AS$1,G27&lt;$AT$1),AND(G27&gt;$AU$1,G27&lt;$AV$1)),
(AF27-H27)*24*60,     BH:BH0)),        AN27),0)</f>
        <v/>
      </c>
      <c r="AN27" s="257" t="str">
        <f t="shared" si="54"/>
        <v/>
      </c>
      <c r="AO27" s="174" t="str">
        <f>[4]SayfaKAY!AG860</f>
        <v/>
      </c>
      <c r="AP27" s="174" t="str">
        <f>[4]SayfaKAY!AI860</f>
        <v/>
      </c>
      <c r="AQ27" s="174" t="str">
        <f>[4]SayfaKAY!AQ860</f>
        <v/>
      </c>
      <c r="AR27" s="174" t="str">
        <f>[4]SayfaKAY!AH860</f>
        <v/>
      </c>
      <c r="AS27" s="174" t="str">
        <f>[4]SayfaKAY!AJ860</f>
        <v/>
      </c>
      <c r="AT27" s="175" t="str">
        <f>[4]SayfaKAY!AM860</f>
        <v/>
      </c>
      <c r="AU27" s="176" t="str">
        <f>[4]SayfaKAY!AL860</f>
        <v/>
      </c>
      <c r="AV27" s="176" t="str">
        <f>[4]SayfaKAY!AP860</f>
        <v/>
      </c>
      <c r="AW27" s="177" t="str">
        <f>[4]SayfaKAY!AT860</f>
        <v/>
      </c>
      <c r="AX27" s="194" t="str">
        <f t="shared" si="55"/>
        <v/>
      </c>
      <c r="AY27" s="168"/>
      <c r="AZ27" s="167"/>
      <c r="BA27" s="170"/>
      <c r="BB27" s="171" t="str">
        <f t="shared" si="15"/>
        <v/>
      </c>
      <c r="BC27" s="114"/>
      <c r="BD27" s="114"/>
      <c r="BE27" s="114"/>
      <c r="BF27" s="114"/>
      <c r="BG27" s="114"/>
      <c r="BH27" s="114">
        <f>IFERROR(FRACAS!AN863, "Hata Var")</f>
        <v>69.999999987194315</v>
      </c>
      <c r="BI27" s="114"/>
      <c r="BJ27" s="114"/>
      <c r="BK27" s="105" t="str">
        <f>[4]SayfaKAY!AW860</f>
        <v/>
      </c>
      <c r="BL27" s="105" t="str">
        <f>[4]SayfaKAY!V860</f>
        <v/>
      </c>
      <c r="BM27" s="114"/>
      <c r="BN27" s="171" t="str">
        <f t="shared" si="56"/>
        <v>x yok</v>
      </c>
      <c r="BO27" s="171" t="b">
        <f t="shared" si="57"/>
        <v>0</v>
      </c>
      <c r="BP27" s="171" t="e">
        <f t="shared" si="58"/>
        <v>#VALUE!</v>
      </c>
      <c r="BQ27" s="226" t="e">
        <f t="shared" si="59"/>
        <v>#VALUE!</v>
      </c>
      <c r="BR27" s="226" t="e">
        <f t="shared" si="60"/>
        <v>#VALUE!</v>
      </c>
      <c r="BS27" s="226" t="e">
        <f t="shared" si="61"/>
        <v>#VALUE!</v>
      </c>
      <c r="BT27" s="114"/>
      <c r="BU27" s="242"/>
      <c r="BV27" s="233">
        <f t="shared" si="62"/>
        <v>-1</v>
      </c>
      <c r="BW27" s="226" t="str">
        <f t="shared" si="63"/>
        <v>Hayır, çakışma yok</v>
      </c>
      <c r="BX27" s="229"/>
      <c r="BY27" s="247" t="e">
        <f t="shared" si="64"/>
        <v>#VALUE!</v>
      </c>
      <c r="BZ27" s="247" t="e">
        <f t="shared" si="65"/>
        <v>#VALUE!</v>
      </c>
      <c r="CA27" s="247" t="e">
        <f t="shared" si="66"/>
        <v>#VALUE!</v>
      </c>
      <c r="CB27" s="213"/>
      <c r="CC27" s="211"/>
      <c r="CD27" s="196"/>
      <c r="CE27" s="213">
        <v>859</v>
      </c>
      <c r="CF27" s="182" t="str">
        <f t="shared" si="67"/>
        <v/>
      </c>
      <c r="CG27" s="182" t="str">
        <f t="shared" si="68"/>
        <v/>
      </c>
      <c r="CH27" s="196"/>
      <c r="CI27" s="196"/>
      <c r="CJ27" s="196"/>
      <c r="CK27" s="196" t="e">
        <f t="shared" si="69"/>
        <v>#VALUE!</v>
      </c>
      <c r="CL27" s="196" t="e">
        <f t="shared" si="70"/>
        <v>#VALUE!</v>
      </c>
      <c r="CM27" s="196" t="e">
        <f t="shared" si="71"/>
        <v>#VALUE!</v>
      </c>
      <c r="CN27" s="114"/>
      <c r="CO27" s="115" t="str">
        <f t="shared" si="72"/>
        <v/>
      </c>
      <c r="CP27" s="116" t="e">
        <f t="shared" si="73"/>
        <v>#VALUE!</v>
      </c>
      <c r="CQ27" s="117" t="str">
        <f t="shared" si="74"/>
        <v/>
      </c>
      <c r="CR27" s="117" t="str">
        <f t="shared" si="75"/>
        <v/>
      </c>
      <c r="CS27" s="117" t="str">
        <f t="shared" si="76"/>
        <v/>
      </c>
      <c r="CT27" s="118" t="e">
        <f t="shared" si="77"/>
        <v>#VALUE!</v>
      </c>
      <c r="CU27" s="118" t="e">
        <f t="shared" si="78"/>
        <v>#VALUE!</v>
      </c>
      <c r="CV27" s="118" t="e">
        <f t="shared" si="79"/>
        <v>#VALUE!</v>
      </c>
      <c r="CW27" s="119" t="e">
        <f t="shared" si="80"/>
        <v>#VALUE!</v>
      </c>
    </row>
    <row r="28" spans="1:101" ht="118.5" customHeight="1" x14ac:dyDescent="0.3">
      <c r="A28" s="160" t="str">
        <f>[4]SayfaKAY!C861</f>
        <v/>
      </c>
      <c r="B28" s="104" t="str">
        <f>[4]SayfaKAY!D861</f>
        <v/>
      </c>
      <c r="C28" s="105" t="str">
        <f>[4]SayfaKAY!E861</f>
        <v/>
      </c>
      <c r="D28" s="105" t="str">
        <f>[4]SayfaKAY!F861</f>
        <v/>
      </c>
      <c r="E28" s="106" t="str">
        <f>[4]SayfaKAY!G861</f>
        <v/>
      </c>
      <c r="F28" s="193" t="str">
        <f t="shared" si="41"/>
        <v/>
      </c>
      <c r="G28" s="135" t="str">
        <f t="shared" si="42"/>
        <v/>
      </c>
      <c r="H28" s="235" t="str">
        <f>[4]SayfaKAY!H861</f>
        <v/>
      </c>
      <c r="I28" s="104" t="str">
        <f>[4]SayfaKAY!I861</f>
        <v/>
      </c>
      <c r="J28" s="103" t="str">
        <f>IF([4]SayfaKAY!J861="","",IF([4]SayfaKAY!J861="Müşteri","Notified by Customer","Notified by Bozankaya"))</f>
        <v/>
      </c>
      <c r="K28" s="103" t="e">
        <f>VLOOKUP([4]SayfaKAY!L861,#REF!,2,FALSE)</f>
        <v>#REF!</v>
      </c>
      <c r="L28" s="165" t="str">
        <f>[4]SayfaKAY!X861</f>
        <v/>
      </c>
      <c r="M28" s="107" t="str">
        <f t="shared" si="43"/>
        <v/>
      </c>
      <c r="N28" s="105" t="str">
        <f>[4]SayfaKAY!M861</f>
        <v/>
      </c>
      <c r="O28" s="166" t="str">
        <f>[4]SayfaKAY!P861</f>
        <v/>
      </c>
      <c r="P28" s="166" t="str">
        <f>[4]SayfaKAY!Q861</f>
        <v/>
      </c>
      <c r="Q28" s="166" t="str">
        <f>[4]SayfaKAY!R861</f>
        <v/>
      </c>
      <c r="R28" s="132" t="str" cm="1">
        <f t="array" ref="R28">IF([4]SayfaKAY!U861="","",_xlfn.IFS([4]SayfaKAY!U861="Bozankaya","Bozankaya",[4]SayfaKAY!U861="Müşteri","Customer",[4]SayfaKAY!U861="Tedarikçi","Equipment Supplier"))</f>
        <v/>
      </c>
      <c r="S28" s="204" t="str">
        <f>[4]SayfaKAY!N861</f>
        <v/>
      </c>
      <c r="T28" s="133" t="str">
        <f>[4]SayfaKAY!AD861</f>
        <v/>
      </c>
      <c r="U28" s="132" t="str">
        <f>[4]SayfaKAY!W861</f>
        <v/>
      </c>
      <c r="V28" s="108" t="str">
        <f>[4]SayfaKAY!AZ861</f>
        <v/>
      </c>
      <c r="W28" s="136" t="str">
        <f t="shared" si="44"/>
        <v/>
      </c>
      <c r="X28" s="137" t="str">
        <f t="shared" si="45"/>
        <v/>
      </c>
      <c r="Y28" s="235" t="str">
        <f>[4]SayfaKAY!AE861</f>
        <v/>
      </c>
      <c r="Z28" s="109" t="str">
        <f t="shared" si="46"/>
        <v/>
      </c>
      <c r="AA28" s="110" t="str">
        <f t="shared" si="47"/>
        <v/>
      </c>
      <c r="AB28" s="182" t="str">
        <f>[4]SayfaKAY!BA861</f>
        <v/>
      </c>
      <c r="AC28" s="257" t="str">
        <f t="shared" si="48"/>
        <v/>
      </c>
      <c r="AD28" s="111" t="str">
        <f t="shared" si="49"/>
        <v/>
      </c>
      <c r="AE28" s="111" t="str">
        <f t="shared" si="50"/>
        <v/>
      </c>
      <c r="AF28" s="235" t="str">
        <f>[4]SayfaKAY!BA861</f>
        <v/>
      </c>
      <c r="AG28" s="179" t="str">
        <f>[4]SayfaKAY!S861</f>
        <v/>
      </c>
      <c r="AH28" s="178" t="str">
        <f t="shared" si="51"/>
        <v/>
      </c>
      <c r="AI28" s="163" t="str">
        <f>[4]SayfaKAY!AV861</f>
        <v/>
      </c>
      <c r="AJ28" s="164" t="str">
        <f t="shared" si="52"/>
        <v/>
      </c>
      <c r="AK28" s="164" t="str">
        <f t="shared" si="53"/>
        <v/>
      </c>
      <c r="AL28" s="112" t="str">
        <f>[4]SayfaKAY!AX861</f>
        <v/>
      </c>
      <c r="AM28" s="257" t="str" cm="1">
        <f t="array" ref="AM28">IFERROR(IF(AND(P28&lt;&gt;"D(Arıza Değil)",AH28="Bu Arıza Aracın Servise Verilmesine Engel Değil"),
IF(Z28-F28&gt;0,(AB28-Y28)*24*60,
IF(OR(AND(G28&gt;$AS$1,G28&lt;$AT$1),AND(G28&gt;$AU$1,G28&lt;$AV$1)),
(AF28-H28)*24*60,     BH:BH0)),        AN28),0)</f>
        <v/>
      </c>
      <c r="AN28" s="257" t="str">
        <f t="shared" si="54"/>
        <v/>
      </c>
      <c r="AO28" s="174" t="str">
        <f>[4]SayfaKAY!AG861</f>
        <v/>
      </c>
      <c r="AP28" s="174" t="str">
        <f>[4]SayfaKAY!AI861</f>
        <v/>
      </c>
      <c r="AQ28" s="174" t="str">
        <f>[4]SayfaKAY!AQ861</f>
        <v/>
      </c>
      <c r="AR28" s="174" t="str">
        <f>[4]SayfaKAY!AH861</f>
        <v/>
      </c>
      <c r="AS28" s="174" t="str">
        <f>[4]SayfaKAY!AJ861</f>
        <v/>
      </c>
      <c r="AT28" s="175" t="str">
        <f>[4]SayfaKAY!AM861</f>
        <v/>
      </c>
      <c r="AU28" s="176" t="str">
        <f>[4]SayfaKAY!AL861</f>
        <v/>
      </c>
      <c r="AV28" s="176" t="str">
        <f>[4]SayfaKAY!AP861</f>
        <v/>
      </c>
      <c r="AW28" s="177" t="str">
        <f>[4]SayfaKAY!AT861</f>
        <v/>
      </c>
      <c r="AX28" s="194" t="str">
        <f t="shared" si="55"/>
        <v/>
      </c>
      <c r="AY28" s="168"/>
      <c r="AZ28" s="167"/>
      <c r="BA28" s="113"/>
      <c r="BB28" s="171" t="str">
        <f t="shared" si="15"/>
        <v/>
      </c>
      <c r="BC28" s="114"/>
      <c r="BD28" s="114"/>
      <c r="BE28" s="114"/>
      <c r="BF28" s="114"/>
      <c r="BG28" s="114"/>
      <c r="BH28" s="114">
        <f>IFERROR(FRACAS!AN864, "Hata Var")</f>
        <v>56.000000014901161</v>
      </c>
      <c r="BI28" s="114"/>
      <c r="BJ28" s="114"/>
      <c r="BK28" s="105" t="str">
        <f>[4]SayfaKAY!AW861</f>
        <v/>
      </c>
      <c r="BL28" s="105" t="str">
        <f>[4]SayfaKAY!V861</f>
        <v/>
      </c>
      <c r="BM28" s="114"/>
      <c r="BN28" s="171" t="str">
        <f t="shared" si="56"/>
        <v>x yok</v>
      </c>
      <c r="BO28" s="171" t="b">
        <f t="shared" si="57"/>
        <v>0</v>
      </c>
      <c r="BP28" s="171" t="e">
        <f t="shared" si="58"/>
        <v>#VALUE!</v>
      </c>
      <c r="BQ28" s="226" t="e">
        <f t="shared" si="59"/>
        <v>#VALUE!</v>
      </c>
      <c r="BR28" s="226" t="e">
        <f t="shared" si="60"/>
        <v>#VALUE!</v>
      </c>
      <c r="BS28" s="226" t="e">
        <f t="shared" si="61"/>
        <v>#VALUE!</v>
      </c>
      <c r="BT28" s="114"/>
      <c r="BU28" s="242"/>
      <c r="BV28" s="233">
        <f t="shared" si="62"/>
        <v>-1</v>
      </c>
      <c r="BW28" s="226" t="str">
        <f t="shared" si="63"/>
        <v>Hayır, çakışma yok</v>
      </c>
      <c r="BX28" s="229"/>
      <c r="BY28" s="247" t="e">
        <f t="shared" si="64"/>
        <v>#VALUE!</v>
      </c>
      <c r="BZ28" s="247" t="e">
        <f t="shared" si="65"/>
        <v>#VALUE!</v>
      </c>
      <c r="CA28" s="247" t="e">
        <f t="shared" si="66"/>
        <v>#VALUE!</v>
      </c>
      <c r="CB28" s="213"/>
      <c r="CC28" s="211"/>
      <c r="CD28" s="196"/>
      <c r="CE28" s="213">
        <v>860</v>
      </c>
      <c r="CF28" s="182" t="str">
        <f t="shared" si="67"/>
        <v/>
      </c>
      <c r="CG28" s="182" t="str">
        <f t="shared" si="68"/>
        <v/>
      </c>
      <c r="CH28" s="196"/>
      <c r="CI28" s="196"/>
      <c r="CJ28" s="196"/>
      <c r="CK28" s="196" t="e">
        <f t="shared" si="69"/>
        <v>#VALUE!</v>
      </c>
      <c r="CL28" s="196" t="e">
        <f t="shared" si="70"/>
        <v>#VALUE!</v>
      </c>
      <c r="CM28" s="196" t="e">
        <f t="shared" si="71"/>
        <v>#VALUE!</v>
      </c>
      <c r="CN28" s="114"/>
      <c r="CO28" s="115" t="str">
        <f t="shared" si="72"/>
        <v/>
      </c>
      <c r="CP28" s="116" t="e">
        <f t="shared" si="73"/>
        <v>#VALUE!</v>
      </c>
      <c r="CQ28" s="117" t="str">
        <f t="shared" si="74"/>
        <v/>
      </c>
      <c r="CR28" s="117" t="str">
        <f t="shared" si="75"/>
        <v/>
      </c>
      <c r="CS28" s="117" t="str">
        <f t="shared" si="76"/>
        <v/>
      </c>
      <c r="CT28" s="118" t="e">
        <f t="shared" si="77"/>
        <v>#VALUE!</v>
      </c>
      <c r="CU28" s="118" t="e">
        <f t="shared" si="78"/>
        <v>#VALUE!</v>
      </c>
      <c r="CV28" s="118" t="e">
        <f t="shared" si="79"/>
        <v>#VALUE!</v>
      </c>
      <c r="CW28" s="119" t="e">
        <f t="shared" si="80"/>
        <v>#VALUE!</v>
      </c>
    </row>
    <row r="29" spans="1:101" ht="118.5" customHeight="1" x14ac:dyDescent="0.3">
      <c r="A29" s="104" t="str">
        <f>[4]SayfaKAY!C862</f>
        <v/>
      </c>
      <c r="B29" s="104" t="str">
        <f>[4]SayfaKAY!D862</f>
        <v/>
      </c>
      <c r="C29" s="105" t="str">
        <f>[4]SayfaKAY!E862</f>
        <v/>
      </c>
      <c r="D29" s="105" t="str">
        <f>[4]SayfaKAY!F862</f>
        <v/>
      </c>
      <c r="E29" s="106" t="str">
        <f>[4]SayfaKAY!G862</f>
        <v/>
      </c>
      <c r="F29" s="193" t="str">
        <f t="shared" si="41"/>
        <v/>
      </c>
      <c r="G29" s="135" t="str">
        <f t="shared" si="42"/>
        <v/>
      </c>
      <c r="H29" s="235" t="str">
        <f>[4]SayfaKAY!H862</f>
        <v/>
      </c>
      <c r="I29" s="104" t="str">
        <f>[4]SayfaKAY!I862</f>
        <v/>
      </c>
      <c r="J29" s="103" t="str">
        <f>IF([4]SayfaKAY!J862="","",IF([4]SayfaKAY!J862="Müşteri","Notified by Customer","Notified by Bozankaya"))</f>
        <v/>
      </c>
      <c r="K29" s="103" t="e">
        <f>VLOOKUP([4]SayfaKAY!L862,#REF!,2,FALSE)</f>
        <v>#REF!</v>
      </c>
      <c r="L29" s="165" t="str">
        <f>[4]SayfaKAY!X862</f>
        <v/>
      </c>
      <c r="M29" s="107" t="str">
        <f t="shared" si="43"/>
        <v/>
      </c>
      <c r="N29" s="105" t="str">
        <f>[4]SayfaKAY!M862</f>
        <v/>
      </c>
      <c r="O29" s="166" t="str">
        <f>[4]SayfaKAY!P862</f>
        <v/>
      </c>
      <c r="P29" s="166" t="str">
        <f>[4]SayfaKAY!Q862</f>
        <v/>
      </c>
      <c r="Q29" s="166" t="str">
        <f>[4]SayfaKAY!R862</f>
        <v/>
      </c>
      <c r="R29" s="132" t="str" cm="1">
        <f t="array" ref="R29">IF([4]SayfaKAY!U862="","",_xlfn.IFS([4]SayfaKAY!U862="Bozankaya","Bozankaya",[4]SayfaKAY!U862="Müşteri","Customer",[4]SayfaKAY!U862="Tedarikçi","Equipment Supplier"))</f>
        <v/>
      </c>
      <c r="S29" s="204" t="str">
        <f>[4]SayfaKAY!N862</f>
        <v/>
      </c>
      <c r="T29" s="133" t="str">
        <f>[4]SayfaKAY!AD862</f>
        <v/>
      </c>
      <c r="U29" s="132" t="str">
        <f>[4]SayfaKAY!W862</f>
        <v/>
      </c>
      <c r="V29" s="108" t="str">
        <f>[4]SayfaKAY!AZ862</f>
        <v/>
      </c>
      <c r="W29" s="136" t="str">
        <f t="shared" si="44"/>
        <v/>
      </c>
      <c r="X29" s="137" t="str">
        <f t="shared" si="45"/>
        <v/>
      </c>
      <c r="Y29" s="235" t="str">
        <f>[4]SayfaKAY!AE862</f>
        <v/>
      </c>
      <c r="Z29" s="109" t="str">
        <f t="shared" si="46"/>
        <v/>
      </c>
      <c r="AA29" s="110" t="str">
        <f t="shared" si="47"/>
        <v/>
      </c>
      <c r="AB29" s="182" t="str">
        <f>[4]SayfaKAY!BA862</f>
        <v/>
      </c>
      <c r="AC29" s="257" t="str">
        <f t="shared" si="48"/>
        <v/>
      </c>
      <c r="AD29" s="111" t="str">
        <f t="shared" si="49"/>
        <v/>
      </c>
      <c r="AE29" s="111" t="str">
        <f t="shared" si="50"/>
        <v/>
      </c>
      <c r="AF29" s="235" t="str">
        <f>[4]SayfaKAY!BA862</f>
        <v/>
      </c>
      <c r="AG29" s="179" t="str">
        <f>[4]SayfaKAY!S862</f>
        <v/>
      </c>
      <c r="AH29" s="178" t="str">
        <f t="shared" si="51"/>
        <v/>
      </c>
      <c r="AI29" s="163" t="str">
        <f>[4]SayfaKAY!AV862</f>
        <v/>
      </c>
      <c r="AJ29" s="164" t="str">
        <f t="shared" si="52"/>
        <v/>
      </c>
      <c r="AK29" s="164" t="str">
        <f t="shared" si="53"/>
        <v/>
      </c>
      <c r="AL29" s="112" t="str">
        <f>[4]SayfaKAY!AX862</f>
        <v/>
      </c>
      <c r="AM29" s="257" t="str" cm="1">
        <f t="array" ref="AM29">IFERROR(IF(AND(P29&lt;&gt;"D(Arıza Değil)",AH29="Bu Arıza Aracın Servise Verilmesine Engel Değil"),
IF(Z29-F29&gt;0,(AB29-Y29)*24*60,
IF(OR(AND(G29&gt;$AS$1,G29&lt;$AT$1),AND(G29&gt;$AU$1,G29&lt;$AV$1)),
(AF29-H29)*24*60,     BH:BH0)),        AN29),0)</f>
        <v/>
      </c>
      <c r="AN29" s="257" t="str">
        <f t="shared" si="54"/>
        <v/>
      </c>
      <c r="AO29" s="174" t="str">
        <f>[4]SayfaKAY!AG862</f>
        <v/>
      </c>
      <c r="AP29" s="174" t="str">
        <f>[4]SayfaKAY!AI862</f>
        <v/>
      </c>
      <c r="AQ29" s="174" t="str">
        <f>[4]SayfaKAY!AQ862</f>
        <v/>
      </c>
      <c r="AR29" s="174" t="str">
        <f>[4]SayfaKAY!AH862</f>
        <v/>
      </c>
      <c r="AS29" s="174" t="str">
        <f>[4]SayfaKAY!AJ862</f>
        <v/>
      </c>
      <c r="AT29" s="175" t="str">
        <f>[4]SayfaKAY!AM862</f>
        <v/>
      </c>
      <c r="AU29" s="176" t="str">
        <f>[4]SayfaKAY!AL862</f>
        <v/>
      </c>
      <c r="AV29" s="176" t="str">
        <f>[4]SayfaKAY!AP862</f>
        <v/>
      </c>
      <c r="AW29" s="177" t="str">
        <f>[4]SayfaKAY!AT862</f>
        <v/>
      </c>
      <c r="AX29" s="194" t="str">
        <f t="shared" si="55"/>
        <v/>
      </c>
      <c r="AY29" s="168"/>
      <c r="AZ29" s="167"/>
      <c r="BA29" s="170"/>
      <c r="BB29" s="171" t="str">
        <f t="shared" si="15"/>
        <v/>
      </c>
      <c r="BC29" s="114"/>
      <c r="BD29" s="114"/>
      <c r="BE29" s="114"/>
      <c r="BF29" s="114"/>
      <c r="BG29" s="114"/>
      <c r="BH29" s="114">
        <f>IFERROR(FRACAS!AN865, "Hata Var")</f>
        <v>130.99999996600673</v>
      </c>
      <c r="BI29" s="114"/>
      <c r="BJ29" s="114"/>
      <c r="BK29" s="105" t="str">
        <f>[4]SayfaKAY!AW862</f>
        <v/>
      </c>
      <c r="BL29" s="105" t="str">
        <f>[4]SayfaKAY!V862</f>
        <v/>
      </c>
      <c r="BM29" s="114"/>
      <c r="BN29" s="171" t="str">
        <f t="shared" si="56"/>
        <v>x yok</v>
      </c>
      <c r="BO29" s="171" t="b">
        <f t="shared" si="57"/>
        <v>0</v>
      </c>
      <c r="BP29" s="171" t="e">
        <f t="shared" si="58"/>
        <v>#VALUE!</v>
      </c>
      <c r="BQ29" s="226" t="e">
        <f t="shared" si="59"/>
        <v>#VALUE!</v>
      </c>
      <c r="BR29" s="226" t="e">
        <f t="shared" si="60"/>
        <v>#VALUE!</v>
      </c>
      <c r="BS29" s="226" t="e">
        <f t="shared" si="61"/>
        <v>#VALUE!</v>
      </c>
      <c r="BT29" s="114"/>
      <c r="BU29" s="242"/>
      <c r="BV29" s="233">
        <f t="shared" si="62"/>
        <v>-1</v>
      </c>
      <c r="BW29" s="226" t="str">
        <f t="shared" si="63"/>
        <v>Hayır, çakışma yok</v>
      </c>
      <c r="BX29" s="229"/>
      <c r="BY29" s="247" t="e">
        <f t="shared" si="64"/>
        <v>#VALUE!</v>
      </c>
      <c r="BZ29" s="247" t="e">
        <f t="shared" si="65"/>
        <v>#VALUE!</v>
      </c>
      <c r="CA29" s="247" t="e">
        <f t="shared" si="66"/>
        <v>#VALUE!</v>
      </c>
      <c r="CB29" s="213"/>
      <c r="CC29" s="211"/>
      <c r="CD29" s="196"/>
      <c r="CE29" s="213">
        <v>861</v>
      </c>
      <c r="CF29" s="182" t="str">
        <f t="shared" si="67"/>
        <v/>
      </c>
      <c r="CG29" s="182" t="str">
        <f t="shared" si="68"/>
        <v/>
      </c>
      <c r="CH29" s="196"/>
      <c r="CI29" s="196"/>
      <c r="CJ29" s="196"/>
      <c r="CK29" s="196" t="e">
        <f t="shared" si="69"/>
        <v>#VALUE!</v>
      </c>
      <c r="CL29" s="196" t="e">
        <f t="shared" si="70"/>
        <v>#VALUE!</v>
      </c>
      <c r="CM29" s="196" t="e">
        <f t="shared" si="71"/>
        <v>#VALUE!</v>
      </c>
      <c r="CN29" s="114"/>
      <c r="CO29" s="115" t="str">
        <f t="shared" si="72"/>
        <v/>
      </c>
      <c r="CP29" s="116" t="e">
        <f t="shared" si="73"/>
        <v>#VALUE!</v>
      </c>
      <c r="CQ29" s="117" t="str">
        <f t="shared" si="74"/>
        <v/>
      </c>
      <c r="CR29" s="117" t="str">
        <f t="shared" si="75"/>
        <v/>
      </c>
      <c r="CS29" s="117" t="str">
        <f t="shared" si="76"/>
        <v/>
      </c>
      <c r="CT29" s="118" t="e">
        <f t="shared" si="77"/>
        <v>#VALUE!</v>
      </c>
      <c r="CU29" s="118" t="e">
        <f t="shared" si="78"/>
        <v>#VALUE!</v>
      </c>
      <c r="CV29" s="118" t="e">
        <f t="shared" si="79"/>
        <v>#VALUE!</v>
      </c>
      <c r="CW29" s="119" t="e">
        <f t="shared" si="80"/>
        <v>#VALUE!</v>
      </c>
    </row>
    <row r="30" spans="1:101" ht="118.5" customHeight="1" x14ac:dyDescent="0.3">
      <c r="A30" s="160" t="str">
        <f>[4]SayfaKAY!C863</f>
        <v/>
      </c>
      <c r="B30" s="104" t="str">
        <f>[4]SayfaKAY!D863</f>
        <v/>
      </c>
      <c r="C30" s="105" t="str">
        <f>[4]SayfaKAY!E863</f>
        <v/>
      </c>
      <c r="D30" s="105" t="str">
        <f>[4]SayfaKAY!F863</f>
        <v/>
      </c>
      <c r="E30" s="106" t="str">
        <f>[4]SayfaKAY!G863</f>
        <v/>
      </c>
      <c r="F30" s="193" t="str">
        <f t="shared" si="41"/>
        <v/>
      </c>
      <c r="G30" s="135" t="str">
        <f t="shared" si="42"/>
        <v/>
      </c>
      <c r="H30" s="235" t="str">
        <f>[4]SayfaKAY!H863</f>
        <v/>
      </c>
      <c r="I30" s="104" t="str">
        <f>[4]SayfaKAY!I863</f>
        <v/>
      </c>
      <c r="J30" s="103" t="str">
        <f>IF([4]SayfaKAY!J863="","",IF([4]SayfaKAY!J863="Müşteri","Notified by Customer","Notified by Bozankaya"))</f>
        <v/>
      </c>
      <c r="K30" s="103" t="e">
        <f>VLOOKUP([4]SayfaKAY!L863,#REF!,2,FALSE)</f>
        <v>#REF!</v>
      </c>
      <c r="L30" s="165" t="str">
        <f>[4]SayfaKAY!X863</f>
        <v/>
      </c>
      <c r="M30" s="107" t="str">
        <f t="shared" si="43"/>
        <v/>
      </c>
      <c r="N30" s="105" t="str">
        <f>[4]SayfaKAY!M863</f>
        <v/>
      </c>
      <c r="O30" s="166" t="str">
        <f>[4]SayfaKAY!P863</f>
        <v/>
      </c>
      <c r="P30" s="166" t="str">
        <f>[4]SayfaKAY!Q863</f>
        <v/>
      </c>
      <c r="Q30" s="166" t="str">
        <f>[4]SayfaKAY!R863</f>
        <v/>
      </c>
      <c r="R30" s="132" t="str" cm="1">
        <f t="array" ref="R30">IF([4]SayfaKAY!U863="","",_xlfn.IFS([4]SayfaKAY!U863="Bozankaya","Bozankaya",[4]SayfaKAY!U863="Müşteri","Customer",[4]SayfaKAY!U863="Tedarikçi","Equipment Supplier"))</f>
        <v/>
      </c>
      <c r="S30" s="204" t="str">
        <f>[4]SayfaKAY!N863</f>
        <v/>
      </c>
      <c r="T30" s="133" t="str">
        <f>[4]SayfaKAY!AD863</f>
        <v/>
      </c>
      <c r="U30" s="132" t="str">
        <f>[4]SayfaKAY!W863</f>
        <v/>
      </c>
      <c r="V30" s="108" t="str">
        <f>[4]SayfaKAY!AZ863</f>
        <v/>
      </c>
      <c r="W30" s="136" t="str">
        <f t="shared" si="44"/>
        <v/>
      </c>
      <c r="X30" s="137" t="str">
        <f t="shared" si="45"/>
        <v/>
      </c>
      <c r="Y30" s="235" t="str">
        <f>[4]SayfaKAY!AE863</f>
        <v/>
      </c>
      <c r="Z30" s="109" t="str">
        <f t="shared" si="46"/>
        <v/>
      </c>
      <c r="AA30" s="110" t="str">
        <f t="shared" si="47"/>
        <v/>
      </c>
      <c r="AB30" s="182" t="str">
        <f>[4]SayfaKAY!BA863</f>
        <v/>
      </c>
      <c r="AC30" s="257" t="str">
        <f t="shared" si="48"/>
        <v/>
      </c>
      <c r="AD30" s="111" t="str">
        <f t="shared" si="49"/>
        <v/>
      </c>
      <c r="AE30" s="111" t="str">
        <f t="shared" si="50"/>
        <v/>
      </c>
      <c r="AF30" s="235" t="str">
        <f>[4]SayfaKAY!BA863</f>
        <v/>
      </c>
      <c r="AG30" s="179" t="str">
        <f>[4]SayfaKAY!S863</f>
        <v/>
      </c>
      <c r="AH30" s="178" t="str">
        <f t="shared" si="51"/>
        <v/>
      </c>
      <c r="AI30" s="163" t="str">
        <f>[4]SayfaKAY!AV863</f>
        <v/>
      </c>
      <c r="AJ30" s="164" t="str">
        <f t="shared" si="52"/>
        <v/>
      </c>
      <c r="AK30" s="164" t="str">
        <f t="shared" si="53"/>
        <v/>
      </c>
      <c r="AL30" s="112" t="str">
        <f>[4]SayfaKAY!AX863</f>
        <v/>
      </c>
      <c r="AM30" s="257" t="str" cm="1">
        <f t="array" ref="AM30">IFERROR(IF(AND(P30&lt;&gt;"D(Arıza Değil)",AH30="Bu Arıza Aracın Servise Verilmesine Engel Değil"),
IF(Z30-F30&gt;0,(AB30-Y30)*24*60,
IF(OR(AND(G30&gt;$AS$1,G30&lt;$AT$1),AND(G30&gt;$AU$1,G30&lt;$AV$1)),
(AF30-H30)*24*60,     BH:BH0)),        AN30),0)</f>
        <v/>
      </c>
      <c r="AN30" s="257" t="str">
        <f t="shared" si="54"/>
        <v/>
      </c>
      <c r="AO30" s="174" t="str">
        <f>[4]SayfaKAY!AG863</f>
        <v/>
      </c>
      <c r="AP30" s="174" t="str">
        <f>[4]SayfaKAY!AI863</f>
        <v/>
      </c>
      <c r="AQ30" s="174" t="str">
        <f>[4]SayfaKAY!AQ863</f>
        <v/>
      </c>
      <c r="AR30" s="174" t="str">
        <f>[4]SayfaKAY!AH863</f>
        <v/>
      </c>
      <c r="AS30" s="174" t="str">
        <f>[4]SayfaKAY!AJ863</f>
        <v/>
      </c>
      <c r="AT30" s="175" t="str">
        <f>[4]SayfaKAY!AM863</f>
        <v/>
      </c>
      <c r="AU30" s="176" t="str">
        <f>[4]SayfaKAY!AL863</f>
        <v/>
      </c>
      <c r="AV30" s="176" t="str">
        <f>[4]SayfaKAY!AP863</f>
        <v/>
      </c>
      <c r="AW30" s="177" t="str">
        <f>[4]SayfaKAY!AT863</f>
        <v/>
      </c>
      <c r="AX30" s="194" t="str">
        <f t="shared" si="55"/>
        <v/>
      </c>
      <c r="AY30" s="168"/>
      <c r="AZ30" s="167"/>
      <c r="BA30" s="113"/>
      <c r="BB30" s="171" t="str">
        <f t="shared" si="15"/>
        <v/>
      </c>
      <c r="BC30" s="114"/>
      <c r="BD30" s="114"/>
      <c r="BE30" s="114"/>
      <c r="BF30" s="114"/>
      <c r="BG30" s="114"/>
      <c r="BH30" s="114">
        <f>IFERROR(FRACAS!AN866, "Hata Var")</f>
        <v>148.0000000318978</v>
      </c>
      <c r="BI30" s="114"/>
      <c r="BJ30" s="114"/>
      <c r="BK30" s="105" t="str">
        <f>[4]SayfaKAY!AW863</f>
        <v/>
      </c>
      <c r="BL30" s="105" t="str">
        <f>[4]SayfaKAY!V863</f>
        <v/>
      </c>
      <c r="BM30" s="114"/>
      <c r="BN30" s="171" t="str">
        <f t="shared" si="56"/>
        <v>x yok</v>
      </c>
      <c r="BO30" s="171" t="b">
        <f t="shared" si="57"/>
        <v>0</v>
      </c>
      <c r="BP30" s="171" t="e">
        <f t="shared" si="58"/>
        <v>#VALUE!</v>
      </c>
      <c r="BQ30" s="226" t="e">
        <f t="shared" si="59"/>
        <v>#VALUE!</v>
      </c>
      <c r="BR30" s="226" t="e">
        <f t="shared" si="60"/>
        <v>#VALUE!</v>
      </c>
      <c r="BS30" s="226" t="e">
        <f t="shared" si="61"/>
        <v>#VALUE!</v>
      </c>
      <c r="BT30" s="114"/>
      <c r="BU30" s="242"/>
      <c r="BV30" s="233">
        <f t="shared" si="62"/>
        <v>-1</v>
      </c>
      <c r="BW30" s="226" t="str">
        <f t="shared" si="63"/>
        <v>Hayır, çakışma yok</v>
      </c>
      <c r="BX30" s="229"/>
      <c r="BY30" s="247" t="e">
        <f t="shared" si="64"/>
        <v>#VALUE!</v>
      </c>
      <c r="BZ30" s="247" t="e">
        <f t="shared" si="65"/>
        <v>#VALUE!</v>
      </c>
      <c r="CA30" s="247" t="e">
        <f t="shared" si="66"/>
        <v>#VALUE!</v>
      </c>
      <c r="CB30" s="213"/>
      <c r="CC30" s="211"/>
      <c r="CD30" s="196"/>
      <c r="CE30" s="213">
        <v>862</v>
      </c>
      <c r="CF30" s="182" t="str">
        <f t="shared" si="67"/>
        <v/>
      </c>
      <c r="CG30" s="182" t="str">
        <f t="shared" si="68"/>
        <v/>
      </c>
      <c r="CH30" s="196"/>
      <c r="CI30" s="196"/>
      <c r="CJ30" s="196"/>
      <c r="CK30" s="196" t="e">
        <f t="shared" si="69"/>
        <v>#VALUE!</v>
      </c>
      <c r="CL30" s="196" t="e">
        <f t="shared" si="70"/>
        <v>#VALUE!</v>
      </c>
      <c r="CM30" s="196" t="e">
        <f t="shared" si="71"/>
        <v>#VALUE!</v>
      </c>
      <c r="CN30" s="114"/>
      <c r="CO30" s="115" t="str">
        <f t="shared" si="72"/>
        <v/>
      </c>
      <c r="CP30" s="116" t="e">
        <f t="shared" si="73"/>
        <v>#VALUE!</v>
      </c>
      <c r="CQ30" s="117" t="str">
        <f t="shared" si="74"/>
        <v/>
      </c>
      <c r="CR30" s="117" t="str">
        <f t="shared" si="75"/>
        <v/>
      </c>
      <c r="CS30" s="117" t="str">
        <f t="shared" si="76"/>
        <v/>
      </c>
      <c r="CT30" s="118" t="e">
        <f t="shared" si="77"/>
        <v>#VALUE!</v>
      </c>
      <c r="CU30" s="118" t="e">
        <f t="shared" si="78"/>
        <v>#VALUE!</v>
      </c>
      <c r="CV30" s="118" t="e">
        <f t="shared" si="79"/>
        <v>#VALUE!</v>
      </c>
      <c r="CW30" s="119" t="e">
        <f t="shared" si="80"/>
        <v>#VALUE!</v>
      </c>
    </row>
    <row r="31" spans="1:101" ht="118.5" customHeight="1" x14ac:dyDescent="0.3">
      <c r="A31" s="104" t="str">
        <f>[4]SayfaKAY!C864</f>
        <v/>
      </c>
      <c r="B31" s="104" t="str">
        <f>[4]SayfaKAY!D864</f>
        <v/>
      </c>
      <c r="C31" s="105" t="str">
        <f>[4]SayfaKAY!E864</f>
        <v/>
      </c>
      <c r="D31" s="105" t="str">
        <f>[4]SayfaKAY!F864</f>
        <v/>
      </c>
      <c r="E31" s="106" t="str">
        <f>[4]SayfaKAY!G864</f>
        <v/>
      </c>
      <c r="F31" s="193" t="str">
        <f t="shared" si="41"/>
        <v/>
      </c>
      <c r="G31" s="135" t="str">
        <f t="shared" si="42"/>
        <v/>
      </c>
      <c r="H31" s="235" t="str">
        <f>[4]SayfaKAY!H864</f>
        <v/>
      </c>
      <c r="I31" s="104" t="str">
        <f>[4]SayfaKAY!I864</f>
        <v/>
      </c>
      <c r="J31" s="103" t="str">
        <f>IF([4]SayfaKAY!J864="","",IF([4]SayfaKAY!J864="Müşteri","Notified by Customer","Notified by Bozankaya"))</f>
        <v/>
      </c>
      <c r="K31" s="103" t="e">
        <f>VLOOKUP([4]SayfaKAY!L864,#REF!,2,FALSE)</f>
        <v>#REF!</v>
      </c>
      <c r="L31" s="165" t="str">
        <f>[4]SayfaKAY!X864</f>
        <v/>
      </c>
      <c r="M31" s="107" t="str">
        <f t="shared" si="43"/>
        <v/>
      </c>
      <c r="N31" s="105" t="str">
        <f>[4]SayfaKAY!M864</f>
        <v/>
      </c>
      <c r="O31" s="166" t="str">
        <f>[4]SayfaKAY!P864</f>
        <v/>
      </c>
      <c r="P31" s="166" t="str">
        <f>[4]SayfaKAY!Q864</f>
        <v/>
      </c>
      <c r="Q31" s="166" t="str">
        <f>[4]SayfaKAY!R864</f>
        <v/>
      </c>
      <c r="R31" s="132" t="str" cm="1">
        <f t="array" ref="R31">IF([4]SayfaKAY!U864="","",_xlfn.IFS([4]SayfaKAY!U864="Bozankaya","Bozankaya",[4]SayfaKAY!U864="Müşteri","Customer",[4]SayfaKAY!U864="Tedarikçi","Equipment Supplier"))</f>
        <v/>
      </c>
      <c r="S31" s="204" t="str">
        <f>[4]SayfaKAY!N864</f>
        <v/>
      </c>
      <c r="T31" s="133" t="str">
        <f>[4]SayfaKAY!AD864</f>
        <v/>
      </c>
      <c r="U31" s="132" t="str">
        <f>[4]SayfaKAY!W864</f>
        <v/>
      </c>
      <c r="V31" s="108" t="str">
        <f>[4]SayfaKAY!AZ864</f>
        <v/>
      </c>
      <c r="W31" s="136" t="str">
        <f t="shared" si="44"/>
        <v/>
      </c>
      <c r="X31" s="137" t="str">
        <f t="shared" si="45"/>
        <v/>
      </c>
      <c r="Y31" s="235" t="str">
        <f>[4]SayfaKAY!AE864</f>
        <v/>
      </c>
      <c r="Z31" s="109" t="str">
        <f t="shared" si="46"/>
        <v/>
      </c>
      <c r="AA31" s="110" t="str">
        <f t="shared" si="47"/>
        <v/>
      </c>
      <c r="AB31" s="182" t="str">
        <f>[4]SayfaKAY!BA864</f>
        <v/>
      </c>
      <c r="AC31" s="257" t="str">
        <f t="shared" si="48"/>
        <v/>
      </c>
      <c r="AD31" s="111" t="str">
        <f t="shared" si="49"/>
        <v/>
      </c>
      <c r="AE31" s="111" t="str">
        <f t="shared" si="50"/>
        <v/>
      </c>
      <c r="AF31" s="235" t="str">
        <f>[4]SayfaKAY!BA864</f>
        <v/>
      </c>
      <c r="AG31" s="179" t="str">
        <f>[4]SayfaKAY!S864</f>
        <v/>
      </c>
      <c r="AH31" s="178" t="str">
        <f t="shared" si="51"/>
        <v/>
      </c>
      <c r="AI31" s="163" t="str">
        <f>[4]SayfaKAY!AV864</f>
        <v/>
      </c>
      <c r="AJ31" s="164" t="str">
        <f t="shared" si="52"/>
        <v/>
      </c>
      <c r="AK31" s="164" t="str">
        <f t="shared" si="53"/>
        <v/>
      </c>
      <c r="AL31" s="112" t="str">
        <f>[4]SayfaKAY!AX864</f>
        <v/>
      </c>
      <c r="AM31" s="257" t="str" cm="1">
        <f t="array" ref="AM31">IFERROR(IF(AND(P31&lt;&gt;"D(Arıza Değil)",AH31="Bu Arıza Aracın Servise Verilmesine Engel Değil"),
IF(Z31-F31&gt;0,(AB31-Y31)*24*60,
IF(OR(AND(G31&gt;$AS$1,G31&lt;$AT$1),AND(G31&gt;$AU$1,G31&lt;$AV$1)),
(AF31-H31)*24*60,     BH:BH0)),        AN31),0)</f>
        <v/>
      </c>
      <c r="AN31" s="257" t="str">
        <f t="shared" si="54"/>
        <v/>
      </c>
      <c r="AO31" s="174" t="str">
        <f>[4]SayfaKAY!AG864</f>
        <v/>
      </c>
      <c r="AP31" s="174" t="str">
        <f>[4]SayfaKAY!AI864</f>
        <v/>
      </c>
      <c r="AQ31" s="174" t="str">
        <f>[4]SayfaKAY!AQ864</f>
        <v/>
      </c>
      <c r="AR31" s="174" t="str">
        <f>[4]SayfaKAY!AH864</f>
        <v/>
      </c>
      <c r="AS31" s="174" t="str">
        <f>[4]SayfaKAY!AJ864</f>
        <v/>
      </c>
      <c r="AT31" s="175" t="str">
        <f>[4]SayfaKAY!AM864</f>
        <v/>
      </c>
      <c r="AU31" s="176" t="str">
        <f>[4]SayfaKAY!AL864</f>
        <v/>
      </c>
      <c r="AV31" s="176" t="str">
        <f>[4]SayfaKAY!AP864</f>
        <v/>
      </c>
      <c r="AW31" s="177" t="str">
        <f>[4]SayfaKAY!AT864</f>
        <v/>
      </c>
      <c r="AX31" s="194" t="str">
        <f t="shared" si="55"/>
        <v/>
      </c>
      <c r="AY31" s="168"/>
      <c r="AZ31" s="167"/>
      <c r="BA31" s="170"/>
      <c r="BB31" s="171" t="str">
        <f t="shared" si="15"/>
        <v/>
      </c>
      <c r="BC31" s="114"/>
      <c r="BD31" s="114"/>
      <c r="BE31" s="114"/>
      <c r="BF31" s="114"/>
      <c r="BG31" s="114"/>
      <c r="BH31" s="114">
        <f>IFERROR(FRACAS!AN867, "Hata Var")</f>
        <v>63.999999936204404</v>
      </c>
      <c r="BI31" s="114"/>
      <c r="BJ31" s="114"/>
      <c r="BK31" s="105" t="str">
        <f>[4]SayfaKAY!AW864</f>
        <v/>
      </c>
      <c r="BL31" s="105" t="str">
        <f>[4]SayfaKAY!V864</f>
        <v/>
      </c>
      <c r="BM31" s="114"/>
      <c r="BN31" s="171" t="str">
        <f t="shared" si="56"/>
        <v>x yok</v>
      </c>
      <c r="BO31" s="171" t="b">
        <f t="shared" si="57"/>
        <v>0</v>
      </c>
      <c r="BP31" s="171" t="e">
        <f t="shared" si="58"/>
        <v>#VALUE!</v>
      </c>
      <c r="BQ31" s="226" t="e">
        <f t="shared" si="59"/>
        <v>#VALUE!</v>
      </c>
      <c r="BR31" s="226" t="e">
        <f t="shared" si="60"/>
        <v>#VALUE!</v>
      </c>
      <c r="BS31" s="226" t="e">
        <f t="shared" si="61"/>
        <v>#VALUE!</v>
      </c>
      <c r="BT31" s="114"/>
      <c r="BU31" s="242"/>
      <c r="BV31" s="233">
        <f t="shared" si="62"/>
        <v>-1</v>
      </c>
      <c r="BW31" s="226" t="str">
        <f t="shared" si="63"/>
        <v>Hayır, çakışma yok</v>
      </c>
      <c r="BX31" s="229"/>
      <c r="BY31" s="247" t="e">
        <f t="shared" si="64"/>
        <v>#VALUE!</v>
      </c>
      <c r="BZ31" s="247" t="e">
        <f t="shared" si="65"/>
        <v>#VALUE!</v>
      </c>
      <c r="CA31" s="247" t="e">
        <f t="shared" si="66"/>
        <v>#VALUE!</v>
      </c>
      <c r="CB31" s="213"/>
      <c r="CC31" s="211"/>
      <c r="CD31" s="196"/>
      <c r="CE31" s="213">
        <v>863</v>
      </c>
      <c r="CF31" s="182" t="str">
        <f t="shared" si="67"/>
        <v/>
      </c>
      <c r="CG31" s="182" t="str">
        <f t="shared" si="68"/>
        <v/>
      </c>
      <c r="CH31" s="196"/>
      <c r="CI31" s="196"/>
      <c r="CJ31" s="196"/>
      <c r="CK31" s="196" t="e">
        <f t="shared" si="69"/>
        <v>#VALUE!</v>
      </c>
      <c r="CL31" s="196" t="e">
        <f t="shared" si="70"/>
        <v>#VALUE!</v>
      </c>
      <c r="CM31" s="196" t="e">
        <f t="shared" si="71"/>
        <v>#VALUE!</v>
      </c>
      <c r="CN31" s="114"/>
      <c r="CO31" s="115" t="str">
        <f t="shared" si="72"/>
        <v/>
      </c>
      <c r="CP31" s="116" t="e">
        <f t="shared" si="73"/>
        <v>#VALUE!</v>
      </c>
      <c r="CQ31" s="117" t="str">
        <f t="shared" si="74"/>
        <v/>
      </c>
      <c r="CR31" s="117" t="str">
        <f t="shared" si="75"/>
        <v/>
      </c>
      <c r="CS31" s="117" t="str">
        <f t="shared" si="76"/>
        <v/>
      </c>
      <c r="CT31" s="118" t="e">
        <f t="shared" si="77"/>
        <v>#VALUE!</v>
      </c>
      <c r="CU31" s="118" t="e">
        <f t="shared" si="78"/>
        <v>#VALUE!</v>
      </c>
      <c r="CV31" s="118" t="e">
        <f t="shared" si="79"/>
        <v>#VALUE!</v>
      </c>
      <c r="CW31" s="119" t="e">
        <f t="shared" si="80"/>
        <v>#VALUE!</v>
      </c>
    </row>
    <row r="32" spans="1:101" ht="118.5" customHeight="1" x14ac:dyDescent="0.3">
      <c r="A32" s="160" t="str">
        <f>[4]SayfaKAY!C865</f>
        <v/>
      </c>
      <c r="B32" s="104" t="str">
        <f>[4]SayfaKAY!D865</f>
        <v/>
      </c>
      <c r="C32" s="105" t="str">
        <f>[4]SayfaKAY!E865</f>
        <v/>
      </c>
      <c r="D32" s="105" t="str">
        <f>[4]SayfaKAY!F865</f>
        <v/>
      </c>
      <c r="E32" s="106" t="str">
        <f>[4]SayfaKAY!G865</f>
        <v/>
      </c>
      <c r="F32" s="193" t="str">
        <f t="shared" si="41"/>
        <v/>
      </c>
      <c r="G32" s="135" t="str">
        <f t="shared" si="42"/>
        <v/>
      </c>
      <c r="H32" s="235" t="str">
        <f>[4]SayfaKAY!H865</f>
        <v/>
      </c>
      <c r="I32" s="104" t="str">
        <f>[4]SayfaKAY!I865</f>
        <v/>
      </c>
      <c r="J32" s="103" t="str">
        <f>IF([4]SayfaKAY!J865="","",IF([4]SayfaKAY!J865="Müşteri","Notified by Customer","Notified by Bozankaya"))</f>
        <v/>
      </c>
      <c r="K32" s="103" t="e">
        <f>VLOOKUP([4]SayfaKAY!L865,#REF!,2,FALSE)</f>
        <v>#REF!</v>
      </c>
      <c r="L32" s="165" t="str">
        <f>[4]SayfaKAY!X865</f>
        <v/>
      </c>
      <c r="M32" s="107" t="str">
        <f t="shared" si="43"/>
        <v/>
      </c>
      <c r="N32" s="105" t="str">
        <f>[4]SayfaKAY!M865</f>
        <v/>
      </c>
      <c r="O32" s="166" t="str">
        <f>[4]SayfaKAY!P865</f>
        <v/>
      </c>
      <c r="P32" s="166" t="str">
        <f>[4]SayfaKAY!Q865</f>
        <v/>
      </c>
      <c r="Q32" s="166" t="str">
        <f>[4]SayfaKAY!R865</f>
        <v/>
      </c>
      <c r="R32" s="132" t="str" cm="1">
        <f t="array" ref="R32">IF([4]SayfaKAY!U865="","",_xlfn.IFS([4]SayfaKAY!U865="Bozankaya","Bozankaya",[4]SayfaKAY!U865="Müşteri","Customer",[4]SayfaKAY!U865="Tedarikçi","Equipment Supplier"))</f>
        <v/>
      </c>
      <c r="S32" s="204" t="str">
        <f>[4]SayfaKAY!N865</f>
        <v/>
      </c>
      <c r="T32" s="133" t="str">
        <f>[4]SayfaKAY!AD865</f>
        <v/>
      </c>
      <c r="U32" s="132" t="str">
        <f>[4]SayfaKAY!W865</f>
        <v/>
      </c>
      <c r="V32" s="108" t="str">
        <f>[4]SayfaKAY!AZ865</f>
        <v/>
      </c>
      <c r="W32" s="136" t="str">
        <f t="shared" si="44"/>
        <v/>
      </c>
      <c r="X32" s="137" t="str">
        <f t="shared" si="45"/>
        <v/>
      </c>
      <c r="Y32" s="235" t="str">
        <f>[4]SayfaKAY!AE865</f>
        <v/>
      </c>
      <c r="Z32" s="109" t="str">
        <f t="shared" si="46"/>
        <v/>
      </c>
      <c r="AA32" s="110" t="str">
        <f t="shared" si="47"/>
        <v/>
      </c>
      <c r="AB32" s="182" t="str">
        <f>[4]SayfaKAY!BA865</f>
        <v/>
      </c>
      <c r="AC32" s="257" t="str">
        <f t="shared" si="48"/>
        <v/>
      </c>
      <c r="AD32" s="111" t="str">
        <f t="shared" si="49"/>
        <v/>
      </c>
      <c r="AE32" s="111" t="str">
        <f t="shared" si="50"/>
        <v/>
      </c>
      <c r="AF32" s="235" t="str">
        <f>[4]SayfaKAY!BA865</f>
        <v/>
      </c>
      <c r="AG32" s="179" t="str">
        <f>[4]SayfaKAY!S865</f>
        <v/>
      </c>
      <c r="AH32" s="178" t="str">
        <f t="shared" si="51"/>
        <v/>
      </c>
      <c r="AI32" s="163" t="str">
        <f>[4]SayfaKAY!AV865</f>
        <v/>
      </c>
      <c r="AJ32" s="164" t="str">
        <f t="shared" si="52"/>
        <v/>
      </c>
      <c r="AK32" s="164" t="str">
        <f t="shared" si="53"/>
        <v/>
      </c>
      <c r="AL32" s="112" t="str">
        <f>[4]SayfaKAY!AX865</f>
        <v/>
      </c>
      <c r="AM32" s="257" t="str" cm="1">
        <f t="array" ref="AM32">IFERROR(IF(AND(P32&lt;&gt;"D(Arıza Değil)",AH32="Bu Arıza Aracın Servise Verilmesine Engel Değil"),
IF(Z32-F32&gt;0,(AB32-Y32)*24*60,
IF(OR(AND(G32&gt;$AS$1,G32&lt;$AT$1),AND(G32&gt;$AU$1,G32&lt;$AV$1)),
(AF32-H32)*24*60,     BH:BH0)),        AN32),0)</f>
        <v/>
      </c>
      <c r="AN32" s="257" t="str">
        <f t="shared" si="54"/>
        <v/>
      </c>
      <c r="AO32" s="174" t="str">
        <f>[4]SayfaKAY!AG865</f>
        <v/>
      </c>
      <c r="AP32" s="174" t="str">
        <f>[4]SayfaKAY!AI865</f>
        <v/>
      </c>
      <c r="AQ32" s="174" t="str">
        <f>[4]SayfaKAY!AQ865</f>
        <v/>
      </c>
      <c r="AR32" s="174" t="str">
        <f>[4]SayfaKAY!AH865</f>
        <v/>
      </c>
      <c r="AS32" s="174" t="str">
        <f>[4]SayfaKAY!AJ865</f>
        <v/>
      </c>
      <c r="AT32" s="175" t="str">
        <f>[4]SayfaKAY!AM865</f>
        <v/>
      </c>
      <c r="AU32" s="176" t="str">
        <f>[4]SayfaKAY!AL865</f>
        <v/>
      </c>
      <c r="AV32" s="176" t="str">
        <f>[4]SayfaKAY!AP865</f>
        <v/>
      </c>
      <c r="AW32" s="177" t="str">
        <f>[4]SayfaKAY!AT865</f>
        <v/>
      </c>
      <c r="AX32" s="194" t="str">
        <f t="shared" si="55"/>
        <v/>
      </c>
      <c r="AY32" s="168"/>
      <c r="AZ32" s="167"/>
      <c r="BA32" s="113"/>
      <c r="BB32" s="171" t="str">
        <f t="shared" si="15"/>
        <v/>
      </c>
      <c r="BC32" s="114"/>
      <c r="BD32" s="114"/>
      <c r="BE32" s="114"/>
      <c r="BF32" s="114"/>
      <c r="BG32" s="114"/>
      <c r="BH32" s="114">
        <f>IFERROR(FRACAS!AN868, "Hata Var")</f>
        <v>173265.99999997881</v>
      </c>
      <c r="BI32" s="114"/>
      <c r="BJ32" s="114"/>
      <c r="BK32" s="105" t="str">
        <f>[4]SayfaKAY!AW865</f>
        <v/>
      </c>
      <c r="BL32" s="105" t="str">
        <f>[4]SayfaKAY!V865</f>
        <v/>
      </c>
      <c r="BM32" s="114"/>
      <c r="BN32" s="171" t="str">
        <f t="shared" si="56"/>
        <v>x yok</v>
      </c>
      <c r="BO32" s="171" t="b">
        <f t="shared" si="57"/>
        <v>0</v>
      </c>
      <c r="BP32" s="171" t="e">
        <f t="shared" si="58"/>
        <v>#VALUE!</v>
      </c>
      <c r="BQ32" s="226" t="e">
        <f t="shared" si="59"/>
        <v>#VALUE!</v>
      </c>
      <c r="BR32" s="226" t="e">
        <f t="shared" si="60"/>
        <v>#VALUE!</v>
      </c>
      <c r="BS32" s="226" t="e">
        <f t="shared" si="61"/>
        <v>#VALUE!</v>
      </c>
      <c r="BT32" s="114"/>
      <c r="BU32" s="242"/>
      <c r="BV32" s="233">
        <f t="shared" si="62"/>
        <v>-1</v>
      </c>
      <c r="BW32" s="226" t="str">
        <f t="shared" si="63"/>
        <v>Hayır, çakışma yok</v>
      </c>
      <c r="BX32" s="229"/>
      <c r="BY32" s="247" t="e">
        <f t="shared" si="64"/>
        <v>#VALUE!</v>
      </c>
      <c r="BZ32" s="247" t="e">
        <f t="shared" si="65"/>
        <v>#VALUE!</v>
      </c>
      <c r="CA32" s="247" t="e">
        <f t="shared" si="66"/>
        <v>#VALUE!</v>
      </c>
      <c r="CB32" s="213"/>
      <c r="CC32" s="211"/>
      <c r="CD32" s="196"/>
      <c r="CE32" s="213">
        <v>864</v>
      </c>
      <c r="CF32" s="182" t="str">
        <f t="shared" si="67"/>
        <v/>
      </c>
      <c r="CG32" s="182" t="str">
        <f t="shared" si="68"/>
        <v/>
      </c>
      <c r="CH32" s="196"/>
      <c r="CI32" s="196"/>
      <c r="CJ32" s="196"/>
      <c r="CK32" s="196" t="e">
        <f t="shared" si="69"/>
        <v>#VALUE!</v>
      </c>
      <c r="CL32" s="196" t="e">
        <f t="shared" si="70"/>
        <v>#VALUE!</v>
      </c>
      <c r="CM32" s="196" t="e">
        <f t="shared" si="71"/>
        <v>#VALUE!</v>
      </c>
      <c r="CN32" s="114"/>
      <c r="CO32" s="115" t="str">
        <f t="shared" si="72"/>
        <v/>
      </c>
      <c r="CP32" s="116" t="e">
        <f t="shared" si="73"/>
        <v>#VALUE!</v>
      </c>
      <c r="CQ32" s="117" t="str">
        <f t="shared" si="74"/>
        <v/>
      </c>
      <c r="CR32" s="117" t="str">
        <f t="shared" si="75"/>
        <v/>
      </c>
      <c r="CS32" s="117" t="str">
        <f t="shared" si="76"/>
        <v/>
      </c>
      <c r="CT32" s="118" t="e">
        <f t="shared" si="77"/>
        <v>#VALUE!</v>
      </c>
      <c r="CU32" s="118" t="e">
        <f t="shared" si="78"/>
        <v>#VALUE!</v>
      </c>
      <c r="CV32" s="118" t="e">
        <f t="shared" si="79"/>
        <v>#VALUE!</v>
      </c>
      <c r="CW32" s="119" t="e">
        <f t="shared" si="80"/>
        <v>#VALUE!</v>
      </c>
    </row>
    <row r="33" spans="1:101" ht="118.5" customHeight="1" x14ac:dyDescent="0.3">
      <c r="A33" s="104" t="str">
        <f>[4]SayfaKAY!C866</f>
        <v/>
      </c>
      <c r="B33" s="104" t="str">
        <f>[4]SayfaKAY!D866</f>
        <v/>
      </c>
      <c r="C33" s="105" t="str">
        <f>[4]SayfaKAY!E866</f>
        <v/>
      </c>
      <c r="D33" s="105" t="str">
        <f>[4]SayfaKAY!F866</f>
        <v/>
      </c>
      <c r="E33" s="106" t="str">
        <f>[4]SayfaKAY!G866</f>
        <v/>
      </c>
      <c r="F33" s="193" t="str">
        <f t="shared" si="41"/>
        <v/>
      </c>
      <c r="G33" s="135" t="str">
        <f t="shared" si="42"/>
        <v/>
      </c>
      <c r="H33" s="235" t="str">
        <f>[4]SayfaKAY!H866</f>
        <v/>
      </c>
      <c r="I33" s="104" t="str">
        <f>[4]SayfaKAY!I866</f>
        <v/>
      </c>
      <c r="J33" s="103" t="str">
        <f>IF([4]SayfaKAY!J866="","",IF([4]SayfaKAY!J866="Müşteri","Notified by Customer","Notified by Bozankaya"))</f>
        <v/>
      </c>
      <c r="K33" s="103" t="e">
        <f>VLOOKUP([4]SayfaKAY!L866,#REF!,2,FALSE)</f>
        <v>#REF!</v>
      </c>
      <c r="L33" s="165" t="str">
        <f>[4]SayfaKAY!X866</f>
        <v/>
      </c>
      <c r="M33" s="107" t="str">
        <f t="shared" si="43"/>
        <v/>
      </c>
      <c r="N33" s="105" t="str">
        <f>[4]SayfaKAY!M866</f>
        <v/>
      </c>
      <c r="O33" s="166" t="str">
        <f>[4]SayfaKAY!P866</f>
        <v/>
      </c>
      <c r="P33" s="166" t="str">
        <f>[4]SayfaKAY!Q866</f>
        <v/>
      </c>
      <c r="Q33" s="166" t="str">
        <f>[4]SayfaKAY!R866</f>
        <v/>
      </c>
      <c r="R33" s="132" t="str" cm="1">
        <f t="array" ref="R33">IF([4]SayfaKAY!U866="","",_xlfn.IFS([4]SayfaKAY!U866="Bozankaya","Bozankaya",[4]SayfaKAY!U866="Müşteri","Customer",[4]SayfaKAY!U866="Tedarikçi","Equipment Supplier"))</f>
        <v/>
      </c>
      <c r="S33" s="204" t="str">
        <f>[4]SayfaKAY!N866</f>
        <v/>
      </c>
      <c r="T33" s="133" t="str">
        <f>[4]SayfaKAY!AD866</f>
        <v/>
      </c>
      <c r="U33" s="132" t="str">
        <f>[4]SayfaKAY!W866</f>
        <v/>
      </c>
      <c r="V33" s="108" t="str">
        <f>[4]SayfaKAY!AZ866</f>
        <v/>
      </c>
      <c r="W33" s="136" t="str">
        <f t="shared" si="44"/>
        <v/>
      </c>
      <c r="X33" s="137" t="str">
        <f t="shared" si="45"/>
        <v/>
      </c>
      <c r="Y33" s="235" t="str">
        <f>[4]SayfaKAY!AE866</f>
        <v/>
      </c>
      <c r="Z33" s="109" t="str">
        <f t="shared" si="46"/>
        <v/>
      </c>
      <c r="AA33" s="110" t="str">
        <f t="shared" si="47"/>
        <v/>
      </c>
      <c r="AB33" s="182" t="str">
        <f>[4]SayfaKAY!BA866</f>
        <v/>
      </c>
      <c r="AC33" s="257" t="str">
        <f t="shared" si="48"/>
        <v/>
      </c>
      <c r="AD33" s="111" t="str">
        <f t="shared" si="49"/>
        <v/>
      </c>
      <c r="AE33" s="111" t="str">
        <f t="shared" si="50"/>
        <v/>
      </c>
      <c r="AF33" s="235" t="str">
        <f>[4]SayfaKAY!BA866</f>
        <v/>
      </c>
      <c r="AG33" s="179" t="str">
        <f>[4]SayfaKAY!S866</f>
        <v/>
      </c>
      <c r="AH33" s="178" t="str">
        <f t="shared" si="51"/>
        <v/>
      </c>
      <c r="AI33" s="163" t="str">
        <f>[4]SayfaKAY!AV866</f>
        <v/>
      </c>
      <c r="AJ33" s="164" t="str">
        <f t="shared" si="52"/>
        <v/>
      </c>
      <c r="AK33" s="164" t="str">
        <f t="shared" si="53"/>
        <v/>
      </c>
      <c r="AL33" s="112" t="str">
        <f>[4]SayfaKAY!AX866</f>
        <v/>
      </c>
      <c r="AM33" s="257" t="str" cm="1">
        <f t="array" ref="AM33">IFERROR(IF(AND(P33&lt;&gt;"D(Arıza Değil)",AH33="Bu Arıza Aracın Servise Verilmesine Engel Değil"),
IF(Z33-F33&gt;0,(AB33-Y33)*24*60,
IF(OR(AND(G33&gt;$AS$1,G33&lt;$AT$1),AND(G33&gt;$AU$1,G33&lt;$AV$1)),
(AF33-H33)*24*60,     BH:BH0)),        AN33),0)</f>
        <v/>
      </c>
      <c r="AN33" s="257" t="str">
        <f t="shared" si="54"/>
        <v/>
      </c>
      <c r="AO33" s="174" t="str">
        <f>[4]SayfaKAY!AG866</f>
        <v/>
      </c>
      <c r="AP33" s="174" t="str">
        <f>[4]SayfaKAY!AI866</f>
        <v/>
      </c>
      <c r="AQ33" s="174" t="str">
        <f>[4]SayfaKAY!AQ866</f>
        <v/>
      </c>
      <c r="AR33" s="174" t="str">
        <f>[4]SayfaKAY!AH866</f>
        <v/>
      </c>
      <c r="AS33" s="174" t="str">
        <f>[4]SayfaKAY!AJ866</f>
        <v/>
      </c>
      <c r="AT33" s="175" t="str">
        <f>[4]SayfaKAY!AM866</f>
        <v/>
      </c>
      <c r="AU33" s="176" t="str">
        <f>[4]SayfaKAY!AL866</f>
        <v/>
      </c>
      <c r="AV33" s="176" t="str">
        <f>[4]SayfaKAY!AP866</f>
        <v/>
      </c>
      <c r="AW33" s="177" t="str">
        <f>[4]SayfaKAY!AT866</f>
        <v/>
      </c>
      <c r="AX33" s="194" t="str">
        <f t="shared" si="55"/>
        <v/>
      </c>
      <c r="AY33" s="168"/>
      <c r="AZ33" s="167"/>
      <c r="BA33" s="170"/>
      <c r="BB33" s="171" t="str">
        <f t="shared" si="15"/>
        <v/>
      </c>
      <c r="BC33" s="114"/>
      <c r="BD33" s="114"/>
      <c r="BE33" s="114"/>
      <c r="BF33" s="114"/>
      <c r="BG33" s="114"/>
      <c r="BH33" s="114">
        <f>IFERROR(FRACAS!AN869, "Hata Var")</f>
        <v>137.99999994691461</v>
      </c>
      <c r="BI33" s="114"/>
      <c r="BJ33" s="114"/>
      <c r="BK33" s="105" t="str">
        <f>[4]SayfaKAY!AW866</f>
        <v/>
      </c>
      <c r="BL33" s="105" t="str">
        <f>[4]SayfaKAY!V866</f>
        <v/>
      </c>
      <c r="BM33" s="114"/>
      <c r="BN33" s="171" t="str">
        <f t="shared" si="56"/>
        <v>x yok</v>
      </c>
      <c r="BO33" s="171" t="b">
        <f t="shared" si="57"/>
        <v>0</v>
      </c>
      <c r="BP33" s="171" t="e">
        <f t="shared" si="58"/>
        <v>#VALUE!</v>
      </c>
      <c r="BQ33" s="226" t="e">
        <f t="shared" si="59"/>
        <v>#VALUE!</v>
      </c>
      <c r="BR33" s="226" t="e">
        <f t="shared" si="60"/>
        <v>#VALUE!</v>
      </c>
      <c r="BS33" s="226" t="e">
        <f t="shared" si="61"/>
        <v>#VALUE!</v>
      </c>
      <c r="BT33" s="114"/>
      <c r="BU33" s="242"/>
      <c r="BV33" s="233">
        <f t="shared" si="62"/>
        <v>-1</v>
      </c>
      <c r="BW33" s="226" t="str">
        <f t="shared" si="63"/>
        <v>Hayır, çakışma yok</v>
      </c>
      <c r="BX33" s="229"/>
      <c r="BY33" s="247" t="e">
        <f t="shared" si="64"/>
        <v>#VALUE!</v>
      </c>
      <c r="BZ33" s="247" t="e">
        <f t="shared" si="65"/>
        <v>#VALUE!</v>
      </c>
      <c r="CA33" s="247" t="e">
        <f t="shared" si="66"/>
        <v>#VALUE!</v>
      </c>
      <c r="CB33" s="213"/>
      <c r="CC33" s="211"/>
      <c r="CD33" s="196"/>
      <c r="CE33" s="213">
        <v>865</v>
      </c>
      <c r="CF33" s="182" t="str">
        <f t="shared" si="67"/>
        <v/>
      </c>
      <c r="CG33" s="182" t="str">
        <f t="shared" si="68"/>
        <v/>
      </c>
      <c r="CH33" s="196"/>
      <c r="CI33" s="196"/>
      <c r="CJ33" s="196"/>
      <c r="CK33" s="196" t="e">
        <f t="shared" si="69"/>
        <v>#VALUE!</v>
      </c>
      <c r="CL33" s="196" t="e">
        <f t="shared" si="70"/>
        <v>#VALUE!</v>
      </c>
      <c r="CM33" s="196" t="e">
        <f t="shared" si="71"/>
        <v>#VALUE!</v>
      </c>
      <c r="CN33" s="114"/>
      <c r="CO33" s="115" t="str">
        <f t="shared" si="72"/>
        <v/>
      </c>
      <c r="CP33" s="116" t="e">
        <f t="shared" si="73"/>
        <v>#VALUE!</v>
      </c>
      <c r="CQ33" s="117" t="str">
        <f t="shared" si="74"/>
        <v/>
      </c>
      <c r="CR33" s="117" t="str">
        <f t="shared" si="75"/>
        <v/>
      </c>
      <c r="CS33" s="117" t="str">
        <f t="shared" si="76"/>
        <v/>
      </c>
      <c r="CT33" s="118" t="e">
        <f t="shared" si="77"/>
        <v>#VALUE!</v>
      </c>
      <c r="CU33" s="118" t="e">
        <f t="shared" si="78"/>
        <v>#VALUE!</v>
      </c>
      <c r="CV33" s="118" t="e">
        <f t="shared" si="79"/>
        <v>#VALUE!</v>
      </c>
      <c r="CW33" s="119" t="e">
        <f t="shared" si="80"/>
        <v>#VALUE!</v>
      </c>
    </row>
    <row r="34" spans="1:101" ht="118.5" customHeight="1" x14ac:dyDescent="0.3">
      <c r="A34" s="160" t="str">
        <f>[4]SayfaKAY!C867</f>
        <v/>
      </c>
      <c r="B34" s="104" t="str">
        <f>[4]SayfaKAY!D867</f>
        <v/>
      </c>
      <c r="C34" s="105" t="str">
        <f>[4]SayfaKAY!E867</f>
        <v/>
      </c>
      <c r="D34" s="105" t="str">
        <f>[4]SayfaKAY!F867</f>
        <v/>
      </c>
      <c r="E34" s="106" t="str">
        <f>[4]SayfaKAY!G867</f>
        <v/>
      </c>
      <c r="F34" s="193" t="str">
        <f t="shared" si="41"/>
        <v/>
      </c>
      <c r="G34" s="135" t="str">
        <f t="shared" si="42"/>
        <v/>
      </c>
      <c r="H34" s="235" t="str">
        <f>[4]SayfaKAY!H867</f>
        <v/>
      </c>
      <c r="I34" s="104" t="str">
        <f>[4]SayfaKAY!I867</f>
        <v/>
      </c>
      <c r="J34" s="103" t="str">
        <f>IF([4]SayfaKAY!J867="","",IF([4]SayfaKAY!J867="Müşteri","Notified by Customer","Notified by Bozankaya"))</f>
        <v/>
      </c>
      <c r="K34" s="103" t="e">
        <f>VLOOKUP([4]SayfaKAY!L867,#REF!,2,FALSE)</f>
        <v>#REF!</v>
      </c>
      <c r="L34" s="165" t="str">
        <f>[4]SayfaKAY!X867</f>
        <v/>
      </c>
      <c r="M34" s="107" t="str">
        <f t="shared" si="43"/>
        <v/>
      </c>
      <c r="N34" s="105" t="str">
        <f>[4]SayfaKAY!M867</f>
        <v/>
      </c>
      <c r="O34" s="166" t="str">
        <f>[4]SayfaKAY!P867</f>
        <v/>
      </c>
      <c r="P34" s="166" t="str">
        <f>[4]SayfaKAY!Q867</f>
        <v/>
      </c>
      <c r="Q34" s="166" t="str">
        <f>[4]SayfaKAY!R867</f>
        <v/>
      </c>
      <c r="R34" s="132" t="str" cm="1">
        <f t="array" ref="R34">IF([4]SayfaKAY!U867="","",_xlfn.IFS([4]SayfaKAY!U867="Bozankaya","Bozankaya",[4]SayfaKAY!U867="Müşteri","Customer",[4]SayfaKAY!U867="Tedarikçi","Equipment Supplier"))</f>
        <v/>
      </c>
      <c r="S34" s="204" t="str">
        <f>[4]SayfaKAY!N867</f>
        <v/>
      </c>
      <c r="T34" s="133" t="str">
        <f>[4]SayfaKAY!AD867</f>
        <v/>
      </c>
      <c r="U34" s="132" t="str">
        <f>[4]SayfaKAY!W867</f>
        <v/>
      </c>
      <c r="V34" s="108" t="str">
        <f>[4]SayfaKAY!AZ867</f>
        <v/>
      </c>
      <c r="W34" s="136" t="str">
        <f t="shared" si="44"/>
        <v/>
      </c>
      <c r="X34" s="137" t="str">
        <f t="shared" si="45"/>
        <v/>
      </c>
      <c r="Y34" s="235" t="str">
        <f>[4]SayfaKAY!AE867</f>
        <v/>
      </c>
      <c r="Z34" s="109" t="str">
        <f t="shared" si="46"/>
        <v/>
      </c>
      <c r="AA34" s="110" t="str">
        <f t="shared" si="47"/>
        <v/>
      </c>
      <c r="AB34" s="182" t="str">
        <f>[4]SayfaKAY!BA867</f>
        <v/>
      </c>
      <c r="AC34" s="257" t="str">
        <f t="shared" si="48"/>
        <v/>
      </c>
      <c r="AD34" s="111" t="str">
        <f t="shared" si="49"/>
        <v/>
      </c>
      <c r="AE34" s="111" t="str">
        <f t="shared" si="50"/>
        <v/>
      </c>
      <c r="AF34" s="235" t="str">
        <f>[4]SayfaKAY!BA867</f>
        <v/>
      </c>
      <c r="AG34" s="179" t="str">
        <f>[4]SayfaKAY!S867</f>
        <v/>
      </c>
      <c r="AH34" s="178" t="str">
        <f t="shared" si="51"/>
        <v/>
      </c>
      <c r="AI34" s="163" t="str">
        <f>[4]SayfaKAY!AV867</f>
        <v/>
      </c>
      <c r="AJ34" s="164" t="str">
        <f t="shared" si="52"/>
        <v/>
      </c>
      <c r="AK34" s="164" t="str">
        <f t="shared" si="53"/>
        <v/>
      </c>
      <c r="AL34" s="112" t="str">
        <f>[4]SayfaKAY!AX867</f>
        <v/>
      </c>
      <c r="AM34" s="257" t="str" cm="1">
        <f t="array" ref="AM34">IFERROR(IF(AND(P34&lt;&gt;"D(Arıza Değil)",AH34="Bu Arıza Aracın Servise Verilmesine Engel Değil"),
IF(Z34-F34&gt;0,(AB34-Y34)*24*60,
IF(OR(AND(G34&gt;$AS$1,G34&lt;$AT$1),AND(G34&gt;$AU$1,G34&lt;$AV$1)),
(AF34-H34)*24*60,     BH:BH0)),        AN34),0)</f>
        <v/>
      </c>
      <c r="AN34" s="257" t="str">
        <f t="shared" si="54"/>
        <v/>
      </c>
      <c r="AO34" s="174" t="str">
        <f>[4]SayfaKAY!AG867</f>
        <v/>
      </c>
      <c r="AP34" s="174" t="str">
        <f>[4]SayfaKAY!AI867</f>
        <v/>
      </c>
      <c r="AQ34" s="174" t="str">
        <f>[4]SayfaKAY!AQ867</f>
        <v/>
      </c>
      <c r="AR34" s="174" t="str">
        <f>[4]SayfaKAY!AH867</f>
        <v/>
      </c>
      <c r="AS34" s="174" t="str">
        <f>[4]SayfaKAY!AJ867</f>
        <v/>
      </c>
      <c r="AT34" s="175" t="str">
        <f>[4]SayfaKAY!AM867</f>
        <v/>
      </c>
      <c r="AU34" s="176" t="str">
        <f>[4]SayfaKAY!AL867</f>
        <v/>
      </c>
      <c r="AV34" s="176" t="str">
        <f>[4]SayfaKAY!AP867</f>
        <v/>
      </c>
      <c r="AW34" s="177" t="str">
        <f>[4]SayfaKAY!AT867</f>
        <v/>
      </c>
      <c r="AX34" s="194" t="str">
        <f t="shared" si="55"/>
        <v/>
      </c>
      <c r="AY34" s="168"/>
      <c r="AZ34" s="167"/>
      <c r="BA34" s="113"/>
      <c r="BB34" s="171" t="str">
        <f t="shared" si="15"/>
        <v/>
      </c>
      <c r="BC34" s="114"/>
      <c r="BD34" s="114"/>
      <c r="BE34" s="114"/>
      <c r="BF34" s="114"/>
      <c r="BG34" s="114"/>
      <c r="BH34" s="114">
        <f>IFERROR(FRACAS!AN870, "Hata Var")</f>
        <v>2405.999999953201</v>
      </c>
      <c r="BI34" s="114"/>
      <c r="BJ34" s="114"/>
      <c r="BK34" s="105" t="str">
        <f>[4]SayfaKAY!AW867</f>
        <v/>
      </c>
      <c r="BL34" s="105" t="str">
        <f>[4]SayfaKAY!V867</f>
        <v/>
      </c>
      <c r="BM34" s="114"/>
      <c r="BN34" s="171" t="str">
        <f t="shared" si="56"/>
        <v>x yok</v>
      </c>
      <c r="BO34" s="171" t="b">
        <f t="shared" si="57"/>
        <v>0</v>
      </c>
      <c r="BP34" s="171" t="e">
        <f t="shared" si="58"/>
        <v>#VALUE!</v>
      </c>
      <c r="BQ34" s="226" t="e">
        <f t="shared" si="59"/>
        <v>#VALUE!</v>
      </c>
      <c r="BR34" s="226" t="e">
        <f t="shared" si="60"/>
        <v>#VALUE!</v>
      </c>
      <c r="BS34" s="226" t="e">
        <f t="shared" si="61"/>
        <v>#VALUE!</v>
      </c>
      <c r="BT34" s="114"/>
      <c r="BU34" s="242"/>
      <c r="BV34" s="233">
        <f t="shared" si="62"/>
        <v>-1</v>
      </c>
      <c r="BW34" s="226" t="str">
        <f t="shared" si="63"/>
        <v>Hayır, çakışma yok</v>
      </c>
      <c r="BX34" s="229"/>
      <c r="BY34" s="247" t="e">
        <f t="shared" si="64"/>
        <v>#VALUE!</v>
      </c>
      <c r="BZ34" s="247" t="e">
        <f t="shared" si="65"/>
        <v>#VALUE!</v>
      </c>
      <c r="CA34" s="247" t="e">
        <f t="shared" si="66"/>
        <v>#VALUE!</v>
      </c>
      <c r="CB34" s="213"/>
      <c r="CC34" s="211"/>
      <c r="CD34" s="196"/>
      <c r="CE34" s="213">
        <v>866</v>
      </c>
      <c r="CF34" s="182" t="str">
        <f t="shared" si="67"/>
        <v/>
      </c>
      <c r="CG34" s="182" t="str">
        <f t="shared" si="68"/>
        <v/>
      </c>
      <c r="CH34" s="196"/>
      <c r="CI34" s="196"/>
      <c r="CJ34" s="196"/>
      <c r="CK34" s="196" t="e">
        <f t="shared" si="69"/>
        <v>#VALUE!</v>
      </c>
      <c r="CL34" s="196" t="e">
        <f t="shared" si="70"/>
        <v>#VALUE!</v>
      </c>
      <c r="CM34" s="196" t="e">
        <f t="shared" si="71"/>
        <v>#VALUE!</v>
      </c>
      <c r="CN34" s="114"/>
      <c r="CO34" s="115" t="str">
        <f t="shared" si="72"/>
        <v/>
      </c>
      <c r="CP34" s="116" t="e">
        <f t="shared" si="73"/>
        <v>#VALUE!</v>
      </c>
      <c r="CQ34" s="117" t="str">
        <f t="shared" si="74"/>
        <v/>
      </c>
      <c r="CR34" s="117" t="str">
        <f t="shared" si="75"/>
        <v/>
      </c>
      <c r="CS34" s="117" t="str">
        <f t="shared" si="76"/>
        <v/>
      </c>
      <c r="CT34" s="118" t="e">
        <f t="shared" si="77"/>
        <v>#VALUE!</v>
      </c>
      <c r="CU34" s="118" t="e">
        <f t="shared" si="78"/>
        <v>#VALUE!</v>
      </c>
      <c r="CV34" s="118" t="e">
        <f t="shared" si="79"/>
        <v>#VALUE!</v>
      </c>
      <c r="CW34" s="119" t="e">
        <f t="shared" si="80"/>
        <v>#VALUE!</v>
      </c>
    </row>
    <row r="35" spans="1:101" ht="118.5" customHeight="1" x14ac:dyDescent="0.3">
      <c r="A35" s="104" t="str">
        <f>[4]SayfaKAY!C868</f>
        <v/>
      </c>
      <c r="B35" s="104" t="str">
        <f>[4]SayfaKAY!D868</f>
        <v/>
      </c>
      <c r="C35" s="105" t="str">
        <f>[4]SayfaKAY!E868</f>
        <v/>
      </c>
      <c r="D35" s="105" t="str">
        <f>[4]SayfaKAY!F868</f>
        <v/>
      </c>
      <c r="E35" s="106" t="str">
        <f>[4]SayfaKAY!G868</f>
        <v/>
      </c>
      <c r="F35" s="193" t="str">
        <f t="shared" si="41"/>
        <v/>
      </c>
      <c r="G35" s="135" t="str">
        <f t="shared" si="42"/>
        <v/>
      </c>
      <c r="H35" s="235" t="str">
        <f>[4]SayfaKAY!H868</f>
        <v/>
      </c>
      <c r="I35" s="104" t="str">
        <f>[4]SayfaKAY!I868</f>
        <v/>
      </c>
      <c r="J35" s="103" t="str">
        <f>IF([4]SayfaKAY!J868="","",IF([4]SayfaKAY!J868="Müşteri","Notified by Customer","Notified by Bozankaya"))</f>
        <v/>
      </c>
      <c r="K35" s="103" t="e">
        <f>VLOOKUP([4]SayfaKAY!L868,#REF!,2,FALSE)</f>
        <v>#REF!</v>
      </c>
      <c r="L35" s="165" t="str">
        <f>[4]SayfaKAY!X868</f>
        <v/>
      </c>
      <c r="M35" s="107" t="str">
        <f t="shared" si="43"/>
        <v/>
      </c>
      <c r="N35" s="105" t="str">
        <f>[4]SayfaKAY!M868</f>
        <v/>
      </c>
      <c r="O35" s="166" t="str">
        <f>[4]SayfaKAY!P868</f>
        <v/>
      </c>
      <c r="P35" s="166" t="str">
        <f>[4]SayfaKAY!Q868</f>
        <v/>
      </c>
      <c r="Q35" s="166" t="str">
        <f>[4]SayfaKAY!R868</f>
        <v/>
      </c>
      <c r="R35" s="132" t="str" cm="1">
        <f t="array" ref="R35">IF([4]SayfaKAY!U868="","",_xlfn.IFS([4]SayfaKAY!U868="Bozankaya","Bozankaya",[4]SayfaKAY!U868="Müşteri","Customer",[4]SayfaKAY!U868="Tedarikçi","Equipment Supplier"))</f>
        <v/>
      </c>
      <c r="S35" s="204" t="str">
        <f>[4]SayfaKAY!N868</f>
        <v/>
      </c>
      <c r="T35" s="133" t="str">
        <f>[4]SayfaKAY!AD868</f>
        <v/>
      </c>
      <c r="U35" s="132" t="str">
        <f>[4]SayfaKAY!W868</f>
        <v/>
      </c>
      <c r="V35" s="108" t="str">
        <f>[4]SayfaKAY!AZ868</f>
        <v/>
      </c>
      <c r="W35" s="136" t="str">
        <f t="shared" si="44"/>
        <v/>
      </c>
      <c r="X35" s="137" t="str">
        <f t="shared" si="45"/>
        <v/>
      </c>
      <c r="Y35" s="235" t="str">
        <f>[4]SayfaKAY!AE868</f>
        <v/>
      </c>
      <c r="Z35" s="109" t="str">
        <f t="shared" si="46"/>
        <v/>
      </c>
      <c r="AA35" s="110" t="str">
        <f t="shared" si="47"/>
        <v/>
      </c>
      <c r="AB35" s="182" t="str">
        <f>[4]SayfaKAY!BA868</f>
        <v/>
      </c>
      <c r="AC35" s="257" t="str">
        <f t="shared" si="48"/>
        <v/>
      </c>
      <c r="AD35" s="111" t="str">
        <f t="shared" si="49"/>
        <v/>
      </c>
      <c r="AE35" s="111" t="str">
        <f t="shared" si="50"/>
        <v/>
      </c>
      <c r="AF35" s="235" t="str">
        <f>[4]SayfaKAY!BA868</f>
        <v/>
      </c>
      <c r="AG35" s="179" t="str">
        <f>[4]SayfaKAY!S868</f>
        <v/>
      </c>
      <c r="AH35" s="178" t="str">
        <f t="shared" si="51"/>
        <v/>
      </c>
      <c r="AI35" s="163" t="str">
        <f>[4]SayfaKAY!AV868</f>
        <v/>
      </c>
      <c r="AJ35" s="164" t="str">
        <f t="shared" si="52"/>
        <v/>
      </c>
      <c r="AK35" s="164" t="str">
        <f t="shared" si="53"/>
        <v/>
      </c>
      <c r="AL35" s="112" t="str">
        <f>[4]SayfaKAY!AX868</f>
        <v/>
      </c>
      <c r="AM35" s="257" t="str" cm="1">
        <f t="array" ref="AM35">IFERROR(IF(AND(P35&lt;&gt;"D(Arıza Değil)",AH35="Bu Arıza Aracın Servise Verilmesine Engel Değil"),
IF(Z35-F35&gt;0,(AB35-Y35)*24*60,
IF(OR(AND(G35&gt;$AS$1,G35&lt;$AT$1),AND(G35&gt;$AU$1,G35&lt;$AV$1)),
(AF35-H35)*24*60,     BH:BH0)),        AN35),0)</f>
        <v/>
      </c>
      <c r="AN35" s="257" t="str">
        <f t="shared" si="54"/>
        <v/>
      </c>
      <c r="AO35" s="174" t="str">
        <f>[4]SayfaKAY!AG868</f>
        <v/>
      </c>
      <c r="AP35" s="174" t="str">
        <f>[4]SayfaKAY!AI868</f>
        <v/>
      </c>
      <c r="AQ35" s="174" t="str">
        <f>[4]SayfaKAY!AQ868</f>
        <v/>
      </c>
      <c r="AR35" s="174" t="str">
        <f>[4]SayfaKAY!AH868</f>
        <v/>
      </c>
      <c r="AS35" s="174" t="str">
        <f>[4]SayfaKAY!AJ868</f>
        <v/>
      </c>
      <c r="AT35" s="175" t="str">
        <f>[4]SayfaKAY!AM868</f>
        <v/>
      </c>
      <c r="AU35" s="176" t="str">
        <f>[4]SayfaKAY!AL868</f>
        <v/>
      </c>
      <c r="AV35" s="176" t="str">
        <f>[4]SayfaKAY!AP868</f>
        <v/>
      </c>
      <c r="AW35" s="177" t="str">
        <f>[4]SayfaKAY!AT868</f>
        <v/>
      </c>
      <c r="AX35" s="194" t="str">
        <f t="shared" si="55"/>
        <v/>
      </c>
      <c r="AY35" s="168"/>
      <c r="AZ35" s="167"/>
      <c r="BA35" s="170"/>
      <c r="BB35" s="171" t="str">
        <f t="shared" si="15"/>
        <v/>
      </c>
      <c r="BC35" s="114"/>
      <c r="BD35" s="114"/>
      <c r="BE35" s="114"/>
      <c r="BF35" s="114"/>
      <c r="BG35" s="114"/>
      <c r="BH35" s="114">
        <f>IFERROR(FRACAS!AN871, "Hata Var")</f>
        <v>107.99999999580905</v>
      </c>
      <c r="BI35" s="114"/>
      <c r="BJ35" s="114"/>
      <c r="BK35" s="105" t="str">
        <f>[4]SayfaKAY!AW868</f>
        <v/>
      </c>
      <c r="BL35" s="105" t="str">
        <f>[4]SayfaKAY!V868</f>
        <v/>
      </c>
      <c r="BM35" s="114"/>
      <c r="BN35" s="171" t="str">
        <f t="shared" si="56"/>
        <v>x yok</v>
      </c>
      <c r="BO35" s="171" t="b">
        <f t="shared" si="57"/>
        <v>0</v>
      </c>
      <c r="BP35" s="171" t="e">
        <f t="shared" si="58"/>
        <v>#VALUE!</v>
      </c>
      <c r="BQ35" s="226" t="e">
        <f t="shared" si="59"/>
        <v>#VALUE!</v>
      </c>
      <c r="BR35" s="226" t="e">
        <f t="shared" si="60"/>
        <v>#VALUE!</v>
      </c>
      <c r="BS35" s="226" t="e">
        <f t="shared" si="61"/>
        <v>#VALUE!</v>
      </c>
      <c r="BT35" s="114"/>
      <c r="BU35" s="242"/>
      <c r="BV35" s="233">
        <f t="shared" si="62"/>
        <v>-1</v>
      </c>
      <c r="BW35" s="226" t="str">
        <f t="shared" si="63"/>
        <v>Hayır, çakışma yok</v>
      </c>
      <c r="BX35" s="229"/>
      <c r="BY35" s="247" t="e">
        <f t="shared" si="64"/>
        <v>#VALUE!</v>
      </c>
      <c r="BZ35" s="247" t="e">
        <f t="shared" si="65"/>
        <v>#VALUE!</v>
      </c>
      <c r="CA35" s="247" t="e">
        <f t="shared" si="66"/>
        <v>#VALUE!</v>
      </c>
      <c r="CB35" s="213"/>
      <c r="CC35" s="211"/>
      <c r="CD35" s="196"/>
      <c r="CE35" s="213">
        <v>867</v>
      </c>
      <c r="CF35" s="182" t="str">
        <f t="shared" si="67"/>
        <v/>
      </c>
      <c r="CG35" s="182" t="str">
        <f t="shared" si="68"/>
        <v/>
      </c>
      <c r="CH35" s="196"/>
      <c r="CI35" s="196"/>
      <c r="CJ35" s="196"/>
      <c r="CK35" s="196" t="e">
        <f t="shared" si="69"/>
        <v>#VALUE!</v>
      </c>
      <c r="CL35" s="196" t="e">
        <f t="shared" si="70"/>
        <v>#VALUE!</v>
      </c>
      <c r="CM35" s="196" t="e">
        <f t="shared" si="71"/>
        <v>#VALUE!</v>
      </c>
      <c r="CN35" s="114"/>
      <c r="CO35" s="115" t="str">
        <f t="shared" si="72"/>
        <v/>
      </c>
      <c r="CP35" s="116" t="e">
        <f t="shared" si="73"/>
        <v>#VALUE!</v>
      </c>
      <c r="CQ35" s="117" t="str">
        <f t="shared" si="74"/>
        <v/>
      </c>
      <c r="CR35" s="117" t="str">
        <f t="shared" si="75"/>
        <v/>
      </c>
      <c r="CS35" s="117" t="str">
        <f t="shared" si="76"/>
        <v/>
      </c>
      <c r="CT35" s="118" t="e">
        <f t="shared" si="77"/>
        <v>#VALUE!</v>
      </c>
      <c r="CU35" s="118" t="e">
        <f t="shared" si="78"/>
        <v>#VALUE!</v>
      </c>
      <c r="CV35" s="118" t="e">
        <f t="shared" si="79"/>
        <v>#VALUE!</v>
      </c>
      <c r="CW35" s="119" t="e">
        <f t="shared" si="80"/>
        <v>#VALUE!</v>
      </c>
    </row>
    <row r="36" spans="1:101" ht="118.5" customHeight="1" x14ac:dyDescent="0.3">
      <c r="A36" s="160" t="str">
        <f>[4]SayfaKAY!C869</f>
        <v/>
      </c>
      <c r="B36" s="104" t="str">
        <f>[4]SayfaKAY!D869</f>
        <v/>
      </c>
      <c r="C36" s="105" t="str">
        <f>[4]SayfaKAY!E869</f>
        <v/>
      </c>
      <c r="D36" s="105" t="str">
        <f>[4]SayfaKAY!F869</f>
        <v/>
      </c>
      <c r="E36" s="106" t="str">
        <f>[4]SayfaKAY!G869</f>
        <v/>
      </c>
      <c r="F36" s="193" t="str">
        <f t="shared" si="41"/>
        <v/>
      </c>
      <c r="G36" s="135" t="str">
        <f t="shared" si="42"/>
        <v/>
      </c>
      <c r="H36" s="235" t="str">
        <f>[4]SayfaKAY!H869</f>
        <v/>
      </c>
      <c r="I36" s="104" t="str">
        <f>[4]SayfaKAY!I869</f>
        <v/>
      </c>
      <c r="J36" s="103" t="str">
        <f>IF([4]SayfaKAY!J869="","",IF([4]SayfaKAY!J869="Müşteri","Notified by Customer","Notified by Bozankaya"))</f>
        <v/>
      </c>
      <c r="K36" s="103" t="e">
        <f>VLOOKUP([4]SayfaKAY!L869,#REF!,2,FALSE)</f>
        <v>#REF!</v>
      </c>
      <c r="L36" s="165" t="str">
        <f>[4]SayfaKAY!X869</f>
        <v/>
      </c>
      <c r="M36" s="107" t="str">
        <f t="shared" si="43"/>
        <v/>
      </c>
      <c r="N36" s="105" t="str">
        <f>[4]SayfaKAY!M869</f>
        <v/>
      </c>
      <c r="O36" s="166" t="str">
        <f>[4]SayfaKAY!P869</f>
        <v/>
      </c>
      <c r="P36" s="166" t="str">
        <f>[4]SayfaKAY!Q869</f>
        <v/>
      </c>
      <c r="Q36" s="166" t="str">
        <f>[4]SayfaKAY!R869</f>
        <v/>
      </c>
      <c r="R36" s="132" t="str" cm="1">
        <f t="array" ref="R36">IF([4]SayfaKAY!U869="","",_xlfn.IFS([4]SayfaKAY!U869="Bozankaya","Bozankaya",[4]SayfaKAY!U869="Müşteri","Customer",[4]SayfaKAY!U869="Tedarikçi","Equipment Supplier"))</f>
        <v/>
      </c>
      <c r="S36" s="204" t="str">
        <f>[4]SayfaKAY!N869</f>
        <v/>
      </c>
      <c r="T36" s="133" t="str">
        <f>[4]SayfaKAY!AD869</f>
        <v/>
      </c>
      <c r="U36" s="132" t="str">
        <f>[4]SayfaKAY!W869</f>
        <v/>
      </c>
      <c r="V36" s="108" t="str">
        <f>[4]SayfaKAY!AZ869</f>
        <v/>
      </c>
      <c r="W36" s="136" t="str">
        <f t="shared" si="44"/>
        <v/>
      </c>
      <c r="X36" s="137" t="str">
        <f t="shared" si="45"/>
        <v/>
      </c>
      <c r="Y36" s="235" t="str">
        <f>[4]SayfaKAY!AE869</f>
        <v/>
      </c>
      <c r="Z36" s="109" t="str">
        <f t="shared" si="46"/>
        <v/>
      </c>
      <c r="AA36" s="110" t="str">
        <f t="shared" si="47"/>
        <v/>
      </c>
      <c r="AB36" s="182" t="str">
        <f>[4]SayfaKAY!BA869</f>
        <v/>
      </c>
      <c r="AC36" s="257" t="str">
        <f t="shared" si="48"/>
        <v/>
      </c>
      <c r="AD36" s="111" t="str">
        <f t="shared" si="49"/>
        <v/>
      </c>
      <c r="AE36" s="111" t="str">
        <f t="shared" si="50"/>
        <v/>
      </c>
      <c r="AF36" s="235" t="str">
        <f>[4]SayfaKAY!BA869</f>
        <v/>
      </c>
      <c r="AG36" s="179" t="str">
        <f>[4]SayfaKAY!S869</f>
        <v/>
      </c>
      <c r="AH36" s="178" t="str">
        <f t="shared" si="51"/>
        <v/>
      </c>
      <c r="AI36" s="163" t="str">
        <f>[4]SayfaKAY!AV869</f>
        <v/>
      </c>
      <c r="AJ36" s="164" t="str">
        <f t="shared" si="52"/>
        <v/>
      </c>
      <c r="AK36" s="164" t="str">
        <f t="shared" si="53"/>
        <v/>
      </c>
      <c r="AL36" s="112" t="str">
        <f>[4]SayfaKAY!AX869</f>
        <v/>
      </c>
      <c r="AM36" s="257" t="str" cm="1">
        <f t="array" ref="AM36">IFERROR(IF(AND(P36&lt;&gt;"D(Arıza Değil)",AH36="Bu Arıza Aracın Servise Verilmesine Engel Değil"),
IF(Z36-F36&gt;0,(AB36-Y36)*24*60,
IF(OR(AND(G36&gt;$AS$1,G36&lt;$AT$1),AND(G36&gt;$AU$1,G36&lt;$AV$1)),
(AF36-H36)*24*60,     BH:BH0)),        AN36),0)</f>
        <v/>
      </c>
      <c r="AN36" s="257" t="str">
        <f t="shared" si="54"/>
        <v/>
      </c>
      <c r="AO36" s="174" t="str">
        <f>[4]SayfaKAY!AG869</f>
        <v/>
      </c>
      <c r="AP36" s="174" t="str">
        <f>[4]SayfaKAY!AI869</f>
        <v/>
      </c>
      <c r="AQ36" s="174" t="str">
        <f>[4]SayfaKAY!AQ869</f>
        <v/>
      </c>
      <c r="AR36" s="174" t="str">
        <f>[4]SayfaKAY!AH869</f>
        <v/>
      </c>
      <c r="AS36" s="174" t="str">
        <f>[4]SayfaKAY!AJ869</f>
        <v/>
      </c>
      <c r="AT36" s="175" t="str">
        <f>[4]SayfaKAY!AM869</f>
        <v/>
      </c>
      <c r="AU36" s="176" t="str">
        <f>[4]SayfaKAY!AL869</f>
        <v/>
      </c>
      <c r="AV36" s="176" t="str">
        <f>[4]SayfaKAY!AP869</f>
        <v/>
      </c>
      <c r="AW36" s="177" t="str">
        <f>[4]SayfaKAY!AT869</f>
        <v/>
      </c>
      <c r="AX36" s="194" t="str">
        <f t="shared" si="55"/>
        <v/>
      </c>
      <c r="AY36" s="168"/>
      <c r="AZ36" s="167"/>
      <c r="BA36" s="113"/>
      <c r="BB36" s="171" t="str">
        <f t="shared" si="15"/>
        <v/>
      </c>
      <c r="BC36" s="114"/>
      <c r="BD36" s="114"/>
      <c r="BE36" s="114"/>
      <c r="BF36" s="114"/>
      <c r="BG36" s="114"/>
      <c r="BH36" s="114">
        <f>IFERROR(FRACAS!AN872, "Hata Var")</f>
        <v>225</v>
      </c>
      <c r="BI36" s="114"/>
      <c r="BJ36" s="114"/>
      <c r="BK36" s="105" t="str">
        <f>[4]SayfaKAY!AW869</f>
        <v/>
      </c>
      <c r="BL36" s="105" t="str">
        <f>[4]SayfaKAY!V869</f>
        <v/>
      </c>
      <c r="BM36" s="114"/>
      <c r="BN36" s="171" t="str">
        <f t="shared" si="56"/>
        <v>x yok</v>
      </c>
      <c r="BO36" s="171" t="b">
        <f t="shared" si="57"/>
        <v>0</v>
      </c>
      <c r="BP36" s="171" t="e">
        <f t="shared" si="58"/>
        <v>#VALUE!</v>
      </c>
      <c r="BQ36" s="226" t="e">
        <f t="shared" si="59"/>
        <v>#VALUE!</v>
      </c>
      <c r="BR36" s="226" t="e">
        <f t="shared" si="60"/>
        <v>#VALUE!</v>
      </c>
      <c r="BS36" s="226" t="e">
        <f t="shared" si="61"/>
        <v>#VALUE!</v>
      </c>
      <c r="BT36" s="114"/>
      <c r="BU36" s="242"/>
      <c r="BV36" s="233">
        <f t="shared" si="62"/>
        <v>-1</v>
      </c>
      <c r="BW36" s="226" t="str">
        <f t="shared" si="63"/>
        <v>Hayır, çakışma yok</v>
      </c>
      <c r="BX36" s="229"/>
      <c r="BY36" s="247" t="e">
        <f t="shared" si="64"/>
        <v>#VALUE!</v>
      </c>
      <c r="BZ36" s="247" t="e">
        <f t="shared" si="65"/>
        <v>#VALUE!</v>
      </c>
      <c r="CA36" s="247" t="e">
        <f t="shared" si="66"/>
        <v>#VALUE!</v>
      </c>
      <c r="CB36" s="213"/>
      <c r="CC36" s="211"/>
      <c r="CD36" s="196"/>
      <c r="CE36" s="213">
        <v>868</v>
      </c>
      <c r="CF36" s="182" t="str">
        <f t="shared" si="67"/>
        <v/>
      </c>
      <c r="CG36" s="182" t="str">
        <f t="shared" si="68"/>
        <v/>
      </c>
      <c r="CH36" s="196"/>
      <c r="CI36" s="196"/>
      <c r="CJ36" s="196"/>
      <c r="CK36" s="196" t="e">
        <f t="shared" si="69"/>
        <v>#VALUE!</v>
      </c>
      <c r="CL36" s="196" t="e">
        <f t="shared" si="70"/>
        <v>#VALUE!</v>
      </c>
      <c r="CM36" s="196" t="e">
        <f t="shared" si="71"/>
        <v>#VALUE!</v>
      </c>
      <c r="CN36" s="114"/>
      <c r="CO36" s="115" t="str">
        <f t="shared" si="72"/>
        <v/>
      </c>
      <c r="CP36" s="116" t="e">
        <f t="shared" si="73"/>
        <v>#VALUE!</v>
      </c>
      <c r="CQ36" s="117" t="str">
        <f t="shared" si="74"/>
        <v/>
      </c>
      <c r="CR36" s="117" t="str">
        <f t="shared" si="75"/>
        <v/>
      </c>
      <c r="CS36" s="117" t="str">
        <f t="shared" si="76"/>
        <v/>
      </c>
      <c r="CT36" s="118" t="e">
        <f t="shared" si="77"/>
        <v>#VALUE!</v>
      </c>
      <c r="CU36" s="118" t="e">
        <f t="shared" si="78"/>
        <v>#VALUE!</v>
      </c>
      <c r="CV36" s="118" t="e">
        <f t="shared" si="79"/>
        <v>#VALUE!</v>
      </c>
      <c r="CW36" s="119" t="e">
        <f t="shared" si="80"/>
        <v>#VALUE!</v>
      </c>
    </row>
    <row r="37" spans="1:101" ht="118.5" customHeight="1" x14ac:dyDescent="0.3">
      <c r="A37" s="104" t="str">
        <f>[4]SayfaKAY!C870</f>
        <v/>
      </c>
      <c r="B37" s="104" t="str">
        <f>[4]SayfaKAY!D870</f>
        <v/>
      </c>
      <c r="C37" s="105" t="str">
        <f>[4]SayfaKAY!E870</f>
        <v/>
      </c>
      <c r="D37" s="105" t="str">
        <f>[4]SayfaKAY!F870</f>
        <v/>
      </c>
      <c r="E37" s="106" t="str">
        <f>[4]SayfaKAY!G870</f>
        <v/>
      </c>
      <c r="F37" s="193" t="str">
        <f t="shared" si="41"/>
        <v/>
      </c>
      <c r="G37" s="135" t="str">
        <f t="shared" si="42"/>
        <v/>
      </c>
      <c r="H37" s="235" t="str">
        <f>[4]SayfaKAY!H870</f>
        <v/>
      </c>
      <c r="I37" s="104" t="str">
        <f>[4]SayfaKAY!I870</f>
        <v/>
      </c>
      <c r="J37" s="103" t="str">
        <f>IF([4]SayfaKAY!J870="","",IF([4]SayfaKAY!J870="Müşteri","Notified by Customer","Notified by Bozankaya"))</f>
        <v/>
      </c>
      <c r="K37" s="103" t="e">
        <f>VLOOKUP([4]SayfaKAY!L870,#REF!,2,FALSE)</f>
        <v>#REF!</v>
      </c>
      <c r="L37" s="165" t="str">
        <f>[4]SayfaKAY!X870</f>
        <v/>
      </c>
      <c r="M37" s="107" t="str">
        <f t="shared" si="43"/>
        <v/>
      </c>
      <c r="N37" s="105" t="str">
        <f>[4]SayfaKAY!M870</f>
        <v/>
      </c>
      <c r="O37" s="166" t="str">
        <f>[4]SayfaKAY!P870</f>
        <v/>
      </c>
      <c r="P37" s="166" t="str">
        <f>[4]SayfaKAY!Q870</f>
        <v/>
      </c>
      <c r="Q37" s="166" t="str">
        <f>[4]SayfaKAY!R870</f>
        <v/>
      </c>
      <c r="R37" s="132" t="str" cm="1">
        <f t="array" ref="R37">IF([4]SayfaKAY!U870="","",_xlfn.IFS([4]SayfaKAY!U870="Bozankaya","Bozankaya",[4]SayfaKAY!U870="Müşteri","Customer",[4]SayfaKAY!U870="Tedarikçi","Equipment Supplier"))</f>
        <v/>
      </c>
      <c r="S37" s="204" t="str">
        <f>[4]SayfaKAY!N870</f>
        <v/>
      </c>
      <c r="T37" s="133" t="str">
        <f>[4]SayfaKAY!AD870</f>
        <v/>
      </c>
      <c r="U37" s="132" t="str">
        <f>[4]SayfaKAY!W870</f>
        <v/>
      </c>
      <c r="V37" s="108" t="str">
        <f>[4]SayfaKAY!AZ870</f>
        <v/>
      </c>
      <c r="W37" s="136" t="str">
        <f t="shared" si="44"/>
        <v/>
      </c>
      <c r="X37" s="137" t="str">
        <f t="shared" si="45"/>
        <v/>
      </c>
      <c r="Y37" s="235" t="str">
        <f>[4]SayfaKAY!AE870</f>
        <v/>
      </c>
      <c r="Z37" s="109" t="str">
        <f t="shared" si="46"/>
        <v/>
      </c>
      <c r="AA37" s="110" t="str">
        <f t="shared" si="47"/>
        <v/>
      </c>
      <c r="AB37" s="182" t="str">
        <f>[4]SayfaKAY!BA870</f>
        <v/>
      </c>
      <c r="AC37" s="257" t="str">
        <f t="shared" si="48"/>
        <v/>
      </c>
      <c r="AD37" s="111" t="str">
        <f t="shared" si="49"/>
        <v/>
      </c>
      <c r="AE37" s="111" t="str">
        <f t="shared" si="50"/>
        <v/>
      </c>
      <c r="AF37" s="235" t="str">
        <f>[4]SayfaKAY!BA870</f>
        <v/>
      </c>
      <c r="AG37" s="179" t="str">
        <f>[4]SayfaKAY!S870</f>
        <v/>
      </c>
      <c r="AH37" s="178" t="str">
        <f t="shared" si="51"/>
        <v/>
      </c>
      <c r="AI37" s="163" t="str">
        <f>[4]SayfaKAY!AV870</f>
        <v/>
      </c>
      <c r="AJ37" s="164" t="str">
        <f t="shared" si="52"/>
        <v/>
      </c>
      <c r="AK37" s="164" t="str">
        <f t="shared" si="53"/>
        <v/>
      </c>
      <c r="AL37" s="112" t="str">
        <f>[4]SayfaKAY!AX870</f>
        <v/>
      </c>
      <c r="AM37" s="257" t="str" cm="1">
        <f t="array" ref="AM37">IFERROR(IF(AND(P37&lt;&gt;"D(Arıza Değil)",AH37="Bu Arıza Aracın Servise Verilmesine Engel Değil"),
IF(Z37-F37&gt;0,(AB37-Y37)*24*60,
IF(OR(AND(G37&gt;$AS$1,G37&lt;$AT$1),AND(G37&gt;$AU$1,G37&lt;$AV$1)),
(AF37-H37)*24*60,     BH:BH0)),        AN37),0)</f>
        <v/>
      </c>
      <c r="AN37" s="257" t="str">
        <f t="shared" si="54"/>
        <v/>
      </c>
      <c r="AO37" s="174" t="str">
        <f>[4]SayfaKAY!AG870</f>
        <v/>
      </c>
      <c r="AP37" s="174" t="str">
        <f>[4]SayfaKAY!AI870</f>
        <v/>
      </c>
      <c r="AQ37" s="174" t="str">
        <f>[4]SayfaKAY!AQ870</f>
        <v/>
      </c>
      <c r="AR37" s="174" t="str">
        <f>[4]SayfaKAY!AH870</f>
        <v/>
      </c>
      <c r="AS37" s="174" t="str">
        <f>[4]SayfaKAY!AJ870</f>
        <v/>
      </c>
      <c r="AT37" s="175" t="str">
        <f>[4]SayfaKAY!AM870</f>
        <v/>
      </c>
      <c r="AU37" s="176" t="str">
        <f>[4]SayfaKAY!AL870</f>
        <v/>
      </c>
      <c r="AV37" s="176" t="str">
        <f>[4]SayfaKAY!AP870</f>
        <v/>
      </c>
      <c r="AW37" s="177" t="str">
        <f>[4]SayfaKAY!AT870</f>
        <v/>
      </c>
      <c r="AX37" s="194" t="str">
        <f t="shared" si="55"/>
        <v/>
      </c>
      <c r="AY37" s="168"/>
      <c r="AZ37" s="167"/>
      <c r="BA37" s="170"/>
      <c r="BB37" s="171" t="str">
        <f t="shared" ref="BB37:BB68" si="81">IF($AQ$1="X", IF(AND(G37&gt;=$AS$1,G37&lt;=$AT$1),IF(P37&lt;&gt;"D(Arıza Değil)",AC37,0), IF(AND(G37&gt;=$AU$1,G37&lt;=$AV$1),IF(P37&lt;&gt;"D(Arıza Değil)",AC37,0), "")), "")</f>
        <v/>
      </c>
      <c r="BC37" s="114"/>
      <c r="BD37" s="114"/>
      <c r="BE37" s="114"/>
      <c r="BF37" s="114"/>
      <c r="BG37" s="114"/>
      <c r="BH37" s="114" t="str">
        <f>IFERROR(FRACAS!AN873, "Hata Var")</f>
        <v/>
      </c>
      <c r="BI37" s="114"/>
      <c r="BJ37" s="114"/>
      <c r="BK37" s="105" t="str">
        <f>[4]SayfaKAY!AW870</f>
        <v/>
      </c>
      <c r="BL37" s="105" t="str">
        <f>[4]SayfaKAY!V870</f>
        <v/>
      </c>
      <c r="BM37" s="114"/>
      <c r="BN37" s="171" t="str">
        <f t="shared" si="56"/>
        <v>x yok</v>
      </c>
      <c r="BO37" s="171" t="b">
        <f t="shared" si="57"/>
        <v>0</v>
      </c>
      <c r="BP37" s="171" t="e">
        <f t="shared" si="58"/>
        <v>#VALUE!</v>
      </c>
      <c r="BQ37" s="226" t="e">
        <f t="shared" si="59"/>
        <v>#VALUE!</v>
      </c>
      <c r="BR37" s="226" t="e">
        <f t="shared" si="60"/>
        <v>#VALUE!</v>
      </c>
      <c r="BS37" s="226" t="e">
        <f t="shared" si="61"/>
        <v>#VALUE!</v>
      </c>
      <c r="BT37" s="114"/>
      <c r="BU37" s="242"/>
      <c r="BV37" s="233">
        <f t="shared" si="62"/>
        <v>-1</v>
      </c>
      <c r="BW37" s="226" t="str">
        <f t="shared" si="63"/>
        <v>Hayır, çakışma yok</v>
      </c>
      <c r="BX37" s="229"/>
      <c r="BY37" s="247" t="e">
        <f t="shared" si="64"/>
        <v>#VALUE!</v>
      </c>
      <c r="BZ37" s="247" t="e">
        <f t="shared" si="65"/>
        <v>#VALUE!</v>
      </c>
      <c r="CA37" s="247" t="e">
        <f t="shared" si="66"/>
        <v>#VALUE!</v>
      </c>
      <c r="CB37" s="213"/>
      <c r="CC37" s="211"/>
      <c r="CD37" s="196"/>
      <c r="CE37" s="213">
        <v>869</v>
      </c>
      <c r="CF37" s="182" t="str">
        <f t="shared" si="67"/>
        <v/>
      </c>
      <c r="CG37" s="182" t="str">
        <f t="shared" si="68"/>
        <v/>
      </c>
      <c r="CH37" s="196"/>
      <c r="CI37" s="196"/>
      <c r="CJ37" s="196"/>
      <c r="CK37" s="196" t="e">
        <f t="shared" si="69"/>
        <v>#VALUE!</v>
      </c>
      <c r="CL37" s="196" t="e">
        <f t="shared" si="70"/>
        <v>#VALUE!</v>
      </c>
      <c r="CM37" s="196" t="e">
        <f t="shared" si="71"/>
        <v>#VALUE!</v>
      </c>
      <c r="CN37" s="114"/>
      <c r="CO37" s="115" t="str">
        <f t="shared" si="72"/>
        <v/>
      </c>
      <c r="CP37" s="116" t="e">
        <f t="shared" si="73"/>
        <v>#VALUE!</v>
      </c>
      <c r="CQ37" s="117" t="str">
        <f t="shared" si="74"/>
        <v/>
      </c>
      <c r="CR37" s="117" t="str">
        <f t="shared" si="75"/>
        <v/>
      </c>
      <c r="CS37" s="117" t="str">
        <f t="shared" si="76"/>
        <v/>
      </c>
      <c r="CT37" s="118" t="e">
        <f t="shared" si="77"/>
        <v>#VALUE!</v>
      </c>
      <c r="CU37" s="118" t="e">
        <f t="shared" si="78"/>
        <v>#VALUE!</v>
      </c>
      <c r="CV37" s="118" t="e">
        <f t="shared" si="79"/>
        <v>#VALUE!</v>
      </c>
      <c r="CW37" s="119" t="e">
        <f t="shared" si="80"/>
        <v>#VALUE!</v>
      </c>
    </row>
    <row r="38" spans="1:101" ht="118.5" customHeight="1" x14ac:dyDescent="0.3">
      <c r="A38" s="160" t="str">
        <f>[4]SayfaKAY!C871</f>
        <v/>
      </c>
      <c r="B38" s="104" t="str">
        <f>[4]SayfaKAY!D871</f>
        <v/>
      </c>
      <c r="C38" s="105" t="str">
        <f>[4]SayfaKAY!E871</f>
        <v/>
      </c>
      <c r="D38" s="105" t="str">
        <f>[4]SayfaKAY!F871</f>
        <v/>
      </c>
      <c r="E38" s="106" t="str">
        <f>[4]SayfaKAY!G871</f>
        <v/>
      </c>
      <c r="F38" s="193" t="str">
        <f t="shared" si="41"/>
        <v/>
      </c>
      <c r="G38" s="135" t="str">
        <f t="shared" si="42"/>
        <v/>
      </c>
      <c r="H38" s="235" t="str">
        <f>[4]SayfaKAY!H871</f>
        <v/>
      </c>
      <c r="I38" s="104" t="str">
        <f>[4]SayfaKAY!I871</f>
        <v/>
      </c>
      <c r="J38" s="103" t="str">
        <f>IF([4]SayfaKAY!J871="","",IF([4]SayfaKAY!J871="Müşteri","Notified by Customer","Notified by Bozankaya"))</f>
        <v/>
      </c>
      <c r="K38" s="103" t="e">
        <f>VLOOKUP([4]SayfaKAY!L871,#REF!,2,FALSE)</f>
        <v>#REF!</v>
      </c>
      <c r="L38" s="165" t="str">
        <f>[4]SayfaKAY!X871</f>
        <v/>
      </c>
      <c r="M38" s="107" t="str">
        <f t="shared" si="43"/>
        <v/>
      </c>
      <c r="N38" s="105" t="str">
        <f>[4]SayfaKAY!M871</f>
        <v/>
      </c>
      <c r="O38" s="166" t="str">
        <f>[4]SayfaKAY!P871</f>
        <v/>
      </c>
      <c r="P38" s="166" t="str">
        <f>[4]SayfaKAY!Q871</f>
        <v/>
      </c>
      <c r="Q38" s="166" t="str">
        <f>[4]SayfaKAY!R871</f>
        <v/>
      </c>
      <c r="R38" s="132" t="str" cm="1">
        <f t="array" ref="R38">IF([4]SayfaKAY!U871="","",_xlfn.IFS([4]SayfaKAY!U871="Bozankaya","Bozankaya",[4]SayfaKAY!U871="Müşteri","Customer",[4]SayfaKAY!U871="Tedarikçi","Equipment Supplier"))</f>
        <v/>
      </c>
      <c r="S38" s="204" t="str">
        <f>[4]SayfaKAY!N871</f>
        <v/>
      </c>
      <c r="T38" s="133" t="str">
        <f>[4]SayfaKAY!AD871</f>
        <v/>
      </c>
      <c r="U38" s="132" t="str">
        <f>[4]SayfaKAY!W871</f>
        <v/>
      </c>
      <c r="V38" s="108" t="str">
        <f>[4]SayfaKAY!AZ871</f>
        <v/>
      </c>
      <c r="W38" s="136" t="str">
        <f t="shared" si="44"/>
        <v/>
      </c>
      <c r="X38" s="137" t="str">
        <f t="shared" si="45"/>
        <v/>
      </c>
      <c r="Y38" s="235" t="str">
        <f>[4]SayfaKAY!AE871</f>
        <v/>
      </c>
      <c r="Z38" s="109" t="str">
        <f t="shared" si="46"/>
        <v/>
      </c>
      <c r="AA38" s="110" t="str">
        <f t="shared" si="47"/>
        <v/>
      </c>
      <c r="AB38" s="182" t="str">
        <f>[4]SayfaKAY!BA871</f>
        <v/>
      </c>
      <c r="AC38" s="257" t="str">
        <f t="shared" si="48"/>
        <v/>
      </c>
      <c r="AD38" s="111" t="str">
        <f t="shared" si="49"/>
        <v/>
      </c>
      <c r="AE38" s="111" t="str">
        <f t="shared" si="50"/>
        <v/>
      </c>
      <c r="AF38" s="235" t="str">
        <f>[4]SayfaKAY!BA871</f>
        <v/>
      </c>
      <c r="AG38" s="179" t="str">
        <f>[4]SayfaKAY!S871</f>
        <v/>
      </c>
      <c r="AH38" s="178" t="str">
        <f t="shared" si="51"/>
        <v/>
      </c>
      <c r="AI38" s="163" t="str">
        <f>[4]SayfaKAY!AV871</f>
        <v/>
      </c>
      <c r="AJ38" s="164" t="str">
        <f t="shared" si="52"/>
        <v/>
      </c>
      <c r="AK38" s="164" t="str">
        <f t="shared" si="53"/>
        <v/>
      </c>
      <c r="AL38" s="112" t="str">
        <f>[4]SayfaKAY!AX871</f>
        <v/>
      </c>
      <c r="AM38" s="257" t="str" cm="1">
        <f t="array" ref="AM38">IFERROR(IF(AND(P38&lt;&gt;"D(Arıza Değil)",AH38="Bu Arıza Aracın Servise Verilmesine Engel Değil"),
IF(Z38-F38&gt;0,(AB38-Y38)*24*60,
IF(OR(AND(G38&gt;$AS$1,G38&lt;$AT$1),AND(G38&gt;$AU$1,G38&lt;$AV$1)),
(AF38-H38)*24*60,     BH:BH0)),        AN38),0)</f>
        <v/>
      </c>
      <c r="AN38" s="257" t="str">
        <f t="shared" si="54"/>
        <v/>
      </c>
      <c r="AO38" s="174" t="str">
        <f>[4]SayfaKAY!AG871</f>
        <v/>
      </c>
      <c r="AP38" s="174" t="str">
        <f>[4]SayfaKAY!AI871</f>
        <v/>
      </c>
      <c r="AQ38" s="174" t="str">
        <f>[4]SayfaKAY!AQ871</f>
        <v/>
      </c>
      <c r="AR38" s="174" t="str">
        <f>[4]SayfaKAY!AH871</f>
        <v/>
      </c>
      <c r="AS38" s="174" t="str">
        <f>[4]SayfaKAY!AJ871</f>
        <v/>
      </c>
      <c r="AT38" s="175" t="str">
        <f>[4]SayfaKAY!AM871</f>
        <v/>
      </c>
      <c r="AU38" s="176" t="str">
        <f>[4]SayfaKAY!AL871</f>
        <v/>
      </c>
      <c r="AV38" s="176" t="str">
        <f>[4]SayfaKAY!AP871</f>
        <v/>
      </c>
      <c r="AW38" s="177" t="str">
        <f>[4]SayfaKAY!AT871</f>
        <v/>
      </c>
      <c r="AX38" s="194" t="str">
        <f t="shared" si="55"/>
        <v/>
      </c>
      <c r="AY38" s="168"/>
      <c r="AZ38" s="167"/>
      <c r="BA38" s="113"/>
      <c r="BB38" s="171" t="str">
        <f t="shared" si="81"/>
        <v/>
      </c>
      <c r="BC38" s="114"/>
      <c r="BD38" s="114"/>
      <c r="BE38" s="114"/>
      <c r="BF38" s="114"/>
      <c r="BG38" s="114"/>
      <c r="BH38" s="114">
        <f>IFERROR(FRACAS!AN874, "Hata Var")</f>
        <v>389.31666666758247</v>
      </c>
      <c r="BI38" s="114"/>
      <c r="BJ38" s="114"/>
      <c r="BK38" s="105" t="str">
        <f>[4]SayfaKAY!AW871</f>
        <v/>
      </c>
      <c r="BL38" s="105" t="str">
        <f>[4]SayfaKAY!V871</f>
        <v/>
      </c>
      <c r="BM38" s="114"/>
      <c r="BN38" s="171" t="str">
        <f t="shared" si="56"/>
        <v>x yok</v>
      </c>
      <c r="BO38" s="171" t="b">
        <f t="shared" si="57"/>
        <v>0</v>
      </c>
      <c r="BP38" s="171" t="e">
        <f t="shared" si="58"/>
        <v>#VALUE!</v>
      </c>
      <c r="BQ38" s="226" t="e">
        <f t="shared" si="59"/>
        <v>#VALUE!</v>
      </c>
      <c r="BR38" s="226" t="e">
        <f t="shared" si="60"/>
        <v>#VALUE!</v>
      </c>
      <c r="BS38" s="226" t="e">
        <f t="shared" si="61"/>
        <v>#VALUE!</v>
      </c>
      <c r="BT38" s="114"/>
      <c r="BU38" s="242"/>
      <c r="BV38" s="233">
        <f t="shared" si="62"/>
        <v>-1</v>
      </c>
      <c r="BW38" s="226" t="str">
        <f t="shared" si="63"/>
        <v>Hayır, çakışma yok</v>
      </c>
      <c r="BX38" s="229"/>
      <c r="BY38" s="247" t="e">
        <f t="shared" si="64"/>
        <v>#VALUE!</v>
      </c>
      <c r="BZ38" s="247" t="e">
        <f t="shared" si="65"/>
        <v>#VALUE!</v>
      </c>
      <c r="CA38" s="247" t="e">
        <f t="shared" si="66"/>
        <v>#VALUE!</v>
      </c>
      <c r="CB38" s="213"/>
      <c r="CC38" s="211"/>
      <c r="CD38" s="196"/>
      <c r="CE38" s="213">
        <v>870</v>
      </c>
      <c r="CF38" s="182" t="str">
        <f t="shared" si="67"/>
        <v/>
      </c>
      <c r="CG38" s="182" t="str">
        <f t="shared" si="68"/>
        <v/>
      </c>
      <c r="CH38" s="196"/>
      <c r="CI38" s="196"/>
      <c r="CJ38" s="196"/>
      <c r="CK38" s="196" t="e">
        <f t="shared" si="69"/>
        <v>#VALUE!</v>
      </c>
      <c r="CL38" s="196" t="e">
        <f t="shared" si="70"/>
        <v>#VALUE!</v>
      </c>
      <c r="CM38" s="196" t="e">
        <f t="shared" si="71"/>
        <v>#VALUE!</v>
      </c>
      <c r="CN38" s="114"/>
      <c r="CO38" s="115" t="str">
        <f t="shared" si="72"/>
        <v/>
      </c>
      <c r="CP38" s="116" t="e">
        <f t="shared" si="73"/>
        <v>#VALUE!</v>
      </c>
      <c r="CQ38" s="117" t="str">
        <f t="shared" si="74"/>
        <v/>
      </c>
      <c r="CR38" s="117" t="str">
        <f t="shared" si="75"/>
        <v/>
      </c>
      <c r="CS38" s="117" t="str">
        <f t="shared" si="76"/>
        <v/>
      </c>
      <c r="CT38" s="118" t="e">
        <f t="shared" si="77"/>
        <v>#VALUE!</v>
      </c>
      <c r="CU38" s="118" t="e">
        <f t="shared" si="78"/>
        <v>#VALUE!</v>
      </c>
      <c r="CV38" s="118" t="e">
        <f t="shared" si="79"/>
        <v>#VALUE!</v>
      </c>
      <c r="CW38" s="119" t="e">
        <f t="shared" si="80"/>
        <v>#VALUE!</v>
      </c>
    </row>
    <row r="39" spans="1:101" ht="118.5" customHeight="1" x14ac:dyDescent="0.3">
      <c r="A39" s="104" t="str">
        <f>[4]SayfaKAY!C872</f>
        <v/>
      </c>
      <c r="B39" s="104" t="str">
        <f>[4]SayfaKAY!D872</f>
        <v/>
      </c>
      <c r="C39" s="105" t="str">
        <f>[4]SayfaKAY!E872</f>
        <v/>
      </c>
      <c r="D39" s="105" t="str">
        <f>[4]SayfaKAY!F872</f>
        <v/>
      </c>
      <c r="E39" s="106" t="str">
        <f>[4]SayfaKAY!G872</f>
        <v/>
      </c>
      <c r="F39" s="193" t="str">
        <f t="shared" si="41"/>
        <v/>
      </c>
      <c r="G39" s="135" t="str">
        <f t="shared" si="42"/>
        <v/>
      </c>
      <c r="H39" s="235" t="str">
        <f>[4]SayfaKAY!H872</f>
        <v/>
      </c>
      <c r="I39" s="104" t="str">
        <f>[4]SayfaKAY!I872</f>
        <v/>
      </c>
      <c r="J39" s="103" t="str">
        <f>IF([4]SayfaKAY!J872="","",IF([4]SayfaKAY!J872="Müşteri","Notified by Customer","Notified by Bozankaya"))</f>
        <v/>
      </c>
      <c r="K39" s="103" t="e">
        <f>VLOOKUP([4]SayfaKAY!L872,#REF!,2,FALSE)</f>
        <v>#REF!</v>
      </c>
      <c r="L39" s="165" t="str">
        <f>[4]SayfaKAY!X872</f>
        <v/>
      </c>
      <c r="M39" s="107" t="str">
        <f t="shared" si="43"/>
        <v/>
      </c>
      <c r="N39" s="105" t="str">
        <f>[4]SayfaKAY!M872</f>
        <v/>
      </c>
      <c r="O39" s="166" t="str">
        <f>[4]SayfaKAY!P872</f>
        <v/>
      </c>
      <c r="P39" s="166" t="str">
        <f>[4]SayfaKAY!Q872</f>
        <v/>
      </c>
      <c r="Q39" s="166" t="str">
        <f>[4]SayfaKAY!R872</f>
        <v/>
      </c>
      <c r="R39" s="132" t="str" cm="1">
        <f t="array" ref="R39">IF([4]SayfaKAY!U872="","",_xlfn.IFS([4]SayfaKAY!U872="Bozankaya","Bozankaya",[4]SayfaKAY!U872="Müşteri","Customer",[4]SayfaKAY!U872="Tedarikçi","Equipment Supplier"))</f>
        <v/>
      </c>
      <c r="S39" s="204" t="str">
        <f>[4]SayfaKAY!N872</f>
        <v/>
      </c>
      <c r="T39" s="133" t="str">
        <f>[4]SayfaKAY!AD872</f>
        <v/>
      </c>
      <c r="U39" s="132" t="str">
        <f>[4]SayfaKAY!W872</f>
        <v/>
      </c>
      <c r="V39" s="108" t="str">
        <f>[4]SayfaKAY!AZ872</f>
        <v/>
      </c>
      <c r="W39" s="136" t="str">
        <f t="shared" si="44"/>
        <v/>
      </c>
      <c r="X39" s="137" t="str">
        <f t="shared" si="45"/>
        <v/>
      </c>
      <c r="Y39" s="235" t="str">
        <f>[4]SayfaKAY!AE872</f>
        <v/>
      </c>
      <c r="Z39" s="109" t="str">
        <f t="shared" si="46"/>
        <v/>
      </c>
      <c r="AA39" s="110" t="str">
        <f t="shared" si="47"/>
        <v/>
      </c>
      <c r="AB39" s="182" t="str">
        <f>[4]SayfaKAY!BA872</f>
        <v/>
      </c>
      <c r="AC39" s="257" t="str">
        <f t="shared" si="48"/>
        <v/>
      </c>
      <c r="AD39" s="111" t="str">
        <f t="shared" si="49"/>
        <v/>
      </c>
      <c r="AE39" s="111" t="str">
        <f t="shared" si="50"/>
        <v/>
      </c>
      <c r="AF39" s="235" t="str">
        <f>[4]SayfaKAY!BA872</f>
        <v/>
      </c>
      <c r="AG39" s="179" t="str">
        <f>[4]SayfaKAY!S872</f>
        <v/>
      </c>
      <c r="AH39" s="178" t="str">
        <f t="shared" si="51"/>
        <v/>
      </c>
      <c r="AI39" s="163" t="str">
        <f>[4]SayfaKAY!AV872</f>
        <v/>
      </c>
      <c r="AJ39" s="164" t="str">
        <f t="shared" si="52"/>
        <v/>
      </c>
      <c r="AK39" s="164" t="str">
        <f t="shared" si="53"/>
        <v/>
      </c>
      <c r="AL39" s="112" t="str">
        <f>[4]SayfaKAY!AX872</f>
        <v/>
      </c>
      <c r="AM39" s="257" t="str" cm="1">
        <f t="array" ref="AM39">IFERROR(IF(AND(P39&lt;&gt;"D(Arıza Değil)",AH39="Bu Arıza Aracın Servise Verilmesine Engel Değil"),
IF(Z39-F39&gt;0,(AB39-Y39)*24*60,
IF(OR(AND(G39&gt;$AS$1,G39&lt;$AT$1),AND(G39&gt;$AU$1,G39&lt;$AV$1)),
(AF39-H39)*24*60,     BH:BH0)),        AN39),0)</f>
        <v/>
      </c>
      <c r="AN39" s="257" t="str">
        <f t="shared" si="54"/>
        <v/>
      </c>
      <c r="AO39" s="174" t="str">
        <f>[4]SayfaKAY!AG872</f>
        <v/>
      </c>
      <c r="AP39" s="174" t="str">
        <f>[4]SayfaKAY!AI872</f>
        <v/>
      </c>
      <c r="AQ39" s="174" t="str">
        <f>[4]SayfaKAY!AQ872</f>
        <v/>
      </c>
      <c r="AR39" s="174" t="str">
        <f>[4]SayfaKAY!AH872</f>
        <v/>
      </c>
      <c r="AS39" s="174" t="str">
        <f>[4]SayfaKAY!AJ872</f>
        <v/>
      </c>
      <c r="AT39" s="175" t="str">
        <f>[4]SayfaKAY!AM872</f>
        <v/>
      </c>
      <c r="AU39" s="176" t="str">
        <f>[4]SayfaKAY!AL872</f>
        <v/>
      </c>
      <c r="AV39" s="176" t="str">
        <f>[4]SayfaKAY!AP872</f>
        <v/>
      </c>
      <c r="AW39" s="177" t="str">
        <f>[4]SayfaKAY!AT872</f>
        <v/>
      </c>
      <c r="AX39" s="194" t="str">
        <f t="shared" si="55"/>
        <v/>
      </c>
      <c r="AY39" s="168"/>
      <c r="AZ39" s="167"/>
      <c r="BA39" s="170"/>
      <c r="BB39" s="171" t="str">
        <f t="shared" si="81"/>
        <v/>
      </c>
      <c r="BC39" s="114"/>
      <c r="BD39" s="114"/>
      <c r="BE39" s="114"/>
      <c r="BF39" s="114"/>
      <c r="BG39" s="114"/>
      <c r="BH39" s="114">
        <f>IFERROR(FRACAS!AN875, "Hata Var")</f>
        <v>939.99999988940544</v>
      </c>
      <c r="BI39" s="114"/>
      <c r="BJ39" s="114"/>
      <c r="BK39" s="105" t="str">
        <f>[4]SayfaKAY!AW872</f>
        <v/>
      </c>
      <c r="BL39" s="105" t="str">
        <f>[4]SayfaKAY!V872</f>
        <v/>
      </c>
      <c r="BM39" s="114"/>
      <c r="BN39" s="171" t="str">
        <f t="shared" si="56"/>
        <v>x yok</v>
      </c>
      <c r="BO39" s="171" t="b">
        <f t="shared" si="57"/>
        <v>0</v>
      </c>
      <c r="BP39" s="171" t="e">
        <f t="shared" si="58"/>
        <v>#VALUE!</v>
      </c>
      <c r="BQ39" s="226" t="e">
        <f t="shared" si="59"/>
        <v>#VALUE!</v>
      </c>
      <c r="BR39" s="226" t="e">
        <f t="shared" si="60"/>
        <v>#VALUE!</v>
      </c>
      <c r="BS39" s="226" t="e">
        <f t="shared" si="61"/>
        <v>#VALUE!</v>
      </c>
      <c r="BT39" s="114"/>
      <c r="BU39" s="242"/>
      <c r="BV39" s="233">
        <f t="shared" si="62"/>
        <v>-1</v>
      </c>
      <c r="BW39" s="226" t="str">
        <f t="shared" si="63"/>
        <v>Hayır, çakışma yok</v>
      </c>
      <c r="BX39" s="229"/>
      <c r="BY39" s="247" t="e">
        <f t="shared" si="64"/>
        <v>#VALUE!</v>
      </c>
      <c r="BZ39" s="247" t="e">
        <f t="shared" si="65"/>
        <v>#VALUE!</v>
      </c>
      <c r="CA39" s="247" t="e">
        <f t="shared" si="66"/>
        <v>#VALUE!</v>
      </c>
      <c r="CB39" s="213"/>
      <c r="CC39" s="211"/>
      <c r="CD39" s="196"/>
      <c r="CE39" s="213">
        <v>871</v>
      </c>
      <c r="CF39" s="182" t="str">
        <f t="shared" si="67"/>
        <v/>
      </c>
      <c r="CG39" s="182" t="str">
        <f t="shared" si="68"/>
        <v/>
      </c>
      <c r="CH39" s="196"/>
      <c r="CI39" s="196"/>
      <c r="CJ39" s="196"/>
      <c r="CK39" s="196" t="e">
        <f t="shared" si="69"/>
        <v>#VALUE!</v>
      </c>
      <c r="CL39" s="196" t="e">
        <f t="shared" si="70"/>
        <v>#VALUE!</v>
      </c>
      <c r="CM39" s="196" t="e">
        <f t="shared" si="71"/>
        <v>#VALUE!</v>
      </c>
      <c r="CN39" s="114"/>
      <c r="CO39" s="115" t="str">
        <f t="shared" si="72"/>
        <v/>
      </c>
      <c r="CP39" s="116" t="e">
        <f t="shared" si="73"/>
        <v>#VALUE!</v>
      </c>
      <c r="CQ39" s="117" t="str">
        <f t="shared" si="74"/>
        <v/>
      </c>
      <c r="CR39" s="117" t="str">
        <f t="shared" si="75"/>
        <v/>
      </c>
      <c r="CS39" s="117" t="str">
        <f t="shared" si="76"/>
        <v/>
      </c>
      <c r="CT39" s="118" t="e">
        <f t="shared" si="77"/>
        <v>#VALUE!</v>
      </c>
      <c r="CU39" s="118" t="e">
        <f t="shared" si="78"/>
        <v>#VALUE!</v>
      </c>
      <c r="CV39" s="118" t="e">
        <f t="shared" si="79"/>
        <v>#VALUE!</v>
      </c>
      <c r="CW39" s="119" t="e">
        <f t="shared" si="80"/>
        <v>#VALUE!</v>
      </c>
    </row>
    <row r="40" spans="1:101" ht="118.5" customHeight="1" x14ac:dyDescent="0.3">
      <c r="A40" s="160" t="str">
        <f>[4]SayfaKAY!C873</f>
        <v/>
      </c>
      <c r="B40" s="104" t="str">
        <f>[4]SayfaKAY!D873</f>
        <v/>
      </c>
      <c r="C40" s="105" t="str">
        <f>[4]SayfaKAY!E873</f>
        <v/>
      </c>
      <c r="D40" s="105" t="str">
        <f>[4]SayfaKAY!F873</f>
        <v/>
      </c>
      <c r="E40" s="106" t="str">
        <f>[4]SayfaKAY!G873</f>
        <v/>
      </c>
      <c r="F40" s="193" t="str">
        <f t="shared" si="41"/>
        <v/>
      </c>
      <c r="G40" s="135" t="str">
        <f t="shared" si="42"/>
        <v/>
      </c>
      <c r="H40" s="235" t="str">
        <f>[4]SayfaKAY!H873</f>
        <v/>
      </c>
      <c r="I40" s="104" t="str">
        <f>[4]SayfaKAY!I873</f>
        <v/>
      </c>
      <c r="J40" s="103" t="str">
        <f>IF([4]SayfaKAY!J873="","",IF([4]SayfaKAY!J873="Müşteri","Notified by Customer","Notified by Bozankaya"))</f>
        <v/>
      </c>
      <c r="K40" s="103" t="e">
        <f>VLOOKUP([4]SayfaKAY!L873,#REF!,2,FALSE)</f>
        <v>#REF!</v>
      </c>
      <c r="L40" s="165" t="str">
        <f>[4]SayfaKAY!X873</f>
        <v/>
      </c>
      <c r="M40" s="107" t="str">
        <f t="shared" si="43"/>
        <v/>
      </c>
      <c r="N40" s="105" t="str">
        <f>[4]SayfaKAY!M873</f>
        <v/>
      </c>
      <c r="O40" s="166" t="str">
        <f>[4]SayfaKAY!P873</f>
        <v/>
      </c>
      <c r="P40" s="166" t="str">
        <f>[4]SayfaKAY!Q873</f>
        <v/>
      </c>
      <c r="Q40" s="166" t="str">
        <f>[4]SayfaKAY!R873</f>
        <v/>
      </c>
      <c r="R40" s="132" t="str" cm="1">
        <f t="array" ref="R40">IF([4]SayfaKAY!U873="","",_xlfn.IFS([4]SayfaKAY!U873="Bozankaya","Bozankaya",[4]SayfaKAY!U873="Müşteri","Customer",[4]SayfaKAY!U873="Tedarikçi","Equipment Supplier"))</f>
        <v/>
      </c>
      <c r="S40" s="204" t="str">
        <f>[4]SayfaKAY!N873</f>
        <v/>
      </c>
      <c r="T40" s="133" t="str">
        <f>[4]SayfaKAY!AD873</f>
        <v/>
      </c>
      <c r="U40" s="132" t="str">
        <f>[4]SayfaKAY!W873</f>
        <v/>
      </c>
      <c r="V40" s="108" t="str">
        <f>[4]SayfaKAY!AZ873</f>
        <v/>
      </c>
      <c r="W40" s="136" t="str">
        <f t="shared" si="44"/>
        <v/>
      </c>
      <c r="X40" s="137" t="str">
        <f t="shared" si="45"/>
        <v/>
      </c>
      <c r="Y40" s="235" t="str">
        <f>[4]SayfaKAY!AE873</f>
        <v/>
      </c>
      <c r="Z40" s="109" t="str">
        <f t="shared" si="46"/>
        <v/>
      </c>
      <c r="AA40" s="110" t="str">
        <f t="shared" si="47"/>
        <v/>
      </c>
      <c r="AB40" s="182" t="str">
        <f>[4]SayfaKAY!BA873</f>
        <v/>
      </c>
      <c r="AC40" s="257" t="str">
        <f t="shared" si="48"/>
        <v/>
      </c>
      <c r="AD40" s="111" t="str">
        <f t="shared" si="49"/>
        <v/>
      </c>
      <c r="AE40" s="111" t="str">
        <f t="shared" si="50"/>
        <v/>
      </c>
      <c r="AF40" s="235" t="str">
        <f>[4]SayfaKAY!BA873</f>
        <v/>
      </c>
      <c r="AG40" s="179" t="str">
        <f>[4]SayfaKAY!S873</f>
        <v/>
      </c>
      <c r="AH40" s="178" t="str">
        <f t="shared" si="51"/>
        <v/>
      </c>
      <c r="AI40" s="163" t="str">
        <f>[4]SayfaKAY!AV873</f>
        <v/>
      </c>
      <c r="AJ40" s="164" t="str">
        <f t="shared" si="52"/>
        <v/>
      </c>
      <c r="AK40" s="164" t="str">
        <f t="shared" si="53"/>
        <v/>
      </c>
      <c r="AL40" s="112" t="str">
        <f>[4]SayfaKAY!AX873</f>
        <v/>
      </c>
      <c r="AM40" s="257" t="str" cm="1">
        <f t="array" ref="AM40">IFERROR(IF(AND(P40&lt;&gt;"D(Arıza Değil)",AH40="Bu Arıza Aracın Servise Verilmesine Engel Değil"),
IF(Z40-F40&gt;0,(AB40-Y40)*24*60,
IF(OR(AND(G40&gt;$AS$1,G40&lt;$AT$1),AND(G40&gt;$AU$1,G40&lt;$AV$1)),
(AF40-H40)*24*60,     BH:BH0)),        AN40),0)</f>
        <v/>
      </c>
      <c r="AN40" s="257" t="str">
        <f t="shared" si="54"/>
        <v/>
      </c>
      <c r="AO40" s="174" t="str">
        <f>[4]SayfaKAY!AG873</f>
        <v/>
      </c>
      <c r="AP40" s="174" t="str">
        <f>[4]SayfaKAY!AI873</f>
        <v/>
      </c>
      <c r="AQ40" s="174" t="str">
        <f>[4]SayfaKAY!AQ873</f>
        <v/>
      </c>
      <c r="AR40" s="174" t="str">
        <f>[4]SayfaKAY!AH873</f>
        <v/>
      </c>
      <c r="AS40" s="174" t="str">
        <f>[4]SayfaKAY!AJ873</f>
        <v/>
      </c>
      <c r="AT40" s="175" t="str">
        <f>[4]SayfaKAY!AM873</f>
        <v/>
      </c>
      <c r="AU40" s="176" t="str">
        <f>[4]SayfaKAY!AL873</f>
        <v/>
      </c>
      <c r="AV40" s="176" t="str">
        <f>[4]SayfaKAY!AP873</f>
        <v/>
      </c>
      <c r="AW40" s="177" t="str">
        <f>[4]SayfaKAY!AT873</f>
        <v/>
      </c>
      <c r="AX40" s="194" t="str">
        <f t="shared" si="55"/>
        <v/>
      </c>
      <c r="AY40" s="168"/>
      <c r="AZ40" s="167"/>
      <c r="BA40" s="113"/>
      <c r="BB40" s="171" t="str">
        <f t="shared" si="81"/>
        <v/>
      </c>
      <c r="BC40" s="114"/>
      <c r="BD40" s="114"/>
      <c r="BE40" s="114"/>
      <c r="BF40" s="114"/>
      <c r="BG40" s="114"/>
      <c r="BH40" s="114">
        <f>IFERROR(FRACAS!AN876, "Hata Var")</f>
        <v>1895.0000001105946</v>
      </c>
      <c r="BI40" s="114"/>
      <c r="BJ40" s="114"/>
      <c r="BK40" s="105" t="str">
        <f>[4]SayfaKAY!AW873</f>
        <v/>
      </c>
      <c r="BL40" s="105" t="str">
        <f>[4]SayfaKAY!V873</f>
        <v/>
      </c>
      <c r="BM40" s="114"/>
      <c r="BN40" s="171" t="str">
        <f t="shared" si="56"/>
        <v>x yok</v>
      </c>
      <c r="BO40" s="171" t="b">
        <f t="shared" si="57"/>
        <v>0</v>
      </c>
      <c r="BP40" s="171" t="e">
        <f t="shared" si="58"/>
        <v>#VALUE!</v>
      </c>
      <c r="BQ40" s="226" t="e">
        <f t="shared" si="59"/>
        <v>#VALUE!</v>
      </c>
      <c r="BR40" s="226" t="e">
        <f t="shared" si="60"/>
        <v>#VALUE!</v>
      </c>
      <c r="BS40" s="226" t="e">
        <f t="shared" si="61"/>
        <v>#VALUE!</v>
      </c>
      <c r="BT40" s="114"/>
      <c r="BU40" s="242"/>
      <c r="BV40" s="233">
        <f t="shared" si="62"/>
        <v>-1</v>
      </c>
      <c r="BW40" s="226" t="str">
        <f t="shared" si="63"/>
        <v>Hayır, çakışma yok</v>
      </c>
      <c r="BX40" s="229"/>
      <c r="BY40" s="247" t="e">
        <f t="shared" si="64"/>
        <v>#VALUE!</v>
      </c>
      <c r="BZ40" s="247" t="e">
        <f t="shared" si="65"/>
        <v>#VALUE!</v>
      </c>
      <c r="CA40" s="247" t="e">
        <f t="shared" si="66"/>
        <v>#VALUE!</v>
      </c>
      <c r="CB40" s="213"/>
      <c r="CC40" s="211"/>
      <c r="CD40" s="196"/>
      <c r="CE40" s="213">
        <v>872</v>
      </c>
      <c r="CF40" s="182" t="str">
        <f t="shared" si="67"/>
        <v/>
      </c>
      <c r="CG40" s="182" t="str">
        <f t="shared" si="68"/>
        <v/>
      </c>
      <c r="CH40" s="196"/>
      <c r="CI40" s="196"/>
      <c r="CJ40" s="196"/>
      <c r="CK40" s="196" t="e">
        <f t="shared" si="69"/>
        <v>#VALUE!</v>
      </c>
      <c r="CL40" s="196" t="e">
        <f t="shared" si="70"/>
        <v>#VALUE!</v>
      </c>
      <c r="CM40" s="196" t="e">
        <f t="shared" si="71"/>
        <v>#VALUE!</v>
      </c>
      <c r="CN40" s="114"/>
      <c r="CO40" s="115" t="str">
        <f t="shared" si="72"/>
        <v/>
      </c>
      <c r="CP40" s="116" t="e">
        <f t="shared" si="73"/>
        <v>#VALUE!</v>
      </c>
      <c r="CQ40" s="117" t="str">
        <f t="shared" si="74"/>
        <v/>
      </c>
      <c r="CR40" s="117" t="str">
        <f t="shared" si="75"/>
        <v/>
      </c>
      <c r="CS40" s="117" t="str">
        <f t="shared" si="76"/>
        <v/>
      </c>
      <c r="CT40" s="118" t="e">
        <f t="shared" si="77"/>
        <v>#VALUE!</v>
      </c>
      <c r="CU40" s="118" t="e">
        <f t="shared" si="78"/>
        <v>#VALUE!</v>
      </c>
      <c r="CV40" s="118" t="e">
        <f t="shared" si="79"/>
        <v>#VALUE!</v>
      </c>
      <c r="CW40" s="119" t="e">
        <f t="shared" si="80"/>
        <v>#VALUE!</v>
      </c>
    </row>
    <row r="41" spans="1:101" ht="118.5" customHeight="1" x14ac:dyDescent="0.3">
      <c r="A41" s="104" t="str">
        <f>[4]SayfaKAY!C874</f>
        <v/>
      </c>
      <c r="B41" s="104" t="str">
        <f>[4]SayfaKAY!D874</f>
        <v/>
      </c>
      <c r="C41" s="105" t="str">
        <f>[4]SayfaKAY!E874</f>
        <v/>
      </c>
      <c r="D41" s="105" t="str">
        <f>[4]SayfaKAY!F874</f>
        <v/>
      </c>
      <c r="E41" s="106" t="str">
        <f>[4]SayfaKAY!G874</f>
        <v/>
      </c>
      <c r="F41" s="193" t="str">
        <f t="shared" si="41"/>
        <v/>
      </c>
      <c r="G41" s="135" t="str">
        <f t="shared" si="42"/>
        <v/>
      </c>
      <c r="H41" s="235" t="str">
        <f>[4]SayfaKAY!H874</f>
        <v/>
      </c>
      <c r="I41" s="104" t="str">
        <f>[4]SayfaKAY!I874</f>
        <v/>
      </c>
      <c r="J41" s="103" t="str">
        <f>IF([4]SayfaKAY!J874="","",IF([4]SayfaKAY!J874="Müşteri","Notified by Customer","Notified by Bozankaya"))</f>
        <v/>
      </c>
      <c r="K41" s="103" t="e">
        <f>VLOOKUP([4]SayfaKAY!L874,#REF!,2,FALSE)</f>
        <v>#REF!</v>
      </c>
      <c r="L41" s="165" t="str">
        <f>[4]SayfaKAY!X874</f>
        <v/>
      </c>
      <c r="M41" s="107" t="str">
        <f t="shared" si="43"/>
        <v/>
      </c>
      <c r="N41" s="105" t="str">
        <f>[4]SayfaKAY!M874</f>
        <v/>
      </c>
      <c r="O41" s="166" t="str">
        <f>[4]SayfaKAY!P874</f>
        <v/>
      </c>
      <c r="P41" s="166" t="str">
        <f>[4]SayfaKAY!Q874</f>
        <v/>
      </c>
      <c r="Q41" s="166" t="str">
        <f>[4]SayfaKAY!R874</f>
        <v/>
      </c>
      <c r="R41" s="132" t="str" cm="1">
        <f t="array" ref="R41">IF([4]SayfaKAY!U874="","",_xlfn.IFS([4]SayfaKAY!U874="Bozankaya","Bozankaya",[4]SayfaKAY!U874="Müşteri","Customer",[4]SayfaKAY!U874="Tedarikçi","Equipment Supplier"))</f>
        <v/>
      </c>
      <c r="S41" s="204" t="str">
        <f>[4]SayfaKAY!N874</f>
        <v/>
      </c>
      <c r="T41" s="133" t="str">
        <f>[4]SayfaKAY!AD874</f>
        <v/>
      </c>
      <c r="U41" s="132" t="str">
        <f>[4]SayfaKAY!W874</f>
        <v/>
      </c>
      <c r="V41" s="108" t="str">
        <f>[4]SayfaKAY!AZ874</f>
        <v/>
      </c>
      <c r="W41" s="136" t="str">
        <f t="shared" si="44"/>
        <v/>
      </c>
      <c r="X41" s="137" t="str">
        <f t="shared" si="45"/>
        <v/>
      </c>
      <c r="Y41" s="235" t="str">
        <f>[4]SayfaKAY!AE874</f>
        <v/>
      </c>
      <c r="Z41" s="109" t="str">
        <f t="shared" si="46"/>
        <v/>
      </c>
      <c r="AA41" s="110" t="str">
        <f t="shared" si="47"/>
        <v/>
      </c>
      <c r="AB41" s="182" t="str">
        <f>[4]SayfaKAY!BA874</f>
        <v/>
      </c>
      <c r="AC41" s="257" t="str">
        <f t="shared" si="48"/>
        <v/>
      </c>
      <c r="AD41" s="111" t="str">
        <f t="shared" si="49"/>
        <v/>
      </c>
      <c r="AE41" s="111" t="str">
        <f t="shared" si="50"/>
        <v/>
      </c>
      <c r="AF41" s="235" t="str">
        <f>[4]SayfaKAY!BA874</f>
        <v/>
      </c>
      <c r="AG41" s="179" t="str">
        <f>[4]SayfaKAY!S874</f>
        <v/>
      </c>
      <c r="AH41" s="178" t="str">
        <f t="shared" si="51"/>
        <v/>
      </c>
      <c r="AI41" s="163" t="str">
        <f>[4]SayfaKAY!AV874</f>
        <v/>
      </c>
      <c r="AJ41" s="164" t="str">
        <f t="shared" si="52"/>
        <v/>
      </c>
      <c r="AK41" s="164" t="str">
        <f t="shared" si="53"/>
        <v/>
      </c>
      <c r="AL41" s="112" t="str">
        <f>[4]SayfaKAY!AX874</f>
        <v/>
      </c>
      <c r="AM41" s="257" t="str" cm="1">
        <f t="array" ref="AM41">IFERROR(IF(AND(P41&lt;&gt;"D(Arıza Değil)",AH41="Bu Arıza Aracın Servise Verilmesine Engel Değil"),
IF(Z41-F41&gt;0,(AB41-Y41)*24*60,
IF(OR(AND(G41&gt;$AS$1,G41&lt;$AT$1),AND(G41&gt;$AU$1,G41&lt;$AV$1)),
(AF41-H41)*24*60,     BH:BH0)),        AN41),0)</f>
        <v/>
      </c>
      <c r="AN41" s="257" t="str">
        <f t="shared" si="54"/>
        <v/>
      </c>
      <c r="AO41" s="174" t="str">
        <f>[4]SayfaKAY!AG874</f>
        <v/>
      </c>
      <c r="AP41" s="174" t="str">
        <f>[4]SayfaKAY!AI874</f>
        <v/>
      </c>
      <c r="AQ41" s="174" t="str">
        <f>[4]SayfaKAY!AQ874</f>
        <v/>
      </c>
      <c r="AR41" s="174" t="str">
        <f>[4]SayfaKAY!AH874</f>
        <v/>
      </c>
      <c r="AS41" s="174" t="str">
        <f>[4]SayfaKAY!AJ874</f>
        <v/>
      </c>
      <c r="AT41" s="175" t="str">
        <f>[4]SayfaKAY!AM874</f>
        <v/>
      </c>
      <c r="AU41" s="176" t="str">
        <f>[4]SayfaKAY!AL874</f>
        <v/>
      </c>
      <c r="AV41" s="176" t="str">
        <f>[4]SayfaKAY!AP874</f>
        <v/>
      </c>
      <c r="AW41" s="177" t="str">
        <f>[4]SayfaKAY!AT874</f>
        <v/>
      </c>
      <c r="AX41" s="194" t="str">
        <f t="shared" si="55"/>
        <v/>
      </c>
      <c r="AY41" s="168"/>
      <c r="AZ41" s="167"/>
      <c r="BA41" s="170"/>
      <c r="BB41" s="171" t="str">
        <f t="shared" si="81"/>
        <v/>
      </c>
      <c r="BC41" s="114"/>
      <c r="BD41" s="114"/>
      <c r="BE41" s="114"/>
      <c r="BF41" s="114"/>
      <c r="BG41" s="114"/>
      <c r="BH41" s="114">
        <f>IFERROR(FRACAS!AN877, "Hata Var")</f>
        <v>90</v>
      </c>
      <c r="BI41" s="114"/>
      <c r="BJ41" s="114"/>
      <c r="BK41" s="105" t="str">
        <f>[4]SayfaKAY!AW874</f>
        <v/>
      </c>
      <c r="BL41" s="105" t="str">
        <f>[4]SayfaKAY!V874</f>
        <v/>
      </c>
      <c r="BM41" s="114"/>
      <c r="BN41" s="171" t="str">
        <f t="shared" si="56"/>
        <v>x yok</v>
      </c>
      <c r="BO41" s="171" t="b">
        <f t="shared" si="57"/>
        <v>0</v>
      </c>
      <c r="BP41" s="171" t="e">
        <f t="shared" si="58"/>
        <v>#VALUE!</v>
      </c>
      <c r="BQ41" s="226" t="e">
        <f t="shared" si="59"/>
        <v>#VALUE!</v>
      </c>
      <c r="BR41" s="226" t="e">
        <f t="shared" si="60"/>
        <v>#VALUE!</v>
      </c>
      <c r="BS41" s="226" t="e">
        <f t="shared" si="61"/>
        <v>#VALUE!</v>
      </c>
      <c r="BT41" s="114"/>
      <c r="BU41" s="242"/>
      <c r="BV41" s="233">
        <f t="shared" si="62"/>
        <v>-1</v>
      </c>
      <c r="BW41" s="226" t="str">
        <f t="shared" si="63"/>
        <v>Hayır, çakışma yok</v>
      </c>
      <c r="BX41" s="229"/>
      <c r="BY41" s="247" t="e">
        <f t="shared" si="64"/>
        <v>#VALUE!</v>
      </c>
      <c r="BZ41" s="247" t="e">
        <f t="shared" si="65"/>
        <v>#VALUE!</v>
      </c>
      <c r="CA41" s="247" t="e">
        <f t="shared" si="66"/>
        <v>#VALUE!</v>
      </c>
      <c r="CB41" s="213"/>
      <c r="CC41" s="211"/>
      <c r="CD41" s="196"/>
      <c r="CE41" s="213">
        <v>873</v>
      </c>
      <c r="CF41" s="182" t="str">
        <f t="shared" si="67"/>
        <v/>
      </c>
      <c r="CG41" s="182" t="str">
        <f t="shared" si="68"/>
        <v/>
      </c>
      <c r="CH41" s="196"/>
      <c r="CI41" s="196"/>
      <c r="CJ41" s="196"/>
      <c r="CK41" s="196" t="e">
        <f t="shared" si="69"/>
        <v>#VALUE!</v>
      </c>
      <c r="CL41" s="196" t="e">
        <f t="shared" si="70"/>
        <v>#VALUE!</v>
      </c>
      <c r="CM41" s="196" t="e">
        <f t="shared" si="71"/>
        <v>#VALUE!</v>
      </c>
      <c r="CN41" s="114"/>
      <c r="CO41" s="115" t="str">
        <f t="shared" si="72"/>
        <v/>
      </c>
      <c r="CP41" s="116" t="e">
        <f t="shared" si="73"/>
        <v>#VALUE!</v>
      </c>
      <c r="CQ41" s="117" t="str">
        <f t="shared" si="74"/>
        <v/>
      </c>
      <c r="CR41" s="117" t="str">
        <f t="shared" si="75"/>
        <v/>
      </c>
      <c r="CS41" s="117" t="str">
        <f t="shared" si="76"/>
        <v/>
      </c>
      <c r="CT41" s="118" t="e">
        <f t="shared" si="77"/>
        <v>#VALUE!</v>
      </c>
      <c r="CU41" s="118" t="e">
        <f t="shared" si="78"/>
        <v>#VALUE!</v>
      </c>
      <c r="CV41" s="118" t="e">
        <f t="shared" si="79"/>
        <v>#VALUE!</v>
      </c>
      <c r="CW41" s="119" t="e">
        <f t="shared" si="80"/>
        <v>#VALUE!</v>
      </c>
    </row>
    <row r="42" spans="1:101" ht="118.5" customHeight="1" x14ac:dyDescent="0.3">
      <c r="A42" s="160" t="str">
        <f>[4]SayfaKAY!C875</f>
        <v/>
      </c>
      <c r="B42" s="104" t="str">
        <f>[4]SayfaKAY!D875</f>
        <v/>
      </c>
      <c r="C42" s="105" t="str">
        <f>[4]SayfaKAY!E875</f>
        <v/>
      </c>
      <c r="D42" s="105" t="str">
        <f>[4]SayfaKAY!F875</f>
        <v/>
      </c>
      <c r="E42" s="106" t="str">
        <f>[4]SayfaKAY!G875</f>
        <v/>
      </c>
      <c r="F42" s="193" t="str">
        <f t="shared" si="41"/>
        <v/>
      </c>
      <c r="G42" s="135" t="str">
        <f t="shared" si="42"/>
        <v/>
      </c>
      <c r="H42" s="235" t="str">
        <f>[4]SayfaKAY!H875</f>
        <v/>
      </c>
      <c r="I42" s="104" t="str">
        <f>[4]SayfaKAY!I875</f>
        <v/>
      </c>
      <c r="J42" s="103" t="str">
        <f>IF([4]SayfaKAY!J875="","",IF([4]SayfaKAY!J875="Müşteri","Notified by Customer","Notified by Bozankaya"))</f>
        <v/>
      </c>
      <c r="K42" s="103" t="e">
        <f>VLOOKUP([4]SayfaKAY!L875,#REF!,2,FALSE)</f>
        <v>#REF!</v>
      </c>
      <c r="L42" s="165" t="str">
        <f>[4]SayfaKAY!X875</f>
        <v/>
      </c>
      <c r="M42" s="107" t="str">
        <f t="shared" si="43"/>
        <v/>
      </c>
      <c r="N42" s="105" t="str">
        <f>[4]SayfaKAY!M875</f>
        <v/>
      </c>
      <c r="O42" s="166" t="str">
        <f>[4]SayfaKAY!P875</f>
        <v/>
      </c>
      <c r="P42" s="166" t="str">
        <f>[4]SayfaKAY!Q875</f>
        <v/>
      </c>
      <c r="Q42" s="166" t="str">
        <f>[4]SayfaKAY!R875</f>
        <v/>
      </c>
      <c r="R42" s="132" t="str" cm="1">
        <f t="array" ref="R42">IF([4]SayfaKAY!U875="","",_xlfn.IFS([4]SayfaKAY!U875="Bozankaya","Bozankaya",[4]SayfaKAY!U875="Müşteri","Customer",[4]SayfaKAY!U875="Tedarikçi","Equipment Supplier"))</f>
        <v/>
      </c>
      <c r="S42" s="204" t="str">
        <f>[4]SayfaKAY!N875</f>
        <v/>
      </c>
      <c r="T42" s="133" t="str">
        <f>[4]SayfaKAY!AD875</f>
        <v/>
      </c>
      <c r="U42" s="132" t="str">
        <f>[4]SayfaKAY!W875</f>
        <v/>
      </c>
      <c r="V42" s="108" t="str">
        <f>[4]SayfaKAY!AZ875</f>
        <v/>
      </c>
      <c r="W42" s="136" t="str">
        <f t="shared" si="44"/>
        <v/>
      </c>
      <c r="X42" s="137" t="str">
        <f t="shared" si="45"/>
        <v/>
      </c>
      <c r="Y42" s="235" t="str">
        <f>[4]SayfaKAY!AE875</f>
        <v/>
      </c>
      <c r="Z42" s="109" t="str">
        <f t="shared" si="46"/>
        <v/>
      </c>
      <c r="AA42" s="110" t="str">
        <f t="shared" si="47"/>
        <v/>
      </c>
      <c r="AB42" s="182" t="str">
        <f>[4]SayfaKAY!BA875</f>
        <v/>
      </c>
      <c r="AC42" s="257" t="str">
        <f t="shared" si="48"/>
        <v/>
      </c>
      <c r="AD42" s="111" t="str">
        <f t="shared" si="49"/>
        <v/>
      </c>
      <c r="AE42" s="111" t="str">
        <f t="shared" si="50"/>
        <v/>
      </c>
      <c r="AF42" s="235" t="str">
        <f>[4]SayfaKAY!BA875</f>
        <v/>
      </c>
      <c r="AG42" s="179" t="str">
        <f>[4]SayfaKAY!S875</f>
        <v/>
      </c>
      <c r="AH42" s="178" t="str">
        <f t="shared" si="51"/>
        <v/>
      </c>
      <c r="AI42" s="163" t="str">
        <f>[4]SayfaKAY!AV875</f>
        <v/>
      </c>
      <c r="AJ42" s="164" t="str">
        <f t="shared" si="52"/>
        <v/>
      </c>
      <c r="AK42" s="164" t="str">
        <f t="shared" si="53"/>
        <v/>
      </c>
      <c r="AL42" s="112" t="str">
        <f>[4]SayfaKAY!AX875</f>
        <v/>
      </c>
      <c r="AM42" s="257" t="str" cm="1">
        <f t="array" ref="AM42">IFERROR(IF(AND(P42&lt;&gt;"D(Arıza Değil)",AH42="Bu Arıza Aracın Servise Verilmesine Engel Değil"),
IF(Z42-F42&gt;0,(AB42-Y42)*24*60,
IF(OR(AND(G42&gt;$AS$1,G42&lt;$AT$1),AND(G42&gt;$AU$1,G42&lt;$AV$1)),
(AF42-H42)*24*60,     BH:BH0)),        AN42),0)</f>
        <v/>
      </c>
      <c r="AN42" s="257" t="str">
        <f t="shared" si="54"/>
        <v/>
      </c>
      <c r="AO42" s="174" t="str">
        <f>[4]SayfaKAY!AG875</f>
        <v/>
      </c>
      <c r="AP42" s="174" t="str">
        <f>[4]SayfaKAY!AI875</f>
        <v/>
      </c>
      <c r="AQ42" s="174" t="str">
        <f>[4]SayfaKAY!AQ875</f>
        <v/>
      </c>
      <c r="AR42" s="174" t="str">
        <f>[4]SayfaKAY!AH875</f>
        <v/>
      </c>
      <c r="AS42" s="174" t="str">
        <f>[4]SayfaKAY!AJ875</f>
        <v/>
      </c>
      <c r="AT42" s="175" t="str">
        <f>[4]SayfaKAY!AM875</f>
        <v/>
      </c>
      <c r="AU42" s="176" t="str">
        <f>[4]SayfaKAY!AL875</f>
        <v/>
      </c>
      <c r="AV42" s="176" t="str">
        <f>[4]SayfaKAY!AP875</f>
        <v/>
      </c>
      <c r="AW42" s="177" t="str">
        <f>[4]SayfaKAY!AT875</f>
        <v/>
      </c>
      <c r="AX42" s="194" t="str">
        <f t="shared" si="55"/>
        <v/>
      </c>
      <c r="AY42" s="168"/>
      <c r="AZ42" s="167"/>
      <c r="BA42" s="113"/>
      <c r="BB42" s="171" t="str">
        <f t="shared" si="81"/>
        <v/>
      </c>
      <c r="BC42" s="114"/>
      <c r="BD42" s="114"/>
      <c r="BE42" s="114"/>
      <c r="BF42" s="114"/>
      <c r="BG42" s="114"/>
      <c r="BH42" s="114">
        <f>IFERROR(FRACAS!AN878, "Hata Var")</f>
        <v>4207.9999999701977</v>
      </c>
      <c r="BI42" s="114"/>
      <c r="BJ42" s="114"/>
      <c r="BK42" s="105" t="str">
        <f>[4]SayfaKAY!AW875</f>
        <v/>
      </c>
      <c r="BL42" s="105" t="str">
        <f>[4]SayfaKAY!V875</f>
        <v/>
      </c>
      <c r="BM42" s="114"/>
      <c r="BN42" s="171" t="str">
        <f t="shared" si="56"/>
        <v>x yok</v>
      </c>
      <c r="BO42" s="171" t="b">
        <f t="shared" si="57"/>
        <v>0</v>
      </c>
      <c r="BP42" s="171" t="e">
        <f t="shared" si="58"/>
        <v>#VALUE!</v>
      </c>
      <c r="BQ42" s="226" t="e">
        <f t="shared" si="59"/>
        <v>#VALUE!</v>
      </c>
      <c r="BR42" s="226" t="e">
        <f t="shared" si="60"/>
        <v>#VALUE!</v>
      </c>
      <c r="BS42" s="226" t="e">
        <f t="shared" si="61"/>
        <v>#VALUE!</v>
      </c>
      <c r="BT42" s="114"/>
      <c r="BU42" s="242"/>
      <c r="BV42" s="233">
        <f t="shared" si="62"/>
        <v>-1</v>
      </c>
      <c r="BW42" s="226" t="str">
        <f t="shared" si="63"/>
        <v>Hayır, çakışma yok</v>
      </c>
      <c r="BX42" s="229"/>
      <c r="BY42" s="247" t="e">
        <f t="shared" si="64"/>
        <v>#VALUE!</v>
      </c>
      <c r="BZ42" s="247" t="e">
        <f t="shared" si="65"/>
        <v>#VALUE!</v>
      </c>
      <c r="CA42" s="247" t="e">
        <f t="shared" si="66"/>
        <v>#VALUE!</v>
      </c>
      <c r="CB42" s="213"/>
      <c r="CC42" s="211"/>
      <c r="CD42" s="196"/>
      <c r="CE42" s="213">
        <v>874</v>
      </c>
      <c r="CF42" s="182" t="str">
        <f t="shared" si="67"/>
        <v/>
      </c>
      <c r="CG42" s="182" t="str">
        <f t="shared" si="68"/>
        <v/>
      </c>
      <c r="CH42" s="196"/>
      <c r="CI42" s="196"/>
      <c r="CJ42" s="196"/>
      <c r="CK42" s="196" t="e">
        <f t="shared" si="69"/>
        <v>#VALUE!</v>
      </c>
      <c r="CL42" s="196" t="e">
        <f t="shared" si="70"/>
        <v>#VALUE!</v>
      </c>
      <c r="CM42" s="196" t="e">
        <f t="shared" si="71"/>
        <v>#VALUE!</v>
      </c>
      <c r="CN42" s="114"/>
      <c r="CO42" s="115" t="str">
        <f t="shared" si="72"/>
        <v/>
      </c>
      <c r="CP42" s="116" t="e">
        <f t="shared" si="73"/>
        <v>#VALUE!</v>
      </c>
      <c r="CQ42" s="117" t="str">
        <f t="shared" si="74"/>
        <v/>
      </c>
      <c r="CR42" s="117" t="str">
        <f t="shared" si="75"/>
        <v/>
      </c>
      <c r="CS42" s="117" t="str">
        <f t="shared" si="76"/>
        <v/>
      </c>
      <c r="CT42" s="118" t="e">
        <f t="shared" si="77"/>
        <v>#VALUE!</v>
      </c>
      <c r="CU42" s="118" t="e">
        <f t="shared" si="78"/>
        <v>#VALUE!</v>
      </c>
      <c r="CV42" s="118" t="e">
        <f t="shared" si="79"/>
        <v>#VALUE!</v>
      </c>
      <c r="CW42" s="119" t="e">
        <f t="shared" si="80"/>
        <v>#VALUE!</v>
      </c>
    </row>
    <row r="43" spans="1:101" ht="118.5" customHeight="1" x14ac:dyDescent="0.3">
      <c r="A43" s="104" t="str">
        <f>[4]SayfaKAY!C876</f>
        <v/>
      </c>
      <c r="B43" s="104" t="str">
        <f>[4]SayfaKAY!D876</f>
        <v/>
      </c>
      <c r="C43" s="105" t="str">
        <f>[4]SayfaKAY!E876</f>
        <v/>
      </c>
      <c r="D43" s="105" t="str">
        <f>[4]SayfaKAY!F876</f>
        <v/>
      </c>
      <c r="E43" s="106" t="str">
        <f>[4]SayfaKAY!G876</f>
        <v/>
      </c>
      <c r="F43" s="193" t="str">
        <f t="shared" si="41"/>
        <v/>
      </c>
      <c r="G43" s="135" t="str">
        <f t="shared" si="42"/>
        <v/>
      </c>
      <c r="H43" s="235" t="str">
        <f>[4]SayfaKAY!H876</f>
        <v/>
      </c>
      <c r="I43" s="104" t="str">
        <f>[4]SayfaKAY!I876</f>
        <v/>
      </c>
      <c r="J43" s="103" t="str">
        <f>IF([4]SayfaKAY!J876="","",IF([4]SayfaKAY!J876="Müşteri","Notified by Customer","Notified by Bozankaya"))</f>
        <v/>
      </c>
      <c r="K43" s="103" t="e">
        <f>VLOOKUP([4]SayfaKAY!L876,#REF!,2,FALSE)</f>
        <v>#REF!</v>
      </c>
      <c r="L43" s="165" t="str">
        <f>[4]SayfaKAY!X876</f>
        <v/>
      </c>
      <c r="M43" s="107" t="str">
        <f t="shared" si="43"/>
        <v/>
      </c>
      <c r="N43" s="105" t="str">
        <f>[4]SayfaKAY!M876</f>
        <v/>
      </c>
      <c r="O43" s="166" t="str">
        <f>[4]SayfaKAY!P876</f>
        <v/>
      </c>
      <c r="P43" s="166" t="str">
        <f>[4]SayfaKAY!Q876</f>
        <v/>
      </c>
      <c r="Q43" s="166" t="str">
        <f>[4]SayfaKAY!R876</f>
        <v/>
      </c>
      <c r="R43" s="132" t="str" cm="1">
        <f t="array" ref="R43">IF([4]SayfaKAY!U876="","",_xlfn.IFS([4]SayfaKAY!U876="Bozankaya","Bozankaya",[4]SayfaKAY!U876="Müşteri","Customer",[4]SayfaKAY!U876="Tedarikçi","Equipment Supplier"))</f>
        <v/>
      </c>
      <c r="S43" s="204" t="str">
        <f>[4]SayfaKAY!N876</f>
        <v/>
      </c>
      <c r="T43" s="133" t="str">
        <f>[4]SayfaKAY!AD876</f>
        <v/>
      </c>
      <c r="U43" s="132" t="str">
        <f>[4]SayfaKAY!W876</f>
        <v/>
      </c>
      <c r="V43" s="108" t="str">
        <f>[4]SayfaKAY!AZ876</f>
        <v/>
      </c>
      <c r="W43" s="136" t="str">
        <f t="shared" si="44"/>
        <v/>
      </c>
      <c r="X43" s="137" t="str">
        <f t="shared" si="45"/>
        <v/>
      </c>
      <c r="Y43" s="235" t="str">
        <f>[4]SayfaKAY!AE876</f>
        <v/>
      </c>
      <c r="Z43" s="109" t="str">
        <f t="shared" si="46"/>
        <v/>
      </c>
      <c r="AA43" s="110" t="str">
        <f t="shared" si="47"/>
        <v/>
      </c>
      <c r="AB43" s="182" t="str">
        <f>[4]SayfaKAY!BA876</f>
        <v/>
      </c>
      <c r="AC43" s="257" t="str">
        <f t="shared" si="48"/>
        <v/>
      </c>
      <c r="AD43" s="111" t="str">
        <f t="shared" si="49"/>
        <v/>
      </c>
      <c r="AE43" s="111" t="str">
        <f t="shared" si="50"/>
        <v/>
      </c>
      <c r="AF43" s="235" t="str">
        <f>[4]SayfaKAY!BA876</f>
        <v/>
      </c>
      <c r="AG43" s="179" t="str">
        <f>[4]SayfaKAY!S876</f>
        <v/>
      </c>
      <c r="AH43" s="178" t="str">
        <f t="shared" si="51"/>
        <v/>
      </c>
      <c r="AI43" s="163" t="str">
        <f>[4]SayfaKAY!AV876</f>
        <v/>
      </c>
      <c r="AJ43" s="164" t="str">
        <f t="shared" si="52"/>
        <v/>
      </c>
      <c r="AK43" s="164" t="str">
        <f t="shared" si="53"/>
        <v/>
      </c>
      <c r="AL43" s="112" t="str">
        <f>[4]SayfaKAY!AX876</f>
        <v/>
      </c>
      <c r="AM43" s="257" t="str" cm="1">
        <f t="array" ref="AM43">IFERROR(IF(AND(P43&lt;&gt;"D(Arıza Değil)",AH43="Bu Arıza Aracın Servise Verilmesine Engel Değil"),
IF(Z43-F43&gt;0,(AB43-Y43)*24*60,
IF(OR(AND(G43&gt;$AS$1,G43&lt;$AT$1),AND(G43&gt;$AU$1,G43&lt;$AV$1)),
(AF43-H43)*24*60,     BH:BH0)),        AN43),0)</f>
        <v/>
      </c>
      <c r="AN43" s="257" t="str">
        <f t="shared" si="54"/>
        <v/>
      </c>
      <c r="AO43" s="174" t="str">
        <f>[4]SayfaKAY!AG876</f>
        <v/>
      </c>
      <c r="AP43" s="174" t="str">
        <f>[4]SayfaKAY!AI876</f>
        <v/>
      </c>
      <c r="AQ43" s="174" t="str">
        <f>[4]SayfaKAY!AQ876</f>
        <v/>
      </c>
      <c r="AR43" s="174" t="str">
        <f>[4]SayfaKAY!AH876</f>
        <v/>
      </c>
      <c r="AS43" s="174" t="str">
        <f>[4]SayfaKAY!AJ876</f>
        <v/>
      </c>
      <c r="AT43" s="175" t="str">
        <f>[4]SayfaKAY!AM876</f>
        <v/>
      </c>
      <c r="AU43" s="176" t="str">
        <f>[4]SayfaKAY!AL876</f>
        <v/>
      </c>
      <c r="AV43" s="176" t="str">
        <f>[4]SayfaKAY!AP876</f>
        <v/>
      </c>
      <c r="AW43" s="177" t="str">
        <f>[4]SayfaKAY!AT876</f>
        <v/>
      </c>
      <c r="AX43" s="194" t="str">
        <f t="shared" si="55"/>
        <v/>
      </c>
      <c r="AY43" s="168"/>
      <c r="AZ43" s="167"/>
      <c r="BA43" s="170"/>
      <c r="BB43" s="171" t="str">
        <f t="shared" si="81"/>
        <v/>
      </c>
      <c r="BC43" s="114"/>
      <c r="BD43" s="114"/>
      <c r="BE43" s="114"/>
      <c r="BF43" s="114"/>
      <c r="BG43" s="114"/>
      <c r="BH43" s="114">
        <f>IFERROR(FRACAS!AN879, "Hata Var")</f>
        <v>506.99999995529652</v>
      </c>
      <c r="BI43" s="114"/>
      <c r="BJ43" s="114"/>
      <c r="BK43" s="105" t="str">
        <f>[4]SayfaKAY!AW876</f>
        <v/>
      </c>
      <c r="BL43" s="105" t="str">
        <f>[4]SayfaKAY!V876</f>
        <v/>
      </c>
      <c r="BM43" s="114"/>
      <c r="BN43" s="171" t="str">
        <f t="shared" si="56"/>
        <v>x yok</v>
      </c>
      <c r="BO43" s="171" t="b">
        <f t="shared" si="57"/>
        <v>0</v>
      </c>
      <c r="BP43" s="171" t="e">
        <f t="shared" si="58"/>
        <v>#VALUE!</v>
      </c>
      <c r="BQ43" s="226" t="e">
        <f t="shared" si="59"/>
        <v>#VALUE!</v>
      </c>
      <c r="BR43" s="226" t="e">
        <f t="shared" si="60"/>
        <v>#VALUE!</v>
      </c>
      <c r="BS43" s="226" t="e">
        <f t="shared" si="61"/>
        <v>#VALUE!</v>
      </c>
      <c r="BT43" s="114"/>
      <c r="BU43" s="242"/>
      <c r="BV43" s="233">
        <f t="shared" si="62"/>
        <v>-1</v>
      </c>
      <c r="BW43" s="226" t="str">
        <f t="shared" si="63"/>
        <v>Hayır, çakışma yok</v>
      </c>
      <c r="BX43" s="229"/>
      <c r="BY43" s="247" t="e">
        <f t="shared" si="64"/>
        <v>#VALUE!</v>
      </c>
      <c r="BZ43" s="247" t="e">
        <f t="shared" si="65"/>
        <v>#VALUE!</v>
      </c>
      <c r="CA43" s="247" t="e">
        <f t="shared" si="66"/>
        <v>#VALUE!</v>
      </c>
      <c r="CB43" s="213"/>
      <c r="CC43" s="211"/>
      <c r="CD43" s="196"/>
      <c r="CE43" s="213">
        <v>875</v>
      </c>
      <c r="CF43" s="182" t="str">
        <f t="shared" si="67"/>
        <v/>
      </c>
      <c r="CG43" s="182" t="str">
        <f t="shared" si="68"/>
        <v/>
      </c>
      <c r="CH43" s="196"/>
      <c r="CI43" s="196"/>
      <c r="CJ43" s="196"/>
      <c r="CK43" s="196" t="e">
        <f t="shared" si="69"/>
        <v>#VALUE!</v>
      </c>
      <c r="CL43" s="196" t="e">
        <f t="shared" si="70"/>
        <v>#VALUE!</v>
      </c>
      <c r="CM43" s="196" t="e">
        <f t="shared" si="71"/>
        <v>#VALUE!</v>
      </c>
      <c r="CN43" s="114"/>
      <c r="CO43" s="115" t="str">
        <f t="shared" si="72"/>
        <v/>
      </c>
      <c r="CP43" s="116" t="e">
        <f t="shared" si="73"/>
        <v>#VALUE!</v>
      </c>
      <c r="CQ43" s="117" t="str">
        <f t="shared" si="74"/>
        <v/>
      </c>
      <c r="CR43" s="117" t="str">
        <f t="shared" si="75"/>
        <v/>
      </c>
      <c r="CS43" s="117" t="str">
        <f t="shared" si="76"/>
        <v/>
      </c>
      <c r="CT43" s="118" t="e">
        <f t="shared" si="77"/>
        <v>#VALUE!</v>
      </c>
      <c r="CU43" s="118" t="e">
        <f t="shared" si="78"/>
        <v>#VALUE!</v>
      </c>
      <c r="CV43" s="118" t="e">
        <f t="shared" si="79"/>
        <v>#VALUE!</v>
      </c>
      <c r="CW43" s="119" t="e">
        <f t="shared" si="80"/>
        <v>#VALUE!</v>
      </c>
    </row>
    <row r="44" spans="1:101" ht="118.5" customHeight="1" x14ac:dyDescent="0.3">
      <c r="A44" s="160" t="str">
        <f>[4]SayfaKAY!C877</f>
        <v/>
      </c>
      <c r="B44" s="104" t="str">
        <f>[4]SayfaKAY!D877</f>
        <v/>
      </c>
      <c r="C44" s="105" t="str">
        <f>[4]SayfaKAY!E877</f>
        <v/>
      </c>
      <c r="D44" s="105" t="str">
        <f>[4]SayfaKAY!F877</f>
        <v/>
      </c>
      <c r="E44" s="106" t="str">
        <f>[4]SayfaKAY!G877</f>
        <v/>
      </c>
      <c r="F44" s="193" t="str">
        <f t="shared" si="41"/>
        <v/>
      </c>
      <c r="G44" s="135" t="str">
        <f t="shared" si="42"/>
        <v/>
      </c>
      <c r="H44" s="235" t="str">
        <f>[4]SayfaKAY!H877</f>
        <v/>
      </c>
      <c r="I44" s="104" t="str">
        <f>[4]SayfaKAY!I877</f>
        <v/>
      </c>
      <c r="J44" s="103" t="str">
        <f>IF([4]SayfaKAY!J877="","",IF([4]SayfaKAY!J877="Müşteri","Notified by Customer","Notified by Bozankaya"))</f>
        <v/>
      </c>
      <c r="K44" s="103" t="e">
        <f>VLOOKUP([4]SayfaKAY!L877,#REF!,2,FALSE)</f>
        <v>#REF!</v>
      </c>
      <c r="L44" s="165" t="str">
        <f>[4]SayfaKAY!X877</f>
        <v/>
      </c>
      <c r="M44" s="107" t="str">
        <f t="shared" si="43"/>
        <v/>
      </c>
      <c r="N44" s="105" t="str">
        <f>[4]SayfaKAY!M877</f>
        <v/>
      </c>
      <c r="O44" s="166" t="str">
        <f>[4]SayfaKAY!P877</f>
        <v/>
      </c>
      <c r="P44" s="166" t="str">
        <f>[4]SayfaKAY!Q877</f>
        <v/>
      </c>
      <c r="Q44" s="166" t="str">
        <f>[4]SayfaKAY!R877</f>
        <v/>
      </c>
      <c r="R44" s="132" t="str" cm="1">
        <f t="array" ref="R44">IF([4]SayfaKAY!U877="","",_xlfn.IFS([4]SayfaKAY!U877="Bozankaya","Bozankaya",[4]SayfaKAY!U877="Müşteri","Customer",[4]SayfaKAY!U877="Tedarikçi","Equipment Supplier"))</f>
        <v/>
      </c>
      <c r="S44" s="204" t="str">
        <f>[4]SayfaKAY!N877</f>
        <v/>
      </c>
      <c r="T44" s="133" t="str">
        <f>[4]SayfaKAY!AD877</f>
        <v/>
      </c>
      <c r="U44" s="132" t="str">
        <f>[4]SayfaKAY!W877</f>
        <v/>
      </c>
      <c r="V44" s="108" t="str">
        <f>[4]SayfaKAY!AZ877</f>
        <v/>
      </c>
      <c r="W44" s="136" t="str">
        <f t="shared" si="44"/>
        <v/>
      </c>
      <c r="X44" s="137" t="str">
        <f t="shared" si="45"/>
        <v/>
      </c>
      <c r="Y44" s="235" t="str">
        <f>[4]SayfaKAY!AE877</f>
        <v/>
      </c>
      <c r="Z44" s="109" t="str">
        <f t="shared" si="46"/>
        <v/>
      </c>
      <c r="AA44" s="110" t="str">
        <f t="shared" si="47"/>
        <v/>
      </c>
      <c r="AB44" s="182" t="str">
        <f>[4]SayfaKAY!BA877</f>
        <v/>
      </c>
      <c r="AC44" s="257" t="str">
        <f t="shared" si="48"/>
        <v/>
      </c>
      <c r="AD44" s="111" t="str">
        <f t="shared" si="49"/>
        <v/>
      </c>
      <c r="AE44" s="111" t="str">
        <f t="shared" si="50"/>
        <v/>
      </c>
      <c r="AF44" s="235" t="str">
        <f>[4]SayfaKAY!BA877</f>
        <v/>
      </c>
      <c r="AG44" s="179" t="str">
        <f>[4]SayfaKAY!S877</f>
        <v/>
      </c>
      <c r="AH44" s="178" t="str">
        <f t="shared" si="51"/>
        <v/>
      </c>
      <c r="AI44" s="163" t="str">
        <f>[4]SayfaKAY!AV877</f>
        <v/>
      </c>
      <c r="AJ44" s="164" t="str">
        <f t="shared" si="52"/>
        <v/>
      </c>
      <c r="AK44" s="164" t="str">
        <f t="shared" si="53"/>
        <v/>
      </c>
      <c r="AL44" s="112" t="str">
        <f>[4]SayfaKAY!AX877</f>
        <v/>
      </c>
      <c r="AM44" s="257" t="str" cm="1">
        <f t="array" ref="AM44">IFERROR(IF(AND(P44&lt;&gt;"D(Arıza Değil)",AH44="Bu Arıza Aracın Servise Verilmesine Engel Değil"),
IF(Z44-F44&gt;0,(AB44-Y44)*24*60,
IF(OR(AND(G44&gt;$AS$1,G44&lt;$AT$1),AND(G44&gt;$AU$1,G44&lt;$AV$1)),
(AF44-H44)*24*60,     BH:BH0)),        AN44),0)</f>
        <v/>
      </c>
      <c r="AN44" s="257" t="str">
        <f t="shared" si="54"/>
        <v/>
      </c>
      <c r="AO44" s="174" t="str">
        <f>[4]SayfaKAY!AG877</f>
        <v/>
      </c>
      <c r="AP44" s="174" t="str">
        <f>[4]SayfaKAY!AI877</f>
        <v/>
      </c>
      <c r="AQ44" s="174" t="str">
        <f>[4]SayfaKAY!AQ877</f>
        <v/>
      </c>
      <c r="AR44" s="174" t="str">
        <f>[4]SayfaKAY!AH877</f>
        <v/>
      </c>
      <c r="AS44" s="174" t="str">
        <f>[4]SayfaKAY!AJ877</f>
        <v/>
      </c>
      <c r="AT44" s="175" t="str">
        <f>[4]SayfaKAY!AM877</f>
        <v/>
      </c>
      <c r="AU44" s="176" t="str">
        <f>[4]SayfaKAY!AL877</f>
        <v/>
      </c>
      <c r="AV44" s="176" t="str">
        <f>[4]SayfaKAY!AP877</f>
        <v/>
      </c>
      <c r="AW44" s="177" t="str">
        <f>[4]SayfaKAY!AT877</f>
        <v/>
      </c>
      <c r="AX44" s="194" t="str">
        <f t="shared" si="55"/>
        <v/>
      </c>
      <c r="AY44" s="168"/>
      <c r="AZ44" s="167"/>
      <c r="BA44" s="113"/>
      <c r="BB44" s="171" t="str">
        <f t="shared" si="81"/>
        <v/>
      </c>
      <c r="BC44" s="114"/>
      <c r="BD44" s="114"/>
      <c r="BE44" s="114"/>
      <c r="BF44" s="114"/>
      <c r="BG44" s="114"/>
      <c r="BH44" s="114">
        <f>IFERROR(FRACAS!AN880, "Hata Var")</f>
        <v>85.999999966006726</v>
      </c>
      <c r="BI44" s="114"/>
      <c r="BJ44" s="114"/>
      <c r="BK44" s="105" t="str">
        <f>[4]SayfaKAY!AW877</f>
        <v/>
      </c>
      <c r="BL44" s="105" t="str">
        <f>[4]SayfaKAY!V877</f>
        <v/>
      </c>
      <c r="BM44" s="114"/>
      <c r="BN44" s="171" t="str">
        <f t="shared" si="56"/>
        <v>x yok</v>
      </c>
      <c r="BO44" s="171" t="b">
        <f t="shared" si="57"/>
        <v>0</v>
      </c>
      <c r="BP44" s="171" t="e">
        <f t="shared" si="58"/>
        <v>#VALUE!</v>
      </c>
      <c r="BQ44" s="226" t="e">
        <f t="shared" si="59"/>
        <v>#VALUE!</v>
      </c>
      <c r="BR44" s="226" t="e">
        <f t="shared" si="60"/>
        <v>#VALUE!</v>
      </c>
      <c r="BS44" s="226" t="e">
        <f t="shared" si="61"/>
        <v>#VALUE!</v>
      </c>
      <c r="BT44" s="114"/>
      <c r="BU44" s="242"/>
      <c r="BV44" s="233">
        <f t="shared" si="62"/>
        <v>-1</v>
      </c>
      <c r="BW44" s="226" t="str">
        <f t="shared" si="63"/>
        <v>Hayır, çakışma yok</v>
      </c>
      <c r="BX44" s="229"/>
      <c r="BY44" s="247" t="e">
        <f t="shared" si="64"/>
        <v>#VALUE!</v>
      </c>
      <c r="BZ44" s="247" t="e">
        <f t="shared" si="65"/>
        <v>#VALUE!</v>
      </c>
      <c r="CA44" s="247" t="e">
        <f t="shared" si="66"/>
        <v>#VALUE!</v>
      </c>
      <c r="CB44" s="213"/>
      <c r="CC44" s="211"/>
      <c r="CD44" s="196"/>
      <c r="CE44" s="213">
        <v>876</v>
      </c>
      <c r="CF44" s="182" t="str">
        <f t="shared" si="67"/>
        <v/>
      </c>
      <c r="CG44" s="182" t="str">
        <f t="shared" si="68"/>
        <v/>
      </c>
      <c r="CH44" s="196"/>
      <c r="CI44" s="196"/>
      <c r="CJ44" s="196"/>
      <c r="CK44" s="196" t="e">
        <f t="shared" si="69"/>
        <v>#VALUE!</v>
      </c>
      <c r="CL44" s="196" t="e">
        <f t="shared" si="70"/>
        <v>#VALUE!</v>
      </c>
      <c r="CM44" s="196" t="e">
        <f t="shared" si="71"/>
        <v>#VALUE!</v>
      </c>
      <c r="CN44" s="114"/>
      <c r="CO44" s="115" t="str">
        <f t="shared" si="72"/>
        <v/>
      </c>
      <c r="CP44" s="116" t="e">
        <f t="shared" si="73"/>
        <v>#VALUE!</v>
      </c>
      <c r="CQ44" s="117" t="str">
        <f t="shared" si="74"/>
        <v/>
      </c>
      <c r="CR44" s="117" t="str">
        <f t="shared" si="75"/>
        <v/>
      </c>
      <c r="CS44" s="117" t="str">
        <f t="shared" si="76"/>
        <v/>
      </c>
      <c r="CT44" s="118" t="e">
        <f t="shared" si="77"/>
        <v>#VALUE!</v>
      </c>
      <c r="CU44" s="118" t="e">
        <f t="shared" si="78"/>
        <v>#VALUE!</v>
      </c>
      <c r="CV44" s="118" t="e">
        <f t="shared" si="79"/>
        <v>#VALUE!</v>
      </c>
      <c r="CW44" s="119" t="e">
        <f t="shared" si="80"/>
        <v>#VALUE!</v>
      </c>
    </row>
    <row r="45" spans="1:101" ht="118.5" customHeight="1" x14ac:dyDescent="0.3">
      <c r="A45" s="104" t="str">
        <f>[4]SayfaKAY!C878</f>
        <v/>
      </c>
      <c r="B45" s="104" t="str">
        <f>[4]SayfaKAY!D878</f>
        <v/>
      </c>
      <c r="C45" s="105" t="str">
        <f>[4]SayfaKAY!E878</f>
        <v/>
      </c>
      <c r="D45" s="105" t="str">
        <f>[4]SayfaKAY!F878</f>
        <v/>
      </c>
      <c r="E45" s="106" t="str">
        <f>[4]SayfaKAY!G878</f>
        <v/>
      </c>
      <c r="F45" s="193" t="str">
        <f t="shared" si="41"/>
        <v/>
      </c>
      <c r="G45" s="135" t="str">
        <f t="shared" si="42"/>
        <v/>
      </c>
      <c r="H45" s="235" t="str">
        <f>[4]SayfaKAY!H878</f>
        <v/>
      </c>
      <c r="I45" s="104" t="str">
        <f>[4]SayfaKAY!I878</f>
        <v/>
      </c>
      <c r="J45" s="103" t="str">
        <f>IF([4]SayfaKAY!J878="","",IF([4]SayfaKAY!J878="Müşteri","Notified by Customer","Notified by Bozankaya"))</f>
        <v/>
      </c>
      <c r="K45" s="103" t="e">
        <f>VLOOKUP([4]SayfaKAY!L878,#REF!,2,FALSE)</f>
        <v>#REF!</v>
      </c>
      <c r="L45" s="165" t="str">
        <f>[4]SayfaKAY!X878</f>
        <v/>
      </c>
      <c r="M45" s="107" t="str">
        <f t="shared" si="43"/>
        <v/>
      </c>
      <c r="N45" s="105" t="str">
        <f>[4]SayfaKAY!M878</f>
        <v/>
      </c>
      <c r="O45" s="166" t="str">
        <f>[4]SayfaKAY!P878</f>
        <v/>
      </c>
      <c r="P45" s="166" t="str">
        <f>[4]SayfaKAY!Q878</f>
        <v/>
      </c>
      <c r="Q45" s="166" t="str">
        <f>[4]SayfaKAY!R878</f>
        <v/>
      </c>
      <c r="R45" s="132" t="str" cm="1">
        <f t="array" ref="R45">IF([4]SayfaKAY!U878="","",_xlfn.IFS([4]SayfaKAY!U878="Bozankaya","Bozankaya",[4]SayfaKAY!U878="Müşteri","Customer",[4]SayfaKAY!U878="Tedarikçi","Equipment Supplier"))</f>
        <v/>
      </c>
      <c r="S45" s="204" t="str">
        <f>[4]SayfaKAY!N878</f>
        <v/>
      </c>
      <c r="T45" s="133" t="str">
        <f>[4]SayfaKAY!AD878</f>
        <v/>
      </c>
      <c r="U45" s="132" t="str">
        <f>[4]SayfaKAY!W878</f>
        <v/>
      </c>
      <c r="V45" s="108" t="str">
        <f>[4]SayfaKAY!AZ878</f>
        <v/>
      </c>
      <c r="W45" s="136" t="str">
        <f t="shared" si="44"/>
        <v/>
      </c>
      <c r="X45" s="137" t="str">
        <f t="shared" si="45"/>
        <v/>
      </c>
      <c r="Y45" s="235" t="str">
        <f>[4]SayfaKAY!AE878</f>
        <v/>
      </c>
      <c r="Z45" s="109" t="str">
        <f t="shared" si="46"/>
        <v/>
      </c>
      <c r="AA45" s="110" t="str">
        <f t="shared" si="47"/>
        <v/>
      </c>
      <c r="AB45" s="182" t="str">
        <f>[4]SayfaKAY!BA878</f>
        <v/>
      </c>
      <c r="AC45" s="257" t="str">
        <f t="shared" si="48"/>
        <v/>
      </c>
      <c r="AD45" s="111" t="str">
        <f t="shared" si="49"/>
        <v/>
      </c>
      <c r="AE45" s="111" t="str">
        <f t="shared" si="50"/>
        <v/>
      </c>
      <c r="AF45" s="235" t="str">
        <f>[4]SayfaKAY!BA878</f>
        <v/>
      </c>
      <c r="AG45" s="179" t="str">
        <f>[4]SayfaKAY!S878</f>
        <v/>
      </c>
      <c r="AH45" s="178" t="str">
        <f t="shared" si="51"/>
        <v/>
      </c>
      <c r="AI45" s="163" t="str">
        <f>[4]SayfaKAY!AV878</f>
        <v/>
      </c>
      <c r="AJ45" s="164" t="str">
        <f t="shared" si="52"/>
        <v/>
      </c>
      <c r="AK45" s="164" t="str">
        <f t="shared" si="53"/>
        <v/>
      </c>
      <c r="AL45" s="112" t="str">
        <f>[4]SayfaKAY!AX878</f>
        <v/>
      </c>
      <c r="AM45" s="257" t="str" cm="1">
        <f t="array" ref="AM45">IFERROR(IF(AND(P45&lt;&gt;"D(Arıza Değil)",AH45="Bu Arıza Aracın Servise Verilmesine Engel Değil"),
IF(Z45-F45&gt;0,(AB45-Y45)*24*60,
IF(OR(AND(G45&gt;$AS$1,G45&lt;$AT$1),AND(G45&gt;$AU$1,G45&lt;$AV$1)),
(AF45-H45)*24*60,     BH:BH0)),        AN45),0)</f>
        <v/>
      </c>
      <c r="AN45" s="257" t="str">
        <f t="shared" si="54"/>
        <v/>
      </c>
      <c r="AO45" s="174" t="str">
        <f>[4]SayfaKAY!AG878</f>
        <v/>
      </c>
      <c r="AP45" s="174" t="str">
        <f>[4]SayfaKAY!AI878</f>
        <v/>
      </c>
      <c r="AQ45" s="174" t="str">
        <f>[4]SayfaKAY!AQ878</f>
        <v/>
      </c>
      <c r="AR45" s="174" t="str">
        <f>[4]SayfaKAY!AH878</f>
        <v/>
      </c>
      <c r="AS45" s="174" t="str">
        <f>[4]SayfaKAY!AJ878</f>
        <v/>
      </c>
      <c r="AT45" s="175" t="str">
        <f>[4]SayfaKAY!AM878</f>
        <v/>
      </c>
      <c r="AU45" s="176" t="str">
        <f>[4]SayfaKAY!AL878</f>
        <v/>
      </c>
      <c r="AV45" s="176" t="str">
        <f>[4]SayfaKAY!AP878</f>
        <v/>
      </c>
      <c r="AW45" s="177" t="str">
        <f>[4]SayfaKAY!AT878</f>
        <v/>
      </c>
      <c r="AX45" s="194" t="str">
        <f t="shared" si="55"/>
        <v/>
      </c>
      <c r="AY45" s="168"/>
      <c r="AZ45" s="167"/>
      <c r="BA45" s="170"/>
      <c r="BB45" s="171" t="str">
        <f t="shared" si="81"/>
        <v/>
      </c>
      <c r="BC45" s="114"/>
      <c r="BD45" s="114"/>
      <c r="BE45" s="114"/>
      <c r="BF45" s="114"/>
      <c r="BG45" s="114"/>
      <c r="BH45" s="114">
        <f>IFERROR(FRACAS!AN881, "Hata Var")</f>
        <v>292.00000002980232</v>
      </c>
      <c r="BI45" s="114"/>
      <c r="BJ45" s="114"/>
      <c r="BK45" s="105" t="str">
        <f>[4]SayfaKAY!AW878</f>
        <v/>
      </c>
      <c r="BL45" s="105" t="str">
        <f>[4]SayfaKAY!V878</f>
        <v/>
      </c>
      <c r="BM45" s="114"/>
      <c r="BN45" s="171" t="str">
        <f t="shared" si="56"/>
        <v>x yok</v>
      </c>
      <c r="BO45" s="171" t="b">
        <f t="shared" si="57"/>
        <v>0</v>
      </c>
      <c r="BP45" s="171" t="e">
        <f t="shared" si="58"/>
        <v>#VALUE!</v>
      </c>
      <c r="BQ45" s="226" t="e">
        <f t="shared" si="59"/>
        <v>#VALUE!</v>
      </c>
      <c r="BR45" s="226" t="e">
        <f t="shared" si="60"/>
        <v>#VALUE!</v>
      </c>
      <c r="BS45" s="226" t="e">
        <f t="shared" si="61"/>
        <v>#VALUE!</v>
      </c>
      <c r="BT45" s="114"/>
      <c r="BU45" s="242"/>
      <c r="BV45" s="233">
        <f t="shared" si="62"/>
        <v>-1</v>
      </c>
      <c r="BW45" s="226" t="str">
        <f t="shared" si="63"/>
        <v>Hayır, çakışma yok</v>
      </c>
      <c r="BX45" s="229"/>
      <c r="BY45" s="247" t="e">
        <f t="shared" si="64"/>
        <v>#VALUE!</v>
      </c>
      <c r="BZ45" s="247" t="e">
        <f t="shared" si="65"/>
        <v>#VALUE!</v>
      </c>
      <c r="CA45" s="247" t="e">
        <f t="shared" si="66"/>
        <v>#VALUE!</v>
      </c>
      <c r="CB45" s="213"/>
      <c r="CC45" s="211"/>
      <c r="CD45" s="196"/>
      <c r="CE45" s="213">
        <v>877</v>
      </c>
      <c r="CF45" s="182" t="str">
        <f t="shared" si="67"/>
        <v/>
      </c>
      <c r="CG45" s="182" t="str">
        <f t="shared" si="68"/>
        <v/>
      </c>
      <c r="CH45" s="196"/>
      <c r="CI45" s="196"/>
      <c r="CJ45" s="196"/>
      <c r="CK45" s="196" t="e">
        <f t="shared" si="69"/>
        <v>#VALUE!</v>
      </c>
      <c r="CL45" s="196" t="e">
        <f t="shared" si="70"/>
        <v>#VALUE!</v>
      </c>
      <c r="CM45" s="196" t="e">
        <f t="shared" si="71"/>
        <v>#VALUE!</v>
      </c>
      <c r="CN45" s="114"/>
      <c r="CO45" s="115" t="str">
        <f t="shared" si="72"/>
        <v/>
      </c>
      <c r="CP45" s="116" t="e">
        <f t="shared" si="73"/>
        <v>#VALUE!</v>
      </c>
      <c r="CQ45" s="117" t="str">
        <f t="shared" si="74"/>
        <v/>
      </c>
      <c r="CR45" s="117" t="str">
        <f t="shared" si="75"/>
        <v/>
      </c>
      <c r="CS45" s="117" t="str">
        <f t="shared" si="76"/>
        <v/>
      </c>
      <c r="CT45" s="118" t="e">
        <f t="shared" si="77"/>
        <v>#VALUE!</v>
      </c>
      <c r="CU45" s="118" t="e">
        <f t="shared" si="78"/>
        <v>#VALUE!</v>
      </c>
      <c r="CV45" s="118" t="e">
        <f t="shared" si="79"/>
        <v>#VALUE!</v>
      </c>
      <c r="CW45" s="119" t="e">
        <f t="shared" si="80"/>
        <v>#VALUE!</v>
      </c>
    </row>
    <row r="46" spans="1:101" ht="118.5" customHeight="1" x14ac:dyDescent="0.3">
      <c r="A46" s="160" t="str">
        <f>[4]SayfaKAY!C879</f>
        <v/>
      </c>
      <c r="B46" s="104" t="str">
        <f>[4]SayfaKAY!D879</f>
        <v/>
      </c>
      <c r="C46" s="105" t="str">
        <f>[4]SayfaKAY!E879</f>
        <v/>
      </c>
      <c r="D46" s="105" t="str">
        <f>[4]SayfaKAY!F879</f>
        <v/>
      </c>
      <c r="E46" s="106" t="str">
        <f>[4]SayfaKAY!G879</f>
        <v/>
      </c>
      <c r="F46" s="193" t="str">
        <f t="shared" si="41"/>
        <v/>
      </c>
      <c r="G46" s="135" t="str">
        <f t="shared" si="42"/>
        <v/>
      </c>
      <c r="H46" s="235" t="str">
        <f>[4]SayfaKAY!H879</f>
        <v/>
      </c>
      <c r="I46" s="104" t="str">
        <f>[4]SayfaKAY!I879</f>
        <v/>
      </c>
      <c r="J46" s="103" t="str">
        <f>IF([4]SayfaKAY!J879="","",IF([4]SayfaKAY!J879="Müşteri","Notified by Customer","Notified by Bozankaya"))</f>
        <v/>
      </c>
      <c r="K46" s="103" t="e">
        <f>VLOOKUP([4]SayfaKAY!L879,#REF!,2,FALSE)</f>
        <v>#REF!</v>
      </c>
      <c r="L46" s="165" t="str">
        <f>[4]SayfaKAY!X879</f>
        <v/>
      </c>
      <c r="M46" s="107" t="str">
        <f t="shared" si="43"/>
        <v/>
      </c>
      <c r="N46" s="105" t="str">
        <f>[4]SayfaKAY!M879</f>
        <v/>
      </c>
      <c r="O46" s="166" t="str">
        <f>[4]SayfaKAY!P879</f>
        <v/>
      </c>
      <c r="P46" s="166" t="str">
        <f>[4]SayfaKAY!Q879</f>
        <v/>
      </c>
      <c r="Q46" s="166" t="str">
        <f>[4]SayfaKAY!R879</f>
        <v/>
      </c>
      <c r="R46" s="132" t="str" cm="1">
        <f t="array" ref="R46">IF([4]SayfaKAY!U879="","",_xlfn.IFS([4]SayfaKAY!U879="Bozankaya","Bozankaya",[4]SayfaKAY!U879="Müşteri","Customer",[4]SayfaKAY!U879="Tedarikçi","Equipment Supplier"))</f>
        <v/>
      </c>
      <c r="S46" s="204" t="str">
        <f>[4]SayfaKAY!N879</f>
        <v/>
      </c>
      <c r="T46" s="133" t="str">
        <f>[4]SayfaKAY!AD879</f>
        <v/>
      </c>
      <c r="U46" s="132" t="str">
        <f>[4]SayfaKAY!W879</f>
        <v/>
      </c>
      <c r="V46" s="108" t="str">
        <f>[4]SayfaKAY!AZ879</f>
        <v/>
      </c>
      <c r="W46" s="136" t="str">
        <f t="shared" si="44"/>
        <v/>
      </c>
      <c r="X46" s="137" t="str">
        <f t="shared" si="45"/>
        <v/>
      </c>
      <c r="Y46" s="235" t="str">
        <f>[4]SayfaKAY!AE879</f>
        <v/>
      </c>
      <c r="Z46" s="109" t="str">
        <f t="shared" si="46"/>
        <v/>
      </c>
      <c r="AA46" s="110" t="str">
        <f t="shared" si="47"/>
        <v/>
      </c>
      <c r="AB46" s="182" t="str">
        <f>[4]SayfaKAY!BA879</f>
        <v/>
      </c>
      <c r="AC46" s="257" t="str">
        <f t="shared" si="48"/>
        <v/>
      </c>
      <c r="AD46" s="111" t="str">
        <f t="shared" si="49"/>
        <v/>
      </c>
      <c r="AE46" s="111" t="str">
        <f t="shared" si="50"/>
        <v/>
      </c>
      <c r="AF46" s="235" t="str">
        <f>[4]SayfaKAY!BA879</f>
        <v/>
      </c>
      <c r="AG46" s="179" t="str">
        <f>[4]SayfaKAY!S879</f>
        <v/>
      </c>
      <c r="AH46" s="178" t="str">
        <f t="shared" si="51"/>
        <v/>
      </c>
      <c r="AI46" s="163" t="str">
        <f>[4]SayfaKAY!AV879</f>
        <v/>
      </c>
      <c r="AJ46" s="164" t="str">
        <f t="shared" si="52"/>
        <v/>
      </c>
      <c r="AK46" s="164" t="str">
        <f t="shared" si="53"/>
        <v/>
      </c>
      <c r="AL46" s="112" t="str">
        <f>[4]SayfaKAY!AX879</f>
        <v/>
      </c>
      <c r="AM46" s="257" t="str" cm="1">
        <f t="array" ref="AM46">IFERROR(IF(AND(P46&lt;&gt;"D(Arıza Değil)",AH46="Bu Arıza Aracın Servise Verilmesine Engel Değil"),
IF(Z46-F46&gt;0,(AB46-Y46)*24*60,
IF(OR(AND(G46&gt;$AS$1,G46&lt;$AT$1),AND(G46&gt;$AU$1,G46&lt;$AV$1)),
(AF46-H46)*24*60,     BH:BH0)),        AN46),0)</f>
        <v/>
      </c>
      <c r="AN46" s="257" t="str">
        <f t="shared" si="54"/>
        <v/>
      </c>
      <c r="AO46" s="174" t="str">
        <f>[4]SayfaKAY!AG879</f>
        <v/>
      </c>
      <c r="AP46" s="174" t="str">
        <f>[4]SayfaKAY!AI879</f>
        <v/>
      </c>
      <c r="AQ46" s="174" t="str">
        <f>[4]SayfaKAY!AQ879</f>
        <v/>
      </c>
      <c r="AR46" s="174" t="str">
        <f>[4]SayfaKAY!AH879</f>
        <v/>
      </c>
      <c r="AS46" s="174" t="str">
        <f>[4]SayfaKAY!AJ879</f>
        <v/>
      </c>
      <c r="AT46" s="175" t="str">
        <f>[4]SayfaKAY!AM879</f>
        <v/>
      </c>
      <c r="AU46" s="176" t="str">
        <f>[4]SayfaKAY!AL879</f>
        <v/>
      </c>
      <c r="AV46" s="176" t="str">
        <f>[4]SayfaKAY!AP879</f>
        <v/>
      </c>
      <c r="AW46" s="177" t="str">
        <f>[4]SayfaKAY!AT879</f>
        <v/>
      </c>
      <c r="AX46" s="194" t="str">
        <f t="shared" si="55"/>
        <v/>
      </c>
      <c r="AY46" s="168"/>
      <c r="AZ46" s="167"/>
      <c r="BA46" s="113"/>
      <c r="BB46" s="171" t="str">
        <f t="shared" si="81"/>
        <v/>
      </c>
      <c r="BC46" s="114"/>
      <c r="BD46" s="114"/>
      <c r="BE46" s="114"/>
      <c r="BF46" s="114"/>
      <c r="BG46" s="114"/>
      <c r="BH46" s="114" t="str">
        <f>IFERROR(FRACAS!AN882, "Hata Var")</f>
        <v/>
      </c>
      <c r="BI46" s="114"/>
      <c r="BJ46" s="114"/>
      <c r="BK46" s="105" t="str">
        <f>[4]SayfaKAY!AW879</f>
        <v/>
      </c>
      <c r="BL46" s="105" t="str">
        <f>[4]SayfaKAY!V879</f>
        <v/>
      </c>
      <c r="BM46" s="114"/>
      <c r="BN46" s="171" t="str">
        <f t="shared" si="56"/>
        <v>x yok</v>
      </c>
      <c r="BO46" s="171" t="b">
        <f t="shared" si="57"/>
        <v>0</v>
      </c>
      <c r="BP46" s="171" t="e">
        <f t="shared" si="58"/>
        <v>#VALUE!</v>
      </c>
      <c r="BQ46" s="226" t="e">
        <f t="shared" si="59"/>
        <v>#VALUE!</v>
      </c>
      <c r="BR46" s="226" t="e">
        <f t="shared" si="60"/>
        <v>#VALUE!</v>
      </c>
      <c r="BS46" s="226" t="e">
        <f t="shared" si="61"/>
        <v>#VALUE!</v>
      </c>
      <c r="BT46" s="114"/>
      <c r="BU46" s="242"/>
      <c r="BV46" s="233">
        <f t="shared" si="62"/>
        <v>-1</v>
      </c>
      <c r="BW46" s="226" t="str">
        <f t="shared" si="63"/>
        <v>Hayır, çakışma yok</v>
      </c>
      <c r="BX46" s="229"/>
      <c r="BY46" s="247" t="e">
        <f t="shared" si="64"/>
        <v>#VALUE!</v>
      </c>
      <c r="BZ46" s="247" t="e">
        <f t="shared" si="65"/>
        <v>#VALUE!</v>
      </c>
      <c r="CA46" s="247" t="e">
        <f t="shared" si="66"/>
        <v>#VALUE!</v>
      </c>
      <c r="CB46" s="213"/>
      <c r="CC46" s="211"/>
      <c r="CD46" s="196"/>
      <c r="CE46" s="213">
        <v>878</v>
      </c>
      <c r="CF46" s="182" t="str">
        <f t="shared" si="67"/>
        <v/>
      </c>
      <c r="CG46" s="182" t="str">
        <f t="shared" si="68"/>
        <v/>
      </c>
      <c r="CH46" s="196"/>
      <c r="CI46" s="196"/>
      <c r="CJ46" s="196"/>
      <c r="CK46" s="196" t="e">
        <f t="shared" si="69"/>
        <v>#VALUE!</v>
      </c>
      <c r="CL46" s="196" t="e">
        <f t="shared" si="70"/>
        <v>#VALUE!</v>
      </c>
      <c r="CM46" s="196" t="e">
        <f t="shared" si="71"/>
        <v>#VALUE!</v>
      </c>
      <c r="CN46" s="114"/>
      <c r="CO46" s="115" t="str">
        <f t="shared" si="72"/>
        <v/>
      </c>
      <c r="CP46" s="116" t="e">
        <f t="shared" si="73"/>
        <v>#VALUE!</v>
      </c>
      <c r="CQ46" s="117" t="str">
        <f t="shared" si="74"/>
        <v/>
      </c>
      <c r="CR46" s="117" t="str">
        <f t="shared" si="75"/>
        <v/>
      </c>
      <c r="CS46" s="117" t="str">
        <f t="shared" si="76"/>
        <v/>
      </c>
      <c r="CT46" s="118" t="e">
        <f t="shared" si="77"/>
        <v>#VALUE!</v>
      </c>
      <c r="CU46" s="118" t="e">
        <f t="shared" si="78"/>
        <v>#VALUE!</v>
      </c>
      <c r="CV46" s="118" t="e">
        <f t="shared" si="79"/>
        <v>#VALUE!</v>
      </c>
      <c r="CW46" s="119" t="e">
        <f t="shared" si="80"/>
        <v>#VALUE!</v>
      </c>
    </row>
    <row r="47" spans="1:101" ht="118.5" customHeight="1" x14ac:dyDescent="0.3">
      <c r="A47" s="104" t="str">
        <f>[4]SayfaKAY!C880</f>
        <v/>
      </c>
      <c r="B47" s="104" t="str">
        <f>[4]SayfaKAY!D880</f>
        <v/>
      </c>
      <c r="C47" s="105" t="str">
        <f>[4]SayfaKAY!E880</f>
        <v/>
      </c>
      <c r="D47" s="105" t="str">
        <f>[4]SayfaKAY!F880</f>
        <v/>
      </c>
      <c r="E47" s="106" t="str">
        <f>[4]SayfaKAY!G880</f>
        <v/>
      </c>
      <c r="F47" s="193" t="str">
        <f t="shared" si="41"/>
        <v/>
      </c>
      <c r="G47" s="135" t="str">
        <f t="shared" si="42"/>
        <v/>
      </c>
      <c r="H47" s="235" t="str">
        <f>[4]SayfaKAY!H880</f>
        <v/>
      </c>
      <c r="I47" s="104" t="str">
        <f>[4]SayfaKAY!I880</f>
        <v/>
      </c>
      <c r="J47" s="103" t="str">
        <f>IF([4]SayfaKAY!J880="","",IF([4]SayfaKAY!J880="Müşteri","Notified by Customer","Notified by Bozankaya"))</f>
        <v/>
      </c>
      <c r="K47" s="103" t="e">
        <f>VLOOKUP([4]SayfaKAY!L880,#REF!,2,FALSE)</f>
        <v>#REF!</v>
      </c>
      <c r="L47" s="165" t="str">
        <f>[4]SayfaKAY!X880</f>
        <v/>
      </c>
      <c r="M47" s="107" t="str">
        <f t="shared" si="43"/>
        <v/>
      </c>
      <c r="N47" s="105" t="str">
        <f>[4]SayfaKAY!M880</f>
        <v/>
      </c>
      <c r="O47" s="166" t="str">
        <f>[4]SayfaKAY!P880</f>
        <v/>
      </c>
      <c r="P47" s="166" t="str">
        <f>[4]SayfaKAY!Q880</f>
        <v/>
      </c>
      <c r="Q47" s="166" t="str">
        <f>[4]SayfaKAY!R880</f>
        <v/>
      </c>
      <c r="R47" s="132" t="str" cm="1">
        <f t="array" ref="R47">IF([4]SayfaKAY!U880="","",_xlfn.IFS([4]SayfaKAY!U880="Bozankaya","Bozankaya",[4]SayfaKAY!U880="Müşteri","Customer",[4]SayfaKAY!U880="Tedarikçi","Equipment Supplier"))</f>
        <v/>
      </c>
      <c r="S47" s="204" t="str">
        <f>[4]SayfaKAY!N880</f>
        <v/>
      </c>
      <c r="T47" s="133" t="str">
        <f>[4]SayfaKAY!AD880</f>
        <v/>
      </c>
      <c r="U47" s="132" t="str">
        <f>[4]SayfaKAY!W880</f>
        <v/>
      </c>
      <c r="V47" s="108" t="str">
        <f>[4]SayfaKAY!AZ880</f>
        <v/>
      </c>
      <c r="W47" s="136" t="str">
        <f t="shared" si="44"/>
        <v/>
      </c>
      <c r="X47" s="137" t="str">
        <f t="shared" si="45"/>
        <v/>
      </c>
      <c r="Y47" s="235" t="str">
        <f>[4]SayfaKAY!AE880</f>
        <v/>
      </c>
      <c r="Z47" s="109" t="str">
        <f t="shared" si="46"/>
        <v/>
      </c>
      <c r="AA47" s="110" t="str">
        <f t="shared" si="47"/>
        <v/>
      </c>
      <c r="AB47" s="182" t="str">
        <f>[4]SayfaKAY!BA880</f>
        <v/>
      </c>
      <c r="AC47" s="257" t="str">
        <f t="shared" si="48"/>
        <v/>
      </c>
      <c r="AD47" s="111" t="str">
        <f t="shared" si="49"/>
        <v/>
      </c>
      <c r="AE47" s="111" t="str">
        <f t="shared" si="50"/>
        <v/>
      </c>
      <c r="AF47" s="235" t="str">
        <f>[4]SayfaKAY!BA880</f>
        <v/>
      </c>
      <c r="AG47" s="179" t="str">
        <f>[4]SayfaKAY!S880</f>
        <v/>
      </c>
      <c r="AH47" s="178" t="str">
        <f t="shared" si="51"/>
        <v/>
      </c>
      <c r="AI47" s="163" t="str">
        <f>[4]SayfaKAY!AV880</f>
        <v/>
      </c>
      <c r="AJ47" s="164" t="str">
        <f t="shared" si="52"/>
        <v/>
      </c>
      <c r="AK47" s="164" t="str">
        <f t="shared" si="53"/>
        <v/>
      </c>
      <c r="AL47" s="112" t="str">
        <f>[4]SayfaKAY!AX880</f>
        <v/>
      </c>
      <c r="AM47" s="257" t="str" cm="1">
        <f t="array" ref="AM47">IFERROR(IF(AND(P47&lt;&gt;"D(Arıza Değil)",AH47="Bu Arıza Aracın Servise Verilmesine Engel Değil"),
IF(Z47-F47&gt;0,(AB47-Y47)*24*60,
IF(OR(AND(G47&gt;$AS$1,G47&lt;$AT$1),AND(G47&gt;$AU$1,G47&lt;$AV$1)),
(AF47-H47)*24*60,     BH:BH0)),        AN47),0)</f>
        <v/>
      </c>
      <c r="AN47" s="257" t="str">
        <f t="shared" si="54"/>
        <v/>
      </c>
      <c r="AO47" s="174" t="str">
        <f>[4]SayfaKAY!AG880</f>
        <v/>
      </c>
      <c r="AP47" s="174" t="str">
        <f>[4]SayfaKAY!AI880</f>
        <v/>
      </c>
      <c r="AQ47" s="174" t="str">
        <f>[4]SayfaKAY!AQ880</f>
        <v/>
      </c>
      <c r="AR47" s="174" t="str">
        <f>[4]SayfaKAY!AH880</f>
        <v/>
      </c>
      <c r="AS47" s="174" t="str">
        <f>[4]SayfaKAY!AJ880</f>
        <v/>
      </c>
      <c r="AT47" s="175" t="str">
        <f>[4]SayfaKAY!AM880</f>
        <v/>
      </c>
      <c r="AU47" s="176" t="str">
        <f>[4]SayfaKAY!AL880</f>
        <v/>
      </c>
      <c r="AV47" s="176" t="str">
        <f>[4]SayfaKAY!AP880</f>
        <v/>
      </c>
      <c r="AW47" s="177" t="str">
        <f>[4]SayfaKAY!AT880</f>
        <v/>
      </c>
      <c r="AX47" s="194" t="str">
        <f t="shared" si="55"/>
        <v/>
      </c>
      <c r="AY47" s="168"/>
      <c r="AZ47" s="167"/>
      <c r="BA47" s="170"/>
      <c r="BB47" s="171" t="str">
        <f t="shared" si="81"/>
        <v/>
      </c>
      <c r="BC47" s="114"/>
      <c r="BD47" s="114"/>
      <c r="BE47" s="114"/>
      <c r="BF47" s="114"/>
      <c r="BG47" s="114"/>
      <c r="BH47" s="114">
        <f>IFERROR(FRACAS!AN883, "Hata Var")</f>
        <v>150.99999997881241</v>
      </c>
      <c r="BI47" s="114"/>
      <c r="BJ47" s="114"/>
      <c r="BK47" s="105" t="str">
        <f>[4]SayfaKAY!AW880</f>
        <v/>
      </c>
      <c r="BL47" s="105" t="str">
        <f>[4]SayfaKAY!V880</f>
        <v/>
      </c>
      <c r="BM47" s="114"/>
      <c r="BN47" s="171" t="str">
        <f t="shared" si="56"/>
        <v>x yok</v>
      </c>
      <c r="BO47" s="171" t="b">
        <f t="shared" si="57"/>
        <v>0</v>
      </c>
      <c r="BP47" s="171" t="e">
        <f t="shared" si="58"/>
        <v>#VALUE!</v>
      </c>
      <c r="BQ47" s="226" t="e">
        <f t="shared" si="59"/>
        <v>#VALUE!</v>
      </c>
      <c r="BR47" s="226" t="e">
        <f t="shared" si="60"/>
        <v>#VALUE!</v>
      </c>
      <c r="BS47" s="226" t="e">
        <f t="shared" si="61"/>
        <v>#VALUE!</v>
      </c>
      <c r="BT47" s="114"/>
      <c r="BU47" s="242"/>
      <c r="BV47" s="233">
        <f t="shared" si="62"/>
        <v>-1</v>
      </c>
      <c r="BW47" s="226" t="str">
        <f t="shared" si="63"/>
        <v>Hayır, çakışma yok</v>
      </c>
      <c r="BX47" s="229"/>
      <c r="BY47" s="247" t="e">
        <f t="shared" si="64"/>
        <v>#VALUE!</v>
      </c>
      <c r="BZ47" s="247" t="e">
        <f t="shared" si="65"/>
        <v>#VALUE!</v>
      </c>
      <c r="CA47" s="247" t="e">
        <f t="shared" si="66"/>
        <v>#VALUE!</v>
      </c>
      <c r="CB47" s="213"/>
      <c r="CC47" s="211"/>
      <c r="CD47" s="196"/>
      <c r="CE47" s="213">
        <v>879</v>
      </c>
      <c r="CF47" s="182" t="str">
        <f t="shared" si="67"/>
        <v/>
      </c>
      <c r="CG47" s="182" t="str">
        <f t="shared" si="68"/>
        <v/>
      </c>
      <c r="CH47" s="196"/>
      <c r="CI47" s="196"/>
      <c r="CJ47" s="196"/>
      <c r="CK47" s="196" t="e">
        <f t="shared" si="69"/>
        <v>#VALUE!</v>
      </c>
      <c r="CL47" s="196" t="e">
        <f t="shared" si="70"/>
        <v>#VALUE!</v>
      </c>
      <c r="CM47" s="196" t="e">
        <f t="shared" si="71"/>
        <v>#VALUE!</v>
      </c>
      <c r="CN47" s="114"/>
      <c r="CO47" s="115" t="str">
        <f t="shared" si="72"/>
        <v/>
      </c>
      <c r="CP47" s="116" t="e">
        <f t="shared" si="73"/>
        <v>#VALUE!</v>
      </c>
      <c r="CQ47" s="117" t="str">
        <f t="shared" si="74"/>
        <v/>
      </c>
      <c r="CR47" s="117" t="str">
        <f t="shared" si="75"/>
        <v/>
      </c>
      <c r="CS47" s="117" t="str">
        <f t="shared" si="76"/>
        <v/>
      </c>
      <c r="CT47" s="118" t="e">
        <f t="shared" si="77"/>
        <v>#VALUE!</v>
      </c>
      <c r="CU47" s="118" t="e">
        <f t="shared" si="78"/>
        <v>#VALUE!</v>
      </c>
      <c r="CV47" s="118" t="e">
        <f t="shared" si="79"/>
        <v>#VALUE!</v>
      </c>
      <c r="CW47" s="119" t="e">
        <f t="shared" si="80"/>
        <v>#VALUE!</v>
      </c>
    </row>
    <row r="48" spans="1:101" ht="118.5" customHeight="1" x14ac:dyDescent="0.3">
      <c r="A48" s="160" t="str">
        <f>[4]SayfaKAY!C881</f>
        <v/>
      </c>
      <c r="B48" s="104" t="str">
        <f>[4]SayfaKAY!D881</f>
        <v/>
      </c>
      <c r="C48" s="105" t="str">
        <f>[4]SayfaKAY!E881</f>
        <v/>
      </c>
      <c r="D48" s="105" t="str">
        <f>[4]SayfaKAY!F881</f>
        <v/>
      </c>
      <c r="E48" s="106" t="str">
        <f>[4]SayfaKAY!G881</f>
        <v/>
      </c>
      <c r="F48" s="193" t="str">
        <f t="shared" si="41"/>
        <v/>
      </c>
      <c r="G48" s="135" t="str">
        <f t="shared" si="42"/>
        <v/>
      </c>
      <c r="H48" s="235" t="str">
        <f>[4]SayfaKAY!H881</f>
        <v/>
      </c>
      <c r="I48" s="104" t="str">
        <f>[4]SayfaKAY!I881</f>
        <v/>
      </c>
      <c r="J48" s="103" t="str">
        <f>IF([4]SayfaKAY!J881="","",IF([4]SayfaKAY!J881="Müşteri","Notified by Customer","Notified by Bozankaya"))</f>
        <v/>
      </c>
      <c r="K48" s="103" t="e">
        <f>VLOOKUP([4]SayfaKAY!L881,#REF!,2,FALSE)</f>
        <v>#REF!</v>
      </c>
      <c r="L48" s="165" t="str">
        <f>[4]SayfaKAY!X881</f>
        <v/>
      </c>
      <c r="M48" s="107" t="str">
        <f t="shared" si="43"/>
        <v/>
      </c>
      <c r="N48" s="105" t="str">
        <f>[4]SayfaKAY!M881</f>
        <v/>
      </c>
      <c r="O48" s="166" t="str">
        <f>[4]SayfaKAY!P881</f>
        <v/>
      </c>
      <c r="P48" s="166" t="str">
        <f>[4]SayfaKAY!Q881</f>
        <v/>
      </c>
      <c r="Q48" s="166" t="str">
        <f>[4]SayfaKAY!R881</f>
        <v/>
      </c>
      <c r="R48" s="132" t="str" cm="1">
        <f t="array" ref="R48">IF([4]SayfaKAY!U881="","",_xlfn.IFS([4]SayfaKAY!U881="Bozankaya","Bozankaya",[4]SayfaKAY!U881="Müşteri","Customer",[4]SayfaKAY!U881="Tedarikçi","Equipment Supplier"))</f>
        <v/>
      </c>
      <c r="S48" s="204" t="str">
        <f>[4]SayfaKAY!N881</f>
        <v/>
      </c>
      <c r="T48" s="133" t="str">
        <f>[4]SayfaKAY!AD881</f>
        <v/>
      </c>
      <c r="U48" s="132" t="str">
        <f>[4]SayfaKAY!W881</f>
        <v/>
      </c>
      <c r="V48" s="108" t="str">
        <f>[4]SayfaKAY!AZ881</f>
        <v/>
      </c>
      <c r="W48" s="136" t="str">
        <f t="shared" si="44"/>
        <v/>
      </c>
      <c r="X48" s="137" t="str">
        <f t="shared" si="45"/>
        <v/>
      </c>
      <c r="Y48" s="235" t="str">
        <f>[4]SayfaKAY!AE881</f>
        <v/>
      </c>
      <c r="Z48" s="109" t="str">
        <f t="shared" si="46"/>
        <v/>
      </c>
      <c r="AA48" s="110" t="str">
        <f t="shared" si="47"/>
        <v/>
      </c>
      <c r="AB48" s="182" t="str">
        <f>[4]SayfaKAY!BA881</f>
        <v/>
      </c>
      <c r="AC48" s="257" t="str">
        <f t="shared" si="48"/>
        <v/>
      </c>
      <c r="AD48" s="111" t="str">
        <f t="shared" si="49"/>
        <v/>
      </c>
      <c r="AE48" s="111" t="str">
        <f t="shared" si="50"/>
        <v/>
      </c>
      <c r="AF48" s="235" t="str">
        <f>[4]SayfaKAY!BA881</f>
        <v/>
      </c>
      <c r="AG48" s="179" t="str">
        <f>[4]SayfaKAY!S881</f>
        <v/>
      </c>
      <c r="AH48" s="178" t="str">
        <f t="shared" si="51"/>
        <v/>
      </c>
      <c r="AI48" s="163" t="str">
        <f>[4]SayfaKAY!AV881</f>
        <v/>
      </c>
      <c r="AJ48" s="164" t="str">
        <f t="shared" si="52"/>
        <v/>
      </c>
      <c r="AK48" s="164" t="str">
        <f t="shared" si="53"/>
        <v/>
      </c>
      <c r="AL48" s="112" t="str">
        <f>[4]SayfaKAY!AX881</f>
        <v/>
      </c>
      <c r="AM48" s="257" t="str" cm="1">
        <f t="array" ref="AM48">IFERROR(IF(AND(P48&lt;&gt;"D(Arıza Değil)",AH48="Bu Arıza Aracın Servise Verilmesine Engel Değil"),
IF(Z48-F48&gt;0,(AB48-Y48)*24*60,
IF(OR(AND(G48&gt;$AS$1,G48&lt;$AT$1),AND(G48&gt;$AU$1,G48&lt;$AV$1)),
(AF48-H48)*24*60,     BH:BH0)),        AN48),0)</f>
        <v/>
      </c>
      <c r="AN48" s="257" t="str">
        <f t="shared" si="54"/>
        <v/>
      </c>
      <c r="AO48" s="174" t="str">
        <f>[4]SayfaKAY!AG881</f>
        <v/>
      </c>
      <c r="AP48" s="174" t="str">
        <f>[4]SayfaKAY!AI881</f>
        <v/>
      </c>
      <c r="AQ48" s="174" t="str">
        <f>[4]SayfaKAY!AQ881</f>
        <v/>
      </c>
      <c r="AR48" s="174" t="str">
        <f>[4]SayfaKAY!AH881</f>
        <v/>
      </c>
      <c r="AS48" s="174" t="str">
        <f>[4]SayfaKAY!AJ881</f>
        <v/>
      </c>
      <c r="AT48" s="175" t="str">
        <f>[4]SayfaKAY!AM881</f>
        <v/>
      </c>
      <c r="AU48" s="176" t="str">
        <f>[4]SayfaKAY!AL881</f>
        <v/>
      </c>
      <c r="AV48" s="176" t="str">
        <f>[4]SayfaKAY!AP881</f>
        <v/>
      </c>
      <c r="AW48" s="177" t="str">
        <f>[4]SayfaKAY!AT881</f>
        <v/>
      </c>
      <c r="AX48" s="194" t="str">
        <f t="shared" si="55"/>
        <v/>
      </c>
      <c r="AY48" s="168"/>
      <c r="AZ48" s="167"/>
      <c r="BA48" s="113"/>
      <c r="BB48" s="171" t="str">
        <f t="shared" si="81"/>
        <v/>
      </c>
      <c r="BC48" s="114"/>
      <c r="BD48" s="114"/>
      <c r="BE48" s="114"/>
      <c r="BF48" s="114"/>
      <c r="BG48" s="114"/>
      <c r="BH48" s="114">
        <f>IFERROR(FRACAS!AN884, "Hata Var")</f>
        <v>62.000000065891072</v>
      </c>
      <c r="BI48" s="114"/>
      <c r="BJ48" s="114"/>
      <c r="BK48" s="105" t="str">
        <f>[4]SayfaKAY!AW881</f>
        <v/>
      </c>
      <c r="BL48" s="105" t="str">
        <f>[4]SayfaKAY!V881</f>
        <v/>
      </c>
      <c r="BM48" s="114"/>
      <c r="BN48" s="171" t="str">
        <f t="shared" si="56"/>
        <v>x yok</v>
      </c>
      <c r="BO48" s="171" t="b">
        <f t="shared" si="57"/>
        <v>0</v>
      </c>
      <c r="BP48" s="171" t="e">
        <f t="shared" si="58"/>
        <v>#VALUE!</v>
      </c>
      <c r="BQ48" s="226" t="e">
        <f t="shared" si="59"/>
        <v>#VALUE!</v>
      </c>
      <c r="BR48" s="226" t="e">
        <f t="shared" si="60"/>
        <v>#VALUE!</v>
      </c>
      <c r="BS48" s="226" t="e">
        <f t="shared" si="61"/>
        <v>#VALUE!</v>
      </c>
      <c r="BT48" s="114"/>
      <c r="BU48" s="242"/>
      <c r="BV48" s="233">
        <f t="shared" si="62"/>
        <v>-1</v>
      </c>
      <c r="BW48" s="226" t="str">
        <f t="shared" si="63"/>
        <v>Hayır, çakışma yok</v>
      </c>
      <c r="BX48" s="229"/>
      <c r="BY48" s="247" t="e">
        <f t="shared" si="64"/>
        <v>#VALUE!</v>
      </c>
      <c r="BZ48" s="247" t="e">
        <f t="shared" si="65"/>
        <v>#VALUE!</v>
      </c>
      <c r="CA48" s="247" t="e">
        <f t="shared" si="66"/>
        <v>#VALUE!</v>
      </c>
      <c r="CB48" s="213"/>
      <c r="CC48" s="211"/>
      <c r="CD48" s="196"/>
      <c r="CE48" s="213">
        <v>880</v>
      </c>
      <c r="CF48" s="182" t="str">
        <f t="shared" si="67"/>
        <v/>
      </c>
      <c r="CG48" s="182" t="str">
        <f t="shared" si="68"/>
        <v/>
      </c>
      <c r="CH48" s="196"/>
      <c r="CI48" s="196"/>
      <c r="CJ48" s="196"/>
      <c r="CK48" s="196" t="e">
        <f t="shared" si="69"/>
        <v>#VALUE!</v>
      </c>
      <c r="CL48" s="196" t="e">
        <f t="shared" si="70"/>
        <v>#VALUE!</v>
      </c>
      <c r="CM48" s="196" t="e">
        <f t="shared" si="71"/>
        <v>#VALUE!</v>
      </c>
      <c r="CN48" s="114"/>
      <c r="CO48" s="115" t="str">
        <f t="shared" si="72"/>
        <v/>
      </c>
      <c r="CP48" s="116" t="e">
        <f t="shared" si="73"/>
        <v>#VALUE!</v>
      </c>
      <c r="CQ48" s="117" t="str">
        <f t="shared" si="74"/>
        <v/>
      </c>
      <c r="CR48" s="117" t="str">
        <f t="shared" si="75"/>
        <v/>
      </c>
      <c r="CS48" s="117" t="str">
        <f t="shared" si="76"/>
        <v/>
      </c>
      <c r="CT48" s="118" t="e">
        <f t="shared" si="77"/>
        <v>#VALUE!</v>
      </c>
      <c r="CU48" s="118" t="e">
        <f t="shared" si="78"/>
        <v>#VALUE!</v>
      </c>
      <c r="CV48" s="118" t="e">
        <f t="shared" si="79"/>
        <v>#VALUE!</v>
      </c>
      <c r="CW48" s="119" t="e">
        <f t="shared" si="80"/>
        <v>#VALUE!</v>
      </c>
    </row>
    <row r="49" spans="1:101" ht="118.5" customHeight="1" x14ac:dyDescent="0.3">
      <c r="A49" s="104" t="str">
        <f>[4]SayfaKAY!C882</f>
        <v/>
      </c>
      <c r="B49" s="104" t="str">
        <f>[4]SayfaKAY!D882</f>
        <v/>
      </c>
      <c r="C49" s="105" t="str">
        <f>[4]SayfaKAY!E882</f>
        <v/>
      </c>
      <c r="D49" s="105" t="str">
        <f>[4]SayfaKAY!F882</f>
        <v/>
      </c>
      <c r="E49" s="106" t="str">
        <f>[4]SayfaKAY!G882</f>
        <v/>
      </c>
      <c r="F49" s="193" t="str">
        <f t="shared" si="41"/>
        <v/>
      </c>
      <c r="G49" s="135" t="str">
        <f t="shared" si="42"/>
        <v/>
      </c>
      <c r="H49" s="235" t="str">
        <f>[4]SayfaKAY!H882</f>
        <v/>
      </c>
      <c r="I49" s="104" t="str">
        <f>[4]SayfaKAY!I882</f>
        <v/>
      </c>
      <c r="J49" s="103" t="str">
        <f>IF([4]SayfaKAY!J882="","",IF([4]SayfaKAY!J882="Müşteri","Notified by Customer","Notified by Bozankaya"))</f>
        <v/>
      </c>
      <c r="K49" s="103" t="e">
        <f>VLOOKUP([4]SayfaKAY!L882,#REF!,2,FALSE)</f>
        <v>#REF!</v>
      </c>
      <c r="L49" s="165" t="str">
        <f>[4]SayfaKAY!X882</f>
        <v/>
      </c>
      <c r="M49" s="107" t="str">
        <f t="shared" si="43"/>
        <v/>
      </c>
      <c r="N49" s="105" t="str">
        <f>[4]SayfaKAY!M882</f>
        <v/>
      </c>
      <c r="O49" s="166" t="str">
        <f>[4]SayfaKAY!P882</f>
        <v/>
      </c>
      <c r="P49" s="166" t="str">
        <f>[4]SayfaKAY!Q882</f>
        <v/>
      </c>
      <c r="Q49" s="166" t="str">
        <f>[4]SayfaKAY!R882</f>
        <v/>
      </c>
      <c r="R49" s="132" t="str" cm="1">
        <f t="array" ref="R49">IF([4]SayfaKAY!U882="","",_xlfn.IFS([4]SayfaKAY!U882="Bozankaya","Bozankaya",[4]SayfaKAY!U882="Müşteri","Customer",[4]SayfaKAY!U882="Tedarikçi","Equipment Supplier"))</f>
        <v/>
      </c>
      <c r="S49" s="204" t="str">
        <f>[4]SayfaKAY!N882</f>
        <v/>
      </c>
      <c r="T49" s="133" t="str">
        <f>[4]SayfaKAY!AD882</f>
        <v/>
      </c>
      <c r="U49" s="132" t="str">
        <f>[4]SayfaKAY!W882</f>
        <v/>
      </c>
      <c r="V49" s="108" t="str">
        <f>[4]SayfaKAY!AZ882</f>
        <v/>
      </c>
      <c r="W49" s="136" t="str">
        <f t="shared" si="44"/>
        <v/>
      </c>
      <c r="X49" s="137" t="str">
        <f t="shared" si="45"/>
        <v/>
      </c>
      <c r="Y49" s="235" t="str">
        <f>[4]SayfaKAY!AE882</f>
        <v/>
      </c>
      <c r="Z49" s="109" t="str">
        <f t="shared" si="46"/>
        <v/>
      </c>
      <c r="AA49" s="110" t="str">
        <f t="shared" si="47"/>
        <v/>
      </c>
      <c r="AB49" s="182" t="str">
        <f>[4]SayfaKAY!BA882</f>
        <v/>
      </c>
      <c r="AC49" s="257" t="str">
        <f t="shared" si="48"/>
        <v/>
      </c>
      <c r="AD49" s="111" t="str">
        <f t="shared" si="49"/>
        <v/>
      </c>
      <c r="AE49" s="111" t="str">
        <f t="shared" si="50"/>
        <v/>
      </c>
      <c r="AF49" s="235" t="str">
        <f>[4]SayfaKAY!BA882</f>
        <v/>
      </c>
      <c r="AG49" s="179" t="str">
        <f>[4]SayfaKAY!S882</f>
        <v/>
      </c>
      <c r="AH49" s="178" t="str">
        <f t="shared" si="51"/>
        <v/>
      </c>
      <c r="AI49" s="163" t="str">
        <f>[4]SayfaKAY!AV882</f>
        <v/>
      </c>
      <c r="AJ49" s="164" t="str">
        <f t="shared" si="52"/>
        <v/>
      </c>
      <c r="AK49" s="164" t="str">
        <f t="shared" si="53"/>
        <v/>
      </c>
      <c r="AL49" s="112" t="str">
        <f>[4]SayfaKAY!AX882</f>
        <v/>
      </c>
      <c r="AM49" s="257" t="str" cm="1">
        <f t="array" ref="AM49">IFERROR(IF(AND(P49&lt;&gt;"D(Arıza Değil)",AH49="Bu Arıza Aracın Servise Verilmesine Engel Değil"),
IF(Z49-F49&gt;0,(AB49-Y49)*24*60,
IF(OR(AND(G49&gt;$AS$1,G49&lt;$AT$1),AND(G49&gt;$AU$1,G49&lt;$AV$1)),
(AF49-H49)*24*60,     BH:BH0)),        AN49),0)</f>
        <v/>
      </c>
      <c r="AN49" s="257" t="str">
        <f t="shared" si="54"/>
        <v/>
      </c>
      <c r="AO49" s="174" t="str">
        <f>[4]SayfaKAY!AG882</f>
        <v/>
      </c>
      <c r="AP49" s="174" t="str">
        <f>[4]SayfaKAY!AI882</f>
        <v/>
      </c>
      <c r="AQ49" s="174" t="str">
        <f>[4]SayfaKAY!AQ882</f>
        <v/>
      </c>
      <c r="AR49" s="174" t="str">
        <f>[4]SayfaKAY!AH882</f>
        <v/>
      </c>
      <c r="AS49" s="174" t="str">
        <f>[4]SayfaKAY!AJ882</f>
        <v/>
      </c>
      <c r="AT49" s="175" t="str">
        <f>[4]SayfaKAY!AM882</f>
        <v/>
      </c>
      <c r="AU49" s="176" t="str">
        <f>[4]SayfaKAY!AL882</f>
        <v/>
      </c>
      <c r="AV49" s="176" t="str">
        <f>[4]SayfaKAY!AP882</f>
        <v/>
      </c>
      <c r="AW49" s="177" t="str">
        <f>[4]SayfaKAY!AT882</f>
        <v/>
      </c>
      <c r="AX49" s="194" t="str">
        <f t="shared" si="55"/>
        <v/>
      </c>
      <c r="AY49" s="168"/>
      <c r="AZ49" s="167"/>
      <c r="BA49" s="170"/>
      <c r="BB49" s="171" t="str">
        <f t="shared" si="81"/>
        <v/>
      </c>
      <c r="BC49" s="114"/>
      <c r="BD49" s="114"/>
      <c r="BE49" s="114"/>
      <c r="BF49" s="114"/>
      <c r="BG49" s="114"/>
      <c r="BH49" s="114">
        <f>IFERROR(FRACAS!AN885, "Hata Var")</f>
        <v>90.999999929917976</v>
      </c>
      <c r="BI49" s="114"/>
      <c r="BJ49" s="114"/>
      <c r="BK49" s="105" t="str">
        <f>[4]SayfaKAY!AW882</f>
        <v/>
      </c>
      <c r="BL49" s="105" t="str">
        <f>[4]SayfaKAY!V882</f>
        <v/>
      </c>
      <c r="BM49" s="114"/>
      <c r="BN49" s="171" t="str">
        <f t="shared" si="56"/>
        <v>x yok</v>
      </c>
      <c r="BO49" s="171" t="b">
        <f t="shared" si="57"/>
        <v>0</v>
      </c>
      <c r="BP49" s="171" t="e">
        <f t="shared" si="58"/>
        <v>#VALUE!</v>
      </c>
      <c r="BQ49" s="226" t="e">
        <f t="shared" si="59"/>
        <v>#VALUE!</v>
      </c>
      <c r="BR49" s="226" t="e">
        <f t="shared" si="60"/>
        <v>#VALUE!</v>
      </c>
      <c r="BS49" s="226" t="e">
        <f t="shared" si="61"/>
        <v>#VALUE!</v>
      </c>
      <c r="BT49" s="114"/>
      <c r="BU49" s="242"/>
      <c r="BV49" s="233">
        <f t="shared" si="62"/>
        <v>-1</v>
      </c>
      <c r="BW49" s="226" t="str">
        <f t="shared" si="63"/>
        <v>Hayır, çakışma yok</v>
      </c>
      <c r="BX49" s="229"/>
      <c r="BY49" s="247" t="e">
        <f t="shared" si="64"/>
        <v>#VALUE!</v>
      </c>
      <c r="BZ49" s="247" t="e">
        <f t="shared" si="65"/>
        <v>#VALUE!</v>
      </c>
      <c r="CA49" s="247" t="e">
        <f t="shared" si="66"/>
        <v>#VALUE!</v>
      </c>
      <c r="CB49" s="213"/>
      <c r="CC49" s="211"/>
      <c r="CD49" s="196"/>
      <c r="CE49" s="213">
        <v>881</v>
      </c>
      <c r="CF49" s="182" t="str">
        <f t="shared" si="67"/>
        <v/>
      </c>
      <c r="CG49" s="182" t="str">
        <f t="shared" si="68"/>
        <v/>
      </c>
      <c r="CH49" s="196"/>
      <c r="CI49" s="196"/>
      <c r="CJ49" s="196"/>
      <c r="CK49" s="196" t="e">
        <f t="shared" si="69"/>
        <v>#VALUE!</v>
      </c>
      <c r="CL49" s="196" t="e">
        <f t="shared" si="70"/>
        <v>#VALUE!</v>
      </c>
      <c r="CM49" s="196" t="e">
        <f t="shared" si="71"/>
        <v>#VALUE!</v>
      </c>
      <c r="CN49" s="114"/>
      <c r="CO49" s="115" t="str">
        <f t="shared" si="72"/>
        <v/>
      </c>
      <c r="CP49" s="116" t="e">
        <f t="shared" si="73"/>
        <v>#VALUE!</v>
      </c>
      <c r="CQ49" s="117" t="str">
        <f t="shared" si="74"/>
        <v/>
      </c>
      <c r="CR49" s="117" t="str">
        <f t="shared" si="75"/>
        <v/>
      </c>
      <c r="CS49" s="117" t="str">
        <f t="shared" si="76"/>
        <v/>
      </c>
      <c r="CT49" s="118" t="e">
        <f t="shared" si="77"/>
        <v>#VALUE!</v>
      </c>
      <c r="CU49" s="118" t="e">
        <f t="shared" si="78"/>
        <v>#VALUE!</v>
      </c>
      <c r="CV49" s="118" t="e">
        <f t="shared" si="79"/>
        <v>#VALUE!</v>
      </c>
      <c r="CW49" s="119" t="e">
        <f t="shared" si="80"/>
        <v>#VALUE!</v>
      </c>
    </row>
    <row r="50" spans="1:101" ht="118.5" customHeight="1" x14ac:dyDescent="0.3">
      <c r="A50" s="160" t="str">
        <f>[4]SayfaKAY!C883</f>
        <v/>
      </c>
      <c r="B50" s="104" t="str">
        <f>[4]SayfaKAY!D883</f>
        <v/>
      </c>
      <c r="C50" s="105" t="str">
        <f>[4]SayfaKAY!E883</f>
        <v/>
      </c>
      <c r="D50" s="105" t="str">
        <f>[4]SayfaKAY!F883</f>
        <v/>
      </c>
      <c r="E50" s="106" t="str">
        <f>[4]SayfaKAY!G883</f>
        <v/>
      </c>
      <c r="F50" s="193" t="str">
        <f t="shared" si="41"/>
        <v/>
      </c>
      <c r="G50" s="135" t="str">
        <f t="shared" si="42"/>
        <v/>
      </c>
      <c r="H50" s="235" t="str">
        <f>[4]SayfaKAY!H883</f>
        <v/>
      </c>
      <c r="I50" s="104" t="str">
        <f>[4]SayfaKAY!I883</f>
        <v/>
      </c>
      <c r="J50" s="103" t="str">
        <f>IF([4]SayfaKAY!J883="","",IF([4]SayfaKAY!J883="Müşteri","Notified by Customer","Notified by Bozankaya"))</f>
        <v/>
      </c>
      <c r="K50" s="103" t="e">
        <f>VLOOKUP([4]SayfaKAY!L883,#REF!,2,FALSE)</f>
        <v>#REF!</v>
      </c>
      <c r="L50" s="165" t="str">
        <f>[4]SayfaKAY!X883</f>
        <v/>
      </c>
      <c r="M50" s="107" t="str">
        <f t="shared" si="43"/>
        <v/>
      </c>
      <c r="N50" s="105" t="str">
        <f>[4]SayfaKAY!M883</f>
        <v/>
      </c>
      <c r="O50" s="166" t="str">
        <f>[4]SayfaKAY!P883</f>
        <v/>
      </c>
      <c r="P50" s="166" t="str">
        <f>[4]SayfaKAY!Q883</f>
        <v/>
      </c>
      <c r="Q50" s="166" t="str">
        <f>[4]SayfaKAY!R883</f>
        <v/>
      </c>
      <c r="R50" s="132" t="str" cm="1">
        <f t="array" ref="R50">IF([4]SayfaKAY!U883="","",_xlfn.IFS([4]SayfaKAY!U883="Bozankaya","Bozankaya",[4]SayfaKAY!U883="Müşteri","Customer",[4]SayfaKAY!U883="Tedarikçi","Equipment Supplier"))</f>
        <v/>
      </c>
      <c r="S50" s="204" t="str">
        <f>[4]SayfaKAY!N883</f>
        <v/>
      </c>
      <c r="T50" s="133" t="str">
        <f>[4]SayfaKAY!AD883</f>
        <v/>
      </c>
      <c r="U50" s="132" t="str">
        <f>[4]SayfaKAY!W883</f>
        <v/>
      </c>
      <c r="V50" s="108" t="str">
        <f>[4]SayfaKAY!AZ883</f>
        <v/>
      </c>
      <c r="W50" s="136" t="str">
        <f t="shared" si="44"/>
        <v/>
      </c>
      <c r="X50" s="137" t="str">
        <f t="shared" si="45"/>
        <v/>
      </c>
      <c r="Y50" s="235" t="str">
        <f>[4]SayfaKAY!AE883</f>
        <v/>
      </c>
      <c r="Z50" s="109" t="str">
        <f t="shared" si="46"/>
        <v/>
      </c>
      <c r="AA50" s="110" t="str">
        <f t="shared" si="47"/>
        <v/>
      </c>
      <c r="AB50" s="182" t="str">
        <f>[4]SayfaKAY!BA883</f>
        <v/>
      </c>
      <c r="AC50" s="257" t="str">
        <f t="shared" si="48"/>
        <v/>
      </c>
      <c r="AD50" s="111" t="str">
        <f t="shared" si="49"/>
        <v/>
      </c>
      <c r="AE50" s="111" t="str">
        <f t="shared" si="50"/>
        <v/>
      </c>
      <c r="AF50" s="235" t="str">
        <f>[4]SayfaKAY!BA883</f>
        <v/>
      </c>
      <c r="AG50" s="179" t="str">
        <f>[4]SayfaKAY!S883</f>
        <v/>
      </c>
      <c r="AH50" s="178" t="str">
        <f t="shared" si="51"/>
        <v/>
      </c>
      <c r="AI50" s="163" t="str">
        <f>[4]SayfaKAY!AV883</f>
        <v/>
      </c>
      <c r="AJ50" s="164" t="str">
        <f t="shared" si="52"/>
        <v/>
      </c>
      <c r="AK50" s="164" t="str">
        <f t="shared" si="53"/>
        <v/>
      </c>
      <c r="AL50" s="112" t="str">
        <f>[4]SayfaKAY!AX883</f>
        <v/>
      </c>
      <c r="AM50" s="257" t="str" cm="1">
        <f t="array" ref="AM50">IFERROR(IF(AND(P50&lt;&gt;"D(Arıza Değil)",AH50="Bu Arıza Aracın Servise Verilmesine Engel Değil"),
IF(Z50-F50&gt;0,(AB50-Y50)*24*60,
IF(OR(AND(G50&gt;$AS$1,G50&lt;$AT$1),AND(G50&gt;$AU$1,G50&lt;$AV$1)),
(AF50-H50)*24*60,     BH:BH0)),        AN50),0)</f>
        <v/>
      </c>
      <c r="AN50" s="257" t="str">
        <f t="shared" si="54"/>
        <v/>
      </c>
      <c r="AO50" s="174" t="str">
        <f>[4]SayfaKAY!AG883</f>
        <v/>
      </c>
      <c r="AP50" s="174" t="str">
        <f>[4]SayfaKAY!AI883</f>
        <v/>
      </c>
      <c r="AQ50" s="174" t="str">
        <f>[4]SayfaKAY!AQ883</f>
        <v/>
      </c>
      <c r="AR50" s="174" t="str">
        <f>[4]SayfaKAY!AH883</f>
        <v/>
      </c>
      <c r="AS50" s="174" t="str">
        <f>[4]SayfaKAY!AJ883</f>
        <v/>
      </c>
      <c r="AT50" s="175" t="str">
        <f>[4]SayfaKAY!AM883</f>
        <v/>
      </c>
      <c r="AU50" s="176" t="str">
        <f>[4]SayfaKAY!AL883</f>
        <v/>
      </c>
      <c r="AV50" s="176" t="str">
        <f>[4]SayfaKAY!AP883</f>
        <v/>
      </c>
      <c r="AW50" s="177" t="str">
        <f>[4]SayfaKAY!AT883</f>
        <v/>
      </c>
      <c r="AX50" s="194" t="str">
        <f t="shared" si="55"/>
        <v/>
      </c>
      <c r="AY50" s="168"/>
      <c r="AZ50" s="167"/>
      <c r="BA50" s="113"/>
      <c r="BB50" s="171" t="str">
        <f t="shared" si="81"/>
        <v/>
      </c>
      <c r="BC50" s="114"/>
      <c r="BD50" s="114"/>
      <c r="BE50" s="114"/>
      <c r="BF50" s="114"/>
      <c r="BG50" s="114"/>
      <c r="BH50" s="114">
        <f>IFERROR(FRACAS!AN886, "Hata Var")</f>
        <v>584.00000005960464</v>
      </c>
      <c r="BI50" s="114"/>
      <c r="BJ50" s="114"/>
      <c r="BK50" s="105" t="str">
        <f>[4]SayfaKAY!AW883</f>
        <v/>
      </c>
      <c r="BL50" s="105" t="str">
        <f>[4]SayfaKAY!V883</f>
        <v/>
      </c>
      <c r="BM50" s="114"/>
      <c r="BN50" s="171" t="str">
        <f t="shared" si="56"/>
        <v>x yok</v>
      </c>
      <c r="BO50" s="171" t="b">
        <f t="shared" si="57"/>
        <v>0</v>
      </c>
      <c r="BP50" s="171" t="e">
        <f t="shared" si="58"/>
        <v>#VALUE!</v>
      </c>
      <c r="BQ50" s="226" t="e">
        <f t="shared" si="59"/>
        <v>#VALUE!</v>
      </c>
      <c r="BR50" s="226" t="e">
        <f t="shared" si="60"/>
        <v>#VALUE!</v>
      </c>
      <c r="BS50" s="226" t="e">
        <f t="shared" si="61"/>
        <v>#VALUE!</v>
      </c>
      <c r="BT50" s="114"/>
      <c r="BU50" s="242"/>
      <c r="BV50" s="233">
        <f t="shared" si="62"/>
        <v>-1</v>
      </c>
      <c r="BW50" s="226" t="str">
        <f t="shared" si="63"/>
        <v>Hayır, çakışma yok</v>
      </c>
      <c r="BX50" s="229"/>
      <c r="BY50" s="247" t="e">
        <f t="shared" si="64"/>
        <v>#VALUE!</v>
      </c>
      <c r="BZ50" s="247" t="e">
        <f t="shared" si="65"/>
        <v>#VALUE!</v>
      </c>
      <c r="CA50" s="247" t="e">
        <f t="shared" si="66"/>
        <v>#VALUE!</v>
      </c>
      <c r="CB50" s="213"/>
      <c r="CC50" s="211"/>
      <c r="CD50" s="196"/>
      <c r="CE50" s="213">
        <v>882</v>
      </c>
      <c r="CF50" s="182" t="str">
        <f t="shared" si="67"/>
        <v/>
      </c>
      <c r="CG50" s="182" t="str">
        <f t="shared" si="68"/>
        <v/>
      </c>
      <c r="CH50" s="196"/>
      <c r="CI50" s="196"/>
      <c r="CJ50" s="196"/>
      <c r="CK50" s="196" t="e">
        <f t="shared" si="69"/>
        <v>#VALUE!</v>
      </c>
      <c r="CL50" s="196" t="e">
        <f t="shared" si="70"/>
        <v>#VALUE!</v>
      </c>
      <c r="CM50" s="196" t="e">
        <f t="shared" si="71"/>
        <v>#VALUE!</v>
      </c>
      <c r="CN50" s="114"/>
      <c r="CO50" s="115" t="str">
        <f t="shared" si="72"/>
        <v/>
      </c>
      <c r="CP50" s="116" t="e">
        <f t="shared" si="73"/>
        <v>#VALUE!</v>
      </c>
      <c r="CQ50" s="117" t="str">
        <f t="shared" si="74"/>
        <v/>
      </c>
      <c r="CR50" s="117" t="str">
        <f t="shared" si="75"/>
        <v/>
      </c>
      <c r="CS50" s="117" t="str">
        <f t="shared" si="76"/>
        <v/>
      </c>
      <c r="CT50" s="118" t="e">
        <f t="shared" si="77"/>
        <v>#VALUE!</v>
      </c>
      <c r="CU50" s="118" t="e">
        <f t="shared" si="78"/>
        <v>#VALUE!</v>
      </c>
      <c r="CV50" s="118" t="e">
        <f t="shared" si="79"/>
        <v>#VALUE!</v>
      </c>
      <c r="CW50" s="119" t="e">
        <f t="shared" si="80"/>
        <v>#VALUE!</v>
      </c>
    </row>
    <row r="51" spans="1:101" ht="118.5" customHeight="1" x14ac:dyDescent="0.3">
      <c r="A51" s="104" t="str">
        <f>[4]SayfaKAY!C884</f>
        <v/>
      </c>
      <c r="B51" s="104" t="str">
        <f>[4]SayfaKAY!D884</f>
        <v/>
      </c>
      <c r="C51" s="105" t="str">
        <f>[4]SayfaKAY!E884</f>
        <v/>
      </c>
      <c r="D51" s="105" t="str">
        <f>[4]SayfaKAY!F884</f>
        <v/>
      </c>
      <c r="E51" s="106" t="str">
        <f>[4]SayfaKAY!G884</f>
        <v/>
      </c>
      <c r="F51" s="193" t="str">
        <f t="shared" si="41"/>
        <v/>
      </c>
      <c r="G51" s="135" t="str">
        <f t="shared" si="42"/>
        <v/>
      </c>
      <c r="H51" s="235" t="str">
        <f>[4]SayfaKAY!H884</f>
        <v/>
      </c>
      <c r="I51" s="104" t="str">
        <f>[4]SayfaKAY!I884</f>
        <v/>
      </c>
      <c r="J51" s="103" t="str">
        <f>IF([4]SayfaKAY!J884="","",IF([4]SayfaKAY!J884="Müşteri","Notified by Customer","Notified by Bozankaya"))</f>
        <v/>
      </c>
      <c r="K51" s="103" t="e">
        <f>VLOOKUP([4]SayfaKAY!L884,#REF!,2,FALSE)</f>
        <v>#REF!</v>
      </c>
      <c r="L51" s="165" t="str">
        <f>[4]SayfaKAY!X884</f>
        <v/>
      </c>
      <c r="M51" s="107" t="str">
        <f t="shared" si="43"/>
        <v/>
      </c>
      <c r="N51" s="105" t="str">
        <f>[4]SayfaKAY!M884</f>
        <v/>
      </c>
      <c r="O51" s="166" t="str">
        <f>[4]SayfaKAY!P884</f>
        <v/>
      </c>
      <c r="P51" s="166" t="str">
        <f>[4]SayfaKAY!Q884</f>
        <v/>
      </c>
      <c r="Q51" s="166" t="str">
        <f>[4]SayfaKAY!R884</f>
        <v/>
      </c>
      <c r="R51" s="132" t="str" cm="1">
        <f t="array" ref="R51">IF([4]SayfaKAY!U884="","",_xlfn.IFS([4]SayfaKAY!U884="Bozankaya","Bozankaya",[4]SayfaKAY!U884="Müşteri","Customer",[4]SayfaKAY!U884="Tedarikçi","Equipment Supplier"))</f>
        <v/>
      </c>
      <c r="S51" s="204" t="str">
        <f>[4]SayfaKAY!N884</f>
        <v/>
      </c>
      <c r="T51" s="133" t="str">
        <f>[4]SayfaKAY!AD884</f>
        <v/>
      </c>
      <c r="U51" s="132" t="str">
        <f>[4]SayfaKAY!W884</f>
        <v/>
      </c>
      <c r="V51" s="108" t="str">
        <f>[4]SayfaKAY!AZ884</f>
        <v/>
      </c>
      <c r="W51" s="136" t="str">
        <f t="shared" si="44"/>
        <v/>
      </c>
      <c r="X51" s="137" t="str">
        <f t="shared" si="45"/>
        <v/>
      </c>
      <c r="Y51" s="235" t="str">
        <f>[4]SayfaKAY!AE884</f>
        <v/>
      </c>
      <c r="Z51" s="109" t="str">
        <f t="shared" si="46"/>
        <v/>
      </c>
      <c r="AA51" s="110" t="str">
        <f t="shared" si="47"/>
        <v/>
      </c>
      <c r="AB51" s="182" t="str">
        <f>[4]SayfaKAY!BA884</f>
        <v/>
      </c>
      <c r="AC51" s="257" t="str">
        <f t="shared" si="48"/>
        <v/>
      </c>
      <c r="AD51" s="111" t="str">
        <f t="shared" si="49"/>
        <v/>
      </c>
      <c r="AE51" s="111" t="str">
        <f t="shared" si="50"/>
        <v/>
      </c>
      <c r="AF51" s="235" t="str">
        <f>[4]SayfaKAY!BA884</f>
        <v/>
      </c>
      <c r="AG51" s="179" t="str">
        <f>[4]SayfaKAY!S884</f>
        <v/>
      </c>
      <c r="AH51" s="178" t="str">
        <f t="shared" si="51"/>
        <v/>
      </c>
      <c r="AI51" s="163" t="str">
        <f>[4]SayfaKAY!AV884</f>
        <v/>
      </c>
      <c r="AJ51" s="164" t="str">
        <f t="shared" si="52"/>
        <v/>
      </c>
      <c r="AK51" s="164" t="str">
        <f t="shared" si="53"/>
        <v/>
      </c>
      <c r="AL51" s="112" t="str">
        <f>[4]SayfaKAY!AX884</f>
        <v/>
      </c>
      <c r="AM51" s="257" t="str" cm="1">
        <f t="array" ref="AM51">IFERROR(IF(AND(P51&lt;&gt;"D(Arıza Değil)",AH51="Bu Arıza Aracın Servise Verilmesine Engel Değil"),
IF(Z51-F51&gt;0,(AB51-Y51)*24*60,
IF(OR(AND(G51&gt;$AS$1,G51&lt;$AT$1),AND(G51&gt;$AU$1,G51&lt;$AV$1)),
(AF51-H51)*24*60,     BH:BH0)),        AN51),0)</f>
        <v/>
      </c>
      <c r="AN51" s="257" t="str">
        <f t="shared" si="54"/>
        <v/>
      </c>
      <c r="AO51" s="174" t="str">
        <f>[4]SayfaKAY!AG884</f>
        <v/>
      </c>
      <c r="AP51" s="174" t="str">
        <f>[4]SayfaKAY!AI884</f>
        <v/>
      </c>
      <c r="AQ51" s="174" t="str">
        <f>[4]SayfaKAY!AQ884</f>
        <v/>
      </c>
      <c r="AR51" s="174" t="str">
        <f>[4]SayfaKAY!AH884</f>
        <v/>
      </c>
      <c r="AS51" s="174" t="str">
        <f>[4]SayfaKAY!AJ884</f>
        <v/>
      </c>
      <c r="AT51" s="175" t="str">
        <f>[4]SayfaKAY!AM884</f>
        <v/>
      </c>
      <c r="AU51" s="176" t="str">
        <f>[4]SayfaKAY!AL884</f>
        <v/>
      </c>
      <c r="AV51" s="176" t="str">
        <f>[4]SayfaKAY!AP884</f>
        <v/>
      </c>
      <c r="AW51" s="177" t="str">
        <f>[4]SayfaKAY!AT884</f>
        <v/>
      </c>
      <c r="AX51" s="194" t="str">
        <f t="shared" si="55"/>
        <v/>
      </c>
      <c r="AY51" s="168"/>
      <c r="AZ51" s="167"/>
      <c r="BA51" s="170"/>
      <c r="BB51" s="171" t="str">
        <f t="shared" si="81"/>
        <v/>
      </c>
      <c r="BC51" s="114"/>
      <c r="BD51" s="114"/>
      <c r="BE51" s="114"/>
      <c r="BF51" s="114"/>
      <c r="BG51" s="114"/>
      <c r="BH51" s="114" t="str">
        <f>IFERROR(FRACAS!AN887, "Hata Var")</f>
        <v/>
      </c>
      <c r="BI51" s="114"/>
      <c r="BJ51" s="114"/>
      <c r="BK51" s="105" t="str">
        <f>[4]SayfaKAY!AW884</f>
        <v/>
      </c>
      <c r="BL51" s="105" t="str">
        <f>[4]SayfaKAY!V884</f>
        <v/>
      </c>
      <c r="BM51" s="114"/>
      <c r="BN51" s="171" t="str">
        <f t="shared" si="56"/>
        <v>x yok</v>
      </c>
      <c r="BO51" s="171" t="b">
        <f t="shared" si="57"/>
        <v>0</v>
      </c>
      <c r="BP51" s="171" t="e">
        <f t="shared" si="58"/>
        <v>#VALUE!</v>
      </c>
      <c r="BQ51" s="226" t="e">
        <f t="shared" si="59"/>
        <v>#VALUE!</v>
      </c>
      <c r="BR51" s="226" t="e">
        <f t="shared" si="60"/>
        <v>#VALUE!</v>
      </c>
      <c r="BS51" s="226" t="e">
        <f t="shared" si="61"/>
        <v>#VALUE!</v>
      </c>
      <c r="BT51" s="114"/>
      <c r="BU51" s="242"/>
      <c r="BV51" s="233">
        <f t="shared" si="62"/>
        <v>-1</v>
      </c>
      <c r="BW51" s="226" t="str">
        <f t="shared" si="63"/>
        <v>Hayır, çakışma yok</v>
      </c>
      <c r="BX51" s="229"/>
      <c r="BY51" s="247" t="e">
        <f t="shared" si="64"/>
        <v>#VALUE!</v>
      </c>
      <c r="BZ51" s="247" t="e">
        <f t="shared" si="65"/>
        <v>#VALUE!</v>
      </c>
      <c r="CA51" s="247" t="e">
        <f t="shared" si="66"/>
        <v>#VALUE!</v>
      </c>
      <c r="CB51" s="213"/>
      <c r="CC51" s="211"/>
      <c r="CD51" s="196"/>
      <c r="CE51" s="213">
        <v>883</v>
      </c>
      <c r="CF51" s="182" t="str">
        <f t="shared" si="67"/>
        <v/>
      </c>
      <c r="CG51" s="182" t="str">
        <f t="shared" si="68"/>
        <v/>
      </c>
      <c r="CH51" s="196"/>
      <c r="CI51" s="196"/>
      <c r="CJ51" s="196"/>
      <c r="CK51" s="196" t="e">
        <f t="shared" si="69"/>
        <v>#VALUE!</v>
      </c>
      <c r="CL51" s="196" t="e">
        <f t="shared" si="70"/>
        <v>#VALUE!</v>
      </c>
      <c r="CM51" s="196" t="e">
        <f t="shared" si="71"/>
        <v>#VALUE!</v>
      </c>
      <c r="CN51" s="114"/>
      <c r="CO51" s="115" t="str">
        <f t="shared" si="72"/>
        <v/>
      </c>
      <c r="CP51" s="116" t="e">
        <f t="shared" si="73"/>
        <v>#VALUE!</v>
      </c>
      <c r="CQ51" s="117" t="str">
        <f t="shared" si="74"/>
        <v/>
      </c>
      <c r="CR51" s="117" t="str">
        <f t="shared" si="75"/>
        <v/>
      </c>
      <c r="CS51" s="117" t="str">
        <f t="shared" si="76"/>
        <v/>
      </c>
      <c r="CT51" s="118" t="e">
        <f t="shared" si="77"/>
        <v>#VALUE!</v>
      </c>
      <c r="CU51" s="118" t="e">
        <f t="shared" si="78"/>
        <v>#VALUE!</v>
      </c>
      <c r="CV51" s="118" t="e">
        <f t="shared" si="79"/>
        <v>#VALUE!</v>
      </c>
      <c r="CW51" s="119" t="e">
        <f t="shared" si="80"/>
        <v>#VALUE!</v>
      </c>
    </row>
    <row r="52" spans="1:101" ht="118.5" customHeight="1" x14ac:dyDescent="0.3">
      <c r="A52" s="160" t="str">
        <f>[4]SayfaKAY!C885</f>
        <v/>
      </c>
      <c r="B52" s="104" t="str">
        <f>[4]SayfaKAY!D885</f>
        <v/>
      </c>
      <c r="C52" s="105" t="str">
        <f>[4]SayfaKAY!E885</f>
        <v/>
      </c>
      <c r="D52" s="105" t="str">
        <f>[4]SayfaKAY!F885</f>
        <v/>
      </c>
      <c r="E52" s="106" t="str">
        <f>[4]SayfaKAY!G885</f>
        <v/>
      </c>
      <c r="F52" s="193" t="str">
        <f t="shared" si="41"/>
        <v/>
      </c>
      <c r="G52" s="135" t="str">
        <f t="shared" si="42"/>
        <v/>
      </c>
      <c r="H52" s="235" t="str">
        <f>[4]SayfaKAY!H885</f>
        <v/>
      </c>
      <c r="I52" s="104" t="str">
        <f>[4]SayfaKAY!I885</f>
        <v/>
      </c>
      <c r="J52" s="103" t="str">
        <f>IF([4]SayfaKAY!J885="","",IF([4]SayfaKAY!J885="Müşteri","Notified by Customer","Notified by Bozankaya"))</f>
        <v/>
      </c>
      <c r="K52" s="103" t="e">
        <f>VLOOKUP([4]SayfaKAY!L885,#REF!,2,FALSE)</f>
        <v>#REF!</v>
      </c>
      <c r="L52" s="165" t="str">
        <f>[4]SayfaKAY!X885</f>
        <v/>
      </c>
      <c r="M52" s="107" t="str">
        <f t="shared" si="43"/>
        <v/>
      </c>
      <c r="N52" s="105" t="str">
        <f>[4]SayfaKAY!M885</f>
        <v/>
      </c>
      <c r="O52" s="166" t="str">
        <f>[4]SayfaKAY!P885</f>
        <v/>
      </c>
      <c r="P52" s="166" t="str">
        <f>[4]SayfaKAY!Q885</f>
        <v/>
      </c>
      <c r="Q52" s="166" t="str">
        <f>[4]SayfaKAY!R885</f>
        <v/>
      </c>
      <c r="R52" s="132" t="str" cm="1">
        <f t="array" ref="R52">IF([4]SayfaKAY!U885="","",_xlfn.IFS([4]SayfaKAY!U885="Bozankaya","Bozankaya",[4]SayfaKAY!U885="Müşteri","Customer",[4]SayfaKAY!U885="Tedarikçi","Equipment Supplier"))</f>
        <v/>
      </c>
      <c r="S52" s="204" t="str">
        <f>[4]SayfaKAY!N885</f>
        <v/>
      </c>
      <c r="T52" s="133" t="str">
        <f>[4]SayfaKAY!AD885</f>
        <v/>
      </c>
      <c r="U52" s="132" t="str">
        <f>[4]SayfaKAY!W885</f>
        <v/>
      </c>
      <c r="V52" s="108" t="str">
        <f>[4]SayfaKAY!AZ885</f>
        <v/>
      </c>
      <c r="W52" s="136" t="str">
        <f t="shared" si="44"/>
        <v/>
      </c>
      <c r="X52" s="137" t="str">
        <f t="shared" si="45"/>
        <v/>
      </c>
      <c r="Y52" s="235" t="str">
        <f>[4]SayfaKAY!AE885</f>
        <v/>
      </c>
      <c r="Z52" s="109" t="str">
        <f t="shared" si="46"/>
        <v/>
      </c>
      <c r="AA52" s="110" t="str">
        <f t="shared" si="47"/>
        <v/>
      </c>
      <c r="AB52" s="182" t="str">
        <f>[4]SayfaKAY!BA885</f>
        <v/>
      </c>
      <c r="AC52" s="257" t="str">
        <f t="shared" si="48"/>
        <v/>
      </c>
      <c r="AD52" s="111" t="str">
        <f t="shared" si="49"/>
        <v/>
      </c>
      <c r="AE52" s="111" t="str">
        <f t="shared" si="50"/>
        <v/>
      </c>
      <c r="AF52" s="235" t="str">
        <f>[4]SayfaKAY!BA885</f>
        <v/>
      </c>
      <c r="AG52" s="179" t="str">
        <f>[4]SayfaKAY!S885</f>
        <v/>
      </c>
      <c r="AH52" s="178" t="str">
        <f t="shared" si="51"/>
        <v/>
      </c>
      <c r="AI52" s="163" t="str">
        <f>[4]SayfaKAY!AV885</f>
        <v/>
      </c>
      <c r="AJ52" s="164" t="str">
        <f t="shared" si="52"/>
        <v/>
      </c>
      <c r="AK52" s="164" t="str">
        <f t="shared" si="53"/>
        <v/>
      </c>
      <c r="AL52" s="112" t="str">
        <f>[4]SayfaKAY!AX885</f>
        <v/>
      </c>
      <c r="AM52" s="257" t="str" cm="1">
        <f t="array" ref="AM52">IFERROR(IF(AND(P52&lt;&gt;"D(Arıza Değil)",AH52="Bu Arıza Aracın Servise Verilmesine Engel Değil"),
IF(Z52-F52&gt;0,(AB52-Y52)*24*60,
IF(OR(AND(G52&gt;$AS$1,G52&lt;$AT$1),AND(G52&gt;$AU$1,G52&lt;$AV$1)),
(AF52-H52)*24*60,     BH:BH0)),        AN52),0)</f>
        <v/>
      </c>
      <c r="AN52" s="257" t="str">
        <f t="shared" si="54"/>
        <v/>
      </c>
      <c r="AO52" s="174" t="str">
        <f>[4]SayfaKAY!AG885</f>
        <v/>
      </c>
      <c r="AP52" s="174" t="str">
        <f>[4]SayfaKAY!AI885</f>
        <v/>
      </c>
      <c r="AQ52" s="174" t="str">
        <f>[4]SayfaKAY!AQ885</f>
        <v/>
      </c>
      <c r="AR52" s="174" t="str">
        <f>[4]SayfaKAY!AH885</f>
        <v/>
      </c>
      <c r="AS52" s="174" t="str">
        <f>[4]SayfaKAY!AJ885</f>
        <v/>
      </c>
      <c r="AT52" s="175" t="str">
        <f>[4]SayfaKAY!AM885</f>
        <v/>
      </c>
      <c r="AU52" s="176" t="str">
        <f>[4]SayfaKAY!AL885</f>
        <v/>
      </c>
      <c r="AV52" s="176" t="str">
        <f>[4]SayfaKAY!AP885</f>
        <v/>
      </c>
      <c r="AW52" s="177" t="str">
        <f>[4]SayfaKAY!AT885</f>
        <v/>
      </c>
      <c r="AX52" s="194" t="str">
        <f t="shared" si="55"/>
        <v/>
      </c>
      <c r="AY52" s="168"/>
      <c r="AZ52" s="167"/>
      <c r="BA52" s="113"/>
      <c r="BB52" s="171" t="str">
        <f t="shared" si="81"/>
        <v/>
      </c>
      <c r="BC52" s="114"/>
      <c r="BD52" s="114"/>
      <c r="BE52" s="114"/>
      <c r="BF52" s="114"/>
      <c r="BG52" s="114"/>
      <c r="BH52" s="114">
        <f>IFERROR(FRACAS!AN888, "Hata Var")</f>
        <v>75.99999989150092</v>
      </c>
      <c r="BI52" s="114"/>
      <c r="BJ52" s="114"/>
      <c r="BK52" s="105" t="str">
        <f>[4]SayfaKAY!AW885</f>
        <v/>
      </c>
      <c r="BL52" s="105" t="str">
        <f>[4]SayfaKAY!V885</f>
        <v/>
      </c>
      <c r="BM52" s="114"/>
      <c r="BN52" s="171" t="str">
        <f t="shared" si="56"/>
        <v>x yok</v>
      </c>
      <c r="BO52" s="171" t="b">
        <f t="shared" si="57"/>
        <v>0</v>
      </c>
      <c r="BP52" s="171" t="e">
        <f t="shared" si="58"/>
        <v>#VALUE!</v>
      </c>
      <c r="BQ52" s="226" t="e">
        <f t="shared" si="59"/>
        <v>#VALUE!</v>
      </c>
      <c r="BR52" s="226" t="e">
        <f t="shared" si="60"/>
        <v>#VALUE!</v>
      </c>
      <c r="BS52" s="226" t="e">
        <f t="shared" si="61"/>
        <v>#VALUE!</v>
      </c>
      <c r="BT52" s="114"/>
      <c r="BU52" s="242"/>
      <c r="BV52" s="233">
        <f t="shared" si="62"/>
        <v>-1</v>
      </c>
      <c r="BW52" s="226" t="str">
        <f t="shared" si="63"/>
        <v>Hayır, çakışma yok</v>
      </c>
      <c r="BX52" s="229"/>
      <c r="BY52" s="247" t="e">
        <f t="shared" si="64"/>
        <v>#VALUE!</v>
      </c>
      <c r="BZ52" s="247" t="e">
        <f t="shared" si="65"/>
        <v>#VALUE!</v>
      </c>
      <c r="CA52" s="247" t="e">
        <f t="shared" si="66"/>
        <v>#VALUE!</v>
      </c>
      <c r="CB52" s="213"/>
      <c r="CC52" s="211"/>
      <c r="CD52" s="196"/>
      <c r="CE52" s="213">
        <v>884</v>
      </c>
      <c r="CF52" s="182" t="str">
        <f t="shared" si="67"/>
        <v/>
      </c>
      <c r="CG52" s="182" t="str">
        <f t="shared" si="68"/>
        <v/>
      </c>
      <c r="CH52" s="196"/>
      <c r="CI52" s="196"/>
      <c r="CJ52" s="196"/>
      <c r="CK52" s="196" t="e">
        <f t="shared" si="69"/>
        <v>#VALUE!</v>
      </c>
      <c r="CL52" s="196" t="e">
        <f t="shared" si="70"/>
        <v>#VALUE!</v>
      </c>
      <c r="CM52" s="196" t="e">
        <f t="shared" si="71"/>
        <v>#VALUE!</v>
      </c>
      <c r="CN52" s="114"/>
      <c r="CO52" s="115" t="str">
        <f t="shared" si="72"/>
        <v/>
      </c>
      <c r="CP52" s="116" t="e">
        <f t="shared" si="73"/>
        <v>#VALUE!</v>
      </c>
      <c r="CQ52" s="117" t="str">
        <f t="shared" si="74"/>
        <v/>
      </c>
      <c r="CR52" s="117" t="str">
        <f t="shared" si="75"/>
        <v/>
      </c>
      <c r="CS52" s="117" t="str">
        <f t="shared" si="76"/>
        <v/>
      </c>
      <c r="CT52" s="118" t="e">
        <f t="shared" si="77"/>
        <v>#VALUE!</v>
      </c>
      <c r="CU52" s="118" t="e">
        <f t="shared" si="78"/>
        <v>#VALUE!</v>
      </c>
      <c r="CV52" s="118" t="e">
        <f t="shared" si="79"/>
        <v>#VALUE!</v>
      </c>
      <c r="CW52" s="119" t="e">
        <f t="shared" si="80"/>
        <v>#VALUE!</v>
      </c>
    </row>
    <row r="53" spans="1:101" ht="118.5" customHeight="1" x14ac:dyDescent="0.3">
      <c r="A53" s="104" t="str">
        <f>[4]SayfaKAY!C886</f>
        <v/>
      </c>
      <c r="B53" s="104" t="str">
        <f>[4]SayfaKAY!D886</f>
        <v/>
      </c>
      <c r="C53" s="105" t="str">
        <f>[4]SayfaKAY!E886</f>
        <v/>
      </c>
      <c r="D53" s="105" t="str">
        <f>[4]SayfaKAY!F886</f>
        <v/>
      </c>
      <c r="E53" s="106" t="str">
        <f>[4]SayfaKAY!G886</f>
        <v/>
      </c>
      <c r="F53" s="193" t="str">
        <f t="shared" si="41"/>
        <v/>
      </c>
      <c r="G53" s="135" t="str">
        <f t="shared" si="42"/>
        <v/>
      </c>
      <c r="H53" s="235" t="str">
        <f>[4]SayfaKAY!H886</f>
        <v/>
      </c>
      <c r="I53" s="104" t="str">
        <f>[4]SayfaKAY!I886</f>
        <v/>
      </c>
      <c r="J53" s="103" t="str">
        <f>IF([4]SayfaKAY!J886="","",IF([4]SayfaKAY!J886="Müşteri","Notified by Customer","Notified by Bozankaya"))</f>
        <v/>
      </c>
      <c r="K53" s="103" t="e">
        <f>VLOOKUP([4]SayfaKAY!L886,#REF!,2,FALSE)</f>
        <v>#REF!</v>
      </c>
      <c r="L53" s="165" t="str">
        <f>[4]SayfaKAY!X886</f>
        <v/>
      </c>
      <c r="M53" s="107" t="str">
        <f t="shared" si="43"/>
        <v/>
      </c>
      <c r="N53" s="105" t="str">
        <f>[4]SayfaKAY!M886</f>
        <v/>
      </c>
      <c r="O53" s="166" t="str">
        <f>[4]SayfaKAY!P886</f>
        <v/>
      </c>
      <c r="P53" s="166" t="str">
        <f>[4]SayfaKAY!Q886</f>
        <v/>
      </c>
      <c r="Q53" s="166" t="str">
        <f>[4]SayfaKAY!R886</f>
        <v/>
      </c>
      <c r="R53" s="132" t="str" cm="1">
        <f t="array" ref="R53">IF([4]SayfaKAY!U886="","",_xlfn.IFS([4]SayfaKAY!U886="Bozankaya","Bozankaya",[4]SayfaKAY!U886="Müşteri","Customer",[4]SayfaKAY!U886="Tedarikçi","Equipment Supplier"))</f>
        <v/>
      </c>
      <c r="S53" s="204" t="str">
        <f>[4]SayfaKAY!N886</f>
        <v/>
      </c>
      <c r="T53" s="133" t="str">
        <f>[4]SayfaKAY!AD886</f>
        <v/>
      </c>
      <c r="U53" s="132" t="str">
        <f>[4]SayfaKAY!W886</f>
        <v/>
      </c>
      <c r="V53" s="108" t="str">
        <f>[4]SayfaKAY!AZ886</f>
        <v/>
      </c>
      <c r="W53" s="136" t="str">
        <f t="shared" si="44"/>
        <v/>
      </c>
      <c r="X53" s="137" t="str">
        <f t="shared" si="45"/>
        <v/>
      </c>
      <c r="Y53" s="235" t="str">
        <f>[4]SayfaKAY!AE886</f>
        <v/>
      </c>
      <c r="Z53" s="109" t="str">
        <f t="shared" si="46"/>
        <v/>
      </c>
      <c r="AA53" s="110" t="str">
        <f t="shared" si="47"/>
        <v/>
      </c>
      <c r="AB53" s="182" t="str">
        <f>[4]SayfaKAY!BA886</f>
        <v/>
      </c>
      <c r="AC53" s="257" t="str">
        <f t="shared" si="48"/>
        <v/>
      </c>
      <c r="AD53" s="111" t="str">
        <f t="shared" si="49"/>
        <v/>
      </c>
      <c r="AE53" s="111" t="str">
        <f t="shared" si="50"/>
        <v/>
      </c>
      <c r="AF53" s="235" t="str">
        <f>[4]SayfaKAY!BA886</f>
        <v/>
      </c>
      <c r="AG53" s="179" t="str">
        <f>[4]SayfaKAY!S886</f>
        <v/>
      </c>
      <c r="AH53" s="178" t="str">
        <f t="shared" si="51"/>
        <v/>
      </c>
      <c r="AI53" s="163" t="str">
        <f>[4]SayfaKAY!AV886</f>
        <v/>
      </c>
      <c r="AJ53" s="164" t="str">
        <f t="shared" si="52"/>
        <v/>
      </c>
      <c r="AK53" s="164" t="str">
        <f t="shared" si="53"/>
        <v/>
      </c>
      <c r="AL53" s="112" t="str">
        <f>[4]SayfaKAY!AX886</f>
        <v/>
      </c>
      <c r="AM53" s="257" t="str" cm="1">
        <f t="array" ref="AM53">IFERROR(IF(AND(P53&lt;&gt;"D(Arıza Değil)",AH53="Bu Arıza Aracın Servise Verilmesine Engel Değil"),
IF(Z53-F53&gt;0,(AB53-Y53)*24*60,
IF(OR(AND(G53&gt;$AS$1,G53&lt;$AT$1),AND(G53&gt;$AU$1,G53&lt;$AV$1)),
(AF53-H53)*24*60,     BH:BH0)),        AN53),0)</f>
        <v/>
      </c>
      <c r="AN53" s="257" t="str">
        <f t="shared" si="54"/>
        <v/>
      </c>
      <c r="AO53" s="174" t="str">
        <f>[4]SayfaKAY!AG886</f>
        <v/>
      </c>
      <c r="AP53" s="174" t="str">
        <f>[4]SayfaKAY!AI886</f>
        <v/>
      </c>
      <c r="AQ53" s="174" t="str">
        <f>[4]SayfaKAY!AQ886</f>
        <v/>
      </c>
      <c r="AR53" s="174" t="str">
        <f>[4]SayfaKAY!AH886</f>
        <v/>
      </c>
      <c r="AS53" s="174" t="str">
        <f>[4]SayfaKAY!AJ886</f>
        <v/>
      </c>
      <c r="AT53" s="175" t="str">
        <f>[4]SayfaKAY!AM886</f>
        <v/>
      </c>
      <c r="AU53" s="176" t="str">
        <f>[4]SayfaKAY!AL886</f>
        <v/>
      </c>
      <c r="AV53" s="176" t="str">
        <f>[4]SayfaKAY!AP886</f>
        <v/>
      </c>
      <c r="AW53" s="177" t="str">
        <f>[4]SayfaKAY!AT886</f>
        <v/>
      </c>
      <c r="AX53" s="194" t="str">
        <f t="shared" si="55"/>
        <v/>
      </c>
      <c r="AY53" s="168"/>
      <c r="AZ53" s="167"/>
      <c r="BA53" s="170"/>
      <c r="BB53" s="171" t="str">
        <f t="shared" si="81"/>
        <v/>
      </c>
      <c r="BC53" s="114"/>
      <c r="BD53" s="114"/>
      <c r="BE53" s="114"/>
      <c r="BF53" s="114"/>
      <c r="BG53" s="114"/>
      <c r="BH53" s="114">
        <f>IFERROR(FRACAS!AN889, "Hata Var")</f>
        <v>68.999999900115654</v>
      </c>
      <c r="BI53" s="114"/>
      <c r="BJ53" s="114"/>
      <c r="BK53" s="105" t="str">
        <f>[4]SayfaKAY!AW886</f>
        <v/>
      </c>
      <c r="BL53" s="105" t="str">
        <f>[4]SayfaKAY!V886</f>
        <v/>
      </c>
      <c r="BM53" s="114"/>
      <c r="BN53" s="171" t="str">
        <f t="shared" si="56"/>
        <v>x yok</v>
      </c>
      <c r="BO53" s="171" t="b">
        <f t="shared" si="57"/>
        <v>0</v>
      </c>
      <c r="BP53" s="171" t="e">
        <f t="shared" si="58"/>
        <v>#VALUE!</v>
      </c>
      <c r="BQ53" s="226" t="e">
        <f t="shared" si="59"/>
        <v>#VALUE!</v>
      </c>
      <c r="BR53" s="226" t="e">
        <f t="shared" si="60"/>
        <v>#VALUE!</v>
      </c>
      <c r="BS53" s="226" t="e">
        <f t="shared" si="61"/>
        <v>#VALUE!</v>
      </c>
      <c r="BT53" s="114"/>
      <c r="BU53" s="242"/>
      <c r="BV53" s="233">
        <f t="shared" si="62"/>
        <v>-1</v>
      </c>
      <c r="BW53" s="226" t="str">
        <f t="shared" si="63"/>
        <v>Hayır, çakışma yok</v>
      </c>
      <c r="BX53" s="229"/>
      <c r="BY53" s="247" t="e">
        <f t="shared" si="64"/>
        <v>#VALUE!</v>
      </c>
      <c r="BZ53" s="247" t="e">
        <f t="shared" si="65"/>
        <v>#VALUE!</v>
      </c>
      <c r="CA53" s="247" t="e">
        <f t="shared" si="66"/>
        <v>#VALUE!</v>
      </c>
      <c r="CB53" s="213"/>
      <c r="CC53" s="211"/>
      <c r="CD53" s="196"/>
      <c r="CE53" s="213">
        <v>885</v>
      </c>
      <c r="CF53" s="182" t="str">
        <f t="shared" si="67"/>
        <v/>
      </c>
      <c r="CG53" s="182" t="str">
        <f t="shared" si="68"/>
        <v/>
      </c>
      <c r="CH53" s="196"/>
      <c r="CI53" s="196"/>
      <c r="CJ53" s="196"/>
      <c r="CK53" s="196" t="e">
        <f t="shared" si="69"/>
        <v>#VALUE!</v>
      </c>
      <c r="CL53" s="196" t="e">
        <f t="shared" si="70"/>
        <v>#VALUE!</v>
      </c>
      <c r="CM53" s="196" t="e">
        <f t="shared" si="71"/>
        <v>#VALUE!</v>
      </c>
      <c r="CN53" s="114"/>
      <c r="CO53" s="115" t="str">
        <f t="shared" si="72"/>
        <v/>
      </c>
      <c r="CP53" s="116" t="e">
        <f t="shared" si="73"/>
        <v>#VALUE!</v>
      </c>
      <c r="CQ53" s="117" t="str">
        <f t="shared" si="74"/>
        <v/>
      </c>
      <c r="CR53" s="117" t="str">
        <f t="shared" si="75"/>
        <v/>
      </c>
      <c r="CS53" s="117" t="str">
        <f t="shared" si="76"/>
        <v/>
      </c>
      <c r="CT53" s="118" t="e">
        <f t="shared" si="77"/>
        <v>#VALUE!</v>
      </c>
      <c r="CU53" s="118" t="e">
        <f t="shared" si="78"/>
        <v>#VALUE!</v>
      </c>
      <c r="CV53" s="118" t="e">
        <f t="shared" si="79"/>
        <v>#VALUE!</v>
      </c>
      <c r="CW53" s="119" t="e">
        <f t="shared" si="80"/>
        <v>#VALUE!</v>
      </c>
    </row>
    <row r="54" spans="1:101" ht="118.5" customHeight="1" x14ac:dyDescent="0.3">
      <c r="A54" s="160" t="str">
        <f>[4]SayfaKAY!C887</f>
        <v/>
      </c>
      <c r="B54" s="104" t="str">
        <f>[4]SayfaKAY!D887</f>
        <v/>
      </c>
      <c r="C54" s="105" t="str">
        <f>[4]SayfaKAY!E887</f>
        <v/>
      </c>
      <c r="D54" s="105" t="str">
        <f>[4]SayfaKAY!F887</f>
        <v/>
      </c>
      <c r="E54" s="106" t="str">
        <f>[4]SayfaKAY!G887</f>
        <v/>
      </c>
      <c r="F54" s="193" t="str">
        <f t="shared" si="41"/>
        <v/>
      </c>
      <c r="G54" s="135" t="str">
        <f t="shared" si="42"/>
        <v/>
      </c>
      <c r="H54" s="235" t="str">
        <f>[4]SayfaKAY!H887</f>
        <v/>
      </c>
      <c r="I54" s="104" t="str">
        <f>[4]SayfaKAY!I887</f>
        <v/>
      </c>
      <c r="J54" s="103" t="str">
        <f>IF([4]SayfaKAY!J887="","",IF([4]SayfaKAY!J887="Müşteri","Notified by Customer","Notified by Bozankaya"))</f>
        <v/>
      </c>
      <c r="K54" s="103" t="e">
        <f>VLOOKUP([4]SayfaKAY!L887,#REF!,2,FALSE)</f>
        <v>#REF!</v>
      </c>
      <c r="L54" s="165" t="str">
        <f>[4]SayfaKAY!X887</f>
        <v/>
      </c>
      <c r="M54" s="107" t="str">
        <f t="shared" si="43"/>
        <v/>
      </c>
      <c r="N54" s="105" t="str">
        <f>[4]SayfaKAY!M887</f>
        <v/>
      </c>
      <c r="O54" s="166" t="str">
        <f>[4]SayfaKAY!P887</f>
        <v/>
      </c>
      <c r="P54" s="166" t="str">
        <f>[4]SayfaKAY!Q887</f>
        <v/>
      </c>
      <c r="Q54" s="166" t="str">
        <f>[4]SayfaKAY!R887</f>
        <v/>
      </c>
      <c r="R54" s="132" t="str" cm="1">
        <f t="array" ref="R54">IF([4]SayfaKAY!U887="","",_xlfn.IFS([4]SayfaKAY!U887="Bozankaya","Bozankaya",[4]SayfaKAY!U887="Müşteri","Customer",[4]SayfaKAY!U887="Tedarikçi","Equipment Supplier"))</f>
        <v/>
      </c>
      <c r="S54" s="204" t="str">
        <f>[4]SayfaKAY!N887</f>
        <v/>
      </c>
      <c r="T54" s="133" t="str">
        <f>[4]SayfaKAY!AD887</f>
        <v/>
      </c>
      <c r="U54" s="132" t="str">
        <f>[4]SayfaKAY!W887</f>
        <v/>
      </c>
      <c r="V54" s="108" t="str">
        <f>[4]SayfaKAY!AZ887</f>
        <v/>
      </c>
      <c r="W54" s="136" t="str">
        <f t="shared" si="44"/>
        <v/>
      </c>
      <c r="X54" s="137" t="str">
        <f t="shared" si="45"/>
        <v/>
      </c>
      <c r="Y54" s="235" t="str">
        <f>[4]SayfaKAY!AE887</f>
        <v/>
      </c>
      <c r="Z54" s="109" t="str">
        <f t="shared" si="46"/>
        <v/>
      </c>
      <c r="AA54" s="110" t="str">
        <f t="shared" si="47"/>
        <v/>
      </c>
      <c r="AB54" s="182" t="str">
        <f>[4]SayfaKAY!BA887</f>
        <v/>
      </c>
      <c r="AC54" s="257" t="str">
        <f t="shared" si="48"/>
        <v/>
      </c>
      <c r="AD54" s="111" t="str">
        <f t="shared" si="49"/>
        <v/>
      </c>
      <c r="AE54" s="111" t="str">
        <f t="shared" si="50"/>
        <v/>
      </c>
      <c r="AF54" s="235" t="str">
        <f>[4]SayfaKAY!BA887</f>
        <v/>
      </c>
      <c r="AG54" s="179" t="str">
        <f>[4]SayfaKAY!S887</f>
        <v/>
      </c>
      <c r="AH54" s="178" t="str">
        <f t="shared" si="51"/>
        <v/>
      </c>
      <c r="AI54" s="163" t="str">
        <f>[4]SayfaKAY!AV887</f>
        <v/>
      </c>
      <c r="AJ54" s="164" t="str">
        <f t="shared" si="52"/>
        <v/>
      </c>
      <c r="AK54" s="164" t="str">
        <f t="shared" si="53"/>
        <v/>
      </c>
      <c r="AL54" s="112" t="str">
        <f>[4]SayfaKAY!AX887</f>
        <v/>
      </c>
      <c r="AM54" s="257" t="str" cm="1">
        <f t="array" ref="AM54">IFERROR(IF(AND(P54&lt;&gt;"D(Arıza Değil)",AH54="Bu Arıza Aracın Servise Verilmesine Engel Değil"),
IF(Z54-F54&gt;0,(AB54-Y54)*24*60,
IF(OR(AND(G54&gt;$AS$1,G54&lt;$AT$1),AND(G54&gt;$AU$1,G54&lt;$AV$1)),
(AF54-H54)*24*60,     BH:BH0)),        AN54),0)</f>
        <v/>
      </c>
      <c r="AN54" s="257" t="str">
        <f t="shared" si="54"/>
        <v/>
      </c>
      <c r="AO54" s="174" t="str">
        <f>[4]SayfaKAY!AG887</f>
        <v/>
      </c>
      <c r="AP54" s="174" t="str">
        <f>[4]SayfaKAY!AI887</f>
        <v/>
      </c>
      <c r="AQ54" s="174" t="str">
        <f>[4]SayfaKAY!AQ887</f>
        <v/>
      </c>
      <c r="AR54" s="174" t="str">
        <f>[4]SayfaKAY!AH887</f>
        <v/>
      </c>
      <c r="AS54" s="174" t="str">
        <f>[4]SayfaKAY!AJ887</f>
        <v/>
      </c>
      <c r="AT54" s="175" t="str">
        <f>[4]SayfaKAY!AM887</f>
        <v/>
      </c>
      <c r="AU54" s="176" t="str">
        <f>[4]SayfaKAY!AL887</f>
        <v/>
      </c>
      <c r="AV54" s="176" t="str">
        <f>[4]SayfaKAY!AP887</f>
        <v/>
      </c>
      <c r="AW54" s="177" t="str">
        <f>[4]SayfaKAY!AT887</f>
        <v/>
      </c>
      <c r="AX54" s="194" t="str">
        <f t="shared" si="55"/>
        <v/>
      </c>
      <c r="AY54" s="168"/>
      <c r="AZ54" s="167"/>
      <c r="BA54" s="113"/>
      <c r="BB54" s="171" t="str">
        <f t="shared" si="81"/>
        <v/>
      </c>
      <c r="BC54" s="114"/>
      <c r="BD54" s="114"/>
      <c r="BE54" s="114"/>
      <c r="BF54" s="114"/>
      <c r="BG54" s="114"/>
      <c r="BH54" s="114">
        <f>IFERROR(FRACAS!AN890, "Hata Var")</f>
        <v>1052.999999995809</v>
      </c>
      <c r="BI54" s="114"/>
      <c r="BJ54" s="114"/>
      <c r="BK54" s="105" t="str">
        <f>[4]SayfaKAY!AW887</f>
        <v/>
      </c>
      <c r="BL54" s="105" t="str">
        <f>[4]SayfaKAY!V887</f>
        <v/>
      </c>
      <c r="BM54" s="114"/>
      <c r="BN54" s="171" t="str">
        <f t="shared" si="56"/>
        <v>x yok</v>
      </c>
      <c r="BO54" s="171" t="b">
        <f t="shared" si="57"/>
        <v>0</v>
      </c>
      <c r="BP54" s="171" t="e">
        <f t="shared" si="58"/>
        <v>#VALUE!</v>
      </c>
      <c r="BQ54" s="226" t="e">
        <f t="shared" si="59"/>
        <v>#VALUE!</v>
      </c>
      <c r="BR54" s="226" t="e">
        <f t="shared" si="60"/>
        <v>#VALUE!</v>
      </c>
      <c r="BS54" s="226" t="e">
        <f t="shared" si="61"/>
        <v>#VALUE!</v>
      </c>
      <c r="BT54" s="114"/>
      <c r="BU54" s="242"/>
      <c r="BV54" s="233">
        <f t="shared" si="62"/>
        <v>-1</v>
      </c>
      <c r="BW54" s="226" t="str">
        <f t="shared" si="63"/>
        <v>Hayır, çakışma yok</v>
      </c>
      <c r="BX54" s="229"/>
      <c r="BY54" s="247" t="e">
        <f t="shared" si="64"/>
        <v>#VALUE!</v>
      </c>
      <c r="BZ54" s="247" t="e">
        <f t="shared" si="65"/>
        <v>#VALUE!</v>
      </c>
      <c r="CA54" s="247" t="e">
        <f t="shared" si="66"/>
        <v>#VALUE!</v>
      </c>
      <c r="CB54" s="213"/>
      <c r="CC54" s="211"/>
      <c r="CD54" s="196"/>
      <c r="CE54" s="213">
        <v>886</v>
      </c>
      <c r="CF54" s="182" t="str">
        <f t="shared" si="67"/>
        <v/>
      </c>
      <c r="CG54" s="182" t="str">
        <f t="shared" si="68"/>
        <v/>
      </c>
      <c r="CH54" s="196"/>
      <c r="CI54" s="196"/>
      <c r="CJ54" s="196"/>
      <c r="CK54" s="196" t="e">
        <f t="shared" si="69"/>
        <v>#VALUE!</v>
      </c>
      <c r="CL54" s="196" t="e">
        <f t="shared" si="70"/>
        <v>#VALUE!</v>
      </c>
      <c r="CM54" s="196" t="e">
        <f t="shared" si="71"/>
        <v>#VALUE!</v>
      </c>
      <c r="CN54" s="114"/>
      <c r="CO54" s="115" t="str">
        <f t="shared" si="72"/>
        <v/>
      </c>
      <c r="CP54" s="116" t="e">
        <f t="shared" si="73"/>
        <v>#VALUE!</v>
      </c>
      <c r="CQ54" s="117" t="str">
        <f t="shared" si="74"/>
        <v/>
      </c>
      <c r="CR54" s="117" t="str">
        <f t="shared" si="75"/>
        <v/>
      </c>
      <c r="CS54" s="117" t="str">
        <f t="shared" si="76"/>
        <v/>
      </c>
      <c r="CT54" s="118" t="e">
        <f t="shared" si="77"/>
        <v>#VALUE!</v>
      </c>
      <c r="CU54" s="118" t="e">
        <f t="shared" si="78"/>
        <v>#VALUE!</v>
      </c>
      <c r="CV54" s="118" t="e">
        <f t="shared" si="79"/>
        <v>#VALUE!</v>
      </c>
      <c r="CW54" s="119" t="e">
        <f t="shared" si="80"/>
        <v>#VALUE!</v>
      </c>
    </row>
    <row r="55" spans="1:101" ht="118.5" customHeight="1" x14ac:dyDescent="0.3">
      <c r="A55" s="104" t="str">
        <f>[4]SayfaKAY!C888</f>
        <v/>
      </c>
      <c r="B55" s="104" t="str">
        <f>[4]SayfaKAY!D888</f>
        <v/>
      </c>
      <c r="C55" s="105" t="str">
        <f>[4]SayfaKAY!E888</f>
        <v/>
      </c>
      <c r="D55" s="105" t="str">
        <f>[4]SayfaKAY!F888</f>
        <v/>
      </c>
      <c r="E55" s="106" t="str">
        <f>[4]SayfaKAY!G888</f>
        <v/>
      </c>
      <c r="F55" s="193" t="str">
        <f t="shared" si="41"/>
        <v/>
      </c>
      <c r="G55" s="135" t="str">
        <f t="shared" si="42"/>
        <v/>
      </c>
      <c r="H55" s="235" t="str">
        <f>[4]SayfaKAY!H888</f>
        <v/>
      </c>
      <c r="I55" s="104" t="str">
        <f>[4]SayfaKAY!I888</f>
        <v/>
      </c>
      <c r="J55" s="103" t="str">
        <f>IF([4]SayfaKAY!J888="","",IF([4]SayfaKAY!J888="Müşteri","Notified by Customer","Notified by Bozankaya"))</f>
        <v/>
      </c>
      <c r="K55" s="103" t="e">
        <f>VLOOKUP([4]SayfaKAY!L888,#REF!,2,FALSE)</f>
        <v>#REF!</v>
      </c>
      <c r="L55" s="165" t="str">
        <f>[4]SayfaKAY!X888</f>
        <v/>
      </c>
      <c r="M55" s="107" t="str">
        <f t="shared" si="43"/>
        <v/>
      </c>
      <c r="N55" s="105" t="str">
        <f>[4]SayfaKAY!M888</f>
        <v/>
      </c>
      <c r="O55" s="166" t="str">
        <f>[4]SayfaKAY!P888</f>
        <v/>
      </c>
      <c r="P55" s="166" t="str">
        <f>[4]SayfaKAY!Q888</f>
        <v/>
      </c>
      <c r="Q55" s="166" t="str">
        <f>[4]SayfaKAY!R888</f>
        <v/>
      </c>
      <c r="R55" s="132" t="str" cm="1">
        <f t="array" ref="R55">IF([4]SayfaKAY!U888="","",_xlfn.IFS([4]SayfaKAY!U888="Bozankaya","Bozankaya",[4]SayfaKAY!U888="Müşteri","Customer",[4]SayfaKAY!U888="Tedarikçi","Equipment Supplier"))</f>
        <v/>
      </c>
      <c r="S55" s="204" t="str">
        <f>[4]SayfaKAY!N888</f>
        <v/>
      </c>
      <c r="T55" s="133" t="str">
        <f>[4]SayfaKAY!AD888</f>
        <v/>
      </c>
      <c r="U55" s="132" t="str">
        <f>[4]SayfaKAY!W888</f>
        <v/>
      </c>
      <c r="V55" s="108" t="str">
        <f>[4]SayfaKAY!AZ888</f>
        <v/>
      </c>
      <c r="W55" s="136" t="str">
        <f t="shared" si="44"/>
        <v/>
      </c>
      <c r="X55" s="137" t="str">
        <f t="shared" si="45"/>
        <v/>
      </c>
      <c r="Y55" s="235" t="str">
        <f>[4]SayfaKAY!AE888</f>
        <v/>
      </c>
      <c r="Z55" s="109" t="str">
        <f t="shared" si="46"/>
        <v/>
      </c>
      <c r="AA55" s="110" t="str">
        <f t="shared" si="47"/>
        <v/>
      </c>
      <c r="AB55" s="182" t="str">
        <f>[4]SayfaKAY!BA888</f>
        <v/>
      </c>
      <c r="AC55" s="257" t="str">
        <f t="shared" si="48"/>
        <v/>
      </c>
      <c r="AD55" s="111" t="str">
        <f t="shared" si="49"/>
        <v/>
      </c>
      <c r="AE55" s="111" t="str">
        <f t="shared" si="50"/>
        <v/>
      </c>
      <c r="AF55" s="235" t="str">
        <f>[4]SayfaKAY!BA888</f>
        <v/>
      </c>
      <c r="AG55" s="179" t="str">
        <f>[4]SayfaKAY!S888</f>
        <v/>
      </c>
      <c r="AH55" s="178" t="str">
        <f t="shared" si="51"/>
        <v/>
      </c>
      <c r="AI55" s="163" t="str">
        <f>[4]SayfaKAY!AV888</f>
        <v/>
      </c>
      <c r="AJ55" s="164" t="str">
        <f t="shared" si="52"/>
        <v/>
      </c>
      <c r="AK55" s="164" t="str">
        <f t="shared" si="53"/>
        <v/>
      </c>
      <c r="AL55" s="112" t="str">
        <f>[4]SayfaKAY!AX888</f>
        <v/>
      </c>
      <c r="AM55" s="257" t="str" cm="1">
        <f t="array" ref="AM55">IFERROR(IF(AND(P55&lt;&gt;"D(Arıza Değil)",AH55="Bu Arıza Aracın Servise Verilmesine Engel Değil"),
IF(Z55-F55&gt;0,(AB55-Y55)*24*60,
IF(OR(AND(G55&gt;$AS$1,G55&lt;$AT$1),AND(G55&gt;$AU$1,G55&lt;$AV$1)),
(AF55-H55)*24*60,     BH:BH0)),        AN55),0)</f>
        <v/>
      </c>
      <c r="AN55" s="257" t="str">
        <f t="shared" si="54"/>
        <v/>
      </c>
      <c r="AO55" s="174" t="str">
        <f>[4]SayfaKAY!AG888</f>
        <v/>
      </c>
      <c r="AP55" s="174" t="str">
        <f>[4]SayfaKAY!AI888</f>
        <v/>
      </c>
      <c r="AQ55" s="174" t="str">
        <f>[4]SayfaKAY!AQ888</f>
        <v/>
      </c>
      <c r="AR55" s="174" t="str">
        <f>[4]SayfaKAY!AH888</f>
        <v/>
      </c>
      <c r="AS55" s="174" t="str">
        <f>[4]SayfaKAY!AJ888</f>
        <v/>
      </c>
      <c r="AT55" s="175" t="str">
        <f>[4]SayfaKAY!AM888</f>
        <v/>
      </c>
      <c r="AU55" s="176" t="str">
        <f>[4]SayfaKAY!AL888</f>
        <v/>
      </c>
      <c r="AV55" s="176" t="str">
        <f>[4]SayfaKAY!AP888</f>
        <v/>
      </c>
      <c r="AW55" s="177" t="str">
        <f>[4]SayfaKAY!AT888</f>
        <v/>
      </c>
      <c r="AX55" s="194" t="str">
        <f t="shared" si="55"/>
        <v/>
      </c>
      <c r="AY55" s="168"/>
      <c r="AZ55" s="167"/>
      <c r="BA55" s="170"/>
      <c r="BB55" s="171" t="str">
        <f t="shared" si="81"/>
        <v/>
      </c>
      <c r="BC55" s="114"/>
      <c r="BD55" s="114"/>
      <c r="BE55" s="114"/>
      <c r="BF55" s="114"/>
      <c r="BG55" s="114"/>
      <c r="BH55" s="114" t="str">
        <f>IFERROR(FRACAS!AN891, "Hata Var")</f>
        <v/>
      </c>
      <c r="BI55" s="114"/>
      <c r="BJ55" s="114"/>
      <c r="BK55" s="105" t="str">
        <f>[4]SayfaKAY!AW888</f>
        <v/>
      </c>
      <c r="BL55" s="105" t="str">
        <f>[4]SayfaKAY!V888</f>
        <v/>
      </c>
      <c r="BM55" s="114"/>
      <c r="BN55" s="171" t="str">
        <f t="shared" si="56"/>
        <v>x yok</v>
      </c>
      <c r="BO55" s="171" t="b">
        <f t="shared" si="57"/>
        <v>0</v>
      </c>
      <c r="BP55" s="171" t="e">
        <f t="shared" si="58"/>
        <v>#VALUE!</v>
      </c>
      <c r="BQ55" s="226" t="e">
        <f t="shared" si="59"/>
        <v>#VALUE!</v>
      </c>
      <c r="BR55" s="226" t="e">
        <f t="shared" si="60"/>
        <v>#VALUE!</v>
      </c>
      <c r="BS55" s="226" t="e">
        <f t="shared" si="61"/>
        <v>#VALUE!</v>
      </c>
      <c r="BT55" s="114"/>
      <c r="BU55" s="242"/>
      <c r="BV55" s="233">
        <f t="shared" si="62"/>
        <v>-1</v>
      </c>
      <c r="BW55" s="226" t="str">
        <f t="shared" si="63"/>
        <v>Hayır, çakışma yok</v>
      </c>
      <c r="BX55" s="229"/>
      <c r="BY55" s="247" t="e">
        <f t="shared" si="64"/>
        <v>#VALUE!</v>
      </c>
      <c r="BZ55" s="247" t="e">
        <f t="shared" si="65"/>
        <v>#VALUE!</v>
      </c>
      <c r="CA55" s="247" t="e">
        <f t="shared" si="66"/>
        <v>#VALUE!</v>
      </c>
      <c r="CB55" s="213"/>
      <c r="CC55" s="211"/>
      <c r="CD55" s="196"/>
      <c r="CE55" s="213">
        <v>887</v>
      </c>
      <c r="CF55" s="182" t="str">
        <f t="shared" si="67"/>
        <v/>
      </c>
      <c r="CG55" s="182" t="str">
        <f t="shared" si="68"/>
        <v/>
      </c>
      <c r="CH55" s="196"/>
      <c r="CI55" s="196"/>
      <c r="CJ55" s="196"/>
      <c r="CK55" s="196" t="e">
        <f t="shared" si="69"/>
        <v>#VALUE!</v>
      </c>
      <c r="CL55" s="196" t="e">
        <f t="shared" si="70"/>
        <v>#VALUE!</v>
      </c>
      <c r="CM55" s="196" t="e">
        <f t="shared" si="71"/>
        <v>#VALUE!</v>
      </c>
      <c r="CN55" s="114"/>
      <c r="CO55" s="115" t="str">
        <f t="shared" si="72"/>
        <v/>
      </c>
      <c r="CP55" s="116" t="e">
        <f t="shared" si="73"/>
        <v>#VALUE!</v>
      </c>
      <c r="CQ55" s="117" t="str">
        <f t="shared" si="74"/>
        <v/>
      </c>
      <c r="CR55" s="117" t="str">
        <f t="shared" si="75"/>
        <v/>
      </c>
      <c r="CS55" s="117" t="str">
        <f t="shared" si="76"/>
        <v/>
      </c>
      <c r="CT55" s="118" t="e">
        <f t="shared" si="77"/>
        <v>#VALUE!</v>
      </c>
      <c r="CU55" s="118" t="e">
        <f t="shared" si="78"/>
        <v>#VALUE!</v>
      </c>
      <c r="CV55" s="118" t="e">
        <f t="shared" si="79"/>
        <v>#VALUE!</v>
      </c>
      <c r="CW55" s="119" t="e">
        <f t="shared" si="80"/>
        <v>#VALUE!</v>
      </c>
    </row>
    <row r="56" spans="1:101" ht="118.5" customHeight="1" x14ac:dyDescent="0.3">
      <c r="A56" s="160" t="str">
        <f>[4]SayfaKAY!C889</f>
        <v/>
      </c>
      <c r="B56" s="104" t="str">
        <f>[4]SayfaKAY!D889</f>
        <v/>
      </c>
      <c r="C56" s="105" t="str">
        <f>[4]SayfaKAY!E889</f>
        <v/>
      </c>
      <c r="D56" s="105" t="str">
        <f>[4]SayfaKAY!F889</f>
        <v/>
      </c>
      <c r="E56" s="106" t="str">
        <f>[4]SayfaKAY!G889</f>
        <v/>
      </c>
      <c r="F56" s="193" t="str">
        <f t="shared" si="41"/>
        <v/>
      </c>
      <c r="G56" s="135" t="str">
        <f t="shared" si="42"/>
        <v/>
      </c>
      <c r="H56" s="235" t="str">
        <f>[4]SayfaKAY!H889</f>
        <v/>
      </c>
      <c r="I56" s="104" t="str">
        <f>[4]SayfaKAY!I889</f>
        <v/>
      </c>
      <c r="J56" s="103" t="str">
        <f>IF([4]SayfaKAY!J889="","",IF([4]SayfaKAY!J889="Müşteri","Notified by Customer","Notified by Bozankaya"))</f>
        <v/>
      </c>
      <c r="K56" s="103" t="e">
        <f>VLOOKUP([4]SayfaKAY!L889,#REF!,2,FALSE)</f>
        <v>#REF!</v>
      </c>
      <c r="L56" s="165" t="str">
        <f>[4]SayfaKAY!X889</f>
        <v/>
      </c>
      <c r="M56" s="107" t="str">
        <f t="shared" si="43"/>
        <v/>
      </c>
      <c r="N56" s="105" t="str">
        <f>[4]SayfaKAY!M889</f>
        <v/>
      </c>
      <c r="O56" s="166" t="str">
        <f>[4]SayfaKAY!P889</f>
        <v/>
      </c>
      <c r="P56" s="166" t="str">
        <f>[4]SayfaKAY!Q889</f>
        <v/>
      </c>
      <c r="Q56" s="166" t="str">
        <f>[4]SayfaKAY!R889</f>
        <v/>
      </c>
      <c r="R56" s="132" t="str" cm="1">
        <f t="array" ref="R56">IF([4]SayfaKAY!U889="","",_xlfn.IFS([4]SayfaKAY!U889="Bozankaya","Bozankaya",[4]SayfaKAY!U889="Müşteri","Customer",[4]SayfaKAY!U889="Tedarikçi","Equipment Supplier"))</f>
        <v/>
      </c>
      <c r="S56" s="204" t="str">
        <f>[4]SayfaKAY!N889</f>
        <v/>
      </c>
      <c r="T56" s="133" t="str">
        <f>[4]SayfaKAY!AD889</f>
        <v/>
      </c>
      <c r="U56" s="132" t="str">
        <f>[4]SayfaKAY!W889</f>
        <v/>
      </c>
      <c r="V56" s="108" t="str">
        <f>[4]SayfaKAY!AZ889</f>
        <v/>
      </c>
      <c r="W56" s="136" t="str">
        <f t="shared" si="44"/>
        <v/>
      </c>
      <c r="X56" s="137" t="str">
        <f t="shared" si="45"/>
        <v/>
      </c>
      <c r="Y56" s="235" t="str">
        <f>[4]SayfaKAY!AE889</f>
        <v/>
      </c>
      <c r="Z56" s="109" t="str">
        <f t="shared" si="46"/>
        <v/>
      </c>
      <c r="AA56" s="110" t="str">
        <f t="shared" si="47"/>
        <v/>
      </c>
      <c r="AB56" s="182" t="str">
        <f>[4]SayfaKAY!BA889</f>
        <v/>
      </c>
      <c r="AC56" s="257" t="str">
        <f t="shared" si="48"/>
        <v/>
      </c>
      <c r="AD56" s="111" t="str">
        <f t="shared" si="49"/>
        <v/>
      </c>
      <c r="AE56" s="111" t="str">
        <f t="shared" si="50"/>
        <v/>
      </c>
      <c r="AF56" s="235" t="str">
        <f>[4]SayfaKAY!BA889</f>
        <v/>
      </c>
      <c r="AG56" s="179" t="str">
        <f>[4]SayfaKAY!S889</f>
        <v/>
      </c>
      <c r="AH56" s="178" t="str">
        <f t="shared" si="51"/>
        <v/>
      </c>
      <c r="AI56" s="163" t="str">
        <f>[4]SayfaKAY!AV889</f>
        <v/>
      </c>
      <c r="AJ56" s="164" t="str">
        <f t="shared" si="52"/>
        <v/>
      </c>
      <c r="AK56" s="164" t="str">
        <f t="shared" si="53"/>
        <v/>
      </c>
      <c r="AL56" s="112" t="str">
        <f>[4]SayfaKAY!AX889</f>
        <v/>
      </c>
      <c r="AM56" s="257" t="str" cm="1">
        <f t="array" ref="AM56">IFERROR(IF(AND(P56&lt;&gt;"D(Arıza Değil)",AH56="Bu Arıza Aracın Servise Verilmesine Engel Değil"),
IF(Z56-F56&gt;0,(AB56-Y56)*24*60,
IF(OR(AND(G56&gt;$AS$1,G56&lt;$AT$1),AND(G56&gt;$AU$1,G56&lt;$AV$1)),
(AF56-H56)*24*60,     BH:BH0)),        AN56),0)</f>
        <v/>
      </c>
      <c r="AN56" s="257" t="str">
        <f t="shared" si="54"/>
        <v/>
      </c>
      <c r="AO56" s="174" t="str">
        <f>[4]SayfaKAY!AG889</f>
        <v/>
      </c>
      <c r="AP56" s="174" t="str">
        <f>[4]SayfaKAY!AI889</f>
        <v/>
      </c>
      <c r="AQ56" s="174" t="str">
        <f>[4]SayfaKAY!AQ889</f>
        <v/>
      </c>
      <c r="AR56" s="174" t="str">
        <f>[4]SayfaKAY!AH889</f>
        <v/>
      </c>
      <c r="AS56" s="174" t="str">
        <f>[4]SayfaKAY!AJ889</f>
        <v/>
      </c>
      <c r="AT56" s="175" t="str">
        <f>[4]SayfaKAY!AM889</f>
        <v/>
      </c>
      <c r="AU56" s="176" t="str">
        <f>[4]SayfaKAY!AL889</f>
        <v/>
      </c>
      <c r="AV56" s="176" t="str">
        <f>[4]SayfaKAY!AP889</f>
        <v/>
      </c>
      <c r="AW56" s="177" t="str">
        <f>[4]SayfaKAY!AT889</f>
        <v/>
      </c>
      <c r="AX56" s="194" t="str">
        <f t="shared" si="55"/>
        <v/>
      </c>
      <c r="AY56" s="168"/>
      <c r="AZ56" s="167"/>
      <c r="BA56" s="113"/>
      <c r="BB56" s="171" t="str">
        <f t="shared" si="81"/>
        <v/>
      </c>
      <c r="BC56" s="114"/>
      <c r="BD56" s="114"/>
      <c r="BE56" s="114"/>
      <c r="BF56" s="114"/>
      <c r="BG56" s="114"/>
      <c r="BH56" s="114" t="str">
        <f>IFERROR(FRACAS!AN892, "Hata Var")</f>
        <v/>
      </c>
      <c r="BI56" s="114"/>
      <c r="BJ56" s="114"/>
      <c r="BK56" s="105" t="str">
        <f>[4]SayfaKAY!AW889</f>
        <v/>
      </c>
      <c r="BL56" s="105" t="str">
        <f>[4]SayfaKAY!V889</f>
        <v/>
      </c>
      <c r="BM56" s="114"/>
      <c r="BN56" s="171" t="str">
        <f t="shared" si="56"/>
        <v>x yok</v>
      </c>
      <c r="BO56" s="171" t="b">
        <f t="shared" si="57"/>
        <v>0</v>
      </c>
      <c r="BP56" s="171" t="e">
        <f t="shared" si="58"/>
        <v>#VALUE!</v>
      </c>
      <c r="BQ56" s="226" t="e">
        <f t="shared" si="59"/>
        <v>#VALUE!</v>
      </c>
      <c r="BR56" s="226" t="e">
        <f t="shared" si="60"/>
        <v>#VALUE!</v>
      </c>
      <c r="BS56" s="226" t="e">
        <f t="shared" si="61"/>
        <v>#VALUE!</v>
      </c>
      <c r="BT56" s="114"/>
      <c r="BU56" s="242"/>
      <c r="BV56" s="233">
        <f t="shared" si="62"/>
        <v>-1</v>
      </c>
      <c r="BW56" s="226" t="str">
        <f t="shared" si="63"/>
        <v>Hayır, çakışma yok</v>
      </c>
      <c r="BX56" s="229"/>
      <c r="BY56" s="247" t="e">
        <f t="shared" si="64"/>
        <v>#VALUE!</v>
      </c>
      <c r="BZ56" s="247" t="e">
        <f t="shared" si="65"/>
        <v>#VALUE!</v>
      </c>
      <c r="CA56" s="247" t="e">
        <f t="shared" si="66"/>
        <v>#VALUE!</v>
      </c>
      <c r="CB56" s="213"/>
      <c r="CC56" s="211"/>
      <c r="CD56" s="196"/>
      <c r="CE56" s="213">
        <v>888</v>
      </c>
      <c r="CF56" s="182" t="str">
        <f t="shared" si="67"/>
        <v/>
      </c>
      <c r="CG56" s="182" t="str">
        <f t="shared" si="68"/>
        <v/>
      </c>
      <c r="CH56" s="196"/>
      <c r="CI56" s="196"/>
      <c r="CJ56" s="196"/>
      <c r="CK56" s="196" t="e">
        <f t="shared" si="69"/>
        <v>#VALUE!</v>
      </c>
      <c r="CL56" s="196" t="e">
        <f t="shared" si="70"/>
        <v>#VALUE!</v>
      </c>
      <c r="CM56" s="196" t="e">
        <f t="shared" si="71"/>
        <v>#VALUE!</v>
      </c>
      <c r="CN56" s="114"/>
      <c r="CO56" s="115" t="str">
        <f t="shared" si="72"/>
        <v/>
      </c>
      <c r="CP56" s="116" t="e">
        <f t="shared" si="73"/>
        <v>#VALUE!</v>
      </c>
      <c r="CQ56" s="117" t="str">
        <f t="shared" si="74"/>
        <v/>
      </c>
      <c r="CR56" s="117" t="str">
        <f t="shared" si="75"/>
        <v/>
      </c>
      <c r="CS56" s="117" t="str">
        <f t="shared" si="76"/>
        <v/>
      </c>
      <c r="CT56" s="118" t="e">
        <f t="shared" si="77"/>
        <v>#VALUE!</v>
      </c>
      <c r="CU56" s="118" t="e">
        <f t="shared" si="78"/>
        <v>#VALUE!</v>
      </c>
      <c r="CV56" s="118" t="e">
        <f t="shared" si="79"/>
        <v>#VALUE!</v>
      </c>
      <c r="CW56" s="119" t="e">
        <f t="shared" si="80"/>
        <v>#VALUE!</v>
      </c>
    </row>
    <row r="57" spans="1:101" ht="118.5" customHeight="1" x14ac:dyDescent="0.3">
      <c r="A57" s="104" t="str">
        <f>[4]SayfaKAY!C890</f>
        <v/>
      </c>
      <c r="B57" s="104" t="str">
        <f>[4]SayfaKAY!D890</f>
        <v/>
      </c>
      <c r="C57" s="105" t="str">
        <f>[4]SayfaKAY!E890</f>
        <v/>
      </c>
      <c r="D57" s="105" t="str">
        <f>[4]SayfaKAY!F890</f>
        <v/>
      </c>
      <c r="E57" s="106" t="str">
        <f>[4]SayfaKAY!G890</f>
        <v/>
      </c>
      <c r="F57" s="193" t="str">
        <f t="shared" si="41"/>
        <v/>
      </c>
      <c r="G57" s="135" t="str">
        <f t="shared" si="42"/>
        <v/>
      </c>
      <c r="H57" s="235" t="str">
        <f>[4]SayfaKAY!H890</f>
        <v/>
      </c>
      <c r="I57" s="104" t="str">
        <f>[4]SayfaKAY!I890</f>
        <v/>
      </c>
      <c r="J57" s="103" t="str">
        <f>IF([4]SayfaKAY!J890="","",IF([4]SayfaKAY!J890="Müşteri","Notified by Customer","Notified by Bozankaya"))</f>
        <v/>
      </c>
      <c r="K57" s="103" t="e">
        <f>VLOOKUP([4]SayfaKAY!L890,#REF!,2,FALSE)</f>
        <v>#REF!</v>
      </c>
      <c r="L57" s="165" t="str">
        <f>[4]SayfaKAY!X890</f>
        <v/>
      </c>
      <c r="M57" s="107" t="str">
        <f t="shared" si="43"/>
        <v/>
      </c>
      <c r="N57" s="105" t="str">
        <f>[4]SayfaKAY!M890</f>
        <v/>
      </c>
      <c r="O57" s="166" t="str">
        <f>[4]SayfaKAY!P890</f>
        <v/>
      </c>
      <c r="P57" s="166" t="str">
        <f>[4]SayfaKAY!Q890</f>
        <v/>
      </c>
      <c r="Q57" s="166" t="str">
        <f>[4]SayfaKAY!R890</f>
        <v/>
      </c>
      <c r="R57" s="132" t="str" cm="1">
        <f t="array" ref="R57">IF([4]SayfaKAY!U890="","",_xlfn.IFS([4]SayfaKAY!U890="Bozankaya","Bozankaya",[4]SayfaKAY!U890="Müşteri","Customer",[4]SayfaKAY!U890="Tedarikçi","Equipment Supplier"))</f>
        <v/>
      </c>
      <c r="S57" s="204" t="str">
        <f>[4]SayfaKAY!N890</f>
        <v/>
      </c>
      <c r="T57" s="133" t="str">
        <f>[4]SayfaKAY!AD890</f>
        <v/>
      </c>
      <c r="U57" s="132" t="str">
        <f>[4]SayfaKAY!W890</f>
        <v/>
      </c>
      <c r="V57" s="108" t="str">
        <f>[4]SayfaKAY!AZ890</f>
        <v/>
      </c>
      <c r="W57" s="136" t="str">
        <f t="shared" si="44"/>
        <v/>
      </c>
      <c r="X57" s="137" t="str">
        <f t="shared" si="45"/>
        <v/>
      </c>
      <c r="Y57" s="235" t="str">
        <f>[4]SayfaKAY!AE890</f>
        <v/>
      </c>
      <c r="Z57" s="109" t="str">
        <f t="shared" si="46"/>
        <v/>
      </c>
      <c r="AA57" s="110" t="str">
        <f t="shared" si="47"/>
        <v/>
      </c>
      <c r="AB57" s="182" t="str">
        <f>[4]SayfaKAY!BA890</f>
        <v/>
      </c>
      <c r="AC57" s="257" t="str">
        <f t="shared" si="48"/>
        <v/>
      </c>
      <c r="AD57" s="111" t="str">
        <f t="shared" si="49"/>
        <v/>
      </c>
      <c r="AE57" s="111" t="str">
        <f t="shared" si="50"/>
        <v/>
      </c>
      <c r="AF57" s="235" t="str">
        <f>[4]SayfaKAY!BA890</f>
        <v/>
      </c>
      <c r="AG57" s="179" t="str">
        <f>[4]SayfaKAY!S890</f>
        <v/>
      </c>
      <c r="AH57" s="178" t="str">
        <f t="shared" si="51"/>
        <v/>
      </c>
      <c r="AI57" s="163" t="str">
        <f>[4]SayfaKAY!AV890</f>
        <v/>
      </c>
      <c r="AJ57" s="164" t="str">
        <f t="shared" si="52"/>
        <v/>
      </c>
      <c r="AK57" s="164" t="str">
        <f t="shared" si="53"/>
        <v/>
      </c>
      <c r="AL57" s="112" t="str">
        <f>[4]SayfaKAY!AX890</f>
        <v/>
      </c>
      <c r="AM57" s="257" t="str" cm="1">
        <f t="array" ref="AM57">IFERROR(IF(AND(P57&lt;&gt;"D(Arıza Değil)",AH57="Bu Arıza Aracın Servise Verilmesine Engel Değil"),
IF(Z57-F57&gt;0,(AB57-Y57)*24*60,
IF(OR(AND(G57&gt;$AS$1,G57&lt;$AT$1),AND(G57&gt;$AU$1,G57&lt;$AV$1)),
(AF57-H57)*24*60,     BH:BH0)),        AN57),0)</f>
        <v/>
      </c>
      <c r="AN57" s="257" t="str">
        <f t="shared" si="54"/>
        <v/>
      </c>
      <c r="AO57" s="174" t="str">
        <f>[4]SayfaKAY!AG890</f>
        <v/>
      </c>
      <c r="AP57" s="174" t="str">
        <f>[4]SayfaKAY!AI890</f>
        <v/>
      </c>
      <c r="AQ57" s="174" t="str">
        <f>[4]SayfaKAY!AQ890</f>
        <v/>
      </c>
      <c r="AR57" s="174" t="str">
        <f>[4]SayfaKAY!AH890</f>
        <v/>
      </c>
      <c r="AS57" s="174" t="str">
        <f>[4]SayfaKAY!AJ890</f>
        <v/>
      </c>
      <c r="AT57" s="175" t="str">
        <f>[4]SayfaKAY!AM890</f>
        <v/>
      </c>
      <c r="AU57" s="176" t="str">
        <f>[4]SayfaKAY!AL890</f>
        <v/>
      </c>
      <c r="AV57" s="176" t="str">
        <f>[4]SayfaKAY!AP890</f>
        <v/>
      </c>
      <c r="AW57" s="177" t="str">
        <f>[4]SayfaKAY!AT890</f>
        <v/>
      </c>
      <c r="AX57" s="194" t="str">
        <f t="shared" si="55"/>
        <v/>
      </c>
      <c r="AY57" s="168"/>
      <c r="AZ57" s="167"/>
      <c r="BA57" s="170"/>
      <c r="BB57" s="171" t="str">
        <f t="shared" si="81"/>
        <v/>
      </c>
      <c r="BC57" s="114"/>
      <c r="BD57" s="114"/>
      <c r="BE57" s="114"/>
      <c r="BF57" s="114"/>
      <c r="BG57" s="114"/>
      <c r="BH57" s="114" t="str">
        <f>IFERROR(FRACAS!AN893, "Hata Var")</f>
        <v/>
      </c>
      <c r="BI57" s="114"/>
      <c r="BJ57" s="114"/>
      <c r="BK57" s="105" t="str">
        <f>[4]SayfaKAY!AW890</f>
        <v/>
      </c>
      <c r="BL57" s="105" t="str">
        <f>[4]SayfaKAY!V890</f>
        <v/>
      </c>
      <c r="BM57" s="114"/>
      <c r="BN57" s="171" t="str">
        <f t="shared" si="56"/>
        <v>x yok</v>
      </c>
      <c r="BO57" s="171" t="b">
        <f t="shared" si="57"/>
        <v>0</v>
      </c>
      <c r="BP57" s="171" t="e">
        <f t="shared" si="58"/>
        <v>#VALUE!</v>
      </c>
      <c r="BQ57" s="226" t="e">
        <f t="shared" si="59"/>
        <v>#VALUE!</v>
      </c>
      <c r="BR57" s="226" t="e">
        <f t="shared" si="60"/>
        <v>#VALUE!</v>
      </c>
      <c r="BS57" s="226" t="e">
        <f t="shared" si="61"/>
        <v>#VALUE!</v>
      </c>
      <c r="BT57" s="114"/>
      <c r="BU57" s="242"/>
      <c r="BV57" s="233">
        <f t="shared" si="62"/>
        <v>-1</v>
      </c>
      <c r="BW57" s="226" t="str">
        <f t="shared" si="63"/>
        <v>Hayır, çakışma yok</v>
      </c>
      <c r="BX57" s="229"/>
      <c r="BY57" s="247" t="e">
        <f t="shared" si="64"/>
        <v>#VALUE!</v>
      </c>
      <c r="BZ57" s="247" t="e">
        <f t="shared" si="65"/>
        <v>#VALUE!</v>
      </c>
      <c r="CA57" s="247" t="e">
        <f t="shared" si="66"/>
        <v>#VALUE!</v>
      </c>
      <c r="CB57" s="213"/>
      <c r="CC57" s="211"/>
      <c r="CD57" s="196"/>
      <c r="CE57" s="213">
        <v>889</v>
      </c>
      <c r="CF57" s="182" t="str">
        <f t="shared" si="67"/>
        <v/>
      </c>
      <c r="CG57" s="182" t="str">
        <f t="shared" si="68"/>
        <v/>
      </c>
      <c r="CH57" s="196"/>
      <c r="CI57" s="196"/>
      <c r="CJ57" s="196"/>
      <c r="CK57" s="196" t="e">
        <f t="shared" si="69"/>
        <v>#VALUE!</v>
      </c>
      <c r="CL57" s="196" t="e">
        <f t="shared" si="70"/>
        <v>#VALUE!</v>
      </c>
      <c r="CM57" s="196" t="e">
        <f t="shared" si="71"/>
        <v>#VALUE!</v>
      </c>
      <c r="CN57" s="114"/>
      <c r="CO57" s="115" t="str">
        <f t="shared" si="72"/>
        <v/>
      </c>
      <c r="CP57" s="116" t="e">
        <f t="shared" si="73"/>
        <v>#VALUE!</v>
      </c>
      <c r="CQ57" s="117" t="str">
        <f t="shared" si="74"/>
        <v/>
      </c>
      <c r="CR57" s="117" t="str">
        <f t="shared" si="75"/>
        <v/>
      </c>
      <c r="CS57" s="117" t="str">
        <f t="shared" si="76"/>
        <v/>
      </c>
      <c r="CT57" s="118" t="e">
        <f t="shared" si="77"/>
        <v>#VALUE!</v>
      </c>
      <c r="CU57" s="118" t="e">
        <f t="shared" si="78"/>
        <v>#VALUE!</v>
      </c>
      <c r="CV57" s="118" t="e">
        <f t="shared" si="79"/>
        <v>#VALUE!</v>
      </c>
      <c r="CW57" s="119" t="e">
        <f t="shared" si="80"/>
        <v>#VALUE!</v>
      </c>
    </row>
    <row r="58" spans="1:101" ht="118.5" customHeight="1" x14ac:dyDescent="0.3">
      <c r="A58" s="160" t="str">
        <f>[4]SayfaKAY!C891</f>
        <v/>
      </c>
      <c r="B58" s="104" t="str">
        <f>[4]SayfaKAY!D891</f>
        <v/>
      </c>
      <c r="C58" s="105" t="str">
        <f>[4]SayfaKAY!E891</f>
        <v/>
      </c>
      <c r="D58" s="105" t="str">
        <f>[4]SayfaKAY!F891</f>
        <v/>
      </c>
      <c r="E58" s="106" t="str">
        <f>[4]SayfaKAY!G891</f>
        <v/>
      </c>
      <c r="F58" s="193" t="str">
        <f t="shared" si="41"/>
        <v/>
      </c>
      <c r="G58" s="135" t="str">
        <f t="shared" si="42"/>
        <v/>
      </c>
      <c r="H58" s="235" t="str">
        <f>[4]SayfaKAY!H891</f>
        <v/>
      </c>
      <c r="I58" s="104" t="str">
        <f>[4]SayfaKAY!I891</f>
        <v/>
      </c>
      <c r="J58" s="103" t="str">
        <f>IF([4]SayfaKAY!J891="","",IF([4]SayfaKAY!J891="Müşteri","Notified by Customer","Notified by Bozankaya"))</f>
        <v/>
      </c>
      <c r="K58" s="103" t="e">
        <f>VLOOKUP([4]SayfaKAY!L891,#REF!,2,FALSE)</f>
        <v>#REF!</v>
      </c>
      <c r="L58" s="165" t="str">
        <f>[4]SayfaKAY!X891</f>
        <v/>
      </c>
      <c r="M58" s="107" t="str">
        <f t="shared" si="43"/>
        <v/>
      </c>
      <c r="N58" s="105" t="str">
        <f>[4]SayfaKAY!M891</f>
        <v/>
      </c>
      <c r="O58" s="166" t="str">
        <f>[4]SayfaKAY!P891</f>
        <v/>
      </c>
      <c r="P58" s="166" t="str">
        <f>[4]SayfaKAY!Q891</f>
        <v/>
      </c>
      <c r="Q58" s="166" t="str">
        <f>[4]SayfaKAY!R891</f>
        <v/>
      </c>
      <c r="R58" s="132" t="str" cm="1">
        <f t="array" ref="R58">IF([4]SayfaKAY!U891="","",_xlfn.IFS([4]SayfaKAY!U891="Bozankaya","Bozankaya",[4]SayfaKAY!U891="Müşteri","Customer",[4]SayfaKAY!U891="Tedarikçi","Equipment Supplier"))</f>
        <v/>
      </c>
      <c r="S58" s="204" t="str">
        <f>[4]SayfaKAY!N891</f>
        <v/>
      </c>
      <c r="T58" s="133" t="str">
        <f>[4]SayfaKAY!AD891</f>
        <v/>
      </c>
      <c r="U58" s="132" t="str">
        <f>[4]SayfaKAY!W891</f>
        <v/>
      </c>
      <c r="V58" s="108" t="str">
        <f>[4]SayfaKAY!AZ891</f>
        <v/>
      </c>
      <c r="W58" s="136" t="str">
        <f t="shared" si="44"/>
        <v/>
      </c>
      <c r="X58" s="137" t="str">
        <f t="shared" si="45"/>
        <v/>
      </c>
      <c r="Y58" s="235" t="str">
        <f>[4]SayfaKAY!AE891</f>
        <v/>
      </c>
      <c r="Z58" s="109" t="str">
        <f t="shared" si="46"/>
        <v/>
      </c>
      <c r="AA58" s="110" t="str">
        <f t="shared" si="47"/>
        <v/>
      </c>
      <c r="AB58" s="182" t="str">
        <f>[4]SayfaKAY!BA891</f>
        <v/>
      </c>
      <c r="AC58" s="257" t="str">
        <f t="shared" si="48"/>
        <v/>
      </c>
      <c r="AD58" s="111" t="str">
        <f t="shared" si="49"/>
        <v/>
      </c>
      <c r="AE58" s="111" t="str">
        <f t="shared" si="50"/>
        <v/>
      </c>
      <c r="AF58" s="235" t="str">
        <f>[4]SayfaKAY!BA891</f>
        <v/>
      </c>
      <c r="AG58" s="179" t="str">
        <f>[4]SayfaKAY!S891</f>
        <v/>
      </c>
      <c r="AH58" s="178" t="str">
        <f t="shared" si="51"/>
        <v/>
      </c>
      <c r="AI58" s="163" t="str">
        <f>[4]SayfaKAY!AV891</f>
        <v/>
      </c>
      <c r="AJ58" s="164" t="str">
        <f t="shared" si="52"/>
        <v/>
      </c>
      <c r="AK58" s="164" t="str">
        <f t="shared" si="53"/>
        <v/>
      </c>
      <c r="AL58" s="112" t="str">
        <f>[4]SayfaKAY!AX891</f>
        <v/>
      </c>
      <c r="AM58" s="257" t="str" cm="1">
        <f t="array" ref="AM58">IFERROR(IF(AND(P58&lt;&gt;"D(Arıza Değil)",AH58="Bu Arıza Aracın Servise Verilmesine Engel Değil"),
IF(Z58-F58&gt;0,(AB58-Y58)*24*60,
IF(OR(AND(G58&gt;$AS$1,G58&lt;$AT$1),AND(G58&gt;$AU$1,G58&lt;$AV$1)),
(AF58-H58)*24*60,     BH:BH0)),        AN58),0)</f>
        <v/>
      </c>
      <c r="AN58" s="257" t="str">
        <f t="shared" si="54"/>
        <v/>
      </c>
      <c r="AO58" s="174" t="str">
        <f>[4]SayfaKAY!AG891</f>
        <v/>
      </c>
      <c r="AP58" s="174" t="str">
        <f>[4]SayfaKAY!AI891</f>
        <v/>
      </c>
      <c r="AQ58" s="174" t="str">
        <f>[4]SayfaKAY!AQ891</f>
        <v/>
      </c>
      <c r="AR58" s="174" t="str">
        <f>[4]SayfaKAY!AH891</f>
        <v/>
      </c>
      <c r="AS58" s="174" t="str">
        <f>[4]SayfaKAY!AJ891</f>
        <v/>
      </c>
      <c r="AT58" s="175" t="str">
        <f>[4]SayfaKAY!AM891</f>
        <v/>
      </c>
      <c r="AU58" s="176" t="str">
        <f>[4]SayfaKAY!AL891</f>
        <v/>
      </c>
      <c r="AV58" s="176" t="str">
        <f>[4]SayfaKAY!AP891</f>
        <v/>
      </c>
      <c r="AW58" s="177" t="str">
        <f>[4]SayfaKAY!AT891</f>
        <v/>
      </c>
      <c r="AX58" s="194" t="str">
        <f t="shared" si="55"/>
        <v/>
      </c>
      <c r="AY58" s="168"/>
      <c r="AZ58" s="167"/>
      <c r="BA58" s="113"/>
      <c r="BB58" s="171" t="str">
        <f t="shared" si="81"/>
        <v/>
      </c>
      <c r="BC58" s="114"/>
      <c r="BD58" s="114"/>
      <c r="BE58" s="114"/>
      <c r="BF58" s="114"/>
      <c r="BG58" s="114"/>
      <c r="BH58" s="114" t="str">
        <f>IFERROR(FRACAS!AN894, "Hata Var")</f>
        <v/>
      </c>
      <c r="BI58" s="114"/>
      <c r="BJ58" s="114"/>
      <c r="BK58" s="105" t="str">
        <f>[4]SayfaKAY!AW891</f>
        <v/>
      </c>
      <c r="BL58" s="105" t="str">
        <f>[4]SayfaKAY!V891</f>
        <v/>
      </c>
      <c r="BM58" s="114"/>
      <c r="BN58" s="171" t="str">
        <f t="shared" si="56"/>
        <v>x yok</v>
      </c>
      <c r="BO58" s="171" t="b">
        <f t="shared" si="57"/>
        <v>0</v>
      </c>
      <c r="BP58" s="171" t="e">
        <f t="shared" si="58"/>
        <v>#VALUE!</v>
      </c>
      <c r="BQ58" s="226" t="e">
        <f t="shared" si="59"/>
        <v>#VALUE!</v>
      </c>
      <c r="BR58" s="226" t="e">
        <f t="shared" si="60"/>
        <v>#VALUE!</v>
      </c>
      <c r="BS58" s="226" t="e">
        <f t="shared" si="61"/>
        <v>#VALUE!</v>
      </c>
      <c r="BT58" s="114"/>
      <c r="BU58" s="242"/>
      <c r="BV58" s="233">
        <f t="shared" si="62"/>
        <v>-1</v>
      </c>
      <c r="BW58" s="226" t="str">
        <f t="shared" si="63"/>
        <v>Hayır, çakışma yok</v>
      </c>
      <c r="BX58" s="229"/>
      <c r="BY58" s="247" t="e">
        <f t="shared" si="64"/>
        <v>#VALUE!</v>
      </c>
      <c r="BZ58" s="247" t="e">
        <f t="shared" si="65"/>
        <v>#VALUE!</v>
      </c>
      <c r="CA58" s="247" t="e">
        <f t="shared" si="66"/>
        <v>#VALUE!</v>
      </c>
      <c r="CB58" s="213"/>
      <c r="CC58" s="211"/>
      <c r="CD58" s="196"/>
      <c r="CE58" s="213">
        <v>890</v>
      </c>
      <c r="CF58" s="182" t="str">
        <f t="shared" si="67"/>
        <v/>
      </c>
      <c r="CG58" s="182" t="str">
        <f t="shared" si="68"/>
        <v/>
      </c>
      <c r="CH58" s="196"/>
      <c r="CI58" s="196"/>
      <c r="CJ58" s="196"/>
      <c r="CK58" s="196" t="e">
        <f t="shared" si="69"/>
        <v>#VALUE!</v>
      </c>
      <c r="CL58" s="196" t="e">
        <f t="shared" si="70"/>
        <v>#VALUE!</v>
      </c>
      <c r="CM58" s="196" t="e">
        <f t="shared" si="71"/>
        <v>#VALUE!</v>
      </c>
      <c r="CN58" s="114"/>
      <c r="CO58" s="115" t="str">
        <f t="shared" si="72"/>
        <v/>
      </c>
      <c r="CP58" s="116" t="e">
        <f t="shared" si="73"/>
        <v>#VALUE!</v>
      </c>
      <c r="CQ58" s="117" t="str">
        <f t="shared" si="74"/>
        <v/>
      </c>
      <c r="CR58" s="117" t="str">
        <f t="shared" si="75"/>
        <v/>
      </c>
      <c r="CS58" s="117" t="str">
        <f t="shared" si="76"/>
        <v/>
      </c>
      <c r="CT58" s="118" t="e">
        <f t="shared" si="77"/>
        <v>#VALUE!</v>
      </c>
      <c r="CU58" s="118" t="e">
        <f t="shared" si="78"/>
        <v>#VALUE!</v>
      </c>
      <c r="CV58" s="118" t="e">
        <f t="shared" si="79"/>
        <v>#VALUE!</v>
      </c>
      <c r="CW58" s="119" t="e">
        <f t="shared" si="80"/>
        <v>#VALUE!</v>
      </c>
    </row>
    <row r="59" spans="1:101" ht="118.5" customHeight="1" x14ac:dyDescent="0.3">
      <c r="A59" s="104" t="str">
        <f>[4]SayfaKAY!C892</f>
        <v/>
      </c>
      <c r="B59" s="104" t="str">
        <f>[4]SayfaKAY!D892</f>
        <v/>
      </c>
      <c r="C59" s="105" t="str">
        <f>[4]SayfaKAY!E892</f>
        <v/>
      </c>
      <c r="D59" s="105" t="str">
        <f>[4]SayfaKAY!F892</f>
        <v/>
      </c>
      <c r="E59" s="106" t="str">
        <f>[4]SayfaKAY!G892</f>
        <v/>
      </c>
      <c r="F59" s="193" t="str">
        <f t="shared" si="41"/>
        <v/>
      </c>
      <c r="G59" s="135" t="str">
        <f t="shared" si="42"/>
        <v/>
      </c>
      <c r="H59" s="235" t="str">
        <f>[4]SayfaKAY!H892</f>
        <v/>
      </c>
      <c r="I59" s="104" t="str">
        <f>[4]SayfaKAY!I892</f>
        <v/>
      </c>
      <c r="J59" s="103" t="str">
        <f>IF([4]SayfaKAY!J892="","",IF([4]SayfaKAY!J892="Müşteri","Notified by Customer","Notified by Bozankaya"))</f>
        <v/>
      </c>
      <c r="K59" s="103" t="e">
        <f>VLOOKUP([4]SayfaKAY!L892,#REF!,2,FALSE)</f>
        <v>#REF!</v>
      </c>
      <c r="L59" s="165" t="str">
        <f>[4]SayfaKAY!X892</f>
        <v/>
      </c>
      <c r="M59" s="107" t="str">
        <f t="shared" si="43"/>
        <v/>
      </c>
      <c r="N59" s="105" t="str">
        <f>[4]SayfaKAY!M892</f>
        <v/>
      </c>
      <c r="O59" s="166" t="str">
        <f>[4]SayfaKAY!P892</f>
        <v/>
      </c>
      <c r="P59" s="166" t="str">
        <f>[4]SayfaKAY!Q892</f>
        <v/>
      </c>
      <c r="Q59" s="166" t="str">
        <f>[4]SayfaKAY!R892</f>
        <v/>
      </c>
      <c r="R59" s="132" t="str" cm="1">
        <f t="array" ref="R59">IF([4]SayfaKAY!U892="","",_xlfn.IFS([4]SayfaKAY!U892="Bozankaya","Bozankaya",[4]SayfaKAY!U892="Müşteri","Customer",[4]SayfaKAY!U892="Tedarikçi","Equipment Supplier"))</f>
        <v/>
      </c>
      <c r="S59" s="204" t="str">
        <f>[4]SayfaKAY!N892</f>
        <v/>
      </c>
      <c r="T59" s="133" t="str">
        <f>[4]SayfaKAY!AD892</f>
        <v/>
      </c>
      <c r="U59" s="132" t="str">
        <f>[4]SayfaKAY!W892</f>
        <v/>
      </c>
      <c r="V59" s="108" t="str">
        <f>[4]SayfaKAY!AZ892</f>
        <v/>
      </c>
      <c r="W59" s="136" t="str">
        <f t="shared" si="44"/>
        <v/>
      </c>
      <c r="X59" s="137" t="str">
        <f t="shared" si="45"/>
        <v/>
      </c>
      <c r="Y59" s="235" t="str">
        <f>[4]SayfaKAY!AE892</f>
        <v/>
      </c>
      <c r="Z59" s="109" t="str">
        <f t="shared" si="46"/>
        <v/>
      </c>
      <c r="AA59" s="110" t="str">
        <f t="shared" si="47"/>
        <v/>
      </c>
      <c r="AB59" s="182" t="str">
        <f>[4]SayfaKAY!BA892</f>
        <v/>
      </c>
      <c r="AC59" s="257" t="str">
        <f t="shared" si="48"/>
        <v/>
      </c>
      <c r="AD59" s="111" t="str">
        <f t="shared" si="49"/>
        <v/>
      </c>
      <c r="AE59" s="111" t="str">
        <f t="shared" si="50"/>
        <v/>
      </c>
      <c r="AF59" s="235" t="str">
        <f>[4]SayfaKAY!BA892</f>
        <v/>
      </c>
      <c r="AG59" s="179" t="str">
        <f>[4]SayfaKAY!S892</f>
        <v/>
      </c>
      <c r="AH59" s="178" t="str">
        <f t="shared" si="51"/>
        <v/>
      </c>
      <c r="AI59" s="163" t="str">
        <f>[4]SayfaKAY!AV892</f>
        <v/>
      </c>
      <c r="AJ59" s="164" t="str">
        <f t="shared" si="52"/>
        <v/>
      </c>
      <c r="AK59" s="164" t="str">
        <f t="shared" si="53"/>
        <v/>
      </c>
      <c r="AL59" s="112" t="str">
        <f>[4]SayfaKAY!AX892</f>
        <v/>
      </c>
      <c r="AM59" s="257" t="str" cm="1">
        <f t="array" ref="AM59">IFERROR(IF(AND(P59&lt;&gt;"D(Arıza Değil)",AH59="Bu Arıza Aracın Servise Verilmesine Engel Değil"),
IF(Z59-F59&gt;0,(AB59-Y59)*24*60,
IF(OR(AND(G59&gt;$AS$1,G59&lt;$AT$1),AND(G59&gt;$AU$1,G59&lt;$AV$1)),
(AF59-H59)*24*60,     BH:BH0)),        AN59),0)</f>
        <v/>
      </c>
      <c r="AN59" s="257" t="str">
        <f t="shared" si="54"/>
        <v/>
      </c>
      <c r="AO59" s="174" t="str">
        <f>[4]SayfaKAY!AG892</f>
        <v/>
      </c>
      <c r="AP59" s="174" t="str">
        <f>[4]SayfaKAY!AI892</f>
        <v/>
      </c>
      <c r="AQ59" s="174" t="str">
        <f>[4]SayfaKAY!AQ892</f>
        <v/>
      </c>
      <c r="AR59" s="174" t="str">
        <f>[4]SayfaKAY!AH892</f>
        <v/>
      </c>
      <c r="AS59" s="174" t="str">
        <f>[4]SayfaKAY!AJ892</f>
        <v/>
      </c>
      <c r="AT59" s="175" t="str">
        <f>[4]SayfaKAY!AM892</f>
        <v/>
      </c>
      <c r="AU59" s="176" t="str">
        <f>[4]SayfaKAY!AL892</f>
        <v/>
      </c>
      <c r="AV59" s="176" t="str">
        <f>[4]SayfaKAY!AP892</f>
        <v/>
      </c>
      <c r="AW59" s="177" t="str">
        <f>[4]SayfaKAY!AT892</f>
        <v/>
      </c>
      <c r="AX59" s="194" t="str">
        <f t="shared" si="55"/>
        <v/>
      </c>
      <c r="AY59" s="168"/>
      <c r="AZ59" s="167"/>
      <c r="BA59" s="170"/>
      <c r="BB59" s="171" t="str">
        <f t="shared" si="81"/>
        <v/>
      </c>
      <c r="BC59" s="114"/>
      <c r="BD59" s="114"/>
      <c r="BE59" s="114"/>
      <c r="BF59" s="114"/>
      <c r="BG59" s="114"/>
      <c r="BH59" s="114" t="str">
        <f>IFERROR(FRACAS!AN895, "Hata Var")</f>
        <v/>
      </c>
      <c r="BI59" s="114"/>
      <c r="BJ59" s="114"/>
      <c r="BK59" s="105" t="str">
        <f>[4]SayfaKAY!AW892</f>
        <v/>
      </c>
      <c r="BL59" s="105" t="str">
        <f>[4]SayfaKAY!V892</f>
        <v/>
      </c>
      <c r="BM59" s="114"/>
      <c r="BN59" s="171" t="str">
        <f t="shared" si="56"/>
        <v>x yok</v>
      </c>
      <c r="BO59" s="171" t="b">
        <f t="shared" si="57"/>
        <v>0</v>
      </c>
      <c r="BP59" s="171" t="e">
        <f t="shared" si="58"/>
        <v>#VALUE!</v>
      </c>
      <c r="BQ59" s="226" t="e">
        <f t="shared" si="59"/>
        <v>#VALUE!</v>
      </c>
      <c r="BR59" s="226" t="e">
        <f t="shared" si="60"/>
        <v>#VALUE!</v>
      </c>
      <c r="BS59" s="226" t="e">
        <f t="shared" si="61"/>
        <v>#VALUE!</v>
      </c>
      <c r="BT59" s="114"/>
      <c r="BU59" s="242"/>
      <c r="BV59" s="233">
        <f t="shared" si="62"/>
        <v>-1</v>
      </c>
      <c r="BW59" s="226" t="str">
        <f t="shared" si="63"/>
        <v>Hayır, çakışma yok</v>
      </c>
      <c r="BX59" s="229"/>
      <c r="BY59" s="247" t="e">
        <f t="shared" si="64"/>
        <v>#VALUE!</v>
      </c>
      <c r="BZ59" s="247" t="e">
        <f t="shared" si="65"/>
        <v>#VALUE!</v>
      </c>
      <c r="CA59" s="247" t="e">
        <f t="shared" si="66"/>
        <v>#VALUE!</v>
      </c>
      <c r="CB59" s="213"/>
      <c r="CC59" s="211"/>
      <c r="CD59" s="196"/>
      <c r="CE59" s="213">
        <v>891</v>
      </c>
      <c r="CF59" s="182" t="str">
        <f t="shared" si="67"/>
        <v/>
      </c>
      <c r="CG59" s="182" t="str">
        <f t="shared" si="68"/>
        <v/>
      </c>
      <c r="CH59" s="196"/>
      <c r="CI59" s="196"/>
      <c r="CJ59" s="196"/>
      <c r="CK59" s="196" t="e">
        <f t="shared" si="69"/>
        <v>#VALUE!</v>
      </c>
      <c r="CL59" s="196" t="e">
        <f t="shared" si="70"/>
        <v>#VALUE!</v>
      </c>
      <c r="CM59" s="196" t="e">
        <f t="shared" si="71"/>
        <v>#VALUE!</v>
      </c>
      <c r="CN59" s="114"/>
      <c r="CO59" s="115" t="str">
        <f t="shared" si="72"/>
        <v/>
      </c>
      <c r="CP59" s="116" t="e">
        <f t="shared" si="73"/>
        <v>#VALUE!</v>
      </c>
      <c r="CQ59" s="117" t="str">
        <f t="shared" si="74"/>
        <v/>
      </c>
      <c r="CR59" s="117" t="str">
        <f t="shared" si="75"/>
        <v/>
      </c>
      <c r="CS59" s="117" t="str">
        <f t="shared" si="76"/>
        <v/>
      </c>
      <c r="CT59" s="118" t="e">
        <f t="shared" si="77"/>
        <v>#VALUE!</v>
      </c>
      <c r="CU59" s="118" t="e">
        <f t="shared" si="78"/>
        <v>#VALUE!</v>
      </c>
      <c r="CV59" s="118" t="e">
        <f t="shared" si="79"/>
        <v>#VALUE!</v>
      </c>
      <c r="CW59" s="119" t="e">
        <f t="shared" si="80"/>
        <v>#VALUE!</v>
      </c>
    </row>
    <row r="60" spans="1:101" ht="118.5" customHeight="1" x14ac:dyDescent="0.3">
      <c r="A60" s="160" t="str">
        <f>[4]SayfaKAY!C893</f>
        <v/>
      </c>
      <c r="B60" s="104" t="str">
        <f>[4]SayfaKAY!D893</f>
        <v/>
      </c>
      <c r="C60" s="105" t="str">
        <f>[4]SayfaKAY!E893</f>
        <v/>
      </c>
      <c r="D60" s="105" t="str">
        <f>[4]SayfaKAY!F893</f>
        <v/>
      </c>
      <c r="E60" s="106" t="str">
        <f>[4]SayfaKAY!G893</f>
        <v/>
      </c>
      <c r="F60" s="193" t="str">
        <f t="shared" si="41"/>
        <v/>
      </c>
      <c r="G60" s="135" t="str">
        <f t="shared" si="42"/>
        <v/>
      </c>
      <c r="H60" s="235" t="str">
        <f>[4]SayfaKAY!H893</f>
        <v/>
      </c>
      <c r="I60" s="104" t="str">
        <f>[4]SayfaKAY!I893</f>
        <v/>
      </c>
      <c r="J60" s="103" t="str">
        <f>IF([4]SayfaKAY!J893="","",IF([4]SayfaKAY!J893="Müşteri","Notified by Customer","Notified by Bozankaya"))</f>
        <v/>
      </c>
      <c r="K60" s="103" t="e">
        <f>VLOOKUP([4]SayfaKAY!L893,#REF!,2,FALSE)</f>
        <v>#REF!</v>
      </c>
      <c r="L60" s="165" t="str">
        <f>[4]SayfaKAY!X893</f>
        <v/>
      </c>
      <c r="M60" s="107" t="str">
        <f t="shared" si="43"/>
        <v/>
      </c>
      <c r="N60" s="105" t="str">
        <f>[4]SayfaKAY!M893</f>
        <v/>
      </c>
      <c r="O60" s="166" t="str">
        <f>[4]SayfaKAY!P893</f>
        <v/>
      </c>
      <c r="P60" s="166" t="str">
        <f>[4]SayfaKAY!Q893</f>
        <v/>
      </c>
      <c r="Q60" s="166" t="str">
        <f>[4]SayfaKAY!R893</f>
        <v/>
      </c>
      <c r="R60" s="132" t="str" cm="1">
        <f t="array" ref="R60">IF([4]SayfaKAY!U893="","",_xlfn.IFS([4]SayfaKAY!U893="Bozankaya","Bozankaya",[4]SayfaKAY!U893="Müşteri","Customer",[4]SayfaKAY!U893="Tedarikçi","Equipment Supplier"))</f>
        <v/>
      </c>
      <c r="S60" s="204" t="str">
        <f>[4]SayfaKAY!N893</f>
        <v/>
      </c>
      <c r="T60" s="133" t="str">
        <f>[4]SayfaKAY!AD893</f>
        <v/>
      </c>
      <c r="U60" s="132" t="str">
        <f>[4]SayfaKAY!W893</f>
        <v/>
      </c>
      <c r="V60" s="108" t="str">
        <f>[4]SayfaKAY!AZ893</f>
        <v/>
      </c>
      <c r="W60" s="136" t="str">
        <f t="shared" si="44"/>
        <v/>
      </c>
      <c r="X60" s="137" t="str">
        <f t="shared" si="45"/>
        <v/>
      </c>
      <c r="Y60" s="235" t="str">
        <f>[4]SayfaKAY!AE893</f>
        <v/>
      </c>
      <c r="Z60" s="109" t="str">
        <f t="shared" si="46"/>
        <v/>
      </c>
      <c r="AA60" s="110" t="str">
        <f t="shared" si="47"/>
        <v/>
      </c>
      <c r="AB60" s="182" t="str">
        <f>[4]SayfaKAY!BA893</f>
        <v/>
      </c>
      <c r="AC60" s="257" t="str">
        <f t="shared" si="48"/>
        <v/>
      </c>
      <c r="AD60" s="111" t="str">
        <f t="shared" si="49"/>
        <v/>
      </c>
      <c r="AE60" s="111" t="str">
        <f t="shared" si="50"/>
        <v/>
      </c>
      <c r="AF60" s="235" t="str">
        <f>[4]SayfaKAY!BA893</f>
        <v/>
      </c>
      <c r="AG60" s="179" t="str">
        <f>[4]SayfaKAY!S893</f>
        <v/>
      </c>
      <c r="AH60" s="178" t="str">
        <f t="shared" si="51"/>
        <v/>
      </c>
      <c r="AI60" s="163" t="str">
        <f>[4]SayfaKAY!AV893</f>
        <v/>
      </c>
      <c r="AJ60" s="164" t="str">
        <f t="shared" si="52"/>
        <v/>
      </c>
      <c r="AK60" s="164" t="str">
        <f t="shared" si="53"/>
        <v/>
      </c>
      <c r="AL60" s="112" t="str">
        <f>[4]SayfaKAY!AX893</f>
        <v/>
      </c>
      <c r="AM60" s="257" t="str" cm="1">
        <f t="array" ref="AM60">IFERROR(IF(AND(P60&lt;&gt;"D(Arıza Değil)",AH60="Bu Arıza Aracın Servise Verilmesine Engel Değil"),
IF(Z60-F60&gt;0,(AB60-Y60)*24*60,
IF(OR(AND(G60&gt;$AS$1,G60&lt;$AT$1),AND(G60&gt;$AU$1,G60&lt;$AV$1)),
(AF60-H60)*24*60,     BH:BH0)),        AN60),0)</f>
        <v/>
      </c>
      <c r="AN60" s="257" t="str">
        <f t="shared" si="54"/>
        <v/>
      </c>
      <c r="AO60" s="174" t="str">
        <f>[4]SayfaKAY!AG893</f>
        <v/>
      </c>
      <c r="AP60" s="174" t="str">
        <f>[4]SayfaKAY!AI893</f>
        <v/>
      </c>
      <c r="AQ60" s="174" t="str">
        <f>[4]SayfaKAY!AQ893</f>
        <v/>
      </c>
      <c r="AR60" s="174" t="str">
        <f>[4]SayfaKAY!AH893</f>
        <v/>
      </c>
      <c r="AS60" s="174" t="str">
        <f>[4]SayfaKAY!AJ893</f>
        <v/>
      </c>
      <c r="AT60" s="175" t="str">
        <f>[4]SayfaKAY!AM893</f>
        <v/>
      </c>
      <c r="AU60" s="176" t="str">
        <f>[4]SayfaKAY!AL893</f>
        <v/>
      </c>
      <c r="AV60" s="176" t="str">
        <f>[4]SayfaKAY!AP893</f>
        <v/>
      </c>
      <c r="AW60" s="177" t="str">
        <f>[4]SayfaKAY!AT893</f>
        <v/>
      </c>
      <c r="AX60" s="194" t="str">
        <f t="shared" si="55"/>
        <v/>
      </c>
      <c r="AY60" s="168"/>
      <c r="AZ60" s="167"/>
      <c r="BA60" s="113"/>
      <c r="BB60" s="171" t="str">
        <f t="shared" si="81"/>
        <v/>
      </c>
      <c r="BC60" s="114"/>
      <c r="BD60" s="114"/>
      <c r="BE60" s="114"/>
      <c r="BF60" s="114"/>
      <c r="BG60" s="114"/>
      <c r="BH60" s="114" t="str">
        <f>IFERROR(FRACAS!AN896, "Hata Var")</f>
        <v/>
      </c>
      <c r="BI60" s="114"/>
      <c r="BJ60" s="114"/>
      <c r="BK60" s="105" t="str">
        <f>[4]SayfaKAY!AW893</f>
        <v/>
      </c>
      <c r="BL60" s="105" t="str">
        <f>[4]SayfaKAY!V893</f>
        <v/>
      </c>
      <c r="BM60" s="114"/>
      <c r="BN60" s="171" t="str">
        <f t="shared" si="56"/>
        <v>x yok</v>
      </c>
      <c r="BO60" s="171" t="b">
        <f t="shared" si="57"/>
        <v>0</v>
      </c>
      <c r="BP60" s="171" t="e">
        <f t="shared" si="58"/>
        <v>#VALUE!</v>
      </c>
      <c r="BQ60" s="226" t="e">
        <f t="shared" si="59"/>
        <v>#VALUE!</v>
      </c>
      <c r="BR60" s="226" t="e">
        <f t="shared" si="60"/>
        <v>#VALUE!</v>
      </c>
      <c r="BS60" s="226" t="e">
        <f t="shared" si="61"/>
        <v>#VALUE!</v>
      </c>
      <c r="BT60" s="114"/>
      <c r="BU60" s="242"/>
      <c r="BV60" s="233">
        <f t="shared" si="62"/>
        <v>-1</v>
      </c>
      <c r="BW60" s="226" t="str">
        <f t="shared" si="63"/>
        <v>Hayır, çakışma yok</v>
      </c>
      <c r="BX60" s="229"/>
      <c r="BY60" s="247" t="e">
        <f t="shared" si="64"/>
        <v>#VALUE!</v>
      </c>
      <c r="BZ60" s="247" t="e">
        <f t="shared" si="65"/>
        <v>#VALUE!</v>
      </c>
      <c r="CA60" s="247" t="e">
        <f t="shared" si="66"/>
        <v>#VALUE!</v>
      </c>
      <c r="CB60" s="213"/>
      <c r="CC60" s="211"/>
      <c r="CD60" s="196"/>
      <c r="CE60" s="213">
        <v>892</v>
      </c>
      <c r="CF60" s="182" t="str">
        <f t="shared" si="67"/>
        <v/>
      </c>
      <c r="CG60" s="182" t="str">
        <f t="shared" si="68"/>
        <v/>
      </c>
      <c r="CH60" s="196"/>
      <c r="CI60" s="196"/>
      <c r="CJ60" s="196"/>
      <c r="CK60" s="196" t="e">
        <f t="shared" si="69"/>
        <v>#VALUE!</v>
      </c>
      <c r="CL60" s="196" t="e">
        <f t="shared" si="70"/>
        <v>#VALUE!</v>
      </c>
      <c r="CM60" s="196" t="e">
        <f t="shared" si="71"/>
        <v>#VALUE!</v>
      </c>
      <c r="CN60" s="114"/>
      <c r="CO60" s="115" t="str">
        <f t="shared" si="72"/>
        <v/>
      </c>
      <c r="CP60" s="116" t="e">
        <f t="shared" si="73"/>
        <v>#VALUE!</v>
      </c>
      <c r="CQ60" s="117" t="str">
        <f t="shared" si="74"/>
        <v/>
      </c>
      <c r="CR60" s="117" t="str">
        <f t="shared" si="75"/>
        <v/>
      </c>
      <c r="CS60" s="117" t="str">
        <f t="shared" si="76"/>
        <v/>
      </c>
      <c r="CT60" s="118" t="e">
        <f t="shared" si="77"/>
        <v>#VALUE!</v>
      </c>
      <c r="CU60" s="118" t="e">
        <f t="shared" si="78"/>
        <v>#VALUE!</v>
      </c>
      <c r="CV60" s="118" t="e">
        <f t="shared" si="79"/>
        <v>#VALUE!</v>
      </c>
      <c r="CW60" s="119" t="e">
        <f t="shared" si="80"/>
        <v>#VALUE!</v>
      </c>
    </row>
    <row r="61" spans="1:101" ht="118.5" customHeight="1" x14ac:dyDescent="0.3">
      <c r="A61" s="104" t="str">
        <f>[4]SayfaKAY!C894</f>
        <v/>
      </c>
      <c r="B61" s="104" t="str">
        <f>[4]SayfaKAY!D894</f>
        <v/>
      </c>
      <c r="C61" s="105" t="str">
        <f>[4]SayfaKAY!E894</f>
        <v/>
      </c>
      <c r="D61" s="105" t="str">
        <f>[4]SayfaKAY!F894</f>
        <v/>
      </c>
      <c r="E61" s="106" t="str">
        <f>[4]SayfaKAY!G894</f>
        <v/>
      </c>
      <c r="F61" s="193" t="str">
        <f t="shared" si="41"/>
        <v/>
      </c>
      <c r="G61" s="135" t="str">
        <f t="shared" si="42"/>
        <v/>
      </c>
      <c r="H61" s="235" t="str">
        <f>[4]SayfaKAY!H894</f>
        <v/>
      </c>
      <c r="I61" s="104" t="str">
        <f>[4]SayfaKAY!I894</f>
        <v/>
      </c>
      <c r="J61" s="103" t="str">
        <f>IF([4]SayfaKAY!J894="","",IF([4]SayfaKAY!J894="Müşteri","Notified by Customer","Notified by Bozankaya"))</f>
        <v/>
      </c>
      <c r="K61" s="103" t="e">
        <f>VLOOKUP([4]SayfaKAY!L894,#REF!,2,FALSE)</f>
        <v>#REF!</v>
      </c>
      <c r="L61" s="165" t="str">
        <f>[4]SayfaKAY!X894</f>
        <v/>
      </c>
      <c r="M61" s="107" t="str">
        <f t="shared" si="43"/>
        <v/>
      </c>
      <c r="N61" s="105" t="str">
        <f>[4]SayfaKAY!M894</f>
        <v/>
      </c>
      <c r="O61" s="166" t="str">
        <f>[4]SayfaKAY!P894</f>
        <v/>
      </c>
      <c r="P61" s="166" t="str">
        <f>[4]SayfaKAY!Q894</f>
        <v/>
      </c>
      <c r="Q61" s="166" t="str">
        <f>[4]SayfaKAY!R894</f>
        <v/>
      </c>
      <c r="R61" s="132" t="str" cm="1">
        <f t="array" ref="R61">IF([4]SayfaKAY!U894="","",_xlfn.IFS([4]SayfaKAY!U894="Bozankaya","Bozankaya",[4]SayfaKAY!U894="Müşteri","Customer",[4]SayfaKAY!U894="Tedarikçi","Equipment Supplier"))</f>
        <v/>
      </c>
      <c r="S61" s="204" t="str">
        <f>[4]SayfaKAY!N894</f>
        <v/>
      </c>
      <c r="T61" s="133" t="str">
        <f>[4]SayfaKAY!AD894</f>
        <v/>
      </c>
      <c r="U61" s="132" t="str">
        <f>[4]SayfaKAY!W894</f>
        <v/>
      </c>
      <c r="V61" s="108" t="str">
        <f>[4]SayfaKAY!AZ894</f>
        <v/>
      </c>
      <c r="W61" s="136" t="str">
        <f t="shared" si="44"/>
        <v/>
      </c>
      <c r="X61" s="137" t="str">
        <f t="shared" si="45"/>
        <v/>
      </c>
      <c r="Y61" s="235" t="str">
        <f>[4]SayfaKAY!AE894</f>
        <v/>
      </c>
      <c r="Z61" s="109" t="str">
        <f t="shared" si="46"/>
        <v/>
      </c>
      <c r="AA61" s="110" t="str">
        <f t="shared" si="47"/>
        <v/>
      </c>
      <c r="AB61" s="182" t="str">
        <f>[4]SayfaKAY!BA894</f>
        <v/>
      </c>
      <c r="AC61" s="257" t="str">
        <f t="shared" si="48"/>
        <v/>
      </c>
      <c r="AD61" s="111" t="str">
        <f t="shared" si="49"/>
        <v/>
      </c>
      <c r="AE61" s="111" t="str">
        <f t="shared" si="50"/>
        <v/>
      </c>
      <c r="AF61" s="235" t="str">
        <f>[4]SayfaKAY!BA894</f>
        <v/>
      </c>
      <c r="AG61" s="179" t="str">
        <f>[4]SayfaKAY!S894</f>
        <v/>
      </c>
      <c r="AH61" s="178" t="str">
        <f t="shared" si="51"/>
        <v/>
      </c>
      <c r="AI61" s="163" t="str">
        <f>[4]SayfaKAY!AV894</f>
        <v/>
      </c>
      <c r="AJ61" s="164" t="str">
        <f t="shared" si="52"/>
        <v/>
      </c>
      <c r="AK61" s="164" t="str">
        <f t="shared" si="53"/>
        <v/>
      </c>
      <c r="AL61" s="112" t="str">
        <f>[4]SayfaKAY!AX894</f>
        <v/>
      </c>
      <c r="AM61" s="257" t="str" cm="1">
        <f t="array" ref="AM61">IFERROR(IF(AND(P61&lt;&gt;"D(Arıza Değil)",AH61="Bu Arıza Aracın Servise Verilmesine Engel Değil"),
IF(Z61-F61&gt;0,(AB61-Y61)*24*60,
IF(OR(AND(G61&gt;$AS$1,G61&lt;$AT$1),AND(G61&gt;$AU$1,G61&lt;$AV$1)),
(AF61-H61)*24*60,     BH:BH0)),        AN61),0)</f>
        <v/>
      </c>
      <c r="AN61" s="257" t="str">
        <f t="shared" si="54"/>
        <v/>
      </c>
      <c r="AO61" s="174" t="str">
        <f>[4]SayfaKAY!AG894</f>
        <v/>
      </c>
      <c r="AP61" s="174" t="str">
        <f>[4]SayfaKAY!AI894</f>
        <v/>
      </c>
      <c r="AQ61" s="174" t="str">
        <f>[4]SayfaKAY!AQ894</f>
        <v/>
      </c>
      <c r="AR61" s="174" t="str">
        <f>[4]SayfaKAY!AH894</f>
        <v/>
      </c>
      <c r="AS61" s="174" t="str">
        <f>[4]SayfaKAY!AJ894</f>
        <v/>
      </c>
      <c r="AT61" s="175" t="str">
        <f>[4]SayfaKAY!AM894</f>
        <v/>
      </c>
      <c r="AU61" s="176" t="str">
        <f>[4]SayfaKAY!AL894</f>
        <v/>
      </c>
      <c r="AV61" s="176" t="str">
        <f>[4]SayfaKAY!AP894</f>
        <v/>
      </c>
      <c r="AW61" s="177" t="str">
        <f>[4]SayfaKAY!AT894</f>
        <v/>
      </c>
      <c r="AX61" s="194" t="str">
        <f t="shared" si="55"/>
        <v/>
      </c>
      <c r="AY61" s="168"/>
      <c r="AZ61" s="167"/>
      <c r="BA61" s="170"/>
      <c r="BB61" s="171" t="str">
        <f t="shared" si="81"/>
        <v/>
      </c>
      <c r="BC61" s="114"/>
      <c r="BD61" s="114"/>
      <c r="BE61" s="114"/>
      <c r="BF61" s="114"/>
      <c r="BG61" s="114"/>
      <c r="BH61" s="114" t="str">
        <f>IFERROR(FRACAS!AN897, "Hata Var")</f>
        <v/>
      </c>
      <c r="BI61" s="114"/>
      <c r="BJ61" s="114"/>
      <c r="BK61" s="105" t="str">
        <f>[4]SayfaKAY!AW894</f>
        <v/>
      </c>
      <c r="BL61" s="105" t="str">
        <f>[4]SayfaKAY!V894</f>
        <v/>
      </c>
      <c r="BM61" s="114"/>
      <c r="BN61" s="171" t="str">
        <f t="shared" si="56"/>
        <v>x yok</v>
      </c>
      <c r="BO61" s="171" t="b">
        <f t="shared" si="57"/>
        <v>0</v>
      </c>
      <c r="BP61" s="171" t="e">
        <f t="shared" si="58"/>
        <v>#VALUE!</v>
      </c>
      <c r="BQ61" s="226" t="e">
        <f t="shared" si="59"/>
        <v>#VALUE!</v>
      </c>
      <c r="BR61" s="226" t="e">
        <f t="shared" si="60"/>
        <v>#VALUE!</v>
      </c>
      <c r="BS61" s="226" t="e">
        <f t="shared" si="61"/>
        <v>#VALUE!</v>
      </c>
      <c r="BT61" s="114"/>
      <c r="BU61" s="242"/>
      <c r="BV61" s="233">
        <f t="shared" si="62"/>
        <v>-1</v>
      </c>
      <c r="BW61" s="226" t="str">
        <f t="shared" si="63"/>
        <v>Hayır, çakışma yok</v>
      </c>
      <c r="BX61" s="229"/>
      <c r="BY61" s="247" t="e">
        <f t="shared" si="64"/>
        <v>#VALUE!</v>
      </c>
      <c r="BZ61" s="247" t="e">
        <f t="shared" si="65"/>
        <v>#VALUE!</v>
      </c>
      <c r="CA61" s="247" t="e">
        <f t="shared" si="66"/>
        <v>#VALUE!</v>
      </c>
      <c r="CB61" s="213"/>
      <c r="CC61" s="211"/>
      <c r="CD61" s="196"/>
      <c r="CE61" s="213">
        <v>893</v>
      </c>
      <c r="CF61" s="182" t="str">
        <f t="shared" si="67"/>
        <v/>
      </c>
      <c r="CG61" s="182" t="str">
        <f t="shared" si="68"/>
        <v/>
      </c>
      <c r="CH61" s="196"/>
      <c r="CI61" s="196"/>
      <c r="CJ61" s="196"/>
      <c r="CK61" s="196" t="e">
        <f t="shared" si="69"/>
        <v>#VALUE!</v>
      </c>
      <c r="CL61" s="196" t="e">
        <f t="shared" si="70"/>
        <v>#VALUE!</v>
      </c>
      <c r="CM61" s="196" t="e">
        <f t="shared" si="71"/>
        <v>#VALUE!</v>
      </c>
      <c r="CN61" s="114"/>
      <c r="CO61" s="115" t="str">
        <f t="shared" si="72"/>
        <v/>
      </c>
      <c r="CP61" s="116" t="e">
        <f t="shared" si="73"/>
        <v>#VALUE!</v>
      </c>
      <c r="CQ61" s="117" t="str">
        <f t="shared" si="74"/>
        <v/>
      </c>
      <c r="CR61" s="117" t="str">
        <f t="shared" si="75"/>
        <v/>
      </c>
      <c r="CS61" s="117" t="str">
        <f t="shared" si="76"/>
        <v/>
      </c>
      <c r="CT61" s="118" t="e">
        <f t="shared" si="77"/>
        <v>#VALUE!</v>
      </c>
      <c r="CU61" s="118" t="e">
        <f t="shared" si="78"/>
        <v>#VALUE!</v>
      </c>
      <c r="CV61" s="118" t="e">
        <f t="shared" si="79"/>
        <v>#VALUE!</v>
      </c>
      <c r="CW61" s="119" t="e">
        <f t="shared" si="80"/>
        <v>#VALUE!</v>
      </c>
    </row>
    <row r="62" spans="1:101" ht="118.5" customHeight="1" x14ac:dyDescent="0.3">
      <c r="A62" s="160" t="str">
        <f>[4]SayfaKAY!C895</f>
        <v/>
      </c>
      <c r="B62" s="104" t="str">
        <f>[4]SayfaKAY!D895</f>
        <v/>
      </c>
      <c r="C62" s="105" t="str">
        <f>[4]SayfaKAY!E895</f>
        <v/>
      </c>
      <c r="D62" s="105" t="str">
        <f>[4]SayfaKAY!F895</f>
        <v/>
      </c>
      <c r="E62" s="106" t="str">
        <f>[4]SayfaKAY!G895</f>
        <v/>
      </c>
      <c r="F62" s="193" t="str">
        <f t="shared" si="41"/>
        <v/>
      </c>
      <c r="G62" s="135" t="str">
        <f t="shared" si="42"/>
        <v/>
      </c>
      <c r="H62" s="235" t="str">
        <f>[4]SayfaKAY!H895</f>
        <v/>
      </c>
      <c r="I62" s="104" t="str">
        <f>[4]SayfaKAY!I895</f>
        <v/>
      </c>
      <c r="J62" s="103" t="str">
        <f>IF([4]SayfaKAY!J895="","",IF([4]SayfaKAY!J895="Müşteri","Notified by Customer","Notified by Bozankaya"))</f>
        <v/>
      </c>
      <c r="K62" s="103" t="e">
        <f>VLOOKUP([4]SayfaKAY!L895,#REF!,2,FALSE)</f>
        <v>#REF!</v>
      </c>
      <c r="L62" s="165" t="str">
        <f>[4]SayfaKAY!X895</f>
        <v/>
      </c>
      <c r="M62" s="107" t="str">
        <f t="shared" si="43"/>
        <v/>
      </c>
      <c r="N62" s="105" t="str">
        <f>[4]SayfaKAY!M895</f>
        <v/>
      </c>
      <c r="O62" s="166" t="str">
        <f>[4]SayfaKAY!P895</f>
        <v/>
      </c>
      <c r="P62" s="166" t="str">
        <f>[4]SayfaKAY!Q895</f>
        <v/>
      </c>
      <c r="Q62" s="166" t="str">
        <f>[4]SayfaKAY!R895</f>
        <v/>
      </c>
      <c r="R62" s="132" t="str" cm="1">
        <f t="array" ref="R62">IF([4]SayfaKAY!U895="","",_xlfn.IFS([4]SayfaKAY!U895="Bozankaya","Bozankaya",[4]SayfaKAY!U895="Müşteri","Customer",[4]SayfaKAY!U895="Tedarikçi","Equipment Supplier"))</f>
        <v/>
      </c>
      <c r="S62" s="204" t="str">
        <f>[4]SayfaKAY!N895</f>
        <v/>
      </c>
      <c r="T62" s="133" t="str">
        <f>[4]SayfaKAY!AD895</f>
        <v/>
      </c>
      <c r="U62" s="132" t="str">
        <f>[4]SayfaKAY!W895</f>
        <v/>
      </c>
      <c r="V62" s="108" t="str">
        <f>[4]SayfaKAY!AZ895</f>
        <v/>
      </c>
      <c r="W62" s="136" t="str">
        <f t="shared" si="44"/>
        <v/>
      </c>
      <c r="X62" s="137" t="str">
        <f t="shared" si="45"/>
        <v/>
      </c>
      <c r="Y62" s="235" t="str">
        <f>[4]SayfaKAY!AE895</f>
        <v/>
      </c>
      <c r="Z62" s="109" t="str">
        <f t="shared" si="46"/>
        <v/>
      </c>
      <c r="AA62" s="110" t="str">
        <f t="shared" si="47"/>
        <v/>
      </c>
      <c r="AB62" s="182" t="str">
        <f>[4]SayfaKAY!BA895</f>
        <v/>
      </c>
      <c r="AC62" s="257" t="str">
        <f t="shared" si="48"/>
        <v/>
      </c>
      <c r="AD62" s="111" t="str">
        <f t="shared" si="49"/>
        <v/>
      </c>
      <c r="AE62" s="111" t="str">
        <f t="shared" si="50"/>
        <v/>
      </c>
      <c r="AF62" s="235" t="str">
        <f>[4]SayfaKAY!BA895</f>
        <v/>
      </c>
      <c r="AG62" s="179" t="str">
        <f>[4]SayfaKAY!S895</f>
        <v/>
      </c>
      <c r="AH62" s="178" t="str">
        <f t="shared" si="51"/>
        <v/>
      </c>
      <c r="AI62" s="163" t="str">
        <f>[4]SayfaKAY!AV895</f>
        <v/>
      </c>
      <c r="AJ62" s="164" t="str">
        <f t="shared" si="52"/>
        <v/>
      </c>
      <c r="AK62" s="164" t="str">
        <f t="shared" si="53"/>
        <v/>
      </c>
      <c r="AL62" s="112" t="str">
        <f>[4]SayfaKAY!AX895</f>
        <v/>
      </c>
      <c r="AM62" s="257" t="str" cm="1">
        <f t="array" ref="AM62">IFERROR(IF(AND(P62&lt;&gt;"D(Arıza Değil)",AH62="Bu Arıza Aracın Servise Verilmesine Engel Değil"),
IF(Z62-F62&gt;0,(AB62-Y62)*24*60,
IF(OR(AND(G62&gt;$AS$1,G62&lt;$AT$1),AND(G62&gt;$AU$1,G62&lt;$AV$1)),
(AF62-H62)*24*60,     BH:BH0)),        AN62),0)</f>
        <v/>
      </c>
      <c r="AN62" s="257" t="str">
        <f t="shared" si="54"/>
        <v/>
      </c>
      <c r="AO62" s="174" t="str">
        <f>[4]SayfaKAY!AG895</f>
        <v/>
      </c>
      <c r="AP62" s="174" t="str">
        <f>[4]SayfaKAY!AI895</f>
        <v/>
      </c>
      <c r="AQ62" s="174" t="str">
        <f>[4]SayfaKAY!AQ895</f>
        <v/>
      </c>
      <c r="AR62" s="174" t="str">
        <f>[4]SayfaKAY!AH895</f>
        <v/>
      </c>
      <c r="AS62" s="174" t="str">
        <f>[4]SayfaKAY!AJ895</f>
        <v/>
      </c>
      <c r="AT62" s="175" t="str">
        <f>[4]SayfaKAY!AM895</f>
        <v/>
      </c>
      <c r="AU62" s="176" t="str">
        <f>[4]SayfaKAY!AL895</f>
        <v/>
      </c>
      <c r="AV62" s="176" t="str">
        <f>[4]SayfaKAY!AP895</f>
        <v/>
      </c>
      <c r="AW62" s="177" t="str">
        <f>[4]SayfaKAY!AT895</f>
        <v/>
      </c>
      <c r="AX62" s="194" t="str">
        <f t="shared" si="55"/>
        <v/>
      </c>
      <c r="AY62" s="168"/>
      <c r="AZ62" s="167"/>
      <c r="BA62" s="113"/>
      <c r="BB62" s="171" t="str">
        <f t="shared" si="81"/>
        <v/>
      </c>
      <c r="BC62" s="114"/>
      <c r="BD62" s="114"/>
      <c r="BE62" s="114"/>
      <c r="BF62" s="114"/>
      <c r="BG62" s="114"/>
      <c r="BH62" s="114" t="str">
        <f>IFERROR(FRACAS!AN898, "Hata Var")</f>
        <v/>
      </c>
      <c r="BI62" s="114"/>
      <c r="BJ62" s="114"/>
      <c r="BK62" s="105" t="str">
        <f>[4]SayfaKAY!AW895</f>
        <v/>
      </c>
      <c r="BL62" s="105" t="str">
        <f>[4]SayfaKAY!V895</f>
        <v/>
      </c>
      <c r="BM62" s="114"/>
      <c r="BN62" s="171" t="str">
        <f t="shared" si="56"/>
        <v>x yok</v>
      </c>
      <c r="BO62" s="171" t="b">
        <f t="shared" si="57"/>
        <v>0</v>
      </c>
      <c r="BP62" s="171" t="e">
        <f t="shared" si="58"/>
        <v>#VALUE!</v>
      </c>
      <c r="BQ62" s="226" t="e">
        <f t="shared" si="59"/>
        <v>#VALUE!</v>
      </c>
      <c r="BR62" s="226" t="e">
        <f t="shared" si="60"/>
        <v>#VALUE!</v>
      </c>
      <c r="BS62" s="226" t="e">
        <f t="shared" si="61"/>
        <v>#VALUE!</v>
      </c>
      <c r="BT62" s="114"/>
      <c r="BU62" s="242"/>
      <c r="BV62" s="233">
        <f t="shared" si="62"/>
        <v>-1</v>
      </c>
      <c r="BW62" s="226" t="str">
        <f t="shared" si="63"/>
        <v>Hayır, çakışma yok</v>
      </c>
      <c r="BX62" s="229"/>
      <c r="BY62" s="247" t="e">
        <f t="shared" si="64"/>
        <v>#VALUE!</v>
      </c>
      <c r="BZ62" s="247" t="e">
        <f t="shared" si="65"/>
        <v>#VALUE!</v>
      </c>
      <c r="CA62" s="247" t="e">
        <f t="shared" si="66"/>
        <v>#VALUE!</v>
      </c>
      <c r="CB62" s="213"/>
      <c r="CC62" s="211"/>
      <c r="CD62" s="196"/>
      <c r="CE62" s="213">
        <v>894</v>
      </c>
      <c r="CF62" s="182" t="str">
        <f t="shared" si="67"/>
        <v/>
      </c>
      <c r="CG62" s="182" t="str">
        <f t="shared" si="68"/>
        <v/>
      </c>
      <c r="CH62" s="196"/>
      <c r="CI62" s="196"/>
      <c r="CJ62" s="196"/>
      <c r="CK62" s="196" t="e">
        <f t="shared" si="69"/>
        <v>#VALUE!</v>
      </c>
      <c r="CL62" s="196" t="e">
        <f t="shared" si="70"/>
        <v>#VALUE!</v>
      </c>
      <c r="CM62" s="196" t="e">
        <f t="shared" si="71"/>
        <v>#VALUE!</v>
      </c>
      <c r="CN62" s="114"/>
      <c r="CO62" s="115" t="str">
        <f t="shared" si="72"/>
        <v/>
      </c>
      <c r="CP62" s="116" t="e">
        <f t="shared" si="73"/>
        <v>#VALUE!</v>
      </c>
      <c r="CQ62" s="117" t="str">
        <f t="shared" si="74"/>
        <v/>
      </c>
      <c r="CR62" s="117" t="str">
        <f t="shared" si="75"/>
        <v/>
      </c>
      <c r="CS62" s="117" t="str">
        <f t="shared" si="76"/>
        <v/>
      </c>
      <c r="CT62" s="118" t="e">
        <f t="shared" si="77"/>
        <v>#VALUE!</v>
      </c>
      <c r="CU62" s="118" t="e">
        <f t="shared" si="78"/>
        <v>#VALUE!</v>
      </c>
      <c r="CV62" s="118" t="e">
        <f t="shared" si="79"/>
        <v>#VALUE!</v>
      </c>
      <c r="CW62" s="119" t="e">
        <f t="shared" si="80"/>
        <v>#VALUE!</v>
      </c>
    </row>
    <row r="63" spans="1:101" ht="118.5" customHeight="1" x14ac:dyDescent="0.3">
      <c r="A63" s="104" t="str">
        <f>[4]SayfaKAY!C896</f>
        <v/>
      </c>
      <c r="B63" s="104" t="str">
        <f>[4]SayfaKAY!D896</f>
        <v/>
      </c>
      <c r="C63" s="105" t="str">
        <f>[4]SayfaKAY!E896</f>
        <v/>
      </c>
      <c r="D63" s="105" t="str">
        <f>[4]SayfaKAY!F896</f>
        <v/>
      </c>
      <c r="E63" s="106" t="str">
        <f>[4]SayfaKAY!G896</f>
        <v/>
      </c>
      <c r="F63" s="193" t="str">
        <f t="shared" si="41"/>
        <v/>
      </c>
      <c r="G63" s="135" t="str">
        <f t="shared" si="42"/>
        <v/>
      </c>
      <c r="H63" s="235" t="str">
        <f>[4]SayfaKAY!H896</f>
        <v/>
      </c>
      <c r="I63" s="104" t="str">
        <f>[4]SayfaKAY!I896</f>
        <v/>
      </c>
      <c r="J63" s="103" t="str">
        <f>IF([4]SayfaKAY!J896="","",IF([4]SayfaKAY!J896="Müşteri","Notified by Customer","Notified by Bozankaya"))</f>
        <v/>
      </c>
      <c r="K63" s="103" t="e">
        <f>VLOOKUP([4]SayfaKAY!L896,#REF!,2,FALSE)</f>
        <v>#REF!</v>
      </c>
      <c r="L63" s="165" t="str">
        <f>[4]SayfaKAY!X896</f>
        <v/>
      </c>
      <c r="M63" s="107" t="str">
        <f t="shared" si="43"/>
        <v/>
      </c>
      <c r="N63" s="105" t="str">
        <f>[4]SayfaKAY!M896</f>
        <v/>
      </c>
      <c r="O63" s="166" t="str">
        <f>[4]SayfaKAY!P896</f>
        <v/>
      </c>
      <c r="P63" s="166" t="str">
        <f>[4]SayfaKAY!Q896</f>
        <v/>
      </c>
      <c r="Q63" s="166" t="str">
        <f>[4]SayfaKAY!R896</f>
        <v/>
      </c>
      <c r="R63" s="132" t="str" cm="1">
        <f t="array" ref="R63">IF([4]SayfaKAY!U896="","",_xlfn.IFS([4]SayfaKAY!U896="Bozankaya","Bozankaya",[4]SayfaKAY!U896="Müşteri","Customer",[4]SayfaKAY!U896="Tedarikçi","Equipment Supplier"))</f>
        <v/>
      </c>
      <c r="S63" s="204" t="str">
        <f>[4]SayfaKAY!N896</f>
        <v/>
      </c>
      <c r="T63" s="133" t="str">
        <f>[4]SayfaKAY!AD896</f>
        <v/>
      </c>
      <c r="U63" s="132" t="str">
        <f>[4]SayfaKAY!W896</f>
        <v/>
      </c>
      <c r="V63" s="108" t="str">
        <f>[4]SayfaKAY!AZ896</f>
        <v/>
      </c>
      <c r="W63" s="136" t="str">
        <f t="shared" si="44"/>
        <v/>
      </c>
      <c r="X63" s="137" t="str">
        <f t="shared" si="45"/>
        <v/>
      </c>
      <c r="Y63" s="235" t="str">
        <f>[4]SayfaKAY!AE896</f>
        <v/>
      </c>
      <c r="Z63" s="109" t="str">
        <f t="shared" si="46"/>
        <v/>
      </c>
      <c r="AA63" s="110" t="str">
        <f t="shared" si="47"/>
        <v/>
      </c>
      <c r="AB63" s="182" t="str">
        <f>[4]SayfaKAY!BA896</f>
        <v/>
      </c>
      <c r="AC63" s="257" t="str">
        <f t="shared" si="48"/>
        <v/>
      </c>
      <c r="AD63" s="111" t="str">
        <f t="shared" si="49"/>
        <v/>
      </c>
      <c r="AE63" s="111" t="str">
        <f t="shared" si="50"/>
        <v/>
      </c>
      <c r="AF63" s="235" t="str">
        <f>[4]SayfaKAY!BA896</f>
        <v/>
      </c>
      <c r="AG63" s="179" t="str">
        <f>[4]SayfaKAY!S896</f>
        <v/>
      </c>
      <c r="AH63" s="178" t="str">
        <f t="shared" si="51"/>
        <v/>
      </c>
      <c r="AI63" s="163" t="str">
        <f>[4]SayfaKAY!AV896</f>
        <v/>
      </c>
      <c r="AJ63" s="164" t="str">
        <f t="shared" si="52"/>
        <v/>
      </c>
      <c r="AK63" s="164" t="str">
        <f t="shared" si="53"/>
        <v/>
      </c>
      <c r="AL63" s="112" t="str">
        <f>[4]SayfaKAY!AX896</f>
        <v/>
      </c>
      <c r="AM63" s="257" t="str" cm="1">
        <f t="array" ref="AM63">IFERROR(IF(AND(P63&lt;&gt;"D(Arıza Değil)",AH63="Bu Arıza Aracın Servise Verilmesine Engel Değil"),
IF(Z63-F63&gt;0,(AB63-Y63)*24*60,
IF(OR(AND(G63&gt;$AS$1,G63&lt;$AT$1),AND(G63&gt;$AU$1,G63&lt;$AV$1)),
(AF63-H63)*24*60,     BH:BH0)),        AN63),0)</f>
        <v/>
      </c>
      <c r="AN63" s="257" t="str">
        <f t="shared" si="54"/>
        <v/>
      </c>
      <c r="AO63" s="174" t="str">
        <f>[4]SayfaKAY!AG896</f>
        <v/>
      </c>
      <c r="AP63" s="174" t="str">
        <f>[4]SayfaKAY!AI896</f>
        <v/>
      </c>
      <c r="AQ63" s="174" t="str">
        <f>[4]SayfaKAY!AQ896</f>
        <v/>
      </c>
      <c r="AR63" s="174" t="str">
        <f>[4]SayfaKAY!AH896</f>
        <v/>
      </c>
      <c r="AS63" s="174" t="str">
        <f>[4]SayfaKAY!AJ896</f>
        <v/>
      </c>
      <c r="AT63" s="175" t="str">
        <f>[4]SayfaKAY!AM896</f>
        <v/>
      </c>
      <c r="AU63" s="176" t="str">
        <f>[4]SayfaKAY!AL896</f>
        <v/>
      </c>
      <c r="AV63" s="176" t="str">
        <f>[4]SayfaKAY!AP896</f>
        <v/>
      </c>
      <c r="AW63" s="177" t="str">
        <f>[4]SayfaKAY!AT896</f>
        <v/>
      </c>
      <c r="AX63" s="194" t="str">
        <f t="shared" si="55"/>
        <v/>
      </c>
      <c r="AY63" s="168"/>
      <c r="AZ63" s="167"/>
      <c r="BA63" s="170"/>
      <c r="BB63" s="171" t="str">
        <f t="shared" si="81"/>
        <v/>
      </c>
      <c r="BC63" s="114"/>
      <c r="BD63" s="114"/>
      <c r="BE63" s="114"/>
      <c r="BF63" s="114"/>
      <c r="BG63" s="114"/>
      <c r="BH63" s="114" t="str">
        <f>IFERROR(FRACAS!AN899, "Hata Var")</f>
        <v/>
      </c>
      <c r="BI63" s="114"/>
      <c r="BJ63" s="114"/>
      <c r="BK63" s="105" t="str">
        <f>[4]SayfaKAY!AW896</f>
        <v/>
      </c>
      <c r="BL63" s="105" t="str">
        <f>[4]SayfaKAY!V896</f>
        <v/>
      </c>
      <c r="BM63" s="114"/>
      <c r="BN63" s="171" t="str">
        <f t="shared" si="56"/>
        <v>x yok</v>
      </c>
      <c r="BO63" s="171" t="b">
        <f t="shared" si="57"/>
        <v>0</v>
      </c>
      <c r="BP63" s="171" t="e">
        <f t="shared" si="58"/>
        <v>#VALUE!</v>
      </c>
      <c r="BQ63" s="226" t="e">
        <f t="shared" si="59"/>
        <v>#VALUE!</v>
      </c>
      <c r="BR63" s="226" t="e">
        <f t="shared" si="60"/>
        <v>#VALUE!</v>
      </c>
      <c r="BS63" s="226" t="e">
        <f t="shared" si="61"/>
        <v>#VALUE!</v>
      </c>
      <c r="BT63" s="114"/>
      <c r="BU63" s="242"/>
      <c r="BV63" s="233">
        <f t="shared" si="62"/>
        <v>-1</v>
      </c>
      <c r="BW63" s="226" t="str">
        <f t="shared" si="63"/>
        <v>Hayır, çakışma yok</v>
      </c>
      <c r="BX63" s="229"/>
      <c r="BY63" s="247" t="e">
        <f t="shared" si="64"/>
        <v>#VALUE!</v>
      </c>
      <c r="BZ63" s="247" t="e">
        <f t="shared" si="65"/>
        <v>#VALUE!</v>
      </c>
      <c r="CA63" s="247" t="e">
        <f t="shared" si="66"/>
        <v>#VALUE!</v>
      </c>
      <c r="CB63" s="213"/>
      <c r="CC63" s="211"/>
      <c r="CD63" s="196"/>
      <c r="CE63" s="213">
        <v>895</v>
      </c>
      <c r="CF63" s="182" t="str">
        <f t="shared" si="67"/>
        <v/>
      </c>
      <c r="CG63" s="182" t="str">
        <f t="shared" si="68"/>
        <v/>
      </c>
      <c r="CH63" s="196"/>
      <c r="CI63" s="196"/>
      <c r="CJ63" s="196"/>
      <c r="CK63" s="196" t="e">
        <f t="shared" si="69"/>
        <v>#VALUE!</v>
      </c>
      <c r="CL63" s="196" t="e">
        <f t="shared" si="70"/>
        <v>#VALUE!</v>
      </c>
      <c r="CM63" s="196" t="e">
        <f t="shared" si="71"/>
        <v>#VALUE!</v>
      </c>
      <c r="CN63" s="114"/>
      <c r="CO63" s="115" t="str">
        <f t="shared" si="72"/>
        <v/>
      </c>
      <c r="CP63" s="116" t="e">
        <f t="shared" si="73"/>
        <v>#VALUE!</v>
      </c>
      <c r="CQ63" s="117" t="str">
        <f t="shared" si="74"/>
        <v/>
      </c>
      <c r="CR63" s="117" t="str">
        <f t="shared" si="75"/>
        <v/>
      </c>
      <c r="CS63" s="117" t="str">
        <f t="shared" si="76"/>
        <v/>
      </c>
      <c r="CT63" s="118" t="e">
        <f t="shared" si="77"/>
        <v>#VALUE!</v>
      </c>
      <c r="CU63" s="118" t="e">
        <f t="shared" si="78"/>
        <v>#VALUE!</v>
      </c>
      <c r="CV63" s="118" t="e">
        <f t="shared" si="79"/>
        <v>#VALUE!</v>
      </c>
      <c r="CW63" s="119" t="e">
        <f t="shared" si="80"/>
        <v>#VALUE!</v>
      </c>
    </row>
    <row r="64" spans="1:101" ht="118.5" customHeight="1" x14ac:dyDescent="0.3">
      <c r="A64" s="160" t="str">
        <f>[4]SayfaKAY!C897</f>
        <v/>
      </c>
      <c r="B64" s="104" t="str">
        <f>[4]SayfaKAY!D897</f>
        <v/>
      </c>
      <c r="C64" s="105" t="str">
        <f>[4]SayfaKAY!E897</f>
        <v/>
      </c>
      <c r="D64" s="105" t="str">
        <f>[4]SayfaKAY!F897</f>
        <v/>
      </c>
      <c r="E64" s="106" t="str">
        <f>[4]SayfaKAY!G897</f>
        <v/>
      </c>
      <c r="F64" s="193" t="str">
        <f t="shared" si="41"/>
        <v/>
      </c>
      <c r="G64" s="135" t="str">
        <f t="shared" si="42"/>
        <v/>
      </c>
      <c r="H64" s="235" t="str">
        <f>[4]SayfaKAY!H897</f>
        <v/>
      </c>
      <c r="I64" s="104" t="str">
        <f>[4]SayfaKAY!I897</f>
        <v/>
      </c>
      <c r="J64" s="103" t="str">
        <f>IF([4]SayfaKAY!J897="","",IF([4]SayfaKAY!J897="Müşteri","Notified by Customer","Notified by Bozankaya"))</f>
        <v/>
      </c>
      <c r="K64" s="103" t="e">
        <f>VLOOKUP([4]SayfaKAY!L897,#REF!,2,FALSE)</f>
        <v>#REF!</v>
      </c>
      <c r="L64" s="165" t="str">
        <f>[4]SayfaKAY!X897</f>
        <v/>
      </c>
      <c r="M64" s="107" t="str">
        <f t="shared" si="43"/>
        <v/>
      </c>
      <c r="N64" s="105" t="str">
        <f>[4]SayfaKAY!M897</f>
        <v/>
      </c>
      <c r="O64" s="166" t="str">
        <f>[4]SayfaKAY!P897</f>
        <v/>
      </c>
      <c r="P64" s="166" t="str">
        <f>[4]SayfaKAY!Q897</f>
        <v/>
      </c>
      <c r="Q64" s="166" t="str">
        <f>[4]SayfaKAY!R897</f>
        <v/>
      </c>
      <c r="R64" s="132" t="str" cm="1">
        <f t="array" ref="R64">IF([4]SayfaKAY!U897="","",_xlfn.IFS([4]SayfaKAY!U897="Bozankaya","Bozankaya",[4]SayfaKAY!U897="Müşteri","Customer",[4]SayfaKAY!U897="Tedarikçi","Equipment Supplier"))</f>
        <v/>
      </c>
      <c r="S64" s="204" t="str">
        <f>[4]SayfaKAY!N897</f>
        <v/>
      </c>
      <c r="T64" s="133" t="str">
        <f>[4]SayfaKAY!AD897</f>
        <v/>
      </c>
      <c r="U64" s="132" t="str">
        <f>[4]SayfaKAY!W897</f>
        <v/>
      </c>
      <c r="V64" s="108" t="str">
        <f>[4]SayfaKAY!AZ897</f>
        <v/>
      </c>
      <c r="W64" s="136" t="str">
        <f t="shared" si="44"/>
        <v/>
      </c>
      <c r="X64" s="137" t="str">
        <f t="shared" si="45"/>
        <v/>
      </c>
      <c r="Y64" s="235" t="str">
        <f>[4]SayfaKAY!AE897</f>
        <v/>
      </c>
      <c r="Z64" s="109" t="str">
        <f t="shared" si="46"/>
        <v/>
      </c>
      <c r="AA64" s="110" t="str">
        <f t="shared" si="47"/>
        <v/>
      </c>
      <c r="AB64" s="182" t="str">
        <f>[4]SayfaKAY!BA897</f>
        <v/>
      </c>
      <c r="AC64" s="257" t="str">
        <f t="shared" si="48"/>
        <v/>
      </c>
      <c r="AD64" s="111" t="str">
        <f t="shared" si="49"/>
        <v/>
      </c>
      <c r="AE64" s="111" t="str">
        <f t="shared" si="50"/>
        <v/>
      </c>
      <c r="AF64" s="235" t="str">
        <f>[4]SayfaKAY!BA897</f>
        <v/>
      </c>
      <c r="AG64" s="179" t="str">
        <f>[4]SayfaKAY!S897</f>
        <v/>
      </c>
      <c r="AH64" s="178" t="str">
        <f t="shared" si="51"/>
        <v/>
      </c>
      <c r="AI64" s="163" t="str">
        <f>[4]SayfaKAY!AV897</f>
        <v/>
      </c>
      <c r="AJ64" s="164" t="str">
        <f t="shared" si="52"/>
        <v/>
      </c>
      <c r="AK64" s="164" t="str">
        <f t="shared" si="53"/>
        <v/>
      </c>
      <c r="AL64" s="112" t="str">
        <f>[4]SayfaKAY!AX897</f>
        <v/>
      </c>
      <c r="AM64" s="257" t="str" cm="1">
        <f t="array" ref="AM64">IFERROR(IF(AND(P64&lt;&gt;"D(Arıza Değil)",AH64="Bu Arıza Aracın Servise Verilmesine Engel Değil"),
IF(Z64-F64&gt;0,(AB64-Y64)*24*60,
IF(OR(AND(G64&gt;$AS$1,G64&lt;$AT$1),AND(G64&gt;$AU$1,G64&lt;$AV$1)),
(AF64-H64)*24*60,     BH:BH0)),        AN64),0)</f>
        <v/>
      </c>
      <c r="AN64" s="257" t="str">
        <f t="shared" si="54"/>
        <v/>
      </c>
      <c r="AO64" s="174" t="str">
        <f>[4]SayfaKAY!AG897</f>
        <v/>
      </c>
      <c r="AP64" s="174" t="str">
        <f>[4]SayfaKAY!AI897</f>
        <v/>
      </c>
      <c r="AQ64" s="174" t="str">
        <f>[4]SayfaKAY!AQ897</f>
        <v/>
      </c>
      <c r="AR64" s="174" t="str">
        <f>[4]SayfaKAY!AH897</f>
        <v/>
      </c>
      <c r="AS64" s="174" t="str">
        <f>[4]SayfaKAY!AJ897</f>
        <v/>
      </c>
      <c r="AT64" s="175" t="str">
        <f>[4]SayfaKAY!AM897</f>
        <v/>
      </c>
      <c r="AU64" s="176" t="str">
        <f>[4]SayfaKAY!AL897</f>
        <v/>
      </c>
      <c r="AV64" s="176" t="str">
        <f>[4]SayfaKAY!AP897</f>
        <v/>
      </c>
      <c r="AW64" s="177" t="str">
        <f>[4]SayfaKAY!AT897</f>
        <v/>
      </c>
      <c r="AX64" s="194" t="str">
        <f t="shared" si="55"/>
        <v/>
      </c>
      <c r="AY64" s="168"/>
      <c r="AZ64" s="167"/>
      <c r="BA64" s="113"/>
      <c r="BB64" s="171" t="str">
        <f t="shared" si="81"/>
        <v/>
      </c>
      <c r="BC64" s="114"/>
      <c r="BD64" s="114"/>
      <c r="BE64" s="114"/>
      <c r="BF64" s="114"/>
      <c r="BG64" s="114"/>
      <c r="BH64" s="114" t="str">
        <f>IFERROR(FRACAS!AN900, "Hata Var")</f>
        <v/>
      </c>
      <c r="BI64" s="114"/>
      <c r="BJ64" s="114"/>
      <c r="BK64" s="105" t="str">
        <f>[4]SayfaKAY!AW897</f>
        <v/>
      </c>
      <c r="BL64" s="105" t="str">
        <f>[4]SayfaKAY!V897</f>
        <v/>
      </c>
      <c r="BM64" s="114"/>
      <c r="BN64" s="171" t="str">
        <f t="shared" si="56"/>
        <v>x yok</v>
      </c>
      <c r="BO64" s="171" t="b">
        <f t="shared" si="57"/>
        <v>0</v>
      </c>
      <c r="BP64" s="171" t="e">
        <f t="shared" si="58"/>
        <v>#VALUE!</v>
      </c>
      <c r="BQ64" s="226" t="e">
        <f t="shared" si="59"/>
        <v>#VALUE!</v>
      </c>
      <c r="BR64" s="226" t="e">
        <f t="shared" si="60"/>
        <v>#VALUE!</v>
      </c>
      <c r="BS64" s="226" t="e">
        <f t="shared" si="61"/>
        <v>#VALUE!</v>
      </c>
      <c r="BT64" s="114"/>
      <c r="BU64" s="242"/>
      <c r="BV64" s="233">
        <f t="shared" si="62"/>
        <v>-1</v>
      </c>
      <c r="BW64" s="226" t="str">
        <f t="shared" si="63"/>
        <v>Hayır, çakışma yok</v>
      </c>
      <c r="BX64" s="229"/>
      <c r="BY64" s="247" t="e">
        <f t="shared" si="64"/>
        <v>#VALUE!</v>
      </c>
      <c r="BZ64" s="247" t="e">
        <f t="shared" si="65"/>
        <v>#VALUE!</v>
      </c>
      <c r="CA64" s="247" t="e">
        <f t="shared" si="66"/>
        <v>#VALUE!</v>
      </c>
      <c r="CB64" s="213"/>
      <c r="CC64" s="211"/>
      <c r="CD64" s="196"/>
      <c r="CE64" s="213">
        <v>896</v>
      </c>
      <c r="CF64" s="182" t="str">
        <f t="shared" si="67"/>
        <v/>
      </c>
      <c r="CG64" s="182" t="str">
        <f t="shared" si="68"/>
        <v/>
      </c>
      <c r="CH64" s="196"/>
      <c r="CI64" s="196"/>
      <c r="CJ64" s="196"/>
      <c r="CK64" s="196" t="e">
        <f t="shared" si="69"/>
        <v>#VALUE!</v>
      </c>
      <c r="CL64" s="196" t="e">
        <f t="shared" si="70"/>
        <v>#VALUE!</v>
      </c>
      <c r="CM64" s="196" t="e">
        <f t="shared" si="71"/>
        <v>#VALUE!</v>
      </c>
      <c r="CN64" s="114"/>
      <c r="CO64" s="115" t="str">
        <f t="shared" si="72"/>
        <v/>
      </c>
      <c r="CP64" s="116" t="e">
        <f t="shared" si="73"/>
        <v>#VALUE!</v>
      </c>
      <c r="CQ64" s="117" t="str">
        <f t="shared" si="74"/>
        <v/>
      </c>
      <c r="CR64" s="117" t="str">
        <f t="shared" si="75"/>
        <v/>
      </c>
      <c r="CS64" s="117" t="str">
        <f t="shared" si="76"/>
        <v/>
      </c>
      <c r="CT64" s="118" t="e">
        <f t="shared" si="77"/>
        <v>#VALUE!</v>
      </c>
      <c r="CU64" s="118" t="e">
        <f t="shared" si="78"/>
        <v>#VALUE!</v>
      </c>
      <c r="CV64" s="118" t="e">
        <f t="shared" si="79"/>
        <v>#VALUE!</v>
      </c>
      <c r="CW64" s="119" t="e">
        <f t="shared" si="80"/>
        <v>#VALUE!</v>
      </c>
    </row>
    <row r="65" spans="1:101" ht="118.5" customHeight="1" x14ac:dyDescent="0.3">
      <c r="A65" s="104" t="str">
        <f>[4]SayfaKAY!C898</f>
        <v/>
      </c>
      <c r="B65" s="104" t="str">
        <f>[4]SayfaKAY!D898</f>
        <v/>
      </c>
      <c r="C65" s="105" t="str">
        <f>[4]SayfaKAY!E898</f>
        <v/>
      </c>
      <c r="D65" s="105" t="str">
        <f>[4]SayfaKAY!F898</f>
        <v/>
      </c>
      <c r="E65" s="106" t="str">
        <f>[4]SayfaKAY!G898</f>
        <v/>
      </c>
      <c r="F65" s="193" t="str">
        <f t="shared" si="41"/>
        <v/>
      </c>
      <c r="G65" s="135" t="str">
        <f t="shared" si="42"/>
        <v/>
      </c>
      <c r="H65" s="235" t="str">
        <f>[4]SayfaKAY!H898</f>
        <v/>
      </c>
      <c r="I65" s="104" t="str">
        <f>[4]SayfaKAY!I898</f>
        <v/>
      </c>
      <c r="J65" s="103" t="str">
        <f>IF([4]SayfaKAY!J898="","",IF([4]SayfaKAY!J898="Müşteri","Notified by Customer","Notified by Bozankaya"))</f>
        <v/>
      </c>
      <c r="K65" s="103" t="e">
        <f>VLOOKUP([4]SayfaKAY!L898,#REF!,2,FALSE)</f>
        <v>#REF!</v>
      </c>
      <c r="L65" s="165" t="str">
        <f>[4]SayfaKAY!X898</f>
        <v/>
      </c>
      <c r="M65" s="107" t="str">
        <f t="shared" si="43"/>
        <v/>
      </c>
      <c r="N65" s="105" t="str">
        <f>[4]SayfaKAY!M898</f>
        <v/>
      </c>
      <c r="O65" s="166" t="str">
        <f>[4]SayfaKAY!P898</f>
        <v/>
      </c>
      <c r="P65" s="166" t="str">
        <f>[4]SayfaKAY!Q898</f>
        <v/>
      </c>
      <c r="Q65" s="166" t="str">
        <f>[4]SayfaKAY!R898</f>
        <v/>
      </c>
      <c r="R65" s="132" t="str" cm="1">
        <f t="array" ref="R65">IF([4]SayfaKAY!U898="","",_xlfn.IFS([4]SayfaKAY!U898="Bozankaya","Bozankaya",[4]SayfaKAY!U898="Müşteri","Customer",[4]SayfaKAY!U898="Tedarikçi","Equipment Supplier"))</f>
        <v/>
      </c>
      <c r="S65" s="204" t="str">
        <f>[4]SayfaKAY!N898</f>
        <v/>
      </c>
      <c r="T65" s="133" t="str">
        <f>[4]SayfaKAY!AD898</f>
        <v/>
      </c>
      <c r="U65" s="132" t="str">
        <f>[4]SayfaKAY!W898</f>
        <v/>
      </c>
      <c r="V65" s="108" t="str">
        <f>[4]SayfaKAY!AZ898</f>
        <v/>
      </c>
      <c r="W65" s="136" t="str">
        <f t="shared" si="44"/>
        <v/>
      </c>
      <c r="X65" s="137" t="str">
        <f t="shared" si="45"/>
        <v/>
      </c>
      <c r="Y65" s="235" t="str">
        <f>[4]SayfaKAY!AE898</f>
        <v/>
      </c>
      <c r="Z65" s="109" t="str">
        <f t="shared" si="46"/>
        <v/>
      </c>
      <c r="AA65" s="110" t="str">
        <f t="shared" si="47"/>
        <v/>
      </c>
      <c r="AB65" s="182" t="str">
        <f>[4]SayfaKAY!BA898</f>
        <v/>
      </c>
      <c r="AC65" s="257" t="str">
        <f t="shared" si="48"/>
        <v/>
      </c>
      <c r="AD65" s="111" t="str">
        <f t="shared" si="49"/>
        <v/>
      </c>
      <c r="AE65" s="111" t="str">
        <f t="shared" si="50"/>
        <v/>
      </c>
      <c r="AF65" s="235" t="str">
        <f>[4]SayfaKAY!BA898</f>
        <v/>
      </c>
      <c r="AG65" s="179" t="str">
        <f>[4]SayfaKAY!S898</f>
        <v/>
      </c>
      <c r="AH65" s="178" t="str">
        <f t="shared" si="51"/>
        <v/>
      </c>
      <c r="AI65" s="163" t="str">
        <f>[4]SayfaKAY!AV898</f>
        <v/>
      </c>
      <c r="AJ65" s="164" t="str">
        <f t="shared" si="52"/>
        <v/>
      </c>
      <c r="AK65" s="164" t="str">
        <f t="shared" si="53"/>
        <v/>
      </c>
      <c r="AL65" s="112" t="str">
        <f>[4]SayfaKAY!AX898</f>
        <v/>
      </c>
      <c r="AM65" s="257" t="str" cm="1">
        <f t="array" ref="AM65">IFERROR(IF(AND(P65&lt;&gt;"D(Arıza Değil)",AH65="Bu Arıza Aracın Servise Verilmesine Engel Değil"),
IF(Z65-F65&gt;0,(AB65-Y65)*24*60,
IF(OR(AND(G65&gt;$AS$1,G65&lt;$AT$1),AND(G65&gt;$AU$1,G65&lt;$AV$1)),
(AF65-H65)*24*60,     BH:BH0)),        AN65),0)</f>
        <v/>
      </c>
      <c r="AN65" s="257" t="str">
        <f t="shared" si="54"/>
        <v/>
      </c>
      <c r="AO65" s="174" t="str">
        <f>[4]SayfaKAY!AG898</f>
        <v/>
      </c>
      <c r="AP65" s="174" t="str">
        <f>[4]SayfaKAY!AI898</f>
        <v/>
      </c>
      <c r="AQ65" s="174" t="str">
        <f>[4]SayfaKAY!AQ898</f>
        <v/>
      </c>
      <c r="AR65" s="174" t="str">
        <f>[4]SayfaKAY!AH898</f>
        <v/>
      </c>
      <c r="AS65" s="174" t="str">
        <f>[4]SayfaKAY!AJ898</f>
        <v/>
      </c>
      <c r="AT65" s="175" t="str">
        <f>[4]SayfaKAY!AM898</f>
        <v/>
      </c>
      <c r="AU65" s="176" t="str">
        <f>[4]SayfaKAY!AL898</f>
        <v/>
      </c>
      <c r="AV65" s="176" t="str">
        <f>[4]SayfaKAY!AP898</f>
        <v/>
      </c>
      <c r="AW65" s="177" t="str">
        <f>[4]SayfaKAY!AT898</f>
        <v/>
      </c>
      <c r="AX65" s="194" t="str">
        <f t="shared" si="55"/>
        <v/>
      </c>
      <c r="AY65" s="168"/>
      <c r="AZ65" s="167"/>
      <c r="BA65" s="170"/>
      <c r="BB65" s="171" t="str">
        <f t="shared" si="81"/>
        <v/>
      </c>
      <c r="BC65" s="114"/>
      <c r="BD65" s="114"/>
      <c r="BE65" s="114"/>
      <c r="BF65" s="114"/>
      <c r="BG65" s="114"/>
      <c r="BH65" s="114">
        <f>IFERROR(FRACAS!AN901, "Hata Var")</f>
        <v>1133.0000000679865</v>
      </c>
      <c r="BI65" s="114"/>
      <c r="BJ65" s="114"/>
      <c r="BK65" s="105" t="str">
        <f>[4]SayfaKAY!AW898</f>
        <v/>
      </c>
      <c r="BL65" s="105" t="str">
        <f>[4]SayfaKAY!V898</f>
        <v/>
      </c>
      <c r="BM65" s="114"/>
      <c r="BN65" s="171" t="str">
        <f t="shared" si="56"/>
        <v>x yok</v>
      </c>
      <c r="BO65" s="171" t="b">
        <f t="shared" si="57"/>
        <v>0</v>
      </c>
      <c r="BP65" s="171" t="e">
        <f t="shared" si="58"/>
        <v>#VALUE!</v>
      </c>
      <c r="BQ65" s="226" t="e">
        <f t="shared" si="59"/>
        <v>#VALUE!</v>
      </c>
      <c r="BR65" s="226" t="e">
        <f t="shared" si="60"/>
        <v>#VALUE!</v>
      </c>
      <c r="BS65" s="226" t="e">
        <f t="shared" si="61"/>
        <v>#VALUE!</v>
      </c>
      <c r="BT65" s="114"/>
      <c r="BU65" s="242"/>
      <c r="BV65" s="233">
        <f t="shared" si="62"/>
        <v>-1</v>
      </c>
      <c r="BW65" s="226" t="str">
        <f t="shared" si="63"/>
        <v>Hayır, çakışma yok</v>
      </c>
      <c r="BX65" s="229"/>
      <c r="BY65" s="247" t="e">
        <f t="shared" si="64"/>
        <v>#VALUE!</v>
      </c>
      <c r="BZ65" s="247" t="e">
        <f t="shared" si="65"/>
        <v>#VALUE!</v>
      </c>
      <c r="CA65" s="247" t="e">
        <f t="shared" si="66"/>
        <v>#VALUE!</v>
      </c>
      <c r="CB65" s="213"/>
      <c r="CC65" s="211"/>
      <c r="CD65" s="196"/>
      <c r="CE65" s="213">
        <v>897</v>
      </c>
      <c r="CF65" s="182" t="str">
        <f t="shared" si="67"/>
        <v/>
      </c>
      <c r="CG65" s="182" t="str">
        <f t="shared" si="68"/>
        <v/>
      </c>
      <c r="CH65" s="196"/>
      <c r="CI65" s="196"/>
      <c r="CJ65" s="196"/>
      <c r="CK65" s="196" t="e">
        <f t="shared" si="69"/>
        <v>#VALUE!</v>
      </c>
      <c r="CL65" s="196" t="e">
        <f t="shared" si="70"/>
        <v>#VALUE!</v>
      </c>
      <c r="CM65" s="196" t="e">
        <f t="shared" si="71"/>
        <v>#VALUE!</v>
      </c>
      <c r="CN65" s="114"/>
      <c r="CO65" s="115" t="str">
        <f t="shared" si="72"/>
        <v/>
      </c>
      <c r="CP65" s="116" t="e">
        <f t="shared" si="73"/>
        <v>#VALUE!</v>
      </c>
      <c r="CQ65" s="117" t="str">
        <f t="shared" si="74"/>
        <v/>
      </c>
      <c r="CR65" s="117" t="str">
        <f t="shared" si="75"/>
        <v/>
      </c>
      <c r="CS65" s="117" t="str">
        <f t="shared" si="76"/>
        <v/>
      </c>
      <c r="CT65" s="118" t="e">
        <f t="shared" si="77"/>
        <v>#VALUE!</v>
      </c>
      <c r="CU65" s="118" t="e">
        <f t="shared" si="78"/>
        <v>#VALUE!</v>
      </c>
      <c r="CV65" s="118" t="e">
        <f t="shared" si="79"/>
        <v>#VALUE!</v>
      </c>
      <c r="CW65" s="119" t="e">
        <f t="shared" si="80"/>
        <v>#VALUE!</v>
      </c>
    </row>
    <row r="66" spans="1:101" ht="118.5" customHeight="1" x14ac:dyDescent="0.3">
      <c r="A66" s="160" t="str">
        <f>[4]SayfaKAY!C899</f>
        <v/>
      </c>
      <c r="B66" s="104" t="str">
        <f>[4]SayfaKAY!D899</f>
        <v/>
      </c>
      <c r="C66" s="105" t="str">
        <f>[4]SayfaKAY!E899</f>
        <v/>
      </c>
      <c r="D66" s="105" t="str">
        <f>[4]SayfaKAY!F899</f>
        <v/>
      </c>
      <c r="E66" s="106" t="str">
        <f>[4]SayfaKAY!G899</f>
        <v/>
      </c>
      <c r="F66" s="193" t="str">
        <f t="shared" si="41"/>
        <v/>
      </c>
      <c r="G66" s="135" t="str">
        <f t="shared" si="42"/>
        <v/>
      </c>
      <c r="H66" s="235" t="str">
        <f>[4]SayfaKAY!H899</f>
        <v/>
      </c>
      <c r="I66" s="104" t="str">
        <f>[4]SayfaKAY!I899</f>
        <v/>
      </c>
      <c r="J66" s="103" t="str">
        <f>IF([4]SayfaKAY!J899="","",IF([4]SayfaKAY!J899="Müşteri","Notified by Customer","Notified by Bozankaya"))</f>
        <v/>
      </c>
      <c r="K66" s="103" t="e">
        <f>VLOOKUP([4]SayfaKAY!L899,#REF!,2,FALSE)</f>
        <v>#REF!</v>
      </c>
      <c r="L66" s="165" t="str">
        <f>[4]SayfaKAY!X899</f>
        <v/>
      </c>
      <c r="M66" s="107" t="str">
        <f t="shared" si="43"/>
        <v/>
      </c>
      <c r="N66" s="105" t="str">
        <f>[4]SayfaKAY!M899</f>
        <v/>
      </c>
      <c r="O66" s="166" t="str">
        <f>[4]SayfaKAY!P899</f>
        <v/>
      </c>
      <c r="P66" s="166" t="str">
        <f>[4]SayfaKAY!Q899</f>
        <v/>
      </c>
      <c r="Q66" s="166" t="str">
        <f>[4]SayfaKAY!R899</f>
        <v/>
      </c>
      <c r="R66" s="132" t="str" cm="1">
        <f t="array" ref="R66">IF([4]SayfaKAY!U899="","",_xlfn.IFS([4]SayfaKAY!U899="Bozankaya","Bozankaya",[4]SayfaKAY!U899="Müşteri","Customer",[4]SayfaKAY!U899="Tedarikçi","Equipment Supplier"))</f>
        <v/>
      </c>
      <c r="S66" s="204" t="str">
        <f>[4]SayfaKAY!N899</f>
        <v/>
      </c>
      <c r="T66" s="133" t="str">
        <f>[4]SayfaKAY!AD899</f>
        <v/>
      </c>
      <c r="U66" s="132" t="str">
        <f>[4]SayfaKAY!W899</f>
        <v/>
      </c>
      <c r="V66" s="108" t="str">
        <f>[4]SayfaKAY!AZ899</f>
        <v/>
      </c>
      <c r="W66" s="136" t="str">
        <f t="shared" si="44"/>
        <v/>
      </c>
      <c r="X66" s="137" t="str">
        <f t="shared" si="45"/>
        <v/>
      </c>
      <c r="Y66" s="235" t="str">
        <f>[4]SayfaKAY!AE899</f>
        <v/>
      </c>
      <c r="Z66" s="109" t="str">
        <f t="shared" si="46"/>
        <v/>
      </c>
      <c r="AA66" s="110" t="str">
        <f t="shared" si="47"/>
        <v/>
      </c>
      <c r="AB66" s="182" t="str">
        <f>[4]SayfaKAY!BA899</f>
        <v/>
      </c>
      <c r="AC66" s="257" t="str">
        <f t="shared" si="48"/>
        <v/>
      </c>
      <c r="AD66" s="111" t="str">
        <f t="shared" si="49"/>
        <v/>
      </c>
      <c r="AE66" s="111" t="str">
        <f t="shared" si="50"/>
        <v/>
      </c>
      <c r="AF66" s="235" t="str">
        <f>[4]SayfaKAY!BA899</f>
        <v/>
      </c>
      <c r="AG66" s="179" t="str">
        <f>[4]SayfaKAY!S899</f>
        <v/>
      </c>
      <c r="AH66" s="178" t="str">
        <f t="shared" si="51"/>
        <v/>
      </c>
      <c r="AI66" s="163" t="str">
        <f>[4]SayfaKAY!AV899</f>
        <v/>
      </c>
      <c r="AJ66" s="164" t="str">
        <f t="shared" si="52"/>
        <v/>
      </c>
      <c r="AK66" s="164" t="str">
        <f t="shared" si="53"/>
        <v/>
      </c>
      <c r="AL66" s="112" t="str">
        <f>[4]SayfaKAY!AX899</f>
        <v/>
      </c>
      <c r="AM66" s="257" t="str" cm="1">
        <f t="array" ref="AM66">IFERROR(IF(AND(P66&lt;&gt;"D(Arıza Değil)",AH66="Bu Arıza Aracın Servise Verilmesine Engel Değil"),
IF(Z66-F66&gt;0,(AB66-Y66)*24*60,
IF(OR(AND(G66&gt;$AS$1,G66&lt;$AT$1),AND(G66&gt;$AU$1,G66&lt;$AV$1)),
(AF66-H66)*24*60,     BH:BH0)),        AN66),0)</f>
        <v/>
      </c>
      <c r="AN66" s="257" t="str">
        <f t="shared" si="54"/>
        <v/>
      </c>
      <c r="AO66" s="174" t="str">
        <f>[4]SayfaKAY!AG899</f>
        <v/>
      </c>
      <c r="AP66" s="174" t="str">
        <f>[4]SayfaKAY!AI899</f>
        <v/>
      </c>
      <c r="AQ66" s="174" t="str">
        <f>[4]SayfaKAY!AQ899</f>
        <v/>
      </c>
      <c r="AR66" s="174" t="str">
        <f>[4]SayfaKAY!AH899</f>
        <v/>
      </c>
      <c r="AS66" s="174" t="str">
        <f>[4]SayfaKAY!AJ899</f>
        <v/>
      </c>
      <c r="AT66" s="175" t="str">
        <f>[4]SayfaKAY!AM899</f>
        <v/>
      </c>
      <c r="AU66" s="176" t="str">
        <f>[4]SayfaKAY!AL899</f>
        <v/>
      </c>
      <c r="AV66" s="176" t="str">
        <f>[4]SayfaKAY!AP899</f>
        <v/>
      </c>
      <c r="AW66" s="177" t="str">
        <f>[4]SayfaKAY!AT899</f>
        <v/>
      </c>
      <c r="AX66" s="194" t="str">
        <f t="shared" si="55"/>
        <v/>
      </c>
      <c r="AY66" s="168"/>
      <c r="AZ66" s="167"/>
      <c r="BA66" s="113"/>
      <c r="BB66" s="171" t="str">
        <f t="shared" si="81"/>
        <v/>
      </c>
      <c r="BC66" s="114"/>
      <c r="BD66" s="114"/>
      <c r="BE66" s="114"/>
      <c r="BF66" s="114"/>
      <c r="BG66" s="114"/>
      <c r="BH66" s="114">
        <f>IFERROR(FRACAS!AN902, "Hata Var")</f>
        <v>469.08333330997266</v>
      </c>
      <c r="BI66" s="114"/>
      <c r="BJ66" s="114"/>
      <c r="BK66" s="105" t="str">
        <f>[4]SayfaKAY!AW899</f>
        <v/>
      </c>
      <c r="BL66" s="105" t="str">
        <f>[4]SayfaKAY!V899</f>
        <v/>
      </c>
      <c r="BM66" s="114"/>
      <c r="BN66" s="171" t="str">
        <f t="shared" si="56"/>
        <v>x yok</v>
      </c>
      <c r="BO66" s="171" t="b">
        <f t="shared" si="57"/>
        <v>0</v>
      </c>
      <c r="BP66" s="171" t="e">
        <f t="shared" si="58"/>
        <v>#VALUE!</v>
      </c>
      <c r="BQ66" s="226" t="e">
        <f t="shared" si="59"/>
        <v>#VALUE!</v>
      </c>
      <c r="BR66" s="226" t="e">
        <f t="shared" si="60"/>
        <v>#VALUE!</v>
      </c>
      <c r="BS66" s="226" t="e">
        <f t="shared" si="61"/>
        <v>#VALUE!</v>
      </c>
      <c r="BT66" s="114"/>
      <c r="BU66" s="242"/>
      <c r="BV66" s="233">
        <f t="shared" si="62"/>
        <v>-1</v>
      </c>
      <c r="BW66" s="226" t="str">
        <f t="shared" si="63"/>
        <v>Hayır, çakışma yok</v>
      </c>
      <c r="BX66" s="229"/>
      <c r="BY66" s="247" t="e">
        <f t="shared" si="64"/>
        <v>#VALUE!</v>
      </c>
      <c r="BZ66" s="247" t="e">
        <f t="shared" si="65"/>
        <v>#VALUE!</v>
      </c>
      <c r="CA66" s="247" t="e">
        <f t="shared" si="66"/>
        <v>#VALUE!</v>
      </c>
      <c r="CB66" s="213"/>
      <c r="CC66" s="211"/>
      <c r="CD66" s="196"/>
      <c r="CE66" s="213">
        <v>898</v>
      </c>
      <c r="CF66" s="182" t="str">
        <f t="shared" si="67"/>
        <v/>
      </c>
      <c r="CG66" s="182" t="str">
        <f t="shared" si="68"/>
        <v/>
      </c>
      <c r="CH66" s="196"/>
      <c r="CI66" s="196"/>
      <c r="CJ66" s="196"/>
      <c r="CK66" s="196" t="e">
        <f t="shared" si="69"/>
        <v>#VALUE!</v>
      </c>
      <c r="CL66" s="196" t="e">
        <f t="shared" si="70"/>
        <v>#VALUE!</v>
      </c>
      <c r="CM66" s="196" t="e">
        <f t="shared" si="71"/>
        <v>#VALUE!</v>
      </c>
      <c r="CN66" s="114"/>
      <c r="CO66" s="115" t="str">
        <f t="shared" si="72"/>
        <v/>
      </c>
      <c r="CP66" s="116" t="e">
        <f t="shared" si="73"/>
        <v>#VALUE!</v>
      </c>
      <c r="CQ66" s="117" t="str">
        <f t="shared" si="74"/>
        <v/>
      </c>
      <c r="CR66" s="117" t="str">
        <f t="shared" si="75"/>
        <v/>
      </c>
      <c r="CS66" s="117" t="str">
        <f t="shared" si="76"/>
        <v/>
      </c>
      <c r="CT66" s="118" t="e">
        <f t="shared" si="77"/>
        <v>#VALUE!</v>
      </c>
      <c r="CU66" s="118" t="e">
        <f t="shared" si="78"/>
        <v>#VALUE!</v>
      </c>
      <c r="CV66" s="118" t="e">
        <f t="shared" si="79"/>
        <v>#VALUE!</v>
      </c>
      <c r="CW66" s="119" t="e">
        <f t="shared" si="80"/>
        <v>#VALUE!</v>
      </c>
    </row>
    <row r="67" spans="1:101" ht="118.5" customHeight="1" x14ac:dyDescent="0.3">
      <c r="A67" s="104" t="str">
        <f>[4]SayfaKAY!C900</f>
        <v/>
      </c>
      <c r="B67" s="104" t="str">
        <f>[4]SayfaKAY!D900</f>
        <v/>
      </c>
      <c r="C67" s="105" t="str">
        <f>[4]SayfaKAY!E900</f>
        <v/>
      </c>
      <c r="D67" s="105" t="str">
        <f>[4]SayfaKAY!F900</f>
        <v/>
      </c>
      <c r="E67" s="106" t="str">
        <f>[4]SayfaKAY!G900</f>
        <v/>
      </c>
      <c r="F67" s="193" t="str">
        <f t="shared" si="41"/>
        <v/>
      </c>
      <c r="G67" s="135" t="str">
        <f t="shared" si="42"/>
        <v/>
      </c>
      <c r="H67" s="235" t="str">
        <f>[4]SayfaKAY!H900</f>
        <v/>
      </c>
      <c r="I67" s="104" t="str">
        <f>[4]SayfaKAY!I900</f>
        <v/>
      </c>
      <c r="J67" s="103" t="str">
        <f>IF([4]SayfaKAY!J900="","",IF([4]SayfaKAY!J900="Müşteri","Notified by Customer","Notified by Bozankaya"))</f>
        <v/>
      </c>
      <c r="K67" s="103" t="e">
        <f>VLOOKUP([4]SayfaKAY!L900,#REF!,2,FALSE)</f>
        <v>#REF!</v>
      </c>
      <c r="L67" s="165" t="str">
        <f>[4]SayfaKAY!X900</f>
        <v/>
      </c>
      <c r="M67" s="107" t="str">
        <f t="shared" si="43"/>
        <v/>
      </c>
      <c r="N67" s="105" t="str">
        <f>[4]SayfaKAY!M900</f>
        <v/>
      </c>
      <c r="O67" s="166" t="str">
        <f>[4]SayfaKAY!P900</f>
        <v/>
      </c>
      <c r="P67" s="166" t="str">
        <f>[4]SayfaKAY!Q900</f>
        <v/>
      </c>
      <c r="Q67" s="166" t="str">
        <f>[4]SayfaKAY!R900</f>
        <v/>
      </c>
      <c r="R67" s="132" t="str" cm="1">
        <f t="array" ref="R67">IF([4]SayfaKAY!U900="","",_xlfn.IFS([4]SayfaKAY!U900="Bozankaya","Bozankaya",[4]SayfaKAY!U900="Müşteri","Customer",[4]SayfaKAY!U900="Tedarikçi","Equipment Supplier"))</f>
        <v/>
      </c>
      <c r="S67" s="204" t="str">
        <f>[4]SayfaKAY!N900</f>
        <v/>
      </c>
      <c r="T67" s="133" t="str">
        <f>[4]SayfaKAY!AD900</f>
        <v/>
      </c>
      <c r="U67" s="132" t="str">
        <f>[4]SayfaKAY!W900</f>
        <v/>
      </c>
      <c r="V67" s="108" t="str">
        <f>[4]SayfaKAY!AZ900</f>
        <v/>
      </c>
      <c r="W67" s="136" t="str">
        <f t="shared" si="44"/>
        <v/>
      </c>
      <c r="X67" s="137" t="str">
        <f t="shared" si="45"/>
        <v/>
      </c>
      <c r="Y67" s="235" t="str">
        <f>[4]SayfaKAY!AE900</f>
        <v/>
      </c>
      <c r="Z67" s="109" t="str">
        <f t="shared" si="46"/>
        <v/>
      </c>
      <c r="AA67" s="110" t="str">
        <f t="shared" si="47"/>
        <v/>
      </c>
      <c r="AB67" s="182" t="str">
        <f>[4]SayfaKAY!BA900</f>
        <v/>
      </c>
      <c r="AC67" s="257" t="str">
        <f t="shared" si="48"/>
        <v/>
      </c>
      <c r="AD67" s="111" t="str">
        <f t="shared" si="49"/>
        <v/>
      </c>
      <c r="AE67" s="111" t="str">
        <f t="shared" si="50"/>
        <v/>
      </c>
      <c r="AF67" s="235" t="str">
        <f>[4]SayfaKAY!BA900</f>
        <v/>
      </c>
      <c r="AG67" s="179" t="str">
        <f>[4]SayfaKAY!S900</f>
        <v/>
      </c>
      <c r="AH67" s="178" t="str">
        <f t="shared" si="51"/>
        <v/>
      </c>
      <c r="AI67" s="163" t="str">
        <f>[4]SayfaKAY!AV900</f>
        <v/>
      </c>
      <c r="AJ67" s="164" t="str">
        <f t="shared" si="52"/>
        <v/>
      </c>
      <c r="AK67" s="164" t="str">
        <f t="shared" si="53"/>
        <v/>
      </c>
      <c r="AL67" s="112" t="str">
        <f>[4]SayfaKAY!AX900</f>
        <v/>
      </c>
      <c r="AM67" s="257" t="str" cm="1">
        <f t="array" ref="AM67">IFERROR(IF(AND(P67&lt;&gt;"D(Arıza Değil)",AH67="Bu Arıza Aracın Servise Verilmesine Engel Değil"),
IF(Z67-F67&gt;0,(AB67-Y67)*24*60,
IF(OR(AND(G67&gt;$AS$1,G67&lt;$AT$1),AND(G67&gt;$AU$1,G67&lt;$AV$1)),
(AF67-H67)*24*60,     BH:BH0)),        AN67),0)</f>
        <v/>
      </c>
      <c r="AN67" s="257" t="str">
        <f t="shared" si="54"/>
        <v/>
      </c>
      <c r="AO67" s="174" t="str">
        <f>[4]SayfaKAY!AG900</f>
        <v/>
      </c>
      <c r="AP67" s="174" t="str">
        <f>[4]SayfaKAY!AI900</f>
        <v/>
      </c>
      <c r="AQ67" s="174" t="str">
        <f>[4]SayfaKAY!AQ900</f>
        <v/>
      </c>
      <c r="AR67" s="174" t="str">
        <f>[4]SayfaKAY!AH900</f>
        <v/>
      </c>
      <c r="AS67" s="174" t="str">
        <f>[4]SayfaKAY!AJ900</f>
        <v/>
      </c>
      <c r="AT67" s="175" t="str">
        <f>[4]SayfaKAY!AM900</f>
        <v/>
      </c>
      <c r="AU67" s="176" t="str">
        <f>[4]SayfaKAY!AL900</f>
        <v/>
      </c>
      <c r="AV67" s="176" t="str">
        <f>[4]SayfaKAY!AP900</f>
        <v/>
      </c>
      <c r="AW67" s="177" t="str">
        <f>[4]SayfaKAY!AT900</f>
        <v/>
      </c>
      <c r="AX67" s="194" t="str">
        <f t="shared" si="55"/>
        <v/>
      </c>
      <c r="AY67" s="168"/>
      <c r="AZ67" s="167"/>
      <c r="BA67" s="170"/>
      <c r="BB67" s="171" t="str">
        <f t="shared" si="81"/>
        <v/>
      </c>
      <c r="BC67" s="114"/>
      <c r="BD67" s="114"/>
      <c r="BE67" s="114"/>
      <c r="BF67" s="114"/>
      <c r="BG67" s="114"/>
      <c r="BH67" s="114">
        <f>IFERROR(FRACAS!AN903, "Hata Var")</f>
        <v>905.99999990430661</v>
      </c>
      <c r="BI67" s="114"/>
      <c r="BJ67" s="114"/>
      <c r="BK67" s="105" t="str">
        <f>[4]SayfaKAY!AW900</f>
        <v/>
      </c>
      <c r="BL67" s="105" t="str">
        <f>[4]SayfaKAY!V900</f>
        <v/>
      </c>
      <c r="BM67" s="114"/>
      <c r="BN67" s="171" t="str">
        <f t="shared" si="56"/>
        <v>x yok</v>
      </c>
      <c r="BO67" s="171" t="b">
        <f t="shared" si="57"/>
        <v>0</v>
      </c>
      <c r="BP67" s="171" t="e">
        <f t="shared" si="58"/>
        <v>#VALUE!</v>
      </c>
      <c r="BQ67" s="226" t="e">
        <f t="shared" si="59"/>
        <v>#VALUE!</v>
      </c>
      <c r="BR67" s="226" t="e">
        <f t="shared" si="60"/>
        <v>#VALUE!</v>
      </c>
      <c r="BS67" s="226" t="e">
        <f t="shared" si="61"/>
        <v>#VALUE!</v>
      </c>
      <c r="BT67" s="114"/>
      <c r="BU67" s="242"/>
      <c r="BV67" s="233">
        <f t="shared" si="62"/>
        <v>-1</v>
      </c>
      <c r="BW67" s="226" t="str">
        <f t="shared" si="63"/>
        <v>Hayır, çakışma yok</v>
      </c>
      <c r="BX67" s="229"/>
      <c r="BY67" s="247" t="e">
        <f t="shared" si="64"/>
        <v>#VALUE!</v>
      </c>
      <c r="BZ67" s="247" t="e">
        <f t="shared" si="65"/>
        <v>#VALUE!</v>
      </c>
      <c r="CA67" s="247" t="e">
        <f t="shared" si="66"/>
        <v>#VALUE!</v>
      </c>
      <c r="CB67" s="213"/>
      <c r="CC67" s="211"/>
      <c r="CD67" s="196"/>
      <c r="CE67" s="213">
        <v>899</v>
      </c>
      <c r="CF67" s="182" t="str">
        <f t="shared" si="67"/>
        <v/>
      </c>
      <c r="CG67" s="182" t="str">
        <f t="shared" si="68"/>
        <v/>
      </c>
      <c r="CH67" s="196"/>
      <c r="CI67" s="196"/>
      <c r="CJ67" s="196"/>
      <c r="CK67" s="196" t="e">
        <f t="shared" si="69"/>
        <v>#VALUE!</v>
      </c>
      <c r="CL67" s="196" t="e">
        <f t="shared" si="70"/>
        <v>#VALUE!</v>
      </c>
      <c r="CM67" s="196" t="e">
        <f t="shared" si="71"/>
        <v>#VALUE!</v>
      </c>
      <c r="CN67" s="114"/>
      <c r="CO67" s="115" t="str">
        <f t="shared" si="72"/>
        <v/>
      </c>
      <c r="CP67" s="116" t="e">
        <f t="shared" si="73"/>
        <v>#VALUE!</v>
      </c>
      <c r="CQ67" s="117" t="str">
        <f t="shared" si="74"/>
        <v/>
      </c>
      <c r="CR67" s="117" t="str">
        <f t="shared" si="75"/>
        <v/>
      </c>
      <c r="CS67" s="117" t="str">
        <f t="shared" si="76"/>
        <v/>
      </c>
      <c r="CT67" s="118" t="e">
        <f t="shared" si="77"/>
        <v>#VALUE!</v>
      </c>
      <c r="CU67" s="118" t="e">
        <f t="shared" si="78"/>
        <v>#VALUE!</v>
      </c>
      <c r="CV67" s="118" t="e">
        <f t="shared" si="79"/>
        <v>#VALUE!</v>
      </c>
      <c r="CW67" s="119" t="e">
        <f t="shared" si="80"/>
        <v>#VALUE!</v>
      </c>
    </row>
    <row r="68" spans="1:101" ht="118.5" customHeight="1" x14ac:dyDescent="0.3">
      <c r="A68" s="160" t="str">
        <f>[4]SayfaKAY!C901</f>
        <v/>
      </c>
      <c r="B68" s="104" t="str">
        <f>[4]SayfaKAY!D901</f>
        <v/>
      </c>
      <c r="C68" s="105" t="str">
        <f>[4]SayfaKAY!E901</f>
        <v/>
      </c>
      <c r="D68" s="105" t="str">
        <f>[4]SayfaKAY!F901</f>
        <v/>
      </c>
      <c r="E68" s="106" t="str">
        <f>[4]SayfaKAY!G901</f>
        <v/>
      </c>
      <c r="F68" s="193" t="str">
        <f t="shared" si="41"/>
        <v/>
      </c>
      <c r="G68" s="135" t="str">
        <f t="shared" si="42"/>
        <v/>
      </c>
      <c r="H68" s="235" t="str">
        <f>[4]SayfaKAY!H901</f>
        <v/>
      </c>
      <c r="I68" s="104" t="str">
        <f>[4]SayfaKAY!I901</f>
        <v/>
      </c>
      <c r="J68" s="103" t="str">
        <f>IF([4]SayfaKAY!J901="","",IF([4]SayfaKAY!J901="Müşteri","Notified by Customer","Notified by Bozankaya"))</f>
        <v/>
      </c>
      <c r="K68" s="103" t="e">
        <f>VLOOKUP([4]SayfaKAY!L901,#REF!,2,FALSE)</f>
        <v>#REF!</v>
      </c>
      <c r="L68" s="165" t="str">
        <f>[4]SayfaKAY!X901</f>
        <v/>
      </c>
      <c r="M68" s="107" t="str">
        <f t="shared" si="43"/>
        <v/>
      </c>
      <c r="N68" s="105" t="str">
        <f>[4]SayfaKAY!M901</f>
        <v/>
      </c>
      <c r="O68" s="166" t="str">
        <f>[4]SayfaKAY!P901</f>
        <v/>
      </c>
      <c r="P68" s="166" t="str">
        <f>[4]SayfaKAY!Q901</f>
        <v/>
      </c>
      <c r="Q68" s="166" t="str">
        <f>[4]SayfaKAY!R901</f>
        <v/>
      </c>
      <c r="R68" s="132" t="str" cm="1">
        <f t="array" ref="R68">IF([4]SayfaKAY!U901="","",_xlfn.IFS([4]SayfaKAY!U901="Bozankaya","Bozankaya",[4]SayfaKAY!U901="Müşteri","Customer",[4]SayfaKAY!U901="Tedarikçi","Equipment Supplier"))</f>
        <v/>
      </c>
      <c r="S68" s="204" t="str">
        <f>[4]SayfaKAY!N901</f>
        <v/>
      </c>
      <c r="T68" s="133" t="str">
        <f>[4]SayfaKAY!AD901</f>
        <v/>
      </c>
      <c r="U68" s="132" t="str">
        <f>[4]SayfaKAY!W901</f>
        <v/>
      </c>
      <c r="V68" s="108" t="str">
        <f>[4]SayfaKAY!AZ901</f>
        <v/>
      </c>
      <c r="W68" s="136" t="str">
        <f t="shared" si="44"/>
        <v/>
      </c>
      <c r="X68" s="137" t="str">
        <f t="shared" si="45"/>
        <v/>
      </c>
      <c r="Y68" s="235" t="str">
        <f>[4]SayfaKAY!AE901</f>
        <v/>
      </c>
      <c r="Z68" s="109" t="str">
        <f t="shared" si="46"/>
        <v/>
      </c>
      <c r="AA68" s="110" t="str">
        <f t="shared" si="47"/>
        <v/>
      </c>
      <c r="AB68" s="182" t="str">
        <f>[4]SayfaKAY!BA901</f>
        <v/>
      </c>
      <c r="AC68" s="257" t="str">
        <f t="shared" si="48"/>
        <v/>
      </c>
      <c r="AD68" s="111" t="str">
        <f t="shared" si="49"/>
        <v/>
      </c>
      <c r="AE68" s="111" t="str">
        <f t="shared" si="50"/>
        <v/>
      </c>
      <c r="AF68" s="235" t="str">
        <f>[4]SayfaKAY!BA901</f>
        <v/>
      </c>
      <c r="AG68" s="179" t="str">
        <f>[4]SayfaKAY!S901</f>
        <v/>
      </c>
      <c r="AH68" s="178" t="str">
        <f t="shared" si="51"/>
        <v/>
      </c>
      <c r="AI68" s="163" t="str">
        <f>[4]SayfaKAY!AV901</f>
        <v/>
      </c>
      <c r="AJ68" s="164" t="str">
        <f t="shared" si="52"/>
        <v/>
      </c>
      <c r="AK68" s="164" t="str">
        <f t="shared" si="53"/>
        <v/>
      </c>
      <c r="AL68" s="112" t="str">
        <f>[4]SayfaKAY!AX901</f>
        <v/>
      </c>
      <c r="AM68" s="257" t="str" cm="1">
        <f t="array" ref="AM68">IFERROR(IF(AND(P68&lt;&gt;"D(Arıza Değil)",AH68="Bu Arıza Aracın Servise Verilmesine Engel Değil"),
IF(Z68-F68&gt;0,(AB68-Y68)*24*60,
IF(OR(AND(G68&gt;$AS$1,G68&lt;$AT$1),AND(G68&gt;$AU$1,G68&lt;$AV$1)),
(AF68-H68)*24*60,     BH:BH0)),        AN68),0)</f>
        <v/>
      </c>
      <c r="AN68" s="257" t="str">
        <f t="shared" si="54"/>
        <v/>
      </c>
      <c r="AO68" s="174" t="str">
        <f>[4]SayfaKAY!AG901</f>
        <v/>
      </c>
      <c r="AP68" s="174" t="str">
        <f>[4]SayfaKAY!AI901</f>
        <v/>
      </c>
      <c r="AQ68" s="174" t="str">
        <f>[4]SayfaKAY!AQ901</f>
        <v/>
      </c>
      <c r="AR68" s="174" t="str">
        <f>[4]SayfaKAY!AH901</f>
        <v/>
      </c>
      <c r="AS68" s="174" t="str">
        <f>[4]SayfaKAY!AJ901</f>
        <v/>
      </c>
      <c r="AT68" s="175" t="str">
        <f>[4]SayfaKAY!AM901</f>
        <v/>
      </c>
      <c r="AU68" s="176" t="str">
        <f>[4]SayfaKAY!AL901</f>
        <v/>
      </c>
      <c r="AV68" s="176" t="str">
        <f>[4]SayfaKAY!AP901</f>
        <v/>
      </c>
      <c r="AW68" s="177" t="str">
        <f>[4]SayfaKAY!AT901</f>
        <v/>
      </c>
      <c r="AX68" s="194" t="str">
        <f t="shared" si="55"/>
        <v/>
      </c>
      <c r="AY68" s="168"/>
      <c r="AZ68" s="167"/>
      <c r="BA68" s="113"/>
      <c r="BB68" s="171" t="str">
        <f t="shared" si="81"/>
        <v/>
      </c>
      <c r="BC68" s="114"/>
      <c r="BD68" s="114"/>
      <c r="BE68" s="114"/>
      <c r="BF68" s="114"/>
      <c r="BG68" s="114"/>
      <c r="BH68" s="114">
        <f>IFERROR(FRACAS!AN904, "Hata Var")</f>
        <v>663.99999998509884</v>
      </c>
      <c r="BI68" s="114"/>
      <c r="BJ68" s="114"/>
      <c r="BK68" s="105" t="str">
        <f>[4]SayfaKAY!AW901</f>
        <v/>
      </c>
      <c r="BL68" s="105" t="str">
        <f>[4]SayfaKAY!V901</f>
        <v/>
      </c>
      <c r="BM68" s="114"/>
      <c r="BN68" s="171" t="str">
        <f t="shared" si="56"/>
        <v>x yok</v>
      </c>
      <c r="BO68" s="171" t="b">
        <f t="shared" si="57"/>
        <v>0</v>
      </c>
      <c r="BP68" s="171" t="e">
        <f t="shared" si="58"/>
        <v>#VALUE!</v>
      </c>
      <c r="BQ68" s="226" t="e">
        <f t="shared" si="59"/>
        <v>#VALUE!</v>
      </c>
      <c r="BR68" s="226" t="e">
        <f t="shared" si="60"/>
        <v>#VALUE!</v>
      </c>
      <c r="BS68" s="226" t="e">
        <f t="shared" si="61"/>
        <v>#VALUE!</v>
      </c>
      <c r="BT68" s="114"/>
      <c r="BU68" s="242"/>
      <c r="BV68" s="233">
        <f t="shared" si="62"/>
        <v>-1</v>
      </c>
      <c r="BW68" s="226" t="str">
        <f t="shared" si="63"/>
        <v>Hayır, çakışma yok</v>
      </c>
      <c r="BX68" s="229"/>
      <c r="BY68" s="247" t="e">
        <f t="shared" si="64"/>
        <v>#VALUE!</v>
      </c>
      <c r="BZ68" s="247" t="e">
        <f t="shared" si="65"/>
        <v>#VALUE!</v>
      </c>
      <c r="CA68" s="247" t="e">
        <f t="shared" si="66"/>
        <v>#VALUE!</v>
      </c>
      <c r="CB68" s="213"/>
      <c r="CC68" s="211"/>
      <c r="CD68" s="196"/>
      <c r="CE68" s="213">
        <v>900</v>
      </c>
      <c r="CF68" s="182" t="str">
        <f t="shared" si="67"/>
        <v/>
      </c>
      <c r="CG68" s="182" t="str">
        <f t="shared" si="68"/>
        <v/>
      </c>
      <c r="CH68" s="196"/>
      <c r="CI68" s="196"/>
      <c r="CJ68" s="196"/>
      <c r="CK68" s="196" t="e">
        <f t="shared" si="69"/>
        <v>#VALUE!</v>
      </c>
      <c r="CL68" s="196" t="e">
        <f t="shared" si="70"/>
        <v>#VALUE!</v>
      </c>
      <c r="CM68" s="196" t="e">
        <f t="shared" si="71"/>
        <v>#VALUE!</v>
      </c>
      <c r="CN68" s="114"/>
      <c r="CO68" s="115" t="str">
        <f t="shared" si="72"/>
        <v/>
      </c>
      <c r="CP68" s="116" t="e">
        <f t="shared" si="73"/>
        <v>#VALUE!</v>
      </c>
      <c r="CQ68" s="117" t="str">
        <f t="shared" si="74"/>
        <v/>
      </c>
      <c r="CR68" s="117" t="str">
        <f t="shared" si="75"/>
        <v/>
      </c>
      <c r="CS68" s="117" t="str">
        <f t="shared" si="76"/>
        <v/>
      </c>
      <c r="CT68" s="118" t="e">
        <f t="shared" si="77"/>
        <v>#VALUE!</v>
      </c>
      <c r="CU68" s="118" t="e">
        <f t="shared" si="78"/>
        <v>#VALUE!</v>
      </c>
      <c r="CV68" s="118" t="e">
        <f t="shared" si="79"/>
        <v>#VALUE!</v>
      </c>
      <c r="CW68" s="119" t="e">
        <f t="shared" si="80"/>
        <v>#VALUE!</v>
      </c>
    </row>
    <row r="69" spans="1:101" ht="118.5" customHeight="1" x14ac:dyDescent="0.3">
      <c r="A69" s="104" t="str">
        <f>[4]SayfaKAY!C902</f>
        <v/>
      </c>
      <c r="B69" s="104" t="str">
        <f>[4]SayfaKAY!D902</f>
        <v/>
      </c>
      <c r="C69" s="105" t="str">
        <f>[4]SayfaKAY!E902</f>
        <v/>
      </c>
      <c r="D69" s="105" t="str">
        <f>[4]SayfaKAY!F902</f>
        <v/>
      </c>
      <c r="E69" s="106" t="str">
        <f>[4]SayfaKAY!G902</f>
        <v/>
      </c>
      <c r="F69" s="193" t="str">
        <f t="shared" si="41"/>
        <v/>
      </c>
      <c r="G69" s="135" t="str">
        <f t="shared" si="42"/>
        <v/>
      </c>
      <c r="H69" s="235" t="str">
        <f>[4]SayfaKAY!H902</f>
        <v/>
      </c>
      <c r="I69" s="104" t="str">
        <f>[4]SayfaKAY!I902</f>
        <v/>
      </c>
      <c r="J69" s="103" t="str">
        <f>IF([4]SayfaKAY!J902="","",IF([4]SayfaKAY!J902="Müşteri","Notified by Customer","Notified by Bozankaya"))</f>
        <v/>
      </c>
      <c r="K69" s="103" t="e">
        <f>VLOOKUP([4]SayfaKAY!L902,#REF!,2,FALSE)</f>
        <v>#REF!</v>
      </c>
      <c r="L69" s="165" t="str">
        <f>[4]SayfaKAY!X902</f>
        <v/>
      </c>
      <c r="M69" s="107" t="str">
        <f t="shared" si="43"/>
        <v/>
      </c>
      <c r="N69" s="105" t="str">
        <f>[4]SayfaKAY!M902</f>
        <v/>
      </c>
      <c r="O69" s="166" t="str">
        <f>[4]SayfaKAY!P902</f>
        <v/>
      </c>
      <c r="P69" s="166" t="str">
        <f>[4]SayfaKAY!Q902</f>
        <v/>
      </c>
      <c r="Q69" s="166" t="str">
        <f>[4]SayfaKAY!R902</f>
        <v/>
      </c>
      <c r="R69" s="132" t="str" cm="1">
        <f t="array" ref="R69">IF([4]SayfaKAY!U902="","",_xlfn.IFS([4]SayfaKAY!U902="Bozankaya","Bozankaya",[4]SayfaKAY!U902="Müşteri","Customer",[4]SayfaKAY!U902="Tedarikçi","Equipment Supplier"))</f>
        <v/>
      </c>
      <c r="S69" s="204" t="str">
        <f>[4]SayfaKAY!N902</f>
        <v/>
      </c>
      <c r="T69" s="133" t="str">
        <f>[4]SayfaKAY!AD902</f>
        <v/>
      </c>
      <c r="U69" s="132" t="str">
        <f>[4]SayfaKAY!W902</f>
        <v/>
      </c>
      <c r="V69" s="108" t="str">
        <f>[4]SayfaKAY!AZ902</f>
        <v/>
      </c>
      <c r="W69" s="136" t="str">
        <f t="shared" si="44"/>
        <v/>
      </c>
      <c r="X69" s="137" t="str">
        <f t="shared" si="45"/>
        <v/>
      </c>
      <c r="Y69" s="235" t="str">
        <f>[4]SayfaKAY!AE902</f>
        <v/>
      </c>
      <c r="Z69" s="109" t="str">
        <f t="shared" si="46"/>
        <v/>
      </c>
      <c r="AA69" s="110" t="str">
        <f t="shared" si="47"/>
        <v/>
      </c>
      <c r="AB69" s="182" t="str">
        <f>[4]SayfaKAY!BA902</f>
        <v/>
      </c>
      <c r="AC69" s="257" t="str">
        <f t="shared" si="48"/>
        <v/>
      </c>
      <c r="AD69" s="111" t="str">
        <f t="shared" si="49"/>
        <v/>
      </c>
      <c r="AE69" s="111" t="str">
        <f t="shared" si="50"/>
        <v/>
      </c>
      <c r="AF69" s="235" t="str">
        <f>[4]SayfaKAY!BA902</f>
        <v/>
      </c>
      <c r="AG69" s="179" t="str">
        <f>[4]SayfaKAY!S902</f>
        <v/>
      </c>
      <c r="AH69" s="178" t="str">
        <f t="shared" si="51"/>
        <v/>
      </c>
      <c r="AI69" s="163" t="str">
        <f>[4]SayfaKAY!AV902</f>
        <v/>
      </c>
      <c r="AJ69" s="164" t="str">
        <f t="shared" si="52"/>
        <v/>
      </c>
      <c r="AK69" s="164" t="str">
        <f t="shared" si="53"/>
        <v/>
      </c>
      <c r="AL69" s="112" t="str">
        <f>[4]SayfaKAY!AX902</f>
        <v/>
      </c>
      <c r="AM69" s="257" t="str" cm="1">
        <f t="array" ref="AM69">IFERROR(IF(AND(P69&lt;&gt;"D(Arıza Değil)",AH69="Bu Arıza Aracın Servise Verilmesine Engel Değil"),
IF(Z69-F69&gt;0,(AB69-Y69)*24*60,
IF(OR(AND(G69&gt;$AS$1,G69&lt;$AT$1),AND(G69&gt;$AU$1,G69&lt;$AV$1)),
(AF69-H69)*24*60,     BH:BH0)),        AN69),0)</f>
        <v/>
      </c>
      <c r="AN69" s="257" t="str">
        <f t="shared" si="54"/>
        <v/>
      </c>
      <c r="AO69" s="174" t="str">
        <f>[4]SayfaKAY!AG902</f>
        <v/>
      </c>
      <c r="AP69" s="174" t="str">
        <f>[4]SayfaKAY!AI902</f>
        <v/>
      </c>
      <c r="AQ69" s="174" t="str">
        <f>[4]SayfaKAY!AQ902</f>
        <v/>
      </c>
      <c r="AR69" s="174" t="str">
        <f>[4]SayfaKAY!AH902</f>
        <v/>
      </c>
      <c r="AS69" s="174" t="str">
        <f>[4]SayfaKAY!AJ902</f>
        <v/>
      </c>
      <c r="AT69" s="175" t="str">
        <f>[4]SayfaKAY!AM902</f>
        <v/>
      </c>
      <c r="AU69" s="176" t="str">
        <f>[4]SayfaKAY!AL902</f>
        <v/>
      </c>
      <c r="AV69" s="176" t="str">
        <f>[4]SayfaKAY!AP902</f>
        <v/>
      </c>
      <c r="AW69" s="177" t="str">
        <f>[4]SayfaKAY!AT902</f>
        <v/>
      </c>
      <c r="AX69" s="194" t="str">
        <f t="shared" si="55"/>
        <v/>
      </c>
      <c r="AY69" s="168"/>
      <c r="AZ69" s="167"/>
      <c r="BA69" s="170"/>
      <c r="BB69" s="171" t="str">
        <f t="shared" ref="BB69:BB100" si="82">IF($AQ$1="X", IF(AND(G69&gt;=$AS$1,G69&lt;=$AT$1),IF(P69&lt;&gt;"D(Arıza Değil)",AC69,0), IF(AND(G69&gt;=$AU$1,G69&lt;=$AV$1),IF(P69&lt;&gt;"D(Arıza Değil)",AC69,0), "")), "")</f>
        <v/>
      </c>
      <c r="BC69" s="114"/>
      <c r="BD69" s="114"/>
      <c r="BE69" s="114"/>
      <c r="BF69" s="114"/>
      <c r="BG69" s="114"/>
      <c r="BH69" s="114">
        <f>IFERROR(FRACAS!AN905, "Hata Var")</f>
        <v>777.00000010197982</v>
      </c>
      <c r="BI69" s="114"/>
      <c r="BJ69" s="114"/>
      <c r="BK69" s="105" t="str">
        <f>[4]SayfaKAY!AW902</f>
        <v/>
      </c>
      <c r="BL69" s="105" t="str">
        <f>[4]SayfaKAY!V902</f>
        <v/>
      </c>
      <c r="BM69" s="114"/>
      <c r="BN69" s="171" t="str">
        <f t="shared" si="56"/>
        <v>x yok</v>
      </c>
      <c r="BO69" s="171" t="b">
        <f t="shared" si="57"/>
        <v>0</v>
      </c>
      <c r="BP69" s="171" t="e">
        <f t="shared" si="58"/>
        <v>#VALUE!</v>
      </c>
      <c r="BQ69" s="226" t="e">
        <f t="shared" si="59"/>
        <v>#VALUE!</v>
      </c>
      <c r="BR69" s="226" t="e">
        <f t="shared" si="60"/>
        <v>#VALUE!</v>
      </c>
      <c r="BS69" s="226" t="e">
        <f t="shared" si="61"/>
        <v>#VALUE!</v>
      </c>
      <c r="BT69" s="114"/>
      <c r="BU69" s="242"/>
      <c r="BV69" s="233">
        <f t="shared" si="62"/>
        <v>-1</v>
      </c>
      <c r="BW69" s="226" t="str">
        <f t="shared" si="63"/>
        <v>Hayır, çakışma yok</v>
      </c>
      <c r="BX69" s="229"/>
      <c r="BY69" s="247" t="e">
        <f t="shared" si="64"/>
        <v>#VALUE!</v>
      </c>
      <c r="BZ69" s="247" t="e">
        <f t="shared" si="65"/>
        <v>#VALUE!</v>
      </c>
      <c r="CA69" s="247" t="e">
        <f t="shared" si="66"/>
        <v>#VALUE!</v>
      </c>
      <c r="CB69" s="213"/>
      <c r="CC69" s="211"/>
      <c r="CD69" s="196"/>
      <c r="CE69" s="213">
        <v>901</v>
      </c>
      <c r="CF69" s="182" t="str">
        <f t="shared" si="67"/>
        <v/>
      </c>
      <c r="CG69" s="182" t="str">
        <f t="shared" si="68"/>
        <v/>
      </c>
      <c r="CH69" s="196"/>
      <c r="CI69" s="196"/>
      <c r="CJ69" s="196"/>
      <c r="CK69" s="196" t="e">
        <f t="shared" si="69"/>
        <v>#VALUE!</v>
      </c>
      <c r="CL69" s="196" t="e">
        <f t="shared" si="70"/>
        <v>#VALUE!</v>
      </c>
      <c r="CM69" s="196" t="e">
        <f t="shared" si="71"/>
        <v>#VALUE!</v>
      </c>
      <c r="CN69" s="114"/>
      <c r="CO69" s="115" t="str">
        <f t="shared" si="72"/>
        <v/>
      </c>
      <c r="CP69" s="116" t="e">
        <f t="shared" si="73"/>
        <v>#VALUE!</v>
      </c>
      <c r="CQ69" s="117" t="str">
        <f t="shared" si="74"/>
        <v/>
      </c>
      <c r="CR69" s="117" t="str">
        <f t="shared" si="75"/>
        <v/>
      </c>
      <c r="CS69" s="117" t="str">
        <f t="shared" si="76"/>
        <v/>
      </c>
      <c r="CT69" s="118" t="e">
        <f t="shared" si="77"/>
        <v>#VALUE!</v>
      </c>
      <c r="CU69" s="118" t="e">
        <f t="shared" si="78"/>
        <v>#VALUE!</v>
      </c>
      <c r="CV69" s="118" t="e">
        <f t="shared" si="79"/>
        <v>#VALUE!</v>
      </c>
      <c r="CW69" s="119" t="e">
        <f t="shared" si="80"/>
        <v>#VALUE!</v>
      </c>
    </row>
    <row r="70" spans="1:101" ht="118.5" customHeight="1" x14ac:dyDescent="0.3">
      <c r="A70" s="160" t="str">
        <f>[4]SayfaKAY!C903</f>
        <v/>
      </c>
      <c r="B70" s="104" t="str">
        <f>[4]SayfaKAY!D903</f>
        <v/>
      </c>
      <c r="C70" s="105" t="str">
        <f>[4]SayfaKAY!E903</f>
        <v/>
      </c>
      <c r="D70" s="105" t="str">
        <f>[4]SayfaKAY!F903</f>
        <v/>
      </c>
      <c r="E70" s="106" t="str">
        <f>[4]SayfaKAY!G903</f>
        <v/>
      </c>
      <c r="F70" s="193" t="str">
        <f t="shared" ref="F70:F133" si="83">IF(H70="","",INT(H70))</f>
        <v/>
      </c>
      <c r="G70" s="135" t="str">
        <f t="shared" ref="G70:G133" si="84">IF(H70="","",MOD(H70,1))</f>
        <v/>
      </c>
      <c r="H70" s="235" t="str">
        <f>[4]SayfaKAY!H903</f>
        <v/>
      </c>
      <c r="I70" s="104" t="str">
        <f>[4]SayfaKAY!I903</f>
        <v/>
      </c>
      <c r="J70" s="103" t="str">
        <f>IF([4]SayfaKAY!J903="","",IF([4]SayfaKAY!J903="Müşteri","Notified by Customer","Notified by Bozankaya"))</f>
        <v/>
      </c>
      <c r="K70" s="103" t="e">
        <f>VLOOKUP([4]SayfaKAY!L903,#REF!,2,FALSE)</f>
        <v>#REF!</v>
      </c>
      <c r="L70" s="165" t="str">
        <f>[4]SayfaKAY!X903</f>
        <v/>
      </c>
      <c r="M70" s="107" t="str">
        <f t="shared" ref="M70:M133" si="85">IF( E70="", "", A70&amp;"-"&amp;E70)</f>
        <v/>
      </c>
      <c r="N70" s="105" t="str">
        <f>[4]SayfaKAY!M903</f>
        <v/>
      </c>
      <c r="O70" s="166" t="str">
        <f>[4]SayfaKAY!P903</f>
        <v/>
      </c>
      <c r="P70" s="166" t="str">
        <f>[4]SayfaKAY!Q903</f>
        <v/>
      </c>
      <c r="Q70" s="166" t="str">
        <f>[4]SayfaKAY!R903</f>
        <v/>
      </c>
      <c r="R70" s="132" t="str" cm="1">
        <f t="array" ref="R70">IF([4]SayfaKAY!U903="","",_xlfn.IFS([4]SayfaKAY!U903="Bozankaya","Bozankaya",[4]SayfaKAY!U903="Müşteri","Customer",[4]SayfaKAY!U903="Tedarikçi","Equipment Supplier"))</f>
        <v/>
      </c>
      <c r="S70" s="204" t="str">
        <f>[4]SayfaKAY!N903</f>
        <v/>
      </c>
      <c r="T70" s="133" t="str">
        <f>[4]SayfaKAY!AD903</f>
        <v/>
      </c>
      <c r="U70" s="132" t="str">
        <f>[4]SayfaKAY!W903</f>
        <v/>
      </c>
      <c r="V70" s="108" t="str">
        <f>[4]SayfaKAY!AZ903</f>
        <v/>
      </c>
      <c r="W70" s="136" t="str">
        <f t="shared" ref="W70:W133" si="86">IF(Y70="","",INT(Y70))</f>
        <v/>
      </c>
      <c r="X70" s="137" t="str">
        <f t="shared" ref="X70:X133" si="87">IF(Y70="","",TEXT(Y70,"ss:dd"))</f>
        <v/>
      </c>
      <c r="Y70" s="235" t="str">
        <f>[4]SayfaKAY!AE903</f>
        <v/>
      </c>
      <c r="Z70" s="109" t="str">
        <f t="shared" ref="Z70:Z133" si="88">IF(AB70="","",INT(AB70))</f>
        <v/>
      </c>
      <c r="AA70" s="110" t="str">
        <f t="shared" ref="AA70:AA133" si="89">IF(AB70="","",TEXT(AB70,"ss:dd"))</f>
        <v/>
      </c>
      <c r="AB70" s="182" t="str">
        <f>[4]SayfaKAY!BA903</f>
        <v/>
      </c>
      <c r="AC70" s="257" t="str">
        <f t="shared" ref="AC70:AC133" si="90">IF(AF70="","",(AF70-H70)*24*60)</f>
        <v/>
      </c>
      <c r="AD70" s="111" t="str">
        <f t="shared" ref="AD70:AD133" si="91">IF(AF70="","",INT(AF70))</f>
        <v/>
      </c>
      <c r="AE70" s="111" t="str">
        <f t="shared" ref="AE70:AE133" si="92">IF(AF70="","",TEXT(AF70,"ss:dd"))</f>
        <v/>
      </c>
      <c r="AF70" s="235" t="str">
        <f>[4]SayfaKAY!BA903</f>
        <v/>
      </c>
      <c r="AG70" s="179" t="str">
        <f>[4]SayfaKAY!S903</f>
        <v/>
      </c>
      <c r="AH70" s="178" t="str">
        <f t="shared" ref="AH70:AH133" si="93">IF(P70="A(Hareket etmeyi engelleyen arıza)","Bu Arıza Aracın Servise Verilmesine Engel",
 IF(P70="B(Servisten çekmeye etki eden arıza)","Bu Arıza Aracın Servise Verilmesine Engel",
 IF(P70="C(Sisteme etki etmeyen arıza)","Bu Arıza Aracın Servise Verilmesine Engel Değil",
 IF(P70="D(Arıza Değil)","Bu Arıza Aracın Servise Verilmesine Engel Değil",                     ""))))</f>
        <v/>
      </c>
      <c r="AI70" s="163" t="str">
        <f>[4]SayfaKAY!AV903</f>
        <v/>
      </c>
      <c r="AJ70" s="164" t="str">
        <f t="shared" ref="AJ70:AJ133" si="94">IF(AL70="","",INT(AL70))</f>
        <v/>
      </c>
      <c r="AK70" s="164" t="str">
        <f t="shared" ref="AK70:AK133" si="95">IF(AL70="","",TEXT(AL70,"ss:dd"))</f>
        <v/>
      </c>
      <c r="AL70" s="112" t="str">
        <f>[4]SayfaKAY!AX903</f>
        <v/>
      </c>
      <c r="AM70" s="257" t="str" cm="1">
        <f t="array" ref="AM70">IFERROR(IF(AND(P70&lt;&gt;"D(Arıza Değil)",AH70="Bu Arıza Aracın Servise Verilmesine Engel Değil"),
IF(Z70-F70&gt;0,(AB70-Y70)*24*60,
IF(OR(AND(G70&gt;$AS$1,G70&lt;$AT$1),AND(G70&gt;$AU$1,G70&lt;$AV$1)),
(AF70-H70)*24*60,     BH:BH0)),        AN70),0)</f>
        <v/>
      </c>
      <c r="AN70" s="257" t="str">
        <f t="shared" ref="AN70:AN133" si="96">IFERROR(IF(P70&lt;&gt;"D(Arıza Değil)",AC70,0),0)</f>
        <v/>
      </c>
      <c r="AO70" s="174" t="str">
        <f>[4]SayfaKAY!AG903</f>
        <v/>
      </c>
      <c r="AP70" s="174" t="str">
        <f>[4]SayfaKAY!AI903</f>
        <v/>
      </c>
      <c r="AQ70" s="174" t="str">
        <f>[4]SayfaKAY!AQ903</f>
        <v/>
      </c>
      <c r="AR70" s="174" t="str">
        <f>[4]SayfaKAY!AH903</f>
        <v/>
      </c>
      <c r="AS70" s="174" t="str">
        <f>[4]SayfaKAY!AJ903</f>
        <v/>
      </c>
      <c r="AT70" s="175" t="str">
        <f>[4]SayfaKAY!AM903</f>
        <v/>
      </c>
      <c r="AU70" s="176" t="str">
        <f>[4]SayfaKAY!AL903</f>
        <v/>
      </c>
      <c r="AV70" s="176" t="str">
        <f>[4]SayfaKAY!AP903</f>
        <v/>
      </c>
      <c r="AW70" s="177" t="str">
        <f>[4]SayfaKAY!AT903</f>
        <v/>
      </c>
      <c r="AX70" s="194" t="str">
        <f t="shared" ref="AX70:AX133" si="97">IF(V70="","",V70*AC70*BC$1)</f>
        <v/>
      </c>
      <c r="AY70" s="168"/>
      <c r="AZ70" s="167"/>
      <c r="BA70" s="113"/>
      <c r="BB70" s="171" t="str">
        <f t="shared" si="82"/>
        <v/>
      </c>
      <c r="BC70" s="114"/>
      <c r="BD70" s="114"/>
      <c r="BE70" s="114"/>
      <c r="BF70" s="114"/>
      <c r="BG70" s="114"/>
      <c r="BH70" s="114">
        <f>IFERROR(FRACAS!AN906, "Hata Var")</f>
        <v>117.99999993410893</v>
      </c>
      <c r="BI70" s="114"/>
      <c r="BJ70" s="114"/>
      <c r="BK70" s="105" t="str">
        <f>[4]SayfaKAY!AW903</f>
        <v/>
      </c>
      <c r="BL70" s="105" t="str">
        <f>[4]SayfaKAY!V903</f>
        <v/>
      </c>
      <c r="BM70" s="114"/>
      <c r="BN70" s="171" t="str">
        <f t="shared" ref="BN70:BN133" si="98">IF($AQ$1="X", IF(AND(G70&gt;=$AS$1,G70&lt;=$AT$1),IF(P70&lt;&gt;"D(Arıza Değil",AC70,0),IF(AND(G70&gt;=$AU$1,G70&lt;=$AV$1),IF(P70&lt;&gt;"D:Arıza Değil",AC70,0), "x var")), "x yok")</f>
        <v>x yok</v>
      </c>
      <c r="BO70" s="171" t="b">
        <f t="shared" ref="BO70:BO133" si="99">IF(OR(AND(G70&gt;$AS$1,G70&lt;$AT$1),AND(G70&gt;$AU$1,G70&lt;$AV$1)),"aynı gün giderilen arıza")</f>
        <v>0</v>
      </c>
      <c r="BP70" s="171" t="e">
        <f t="shared" ref="BP70:BP133" si="100">IF(Z70-F70&gt;0,"Bir günden fazla süren arıza",IF(OR(AND(G70&gt;$AS$1,G70&lt;$AT$1),AND(G70&gt;$AU$1,G70&lt;$AV$1)),"aynı gün giderilen arıza"))</f>
        <v>#VALUE!</v>
      </c>
      <c r="BQ70" s="226" t="e">
        <f t="shared" ref="BQ70:BQ133" si="101">(Y70-H70)*24*60</f>
        <v>#VALUE!</v>
      </c>
      <c r="BR70" s="226" t="e">
        <f t="shared" ref="BR70:BR133" si="102">(AB70-Y70)*24*60</f>
        <v>#VALUE!</v>
      </c>
      <c r="BS70" s="226" t="e">
        <f t="shared" ref="BS70:BS133" si="103">(AF70-H70)*24*60</f>
        <v>#VALUE!</v>
      </c>
      <c r="BT70" s="114"/>
      <c r="BU70" s="242"/>
      <c r="BV70" s="233">
        <f t="shared" ref="BV70:BV133" si="104">COUNTIFS(B$5:B$9980,B70,H$5:H$9980,"&lt;="&amp;AF70,AF$5:AF$9980,"&gt;="&amp;H70)-1</f>
        <v>-1</v>
      </c>
      <c r="BW70" s="226" t="str">
        <f t="shared" ref="BW70:BW133" si="105">IF(COUNTIFS(B$5:B$9980,B70,H$5:H$9980,"&lt;="&amp;AF70,AF$5:AF$9980,"&gt;="&amp;H70)&gt;1,"Evet, çakışma var","Hayır, çakışma yok")</f>
        <v>Hayır, çakışma yok</v>
      </c>
      <c r="BX70" s="229"/>
      <c r="BY70" s="247" t="e">
        <f t="shared" ref="BY70:BY133" si="106">Y70-H70</f>
        <v>#VALUE!</v>
      </c>
      <c r="BZ70" s="247" t="e">
        <f t="shared" ref="BZ70:BZ133" si="107">AB70-Y70</f>
        <v>#VALUE!</v>
      </c>
      <c r="CA70" s="247" t="e">
        <f t="shared" ref="CA70:CA133" si="108">AB70-H70</f>
        <v>#VALUE!</v>
      </c>
      <c r="CB70" s="213"/>
      <c r="CC70" s="211"/>
      <c r="CD70" s="196"/>
      <c r="CE70" s="213">
        <v>902</v>
      </c>
      <c r="CF70" s="182" t="str">
        <f t="shared" ref="CF70:CF133" si="109">H70</f>
        <v/>
      </c>
      <c r="CG70" s="182" t="str">
        <f t="shared" ref="CG70:CG133" si="110">AB70</f>
        <v/>
      </c>
      <c r="CH70" s="196"/>
      <c r="CI70" s="196"/>
      <c r="CJ70" s="196"/>
      <c r="CK70" s="196" t="e">
        <f t="shared" ref="CK70:CK133" si="111">AB70-Y70</f>
        <v>#VALUE!</v>
      </c>
      <c r="CL70" s="196" t="e">
        <f t="shared" ref="CL70:CL133" si="112">Y70-H70</f>
        <v>#VALUE!</v>
      </c>
      <c r="CM70" s="196" t="e">
        <f t="shared" ref="CM70:CM133" si="113">AB70-H70</f>
        <v>#VALUE!</v>
      </c>
      <c r="CN70" s="114"/>
      <c r="CO70" s="115" t="str">
        <f t="shared" ref="CO70:CO133" si="114">AC70</f>
        <v/>
      </c>
      <c r="CP70" s="116" t="e">
        <f t="shared" ref="CP70:CP133" si="115">CU70/24</f>
        <v>#VALUE!</v>
      </c>
      <c r="CQ70" s="117" t="str">
        <f t="shared" ref="CQ70:CQ133" si="116">G70</f>
        <v/>
      </c>
      <c r="CR70" s="117" t="str">
        <f t="shared" ref="CR70:CR133" si="117">Y70</f>
        <v/>
      </c>
      <c r="CS70" s="117" t="str">
        <f t="shared" ref="CS70:CS133" si="118">AB70</f>
        <v/>
      </c>
      <c r="CT70" s="118" t="e">
        <f t="shared" ref="CT70:CT133" si="119">(CR70-CQ70)*1440</f>
        <v>#VALUE!</v>
      </c>
      <c r="CU70" s="118" t="e">
        <f t="shared" ref="CU70:CU133" si="120">(CS70-CR70)*1440</f>
        <v>#VALUE!</v>
      </c>
      <c r="CV70" s="118" t="e">
        <f t="shared" ref="CV70:CV133" si="121">(CS70-CQ70)*1440</f>
        <v>#VALUE!</v>
      </c>
      <c r="CW70" s="119" t="e">
        <f t="shared" ref="CW70:CW133" si="122">CT70/CV70</f>
        <v>#VALUE!</v>
      </c>
    </row>
    <row r="71" spans="1:101" ht="118.5" customHeight="1" x14ac:dyDescent="0.3">
      <c r="A71" s="104" t="str">
        <f>[4]SayfaKAY!C904</f>
        <v/>
      </c>
      <c r="B71" s="104" t="str">
        <f>[4]SayfaKAY!D904</f>
        <v/>
      </c>
      <c r="C71" s="105" t="str">
        <f>[4]SayfaKAY!E904</f>
        <v/>
      </c>
      <c r="D71" s="105" t="str">
        <f>[4]SayfaKAY!F904</f>
        <v/>
      </c>
      <c r="E71" s="106" t="str">
        <f>[4]SayfaKAY!G904</f>
        <v/>
      </c>
      <c r="F71" s="193" t="str">
        <f t="shared" si="83"/>
        <v/>
      </c>
      <c r="G71" s="135" t="str">
        <f t="shared" si="84"/>
        <v/>
      </c>
      <c r="H71" s="235" t="str">
        <f>[4]SayfaKAY!H904</f>
        <v/>
      </c>
      <c r="I71" s="104" t="str">
        <f>[4]SayfaKAY!I904</f>
        <v/>
      </c>
      <c r="J71" s="103" t="str">
        <f>IF([4]SayfaKAY!J904="","",IF([4]SayfaKAY!J904="Müşteri","Notified by Customer","Notified by Bozankaya"))</f>
        <v/>
      </c>
      <c r="K71" s="103" t="e">
        <f>VLOOKUP([4]SayfaKAY!L904,#REF!,2,FALSE)</f>
        <v>#REF!</v>
      </c>
      <c r="L71" s="165" t="str">
        <f>[4]SayfaKAY!X904</f>
        <v/>
      </c>
      <c r="M71" s="107" t="str">
        <f t="shared" si="85"/>
        <v/>
      </c>
      <c r="N71" s="105" t="str">
        <f>[4]SayfaKAY!M904</f>
        <v/>
      </c>
      <c r="O71" s="166" t="str">
        <f>[4]SayfaKAY!P904</f>
        <v/>
      </c>
      <c r="P71" s="166" t="str">
        <f>[4]SayfaKAY!Q904</f>
        <v/>
      </c>
      <c r="Q71" s="166" t="str">
        <f>[4]SayfaKAY!R904</f>
        <v/>
      </c>
      <c r="R71" s="132" t="str" cm="1">
        <f t="array" ref="R71">IF([4]SayfaKAY!U904="","",_xlfn.IFS([4]SayfaKAY!U904="Bozankaya","Bozankaya",[4]SayfaKAY!U904="Müşteri","Customer",[4]SayfaKAY!U904="Tedarikçi","Equipment Supplier"))</f>
        <v/>
      </c>
      <c r="S71" s="204" t="str">
        <f>[4]SayfaKAY!N904</f>
        <v/>
      </c>
      <c r="T71" s="133" t="str">
        <f>[4]SayfaKAY!AD904</f>
        <v/>
      </c>
      <c r="U71" s="132" t="str">
        <f>[4]SayfaKAY!W904</f>
        <v/>
      </c>
      <c r="V71" s="108" t="str">
        <f>[4]SayfaKAY!AZ904</f>
        <v/>
      </c>
      <c r="W71" s="136" t="str">
        <f t="shared" si="86"/>
        <v/>
      </c>
      <c r="X71" s="137" t="str">
        <f t="shared" si="87"/>
        <v/>
      </c>
      <c r="Y71" s="235" t="str">
        <f>[4]SayfaKAY!AE904</f>
        <v/>
      </c>
      <c r="Z71" s="109" t="str">
        <f t="shared" si="88"/>
        <v/>
      </c>
      <c r="AA71" s="110" t="str">
        <f t="shared" si="89"/>
        <v/>
      </c>
      <c r="AB71" s="182" t="str">
        <f>[4]SayfaKAY!BA904</f>
        <v/>
      </c>
      <c r="AC71" s="257" t="str">
        <f t="shared" si="90"/>
        <v/>
      </c>
      <c r="AD71" s="111" t="str">
        <f t="shared" si="91"/>
        <v/>
      </c>
      <c r="AE71" s="111" t="str">
        <f t="shared" si="92"/>
        <v/>
      </c>
      <c r="AF71" s="235" t="str">
        <f>[4]SayfaKAY!BA904</f>
        <v/>
      </c>
      <c r="AG71" s="179" t="str">
        <f>[4]SayfaKAY!S904</f>
        <v/>
      </c>
      <c r="AH71" s="178" t="str">
        <f t="shared" si="93"/>
        <v/>
      </c>
      <c r="AI71" s="163" t="str">
        <f>[4]SayfaKAY!AV904</f>
        <v/>
      </c>
      <c r="AJ71" s="164" t="str">
        <f t="shared" si="94"/>
        <v/>
      </c>
      <c r="AK71" s="164" t="str">
        <f t="shared" si="95"/>
        <v/>
      </c>
      <c r="AL71" s="112" t="str">
        <f>[4]SayfaKAY!AX904</f>
        <v/>
      </c>
      <c r="AM71" s="257" t="str" cm="1">
        <f t="array" ref="AM71">IFERROR(IF(AND(P71&lt;&gt;"D(Arıza Değil)",AH71="Bu Arıza Aracın Servise Verilmesine Engel Değil"),
IF(Z71-F71&gt;0,(AB71-Y71)*24*60,
IF(OR(AND(G71&gt;$AS$1,G71&lt;$AT$1),AND(G71&gt;$AU$1,G71&lt;$AV$1)),
(AF71-H71)*24*60,     BH:BH0)),        AN71),0)</f>
        <v/>
      </c>
      <c r="AN71" s="257" t="str">
        <f t="shared" si="96"/>
        <v/>
      </c>
      <c r="AO71" s="174" t="str">
        <f>[4]SayfaKAY!AG904</f>
        <v/>
      </c>
      <c r="AP71" s="174" t="str">
        <f>[4]SayfaKAY!AI904</f>
        <v/>
      </c>
      <c r="AQ71" s="174" t="str">
        <f>[4]SayfaKAY!AQ904</f>
        <v/>
      </c>
      <c r="AR71" s="174" t="str">
        <f>[4]SayfaKAY!AH904</f>
        <v/>
      </c>
      <c r="AS71" s="174" t="str">
        <f>[4]SayfaKAY!AJ904</f>
        <v/>
      </c>
      <c r="AT71" s="175" t="str">
        <f>[4]SayfaKAY!AM904</f>
        <v/>
      </c>
      <c r="AU71" s="176" t="str">
        <f>[4]SayfaKAY!AL904</f>
        <v/>
      </c>
      <c r="AV71" s="176" t="str">
        <f>[4]SayfaKAY!AP904</f>
        <v/>
      </c>
      <c r="AW71" s="177" t="str">
        <f>[4]SayfaKAY!AT904</f>
        <v/>
      </c>
      <c r="AX71" s="194" t="str">
        <f t="shared" si="97"/>
        <v/>
      </c>
      <c r="AY71" s="168"/>
      <c r="AZ71" s="167"/>
      <c r="BA71" s="170"/>
      <c r="BB71" s="171" t="str">
        <f t="shared" si="82"/>
        <v/>
      </c>
      <c r="BC71" s="114"/>
      <c r="BD71" s="114"/>
      <c r="BE71" s="114"/>
      <c r="BF71" s="114"/>
      <c r="BG71" s="114"/>
      <c r="BH71" s="114">
        <f>IFERROR(FRACAS!AN907, "Hata Var")</f>
        <v>1005.9999999788124</v>
      </c>
      <c r="BI71" s="114"/>
      <c r="BJ71" s="114"/>
      <c r="BK71" s="105" t="str">
        <f>[4]SayfaKAY!AW904</f>
        <v/>
      </c>
      <c r="BL71" s="105" t="str">
        <f>[4]SayfaKAY!V904</f>
        <v/>
      </c>
      <c r="BM71" s="114"/>
      <c r="BN71" s="171" t="str">
        <f t="shared" si="98"/>
        <v>x yok</v>
      </c>
      <c r="BO71" s="171" t="b">
        <f t="shared" si="99"/>
        <v>0</v>
      </c>
      <c r="BP71" s="171" t="e">
        <f t="shared" si="100"/>
        <v>#VALUE!</v>
      </c>
      <c r="BQ71" s="226" t="e">
        <f t="shared" si="101"/>
        <v>#VALUE!</v>
      </c>
      <c r="BR71" s="226" t="e">
        <f t="shared" si="102"/>
        <v>#VALUE!</v>
      </c>
      <c r="BS71" s="226" t="e">
        <f t="shared" si="103"/>
        <v>#VALUE!</v>
      </c>
      <c r="BT71" s="114"/>
      <c r="BU71" s="242"/>
      <c r="BV71" s="233">
        <f t="shared" si="104"/>
        <v>-1</v>
      </c>
      <c r="BW71" s="226" t="str">
        <f t="shared" si="105"/>
        <v>Hayır, çakışma yok</v>
      </c>
      <c r="BX71" s="229"/>
      <c r="BY71" s="247" t="e">
        <f t="shared" si="106"/>
        <v>#VALUE!</v>
      </c>
      <c r="BZ71" s="247" t="e">
        <f t="shared" si="107"/>
        <v>#VALUE!</v>
      </c>
      <c r="CA71" s="247" t="e">
        <f t="shared" si="108"/>
        <v>#VALUE!</v>
      </c>
      <c r="CB71" s="213"/>
      <c r="CC71" s="211"/>
      <c r="CD71" s="196"/>
      <c r="CE71" s="213">
        <v>903</v>
      </c>
      <c r="CF71" s="182" t="str">
        <f t="shared" si="109"/>
        <v/>
      </c>
      <c r="CG71" s="182" t="str">
        <f t="shared" si="110"/>
        <v/>
      </c>
      <c r="CH71" s="196"/>
      <c r="CI71" s="196"/>
      <c r="CJ71" s="196"/>
      <c r="CK71" s="196" t="e">
        <f t="shared" si="111"/>
        <v>#VALUE!</v>
      </c>
      <c r="CL71" s="196" t="e">
        <f t="shared" si="112"/>
        <v>#VALUE!</v>
      </c>
      <c r="CM71" s="196" t="e">
        <f t="shared" si="113"/>
        <v>#VALUE!</v>
      </c>
      <c r="CN71" s="114"/>
      <c r="CO71" s="115" t="str">
        <f t="shared" si="114"/>
        <v/>
      </c>
      <c r="CP71" s="116" t="e">
        <f t="shared" si="115"/>
        <v>#VALUE!</v>
      </c>
      <c r="CQ71" s="117" t="str">
        <f t="shared" si="116"/>
        <v/>
      </c>
      <c r="CR71" s="117" t="str">
        <f t="shared" si="117"/>
        <v/>
      </c>
      <c r="CS71" s="117" t="str">
        <f t="shared" si="118"/>
        <v/>
      </c>
      <c r="CT71" s="118" t="e">
        <f t="shared" si="119"/>
        <v>#VALUE!</v>
      </c>
      <c r="CU71" s="118" t="e">
        <f t="shared" si="120"/>
        <v>#VALUE!</v>
      </c>
      <c r="CV71" s="118" t="e">
        <f t="shared" si="121"/>
        <v>#VALUE!</v>
      </c>
      <c r="CW71" s="119" t="e">
        <f t="shared" si="122"/>
        <v>#VALUE!</v>
      </c>
    </row>
    <row r="72" spans="1:101" ht="118.5" customHeight="1" x14ac:dyDescent="0.3">
      <c r="A72" s="160" t="str">
        <f>[4]SayfaKAY!C905</f>
        <v/>
      </c>
      <c r="B72" s="104" t="str">
        <f>[4]SayfaKAY!D905</f>
        <v/>
      </c>
      <c r="C72" s="105" t="str">
        <f>[4]SayfaKAY!E905</f>
        <v/>
      </c>
      <c r="D72" s="105" t="str">
        <f>[4]SayfaKAY!F905</f>
        <v/>
      </c>
      <c r="E72" s="106" t="str">
        <f>[4]SayfaKAY!G905</f>
        <v/>
      </c>
      <c r="F72" s="193" t="str">
        <f t="shared" si="83"/>
        <v/>
      </c>
      <c r="G72" s="135" t="str">
        <f t="shared" si="84"/>
        <v/>
      </c>
      <c r="H72" s="235" t="str">
        <f>[4]SayfaKAY!H905</f>
        <v/>
      </c>
      <c r="I72" s="104" t="str">
        <f>[4]SayfaKAY!I905</f>
        <v/>
      </c>
      <c r="J72" s="103" t="str">
        <f>IF([4]SayfaKAY!J905="","",IF([4]SayfaKAY!J905="Müşteri","Notified by Customer","Notified by Bozankaya"))</f>
        <v/>
      </c>
      <c r="K72" s="103" t="e">
        <f>VLOOKUP([4]SayfaKAY!L905,#REF!,2,FALSE)</f>
        <v>#REF!</v>
      </c>
      <c r="L72" s="165" t="str">
        <f>[4]SayfaKAY!X905</f>
        <v/>
      </c>
      <c r="M72" s="107" t="str">
        <f t="shared" si="85"/>
        <v/>
      </c>
      <c r="N72" s="105" t="str">
        <f>[4]SayfaKAY!M905</f>
        <v/>
      </c>
      <c r="O72" s="166" t="str">
        <f>[4]SayfaKAY!P905</f>
        <v/>
      </c>
      <c r="P72" s="166" t="str">
        <f>[4]SayfaKAY!Q905</f>
        <v/>
      </c>
      <c r="Q72" s="166" t="str">
        <f>[4]SayfaKAY!R905</f>
        <v/>
      </c>
      <c r="R72" s="132" t="str" cm="1">
        <f t="array" ref="R72">IF([4]SayfaKAY!U905="","",_xlfn.IFS([4]SayfaKAY!U905="Bozankaya","Bozankaya",[4]SayfaKAY!U905="Müşteri","Customer",[4]SayfaKAY!U905="Tedarikçi","Equipment Supplier"))</f>
        <v/>
      </c>
      <c r="S72" s="204" t="str">
        <f>[4]SayfaKAY!N905</f>
        <v/>
      </c>
      <c r="T72" s="133" t="str">
        <f>[4]SayfaKAY!AD905</f>
        <v/>
      </c>
      <c r="U72" s="132" t="str">
        <f>[4]SayfaKAY!W905</f>
        <v/>
      </c>
      <c r="V72" s="108" t="str">
        <f>[4]SayfaKAY!AZ905</f>
        <v/>
      </c>
      <c r="W72" s="136" t="str">
        <f t="shared" si="86"/>
        <v/>
      </c>
      <c r="X72" s="137" t="str">
        <f t="shared" si="87"/>
        <v/>
      </c>
      <c r="Y72" s="235" t="str">
        <f>[4]SayfaKAY!AE905</f>
        <v/>
      </c>
      <c r="Z72" s="109" t="str">
        <f t="shared" si="88"/>
        <v/>
      </c>
      <c r="AA72" s="110" t="str">
        <f t="shared" si="89"/>
        <v/>
      </c>
      <c r="AB72" s="182" t="str">
        <f>[4]SayfaKAY!BA905</f>
        <v/>
      </c>
      <c r="AC72" s="257" t="str">
        <f t="shared" si="90"/>
        <v/>
      </c>
      <c r="AD72" s="111" t="str">
        <f t="shared" si="91"/>
        <v/>
      </c>
      <c r="AE72" s="111" t="str">
        <f t="shared" si="92"/>
        <v/>
      </c>
      <c r="AF72" s="235" t="str">
        <f>[4]SayfaKAY!BA905</f>
        <v/>
      </c>
      <c r="AG72" s="179" t="str">
        <f>[4]SayfaKAY!S905</f>
        <v/>
      </c>
      <c r="AH72" s="178" t="str">
        <f t="shared" si="93"/>
        <v/>
      </c>
      <c r="AI72" s="163" t="str">
        <f>[4]SayfaKAY!AV905</f>
        <v/>
      </c>
      <c r="AJ72" s="164" t="str">
        <f t="shared" si="94"/>
        <v/>
      </c>
      <c r="AK72" s="164" t="str">
        <f t="shared" si="95"/>
        <v/>
      </c>
      <c r="AL72" s="112" t="str">
        <f>[4]SayfaKAY!AX905</f>
        <v/>
      </c>
      <c r="AM72" s="257" t="str" cm="1">
        <f t="array" ref="AM72">IFERROR(IF(AND(P72&lt;&gt;"D(Arıza Değil)",AH72="Bu Arıza Aracın Servise Verilmesine Engel Değil"),
IF(Z72-F72&gt;0,(AB72-Y72)*24*60,
IF(OR(AND(G72&gt;$AS$1,G72&lt;$AT$1),AND(G72&gt;$AU$1,G72&lt;$AV$1)),
(AF72-H72)*24*60,     BH:BH0)),        AN72),0)</f>
        <v/>
      </c>
      <c r="AN72" s="257" t="str">
        <f t="shared" si="96"/>
        <v/>
      </c>
      <c r="AO72" s="174" t="str">
        <f>[4]SayfaKAY!AG905</f>
        <v/>
      </c>
      <c r="AP72" s="174" t="str">
        <f>[4]SayfaKAY!AI905</f>
        <v/>
      </c>
      <c r="AQ72" s="174" t="str">
        <f>[4]SayfaKAY!AQ905</f>
        <v/>
      </c>
      <c r="AR72" s="174" t="str">
        <f>[4]SayfaKAY!AH905</f>
        <v/>
      </c>
      <c r="AS72" s="174" t="str">
        <f>[4]SayfaKAY!AJ905</f>
        <v/>
      </c>
      <c r="AT72" s="175" t="str">
        <f>[4]SayfaKAY!AM905</f>
        <v/>
      </c>
      <c r="AU72" s="176" t="str">
        <f>[4]SayfaKAY!AL905</f>
        <v/>
      </c>
      <c r="AV72" s="176" t="str">
        <f>[4]SayfaKAY!AP905</f>
        <v/>
      </c>
      <c r="AW72" s="177" t="str">
        <f>[4]SayfaKAY!AT905</f>
        <v/>
      </c>
      <c r="AX72" s="194" t="str">
        <f t="shared" si="97"/>
        <v/>
      </c>
      <c r="AY72" s="168"/>
      <c r="AZ72" s="167"/>
      <c r="BA72" s="113"/>
      <c r="BB72" s="171" t="str">
        <f t="shared" si="82"/>
        <v/>
      </c>
      <c r="BC72" s="114"/>
      <c r="BD72" s="114"/>
      <c r="BE72" s="114"/>
      <c r="BF72" s="114"/>
      <c r="BG72" s="114"/>
      <c r="BH72" s="114">
        <f>IFERROR(FRACAS!AN908, "Hata Var")</f>
        <v>44673.999999985099</v>
      </c>
      <c r="BI72" s="114"/>
      <c r="BJ72" s="114"/>
      <c r="BK72" s="105" t="str">
        <f>[4]SayfaKAY!AW905</f>
        <v/>
      </c>
      <c r="BL72" s="105" t="str">
        <f>[4]SayfaKAY!V905</f>
        <v/>
      </c>
      <c r="BM72" s="114"/>
      <c r="BN72" s="171" t="str">
        <f t="shared" si="98"/>
        <v>x yok</v>
      </c>
      <c r="BO72" s="171" t="b">
        <f t="shared" si="99"/>
        <v>0</v>
      </c>
      <c r="BP72" s="171" t="e">
        <f t="shared" si="100"/>
        <v>#VALUE!</v>
      </c>
      <c r="BQ72" s="226" t="e">
        <f t="shared" si="101"/>
        <v>#VALUE!</v>
      </c>
      <c r="BR72" s="226" t="e">
        <f t="shared" si="102"/>
        <v>#VALUE!</v>
      </c>
      <c r="BS72" s="226" t="e">
        <f t="shared" si="103"/>
        <v>#VALUE!</v>
      </c>
      <c r="BT72" s="114"/>
      <c r="BU72" s="242"/>
      <c r="BV72" s="233">
        <f t="shared" si="104"/>
        <v>-1</v>
      </c>
      <c r="BW72" s="226" t="str">
        <f t="shared" si="105"/>
        <v>Hayır, çakışma yok</v>
      </c>
      <c r="BX72" s="229"/>
      <c r="BY72" s="247" t="e">
        <f t="shared" si="106"/>
        <v>#VALUE!</v>
      </c>
      <c r="BZ72" s="247" t="e">
        <f t="shared" si="107"/>
        <v>#VALUE!</v>
      </c>
      <c r="CA72" s="247" t="e">
        <f t="shared" si="108"/>
        <v>#VALUE!</v>
      </c>
      <c r="CB72" s="213"/>
      <c r="CC72" s="211"/>
      <c r="CD72" s="196"/>
      <c r="CE72" s="213">
        <v>904</v>
      </c>
      <c r="CF72" s="182" t="str">
        <f t="shared" si="109"/>
        <v/>
      </c>
      <c r="CG72" s="182" t="str">
        <f t="shared" si="110"/>
        <v/>
      </c>
      <c r="CH72" s="196"/>
      <c r="CI72" s="196"/>
      <c r="CJ72" s="196"/>
      <c r="CK72" s="196" t="e">
        <f t="shared" si="111"/>
        <v>#VALUE!</v>
      </c>
      <c r="CL72" s="196" t="e">
        <f t="shared" si="112"/>
        <v>#VALUE!</v>
      </c>
      <c r="CM72" s="196" t="e">
        <f t="shared" si="113"/>
        <v>#VALUE!</v>
      </c>
      <c r="CN72" s="114"/>
      <c r="CO72" s="115" t="str">
        <f t="shared" si="114"/>
        <v/>
      </c>
      <c r="CP72" s="116" t="e">
        <f t="shared" si="115"/>
        <v>#VALUE!</v>
      </c>
      <c r="CQ72" s="117" t="str">
        <f t="shared" si="116"/>
        <v/>
      </c>
      <c r="CR72" s="117" t="str">
        <f t="shared" si="117"/>
        <v/>
      </c>
      <c r="CS72" s="117" t="str">
        <f t="shared" si="118"/>
        <v/>
      </c>
      <c r="CT72" s="118" t="e">
        <f t="shared" si="119"/>
        <v>#VALUE!</v>
      </c>
      <c r="CU72" s="118" t="e">
        <f t="shared" si="120"/>
        <v>#VALUE!</v>
      </c>
      <c r="CV72" s="118" t="e">
        <f t="shared" si="121"/>
        <v>#VALUE!</v>
      </c>
      <c r="CW72" s="119" t="e">
        <f t="shared" si="122"/>
        <v>#VALUE!</v>
      </c>
    </row>
    <row r="73" spans="1:101" ht="118.5" customHeight="1" x14ac:dyDescent="0.3">
      <c r="A73" s="104" t="str">
        <f>[4]SayfaKAY!C906</f>
        <v/>
      </c>
      <c r="B73" s="104" t="str">
        <f>[4]SayfaKAY!D906</f>
        <v/>
      </c>
      <c r="C73" s="105" t="str">
        <f>[4]SayfaKAY!E906</f>
        <v/>
      </c>
      <c r="D73" s="105" t="str">
        <f>[4]SayfaKAY!F906</f>
        <v/>
      </c>
      <c r="E73" s="106" t="str">
        <f>[4]SayfaKAY!G906</f>
        <v/>
      </c>
      <c r="F73" s="193" t="str">
        <f t="shared" si="83"/>
        <v/>
      </c>
      <c r="G73" s="135" t="str">
        <f t="shared" si="84"/>
        <v/>
      </c>
      <c r="H73" s="235" t="str">
        <f>[4]SayfaKAY!H906</f>
        <v/>
      </c>
      <c r="I73" s="104" t="str">
        <f>[4]SayfaKAY!I906</f>
        <v/>
      </c>
      <c r="J73" s="103" t="str">
        <f>IF([4]SayfaKAY!J906="","",IF([4]SayfaKAY!J906="Müşteri","Notified by Customer","Notified by Bozankaya"))</f>
        <v/>
      </c>
      <c r="K73" s="103" t="e">
        <f>VLOOKUP([4]SayfaKAY!L906,#REF!,2,FALSE)</f>
        <v>#REF!</v>
      </c>
      <c r="L73" s="165" t="str">
        <f>[4]SayfaKAY!X906</f>
        <v/>
      </c>
      <c r="M73" s="107" t="str">
        <f t="shared" si="85"/>
        <v/>
      </c>
      <c r="N73" s="105" t="str">
        <f>[4]SayfaKAY!M906</f>
        <v/>
      </c>
      <c r="O73" s="166" t="str">
        <f>[4]SayfaKAY!P906</f>
        <v/>
      </c>
      <c r="P73" s="166" t="str">
        <f>[4]SayfaKAY!Q906</f>
        <v/>
      </c>
      <c r="Q73" s="166" t="str">
        <f>[4]SayfaKAY!R906</f>
        <v/>
      </c>
      <c r="R73" s="132" t="str" cm="1">
        <f t="array" ref="R73">IF([4]SayfaKAY!U906="","",_xlfn.IFS([4]SayfaKAY!U906="Bozankaya","Bozankaya",[4]SayfaKAY!U906="Müşteri","Customer",[4]SayfaKAY!U906="Tedarikçi","Equipment Supplier"))</f>
        <v/>
      </c>
      <c r="S73" s="204" t="str">
        <f>[4]SayfaKAY!N906</f>
        <v/>
      </c>
      <c r="T73" s="133" t="str">
        <f>[4]SayfaKAY!AD906</f>
        <v/>
      </c>
      <c r="U73" s="132" t="str">
        <f>[4]SayfaKAY!W906</f>
        <v/>
      </c>
      <c r="V73" s="108" t="str">
        <f>[4]SayfaKAY!AZ906</f>
        <v/>
      </c>
      <c r="W73" s="136" t="str">
        <f t="shared" si="86"/>
        <v/>
      </c>
      <c r="X73" s="137" t="str">
        <f t="shared" si="87"/>
        <v/>
      </c>
      <c r="Y73" s="235" t="str">
        <f>[4]SayfaKAY!AE906</f>
        <v/>
      </c>
      <c r="Z73" s="109" t="str">
        <f t="shared" si="88"/>
        <v/>
      </c>
      <c r="AA73" s="110" t="str">
        <f t="shared" si="89"/>
        <v/>
      </c>
      <c r="AB73" s="182" t="str">
        <f>[4]SayfaKAY!BA906</f>
        <v/>
      </c>
      <c r="AC73" s="257" t="str">
        <f t="shared" si="90"/>
        <v/>
      </c>
      <c r="AD73" s="111" t="str">
        <f t="shared" si="91"/>
        <v/>
      </c>
      <c r="AE73" s="111" t="str">
        <f t="shared" si="92"/>
        <v/>
      </c>
      <c r="AF73" s="235" t="str">
        <f>[4]SayfaKAY!BA906</f>
        <v/>
      </c>
      <c r="AG73" s="179" t="str">
        <f>[4]SayfaKAY!S906</f>
        <v/>
      </c>
      <c r="AH73" s="178" t="str">
        <f t="shared" si="93"/>
        <v/>
      </c>
      <c r="AI73" s="163" t="str">
        <f>[4]SayfaKAY!AV906</f>
        <v/>
      </c>
      <c r="AJ73" s="164" t="str">
        <f t="shared" si="94"/>
        <v/>
      </c>
      <c r="AK73" s="164" t="str">
        <f t="shared" si="95"/>
        <v/>
      </c>
      <c r="AL73" s="112" t="str">
        <f>[4]SayfaKAY!AX906</f>
        <v/>
      </c>
      <c r="AM73" s="257" t="str" cm="1">
        <f t="array" ref="AM73">IFERROR(IF(AND(P73&lt;&gt;"D(Arıza Değil)",AH73="Bu Arıza Aracın Servise Verilmesine Engel Değil"),
IF(Z73-F73&gt;0,(AB73-Y73)*24*60,
IF(OR(AND(G73&gt;$AS$1,G73&lt;$AT$1),AND(G73&gt;$AU$1,G73&lt;$AV$1)),
(AF73-H73)*24*60,     BH:BH0)),        AN73),0)</f>
        <v/>
      </c>
      <c r="AN73" s="257" t="str">
        <f t="shared" si="96"/>
        <v/>
      </c>
      <c r="AO73" s="174" t="str">
        <f>[4]SayfaKAY!AG906</f>
        <v/>
      </c>
      <c r="AP73" s="174" t="str">
        <f>[4]SayfaKAY!AI906</f>
        <v/>
      </c>
      <c r="AQ73" s="174" t="str">
        <f>[4]SayfaKAY!AQ906</f>
        <v/>
      </c>
      <c r="AR73" s="174" t="str">
        <f>[4]SayfaKAY!AH906</f>
        <v/>
      </c>
      <c r="AS73" s="174" t="str">
        <f>[4]SayfaKAY!AJ906</f>
        <v/>
      </c>
      <c r="AT73" s="175" t="str">
        <f>[4]SayfaKAY!AM906</f>
        <v/>
      </c>
      <c r="AU73" s="176" t="str">
        <f>[4]SayfaKAY!AL906</f>
        <v/>
      </c>
      <c r="AV73" s="176" t="str">
        <f>[4]SayfaKAY!AP906</f>
        <v/>
      </c>
      <c r="AW73" s="177" t="str">
        <f>[4]SayfaKAY!AT906</f>
        <v/>
      </c>
      <c r="AX73" s="194" t="str">
        <f t="shared" si="97"/>
        <v/>
      </c>
      <c r="AY73" s="168"/>
      <c r="AZ73" s="167"/>
      <c r="BA73" s="170"/>
      <c r="BB73" s="171" t="str">
        <f t="shared" si="82"/>
        <v/>
      </c>
      <c r="BC73" s="114"/>
      <c r="BD73" s="114"/>
      <c r="BE73" s="114"/>
      <c r="BF73" s="114"/>
      <c r="BG73" s="114"/>
      <c r="BH73" s="114">
        <f>IFERROR(FRACAS!AN909, "Hata Var")</f>
        <v>101.00000001490116</v>
      </c>
      <c r="BI73" s="114"/>
      <c r="BJ73" s="114"/>
      <c r="BK73" s="105" t="str">
        <f>[4]SayfaKAY!AW906</f>
        <v/>
      </c>
      <c r="BL73" s="105" t="str">
        <f>[4]SayfaKAY!V906</f>
        <v/>
      </c>
      <c r="BM73" s="114"/>
      <c r="BN73" s="171" t="str">
        <f t="shared" si="98"/>
        <v>x yok</v>
      </c>
      <c r="BO73" s="171" t="b">
        <f t="shared" si="99"/>
        <v>0</v>
      </c>
      <c r="BP73" s="171" t="e">
        <f t="shared" si="100"/>
        <v>#VALUE!</v>
      </c>
      <c r="BQ73" s="226" t="e">
        <f t="shared" si="101"/>
        <v>#VALUE!</v>
      </c>
      <c r="BR73" s="226" t="e">
        <f t="shared" si="102"/>
        <v>#VALUE!</v>
      </c>
      <c r="BS73" s="226" t="e">
        <f t="shared" si="103"/>
        <v>#VALUE!</v>
      </c>
      <c r="BT73" s="114"/>
      <c r="BU73" s="242"/>
      <c r="BV73" s="233">
        <f t="shared" si="104"/>
        <v>-1</v>
      </c>
      <c r="BW73" s="226" t="str">
        <f t="shared" si="105"/>
        <v>Hayır, çakışma yok</v>
      </c>
      <c r="BX73" s="229"/>
      <c r="BY73" s="247" t="e">
        <f t="shared" si="106"/>
        <v>#VALUE!</v>
      </c>
      <c r="BZ73" s="247" t="e">
        <f t="shared" si="107"/>
        <v>#VALUE!</v>
      </c>
      <c r="CA73" s="247" t="e">
        <f t="shared" si="108"/>
        <v>#VALUE!</v>
      </c>
      <c r="CB73" s="213"/>
      <c r="CC73" s="211"/>
      <c r="CD73" s="196"/>
      <c r="CE73" s="213">
        <v>905</v>
      </c>
      <c r="CF73" s="182" t="str">
        <f t="shared" si="109"/>
        <v/>
      </c>
      <c r="CG73" s="182" t="str">
        <f t="shared" si="110"/>
        <v/>
      </c>
      <c r="CH73" s="196"/>
      <c r="CI73" s="196"/>
      <c r="CJ73" s="196"/>
      <c r="CK73" s="196" t="e">
        <f t="shared" si="111"/>
        <v>#VALUE!</v>
      </c>
      <c r="CL73" s="196" t="e">
        <f t="shared" si="112"/>
        <v>#VALUE!</v>
      </c>
      <c r="CM73" s="196" t="e">
        <f t="shared" si="113"/>
        <v>#VALUE!</v>
      </c>
      <c r="CN73" s="114"/>
      <c r="CO73" s="115" t="str">
        <f t="shared" si="114"/>
        <v/>
      </c>
      <c r="CP73" s="116" t="e">
        <f t="shared" si="115"/>
        <v>#VALUE!</v>
      </c>
      <c r="CQ73" s="117" t="str">
        <f t="shared" si="116"/>
        <v/>
      </c>
      <c r="CR73" s="117" t="str">
        <f t="shared" si="117"/>
        <v/>
      </c>
      <c r="CS73" s="117" t="str">
        <f t="shared" si="118"/>
        <v/>
      </c>
      <c r="CT73" s="118" t="e">
        <f t="shared" si="119"/>
        <v>#VALUE!</v>
      </c>
      <c r="CU73" s="118" t="e">
        <f t="shared" si="120"/>
        <v>#VALUE!</v>
      </c>
      <c r="CV73" s="118" t="e">
        <f t="shared" si="121"/>
        <v>#VALUE!</v>
      </c>
      <c r="CW73" s="119" t="e">
        <f t="shared" si="122"/>
        <v>#VALUE!</v>
      </c>
    </row>
    <row r="74" spans="1:101" ht="118.5" customHeight="1" x14ac:dyDescent="0.3">
      <c r="A74" s="160" t="str">
        <f>[4]SayfaKAY!C907</f>
        <v/>
      </c>
      <c r="B74" s="104" t="str">
        <f>[4]SayfaKAY!D907</f>
        <v/>
      </c>
      <c r="C74" s="105" t="str">
        <f>[4]SayfaKAY!E907</f>
        <v/>
      </c>
      <c r="D74" s="105" t="str">
        <f>[4]SayfaKAY!F907</f>
        <v/>
      </c>
      <c r="E74" s="106" t="str">
        <f>[4]SayfaKAY!G907</f>
        <v/>
      </c>
      <c r="F74" s="193" t="str">
        <f t="shared" si="83"/>
        <v/>
      </c>
      <c r="G74" s="135" t="str">
        <f t="shared" si="84"/>
        <v/>
      </c>
      <c r="H74" s="235" t="str">
        <f>[4]SayfaKAY!H907</f>
        <v/>
      </c>
      <c r="I74" s="104" t="str">
        <f>[4]SayfaKAY!I907</f>
        <v/>
      </c>
      <c r="J74" s="103" t="str">
        <f>IF([4]SayfaKAY!J907="","",IF([4]SayfaKAY!J907="Müşteri","Notified by Customer","Notified by Bozankaya"))</f>
        <v/>
      </c>
      <c r="K74" s="103" t="e">
        <f>VLOOKUP([4]SayfaKAY!L907,#REF!,2,FALSE)</f>
        <v>#REF!</v>
      </c>
      <c r="L74" s="165" t="str">
        <f>[4]SayfaKAY!X907</f>
        <v/>
      </c>
      <c r="M74" s="107" t="str">
        <f t="shared" si="85"/>
        <v/>
      </c>
      <c r="N74" s="105" t="str">
        <f>[4]SayfaKAY!M907</f>
        <v/>
      </c>
      <c r="O74" s="166" t="str">
        <f>[4]SayfaKAY!P907</f>
        <v/>
      </c>
      <c r="P74" s="166" t="str">
        <f>[4]SayfaKAY!Q907</f>
        <v/>
      </c>
      <c r="Q74" s="166" t="str">
        <f>[4]SayfaKAY!R907</f>
        <v/>
      </c>
      <c r="R74" s="132" t="str" cm="1">
        <f t="array" ref="R74">IF([4]SayfaKAY!U907="","",_xlfn.IFS([4]SayfaKAY!U907="Bozankaya","Bozankaya",[4]SayfaKAY!U907="Müşteri","Customer",[4]SayfaKAY!U907="Tedarikçi","Equipment Supplier"))</f>
        <v/>
      </c>
      <c r="S74" s="204" t="str">
        <f>[4]SayfaKAY!N907</f>
        <v/>
      </c>
      <c r="T74" s="133" t="str">
        <f>[4]SayfaKAY!AD907</f>
        <v/>
      </c>
      <c r="U74" s="132" t="str">
        <f>[4]SayfaKAY!W907</f>
        <v/>
      </c>
      <c r="V74" s="108" t="str">
        <f>[4]SayfaKAY!AZ907</f>
        <v/>
      </c>
      <c r="W74" s="136" t="str">
        <f t="shared" si="86"/>
        <v/>
      </c>
      <c r="X74" s="137" t="str">
        <f t="shared" si="87"/>
        <v/>
      </c>
      <c r="Y74" s="235" t="str">
        <f>[4]SayfaKAY!AE907</f>
        <v/>
      </c>
      <c r="Z74" s="109" t="str">
        <f t="shared" si="88"/>
        <v/>
      </c>
      <c r="AA74" s="110" t="str">
        <f t="shared" si="89"/>
        <v/>
      </c>
      <c r="AB74" s="182" t="str">
        <f>[4]SayfaKAY!BA907</f>
        <v/>
      </c>
      <c r="AC74" s="257" t="str">
        <f t="shared" si="90"/>
        <v/>
      </c>
      <c r="AD74" s="111" t="str">
        <f t="shared" si="91"/>
        <v/>
      </c>
      <c r="AE74" s="111" t="str">
        <f t="shared" si="92"/>
        <v/>
      </c>
      <c r="AF74" s="235" t="str">
        <f>[4]SayfaKAY!BA907</f>
        <v/>
      </c>
      <c r="AG74" s="179" t="str">
        <f>[4]SayfaKAY!S907</f>
        <v/>
      </c>
      <c r="AH74" s="178" t="str">
        <f t="shared" si="93"/>
        <v/>
      </c>
      <c r="AI74" s="163" t="str">
        <f>[4]SayfaKAY!AV907</f>
        <v/>
      </c>
      <c r="AJ74" s="164" t="str">
        <f t="shared" si="94"/>
        <v/>
      </c>
      <c r="AK74" s="164" t="str">
        <f t="shared" si="95"/>
        <v/>
      </c>
      <c r="AL74" s="112" t="str">
        <f>[4]SayfaKAY!AX907</f>
        <v/>
      </c>
      <c r="AM74" s="257" t="str" cm="1">
        <f t="array" ref="AM74">IFERROR(IF(AND(P74&lt;&gt;"D(Arıza Değil)",AH74="Bu Arıza Aracın Servise Verilmesine Engel Değil"),
IF(Z74-F74&gt;0,(AB74-Y74)*24*60,
IF(OR(AND(G74&gt;$AS$1,G74&lt;$AT$1),AND(G74&gt;$AU$1,G74&lt;$AV$1)),
(AF74-H74)*24*60,     BH:BH0)),        AN74),0)</f>
        <v/>
      </c>
      <c r="AN74" s="257" t="str">
        <f t="shared" si="96"/>
        <v/>
      </c>
      <c r="AO74" s="174" t="str">
        <f>[4]SayfaKAY!AG907</f>
        <v/>
      </c>
      <c r="AP74" s="174" t="str">
        <f>[4]SayfaKAY!AI907</f>
        <v/>
      </c>
      <c r="AQ74" s="174" t="str">
        <f>[4]SayfaKAY!AQ907</f>
        <v/>
      </c>
      <c r="AR74" s="174" t="str">
        <f>[4]SayfaKAY!AH907</f>
        <v/>
      </c>
      <c r="AS74" s="174" t="str">
        <f>[4]SayfaKAY!AJ907</f>
        <v/>
      </c>
      <c r="AT74" s="175" t="str">
        <f>[4]SayfaKAY!AM907</f>
        <v/>
      </c>
      <c r="AU74" s="176" t="str">
        <f>[4]SayfaKAY!AL907</f>
        <v/>
      </c>
      <c r="AV74" s="176" t="str">
        <f>[4]SayfaKAY!AP907</f>
        <v/>
      </c>
      <c r="AW74" s="177" t="str">
        <f>[4]SayfaKAY!AT907</f>
        <v/>
      </c>
      <c r="AX74" s="194" t="str">
        <f t="shared" si="97"/>
        <v/>
      </c>
      <c r="AY74" s="168"/>
      <c r="AZ74" s="167"/>
      <c r="BA74" s="113"/>
      <c r="BB74" s="171" t="str">
        <f t="shared" si="82"/>
        <v/>
      </c>
      <c r="BC74" s="114"/>
      <c r="BD74" s="114"/>
      <c r="BE74" s="114"/>
      <c r="BF74" s="114"/>
      <c r="BG74" s="114"/>
      <c r="BH74" s="114">
        <f>IFERROR(FRACAS!AN910, "Hata Var")</f>
        <v>62.999999995809048</v>
      </c>
      <c r="BI74" s="114"/>
      <c r="BJ74" s="114"/>
      <c r="BK74" s="105" t="str">
        <f>[4]SayfaKAY!AW907</f>
        <v/>
      </c>
      <c r="BL74" s="105" t="str">
        <f>[4]SayfaKAY!V907</f>
        <v/>
      </c>
      <c r="BM74" s="114"/>
      <c r="BN74" s="171" t="str">
        <f t="shared" si="98"/>
        <v>x yok</v>
      </c>
      <c r="BO74" s="171" t="b">
        <f t="shared" si="99"/>
        <v>0</v>
      </c>
      <c r="BP74" s="171" t="e">
        <f t="shared" si="100"/>
        <v>#VALUE!</v>
      </c>
      <c r="BQ74" s="226" t="e">
        <f t="shared" si="101"/>
        <v>#VALUE!</v>
      </c>
      <c r="BR74" s="226" t="e">
        <f t="shared" si="102"/>
        <v>#VALUE!</v>
      </c>
      <c r="BS74" s="226" t="e">
        <f t="shared" si="103"/>
        <v>#VALUE!</v>
      </c>
      <c r="BT74" s="114"/>
      <c r="BU74" s="242"/>
      <c r="BV74" s="233">
        <f t="shared" si="104"/>
        <v>-1</v>
      </c>
      <c r="BW74" s="226" t="str">
        <f t="shared" si="105"/>
        <v>Hayır, çakışma yok</v>
      </c>
      <c r="BX74" s="229"/>
      <c r="BY74" s="247" t="e">
        <f t="shared" si="106"/>
        <v>#VALUE!</v>
      </c>
      <c r="BZ74" s="247" t="e">
        <f t="shared" si="107"/>
        <v>#VALUE!</v>
      </c>
      <c r="CA74" s="247" t="e">
        <f t="shared" si="108"/>
        <v>#VALUE!</v>
      </c>
      <c r="CB74" s="213"/>
      <c r="CC74" s="211"/>
      <c r="CD74" s="196"/>
      <c r="CE74" s="213">
        <v>906</v>
      </c>
      <c r="CF74" s="182" t="str">
        <f t="shared" si="109"/>
        <v/>
      </c>
      <c r="CG74" s="182" t="str">
        <f t="shared" si="110"/>
        <v/>
      </c>
      <c r="CH74" s="196"/>
      <c r="CI74" s="196"/>
      <c r="CJ74" s="196"/>
      <c r="CK74" s="196" t="e">
        <f t="shared" si="111"/>
        <v>#VALUE!</v>
      </c>
      <c r="CL74" s="196" t="e">
        <f t="shared" si="112"/>
        <v>#VALUE!</v>
      </c>
      <c r="CM74" s="196" t="e">
        <f t="shared" si="113"/>
        <v>#VALUE!</v>
      </c>
      <c r="CN74" s="114"/>
      <c r="CO74" s="115" t="str">
        <f t="shared" si="114"/>
        <v/>
      </c>
      <c r="CP74" s="116" t="e">
        <f t="shared" si="115"/>
        <v>#VALUE!</v>
      </c>
      <c r="CQ74" s="117" t="str">
        <f t="shared" si="116"/>
        <v/>
      </c>
      <c r="CR74" s="117" t="str">
        <f t="shared" si="117"/>
        <v/>
      </c>
      <c r="CS74" s="117" t="str">
        <f t="shared" si="118"/>
        <v/>
      </c>
      <c r="CT74" s="118" t="e">
        <f t="shared" si="119"/>
        <v>#VALUE!</v>
      </c>
      <c r="CU74" s="118" t="e">
        <f t="shared" si="120"/>
        <v>#VALUE!</v>
      </c>
      <c r="CV74" s="118" t="e">
        <f t="shared" si="121"/>
        <v>#VALUE!</v>
      </c>
      <c r="CW74" s="119" t="e">
        <f t="shared" si="122"/>
        <v>#VALUE!</v>
      </c>
    </row>
    <row r="75" spans="1:101" ht="118.5" customHeight="1" x14ac:dyDescent="0.3">
      <c r="A75" s="104" t="str">
        <f>[4]SayfaKAY!C908</f>
        <v/>
      </c>
      <c r="B75" s="104" t="str">
        <f>[4]SayfaKAY!D908</f>
        <v/>
      </c>
      <c r="C75" s="105" t="str">
        <f>[4]SayfaKAY!E908</f>
        <v/>
      </c>
      <c r="D75" s="105" t="str">
        <f>[4]SayfaKAY!F908</f>
        <v/>
      </c>
      <c r="E75" s="106" t="str">
        <f>[4]SayfaKAY!G908</f>
        <v/>
      </c>
      <c r="F75" s="193" t="str">
        <f t="shared" si="83"/>
        <v/>
      </c>
      <c r="G75" s="135" t="str">
        <f t="shared" si="84"/>
        <v/>
      </c>
      <c r="H75" s="235" t="str">
        <f>[4]SayfaKAY!H908</f>
        <v/>
      </c>
      <c r="I75" s="104" t="str">
        <f>[4]SayfaKAY!I908</f>
        <v/>
      </c>
      <c r="J75" s="103" t="str">
        <f>IF([4]SayfaKAY!J908="","",IF([4]SayfaKAY!J908="Müşteri","Notified by Customer","Notified by Bozankaya"))</f>
        <v/>
      </c>
      <c r="K75" s="103" t="e">
        <f>VLOOKUP([4]SayfaKAY!L908,#REF!,2,FALSE)</f>
        <v>#REF!</v>
      </c>
      <c r="L75" s="165" t="str">
        <f>[4]SayfaKAY!X908</f>
        <v/>
      </c>
      <c r="M75" s="107" t="str">
        <f t="shared" si="85"/>
        <v/>
      </c>
      <c r="N75" s="105" t="str">
        <f>[4]SayfaKAY!M908</f>
        <v/>
      </c>
      <c r="O75" s="166" t="str">
        <f>[4]SayfaKAY!P908</f>
        <v/>
      </c>
      <c r="P75" s="166" t="str">
        <f>[4]SayfaKAY!Q908</f>
        <v/>
      </c>
      <c r="Q75" s="166" t="str">
        <f>[4]SayfaKAY!R908</f>
        <v/>
      </c>
      <c r="R75" s="132" t="str" cm="1">
        <f t="array" ref="R75">IF([4]SayfaKAY!U908="","",_xlfn.IFS([4]SayfaKAY!U908="Bozankaya","Bozankaya",[4]SayfaKAY!U908="Müşteri","Customer",[4]SayfaKAY!U908="Tedarikçi","Equipment Supplier"))</f>
        <v/>
      </c>
      <c r="S75" s="204" t="str">
        <f>[4]SayfaKAY!N908</f>
        <v/>
      </c>
      <c r="T75" s="133" t="str">
        <f>[4]SayfaKAY!AD908</f>
        <v/>
      </c>
      <c r="U75" s="132" t="str">
        <f>[4]SayfaKAY!W908</f>
        <v/>
      </c>
      <c r="V75" s="108" t="str">
        <f>[4]SayfaKAY!AZ908</f>
        <v/>
      </c>
      <c r="W75" s="136" t="str">
        <f t="shared" si="86"/>
        <v/>
      </c>
      <c r="X75" s="137" t="str">
        <f t="shared" si="87"/>
        <v/>
      </c>
      <c r="Y75" s="235" t="str">
        <f>[4]SayfaKAY!AE908</f>
        <v/>
      </c>
      <c r="Z75" s="109" t="str">
        <f t="shared" si="88"/>
        <v/>
      </c>
      <c r="AA75" s="110" t="str">
        <f t="shared" si="89"/>
        <v/>
      </c>
      <c r="AB75" s="182" t="str">
        <f>[4]SayfaKAY!BA908</f>
        <v/>
      </c>
      <c r="AC75" s="257" t="str">
        <f t="shared" si="90"/>
        <v/>
      </c>
      <c r="AD75" s="111" t="str">
        <f t="shared" si="91"/>
        <v/>
      </c>
      <c r="AE75" s="111" t="str">
        <f t="shared" si="92"/>
        <v/>
      </c>
      <c r="AF75" s="235" t="str">
        <f>[4]SayfaKAY!BA908</f>
        <v/>
      </c>
      <c r="AG75" s="179" t="str">
        <f>[4]SayfaKAY!S908</f>
        <v/>
      </c>
      <c r="AH75" s="178" t="str">
        <f t="shared" si="93"/>
        <v/>
      </c>
      <c r="AI75" s="163" t="str">
        <f>[4]SayfaKAY!AV908</f>
        <v/>
      </c>
      <c r="AJ75" s="164" t="str">
        <f t="shared" si="94"/>
        <v/>
      </c>
      <c r="AK75" s="164" t="str">
        <f t="shared" si="95"/>
        <v/>
      </c>
      <c r="AL75" s="112" t="str">
        <f>[4]SayfaKAY!AX908</f>
        <v/>
      </c>
      <c r="AM75" s="257" t="str" cm="1">
        <f t="array" ref="AM75">IFERROR(IF(AND(P75&lt;&gt;"D(Arıza Değil)",AH75="Bu Arıza Aracın Servise Verilmesine Engel Değil"),
IF(Z75-F75&gt;0,(AB75-Y75)*24*60,
IF(OR(AND(G75&gt;$AS$1,G75&lt;$AT$1),AND(G75&gt;$AU$1,G75&lt;$AV$1)),
(AF75-H75)*24*60,     BH:BH0)),        AN75),0)</f>
        <v/>
      </c>
      <c r="AN75" s="257" t="str">
        <f t="shared" si="96"/>
        <v/>
      </c>
      <c r="AO75" s="174" t="str">
        <f>[4]SayfaKAY!AG908</f>
        <v/>
      </c>
      <c r="AP75" s="174" t="str">
        <f>[4]SayfaKAY!AI908</f>
        <v/>
      </c>
      <c r="AQ75" s="174" t="str">
        <f>[4]SayfaKAY!AQ908</f>
        <v/>
      </c>
      <c r="AR75" s="174" t="str">
        <f>[4]SayfaKAY!AH908</f>
        <v/>
      </c>
      <c r="AS75" s="174" t="str">
        <f>[4]SayfaKAY!AJ908</f>
        <v/>
      </c>
      <c r="AT75" s="175" t="str">
        <f>[4]SayfaKAY!AM908</f>
        <v/>
      </c>
      <c r="AU75" s="176" t="str">
        <f>[4]SayfaKAY!AL908</f>
        <v/>
      </c>
      <c r="AV75" s="176" t="str">
        <f>[4]SayfaKAY!AP908</f>
        <v/>
      </c>
      <c r="AW75" s="177" t="str">
        <f>[4]SayfaKAY!AT908</f>
        <v/>
      </c>
      <c r="AX75" s="194" t="str">
        <f t="shared" si="97"/>
        <v/>
      </c>
      <c r="AY75" s="168"/>
      <c r="AZ75" s="167"/>
      <c r="BA75" s="170"/>
      <c r="BB75" s="171" t="str">
        <f t="shared" si="82"/>
        <v/>
      </c>
      <c r="BC75" s="114"/>
      <c r="BD75" s="114"/>
      <c r="BE75" s="114"/>
      <c r="BF75" s="114"/>
      <c r="BG75" s="114"/>
      <c r="BH75" s="114">
        <f>IFERROR(FRACAS!AN911, "Hata Var")</f>
        <v>31.999999968102202</v>
      </c>
      <c r="BI75" s="114"/>
      <c r="BJ75" s="114"/>
      <c r="BK75" s="105" t="str">
        <f>[4]SayfaKAY!AW908</f>
        <v/>
      </c>
      <c r="BL75" s="105" t="str">
        <f>[4]SayfaKAY!V908</f>
        <v/>
      </c>
      <c r="BM75" s="114"/>
      <c r="BN75" s="171" t="str">
        <f t="shared" si="98"/>
        <v>x yok</v>
      </c>
      <c r="BO75" s="171" t="b">
        <f t="shared" si="99"/>
        <v>0</v>
      </c>
      <c r="BP75" s="171" t="e">
        <f t="shared" si="100"/>
        <v>#VALUE!</v>
      </c>
      <c r="BQ75" s="226" t="e">
        <f t="shared" si="101"/>
        <v>#VALUE!</v>
      </c>
      <c r="BR75" s="226" t="e">
        <f t="shared" si="102"/>
        <v>#VALUE!</v>
      </c>
      <c r="BS75" s="226" t="e">
        <f t="shared" si="103"/>
        <v>#VALUE!</v>
      </c>
      <c r="BT75" s="114"/>
      <c r="BU75" s="242"/>
      <c r="BV75" s="233">
        <f t="shared" si="104"/>
        <v>-1</v>
      </c>
      <c r="BW75" s="226" t="str">
        <f t="shared" si="105"/>
        <v>Hayır, çakışma yok</v>
      </c>
      <c r="BX75" s="229"/>
      <c r="BY75" s="247" t="e">
        <f t="shared" si="106"/>
        <v>#VALUE!</v>
      </c>
      <c r="BZ75" s="247" t="e">
        <f t="shared" si="107"/>
        <v>#VALUE!</v>
      </c>
      <c r="CA75" s="247" t="e">
        <f t="shared" si="108"/>
        <v>#VALUE!</v>
      </c>
      <c r="CB75" s="213"/>
      <c r="CC75" s="211"/>
      <c r="CD75" s="196"/>
      <c r="CE75" s="213">
        <v>907</v>
      </c>
      <c r="CF75" s="182" t="str">
        <f t="shared" si="109"/>
        <v/>
      </c>
      <c r="CG75" s="182" t="str">
        <f t="shared" si="110"/>
        <v/>
      </c>
      <c r="CH75" s="196"/>
      <c r="CI75" s="196"/>
      <c r="CJ75" s="196"/>
      <c r="CK75" s="196" t="e">
        <f t="shared" si="111"/>
        <v>#VALUE!</v>
      </c>
      <c r="CL75" s="196" t="e">
        <f t="shared" si="112"/>
        <v>#VALUE!</v>
      </c>
      <c r="CM75" s="196" t="e">
        <f t="shared" si="113"/>
        <v>#VALUE!</v>
      </c>
      <c r="CN75" s="114"/>
      <c r="CO75" s="115" t="str">
        <f t="shared" si="114"/>
        <v/>
      </c>
      <c r="CP75" s="116" t="e">
        <f t="shared" si="115"/>
        <v>#VALUE!</v>
      </c>
      <c r="CQ75" s="117" t="str">
        <f t="shared" si="116"/>
        <v/>
      </c>
      <c r="CR75" s="117" t="str">
        <f t="shared" si="117"/>
        <v/>
      </c>
      <c r="CS75" s="117" t="str">
        <f t="shared" si="118"/>
        <v/>
      </c>
      <c r="CT75" s="118" t="e">
        <f t="shared" si="119"/>
        <v>#VALUE!</v>
      </c>
      <c r="CU75" s="118" t="e">
        <f t="shared" si="120"/>
        <v>#VALUE!</v>
      </c>
      <c r="CV75" s="118" t="e">
        <f t="shared" si="121"/>
        <v>#VALUE!</v>
      </c>
      <c r="CW75" s="119" t="e">
        <f t="shared" si="122"/>
        <v>#VALUE!</v>
      </c>
    </row>
    <row r="76" spans="1:101" ht="118.5" customHeight="1" x14ac:dyDescent="0.3">
      <c r="A76" s="160" t="str">
        <f>[4]SayfaKAY!C909</f>
        <v/>
      </c>
      <c r="B76" s="104" t="str">
        <f>[4]SayfaKAY!D909</f>
        <v/>
      </c>
      <c r="C76" s="105" t="str">
        <f>[4]SayfaKAY!E909</f>
        <v/>
      </c>
      <c r="D76" s="105" t="str">
        <f>[4]SayfaKAY!F909</f>
        <v/>
      </c>
      <c r="E76" s="106" t="str">
        <f>[4]SayfaKAY!G909</f>
        <v/>
      </c>
      <c r="F76" s="193" t="str">
        <f t="shared" si="83"/>
        <v/>
      </c>
      <c r="G76" s="135" t="str">
        <f t="shared" si="84"/>
        <v/>
      </c>
      <c r="H76" s="235" t="str">
        <f>[4]SayfaKAY!H909</f>
        <v/>
      </c>
      <c r="I76" s="104" t="str">
        <f>[4]SayfaKAY!I909</f>
        <v/>
      </c>
      <c r="J76" s="103" t="str">
        <f>IF([4]SayfaKAY!J909="","",IF([4]SayfaKAY!J909="Müşteri","Notified by Customer","Notified by Bozankaya"))</f>
        <v/>
      </c>
      <c r="K76" s="103" t="e">
        <f>VLOOKUP([4]SayfaKAY!L909,#REF!,2,FALSE)</f>
        <v>#REF!</v>
      </c>
      <c r="L76" s="165" t="str">
        <f>[4]SayfaKAY!X909</f>
        <v/>
      </c>
      <c r="M76" s="107" t="str">
        <f t="shared" si="85"/>
        <v/>
      </c>
      <c r="N76" s="105" t="str">
        <f>[4]SayfaKAY!M909</f>
        <v/>
      </c>
      <c r="O76" s="166" t="str">
        <f>[4]SayfaKAY!P909</f>
        <v/>
      </c>
      <c r="P76" s="166" t="str">
        <f>[4]SayfaKAY!Q909</f>
        <v/>
      </c>
      <c r="Q76" s="166" t="str">
        <f>[4]SayfaKAY!R909</f>
        <v/>
      </c>
      <c r="R76" s="132" t="str" cm="1">
        <f t="array" ref="R76">IF([4]SayfaKAY!U909="","",_xlfn.IFS([4]SayfaKAY!U909="Bozankaya","Bozankaya",[4]SayfaKAY!U909="Müşteri","Customer",[4]SayfaKAY!U909="Tedarikçi","Equipment Supplier"))</f>
        <v/>
      </c>
      <c r="S76" s="204" t="str">
        <f>[4]SayfaKAY!N909</f>
        <v/>
      </c>
      <c r="T76" s="133" t="str">
        <f>[4]SayfaKAY!AD909</f>
        <v/>
      </c>
      <c r="U76" s="132" t="str">
        <f>[4]SayfaKAY!W909</f>
        <v/>
      </c>
      <c r="V76" s="108" t="str">
        <f>[4]SayfaKAY!AZ909</f>
        <v/>
      </c>
      <c r="W76" s="136" t="str">
        <f t="shared" si="86"/>
        <v/>
      </c>
      <c r="X76" s="137" t="str">
        <f t="shared" si="87"/>
        <v/>
      </c>
      <c r="Y76" s="235" t="str">
        <f>[4]SayfaKAY!AE909</f>
        <v/>
      </c>
      <c r="Z76" s="109" t="str">
        <f t="shared" si="88"/>
        <v/>
      </c>
      <c r="AA76" s="110" t="str">
        <f t="shared" si="89"/>
        <v/>
      </c>
      <c r="AB76" s="182" t="str">
        <f>[4]SayfaKAY!BA909</f>
        <v/>
      </c>
      <c r="AC76" s="257" t="str">
        <f t="shared" si="90"/>
        <v/>
      </c>
      <c r="AD76" s="111" t="str">
        <f t="shared" si="91"/>
        <v/>
      </c>
      <c r="AE76" s="111" t="str">
        <f t="shared" si="92"/>
        <v/>
      </c>
      <c r="AF76" s="235" t="str">
        <f>[4]SayfaKAY!BA909</f>
        <v/>
      </c>
      <c r="AG76" s="179" t="str">
        <f>[4]SayfaKAY!S909</f>
        <v/>
      </c>
      <c r="AH76" s="178" t="str">
        <f t="shared" si="93"/>
        <v/>
      </c>
      <c r="AI76" s="163" t="str">
        <f>[4]SayfaKAY!AV909</f>
        <v/>
      </c>
      <c r="AJ76" s="164" t="str">
        <f t="shared" si="94"/>
        <v/>
      </c>
      <c r="AK76" s="164" t="str">
        <f t="shared" si="95"/>
        <v/>
      </c>
      <c r="AL76" s="112" t="str">
        <f>[4]SayfaKAY!AX909</f>
        <v/>
      </c>
      <c r="AM76" s="257" t="str" cm="1">
        <f t="array" ref="AM76">IFERROR(IF(AND(P76&lt;&gt;"D(Arıza Değil)",AH76="Bu Arıza Aracın Servise Verilmesine Engel Değil"),
IF(Z76-F76&gt;0,(AB76-Y76)*24*60,
IF(OR(AND(G76&gt;$AS$1,G76&lt;$AT$1),AND(G76&gt;$AU$1,G76&lt;$AV$1)),
(AF76-H76)*24*60,     BH:BH0)),        AN76),0)</f>
        <v/>
      </c>
      <c r="AN76" s="257" t="str">
        <f t="shared" si="96"/>
        <v/>
      </c>
      <c r="AO76" s="174" t="str">
        <f>[4]SayfaKAY!AG909</f>
        <v/>
      </c>
      <c r="AP76" s="174" t="str">
        <f>[4]SayfaKAY!AI909</f>
        <v/>
      </c>
      <c r="AQ76" s="174" t="str">
        <f>[4]SayfaKAY!AQ909</f>
        <v/>
      </c>
      <c r="AR76" s="174" t="str">
        <f>[4]SayfaKAY!AH909</f>
        <v/>
      </c>
      <c r="AS76" s="174" t="str">
        <f>[4]SayfaKAY!AJ909</f>
        <v/>
      </c>
      <c r="AT76" s="175" t="str">
        <f>[4]SayfaKAY!AM909</f>
        <v/>
      </c>
      <c r="AU76" s="176" t="str">
        <f>[4]SayfaKAY!AL909</f>
        <v/>
      </c>
      <c r="AV76" s="176" t="str">
        <f>[4]SayfaKAY!AP909</f>
        <v/>
      </c>
      <c r="AW76" s="177" t="str">
        <f>[4]SayfaKAY!AT909</f>
        <v/>
      </c>
      <c r="AX76" s="194" t="str">
        <f t="shared" si="97"/>
        <v/>
      </c>
      <c r="AY76" s="168"/>
      <c r="AZ76" s="167"/>
      <c r="BA76" s="113"/>
      <c r="BB76" s="171" t="str">
        <f t="shared" si="82"/>
        <v/>
      </c>
      <c r="BC76" s="114"/>
      <c r="BD76" s="114"/>
      <c r="BE76" s="114"/>
      <c r="BF76" s="114"/>
      <c r="BG76" s="114"/>
      <c r="BH76" s="114">
        <f>IFERROR(FRACAS!AN912, "Hata Var")</f>
        <v>45996.00000005099</v>
      </c>
      <c r="BI76" s="114"/>
      <c r="BJ76" s="114"/>
      <c r="BK76" s="105" t="str">
        <f>[4]SayfaKAY!AW909</f>
        <v/>
      </c>
      <c r="BL76" s="105" t="str">
        <f>[4]SayfaKAY!V909</f>
        <v/>
      </c>
      <c r="BM76" s="114"/>
      <c r="BN76" s="171" t="str">
        <f t="shared" si="98"/>
        <v>x yok</v>
      </c>
      <c r="BO76" s="171" t="b">
        <f t="shared" si="99"/>
        <v>0</v>
      </c>
      <c r="BP76" s="171" t="e">
        <f t="shared" si="100"/>
        <v>#VALUE!</v>
      </c>
      <c r="BQ76" s="226" t="e">
        <f t="shared" si="101"/>
        <v>#VALUE!</v>
      </c>
      <c r="BR76" s="226" t="e">
        <f t="shared" si="102"/>
        <v>#VALUE!</v>
      </c>
      <c r="BS76" s="226" t="e">
        <f t="shared" si="103"/>
        <v>#VALUE!</v>
      </c>
      <c r="BT76" s="114"/>
      <c r="BU76" s="242"/>
      <c r="BV76" s="233">
        <f t="shared" si="104"/>
        <v>-1</v>
      </c>
      <c r="BW76" s="226" t="str">
        <f t="shared" si="105"/>
        <v>Hayır, çakışma yok</v>
      </c>
      <c r="BX76" s="229"/>
      <c r="BY76" s="247" t="e">
        <f t="shared" si="106"/>
        <v>#VALUE!</v>
      </c>
      <c r="BZ76" s="247" t="e">
        <f t="shared" si="107"/>
        <v>#VALUE!</v>
      </c>
      <c r="CA76" s="247" t="e">
        <f t="shared" si="108"/>
        <v>#VALUE!</v>
      </c>
      <c r="CB76" s="213"/>
      <c r="CC76" s="211"/>
      <c r="CD76" s="196"/>
      <c r="CE76" s="213">
        <v>908</v>
      </c>
      <c r="CF76" s="182" t="str">
        <f t="shared" si="109"/>
        <v/>
      </c>
      <c r="CG76" s="182" t="str">
        <f t="shared" si="110"/>
        <v/>
      </c>
      <c r="CH76" s="196"/>
      <c r="CI76" s="196"/>
      <c r="CJ76" s="196"/>
      <c r="CK76" s="196" t="e">
        <f t="shared" si="111"/>
        <v>#VALUE!</v>
      </c>
      <c r="CL76" s="196" t="e">
        <f t="shared" si="112"/>
        <v>#VALUE!</v>
      </c>
      <c r="CM76" s="196" t="e">
        <f t="shared" si="113"/>
        <v>#VALUE!</v>
      </c>
      <c r="CN76" s="114"/>
      <c r="CO76" s="115" t="str">
        <f t="shared" si="114"/>
        <v/>
      </c>
      <c r="CP76" s="116" t="e">
        <f t="shared" si="115"/>
        <v>#VALUE!</v>
      </c>
      <c r="CQ76" s="117" t="str">
        <f t="shared" si="116"/>
        <v/>
      </c>
      <c r="CR76" s="117" t="str">
        <f t="shared" si="117"/>
        <v/>
      </c>
      <c r="CS76" s="117" t="str">
        <f t="shared" si="118"/>
        <v/>
      </c>
      <c r="CT76" s="118" t="e">
        <f t="shared" si="119"/>
        <v>#VALUE!</v>
      </c>
      <c r="CU76" s="118" t="e">
        <f t="shared" si="120"/>
        <v>#VALUE!</v>
      </c>
      <c r="CV76" s="118" t="e">
        <f t="shared" si="121"/>
        <v>#VALUE!</v>
      </c>
      <c r="CW76" s="119" t="e">
        <f t="shared" si="122"/>
        <v>#VALUE!</v>
      </c>
    </row>
    <row r="77" spans="1:101" ht="118.5" customHeight="1" x14ac:dyDescent="0.3">
      <c r="A77" s="104" t="str">
        <f>[4]SayfaKAY!C910</f>
        <v/>
      </c>
      <c r="B77" s="104" t="str">
        <f>[4]SayfaKAY!D910</f>
        <v/>
      </c>
      <c r="C77" s="105" t="str">
        <f>[4]SayfaKAY!E910</f>
        <v/>
      </c>
      <c r="D77" s="105" t="str">
        <f>[4]SayfaKAY!F910</f>
        <v/>
      </c>
      <c r="E77" s="106" t="str">
        <f>[4]SayfaKAY!G910</f>
        <v/>
      </c>
      <c r="F77" s="193" t="str">
        <f t="shared" si="83"/>
        <v/>
      </c>
      <c r="G77" s="135" t="str">
        <f t="shared" si="84"/>
        <v/>
      </c>
      <c r="H77" s="235" t="str">
        <f>[4]SayfaKAY!H910</f>
        <v/>
      </c>
      <c r="I77" s="104" t="str">
        <f>[4]SayfaKAY!I910</f>
        <v/>
      </c>
      <c r="J77" s="103" t="str">
        <f>IF([4]SayfaKAY!J910="","",IF([4]SayfaKAY!J910="Müşteri","Notified by Customer","Notified by Bozankaya"))</f>
        <v/>
      </c>
      <c r="K77" s="103" t="e">
        <f>VLOOKUP([4]SayfaKAY!L910,#REF!,2,FALSE)</f>
        <v>#REF!</v>
      </c>
      <c r="L77" s="165" t="str">
        <f>[4]SayfaKAY!X910</f>
        <v/>
      </c>
      <c r="M77" s="107" t="str">
        <f t="shared" si="85"/>
        <v/>
      </c>
      <c r="N77" s="105" t="str">
        <f>[4]SayfaKAY!M910</f>
        <v/>
      </c>
      <c r="O77" s="166" t="str">
        <f>[4]SayfaKAY!P910</f>
        <v/>
      </c>
      <c r="P77" s="166" t="str">
        <f>[4]SayfaKAY!Q910</f>
        <v/>
      </c>
      <c r="Q77" s="166" t="str">
        <f>[4]SayfaKAY!R910</f>
        <v/>
      </c>
      <c r="R77" s="132" t="str" cm="1">
        <f t="array" ref="R77">IF([4]SayfaKAY!U910="","",_xlfn.IFS([4]SayfaKAY!U910="Bozankaya","Bozankaya",[4]SayfaKAY!U910="Müşteri","Customer",[4]SayfaKAY!U910="Tedarikçi","Equipment Supplier"))</f>
        <v/>
      </c>
      <c r="S77" s="204" t="str">
        <f>[4]SayfaKAY!N910</f>
        <v/>
      </c>
      <c r="T77" s="133" t="str">
        <f>[4]SayfaKAY!AD910</f>
        <v/>
      </c>
      <c r="U77" s="132" t="str">
        <f>[4]SayfaKAY!W910</f>
        <v/>
      </c>
      <c r="V77" s="108" t="str">
        <f>[4]SayfaKAY!AZ910</f>
        <v/>
      </c>
      <c r="W77" s="136" t="str">
        <f t="shared" si="86"/>
        <v/>
      </c>
      <c r="X77" s="137" t="str">
        <f t="shared" si="87"/>
        <v/>
      </c>
      <c r="Y77" s="235" t="str">
        <f>[4]SayfaKAY!AE910</f>
        <v/>
      </c>
      <c r="Z77" s="109" t="str">
        <f t="shared" si="88"/>
        <v/>
      </c>
      <c r="AA77" s="110" t="str">
        <f t="shared" si="89"/>
        <v/>
      </c>
      <c r="AB77" s="182" t="str">
        <f>[4]SayfaKAY!BA910</f>
        <v/>
      </c>
      <c r="AC77" s="257" t="str">
        <f t="shared" si="90"/>
        <v/>
      </c>
      <c r="AD77" s="111" t="str">
        <f t="shared" si="91"/>
        <v/>
      </c>
      <c r="AE77" s="111" t="str">
        <f t="shared" si="92"/>
        <v/>
      </c>
      <c r="AF77" s="235" t="str">
        <f>[4]SayfaKAY!BA910</f>
        <v/>
      </c>
      <c r="AG77" s="179" t="str">
        <f>[4]SayfaKAY!S910</f>
        <v/>
      </c>
      <c r="AH77" s="178" t="str">
        <f t="shared" si="93"/>
        <v/>
      </c>
      <c r="AI77" s="163" t="str">
        <f>[4]SayfaKAY!AV910</f>
        <v/>
      </c>
      <c r="AJ77" s="164" t="str">
        <f t="shared" si="94"/>
        <v/>
      </c>
      <c r="AK77" s="164" t="str">
        <f t="shared" si="95"/>
        <v/>
      </c>
      <c r="AL77" s="112" t="str">
        <f>[4]SayfaKAY!AX910</f>
        <v/>
      </c>
      <c r="AM77" s="257" t="str" cm="1">
        <f t="array" ref="AM77">IFERROR(IF(AND(P77&lt;&gt;"D(Arıza Değil)",AH77="Bu Arıza Aracın Servise Verilmesine Engel Değil"),
IF(Z77-F77&gt;0,(AB77-Y77)*24*60,
IF(OR(AND(G77&gt;$AS$1,G77&lt;$AT$1),AND(G77&gt;$AU$1,G77&lt;$AV$1)),
(AF77-H77)*24*60,     BH:BH0)),        AN77),0)</f>
        <v/>
      </c>
      <c r="AN77" s="257" t="str">
        <f t="shared" si="96"/>
        <v/>
      </c>
      <c r="AO77" s="174" t="str">
        <f>[4]SayfaKAY!AG910</f>
        <v/>
      </c>
      <c r="AP77" s="174" t="str">
        <f>[4]SayfaKAY!AI910</f>
        <v/>
      </c>
      <c r="AQ77" s="174" t="str">
        <f>[4]SayfaKAY!AQ910</f>
        <v/>
      </c>
      <c r="AR77" s="174" t="str">
        <f>[4]SayfaKAY!AH910</f>
        <v/>
      </c>
      <c r="AS77" s="174" t="str">
        <f>[4]SayfaKAY!AJ910</f>
        <v/>
      </c>
      <c r="AT77" s="175" t="str">
        <f>[4]SayfaKAY!AM910</f>
        <v/>
      </c>
      <c r="AU77" s="176" t="str">
        <f>[4]SayfaKAY!AL910</f>
        <v/>
      </c>
      <c r="AV77" s="176" t="str">
        <f>[4]SayfaKAY!AP910</f>
        <v/>
      </c>
      <c r="AW77" s="177" t="str">
        <f>[4]SayfaKAY!AT910</f>
        <v/>
      </c>
      <c r="AX77" s="194" t="str">
        <f t="shared" si="97"/>
        <v/>
      </c>
      <c r="AY77" s="168"/>
      <c r="AZ77" s="167"/>
      <c r="BA77" s="170"/>
      <c r="BB77" s="171" t="str">
        <f t="shared" si="82"/>
        <v/>
      </c>
      <c r="BC77" s="114"/>
      <c r="BD77" s="114"/>
      <c r="BE77" s="114"/>
      <c r="BF77" s="114"/>
      <c r="BG77" s="114"/>
      <c r="BH77" s="114" t="str">
        <f>IFERROR(FRACAS!AN913, "Hata Var")</f>
        <v/>
      </c>
      <c r="BI77" s="114"/>
      <c r="BJ77" s="114"/>
      <c r="BK77" s="105" t="str">
        <f>[4]SayfaKAY!AW910</f>
        <v/>
      </c>
      <c r="BL77" s="105" t="str">
        <f>[4]SayfaKAY!V910</f>
        <v/>
      </c>
      <c r="BM77" s="114"/>
      <c r="BN77" s="171" t="str">
        <f t="shared" si="98"/>
        <v>x yok</v>
      </c>
      <c r="BO77" s="171" t="b">
        <f t="shared" si="99"/>
        <v>0</v>
      </c>
      <c r="BP77" s="171" t="e">
        <f t="shared" si="100"/>
        <v>#VALUE!</v>
      </c>
      <c r="BQ77" s="226" t="e">
        <f t="shared" si="101"/>
        <v>#VALUE!</v>
      </c>
      <c r="BR77" s="226" t="e">
        <f t="shared" si="102"/>
        <v>#VALUE!</v>
      </c>
      <c r="BS77" s="226" t="e">
        <f t="shared" si="103"/>
        <v>#VALUE!</v>
      </c>
      <c r="BT77" s="114"/>
      <c r="BU77" s="242"/>
      <c r="BV77" s="233">
        <f t="shared" si="104"/>
        <v>-1</v>
      </c>
      <c r="BW77" s="226" t="str">
        <f t="shared" si="105"/>
        <v>Hayır, çakışma yok</v>
      </c>
      <c r="BX77" s="229"/>
      <c r="BY77" s="247" t="e">
        <f t="shared" si="106"/>
        <v>#VALUE!</v>
      </c>
      <c r="BZ77" s="247" t="e">
        <f t="shared" si="107"/>
        <v>#VALUE!</v>
      </c>
      <c r="CA77" s="247" t="e">
        <f t="shared" si="108"/>
        <v>#VALUE!</v>
      </c>
      <c r="CB77" s="213"/>
      <c r="CC77" s="211"/>
      <c r="CD77" s="196"/>
      <c r="CE77" s="213">
        <v>909</v>
      </c>
      <c r="CF77" s="182" t="str">
        <f t="shared" si="109"/>
        <v/>
      </c>
      <c r="CG77" s="182" t="str">
        <f t="shared" si="110"/>
        <v/>
      </c>
      <c r="CH77" s="196"/>
      <c r="CI77" s="196"/>
      <c r="CJ77" s="196"/>
      <c r="CK77" s="196" t="e">
        <f t="shared" si="111"/>
        <v>#VALUE!</v>
      </c>
      <c r="CL77" s="196" t="e">
        <f t="shared" si="112"/>
        <v>#VALUE!</v>
      </c>
      <c r="CM77" s="196" t="e">
        <f t="shared" si="113"/>
        <v>#VALUE!</v>
      </c>
      <c r="CN77" s="114"/>
      <c r="CO77" s="115" t="str">
        <f t="shared" si="114"/>
        <v/>
      </c>
      <c r="CP77" s="116" t="e">
        <f t="shared" si="115"/>
        <v>#VALUE!</v>
      </c>
      <c r="CQ77" s="117" t="str">
        <f t="shared" si="116"/>
        <v/>
      </c>
      <c r="CR77" s="117" t="str">
        <f t="shared" si="117"/>
        <v/>
      </c>
      <c r="CS77" s="117" t="str">
        <f t="shared" si="118"/>
        <v/>
      </c>
      <c r="CT77" s="118" t="e">
        <f t="shared" si="119"/>
        <v>#VALUE!</v>
      </c>
      <c r="CU77" s="118" t="e">
        <f t="shared" si="120"/>
        <v>#VALUE!</v>
      </c>
      <c r="CV77" s="118" t="e">
        <f t="shared" si="121"/>
        <v>#VALUE!</v>
      </c>
      <c r="CW77" s="119" t="e">
        <f t="shared" si="122"/>
        <v>#VALUE!</v>
      </c>
    </row>
    <row r="78" spans="1:101" ht="118.5" customHeight="1" x14ac:dyDescent="0.3">
      <c r="A78" s="160" t="str">
        <f>[4]SayfaKAY!C911</f>
        <v/>
      </c>
      <c r="B78" s="104" t="str">
        <f>[4]SayfaKAY!D911</f>
        <v/>
      </c>
      <c r="C78" s="105" t="str">
        <f>[4]SayfaKAY!E911</f>
        <v/>
      </c>
      <c r="D78" s="105" t="str">
        <f>[4]SayfaKAY!F911</f>
        <v/>
      </c>
      <c r="E78" s="106" t="str">
        <f>[4]SayfaKAY!G911</f>
        <v/>
      </c>
      <c r="F78" s="193" t="str">
        <f t="shared" si="83"/>
        <v/>
      </c>
      <c r="G78" s="135" t="str">
        <f t="shared" si="84"/>
        <v/>
      </c>
      <c r="H78" s="235" t="str">
        <f>[4]SayfaKAY!H911</f>
        <v/>
      </c>
      <c r="I78" s="104" t="str">
        <f>[4]SayfaKAY!I911</f>
        <v/>
      </c>
      <c r="J78" s="103" t="str">
        <f>IF([4]SayfaKAY!J911="","",IF([4]SayfaKAY!J911="Müşteri","Notified by Customer","Notified by Bozankaya"))</f>
        <v/>
      </c>
      <c r="K78" s="103" t="e">
        <f>VLOOKUP([4]SayfaKAY!L911,#REF!,2,FALSE)</f>
        <v>#REF!</v>
      </c>
      <c r="L78" s="165" t="str">
        <f>[4]SayfaKAY!X911</f>
        <v/>
      </c>
      <c r="M78" s="107" t="str">
        <f t="shared" si="85"/>
        <v/>
      </c>
      <c r="N78" s="105" t="str">
        <f>[4]SayfaKAY!M911</f>
        <v/>
      </c>
      <c r="O78" s="166" t="str">
        <f>[4]SayfaKAY!P911</f>
        <v/>
      </c>
      <c r="P78" s="166" t="str">
        <f>[4]SayfaKAY!Q911</f>
        <v/>
      </c>
      <c r="Q78" s="166" t="str">
        <f>[4]SayfaKAY!R911</f>
        <v/>
      </c>
      <c r="R78" s="132" t="str" cm="1">
        <f t="array" ref="R78">IF([4]SayfaKAY!U911="","",_xlfn.IFS([4]SayfaKAY!U911="Bozankaya","Bozankaya",[4]SayfaKAY!U911="Müşteri","Customer",[4]SayfaKAY!U911="Tedarikçi","Equipment Supplier"))</f>
        <v/>
      </c>
      <c r="S78" s="204" t="str">
        <f>[4]SayfaKAY!N911</f>
        <v/>
      </c>
      <c r="T78" s="133" t="str">
        <f>[4]SayfaKAY!AD911</f>
        <v/>
      </c>
      <c r="U78" s="132" t="str">
        <f>[4]SayfaKAY!W911</f>
        <v/>
      </c>
      <c r="V78" s="108" t="str">
        <f>[4]SayfaKAY!AZ911</f>
        <v/>
      </c>
      <c r="W78" s="136" t="str">
        <f t="shared" si="86"/>
        <v/>
      </c>
      <c r="X78" s="137" t="str">
        <f t="shared" si="87"/>
        <v/>
      </c>
      <c r="Y78" s="235" t="str">
        <f>[4]SayfaKAY!AE911</f>
        <v/>
      </c>
      <c r="Z78" s="109" t="str">
        <f t="shared" si="88"/>
        <v/>
      </c>
      <c r="AA78" s="110" t="str">
        <f t="shared" si="89"/>
        <v/>
      </c>
      <c r="AB78" s="182" t="str">
        <f>[4]SayfaKAY!BA911</f>
        <v/>
      </c>
      <c r="AC78" s="257" t="str">
        <f t="shared" si="90"/>
        <v/>
      </c>
      <c r="AD78" s="111" t="str">
        <f t="shared" si="91"/>
        <v/>
      </c>
      <c r="AE78" s="111" t="str">
        <f t="shared" si="92"/>
        <v/>
      </c>
      <c r="AF78" s="235" t="str">
        <f>[4]SayfaKAY!BA911</f>
        <v/>
      </c>
      <c r="AG78" s="179" t="str">
        <f>[4]SayfaKAY!S911</f>
        <v/>
      </c>
      <c r="AH78" s="178" t="str">
        <f t="shared" si="93"/>
        <v/>
      </c>
      <c r="AI78" s="163" t="str">
        <f>[4]SayfaKAY!AV911</f>
        <v/>
      </c>
      <c r="AJ78" s="164" t="str">
        <f t="shared" si="94"/>
        <v/>
      </c>
      <c r="AK78" s="164" t="str">
        <f t="shared" si="95"/>
        <v/>
      </c>
      <c r="AL78" s="112" t="str">
        <f>[4]SayfaKAY!AX911</f>
        <v/>
      </c>
      <c r="AM78" s="257" t="str" cm="1">
        <f t="array" ref="AM78">IFERROR(IF(AND(P78&lt;&gt;"D(Arıza Değil)",AH78="Bu Arıza Aracın Servise Verilmesine Engel Değil"),
IF(Z78-F78&gt;0,(AB78-Y78)*24*60,
IF(OR(AND(G78&gt;$AS$1,G78&lt;$AT$1),AND(G78&gt;$AU$1,G78&lt;$AV$1)),
(AF78-H78)*24*60,     BH:BH0)),        AN78),0)</f>
        <v/>
      </c>
      <c r="AN78" s="257" t="str">
        <f t="shared" si="96"/>
        <v/>
      </c>
      <c r="AO78" s="174" t="str">
        <f>[4]SayfaKAY!AG911</f>
        <v/>
      </c>
      <c r="AP78" s="174" t="str">
        <f>[4]SayfaKAY!AI911</f>
        <v/>
      </c>
      <c r="AQ78" s="174" t="str">
        <f>[4]SayfaKAY!AQ911</f>
        <v/>
      </c>
      <c r="AR78" s="174" t="str">
        <f>[4]SayfaKAY!AH911</f>
        <v/>
      </c>
      <c r="AS78" s="174" t="str">
        <f>[4]SayfaKAY!AJ911</f>
        <v/>
      </c>
      <c r="AT78" s="175" t="str">
        <f>[4]SayfaKAY!AM911</f>
        <v/>
      </c>
      <c r="AU78" s="176" t="str">
        <f>[4]SayfaKAY!AL911</f>
        <v/>
      </c>
      <c r="AV78" s="176" t="str">
        <f>[4]SayfaKAY!AP911</f>
        <v/>
      </c>
      <c r="AW78" s="177" t="str">
        <f>[4]SayfaKAY!AT911</f>
        <v/>
      </c>
      <c r="AX78" s="194" t="str">
        <f t="shared" si="97"/>
        <v/>
      </c>
      <c r="AY78" s="168"/>
      <c r="AZ78" s="167"/>
      <c r="BA78" s="113"/>
      <c r="BB78" s="171" t="str">
        <f t="shared" si="82"/>
        <v/>
      </c>
      <c r="BC78" s="114"/>
      <c r="BD78" s="114"/>
      <c r="BE78" s="114"/>
      <c r="BF78" s="114"/>
      <c r="BG78" s="114"/>
      <c r="BH78" s="114">
        <f>IFERROR(FRACAS!AN914, "Hata Var")</f>
        <v>45953.999999997905</v>
      </c>
      <c r="BI78" s="114"/>
      <c r="BJ78" s="114"/>
      <c r="BK78" s="105" t="str">
        <f>[4]SayfaKAY!AW911</f>
        <v/>
      </c>
      <c r="BL78" s="105" t="str">
        <f>[4]SayfaKAY!V911</f>
        <v/>
      </c>
      <c r="BM78" s="114"/>
      <c r="BN78" s="171" t="str">
        <f t="shared" si="98"/>
        <v>x yok</v>
      </c>
      <c r="BO78" s="171" t="b">
        <f t="shared" si="99"/>
        <v>0</v>
      </c>
      <c r="BP78" s="171" t="e">
        <f t="shared" si="100"/>
        <v>#VALUE!</v>
      </c>
      <c r="BQ78" s="226" t="e">
        <f t="shared" si="101"/>
        <v>#VALUE!</v>
      </c>
      <c r="BR78" s="226" t="e">
        <f t="shared" si="102"/>
        <v>#VALUE!</v>
      </c>
      <c r="BS78" s="226" t="e">
        <f t="shared" si="103"/>
        <v>#VALUE!</v>
      </c>
      <c r="BT78" s="114"/>
      <c r="BU78" s="242"/>
      <c r="BV78" s="233">
        <f t="shared" si="104"/>
        <v>-1</v>
      </c>
      <c r="BW78" s="226" t="str">
        <f t="shared" si="105"/>
        <v>Hayır, çakışma yok</v>
      </c>
      <c r="BX78" s="229"/>
      <c r="BY78" s="247" t="e">
        <f t="shared" si="106"/>
        <v>#VALUE!</v>
      </c>
      <c r="BZ78" s="247" t="e">
        <f t="shared" si="107"/>
        <v>#VALUE!</v>
      </c>
      <c r="CA78" s="247" t="e">
        <f t="shared" si="108"/>
        <v>#VALUE!</v>
      </c>
      <c r="CB78" s="213"/>
      <c r="CC78" s="211"/>
      <c r="CD78" s="196"/>
      <c r="CE78" s="213">
        <v>910</v>
      </c>
      <c r="CF78" s="182" t="str">
        <f t="shared" si="109"/>
        <v/>
      </c>
      <c r="CG78" s="182" t="str">
        <f t="shared" si="110"/>
        <v/>
      </c>
      <c r="CH78" s="196"/>
      <c r="CI78" s="196"/>
      <c r="CJ78" s="196"/>
      <c r="CK78" s="196" t="e">
        <f t="shared" si="111"/>
        <v>#VALUE!</v>
      </c>
      <c r="CL78" s="196" t="e">
        <f t="shared" si="112"/>
        <v>#VALUE!</v>
      </c>
      <c r="CM78" s="196" t="e">
        <f t="shared" si="113"/>
        <v>#VALUE!</v>
      </c>
      <c r="CN78" s="114"/>
      <c r="CO78" s="115" t="str">
        <f t="shared" si="114"/>
        <v/>
      </c>
      <c r="CP78" s="116" t="e">
        <f t="shared" si="115"/>
        <v>#VALUE!</v>
      </c>
      <c r="CQ78" s="117" t="str">
        <f t="shared" si="116"/>
        <v/>
      </c>
      <c r="CR78" s="117" t="str">
        <f t="shared" si="117"/>
        <v/>
      </c>
      <c r="CS78" s="117" t="str">
        <f t="shared" si="118"/>
        <v/>
      </c>
      <c r="CT78" s="118" t="e">
        <f t="shared" si="119"/>
        <v>#VALUE!</v>
      </c>
      <c r="CU78" s="118" t="e">
        <f t="shared" si="120"/>
        <v>#VALUE!</v>
      </c>
      <c r="CV78" s="118" t="e">
        <f t="shared" si="121"/>
        <v>#VALUE!</v>
      </c>
      <c r="CW78" s="119" t="e">
        <f t="shared" si="122"/>
        <v>#VALUE!</v>
      </c>
    </row>
    <row r="79" spans="1:101" ht="118.5" customHeight="1" x14ac:dyDescent="0.3">
      <c r="A79" s="104" t="str">
        <f>[4]SayfaKAY!C912</f>
        <v/>
      </c>
      <c r="B79" s="104" t="str">
        <f>[4]SayfaKAY!D912</f>
        <v/>
      </c>
      <c r="C79" s="105" t="str">
        <f>[4]SayfaKAY!E912</f>
        <v/>
      </c>
      <c r="D79" s="105" t="str">
        <f>[4]SayfaKAY!F912</f>
        <v/>
      </c>
      <c r="E79" s="106" t="str">
        <f>[4]SayfaKAY!G912</f>
        <v/>
      </c>
      <c r="F79" s="193" t="str">
        <f t="shared" si="83"/>
        <v/>
      </c>
      <c r="G79" s="135" t="str">
        <f t="shared" si="84"/>
        <v/>
      </c>
      <c r="H79" s="235" t="str">
        <f>[4]SayfaKAY!H912</f>
        <v/>
      </c>
      <c r="I79" s="104" t="str">
        <f>[4]SayfaKAY!I912</f>
        <v/>
      </c>
      <c r="J79" s="103" t="str">
        <f>IF([4]SayfaKAY!J912="","",IF([4]SayfaKAY!J912="Müşteri","Notified by Customer","Notified by Bozankaya"))</f>
        <v/>
      </c>
      <c r="K79" s="103" t="e">
        <f>VLOOKUP([4]SayfaKAY!L912,#REF!,2,FALSE)</f>
        <v>#REF!</v>
      </c>
      <c r="L79" s="165" t="str">
        <f>[4]SayfaKAY!X912</f>
        <v/>
      </c>
      <c r="M79" s="107" t="str">
        <f t="shared" si="85"/>
        <v/>
      </c>
      <c r="N79" s="105" t="str">
        <f>[4]SayfaKAY!M912</f>
        <v/>
      </c>
      <c r="O79" s="166" t="str">
        <f>[4]SayfaKAY!P912</f>
        <v/>
      </c>
      <c r="P79" s="166" t="str">
        <f>[4]SayfaKAY!Q912</f>
        <v/>
      </c>
      <c r="Q79" s="166" t="str">
        <f>[4]SayfaKAY!R912</f>
        <v/>
      </c>
      <c r="R79" s="132" t="str" cm="1">
        <f t="array" ref="R79">IF([4]SayfaKAY!U912="","",_xlfn.IFS([4]SayfaKAY!U912="Bozankaya","Bozankaya",[4]SayfaKAY!U912="Müşteri","Customer",[4]SayfaKAY!U912="Tedarikçi","Equipment Supplier"))</f>
        <v/>
      </c>
      <c r="S79" s="204" t="str">
        <f>[4]SayfaKAY!N912</f>
        <v/>
      </c>
      <c r="T79" s="133" t="str">
        <f>[4]SayfaKAY!AD912</f>
        <v/>
      </c>
      <c r="U79" s="132" t="str">
        <f>[4]SayfaKAY!W912</f>
        <v/>
      </c>
      <c r="V79" s="108" t="str">
        <f>[4]SayfaKAY!AZ912</f>
        <v/>
      </c>
      <c r="W79" s="136" t="str">
        <f t="shared" si="86"/>
        <v/>
      </c>
      <c r="X79" s="137" t="str">
        <f t="shared" si="87"/>
        <v/>
      </c>
      <c r="Y79" s="235" t="str">
        <f>[4]SayfaKAY!AE912</f>
        <v/>
      </c>
      <c r="Z79" s="109" t="str">
        <f t="shared" si="88"/>
        <v/>
      </c>
      <c r="AA79" s="110" t="str">
        <f t="shared" si="89"/>
        <v/>
      </c>
      <c r="AB79" s="182" t="str">
        <f>[4]SayfaKAY!BA912</f>
        <v/>
      </c>
      <c r="AC79" s="257" t="str">
        <f t="shared" si="90"/>
        <v/>
      </c>
      <c r="AD79" s="111" t="str">
        <f t="shared" si="91"/>
        <v/>
      </c>
      <c r="AE79" s="111" t="str">
        <f t="shared" si="92"/>
        <v/>
      </c>
      <c r="AF79" s="235" t="str">
        <f>[4]SayfaKAY!BA912</f>
        <v/>
      </c>
      <c r="AG79" s="179" t="str">
        <f>[4]SayfaKAY!S912</f>
        <v/>
      </c>
      <c r="AH79" s="178" t="str">
        <f t="shared" si="93"/>
        <v/>
      </c>
      <c r="AI79" s="163" t="str">
        <f>[4]SayfaKAY!AV912</f>
        <v/>
      </c>
      <c r="AJ79" s="164" t="str">
        <f t="shared" si="94"/>
        <v/>
      </c>
      <c r="AK79" s="164" t="str">
        <f t="shared" si="95"/>
        <v/>
      </c>
      <c r="AL79" s="112" t="str">
        <f>[4]SayfaKAY!AX912</f>
        <v/>
      </c>
      <c r="AM79" s="257" t="str" cm="1">
        <f t="array" ref="AM79">IFERROR(IF(AND(P79&lt;&gt;"D(Arıza Değil)",AH79="Bu Arıza Aracın Servise Verilmesine Engel Değil"),
IF(Z79-F79&gt;0,(AB79-Y79)*24*60,
IF(OR(AND(G79&gt;$AS$1,G79&lt;$AT$1),AND(G79&gt;$AU$1,G79&lt;$AV$1)),
(AF79-H79)*24*60,     BH:BH0)),        AN79),0)</f>
        <v/>
      </c>
      <c r="AN79" s="257" t="str">
        <f t="shared" si="96"/>
        <v/>
      </c>
      <c r="AO79" s="174" t="str">
        <f>[4]SayfaKAY!AG912</f>
        <v/>
      </c>
      <c r="AP79" s="174" t="str">
        <f>[4]SayfaKAY!AI912</f>
        <v/>
      </c>
      <c r="AQ79" s="174" t="str">
        <f>[4]SayfaKAY!AQ912</f>
        <v/>
      </c>
      <c r="AR79" s="174" t="str">
        <f>[4]SayfaKAY!AH912</f>
        <v/>
      </c>
      <c r="AS79" s="174" t="str">
        <f>[4]SayfaKAY!AJ912</f>
        <v/>
      </c>
      <c r="AT79" s="175" t="str">
        <f>[4]SayfaKAY!AM912</f>
        <v/>
      </c>
      <c r="AU79" s="176" t="str">
        <f>[4]SayfaKAY!AL912</f>
        <v/>
      </c>
      <c r="AV79" s="176" t="str">
        <f>[4]SayfaKAY!AP912</f>
        <v/>
      </c>
      <c r="AW79" s="177" t="str">
        <f>[4]SayfaKAY!AT912</f>
        <v/>
      </c>
      <c r="AX79" s="194" t="str">
        <f t="shared" si="97"/>
        <v/>
      </c>
      <c r="AY79" s="168"/>
      <c r="AZ79" s="167"/>
      <c r="BA79" s="170"/>
      <c r="BB79" s="171" t="str">
        <f t="shared" si="82"/>
        <v/>
      </c>
      <c r="BC79" s="114"/>
      <c r="BD79" s="114"/>
      <c r="BE79" s="114"/>
      <c r="BF79" s="114"/>
      <c r="BG79" s="114"/>
      <c r="BH79" s="114">
        <f>IFERROR(FRACAS!AN915, "Hata Var")</f>
        <v>118.00000008079223</v>
      </c>
      <c r="BI79" s="114"/>
      <c r="BJ79" s="114"/>
      <c r="BK79" s="105" t="str">
        <f>[4]SayfaKAY!AW912</f>
        <v/>
      </c>
      <c r="BL79" s="105" t="str">
        <f>[4]SayfaKAY!V912</f>
        <v/>
      </c>
      <c r="BM79" s="114"/>
      <c r="BN79" s="171" t="str">
        <f t="shared" si="98"/>
        <v>x yok</v>
      </c>
      <c r="BO79" s="171" t="b">
        <f t="shared" si="99"/>
        <v>0</v>
      </c>
      <c r="BP79" s="171" t="e">
        <f t="shared" si="100"/>
        <v>#VALUE!</v>
      </c>
      <c r="BQ79" s="226" t="e">
        <f t="shared" si="101"/>
        <v>#VALUE!</v>
      </c>
      <c r="BR79" s="226" t="e">
        <f t="shared" si="102"/>
        <v>#VALUE!</v>
      </c>
      <c r="BS79" s="226" t="e">
        <f t="shared" si="103"/>
        <v>#VALUE!</v>
      </c>
      <c r="BT79" s="114"/>
      <c r="BU79" s="242"/>
      <c r="BV79" s="233">
        <f t="shared" si="104"/>
        <v>-1</v>
      </c>
      <c r="BW79" s="226" t="str">
        <f t="shared" si="105"/>
        <v>Hayır, çakışma yok</v>
      </c>
      <c r="BX79" s="229"/>
      <c r="BY79" s="247" t="e">
        <f t="shared" si="106"/>
        <v>#VALUE!</v>
      </c>
      <c r="BZ79" s="247" t="e">
        <f t="shared" si="107"/>
        <v>#VALUE!</v>
      </c>
      <c r="CA79" s="247" t="e">
        <f t="shared" si="108"/>
        <v>#VALUE!</v>
      </c>
      <c r="CB79" s="213"/>
      <c r="CC79" s="211"/>
      <c r="CD79" s="196"/>
      <c r="CE79" s="213">
        <v>911</v>
      </c>
      <c r="CF79" s="182" t="str">
        <f t="shared" si="109"/>
        <v/>
      </c>
      <c r="CG79" s="182" t="str">
        <f t="shared" si="110"/>
        <v/>
      </c>
      <c r="CH79" s="196"/>
      <c r="CI79" s="196"/>
      <c r="CJ79" s="196"/>
      <c r="CK79" s="196" t="e">
        <f t="shared" si="111"/>
        <v>#VALUE!</v>
      </c>
      <c r="CL79" s="196" t="e">
        <f t="shared" si="112"/>
        <v>#VALUE!</v>
      </c>
      <c r="CM79" s="196" t="e">
        <f t="shared" si="113"/>
        <v>#VALUE!</v>
      </c>
      <c r="CN79" s="114"/>
      <c r="CO79" s="115" t="str">
        <f t="shared" si="114"/>
        <v/>
      </c>
      <c r="CP79" s="116" t="e">
        <f t="shared" si="115"/>
        <v>#VALUE!</v>
      </c>
      <c r="CQ79" s="117" t="str">
        <f t="shared" si="116"/>
        <v/>
      </c>
      <c r="CR79" s="117" t="str">
        <f t="shared" si="117"/>
        <v/>
      </c>
      <c r="CS79" s="117" t="str">
        <f t="shared" si="118"/>
        <v/>
      </c>
      <c r="CT79" s="118" t="e">
        <f t="shared" si="119"/>
        <v>#VALUE!</v>
      </c>
      <c r="CU79" s="118" t="e">
        <f t="shared" si="120"/>
        <v>#VALUE!</v>
      </c>
      <c r="CV79" s="118" t="e">
        <f t="shared" si="121"/>
        <v>#VALUE!</v>
      </c>
      <c r="CW79" s="119" t="e">
        <f t="shared" si="122"/>
        <v>#VALUE!</v>
      </c>
    </row>
    <row r="80" spans="1:101" ht="118.5" customHeight="1" x14ac:dyDescent="0.3">
      <c r="A80" s="160" t="str">
        <f>[4]SayfaKAY!C913</f>
        <v/>
      </c>
      <c r="B80" s="104" t="str">
        <f>[4]SayfaKAY!D913</f>
        <v/>
      </c>
      <c r="C80" s="105" t="str">
        <f>[4]SayfaKAY!E913</f>
        <v/>
      </c>
      <c r="D80" s="105" t="str">
        <f>[4]SayfaKAY!F913</f>
        <v/>
      </c>
      <c r="E80" s="106" t="str">
        <f>[4]SayfaKAY!G913</f>
        <v/>
      </c>
      <c r="F80" s="193" t="str">
        <f t="shared" si="83"/>
        <v/>
      </c>
      <c r="G80" s="135" t="str">
        <f t="shared" si="84"/>
        <v/>
      </c>
      <c r="H80" s="235" t="str">
        <f>[4]SayfaKAY!H913</f>
        <v/>
      </c>
      <c r="I80" s="104" t="str">
        <f>[4]SayfaKAY!I913</f>
        <v/>
      </c>
      <c r="J80" s="103" t="str">
        <f>IF([4]SayfaKAY!J913="","",IF([4]SayfaKAY!J913="Müşteri","Notified by Customer","Notified by Bozankaya"))</f>
        <v/>
      </c>
      <c r="K80" s="103" t="e">
        <f>VLOOKUP([4]SayfaKAY!L913,#REF!,2,FALSE)</f>
        <v>#REF!</v>
      </c>
      <c r="L80" s="165" t="str">
        <f>[4]SayfaKAY!X913</f>
        <v/>
      </c>
      <c r="M80" s="107" t="str">
        <f t="shared" si="85"/>
        <v/>
      </c>
      <c r="N80" s="105" t="str">
        <f>[4]SayfaKAY!M913</f>
        <v/>
      </c>
      <c r="O80" s="166" t="str">
        <f>[4]SayfaKAY!P913</f>
        <v/>
      </c>
      <c r="P80" s="166" t="str">
        <f>[4]SayfaKAY!Q913</f>
        <v/>
      </c>
      <c r="Q80" s="166" t="str">
        <f>[4]SayfaKAY!R913</f>
        <v/>
      </c>
      <c r="R80" s="132" t="str" cm="1">
        <f t="array" ref="R80">IF([4]SayfaKAY!U913="","",_xlfn.IFS([4]SayfaKAY!U913="Bozankaya","Bozankaya",[4]SayfaKAY!U913="Müşteri","Customer",[4]SayfaKAY!U913="Tedarikçi","Equipment Supplier"))</f>
        <v/>
      </c>
      <c r="S80" s="204" t="str">
        <f>[4]SayfaKAY!N913</f>
        <v/>
      </c>
      <c r="T80" s="133" t="str">
        <f>[4]SayfaKAY!AD913</f>
        <v/>
      </c>
      <c r="U80" s="132" t="str">
        <f>[4]SayfaKAY!W913</f>
        <v/>
      </c>
      <c r="V80" s="108" t="str">
        <f>[4]SayfaKAY!AZ913</f>
        <v/>
      </c>
      <c r="W80" s="136" t="str">
        <f t="shared" si="86"/>
        <v/>
      </c>
      <c r="X80" s="137" t="str">
        <f t="shared" si="87"/>
        <v/>
      </c>
      <c r="Y80" s="235" t="str">
        <f>[4]SayfaKAY!AE913</f>
        <v/>
      </c>
      <c r="Z80" s="109" t="str">
        <f t="shared" si="88"/>
        <v/>
      </c>
      <c r="AA80" s="110" t="str">
        <f t="shared" si="89"/>
        <v/>
      </c>
      <c r="AB80" s="182" t="str">
        <f>[4]SayfaKAY!BA913</f>
        <v/>
      </c>
      <c r="AC80" s="257" t="str">
        <f t="shared" si="90"/>
        <v/>
      </c>
      <c r="AD80" s="111" t="str">
        <f t="shared" si="91"/>
        <v/>
      </c>
      <c r="AE80" s="111" t="str">
        <f t="shared" si="92"/>
        <v/>
      </c>
      <c r="AF80" s="235" t="str">
        <f>[4]SayfaKAY!BA913</f>
        <v/>
      </c>
      <c r="AG80" s="179" t="str">
        <f>[4]SayfaKAY!S913</f>
        <v/>
      </c>
      <c r="AH80" s="178" t="str">
        <f t="shared" si="93"/>
        <v/>
      </c>
      <c r="AI80" s="163" t="str">
        <f>[4]SayfaKAY!AV913</f>
        <v/>
      </c>
      <c r="AJ80" s="164" t="str">
        <f t="shared" si="94"/>
        <v/>
      </c>
      <c r="AK80" s="164" t="str">
        <f t="shared" si="95"/>
        <v/>
      </c>
      <c r="AL80" s="112" t="str">
        <f>[4]SayfaKAY!AX913</f>
        <v/>
      </c>
      <c r="AM80" s="257" t="str" cm="1">
        <f t="array" ref="AM80">IFERROR(IF(AND(P80&lt;&gt;"D(Arıza Değil)",AH80="Bu Arıza Aracın Servise Verilmesine Engel Değil"),
IF(Z80-F80&gt;0,(AB80-Y80)*24*60,
IF(OR(AND(G80&gt;$AS$1,G80&lt;$AT$1),AND(G80&gt;$AU$1,G80&lt;$AV$1)),
(AF80-H80)*24*60,     BH:BH0)),        AN80),0)</f>
        <v/>
      </c>
      <c r="AN80" s="257" t="str">
        <f t="shared" si="96"/>
        <v/>
      </c>
      <c r="AO80" s="174" t="str">
        <f>[4]SayfaKAY!AG913</f>
        <v/>
      </c>
      <c r="AP80" s="174" t="str">
        <f>[4]SayfaKAY!AI913</f>
        <v/>
      </c>
      <c r="AQ80" s="174" t="str">
        <f>[4]SayfaKAY!AQ913</f>
        <v/>
      </c>
      <c r="AR80" s="174" t="str">
        <f>[4]SayfaKAY!AH913</f>
        <v/>
      </c>
      <c r="AS80" s="174" t="str">
        <f>[4]SayfaKAY!AJ913</f>
        <v/>
      </c>
      <c r="AT80" s="175" t="str">
        <f>[4]SayfaKAY!AM913</f>
        <v/>
      </c>
      <c r="AU80" s="176" t="str">
        <f>[4]SayfaKAY!AL913</f>
        <v/>
      </c>
      <c r="AV80" s="176" t="str">
        <f>[4]SayfaKAY!AP913</f>
        <v/>
      </c>
      <c r="AW80" s="177" t="str">
        <f>[4]SayfaKAY!AT913</f>
        <v/>
      </c>
      <c r="AX80" s="194" t="str">
        <f t="shared" si="97"/>
        <v/>
      </c>
      <c r="AY80" s="168"/>
      <c r="AZ80" s="167"/>
      <c r="BA80" s="113"/>
      <c r="BB80" s="171" t="str">
        <f t="shared" si="82"/>
        <v/>
      </c>
      <c r="BC80" s="114"/>
      <c r="BD80" s="114"/>
      <c r="BE80" s="114"/>
      <c r="BF80" s="114"/>
      <c r="BG80" s="114"/>
      <c r="BH80" s="114" t="str">
        <f>IFERROR(FRACAS!AN916, "Hata Var")</f>
        <v/>
      </c>
      <c r="BI80" s="114"/>
      <c r="BJ80" s="114"/>
      <c r="BK80" s="105" t="str">
        <f>[4]SayfaKAY!AW913</f>
        <v/>
      </c>
      <c r="BL80" s="105" t="str">
        <f>[4]SayfaKAY!V913</f>
        <v/>
      </c>
      <c r="BM80" s="114"/>
      <c r="BN80" s="171" t="str">
        <f t="shared" si="98"/>
        <v>x yok</v>
      </c>
      <c r="BO80" s="171" t="b">
        <f t="shared" si="99"/>
        <v>0</v>
      </c>
      <c r="BP80" s="171" t="e">
        <f t="shared" si="100"/>
        <v>#VALUE!</v>
      </c>
      <c r="BQ80" s="226" t="e">
        <f t="shared" si="101"/>
        <v>#VALUE!</v>
      </c>
      <c r="BR80" s="226" t="e">
        <f t="shared" si="102"/>
        <v>#VALUE!</v>
      </c>
      <c r="BS80" s="226" t="e">
        <f t="shared" si="103"/>
        <v>#VALUE!</v>
      </c>
      <c r="BT80" s="114"/>
      <c r="BU80" s="242"/>
      <c r="BV80" s="233">
        <f t="shared" si="104"/>
        <v>-1</v>
      </c>
      <c r="BW80" s="226" t="str">
        <f t="shared" si="105"/>
        <v>Hayır, çakışma yok</v>
      </c>
      <c r="BX80" s="229"/>
      <c r="BY80" s="247" t="e">
        <f t="shared" si="106"/>
        <v>#VALUE!</v>
      </c>
      <c r="BZ80" s="247" t="e">
        <f t="shared" si="107"/>
        <v>#VALUE!</v>
      </c>
      <c r="CA80" s="247" t="e">
        <f t="shared" si="108"/>
        <v>#VALUE!</v>
      </c>
      <c r="CB80" s="213"/>
      <c r="CC80" s="211"/>
      <c r="CD80" s="196"/>
      <c r="CE80" s="213">
        <v>912</v>
      </c>
      <c r="CF80" s="182" t="str">
        <f t="shared" si="109"/>
        <v/>
      </c>
      <c r="CG80" s="182" t="str">
        <f t="shared" si="110"/>
        <v/>
      </c>
      <c r="CH80" s="196"/>
      <c r="CI80" s="196"/>
      <c r="CJ80" s="196"/>
      <c r="CK80" s="196" t="e">
        <f t="shared" si="111"/>
        <v>#VALUE!</v>
      </c>
      <c r="CL80" s="196" t="e">
        <f t="shared" si="112"/>
        <v>#VALUE!</v>
      </c>
      <c r="CM80" s="196" t="e">
        <f t="shared" si="113"/>
        <v>#VALUE!</v>
      </c>
      <c r="CN80" s="114"/>
      <c r="CO80" s="115" t="str">
        <f t="shared" si="114"/>
        <v/>
      </c>
      <c r="CP80" s="116" t="e">
        <f t="shared" si="115"/>
        <v>#VALUE!</v>
      </c>
      <c r="CQ80" s="117" t="str">
        <f t="shared" si="116"/>
        <v/>
      </c>
      <c r="CR80" s="117" t="str">
        <f t="shared" si="117"/>
        <v/>
      </c>
      <c r="CS80" s="117" t="str">
        <f t="shared" si="118"/>
        <v/>
      </c>
      <c r="CT80" s="118" t="e">
        <f t="shared" si="119"/>
        <v>#VALUE!</v>
      </c>
      <c r="CU80" s="118" t="e">
        <f t="shared" si="120"/>
        <v>#VALUE!</v>
      </c>
      <c r="CV80" s="118" t="e">
        <f t="shared" si="121"/>
        <v>#VALUE!</v>
      </c>
      <c r="CW80" s="119" t="e">
        <f t="shared" si="122"/>
        <v>#VALUE!</v>
      </c>
    </row>
    <row r="81" spans="1:101" ht="118.5" customHeight="1" x14ac:dyDescent="0.3">
      <c r="A81" s="104" t="str">
        <f>[4]SayfaKAY!C914</f>
        <v/>
      </c>
      <c r="B81" s="104" t="str">
        <f>[4]SayfaKAY!D914</f>
        <v/>
      </c>
      <c r="C81" s="105" t="str">
        <f>[4]SayfaKAY!E914</f>
        <v/>
      </c>
      <c r="D81" s="105" t="str">
        <f>[4]SayfaKAY!F914</f>
        <v/>
      </c>
      <c r="E81" s="106" t="str">
        <f>[4]SayfaKAY!G914</f>
        <v/>
      </c>
      <c r="F81" s="193" t="str">
        <f t="shared" si="83"/>
        <v/>
      </c>
      <c r="G81" s="135" t="str">
        <f t="shared" si="84"/>
        <v/>
      </c>
      <c r="H81" s="235" t="str">
        <f>[4]SayfaKAY!H914</f>
        <v/>
      </c>
      <c r="I81" s="104" t="str">
        <f>[4]SayfaKAY!I914</f>
        <v/>
      </c>
      <c r="J81" s="103" t="str">
        <f>IF([4]SayfaKAY!J914="","",IF([4]SayfaKAY!J914="Müşteri","Notified by Customer","Notified by Bozankaya"))</f>
        <v/>
      </c>
      <c r="K81" s="103" t="e">
        <f>VLOOKUP([4]SayfaKAY!L914,#REF!,2,FALSE)</f>
        <v>#REF!</v>
      </c>
      <c r="L81" s="165" t="str">
        <f>[4]SayfaKAY!X914</f>
        <v/>
      </c>
      <c r="M81" s="107" t="str">
        <f t="shared" si="85"/>
        <v/>
      </c>
      <c r="N81" s="105" t="str">
        <f>[4]SayfaKAY!M914</f>
        <v/>
      </c>
      <c r="O81" s="166" t="str">
        <f>[4]SayfaKAY!P914</f>
        <v/>
      </c>
      <c r="P81" s="166" t="str">
        <f>[4]SayfaKAY!Q914</f>
        <v/>
      </c>
      <c r="Q81" s="166" t="str">
        <f>[4]SayfaKAY!R914</f>
        <v/>
      </c>
      <c r="R81" s="132" t="str" cm="1">
        <f t="array" ref="R81">IF([4]SayfaKAY!U914="","",_xlfn.IFS([4]SayfaKAY!U914="Bozankaya","Bozankaya",[4]SayfaKAY!U914="Müşteri","Customer",[4]SayfaKAY!U914="Tedarikçi","Equipment Supplier"))</f>
        <v/>
      </c>
      <c r="S81" s="204" t="str">
        <f>[4]SayfaKAY!N914</f>
        <v/>
      </c>
      <c r="T81" s="133" t="str">
        <f>[4]SayfaKAY!AD914</f>
        <v/>
      </c>
      <c r="U81" s="132" t="str">
        <f>[4]SayfaKAY!W914</f>
        <v/>
      </c>
      <c r="V81" s="108" t="str">
        <f>[4]SayfaKAY!AZ914</f>
        <v/>
      </c>
      <c r="W81" s="136" t="str">
        <f t="shared" si="86"/>
        <v/>
      </c>
      <c r="X81" s="137" t="str">
        <f t="shared" si="87"/>
        <v/>
      </c>
      <c r="Y81" s="235" t="str">
        <f>[4]SayfaKAY!AE914</f>
        <v/>
      </c>
      <c r="Z81" s="109" t="str">
        <f t="shared" si="88"/>
        <v/>
      </c>
      <c r="AA81" s="110" t="str">
        <f t="shared" si="89"/>
        <v/>
      </c>
      <c r="AB81" s="182" t="str">
        <f>[4]SayfaKAY!BA914</f>
        <v/>
      </c>
      <c r="AC81" s="257" t="str">
        <f t="shared" si="90"/>
        <v/>
      </c>
      <c r="AD81" s="111" t="str">
        <f t="shared" si="91"/>
        <v/>
      </c>
      <c r="AE81" s="111" t="str">
        <f t="shared" si="92"/>
        <v/>
      </c>
      <c r="AF81" s="235" t="str">
        <f>[4]SayfaKAY!BA914</f>
        <v/>
      </c>
      <c r="AG81" s="179" t="str">
        <f>[4]SayfaKAY!S914</f>
        <v/>
      </c>
      <c r="AH81" s="178" t="str">
        <f t="shared" si="93"/>
        <v/>
      </c>
      <c r="AI81" s="163" t="str">
        <f>[4]SayfaKAY!AV914</f>
        <v/>
      </c>
      <c r="AJ81" s="164" t="str">
        <f t="shared" si="94"/>
        <v/>
      </c>
      <c r="AK81" s="164" t="str">
        <f t="shared" si="95"/>
        <v/>
      </c>
      <c r="AL81" s="112" t="str">
        <f>[4]SayfaKAY!AX914</f>
        <v/>
      </c>
      <c r="AM81" s="257" t="str" cm="1">
        <f t="array" ref="AM81">IFERROR(IF(AND(P81&lt;&gt;"D(Arıza Değil)",AH81="Bu Arıza Aracın Servise Verilmesine Engel Değil"),
IF(Z81-F81&gt;0,(AB81-Y81)*24*60,
IF(OR(AND(G81&gt;$AS$1,G81&lt;$AT$1),AND(G81&gt;$AU$1,G81&lt;$AV$1)),
(AF81-H81)*24*60,     BH:BH0)),        AN81),0)</f>
        <v/>
      </c>
      <c r="AN81" s="257" t="str">
        <f t="shared" si="96"/>
        <v/>
      </c>
      <c r="AO81" s="174" t="str">
        <f>[4]SayfaKAY!AG914</f>
        <v/>
      </c>
      <c r="AP81" s="174" t="str">
        <f>[4]SayfaKAY!AI914</f>
        <v/>
      </c>
      <c r="AQ81" s="174" t="str">
        <f>[4]SayfaKAY!AQ914</f>
        <v/>
      </c>
      <c r="AR81" s="174" t="str">
        <f>[4]SayfaKAY!AH914</f>
        <v/>
      </c>
      <c r="AS81" s="174" t="str">
        <f>[4]SayfaKAY!AJ914</f>
        <v/>
      </c>
      <c r="AT81" s="175" t="str">
        <f>[4]SayfaKAY!AM914</f>
        <v/>
      </c>
      <c r="AU81" s="176" t="str">
        <f>[4]SayfaKAY!AL914</f>
        <v/>
      </c>
      <c r="AV81" s="176" t="str">
        <f>[4]SayfaKAY!AP914</f>
        <v/>
      </c>
      <c r="AW81" s="177" t="str">
        <f>[4]SayfaKAY!AT914</f>
        <v/>
      </c>
      <c r="AX81" s="194" t="str">
        <f t="shared" si="97"/>
        <v/>
      </c>
      <c r="AY81" s="168"/>
      <c r="AZ81" s="167"/>
      <c r="BA81" s="170"/>
      <c r="BB81" s="171" t="str">
        <f t="shared" si="82"/>
        <v/>
      </c>
      <c r="BC81" s="114"/>
      <c r="BD81" s="114"/>
      <c r="BE81" s="114"/>
      <c r="BF81" s="114"/>
      <c r="BG81" s="114"/>
      <c r="BH81" s="114">
        <f>IFERROR(FRACAS!AN917, "Hata Var")</f>
        <v>159.00000004679896</v>
      </c>
      <c r="BI81" s="114"/>
      <c r="BJ81" s="114"/>
      <c r="BK81" s="105" t="str">
        <f>[4]SayfaKAY!AW914</f>
        <v/>
      </c>
      <c r="BL81" s="105" t="str">
        <f>[4]SayfaKAY!V914</f>
        <v/>
      </c>
      <c r="BM81" s="114"/>
      <c r="BN81" s="171" t="str">
        <f t="shared" si="98"/>
        <v>x yok</v>
      </c>
      <c r="BO81" s="171" t="b">
        <f t="shared" si="99"/>
        <v>0</v>
      </c>
      <c r="BP81" s="171" t="e">
        <f t="shared" si="100"/>
        <v>#VALUE!</v>
      </c>
      <c r="BQ81" s="226" t="e">
        <f t="shared" si="101"/>
        <v>#VALUE!</v>
      </c>
      <c r="BR81" s="226" t="e">
        <f t="shared" si="102"/>
        <v>#VALUE!</v>
      </c>
      <c r="BS81" s="226" t="e">
        <f t="shared" si="103"/>
        <v>#VALUE!</v>
      </c>
      <c r="BT81" s="114"/>
      <c r="BU81" s="242"/>
      <c r="BV81" s="233">
        <f t="shared" si="104"/>
        <v>-1</v>
      </c>
      <c r="BW81" s="226" t="str">
        <f t="shared" si="105"/>
        <v>Hayır, çakışma yok</v>
      </c>
      <c r="BX81" s="229"/>
      <c r="BY81" s="247" t="e">
        <f t="shared" si="106"/>
        <v>#VALUE!</v>
      </c>
      <c r="BZ81" s="247" t="e">
        <f t="shared" si="107"/>
        <v>#VALUE!</v>
      </c>
      <c r="CA81" s="247" t="e">
        <f t="shared" si="108"/>
        <v>#VALUE!</v>
      </c>
      <c r="CB81" s="213"/>
      <c r="CC81" s="211"/>
      <c r="CD81" s="196"/>
      <c r="CE81" s="213">
        <v>913</v>
      </c>
      <c r="CF81" s="182" t="str">
        <f t="shared" si="109"/>
        <v/>
      </c>
      <c r="CG81" s="182" t="str">
        <f t="shared" si="110"/>
        <v/>
      </c>
      <c r="CH81" s="196"/>
      <c r="CI81" s="196"/>
      <c r="CJ81" s="196"/>
      <c r="CK81" s="196" t="e">
        <f t="shared" si="111"/>
        <v>#VALUE!</v>
      </c>
      <c r="CL81" s="196" t="e">
        <f t="shared" si="112"/>
        <v>#VALUE!</v>
      </c>
      <c r="CM81" s="196" t="e">
        <f t="shared" si="113"/>
        <v>#VALUE!</v>
      </c>
      <c r="CN81" s="114"/>
      <c r="CO81" s="115" t="str">
        <f t="shared" si="114"/>
        <v/>
      </c>
      <c r="CP81" s="116" t="e">
        <f t="shared" si="115"/>
        <v>#VALUE!</v>
      </c>
      <c r="CQ81" s="117" t="str">
        <f t="shared" si="116"/>
        <v/>
      </c>
      <c r="CR81" s="117" t="str">
        <f t="shared" si="117"/>
        <v/>
      </c>
      <c r="CS81" s="117" t="str">
        <f t="shared" si="118"/>
        <v/>
      </c>
      <c r="CT81" s="118" t="e">
        <f t="shared" si="119"/>
        <v>#VALUE!</v>
      </c>
      <c r="CU81" s="118" t="e">
        <f t="shared" si="120"/>
        <v>#VALUE!</v>
      </c>
      <c r="CV81" s="118" t="e">
        <f t="shared" si="121"/>
        <v>#VALUE!</v>
      </c>
      <c r="CW81" s="119" t="e">
        <f t="shared" si="122"/>
        <v>#VALUE!</v>
      </c>
    </row>
    <row r="82" spans="1:101" ht="118.5" customHeight="1" x14ac:dyDescent="0.3">
      <c r="A82" s="160" t="str">
        <f>[4]SayfaKAY!C915</f>
        <v/>
      </c>
      <c r="B82" s="104" t="str">
        <f>[4]SayfaKAY!D915</f>
        <v/>
      </c>
      <c r="C82" s="105" t="str">
        <f>[4]SayfaKAY!E915</f>
        <v/>
      </c>
      <c r="D82" s="105" t="str">
        <f>[4]SayfaKAY!F915</f>
        <v/>
      </c>
      <c r="E82" s="106" t="str">
        <f>[4]SayfaKAY!G915</f>
        <v/>
      </c>
      <c r="F82" s="193" t="str">
        <f t="shared" si="83"/>
        <v/>
      </c>
      <c r="G82" s="135" t="str">
        <f t="shared" si="84"/>
        <v/>
      </c>
      <c r="H82" s="235" t="str">
        <f>[4]SayfaKAY!H915</f>
        <v/>
      </c>
      <c r="I82" s="104" t="str">
        <f>[4]SayfaKAY!I915</f>
        <v/>
      </c>
      <c r="J82" s="103" t="str">
        <f>IF([4]SayfaKAY!J915="","",IF([4]SayfaKAY!J915="Müşteri","Notified by Customer","Notified by Bozankaya"))</f>
        <v/>
      </c>
      <c r="K82" s="103" t="e">
        <f>VLOOKUP([4]SayfaKAY!L915,#REF!,2,FALSE)</f>
        <v>#REF!</v>
      </c>
      <c r="L82" s="165" t="str">
        <f>[4]SayfaKAY!X915</f>
        <v/>
      </c>
      <c r="M82" s="107" t="str">
        <f t="shared" si="85"/>
        <v/>
      </c>
      <c r="N82" s="105" t="str">
        <f>[4]SayfaKAY!M915</f>
        <v/>
      </c>
      <c r="O82" s="166" t="str">
        <f>[4]SayfaKAY!P915</f>
        <v/>
      </c>
      <c r="P82" s="166" t="str">
        <f>[4]SayfaKAY!Q915</f>
        <v/>
      </c>
      <c r="Q82" s="166" t="str">
        <f>[4]SayfaKAY!R915</f>
        <v/>
      </c>
      <c r="R82" s="132" t="str" cm="1">
        <f t="array" ref="R82">IF([4]SayfaKAY!U915="","",_xlfn.IFS([4]SayfaKAY!U915="Bozankaya","Bozankaya",[4]SayfaKAY!U915="Müşteri","Customer",[4]SayfaKAY!U915="Tedarikçi","Equipment Supplier"))</f>
        <v/>
      </c>
      <c r="S82" s="204" t="str">
        <f>[4]SayfaKAY!N915</f>
        <v/>
      </c>
      <c r="T82" s="133" t="str">
        <f>[4]SayfaKAY!AD915</f>
        <v/>
      </c>
      <c r="U82" s="132" t="str">
        <f>[4]SayfaKAY!W915</f>
        <v/>
      </c>
      <c r="V82" s="108" t="str">
        <f>[4]SayfaKAY!AZ915</f>
        <v/>
      </c>
      <c r="W82" s="136" t="str">
        <f t="shared" si="86"/>
        <v/>
      </c>
      <c r="X82" s="137" t="str">
        <f t="shared" si="87"/>
        <v/>
      </c>
      <c r="Y82" s="235" t="str">
        <f>[4]SayfaKAY!AE915</f>
        <v/>
      </c>
      <c r="Z82" s="109" t="str">
        <f t="shared" si="88"/>
        <v/>
      </c>
      <c r="AA82" s="110" t="str">
        <f t="shared" si="89"/>
        <v/>
      </c>
      <c r="AB82" s="182" t="str">
        <f>[4]SayfaKAY!BA915</f>
        <v/>
      </c>
      <c r="AC82" s="257" t="str">
        <f t="shared" si="90"/>
        <v/>
      </c>
      <c r="AD82" s="111" t="str">
        <f t="shared" si="91"/>
        <v/>
      </c>
      <c r="AE82" s="111" t="str">
        <f t="shared" si="92"/>
        <v/>
      </c>
      <c r="AF82" s="235" t="str">
        <f>[4]SayfaKAY!BA915</f>
        <v/>
      </c>
      <c r="AG82" s="179" t="str">
        <f>[4]SayfaKAY!S915</f>
        <v/>
      </c>
      <c r="AH82" s="178" t="str">
        <f t="shared" si="93"/>
        <v/>
      </c>
      <c r="AI82" s="163" t="str">
        <f>[4]SayfaKAY!AV915</f>
        <v/>
      </c>
      <c r="AJ82" s="164" t="str">
        <f t="shared" si="94"/>
        <v/>
      </c>
      <c r="AK82" s="164" t="str">
        <f t="shared" si="95"/>
        <v/>
      </c>
      <c r="AL82" s="112" t="str">
        <f>[4]SayfaKAY!AX915</f>
        <v/>
      </c>
      <c r="AM82" s="257" t="str" cm="1">
        <f t="array" ref="AM82">IFERROR(IF(AND(P82&lt;&gt;"D(Arıza Değil)",AH82="Bu Arıza Aracın Servise Verilmesine Engel Değil"),
IF(Z82-F82&gt;0,(AB82-Y82)*24*60,
IF(OR(AND(G82&gt;$AS$1,G82&lt;$AT$1),AND(G82&gt;$AU$1,G82&lt;$AV$1)),
(AF82-H82)*24*60,     BH:BH0)),        AN82),0)</f>
        <v/>
      </c>
      <c r="AN82" s="257" t="str">
        <f t="shared" si="96"/>
        <v/>
      </c>
      <c r="AO82" s="174" t="str">
        <f>[4]SayfaKAY!AG915</f>
        <v/>
      </c>
      <c r="AP82" s="174" t="str">
        <f>[4]SayfaKAY!AI915</f>
        <v/>
      </c>
      <c r="AQ82" s="174" t="str">
        <f>[4]SayfaKAY!AQ915</f>
        <v/>
      </c>
      <c r="AR82" s="174" t="str">
        <f>[4]SayfaKAY!AH915</f>
        <v/>
      </c>
      <c r="AS82" s="174" t="str">
        <f>[4]SayfaKAY!AJ915</f>
        <v/>
      </c>
      <c r="AT82" s="175" t="str">
        <f>[4]SayfaKAY!AM915</f>
        <v/>
      </c>
      <c r="AU82" s="176" t="str">
        <f>[4]SayfaKAY!AL915</f>
        <v/>
      </c>
      <c r="AV82" s="176" t="str">
        <f>[4]SayfaKAY!AP915</f>
        <v/>
      </c>
      <c r="AW82" s="177" t="str">
        <f>[4]SayfaKAY!AT915</f>
        <v/>
      </c>
      <c r="AX82" s="194" t="str">
        <f t="shared" si="97"/>
        <v/>
      </c>
      <c r="AY82" s="168"/>
      <c r="AZ82" s="167"/>
      <c r="BA82" s="113"/>
      <c r="BB82" s="171" t="str">
        <f t="shared" si="82"/>
        <v/>
      </c>
      <c r="BC82" s="114"/>
      <c r="BD82" s="114"/>
      <c r="BE82" s="114"/>
      <c r="BF82" s="114"/>
      <c r="BG82" s="114"/>
      <c r="BH82" s="114">
        <f>IFERROR(FRACAS!AN918, "Hata Var")</f>
        <v>114.99999998719431</v>
      </c>
      <c r="BI82" s="114"/>
      <c r="BJ82" s="114"/>
      <c r="BK82" s="105" t="str">
        <f>[4]SayfaKAY!AW915</f>
        <v/>
      </c>
      <c r="BL82" s="105" t="str">
        <f>[4]SayfaKAY!V915</f>
        <v/>
      </c>
      <c r="BM82" s="114"/>
      <c r="BN82" s="171" t="str">
        <f t="shared" si="98"/>
        <v>x yok</v>
      </c>
      <c r="BO82" s="171" t="b">
        <f t="shared" si="99"/>
        <v>0</v>
      </c>
      <c r="BP82" s="171" t="e">
        <f t="shared" si="100"/>
        <v>#VALUE!</v>
      </c>
      <c r="BQ82" s="226" t="e">
        <f t="shared" si="101"/>
        <v>#VALUE!</v>
      </c>
      <c r="BR82" s="226" t="e">
        <f t="shared" si="102"/>
        <v>#VALUE!</v>
      </c>
      <c r="BS82" s="226" t="e">
        <f t="shared" si="103"/>
        <v>#VALUE!</v>
      </c>
      <c r="BT82" s="114"/>
      <c r="BU82" s="242"/>
      <c r="BV82" s="233">
        <f t="shared" si="104"/>
        <v>-1</v>
      </c>
      <c r="BW82" s="226" t="str">
        <f t="shared" si="105"/>
        <v>Hayır, çakışma yok</v>
      </c>
      <c r="BX82" s="229"/>
      <c r="BY82" s="247" t="e">
        <f t="shared" si="106"/>
        <v>#VALUE!</v>
      </c>
      <c r="BZ82" s="247" t="e">
        <f t="shared" si="107"/>
        <v>#VALUE!</v>
      </c>
      <c r="CA82" s="247" t="e">
        <f t="shared" si="108"/>
        <v>#VALUE!</v>
      </c>
      <c r="CB82" s="213"/>
      <c r="CC82" s="211"/>
      <c r="CD82" s="196"/>
      <c r="CE82" s="213">
        <v>914</v>
      </c>
      <c r="CF82" s="182" t="str">
        <f t="shared" si="109"/>
        <v/>
      </c>
      <c r="CG82" s="182" t="str">
        <f t="shared" si="110"/>
        <v/>
      </c>
      <c r="CH82" s="196"/>
      <c r="CI82" s="196"/>
      <c r="CJ82" s="196"/>
      <c r="CK82" s="196" t="e">
        <f t="shared" si="111"/>
        <v>#VALUE!</v>
      </c>
      <c r="CL82" s="196" t="e">
        <f t="shared" si="112"/>
        <v>#VALUE!</v>
      </c>
      <c r="CM82" s="196" t="e">
        <f t="shared" si="113"/>
        <v>#VALUE!</v>
      </c>
      <c r="CN82" s="114"/>
      <c r="CO82" s="115" t="str">
        <f t="shared" si="114"/>
        <v/>
      </c>
      <c r="CP82" s="116" t="e">
        <f t="shared" si="115"/>
        <v>#VALUE!</v>
      </c>
      <c r="CQ82" s="117" t="str">
        <f t="shared" si="116"/>
        <v/>
      </c>
      <c r="CR82" s="117" t="str">
        <f t="shared" si="117"/>
        <v/>
      </c>
      <c r="CS82" s="117" t="str">
        <f t="shared" si="118"/>
        <v/>
      </c>
      <c r="CT82" s="118" t="e">
        <f t="shared" si="119"/>
        <v>#VALUE!</v>
      </c>
      <c r="CU82" s="118" t="e">
        <f t="shared" si="120"/>
        <v>#VALUE!</v>
      </c>
      <c r="CV82" s="118" t="e">
        <f t="shared" si="121"/>
        <v>#VALUE!</v>
      </c>
      <c r="CW82" s="119" t="e">
        <f t="shared" si="122"/>
        <v>#VALUE!</v>
      </c>
    </row>
    <row r="83" spans="1:101" ht="118.5" customHeight="1" x14ac:dyDescent="0.3">
      <c r="A83" s="104" t="str">
        <f>[4]SayfaKAY!C916</f>
        <v/>
      </c>
      <c r="B83" s="104" t="str">
        <f>[4]SayfaKAY!D916</f>
        <v/>
      </c>
      <c r="C83" s="105" t="str">
        <f>[4]SayfaKAY!E916</f>
        <v/>
      </c>
      <c r="D83" s="105" t="str">
        <f>[4]SayfaKAY!F916</f>
        <v/>
      </c>
      <c r="E83" s="106" t="str">
        <f>[4]SayfaKAY!G916</f>
        <v/>
      </c>
      <c r="F83" s="193" t="str">
        <f t="shared" si="83"/>
        <v/>
      </c>
      <c r="G83" s="135" t="str">
        <f t="shared" si="84"/>
        <v/>
      </c>
      <c r="H83" s="235" t="str">
        <f>[4]SayfaKAY!H916</f>
        <v/>
      </c>
      <c r="I83" s="104" t="str">
        <f>[4]SayfaKAY!I916</f>
        <v/>
      </c>
      <c r="J83" s="103" t="str">
        <f>IF([4]SayfaKAY!J916="","",IF([4]SayfaKAY!J916="Müşteri","Notified by Customer","Notified by Bozankaya"))</f>
        <v/>
      </c>
      <c r="K83" s="103" t="e">
        <f>VLOOKUP([4]SayfaKAY!L916,#REF!,2,FALSE)</f>
        <v>#REF!</v>
      </c>
      <c r="L83" s="165" t="str">
        <f>[4]SayfaKAY!X916</f>
        <v/>
      </c>
      <c r="M83" s="107" t="str">
        <f t="shared" si="85"/>
        <v/>
      </c>
      <c r="N83" s="105" t="str">
        <f>[4]SayfaKAY!M916</f>
        <v/>
      </c>
      <c r="O83" s="166" t="str">
        <f>[4]SayfaKAY!P916</f>
        <v/>
      </c>
      <c r="P83" s="166" t="str">
        <f>[4]SayfaKAY!Q916</f>
        <v/>
      </c>
      <c r="Q83" s="166" t="str">
        <f>[4]SayfaKAY!R916</f>
        <v/>
      </c>
      <c r="R83" s="132" t="str" cm="1">
        <f t="array" ref="R83">IF([4]SayfaKAY!U916="","",_xlfn.IFS([4]SayfaKAY!U916="Bozankaya","Bozankaya",[4]SayfaKAY!U916="Müşteri","Customer",[4]SayfaKAY!U916="Tedarikçi","Equipment Supplier"))</f>
        <v/>
      </c>
      <c r="S83" s="204" t="str">
        <f>[4]SayfaKAY!N916</f>
        <v/>
      </c>
      <c r="T83" s="133" t="str">
        <f>[4]SayfaKAY!AD916</f>
        <v/>
      </c>
      <c r="U83" s="132" t="str">
        <f>[4]SayfaKAY!W916</f>
        <v/>
      </c>
      <c r="V83" s="108" t="str">
        <f>[4]SayfaKAY!AZ916</f>
        <v/>
      </c>
      <c r="W83" s="136" t="str">
        <f t="shared" si="86"/>
        <v/>
      </c>
      <c r="X83" s="137" t="str">
        <f t="shared" si="87"/>
        <v/>
      </c>
      <c r="Y83" s="235" t="str">
        <f>[4]SayfaKAY!AE916</f>
        <v/>
      </c>
      <c r="Z83" s="109" t="str">
        <f t="shared" si="88"/>
        <v/>
      </c>
      <c r="AA83" s="110" t="str">
        <f t="shared" si="89"/>
        <v/>
      </c>
      <c r="AB83" s="182" t="str">
        <f>[4]SayfaKAY!BA916</f>
        <v/>
      </c>
      <c r="AC83" s="257" t="str">
        <f t="shared" si="90"/>
        <v/>
      </c>
      <c r="AD83" s="111" t="str">
        <f t="shared" si="91"/>
        <v/>
      </c>
      <c r="AE83" s="111" t="str">
        <f t="shared" si="92"/>
        <v/>
      </c>
      <c r="AF83" s="235" t="str">
        <f>[4]SayfaKAY!BA916</f>
        <v/>
      </c>
      <c r="AG83" s="179" t="str">
        <f>[4]SayfaKAY!S916</f>
        <v/>
      </c>
      <c r="AH83" s="178" t="str">
        <f t="shared" si="93"/>
        <v/>
      </c>
      <c r="AI83" s="163" t="str">
        <f>[4]SayfaKAY!AV916</f>
        <v/>
      </c>
      <c r="AJ83" s="164" t="str">
        <f t="shared" si="94"/>
        <v/>
      </c>
      <c r="AK83" s="164" t="str">
        <f t="shared" si="95"/>
        <v/>
      </c>
      <c r="AL83" s="112" t="str">
        <f>[4]SayfaKAY!AX916</f>
        <v/>
      </c>
      <c r="AM83" s="257" t="str" cm="1">
        <f t="array" ref="AM83">IFERROR(IF(AND(P83&lt;&gt;"D(Arıza Değil)",AH83="Bu Arıza Aracın Servise Verilmesine Engel Değil"),
IF(Z83-F83&gt;0,(AB83-Y83)*24*60,
IF(OR(AND(G83&gt;$AS$1,G83&lt;$AT$1),AND(G83&gt;$AU$1,G83&lt;$AV$1)),
(AF83-H83)*24*60,     BH:BH0)),        AN83),0)</f>
        <v/>
      </c>
      <c r="AN83" s="257" t="str">
        <f t="shared" si="96"/>
        <v/>
      </c>
      <c r="AO83" s="174" t="str">
        <f>[4]SayfaKAY!AG916</f>
        <v/>
      </c>
      <c r="AP83" s="174" t="str">
        <f>[4]SayfaKAY!AI916</f>
        <v/>
      </c>
      <c r="AQ83" s="174" t="str">
        <f>[4]SayfaKAY!AQ916</f>
        <v/>
      </c>
      <c r="AR83" s="174" t="str">
        <f>[4]SayfaKAY!AH916</f>
        <v/>
      </c>
      <c r="AS83" s="174" t="str">
        <f>[4]SayfaKAY!AJ916</f>
        <v/>
      </c>
      <c r="AT83" s="175" t="str">
        <f>[4]SayfaKAY!AM916</f>
        <v/>
      </c>
      <c r="AU83" s="176" t="str">
        <f>[4]SayfaKAY!AL916</f>
        <v/>
      </c>
      <c r="AV83" s="176" t="str">
        <f>[4]SayfaKAY!AP916</f>
        <v/>
      </c>
      <c r="AW83" s="177" t="str">
        <f>[4]SayfaKAY!AT916</f>
        <v/>
      </c>
      <c r="AX83" s="194" t="str">
        <f t="shared" si="97"/>
        <v/>
      </c>
      <c r="AY83" s="168"/>
      <c r="AZ83" s="167"/>
      <c r="BA83" s="170"/>
      <c r="BB83" s="171" t="str">
        <f t="shared" si="82"/>
        <v/>
      </c>
      <c r="BC83" s="114"/>
      <c r="BD83" s="114"/>
      <c r="BE83" s="114"/>
      <c r="BF83" s="114"/>
      <c r="BG83" s="114"/>
      <c r="BH83" s="114">
        <f>IFERROR(FRACAS!AN919, "Hata Var")</f>
        <v>49140.999999940395</v>
      </c>
      <c r="BI83" s="114"/>
      <c r="BJ83" s="114"/>
      <c r="BK83" s="105" t="str">
        <f>[4]SayfaKAY!AW916</f>
        <v/>
      </c>
      <c r="BL83" s="105" t="str">
        <f>[4]SayfaKAY!V916</f>
        <v/>
      </c>
      <c r="BM83" s="114"/>
      <c r="BN83" s="171" t="str">
        <f t="shared" si="98"/>
        <v>x yok</v>
      </c>
      <c r="BO83" s="171" t="b">
        <f t="shared" si="99"/>
        <v>0</v>
      </c>
      <c r="BP83" s="171" t="e">
        <f t="shared" si="100"/>
        <v>#VALUE!</v>
      </c>
      <c r="BQ83" s="226" t="e">
        <f t="shared" si="101"/>
        <v>#VALUE!</v>
      </c>
      <c r="BR83" s="226" t="e">
        <f t="shared" si="102"/>
        <v>#VALUE!</v>
      </c>
      <c r="BS83" s="226" t="e">
        <f t="shared" si="103"/>
        <v>#VALUE!</v>
      </c>
      <c r="BT83" s="114"/>
      <c r="BU83" s="242"/>
      <c r="BV83" s="233">
        <f t="shared" si="104"/>
        <v>-1</v>
      </c>
      <c r="BW83" s="226" t="str">
        <f t="shared" si="105"/>
        <v>Hayır, çakışma yok</v>
      </c>
      <c r="BX83" s="229"/>
      <c r="BY83" s="247" t="e">
        <f t="shared" si="106"/>
        <v>#VALUE!</v>
      </c>
      <c r="BZ83" s="247" t="e">
        <f t="shared" si="107"/>
        <v>#VALUE!</v>
      </c>
      <c r="CA83" s="247" t="e">
        <f t="shared" si="108"/>
        <v>#VALUE!</v>
      </c>
      <c r="CB83" s="213"/>
      <c r="CC83" s="211"/>
      <c r="CD83" s="196"/>
      <c r="CE83" s="213">
        <v>915</v>
      </c>
      <c r="CF83" s="182" t="str">
        <f t="shared" si="109"/>
        <v/>
      </c>
      <c r="CG83" s="182" t="str">
        <f t="shared" si="110"/>
        <v/>
      </c>
      <c r="CH83" s="196"/>
      <c r="CI83" s="196"/>
      <c r="CJ83" s="196"/>
      <c r="CK83" s="196" t="e">
        <f t="shared" si="111"/>
        <v>#VALUE!</v>
      </c>
      <c r="CL83" s="196" t="e">
        <f t="shared" si="112"/>
        <v>#VALUE!</v>
      </c>
      <c r="CM83" s="196" t="e">
        <f t="shared" si="113"/>
        <v>#VALUE!</v>
      </c>
      <c r="CN83" s="114"/>
      <c r="CO83" s="115" t="str">
        <f t="shared" si="114"/>
        <v/>
      </c>
      <c r="CP83" s="116" t="e">
        <f t="shared" si="115"/>
        <v>#VALUE!</v>
      </c>
      <c r="CQ83" s="117" t="str">
        <f t="shared" si="116"/>
        <v/>
      </c>
      <c r="CR83" s="117" t="str">
        <f t="shared" si="117"/>
        <v/>
      </c>
      <c r="CS83" s="117" t="str">
        <f t="shared" si="118"/>
        <v/>
      </c>
      <c r="CT83" s="118" t="e">
        <f t="shared" si="119"/>
        <v>#VALUE!</v>
      </c>
      <c r="CU83" s="118" t="e">
        <f t="shared" si="120"/>
        <v>#VALUE!</v>
      </c>
      <c r="CV83" s="118" t="e">
        <f t="shared" si="121"/>
        <v>#VALUE!</v>
      </c>
      <c r="CW83" s="119" t="e">
        <f t="shared" si="122"/>
        <v>#VALUE!</v>
      </c>
    </row>
    <row r="84" spans="1:101" ht="118.5" customHeight="1" x14ac:dyDescent="0.3">
      <c r="A84" s="160" t="str">
        <f>[4]SayfaKAY!C917</f>
        <v/>
      </c>
      <c r="B84" s="104" t="str">
        <f>[4]SayfaKAY!D917</f>
        <v/>
      </c>
      <c r="C84" s="105" t="str">
        <f>[4]SayfaKAY!E917</f>
        <v/>
      </c>
      <c r="D84" s="105" t="str">
        <f>[4]SayfaKAY!F917</f>
        <v/>
      </c>
      <c r="E84" s="106" t="str">
        <f>[4]SayfaKAY!G917</f>
        <v/>
      </c>
      <c r="F84" s="193" t="str">
        <f t="shared" si="83"/>
        <v/>
      </c>
      <c r="G84" s="135" t="str">
        <f t="shared" si="84"/>
        <v/>
      </c>
      <c r="H84" s="235" t="str">
        <f>[4]SayfaKAY!H917</f>
        <v/>
      </c>
      <c r="I84" s="104" t="str">
        <f>[4]SayfaKAY!I917</f>
        <v/>
      </c>
      <c r="J84" s="103" t="str">
        <f>IF([4]SayfaKAY!J917="","",IF([4]SayfaKAY!J917="Müşteri","Notified by Customer","Notified by Bozankaya"))</f>
        <v/>
      </c>
      <c r="K84" s="103" t="e">
        <f>VLOOKUP([4]SayfaKAY!L917,#REF!,2,FALSE)</f>
        <v>#REF!</v>
      </c>
      <c r="L84" s="165" t="str">
        <f>[4]SayfaKAY!X917</f>
        <v/>
      </c>
      <c r="M84" s="107" t="str">
        <f t="shared" si="85"/>
        <v/>
      </c>
      <c r="N84" s="105" t="str">
        <f>[4]SayfaKAY!M917</f>
        <v/>
      </c>
      <c r="O84" s="166" t="str">
        <f>[4]SayfaKAY!P917</f>
        <v/>
      </c>
      <c r="P84" s="166" t="str">
        <f>[4]SayfaKAY!Q917</f>
        <v/>
      </c>
      <c r="Q84" s="166" t="str">
        <f>[4]SayfaKAY!R917</f>
        <v/>
      </c>
      <c r="R84" s="132" t="str" cm="1">
        <f t="array" ref="R84">IF([4]SayfaKAY!U917="","",_xlfn.IFS([4]SayfaKAY!U917="Bozankaya","Bozankaya",[4]SayfaKAY!U917="Müşteri","Customer",[4]SayfaKAY!U917="Tedarikçi","Equipment Supplier"))</f>
        <v/>
      </c>
      <c r="S84" s="204" t="str">
        <f>[4]SayfaKAY!N917</f>
        <v/>
      </c>
      <c r="T84" s="133" t="str">
        <f>[4]SayfaKAY!AD917</f>
        <v/>
      </c>
      <c r="U84" s="132" t="str">
        <f>[4]SayfaKAY!W917</f>
        <v/>
      </c>
      <c r="V84" s="108" t="str">
        <f>[4]SayfaKAY!AZ917</f>
        <v/>
      </c>
      <c r="W84" s="136" t="str">
        <f t="shared" si="86"/>
        <v/>
      </c>
      <c r="X84" s="137" t="str">
        <f t="shared" si="87"/>
        <v/>
      </c>
      <c r="Y84" s="235" t="str">
        <f>[4]SayfaKAY!AE917</f>
        <v/>
      </c>
      <c r="Z84" s="109" t="str">
        <f t="shared" si="88"/>
        <v/>
      </c>
      <c r="AA84" s="110" t="str">
        <f t="shared" si="89"/>
        <v/>
      </c>
      <c r="AB84" s="182" t="str">
        <f>[4]SayfaKAY!BA917</f>
        <v/>
      </c>
      <c r="AC84" s="257" t="str">
        <f t="shared" si="90"/>
        <v/>
      </c>
      <c r="AD84" s="111" t="str">
        <f t="shared" si="91"/>
        <v/>
      </c>
      <c r="AE84" s="111" t="str">
        <f t="shared" si="92"/>
        <v/>
      </c>
      <c r="AF84" s="235" t="str">
        <f>[4]SayfaKAY!BA917</f>
        <v/>
      </c>
      <c r="AG84" s="179" t="str">
        <f>[4]SayfaKAY!S917</f>
        <v/>
      </c>
      <c r="AH84" s="178" t="str">
        <f t="shared" si="93"/>
        <v/>
      </c>
      <c r="AI84" s="163" t="str">
        <f>[4]SayfaKAY!AV917</f>
        <v/>
      </c>
      <c r="AJ84" s="164" t="str">
        <f t="shared" si="94"/>
        <v/>
      </c>
      <c r="AK84" s="164" t="str">
        <f t="shared" si="95"/>
        <v/>
      </c>
      <c r="AL84" s="112" t="str">
        <f>[4]SayfaKAY!AX917</f>
        <v/>
      </c>
      <c r="AM84" s="257" t="str" cm="1">
        <f t="array" ref="AM84">IFERROR(IF(AND(P84&lt;&gt;"D(Arıza Değil)",AH84="Bu Arıza Aracın Servise Verilmesine Engel Değil"),
IF(Z84-F84&gt;0,(AB84-Y84)*24*60,
IF(OR(AND(G84&gt;$AS$1,G84&lt;$AT$1),AND(G84&gt;$AU$1,G84&lt;$AV$1)),
(AF84-H84)*24*60,     BH:BH0)),        AN84),0)</f>
        <v/>
      </c>
      <c r="AN84" s="257" t="str">
        <f t="shared" si="96"/>
        <v/>
      </c>
      <c r="AO84" s="174" t="str">
        <f>[4]SayfaKAY!AG917</f>
        <v/>
      </c>
      <c r="AP84" s="174" t="str">
        <f>[4]SayfaKAY!AI917</f>
        <v/>
      </c>
      <c r="AQ84" s="174" t="str">
        <f>[4]SayfaKAY!AQ917</f>
        <v/>
      </c>
      <c r="AR84" s="174" t="str">
        <f>[4]SayfaKAY!AH917</f>
        <v/>
      </c>
      <c r="AS84" s="174" t="str">
        <f>[4]SayfaKAY!AJ917</f>
        <v/>
      </c>
      <c r="AT84" s="175" t="str">
        <f>[4]SayfaKAY!AM917</f>
        <v/>
      </c>
      <c r="AU84" s="176" t="str">
        <f>[4]SayfaKAY!AL917</f>
        <v/>
      </c>
      <c r="AV84" s="176" t="str">
        <f>[4]SayfaKAY!AP917</f>
        <v/>
      </c>
      <c r="AW84" s="177" t="str">
        <f>[4]SayfaKAY!AT917</f>
        <v/>
      </c>
      <c r="AX84" s="194" t="str">
        <f t="shared" si="97"/>
        <v/>
      </c>
      <c r="AY84" s="168"/>
      <c r="AZ84" s="167"/>
      <c r="BA84" s="113"/>
      <c r="BB84" s="171" t="str">
        <f t="shared" si="82"/>
        <v/>
      </c>
      <c r="BC84" s="114"/>
      <c r="BD84" s="114"/>
      <c r="BE84" s="114"/>
      <c r="BF84" s="114"/>
      <c r="BG84" s="114"/>
      <c r="BH84" s="114">
        <f>IFERROR(FRACAS!AN920, "Hata Var")</f>
        <v>49137.000000053085</v>
      </c>
      <c r="BI84" s="114"/>
      <c r="BJ84" s="114"/>
      <c r="BK84" s="105" t="str">
        <f>[4]SayfaKAY!AW917</f>
        <v/>
      </c>
      <c r="BL84" s="105" t="str">
        <f>[4]SayfaKAY!V917</f>
        <v/>
      </c>
      <c r="BM84" s="114"/>
      <c r="BN84" s="171" t="str">
        <f t="shared" si="98"/>
        <v>x yok</v>
      </c>
      <c r="BO84" s="171" t="b">
        <f t="shared" si="99"/>
        <v>0</v>
      </c>
      <c r="BP84" s="171" t="e">
        <f t="shared" si="100"/>
        <v>#VALUE!</v>
      </c>
      <c r="BQ84" s="226" t="e">
        <f t="shared" si="101"/>
        <v>#VALUE!</v>
      </c>
      <c r="BR84" s="226" t="e">
        <f t="shared" si="102"/>
        <v>#VALUE!</v>
      </c>
      <c r="BS84" s="226" t="e">
        <f t="shared" si="103"/>
        <v>#VALUE!</v>
      </c>
      <c r="BT84" s="114"/>
      <c r="BU84" s="242"/>
      <c r="BV84" s="233">
        <f t="shared" si="104"/>
        <v>-1</v>
      </c>
      <c r="BW84" s="226" t="str">
        <f t="shared" si="105"/>
        <v>Hayır, çakışma yok</v>
      </c>
      <c r="BX84" s="229"/>
      <c r="BY84" s="247" t="e">
        <f t="shared" si="106"/>
        <v>#VALUE!</v>
      </c>
      <c r="BZ84" s="247" t="e">
        <f t="shared" si="107"/>
        <v>#VALUE!</v>
      </c>
      <c r="CA84" s="247" t="e">
        <f t="shared" si="108"/>
        <v>#VALUE!</v>
      </c>
      <c r="CB84" s="213"/>
      <c r="CC84" s="211"/>
      <c r="CD84" s="196"/>
      <c r="CE84" s="213">
        <v>916</v>
      </c>
      <c r="CF84" s="182" t="str">
        <f t="shared" si="109"/>
        <v/>
      </c>
      <c r="CG84" s="182" t="str">
        <f t="shared" si="110"/>
        <v/>
      </c>
      <c r="CH84" s="196"/>
      <c r="CI84" s="196"/>
      <c r="CJ84" s="196"/>
      <c r="CK84" s="196" t="e">
        <f t="shared" si="111"/>
        <v>#VALUE!</v>
      </c>
      <c r="CL84" s="196" t="e">
        <f t="shared" si="112"/>
        <v>#VALUE!</v>
      </c>
      <c r="CM84" s="196" t="e">
        <f t="shared" si="113"/>
        <v>#VALUE!</v>
      </c>
      <c r="CN84" s="114"/>
      <c r="CO84" s="115" t="str">
        <f t="shared" si="114"/>
        <v/>
      </c>
      <c r="CP84" s="116" t="e">
        <f t="shared" si="115"/>
        <v>#VALUE!</v>
      </c>
      <c r="CQ84" s="117" t="str">
        <f t="shared" si="116"/>
        <v/>
      </c>
      <c r="CR84" s="117" t="str">
        <f t="shared" si="117"/>
        <v/>
      </c>
      <c r="CS84" s="117" t="str">
        <f t="shared" si="118"/>
        <v/>
      </c>
      <c r="CT84" s="118" t="e">
        <f t="shared" si="119"/>
        <v>#VALUE!</v>
      </c>
      <c r="CU84" s="118" t="e">
        <f t="shared" si="120"/>
        <v>#VALUE!</v>
      </c>
      <c r="CV84" s="118" t="e">
        <f t="shared" si="121"/>
        <v>#VALUE!</v>
      </c>
      <c r="CW84" s="119" t="e">
        <f t="shared" si="122"/>
        <v>#VALUE!</v>
      </c>
    </row>
    <row r="85" spans="1:101" ht="118.5" customHeight="1" x14ac:dyDescent="0.3">
      <c r="A85" s="104" t="str">
        <f>[4]SayfaKAY!C918</f>
        <v/>
      </c>
      <c r="B85" s="104" t="str">
        <f>[4]SayfaKAY!D918</f>
        <v/>
      </c>
      <c r="C85" s="105" t="str">
        <f>[4]SayfaKAY!E918</f>
        <v/>
      </c>
      <c r="D85" s="105" t="str">
        <f>[4]SayfaKAY!F918</f>
        <v/>
      </c>
      <c r="E85" s="106" t="str">
        <f>[4]SayfaKAY!G918</f>
        <v/>
      </c>
      <c r="F85" s="193" t="str">
        <f t="shared" si="83"/>
        <v/>
      </c>
      <c r="G85" s="135" t="str">
        <f t="shared" si="84"/>
        <v/>
      </c>
      <c r="H85" s="235" t="str">
        <f>[4]SayfaKAY!H918</f>
        <v/>
      </c>
      <c r="I85" s="104" t="str">
        <f>[4]SayfaKAY!I918</f>
        <v/>
      </c>
      <c r="J85" s="103" t="str">
        <f>IF([4]SayfaKAY!J918="","",IF([4]SayfaKAY!J918="Müşteri","Notified by Customer","Notified by Bozankaya"))</f>
        <v/>
      </c>
      <c r="K85" s="103" t="e">
        <f>VLOOKUP([4]SayfaKAY!L918,#REF!,2,FALSE)</f>
        <v>#REF!</v>
      </c>
      <c r="L85" s="165" t="str">
        <f>[4]SayfaKAY!X918</f>
        <v/>
      </c>
      <c r="M85" s="107" t="str">
        <f t="shared" si="85"/>
        <v/>
      </c>
      <c r="N85" s="105" t="str">
        <f>[4]SayfaKAY!M918</f>
        <v/>
      </c>
      <c r="O85" s="166" t="str">
        <f>[4]SayfaKAY!P918</f>
        <v/>
      </c>
      <c r="P85" s="166" t="str">
        <f>[4]SayfaKAY!Q918</f>
        <v/>
      </c>
      <c r="Q85" s="166" t="str">
        <f>[4]SayfaKAY!R918</f>
        <v/>
      </c>
      <c r="R85" s="132" t="str" cm="1">
        <f t="array" ref="R85">IF([4]SayfaKAY!U918="","",_xlfn.IFS([4]SayfaKAY!U918="Bozankaya","Bozankaya",[4]SayfaKAY!U918="Müşteri","Customer",[4]SayfaKAY!U918="Tedarikçi","Equipment Supplier"))</f>
        <v/>
      </c>
      <c r="S85" s="204" t="str">
        <f>[4]SayfaKAY!N918</f>
        <v/>
      </c>
      <c r="T85" s="133" t="str">
        <f>[4]SayfaKAY!AD918</f>
        <v/>
      </c>
      <c r="U85" s="132" t="str">
        <f>[4]SayfaKAY!W918</f>
        <v/>
      </c>
      <c r="V85" s="108" t="str">
        <f>[4]SayfaKAY!AZ918</f>
        <v/>
      </c>
      <c r="W85" s="136" t="str">
        <f t="shared" si="86"/>
        <v/>
      </c>
      <c r="X85" s="137" t="str">
        <f t="shared" si="87"/>
        <v/>
      </c>
      <c r="Y85" s="235" t="str">
        <f>[4]SayfaKAY!AE918</f>
        <v/>
      </c>
      <c r="Z85" s="109" t="str">
        <f t="shared" si="88"/>
        <v/>
      </c>
      <c r="AA85" s="110" t="str">
        <f t="shared" si="89"/>
        <v/>
      </c>
      <c r="AB85" s="182" t="str">
        <f>[4]SayfaKAY!BA918</f>
        <v/>
      </c>
      <c r="AC85" s="257" t="str">
        <f t="shared" si="90"/>
        <v/>
      </c>
      <c r="AD85" s="111" t="str">
        <f t="shared" si="91"/>
        <v/>
      </c>
      <c r="AE85" s="111" t="str">
        <f t="shared" si="92"/>
        <v/>
      </c>
      <c r="AF85" s="235" t="str">
        <f>[4]SayfaKAY!BA918</f>
        <v/>
      </c>
      <c r="AG85" s="179" t="str">
        <f>[4]SayfaKAY!S918</f>
        <v/>
      </c>
      <c r="AH85" s="178" t="str">
        <f t="shared" si="93"/>
        <v/>
      </c>
      <c r="AI85" s="163" t="str">
        <f>[4]SayfaKAY!AV918</f>
        <v/>
      </c>
      <c r="AJ85" s="164" t="str">
        <f t="shared" si="94"/>
        <v/>
      </c>
      <c r="AK85" s="164" t="str">
        <f t="shared" si="95"/>
        <v/>
      </c>
      <c r="AL85" s="112" t="str">
        <f>[4]SayfaKAY!AX918</f>
        <v/>
      </c>
      <c r="AM85" s="257" t="str" cm="1">
        <f t="array" ref="AM85">IFERROR(IF(AND(P85&lt;&gt;"D(Arıza Değil)",AH85="Bu Arıza Aracın Servise Verilmesine Engel Değil"),
IF(Z85-F85&gt;0,(AB85-Y85)*24*60,
IF(OR(AND(G85&gt;$AS$1,G85&lt;$AT$1),AND(G85&gt;$AU$1,G85&lt;$AV$1)),
(AF85-H85)*24*60,     BH:BH0)),        AN85),0)</f>
        <v/>
      </c>
      <c r="AN85" s="257" t="str">
        <f t="shared" si="96"/>
        <v/>
      </c>
      <c r="AO85" s="174" t="str">
        <f>[4]SayfaKAY!AG918</f>
        <v/>
      </c>
      <c r="AP85" s="174" t="str">
        <f>[4]SayfaKAY!AI918</f>
        <v/>
      </c>
      <c r="AQ85" s="174" t="str">
        <f>[4]SayfaKAY!AQ918</f>
        <v/>
      </c>
      <c r="AR85" s="174" t="str">
        <f>[4]SayfaKAY!AH918</f>
        <v/>
      </c>
      <c r="AS85" s="174" t="str">
        <f>[4]SayfaKAY!AJ918</f>
        <v/>
      </c>
      <c r="AT85" s="175" t="str">
        <f>[4]SayfaKAY!AM918</f>
        <v/>
      </c>
      <c r="AU85" s="176" t="str">
        <f>[4]SayfaKAY!AL918</f>
        <v/>
      </c>
      <c r="AV85" s="176" t="str">
        <f>[4]SayfaKAY!AP918</f>
        <v/>
      </c>
      <c r="AW85" s="177" t="str">
        <f>[4]SayfaKAY!AT918</f>
        <v/>
      </c>
      <c r="AX85" s="194" t="str">
        <f t="shared" si="97"/>
        <v/>
      </c>
      <c r="AY85" s="168"/>
      <c r="AZ85" s="167"/>
      <c r="BA85" s="170"/>
      <c r="BB85" s="171" t="str">
        <f t="shared" si="82"/>
        <v/>
      </c>
      <c r="BC85" s="114"/>
      <c r="BD85" s="114"/>
      <c r="BE85" s="114"/>
      <c r="BF85" s="114"/>
      <c r="BG85" s="114"/>
      <c r="BH85" s="114">
        <f>IFERROR(FRACAS!AN921, "Hata Var")</f>
        <v>49133.000000019092</v>
      </c>
      <c r="BI85" s="114"/>
      <c r="BJ85" s="114"/>
      <c r="BK85" s="105" t="str">
        <f>[4]SayfaKAY!AW918</f>
        <v/>
      </c>
      <c r="BL85" s="105" t="str">
        <f>[4]SayfaKAY!V918</f>
        <v/>
      </c>
      <c r="BM85" s="114"/>
      <c r="BN85" s="171" t="str">
        <f t="shared" si="98"/>
        <v>x yok</v>
      </c>
      <c r="BO85" s="171" t="b">
        <f t="shared" si="99"/>
        <v>0</v>
      </c>
      <c r="BP85" s="171" t="e">
        <f t="shared" si="100"/>
        <v>#VALUE!</v>
      </c>
      <c r="BQ85" s="226" t="e">
        <f t="shared" si="101"/>
        <v>#VALUE!</v>
      </c>
      <c r="BR85" s="226" t="e">
        <f t="shared" si="102"/>
        <v>#VALUE!</v>
      </c>
      <c r="BS85" s="226" t="e">
        <f t="shared" si="103"/>
        <v>#VALUE!</v>
      </c>
      <c r="BT85" s="114"/>
      <c r="BU85" s="242"/>
      <c r="BV85" s="233">
        <f t="shared" si="104"/>
        <v>-1</v>
      </c>
      <c r="BW85" s="226" t="str">
        <f t="shared" si="105"/>
        <v>Hayır, çakışma yok</v>
      </c>
      <c r="BX85" s="229"/>
      <c r="BY85" s="247" t="e">
        <f t="shared" si="106"/>
        <v>#VALUE!</v>
      </c>
      <c r="BZ85" s="247" t="e">
        <f t="shared" si="107"/>
        <v>#VALUE!</v>
      </c>
      <c r="CA85" s="247" t="e">
        <f t="shared" si="108"/>
        <v>#VALUE!</v>
      </c>
      <c r="CB85" s="213"/>
      <c r="CC85" s="211"/>
      <c r="CD85" s="196"/>
      <c r="CE85" s="213">
        <v>917</v>
      </c>
      <c r="CF85" s="182" t="str">
        <f t="shared" si="109"/>
        <v/>
      </c>
      <c r="CG85" s="182" t="str">
        <f t="shared" si="110"/>
        <v/>
      </c>
      <c r="CH85" s="196"/>
      <c r="CI85" s="196"/>
      <c r="CJ85" s="196"/>
      <c r="CK85" s="196" t="e">
        <f t="shared" si="111"/>
        <v>#VALUE!</v>
      </c>
      <c r="CL85" s="196" t="e">
        <f t="shared" si="112"/>
        <v>#VALUE!</v>
      </c>
      <c r="CM85" s="196" t="e">
        <f t="shared" si="113"/>
        <v>#VALUE!</v>
      </c>
      <c r="CN85" s="114"/>
      <c r="CO85" s="115" t="str">
        <f t="shared" si="114"/>
        <v/>
      </c>
      <c r="CP85" s="116" t="e">
        <f t="shared" si="115"/>
        <v>#VALUE!</v>
      </c>
      <c r="CQ85" s="117" t="str">
        <f t="shared" si="116"/>
        <v/>
      </c>
      <c r="CR85" s="117" t="str">
        <f t="shared" si="117"/>
        <v/>
      </c>
      <c r="CS85" s="117" t="str">
        <f t="shared" si="118"/>
        <v/>
      </c>
      <c r="CT85" s="118" t="e">
        <f t="shared" si="119"/>
        <v>#VALUE!</v>
      </c>
      <c r="CU85" s="118" t="e">
        <f t="shared" si="120"/>
        <v>#VALUE!</v>
      </c>
      <c r="CV85" s="118" t="e">
        <f t="shared" si="121"/>
        <v>#VALUE!</v>
      </c>
      <c r="CW85" s="119" t="e">
        <f t="shared" si="122"/>
        <v>#VALUE!</v>
      </c>
    </row>
    <row r="86" spans="1:101" ht="118.5" customHeight="1" x14ac:dyDescent="0.3">
      <c r="A86" s="160" t="str">
        <f>[4]SayfaKAY!C919</f>
        <v/>
      </c>
      <c r="B86" s="104" t="str">
        <f>[4]SayfaKAY!D919</f>
        <v/>
      </c>
      <c r="C86" s="105" t="str">
        <f>[4]SayfaKAY!E919</f>
        <v/>
      </c>
      <c r="D86" s="105" t="str">
        <f>[4]SayfaKAY!F919</f>
        <v/>
      </c>
      <c r="E86" s="106" t="str">
        <f>[4]SayfaKAY!G919</f>
        <v/>
      </c>
      <c r="F86" s="193" t="str">
        <f t="shared" si="83"/>
        <v/>
      </c>
      <c r="G86" s="135" t="str">
        <f t="shared" si="84"/>
        <v/>
      </c>
      <c r="H86" s="235" t="str">
        <f>[4]SayfaKAY!H919</f>
        <v/>
      </c>
      <c r="I86" s="104" t="str">
        <f>[4]SayfaKAY!I919</f>
        <v/>
      </c>
      <c r="J86" s="103" t="str">
        <f>IF([4]SayfaKAY!J919="","",IF([4]SayfaKAY!J919="Müşteri","Notified by Customer","Notified by Bozankaya"))</f>
        <v/>
      </c>
      <c r="K86" s="103" t="e">
        <f>VLOOKUP([4]SayfaKAY!L919,#REF!,2,FALSE)</f>
        <v>#REF!</v>
      </c>
      <c r="L86" s="165" t="str">
        <f>[4]SayfaKAY!X919</f>
        <v/>
      </c>
      <c r="M86" s="107" t="str">
        <f t="shared" si="85"/>
        <v/>
      </c>
      <c r="N86" s="105" t="str">
        <f>[4]SayfaKAY!M919</f>
        <v/>
      </c>
      <c r="O86" s="166" t="str">
        <f>[4]SayfaKAY!P919</f>
        <v/>
      </c>
      <c r="P86" s="166" t="str">
        <f>[4]SayfaKAY!Q919</f>
        <v/>
      </c>
      <c r="Q86" s="166" t="str">
        <f>[4]SayfaKAY!R919</f>
        <v/>
      </c>
      <c r="R86" s="132" t="str" cm="1">
        <f t="array" ref="R86">IF([4]SayfaKAY!U919="","",_xlfn.IFS([4]SayfaKAY!U919="Bozankaya","Bozankaya",[4]SayfaKAY!U919="Müşteri","Customer",[4]SayfaKAY!U919="Tedarikçi","Equipment Supplier"))</f>
        <v/>
      </c>
      <c r="S86" s="204" t="str">
        <f>[4]SayfaKAY!N919</f>
        <v/>
      </c>
      <c r="T86" s="133" t="str">
        <f>[4]SayfaKAY!AD919</f>
        <v/>
      </c>
      <c r="U86" s="132" t="str">
        <f>[4]SayfaKAY!W919</f>
        <v/>
      </c>
      <c r="V86" s="108" t="str">
        <f>[4]SayfaKAY!AZ919</f>
        <v/>
      </c>
      <c r="W86" s="136" t="str">
        <f t="shared" si="86"/>
        <v/>
      </c>
      <c r="X86" s="137" t="str">
        <f t="shared" si="87"/>
        <v/>
      </c>
      <c r="Y86" s="235" t="str">
        <f>[4]SayfaKAY!AE919</f>
        <v/>
      </c>
      <c r="Z86" s="109" t="str">
        <f t="shared" si="88"/>
        <v/>
      </c>
      <c r="AA86" s="110" t="str">
        <f t="shared" si="89"/>
        <v/>
      </c>
      <c r="AB86" s="182" t="str">
        <f>[4]SayfaKAY!BA919</f>
        <v/>
      </c>
      <c r="AC86" s="257" t="str">
        <f t="shared" si="90"/>
        <v/>
      </c>
      <c r="AD86" s="111" t="str">
        <f t="shared" si="91"/>
        <v/>
      </c>
      <c r="AE86" s="111" t="str">
        <f t="shared" si="92"/>
        <v/>
      </c>
      <c r="AF86" s="235" t="str">
        <f>[4]SayfaKAY!BA919</f>
        <v/>
      </c>
      <c r="AG86" s="179" t="str">
        <f>[4]SayfaKAY!S919</f>
        <v/>
      </c>
      <c r="AH86" s="178" t="str">
        <f t="shared" si="93"/>
        <v/>
      </c>
      <c r="AI86" s="163" t="str">
        <f>[4]SayfaKAY!AV919</f>
        <v/>
      </c>
      <c r="AJ86" s="164" t="str">
        <f t="shared" si="94"/>
        <v/>
      </c>
      <c r="AK86" s="164" t="str">
        <f t="shared" si="95"/>
        <v/>
      </c>
      <c r="AL86" s="112" t="str">
        <f>[4]SayfaKAY!AX919</f>
        <v/>
      </c>
      <c r="AM86" s="257" t="str" cm="1">
        <f t="array" ref="AM86">IFERROR(IF(AND(P86&lt;&gt;"D(Arıza Değil)",AH86="Bu Arıza Aracın Servise Verilmesine Engel Değil"),
IF(Z86-F86&gt;0,(AB86-Y86)*24*60,
IF(OR(AND(G86&gt;$AS$1,G86&lt;$AT$1),AND(G86&gt;$AU$1,G86&lt;$AV$1)),
(AF86-H86)*24*60,     BH:BH0)),        AN86),0)</f>
        <v/>
      </c>
      <c r="AN86" s="257" t="str">
        <f t="shared" si="96"/>
        <v/>
      </c>
      <c r="AO86" s="174" t="str">
        <f>[4]SayfaKAY!AG919</f>
        <v/>
      </c>
      <c r="AP86" s="174" t="str">
        <f>[4]SayfaKAY!AI919</f>
        <v/>
      </c>
      <c r="AQ86" s="174" t="str">
        <f>[4]SayfaKAY!AQ919</f>
        <v/>
      </c>
      <c r="AR86" s="174" t="str">
        <f>[4]SayfaKAY!AH919</f>
        <v/>
      </c>
      <c r="AS86" s="174" t="str">
        <f>[4]SayfaKAY!AJ919</f>
        <v/>
      </c>
      <c r="AT86" s="175" t="str">
        <f>[4]SayfaKAY!AM919</f>
        <v/>
      </c>
      <c r="AU86" s="176" t="str">
        <f>[4]SayfaKAY!AL919</f>
        <v/>
      </c>
      <c r="AV86" s="176" t="str">
        <f>[4]SayfaKAY!AP919</f>
        <v/>
      </c>
      <c r="AW86" s="177" t="str">
        <f>[4]SayfaKAY!AT919</f>
        <v/>
      </c>
      <c r="AX86" s="194" t="str">
        <f t="shared" si="97"/>
        <v/>
      </c>
      <c r="AY86" s="168"/>
      <c r="AZ86" s="167"/>
      <c r="BA86" s="113"/>
      <c r="BB86" s="171" t="str">
        <f t="shared" si="82"/>
        <v/>
      </c>
      <c r="BC86" s="114"/>
      <c r="BD86" s="114"/>
      <c r="BE86" s="114"/>
      <c r="BF86" s="114"/>
      <c r="BG86" s="114"/>
      <c r="BH86" s="114">
        <f>IFERROR(FRACAS!AN922, "Hata Var")</f>
        <v>51.000000050989911</v>
      </c>
      <c r="BI86" s="114"/>
      <c r="BJ86" s="114"/>
      <c r="BK86" s="105" t="str">
        <f>[4]SayfaKAY!AW919</f>
        <v/>
      </c>
      <c r="BL86" s="105" t="str">
        <f>[4]SayfaKAY!V919</f>
        <v/>
      </c>
      <c r="BM86" s="114"/>
      <c r="BN86" s="171" t="str">
        <f t="shared" si="98"/>
        <v>x yok</v>
      </c>
      <c r="BO86" s="171" t="b">
        <f t="shared" si="99"/>
        <v>0</v>
      </c>
      <c r="BP86" s="171" t="e">
        <f t="shared" si="100"/>
        <v>#VALUE!</v>
      </c>
      <c r="BQ86" s="226" t="e">
        <f t="shared" si="101"/>
        <v>#VALUE!</v>
      </c>
      <c r="BR86" s="226" t="e">
        <f t="shared" si="102"/>
        <v>#VALUE!</v>
      </c>
      <c r="BS86" s="226" t="e">
        <f t="shared" si="103"/>
        <v>#VALUE!</v>
      </c>
      <c r="BT86" s="114"/>
      <c r="BU86" s="242"/>
      <c r="BV86" s="233">
        <f t="shared" si="104"/>
        <v>-1</v>
      </c>
      <c r="BW86" s="226" t="str">
        <f t="shared" si="105"/>
        <v>Hayır, çakışma yok</v>
      </c>
      <c r="BX86" s="229"/>
      <c r="BY86" s="247" t="e">
        <f t="shared" si="106"/>
        <v>#VALUE!</v>
      </c>
      <c r="BZ86" s="247" t="e">
        <f t="shared" si="107"/>
        <v>#VALUE!</v>
      </c>
      <c r="CA86" s="247" t="e">
        <f t="shared" si="108"/>
        <v>#VALUE!</v>
      </c>
      <c r="CB86" s="213"/>
      <c r="CC86" s="211"/>
      <c r="CD86" s="196"/>
      <c r="CE86" s="213">
        <v>918</v>
      </c>
      <c r="CF86" s="182" t="str">
        <f t="shared" si="109"/>
        <v/>
      </c>
      <c r="CG86" s="182" t="str">
        <f t="shared" si="110"/>
        <v/>
      </c>
      <c r="CH86" s="196"/>
      <c r="CI86" s="196"/>
      <c r="CJ86" s="196"/>
      <c r="CK86" s="196" t="e">
        <f t="shared" si="111"/>
        <v>#VALUE!</v>
      </c>
      <c r="CL86" s="196" t="e">
        <f t="shared" si="112"/>
        <v>#VALUE!</v>
      </c>
      <c r="CM86" s="196" t="e">
        <f t="shared" si="113"/>
        <v>#VALUE!</v>
      </c>
      <c r="CN86" s="114"/>
      <c r="CO86" s="115" t="str">
        <f t="shared" si="114"/>
        <v/>
      </c>
      <c r="CP86" s="116" t="e">
        <f t="shared" si="115"/>
        <v>#VALUE!</v>
      </c>
      <c r="CQ86" s="117" t="str">
        <f t="shared" si="116"/>
        <v/>
      </c>
      <c r="CR86" s="117" t="str">
        <f t="shared" si="117"/>
        <v/>
      </c>
      <c r="CS86" s="117" t="str">
        <f t="shared" si="118"/>
        <v/>
      </c>
      <c r="CT86" s="118" t="e">
        <f t="shared" si="119"/>
        <v>#VALUE!</v>
      </c>
      <c r="CU86" s="118" t="e">
        <f t="shared" si="120"/>
        <v>#VALUE!</v>
      </c>
      <c r="CV86" s="118" t="e">
        <f t="shared" si="121"/>
        <v>#VALUE!</v>
      </c>
      <c r="CW86" s="119" t="e">
        <f t="shared" si="122"/>
        <v>#VALUE!</v>
      </c>
    </row>
    <row r="87" spans="1:101" ht="118.5" customHeight="1" x14ac:dyDescent="0.3">
      <c r="A87" s="104" t="str">
        <f>[4]SayfaKAY!C920</f>
        <v/>
      </c>
      <c r="B87" s="104" t="str">
        <f>[4]SayfaKAY!D920</f>
        <v/>
      </c>
      <c r="C87" s="105" t="str">
        <f>[4]SayfaKAY!E920</f>
        <v/>
      </c>
      <c r="D87" s="105" t="str">
        <f>[4]SayfaKAY!F920</f>
        <v/>
      </c>
      <c r="E87" s="106" t="str">
        <f>[4]SayfaKAY!G920</f>
        <v/>
      </c>
      <c r="F87" s="193" t="str">
        <f t="shared" si="83"/>
        <v/>
      </c>
      <c r="G87" s="135" t="str">
        <f t="shared" si="84"/>
        <v/>
      </c>
      <c r="H87" s="235" t="str">
        <f>[4]SayfaKAY!H920</f>
        <v/>
      </c>
      <c r="I87" s="104" t="str">
        <f>[4]SayfaKAY!I920</f>
        <v/>
      </c>
      <c r="J87" s="103" t="str">
        <f>IF([4]SayfaKAY!J920="","",IF([4]SayfaKAY!J920="Müşteri","Notified by Customer","Notified by Bozankaya"))</f>
        <v/>
      </c>
      <c r="K87" s="103" t="e">
        <f>VLOOKUP([4]SayfaKAY!L920,#REF!,2,FALSE)</f>
        <v>#REF!</v>
      </c>
      <c r="L87" s="165" t="str">
        <f>[4]SayfaKAY!X920</f>
        <v/>
      </c>
      <c r="M87" s="107" t="str">
        <f t="shared" si="85"/>
        <v/>
      </c>
      <c r="N87" s="105" t="str">
        <f>[4]SayfaKAY!M920</f>
        <v/>
      </c>
      <c r="O87" s="166" t="str">
        <f>[4]SayfaKAY!P920</f>
        <v/>
      </c>
      <c r="P87" s="166" t="str">
        <f>[4]SayfaKAY!Q920</f>
        <v/>
      </c>
      <c r="Q87" s="166" t="str">
        <f>[4]SayfaKAY!R920</f>
        <v/>
      </c>
      <c r="R87" s="132" t="str" cm="1">
        <f t="array" ref="R87">IF([4]SayfaKAY!U920="","",_xlfn.IFS([4]SayfaKAY!U920="Bozankaya","Bozankaya",[4]SayfaKAY!U920="Müşteri","Customer",[4]SayfaKAY!U920="Tedarikçi","Equipment Supplier"))</f>
        <v/>
      </c>
      <c r="S87" s="204" t="str">
        <f>[4]SayfaKAY!N920</f>
        <v/>
      </c>
      <c r="T87" s="133" t="str">
        <f>[4]SayfaKAY!AD920</f>
        <v/>
      </c>
      <c r="U87" s="132" t="str">
        <f>[4]SayfaKAY!W920</f>
        <v/>
      </c>
      <c r="V87" s="108" t="str">
        <f>[4]SayfaKAY!AZ920</f>
        <v/>
      </c>
      <c r="W87" s="136" t="str">
        <f t="shared" si="86"/>
        <v/>
      </c>
      <c r="X87" s="137" t="str">
        <f t="shared" si="87"/>
        <v/>
      </c>
      <c r="Y87" s="235" t="str">
        <f>[4]SayfaKAY!AE920</f>
        <v/>
      </c>
      <c r="Z87" s="109" t="str">
        <f t="shared" si="88"/>
        <v/>
      </c>
      <c r="AA87" s="110" t="str">
        <f t="shared" si="89"/>
        <v/>
      </c>
      <c r="AB87" s="182" t="str">
        <f>[4]SayfaKAY!BA920</f>
        <v/>
      </c>
      <c r="AC87" s="257" t="str">
        <f t="shared" si="90"/>
        <v/>
      </c>
      <c r="AD87" s="111" t="str">
        <f t="shared" si="91"/>
        <v/>
      </c>
      <c r="AE87" s="111" t="str">
        <f t="shared" si="92"/>
        <v/>
      </c>
      <c r="AF87" s="235" t="str">
        <f>[4]SayfaKAY!BA920</f>
        <v/>
      </c>
      <c r="AG87" s="179" t="str">
        <f>[4]SayfaKAY!S920</f>
        <v/>
      </c>
      <c r="AH87" s="178" t="str">
        <f t="shared" si="93"/>
        <v/>
      </c>
      <c r="AI87" s="163" t="str">
        <f>[4]SayfaKAY!AV920</f>
        <v/>
      </c>
      <c r="AJ87" s="164" t="str">
        <f t="shared" si="94"/>
        <v/>
      </c>
      <c r="AK87" s="164" t="str">
        <f t="shared" si="95"/>
        <v/>
      </c>
      <c r="AL87" s="112" t="str">
        <f>[4]SayfaKAY!AX920</f>
        <v/>
      </c>
      <c r="AM87" s="257" t="str" cm="1">
        <f t="array" ref="AM87">IFERROR(IF(AND(P87&lt;&gt;"D(Arıza Değil)",AH87="Bu Arıza Aracın Servise Verilmesine Engel Değil"),
IF(Z87-F87&gt;0,(AB87-Y87)*24*60,
IF(OR(AND(G87&gt;$AS$1,G87&lt;$AT$1),AND(G87&gt;$AU$1,G87&lt;$AV$1)),
(AF87-H87)*24*60,     BH:BH0)),        AN87),0)</f>
        <v/>
      </c>
      <c r="AN87" s="257" t="str">
        <f t="shared" si="96"/>
        <v/>
      </c>
      <c r="AO87" s="174" t="str">
        <f>[4]SayfaKAY!AG920</f>
        <v/>
      </c>
      <c r="AP87" s="174" t="str">
        <f>[4]SayfaKAY!AI920</f>
        <v/>
      </c>
      <c r="AQ87" s="174" t="str">
        <f>[4]SayfaKAY!AQ920</f>
        <v/>
      </c>
      <c r="AR87" s="174" t="str">
        <f>[4]SayfaKAY!AH920</f>
        <v/>
      </c>
      <c r="AS87" s="174" t="str">
        <f>[4]SayfaKAY!AJ920</f>
        <v/>
      </c>
      <c r="AT87" s="175" t="str">
        <f>[4]SayfaKAY!AM920</f>
        <v/>
      </c>
      <c r="AU87" s="176" t="str">
        <f>[4]SayfaKAY!AL920</f>
        <v/>
      </c>
      <c r="AV87" s="176" t="str">
        <f>[4]SayfaKAY!AP920</f>
        <v/>
      </c>
      <c r="AW87" s="177" t="str">
        <f>[4]SayfaKAY!AT920</f>
        <v/>
      </c>
      <c r="AX87" s="194" t="str">
        <f t="shared" si="97"/>
        <v/>
      </c>
      <c r="AY87" s="168"/>
      <c r="AZ87" s="167"/>
      <c r="BA87" s="170"/>
      <c r="BB87" s="171" t="str">
        <f t="shared" si="82"/>
        <v/>
      </c>
      <c r="BC87" s="114"/>
      <c r="BD87" s="114"/>
      <c r="BE87" s="114"/>
      <c r="BF87" s="114"/>
      <c r="BG87" s="114"/>
      <c r="BH87" s="114">
        <f>IFERROR(FRACAS!AN923, "Hata Var")</f>
        <v>49.000000033993274</v>
      </c>
      <c r="BI87" s="114"/>
      <c r="BJ87" s="114"/>
      <c r="BK87" s="105" t="str">
        <f>[4]SayfaKAY!AW920</f>
        <v/>
      </c>
      <c r="BL87" s="105" t="str">
        <f>[4]SayfaKAY!V920</f>
        <v/>
      </c>
      <c r="BM87" s="114"/>
      <c r="BN87" s="171" t="str">
        <f t="shared" si="98"/>
        <v>x yok</v>
      </c>
      <c r="BO87" s="171" t="b">
        <f t="shared" si="99"/>
        <v>0</v>
      </c>
      <c r="BP87" s="171" t="e">
        <f t="shared" si="100"/>
        <v>#VALUE!</v>
      </c>
      <c r="BQ87" s="226" t="e">
        <f t="shared" si="101"/>
        <v>#VALUE!</v>
      </c>
      <c r="BR87" s="226" t="e">
        <f t="shared" si="102"/>
        <v>#VALUE!</v>
      </c>
      <c r="BS87" s="226" t="e">
        <f t="shared" si="103"/>
        <v>#VALUE!</v>
      </c>
      <c r="BT87" s="114"/>
      <c r="BU87" s="242"/>
      <c r="BV87" s="233">
        <f t="shared" si="104"/>
        <v>-1</v>
      </c>
      <c r="BW87" s="226" t="str">
        <f t="shared" si="105"/>
        <v>Hayır, çakışma yok</v>
      </c>
      <c r="BX87" s="229"/>
      <c r="BY87" s="247" t="e">
        <f t="shared" si="106"/>
        <v>#VALUE!</v>
      </c>
      <c r="BZ87" s="247" t="e">
        <f t="shared" si="107"/>
        <v>#VALUE!</v>
      </c>
      <c r="CA87" s="247" t="e">
        <f t="shared" si="108"/>
        <v>#VALUE!</v>
      </c>
      <c r="CB87" s="213"/>
      <c r="CC87" s="211"/>
      <c r="CD87" s="196"/>
      <c r="CE87" s="213">
        <v>919</v>
      </c>
      <c r="CF87" s="182" t="str">
        <f t="shared" si="109"/>
        <v/>
      </c>
      <c r="CG87" s="182" t="str">
        <f t="shared" si="110"/>
        <v/>
      </c>
      <c r="CH87" s="196"/>
      <c r="CI87" s="196"/>
      <c r="CJ87" s="196"/>
      <c r="CK87" s="196" t="e">
        <f t="shared" si="111"/>
        <v>#VALUE!</v>
      </c>
      <c r="CL87" s="196" t="e">
        <f t="shared" si="112"/>
        <v>#VALUE!</v>
      </c>
      <c r="CM87" s="196" t="e">
        <f t="shared" si="113"/>
        <v>#VALUE!</v>
      </c>
      <c r="CN87" s="114"/>
      <c r="CO87" s="115" t="str">
        <f t="shared" si="114"/>
        <v/>
      </c>
      <c r="CP87" s="116" t="e">
        <f t="shared" si="115"/>
        <v>#VALUE!</v>
      </c>
      <c r="CQ87" s="117" t="str">
        <f t="shared" si="116"/>
        <v/>
      </c>
      <c r="CR87" s="117" t="str">
        <f t="shared" si="117"/>
        <v/>
      </c>
      <c r="CS87" s="117" t="str">
        <f t="shared" si="118"/>
        <v/>
      </c>
      <c r="CT87" s="118" t="e">
        <f t="shared" si="119"/>
        <v>#VALUE!</v>
      </c>
      <c r="CU87" s="118" t="e">
        <f t="shared" si="120"/>
        <v>#VALUE!</v>
      </c>
      <c r="CV87" s="118" t="e">
        <f t="shared" si="121"/>
        <v>#VALUE!</v>
      </c>
      <c r="CW87" s="119" t="e">
        <f t="shared" si="122"/>
        <v>#VALUE!</v>
      </c>
    </row>
    <row r="88" spans="1:101" ht="118.5" customHeight="1" x14ac:dyDescent="0.3">
      <c r="A88" s="160" t="str">
        <f>[4]SayfaKAY!C921</f>
        <v/>
      </c>
      <c r="B88" s="104" t="str">
        <f>[4]SayfaKAY!D921</f>
        <v/>
      </c>
      <c r="C88" s="105" t="str">
        <f>[4]SayfaKAY!E921</f>
        <v/>
      </c>
      <c r="D88" s="105" t="str">
        <f>[4]SayfaKAY!F921</f>
        <v/>
      </c>
      <c r="E88" s="106" t="str">
        <f>[4]SayfaKAY!G921</f>
        <v/>
      </c>
      <c r="F88" s="193" t="str">
        <f t="shared" si="83"/>
        <v/>
      </c>
      <c r="G88" s="135" t="str">
        <f t="shared" si="84"/>
        <v/>
      </c>
      <c r="H88" s="235" t="str">
        <f>[4]SayfaKAY!H921</f>
        <v/>
      </c>
      <c r="I88" s="104" t="str">
        <f>[4]SayfaKAY!I921</f>
        <v/>
      </c>
      <c r="J88" s="103" t="str">
        <f>IF([4]SayfaKAY!J921="","",IF([4]SayfaKAY!J921="Müşteri","Notified by Customer","Notified by Bozankaya"))</f>
        <v/>
      </c>
      <c r="K88" s="103" t="e">
        <f>VLOOKUP([4]SayfaKAY!L921,#REF!,2,FALSE)</f>
        <v>#REF!</v>
      </c>
      <c r="L88" s="165" t="str">
        <f>[4]SayfaKAY!X921</f>
        <v/>
      </c>
      <c r="M88" s="107" t="str">
        <f t="shared" si="85"/>
        <v/>
      </c>
      <c r="N88" s="105" t="str">
        <f>[4]SayfaKAY!M921</f>
        <v/>
      </c>
      <c r="O88" s="166" t="str">
        <f>[4]SayfaKAY!P921</f>
        <v/>
      </c>
      <c r="P88" s="166" t="str">
        <f>[4]SayfaKAY!Q921</f>
        <v/>
      </c>
      <c r="Q88" s="166" t="str">
        <f>[4]SayfaKAY!R921</f>
        <v/>
      </c>
      <c r="R88" s="132" t="str" cm="1">
        <f t="array" ref="R88">IF([4]SayfaKAY!U921="","",_xlfn.IFS([4]SayfaKAY!U921="Bozankaya","Bozankaya",[4]SayfaKAY!U921="Müşteri","Customer",[4]SayfaKAY!U921="Tedarikçi","Equipment Supplier"))</f>
        <v/>
      </c>
      <c r="S88" s="204" t="str">
        <f>[4]SayfaKAY!N921</f>
        <v/>
      </c>
      <c r="T88" s="133" t="str">
        <f>[4]SayfaKAY!AD921</f>
        <v/>
      </c>
      <c r="U88" s="132" t="str">
        <f>[4]SayfaKAY!W921</f>
        <v/>
      </c>
      <c r="V88" s="108" t="str">
        <f>[4]SayfaKAY!AZ921</f>
        <v/>
      </c>
      <c r="W88" s="136" t="str">
        <f t="shared" si="86"/>
        <v/>
      </c>
      <c r="X88" s="137" t="str">
        <f t="shared" si="87"/>
        <v/>
      </c>
      <c r="Y88" s="235" t="str">
        <f>[4]SayfaKAY!AE921</f>
        <v/>
      </c>
      <c r="Z88" s="109" t="str">
        <f t="shared" si="88"/>
        <v/>
      </c>
      <c r="AA88" s="110" t="str">
        <f t="shared" si="89"/>
        <v/>
      </c>
      <c r="AB88" s="182" t="str">
        <f>[4]SayfaKAY!BA921</f>
        <v/>
      </c>
      <c r="AC88" s="257" t="str">
        <f t="shared" si="90"/>
        <v/>
      </c>
      <c r="AD88" s="111" t="str">
        <f t="shared" si="91"/>
        <v/>
      </c>
      <c r="AE88" s="111" t="str">
        <f t="shared" si="92"/>
        <v/>
      </c>
      <c r="AF88" s="235" t="str">
        <f>[4]SayfaKAY!BA921</f>
        <v/>
      </c>
      <c r="AG88" s="179" t="str">
        <f>[4]SayfaKAY!S921</f>
        <v/>
      </c>
      <c r="AH88" s="178" t="str">
        <f t="shared" si="93"/>
        <v/>
      </c>
      <c r="AI88" s="163" t="str">
        <f>[4]SayfaKAY!AV921</f>
        <v/>
      </c>
      <c r="AJ88" s="164" t="str">
        <f t="shared" si="94"/>
        <v/>
      </c>
      <c r="AK88" s="164" t="str">
        <f t="shared" si="95"/>
        <v/>
      </c>
      <c r="AL88" s="112" t="str">
        <f>[4]SayfaKAY!AX921</f>
        <v/>
      </c>
      <c r="AM88" s="257" t="str" cm="1">
        <f t="array" ref="AM88">IFERROR(IF(AND(P88&lt;&gt;"D(Arıza Değil)",AH88="Bu Arıza Aracın Servise Verilmesine Engel Değil"),
IF(Z88-F88&gt;0,(AB88-Y88)*24*60,
IF(OR(AND(G88&gt;$AS$1,G88&lt;$AT$1),AND(G88&gt;$AU$1,G88&lt;$AV$1)),
(AF88-H88)*24*60,     BH:BH0)),        AN88),0)</f>
        <v/>
      </c>
      <c r="AN88" s="257" t="str">
        <f t="shared" si="96"/>
        <v/>
      </c>
      <c r="AO88" s="174" t="str">
        <f>[4]SayfaKAY!AG921</f>
        <v/>
      </c>
      <c r="AP88" s="174" t="str">
        <f>[4]SayfaKAY!AI921</f>
        <v/>
      </c>
      <c r="AQ88" s="174" t="str">
        <f>[4]SayfaKAY!AQ921</f>
        <v/>
      </c>
      <c r="AR88" s="174" t="str">
        <f>[4]SayfaKAY!AH921</f>
        <v/>
      </c>
      <c r="AS88" s="174" t="str">
        <f>[4]SayfaKAY!AJ921</f>
        <v/>
      </c>
      <c r="AT88" s="175" t="str">
        <f>[4]SayfaKAY!AM921</f>
        <v/>
      </c>
      <c r="AU88" s="176" t="str">
        <f>[4]SayfaKAY!AL921</f>
        <v/>
      </c>
      <c r="AV88" s="176" t="str">
        <f>[4]SayfaKAY!AP921</f>
        <v/>
      </c>
      <c r="AW88" s="177" t="str">
        <f>[4]SayfaKAY!AT921</f>
        <v/>
      </c>
      <c r="AX88" s="194" t="str">
        <f t="shared" si="97"/>
        <v/>
      </c>
      <c r="AY88" s="168"/>
      <c r="AZ88" s="167"/>
      <c r="BA88" s="113"/>
      <c r="BB88" s="171" t="str">
        <f t="shared" si="82"/>
        <v/>
      </c>
      <c r="BC88" s="114"/>
      <c r="BD88" s="114"/>
      <c r="BE88" s="114"/>
      <c r="BF88" s="114"/>
      <c r="BG88" s="114"/>
      <c r="BH88" s="114">
        <f>IFERROR(FRACAS!AN924, "Hata Var")</f>
        <v>196.99999991920777</v>
      </c>
      <c r="BI88" s="114"/>
      <c r="BJ88" s="114"/>
      <c r="BK88" s="105" t="str">
        <f>[4]SayfaKAY!AW921</f>
        <v/>
      </c>
      <c r="BL88" s="105" t="str">
        <f>[4]SayfaKAY!V921</f>
        <v/>
      </c>
      <c r="BM88" s="114"/>
      <c r="BN88" s="171" t="str">
        <f t="shared" si="98"/>
        <v>x yok</v>
      </c>
      <c r="BO88" s="171" t="b">
        <f t="shared" si="99"/>
        <v>0</v>
      </c>
      <c r="BP88" s="171" t="e">
        <f t="shared" si="100"/>
        <v>#VALUE!</v>
      </c>
      <c r="BQ88" s="226" t="e">
        <f t="shared" si="101"/>
        <v>#VALUE!</v>
      </c>
      <c r="BR88" s="226" t="e">
        <f t="shared" si="102"/>
        <v>#VALUE!</v>
      </c>
      <c r="BS88" s="226" t="e">
        <f t="shared" si="103"/>
        <v>#VALUE!</v>
      </c>
      <c r="BT88" s="114"/>
      <c r="BU88" s="242"/>
      <c r="BV88" s="233">
        <f t="shared" si="104"/>
        <v>-1</v>
      </c>
      <c r="BW88" s="226" t="str">
        <f t="shared" si="105"/>
        <v>Hayır, çakışma yok</v>
      </c>
      <c r="BX88" s="229"/>
      <c r="BY88" s="247" t="e">
        <f t="shared" si="106"/>
        <v>#VALUE!</v>
      </c>
      <c r="BZ88" s="247" t="e">
        <f t="shared" si="107"/>
        <v>#VALUE!</v>
      </c>
      <c r="CA88" s="247" t="e">
        <f t="shared" si="108"/>
        <v>#VALUE!</v>
      </c>
      <c r="CB88" s="213"/>
      <c r="CC88" s="211"/>
      <c r="CD88" s="196"/>
      <c r="CE88" s="213">
        <v>920</v>
      </c>
      <c r="CF88" s="182" t="str">
        <f t="shared" si="109"/>
        <v/>
      </c>
      <c r="CG88" s="182" t="str">
        <f t="shared" si="110"/>
        <v/>
      </c>
      <c r="CH88" s="196"/>
      <c r="CI88" s="196"/>
      <c r="CJ88" s="196"/>
      <c r="CK88" s="196" t="e">
        <f t="shared" si="111"/>
        <v>#VALUE!</v>
      </c>
      <c r="CL88" s="196" t="e">
        <f t="shared" si="112"/>
        <v>#VALUE!</v>
      </c>
      <c r="CM88" s="196" t="e">
        <f t="shared" si="113"/>
        <v>#VALUE!</v>
      </c>
      <c r="CN88" s="114"/>
      <c r="CO88" s="115" t="str">
        <f t="shared" si="114"/>
        <v/>
      </c>
      <c r="CP88" s="116" t="e">
        <f t="shared" si="115"/>
        <v>#VALUE!</v>
      </c>
      <c r="CQ88" s="117" t="str">
        <f t="shared" si="116"/>
        <v/>
      </c>
      <c r="CR88" s="117" t="str">
        <f t="shared" si="117"/>
        <v/>
      </c>
      <c r="CS88" s="117" t="str">
        <f t="shared" si="118"/>
        <v/>
      </c>
      <c r="CT88" s="118" t="e">
        <f t="shared" si="119"/>
        <v>#VALUE!</v>
      </c>
      <c r="CU88" s="118" t="e">
        <f t="shared" si="120"/>
        <v>#VALUE!</v>
      </c>
      <c r="CV88" s="118" t="e">
        <f t="shared" si="121"/>
        <v>#VALUE!</v>
      </c>
      <c r="CW88" s="119" t="e">
        <f t="shared" si="122"/>
        <v>#VALUE!</v>
      </c>
    </row>
    <row r="89" spans="1:101" ht="118.5" customHeight="1" x14ac:dyDescent="0.3">
      <c r="A89" s="104" t="str">
        <f>[4]SayfaKAY!C922</f>
        <v/>
      </c>
      <c r="B89" s="104" t="str">
        <f>[4]SayfaKAY!D922</f>
        <v/>
      </c>
      <c r="C89" s="105" t="str">
        <f>[4]SayfaKAY!E922</f>
        <v/>
      </c>
      <c r="D89" s="105" t="str">
        <f>[4]SayfaKAY!F922</f>
        <v/>
      </c>
      <c r="E89" s="106" t="str">
        <f>[4]SayfaKAY!G922</f>
        <v/>
      </c>
      <c r="F89" s="193" t="str">
        <f t="shared" si="83"/>
        <v/>
      </c>
      <c r="G89" s="135" t="str">
        <f t="shared" si="84"/>
        <v/>
      </c>
      <c r="H89" s="235" t="str">
        <f>[4]SayfaKAY!H922</f>
        <v/>
      </c>
      <c r="I89" s="104" t="str">
        <f>[4]SayfaKAY!I922</f>
        <v/>
      </c>
      <c r="J89" s="103" t="str">
        <f>IF([4]SayfaKAY!J922="","",IF([4]SayfaKAY!J922="Müşteri","Notified by Customer","Notified by Bozankaya"))</f>
        <v/>
      </c>
      <c r="K89" s="103" t="e">
        <f>VLOOKUP([4]SayfaKAY!L922,#REF!,2,FALSE)</f>
        <v>#REF!</v>
      </c>
      <c r="L89" s="165" t="str">
        <f>[4]SayfaKAY!X922</f>
        <v/>
      </c>
      <c r="M89" s="107" t="str">
        <f t="shared" si="85"/>
        <v/>
      </c>
      <c r="N89" s="105" t="str">
        <f>[4]SayfaKAY!M922</f>
        <v/>
      </c>
      <c r="O89" s="166" t="str">
        <f>[4]SayfaKAY!P922</f>
        <v/>
      </c>
      <c r="P89" s="166" t="str">
        <f>[4]SayfaKAY!Q922</f>
        <v/>
      </c>
      <c r="Q89" s="166" t="str">
        <f>[4]SayfaKAY!R922</f>
        <v/>
      </c>
      <c r="R89" s="132" t="str" cm="1">
        <f t="array" ref="R89">IF([4]SayfaKAY!U922="","",_xlfn.IFS([4]SayfaKAY!U922="Bozankaya","Bozankaya",[4]SayfaKAY!U922="Müşteri","Customer",[4]SayfaKAY!U922="Tedarikçi","Equipment Supplier"))</f>
        <v/>
      </c>
      <c r="S89" s="204" t="str">
        <f>[4]SayfaKAY!N922</f>
        <v/>
      </c>
      <c r="T89" s="133" t="str">
        <f>[4]SayfaKAY!AD922</f>
        <v/>
      </c>
      <c r="U89" s="132" t="str">
        <f>[4]SayfaKAY!W922</f>
        <v/>
      </c>
      <c r="V89" s="108" t="str">
        <f>[4]SayfaKAY!AZ922</f>
        <v/>
      </c>
      <c r="W89" s="136" t="str">
        <f t="shared" si="86"/>
        <v/>
      </c>
      <c r="X89" s="137" t="str">
        <f t="shared" si="87"/>
        <v/>
      </c>
      <c r="Y89" s="235" t="str">
        <f>[4]SayfaKAY!AE922</f>
        <v/>
      </c>
      <c r="Z89" s="109" t="str">
        <f t="shared" si="88"/>
        <v/>
      </c>
      <c r="AA89" s="110" t="str">
        <f t="shared" si="89"/>
        <v/>
      </c>
      <c r="AB89" s="182" t="str">
        <f>[4]SayfaKAY!BA922</f>
        <v/>
      </c>
      <c r="AC89" s="257" t="str">
        <f t="shared" si="90"/>
        <v/>
      </c>
      <c r="AD89" s="111" t="str">
        <f t="shared" si="91"/>
        <v/>
      </c>
      <c r="AE89" s="111" t="str">
        <f t="shared" si="92"/>
        <v/>
      </c>
      <c r="AF89" s="235" t="str">
        <f>[4]SayfaKAY!BA922</f>
        <v/>
      </c>
      <c r="AG89" s="179" t="str">
        <f>[4]SayfaKAY!S922</f>
        <v/>
      </c>
      <c r="AH89" s="178" t="str">
        <f t="shared" si="93"/>
        <v/>
      </c>
      <c r="AI89" s="163" t="str">
        <f>[4]SayfaKAY!AV922</f>
        <v/>
      </c>
      <c r="AJ89" s="164" t="str">
        <f t="shared" si="94"/>
        <v/>
      </c>
      <c r="AK89" s="164" t="str">
        <f t="shared" si="95"/>
        <v/>
      </c>
      <c r="AL89" s="112" t="str">
        <f>[4]SayfaKAY!AX922</f>
        <v/>
      </c>
      <c r="AM89" s="257" t="str" cm="1">
        <f t="array" ref="AM89">IFERROR(IF(AND(P89&lt;&gt;"D(Arıza Değil)",AH89="Bu Arıza Aracın Servise Verilmesine Engel Değil"),
IF(Z89-F89&gt;0,(AB89-Y89)*24*60,
IF(OR(AND(G89&gt;$AS$1,G89&lt;$AT$1),AND(G89&gt;$AU$1,G89&lt;$AV$1)),
(AF89-H89)*24*60,     BH:BH0)),        AN89),0)</f>
        <v/>
      </c>
      <c r="AN89" s="257" t="str">
        <f t="shared" si="96"/>
        <v/>
      </c>
      <c r="AO89" s="174" t="str">
        <f>[4]SayfaKAY!AG922</f>
        <v/>
      </c>
      <c r="AP89" s="174" t="str">
        <f>[4]SayfaKAY!AI922</f>
        <v/>
      </c>
      <c r="AQ89" s="174" t="str">
        <f>[4]SayfaKAY!AQ922</f>
        <v/>
      </c>
      <c r="AR89" s="174" t="str">
        <f>[4]SayfaKAY!AH922</f>
        <v/>
      </c>
      <c r="AS89" s="174" t="str">
        <f>[4]SayfaKAY!AJ922</f>
        <v/>
      </c>
      <c r="AT89" s="175" t="str">
        <f>[4]SayfaKAY!AM922</f>
        <v/>
      </c>
      <c r="AU89" s="176" t="str">
        <f>[4]SayfaKAY!AL922</f>
        <v/>
      </c>
      <c r="AV89" s="176" t="str">
        <f>[4]SayfaKAY!AP922</f>
        <v/>
      </c>
      <c r="AW89" s="177" t="str">
        <f>[4]SayfaKAY!AT922</f>
        <v/>
      </c>
      <c r="AX89" s="194" t="str">
        <f t="shared" si="97"/>
        <v/>
      </c>
      <c r="AY89" s="168"/>
      <c r="AZ89" s="167"/>
      <c r="BA89" s="170"/>
      <c r="BB89" s="171" t="str">
        <f t="shared" si="82"/>
        <v/>
      </c>
      <c r="BC89" s="114"/>
      <c r="BD89" s="114"/>
      <c r="BE89" s="114"/>
      <c r="BF89" s="114"/>
      <c r="BG89" s="114"/>
      <c r="BH89" s="114">
        <f>IFERROR(FRACAS!AN925, "Hata Var")</f>
        <v>49263.000000044703</v>
      </c>
      <c r="BI89" s="114"/>
      <c r="BJ89" s="114"/>
      <c r="BK89" s="105" t="str">
        <f>[4]SayfaKAY!AW922</f>
        <v/>
      </c>
      <c r="BL89" s="105" t="str">
        <f>[4]SayfaKAY!V922</f>
        <v/>
      </c>
      <c r="BM89" s="114"/>
      <c r="BN89" s="171" t="str">
        <f t="shared" si="98"/>
        <v>x yok</v>
      </c>
      <c r="BO89" s="171" t="b">
        <f t="shared" si="99"/>
        <v>0</v>
      </c>
      <c r="BP89" s="171" t="e">
        <f t="shared" si="100"/>
        <v>#VALUE!</v>
      </c>
      <c r="BQ89" s="226" t="e">
        <f t="shared" si="101"/>
        <v>#VALUE!</v>
      </c>
      <c r="BR89" s="226" t="e">
        <f t="shared" si="102"/>
        <v>#VALUE!</v>
      </c>
      <c r="BS89" s="226" t="e">
        <f t="shared" si="103"/>
        <v>#VALUE!</v>
      </c>
      <c r="BT89" s="114"/>
      <c r="BU89" s="242"/>
      <c r="BV89" s="233">
        <f t="shared" si="104"/>
        <v>-1</v>
      </c>
      <c r="BW89" s="226" t="str">
        <f t="shared" si="105"/>
        <v>Hayır, çakışma yok</v>
      </c>
      <c r="BX89" s="229"/>
      <c r="BY89" s="247" t="e">
        <f t="shared" si="106"/>
        <v>#VALUE!</v>
      </c>
      <c r="BZ89" s="247" t="e">
        <f t="shared" si="107"/>
        <v>#VALUE!</v>
      </c>
      <c r="CA89" s="247" t="e">
        <f t="shared" si="108"/>
        <v>#VALUE!</v>
      </c>
      <c r="CB89" s="213"/>
      <c r="CC89" s="211"/>
      <c r="CD89" s="196"/>
      <c r="CE89" s="213">
        <v>921</v>
      </c>
      <c r="CF89" s="182" t="str">
        <f t="shared" si="109"/>
        <v/>
      </c>
      <c r="CG89" s="182" t="str">
        <f t="shared" si="110"/>
        <v/>
      </c>
      <c r="CH89" s="196"/>
      <c r="CI89" s="196"/>
      <c r="CJ89" s="196"/>
      <c r="CK89" s="196" t="e">
        <f t="shared" si="111"/>
        <v>#VALUE!</v>
      </c>
      <c r="CL89" s="196" t="e">
        <f t="shared" si="112"/>
        <v>#VALUE!</v>
      </c>
      <c r="CM89" s="196" t="e">
        <f t="shared" si="113"/>
        <v>#VALUE!</v>
      </c>
      <c r="CN89" s="114"/>
      <c r="CO89" s="115" t="str">
        <f t="shared" si="114"/>
        <v/>
      </c>
      <c r="CP89" s="116" t="e">
        <f t="shared" si="115"/>
        <v>#VALUE!</v>
      </c>
      <c r="CQ89" s="117" t="str">
        <f t="shared" si="116"/>
        <v/>
      </c>
      <c r="CR89" s="117" t="str">
        <f t="shared" si="117"/>
        <v/>
      </c>
      <c r="CS89" s="117" t="str">
        <f t="shared" si="118"/>
        <v/>
      </c>
      <c r="CT89" s="118" t="e">
        <f t="shared" si="119"/>
        <v>#VALUE!</v>
      </c>
      <c r="CU89" s="118" t="e">
        <f t="shared" si="120"/>
        <v>#VALUE!</v>
      </c>
      <c r="CV89" s="118" t="e">
        <f t="shared" si="121"/>
        <v>#VALUE!</v>
      </c>
      <c r="CW89" s="119" t="e">
        <f t="shared" si="122"/>
        <v>#VALUE!</v>
      </c>
    </row>
    <row r="90" spans="1:101" ht="118.5" customHeight="1" x14ac:dyDescent="0.3">
      <c r="A90" s="160" t="str">
        <f>[4]SayfaKAY!C923</f>
        <v/>
      </c>
      <c r="B90" s="104" t="str">
        <f>[4]SayfaKAY!D923</f>
        <v/>
      </c>
      <c r="C90" s="105" t="str">
        <f>[4]SayfaKAY!E923</f>
        <v/>
      </c>
      <c r="D90" s="105" t="str">
        <f>[4]SayfaKAY!F923</f>
        <v/>
      </c>
      <c r="E90" s="106" t="str">
        <f>[4]SayfaKAY!G923</f>
        <v/>
      </c>
      <c r="F90" s="193" t="str">
        <f t="shared" si="83"/>
        <v/>
      </c>
      <c r="G90" s="135" t="str">
        <f t="shared" si="84"/>
        <v/>
      </c>
      <c r="H90" s="235" t="str">
        <f>[4]SayfaKAY!H923</f>
        <v/>
      </c>
      <c r="I90" s="104" t="str">
        <f>[4]SayfaKAY!I923</f>
        <v/>
      </c>
      <c r="J90" s="103" t="str">
        <f>IF([4]SayfaKAY!J923="","",IF([4]SayfaKAY!J923="Müşteri","Notified by Customer","Notified by Bozankaya"))</f>
        <v/>
      </c>
      <c r="K90" s="103" t="e">
        <f>VLOOKUP([4]SayfaKAY!L923,#REF!,2,FALSE)</f>
        <v>#REF!</v>
      </c>
      <c r="L90" s="165" t="str">
        <f>[4]SayfaKAY!X923</f>
        <v/>
      </c>
      <c r="M90" s="107" t="str">
        <f t="shared" si="85"/>
        <v/>
      </c>
      <c r="N90" s="105" t="str">
        <f>[4]SayfaKAY!M923</f>
        <v/>
      </c>
      <c r="O90" s="166" t="str">
        <f>[4]SayfaKAY!P923</f>
        <v/>
      </c>
      <c r="P90" s="166" t="str">
        <f>[4]SayfaKAY!Q923</f>
        <v/>
      </c>
      <c r="Q90" s="166" t="str">
        <f>[4]SayfaKAY!R923</f>
        <v/>
      </c>
      <c r="R90" s="132" t="str" cm="1">
        <f t="array" ref="R90">IF([4]SayfaKAY!U923="","",_xlfn.IFS([4]SayfaKAY!U923="Bozankaya","Bozankaya",[4]SayfaKAY!U923="Müşteri","Customer",[4]SayfaKAY!U923="Tedarikçi","Equipment Supplier"))</f>
        <v/>
      </c>
      <c r="S90" s="204" t="str">
        <f>[4]SayfaKAY!N923</f>
        <v/>
      </c>
      <c r="T90" s="133" t="str">
        <f>[4]SayfaKAY!AD923</f>
        <v/>
      </c>
      <c r="U90" s="132" t="str">
        <f>[4]SayfaKAY!W923</f>
        <v/>
      </c>
      <c r="V90" s="108" t="str">
        <f>[4]SayfaKAY!AZ923</f>
        <v/>
      </c>
      <c r="W90" s="136" t="str">
        <f t="shared" si="86"/>
        <v/>
      </c>
      <c r="X90" s="137" t="str">
        <f t="shared" si="87"/>
        <v/>
      </c>
      <c r="Y90" s="235" t="str">
        <f>[4]SayfaKAY!AE923</f>
        <v/>
      </c>
      <c r="Z90" s="109" t="str">
        <f t="shared" si="88"/>
        <v/>
      </c>
      <c r="AA90" s="110" t="str">
        <f t="shared" si="89"/>
        <v/>
      </c>
      <c r="AB90" s="182" t="str">
        <f>[4]SayfaKAY!BA923</f>
        <v/>
      </c>
      <c r="AC90" s="257" t="str">
        <f t="shared" si="90"/>
        <v/>
      </c>
      <c r="AD90" s="111" t="str">
        <f t="shared" si="91"/>
        <v/>
      </c>
      <c r="AE90" s="111" t="str">
        <f t="shared" si="92"/>
        <v/>
      </c>
      <c r="AF90" s="235" t="str">
        <f>[4]SayfaKAY!BA923</f>
        <v/>
      </c>
      <c r="AG90" s="179" t="str">
        <f>[4]SayfaKAY!S923</f>
        <v/>
      </c>
      <c r="AH90" s="178" t="str">
        <f t="shared" si="93"/>
        <v/>
      </c>
      <c r="AI90" s="163" t="str">
        <f>[4]SayfaKAY!AV923</f>
        <v/>
      </c>
      <c r="AJ90" s="164" t="str">
        <f t="shared" si="94"/>
        <v/>
      </c>
      <c r="AK90" s="164" t="str">
        <f t="shared" si="95"/>
        <v/>
      </c>
      <c r="AL90" s="112" t="str">
        <f>[4]SayfaKAY!AX923</f>
        <v/>
      </c>
      <c r="AM90" s="257" t="str" cm="1">
        <f t="array" ref="AM90">IFERROR(IF(AND(P90&lt;&gt;"D(Arıza Değil)",AH90="Bu Arıza Aracın Servise Verilmesine Engel Değil"),
IF(Z90-F90&gt;0,(AB90-Y90)*24*60,
IF(OR(AND(G90&gt;$AS$1,G90&lt;$AT$1),AND(G90&gt;$AU$1,G90&lt;$AV$1)),
(AF90-H90)*24*60,     BH:BH0)),        AN90),0)</f>
        <v/>
      </c>
      <c r="AN90" s="257" t="str">
        <f t="shared" si="96"/>
        <v/>
      </c>
      <c r="AO90" s="174" t="str">
        <f>[4]SayfaKAY!AG923</f>
        <v/>
      </c>
      <c r="AP90" s="174" t="str">
        <f>[4]SayfaKAY!AI923</f>
        <v/>
      </c>
      <c r="AQ90" s="174" t="str">
        <f>[4]SayfaKAY!AQ923</f>
        <v/>
      </c>
      <c r="AR90" s="174" t="str">
        <f>[4]SayfaKAY!AH923</f>
        <v/>
      </c>
      <c r="AS90" s="174" t="str">
        <f>[4]SayfaKAY!AJ923</f>
        <v/>
      </c>
      <c r="AT90" s="175" t="str">
        <f>[4]SayfaKAY!AM923</f>
        <v/>
      </c>
      <c r="AU90" s="176" t="str">
        <f>[4]SayfaKAY!AL923</f>
        <v/>
      </c>
      <c r="AV90" s="176" t="str">
        <f>[4]SayfaKAY!AP923</f>
        <v/>
      </c>
      <c r="AW90" s="177" t="str">
        <f>[4]SayfaKAY!AT923</f>
        <v/>
      </c>
      <c r="AX90" s="194" t="str">
        <f t="shared" si="97"/>
        <v/>
      </c>
      <c r="AY90" s="168"/>
      <c r="AZ90" s="167"/>
      <c r="BA90" s="113"/>
      <c r="BB90" s="171" t="str">
        <f t="shared" si="82"/>
        <v/>
      </c>
      <c r="BC90" s="114"/>
      <c r="BD90" s="114"/>
      <c r="BE90" s="114"/>
      <c r="BF90" s="114"/>
      <c r="BG90" s="114"/>
      <c r="BH90" s="114">
        <f>IFERROR(FRACAS!AN926, "Hata Var")</f>
        <v>57.999999885214493</v>
      </c>
      <c r="BI90" s="114"/>
      <c r="BJ90" s="114"/>
      <c r="BK90" s="105" t="str">
        <f>[4]SayfaKAY!AW923</f>
        <v/>
      </c>
      <c r="BL90" s="105" t="str">
        <f>[4]SayfaKAY!V923</f>
        <v/>
      </c>
      <c r="BM90" s="114"/>
      <c r="BN90" s="171" t="str">
        <f t="shared" si="98"/>
        <v>x yok</v>
      </c>
      <c r="BO90" s="171" t="b">
        <f t="shared" si="99"/>
        <v>0</v>
      </c>
      <c r="BP90" s="171" t="e">
        <f t="shared" si="100"/>
        <v>#VALUE!</v>
      </c>
      <c r="BQ90" s="226" t="e">
        <f t="shared" si="101"/>
        <v>#VALUE!</v>
      </c>
      <c r="BR90" s="226" t="e">
        <f t="shared" si="102"/>
        <v>#VALUE!</v>
      </c>
      <c r="BS90" s="226" t="e">
        <f t="shared" si="103"/>
        <v>#VALUE!</v>
      </c>
      <c r="BT90" s="114"/>
      <c r="BU90" s="242"/>
      <c r="BV90" s="233">
        <f t="shared" si="104"/>
        <v>-1</v>
      </c>
      <c r="BW90" s="226" t="str">
        <f t="shared" si="105"/>
        <v>Hayır, çakışma yok</v>
      </c>
      <c r="BX90" s="229"/>
      <c r="BY90" s="247" t="e">
        <f t="shared" si="106"/>
        <v>#VALUE!</v>
      </c>
      <c r="BZ90" s="247" t="e">
        <f t="shared" si="107"/>
        <v>#VALUE!</v>
      </c>
      <c r="CA90" s="247" t="e">
        <f t="shared" si="108"/>
        <v>#VALUE!</v>
      </c>
      <c r="CB90" s="213"/>
      <c r="CC90" s="211"/>
      <c r="CD90" s="196"/>
      <c r="CE90" s="213">
        <v>922</v>
      </c>
      <c r="CF90" s="182" t="str">
        <f t="shared" si="109"/>
        <v/>
      </c>
      <c r="CG90" s="182" t="str">
        <f t="shared" si="110"/>
        <v/>
      </c>
      <c r="CH90" s="196"/>
      <c r="CI90" s="196"/>
      <c r="CJ90" s="196"/>
      <c r="CK90" s="196" t="e">
        <f t="shared" si="111"/>
        <v>#VALUE!</v>
      </c>
      <c r="CL90" s="196" t="e">
        <f t="shared" si="112"/>
        <v>#VALUE!</v>
      </c>
      <c r="CM90" s="196" t="e">
        <f t="shared" si="113"/>
        <v>#VALUE!</v>
      </c>
      <c r="CN90" s="114"/>
      <c r="CO90" s="115" t="str">
        <f t="shared" si="114"/>
        <v/>
      </c>
      <c r="CP90" s="116" t="e">
        <f t="shared" si="115"/>
        <v>#VALUE!</v>
      </c>
      <c r="CQ90" s="117" t="str">
        <f t="shared" si="116"/>
        <v/>
      </c>
      <c r="CR90" s="117" t="str">
        <f t="shared" si="117"/>
        <v/>
      </c>
      <c r="CS90" s="117" t="str">
        <f t="shared" si="118"/>
        <v/>
      </c>
      <c r="CT90" s="118" t="e">
        <f t="shared" si="119"/>
        <v>#VALUE!</v>
      </c>
      <c r="CU90" s="118" t="e">
        <f t="shared" si="120"/>
        <v>#VALUE!</v>
      </c>
      <c r="CV90" s="118" t="e">
        <f t="shared" si="121"/>
        <v>#VALUE!</v>
      </c>
      <c r="CW90" s="119" t="e">
        <f t="shared" si="122"/>
        <v>#VALUE!</v>
      </c>
    </row>
    <row r="91" spans="1:101" ht="118.5" customHeight="1" x14ac:dyDescent="0.3">
      <c r="A91" s="104" t="str">
        <f>[4]SayfaKAY!C924</f>
        <v/>
      </c>
      <c r="B91" s="104" t="str">
        <f>[4]SayfaKAY!D924</f>
        <v/>
      </c>
      <c r="C91" s="105" t="str">
        <f>[4]SayfaKAY!E924</f>
        <v/>
      </c>
      <c r="D91" s="105" t="str">
        <f>[4]SayfaKAY!F924</f>
        <v/>
      </c>
      <c r="E91" s="106" t="str">
        <f>[4]SayfaKAY!G924</f>
        <v/>
      </c>
      <c r="F91" s="193" t="str">
        <f t="shared" si="83"/>
        <v/>
      </c>
      <c r="G91" s="135" t="str">
        <f t="shared" si="84"/>
        <v/>
      </c>
      <c r="H91" s="235" t="str">
        <f>[4]SayfaKAY!H924</f>
        <v/>
      </c>
      <c r="I91" s="104" t="str">
        <f>[4]SayfaKAY!I924</f>
        <v/>
      </c>
      <c r="J91" s="103" t="str">
        <f>IF([4]SayfaKAY!J924="","",IF([4]SayfaKAY!J924="Müşteri","Notified by Customer","Notified by Bozankaya"))</f>
        <v/>
      </c>
      <c r="K91" s="103" t="e">
        <f>VLOOKUP([4]SayfaKAY!L924,#REF!,2,FALSE)</f>
        <v>#REF!</v>
      </c>
      <c r="L91" s="165" t="str">
        <f>[4]SayfaKAY!X924</f>
        <v/>
      </c>
      <c r="M91" s="107" t="str">
        <f t="shared" si="85"/>
        <v/>
      </c>
      <c r="N91" s="105" t="str">
        <f>[4]SayfaKAY!M924</f>
        <v/>
      </c>
      <c r="O91" s="166" t="str">
        <f>[4]SayfaKAY!P924</f>
        <v/>
      </c>
      <c r="P91" s="166" t="str">
        <f>[4]SayfaKAY!Q924</f>
        <v/>
      </c>
      <c r="Q91" s="166" t="str">
        <f>[4]SayfaKAY!R924</f>
        <v/>
      </c>
      <c r="R91" s="132" t="str" cm="1">
        <f t="array" ref="R91">IF([4]SayfaKAY!U924="","",_xlfn.IFS([4]SayfaKAY!U924="Bozankaya","Bozankaya",[4]SayfaKAY!U924="Müşteri","Customer",[4]SayfaKAY!U924="Tedarikçi","Equipment Supplier"))</f>
        <v/>
      </c>
      <c r="S91" s="204" t="str">
        <f>[4]SayfaKAY!N924</f>
        <v/>
      </c>
      <c r="T91" s="133" t="str">
        <f>[4]SayfaKAY!AD924</f>
        <v/>
      </c>
      <c r="U91" s="132" t="str">
        <f>[4]SayfaKAY!W924</f>
        <v/>
      </c>
      <c r="V91" s="108" t="str">
        <f>[4]SayfaKAY!AZ924</f>
        <v/>
      </c>
      <c r="W91" s="136" t="str">
        <f t="shared" si="86"/>
        <v/>
      </c>
      <c r="X91" s="137" t="str">
        <f t="shared" si="87"/>
        <v/>
      </c>
      <c r="Y91" s="235" t="str">
        <f>[4]SayfaKAY!AE924</f>
        <v/>
      </c>
      <c r="Z91" s="109" t="str">
        <f t="shared" si="88"/>
        <v/>
      </c>
      <c r="AA91" s="110" t="str">
        <f t="shared" si="89"/>
        <v/>
      </c>
      <c r="AB91" s="182" t="str">
        <f>[4]SayfaKAY!BA924</f>
        <v/>
      </c>
      <c r="AC91" s="257" t="str">
        <f t="shared" si="90"/>
        <v/>
      </c>
      <c r="AD91" s="111" t="str">
        <f t="shared" si="91"/>
        <v/>
      </c>
      <c r="AE91" s="111" t="str">
        <f t="shared" si="92"/>
        <v/>
      </c>
      <c r="AF91" s="235" t="str">
        <f>[4]SayfaKAY!BA924</f>
        <v/>
      </c>
      <c r="AG91" s="179" t="str">
        <f>[4]SayfaKAY!S924</f>
        <v/>
      </c>
      <c r="AH91" s="178" t="str">
        <f t="shared" si="93"/>
        <v/>
      </c>
      <c r="AI91" s="163" t="str">
        <f>[4]SayfaKAY!AV924</f>
        <v/>
      </c>
      <c r="AJ91" s="164" t="str">
        <f t="shared" si="94"/>
        <v/>
      </c>
      <c r="AK91" s="164" t="str">
        <f t="shared" si="95"/>
        <v/>
      </c>
      <c r="AL91" s="112" t="str">
        <f>[4]SayfaKAY!AX924</f>
        <v/>
      </c>
      <c r="AM91" s="257" t="str" cm="1">
        <f t="array" ref="AM91">IFERROR(IF(AND(P91&lt;&gt;"D(Arıza Değil)",AH91="Bu Arıza Aracın Servise Verilmesine Engel Değil"),
IF(Z91-F91&gt;0,(AB91-Y91)*24*60,
IF(OR(AND(G91&gt;$AS$1,G91&lt;$AT$1),AND(G91&gt;$AU$1,G91&lt;$AV$1)),
(AF91-H91)*24*60,     BH:BH0)),        AN91),0)</f>
        <v/>
      </c>
      <c r="AN91" s="257" t="str">
        <f t="shared" si="96"/>
        <v/>
      </c>
      <c r="AO91" s="174" t="str">
        <f>[4]SayfaKAY!AG924</f>
        <v/>
      </c>
      <c r="AP91" s="174" t="str">
        <f>[4]SayfaKAY!AI924</f>
        <v/>
      </c>
      <c r="AQ91" s="174" t="str">
        <f>[4]SayfaKAY!AQ924</f>
        <v/>
      </c>
      <c r="AR91" s="174" t="str">
        <f>[4]SayfaKAY!AH924</f>
        <v/>
      </c>
      <c r="AS91" s="174" t="str">
        <f>[4]SayfaKAY!AJ924</f>
        <v/>
      </c>
      <c r="AT91" s="175" t="str">
        <f>[4]SayfaKAY!AM924</f>
        <v/>
      </c>
      <c r="AU91" s="176" t="str">
        <f>[4]SayfaKAY!AL924</f>
        <v/>
      </c>
      <c r="AV91" s="176" t="str">
        <f>[4]SayfaKAY!AP924</f>
        <v/>
      </c>
      <c r="AW91" s="177" t="str">
        <f>[4]SayfaKAY!AT924</f>
        <v/>
      </c>
      <c r="AX91" s="194" t="str">
        <f t="shared" si="97"/>
        <v/>
      </c>
      <c r="AY91" s="168"/>
      <c r="AZ91" s="167"/>
      <c r="BA91" s="170"/>
      <c r="BB91" s="171" t="str">
        <f t="shared" si="82"/>
        <v/>
      </c>
      <c r="BC91" s="114"/>
      <c r="BD91" s="114"/>
      <c r="BE91" s="114"/>
      <c r="BF91" s="114"/>
      <c r="BG91" s="114"/>
      <c r="BH91" s="114" t="str">
        <f>IFERROR(FRACAS!AN927, "Hata Var")</f>
        <v/>
      </c>
      <c r="BI91" s="114"/>
      <c r="BJ91" s="114"/>
      <c r="BK91" s="105" t="str">
        <f>[4]SayfaKAY!AW924</f>
        <v/>
      </c>
      <c r="BL91" s="105" t="str">
        <f>[4]SayfaKAY!V924</f>
        <v/>
      </c>
      <c r="BM91" s="114"/>
      <c r="BN91" s="171" t="str">
        <f t="shared" si="98"/>
        <v>x yok</v>
      </c>
      <c r="BO91" s="171" t="b">
        <f t="shared" si="99"/>
        <v>0</v>
      </c>
      <c r="BP91" s="171" t="e">
        <f t="shared" si="100"/>
        <v>#VALUE!</v>
      </c>
      <c r="BQ91" s="226" t="e">
        <f t="shared" si="101"/>
        <v>#VALUE!</v>
      </c>
      <c r="BR91" s="226" t="e">
        <f t="shared" si="102"/>
        <v>#VALUE!</v>
      </c>
      <c r="BS91" s="226" t="e">
        <f t="shared" si="103"/>
        <v>#VALUE!</v>
      </c>
      <c r="BT91" s="114"/>
      <c r="BU91" s="242"/>
      <c r="BV91" s="233">
        <f t="shared" si="104"/>
        <v>-1</v>
      </c>
      <c r="BW91" s="226" t="str">
        <f t="shared" si="105"/>
        <v>Hayır, çakışma yok</v>
      </c>
      <c r="BX91" s="229"/>
      <c r="BY91" s="247" t="e">
        <f t="shared" si="106"/>
        <v>#VALUE!</v>
      </c>
      <c r="BZ91" s="247" t="e">
        <f t="shared" si="107"/>
        <v>#VALUE!</v>
      </c>
      <c r="CA91" s="247" t="e">
        <f t="shared" si="108"/>
        <v>#VALUE!</v>
      </c>
      <c r="CB91" s="213"/>
      <c r="CC91" s="211"/>
      <c r="CD91" s="196"/>
      <c r="CE91" s="213">
        <v>923</v>
      </c>
      <c r="CF91" s="182" t="str">
        <f t="shared" si="109"/>
        <v/>
      </c>
      <c r="CG91" s="182" t="str">
        <f t="shared" si="110"/>
        <v/>
      </c>
      <c r="CH91" s="196"/>
      <c r="CI91" s="196"/>
      <c r="CJ91" s="196"/>
      <c r="CK91" s="196" t="e">
        <f t="shared" si="111"/>
        <v>#VALUE!</v>
      </c>
      <c r="CL91" s="196" t="e">
        <f t="shared" si="112"/>
        <v>#VALUE!</v>
      </c>
      <c r="CM91" s="196" t="e">
        <f t="shared" si="113"/>
        <v>#VALUE!</v>
      </c>
      <c r="CN91" s="114"/>
      <c r="CO91" s="115" t="str">
        <f t="shared" si="114"/>
        <v/>
      </c>
      <c r="CP91" s="116" t="e">
        <f t="shared" si="115"/>
        <v>#VALUE!</v>
      </c>
      <c r="CQ91" s="117" t="str">
        <f t="shared" si="116"/>
        <v/>
      </c>
      <c r="CR91" s="117" t="str">
        <f t="shared" si="117"/>
        <v/>
      </c>
      <c r="CS91" s="117" t="str">
        <f t="shared" si="118"/>
        <v/>
      </c>
      <c r="CT91" s="118" t="e">
        <f t="shared" si="119"/>
        <v>#VALUE!</v>
      </c>
      <c r="CU91" s="118" t="e">
        <f t="shared" si="120"/>
        <v>#VALUE!</v>
      </c>
      <c r="CV91" s="118" t="e">
        <f t="shared" si="121"/>
        <v>#VALUE!</v>
      </c>
      <c r="CW91" s="119" t="e">
        <f t="shared" si="122"/>
        <v>#VALUE!</v>
      </c>
    </row>
    <row r="92" spans="1:101" ht="118.5" customHeight="1" x14ac:dyDescent="0.3">
      <c r="A92" s="160" t="str">
        <f>[4]SayfaKAY!C925</f>
        <v/>
      </c>
      <c r="B92" s="104" t="str">
        <f>[4]SayfaKAY!D925</f>
        <v/>
      </c>
      <c r="C92" s="105" t="str">
        <f>[4]SayfaKAY!E925</f>
        <v/>
      </c>
      <c r="D92" s="105" t="str">
        <f>[4]SayfaKAY!F925</f>
        <v/>
      </c>
      <c r="E92" s="106" t="str">
        <f>[4]SayfaKAY!G925</f>
        <v/>
      </c>
      <c r="F92" s="193" t="str">
        <f t="shared" si="83"/>
        <v/>
      </c>
      <c r="G92" s="135" t="str">
        <f t="shared" si="84"/>
        <v/>
      </c>
      <c r="H92" s="235" t="str">
        <f>[4]SayfaKAY!H925</f>
        <v/>
      </c>
      <c r="I92" s="104" t="str">
        <f>[4]SayfaKAY!I925</f>
        <v/>
      </c>
      <c r="J92" s="103" t="str">
        <f>IF([4]SayfaKAY!J925="","",IF([4]SayfaKAY!J925="Müşteri","Notified by Customer","Notified by Bozankaya"))</f>
        <v/>
      </c>
      <c r="K92" s="103" t="e">
        <f>VLOOKUP([4]SayfaKAY!L925,#REF!,2,FALSE)</f>
        <v>#REF!</v>
      </c>
      <c r="L92" s="165" t="str">
        <f>[4]SayfaKAY!X925</f>
        <v/>
      </c>
      <c r="M92" s="107" t="str">
        <f t="shared" si="85"/>
        <v/>
      </c>
      <c r="N92" s="105" t="str">
        <f>[4]SayfaKAY!M925</f>
        <v/>
      </c>
      <c r="O92" s="166" t="str">
        <f>[4]SayfaKAY!P925</f>
        <v/>
      </c>
      <c r="P92" s="166" t="str">
        <f>[4]SayfaKAY!Q925</f>
        <v/>
      </c>
      <c r="Q92" s="166" t="str">
        <f>[4]SayfaKAY!R925</f>
        <v/>
      </c>
      <c r="R92" s="132" t="str" cm="1">
        <f t="array" ref="R92">IF([4]SayfaKAY!U925="","",_xlfn.IFS([4]SayfaKAY!U925="Bozankaya","Bozankaya",[4]SayfaKAY!U925="Müşteri","Customer",[4]SayfaKAY!U925="Tedarikçi","Equipment Supplier"))</f>
        <v/>
      </c>
      <c r="S92" s="204" t="str">
        <f>[4]SayfaKAY!N925</f>
        <v/>
      </c>
      <c r="T92" s="133" t="str">
        <f>[4]SayfaKAY!AD925</f>
        <v/>
      </c>
      <c r="U92" s="132" t="str">
        <f>[4]SayfaKAY!W925</f>
        <v/>
      </c>
      <c r="V92" s="108" t="str">
        <f>[4]SayfaKAY!AZ925</f>
        <v/>
      </c>
      <c r="W92" s="136" t="str">
        <f t="shared" si="86"/>
        <v/>
      </c>
      <c r="X92" s="137" t="str">
        <f t="shared" si="87"/>
        <v/>
      </c>
      <c r="Y92" s="235" t="str">
        <f>[4]SayfaKAY!AE925</f>
        <v/>
      </c>
      <c r="Z92" s="109" t="str">
        <f t="shared" si="88"/>
        <v/>
      </c>
      <c r="AA92" s="110" t="str">
        <f t="shared" si="89"/>
        <v/>
      </c>
      <c r="AB92" s="182" t="str">
        <f>[4]SayfaKAY!BA925</f>
        <v/>
      </c>
      <c r="AC92" s="257" t="str">
        <f t="shared" si="90"/>
        <v/>
      </c>
      <c r="AD92" s="111" t="str">
        <f t="shared" si="91"/>
        <v/>
      </c>
      <c r="AE92" s="111" t="str">
        <f t="shared" si="92"/>
        <v/>
      </c>
      <c r="AF92" s="235" t="str">
        <f>[4]SayfaKAY!BA925</f>
        <v/>
      </c>
      <c r="AG92" s="179" t="str">
        <f>[4]SayfaKAY!S925</f>
        <v/>
      </c>
      <c r="AH92" s="178" t="str">
        <f t="shared" si="93"/>
        <v/>
      </c>
      <c r="AI92" s="163" t="str">
        <f>[4]SayfaKAY!AV925</f>
        <v/>
      </c>
      <c r="AJ92" s="164" t="str">
        <f t="shared" si="94"/>
        <v/>
      </c>
      <c r="AK92" s="164" t="str">
        <f t="shared" si="95"/>
        <v/>
      </c>
      <c r="AL92" s="112" t="str">
        <f>[4]SayfaKAY!AX925</f>
        <v/>
      </c>
      <c r="AM92" s="257" t="str" cm="1">
        <f t="array" ref="AM92">IFERROR(IF(AND(P92&lt;&gt;"D(Arıza Değil)",AH92="Bu Arıza Aracın Servise Verilmesine Engel Değil"),
IF(Z92-F92&gt;0,(AB92-Y92)*24*60,
IF(OR(AND(G92&gt;$AS$1,G92&lt;$AT$1),AND(G92&gt;$AU$1,G92&lt;$AV$1)),
(AF92-H92)*24*60,     BH:BH0)),        AN92),0)</f>
        <v/>
      </c>
      <c r="AN92" s="257" t="str">
        <f t="shared" si="96"/>
        <v/>
      </c>
      <c r="AO92" s="174" t="str">
        <f>[4]SayfaKAY!AG925</f>
        <v/>
      </c>
      <c r="AP92" s="174" t="str">
        <f>[4]SayfaKAY!AI925</f>
        <v/>
      </c>
      <c r="AQ92" s="174" t="str">
        <f>[4]SayfaKAY!AQ925</f>
        <v/>
      </c>
      <c r="AR92" s="174" t="str">
        <f>[4]SayfaKAY!AH925</f>
        <v/>
      </c>
      <c r="AS92" s="174" t="str">
        <f>[4]SayfaKAY!AJ925</f>
        <v/>
      </c>
      <c r="AT92" s="175" t="str">
        <f>[4]SayfaKAY!AM925</f>
        <v/>
      </c>
      <c r="AU92" s="176" t="str">
        <f>[4]SayfaKAY!AL925</f>
        <v/>
      </c>
      <c r="AV92" s="176" t="str">
        <f>[4]SayfaKAY!AP925</f>
        <v/>
      </c>
      <c r="AW92" s="177" t="str">
        <f>[4]SayfaKAY!AT925</f>
        <v/>
      </c>
      <c r="AX92" s="194" t="str">
        <f t="shared" si="97"/>
        <v/>
      </c>
      <c r="AY92" s="168"/>
      <c r="AZ92" s="167"/>
      <c r="BA92" s="113"/>
      <c r="BB92" s="171" t="str">
        <f t="shared" si="82"/>
        <v/>
      </c>
      <c r="BC92" s="114"/>
      <c r="BD92" s="114"/>
      <c r="BE92" s="114"/>
      <c r="BF92" s="114"/>
      <c r="BG92" s="114"/>
      <c r="BH92" s="114">
        <f>IFERROR(FRACAS!AN928, "Hata Var")</f>
        <v>24781.000000027707</v>
      </c>
      <c r="BI92" s="114"/>
      <c r="BJ92" s="114"/>
      <c r="BK92" s="105" t="str">
        <f>[4]SayfaKAY!AW925</f>
        <v/>
      </c>
      <c r="BL92" s="105" t="str">
        <f>[4]SayfaKAY!V925</f>
        <v/>
      </c>
      <c r="BM92" s="114"/>
      <c r="BN92" s="171" t="str">
        <f t="shared" si="98"/>
        <v>x yok</v>
      </c>
      <c r="BO92" s="171" t="b">
        <f t="shared" si="99"/>
        <v>0</v>
      </c>
      <c r="BP92" s="171" t="e">
        <f t="shared" si="100"/>
        <v>#VALUE!</v>
      </c>
      <c r="BQ92" s="226" t="e">
        <f t="shared" si="101"/>
        <v>#VALUE!</v>
      </c>
      <c r="BR92" s="226" t="e">
        <f t="shared" si="102"/>
        <v>#VALUE!</v>
      </c>
      <c r="BS92" s="226" t="e">
        <f t="shared" si="103"/>
        <v>#VALUE!</v>
      </c>
      <c r="BT92" s="114"/>
      <c r="BU92" s="242"/>
      <c r="BV92" s="233">
        <f t="shared" si="104"/>
        <v>-1</v>
      </c>
      <c r="BW92" s="226" t="str">
        <f t="shared" si="105"/>
        <v>Hayır, çakışma yok</v>
      </c>
      <c r="BX92" s="229"/>
      <c r="BY92" s="247" t="e">
        <f t="shared" si="106"/>
        <v>#VALUE!</v>
      </c>
      <c r="BZ92" s="247" t="e">
        <f t="shared" si="107"/>
        <v>#VALUE!</v>
      </c>
      <c r="CA92" s="247" t="e">
        <f t="shared" si="108"/>
        <v>#VALUE!</v>
      </c>
      <c r="CB92" s="213"/>
      <c r="CC92" s="211"/>
      <c r="CD92" s="196"/>
      <c r="CE92" s="213">
        <v>924</v>
      </c>
      <c r="CF92" s="182" t="str">
        <f t="shared" si="109"/>
        <v/>
      </c>
      <c r="CG92" s="182" t="str">
        <f t="shared" si="110"/>
        <v/>
      </c>
      <c r="CH92" s="196"/>
      <c r="CI92" s="196"/>
      <c r="CJ92" s="196"/>
      <c r="CK92" s="196" t="e">
        <f t="shared" si="111"/>
        <v>#VALUE!</v>
      </c>
      <c r="CL92" s="196" t="e">
        <f t="shared" si="112"/>
        <v>#VALUE!</v>
      </c>
      <c r="CM92" s="196" t="e">
        <f t="shared" si="113"/>
        <v>#VALUE!</v>
      </c>
      <c r="CN92" s="114"/>
      <c r="CO92" s="115" t="str">
        <f t="shared" si="114"/>
        <v/>
      </c>
      <c r="CP92" s="116" t="e">
        <f t="shared" si="115"/>
        <v>#VALUE!</v>
      </c>
      <c r="CQ92" s="117" t="str">
        <f t="shared" si="116"/>
        <v/>
      </c>
      <c r="CR92" s="117" t="str">
        <f t="shared" si="117"/>
        <v/>
      </c>
      <c r="CS92" s="117" t="str">
        <f t="shared" si="118"/>
        <v/>
      </c>
      <c r="CT92" s="118" t="e">
        <f t="shared" si="119"/>
        <v>#VALUE!</v>
      </c>
      <c r="CU92" s="118" t="e">
        <f t="shared" si="120"/>
        <v>#VALUE!</v>
      </c>
      <c r="CV92" s="118" t="e">
        <f t="shared" si="121"/>
        <v>#VALUE!</v>
      </c>
      <c r="CW92" s="119" t="e">
        <f t="shared" si="122"/>
        <v>#VALUE!</v>
      </c>
    </row>
    <row r="93" spans="1:101" ht="118.5" customHeight="1" x14ac:dyDescent="0.3">
      <c r="A93" s="104" t="str">
        <f>[4]SayfaKAY!C926</f>
        <v/>
      </c>
      <c r="B93" s="104" t="str">
        <f>[4]SayfaKAY!D926</f>
        <v/>
      </c>
      <c r="C93" s="105" t="str">
        <f>[4]SayfaKAY!E926</f>
        <v/>
      </c>
      <c r="D93" s="105" t="str">
        <f>[4]SayfaKAY!F926</f>
        <v/>
      </c>
      <c r="E93" s="106" t="str">
        <f>[4]SayfaKAY!G926</f>
        <v/>
      </c>
      <c r="F93" s="193" t="str">
        <f t="shared" si="83"/>
        <v/>
      </c>
      <c r="G93" s="135" t="str">
        <f t="shared" si="84"/>
        <v/>
      </c>
      <c r="H93" s="235" t="str">
        <f>[4]SayfaKAY!H926</f>
        <v/>
      </c>
      <c r="I93" s="104" t="str">
        <f>[4]SayfaKAY!I926</f>
        <v/>
      </c>
      <c r="J93" s="103" t="str">
        <f>IF([4]SayfaKAY!J926="","",IF([4]SayfaKAY!J926="Müşteri","Notified by Customer","Notified by Bozankaya"))</f>
        <v/>
      </c>
      <c r="K93" s="103" t="e">
        <f>VLOOKUP([4]SayfaKAY!L926,#REF!,2,FALSE)</f>
        <v>#REF!</v>
      </c>
      <c r="L93" s="165" t="str">
        <f>[4]SayfaKAY!X926</f>
        <v/>
      </c>
      <c r="M93" s="107" t="str">
        <f t="shared" si="85"/>
        <v/>
      </c>
      <c r="N93" s="105" t="str">
        <f>[4]SayfaKAY!M926</f>
        <v/>
      </c>
      <c r="O93" s="166" t="str">
        <f>[4]SayfaKAY!P926</f>
        <v/>
      </c>
      <c r="P93" s="166" t="str">
        <f>[4]SayfaKAY!Q926</f>
        <v/>
      </c>
      <c r="Q93" s="166" t="str">
        <f>[4]SayfaKAY!R926</f>
        <v/>
      </c>
      <c r="R93" s="132" t="str" cm="1">
        <f t="array" ref="R93">IF([4]SayfaKAY!U926="","",_xlfn.IFS([4]SayfaKAY!U926="Bozankaya","Bozankaya",[4]SayfaKAY!U926="Müşteri","Customer",[4]SayfaKAY!U926="Tedarikçi","Equipment Supplier"))</f>
        <v/>
      </c>
      <c r="S93" s="204" t="str">
        <f>[4]SayfaKAY!N926</f>
        <v/>
      </c>
      <c r="T93" s="133" t="str">
        <f>[4]SayfaKAY!AD926</f>
        <v/>
      </c>
      <c r="U93" s="132" t="str">
        <f>[4]SayfaKAY!W926</f>
        <v/>
      </c>
      <c r="V93" s="108" t="str">
        <f>[4]SayfaKAY!AZ926</f>
        <v/>
      </c>
      <c r="W93" s="136" t="str">
        <f t="shared" si="86"/>
        <v/>
      </c>
      <c r="X93" s="137" t="str">
        <f t="shared" si="87"/>
        <v/>
      </c>
      <c r="Y93" s="235" t="str">
        <f>[4]SayfaKAY!AE926</f>
        <v/>
      </c>
      <c r="Z93" s="109" t="str">
        <f t="shared" si="88"/>
        <v/>
      </c>
      <c r="AA93" s="110" t="str">
        <f t="shared" si="89"/>
        <v/>
      </c>
      <c r="AB93" s="182" t="str">
        <f>[4]SayfaKAY!BA926</f>
        <v/>
      </c>
      <c r="AC93" s="257" t="str">
        <f t="shared" si="90"/>
        <v/>
      </c>
      <c r="AD93" s="111" t="str">
        <f t="shared" si="91"/>
        <v/>
      </c>
      <c r="AE93" s="111" t="str">
        <f t="shared" si="92"/>
        <v/>
      </c>
      <c r="AF93" s="235" t="str">
        <f>[4]SayfaKAY!BA926</f>
        <v/>
      </c>
      <c r="AG93" s="179" t="str">
        <f>[4]SayfaKAY!S926</f>
        <v/>
      </c>
      <c r="AH93" s="178" t="str">
        <f t="shared" si="93"/>
        <v/>
      </c>
      <c r="AI93" s="163" t="str">
        <f>[4]SayfaKAY!AV926</f>
        <v/>
      </c>
      <c r="AJ93" s="164" t="str">
        <f t="shared" si="94"/>
        <v/>
      </c>
      <c r="AK93" s="164" t="str">
        <f t="shared" si="95"/>
        <v/>
      </c>
      <c r="AL93" s="112" t="str">
        <f>[4]SayfaKAY!AX926</f>
        <v/>
      </c>
      <c r="AM93" s="257" t="str" cm="1">
        <f t="array" ref="AM93">IFERROR(IF(AND(P93&lt;&gt;"D(Arıza Değil)",AH93="Bu Arıza Aracın Servise Verilmesine Engel Değil"),
IF(Z93-F93&gt;0,(AB93-Y93)*24*60,
IF(OR(AND(G93&gt;$AS$1,G93&lt;$AT$1),AND(G93&gt;$AU$1,G93&lt;$AV$1)),
(AF93-H93)*24*60,     BH:BH0)),        AN93),0)</f>
        <v/>
      </c>
      <c r="AN93" s="257" t="str">
        <f t="shared" si="96"/>
        <v/>
      </c>
      <c r="AO93" s="174" t="str">
        <f>[4]SayfaKAY!AG926</f>
        <v/>
      </c>
      <c r="AP93" s="174" t="str">
        <f>[4]SayfaKAY!AI926</f>
        <v/>
      </c>
      <c r="AQ93" s="174" t="str">
        <f>[4]SayfaKAY!AQ926</f>
        <v/>
      </c>
      <c r="AR93" s="174" t="str">
        <f>[4]SayfaKAY!AH926</f>
        <v/>
      </c>
      <c r="AS93" s="174" t="str">
        <f>[4]SayfaKAY!AJ926</f>
        <v/>
      </c>
      <c r="AT93" s="175" t="str">
        <f>[4]SayfaKAY!AM926</f>
        <v/>
      </c>
      <c r="AU93" s="176" t="str">
        <f>[4]SayfaKAY!AL926</f>
        <v/>
      </c>
      <c r="AV93" s="176" t="str">
        <f>[4]SayfaKAY!AP926</f>
        <v/>
      </c>
      <c r="AW93" s="177" t="str">
        <f>[4]SayfaKAY!AT926</f>
        <v/>
      </c>
      <c r="AX93" s="194" t="str">
        <f t="shared" si="97"/>
        <v/>
      </c>
      <c r="AY93" s="168"/>
      <c r="AZ93" s="167"/>
      <c r="BA93" s="170"/>
      <c r="BB93" s="171" t="str">
        <f t="shared" si="82"/>
        <v/>
      </c>
      <c r="BC93" s="114"/>
      <c r="BD93" s="114"/>
      <c r="BE93" s="114"/>
      <c r="BF93" s="114"/>
      <c r="BG93" s="114"/>
      <c r="BH93" s="114">
        <f>IFERROR(FRACAS!AN929, "Hata Var")</f>
        <v>60.999999978812411</v>
      </c>
      <c r="BI93" s="114"/>
      <c r="BJ93" s="114"/>
      <c r="BK93" s="105" t="str">
        <f>[4]SayfaKAY!AW926</f>
        <v/>
      </c>
      <c r="BL93" s="105" t="str">
        <f>[4]SayfaKAY!V926</f>
        <v/>
      </c>
      <c r="BM93" s="114"/>
      <c r="BN93" s="171" t="str">
        <f t="shared" si="98"/>
        <v>x yok</v>
      </c>
      <c r="BO93" s="171" t="b">
        <f t="shared" si="99"/>
        <v>0</v>
      </c>
      <c r="BP93" s="171" t="e">
        <f t="shared" si="100"/>
        <v>#VALUE!</v>
      </c>
      <c r="BQ93" s="226" t="e">
        <f t="shared" si="101"/>
        <v>#VALUE!</v>
      </c>
      <c r="BR93" s="226" t="e">
        <f t="shared" si="102"/>
        <v>#VALUE!</v>
      </c>
      <c r="BS93" s="226" t="e">
        <f t="shared" si="103"/>
        <v>#VALUE!</v>
      </c>
      <c r="BT93" s="114"/>
      <c r="BU93" s="242"/>
      <c r="BV93" s="233">
        <f t="shared" si="104"/>
        <v>-1</v>
      </c>
      <c r="BW93" s="226" t="str">
        <f t="shared" si="105"/>
        <v>Hayır, çakışma yok</v>
      </c>
      <c r="BX93" s="229"/>
      <c r="BY93" s="247" t="e">
        <f t="shared" si="106"/>
        <v>#VALUE!</v>
      </c>
      <c r="BZ93" s="247" t="e">
        <f t="shared" si="107"/>
        <v>#VALUE!</v>
      </c>
      <c r="CA93" s="247" t="e">
        <f t="shared" si="108"/>
        <v>#VALUE!</v>
      </c>
      <c r="CB93" s="213"/>
      <c r="CC93" s="211"/>
      <c r="CD93" s="196"/>
      <c r="CE93" s="213">
        <v>925</v>
      </c>
      <c r="CF93" s="182" t="str">
        <f t="shared" si="109"/>
        <v/>
      </c>
      <c r="CG93" s="182" t="str">
        <f t="shared" si="110"/>
        <v/>
      </c>
      <c r="CH93" s="196"/>
      <c r="CI93" s="196"/>
      <c r="CJ93" s="196"/>
      <c r="CK93" s="196" t="e">
        <f t="shared" si="111"/>
        <v>#VALUE!</v>
      </c>
      <c r="CL93" s="196" t="e">
        <f t="shared" si="112"/>
        <v>#VALUE!</v>
      </c>
      <c r="CM93" s="196" t="e">
        <f t="shared" si="113"/>
        <v>#VALUE!</v>
      </c>
      <c r="CN93" s="114"/>
      <c r="CO93" s="115" t="str">
        <f t="shared" si="114"/>
        <v/>
      </c>
      <c r="CP93" s="116" t="e">
        <f t="shared" si="115"/>
        <v>#VALUE!</v>
      </c>
      <c r="CQ93" s="117" t="str">
        <f t="shared" si="116"/>
        <v/>
      </c>
      <c r="CR93" s="117" t="str">
        <f t="shared" si="117"/>
        <v/>
      </c>
      <c r="CS93" s="117" t="str">
        <f t="shared" si="118"/>
        <v/>
      </c>
      <c r="CT93" s="118" t="e">
        <f t="shared" si="119"/>
        <v>#VALUE!</v>
      </c>
      <c r="CU93" s="118" t="e">
        <f t="shared" si="120"/>
        <v>#VALUE!</v>
      </c>
      <c r="CV93" s="118" t="e">
        <f t="shared" si="121"/>
        <v>#VALUE!</v>
      </c>
      <c r="CW93" s="119" t="e">
        <f t="shared" si="122"/>
        <v>#VALUE!</v>
      </c>
    </row>
    <row r="94" spans="1:101" ht="118.5" customHeight="1" x14ac:dyDescent="0.3">
      <c r="A94" s="160" t="str">
        <f>[4]SayfaKAY!C927</f>
        <v/>
      </c>
      <c r="B94" s="104" t="str">
        <f>[4]SayfaKAY!D927</f>
        <v/>
      </c>
      <c r="C94" s="105" t="str">
        <f>[4]SayfaKAY!E927</f>
        <v/>
      </c>
      <c r="D94" s="105" t="str">
        <f>[4]SayfaKAY!F927</f>
        <v/>
      </c>
      <c r="E94" s="106" t="str">
        <f>[4]SayfaKAY!G927</f>
        <v/>
      </c>
      <c r="F94" s="193" t="str">
        <f t="shared" si="83"/>
        <v/>
      </c>
      <c r="G94" s="135" t="str">
        <f t="shared" si="84"/>
        <v/>
      </c>
      <c r="H94" s="235" t="str">
        <f>[4]SayfaKAY!H927</f>
        <v/>
      </c>
      <c r="I94" s="104" t="str">
        <f>[4]SayfaKAY!I927</f>
        <v/>
      </c>
      <c r="J94" s="103" t="str">
        <f>IF([4]SayfaKAY!J927="","",IF([4]SayfaKAY!J927="Müşteri","Notified by Customer","Notified by Bozankaya"))</f>
        <v/>
      </c>
      <c r="K94" s="103" t="e">
        <f>VLOOKUP([4]SayfaKAY!L927,#REF!,2,FALSE)</f>
        <v>#REF!</v>
      </c>
      <c r="L94" s="165" t="str">
        <f>[4]SayfaKAY!X927</f>
        <v/>
      </c>
      <c r="M94" s="107" t="str">
        <f t="shared" si="85"/>
        <v/>
      </c>
      <c r="N94" s="105" t="str">
        <f>[4]SayfaKAY!M927</f>
        <v/>
      </c>
      <c r="O94" s="166" t="str">
        <f>[4]SayfaKAY!P927</f>
        <v/>
      </c>
      <c r="P94" s="166" t="str">
        <f>[4]SayfaKAY!Q927</f>
        <v/>
      </c>
      <c r="Q94" s="166" t="str">
        <f>[4]SayfaKAY!R927</f>
        <v/>
      </c>
      <c r="R94" s="132" t="str" cm="1">
        <f t="array" ref="R94">IF([4]SayfaKAY!U927="","",_xlfn.IFS([4]SayfaKAY!U927="Bozankaya","Bozankaya",[4]SayfaKAY!U927="Müşteri","Customer",[4]SayfaKAY!U927="Tedarikçi","Equipment Supplier"))</f>
        <v/>
      </c>
      <c r="S94" s="204" t="str">
        <f>[4]SayfaKAY!N927</f>
        <v/>
      </c>
      <c r="T94" s="133" t="str">
        <f>[4]SayfaKAY!AD927</f>
        <v/>
      </c>
      <c r="U94" s="132" t="str">
        <f>[4]SayfaKAY!W927</f>
        <v/>
      </c>
      <c r="V94" s="108" t="str">
        <f>[4]SayfaKAY!AZ927</f>
        <v/>
      </c>
      <c r="W94" s="136" t="str">
        <f t="shared" si="86"/>
        <v/>
      </c>
      <c r="X94" s="137" t="str">
        <f t="shared" si="87"/>
        <v/>
      </c>
      <c r="Y94" s="235" t="str">
        <f>[4]SayfaKAY!AE927</f>
        <v/>
      </c>
      <c r="Z94" s="109" t="str">
        <f t="shared" si="88"/>
        <v/>
      </c>
      <c r="AA94" s="110" t="str">
        <f t="shared" si="89"/>
        <v/>
      </c>
      <c r="AB94" s="182" t="str">
        <f>[4]SayfaKAY!BA927</f>
        <v/>
      </c>
      <c r="AC94" s="257" t="str">
        <f t="shared" si="90"/>
        <v/>
      </c>
      <c r="AD94" s="111" t="str">
        <f t="shared" si="91"/>
        <v/>
      </c>
      <c r="AE94" s="111" t="str">
        <f t="shared" si="92"/>
        <v/>
      </c>
      <c r="AF94" s="235" t="str">
        <f>[4]SayfaKAY!BA927</f>
        <v/>
      </c>
      <c r="AG94" s="179" t="str">
        <f>[4]SayfaKAY!S927</f>
        <v/>
      </c>
      <c r="AH94" s="178" t="str">
        <f t="shared" si="93"/>
        <v/>
      </c>
      <c r="AI94" s="163" t="str">
        <f>[4]SayfaKAY!AV927</f>
        <v/>
      </c>
      <c r="AJ94" s="164" t="str">
        <f t="shared" si="94"/>
        <v/>
      </c>
      <c r="AK94" s="164" t="str">
        <f t="shared" si="95"/>
        <v/>
      </c>
      <c r="AL94" s="112" t="str">
        <f>[4]SayfaKAY!AX927</f>
        <v/>
      </c>
      <c r="AM94" s="257" t="str" cm="1">
        <f t="array" ref="AM94">IFERROR(IF(AND(P94&lt;&gt;"D(Arıza Değil)",AH94="Bu Arıza Aracın Servise Verilmesine Engel Değil"),
IF(Z94-F94&gt;0,(AB94-Y94)*24*60,
IF(OR(AND(G94&gt;$AS$1,G94&lt;$AT$1),AND(G94&gt;$AU$1,G94&lt;$AV$1)),
(AF94-H94)*24*60,     BH:BH0)),        AN94),0)</f>
        <v/>
      </c>
      <c r="AN94" s="257" t="str">
        <f t="shared" si="96"/>
        <v/>
      </c>
      <c r="AO94" s="174" t="str">
        <f>[4]SayfaKAY!AG927</f>
        <v/>
      </c>
      <c r="AP94" s="174" t="str">
        <f>[4]SayfaKAY!AI927</f>
        <v/>
      </c>
      <c r="AQ94" s="174" t="str">
        <f>[4]SayfaKAY!AQ927</f>
        <v/>
      </c>
      <c r="AR94" s="174" t="str">
        <f>[4]SayfaKAY!AH927</f>
        <v/>
      </c>
      <c r="AS94" s="174" t="str">
        <f>[4]SayfaKAY!AJ927</f>
        <v/>
      </c>
      <c r="AT94" s="175" t="str">
        <f>[4]SayfaKAY!AM927</f>
        <v/>
      </c>
      <c r="AU94" s="176" t="str">
        <f>[4]SayfaKAY!AL927</f>
        <v/>
      </c>
      <c r="AV94" s="176" t="str">
        <f>[4]SayfaKAY!AP927</f>
        <v/>
      </c>
      <c r="AW94" s="177" t="str">
        <f>[4]SayfaKAY!AT927</f>
        <v/>
      </c>
      <c r="AX94" s="194" t="str">
        <f t="shared" si="97"/>
        <v/>
      </c>
      <c r="AY94" s="168"/>
      <c r="AZ94" s="167"/>
      <c r="BA94" s="113"/>
      <c r="BB94" s="171" t="str">
        <f t="shared" si="82"/>
        <v/>
      </c>
      <c r="BC94" s="114"/>
      <c r="BD94" s="114"/>
      <c r="BE94" s="114"/>
      <c r="BF94" s="114"/>
      <c r="BG94" s="114"/>
      <c r="BH94" s="114" t="str">
        <f>IFERROR(FRACAS!AN930, "Hata Var")</f>
        <v/>
      </c>
      <c r="BI94" s="114"/>
      <c r="BJ94" s="114"/>
      <c r="BK94" s="105" t="str">
        <f>[4]SayfaKAY!AW927</f>
        <v/>
      </c>
      <c r="BL94" s="105" t="str">
        <f>[4]SayfaKAY!V927</f>
        <v/>
      </c>
      <c r="BM94" s="114"/>
      <c r="BN94" s="171" t="str">
        <f t="shared" si="98"/>
        <v>x yok</v>
      </c>
      <c r="BO94" s="171" t="b">
        <f t="shared" si="99"/>
        <v>0</v>
      </c>
      <c r="BP94" s="171" t="e">
        <f t="shared" si="100"/>
        <v>#VALUE!</v>
      </c>
      <c r="BQ94" s="226" t="e">
        <f t="shared" si="101"/>
        <v>#VALUE!</v>
      </c>
      <c r="BR94" s="226" t="e">
        <f t="shared" si="102"/>
        <v>#VALUE!</v>
      </c>
      <c r="BS94" s="226" t="e">
        <f t="shared" si="103"/>
        <v>#VALUE!</v>
      </c>
      <c r="BT94" s="114"/>
      <c r="BU94" s="242"/>
      <c r="BV94" s="233">
        <f t="shared" si="104"/>
        <v>-1</v>
      </c>
      <c r="BW94" s="226" t="str">
        <f t="shared" si="105"/>
        <v>Hayır, çakışma yok</v>
      </c>
      <c r="BX94" s="229"/>
      <c r="BY94" s="247" t="e">
        <f t="shared" si="106"/>
        <v>#VALUE!</v>
      </c>
      <c r="BZ94" s="247" t="e">
        <f t="shared" si="107"/>
        <v>#VALUE!</v>
      </c>
      <c r="CA94" s="247" t="e">
        <f t="shared" si="108"/>
        <v>#VALUE!</v>
      </c>
      <c r="CB94" s="213"/>
      <c r="CC94" s="211"/>
      <c r="CD94" s="196"/>
      <c r="CE94" s="213">
        <v>926</v>
      </c>
      <c r="CF94" s="182" t="str">
        <f t="shared" si="109"/>
        <v/>
      </c>
      <c r="CG94" s="182" t="str">
        <f t="shared" si="110"/>
        <v/>
      </c>
      <c r="CH94" s="196"/>
      <c r="CI94" s="196"/>
      <c r="CJ94" s="196"/>
      <c r="CK94" s="196" t="e">
        <f t="shared" si="111"/>
        <v>#VALUE!</v>
      </c>
      <c r="CL94" s="196" t="e">
        <f t="shared" si="112"/>
        <v>#VALUE!</v>
      </c>
      <c r="CM94" s="196" t="e">
        <f t="shared" si="113"/>
        <v>#VALUE!</v>
      </c>
      <c r="CN94" s="114"/>
      <c r="CO94" s="115" t="str">
        <f t="shared" si="114"/>
        <v/>
      </c>
      <c r="CP94" s="116" t="e">
        <f t="shared" si="115"/>
        <v>#VALUE!</v>
      </c>
      <c r="CQ94" s="117" t="str">
        <f t="shared" si="116"/>
        <v/>
      </c>
      <c r="CR94" s="117" t="str">
        <f t="shared" si="117"/>
        <v/>
      </c>
      <c r="CS94" s="117" t="str">
        <f t="shared" si="118"/>
        <v/>
      </c>
      <c r="CT94" s="118" t="e">
        <f t="shared" si="119"/>
        <v>#VALUE!</v>
      </c>
      <c r="CU94" s="118" t="e">
        <f t="shared" si="120"/>
        <v>#VALUE!</v>
      </c>
      <c r="CV94" s="118" t="e">
        <f t="shared" si="121"/>
        <v>#VALUE!</v>
      </c>
      <c r="CW94" s="119" t="e">
        <f t="shared" si="122"/>
        <v>#VALUE!</v>
      </c>
    </row>
    <row r="95" spans="1:101" ht="118.5" customHeight="1" x14ac:dyDescent="0.3">
      <c r="A95" s="104" t="str">
        <f>[4]SayfaKAY!C928</f>
        <v/>
      </c>
      <c r="B95" s="104" t="str">
        <f>[4]SayfaKAY!D928</f>
        <v/>
      </c>
      <c r="C95" s="105" t="str">
        <f>[4]SayfaKAY!E928</f>
        <v/>
      </c>
      <c r="D95" s="105" t="str">
        <f>[4]SayfaKAY!F928</f>
        <v/>
      </c>
      <c r="E95" s="106" t="str">
        <f>[4]SayfaKAY!G928</f>
        <v/>
      </c>
      <c r="F95" s="193" t="str">
        <f t="shared" si="83"/>
        <v/>
      </c>
      <c r="G95" s="135" t="str">
        <f t="shared" si="84"/>
        <v/>
      </c>
      <c r="H95" s="235" t="str">
        <f>[4]SayfaKAY!H928</f>
        <v/>
      </c>
      <c r="I95" s="104" t="str">
        <f>[4]SayfaKAY!I928</f>
        <v/>
      </c>
      <c r="J95" s="103" t="str">
        <f>IF([4]SayfaKAY!J928="","",IF([4]SayfaKAY!J928="Müşteri","Notified by Customer","Notified by Bozankaya"))</f>
        <v/>
      </c>
      <c r="K95" s="103" t="e">
        <f>VLOOKUP([4]SayfaKAY!L928,#REF!,2,FALSE)</f>
        <v>#REF!</v>
      </c>
      <c r="L95" s="165" t="str">
        <f>[4]SayfaKAY!X928</f>
        <v/>
      </c>
      <c r="M95" s="107" t="str">
        <f t="shared" si="85"/>
        <v/>
      </c>
      <c r="N95" s="105" t="str">
        <f>[4]SayfaKAY!M928</f>
        <v/>
      </c>
      <c r="O95" s="166" t="str">
        <f>[4]SayfaKAY!P928</f>
        <v/>
      </c>
      <c r="P95" s="166" t="str">
        <f>[4]SayfaKAY!Q928</f>
        <v/>
      </c>
      <c r="Q95" s="166" t="str">
        <f>[4]SayfaKAY!R928</f>
        <v/>
      </c>
      <c r="R95" s="132" t="str" cm="1">
        <f t="array" ref="R95">IF([4]SayfaKAY!U928="","",_xlfn.IFS([4]SayfaKAY!U928="Bozankaya","Bozankaya",[4]SayfaKAY!U928="Müşteri","Customer",[4]SayfaKAY!U928="Tedarikçi","Equipment Supplier"))</f>
        <v/>
      </c>
      <c r="S95" s="204" t="str">
        <f>[4]SayfaKAY!N928</f>
        <v/>
      </c>
      <c r="T95" s="133" t="str">
        <f>[4]SayfaKAY!AD928</f>
        <v/>
      </c>
      <c r="U95" s="132" t="str">
        <f>[4]SayfaKAY!W928</f>
        <v/>
      </c>
      <c r="V95" s="108" t="str">
        <f>[4]SayfaKAY!AZ928</f>
        <v/>
      </c>
      <c r="W95" s="136" t="str">
        <f t="shared" si="86"/>
        <v/>
      </c>
      <c r="X95" s="137" t="str">
        <f t="shared" si="87"/>
        <v/>
      </c>
      <c r="Y95" s="235" t="str">
        <f>[4]SayfaKAY!AE928</f>
        <v/>
      </c>
      <c r="Z95" s="109" t="str">
        <f t="shared" si="88"/>
        <v/>
      </c>
      <c r="AA95" s="110" t="str">
        <f t="shared" si="89"/>
        <v/>
      </c>
      <c r="AB95" s="182" t="str">
        <f>[4]SayfaKAY!BA928</f>
        <v/>
      </c>
      <c r="AC95" s="257" t="str">
        <f t="shared" si="90"/>
        <v/>
      </c>
      <c r="AD95" s="111" t="str">
        <f t="shared" si="91"/>
        <v/>
      </c>
      <c r="AE95" s="111" t="str">
        <f t="shared" si="92"/>
        <v/>
      </c>
      <c r="AF95" s="235" t="str">
        <f>[4]SayfaKAY!BA928</f>
        <v/>
      </c>
      <c r="AG95" s="179" t="str">
        <f>[4]SayfaKAY!S928</f>
        <v/>
      </c>
      <c r="AH95" s="178" t="str">
        <f t="shared" si="93"/>
        <v/>
      </c>
      <c r="AI95" s="163" t="str">
        <f>[4]SayfaKAY!AV928</f>
        <v/>
      </c>
      <c r="AJ95" s="164" t="str">
        <f t="shared" si="94"/>
        <v/>
      </c>
      <c r="AK95" s="164" t="str">
        <f t="shared" si="95"/>
        <v/>
      </c>
      <c r="AL95" s="112" t="str">
        <f>[4]SayfaKAY!AX928</f>
        <v/>
      </c>
      <c r="AM95" s="257" t="str" cm="1">
        <f t="array" ref="AM95">IFERROR(IF(AND(P95&lt;&gt;"D(Arıza Değil)",AH95="Bu Arıza Aracın Servise Verilmesine Engel Değil"),
IF(Z95-F95&gt;0,(AB95-Y95)*24*60,
IF(OR(AND(G95&gt;$AS$1,G95&lt;$AT$1),AND(G95&gt;$AU$1,G95&lt;$AV$1)),
(AF95-H95)*24*60,     BH:BH0)),        AN95),0)</f>
        <v/>
      </c>
      <c r="AN95" s="257" t="str">
        <f t="shared" si="96"/>
        <v/>
      </c>
      <c r="AO95" s="174" t="str">
        <f>[4]SayfaKAY!AG928</f>
        <v/>
      </c>
      <c r="AP95" s="174" t="str">
        <f>[4]SayfaKAY!AI928</f>
        <v/>
      </c>
      <c r="AQ95" s="174" t="str">
        <f>[4]SayfaKAY!AQ928</f>
        <v/>
      </c>
      <c r="AR95" s="174" t="str">
        <f>[4]SayfaKAY!AH928</f>
        <v/>
      </c>
      <c r="AS95" s="174" t="str">
        <f>[4]SayfaKAY!AJ928</f>
        <v/>
      </c>
      <c r="AT95" s="175" t="str">
        <f>[4]SayfaKAY!AM928</f>
        <v/>
      </c>
      <c r="AU95" s="176" t="str">
        <f>[4]SayfaKAY!AL928</f>
        <v/>
      </c>
      <c r="AV95" s="176" t="str">
        <f>[4]SayfaKAY!AP928</f>
        <v/>
      </c>
      <c r="AW95" s="177" t="str">
        <f>[4]SayfaKAY!AT928</f>
        <v/>
      </c>
      <c r="AX95" s="194" t="str">
        <f t="shared" si="97"/>
        <v/>
      </c>
      <c r="AY95" s="168"/>
      <c r="AZ95" s="167"/>
      <c r="BA95" s="170"/>
      <c r="BB95" s="171" t="str">
        <f t="shared" si="82"/>
        <v/>
      </c>
      <c r="BC95" s="114"/>
      <c r="BD95" s="114"/>
      <c r="BE95" s="114"/>
      <c r="BF95" s="114"/>
      <c r="BG95" s="114"/>
      <c r="BH95" s="114">
        <f>IFERROR(FRACAS!AN931, "Hata Var")</f>
        <v>50737.999999970198</v>
      </c>
      <c r="BI95" s="114"/>
      <c r="BJ95" s="114"/>
      <c r="BK95" s="105" t="str">
        <f>[4]SayfaKAY!AW928</f>
        <v/>
      </c>
      <c r="BL95" s="105" t="str">
        <f>[4]SayfaKAY!V928</f>
        <v/>
      </c>
      <c r="BM95" s="114"/>
      <c r="BN95" s="171" t="str">
        <f t="shared" si="98"/>
        <v>x yok</v>
      </c>
      <c r="BO95" s="171" t="b">
        <f t="shared" si="99"/>
        <v>0</v>
      </c>
      <c r="BP95" s="171" t="e">
        <f t="shared" si="100"/>
        <v>#VALUE!</v>
      </c>
      <c r="BQ95" s="226" t="e">
        <f t="shared" si="101"/>
        <v>#VALUE!</v>
      </c>
      <c r="BR95" s="226" t="e">
        <f t="shared" si="102"/>
        <v>#VALUE!</v>
      </c>
      <c r="BS95" s="226" t="e">
        <f t="shared" si="103"/>
        <v>#VALUE!</v>
      </c>
      <c r="BT95" s="114"/>
      <c r="BU95" s="242"/>
      <c r="BV95" s="233">
        <f t="shared" si="104"/>
        <v>-1</v>
      </c>
      <c r="BW95" s="226" t="str">
        <f t="shared" si="105"/>
        <v>Hayır, çakışma yok</v>
      </c>
      <c r="BX95" s="229"/>
      <c r="BY95" s="247" t="e">
        <f t="shared" si="106"/>
        <v>#VALUE!</v>
      </c>
      <c r="BZ95" s="247" t="e">
        <f t="shared" si="107"/>
        <v>#VALUE!</v>
      </c>
      <c r="CA95" s="247" t="e">
        <f t="shared" si="108"/>
        <v>#VALUE!</v>
      </c>
      <c r="CB95" s="213"/>
      <c r="CC95" s="211"/>
      <c r="CD95" s="196"/>
      <c r="CE95" s="213">
        <v>927</v>
      </c>
      <c r="CF95" s="182" t="str">
        <f t="shared" si="109"/>
        <v/>
      </c>
      <c r="CG95" s="182" t="str">
        <f t="shared" si="110"/>
        <v/>
      </c>
      <c r="CH95" s="196"/>
      <c r="CI95" s="196"/>
      <c r="CJ95" s="196"/>
      <c r="CK95" s="196" t="e">
        <f t="shared" si="111"/>
        <v>#VALUE!</v>
      </c>
      <c r="CL95" s="196" t="e">
        <f t="shared" si="112"/>
        <v>#VALUE!</v>
      </c>
      <c r="CM95" s="196" t="e">
        <f t="shared" si="113"/>
        <v>#VALUE!</v>
      </c>
      <c r="CN95" s="114"/>
      <c r="CO95" s="115" t="str">
        <f t="shared" si="114"/>
        <v/>
      </c>
      <c r="CP95" s="116" t="e">
        <f t="shared" si="115"/>
        <v>#VALUE!</v>
      </c>
      <c r="CQ95" s="117" t="str">
        <f t="shared" si="116"/>
        <v/>
      </c>
      <c r="CR95" s="117" t="str">
        <f t="shared" si="117"/>
        <v/>
      </c>
      <c r="CS95" s="117" t="str">
        <f t="shared" si="118"/>
        <v/>
      </c>
      <c r="CT95" s="118" t="e">
        <f t="shared" si="119"/>
        <v>#VALUE!</v>
      </c>
      <c r="CU95" s="118" t="e">
        <f t="shared" si="120"/>
        <v>#VALUE!</v>
      </c>
      <c r="CV95" s="118" t="e">
        <f t="shared" si="121"/>
        <v>#VALUE!</v>
      </c>
      <c r="CW95" s="119" t="e">
        <f t="shared" si="122"/>
        <v>#VALUE!</v>
      </c>
    </row>
    <row r="96" spans="1:101" ht="118.5" customHeight="1" x14ac:dyDescent="0.3">
      <c r="A96" s="160" t="str">
        <f>[4]SayfaKAY!C929</f>
        <v/>
      </c>
      <c r="B96" s="104" t="str">
        <f>[4]SayfaKAY!D929</f>
        <v/>
      </c>
      <c r="C96" s="105" t="str">
        <f>[4]SayfaKAY!E929</f>
        <v/>
      </c>
      <c r="D96" s="105" t="str">
        <f>[4]SayfaKAY!F929</f>
        <v/>
      </c>
      <c r="E96" s="106" t="str">
        <f>[4]SayfaKAY!G929</f>
        <v/>
      </c>
      <c r="F96" s="193" t="str">
        <f t="shared" si="83"/>
        <v/>
      </c>
      <c r="G96" s="135" t="str">
        <f t="shared" si="84"/>
        <v/>
      </c>
      <c r="H96" s="235" t="str">
        <f>[4]SayfaKAY!H929</f>
        <v/>
      </c>
      <c r="I96" s="104" t="str">
        <f>[4]SayfaKAY!I929</f>
        <v/>
      </c>
      <c r="J96" s="103" t="str">
        <f>IF([4]SayfaKAY!J929="","",IF([4]SayfaKAY!J929="Müşteri","Notified by Customer","Notified by Bozankaya"))</f>
        <v/>
      </c>
      <c r="K96" s="103" t="e">
        <f>VLOOKUP([4]SayfaKAY!L929,#REF!,2,FALSE)</f>
        <v>#REF!</v>
      </c>
      <c r="L96" s="165" t="str">
        <f>[4]SayfaKAY!X929</f>
        <v/>
      </c>
      <c r="M96" s="107" t="str">
        <f t="shared" si="85"/>
        <v/>
      </c>
      <c r="N96" s="105" t="str">
        <f>[4]SayfaKAY!M929</f>
        <v/>
      </c>
      <c r="O96" s="166" t="str">
        <f>[4]SayfaKAY!P929</f>
        <v/>
      </c>
      <c r="P96" s="166" t="str">
        <f>[4]SayfaKAY!Q929</f>
        <v/>
      </c>
      <c r="Q96" s="166" t="str">
        <f>[4]SayfaKAY!R929</f>
        <v/>
      </c>
      <c r="R96" s="132" t="str" cm="1">
        <f t="array" ref="R96">IF([4]SayfaKAY!U929="","",_xlfn.IFS([4]SayfaKAY!U929="Bozankaya","Bozankaya",[4]SayfaKAY!U929="Müşteri","Customer",[4]SayfaKAY!U929="Tedarikçi","Equipment Supplier"))</f>
        <v/>
      </c>
      <c r="S96" s="204" t="str">
        <f>[4]SayfaKAY!N929</f>
        <v/>
      </c>
      <c r="T96" s="133" t="str">
        <f>[4]SayfaKAY!AD929</f>
        <v/>
      </c>
      <c r="U96" s="132" t="str">
        <f>[4]SayfaKAY!W929</f>
        <v/>
      </c>
      <c r="V96" s="108" t="str">
        <f>[4]SayfaKAY!AZ929</f>
        <v/>
      </c>
      <c r="W96" s="136" t="str">
        <f t="shared" si="86"/>
        <v/>
      </c>
      <c r="X96" s="137" t="str">
        <f t="shared" si="87"/>
        <v/>
      </c>
      <c r="Y96" s="235" t="str">
        <f>[4]SayfaKAY!AE929</f>
        <v/>
      </c>
      <c r="Z96" s="109" t="str">
        <f t="shared" si="88"/>
        <v/>
      </c>
      <c r="AA96" s="110" t="str">
        <f t="shared" si="89"/>
        <v/>
      </c>
      <c r="AB96" s="182" t="str">
        <f>[4]SayfaKAY!BA929</f>
        <v/>
      </c>
      <c r="AC96" s="257" t="str">
        <f t="shared" si="90"/>
        <v/>
      </c>
      <c r="AD96" s="111" t="str">
        <f t="shared" si="91"/>
        <v/>
      </c>
      <c r="AE96" s="111" t="str">
        <f t="shared" si="92"/>
        <v/>
      </c>
      <c r="AF96" s="235" t="str">
        <f>[4]SayfaKAY!BA929</f>
        <v/>
      </c>
      <c r="AG96" s="179" t="str">
        <f>[4]SayfaKAY!S929</f>
        <v/>
      </c>
      <c r="AH96" s="178" t="str">
        <f t="shared" si="93"/>
        <v/>
      </c>
      <c r="AI96" s="163" t="str">
        <f>[4]SayfaKAY!AV929</f>
        <v/>
      </c>
      <c r="AJ96" s="164" t="str">
        <f t="shared" si="94"/>
        <v/>
      </c>
      <c r="AK96" s="164" t="str">
        <f t="shared" si="95"/>
        <v/>
      </c>
      <c r="AL96" s="112" t="str">
        <f>[4]SayfaKAY!AX929</f>
        <v/>
      </c>
      <c r="AM96" s="257" t="str" cm="1">
        <f t="array" ref="AM96">IFERROR(IF(AND(P96&lt;&gt;"D(Arıza Değil)",AH96="Bu Arıza Aracın Servise Verilmesine Engel Değil"),
IF(Z96-F96&gt;0,(AB96-Y96)*24*60,
IF(OR(AND(G96&gt;$AS$1,G96&lt;$AT$1),AND(G96&gt;$AU$1,G96&lt;$AV$1)),
(AF96-H96)*24*60,     BH:BH0)),        AN96),0)</f>
        <v/>
      </c>
      <c r="AN96" s="257" t="str">
        <f t="shared" si="96"/>
        <v/>
      </c>
      <c r="AO96" s="174" t="str">
        <f>[4]SayfaKAY!AG929</f>
        <v/>
      </c>
      <c r="AP96" s="174" t="str">
        <f>[4]SayfaKAY!AI929</f>
        <v/>
      </c>
      <c r="AQ96" s="174" t="str">
        <f>[4]SayfaKAY!AQ929</f>
        <v/>
      </c>
      <c r="AR96" s="174" t="str">
        <f>[4]SayfaKAY!AH929</f>
        <v/>
      </c>
      <c r="AS96" s="174" t="str">
        <f>[4]SayfaKAY!AJ929</f>
        <v/>
      </c>
      <c r="AT96" s="175" t="str">
        <f>[4]SayfaKAY!AM929</f>
        <v/>
      </c>
      <c r="AU96" s="176" t="str">
        <f>[4]SayfaKAY!AL929</f>
        <v/>
      </c>
      <c r="AV96" s="176" t="str">
        <f>[4]SayfaKAY!AP929</f>
        <v/>
      </c>
      <c r="AW96" s="177" t="str">
        <f>[4]SayfaKAY!AT929</f>
        <v/>
      </c>
      <c r="AX96" s="194" t="str">
        <f t="shared" si="97"/>
        <v/>
      </c>
      <c r="AY96" s="168"/>
      <c r="AZ96" s="167"/>
      <c r="BA96" s="113"/>
      <c r="BB96" s="171" t="str">
        <f t="shared" si="82"/>
        <v/>
      </c>
      <c r="BC96" s="114"/>
      <c r="BD96" s="114"/>
      <c r="BE96" s="114"/>
      <c r="BF96" s="114"/>
      <c r="BG96" s="114"/>
      <c r="BH96" s="114">
        <f>IFERROR(FRACAS!AN932, "Hata Var")</f>
        <v>50658.000000044703</v>
      </c>
      <c r="BI96" s="114"/>
      <c r="BJ96" s="114"/>
      <c r="BK96" s="105" t="str">
        <f>[4]SayfaKAY!AW929</f>
        <v/>
      </c>
      <c r="BL96" s="105" t="str">
        <f>[4]SayfaKAY!V929</f>
        <v/>
      </c>
      <c r="BM96" s="114"/>
      <c r="BN96" s="171" t="str">
        <f t="shared" si="98"/>
        <v>x yok</v>
      </c>
      <c r="BO96" s="171" t="b">
        <f t="shared" si="99"/>
        <v>0</v>
      </c>
      <c r="BP96" s="171" t="e">
        <f t="shared" si="100"/>
        <v>#VALUE!</v>
      </c>
      <c r="BQ96" s="226" t="e">
        <f t="shared" si="101"/>
        <v>#VALUE!</v>
      </c>
      <c r="BR96" s="226" t="e">
        <f t="shared" si="102"/>
        <v>#VALUE!</v>
      </c>
      <c r="BS96" s="226" t="e">
        <f t="shared" si="103"/>
        <v>#VALUE!</v>
      </c>
      <c r="BT96" s="114"/>
      <c r="BU96" s="242"/>
      <c r="BV96" s="233">
        <f t="shared" si="104"/>
        <v>-1</v>
      </c>
      <c r="BW96" s="226" t="str">
        <f t="shared" si="105"/>
        <v>Hayır, çakışma yok</v>
      </c>
      <c r="BX96" s="229"/>
      <c r="BY96" s="247" t="e">
        <f t="shared" si="106"/>
        <v>#VALUE!</v>
      </c>
      <c r="BZ96" s="247" t="e">
        <f t="shared" si="107"/>
        <v>#VALUE!</v>
      </c>
      <c r="CA96" s="247" t="e">
        <f t="shared" si="108"/>
        <v>#VALUE!</v>
      </c>
      <c r="CB96" s="213"/>
      <c r="CC96" s="211"/>
      <c r="CD96" s="196"/>
      <c r="CE96" s="213">
        <v>928</v>
      </c>
      <c r="CF96" s="182" t="str">
        <f t="shared" si="109"/>
        <v/>
      </c>
      <c r="CG96" s="182" t="str">
        <f t="shared" si="110"/>
        <v/>
      </c>
      <c r="CH96" s="196"/>
      <c r="CI96" s="196"/>
      <c r="CJ96" s="196"/>
      <c r="CK96" s="196" t="e">
        <f t="shared" si="111"/>
        <v>#VALUE!</v>
      </c>
      <c r="CL96" s="196" t="e">
        <f t="shared" si="112"/>
        <v>#VALUE!</v>
      </c>
      <c r="CM96" s="196" t="e">
        <f t="shared" si="113"/>
        <v>#VALUE!</v>
      </c>
      <c r="CN96" s="114"/>
      <c r="CO96" s="115" t="str">
        <f t="shared" si="114"/>
        <v/>
      </c>
      <c r="CP96" s="116" t="e">
        <f t="shared" si="115"/>
        <v>#VALUE!</v>
      </c>
      <c r="CQ96" s="117" t="str">
        <f t="shared" si="116"/>
        <v/>
      </c>
      <c r="CR96" s="117" t="str">
        <f t="shared" si="117"/>
        <v/>
      </c>
      <c r="CS96" s="117" t="str">
        <f t="shared" si="118"/>
        <v/>
      </c>
      <c r="CT96" s="118" t="e">
        <f t="shared" si="119"/>
        <v>#VALUE!</v>
      </c>
      <c r="CU96" s="118" t="e">
        <f t="shared" si="120"/>
        <v>#VALUE!</v>
      </c>
      <c r="CV96" s="118" t="e">
        <f t="shared" si="121"/>
        <v>#VALUE!</v>
      </c>
      <c r="CW96" s="119" t="e">
        <f t="shared" si="122"/>
        <v>#VALUE!</v>
      </c>
    </row>
    <row r="97" spans="1:101" ht="118.5" customHeight="1" x14ac:dyDescent="0.3">
      <c r="A97" s="104" t="str">
        <f>[4]SayfaKAY!C930</f>
        <v/>
      </c>
      <c r="B97" s="104" t="str">
        <f>[4]SayfaKAY!D930</f>
        <v/>
      </c>
      <c r="C97" s="105" t="str">
        <f>[4]SayfaKAY!E930</f>
        <v/>
      </c>
      <c r="D97" s="105" t="str">
        <f>[4]SayfaKAY!F930</f>
        <v/>
      </c>
      <c r="E97" s="106" t="str">
        <f>[4]SayfaKAY!G930</f>
        <v/>
      </c>
      <c r="F97" s="193" t="str">
        <f t="shared" si="83"/>
        <v/>
      </c>
      <c r="G97" s="135" t="str">
        <f t="shared" si="84"/>
        <v/>
      </c>
      <c r="H97" s="235" t="str">
        <f>[4]SayfaKAY!H930</f>
        <v/>
      </c>
      <c r="I97" s="104" t="str">
        <f>[4]SayfaKAY!I930</f>
        <v/>
      </c>
      <c r="J97" s="103" t="str">
        <f>IF([4]SayfaKAY!J930="","",IF([4]SayfaKAY!J930="Müşteri","Notified by Customer","Notified by Bozankaya"))</f>
        <v/>
      </c>
      <c r="K97" s="103" t="e">
        <f>VLOOKUP([4]SayfaKAY!L930,#REF!,2,FALSE)</f>
        <v>#REF!</v>
      </c>
      <c r="L97" s="165" t="str">
        <f>[4]SayfaKAY!X930</f>
        <v/>
      </c>
      <c r="M97" s="107" t="str">
        <f t="shared" si="85"/>
        <v/>
      </c>
      <c r="N97" s="105" t="str">
        <f>[4]SayfaKAY!M930</f>
        <v/>
      </c>
      <c r="O97" s="166" t="str">
        <f>[4]SayfaKAY!P930</f>
        <v/>
      </c>
      <c r="P97" s="166" t="str">
        <f>[4]SayfaKAY!Q930</f>
        <v/>
      </c>
      <c r="Q97" s="166" t="str">
        <f>[4]SayfaKAY!R930</f>
        <v/>
      </c>
      <c r="R97" s="132" t="str" cm="1">
        <f t="array" ref="R97">IF([4]SayfaKAY!U930="","",_xlfn.IFS([4]SayfaKAY!U930="Bozankaya","Bozankaya",[4]SayfaKAY!U930="Müşteri","Customer",[4]SayfaKAY!U930="Tedarikçi","Equipment Supplier"))</f>
        <v/>
      </c>
      <c r="S97" s="204" t="str">
        <f>[4]SayfaKAY!N930</f>
        <v/>
      </c>
      <c r="T97" s="133" t="str">
        <f>[4]SayfaKAY!AD930</f>
        <v/>
      </c>
      <c r="U97" s="132" t="str">
        <f>[4]SayfaKAY!W930</f>
        <v/>
      </c>
      <c r="V97" s="108" t="str">
        <f>[4]SayfaKAY!AZ930</f>
        <v/>
      </c>
      <c r="W97" s="136" t="str">
        <f t="shared" si="86"/>
        <v/>
      </c>
      <c r="X97" s="137" t="str">
        <f t="shared" si="87"/>
        <v/>
      </c>
      <c r="Y97" s="235" t="str">
        <f>[4]SayfaKAY!AE930</f>
        <v/>
      </c>
      <c r="Z97" s="109" t="str">
        <f t="shared" si="88"/>
        <v/>
      </c>
      <c r="AA97" s="110" t="str">
        <f t="shared" si="89"/>
        <v/>
      </c>
      <c r="AB97" s="182" t="str">
        <f>[4]SayfaKAY!BA930</f>
        <v/>
      </c>
      <c r="AC97" s="257" t="str">
        <f t="shared" si="90"/>
        <v/>
      </c>
      <c r="AD97" s="111" t="str">
        <f t="shared" si="91"/>
        <v/>
      </c>
      <c r="AE97" s="111" t="str">
        <f t="shared" si="92"/>
        <v/>
      </c>
      <c r="AF97" s="235" t="str">
        <f>[4]SayfaKAY!BA930</f>
        <v/>
      </c>
      <c r="AG97" s="179" t="str">
        <f>[4]SayfaKAY!S930</f>
        <v/>
      </c>
      <c r="AH97" s="178" t="str">
        <f t="shared" si="93"/>
        <v/>
      </c>
      <c r="AI97" s="163" t="str">
        <f>[4]SayfaKAY!AV930</f>
        <v/>
      </c>
      <c r="AJ97" s="164" t="str">
        <f t="shared" si="94"/>
        <v/>
      </c>
      <c r="AK97" s="164" t="str">
        <f t="shared" si="95"/>
        <v/>
      </c>
      <c r="AL97" s="112" t="str">
        <f>[4]SayfaKAY!AX930</f>
        <v/>
      </c>
      <c r="AM97" s="257" t="str" cm="1">
        <f t="array" ref="AM97">IFERROR(IF(AND(P97&lt;&gt;"D(Arıza Değil)",AH97="Bu Arıza Aracın Servise Verilmesine Engel Değil"),
IF(Z97-F97&gt;0,(AB97-Y97)*24*60,
IF(OR(AND(G97&gt;$AS$1,G97&lt;$AT$1),AND(G97&gt;$AU$1,G97&lt;$AV$1)),
(AF97-H97)*24*60,     BH:BH0)),        AN97),0)</f>
        <v/>
      </c>
      <c r="AN97" s="257" t="str">
        <f t="shared" si="96"/>
        <v/>
      </c>
      <c r="AO97" s="174" t="str">
        <f>[4]SayfaKAY!AG930</f>
        <v/>
      </c>
      <c r="AP97" s="174" t="str">
        <f>[4]SayfaKAY!AI930</f>
        <v/>
      </c>
      <c r="AQ97" s="174" t="str">
        <f>[4]SayfaKAY!AQ930</f>
        <v/>
      </c>
      <c r="AR97" s="174" t="str">
        <f>[4]SayfaKAY!AH930</f>
        <v/>
      </c>
      <c r="AS97" s="174" t="str">
        <f>[4]SayfaKAY!AJ930</f>
        <v/>
      </c>
      <c r="AT97" s="175" t="str">
        <f>[4]SayfaKAY!AM930</f>
        <v/>
      </c>
      <c r="AU97" s="176" t="str">
        <f>[4]SayfaKAY!AL930</f>
        <v/>
      </c>
      <c r="AV97" s="176" t="str">
        <f>[4]SayfaKAY!AP930</f>
        <v/>
      </c>
      <c r="AW97" s="177" t="str">
        <f>[4]SayfaKAY!AT930</f>
        <v/>
      </c>
      <c r="AX97" s="194" t="str">
        <f t="shared" si="97"/>
        <v/>
      </c>
      <c r="AY97" s="168"/>
      <c r="AZ97" s="167"/>
      <c r="BA97" s="170"/>
      <c r="BB97" s="171" t="str">
        <f t="shared" si="82"/>
        <v/>
      </c>
      <c r="BC97" s="114"/>
      <c r="BD97" s="114"/>
      <c r="BE97" s="114"/>
      <c r="BF97" s="114"/>
      <c r="BG97" s="114"/>
      <c r="BH97" s="114">
        <f>IFERROR(FRACAS!AN933, "Hata Var")</f>
        <v>53561.999999955297</v>
      </c>
      <c r="BI97" s="114"/>
      <c r="BJ97" s="114"/>
      <c r="BK97" s="105" t="str">
        <f>[4]SayfaKAY!AW930</f>
        <v/>
      </c>
      <c r="BL97" s="105" t="str">
        <f>[4]SayfaKAY!V930</f>
        <v/>
      </c>
      <c r="BM97" s="114"/>
      <c r="BN97" s="171" t="str">
        <f t="shared" si="98"/>
        <v>x yok</v>
      </c>
      <c r="BO97" s="171" t="b">
        <f t="shared" si="99"/>
        <v>0</v>
      </c>
      <c r="BP97" s="171" t="e">
        <f t="shared" si="100"/>
        <v>#VALUE!</v>
      </c>
      <c r="BQ97" s="226" t="e">
        <f t="shared" si="101"/>
        <v>#VALUE!</v>
      </c>
      <c r="BR97" s="226" t="e">
        <f t="shared" si="102"/>
        <v>#VALUE!</v>
      </c>
      <c r="BS97" s="226" t="e">
        <f t="shared" si="103"/>
        <v>#VALUE!</v>
      </c>
      <c r="BT97" s="114"/>
      <c r="BU97" s="242"/>
      <c r="BV97" s="233">
        <f t="shared" si="104"/>
        <v>-1</v>
      </c>
      <c r="BW97" s="226" t="str">
        <f t="shared" si="105"/>
        <v>Hayır, çakışma yok</v>
      </c>
      <c r="BX97" s="229"/>
      <c r="BY97" s="247" t="e">
        <f t="shared" si="106"/>
        <v>#VALUE!</v>
      </c>
      <c r="BZ97" s="247" t="e">
        <f t="shared" si="107"/>
        <v>#VALUE!</v>
      </c>
      <c r="CA97" s="247" t="e">
        <f t="shared" si="108"/>
        <v>#VALUE!</v>
      </c>
      <c r="CB97" s="213"/>
      <c r="CC97" s="211"/>
      <c r="CD97" s="196"/>
      <c r="CE97" s="213">
        <v>929</v>
      </c>
      <c r="CF97" s="182" t="str">
        <f t="shared" si="109"/>
        <v/>
      </c>
      <c r="CG97" s="182" t="str">
        <f t="shared" si="110"/>
        <v/>
      </c>
      <c r="CH97" s="196"/>
      <c r="CI97" s="196"/>
      <c r="CJ97" s="196"/>
      <c r="CK97" s="196" t="e">
        <f t="shared" si="111"/>
        <v>#VALUE!</v>
      </c>
      <c r="CL97" s="196" t="e">
        <f t="shared" si="112"/>
        <v>#VALUE!</v>
      </c>
      <c r="CM97" s="196" t="e">
        <f t="shared" si="113"/>
        <v>#VALUE!</v>
      </c>
      <c r="CN97" s="114"/>
      <c r="CO97" s="115" t="str">
        <f t="shared" si="114"/>
        <v/>
      </c>
      <c r="CP97" s="116" t="e">
        <f t="shared" si="115"/>
        <v>#VALUE!</v>
      </c>
      <c r="CQ97" s="117" t="str">
        <f t="shared" si="116"/>
        <v/>
      </c>
      <c r="CR97" s="117" t="str">
        <f t="shared" si="117"/>
        <v/>
      </c>
      <c r="CS97" s="117" t="str">
        <f t="shared" si="118"/>
        <v/>
      </c>
      <c r="CT97" s="118" t="e">
        <f t="shared" si="119"/>
        <v>#VALUE!</v>
      </c>
      <c r="CU97" s="118" t="e">
        <f t="shared" si="120"/>
        <v>#VALUE!</v>
      </c>
      <c r="CV97" s="118" t="e">
        <f t="shared" si="121"/>
        <v>#VALUE!</v>
      </c>
      <c r="CW97" s="119" t="e">
        <f t="shared" si="122"/>
        <v>#VALUE!</v>
      </c>
    </row>
    <row r="98" spans="1:101" ht="118.5" customHeight="1" x14ac:dyDescent="0.3">
      <c r="A98" s="160" t="str">
        <f>[4]SayfaKAY!C931</f>
        <v/>
      </c>
      <c r="B98" s="104" t="str">
        <f>[4]SayfaKAY!D931</f>
        <v/>
      </c>
      <c r="C98" s="105" t="str">
        <f>[4]SayfaKAY!E931</f>
        <v/>
      </c>
      <c r="D98" s="105" t="str">
        <f>[4]SayfaKAY!F931</f>
        <v/>
      </c>
      <c r="E98" s="106" t="str">
        <f>[4]SayfaKAY!G931</f>
        <v/>
      </c>
      <c r="F98" s="193" t="str">
        <f t="shared" si="83"/>
        <v/>
      </c>
      <c r="G98" s="135" t="str">
        <f t="shared" si="84"/>
        <v/>
      </c>
      <c r="H98" s="235" t="str">
        <f>[4]SayfaKAY!H931</f>
        <v/>
      </c>
      <c r="I98" s="104" t="str">
        <f>[4]SayfaKAY!I931</f>
        <v/>
      </c>
      <c r="J98" s="103" t="str">
        <f>IF([4]SayfaKAY!J931="","",IF([4]SayfaKAY!J931="Müşteri","Notified by Customer","Notified by Bozankaya"))</f>
        <v/>
      </c>
      <c r="K98" s="103" t="e">
        <f>VLOOKUP([4]SayfaKAY!L931,#REF!,2,FALSE)</f>
        <v>#REF!</v>
      </c>
      <c r="L98" s="165" t="str">
        <f>[4]SayfaKAY!X931</f>
        <v/>
      </c>
      <c r="M98" s="107" t="str">
        <f t="shared" si="85"/>
        <v/>
      </c>
      <c r="N98" s="105" t="str">
        <f>[4]SayfaKAY!M931</f>
        <v/>
      </c>
      <c r="O98" s="166" t="str">
        <f>[4]SayfaKAY!P931</f>
        <v/>
      </c>
      <c r="P98" s="166" t="str">
        <f>[4]SayfaKAY!Q931</f>
        <v/>
      </c>
      <c r="Q98" s="166" t="str">
        <f>[4]SayfaKAY!R931</f>
        <v/>
      </c>
      <c r="R98" s="132" t="str" cm="1">
        <f t="array" ref="R98">IF([4]SayfaKAY!U931="","",_xlfn.IFS([4]SayfaKAY!U931="Bozankaya","Bozankaya",[4]SayfaKAY!U931="Müşteri","Customer",[4]SayfaKAY!U931="Tedarikçi","Equipment Supplier"))</f>
        <v/>
      </c>
      <c r="S98" s="204" t="str">
        <f>[4]SayfaKAY!N931</f>
        <v/>
      </c>
      <c r="T98" s="133" t="str">
        <f>[4]SayfaKAY!AD931</f>
        <v/>
      </c>
      <c r="U98" s="132" t="str">
        <f>[4]SayfaKAY!W931</f>
        <v/>
      </c>
      <c r="V98" s="108" t="str">
        <f>[4]SayfaKAY!AZ931</f>
        <v/>
      </c>
      <c r="W98" s="136" t="str">
        <f t="shared" si="86"/>
        <v/>
      </c>
      <c r="X98" s="137" t="str">
        <f t="shared" si="87"/>
        <v/>
      </c>
      <c r="Y98" s="235" t="str">
        <f>[4]SayfaKAY!AE931</f>
        <v/>
      </c>
      <c r="Z98" s="109" t="str">
        <f t="shared" si="88"/>
        <v/>
      </c>
      <c r="AA98" s="110" t="str">
        <f t="shared" si="89"/>
        <v/>
      </c>
      <c r="AB98" s="182" t="str">
        <f>[4]SayfaKAY!BA931</f>
        <v/>
      </c>
      <c r="AC98" s="257" t="str">
        <f t="shared" si="90"/>
        <v/>
      </c>
      <c r="AD98" s="111" t="str">
        <f t="shared" si="91"/>
        <v/>
      </c>
      <c r="AE98" s="111" t="str">
        <f t="shared" si="92"/>
        <v/>
      </c>
      <c r="AF98" s="235" t="str">
        <f>[4]SayfaKAY!BA931</f>
        <v/>
      </c>
      <c r="AG98" s="179" t="str">
        <f>[4]SayfaKAY!S931</f>
        <v/>
      </c>
      <c r="AH98" s="178" t="str">
        <f t="shared" si="93"/>
        <v/>
      </c>
      <c r="AI98" s="163" t="str">
        <f>[4]SayfaKAY!AV931</f>
        <v/>
      </c>
      <c r="AJ98" s="164" t="str">
        <f t="shared" si="94"/>
        <v/>
      </c>
      <c r="AK98" s="164" t="str">
        <f t="shared" si="95"/>
        <v/>
      </c>
      <c r="AL98" s="112" t="str">
        <f>[4]SayfaKAY!AX931</f>
        <v/>
      </c>
      <c r="AM98" s="257" t="str" cm="1">
        <f t="array" ref="AM98">IFERROR(IF(AND(P98&lt;&gt;"D(Arıza Değil)",AH98="Bu Arıza Aracın Servise Verilmesine Engel Değil"),
IF(Z98-F98&gt;0,(AB98-Y98)*24*60,
IF(OR(AND(G98&gt;$AS$1,G98&lt;$AT$1),AND(G98&gt;$AU$1,G98&lt;$AV$1)),
(AF98-H98)*24*60,     BH:BH0)),        AN98),0)</f>
        <v/>
      </c>
      <c r="AN98" s="257" t="str">
        <f t="shared" si="96"/>
        <v/>
      </c>
      <c r="AO98" s="174" t="str">
        <f>[4]SayfaKAY!AG931</f>
        <v/>
      </c>
      <c r="AP98" s="174" t="str">
        <f>[4]SayfaKAY!AI931</f>
        <v/>
      </c>
      <c r="AQ98" s="174" t="str">
        <f>[4]SayfaKAY!AQ931</f>
        <v/>
      </c>
      <c r="AR98" s="174" t="str">
        <f>[4]SayfaKAY!AH931</f>
        <v/>
      </c>
      <c r="AS98" s="174" t="str">
        <f>[4]SayfaKAY!AJ931</f>
        <v/>
      </c>
      <c r="AT98" s="175" t="str">
        <f>[4]SayfaKAY!AM931</f>
        <v/>
      </c>
      <c r="AU98" s="176" t="str">
        <f>[4]SayfaKAY!AL931</f>
        <v/>
      </c>
      <c r="AV98" s="176" t="str">
        <f>[4]SayfaKAY!AP931</f>
        <v/>
      </c>
      <c r="AW98" s="177" t="str">
        <f>[4]SayfaKAY!AT931</f>
        <v/>
      </c>
      <c r="AX98" s="194" t="str">
        <f t="shared" si="97"/>
        <v/>
      </c>
      <c r="AY98" s="168"/>
      <c r="AZ98" s="167"/>
      <c r="BA98" s="113"/>
      <c r="BB98" s="171" t="str">
        <f t="shared" si="82"/>
        <v/>
      </c>
      <c r="BC98" s="114"/>
      <c r="BD98" s="114"/>
      <c r="BE98" s="114"/>
      <c r="BF98" s="114"/>
      <c r="BG98" s="114"/>
      <c r="BH98" s="114">
        <f>IFERROR(FRACAS!AN934, "Hata Var")</f>
        <v>533.00000001909211</v>
      </c>
      <c r="BI98" s="114"/>
      <c r="BJ98" s="114"/>
      <c r="BK98" s="105" t="str">
        <f>[4]SayfaKAY!AW931</f>
        <v/>
      </c>
      <c r="BL98" s="105" t="str">
        <f>[4]SayfaKAY!V931</f>
        <v/>
      </c>
      <c r="BM98" s="114"/>
      <c r="BN98" s="171" t="str">
        <f t="shared" si="98"/>
        <v>x yok</v>
      </c>
      <c r="BO98" s="171" t="b">
        <f t="shared" si="99"/>
        <v>0</v>
      </c>
      <c r="BP98" s="171" t="e">
        <f t="shared" si="100"/>
        <v>#VALUE!</v>
      </c>
      <c r="BQ98" s="226" t="e">
        <f t="shared" si="101"/>
        <v>#VALUE!</v>
      </c>
      <c r="BR98" s="226" t="e">
        <f t="shared" si="102"/>
        <v>#VALUE!</v>
      </c>
      <c r="BS98" s="226" t="e">
        <f t="shared" si="103"/>
        <v>#VALUE!</v>
      </c>
      <c r="BT98" s="114"/>
      <c r="BU98" s="242"/>
      <c r="BV98" s="233">
        <f t="shared" si="104"/>
        <v>-1</v>
      </c>
      <c r="BW98" s="226" t="str">
        <f t="shared" si="105"/>
        <v>Hayır, çakışma yok</v>
      </c>
      <c r="BX98" s="229"/>
      <c r="BY98" s="247" t="e">
        <f t="shared" si="106"/>
        <v>#VALUE!</v>
      </c>
      <c r="BZ98" s="247" t="e">
        <f t="shared" si="107"/>
        <v>#VALUE!</v>
      </c>
      <c r="CA98" s="247" t="e">
        <f t="shared" si="108"/>
        <v>#VALUE!</v>
      </c>
      <c r="CB98" s="213"/>
      <c r="CC98" s="211"/>
      <c r="CD98" s="196"/>
      <c r="CE98" s="213">
        <v>930</v>
      </c>
      <c r="CF98" s="182" t="str">
        <f t="shared" si="109"/>
        <v/>
      </c>
      <c r="CG98" s="182" t="str">
        <f t="shared" si="110"/>
        <v/>
      </c>
      <c r="CH98" s="196"/>
      <c r="CI98" s="196"/>
      <c r="CJ98" s="196"/>
      <c r="CK98" s="196" t="e">
        <f t="shared" si="111"/>
        <v>#VALUE!</v>
      </c>
      <c r="CL98" s="196" t="e">
        <f t="shared" si="112"/>
        <v>#VALUE!</v>
      </c>
      <c r="CM98" s="196" t="e">
        <f t="shared" si="113"/>
        <v>#VALUE!</v>
      </c>
      <c r="CN98" s="114"/>
      <c r="CO98" s="115" t="str">
        <f t="shared" si="114"/>
        <v/>
      </c>
      <c r="CP98" s="116" t="e">
        <f t="shared" si="115"/>
        <v>#VALUE!</v>
      </c>
      <c r="CQ98" s="117" t="str">
        <f t="shared" si="116"/>
        <v/>
      </c>
      <c r="CR98" s="117" t="str">
        <f t="shared" si="117"/>
        <v/>
      </c>
      <c r="CS98" s="117" t="str">
        <f t="shared" si="118"/>
        <v/>
      </c>
      <c r="CT98" s="118" t="e">
        <f t="shared" si="119"/>
        <v>#VALUE!</v>
      </c>
      <c r="CU98" s="118" t="e">
        <f t="shared" si="120"/>
        <v>#VALUE!</v>
      </c>
      <c r="CV98" s="118" t="e">
        <f t="shared" si="121"/>
        <v>#VALUE!</v>
      </c>
      <c r="CW98" s="119" t="e">
        <f t="shared" si="122"/>
        <v>#VALUE!</v>
      </c>
    </row>
    <row r="99" spans="1:101" ht="118.5" customHeight="1" x14ac:dyDescent="0.3">
      <c r="A99" s="104" t="str">
        <f>[4]SayfaKAY!C932</f>
        <v/>
      </c>
      <c r="B99" s="104" t="str">
        <f>[4]SayfaKAY!D932</f>
        <v/>
      </c>
      <c r="C99" s="105" t="str">
        <f>[4]SayfaKAY!E932</f>
        <v/>
      </c>
      <c r="D99" s="105" t="str">
        <f>[4]SayfaKAY!F932</f>
        <v/>
      </c>
      <c r="E99" s="106" t="str">
        <f>[4]SayfaKAY!G932</f>
        <v/>
      </c>
      <c r="F99" s="193" t="str">
        <f t="shared" si="83"/>
        <v/>
      </c>
      <c r="G99" s="135" t="str">
        <f t="shared" si="84"/>
        <v/>
      </c>
      <c r="H99" s="235" t="str">
        <f>[4]SayfaKAY!H932</f>
        <v/>
      </c>
      <c r="I99" s="104" t="str">
        <f>[4]SayfaKAY!I932</f>
        <v/>
      </c>
      <c r="J99" s="103" t="str">
        <f>IF([4]SayfaKAY!J932="","",IF([4]SayfaKAY!J932="Müşteri","Notified by Customer","Notified by Bozankaya"))</f>
        <v/>
      </c>
      <c r="K99" s="103" t="e">
        <f>VLOOKUP([4]SayfaKAY!L932,#REF!,2,FALSE)</f>
        <v>#REF!</v>
      </c>
      <c r="L99" s="165" t="str">
        <f>[4]SayfaKAY!X932</f>
        <v/>
      </c>
      <c r="M99" s="107" t="str">
        <f t="shared" si="85"/>
        <v/>
      </c>
      <c r="N99" s="105" t="str">
        <f>[4]SayfaKAY!M932</f>
        <v/>
      </c>
      <c r="O99" s="166" t="str">
        <f>[4]SayfaKAY!P932</f>
        <v/>
      </c>
      <c r="P99" s="166" t="str">
        <f>[4]SayfaKAY!Q932</f>
        <v/>
      </c>
      <c r="Q99" s="166" t="str">
        <f>[4]SayfaKAY!R932</f>
        <v/>
      </c>
      <c r="R99" s="132" t="str" cm="1">
        <f t="array" ref="R99">IF([4]SayfaKAY!U932="","",_xlfn.IFS([4]SayfaKAY!U932="Bozankaya","Bozankaya",[4]SayfaKAY!U932="Müşteri","Customer",[4]SayfaKAY!U932="Tedarikçi","Equipment Supplier"))</f>
        <v/>
      </c>
      <c r="S99" s="204" t="str">
        <f>[4]SayfaKAY!N932</f>
        <v/>
      </c>
      <c r="T99" s="133" t="str">
        <f>[4]SayfaKAY!AD932</f>
        <v/>
      </c>
      <c r="U99" s="132" t="str">
        <f>[4]SayfaKAY!W932</f>
        <v/>
      </c>
      <c r="V99" s="108" t="str">
        <f>[4]SayfaKAY!AZ932</f>
        <v/>
      </c>
      <c r="W99" s="136" t="str">
        <f t="shared" si="86"/>
        <v/>
      </c>
      <c r="X99" s="137" t="str">
        <f t="shared" si="87"/>
        <v/>
      </c>
      <c r="Y99" s="235" t="str">
        <f>[4]SayfaKAY!AE932</f>
        <v/>
      </c>
      <c r="Z99" s="109" t="str">
        <f t="shared" si="88"/>
        <v/>
      </c>
      <c r="AA99" s="110" t="str">
        <f t="shared" si="89"/>
        <v/>
      </c>
      <c r="AB99" s="182" t="str">
        <f>[4]SayfaKAY!BA932</f>
        <v/>
      </c>
      <c r="AC99" s="257" t="str">
        <f t="shared" si="90"/>
        <v/>
      </c>
      <c r="AD99" s="111" t="str">
        <f t="shared" si="91"/>
        <v/>
      </c>
      <c r="AE99" s="111" t="str">
        <f t="shared" si="92"/>
        <v/>
      </c>
      <c r="AF99" s="235" t="str">
        <f>[4]SayfaKAY!BA932</f>
        <v/>
      </c>
      <c r="AG99" s="179" t="str">
        <f>[4]SayfaKAY!S932</f>
        <v/>
      </c>
      <c r="AH99" s="178" t="str">
        <f t="shared" si="93"/>
        <v/>
      </c>
      <c r="AI99" s="163" t="str">
        <f>[4]SayfaKAY!AV932</f>
        <v/>
      </c>
      <c r="AJ99" s="164" t="str">
        <f t="shared" si="94"/>
        <v/>
      </c>
      <c r="AK99" s="164" t="str">
        <f t="shared" si="95"/>
        <v/>
      </c>
      <c r="AL99" s="112" t="str">
        <f>[4]SayfaKAY!AX932</f>
        <v/>
      </c>
      <c r="AM99" s="257" t="str" cm="1">
        <f t="array" ref="AM99">IFERROR(IF(AND(P99&lt;&gt;"D(Arıza Değil)",AH99="Bu Arıza Aracın Servise Verilmesine Engel Değil"),
IF(Z99-F99&gt;0,(AB99-Y99)*24*60,
IF(OR(AND(G99&gt;$AS$1,G99&lt;$AT$1),AND(G99&gt;$AU$1,G99&lt;$AV$1)),
(AF99-H99)*24*60,     BH:BH0)),        AN99),0)</f>
        <v/>
      </c>
      <c r="AN99" s="257" t="str">
        <f t="shared" si="96"/>
        <v/>
      </c>
      <c r="AO99" s="174" t="str">
        <f>[4]SayfaKAY!AG932</f>
        <v/>
      </c>
      <c r="AP99" s="174" t="str">
        <f>[4]SayfaKAY!AI932</f>
        <v/>
      </c>
      <c r="AQ99" s="174" t="str">
        <f>[4]SayfaKAY!AQ932</f>
        <v/>
      </c>
      <c r="AR99" s="174" t="str">
        <f>[4]SayfaKAY!AH932</f>
        <v/>
      </c>
      <c r="AS99" s="174" t="str">
        <f>[4]SayfaKAY!AJ932</f>
        <v/>
      </c>
      <c r="AT99" s="175" t="str">
        <f>[4]SayfaKAY!AM932</f>
        <v/>
      </c>
      <c r="AU99" s="176" t="str">
        <f>[4]SayfaKAY!AL932</f>
        <v/>
      </c>
      <c r="AV99" s="176" t="str">
        <f>[4]SayfaKAY!AP932</f>
        <v/>
      </c>
      <c r="AW99" s="177" t="str">
        <f>[4]SayfaKAY!AT932</f>
        <v/>
      </c>
      <c r="AX99" s="194" t="str">
        <f t="shared" si="97"/>
        <v/>
      </c>
      <c r="AY99" s="168"/>
      <c r="AZ99" s="167"/>
      <c r="BA99" s="170"/>
      <c r="BB99" s="171" t="str">
        <f t="shared" si="82"/>
        <v/>
      </c>
      <c r="BC99" s="114"/>
      <c r="BD99" s="114"/>
      <c r="BE99" s="114"/>
      <c r="BF99" s="114"/>
      <c r="BG99" s="114"/>
      <c r="BH99" s="114">
        <f>IFERROR(FRACAS!AN935, "Hata Var")</f>
        <v>1595.999999953201</v>
      </c>
      <c r="BI99" s="114"/>
      <c r="BJ99" s="114"/>
      <c r="BK99" s="105" t="str">
        <f>[4]SayfaKAY!AW932</f>
        <v/>
      </c>
      <c r="BL99" s="105" t="str">
        <f>[4]SayfaKAY!V932</f>
        <v/>
      </c>
      <c r="BM99" s="114"/>
      <c r="BN99" s="171" t="str">
        <f t="shared" si="98"/>
        <v>x yok</v>
      </c>
      <c r="BO99" s="171" t="b">
        <f t="shared" si="99"/>
        <v>0</v>
      </c>
      <c r="BP99" s="171" t="e">
        <f t="shared" si="100"/>
        <v>#VALUE!</v>
      </c>
      <c r="BQ99" s="226" t="e">
        <f t="shared" si="101"/>
        <v>#VALUE!</v>
      </c>
      <c r="BR99" s="226" t="e">
        <f t="shared" si="102"/>
        <v>#VALUE!</v>
      </c>
      <c r="BS99" s="226" t="e">
        <f t="shared" si="103"/>
        <v>#VALUE!</v>
      </c>
      <c r="BT99" s="114"/>
      <c r="BU99" s="242"/>
      <c r="BV99" s="233">
        <f t="shared" si="104"/>
        <v>-1</v>
      </c>
      <c r="BW99" s="226" t="str">
        <f t="shared" si="105"/>
        <v>Hayır, çakışma yok</v>
      </c>
      <c r="BX99" s="229"/>
      <c r="BY99" s="247" t="e">
        <f t="shared" si="106"/>
        <v>#VALUE!</v>
      </c>
      <c r="BZ99" s="247" t="e">
        <f t="shared" si="107"/>
        <v>#VALUE!</v>
      </c>
      <c r="CA99" s="247" t="e">
        <f t="shared" si="108"/>
        <v>#VALUE!</v>
      </c>
      <c r="CB99" s="213"/>
      <c r="CC99" s="211"/>
      <c r="CD99" s="196"/>
      <c r="CE99" s="213">
        <v>931</v>
      </c>
      <c r="CF99" s="182" t="str">
        <f t="shared" si="109"/>
        <v/>
      </c>
      <c r="CG99" s="182" t="str">
        <f t="shared" si="110"/>
        <v/>
      </c>
      <c r="CH99" s="196"/>
      <c r="CI99" s="196"/>
      <c r="CJ99" s="196"/>
      <c r="CK99" s="196" t="e">
        <f t="shared" si="111"/>
        <v>#VALUE!</v>
      </c>
      <c r="CL99" s="196" t="e">
        <f t="shared" si="112"/>
        <v>#VALUE!</v>
      </c>
      <c r="CM99" s="196" t="e">
        <f t="shared" si="113"/>
        <v>#VALUE!</v>
      </c>
      <c r="CN99" s="114"/>
      <c r="CO99" s="115" t="str">
        <f t="shared" si="114"/>
        <v/>
      </c>
      <c r="CP99" s="116" t="e">
        <f t="shared" si="115"/>
        <v>#VALUE!</v>
      </c>
      <c r="CQ99" s="117" t="str">
        <f t="shared" si="116"/>
        <v/>
      </c>
      <c r="CR99" s="117" t="str">
        <f t="shared" si="117"/>
        <v/>
      </c>
      <c r="CS99" s="117" t="str">
        <f t="shared" si="118"/>
        <v/>
      </c>
      <c r="CT99" s="118" t="e">
        <f t="shared" si="119"/>
        <v>#VALUE!</v>
      </c>
      <c r="CU99" s="118" t="e">
        <f t="shared" si="120"/>
        <v>#VALUE!</v>
      </c>
      <c r="CV99" s="118" t="e">
        <f t="shared" si="121"/>
        <v>#VALUE!</v>
      </c>
      <c r="CW99" s="119" t="e">
        <f t="shared" si="122"/>
        <v>#VALUE!</v>
      </c>
    </row>
    <row r="100" spans="1:101" ht="118.5" customHeight="1" x14ac:dyDescent="0.3">
      <c r="A100" s="160" t="str">
        <f>[4]SayfaKAY!C933</f>
        <v/>
      </c>
      <c r="B100" s="104" t="str">
        <f>[4]SayfaKAY!D933</f>
        <v/>
      </c>
      <c r="C100" s="105" t="str">
        <f>[4]SayfaKAY!E933</f>
        <v/>
      </c>
      <c r="D100" s="105" t="str">
        <f>[4]SayfaKAY!F933</f>
        <v/>
      </c>
      <c r="E100" s="106" t="str">
        <f>[4]SayfaKAY!G933</f>
        <v/>
      </c>
      <c r="F100" s="193" t="str">
        <f t="shared" si="83"/>
        <v/>
      </c>
      <c r="G100" s="135" t="str">
        <f t="shared" si="84"/>
        <v/>
      </c>
      <c r="H100" s="235" t="str">
        <f>[4]SayfaKAY!H933</f>
        <v/>
      </c>
      <c r="I100" s="104" t="str">
        <f>[4]SayfaKAY!I933</f>
        <v/>
      </c>
      <c r="J100" s="103" t="str">
        <f>IF([4]SayfaKAY!J933="","",IF([4]SayfaKAY!J933="Müşteri","Notified by Customer","Notified by Bozankaya"))</f>
        <v/>
      </c>
      <c r="K100" s="103" t="e">
        <f>VLOOKUP([4]SayfaKAY!L933,#REF!,2,FALSE)</f>
        <v>#REF!</v>
      </c>
      <c r="L100" s="165" t="str">
        <f>[4]SayfaKAY!X933</f>
        <v/>
      </c>
      <c r="M100" s="107" t="str">
        <f t="shared" si="85"/>
        <v/>
      </c>
      <c r="N100" s="105" t="str">
        <f>[4]SayfaKAY!M933</f>
        <v/>
      </c>
      <c r="O100" s="166" t="str">
        <f>[4]SayfaKAY!P933</f>
        <v/>
      </c>
      <c r="P100" s="166" t="str">
        <f>[4]SayfaKAY!Q933</f>
        <v/>
      </c>
      <c r="Q100" s="166" t="str">
        <f>[4]SayfaKAY!R933</f>
        <v/>
      </c>
      <c r="R100" s="132" t="str" cm="1">
        <f t="array" ref="R100">IF([4]SayfaKAY!U933="","",_xlfn.IFS([4]SayfaKAY!U933="Bozankaya","Bozankaya",[4]SayfaKAY!U933="Müşteri","Customer",[4]SayfaKAY!U933="Tedarikçi","Equipment Supplier"))</f>
        <v/>
      </c>
      <c r="S100" s="204" t="str">
        <f>[4]SayfaKAY!N933</f>
        <v/>
      </c>
      <c r="T100" s="133" t="str">
        <f>[4]SayfaKAY!AD933</f>
        <v/>
      </c>
      <c r="U100" s="132" t="str">
        <f>[4]SayfaKAY!W933</f>
        <v/>
      </c>
      <c r="V100" s="108" t="str">
        <f>[4]SayfaKAY!AZ933</f>
        <v/>
      </c>
      <c r="W100" s="136" t="str">
        <f t="shared" si="86"/>
        <v/>
      </c>
      <c r="X100" s="137" t="str">
        <f t="shared" si="87"/>
        <v/>
      </c>
      <c r="Y100" s="235" t="str">
        <f>[4]SayfaKAY!AE933</f>
        <v/>
      </c>
      <c r="Z100" s="109" t="str">
        <f t="shared" si="88"/>
        <v/>
      </c>
      <c r="AA100" s="110" t="str">
        <f t="shared" si="89"/>
        <v/>
      </c>
      <c r="AB100" s="182" t="str">
        <f>[4]SayfaKAY!BA933</f>
        <v/>
      </c>
      <c r="AC100" s="257" t="str">
        <f t="shared" si="90"/>
        <v/>
      </c>
      <c r="AD100" s="111" t="str">
        <f t="shared" si="91"/>
        <v/>
      </c>
      <c r="AE100" s="111" t="str">
        <f t="shared" si="92"/>
        <v/>
      </c>
      <c r="AF100" s="235" t="str">
        <f>[4]SayfaKAY!BA933</f>
        <v/>
      </c>
      <c r="AG100" s="179" t="str">
        <f>[4]SayfaKAY!S933</f>
        <v/>
      </c>
      <c r="AH100" s="178" t="str">
        <f t="shared" si="93"/>
        <v/>
      </c>
      <c r="AI100" s="163" t="str">
        <f>[4]SayfaKAY!AV933</f>
        <v/>
      </c>
      <c r="AJ100" s="164" t="str">
        <f t="shared" si="94"/>
        <v/>
      </c>
      <c r="AK100" s="164" t="str">
        <f t="shared" si="95"/>
        <v/>
      </c>
      <c r="AL100" s="112" t="str">
        <f>[4]SayfaKAY!AX933</f>
        <v/>
      </c>
      <c r="AM100" s="257" t="str" cm="1">
        <f t="array" ref="AM100">IFERROR(IF(AND(P100&lt;&gt;"D(Arıza Değil)",AH100="Bu Arıza Aracın Servise Verilmesine Engel Değil"),
IF(Z100-F100&gt;0,(AB100-Y100)*24*60,
IF(OR(AND(G100&gt;$AS$1,G100&lt;$AT$1),AND(G100&gt;$AU$1,G100&lt;$AV$1)),
(AF100-H100)*24*60,     BH:BH0)),        AN100),0)</f>
        <v/>
      </c>
      <c r="AN100" s="257" t="str">
        <f t="shared" si="96"/>
        <v/>
      </c>
      <c r="AO100" s="174" t="str">
        <f>[4]SayfaKAY!AG933</f>
        <v/>
      </c>
      <c r="AP100" s="174" t="str">
        <f>[4]SayfaKAY!AI933</f>
        <v/>
      </c>
      <c r="AQ100" s="174" t="str">
        <f>[4]SayfaKAY!AQ933</f>
        <v/>
      </c>
      <c r="AR100" s="174" t="str">
        <f>[4]SayfaKAY!AH933</f>
        <v/>
      </c>
      <c r="AS100" s="174" t="str">
        <f>[4]SayfaKAY!AJ933</f>
        <v/>
      </c>
      <c r="AT100" s="175" t="str">
        <f>[4]SayfaKAY!AM933</f>
        <v/>
      </c>
      <c r="AU100" s="176" t="str">
        <f>[4]SayfaKAY!AL933</f>
        <v/>
      </c>
      <c r="AV100" s="176" t="str">
        <f>[4]SayfaKAY!AP933</f>
        <v/>
      </c>
      <c r="AW100" s="177" t="str">
        <f>[4]SayfaKAY!AT933</f>
        <v/>
      </c>
      <c r="AX100" s="194" t="str">
        <f t="shared" si="97"/>
        <v/>
      </c>
      <c r="AY100" s="168"/>
      <c r="AZ100" s="167"/>
      <c r="BA100" s="113"/>
      <c r="BB100" s="171" t="str">
        <f t="shared" si="82"/>
        <v/>
      </c>
      <c r="BC100" s="114"/>
      <c r="BD100" s="114"/>
      <c r="BE100" s="114"/>
      <c r="BF100" s="114"/>
      <c r="BG100" s="114"/>
      <c r="BH100" s="114">
        <f>IFERROR(FRACAS!AN936, "Hata Var")</f>
        <v>225.99999992991798</v>
      </c>
      <c r="BI100" s="114"/>
      <c r="BJ100" s="114"/>
      <c r="BK100" s="105" t="str">
        <f>[4]SayfaKAY!AW933</f>
        <v/>
      </c>
      <c r="BL100" s="105" t="str">
        <f>[4]SayfaKAY!V933</f>
        <v/>
      </c>
      <c r="BM100" s="114"/>
      <c r="BN100" s="171" t="str">
        <f t="shared" si="98"/>
        <v>x yok</v>
      </c>
      <c r="BO100" s="171" t="b">
        <f t="shared" si="99"/>
        <v>0</v>
      </c>
      <c r="BP100" s="171" t="e">
        <f t="shared" si="100"/>
        <v>#VALUE!</v>
      </c>
      <c r="BQ100" s="226" t="e">
        <f t="shared" si="101"/>
        <v>#VALUE!</v>
      </c>
      <c r="BR100" s="226" t="e">
        <f t="shared" si="102"/>
        <v>#VALUE!</v>
      </c>
      <c r="BS100" s="226" t="e">
        <f t="shared" si="103"/>
        <v>#VALUE!</v>
      </c>
      <c r="BT100" s="114"/>
      <c r="BU100" s="242"/>
      <c r="BV100" s="233">
        <f t="shared" si="104"/>
        <v>-1</v>
      </c>
      <c r="BW100" s="226" t="str">
        <f t="shared" si="105"/>
        <v>Hayır, çakışma yok</v>
      </c>
      <c r="BX100" s="229"/>
      <c r="BY100" s="247" t="e">
        <f t="shared" si="106"/>
        <v>#VALUE!</v>
      </c>
      <c r="BZ100" s="247" t="e">
        <f t="shared" si="107"/>
        <v>#VALUE!</v>
      </c>
      <c r="CA100" s="247" t="e">
        <f t="shared" si="108"/>
        <v>#VALUE!</v>
      </c>
      <c r="CB100" s="213"/>
      <c r="CC100" s="211"/>
      <c r="CD100" s="196"/>
      <c r="CE100" s="213">
        <v>932</v>
      </c>
      <c r="CF100" s="182" t="str">
        <f t="shared" si="109"/>
        <v/>
      </c>
      <c r="CG100" s="182" t="str">
        <f t="shared" si="110"/>
        <v/>
      </c>
      <c r="CH100" s="196"/>
      <c r="CI100" s="196"/>
      <c r="CJ100" s="196"/>
      <c r="CK100" s="196" t="e">
        <f t="shared" si="111"/>
        <v>#VALUE!</v>
      </c>
      <c r="CL100" s="196" t="e">
        <f t="shared" si="112"/>
        <v>#VALUE!</v>
      </c>
      <c r="CM100" s="196" t="e">
        <f t="shared" si="113"/>
        <v>#VALUE!</v>
      </c>
      <c r="CN100" s="114"/>
      <c r="CO100" s="115" t="str">
        <f t="shared" si="114"/>
        <v/>
      </c>
      <c r="CP100" s="116" t="e">
        <f t="shared" si="115"/>
        <v>#VALUE!</v>
      </c>
      <c r="CQ100" s="117" t="str">
        <f t="shared" si="116"/>
        <v/>
      </c>
      <c r="CR100" s="117" t="str">
        <f t="shared" si="117"/>
        <v/>
      </c>
      <c r="CS100" s="117" t="str">
        <f t="shared" si="118"/>
        <v/>
      </c>
      <c r="CT100" s="118" t="e">
        <f t="shared" si="119"/>
        <v>#VALUE!</v>
      </c>
      <c r="CU100" s="118" t="e">
        <f t="shared" si="120"/>
        <v>#VALUE!</v>
      </c>
      <c r="CV100" s="118" t="e">
        <f t="shared" si="121"/>
        <v>#VALUE!</v>
      </c>
      <c r="CW100" s="119" t="e">
        <f t="shared" si="122"/>
        <v>#VALUE!</v>
      </c>
    </row>
    <row r="101" spans="1:101" ht="118.5" customHeight="1" x14ac:dyDescent="0.3">
      <c r="A101" s="104" t="str">
        <f>[4]SayfaKAY!C934</f>
        <v/>
      </c>
      <c r="B101" s="104" t="str">
        <f>[4]SayfaKAY!D934</f>
        <v/>
      </c>
      <c r="C101" s="105" t="str">
        <f>[4]SayfaKAY!E934</f>
        <v/>
      </c>
      <c r="D101" s="105" t="str">
        <f>[4]SayfaKAY!F934</f>
        <v/>
      </c>
      <c r="E101" s="106" t="str">
        <f>[4]SayfaKAY!G934</f>
        <v/>
      </c>
      <c r="F101" s="193" t="str">
        <f t="shared" si="83"/>
        <v/>
      </c>
      <c r="G101" s="135" t="str">
        <f t="shared" si="84"/>
        <v/>
      </c>
      <c r="H101" s="235" t="str">
        <f>[4]SayfaKAY!H934</f>
        <v/>
      </c>
      <c r="I101" s="104" t="str">
        <f>[4]SayfaKAY!I934</f>
        <v/>
      </c>
      <c r="J101" s="103" t="str">
        <f>IF([4]SayfaKAY!J934="","",IF([4]SayfaKAY!J934="Müşteri","Notified by Customer","Notified by Bozankaya"))</f>
        <v/>
      </c>
      <c r="K101" s="103" t="e">
        <f>VLOOKUP([4]SayfaKAY!L934,#REF!,2,FALSE)</f>
        <v>#REF!</v>
      </c>
      <c r="L101" s="165" t="str">
        <f>[4]SayfaKAY!X934</f>
        <v/>
      </c>
      <c r="M101" s="107" t="str">
        <f t="shared" si="85"/>
        <v/>
      </c>
      <c r="N101" s="105" t="str">
        <f>[4]SayfaKAY!M934</f>
        <v/>
      </c>
      <c r="O101" s="166" t="str">
        <f>[4]SayfaKAY!P934</f>
        <v/>
      </c>
      <c r="P101" s="166" t="str">
        <f>[4]SayfaKAY!Q934</f>
        <v/>
      </c>
      <c r="Q101" s="166" t="str">
        <f>[4]SayfaKAY!R934</f>
        <v/>
      </c>
      <c r="R101" s="132" t="str" cm="1">
        <f t="array" ref="R101">IF([4]SayfaKAY!U934="","",_xlfn.IFS([4]SayfaKAY!U934="Bozankaya","Bozankaya",[4]SayfaKAY!U934="Müşteri","Customer",[4]SayfaKAY!U934="Tedarikçi","Equipment Supplier"))</f>
        <v/>
      </c>
      <c r="S101" s="204" t="str">
        <f>[4]SayfaKAY!N934</f>
        <v/>
      </c>
      <c r="T101" s="133" t="str">
        <f>[4]SayfaKAY!AD934</f>
        <v/>
      </c>
      <c r="U101" s="132" t="str">
        <f>[4]SayfaKAY!W934</f>
        <v/>
      </c>
      <c r="V101" s="108" t="str">
        <f>[4]SayfaKAY!AZ934</f>
        <v/>
      </c>
      <c r="W101" s="136" t="str">
        <f t="shared" si="86"/>
        <v/>
      </c>
      <c r="X101" s="137" t="str">
        <f t="shared" si="87"/>
        <v/>
      </c>
      <c r="Y101" s="235" t="str">
        <f>[4]SayfaKAY!AE934</f>
        <v/>
      </c>
      <c r="Z101" s="109" t="str">
        <f t="shared" si="88"/>
        <v/>
      </c>
      <c r="AA101" s="110" t="str">
        <f t="shared" si="89"/>
        <v/>
      </c>
      <c r="AB101" s="182" t="str">
        <f>[4]SayfaKAY!BA934</f>
        <v/>
      </c>
      <c r="AC101" s="257" t="str">
        <f t="shared" si="90"/>
        <v/>
      </c>
      <c r="AD101" s="111" t="str">
        <f t="shared" si="91"/>
        <v/>
      </c>
      <c r="AE101" s="111" t="str">
        <f t="shared" si="92"/>
        <v/>
      </c>
      <c r="AF101" s="235" t="str">
        <f>[4]SayfaKAY!BA934</f>
        <v/>
      </c>
      <c r="AG101" s="179" t="str">
        <f>[4]SayfaKAY!S934</f>
        <v/>
      </c>
      <c r="AH101" s="178" t="str">
        <f t="shared" si="93"/>
        <v/>
      </c>
      <c r="AI101" s="163" t="str">
        <f>[4]SayfaKAY!AV934</f>
        <v/>
      </c>
      <c r="AJ101" s="164" t="str">
        <f t="shared" si="94"/>
        <v/>
      </c>
      <c r="AK101" s="164" t="str">
        <f t="shared" si="95"/>
        <v/>
      </c>
      <c r="AL101" s="112" t="str">
        <f>[4]SayfaKAY!AX934</f>
        <v/>
      </c>
      <c r="AM101" s="257" t="str" cm="1">
        <f t="array" ref="AM101">IFERROR(IF(AND(P101&lt;&gt;"D(Arıza Değil)",AH101="Bu Arıza Aracın Servise Verilmesine Engel Değil"),
IF(Z101-F101&gt;0,(AB101-Y101)*24*60,
IF(OR(AND(G101&gt;$AS$1,G101&lt;$AT$1),AND(G101&gt;$AU$1,G101&lt;$AV$1)),
(AF101-H101)*24*60,     BH:BH0)),        AN101),0)</f>
        <v/>
      </c>
      <c r="AN101" s="257" t="str">
        <f t="shared" si="96"/>
        <v/>
      </c>
      <c r="AO101" s="174" t="str">
        <f>[4]SayfaKAY!AG934</f>
        <v/>
      </c>
      <c r="AP101" s="174" t="str">
        <f>[4]SayfaKAY!AI934</f>
        <v/>
      </c>
      <c r="AQ101" s="174" t="str">
        <f>[4]SayfaKAY!AQ934</f>
        <v/>
      </c>
      <c r="AR101" s="174" t="str">
        <f>[4]SayfaKAY!AH934</f>
        <v/>
      </c>
      <c r="AS101" s="174" t="str">
        <f>[4]SayfaKAY!AJ934</f>
        <v/>
      </c>
      <c r="AT101" s="175" t="str">
        <f>[4]SayfaKAY!AM934</f>
        <v/>
      </c>
      <c r="AU101" s="176" t="str">
        <f>[4]SayfaKAY!AL934</f>
        <v/>
      </c>
      <c r="AV101" s="176" t="str">
        <f>[4]SayfaKAY!AP934</f>
        <v/>
      </c>
      <c r="AW101" s="177" t="str">
        <f>[4]SayfaKAY!AT934</f>
        <v/>
      </c>
      <c r="AX101" s="194" t="str">
        <f t="shared" si="97"/>
        <v/>
      </c>
      <c r="AY101" s="168"/>
      <c r="AZ101" s="167"/>
      <c r="BA101" s="170"/>
      <c r="BB101" s="171" t="str">
        <f t="shared" ref="BB101:BB132" si="123">IF($AQ$1="X", IF(AND(G101&gt;=$AS$1,G101&lt;=$AT$1),IF(P101&lt;&gt;"D(Arıza Değil)",AC101,0), IF(AND(G101&gt;=$AU$1,G101&lt;=$AV$1),IF(P101&lt;&gt;"D(Arıza Değil)",AC101,0), "")), "")</f>
        <v/>
      </c>
      <c r="BC101" s="114"/>
      <c r="BD101" s="114"/>
      <c r="BE101" s="114"/>
      <c r="BF101" s="114"/>
      <c r="BG101" s="114"/>
      <c r="BH101" s="114">
        <f>IFERROR(FRACAS!AN937, "Hata Var")</f>
        <v>56285.0000000617</v>
      </c>
      <c r="BI101" s="114"/>
      <c r="BJ101" s="114"/>
      <c r="BK101" s="105" t="str">
        <f>[4]SayfaKAY!AW934</f>
        <v/>
      </c>
      <c r="BL101" s="105" t="str">
        <f>[4]SayfaKAY!V934</f>
        <v/>
      </c>
      <c r="BM101" s="114"/>
      <c r="BN101" s="171" t="str">
        <f t="shared" si="98"/>
        <v>x yok</v>
      </c>
      <c r="BO101" s="171" t="b">
        <f t="shared" si="99"/>
        <v>0</v>
      </c>
      <c r="BP101" s="171" t="e">
        <f t="shared" si="100"/>
        <v>#VALUE!</v>
      </c>
      <c r="BQ101" s="226" t="e">
        <f t="shared" si="101"/>
        <v>#VALUE!</v>
      </c>
      <c r="BR101" s="226" t="e">
        <f t="shared" si="102"/>
        <v>#VALUE!</v>
      </c>
      <c r="BS101" s="226" t="e">
        <f t="shared" si="103"/>
        <v>#VALUE!</v>
      </c>
      <c r="BT101" s="114"/>
      <c r="BU101" s="242"/>
      <c r="BV101" s="233">
        <f t="shared" si="104"/>
        <v>-1</v>
      </c>
      <c r="BW101" s="226" t="str">
        <f t="shared" si="105"/>
        <v>Hayır, çakışma yok</v>
      </c>
      <c r="BX101" s="229"/>
      <c r="BY101" s="247" t="e">
        <f t="shared" si="106"/>
        <v>#VALUE!</v>
      </c>
      <c r="BZ101" s="247" t="e">
        <f t="shared" si="107"/>
        <v>#VALUE!</v>
      </c>
      <c r="CA101" s="247" t="e">
        <f t="shared" si="108"/>
        <v>#VALUE!</v>
      </c>
      <c r="CB101" s="213"/>
      <c r="CC101" s="211"/>
      <c r="CD101" s="196"/>
      <c r="CE101" s="213">
        <v>933</v>
      </c>
      <c r="CF101" s="182" t="str">
        <f t="shared" si="109"/>
        <v/>
      </c>
      <c r="CG101" s="182" t="str">
        <f t="shared" si="110"/>
        <v/>
      </c>
      <c r="CH101" s="196"/>
      <c r="CI101" s="196"/>
      <c r="CJ101" s="196"/>
      <c r="CK101" s="196" t="e">
        <f t="shared" si="111"/>
        <v>#VALUE!</v>
      </c>
      <c r="CL101" s="196" t="e">
        <f t="shared" si="112"/>
        <v>#VALUE!</v>
      </c>
      <c r="CM101" s="196" t="e">
        <f t="shared" si="113"/>
        <v>#VALUE!</v>
      </c>
      <c r="CN101" s="114"/>
      <c r="CO101" s="115" t="str">
        <f t="shared" si="114"/>
        <v/>
      </c>
      <c r="CP101" s="116" t="e">
        <f t="shared" si="115"/>
        <v>#VALUE!</v>
      </c>
      <c r="CQ101" s="117" t="str">
        <f t="shared" si="116"/>
        <v/>
      </c>
      <c r="CR101" s="117" t="str">
        <f t="shared" si="117"/>
        <v/>
      </c>
      <c r="CS101" s="117" t="str">
        <f t="shared" si="118"/>
        <v/>
      </c>
      <c r="CT101" s="118" t="e">
        <f t="shared" si="119"/>
        <v>#VALUE!</v>
      </c>
      <c r="CU101" s="118" t="e">
        <f t="shared" si="120"/>
        <v>#VALUE!</v>
      </c>
      <c r="CV101" s="118" t="e">
        <f t="shared" si="121"/>
        <v>#VALUE!</v>
      </c>
      <c r="CW101" s="119" t="e">
        <f t="shared" si="122"/>
        <v>#VALUE!</v>
      </c>
    </row>
    <row r="102" spans="1:101" ht="118.5" customHeight="1" x14ac:dyDescent="0.3">
      <c r="A102" s="160" t="str">
        <f>[4]SayfaKAY!C935</f>
        <v/>
      </c>
      <c r="B102" s="104" t="str">
        <f>[4]SayfaKAY!D935</f>
        <v/>
      </c>
      <c r="C102" s="105" t="str">
        <f>[4]SayfaKAY!E935</f>
        <v/>
      </c>
      <c r="D102" s="105" t="str">
        <f>[4]SayfaKAY!F935</f>
        <v/>
      </c>
      <c r="E102" s="106" t="str">
        <f>[4]SayfaKAY!G935</f>
        <v/>
      </c>
      <c r="F102" s="193" t="str">
        <f t="shared" si="83"/>
        <v/>
      </c>
      <c r="G102" s="135" t="str">
        <f t="shared" si="84"/>
        <v/>
      </c>
      <c r="H102" s="235" t="str">
        <f>[4]SayfaKAY!H935</f>
        <v/>
      </c>
      <c r="I102" s="104" t="str">
        <f>[4]SayfaKAY!I935</f>
        <v/>
      </c>
      <c r="J102" s="103" t="str">
        <f>IF([4]SayfaKAY!J935="","",IF([4]SayfaKAY!J935="Müşteri","Notified by Customer","Notified by Bozankaya"))</f>
        <v/>
      </c>
      <c r="K102" s="103" t="e">
        <f>VLOOKUP([4]SayfaKAY!L935,#REF!,2,FALSE)</f>
        <v>#REF!</v>
      </c>
      <c r="L102" s="165" t="str">
        <f>[4]SayfaKAY!X935</f>
        <v/>
      </c>
      <c r="M102" s="107" t="str">
        <f t="shared" si="85"/>
        <v/>
      </c>
      <c r="N102" s="105" t="str">
        <f>[4]SayfaKAY!M935</f>
        <v/>
      </c>
      <c r="O102" s="166" t="str">
        <f>[4]SayfaKAY!P935</f>
        <v/>
      </c>
      <c r="P102" s="166" t="str">
        <f>[4]SayfaKAY!Q935</f>
        <v/>
      </c>
      <c r="Q102" s="166" t="str">
        <f>[4]SayfaKAY!R935</f>
        <v/>
      </c>
      <c r="R102" s="132" t="str" cm="1">
        <f t="array" ref="R102">IF([4]SayfaKAY!U935="","",_xlfn.IFS([4]SayfaKAY!U935="Bozankaya","Bozankaya",[4]SayfaKAY!U935="Müşteri","Customer",[4]SayfaKAY!U935="Tedarikçi","Equipment Supplier"))</f>
        <v/>
      </c>
      <c r="S102" s="204" t="str">
        <f>[4]SayfaKAY!N935</f>
        <v/>
      </c>
      <c r="T102" s="133" t="str">
        <f>[4]SayfaKAY!AD935</f>
        <v/>
      </c>
      <c r="U102" s="132" t="str">
        <f>[4]SayfaKAY!W935</f>
        <v/>
      </c>
      <c r="V102" s="108" t="str">
        <f>[4]SayfaKAY!AZ935</f>
        <v/>
      </c>
      <c r="W102" s="136" t="str">
        <f t="shared" si="86"/>
        <v/>
      </c>
      <c r="X102" s="137" t="str">
        <f t="shared" si="87"/>
        <v/>
      </c>
      <c r="Y102" s="235" t="str">
        <f>[4]SayfaKAY!AE935</f>
        <v/>
      </c>
      <c r="Z102" s="109" t="str">
        <f t="shared" si="88"/>
        <v/>
      </c>
      <c r="AA102" s="110" t="str">
        <f t="shared" si="89"/>
        <v/>
      </c>
      <c r="AB102" s="182" t="str">
        <f>[4]SayfaKAY!BA935</f>
        <v/>
      </c>
      <c r="AC102" s="257" t="str">
        <f t="shared" si="90"/>
        <v/>
      </c>
      <c r="AD102" s="111" t="str">
        <f t="shared" si="91"/>
        <v/>
      </c>
      <c r="AE102" s="111" t="str">
        <f t="shared" si="92"/>
        <v/>
      </c>
      <c r="AF102" s="235" t="str">
        <f>[4]SayfaKAY!BA935</f>
        <v/>
      </c>
      <c r="AG102" s="179" t="str">
        <f>[4]SayfaKAY!S935</f>
        <v/>
      </c>
      <c r="AH102" s="178" t="str">
        <f t="shared" si="93"/>
        <v/>
      </c>
      <c r="AI102" s="163" t="str">
        <f>[4]SayfaKAY!AV935</f>
        <v/>
      </c>
      <c r="AJ102" s="164" t="str">
        <f t="shared" si="94"/>
        <v/>
      </c>
      <c r="AK102" s="164" t="str">
        <f t="shared" si="95"/>
        <v/>
      </c>
      <c r="AL102" s="112" t="str">
        <f>[4]SayfaKAY!AX935</f>
        <v/>
      </c>
      <c r="AM102" s="257" t="str" cm="1">
        <f t="array" ref="AM102">IFERROR(IF(AND(P102&lt;&gt;"D(Arıza Değil)",AH102="Bu Arıza Aracın Servise Verilmesine Engel Değil"),
IF(Z102-F102&gt;0,(AB102-Y102)*24*60,
IF(OR(AND(G102&gt;$AS$1,G102&lt;$AT$1),AND(G102&gt;$AU$1,G102&lt;$AV$1)),
(AF102-H102)*24*60,     BH:BH0)),        AN102),0)</f>
        <v/>
      </c>
      <c r="AN102" s="257" t="str">
        <f t="shared" si="96"/>
        <v/>
      </c>
      <c r="AO102" s="174" t="str">
        <f>[4]SayfaKAY!AG935</f>
        <v/>
      </c>
      <c r="AP102" s="174" t="str">
        <f>[4]SayfaKAY!AI935</f>
        <v/>
      </c>
      <c r="AQ102" s="174" t="str">
        <f>[4]SayfaKAY!AQ935</f>
        <v/>
      </c>
      <c r="AR102" s="174" t="str">
        <f>[4]SayfaKAY!AH935</f>
        <v/>
      </c>
      <c r="AS102" s="174" t="str">
        <f>[4]SayfaKAY!AJ935</f>
        <v/>
      </c>
      <c r="AT102" s="175" t="str">
        <f>[4]SayfaKAY!AM935</f>
        <v/>
      </c>
      <c r="AU102" s="176" t="str">
        <f>[4]SayfaKAY!AL935</f>
        <v/>
      </c>
      <c r="AV102" s="176" t="str">
        <f>[4]SayfaKAY!AP935</f>
        <v/>
      </c>
      <c r="AW102" s="177" t="str">
        <f>[4]SayfaKAY!AT935</f>
        <v/>
      </c>
      <c r="AX102" s="194" t="str">
        <f t="shared" si="97"/>
        <v/>
      </c>
      <c r="AY102" s="168"/>
      <c r="AZ102" s="167"/>
      <c r="BA102" s="113"/>
      <c r="BB102" s="171" t="str">
        <f t="shared" si="123"/>
        <v/>
      </c>
      <c r="BC102" s="114"/>
      <c r="BD102" s="114"/>
      <c r="BE102" s="114"/>
      <c r="BF102" s="114"/>
      <c r="BG102" s="114"/>
      <c r="BH102" s="114">
        <f>IFERROR(FRACAS!AN938, "Hata Var")</f>
        <v>135.99999992991798</v>
      </c>
      <c r="BI102" s="114"/>
      <c r="BJ102" s="114"/>
      <c r="BK102" s="105" t="str">
        <f>[4]SayfaKAY!AW935</f>
        <v/>
      </c>
      <c r="BL102" s="105" t="str">
        <f>[4]SayfaKAY!V935</f>
        <v/>
      </c>
      <c r="BM102" s="114"/>
      <c r="BN102" s="171" t="str">
        <f t="shared" si="98"/>
        <v>x yok</v>
      </c>
      <c r="BO102" s="171" t="b">
        <f t="shared" si="99"/>
        <v>0</v>
      </c>
      <c r="BP102" s="171" t="e">
        <f t="shared" si="100"/>
        <v>#VALUE!</v>
      </c>
      <c r="BQ102" s="226" t="e">
        <f t="shared" si="101"/>
        <v>#VALUE!</v>
      </c>
      <c r="BR102" s="226" t="e">
        <f t="shared" si="102"/>
        <v>#VALUE!</v>
      </c>
      <c r="BS102" s="226" t="e">
        <f t="shared" si="103"/>
        <v>#VALUE!</v>
      </c>
      <c r="BT102" s="114"/>
      <c r="BU102" s="242"/>
      <c r="BV102" s="233">
        <f t="shared" si="104"/>
        <v>-1</v>
      </c>
      <c r="BW102" s="226" t="str">
        <f t="shared" si="105"/>
        <v>Hayır, çakışma yok</v>
      </c>
      <c r="BX102" s="229"/>
      <c r="BY102" s="247" t="e">
        <f t="shared" si="106"/>
        <v>#VALUE!</v>
      </c>
      <c r="BZ102" s="247" t="e">
        <f t="shared" si="107"/>
        <v>#VALUE!</v>
      </c>
      <c r="CA102" s="247" t="e">
        <f t="shared" si="108"/>
        <v>#VALUE!</v>
      </c>
      <c r="CB102" s="213"/>
      <c r="CC102" s="211"/>
      <c r="CD102" s="196"/>
      <c r="CE102" s="213">
        <v>934</v>
      </c>
      <c r="CF102" s="182" t="str">
        <f t="shared" si="109"/>
        <v/>
      </c>
      <c r="CG102" s="182" t="str">
        <f t="shared" si="110"/>
        <v/>
      </c>
      <c r="CH102" s="196"/>
      <c r="CI102" s="196"/>
      <c r="CJ102" s="196"/>
      <c r="CK102" s="196" t="e">
        <f t="shared" si="111"/>
        <v>#VALUE!</v>
      </c>
      <c r="CL102" s="196" t="e">
        <f t="shared" si="112"/>
        <v>#VALUE!</v>
      </c>
      <c r="CM102" s="196" t="e">
        <f t="shared" si="113"/>
        <v>#VALUE!</v>
      </c>
      <c r="CN102" s="114"/>
      <c r="CO102" s="115" t="str">
        <f t="shared" si="114"/>
        <v/>
      </c>
      <c r="CP102" s="116" t="e">
        <f t="shared" si="115"/>
        <v>#VALUE!</v>
      </c>
      <c r="CQ102" s="117" t="str">
        <f t="shared" si="116"/>
        <v/>
      </c>
      <c r="CR102" s="117" t="str">
        <f t="shared" si="117"/>
        <v/>
      </c>
      <c r="CS102" s="117" t="str">
        <f t="shared" si="118"/>
        <v/>
      </c>
      <c r="CT102" s="118" t="e">
        <f t="shared" si="119"/>
        <v>#VALUE!</v>
      </c>
      <c r="CU102" s="118" t="e">
        <f t="shared" si="120"/>
        <v>#VALUE!</v>
      </c>
      <c r="CV102" s="118" t="e">
        <f t="shared" si="121"/>
        <v>#VALUE!</v>
      </c>
      <c r="CW102" s="119" t="e">
        <f t="shared" si="122"/>
        <v>#VALUE!</v>
      </c>
    </row>
    <row r="103" spans="1:101" ht="118.5" customHeight="1" x14ac:dyDescent="0.3">
      <c r="A103" s="104" t="str">
        <f>[4]SayfaKAY!C936</f>
        <v/>
      </c>
      <c r="B103" s="104" t="str">
        <f>[4]SayfaKAY!D936</f>
        <v/>
      </c>
      <c r="C103" s="105" t="str">
        <f>[4]SayfaKAY!E936</f>
        <v/>
      </c>
      <c r="D103" s="105" t="str">
        <f>[4]SayfaKAY!F936</f>
        <v/>
      </c>
      <c r="E103" s="106" t="str">
        <f>[4]SayfaKAY!G936</f>
        <v/>
      </c>
      <c r="F103" s="193" t="str">
        <f t="shared" si="83"/>
        <v/>
      </c>
      <c r="G103" s="135" t="str">
        <f t="shared" si="84"/>
        <v/>
      </c>
      <c r="H103" s="235" t="str">
        <f>[4]SayfaKAY!H936</f>
        <v/>
      </c>
      <c r="I103" s="104" t="str">
        <f>[4]SayfaKAY!I936</f>
        <v/>
      </c>
      <c r="J103" s="103" t="str">
        <f>IF([4]SayfaKAY!J936="","",IF([4]SayfaKAY!J936="Müşteri","Notified by Customer","Notified by Bozankaya"))</f>
        <v/>
      </c>
      <c r="K103" s="103" t="e">
        <f>VLOOKUP([4]SayfaKAY!L936,#REF!,2,FALSE)</f>
        <v>#REF!</v>
      </c>
      <c r="L103" s="165" t="str">
        <f>[4]SayfaKAY!X936</f>
        <v/>
      </c>
      <c r="M103" s="107" t="str">
        <f t="shared" si="85"/>
        <v/>
      </c>
      <c r="N103" s="105" t="str">
        <f>[4]SayfaKAY!M936</f>
        <v/>
      </c>
      <c r="O103" s="166" t="str">
        <f>[4]SayfaKAY!P936</f>
        <v/>
      </c>
      <c r="P103" s="166" t="str">
        <f>[4]SayfaKAY!Q936</f>
        <v/>
      </c>
      <c r="Q103" s="166" t="str">
        <f>[4]SayfaKAY!R936</f>
        <v/>
      </c>
      <c r="R103" s="132" t="str" cm="1">
        <f t="array" ref="R103">IF([4]SayfaKAY!U936="","",_xlfn.IFS([4]SayfaKAY!U936="Bozankaya","Bozankaya",[4]SayfaKAY!U936="Müşteri","Customer",[4]SayfaKAY!U936="Tedarikçi","Equipment Supplier"))</f>
        <v/>
      </c>
      <c r="S103" s="204" t="str">
        <f>[4]SayfaKAY!N936</f>
        <v/>
      </c>
      <c r="T103" s="133" t="str">
        <f>[4]SayfaKAY!AD936</f>
        <v/>
      </c>
      <c r="U103" s="132" t="str">
        <f>[4]SayfaKAY!W936</f>
        <v/>
      </c>
      <c r="V103" s="108" t="str">
        <f>[4]SayfaKAY!AZ936</f>
        <v/>
      </c>
      <c r="W103" s="136" t="str">
        <f t="shared" si="86"/>
        <v/>
      </c>
      <c r="X103" s="137" t="str">
        <f t="shared" si="87"/>
        <v/>
      </c>
      <c r="Y103" s="235" t="str">
        <f>[4]SayfaKAY!AE936</f>
        <v/>
      </c>
      <c r="Z103" s="109" t="str">
        <f t="shared" si="88"/>
        <v/>
      </c>
      <c r="AA103" s="110" t="str">
        <f t="shared" si="89"/>
        <v/>
      </c>
      <c r="AB103" s="182" t="str">
        <f>[4]SayfaKAY!BA936</f>
        <v/>
      </c>
      <c r="AC103" s="257" t="str">
        <f t="shared" si="90"/>
        <v/>
      </c>
      <c r="AD103" s="111" t="str">
        <f t="shared" si="91"/>
        <v/>
      </c>
      <c r="AE103" s="111" t="str">
        <f t="shared" si="92"/>
        <v/>
      </c>
      <c r="AF103" s="235" t="str">
        <f>[4]SayfaKAY!BA936</f>
        <v/>
      </c>
      <c r="AG103" s="179" t="str">
        <f>[4]SayfaKAY!S936</f>
        <v/>
      </c>
      <c r="AH103" s="178" t="str">
        <f t="shared" si="93"/>
        <v/>
      </c>
      <c r="AI103" s="163" t="str">
        <f>[4]SayfaKAY!AV936</f>
        <v/>
      </c>
      <c r="AJ103" s="164" t="str">
        <f t="shared" si="94"/>
        <v/>
      </c>
      <c r="AK103" s="164" t="str">
        <f t="shared" si="95"/>
        <v/>
      </c>
      <c r="AL103" s="112" t="str">
        <f>[4]SayfaKAY!AX936</f>
        <v/>
      </c>
      <c r="AM103" s="257" t="str" cm="1">
        <f t="array" ref="AM103">IFERROR(IF(AND(P103&lt;&gt;"D(Arıza Değil)",AH103="Bu Arıza Aracın Servise Verilmesine Engel Değil"),
IF(Z103-F103&gt;0,(AB103-Y103)*24*60,
IF(OR(AND(G103&gt;$AS$1,G103&lt;$AT$1),AND(G103&gt;$AU$1,G103&lt;$AV$1)),
(AF103-H103)*24*60,     BH:BH0)),        AN103),0)</f>
        <v/>
      </c>
      <c r="AN103" s="257" t="str">
        <f t="shared" si="96"/>
        <v/>
      </c>
      <c r="AO103" s="174" t="str">
        <f>[4]SayfaKAY!AG936</f>
        <v/>
      </c>
      <c r="AP103" s="174" t="str">
        <f>[4]SayfaKAY!AI936</f>
        <v/>
      </c>
      <c r="AQ103" s="174" t="str">
        <f>[4]SayfaKAY!AQ936</f>
        <v/>
      </c>
      <c r="AR103" s="174" t="str">
        <f>[4]SayfaKAY!AH936</f>
        <v/>
      </c>
      <c r="AS103" s="174" t="str">
        <f>[4]SayfaKAY!AJ936</f>
        <v/>
      </c>
      <c r="AT103" s="175" t="str">
        <f>[4]SayfaKAY!AM936</f>
        <v/>
      </c>
      <c r="AU103" s="176" t="str">
        <f>[4]SayfaKAY!AL936</f>
        <v/>
      </c>
      <c r="AV103" s="176" t="str">
        <f>[4]SayfaKAY!AP936</f>
        <v/>
      </c>
      <c r="AW103" s="177" t="str">
        <f>[4]SayfaKAY!AT936</f>
        <v/>
      </c>
      <c r="AX103" s="194" t="str">
        <f t="shared" si="97"/>
        <v/>
      </c>
      <c r="AY103" s="168"/>
      <c r="AZ103" s="167"/>
      <c r="BA103" s="170"/>
      <c r="BB103" s="171" t="str">
        <f t="shared" si="123"/>
        <v/>
      </c>
      <c r="BC103" s="114"/>
      <c r="BD103" s="114"/>
      <c r="BE103" s="114"/>
      <c r="BF103" s="114"/>
      <c r="BG103" s="114"/>
      <c r="BH103" s="114">
        <f>IFERROR(FRACAS!AN939, "Hata Var")</f>
        <v>141.00000005098991</v>
      </c>
      <c r="BI103" s="114"/>
      <c r="BJ103" s="114"/>
      <c r="BK103" s="105" t="str">
        <f>[4]SayfaKAY!AW936</f>
        <v/>
      </c>
      <c r="BL103" s="105" t="str">
        <f>[4]SayfaKAY!V936</f>
        <v/>
      </c>
      <c r="BM103" s="114"/>
      <c r="BN103" s="171" t="str">
        <f t="shared" si="98"/>
        <v>x yok</v>
      </c>
      <c r="BO103" s="171" t="b">
        <f t="shared" si="99"/>
        <v>0</v>
      </c>
      <c r="BP103" s="171" t="e">
        <f t="shared" si="100"/>
        <v>#VALUE!</v>
      </c>
      <c r="BQ103" s="226" t="e">
        <f t="shared" si="101"/>
        <v>#VALUE!</v>
      </c>
      <c r="BR103" s="226" t="e">
        <f t="shared" si="102"/>
        <v>#VALUE!</v>
      </c>
      <c r="BS103" s="226" t="e">
        <f t="shared" si="103"/>
        <v>#VALUE!</v>
      </c>
      <c r="BT103" s="114"/>
      <c r="BU103" s="242"/>
      <c r="BV103" s="233">
        <f t="shared" si="104"/>
        <v>-1</v>
      </c>
      <c r="BW103" s="226" t="str">
        <f t="shared" si="105"/>
        <v>Hayır, çakışma yok</v>
      </c>
      <c r="BX103" s="229"/>
      <c r="BY103" s="247" t="e">
        <f t="shared" si="106"/>
        <v>#VALUE!</v>
      </c>
      <c r="BZ103" s="247" t="e">
        <f t="shared" si="107"/>
        <v>#VALUE!</v>
      </c>
      <c r="CA103" s="247" t="e">
        <f t="shared" si="108"/>
        <v>#VALUE!</v>
      </c>
      <c r="CB103" s="213"/>
      <c r="CC103" s="211"/>
      <c r="CD103" s="196"/>
      <c r="CE103" s="213">
        <v>935</v>
      </c>
      <c r="CF103" s="182" t="str">
        <f t="shared" si="109"/>
        <v/>
      </c>
      <c r="CG103" s="182" t="str">
        <f t="shared" si="110"/>
        <v/>
      </c>
      <c r="CH103" s="196"/>
      <c r="CI103" s="196"/>
      <c r="CJ103" s="196"/>
      <c r="CK103" s="196" t="e">
        <f t="shared" si="111"/>
        <v>#VALUE!</v>
      </c>
      <c r="CL103" s="196" t="e">
        <f t="shared" si="112"/>
        <v>#VALUE!</v>
      </c>
      <c r="CM103" s="196" t="e">
        <f t="shared" si="113"/>
        <v>#VALUE!</v>
      </c>
      <c r="CN103" s="114"/>
      <c r="CO103" s="115" t="str">
        <f t="shared" si="114"/>
        <v/>
      </c>
      <c r="CP103" s="116" t="e">
        <f t="shared" si="115"/>
        <v>#VALUE!</v>
      </c>
      <c r="CQ103" s="117" t="str">
        <f t="shared" si="116"/>
        <v/>
      </c>
      <c r="CR103" s="117" t="str">
        <f t="shared" si="117"/>
        <v/>
      </c>
      <c r="CS103" s="117" t="str">
        <f t="shared" si="118"/>
        <v/>
      </c>
      <c r="CT103" s="118" t="e">
        <f t="shared" si="119"/>
        <v>#VALUE!</v>
      </c>
      <c r="CU103" s="118" t="e">
        <f t="shared" si="120"/>
        <v>#VALUE!</v>
      </c>
      <c r="CV103" s="118" t="e">
        <f t="shared" si="121"/>
        <v>#VALUE!</v>
      </c>
      <c r="CW103" s="119" t="e">
        <f t="shared" si="122"/>
        <v>#VALUE!</v>
      </c>
    </row>
    <row r="104" spans="1:101" ht="118.5" customHeight="1" x14ac:dyDescent="0.3">
      <c r="A104" s="160" t="str">
        <f>[4]SayfaKAY!C937</f>
        <v/>
      </c>
      <c r="B104" s="104" t="str">
        <f>[4]SayfaKAY!D937</f>
        <v/>
      </c>
      <c r="C104" s="105" t="str">
        <f>[4]SayfaKAY!E937</f>
        <v/>
      </c>
      <c r="D104" s="105" t="str">
        <f>[4]SayfaKAY!F937</f>
        <v/>
      </c>
      <c r="E104" s="106" t="str">
        <f>[4]SayfaKAY!G937</f>
        <v/>
      </c>
      <c r="F104" s="193" t="str">
        <f t="shared" si="83"/>
        <v/>
      </c>
      <c r="G104" s="135" t="str">
        <f t="shared" si="84"/>
        <v/>
      </c>
      <c r="H104" s="235" t="str">
        <f>[4]SayfaKAY!H937</f>
        <v/>
      </c>
      <c r="I104" s="104" t="str">
        <f>[4]SayfaKAY!I937</f>
        <v/>
      </c>
      <c r="J104" s="103" t="str">
        <f>IF([4]SayfaKAY!J937="","",IF([4]SayfaKAY!J937="Müşteri","Notified by Customer","Notified by Bozankaya"))</f>
        <v/>
      </c>
      <c r="K104" s="103" t="e">
        <f>VLOOKUP([4]SayfaKAY!L937,#REF!,2,FALSE)</f>
        <v>#REF!</v>
      </c>
      <c r="L104" s="165" t="str">
        <f>[4]SayfaKAY!X937</f>
        <v/>
      </c>
      <c r="M104" s="107" t="str">
        <f t="shared" si="85"/>
        <v/>
      </c>
      <c r="N104" s="105" t="str">
        <f>[4]SayfaKAY!M937</f>
        <v/>
      </c>
      <c r="O104" s="166" t="str">
        <f>[4]SayfaKAY!P937</f>
        <v/>
      </c>
      <c r="P104" s="166" t="str">
        <f>[4]SayfaKAY!Q937</f>
        <v/>
      </c>
      <c r="Q104" s="166" t="str">
        <f>[4]SayfaKAY!R937</f>
        <v/>
      </c>
      <c r="R104" s="132" t="str" cm="1">
        <f t="array" ref="R104">IF([4]SayfaKAY!U937="","",_xlfn.IFS([4]SayfaKAY!U937="Bozankaya","Bozankaya",[4]SayfaKAY!U937="Müşteri","Customer",[4]SayfaKAY!U937="Tedarikçi","Equipment Supplier"))</f>
        <v/>
      </c>
      <c r="S104" s="204" t="str">
        <f>[4]SayfaKAY!N937</f>
        <v/>
      </c>
      <c r="T104" s="133" t="str">
        <f>[4]SayfaKAY!AD937</f>
        <v/>
      </c>
      <c r="U104" s="132" t="str">
        <f>[4]SayfaKAY!W937</f>
        <v/>
      </c>
      <c r="V104" s="108" t="str">
        <f>[4]SayfaKAY!AZ937</f>
        <v/>
      </c>
      <c r="W104" s="136" t="str">
        <f t="shared" si="86"/>
        <v/>
      </c>
      <c r="X104" s="137" t="str">
        <f t="shared" si="87"/>
        <v/>
      </c>
      <c r="Y104" s="235" t="str">
        <f>[4]SayfaKAY!AE937</f>
        <v/>
      </c>
      <c r="Z104" s="109" t="str">
        <f t="shared" si="88"/>
        <v/>
      </c>
      <c r="AA104" s="110" t="str">
        <f t="shared" si="89"/>
        <v/>
      </c>
      <c r="AB104" s="182" t="str">
        <f>[4]SayfaKAY!BA937</f>
        <v/>
      </c>
      <c r="AC104" s="257" t="str">
        <f t="shared" si="90"/>
        <v/>
      </c>
      <c r="AD104" s="111" t="str">
        <f t="shared" si="91"/>
        <v/>
      </c>
      <c r="AE104" s="111" t="str">
        <f t="shared" si="92"/>
        <v/>
      </c>
      <c r="AF104" s="235" t="str">
        <f>[4]SayfaKAY!BA937</f>
        <v/>
      </c>
      <c r="AG104" s="179" t="str">
        <f>[4]SayfaKAY!S937</f>
        <v/>
      </c>
      <c r="AH104" s="178" t="str">
        <f t="shared" si="93"/>
        <v/>
      </c>
      <c r="AI104" s="163" t="str">
        <f>[4]SayfaKAY!AV937</f>
        <v/>
      </c>
      <c r="AJ104" s="164" t="str">
        <f t="shared" si="94"/>
        <v/>
      </c>
      <c r="AK104" s="164" t="str">
        <f t="shared" si="95"/>
        <v/>
      </c>
      <c r="AL104" s="112" t="str">
        <f>[4]SayfaKAY!AX937</f>
        <v/>
      </c>
      <c r="AM104" s="257" t="str" cm="1">
        <f t="array" ref="AM104">IFERROR(IF(AND(P104&lt;&gt;"D(Arıza Değil)",AH104="Bu Arıza Aracın Servise Verilmesine Engel Değil"),
IF(Z104-F104&gt;0,(AB104-Y104)*24*60,
IF(OR(AND(G104&gt;$AS$1,G104&lt;$AT$1),AND(G104&gt;$AU$1,G104&lt;$AV$1)),
(AF104-H104)*24*60,     BH:BH0)),        AN104),0)</f>
        <v/>
      </c>
      <c r="AN104" s="257" t="str">
        <f t="shared" si="96"/>
        <v/>
      </c>
      <c r="AO104" s="174" t="str">
        <f>[4]SayfaKAY!AG937</f>
        <v/>
      </c>
      <c r="AP104" s="174" t="str">
        <f>[4]SayfaKAY!AI937</f>
        <v/>
      </c>
      <c r="AQ104" s="174" t="str">
        <f>[4]SayfaKAY!AQ937</f>
        <v/>
      </c>
      <c r="AR104" s="174" t="str">
        <f>[4]SayfaKAY!AH937</f>
        <v/>
      </c>
      <c r="AS104" s="174" t="str">
        <f>[4]SayfaKAY!AJ937</f>
        <v/>
      </c>
      <c r="AT104" s="175" t="str">
        <f>[4]SayfaKAY!AM937</f>
        <v/>
      </c>
      <c r="AU104" s="176" t="str">
        <f>[4]SayfaKAY!AL937</f>
        <v/>
      </c>
      <c r="AV104" s="176" t="str">
        <f>[4]SayfaKAY!AP937</f>
        <v/>
      </c>
      <c r="AW104" s="177" t="str">
        <f>[4]SayfaKAY!AT937</f>
        <v/>
      </c>
      <c r="AX104" s="194" t="str">
        <f t="shared" si="97"/>
        <v/>
      </c>
      <c r="AY104" s="168"/>
      <c r="AZ104" s="167"/>
      <c r="BA104" s="113"/>
      <c r="BB104" s="171" t="str">
        <f t="shared" si="123"/>
        <v/>
      </c>
      <c r="BC104" s="114"/>
      <c r="BD104" s="114"/>
      <c r="BE104" s="114"/>
      <c r="BF104" s="114"/>
      <c r="BG104" s="114"/>
      <c r="BH104" s="114">
        <f>IFERROR(FRACAS!AN940, "Hata Var")</f>
        <v>114.99999998719431</v>
      </c>
      <c r="BI104" s="114"/>
      <c r="BJ104" s="114"/>
      <c r="BK104" s="105" t="str">
        <f>[4]SayfaKAY!AW937</f>
        <v/>
      </c>
      <c r="BL104" s="105" t="str">
        <f>[4]SayfaKAY!V937</f>
        <v/>
      </c>
      <c r="BM104" s="114"/>
      <c r="BN104" s="171" t="str">
        <f t="shared" si="98"/>
        <v>x yok</v>
      </c>
      <c r="BO104" s="171" t="b">
        <f t="shared" si="99"/>
        <v>0</v>
      </c>
      <c r="BP104" s="171" t="e">
        <f t="shared" si="100"/>
        <v>#VALUE!</v>
      </c>
      <c r="BQ104" s="226" t="e">
        <f t="shared" si="101"/>
        <v>#VALUE!</v>
      </c>
      <c r="BR104" s="226" t="e">
        <f t="shared" si="102"/>
        <v>#VALUE!</v>
      </c>
      <c r="BS104" s="226" t="e">
        <f t="shared" si="103"/>
        <v>#VALUE!</v>
      </c>
      <c r="BT104" s="114"/>
      <c r="BU104" s="242"/>
      <c r="BV104" s="233">
        <f t="shared" si="104"/>
        <v>-1</v>
      </c>
      <c r="BW104" s="226" t="str">
        <f t="shared" si="105"/>
        <v>Hayır, çakışma yok</v>
      </c>
      <c r="BX104" s="229"/>
      <c r="BY104" s="247" t="e">
        <f t="shared" si="106"/>
        <v>#VALUE!</v>
      </c>
      <c r="BZ104" s="247" t="e">
        <f t="shared" si="107"/>
        <v>#VALUE!</v>
      </c>
      <c r="CA104" s="247" t="e">
        <f t="shared" si="108"/>
        <v>#VALUE!</v>
      </c>
      <c r="CB104" s="213"/>
      <c r="CC104" s="211"/>
      <c r="CD104" s="196"/>
      <c r="CE104" s="213">
        <v>936</v>
      </c>
      <c r="CF104" s="182" t="str">
        <f t="shared" si="109"/>
        <v/>
      </c>
      <c r="CG104" s="182" t="str">
        <f t="shared" si="110"/>
        <v/>
      </c>
      <c r="CH104" s="196"/>
      <c r="CI104" s="196"/>
      <c r="CJ104" s="196"/>
      <c r="CK104" s="196" t="e">
        <f t="shared" si="111"/>
        <v>#VALUE!</v>
      </c>
      <c r="CL104" s="196" t="e">
        <f t="shared" si="112"/>
        <v>#VALUE!</v>
      </c>
      <c r="CM104" s="196" t="e">
        <f t="shared" si="113"/>
        <v>#VALUE!</v>
      </c>
      <c r="CN104" s="114"/>
      <c r="CO104" s="115" t="str">
        <f t="shared" si="114"/>
        <v/>
      </c>
      <c r="CP104" s="116" t="e">
        <f t="shared" si="115"/>
        <v>#VALUE!</v>
      </c>
      <c r="CQ104" s="117" t="str">
        <f t="shared" si="116"/>
        <v/>
      </c>
      <c r="CR104" s="117" t="str">
        <f t="shared" si="117"/>
        <v/>
      </c>
      <c r="CS104" s="117" t="str">
        <f t="shared" si="118"/>
        <v/>
      </c>
      <c r="CT104" s="118" t="e">
        <f t="shared" si="119"/>
        <v>#VALUE!</v>
      </c>
      <c r="CU104" s="118" t="e">
        <f t="shared" si="120"/>
        <v>#VALUE!</v>
      </c>
      <c r="CV104" s="118" t="e">
        <f t="shared" si="121"/>
        <v>#VALUE!</v>
      </c>
      <c r="CW104" s="119" t="e">
        <f t="shared" si="122"/>
        <v>#VALUE!</v>
      </c>
    </row>
    <row r="105" spans="1:101" ht="118.5" customHeight="1" x14ac:dyDescent="0.3">
      <c r="A105" s="104" t="str">
        <f>[4]SayfaKAY!C938</f>
        <v/>
      </c>
      <c r="B105" s="104" t="str">
        <f>[4]SayfaKAY!D938</f>
        <v/>
      </c>
      <c r="C105" s="105" t="str">
        <f>[4]SayfaKAY!E938</f>
        <v/>
      </c>
      <c r="D105" s="105" t="str">
        <f>[4]SayfaKAY!F938</f>
        <v/>
      </c>
      <c r="E105" s="106" t="str">
        <f>[4]SayfaKAY!G938</f>
        <v/>
      </c>
      <c r="F105" s="193" t="str">
        <f t="shared" si="83"/>
        <v/>
      </c>
      <c r="G105" s="135" t="str">
        <f t="shared" si="84"/>
        <v/>
      </c>
      <c r="H105" s="235" t="str">
        <f>[4]SayfaKAY!H938</f>
        <v/>
      </c>
      <c r="I105" s="104" t="str">
        <f>[4]SayfaKAY!I938</f>
        <v/>
      </c>
      <c r="J105" s="103" t="str">
        <f>IF([4]SayfaKAY!J938="","",IF([4]SayfaKAY!J938="Müşteri","Notified by Customer","Notified by Bozankaya"))</f>
        <v/>
      </c>
      <c r="K105" s="103" t="e">
        <f>VLOOKUP([4]SayfaKAY!L938,#REF!,2,FALSE)</f>
        <v>#REF!</v>
      </c>
      <c r="L105" s="165" t="str">
        <f>[4]SayfaKAY!X938</f>
        <v/>
      </c>
      <c r="M105" s="107" t="str">
        <f t="shared" si="85"/>
        <v/>
      </c>
      <c r="N105" s="105" t="str">
        <f>[4]SayfaKAY!M938</f>
        <v/>
      </c>
      <c r="O105" s="166" t="str">
        <f>[4]SayfaKAY!P938</f>
        <v/>
      </c>
      <c r="P105" s="166" t="str">
        <f>[4]SayfaKAY!Q938</f>
        <v/>
      </c>
      <c r="Q105" s="166" t="str">
        <f>[4]SayfaKAY!R938</f>
        <v/>
      </c>
      <c r="R105" s="132" t="str" cm="1">
        <f t="array" ref="R105">IF([4]SayfaKAY!U938="","",_xlfn.IFS([4]SayfaKAY!U938="Bozankaya","Bozankaya",[4]SayfaKAY!U938="Müşteri","Customer",[4]SayfaKAY!U938="Tedarikçi","Equipment Supplier"))</f>
        <v/>
      </c>
      <c r="S105" s="204" t="str">
        <f>[4]SayfaKAY!N938</f>
        <v/>
      </c>
      <c r="T105" s="133" t="str">
        <f>[4]SayfaKAY!AD938</f>
        <v/>
      </c>
      <c r="U105" s="132" t="str">
        <f>[4]SayfaKAY!W938</f>
        <v/>
      </c>
      <c r="V105" s="108" t="str">
        <f>[4]SayfaKAY!AZ938</f>
        <v/>
      </c>
      <c r="W105" s="136" t="str">
        <f t="shared" si="86"/>
        <v/>
      </c>
      <c r="X105" s="137" t="str">
        <f t="shared" si="87"/>
        <v/>
      </c>
      <c r="Y105" s="235" t="str">
        <f>[4]SayfaKAY!AE938</f>
        <v/>
      </c>
      <c r="Z105" s="109" t="str">
        <f t="shared" si="88"/>
        <v/>
      </c>
      <c r="AA105" s="110" t="str">
        <f t="shared" si="89"/>
        <v/>
      </c>
      <c r="AB105" s="182" t="str">
        <f>[4]SayfaKAY!BA938</f>
        <v/>
      </c>
      <c r="AC105" s="257" t="str">
        <f t="shared" si="90"/>
        <v/>
      </c>
      <c r="AD105" s="111" t="str">
        <f t="shared" si="91"/>
        <v/>
      </c>
      <c r="AE105" s="111" t="str">
        <f t="shared" si="92"/>
        <v/>
      </c>
      <c r="AF105" s="235" t="str">
        <f>[4]SayfaKAY!BA938</f>
        <v/>
      </c>
      <c r="AG105" s="179" t="str">
        <f>[4]SayfaKAY!S938</f>
        <v/>
      </c>
      <c r="AH105" s="178" t="str">
        <f t="shared" si="93"/>
        <v/>
      </c>
      <c r="AI105" s="163" t="str">
        <f>[4]SayfaKAY!AV938</f>
        <v/>
      </c>
      <c r="AJ105" s="164" t="str">
        <f t="shared" si="94"/>
        <v/>
      </c>
      <c r="AK105" s="164" t="str">
        <f t="shared" si="95"/>
        <v/>
      </c>
      <c r="AL105" s="112" t="str">
        <f>[4]SayfaKAY!AX938</f>
        <v/>
      </c>
      <c r="AM105" s="257" t="str" cm="1">
        <f t="array" ref="AM105">IFERROR(IF(AND(P105&lt;&gt;"D(Arıza Değil)",AH105="Bu Arıza Aracın Servise Verilmesine Engel Değil"),
IF(Z105-F105&gt;0,(AB105-Y105)*24*60,
IF(OR(AND(G105&gt;$AS$1,G105&lt;$AT$1),AND(G105&gt;$AU$1,G105&lt;$AV$1)),
(AF105-H105)*24*60,     BH:BH0)),        AN105),0)</f>
        <v/>
      </c>
      <c r="AN105" s="257" t="str">
        <f t="shared" si="96"/>
        <v/>
      </c>
      <c r="AO105" s="174" t="str">
        <f>[4]SayfaKAY!AG938</f>
        <v/>
      </c>
      <c r="AP105" s="174" t="str">
        <f>[4]SayfaKAY!AI938</f>
        <v/>
      </c>
      <c r="AQ105" s="174" t="str">
        <f>[4]SayfaKAY!AQ938</f>
        <v/>
      </c>
      <c r="AR105" s="174" t="str">
        <f>[4]SayfaKAY!AH938</f>
        <v/>
      </c>
      <c r="AS105" s="174" t="str">
        <f>[4]SayfaKAY!AJ938</f>
        <v/>
      </c>
      <c r="AT105" s="175" t="str">
        <f>[4]SayfaKAY!AM938</f>
        <v/>
      </c>
      <c r="AU105" s="176" t="str">
        <f>[4]SayfaKAY!AL938</f>
        <v/>
      </c>
      <c r="AV105" s="176" t="str">
        <f>[4]SayfaKAY!AP938</f>
        <v/>
      </c>
      <c r="AW105" s="177" t="str">
        <f>[4]SayfaKAY!AT938</f>
        <v/>
      </c>
      <c r="AX105" s="194" t="str">
        <f t="shared" si="97"/>
        <v/>
      </c>
      <c r="AY105" s="168"/>
      <c r="AZ105" s="167"/>
      <c r="BA105" s="170"/>
      <c r="BB105" s="171" t="str">
        <f t="shared" si="123"/>
        <v/>
      </c>
      <c r="BC105" s="114"/>
      <c r="BD105" s="114"/>
      <c r="BE105" s="114"/>
      <c r="BF105" s="114"/>
      <c r="BG105" s="114"/>
      <c r="BH105" s="114">
        <f>IFERROR(FRACAS!AN941, "Hata Var")</f>
        <v>59019.999999987194</v>
      </c>
      <c r="BI105" s="114"/>
      <c r="BJ105" s="114"/>
      <c r="BK105" s="105" t="str">
        <f>[4]SayfaKAY!AW938</f>
        <v/>
      </c>
      <c r="BL105" s="105" t="str">
        <f>[4]SayfaKAY!V938</f>
        <v/>
      </c>
      <c r="BM105" s="114"/>
      <c r="BN105" s="171" t="str">
        <f t="shared" si="98"/>
        <v>x yok</v>
      </c>
      <c r="BO105" s="171" t="b">
        <f t="shared" si="99"/>
        <v>0</v>
      </c>
      <c r="BP105" s="171" t="e">
        <f t="shared" si="100"/>
        <v>#VALUE!</v>
      </c>
      <c r="BQ105" s="226" t="e">
        <f t="shared" si="101"/>
        <v>#VALUE!</v>
      </c>
      <c r="BR105" s="226" t="e">
        <f t="shared" si="102"/>
        <v>#VALUE!</v>
      </c>
      <c r="BS105" s="226" t="e">
        <f t="shared" si="103"/>
        <v>#VALUE!</v>
      </c>
      <c r="BT105" s="114"/>
      <c r="BU105" s="242"/>
      <c r="BV105" s="233">
        <f t="shared" si="104"/>
        <v>-1</v>
      </c>
      <c r="BW105" s="226" t="str">
        <f t="shared" si="105"/>
        <v>Hayır, çakışma yok</v>
      </c>
      <c r="BX105" s="229"/>
      <c r="BY105" s="247" t="e">
        <f t="shared" si="106"/>
        <v>#VALUE!</v>
      </c>
      <c r="BZ105" s="247" t="e">
        <f t="shared" si="107"/>
        <v>#VALUE!</v>
      </c>
      <c r="CA105" s="247" t="e">
        <f t="shared" si="108"/>
        <v>#VALUE!</v>
      </c>
      <c r="CB105" s="213"/>
      <c r="CC105" s="211"/>
      <c r="CD105" s="196"/>
      <c r="CE105" s="213">
        <v>937</v>
      </c>
      <c r="CF105" s="182" t="str">
        <f t="shared" si="109"/>
        <v/>
      </c>
      <c r="CG105" s="182" t="str">
        <f t="shared" si="110"/>
        <v/>
      </c>
      <c r="CH105" s="196"/>
      <c r="CI105" s="196"/>
      <c r="CJ105" s="196"/>
      <c r="CK105" s="196" t="e">
        <f t="shared" si="111"/>
        <v>#VALUE!</v>
      </c>
      <c r="CL105" s="196" t="e">
        <f t="shared" si="112"/>
        <v>#VALUE!</v>
      </c>
      <c r="CM105" s="196" t="e">
        <f t="shared" si="113"/>
        <v>#VALUE!</v>
      </c>
      <c r="CN105" s="114"/>
      <c r="CO105" s="115" t="str">
        <f t="shared" si="114"/>
        <v/>
      </c>
      <c r="CP105" s="116" t="e">
        <f t="shared" si="115"/>
        <v>#VALUE!</v>
      </c>
      <c r="CQ105" s="117" t="str">
        <f t="shared" si="116"/>
        <v/>
      </c>
      <c r="CR105" s="117" t="str">
        <f t="shared" si="117"/>
        <v/>
      </c>
      <c r="CS105" s="117" t="str">
        <f t="shared" si="118"/>
        <v/>
      </c>
      <c r="CT105" s="118" t="e">
        <f t="shared" si="119"/>
        <v>#VALUE!</v>
      </c>
      <c r="CU105" s="118" t="e">
        <f t="shared" si="120"/>
        <v>#VALUE!</v>
      </c>
      <c r="CV105" s="118" t="e">
        <f t="shared" si="121"/>
        <v>#VALUE!</v>
      </c>
      <c r="CW105" s="119" t="e">
        <f t="shared" si="122"/>
        <v>#VALUE!</v>
      </c>
    </row>
    <row r="106" spans="1:101" ht="118.5" customHeight="1" x14ac:dyDescent="0.3">
      <c r="A106" s="160" t="str">
        <f>[4]SayfaKAY!C939</f>
        <v/>
      </c>
      <c r="B106" s="104" t="str">
        <f>[4]SayfaKAY!D939</f>
        <v/>
      </c>
      <c r="C106" s="105" t="str">
        <f>[4]SayfaKAY!E939</f>
        <v/>
      </c>
      <c r="D106" s="105" t="str">
        <f>[4]SayfaKAY!F939</f>
        <v/>
      </c>
      <c r="E106" s="106" t="str">
        <f>[4]SayfaKAY!G939</f>
        <v/>
      </c>
      <c r="F106" s="193" t="str">
        <f t="shared" si="83"/>
        <v/>
      </c>
      <c r="G106" s="135" t="str">
        <f t="shared" si="84"/>
        <v/>
      </c>
      <c r="H106" s="235" t="str">
        <f>[4]SayfaKAY!H939</f>
        <v/>
      </c>
      <c r="I106" s="104" t="str">
        <f>[4]SayfaKAY!I939</f>
        <v/>
      </c>
      <c r="J106" s="103" t="str">
        <f>IF([4]SayfaKAY!J939="","",IF([4]SayfaKAY!J939="Müşteri","Notified by Customer","Notified by Bozankaya"))</f>
        <v/>
      </c>
      <c r="K106" s="103" t="e">
        <f>VLOOKUP([4]SayfaKAY!L939,#REF!,2,FALSE)</f>
        <v>#REF!</v>
      </c>
      <c r="L106" s="165" t="str">
        <f>[4]SayfaKAY!X939</f>
        <v/>
      </c>
      <c r="M106" s="107" t="str">
        <f t="shared" si="85"/>
        <v/>
      </c>
      <c r="N106" s="105" t="str">
        <f>[4]SayfaKAY!M939</f>
        <v/>
      </c>
      <c r="O106" s="166" t="str">
        <f>[4]SayfaKAY!P939</f>
        <v/>
      </c>
      <c r="P106" s="166" t="str">
        <f>[4]SayfaKAY!Q939</f>
        <v/>
      </c>
      <c r="Q106" s="166" t="str">
        <f>[4]SayfaKAY!R939</f>
        <v/>
      </c>
      <c r="R106" s="132" t="str" cm="1">
        <f t="array" ref="R106">IF([4]SayfaKAY!U939="","",_xlfn.IFS([4]SayfaKAY!U939="Bozankaya","Bozankaya",[4]SayfaKAY!U939="Müşteri","Customer",[4]SayfaKAY!U939="Tedarikçi","Equipment Supplier"))</f>
        <v/>
      </c>
      <c r="S106" s="204" t="str">
        <f>[4]SayfaKAY!N939</f>
        <v/>
      </c>
      <c r="T106" s="133" t="str">
        <f>[4]SayfaKAY!AD939</f>
        <v/>
      </c>
      <c r="U106" s="132" t="str">
        <f>[4]SayfaKAY!W939</f>
        <v/>
      </c>
      <c r="V106" s="108" t="str">
        <f>[4]SayfaKAY!AZ939</f>
        <v/>
      </c>
      <c r="W106" s="136" t="str">
        <f t="shared" si="86"/>
        <v/>
      </c>
      <c r="X106" s="137" t="str">
        <f t="shared" si="87"/>
        <v/>
      </c>
      <c r="Y106" s="235" t="str">
        <f>[4]SayfaKAY!AE939</f>
        <v/>
      </c>
      <c r="Z106" s="109" t="str">
        <f t="shared" si="88"/>
        <v/>
      </c>
      <c r="AA106" s="110" t="str">
        <f t="shared" si="89"/>
        <v/>
      </c>
      <c r="AB106" s="182" t="str">
        <f>[4]SayfaKAY!BA939</f>
        <v/>
      </c>
      <c r="AC106" s="257" t="str">
        <f t="shared" si="90"/>
        <v/>
      </c>
      <c r="AD106" s="111" t="str">
        <f t="shared" si="91"/>
        <v/>
      </c>
      <c r="AE106" s="111" t="str">
        <f t="shared" si="92"/>
        <v/>
      </c>
      <c r="AF106" s="235" t="str">
        <f>[4]SayfaKAY!BA939</f>
        <v/>
      </c>
      <c r="AG106" s="179" t="str">
        <f>[4]SayfaKAY!S939</f>
        <v/>
      </c>
      <c r="AH106" s="178" t="str">
        <f t="shared" si="93"/>
        <v/>
      </c>
      <c r="AI106" s="163" t="str">
        <f>[4]SayfaKAY!AV939</f>
        <v/>
      </c>
      <c r="AJ106" s="164" t="str">
        <f t="shared" si="94"/>
        <v/>
      </c>
      <c r="AK106" s="164" t="str">
        <f t="shared" si="95"/>
        <v/>
      </c>
      <c r="AL106" s="112" t="str">
        <f>[4]SayfaKAY!AX939</f>
        <v/>
      </c>
      <c r="AM106" s="257" t="str" cm="1">
        <f t="array" ref="AM106">IFERROR(IF(AND(P106&lt;&gt;"D(Arıza Değil)",AH106="Bu Arıza Aracın Servise Verilmesine Engel Değil"),
IF(Z106-F106&gt;0,(AB106-Y106)*24*60,
IF(OR(AND(G106&gt;$AS$1,G106&lt;$AT$1),AND(G106&gt;$AU$1,G106&lt;$AV$1)),
(AF106-H106)*24*60,     BH:BH0)),        AN106),0)</f>
        <v/>
      </c>
      <c r="AN106" s="257" t="str">
        <f t="shared" si="96"/>
        <v/>
      </c>
      <c r="AO106" s="174" t="str">
        <f>[4]SayfaKAY!AG939</f>
        <v/>
      </c>
      <c r="AP106" s="174" t="str">
        <f>[4]SayfaKAY!AI939</f>
        <v/>
      </c>
      <c r="AQ106" s="174" t="str">
        <f>[4]SayfaKAY!AQ939</f>
        <v/>
      </c>
      <c r="AR106" s="174" t="str">
        <f>[4]SayfaKAY!AH939</f>
        <v/>
      </c>
      <c r="AS106" s="174" t="str">
        <f>[4]SayfaKAY!AJ939</f>
        <v/>
      </c>
      <c r="AT106" s="175" t="str">
        <f>[4]SayfaKAY!AM939</f>
        <v/>
      </c>
      <c r="AU106" s="176" t="str">
        <f>[4]SayfaKAY!AL939</f>
        <v/>
      </c>
      <c r="AV106" s="176" t="str">
        <f>[4]SayfaKAY!AP939</f>
        <v/>
      </c>
      <c r="AW106" s="177" t="str">
        <f>[4]SayfaKAY!AT939</f>
        <v/>
      </c>
      <c r="AX106" s="194" t="str">
        <f t="shared" si="97"/>
        <v/>
      </c>
      <c r="AY106" s="168"/>
      <c r="AZ106" s="167"/>
      <c r="BA106" s="113"/>
      <c r="BB106" s="171" t="str">
        <f t="shared" si="123"/>
        <v/>
      </c>
      <c r="BC106" s="114"/>
      <c r="BD106" s="114"/>
      <c r="BE106" s="114"/>
      <c r="BF106" s="114"/>
      <c r="BG106" s="114"/>
      <c r="BH106" s="114">
        <f>IFERROR(FRACAS!AN942, "Hata Var")</f>
        <v>59.99999990221113</v>
      </c>
      <c r="BI106" s="114"/>
      <c r="BJ106" s="114"/>
      <c r="BK106" s="105" t="str">
        <f>[4]SayfaKAY!AW939</f>
        <v/>
      </c>
      <c r="BL106" s="105" t="str">
        <f>[4]SayfaKAY!V939</f>
        <v/>
      </c>
      <c r="BM106" s="114"/>
      <c r="BN106" s="171" t="str">
        <f t="shared" si="98"/>
        <v>x yok</v>
      </c>
      <c r="BO106" s="171" t="b">
        <f t="shared" si="99"/>
        <v>0</v>
      </c>
      <c r="BP106" s="171" t="e">
        <f t="shared" si="100"/>
        <v>#VALUE!</v>
      </c>
      <c r="BQ106" s="226" t="e">
        <f t="shared" si="101"/>
        <v>#VALUE!</v>
      </c>
      <c r="BR106" s="226" t="e">
        <f t="shared" si="102"/>
        <v>#VALUE!</v>
      </c>
      <c r="BS106" s="226" t="e">
        <f t="shared" si="103"/>
        <v>#VALUE!</v>
      </c>
      <c r="BT106" s="114"/>
      <c r="BU106" s="242"/>
      <c r="BV106" s="233">
        <f t="shared" si="104"/>
        <v>-1</v>
      </c>
      <c r="BW106" s="226" t="str">
        <f t="shared" si="105"/>
        <v>Hayır, çakışma yok</v>
      </c>
      <c r="BX106" s="229"/>
      <c r="BY106" s="247" t="e">
        <f t="shared" si="106"/>
        <v>#VALUE!</v>
      </c>
      <c r="BZ106" s="247" t="e">
        <f t="shared" si="107"/>
        <v>#VALUE!</v>
      </c>
      <c r="CA106" s="247" t="e">
        <f t="shared" si="108"/>
        <v>#VALUE!</v>
      </c>
      <c r="CB106" s="213"/>
      <c r="CC106" s="211"/>
      <c r="CD106" s="196"/>
      <c r="CE106" s="213">
        <v>938</v>
      </c>
      <c r="CF106" s="182" t="str">
        <f t="shared" si="109"/>
        <v/>
      </c>
      <c r="CG106" s="182" t="str">
        <f t="shared" si="110"/>
        <v/>
      </c>
      <c r="CH106" s="196"/>
      <c r="CI106" s="196"/>
      <c r="CJ106" s="196"/>
      <c r="CK106" s="196" t="e">
        <f t="shared" si="111"/>
        <v>#VALUE!</v>
      </c>
      <c r="CL106" s="196" t="e">
        <f t="shared" si="112"/>
        <v>#VALUE!</v>
      </c>
      <c r="CM106" s="196" t="e">
        <f t="shared" si="113"/>
        <v>#VALUE!</v>
      </c>
      <c r="CN106" s="114"/>
      <c r="CO106" s="115" t="str">
        <f t="shared" si="114"/>
        <v/>
      </c>
      <c r="CP106" s="116" t="e">
        <f t="shared" si="115"/>
        <v>#VALUE!</v>
      </c>
      <c r="CQ106" s="117" t="str">
        <f t="shared" si="116"/>
        <v/>
      </c>
      <c r="CR106" s="117" t="str">
        <f t="shared" si="117"/>
        <v/>
      </c>
      <c r="CS106" s="117" t="str">
        <f t="shared" si="118"/>
        <v/>
      </c>
      <c r="CT106" s="118" t="e">
        <f t="shared" si="119"/>
        <v>#VALUE!</v>
      </c>
      <c r="CU106" s="118" t="e">
        <f t="shared" si="120"/>
        <v>#VALUE!</v>
      </c>
      <c r="CV106" s="118" t="e">
        <f t="shared" si="121"/>
        <v>#VALUE!</v>
      </c>
      <c r="CW106" s="119" t="e">
        <f t="shared" si="122"/>
        <v>#VALUE!</v>
      </c>
    </row>
    <row r="107" spans="1:101" ht="118.5" customHeight="1" x14ac:dyDescent="0.3">
      <c r="A107" s="104" t="str">
        <f>[4]SayfaKAY!C940</f>
        <v/>
      </c>
      <c r="B107" s="104" t="str">
        <f>[4]SayfaKAY!D940</f>
        <v/>
      </c>
      <c r="C107" s="105" t="str">
        <f>[4]SayfaKAY!E940</f>
        <v/>
      </c>
      <c r="D107" s="105" t="str">
        <f>[4]SayfaKAY!F940</f>
        <v/>
      </c>
      <c r="E107" s="106" t="str">
        <f>[4]SayfaKAY!G940</f>
        <v/>
      </c>
      <c r="F107" s="193" t="str">
        <f t="shared" si="83"/>
        <v/>
      </c>
      <c r="G107" s="135" t="str">
        <f t="shared" si="84"/>
        <v/>
      </c>
      <c r="H107" s="235" t="str">
        <f>[4]SayfaKAY!H940</f>
        <v/>
      </c>
      <c r="I107" s="104" t="str">
        <f>[4]SayfaKAY!I940</f>
        <v/>
      </c>
      <c r="J107" s="103" t="str">
        <f>IF([4]SayfaKAY!J940="","",IF([4]SayfaKAY!J940="Müşteri","Notified by Customer","Notified by Bozankaya"))</f>
        <v/>
      </c>
      <c r="K107" s="103" t="e">
        <f>VLOOKUP([4]SayfaKAY!L940,#REF!,2,FALSE)</f>
        <v>#REF!</v>
      </c>
      <c r="L107" s="165" t="str">
        <f>[4]SayfaKAY!X940</f>
        <v/>
      </c>
      <c r="M107" s="107" t="str">
        <f t="shared" si="85"/>
        <v/>
      </c>
      <c r="N107" s="105" t="str">
        <f>[4]SayfaKAY!M940</f>
        <v/>
      </c>
      <c r="O107" s="166" t="str">
        <f>[4]SayfaKAY!P940</f>
        <v/>
      </c>
      <c r="P107" s="166" t="str">
        <f>[4]SayfaKAY!Q940</f>
        <v/>
      </c>
      <c r="Q107" s="166" t="str">
        <f>[4]SayfaKAY!R940</f>
        <v/>
      </c>
      <c r="R107" s="132" t="str" cm="1">
        <f t="array" ref="R107">IF([4]SayfaKAY!U940="","",_xlfn.IFS([4]SayfaKAY!U940="Bozankaya","Bozankaya",[4]SayfaKAY!U940="Müşteri","Customer",[4]SayfaKAY!U940="Tedarikçi","Equipment Supplier"))</f>
        <v/>
      </c>
      <c r="S107" s="204" t="str">
        <f>[4]SayfaKAY!N940</f>
        <v/>
      </c>
      <c r="T107" s="133" t="str">
        <f>[4]SayfaKAY!AD940</f>
        <v/>
      </c>
      <c r="U107" s="132" t="str">
        <f>[4]SayfaKAY!W940</f>
        <v/>
      </c>
      <c r="V107" s="108" t="str">
        <f>[4]SayfaKAY!AZ940</f>
        <v/>
      </c>
      <c r="W107" s="136" t="str">
        <f t="shared" si="86"/>
        <v/>
      </c>
      <c r="X107" s="137" t="str">
        <f t="shared" si="87"/>
        <v/>
      </c>
      <c r="Y107" s="235" t="str">
        <f>[4]SayfaKAY!AE940</f>
        <v/>
      </c>
      <c r="Z107" s="109" t="str">
        <f t="shared" si="88"/>
        <v/>
      </c>
      <c r="AA107" s="110" t="str">
        <f t="shared" si="89"/>
        <v/>
      </c>
      <c r="AB107" s="182" t="str">
        <f>[4]SayfaKAY!BA940</f>
        <v/>
      </c>
      <c r="AC107" s="257" t="str">
        <f t="shared" si="90"/>
        <v/>
      </c>
      <c r="AD107" s="111" t="str">
        <f t="shared" si="91"/>
        <v/>
      </c>
      <c r="AE107" s="111" t="str">
        <f t="shared" si="92"/>
        <v/>
      </c>
      <c r="AF107" s="235" t="str">
        <f>[4]SayfaKAY!BA940</f>
        <v/>
      </c>
      <c r="AG107" s="179" t="str">
        <f>[4]SayfaKAY!S940</f>
        <v/>
      </c>
      <c r="AH107" s="178" t="str">
        <f t="shared" si="93"/>
        <v/>
      </c>
      <c r="AI107" s="163" t="str">
        <f>[4]SayfaKAY!AV940</f>
        <v/>
      </c>
      <c r="AJ107" s="164" t="str">
        <f t="shared" si="94"/>
        <v/>
      </c>
      <c r="AK107" s="164" t="str">
        <f t="shared" si="95"/>
        <v/>
      </c>
      <c r="AL107" s="112" t="str">
        <f>[4]SayfaKAY!AX940</f>
        <v/>
      </c>
      <c r="AM107" s="257" t="str" cm="1">
        <f t="array" ref="AM107">IFERROR(IF(AND(P107&lt;&gt;"D(Arıza Değil)",AH107="Bu Arıza Aracın Servise Verilmesine Engel Değil"),
IF(Z107-F107&gt;0,(AB107-Y107)*24*60,
IF(OR(AND(G107&gt;$AS$1,G107&lt;$AT$1),AND(G107&gt;$AU$1,G107&lt;$AV$1)),
(AF107-H107)*24*60,     BH:BH0)),        AN107),0)</f>
        <v/>
      </c>
      <c r="AN107" s="257" t="str">
        <f t="shared" si="96"/>
        <v/>
      </c>
      <c r="AO107" s="174" t="str">
        <f>[4]SayfaKAY!AG940</f>
        <v/>
      </c>
      <c r="AP107" s="174" t="str">
        <f>[4]SayfaKAY!AI940</f>
        <v/>
      </c>
      <c r="AQ107" s="174" t="str">
        <f>[4]SayfaKAY!AQ940</f>
        <v/>
      </c>
      <c r="AR107" s="174" t="str">
        <f>[4]SayfaKAY!AH940</f>
        <v/>
      </c>
      <c r="AS107" s="174" t="str">
        <f>[4]SayfaKAY!AJ940</f>
        <v/>
      </c>
      <c r="AT107" s="175" t="str">
        <f>[4]SayfaKAY!AM940</f>
        <v/>
      </c>
      <c r="AU107" s="176" t="str">
        <f>[4]SayfaKAY!AL940</f>
        <v/>
      </c>
      <c r="AV107" s="176" t="str">
        <f>[4]SayfaKAY!AP940</f>
        <v/>
      </c>
      <c r="AW107" s="177" t="str">
        <f>[4]SayfaKAY!AT940</f>
        <v/>
      </c>
      <c r="AX107" s="194" t="str">
        <f t="shared" si="97"/>
        <v/>
      </c>
      <c r="AY107" s="168"/>
      <c r="AZ107" s="167"/>
      <c r="BA107" s="170"/>
      <c r="BB107" s="171" t="str">
        <f t="shared" si="123"/>
        <v/>
      </c>
      <c r="BC107" s="114"/>
      <c r="BD107" s="114"/>
      <c r="BE107" s="114"/>
      <c r="BF107" s="114"/>
      <c r="BG107" s="114"/>
      <c r="BH107" s="114">
        <f>IFERROR(FRACAS!AN943, "Hata Var")</f>
        <v>633.99999988730997</v>
      </c>
      <c r="BI107" s="114"/>
      <c r="BJ107" s="114"/>
      <c r="BK107" s="105" t="str">
        <f>[4]SayfaKAY!AW940</f>
        <v/>
      </c>
      <c r="BL107" s="105" t="str">
        <f>[4]SayfaKAY!V940</f>
        <v/>
      </c>
      <c r="BM107" s="114"/>
      <c r="BN107" s="171" t="str">
        <f t="shared" si="98"/>
        <v>x yok</v>
      </c>
      <c r="BO107" s="171" t="b">
        <f t="shared" si="99"/>
        <v>0</v>
      </c>
      <c r="BP107" s="171" t="e">
        <f t="shared" si="100"/>
        <v>#VALUE!</v>
      </c>
      <c r="BQ107" s="226" t="e">
        <f t="shared" si="101"/>
        <v>#VALUE!</v>
      </c>
      <c r="BR107" s="226" t="e">
        <f t="shared" si="102"/>
        <v>#VALUE!</v>
      </c>
      <c r="BS107" s="226" t="e">
        <f t="shared" si="103"/>
        <v>#VALUE!</v>
      </c>
      <c r="BT107" s="114"/>
      <c r="BU107" s="242"/>
      <c r="BV107" s="233">
        <f t="shared" si="104"/>
        <v>-1</v>
      </c>
      <c r="BW107" s="226" t="str">
        <f t="shared" si="105"/>
        <v>Hayır, çakışma yok</v>
      </c>
      <c r="BX107" s="229"/>
      <c r="BY107" s="247" t="e">
        <f t="shared" si="106"/>
        <v>#VALUE!</v>
      </c>
      <c r="BZ107" s="247" t="e">
        <f t="shared" si="107"/>
        <v>#VALUE!</v>
      </c>
      <c r="CA107" s="247" t="e">
        <f t="shared" si="108"/>
        <v>#VALUE!</v>
      </c>
      <c r="CB107" s="213"/>
      <c r="CC107" s="211"/>
      <c r="CD107" s="196"/>
      <c r="CE107" s="213">
        <v>939</v>
      </c>
      <c r="CF107" s="182" t="str">
        <f t="shared" si="109"/>
        <v/>
      </c>
      <c r="CG107" s="182" t="str">
        <f t="shared" si="110"/>
        <v/>
      </c>
      <c r="CH107" s="196"/>
      <c r="CI107" s="196"/>
      <c r="CJ107" s="196"/>
      <c r="CK107" s="196" t="e">
        <f t="shared" si="111"/>
        <v>#VALUE!</v>
      </c>
      <c r="CL107" s="196" t="e">
        <f t="shared" si="112"/>
        <v>#VALUE!</v>
      </c>
      <c r="CM107" s="196" t="e">
        <f t="shared" si="113"/>
        <v>#VALUE!</v>
      </c>
      <c r="CN107" s="114"/>
      <c r="CO107" s="115" t="str">
        <f t="shared" si="114"/>
        <v/>
      </c>
      <c r="CP107" s="116" t="e">
        <f t="shared" si="115"/>
        <v>#VALUE!</v>
      </c>
      <c r="CQ107" s="117" t="str">
        <f t="shared" si="116"/>
        <v/>
      </c>
      <c r="CR107" s="117" t="str">
        <f t="shared" si="117"/>
        <v/>
      </c>
      <c r="CS107" s="117" t="str">
        <f t="shared" si="118"/>
        <v/>
      </c>
      <c r="CT107" s="118" t="e">
        <f t="shared" si="119"/>
        <v>#VALUE!</v>
      </c>
      <c r="CU107" s="118" t="e">
        <f t="shared" si="120"/>
        <v>#VALUE!</v>
      </c>
      <c r="CV107" s="118" t="e">
        <f t="shared" si="121"/>
        <v>#VALUE!</v>
      </c>
      <c r="CW107" s="119" t="e">
        <f t="shared" si="122"/>
        <v>#VALUE!</v>
      </c>
    </row>
    <row r="108" spans="1:101" ht="118.5" customHeight="1" x14ac:dyDescent="0.3">
      <c r="A108" s="160" t="str">
        <f>[4]SayfaKAY!C941</f>
        <v/>
      </c>
      <c r="B108" s="104" t="str">
        <f>[4]SayfaKAY!D941</f>
        <v/>
      </c>
      <c r="C108" s="105" t="str">
        <f>[4]SayfaKAY!E941</f>
        <v/>
      </c>
      <c r="D108" s="105" t="str">
        <f>[4]SayfaKAY!F941</f>
        <v/>
      </c>
      <c r="E108" s="106" t="str">
        <f>[4]SayfaKAY!G941</f>
        <v/>
      </c>
      <c r="F108" s="193" t="str">
        <f t="shared" si="83"/>
        <v/>
      </c>
      <c r="G108" s="135" t="str">
        <f t="shared" si="84"/>
        <v/>
      </c>
      <c r="H108" s="235" t="str">
        <f>[4]SayfaKAY!H941</f>
        <v/>
      </c>
      <c r="I108" s="104" t="str">
        <f>[4]SayfaKAY!I941</f>
        <v/>
      </c>
      <c r="J108" s="103" t="str">
        <f>IF([4]SayfaKAY!J941="","",IF([4]SayfaKAY!J941="Müşteri","Notified by Customer","Notified by Bozankaya"))</f>
        <v/>
      </c>
      <c r="K108" s="103" t="e">
        <f>VLOOKUP([4]SayfaKAY!L941,#REF!,2,FALSE)</f>
        <v>#REF!</v>
      </c>
      <c r="L108" s="165" t="str">
        <f>[4]SayfaKAY!X941</f>
        <v/>
      </c>
      <c r="M108" s="107" t="str">
        <f t="shared" si="85"/>
        <v/>
      </c>
      <c r="N108" s="105" t="str">
        <f>[4]SayfaKAY!M941</f>
        <v/>
      </c>
      <c r="O108" s="166" t="str">
        <f>[4]SayfaKAY!P941</f>
        <v/>
      </c>
      <c r="P108" s="166" t="str">
        <f>[4]SayfaKAY!Q941</f>
        <v/>
      </c>
      <c r="Q108" s="166" t="str">
        <f>[4]SayfaKAY!R941</f>
        <v/>
      </c>
      <c r="R108" s="132" t="str" cm="1">
        <f t="array" ref="R108">IF([4]SayfaKAY!U941="","",_xlfn.IFS([4]SayfaKAY!U941="Bozankaya","Bozankaya",[4]SayfaKAY!U941="Müşteri","Customer",[4]SayfaKAY!U941="Tedarikçi","Equipment Supplier"))</f>
        <v/>
      </c>
      <c r="S108" s="204" t="str">
        <f>[4]SayfaKAY!N941</f>
        <v/>
      </c>
      <c r="T108" s="133" t="str">
        <f>[4]SayfaKAY!AD941</f>
        <v/>
      </c>
      <c r="U108" s="132" t="str">
        <f>[4]SayfaKAY!W941</f>
        <v/>
      </c>
      <c r="V108" s="108" t="str">
        <f>[4]SayfaKAY!AZ941</f>
        <v/>
      </c>
      <c r="W108" s="136" t="str">
        <f t="shared" si="86"/>
        <v/>
      </c>
      <c r="X108" s="137" t="str">
        <f t="shared" si="87"/>
        <v/>
      </c>
      <c r="Y108" s="235" t="str">
        <f>[4]SayfaKAY!AE941</f>
        <v/>
      </c>
      <c r="Z108" s="109" t="str">
        <f t="shared" si="88"/>
        <v/>
      </c>
      <c r="AA108" s="110" t="str">
        <f t="shared" si="89"/>
        <v/>
      </c>
      <c r="AB108" s="182" t="str">
        <f>[4]SayfaKAY!BA941</f>
        <v/>
      </c>
      <c r="AC108" s="257" t="str">
        <f t="shared" si="90"/>
        <v/>
      </c>
      <c r="AD108" s="111" t="str">
        <f t="shared" si="91"/>
        <v/>
      </c>
      <c r="AE108" s="111" t="str">
        <f t="shared" si="92"/>
        <v/>
      </c>
      <c r="AF108" s="235" t="str">
        <f>[4]SayfaKAY!BA941</f>
        <v/>
      </c>
      <c r="AG108" s="179" t="str">
        <f>[4]SayfaKAY!S941</f>
        <v/>
      </c>
      <c r="AH108" s="178" t="str">
        <f t="shared" si="93"/>
        <v/>
      </c>
      <c r="AI108" s="163" t="str">
        <f>[4]SayfaKAY!AV941</f>
        <v/>
      </c>
      <c r="AJ108" s="164" t="str">
        <f t="shared" si="94"/>
        <v/>
      </c>
      <c r="AK108" s="164" t="str">
        <f t="shared" si="95"/>
        <v/>
      </c>
      <c r="AL108" s="112" t="str">
        <f>[4]SayfaKAY!AX941</f>
        <v/>
      </c>
      <c r="AM108" s="257" t="str" cm="1">
        <f t="array" ref="AM108">IFERROR(IF(AND(P108&lt;&gt;"D(Arıza Değil)",AH108="Bu Arıza Aracın Servise Verilmesine Engel Değil"),
IF(Z108-F108&gt;0,(AB108-Y108)*24*60,
IF(OR(AND(G108&gt;$AS$1,G108&lt;$AT$1),AND(G108&gt;$AU$1,G108&lt;$AV$1)),
(AF108-H108)*24*60,     BH:BH0)),        AN108),0)</f>
        <v/>
      </c>
      <c r="AN108" s="257" t="str">
        <f t="shared" si="96"/>
        <v/>
      </c>
      <c r="AO108" s="174" t="str">
        <f>[4]SayfaKAY!AG941</f>
        <v/>
      </c>
      <c r="AP108" s="174" t="str">
        <f>[4]SayfaKAY!AI941</f>
        <v/>
      </c>
      <c r="AQ108" s="174" t="str">
        <f>[4]SayfaKAY!AQ941</f>
        <v/>
      </c>
      <c r="AR108" s="174" t="str">
        <f>[4]SayfaKAY!AH941</f>
        <v/>
      </c>
      <c r="AS108" s="174" t="str">
        <f>[4]SayfaKAY!AJ941</f>
        <v/>
      </c>
      <c r="AT108" s="175" t="str">
        <f>[4]SayfaKAY!AM941</f>
        <v/>
      </c>
      <c r="AU108" s="176" t="str">
        <f>[4]SayfaKAY!AL941</f>
        <v/>
      </c>
      <c r="AV108" s="176" t="str">
        <f>[4]SayfaKAY!AP941</f>
        <v/>
      </c>
      <c r="AW108" s="177" t="str">
        <f>[4]SayfaKAY!AT941</f>
        <v/>
      </c>
      <c r="AX108" s="194" t="str">
        <f t="shared" si="97"/>
        <v/>
      </c>
      <c r="AY108" s="168"/>
      <c r="AZ108" s="167"/>
      <c r="BA108" s="113"/>
      <c r="BB108" s="171" t="str">
        <f t="shared" si="123"/>
        <v/>
      </c>
      <c r="BC108" s="114"/>
      <c r="BD108" s="114"/>
      <c r="BE108" s="114"/>
      <c r="BF108" s="114"/>
      <c r="BG108" s="114"/>
      <c r="BH108" s="114">
        <f>IFERROR(FRACAS!AN944, "Hata Var")</f>
        <v>198.9999999362044</v>
      </c>
      <c r="BI108" s="114"/>
      <c r="BJ108" s="114"/>
      <c r="BK108" s="105" t="str">
        <f>[4]SayfaKAY!AW941</f>
        <v/>
      </c>
      <c r="BL108" s="105" t="str">
        <f>[4]SayfaKAY!V941</f>
        <v/>
      </c>
      <c r="BM108" s="114"/>
      <c r="BN108" s="171" t="str">
        <f t="shared" si="98"/>
        <v>x yok</v>
      </c>
      <c r="BO108" s="171" t="b">
        <f t="shared" si="99"/>
        <v>0</v>
      </c>
      <c r="BP108" s="171" t="e">
        <f t="shared" si="100"/>
        <v>#VALUE!</v>
      </c>
      <c r="BQ108" s="226" t="e">
        <f t="shared" si="101"/>
        <v>#VALUE!</v>
      </c>
      <c r="BR108" s="226" t="e">
        <f t="shared" si="102"/>
        <v>#VALUE!</v>
      </c>
      <c r="BS108" s="226" t="e">
        <f t="shared" si="103"/>
        <v>#VALUE!</v>
      </c>
      <c r="BT108" s="114"/>
      <c r="BU108" s="242"/>
      <c r="BV108" s="233">
        <f t="shared" si="104"/>
        <v>-1</v>
      </c>
      <c r="BW108" s="226" t="str">
        <f t="shared" si="105"/>
        <v>Hayır, çakışma yok</v>
      </c>
      <c r="BX108" s="229"/>
      <c r="BY108" s="247" t="e">
        <f t="shared" si="106"/>
        <v>#VALUE!</v>
      </c>
      <c r="BZ108" s="247" t="e">
        <f t="shared" si="107"/>
        <v>#VALUE!</v>
      </c>
      <c r="CA108" s="247" t="e">
        <f t="shared" si="108"/>
        <v>#VALUE!</v>
      </c>
      <c r="CB108" s="213"/>
      <c r="CC108" s="211"/>
      <c r="CD108" s="196"/>
      <c r="CE108" s="213">
        <v>940</v>
      </c>
      <c r="CF108" s="182" t="str">
        <f t="shared" si="109"/>
        <v/>
      </c>
      <c r="CG108" s="182" t="str">
        <f t="shared" si="110"/>
        <v/>
      </c>
      <c r="CH108" s="196"/>
      <c r="CI108" s="196"/>
      <c r="CJ108" s="196"/>
      <c r="CK108" s="196" t="e">
        <f t="shared" si="111"/>
        <v>#VALUE!</v>
      </c>
      <c r="CL108" s="196" t="e">
        <f t="shared" si="112"/>
        <v>#VALUE!</v>
      </c>
      <c r="CM108" s="196" t="e">
        <f t="shared" si="113"/>
        <v>#VALUE!</v>
      </c>
      <c r="CN108" s="114"/>
      <c r="CO108" s="115" t="str">
        <f t="shared" si="114"/>
        <v/>
      </c>
      <c r="CP108" s="116" t="e">
        <f t="shared" si="115"/>
        <v>#VALUE!</v>
      </c>
      <c r="CQ108" s="117" t="str">
        <f t="shared" si="116"/>
        <v/>
      </c>
      <c r="CR108" s="117" t="str">
        <f t="shared" si="117"/>
        <v/>
      </c>
      <c r="CS108" s="117" t="str">
        <f t="shared" si="118"/>
        <v/>
      </c>
      <c r="CT108" s="118" t="e">
        <f t="shared" si="119"/>
        <v>#VALUE!</v>
      </c>
      <c r="CU108" s="118" t="e">
        <f t="shared" si="120"/>
        <v>#VALUE!</v>
      </c>
      <c r="CV108" s="118" t="e">
        <f t="shared" si="121"/>
        <v>#VALUE!</v>
      </c>
      <c r="CW108" s="119" t="e">
        <f t="shared" si="122"/>
        <v>#VALUE!</v>
      </c>
    </row>
    <row r="109" spans="1:101" ht="118.5" customHeight="1" x14ac:dyDescent="0.3">
      <c r="A109" s="104" t="str">
        <f>[4]SayfaKAY!C942</f>
        <v/>
      </c>
      <c r="B109" s="104" t="str">
        <f>[4]SayfaKAY!D942</f>
        <v/>
      </c>
      <c r="C109" s="105" t="str">
        <f>[4]SayfaKAY!E942</f>
        <v/>
      </c>
      <c r="D109" s="105" t="str">
        <f>[4]SayfaKAY!F942</f>
        <v/>
      </c>
      <c r="E109" s="106" t="str">
        <f>[4]SayfaKAY!G942</f>
        <v/>
      </c>
      <c r="F109" s="193" t="str">
        <f t="shared" si="83"/>
        <v/>
      </c>
      <c r="G109" s="135" t="str">
        <f t="shared" si="84"/>
        <v/>
      </c>
      <c r="H109" s="235" t="str">
        <f>[4]SayfaKAY!H942</f>
        <v/>
      </c>
      <c r="I109" s="104" t="str">
        <f>[4]SayfaKAY!I942</f>
        <v/>
      </c>
      <c r="J109" s="103" t="str">
        <f>IF([4]SayfaKAY!J942="","",IF([4]SayfaKAY!J942="Müşteri","Notified by Customer","Notified by Bozankaya"))</f>
        <v/>
      </c>
      <c r="K109" s="103" t="e">
        <f>VLOOKUP([4]SayfaKAY!L942,#REF!,2,FALSE)</f>
        <v>#REF!</v>
      </c>
      <c r="L109" s="165" t="str">
        <f>[4]SayfaKAY!X942</f>
        <v/>
      </c>
      <c r="M109" s="107" t="str">
        <f t="shared" si="85"/>
        <v/>
      </c>
      <c r="N109" s="105" t="str">
        <f>[4]SayfaKAY!M942</f>
        <v/>
      </c>
      <c r="O109" s="166" t="str">
        <f>[4]SayfaKAY!P942</f>
        <v/>
      </c>
      <c r="P109" s="166" t="str">
        <f>[4]SayfaKAY!Q942</f>
        <v/>
      </c>
      <c r="Q109" s="166" t="str">
        <f>[4]SayfaKAY!R942</f>
        <v/>
      </c>
      <c r="R109" s="132" t="str" cm="1">
        <f t="array" ref="R109">IF([4]SayfaKAY!U942="","",_xlfn.IFS([4]SayfaKAY!U942="Bozankaya","Bozankaya",[4]SayfaKAY!U942="Müşteri","Customer",[4]SayfaKAY!U942="Tedarikçi","Equipment Supplier"))</f>
        <v/>
      </c>
      <c r="S109" s="204" t="str">
        <f>[4]SayfaKAY!N942</f>
        <v/>
      </c>
      <c r="T109" s="133" t="str">
        <f>[4]SayfaKAY!AD942</f>
        <v/>
      </c>
      <c r="U109" s="132" t="str">
        <f>[4]SayfaKAY!W942</f>
        <v/>
      </c>
      <c r="V109" s="108" t="str">
        <f>[4]SayfaKAY!AZ942</f>
        <v/>
      </c>
      <c r="W109" s="136" t="str">
        <f t="shared" si="86"/>
        <v/>
      </c>
      <c r="X109" s="137" t="str">
        <f t="shared" si="87"/>
        <v/>
      </c>
      <c r="Y109" s="235" t="str">
        <f>[4]SayfaKAY!AE942</f>
        <v/>
      </c>
      <c r="Z109" s="109" t="str">
        <f t="shared" si="88"/>
        <v/>
      </c>
      <c r="AA109" s="110" t="str">
        <f t="shared" si="89"/>
        <v/>
      </c>
      <c r="AB109" s="182" t="str">
        <f>[4]SayfaKAY!BA942</f>
        <v/>
      </c>
      <c r="AC109" s="257" t="str">
        <f t="shared" si="90"/>
        <v/>
      </c>
      <c r="AD109" s="111" t="str">
        <f t="shared" si="91"/>
        <v/>
      </c>
      <c r="AE109" s="111" t="str">
        <f t="shared" si="92"/>
        <v/>
      </c>
      <c r="AF109" s="235" t="str">
        <f>[4]SayfaKAY!BA942</f>
        <v/>
      </c>
      <c r="AG109" s="179" t="str">
        <f>[4]SayfaKAY!S942</f>
        <v/>
      </c>
      <c r="AH109" s="178" t="str">
        <f t="shared" si="93"/>
        <v/>
      </c>
      <c r="AI109" s="163" t="str">
        <f>[4]SayfaKAY!AV942</f>
        <v/>
      </c>
      <c r="AJ109" s="164" t="str">
        <f t="shared" si="94"/>
        <v/>
      </c>
      <c r="AK109" s="164" t="str">
        <f t="shared" si="95"/>
        <v/>
      </c>
      <c r="AL109" s="112" t="str">
        <f>[4]SayfaKAY!AX942</f>
        <v/>
      </c>
      <c r="AM109" s="257" t="str" cm="1">
        <f t="array" ref="AM109">IFERROR(IF(AND(P109&lt;&gt;"D(Arıza Değil)",AH109="Bu Arıza Aracın Servise Verilmesine Engel Değil"),
IF(Z109-F109&gt;0,(AB109-Y109)*24*60,
IF(OR(AND(G109&gt;$AS$1,G109&lt;$AT$1),AND(G109&gt;$AU$1,G109&lt;$AV$1)),
(AF109-H109)*24*60,     BH:BH0)),        AN109),0)</f>
        <v/>
      </c>
      <c r="AN109" s="257" t="str">
        <f t="shared" si="96"/>
        <v/>
      </c>
      <c r="AO109" s="174" t="str">
        <f>[4]SayfaKAY!AG942</f>
        <v/>
      </c>
      <c r="AP109" s="174" t="str">
        <f>[4]SayfaKAY!AI942</f>
        <v/>
      </c>
      <c r="AQ109" s="174" t="str">
        <f>[4]SayfaKAY!AQ942</f>
        <v/>
      </c>
      <c r="AR109" s="174" t="str">
        <f>[4]SayfaKAY!AH942</f>
        <v/>
      </c>
      <c r="AS109" s="174" t="str">
        <f>[4]SayfaKAY!AJ942</f>
        <v/>
      </c>
      <c r="AT109" s="175" t="str">
        <f>[4]SayfaKAY!AM942</f>
        <v/>
      </c>
      <c r="AU109" s="176" t="str">
        <f>[4]SayfaKAY!AL942</f>
        <v/>
      </c>
      <c r="AV109" s="176" t="str">
        <f>[4]SayfaKAY!AP942</f>
        <v/>
      </c>
      <c r="AW109" s="177" t="str">
        <f>[4]SayfaKAY!AT942</f>
        <v/>
      </c>
      <c r="AX109" s="194" t="str">
        <f t="shared" si="97"/>
        <v/>
      </c>
      <c r="AY109" s="168"/>
      <c r="AZ109" s="167"/>
      <c r="BA109" s="170"/>
      <c r="BB109" s="171" t="str">
        <f t="shared" si="123"/>
        <v/>
      </c>
      <c r="BC109" s="114"/>
      <c r="BD109" s="114"/>
      <c r="BE109" s="114"/>
      <c r="BF109" s="114"/>
      <c r="BG109" s="114"/>
      <c r="BH109" s="114">
        <f>IFERROR(FRACAS!AN945, "Hata Var")</f>
        <v>62.999999995809048</v>
      </c>
      <c r="BI109" s="114"/>
      <c r="BJ109" s="114"/>
      <c r="BK109" s="105" t="str">
        <f>[4]SayfaKAY!AW942</f>
        <v/>
      </c>
      <c r="BL109" s="105" t="str">
        <f>[4]SayfaKAY!V942</f>
        <v/>
      </c>
      <c r="BM109" s="114"/>
      <c r="BN109" s="171" t="str">
        <f t="shared" si="98"/>
        <v>x yok</v>
      </c>
      <c r="BO109" s="171" t="b">
        <f t="shared" si="99"/>
        <v>0</v>
      </c>
      <c r="BP109" s="171" t="e">
        <f t="shared" si="100"/>
        <v>#VALUE!</v>
      </c>
      <c r="BQ109" s="226" t="e">
        <f t="shared" si="101"/>
        <v>#VALUE!</v>
      </c>
      <c r="BR109" s="226" t="e">
        <f t="shared" si="102"/>
        <v>#VALUE!</v>
      </c>
      <c r="BS109" s="226" t="e">
        <f t="shared" si="103"/>
        <v>#VALUE!</v>
      </c>
      <c r="BT109" s="114"/>
      <c r="BU109" s="242"/>
      <c r="BV109" s="233">
        <f t="shared" si="104"/>
        <v>-1</v>
      </c>
      <c r="BW109" s="226" t="str">
        <f t="shared" si="105"/>
        <v>Hayır, çakışma yok</v>
      </c>
      <c r="BX109" s="229"/>
      <c r="BY109" s="247" t="e">
        <f t="shared" si="106"/>
        <v>#VALUE!</v>
      </c>
      <c r="BZ109" s="247" t="e">
        <f t="shared" si="107"/>
        <v>#VALUE!</v>
      </c>
      <c r="CA109" s="247" t="e">
        <f t="shared" si="108"/>
        <v>#VALUE!</v>
      </c>
      <c r="CB109" s="213"/>
      <c r="CC109" s="211"/>
      <c r="CD109" s="196"/>
      <c r="CE109" s="213">
        <v>941</v>
      </c>
      <c r="CF109" s="182" t="str">
        <f t="shared" si="109"/>
        <v/>
      </c>
      <c r="CG109" s="182" t="str">
        <f t="shared" si="110"/>
        <v/>
      </c>
      <c r="CH109" s="196"/>
      <c r="CI109" s="196"/>
      <c r="CJ109" s="196"/>
      <c r="CK109" s="196" t="e">
        <f t="shared" si="111"/>
        <v>#VALUE!</v>
      </c>
      <c r="CL109" s="196" t="e">
        <f t="shared" si="112"/>
        <v>#VALUE!</v>
      </c>
      <c r="CM109" s="196" t="e">
        <f t="shared" si="113"/>
        <v>#VALUE!</v>
      </c>
      <c r="CN109" s="114"/>
      <c r="CO109" s="115" t="str">
        <f t="shared" si="114"/>
        <v/>
      </c>
      <c r="CP109" s="116" t="e">
        <f t="shared" si="115"/>
        <v>#VALUE!</v>
      </c>
      <c r="CQ109" s="117" t="str">
        <f t="shared" si="116"/>
        <v/>
      </c>
      <c r="CR109" s="117" t="str">
        <f t="shared" si="117"/>
        <v/>
      </c>
      <c r="CS109" s="117" t="str">
        <f t="shared" si="118"/>
        <v/>
      </c>
      <c r="CT109" s="118" t="e">
        <f t="shared" si="119"/>
        <v>#VALUE!</v>
      </c>
      <c r="CU109" s="118" t="e">
        <f t="shared" si="120"/>
        <v>#VALUE!</v>
      </c>
      <c r="CV109" s="118" t="e">
        <f t="shared" si="121"/>
        <v>#VALUE!</v>
      </c>
      <c r="CW109" s="119" t="e">
        <f t="shared" si="122"/>
        <v>#VALUE!</v>
      </c>
    </row>
    <row r="110" spans="1:101" ht="118.5" customHeight="1" x14ac:dyDescent="0.3">
      <c r="A110" s="160" t="str">
        <f>[4]SayfaKAY!C943</f>
        <v/>
      </c>
      <c r="B110" s="104" t="str">
        <f>[4]SayfaKAY!D943</f>
        <v/>
      </c>
      <c r="C110" s="105" t="str">
        <f>[4]SayfaKAY!E943</f>
        <v/>
      </c>
      <c r="D110" s="105" t="str">
        <f>[4]SayfaKAY!F943</f>
        <v/>
      </c>
      <c r="E110" s="106" t="str">
        <f>[4]SayfaKAY!G943</f>
        <v/>
      </c>
      <c r="F110" s="193" t="str">
        <f t="shared" si="83"/>
        <v/>
      </c>
      <c r="G110" s="135" t="str">
        <f t="shared" si="84"/>
        <v/>
      </c>
      <c r="H110" s="235" t="str">
        <f>[4]SayfaKAY!H943</f>
        <v/>
      </c>
      <c r="I110" s="104" t="str">
        <f>[4]SayfaKAY!I943</f>
        <v/>
      </c>
      <c r="J110" s="103" t="str">
        <f>IF([4]SayfaKAY!J943="","",IF([4]SayfaKAY!J943="Müşteri","Notified by Customer","Notified by Bozankaya"))</f>
        <v/>
      </c>
      <c r="K110" s="103" t="e">
        <f>VLOOKUP([4]SayfaKAY!L943,#REF!,2,FALSE)</f>
        <v>#REF!</v>
      </c>
      <c r="L110" s="165" t="str">
        <f>[4]SayfaKAY!X943</f>
        <v/>
      </c>
      <c r="M110" s="107" t="str">
        <f t="shared" si="85"/>
        <v/>
      </c>
      <c r="N110" s="105" t="str">
        <f>[4]SayfaKAY!M943</f>
        <v/>
      </c>
      <c r="O110" s="166" t="str">
        <f>[4]SayfaKAY!P943</f>
        <v/>
      </c>
      <c r="P110" s="166" t="str">
        <f>[4]SayfaKAY!Q943</f>
        <v/>
      </c>
      <c r="Q110" s="166" t="str">
        <f>[4]SayfaKAY!R943</f>
        <v/>
      </c>
      <c r="R110" s="132" t="str" cm="1">
        <f t="array" ref="R110">IF([4]SayfaKAY!U943="","",_xlfn.IFS([4]SayfaKAY!U943="Bozankaya","Bozankaya",[4]SayfaKAY!U943="Müşteri","Customer",[4]SayfaKAY!U943="Tedarikçi","Equipment Supplier"))</f>
        <v/>
      </c>
      <c r="S110" s="204" t="str">
        <f>[4]SayfaKAY!N943</f>
        <v/>
      </c>
      <c r="T110" s="133" t="str">
        <f>[4]SayfaKAY!AD943</f>
        <v/>
      </c>
      <c r="U110" s="132" t="str">
        <f>[4]SayfaKAY!W943</f>
        <v/>
      </c>
      <c r="V110" s="108" t="str">
        <f>[4]SayfaKAY!AZ943</f>
        <v/>
      </c>
      <c r="W110" s="136" t="str">
        <f t="shared" si="86"/>
        <v/>
      </c>
      <c r="X110" s="137" t="str">
        <f t="shared" si="87"/>
        <v/>
      </c>
      <c r="Y110" s="235" t="str">
        <f>[4]SayfaKAY!AE943</f>
        <v/>
      </c>
      <c r="Z110" s="109" t="str">
        <f t="shared" si="88"/>
        <v/>
      </c>
      <c r="AA110" s="110" t="str">
        <f t="shared" si="89"/>
        <v/>
      </c>
      <c r="AB110" s="182" t="str">
        <f>[4]SayfaKAY!BA943</f>
        <v/>
      </c>
      <c r="AC110" s="257" t="str">
        <f t="shared" si="90"/>
        <v/>
      </c>
      <c r="AD110" s="111" t="str">
        <f t="shared" si="91"/>
        <v/>
      </c>
      <c r="AE110" s="111" t="str">
        <f t="shared" si="92"/>
        <v/>
      </c>
      <c r="AF110" s="235" t="str">
        <f>[4]SayfaKAY!BA943</f>
        <v/>
      </c>
      <c r="AG110" s="179" t="str">
        <f>[4]SayfaKAY!S943</f>
        <v/>
      </c>
      <c r="AH110" s="178" t="str">
        <f t="shared" si="93"/>
        <v/>
      </c>
      <c r="AI110" s="163" t="str">
        <f>[4]SayfaKAY!AV943</f>
        <v/>
      </c>
      <c r="AJ110" s="164" t="str">
        <f t="shared" si="94"/>
        <v/>
      </c>
      <c r="AK110" s="164" t="str">
        <f t="shared" si="95"/>
        <v/>
      </c>
      <c r="AL110" s="112" t="str">
        <f>[4]SayfaKAY!AX943</f>
        <v/>
      </c>
      <c r="AM110" s="257" t="str" cm="1">
        <f t="array" ref="AM110">IFERROR(IF(AND(P110&lt;&gt;"D(Arıza Değil)",AH110="Bu Arıza Aracın Servise Verilmesine Engel Değil"),
IF(Z110-F110&gt;0,(AB110-Y110)*24*60,
IF(OR(AND(G110&gt;$AS$1,G110&lt;$AT$1),AND(G110&gt;$AU$1,G110&lt;$AV$1)),
(AF110-H110)*24*60,     BH:BH0)),        AN110),0)</f>
        <v/>
      </c>
      <c r="AN110" s="257" t="str">
        <f t="shared" si="96"/>
        <v/>
      </c>
      <c r="AO110" s="174" t="str">
        <f>[4]SayfaKAY!AG943</f>
        <v/>
      </c>
      <c r="AP110" s="174" t="str">
        <f>[4]SayfaKAY!AI943</f>
        <v/>
      </c>
      <c r="AQ110" s="174" t="str">
        <f>[4]SayfaKAY!AQ943</f>
        <v/>
      </c>
      <c r="AR110" s="174" t="str">
        <f>[4]SayfaKAY!AH943</f>
        <v/>
      </c>
      <c r="AS110" s="174" t="str">
        <f>[4]SayfaKAY!AJ943</f>
        <v/>
      </c>
      <c r="AT110" s="175" t="str">
        <f>[4]SayfaKAY!AM943</f>
        <v/>
      </c>
      <c r="AU110" s="176" t="str">
        <f>[4]SayfaKAY!AL943</f>
        <v/>
      </c>
      <c r="AV110" s="176" t="str">
        <f>[4]SayfaKAY!AP943</f>
        <v/>
      </c>
      <c r="AW110" s="177" t="str">
        <f>[4]SayfaKAY!AT943</f>
        <v/>
      </c>
      <c r="AX110" s="194" t="str">
        <f t="shared" si="97"/>
        <v/>
      </c>
      <c r="AY110" s="168"/>
      <c r="AZ110" s="167"/>
      <c r="BA110" s="113"/>
      <c r="BB110" s="171" t="str">
        <f t="shared" si="123"/>
        <v/>
      </c>
      <c r="BC110" s="114"/>
      <c r="BD110" s="114"/>
      <c r="BE110" s="114"/>
      <c r="BF110" s="114"/>
      <c r="BG110" s="114"/>
      <c r="BH110" s="114">
        <f>IFERROR(FRACAS!AN946, "Hata Var")</f>
        <v>814.00000003399327</v>
      </c>
      <c r="BI110" s="114"/>
      <c r="BJ110" s="114"/>
      <c r="BK110" s="105" t="str">
        <f>[4]SayfaKAY!AW943</f>
        <v/>
      </c>
      <c r="BL110" s="105" t="str">
        <f>[4]SayfaKAY!V943</f>
        <v/>
      </c>
      <c r="BM110" s="114"/>
      <c r="BN110" s="171" t="str">
        <f t="shared" si="98"/>
        <v>x yok</v>
      </c>
      <c r="BO110" s="171" t="b">
        <f t="shared" si="99"/>
        <v>0</v>
      </c>
      <c r="BP110" s="171" t="e">
        <f t="shared" si="100"/>
        <v>#VALUE!</v>
      </c>
      <c r="BQ110" s="226" t="e">
        <f t="shared" si="101"/>
        <v>#VALUE!</v>
      </c>
      <c r="BR110" s="226" t="e">
        <f t="shared" si="102"/>
        <v>#VALUE!</v>
      </c>
      <c r="BS110" s="226" t="e">
        <f t="shared" si="103"/>
        <v>#VALUE!</v>
      </c>
      <c r="BT110" s="114"/>
      <c r="BU110" s="242"/>
      <c r="BV110" s="233">
        <f t="shared" si="104"/>
        <v>-1</v>
      </c>
      <c r="BW110" s="226" t="str">
        <f t="shared" si="105"/>
        <v>Hayır, çakışma yok</v>
      </c>
      <c r="BX110" s="229"/>
      <c r="BY110" s="247" t="e">
        <f t="shared" si="106"/>
        <v>#VALUE!</v>
      </c>
      <c r="BZ110" s="247" t="e">
        <f t="shared" si="107"/>
        <v>#VALUE!</v>
      </c>
      <c r="CA110" s="247" t="e">
        <f t="shared" si="108"/>
        <v>#VALUE!</v>
      </c>
      <c r="CB110" s="213"/>
      <c r="CC110" s="211"/>
      <c r="CD110" s="196"/>
      <c r="CE110" s="213">
        <v>942</v>
      </c>
      <c r="CF110" s="182" t="str">
        <f t="shared" si="109"/>
        <v/>
      </c>
      <c r="CG110" s="182" t="str">
        <f t="shared" si="110"/>
        <v/>
      </c>
      <c r="CH110" s="196"/>
      <c r="CI110" s="196"/>
      <c r="CJ110" s="196"/>
      <c r="CK110" s="196" t="e">
        <f t="shared" si="111"/>
        <v>#VALUE!</v>
      </c>
      <c r="CL110" s="196" t="e">
        <f t="shared" si="112"/>
        <v>#VALUE!</v>
      </c>
      <c r="CM110" s="196" t="e">
        <f t="shared" si="113"/>
        <v>#VALUE!</v>
      </c>
      <c r="CN110" s="114"/>
      <c r="CO110" s="115" t="str">
        <f t="shared" si="114"/>
        <v/>
      </c>
      <c r="CP110" s="116" t="e">
        <f t="shared" si="115"/>
        <v>#VALUE!</v>
      </c>
      <c r="CQ110" s="117" t="str">
        <f t="shared" si="116"/>
        <v/>
      </c>
      <c r="CR110" s="117" t="str">
        <f t="shared" si="117"/>
        <v/>
      </c>
      <c r="CS110" s="117" t="str">
        <f t="shared" si="118"/>
        <v/>
      </c>
      <c r="CT110" s="118" t="e">
        <f t="shared" si="119"/>
        <v>#VALUE!</v>
      </c>
      <c r="CU110" s="118" t="e">
        <f t="shared" si="120"/>
        <v>#VALUE!</v>
      </c>
      <c r="CV110" s="118" t="e">
        <f t="shared" si="121"/>
        <v>#VALUE!</v>
      </c>
      <c r="CW110" s="119" t="e">
        <f t="shared" si="122"/>
        <v>#VALUE!</v>
      </c>
    </row>
    <row r="111" spans="1:101" ht="118.5" customHeight="1" x14ac:dyDescent="0.3">
      <c r="A111" s="104" t="str">
        <f>[4]SayfaKAY!C944</f>
        <v/>
      </c>
      <c r="B111" s="104" t="str">
        <f>[4]SayfaKAY!D944</f>
        <v/>
      </c>
      <c r="C111" s="105" t="str">
        <f>[4]SayfaKAY!E944</f>
        <v/>
      </c>
      <c r="D111" s="105" t="str">
        <f>[4]SayfaKAY!F944</f>
        <v/>
      </c>
      <c r="E111" s="106" t="str">
        <f>[4]SayfaKAY!G944</f>
        <v/>
      </c>
      <c r="F111" s="193" t="str">
        <f t="shared" si="83"/>
        <v/>
      </c>
      <c r="G111" s="135" t="str">
        <f t="shared" si="84"/>
        <v/>
      </c>
      <c r="H111" s="235" t="str">
        <f>[4]SayfaKAY!H944</f>
        <v/>
      </c>
      <c r="I111" s="104" t="str">
        <f>[4]SayfaKAY!I944</f>
        <v/>
      </c>
      <c r="J111" s="103" t="str">
        <f>IF([4]SayfaKAY!J944="","",IF([4]SayfaKAY!J944="Müşteri","Notified by Customer","Notified by Bozankaya"))</f>
        <v/>
      </c>
      <c r="K111" s="103" t="e">
        <f>VLOOKUP([4]SayfaKAY!L944,#REF!,2,FALSE)</f>
        <v>#REF!</v>
      </c>
      <c r="L111" s="165" t="str">
        <f>[4]SayfaKAY!X944</f>
        <v/>
      </c>
      <c r="M111" s="107" t="str">
        <f t="shared" si="85"/>
        <v/>
      </c>
      <c r="N111" s="105" t="str">
        <f>[4]SayfaKAY!M944</f>
        <v/>
      </c>
      <c r="O111" s="166" t="str">
        <f>[4]SayfaKAY!P944</f>
        <v/>
      </c>
      <c r="P111" s="166" t="str">
        <f>[4]SayfaKAY!Q944</f>
        <v/>
      </c>
      <c r="Q111" s="166" t="str">
        <f>[4]SayfaKAY!R944</f>
        <v/>
      </c>
      <c r="R111" s="132" t="str" cm="1">
        <f t="array" ref="R111">IF([4]SayfaKAY!U944="","",_xlfn.IFS([4]SayfaKAY!U944="Bozankaya","Bozankaya",[4]SayfaKAY!U944="Müşteri","Customer",[4]SayfaKAY!U944="Tedarikçi","Equipment Supplier"))</f>
        <v/>
      </c>
      <c r="S111" s="204" t="str">
        <f>[4]SayfaKAY!N944</f>
        <v/>
      </c>
      <c r="T111" s="133" t="str">
        <f>[4]SayfaKAY!AD944</f>
        <v/>
      </c>
      <c r="U111" s="132" t="str">
        <f>[4]SayfaKAY!W944</f>
        <v/>
      </c>
      <c r="V111" s="108" t="str">
        <f>[4]SayfaKAY!AZ944</f>
        <v/>
      </c>
      <c r="W111" s="136" t="str">
        <f t="shared" si="86"/>
        <v/>
      </c>
      <c r="X111" s="137" t="str">
        <f t="shared" si="87"/>
        <v/>
      </c>
      <c r="Y111" s="235" t="str">
        <f>[4]SayfaKAY!AE944</f>
        <v/>
      </c>
      <c r="Z111" s="109" t="str">
        <f t="shared" si="88"/>
        <v/>
      </c>
      <c r="AA111" s="110" t="str">
        <f t="shared" si="89"/>
        <v/>
      </c>
      <c r="AB111" s="182" t="str">
        <f>[4]SayfaKAY!BA944</f>
        <v/>
      </c>
      <c r="AC111" s="257" t="str">
        <f t="shared" si="90"/>
        <v/>
      </c>
      <c r="AD111" s="111" t="str">
        <f t="shared" si="91"/>
        <v/>
      </c>
      <c r="AE111" s="111" t="str">
        <f t="shared" si="92"/>
        <v/>
      </c>
      <c r="AF111" s="235" t="str">
        <f>[4]SayfaKAY!BA944</f>
        <v/>
      </c>
      <c r="AG111" s="179" t="str">
        <f>[4]SayfaKAY!S944</f>
        <v/>
      </c>
      <c r="AH111" s="178" t="str">
        <f t="shared" si="93"/>
        <v/>
      </c>
      <c r="AI111" s="163" t="str">
        <f>[4]SayfaKAY!AV944</f>
        <v/>
      </c>
      <c r="AJ111" s="164" t="str">
        <f t="shared" si="94"/>
        <v/>
      </c>
      <c r="AK111" s="164" t="str">
        <f t="shared" si="95"/>
        <v/>
      </c>
      <c r="AL111" s="112" t="str">
        <f>[4]SayfaKAY!AX944</f>
        <v/>
      </c>
      <c r="AM111" s="257" t="str" cm="1">
        <f t="array" ref="AM111">IFERROR(IF(AND(P111&lt;&gt;"D(Arıza Değil)",AH111="Bu Arıza Aracın Servise Verilmesine Engel Değil"),
IF(Z111-F111&gt;0,(AB111-Y111)*24*60,
IF(OR(AND(G111&gt;$AS$1,G111&lt;$AT$1),AND(G111&gt;$AU$1,G111&lt;$AV$1)),
(AF111-H111)*24*60,     BH:BH0)),        AN111),0)</f>
        <v/>
      </c>
      <c r="AN111" s="257" t="str">
        <f t="shared" si="96"/>
        <v/>
      </c>
      <c r="AO111" s="174" t="str">
        <f>[4]SayfaKAY!AG944</f>
        <v/>
      </c>
      <c r="AP111" s="174" t="str">
        <f>[4]SayfaKAY!AI944</f>
        <v/>
      </c>
      <c r="AQ111" s="174" t="str">
        <f>[4]SayfaKAY!AQ944</f>
        <v/>
      </c>
      <c r="AR111" s="174" t="str">
        <f>[4]SayfaKAY!AH944</f>
        <v/>
      </c>
      <c r="AS111" s="174" t="str">
        <f>[4]SayfaKAY!AJ944</f>
        <v/>
      </c>
      <c r="AT111" s="175" t="str">
        <f>[4]SayfaKAY!AM944</f>
        <v/>
      </c>
      <c r="AU111" s="176" t="str">
        <f>[4]SayfaKAY!AL944</f>
        <v/>
      </c>
      <c r="AV111" s="176" t="str">
        <f>[4]SayfaKAY!AP944</f>
        <v/>
      </c>
      <c r="AW111" s="177" t="str">
        <f>[4]SayfaKAY!AT944</f>
        <v/>
      </c>
      <c r="AX111" s="194" t="str">
        <f t="shared" si="97"/>
        <v/>
      </c>
      <c r="AY111" s="168"/>
      <c r="AZ111" s="167"/>
      <c r="BA111" s="170"/>
      <c r="BB111" s="171" t="str">
        <f t="shared" si="123"/>
        <v/>
      </c>
      <c r="BC111" s="114"/>
      <c r="BD111" s="114"/>
      <c r="BE111" s="114"/>
      <c r="BF111" s="114"/>
      <c r="BG111" s="114"/>
      <c r="BH111" s="114">
        <f>IFERROR(FRACAS!AN947, "Hata Var")</f>
        <v>645.99999998928979</v>
      </c>
      <c r="BI111" s="114"/>
      <c r="BJ111" s="114"/>
      <c r="BK111" s="105" t="str">
        <f>[4]SayfaKAY!AW944</f>
        <v/>
      </c>
      <c r="BL111" s="105" t="str">
        <f>[4]SayfaKAY!V944</f>
        <v/>
      </c>
      <c r="BM111" s="114"/>
      <c r="BN111" s="171" t="str">
        <f t="shared" si="98"/>
        <v>x yok</v>
      </c>
      <c r="BO111" s="171" t="b">
        <f t="shared" si="99"/>
        <v>0</v>
      </c>
      <c r="BP111" s="171" t="e">
        <f t="shared" si="100"/>
        <v>#VALUE!</v>
      </c>
      <c r="BQ111" s="226" t="e">
        <f t="shared" si="101"/>
        <v>#VALUE!</v>
      </c>
      <c r="BR111" s="226" t="e">
        <f t="shared" si="102"/>
        <v>#VALUE!</v>
      </c>
      <c r="BS111" s="226" t="e">
        <f t="shared" si="103"/>
        <v>#VALUE!</v>
      </c>
      <c r="BT111" s="114"/>
      <c r="BU111" s="242"/>
      <c r="BV111" s="233">
        <f t="shared" si="104"/>
        <v>-1</v>
      </c>
      <c r="BW111" s="226" t="str">
        <f t="shared" si="105"/>
        <v>Hayır, çakışma yok</v>
      </c>
      <c r="BX111" s="229"/>
      <c r="BY111" s="247" t="e">
        <f t="shared" si="106"/>
        <v>#VALUE!</v>
      </c>
      <c r="BZ111" s="247" t="e">
        <f t="shared" si="107"/>
        <v>#VALUE!</v>
      </c>
      <c r="CA111" s="247" t="e">
        <f t="shared" si="108"/>
        <v>#VALUE!</v>
      </c>
      <c r="CB111" s="213"/>
      <c r="CC111" s="211"/>
      <c r="CD111" s="196"/>
      <c r="CE111" s="213">
        <v>943</v>
      </c>
      <c r="CF111" s="182" t="str">
        <f t="shared" si="109"/>
        <v/>
      </c>
      <c r="CG111" s="182" t="str">
        <f t="shared" si="110"/>
        <v/>
      </c>
      <c r="CH111" s="196"/>
      <c r="CI111" s="196"/>
      <c r="CJ111" s="196"/>
      <c r="CK111" s="196" t="e">
        <f t="shared" si="111"/>
        <v>#VALUE!</v>
      </c>
      <c r="CL111" s="196" t="e">
        <f t="shared" si="112"/>
        <v>#VALUE!</v>
      </c>
      <c r="CM111" s="196" t="e">
        <f t="shared" si="113"/>
        <v>#VALUE!</v>
      </c>
      <c r="CN111" s="114"/>
      <c r="CO111" s="115" t="str">
        <f t="shared" si="114"/>
        <v/>
      </c>
      <c r="CP111" s="116" t="e">
        <f t="shared" si="115"/>
        <v>#VALUE!</v>
      </c>
      <c r="CQ111" s="117" t="str">
        <f t="shared" si="116"/>
        <v/>
      </c>
      <c r="CR111" s="117" t="str">
        <f t="shared" si="117"/>
        <v/>
      </c>
      <c r="CS111" s="117" t="str">
        <f t="shared" si="118"/>
        <v/>
      </c>
      <c r="CT111" s="118" t="e">
        <f t="shared" si="119"/>
        <v>#VALUE!</v>
      </c>
      <c r="CU111" s="118" t="e">
        <f t="shared" si="120"/>
        <v>#VALUE!</v>
      </c>
      <c r="CV111" s="118" t="e">
        <f t="shared" si="121"/>
        <v>#VALUE!</v>
      </c>
      <c r="CW111" s="119" t="e">
        <f t="shared" si="122"/>
        <v>#VALUE!</v>
      </c>
    </row>
    <row r="112" spans="1:101" ht="118.5" customHeight="1" x14ac:dyDescent="0.3">
      <c r="A112" s="160" t="str">
        <f>[4]SayfaKAY!C945</f>
        <v/>
      </c>
      <c r="B112" s="104" t="str">
        <f>[4]SayfaKAY!D945</f>
        <v/>
      </c>
      <c r="C112" s="105" t="str">
        <f>[4]SayfaKAY!E945</f>
        <v/>
      </c>
      <c r="D112" s="105" t="str">
        <f>[4]SayfaKAY!F945</f>
        <v/>
      </c>
      <c r="E112" s="106" t="str">
        <f>[4]SayfaKAY!G945</f>
        <v/>
      </c>
      <c r="F112" s="193" t="str">
        <f t="shared" si="83"/>
        <v/>
      </c>
      <c r="G112" s="135" t="str">
        <f t="shared" si="84"/>
        <v/>
      </c>
      <c r="H112" s="235" t="str">
        <f>[4]SayfaKAY!H945</f>
        <v/>
      </c>
      <c r="I112" s="104" t="str">
        <f>[4]SayfaKAY!I945</f>
        <v/>
      </c>
      <c r="J112" s="103" t="str">
        <f>IF([4]SayfaKAY!J945="","",IF([4]SayfaKAY!J945="Müşteri","Notified by Customer","Notified by Bozankaya"))</f>
        <v/>
      </c>
      <c r="K112" s="103" t="e">
        <f>VLOOKUP([4]SayfaKAY!L945,#REF!,2,FALSE)</f>
        <v>#REF!</v>
      </c>
      <c r="L112" s="165" t="str">
        <f>[4]SayfaKAY!X945</f>
        <v/>
      </c>
      <c r="M112" s="107" t="str">
        <f t="shared" si="85"/>
        <v/>
      </c>
      <c r="N112" s="105" t="str">
        <f>[4]SayfaKAY!M945</f>
        <v/>
      </c>
      <c r="O112" s="166" t="str">
        <f>[4]SayfaKAY!P945</f>
        <v/>
      </c>
      <c r="P112" s="166" t="str">
        <f>[4]SayfaKAY!Q945</f>
        <v/>
      </c>
      <c r="Q112" s="166" t="str">
        <f>[4]SayfaKAY!R945</f>
        <v/>
      </c>
      <c r="R112" s="132" t="str" cm="1">
        <f t="array" ref="R112">IF([4]SayfaKAY!U945="","",_xlfn.IFS([4]SayfaKAY!U945="Bozankaya","Bozankaya",[4]SayfaKAY!U945="Müşteri","Customer",[4]SayfaKAY!U945="Tedarikçi","Equipment Supplier"))</f>
        <v/>
      </c>
      <c r="S112" s="204" t="str">
        <f>[4]SayfaKAY!N945</f>
        <v/>
      </c>
      <c r="T112" s="133" t="str">
        <f>[4]SayfaKAY!AD945</f>
        <v/>
      </c>
      <c r="U112" s="132" t="str">
        <f>[4]SayfaKAY!W945</f>
        <v/>
      </c>
      <c r="V112" s="108" t="str">
        <f>[4]SayfaKAY!AZ945</f>
        <v/>
      </c>
      <c r="W112" s="136" t="str">
        <f t="shared" si="86"/>
        <v/>
      </c>
      <c r="X112" s="137" t="str">
        <f t="shared" si="87"/>
        <v/>
      </c>
      <c r="Y112" s="235" t="str">
        <f>[4]SayfaKAY!AE945</f>
        <v/>
      </c>
      <c r="Z112" s="109" t="str">
        <f t="shared" si="88"/>
        <v/>
      </c>
      <c r="AA112" s="110" t="str">
        <f t="shared" si="89"/>
        <v/>
      </c>
      <c r="AB112" s="182" t="str">
        <f>[4]SayfaKAY!BA945</f>
        <v/>
      </c>
      <c r="AC112" s="257" t="str">
        <f t="shared" si="90"/>
        <v/>
      </c>
      <c r="AD112" s="111" t="str">
        <f t="shared" si="91"/>
        <v/>
      </c>
      <c r="AE112" s="111" t="str">
        <f t="shared" si="92"/>
        <v/>
      </c>
      <c r="AF112" s="235" t="str">
        <f>[4]SayfaKAY!BA945</f>
        <v/>
      </c>
      <c r="AG112" s="179" t="str">
        <f>[4]SayfaKAY!S945</f>
        <v/>
      </c>
      <c r="AH112" s="178" t="str">
        <f t="shared" si="93"/>
        <v/>
      </c>
      <c r="AI112" s="163" t="str">
        <f>[4]SayfaKAY!AV945</f>
        <v/>
      </c>
      <c r="AJ112" s="164" t="str">
        <f t="shared" si="94"/>
        <v/>
      </c>
      <c r="AK112" s="164" t="str">
        <f t="shared" si="95"/>
        <v/>
      </c>
      <c r="AL112" s="112" t="str">
        <f>[4]SayfaKAY!AX945</f>
        <v/>
      </c>
      <c r="AM112" s="257" t="str" cm="1">
        <f t="array" ref="AM112">IFERROR(IF(AND(P112&lt;&gt;"D(Arıza Değil)",AH112="Bu Arıza Aracın Servise Verilmesine Engel Değil"),
IF(Z112-F112&gt;0,(AB112-Y112)*24*60,
IF(OR(AND(G112&gt;$AS$1,G112&lt;$AT$1),AND(G112&gt;$AU$1,G112&lt;$AV$1)),
(AF112-H112)*24*60,     BH:BH0)),        AN112),0)</f>
        <v/>
      </c>
      <c r="AN112" s="257" t="str">
        <f t="shared" si="96"/>
        <v/>
      </c>
      <c r="AO112" s="174" t="str">
        <f>[4]SayfaKAY!AG945</f>
        <v/>
      </c>
      <c r="AP112" s="174" t="str">
        <f>[4]SayfaKAY!AI945</f>
        <v/>
      </c>
      <c r="AQ112" s="174" t="str">
        <f>[4]SayfaKAY!AQ945</f>
        <v/>
      </c>
      <c r="AR112" s="174" t="str">
        <f>[4]SayfaKAY!AH945</f>
        <v/>
      </c>
      <c r="AS112" s="174" t="str">
        <f>[4]SayfaKAY!AJ945</f>
        <v/>
      </c>
      <c r="AT112" s="175" t="str">
        <f>[4]SayfaKAY!AM945</f>
        <v/>
      </c>
      <c r="AU112" s="176" t="str">
        <f>[4]SayfaKAY!AL945</f>
        <v/>
      </c>
      <c r="AV112" s="176" t="str">
        <f>[4]SayfaKAY!AP945</f>
        <v/>
      </c>
      <c r="AW112" s="177" t="str">
        <f>[4]SayfaKAY!AT945</f>
        <v/>
      </c>
      <c r="AX112" s="194" t="str">
        <f t="shared" si="97"/>
        <v/>
      </c>
      <c r="AY112" s="168"/>
      <c r="AZ112" s="167"/>
      <c r="BA112" s="113"/>
      <c r="BB112" s="171" t="str">
        <f t="shared" si="123"/>
        <v/>
      </c>
      <c r="BC112" s="114"/>
      <c r="BD112" s="114"/>
      <c r="BE112" s="114"/>
      <c r="BF112" s="114"/>
      <c r="BG112" s="114"/>
      <c r="BH112" s="114">
        <f>IFERROR(FRACAS!AN948, "Hata Var")</f>
        <v>73932.999999983003</v>
      </c>
      <c r="BI112" s="114"/>
      <c r="BJ112" s="114"/>
      <c r="BK112" s="105" t="str">
        <f>[4]SayfaKAY!AW945</f>
        <v/>
      </c>
      <c r="BL112" s="105" t="str">
        <f>[4]SayfaKAY!V945</f>
        <v/>
      </c>
      <c r="BM112" s="114"/>
      <c r="BN112" s="171" t="str">
        <f t="shared" si="98"/>
        <v>x yok</v>
      </c>
      <c r="BO112" s="171" t="b">
        <f t="shared" si="99"/>
        <v>0</v>
      </c>
      <c r="BP112" s="171" t="e">
        <f t="shared" si="100"/>
        <v>#VALUE!</v>
      </c>
      <c r="BQ112" s="226" t="e">
        <f t="shared" si="101"/>
        <v>#VALUE!</v>
      </c>
      <c r="BR112" s="226" t="e">
        <f t="shared" si="102"/>
        <v>#VALUE!</v>
      </c>
      <c r="BS112" s="226" t="e">
        <f t="shared" si="103"/>
        <v>#VALUE!</v>
      </c>
      <c r="BT112" s="114"/>
      <c r="BU112" s="242"/>
      <c r="BV112" s="233">
        <f t="shared" si="104"/>
        <v>-1</v>
      </c>
      <c r="BW112" s="226" t="str">
        <f t="shared" si="105"/>
        <v>Hayır, çakışma yok</v>
      </c>
      <c r="BX112" s="229"/>
      <c r="BY112" s="247" t="e">
        <f t="shared" si="106"/>
        <v>#VALUE!</v>
      </c>
      <c r="BZ112" s="247" t="e">
        <f t="shared" si="107"/>
        <v>#VALUE!</v>
      </c>
      <c r="CA112" s="247" t="e">
        <f t="shared" si="108"/>
        <v>#VALUE!</v>
      </c>
      <c r="CB112" s="213"/>
      <c r="CC112" s="211"/>
      <c r="CD112" s="196"/>
      <c r="CE112" s="213">
        <v>944</v>
      </c>
      <c r="CF112" s="182" t="str">
        <f t="shared" si="109"/>
        <v/>
      </c>
      <c r="CG112" s="182" t="str">
        <f t="shared" si="110"/>
        <v/>
      </c>
      <c r="CH112" s="196"/>
      <c r="CI112" s="196"/>
      <c r="CJ112" s="196"/>
      <c r="CK112" s="196" t="e">
        <f t="shared" si="111"/>
        <v>#VALUE!</v>
      </c>
      <c r="CL112" s="196" t="e">
        <f t="shared" si="112"/>
        <v>#VALUE!</v>
      </c>
      <c r="CM112" s="196" t="e">
        <f t="shared" si="113"/>
        <v>#VALUE!</v>
      </c>
      <c r="CN112" s="114"/>
      <c r="CO112" s="115" t="str">
        <f t="shared" si="114"/>
        <v/>
      </c>
      <c r="CP112" s="116" t="e">
        <f t="shared" si="115"/>
        <v>#VALUE!</v>
      </c>
      <c r="CQ112" s="117" t="str">
        <f t="shared" si="116"/>
        <v/>
      </c>
      <c r="CR112" s="117" t="str">
        <f t="shared" si="117"/>
        <v/>
      </c>
      <c r="CS112" s="117" t="str">
        <f t="shared" si="118"/>
        <v/>
      </c>
      <c r="CT112" s="118" t="e">
        <f t="shared" si="119"/>
        <v>#VALUE!</v>
      </c>
      <c r="CU112" s="118" t="e">
        <f t="shared" si="120"/>
        <v>#VALUE!</v>
      </c>
      <c r="CV112" s="118" t="e">
        <f t="shared" si="121"/>
        <v>#VALUE!</v>
      </c>
      <c r="CW112" s="119" t="e">
        <f t="shared" si="122"/>
        <v>#VALUE!</v>
      </c>
    </row>
    <row r="113" spans="1:101" ht="118.5" customHeight="1" x14ac:dyDescent="0.3">
      <c r="A113" s="104" t="str">
        <f>[4]SayfaKAY!C946</f>
        <v/>
      </c>
      <c r="B113" s="104" t="str">
        <f>[4]SayfaKAY!D946</f>
        <v/>
      </c>
      <c r="C113" s="105" t="str">
        <f>[4]SayfaKAY!E946</f>
        <v/>
      </c>
      <c r="D113" s="105" t="str">
        <f>[4]SayfaKAY!F946</f>
        <v/>
      </c>
      <c r="E113" s="106" t="str">
        <f>[4]SayfaKAY!G946</f>
        <v/>
      </c>
      <c r="F113" s="193" t="str">
        <f t="shared" si="83"/>
        <v/>
      </c>
      <c r="G113" s="135" t="str">
        <f t="shared" si="84"/>
        <v/>
      </c>
      <c r="H113" s="235" t="str">
        <f>[4]SayfaKAY!H946</f>
        <v/>
      </c>
      <c r="I113" s="104" t="str">
        <f>[4]SayfaKAY!I946</f>
        <v/>
      </c>
      <c r="J113" s="103" t="str">
        <f>IF([4]SayfaKAY!J946="","",IF([4]SayfaKAY!J946="Müşteri","Notified by Customer","Notified by Bozankaya"))</f>
        <v/>
      </c>
      <c r="K113" s="103" t="e">
        <f>VLOOKUP([4]SayfaKAY!L946,#REF!,2,FALSE)</f>
        <v>#REF!</v>
      </c>
      <c r="L113" s="165" t="str">
        <f>[4]SayfaKAY!X946</f>
        <v/>
      </c>
      <c r="M113" s="107" t="str">
        <f t="shared" si="85"/>
        <v/>
      </c>
      <c r="N113" s="105" t="str">
        <f>[4]SayfaKAY!M946</f>
        <v/>
      </c>
      <c r="O113" s="166" t="str">
        <f>[4]SayfaKAY!P946</f>
        <v/>
      </c>
      <c r="P113" s="166" t="str">
        <f>[4]SayfaKAY!Q946</f>
        <v/>
      </c>
      <c r="Q113" s="166" t="str">
        <f>[4]SayfaKAY!R946</f>
        <v/>
      </c>
      <c r="R113" s="132" t="str" cm="1">
        <f t="array" ref="R113">IF([4]SayfaKAY!U946="","",_xlfn.IFS([4]SayfaKAY!U946="Bozankaya","Bozankaya",[4]SayfaKAY!U946="Müşteri","Customer",[4]SayfaKAY!U946="Tedarikçi","Equipment Supplier"))</f>
        <v/>
      </c>
      <c r="S113" s="204" t="str">
        <f>[4]SayfaKAY!N946</f>
        <v/>
      </c>
      <c r="T113" s="133" t="str">
        <f>[4]SayfaKAY!AD946</f>
        <v/>
      </c>
      <c r="U113" s="132" t="str">
        <f>[4]SayfaKAY!W946</f>
        <v/>
      </c>
      <c r="V113" s="108" t="str">
        <f>[4]SayfaKAY!AZ946</f>
        <v/>
      </c>
      <c r="W113" s="136" t="str">
        <f t="shared" si="86"/>
        <v/>
      </c>
      <c r="X113" s="137" t="str">
        <f t="shared" si="87"/>
        <v/>
      </c>
      <c r="Y113" s="235" t="str">
        <f>[4]SayfaKAY!AE946</f>
        <v/>
      </c>
      <c r="Z113" s="109" t="str">
        <f t="shared" si="88"/>
        <v/>
      </c>
      <c r="AA113" s="110" t="str">
        <f t="shared" si="89"/>
        <v/>
      </c>
      <c r="AB113" s="182" t="str">
        <f>[4]SayfaKAY!BA946</f>
        <v/>
      </c>
      <c r="AC113" s="257" t="str">
        <f t="shared" si="90"/>
        <v/>
      </c>
      <c r="AD113" s="111" t="str">
        <f t="shared" si="91"/>
        <v/>
      </c>
      <c r="AE113" s="111" t="str">
        <f t="shared" si="92"/>
        <v/>
      </c>
      <c r="AF113" s="235" t="str">
        <f>[4]SayfaKAY!BA946</f>
        <v/>
      </c>
      <c r="AG113" s="179" t="str">
        <f>[4]SayfaKAY!S946</f>
        <v/>
      </c>
      <c r="AH113" s="178" t="str">
        <f t="shared" si="93"/>
        <v/>
      </c>
      <c r="AI113" s="163" t="str">
        <f>[4]SayfaKAY!AV946</f>
        <v/>
      </c>
      <c r="AJ113" s="164" t="str">
        <f t="shared" si="94"/>
        <v/>
      </c>
      <c r="AK113" s="164" t="str">
        <f t="shared" si="95"/>
        <v/>
      </c>
      <c r="AL113" s="112" t="str">
        <f>[4]SayfaKAY!AX946</f>
        <v/>
      </c>
      <c r="AM113" s="257" t="str" cm="1">
        <f t="array" ref="AM113">IFERROR(IF(AND(P113&lt;&gt;"D(Arıza Değil)",AH113="Bu Arıza Aracın Servise Verilmesine Engel Değil"),
IF(Z113-F113&gt;0,(AB113-Y113)*24*60,
IF(OR(AND(G113&gt;$AS$1,G113&lt;$AT$1),AND(G113&gt;$AU$1,G113&lt;$AV$1)),
(AF113-H113)*24*60,     BH:BH0)),        AN113),0)</f>
        <v/>
      </c>
      <c r="AN113" s="257" t="str">
        <f t="shared" si="96"/>
        <v/>
      </c>
      <c r="AO113" s="174" t="str">
        <f>[4]SayfaKAY!AG946</f>
        <v/>
      </c>
      <c r="AP113" s="174" t="str">
        <f>[4]SayfaKAY!AI946</f>
        <v/>
      </c>
      <c r="AQ113" s="174" t="str">
        <f>[4]SayfaKAY!AQ946</f>
        <v/>
      </c>
      <c r="AR113" s="174" t="str">
        <f>[4]SayfaKAY!AH946</f>
        <v/>
      </c>
      <c r="AS113" s="174" t="str">
        <f>[4]SayfaKAY!AJ946</f>
        <v/>
      </c>
      <c r="AT113" s="175" t="str">
        <f>[4]SayfaKAY!AM946</f>
        <v/>
      </c>
      <c r="AU113" s="176" t="str">
        <f>[4]SayfaKAY!AL946</f>
        <v/>
      </c>
      <c r="AV113" s="176" t="str">
        <f>[4]SayfaKAY!AP946</f>
        <v/>
      </c>
      <c r="AW113" s="177" t="str">
        <f>[4]SayfaKAY!AT946</f>
        <v/>
      </c>
      <c r="AX113" s="194" t="str">
        <f t="shared" si="97"/>
        <v/>
      </c>
      <c r="AY113" s="168"/>
      <c r="AZ113" s="167"/>
      <c r="BA113" s="170"/>
      <c r="BB113" s="171" t="str">
        <f t="shared" si="123"/>
        <v/>
      </c>
      <c r="BC113" s="114"/>
      <c r="BD113" s="114"/>
      <c r="BE113" s="114"/>
      <c r="BF113" s="114"/>
      <c r="BG113" s="114"/>
      <c r="BH113" s="114">
        <f>IFERROR(FRACAS!AN949, "Hata Var")</f>
        <v>84899.00000001071</v>
      </c>
      <c r="BI113" s="114"/>
      <c r="BJ113" s="114"/>
      <c r="BK113" s="105" t="str">
        <f>[4]SayfaKAY!AW946</f>
        <v/>
      </c>
      <c r="BL113" s="105" t="str">
        <f>[4]SayfaKAY!V946</f>
        <v/>
      </c>
      <c r="BM113" s="114"/>
      <c r="BN113" s="171" t="str">
        <f t="shared" si="98"/>
        <v>x yok</v>
      </c>
      <c r="BO113" s="171" t="b">
        <f t="shared" si="99"/>
        <v>0</v>
      </c>
      <c r="BP113" s="171" t="e">
        <f t="shared" si="100"/>
        <v>#VALUE!</v>
      </c>
      <c r="BQ113" s="226" t="e">
        <f t="shared" si="101"/>
        <v>#VALUE!</v>
      </c>
      <c r="BR113" s="226" t="e">
        <f t="shared" si="102"/>
        <v>#VALUE!</v>
      </c>
      <c r="BS113" s="226" t="e">
        <f t="shared" si="103"/>
        <v>#VALUE!</v>
      </c>
      <c r="BT113" s="114"/>
      <c r="BU113" s="242"/>
      <c r="BV113" s="233">
        <f t="shared" si="104"/>
        <v>-1</v>
      </c>
      <c r="BW113" s="226" t="str">
        <f t="shared" si="105"/>
        <v>Hayır, çakışma yok</v>
      </c>
      <c r="BX113" s="229"/>
      <c r="BY113" s="247" t="e">
        <f t="shared" si="106"/>
        <v>#VALUE!</v>
      </c>
      <c r="BZ113" s="247" t="e">
        <f t="shared" si="107"/>
        <v>#VALUE!</v>
      </c>
      <c r="CA113" s="247" t="e">
        <f t="shared" si="108"/>
        <v>#VALUE!</v>
      </c>
      <c r="CB113" s="213"/>
      <c r="CC113" s="211"/>
      <c r="CD113" s="196"/>
      <c r="CE113" s="213">
        <v>945</v>
      </c>
      <c r="CF113" s="182" t="str">
        <f t="shared" si="109"/>
        <v/>
      </c>
      <c r="CG113" s="182" t="str">
        <f t="shared" si="110"/>
        <v/>
      </c>
      <c r="CH113" s="196"/>
      <c r="CI113" s="196"/>
      <c r="CJ113" s="196"/>
      <c r="CK113" s="196" t="e">
        <f t="shared" si="111"/>
        <v>#VALUE!</v>
      </c>
      <c r="CL113" s="196" t="e">
        <f t="shared" si="112"/>
        <v>#VALUE!</v>
      </c>
      <c r="CM113" s="196" t="e">
        <f t="shared" si="113"/>
        <v>#VALUE!</v>
      </c>
      <c r="CN113" s="114"/>
      <c r="CO113" s="115" t="str">
        <f t="shared" si="114"/>
        <v/>
      </c>
      <c r="CP113" s="116" t="e">
        <f t="shared" si="115"/>
        <v>#VALUE!</v>
      </c>
      <c r="CQ113" s="117" t="str">
        <f t="shared" si="116"/>
        <v/>
      </c>
      <c r="CR113" s="117" t="str">
        <f t="shared" si="117"/>
        <v/>
      </c>
      <c r="CS113" s="117" t="str">
        <f t="shared" si="118"/>
        <v/>
      </c>
      <c r="CT113" s="118" t="e">
        <f t="shared" si="119"/>
        <v>#VALUE!</v>
      </c>
      <c r="CU113" s="118" t="e">
        <f t="shared" si="120"/>
        <v>#VALUE!</v>
      </c>
      <c r="CV113" s="118" t="e">
        <f t="shared" si="121"/>
        <v>#VALUE!</v>
      </c>
      <c r="CW113" s="119" t="e">
        <f t="shared" si="122"/>
        <v>#VALUE!</v>
      </c>
    </row>
    <row r="114" spans="1:101" ht="118.5" customHeight="1" x14ac:dyDescent="0.3">
      <c r="A114" s="160" t="str">
        <f>[4]SayfaKAY!C947</f>
        <v/>
      </c>
      <c r="B114" s="104" t="str">
        <f>[4]SayfaKAY!D947</f>
        <v/>
      </c>
      <c r="C114" s="105" t="str">
        <f>[4]SayfaKAY!E947</f>
        <v/>
      </c>
      <c r="D114" s="105" t="str">
        <f>[4]SayfaKAY!F947</f>
        <v/>
      </c>
      <c r="E114" s="106" t="str">
        <f>[4]SayfaKAY!G947</f>
        <v/>
      </c>
      <c r="F114" s="193" t="str">
        <f t="shared" si="83"/>
        <v/>
      </c>
      <c r="G114" s="135" t="str">
        <f t="shared" si="84"/>
        <v/>
      </c>
      <c r="H114" s="235" t="str">
        <f>[4]SayfaKAY!H947</f>
        <v/>
      </c>
      <c r="I114" s="104" t="str">
        <f>[4]SayfaKAY!I947</f>
        <v/>
      </c>
      <c r="J114" s="103" t="str">
        <f>IF([4]SayfaKAY!J947="","",IF([4]SayfaKAY!J947="Müşteri","Notified by Customer","Notified by Bozankaya"))</f>
        <v/>
      </c>
      <c r="K114" s="103" t="e">
        <f>VLOOKUP([4]SayfaKAY!L947,#REF!,2,FALSE)</f>
        <v>#REF!</v>
      </c>
      <c r="L114" s="165" t="str">
        <f>[4]SayfaKAY!X947</f>
        <v/>
      </c>
      <c r="M114" s="107" t="str">
        <f t="shared" si="85"/>
        <v/>
      </c>
      <c r="N114" s="105" t="str">
        <f>[4]SayfaKAY!M947</f>
        <v/>
      </c>
      <c r="O114" s="166" t="str">
        <f>[4]SayfaKAY!P947</f>
        <v/>
      </c>
      <c r="P114" s="166" t="str">
        <f>[4]SayfaKAY!Q947</f>
        <v/>
      </c>
      <c r="Q114" s="166" t="str">
        <f>[4]SayfaKAY!R947</f>
        <v/>
      </c>
      <c r="R114" s="132" t="str" cm="1">
        <f t="array" ref="R114">IF([4]SayfaKAY!U947="","",_xlfn.IFS([4]SayfaKAY!U947="Bozankaya","Bozankaya",[4]SayfaKAY!U947="Müşteri","Customer",[4]SayfaKAY!U947="Tedarikçi","Equipment Supplier"))</f>
        <v/>
      </c>
      <c r="S114" s="204" t="str">
        <f>[4]SayfaKAY!N947</f>
        <v/>
      </c>
      <c r="T114" s="133" t="str">
        <f>[4]SayfaKAY!AD947</f>
        <v/>
      </c>
      <c r="U114" s="132" t="str">
        <f>[4]SayfaKAY!W947</f>
        <v/>
      </c>
      <c r="V114" s="108" t="str">
        <f>[4]SayfaKAY!AZ947</f>
        <v/>
      </c>
      <c r="W114" s="136" t="str">
        <f t="shared" si="86"/>
        <v/>
      </c>
      <c r="X114" s="137" t="str">
        <f t="shared" si="87"/>
        <v/>
      </c>
      <c r="Y114" s="235" t="str">
        <f>[4]SayfaKAY!AE947</f>
        <v/>
      </c>
      <c r="Z114" s="109" t="str">
        <f t="shared" si="88"/>
        <v/>
      </c>
      <c r="AA114" s="110" t="str">
        <f t="shared" si="89"/>
        <v/>
      </c>
      <c r="AB114" s="182" t="str">
        <f>[4]SayfaKAY!BA947</f>
        <v/>
      </c>
      <c r="AC114" s="257" t="str">
        <f t="shared" si="90"/>
        <v/>
      </c>
      <c r="AD114" s="111" t="str">
        <f t="shared" si="91"/>
        <v/>
      </c>
      <c r="AE114" s="111" t="str">
        <f t="shared" si="92"/>
        <v/>
      </c>
      <c r="AF114" s="235" t="str">
        <f>[4]SayfaKAY!BA947</f>
        <v/>
      </c>
      <c r="AG114" s="179" t="str">
        <f>[4]SayfaKAY!S947</f>
        <v/>
      </c>
      <c r="AH114" s="178" t="str">
        <f t="shared" si="93"/>
        <v/>
      </c>
      <c r="AI114" s="163" t="str">
        <f>[4]SayfaKAY!AV947</f>
        <v/>
      </c>
      <c r="AJ114" s="164" t="str">
        <f t="shared" si="94"/>
        <v/>
      </c>
      <c r="AK114" s="164" t="str">
        <f t="shared" si="95"/>
        <v/>
      </c>
      <c r="AL114" s="112" t="str">
        <f>[4]SayfaKAY!AX947</f>
        <v/>
      </c>
      <c r="AM114" s="257" t="str" cm="1">
        <f t="array" ref="AM114">IFERROR(IF(AND(P114&lt;&gt;"D(Arıza Değil)",AH114="Bu Arıza Aracın Servise Verilmesine Engel Değil"),
IF(Z114-F114&gt;0,(AB114-Y114)*24*60,
IF(OR(AND(G114&gt;$AS$1,G114&lt;$AT$1),AND(G114&gt;$AU$1,G114&lt;$AV$1)),
(AF114-H114)*24*60,     BH:BH0)),        AN114),0)</f>
        <v/>
      </c>
      <c r="AN114" s="257" t="str">
        <f t="shared" si="96"/>
        <v/>
      </c>
      <c r="AO114" s="174" t="str">
        <f>[4]SayfaKAY!AG947</f>
        <v/>
      </c>
      <c r="AP114" s="174" t="str">
        <f>[4]SayfaKAY!AI947</f>
        <v/>
      </c>
      <c r="AQ114" s="174" t="str">
        <f>[4]SayfaKAY!AQ947</f>
        <v/>
      </c>
      <c r="AR114" s="174" t="str">
        <f>[4]SayfaKAY!AH947</f>
        <v/>
      </c>
      <c r="AS114" s="174" t="str">
        <f>[4]SayfaKAY!AJ947</f>
        <v/>
      </c>
      <c r="AT114" s="175" t="str">
        <f>[4]SayfaKAY!AM947</f>
        <v/>
      </c>
      <c r="AU114" s="176" t="str">
        <f>[4]SayfaKAY!AL947</f>
        <v/>
      </c>
      <c r="AV114" s="176" t="str">
        <f>[4]SayfaKAY!AP947</f>
        <v/>
      </c>
      <c r="AW114" s="177" t="str">
        <f>[4]SayfaKAY!AT947</f>
        <v/>
      </c>
      <c r="AX114" s="194" t="str">
        <f t="shared" si="97"/>
        <v/>
      </c>
      <c r="AY114" s="168"/>
      <c r="AZ114" s="167"/>
      <c r="BA114" s="113"/>
      <c r="BB114" s="171" t="str">
        <f t="shared" si="123"/>
        <v/>
      </c>
      <c r="BC114" s="114"/>
      <c r="BD114" s="114"/>
      <c r="BE114" s="114"/>
      <c r="BF114" s="114"/>
      <c r="BG114" s="114"/>
      <c r="BH114" s="114">
        <f>IFERROR(FRACAS!AN950, "Hata Var")</f>
        <v>463319.0000000596</v>
      </c>
      <c r="BI114" s="114"/>
      <c r="BJ114" s="114"/>
      <c r="BK114" s="105" t="str">
        <f>[4]SayfaKAY!AW947</f>
        <v/>
      </c>
      <c r="BL114" s="105" t="str">
        <f>[4]SayfaKAY!V947</f>
        <v/>
      </c>
      <c r="BM114" s="114"/>
      <c r="BN114" s="171" t="str">
        <f t="shared" si="98"/>
        <v>x yok</v>
      </c>
      <c r="BO114" s="171" t="b">
        <f t="shared" si="99"/>
        <v>0</v>
      </c>
      <c r="BP114" s="171" t="e">
        <f t="shared" si="100"/>
        <v>#VALUE!</v>
      </c>
      <c r="BQ114" s="226" t="e">
        <f t="shared" si="101"/>
        <v>#VALUE!</v>
      </c>
      <c r="BR114" s="226" t="e">
        <f t="shared" si="102"/>
        <v>#VALUE!</v>
      </c>
      <c r="BS114" s="226" t="e">
        <f t="shared" si="103"/>
        <v>#VALUE!</v>
      </c>
      <c r="BT114" s="114"/>
      <c r="BU114" s="242"/>
      <c r="BV114" s="233">
        <f t="shared" si="104"/>
        <v>-1</v>
      </c>
      <c r="BW114" s="226" t="str">
        <f t="shared" si="105"/>
        <v>Hayır, çakışma yok</v>
      </c>
      <c r="BX114" s="229"/>
      <c r="BY114" s="247" t="e">
        <f t="shared" si="106"/>
        <v>#VALUE!</v>
      </c>
      <c r="BZ114" s="247" t="e">
        <f t="shared" si="107"/>
        <v>#VALUE!</v>
      </c>
      <c r="CA114" s="247" t="e">
        <f t="shared" si="108"/>
        <v>#VALUE!</v>
      </c>
      <c r="CB114" s="213"/>
      <c r="CC114" s="211"/>
      <c r="CD114" s="196"/>
      <c r="CE114" s="213">
        <v>946</v>
      </c>
      <c r="CF114" s="182" t="str">
        <f t="shared" si="109"/>
        <v/>
      </c>
      <c r="CG114" s="182" t="str">
        <f t="shared" si="110"/>
        <v/>
      </c>
      <c r="CH114" s="196"/>
      <c r="CI114" s="196"/>
      <c r="CJ114" s="196"/>
      <c r="CK114" s="196" t="e">
        <f t="shared" si="111"/>
        <v>#VALUE!</v>
      </c>
      <c r="CL114" s="196" t="e">
        <f t="shared" si="112"/>
        <v>#VALUE!</v>
      </c>
      <c r="CM114" s="196" t="e">
        <f t="shared" si="113"/>
        <v>#VALUE!</v>
      </c>
      <c r="CN114" s="114"/>
      <c r="CO114" s="115" t="str">
        <f t="shared" si="114"/>
        <v/>
      </c>
      <c r="CP114" s="116" t="e">
        <f t="shared" si="115"/>
        <v>#VALUE!</v>
      </c>
      <c r="CQ114" s="117" t="str">
        <f t="shared" si="116"/>
        <v/>
      </c>
      <c r="CR114" s="117" t="str">
        <f t="shared" si="117"/>
        <v/>
      </c>
      <c r="CS114" s="117" t="str">
        <f t="shared" si="118"/>
        <v/>
      </c>
      <c r="CT114" s="118" t="e">
        <f t="shared" si="119"/>
        <v>#VALUE!</v>
      </c>
      <c r="CU114" s="118" t="e">
        <f t="shared" si="120"/>
        <v>#VALUE!</v>
      </c>
      <c r="CV114" s="118" t="e">
        <f t="shared" si="121"/>
        <v>#VALUE!</v>
      </c>
      <c r="CW114" s="119" t="e">
        <f t="shared" si="122"/>
        <v>#VALUE!</v>
      </c>
    </row>
    <row r="115" spans="1:101" ht="118.5" customHeight="1" x14ac:dyDescent="0.3">
      <c r="A115" s="104" t="str">
        <f>[4]SayfaKAY!C948</f>
        <v/>
      </c>
      <c r="B115" s="104" t="str">
        <f>[4]SayfaKAY!D948</f>
        <v/>
      </c>
      <c r="C115" s="105" t="str">
        <f>[4]SayfaKAY!E948</f>
        <v/>
      </c>
      <c r="D115" s="105" t="str">
        <f>[4]SayfaKAY!F948</f>
        <v/>
      </c>
      <c r="E115" s="106" t="str">
        <f>[4]SayfaKAY!G948</f>
        <v/>
      </c>
      <c r="F115" s="193" t="str">
        <f t="shared" si="83"/>
        <v/>
      </c>
      <c r="G115" s="135" t="str">
        <f t="shared" si="84"/>
        <v/>
      </c>
      <c r="H115" s="235" t="str">
        <f>[4]SayfaKAY!H948</f>
        <v/>
      </c>
      <c r="I115" s="104" t="str">
        <f>[4]SayfaKAY!I948</f>
        <v/>
      </c>
      <c r="J115" s="103" t="str">
        <f>IF([4]SayfaKAY!J948="","",IF([4]SayfaKAY!J948="Müşteri","Notified by Customer","Notified by Bozankaya"))</f>
        <v/>
      </c>
      <c r="K115" s="103" t="e">
        <f>VLOOKUP([4]SayfaKAY!L948,#REF!,2,FALSE)</f>
        <v>#REF!</v>
      </c>
      <c r="L115" s="165" t="str">
        <f>[4]SayfaKAY!X948</f>
        <v/>
      </c>
      <c r="M115" s="107" t="str">
        <f t="shared" si="85"/>
        <v/>
      </c>
      <c r="N115" s="105" t="str">
        <f>[4]SayfaKAY!M948</f>
        <v/>
      </c>
      <c r="O115" s="166" t="str">
        <f>[4]SayfaKAY!P948</f>
        <v/>
      </c>
      <c r="P115" s="166" t="str">
        <f>[4]SayfaKAY!Q948</f>
        <v/>
      </c>
      <c r="Q115" s="166" t="str">
        <f>[4]SayfaKAY!R948</f>
        <v/>
      </c>
      <c r="R115" s="132" t="str" cm="1">
        <f t="array" ref="R115">IF([4]SayfaKAY!U948="","",_xlfn.IFS([4]SayfaKAY!U948="Bozankaya","Bozankaya",[4]SayfaKAY!U948="Müşteri","Customer",[4]SayfaKAY!U948="Tedarikçi","Equipment Supplier"))</f>
        <v/>
      </c>
      <c r="S115" s="204" t="str">
        <f>[4]SayfaKAY!N948</f>
        <v/>
      </c>
      <c r="T115" s="133" t="str">
        <f>[4]SayfaKAY!AD948</f>
        <v/>
      </c>
      <c r="U115" s="132" t="str">
        <f>[4]SayfaKAY!W948</f>
        <v/>
      </c>
      <c r="V115" s="108" t="str">
        <f>[4]SayfaKAY!AZ948</f>
        <v/>
      </c>
      <c r="W115" s="136" t="str">
        <f t="shared" si="86"/>
        <v/>
      </c>
      <c r="X115" s="137" t="str">
        <f t="shared" si="87"/>
        <v/>
      </c>
      <c r="Y115" s="235" t="str">
        <f>[4]SayfaKAY!AE948</f>
        <v/>
      </c>
      <c r="Z115" s="109" t="str">
        <f t="shared" si="88"/>
        <v/>
      </c>
      <c r="AA115" s="110" t="str">
        <f t="shared" si="89"/>
        <v/>
      </c>
      <c r="AB115" s="182" t="str">
        <f>[4]SayfaKAY!BA948</f>
        <v/>
      </c>
      <c r="AC115" s="257" t="str">
        <f t="shared" si="90"/>
        <v/>
      </c>
      <c r="AD115" s="111" t="str">
        <f t="shared" si="91"/>
        <v/>
      </c>
      <c r="AE115" s="111" t="str">
        <f t="shared" si="92"/>
        <v/>
      </c>
      <c r="AF115" s="235" t="str">
        <f>[4]SayfaKAY!BA948</f>
        <v/>
      </c>
      <c r="AG115" s="179" t="str">
        <f>[4]SayfaKAY!S948</f>
        <v/>
      </c>
      <c r="AH115" s="178" t="str">
        <f t="shared" si="93"/>
        <v/>
      </c>
      <c r="AI115" s="163" t="str">
        <f>[4]SayfaKAY!AV948</f>
        <v/>
      </c>
      <c r="AJ115" s="164" t="str">
        <f t="shared" si="94"/>
        <v/>
      </c>
      <c r="AK115" s="164" t="str">
        <f t="shared" si="95"/>
        <v/>
      </c>
      <c r="AL115" s="112" t="str">
        <f>[4]SayfaKAY!AX948</f>
        <v/>
      </c>
      <c r="AM115" s="257" t="str" cm="1">
        <f t="array" ref="AM115">IFERROR(IF(AND(P115&lt;&gt;"D(Arıza Değil)",AH115="Bu Arıza Aracın Servise Verilmesine Engel Değil"),
IF(Z115-F115&gt;0,(AB115-Y115)*24*60,
IF(OR(AND(G115&gt;$AS$1,G115&lt;$AT$1),AND(G115&gt;$AU$1,G115&lt;$AV$1)),
(AF115-H115)*24*60,     BH:BH0)),        AN115),0)</f>
        <v/>
      </c>
      <c r="AN115" s="257" t="str">
        <f t="shared" si="96"/>
        <v/>
      </c>
      <c r="AO115" s="174" t="str">
        <f>[4]SayfaKAY!AG948</f>
        <v/>
      </c>
      <c r="AP115" s="174" t="str">
        <f>[4]SayfaKAY!AI948</f>
        <v/>
      </c>
      <c r="AQ115" s="174" t="str">
        <f>[4]SayfaKAY!AQ948</f>
        <v/>
      </c>
      <c r="AR115" s="174" t="str">
        <f>[4]SayfaKAY!AH948</f>
        <v/>
      </c>
      <c r="AS115" s="174" t="str">
        <f>[4]SayfaKAY!AJ948</f>
        <v/>
      </c>
      <c r="AT115" s="175" t="str">
        <f>[4]SayfaKAY!AM948</f>
        <v/>
      </c>
      <c r="AU115" s="176" t="str">
        <f>[4]SayfaKAY!AL948</f>
        <v/>
      </c>
      <c r="AV115" s="176" t="str">
        <f>[4]SayfaKAY!AP948</f>
        <v/>
      </c>
      <c r="AW115" s="177" t="str">
        <f>[4]SayfaKAY!AT948</f>
        <v/>
      </c>
      <c r="AX115" s="194" t="str">
        <f t="shared" si="97"/>
        <v/>
      </c>
      <c r="AY115" s="168"/>
      <c r="AZ115" s="167"/>
      <c r="BA115" s="170"/>
      <c r="BB115" s="171" t="str">
        <f t="shared" si="123"/>
        <v/>
      </c>
      <c r="BC115" s="114"/>
      <c r="BD115" s="114"/>
      <c r="BE115" s="114"/>
      <c r="BF115" s="114"/>
      <c r="BG115" s="114"/>
      <c r="BH115" s="114">
        <f>IFERROR(FRACAS!AN951, "Hata Var")</f>
        <v>171.00000000209548</v>
      </c>
      <c r="BI115" s="114"/>
      <c r="BJ115" s="114"/>
      <c r="BK115" s="105" t="str">
        <f>[4]SayfaKAY!AW948</f>
        <v/>
      </c>
      <c r="BL115" s="105" t="str">
        <f>[4]SayfaKAY!V948</f>
        <v/>
      </c>
      <c r="BM115" s="114"/>
      <c r="BN115" s="171" t="str">
        <f t="shared" si="98"/>
        <v>x yok</v>
      </c>
      <c r="BO115" s="171" t="b">
        <f t="shared" si="99"/>
        <v>0</v>
      </c>
      <c r="BP115" s="171" t="e">
        <f t="shared" si="100"/>
        <v>#VALUE!</v>
      </c>
      <c r="BQ115" s="226" t="e">
        <f t="shared" si="101"/>
        <v>#VALUE!</v>
      </c>
      <c r="BR115" s="226" t="e">
        <f t="shared" si="102"/>
        <v>#VALUE!</v>
      </c>
      <c r="BS115" s="226" t="e">
        <f t="shared" si="103"/>
        <v>#VALUE!</v>
      </c>
      <c r="BT115" s="114"/>
      <c r="BU115" s="242"/>
      <c r="BV115" s="233">
        <f t="shared" si="104"/>
        <v>-1</v>
      </c>
      <c r="BW115" s="226" t="str">
        <f t="shared" si="105"/>
        <v>Hayır, çakışma yok</v>
      </c>
      <c r="BX115" s="229"/>
      <c r="BY115" s="247" t="e">
        <f t="shared" si="106"/>
        <v>#VALUE!</v>
      </c>
      <c r="BZ115" s="247" t="e">
        <f t="shared" si="107"/>
        <v>#VALUE!</v>
      </c>
      <c r="CA115" s="247" t="e">
        <f t="shared" si="108"/>
        <v>#VALUE!</v>
      </c>
      <c r="CB115" s="213"/>
      <c r="CC115" s="211"/>
      <c r="CD115" s="196"/>
      <c r="CE115" s="213">
        <v>947</v>
      </c>
      <c r="CF115" s="182" t="str">
        <f t="shared" si="109"/>
        <v/>
      </c>
      <c r="CG115" s="182" t="str">
        <f t="shared" si="110"/>
        <v/>
      </c>
      <c r="CH115" s="196"/>
      <c r="CI115" s="196"/>
      <c r="CJ115" s="196"/>
      <c r="CK115" s="196" t="e">
        <f t="shared" si="111"/>
        <v>#VALUE!</v>
      </c>
      <c r="CL115" s="196" t="e">
        <f t="shared" si="112"/>
        <v>#VALUE!</v>
      </c>
      <c r="CM115" s="196" t="e">
        <f t="shared" si="113"/>
        <v>#VALUE!</v>
      </c>
      <c r="CN115" s="114"/>
      <c r="CO115" s="115" t="str">
        <f t="shared" si="114"/>
        <v/>
      </c>
      <c r="CP115" s="116" t="e">
        <f t="shared" si="115"/>
        <v>#VALUE!</v>
      </c>
      <c r="CQ115" s="117" t="str">
        <f t="shared" si="116"/>
        <v/>
      </c>
      <c r="CR115" s="117" t="str">
        <f t="shared" si="117"/>
        <v/>
      </c>
      <c r="CS115" s="117" t="str">
        <f t="shared" si="118"/>
        <v/>
      </c>
      <c r="CT115" s="118" t="e">
        <f t="shared" si="119"/>
        <v>#VALUE!</v>
      </c>
      <c r="CU115" s="118" t="e">
        <f t="shared" si="120"/>
        <v>#VALUE!</v>
      </c>
      <c r="CV115" s="118" t="e">
        <f t="shared" si="121"/>
        <v>#VALUE!</v>
      </c>
      <c r="CW115" s="119" t="e">
        <f t="shared" si="122"/>
        <v>#VALUE!</v>
      </c>
    </row>
    <row r="116" spans="1:101" ht="118.5" customHeight="1" x14ac:dyDescent="0.3">
      <c r="A116" s="160" t="str">
        <f>[4]SayfaKAY!C949</f>
        <v/>
      </c>
      <c r="B116" s="104" t="str">
        <f>[4]SayfaKAY!D949</f>
        <v/>
      </c>
      <c r="C116" s="105" t="str">
        <f>[4]SayfaKAY!E949</f>
        <v/>
      </c>
      <c r="D116" s="105" t="str">
        <f>[4]SayfaKAY!F949</f>
        <v/>
      </c>
      <c r="E116" s="106" t="str">
        <f>[4]SayfaKAY!G949</f>
        <v/>
      </c>
      <c r="F116" s="193" t="str">
        <f t="shared" si="83"/>
        <v/>
      </c>
      <c r="G116" s="135" t="str">
        <f t="shared" si="84"/>
        <v/>
      </c>
      <c r="H116" s="235" t="str">
        <f>[4]SayfaKAY!H949</f>
        <v/>
      </c>
      <c r="I116" s="104" t="str">
        <f>[4]SayfaKAY!I949</f>
        <v/>
      </c>
      <c r="J116" s="103" t="str">
        <f>IF([4]SayfaKAY!J949="","",IF([4]SayfaKAY!J949="Müşteri","Notified by Customer","Notified by Bozankaya"))</f>
        <v/>
      </c>
      <c r="K116" s="103" t="e">
        <f>VLOOKUP([4]SayfaKAY!L949,#REF!,2,FALSE)</f>
        <v>#REF!</v>
      </c>
      <c r="L116" s="165" t="str">
        <f>[4]SayfaKAY!X949</f>
        <v/>
      </c>
      <c r="M116" s="107" t="str">
        <f t="shared" si="85"/>
        <v/>
      </c>
      <c r="N116" s="105" t="str">
        <f>[4]SayfaKAY!M949</f>
        <v/>
      </c>
      <c r="O116" s="166" t="str">
        <f>[4]SayfaKAY!P949</f>
        <v/>
      </c>
      <c r="P116" s="166" t="str">
        <f>[4]SayfaKAY!Q949</f>
        <v/>
      </c>
      <c r="Q116" s="166" t="str">
        <f>[4]SayfaKAY!R949</f>
        <v/>
      </c>
      <c r="R116" s="132" t="str" cm="1">
        <f t="array" ref="R116">IF([4]SayfaKAY!U949="","",_xlfn.IFS([4]SayfaKAY!U949="Bozankaya","Bozankaya",[4]SayfaKAY!U949="Müşteri","Customer",[4]SayfaKAY!U949="Tedarikçi","Equipment Supplier"))</f>
        <v/>
      </c>
      <c r="S116" s="204" t="str">
        <f>[4]SayfaKAY!N949</f>
        <v/>
      </c>
      <c r="T116" s="133" t="str">
        <f>[4]SayfaKAY!AD949</f>
        <v/>
      </c>
      <c r="U116" s="132" t="str">
        <f>[4]SayfaKAY!W949</f>
        <v/>
      </c>
      <c r="V116" s="108" t="str">
        <f>[4]SayfaKAY!AZ949</f>
        <v/>
      </c>
      <c r="W116" s="136" t="str">
        <f t="shared" si="86"/>
        <v/>
      </c>
      <c r="X116" s="137" t="str">
        <f t="shared" si="87"/>
        <v/>
      </c>
      <c r="Y116" s="235" t="str">
        <f>[4]SayfaKAY!AE949</f>
        <v/>
      </c>
      <c r="Z116" s="109" t="str">
        <f t="shared" si="88"/>
        <v/>
      </c>
      <c r="AA116" s="110" t="str">
        <f t="shared" si="89"/>
        <v/>
      </c>
      <c r="AB116" s="182" t="str">
        <f>[4]SayfaKAY!BA949</f>
        <v/>
      </c>
      <c r="AC116" s="257" t="str">
        <f t="shared" si="90"/>
        <v/>
      </c>
      <c r="AD116" s="111" t="str">
        <f t="shared" si="91"/>
        <v/>
      </c>
      <c r="AE116" s="111" t="str">
        <f t="shared" si="92"/>
        <v/>
      </c>
      <c r="AF116" s="235" t="str">
        <f>[4]SayfaKAY!BA949</f>
        <v/>
      </c>
      <c r="AG116" s="179" t="str">
        <f>[4]SayfaKAY!S949</f>
        <v/>
      </c>
      <c r="AH116" s="178" t="str">
        <f t="shared" si="93"/>
        <v/>
      </c>
      <c r="AI116" s="163" t="str">
        <f>[4]SayfaKAY!AV949</f>
        <v/>
      </c>
      <c r="AJ116" s="164" t="str">
        <f t="shared" si="94"/>
        <v/>
      </c>
      <c r="AK116" s="164" t="str">
        <f t="shared" si="95"/>
        <v/>
      </c>
      <c r="AL116" s="112" t="str">
        <f>[4]SayfaKAY!AX949</f>
        <v/>
      </c>
      <c r="AM116" s="257" t="str" cm="1">
        <f t="array" ref="AM116">IFERROR(IF(AND(P116&lt;&gt;"D(Arıza Değil)",AH116="Bu Arıza Aracın Servise Verilmesine Engel Değil"),
IF(Z116-F116&gt;0,(AB116-Y116)*24*60,
IF(OR(AND(G116&gt;$AS$1,G116&lt;$AT$1),AND(G116&gt;$AU$1,G116&lt;$AV$1)),
(AF116-H116)*24*60,     BH:BH0)),        AN116),0)</f>
        <v/>
      </c>
      <c r="AN116" s="257" t="str">
        <f t="shared" si="96"/>
        <v/>
      </c>
      <c r="AO116" s="174" t="str">
        <f>[4]SayfaKAY!AG949</f>
        <v/>
      </c>
      <c r="AP116" s="174" t="str">
        <f>[4]SayfaKAY!AI949</f>
        <v/>
      </c>
      <c r="AQ116" s="174" t="str">
        <f>[4]SayfaKAY!AQ949</f>
        <v/>
      </c>
      <c r="AR116" s="174" t="str">
        <f>[4]SayfaKAY!AH949</f>
        <v/>
      </c>
      <c r="AS116" s="174" t="str">
        <f>[4]SayfaKAY!AJ949</f>
        <v/>
      </c>
      <c r="AT116" s="175" t="str">
        <f>[4]SayfaKAY!AM949</f>
        <v/>
      </c>
      <c r="AU116" s="176" t="str">
        <f>[4]SayfaKAY!AL949</f>
        <v/>
      </c>
      <c r="AV116" s="176" t="str">
        <f>[4]SayfaKAY!AP949</f>
        <v/>
      </c>
      <c r="AW116" s="177" t="str">
        <f>[4]SayfaKAY!AT949</f>
        <v/>
      </c>
      <c r="AX116" s="194" t="str">
        <f t="shared" si="97"/>
        <v/>
      </c>
      <c r="AY116" s="168"/>
      <c r="AZ116" s="167"/>
      <c r="BA116" s="113"/>
      <c r="BB116" s="171" t="str">
        <f t="shared" si="123"/>
        <v/>
      </c>
      <c r="BC116" s="114"/>
      <c r="BD116" s="114"/>
      <c r="BE116" s="114"/>
      <c r="BF116" s="114"/>
      <c r="BG116" s="114"/>
      <c r="BH116" s="114">
        <f>IFERROR(FRACAS!AN952, "Hata Var")</f>
        <v>65.000000012805685</v>
      </c>
      <c r="BI116" s="114"/>
      <c r="BJ116" s="114"/>
      <c r="BK116" s="105" t="str">
        <f>[4]SayfaKAY!AW949</f>
        <v/>
      </c>
      <c r="BL116" s="105" t="str">
        <f>[4]SayfaKAY!V949</f>
        <v/>
      </c>
      <c r="BM116" s="114"/>
      <c r="BN116" s="171" t="str">
        <f t="shared" si="98"/>
        <v>x yok</v>
      </c>
      <c r="BO116" s="171" t="b">
        <f t="shared" si="99"/>
        <v>0</v>
      </c>
      <c r="BP116" s="171" t="e">
        <f t="shared" si="100"/>
        <v>#VALUE!</v>
      </c>
      <c r="BQ116" s="226" t="e">
        <f t="shared" si="101"/>
        <v>#VALUE!</v>
      </c>
      <c r="BR116" s="226" t="e">
        <f t="shared" si="102"/>
        <v>#VALUE!</v>
      </c>
      <c r="BS116" s="226" t="e">
        <f t="shared" si="103"/>
        <v>#VALUE!</v>
      </c>
      <c r="BT116" s="114"/>
      <c r="BU116" s="242"/>
      <c r="BV116" s="233">
        <f t="shared" si="104"/>
        <v>-1</v>
      </c>
      <c r="BW116" s="226" t="str">
        <f t="shared" si="105"/>
        <v>Hayır, çakışma yok</v>
      </c>
      <c r="BX116" s="229"/>
      <c r="BY116" s="247" t="e">
        <f t="shared" si="106"/>
        <v>#VALUE!</v>
      </c>
      <c r="BZ116" s="247" t="e">
        <f t="shared" si="107"/>
        <v>#VALUE!</v>
      </c>
      <c r="CA116" s="247" t="e">
        <f t="shared" si="108"/>
        <v>#VALUE!</v>
      </c>
      <c r="CB116" s="213"/>
      <c r="CC116" s="211"/>
      <c r="CD116" s="196"/>
      <c r="CE116" s="213">
        <v>948</v>
      </c>
      <c r="CF116" s="182" t="str">
        <f t="shared" si="109"/>
        <v/>
      </c>
      <c r="CG116" s="182" t="str">
        <f t="shared" si="110"/>
        <v/>
      </c>
      <c r="CH116" s="196"/>
      <c r="CI116" s="196"/>
      <c r="CJ116" s="196"/>
      <c r="CK116" s="196" t="e">
        <f t="shared" si="111"/>
        <v>#VALUE!</v>
      </c>
      <c r="CL116" s="196" t="e">
        <f t="shared" si="112"/>
        <v>#VALUE!</v>
      </c>
      <c r="CM116" s="196" t="e">
        <f t="shared" si="113"/>
        <v>#VALUE!</v>
      </c>
      <c r="CN116" s="114"/>
      <c r="CO116" s="115" t="str">
        <f t="shared" si="114"/>
        <v/>
      </c>
      <c r="CP116" s="116" t="e">
        <f t="shared" si="115"/>
        <v>#VALUE!</v>
      </c>
      <c r="CQ116" s="117" t="str">
        <f t="shared" si="116"/>
        <v/>
      </c>
      <c r="CR116" s="117" t="str">
        <f t="shared" si="117"/>
        <v/>
      </c>
      <c r="CS116" s="117" t="str">
        <f t="shared" si="118"/>
        <v/>
      </c>
      <c r="CT116" s="118" t="e">
        <f t="shared" si="119"/>
        <v>#VALUE!</v>
      </c>
      <c r="CU116" s="118" t="e">
        <f t="shared" si="120"/>
        <v>#VALUE!</v>
      </c>
      <c r="CV116" s="118" t="e">
        <f t="shared" si="121"/>
        <v>#VALUE!</v>
      </c>
      <c r="CW116" s="119" t="e">
        <f t="shared" si="122"/>
        <v>#VALUE!</v>
      </c>
    </row>
    <row r="117" spans="1:101" ht="118.5" customHeight="1" x14ac:dyDescent="0.3">
      <c r="A117" s="104" t="str">
        <f>[4]SayfaKAY!C950</f>
        <v/>
      </c>
      <c r="B117" s="104" t="str">
        <f>[4]SayfaKAY!D950</f>
        <v/>
      </c>
      <c r="C117" s="105" t="str">
        <f>[4]SayfaKAY!E950</f>
        <v/>
      </c>
      <c r="D117" s="105" t="str">
        <f>[4]SayfaKAY!F950</f>
        <v/>
      </c>
      <c r="E117" s="106" t="str">
        <f>[4]SayfaKAY!G950</f>
        <v/>
      </c>
      <c r="F117" s="193" t="str">
        <f t="shared" si="83"/>
        <v/>
      </c>
      <c r="G117" s="135" t="str">
        <f t="shared" si="84"/>
        <v/>
      </c>
      <c r="H117" s="235" t="str">
        <f>[4]SayfaKAY!H950</f>
        <v/>
      </c>
      <c r="I117" s="104" t="str">
        <f>[4]SayfaKAY!I950</f>
        <v/>
      </c>
      <c r="J117" s="103" t="str">
        <f>IF([4]SayfaKAY!J950="","",IF([4]SayfaKAY!J950="Müşteri","Notified by Customer","Notified by Bozankaya"))</f>
        <v/>
      </c>
      <c r="K117" s="103" t="e">
        <f>VLOOKUP([4]SayfaKAY!L950,#REF!,2,FALSE)</f>
        <v>#REF!</v>
      </c>
      <c r="L117" s="165" t="str">
        <f>[4]SayfaKAY!X950</f>
        <v/>
      </c>
      <c r="M117" s="107" t="str">
        <f t="shared" si="85"/>
        <v/>
      </c>
      <c r="N117" s="105" t="str">
        <f>[4]SayfaKAY!M950</f>
        <v/>
      </c>
      <c r="O117" s="166" t="str">
        <f>[4]SayfaKAY!P950</f>
        <v/>
      </c>
      <c r="P117" s="166" t="str">
        <f>[4]SayfaKAY!Q950</f>
        <v/>
      </c>
      <c r="Q117" s="166" t="str">
        <f>[4]SayfaKAY!R950</f>
        <v/>
      </c>
      <c r="R117" s="132" t="str" cm="1">
        <f t="array" ref="R117">IF([4]SayfaKAY!U950="","",_xlfn.IFS([4]SayfaKAY!U950="Bozankaya","Bozankaya",[4]SayfaKAY!U950="Müşteri","Customer",[4]SayfaKAY!U950="Tedarikçi","Equipment Supplier"))</f>
        <v/>
      </c>
      <c r="S117" s="204" t="str">
        <f>[4]SayfaKAY!N950</f>
        <v/>
      </c>
      <c r="T117" s="133" t="str">
        <f>[4]SayfaKAY!AD950</f>
        <v/>
      </c>
      <c r="U117" s="132" t="str">
        <f>[4]SayfaKAY!W950</f>
        <v/>
      </c>
      <c r="V117" s="108" t="str">
        <f>[4]SayfaKAY!AZ950</f>
        <v/>
      </c>
      <c r="W117" s="136" t="str">
        <f t="shared" si="86"/>
        <v/>
      </c>
      <c r="X117" s="137" t="str">
        <f t="shared" si="87"/>
        <v/>
      </c>
      <c r="Y117" s="235" t="str">
        <f>[4]SayfaKAY!AE950</f>
        <v/>
      </c>
      <c r="Z117" s="109" t="str">
        <f t="shared" si="88"/>
        <v/>
      </c>
      <c r="AA117" s="110" t="str">
        <f t="shared" si="89"/>
        <v/>
      </c>
      <c r="AB117" s="182" t="str">
        <f>[4]SayfaKAY!BA950</f>
        <v/>
      </c>
      <c r="AC117" s="257" t="str">
        <f t="shared" si="90"/>
        <v/>
      </c>
      <c r="AD117" s="111" t="str">
        <f t="shared" si="91"/>
        <v/>
      </c>
      <c r="AE117" s="111" t="str">
        <f t="shared" si="92"/>
        <v/>
      </c>
      <c r="AF117" s="235" t="str">
        <f>[4]SayfaKAY!BA950</f>
        <v/>
      </c>
      <c r="AG117" s="179" t="str">
        <f>[4]SayfaKAY!S950</f>
        <v/>
      </c>
      <c r="AH117" s="178" t="str">
        <f t="shared" si="93"/>
        <v/>
      </c>
      <c r="AI117" s="163" t="str">
        <f>[4]SayfaKAY!AV950</f>
        <v/>
      </c>
      <c r="AJ117" s="164" t="str">
        <f t="shared" si="94"/>
        <v/>
      </c>
      <c r="AK117" s="164" t="str">
        <f t="shared" si="95"/>
        <v/>
      </c>
      <c r="AL117" s="112" t="str">
        <f>[4]SayfaKAY!AX950</f>
        <v/>
      </c>
      <c r="AM117" s="257" t="str" cm="1">
        <f t="array" ref="AM117">IFERROR(IF(AND(P117&lt;&gt;"D(Arıza Değil)",AH117="Bu Arıza Aracın Servise Verilmesine Engel Değil"),
IF(Z117-F117&gt;0,(AB117-Y117)*24*60,
IF(OR(AND(G117&gt;$AS$1,G117&lt;$AT$1),AND(G117&gt;$AU$1,G117&lt;$AV$1)),
(AF117-H117)*24*60,     BH:BH0)),        AN117),0)</f>
        <v/>
      </c>
      <c r="AN117" s="257" t="str">
        <f t="shared" si="96"/>
        <v/>
      </c>
      <c r="AO117" s="174" t="str">
        <f>[4]SayfaKAY!AG950</f>
        <v/>
      </c>
      <c r="AP117" s="174" t="str">
        <f>[4]SayfaKAY!AI950</f>
        <v/>
      </c>
      <c r="AQ117" s="174" t="str">
        <f>[4]SayfaKAY!AQ950</f>
        <v/>
      </c>
      <c r="AR117" s="174" t="str">
        <f>[4]SayfaKAY!AH950</f>
        <v/>
      </c>
      <c r="AS117" s="174" t="str">
        <f>[4]SayfaKAY!AJ950</f>
        <v/>
      </c>
      <c r="AT117" s="175" t="str">
        <f>[4]SayfaKAY!AM950</f>
        <v/>
      </c>
      <c r="AU117" s="176" t="str">
        <f>[4]SayfaKAY!AL950</f>
        <v/>
      </c>
      <c r="AV117" s="176" t="str">
        <f>[4]SayfaKAY!AP950</f>
        <v/>
      </c>
      <c r="AW117" s="177" t="str">
        <f>[4]SayfaKAY!AT950</f>
        <v/>
      </c>
      <c r="AX117" s="194" t="str">
        <f t="shared" si="97"/>
        <v/>
      </c>
      <c r="AY117" s="168"/>
      <c r="AZ117" s="167"/>
      <c r="BA117" s="170"/>
      <c r="BB117" s="171" t="str">
        <f t="shared" si="123"/>
        <v/>
      </c>
      <c r="BC117" s="114"/>
      <c r="BD117" s="114"/>
      <c r="BE117" s="114"/>
      <c r="BF117" s="114"/>
      <c r="BG117" s="114"/>
      <c r="BH117" s="114">
        <f>IFERROR(FRACAS!AN953, "Hata Var")</f>
        <v>141.00000005098991</v>
      </c>
      <c r="BI117" s="114"/>
      <c r="BJ117" s="114"/>
      <c r="BK117" s="105" t="str">
        <f>[4]SayfaKAY!AW950</f>
        <v/>
      </c>
      <c r="BL117" s="105" t="str">
        <f>[4]SayfaKAY!V950</f>
        <v/>
      </c>
      <c r="BM117" s="114"/>
      <c r="BN117" s="171" t="str">
        <f t="shared" si="98"/>
        <v>x yok</v>
      </c>
      <c r="BO117" s="171" t="b">
        <f t="shared" si="99"/>
        <v>0</v>
      </c>
      <c r="BP117" s="171" t="e">
        <f t="shared" si="100"/>
        <v>#VALUE!</v>
      </c>
      <c r="BQ117" s="226" t="e">
        <f t="shared" si="101"/>
        <v>#VALUE!</v>
      </c>
      <c r="BR117" s="226" t="e">
        <f t="shared" si="102"/>
        <v>#VALUE!</v>
      </c>
      <c r="BS117" s="226" t="e">
        <f t="shared" si="103"/>
        <v>#VALUE!</v>
      </c>
      <c r="BT117" s="114"/>
      <c r="BU117" s="242"/>
      <c r="BV117" s="233">
        <f t="shared" si="104"/>
        <v>-1</v>
      </c>
      <c r="BW117" s="226" t="str">
        <f t="shared" si="105"/>
        <v>Hayır, çakışma yok</v>
      </c>
      <c r="BX117" s="229"/>
      <c r="BY117" s="247" t="e">
        <f t="shared" si="106"/>
        <v>#VALUE!</v>
      </c>
      <c r="BZ117" s="247" t="e">
        <f t="shared" si="107"/>
        <v>#VALUE!</v>
      </c>
      <c r="CA117" s="247" t="e">
        <f t="shared" si="108"/>
        <v>#VALUE!</v>
      </c>
      <c r="CB117" s="213"/>
      <c r="CC117" s="211"/>
      <c r="CD117" s="196"/>
      <c r="CE117" s="213">
        <v>949</v>
      </c>
      <c r="CF117" s="182" t="str">
        <f t="shared" si="109"/>
        <v/>
      </c>
      <c r="CG117" s="182" t="str">
        <f t="shared" si="110"/>
        <v/>
      </c>
      <c r="CH117" s="196"/>
      <c r="CI117" s="196"/>
      <c r="CJ117" s="196"/>
      <c r="CK117" s="196" t="e">
        <f t="shared" si="111"/>
        <v>#VALUE!</v>
      </c>
      <c r="CL117" s="196" t="e">
        <f t="shared" si="112"/>
        <v>#VALUE!</v>
      </c>
      <c r="CM117" s="196" t="e">
        <f t="shared" si="113"/>
        <v>#VALUE!</v>
      </c>
      <c r="CN117" s="114"/>
      <c r="CO117" s="115" t="str">
        <f t="shared" si="114"/>
        <v/>
      </c>
      <c r="CP117" s="116" t="e">
        <f t="shared" si="115"/>
        <v>#VALUE!</v>
      </c>
      <c r="CQ117" s="117" t="str">
        <f t="shared" si="116"/>
        <v/>
      </c>
      <c r="CR117" s="117" t="str">
        <f t="shared" si="117"/>
        <v/>
      </c>
      <c r="CS117" s="117" t="str">
        <f t="shared" si="118"/>
        <v/>
      </c>
      <c r="CT117" s="118" t="e">
        <f t="shared" si="119"/>
        <v>#VALUE!</v>
      </c>
      <c r="CU117" s="118" t="e">
        <f t="shared" si="120"/>
        <v>#VALUE!</v>
      </c>
      <c r="CV117" s="118" t="e">
        <f t="shared" si="121"/>
        <v>#VALUE!</v>
      </c>
      <c r="CW117" s="119" t="e">
        <f t="shared" si="122"/>
        <v>#VALUE!</v>
      </c>
    </row>
    <row r="118" spans="1:101" ht="118.5" customHeight="1" x14ac:dyDescent="0.3">
      <c r="A118" s="160" t="str">
        <f>[4]SayfaKAY!C951</f>
        <v/>
      </c>
      <c r="B118" s="104" t="str">
        <f>[4]SayfaKAY!D951</f>
        <v/>
      </c>
      <c r="C118" s="105" t="str">
        <f>[4]SayfaKAY!E951</f>
        <v/>
      </c>
      <c r="D118" s="105" t="str">
        <f>[4]SayfaKAY!F951</f>
        <v/>
      </c>
      <c r="E118" s="106" t="str">
        <f>[4]SayfaKAY!G951</f>
        <v/>
      </c>
      <c r="F118" s="193" t="str">
        <f t="shared" si="83"/>
        <v/>
      </c>
      <c r="G118" s="135" t="str">
        <f t="shared" si="84"/>
        <v/>
      </c>
      <c r="H118" s="235" t="str">
        <f>[4]SayfaKAY!H951</f>
        <v/>
      </c>
      <c r="I118" s="104" t="str">
        <f>[4]SayfaKAY!I951</f>
        <v/>
      </c>
      <c r="J118" s="103" t="str">
        <f>IF([4]SayfaKAY!J951="","",IF([4]SayfaKAY!J951="Müşteri","Notified by Customer","Notified by Bozankaya"))</f>
        <v/>
      </c>
      <c r="K118" s="103" t="e">
        <f>VLOOKUP([4]SayfaKAY!L951,#REF!,2,FALSE)</f>
        <v>#REF!</v>
      </c>
      <c r="L118" s="165" t="str">
        <f>[4]SayfaKAY!X951</f>
        <v/>
      </c>
      <c r="M118" s="107" t="str">
        <f t="shared" si="85"/>
        <v/>
      </c>
      <c r="N118" s="105" t="str">
        <f>[4]SayfaKAY!M951</f>
        <v/>
      </c>
      <c r="O118" s="166" t="str">
        <f>[4]SayfaKAY!P951</f>
        <v/>
      </c>
      <c r="P118" s="166" t="str">
        <f>[4]SayfaKAY!Q951</f>
        <v/>
      </c>
      <c r="Q118" s="166" t="str">
        <f>[4]SayfaKAY!R951</f>
        <v/>
      </c>
      <c r="R118" s="132" t="str" cm="1">
        <f t="array" ref="R118">IF([4]SayfaKAY!U951="","",_xlfn.IFS([4]SayfaKAY!U951="Bozankaya","Bozankaya",[4]SayfaKAY!U951="Müşteri","Customer",[4]SayfaKAY!U951="Tedarikçi","Equipment Supplier"))</f>
        <v/>
      </c>
      <c r="S118" s="204" t="str">
        <f>[4]SayfaKAY!N951</f>
        <v/>
      </c>
      <c r="T118" s="133" t="str">
        <f>[4]SayfaKAY!AD951</f>
        <v/>
      </c>
      <c r="U118" s="132" t="str">
        <f>[4]SayfaKAY!W951</f>
        <v/>
      </c>
      <c r="V118" s="108" t="str">
        <f>[4]SayfaKAY!AZ951</f>
        <v/>
      </c>
      <c r="W118" s="136" t="str">
        <f t="shared" si="86"/>
        <v/>
      </c>
      <c r="X118" s="137" t="str">
        <f t="shared" si="87"/>
        <v/>
      </c>
      <c r="Y118" s="235" t="str">
        <f>[4]SayfaKAY!AE951</f>
        <v/>
      </c>
      <c r="Z118" s="109" t="str">
        <f t="shared" si="88"/>
        <v/>
      </c>
      <c r="AA118" s="110" t="str">
        <f t="shared" si="89"/>
        <v/>
      </c>
      <c r="AB118" s="182" t="str">
        <f>[4]SayfaKAY!BA951</f>
        <v/>
      </c>
      <c r="AC118" s="257" t="str">
        <f t="shared" si="90"/>
        <v/>
      </c>
      <c r="AD118" s="111" t="str">
        <f t="shared" si="91"/>
        <v/>
      </c>
      <c r="AE118" s="111" t="str">
        <f t="shared" si="92"/>
        <v/>
      </c>
      <c r="AF118" s="235" t="str">
        <f>[4]SayfaKAY!BA951</f>
        <v/>
      </c>
      <c r="AG118" s="179" t="str">
        <f>[4]SayfaKAY!S951</f>
        <v/>
      </c>
      <c r="AH118" s="178" t="str">
        <f t="shared" si="93"/>
        <v/>
      </c>
      <c r="AI118" s="163" t="str">
        <f>[4]SayfaKAY!AV951</f>
        <v/>
      </c>
      <c r="AJ118" s="164" t="str">
        <f t="shared" si="94"/>
        <v/>
      </c>
      <c r="AK118" s="164" t="str">
        <f t="shared" si="95"/>
        <v/>
      </c>
      <c r="AL118" s="112" t="str">
        <f>[4]SayfaKAY!AX951</f>
        <v/>
      </c>
      <c r="AM118" s="257" t="str" cm="1">
        <f t="array" ref="AM118">IFERROR(IF(AND(P118&lt;&gt;"D(Arıza Değil)",AH118="Bu Arıza Aracın Servise Verilmesine Engel Değil"),
IF(Z118-F118&gt;0,(AB118-Y118)*24*60,
IF(OR(AND(G118&gt;$AS$1,G118&lt;$AT$1),AND(G118&gt;$AU$1,G118&lt;$AV$1)),
(AF118-H118)*24*60,     BH:BH0)),        AN118),0)</f>
        <v/>
      </c>
      <c r="AN118" s="257" t="str">
        <f t="shared" si="96"/>
        <v/>
      </c>
      <c r="AO118" s="174" t="str">
        <f>[4]SayfaKAY!AG951</f>
        <v/>
      </c>
      <c r="AP118" s="174" t="str">
        <f>[4]SayfaKAY!AI951</f>
        <v/>
      </c>
      <c r="AQ118" s="174" t="str">
        <f>[4]SayfaKAY!AQ951</f>
        <v/>
      </c>
      <c r="AR118" s="174" t="str">
        <f>[4]SayfaKAY!AH951</f>
        <v/>
      </c>
      <c r="AS118" s="174" t="str">
        <f>[4]SayfaKAY!AJ951</f>
        <v/>
      </c>
      <c r="AT118" s="175" t="str">
        <f>[4]SayfaKAY!AM951</f>
        <v/>
      </c>
      <c r="AU118" s="176" t="str">
        <f>[4]SayfaKAY!AL951</f>
        <v/>
      </c>
      <c r="AV118" s="176" t="str">
        <f>[4]SayfaKAY!AP951</f>
        <v/>
      </c>
      <c r="AW118" s="177" t="str">
        <f>[4]SayfaKAY!AT951</f>
        <v/>
      </c>
      <c r="AX118" s="194" t="str">
        <f t="shared" si="97"/>
        <v/>
      </c>
      <c r="AY118" s="168"/>
      <c r="AZ118" s="167"/>
      <c r="BA118" s="113"/>
      <c r="BB118" s="171" t="str">
        <f t="shared" si="123"/>
        <v/>
      </c>
      <c r="BC118" s="114"/>
      <c r="BD118" s="114"/>
      <c r="BE118" s="114"/>
      <c r="BF118" s="114"/>
      <c r="BG118" s="114"/>
      <c r="BH118" s="114">
        <f>IFERROR(FRACAS!AN954, "Hata Var")</f>
        <v>141.00000005098991</v>
      </c>
      <c r="BI118" s="114"/>
      <c r="BJ118" s="114"/>
      <c r="BK118" s="105" t="str">
        <f>[4]SayfaKAY!AW951</f>
        <v/>
      </c>
      <c r="BL118" s="105" t="str">
        <f>[4]SayfaKAY!V951</f>
        <v/>
      </c>
      <c r="BM118" s="114"/>
      <c r="BN118" s="171" t="str">
        <f t="shared" si="98"/>
        <v>x yok</v>
      </c>
      <c r="BO118" s="171" t="b">
        <f t="shared" si="99"/>
        <v>0</v>
      </c>
      <c r="BP118" s="171" t="e">
        <f t="shared" si="100"/>
        <v>#VALUE!</v>
      </c>
      <c r="BQ118" s="226" t="e">
        <f t="shared" si="101"/>
        <v>#VALUE!</v>
      </c>
      <c r="BR118" s="226" t="e">
        <f t="shared" si="102"/>
        <v>#VALUE!</v>
      </c>
      <c r="BS118" s="226" t="e">
        <f t="shared" si="103"/>
        <v>#VALUE!</v>
      </c>
      <c r="BT118" s="114"/>
      <c r="BU118" s="242"/>
      <c r="BV118" s="233">
        <f t="shared" si="104"/>
        <v>-1</v>
      </c>
      <c r="BW118" s="226" t="str">
        <f t="shared" si="105"/>
        <v>Hayır, çakışma yok</v>
      </c>
      <c r="BX118" s="229"/>
      <c r="BY118" s="247" t="e">
        <f t="shared" si="106"/>
        <v>#VALUE!</v>
      </c>
      <c r="BZ118" s="247" t="e">
        <f t="shared" si="107"/>
        <v>#VALUE!</v>
      </c>
      <c r="CA118" s="247" t="e">
        <f t="shared" si="108"/>
        <v>#VALUE!</v>
      </c>
      <c r="CB118" s="213"/>
      <c r="CC118" s="211"/>
      <c r="CD118" s="196"/>
      <c r="CE118" s="213">
        <v>950</v>
      </c>
      <c r="CF118" s="182" t="str">
        <f t="shared" si="109"/>
        <v/>
      </c>
      <c r="CG118" s="182" t="str">
        <f t="shared" si="110"/>
        <v/>
      </c>
      <c r="CH118" s="196"/>
      <c r="CI118" s="196"/>
      <c r="CJ118" s="196"/>
      <c r="CK118" s="196" t="e">
        <f t="shared" si="111"/>
        <v>#VALUE!</v>
      </c>
      <c r="CL118" s="196" t="e">
        <f t="shared" si="112"/>
        <v>#VALUE!</v>
      </c>
      <c r="CM118" s="196" t="e">
        <f t="shared" si="113"/>
        <v>#VALUE!</v>
      </c>
      <c r="CN118" s="114"/>
      <c r="CO118" s="115" t="str">
        <f t="shared" si="114"/>
        <v/>
      </c>
      <c r="CP118" s="116" t="e">
        <f t="shared" si="115"/>
        <v>#VALUE!</v>
      </c>
      <c r="CQ118" s="117" t="str">
        <f t="shared" si="116"/>
        <v/>
      </c>
      <c r="CR118" s="117" t="str">
        <f t="shared" si="117"/>
        <v/>
      </c>
      <c r="CS118" s="117" t="str">
        <f t="shared" si="118"/>
        <v/>
      </c>
      <c r="CT118" s="118" t="e">
        <f t="shared" si="119"/>
        <v>#VALUE!</v>
      </c>
      <c r="CU118" s="118" t="e">
        <f t="shared" si="120"/>
        <v>#VALUE!</v>
      </c>
      <c r="CV118" s="118" t="e">
        <f t="shared" si="121"/>
        <v>#VALUE!</v>
      </c>
      <c r="CW118" s="119" t="e">
        <f t="shared" si="122"/>
        <v>#VALUE!</v>
      </c>
    </row>
    <row r="119" spans="1:101" ht="118.5" customHeight="1" x14ac:dyDescent="0.3">
      <c r="A119" s="104" t="str">
        <f>[4]SayfaKAY!C952</f>
        <v/>
      </c>
      <c r="B119" s="104" t="str">
        <f>[4]SayfaKAY!D952</f>
        <v/>
      </c>
      <c r="C119" s="105" t="str">
        <f>[4]SayfaKAY!E952</f>
        <v/>
      </c>
      <c r="D119" s="105" t="str">
        <f>[4]SayfaKAY!F952</f>
        <v/>
      </c>
      <c r="E119" s="106" t="str">
        <f>[4]SayfaKAY!G952</f>
        <v/>
      </c>
      <c r="F119" s="193" t="str">
        <f t="shared" si="83"/>
        <v/>
      </c>
      <c r="G119" s="135" t="str">
        <f t="shared" si="84"/>
        <v/>
      </c>
      <c r="H119" s="235" t="str">
        <f>[4]SayfaKAY!H952</f>
        <v/>
      </c>
      <c r="I119" s="104" t="str">
        <f>[4]SayfaKAY!I952</f>
        <v/>
      </c>
      <c r="J119" s="103" t="str">
        <f>IF([4]SayfaKAY!J952="","",IF([4]SayfaKAY!J952="Müşteri","Notified by Customer","Notified by Bozankaya"))</f>
        <v/>
      </c>
      <c r="K119" s="103" t="e">
        <f>VLOOKUP([4]SayfaKAY!L952,#REF!,2,FALSE)</f>
        <v>#REF!</v>
      </c>
      <c r="L119" s="165" t="str">
        <f>[4]SayfaKAY!X952</f>
        <v/>
      </c>
      <c r="M119" s="107" t="str">
        <f t="shared" si="85"/>
        <v/>
      </c>
      <c r="N119" s="105" t="str">
        <f>[4]SayfaKAY!M952</f>
        <v/>
      </c>
      <c r="O119" s="166" t="str">
        <f>[4]SayfaKAY!P952</f>
        <v/>
      </c>
      <c r="P119" s="166" t="str">
        <f>[4]SayfaKAY!Q952</f>
        <v/>
      </c>
      <c r="Q119" s="166" t="str">
        <f>[4]SayfaKAY!R952</f>
        <v/>
      </c>
      <c r="R119" s="132" t="str" cm="1">
        <f t="array" ref="R119">IF([4]SayfaKAY!U952="","",_xlfn.IFS([4]SayfaKAY!U952="Bozankaya","Bozankaya",[4]SayfaKAY!U952="Müşteri","Customer",[4]SayfaKAY!U952="Tedarikçi","Equipment Supplier"))</f>
        <v/>
      </c>
      <c r="S119" s="204" t="str">
        <f>[4]SayfaKAY!N952</f>
        <v/>
      </c>
      <c r="T119" s="133" t="str">
        <f>[4]SayfaKAY!AD952</f>
        <v/>
      </c>
      <c r="U119" s="132" t="str">
        <f>[4]SayfaKAY!W952</f>
        <v/>
      </c>
      <c r="V119" s="108" t="str">
        <f>[4]SayfaKAY!AZ952</f>
        <v/>
      </c>
      <c r="W119" s="136" t="str">
        <f t="shared" si="86"/>
        <v/>
      </c>
      <c r="X119" s="137" t="str">
        <f t="shared" si="87"/>
        <v/>
      </c>
      <c r="Y119" s="235" t="str">
        <f>[4]SayfaKAY!AE952</f>
        <v/>
      </c>
      <c r="Z119" s="109" t="str">
        <f t="shared" si="88"/>
        <v/>
      </c>
      <c r="AA119" s="110" t="str">
        <f t="shared" si="89"/>
        <v/>
      </c>
      <c r="AB119" s="182" t="str">
        <f>[4]SayfaKAY!BA952</f>
        <v/>
      </c>
      <c r="AC119" s="257" t="str">
        <f t="shared" si="90"/>
        <v/>
      </c>
      <c r="AD119" s="111" t="str">
        <f t="shared" si="91"/>
        <v/>
      </c>
      <c r="AE119" s="111" t="str">
        <f t="shared" si="92"/>
        <v/>
      </c>
      <c r="AF119" s="235" t="str">
        <f>[4]SayfaKAY!BA952</f>
        <v/>
      </c>
      <c r="AG119" s="179" t="str">
        <f>[4]SayfaKAY!S952</f>
        <v/>
      </c>
      <c r="AH119" s="178" t="str">
        <f t="shared" si="93"/>
        <v/>
      </c>
      <c r="AI119" s="163" t="str">
        <f>[4]SayfaKAY!AV952</f>
        <v/>
      </c>
      <c r="AJ119" s="164" t="str">
        <f t="shared" si="94"/>
        <v/>
      </c>
      <c r="AK119" s="164" t="str">
        <f t="shared" si="95"/>
        <v/>
      </c>
      <c r="AL119" s="112" t="str">
        <f>[4]SayfaKAY!AX952</f>
        <v/>
      </c>
      <c r="AM119" s="257" t="str" cm="1">
        <f t="array" ref="AM119">IFERROR(IF(AND(P119&lt;&gt;"D(Arıza Değil)",AH119="Bu Arıza Aracın Servise Verilmesine Engel Değil"),
IF(Z119-F119&gt;0,(AB119-Y119)*24*60,
IF(OR(AND(G119&gt;$AS$1,G119&lt;$AT$1),AND(G119&gt;$AU$1,G119&lt;$AV$1)),
(AF119-H119)*24*60,     BH:BH0)),        AN119),0)</f>
        <v/>
      </c>
      <c r="AN119" s="257" t="str">
        <f t="shared" si="96"/>
        <v/>
      </c>
      <c r="AO119" s="174" t="str">
        <f>[4]SayfaKAY!AG952</f>
        <v/>
      </c>
      <c r="AP119" s="174" t="str">
        <f>[4]SayfaKAY!AI952</f>
        <v/>
      </c>
      <c r="AQ119" s="174" t="str">
        <f>[4]SayfaKAY!AQ952</f>
        <v/>
      </c>
      <c r="AR119" s="174" t="str">
        <f>[4]SayfaKAY!AH952</f>
        <v/>
      </c>
      <c r="AS119" s="174" t="str">
        <f>[4]SayfaKAY!AJ952</f>
        <v/>
      </c>
      <c r="AT119" s="175" t="str">
        <f>[4]SayfaKAY!AM952</f>
        <v/>
      </c>
      <c r="AU119" s="176" t="str">
        <f>[4]SayfaKAY!AL952</f>
        <v/>
      </c>
      <c r="AV119" s="176" t="str">
        <f>[4]SayfaKAY!AP952</f>
        <v/>
      </c>
      <c r="AW119" s="177" t="str">
        <f>[4]SayfaKAY!AT952</f>
        <v/>
      </c>
      <c r="AX119" s="194" t="str">
        <f t="shared" si="97"/>
        <v/>
      </c>
      <c r="AY119" s="168"/>
      <c r="AZ119" s="167"/>
      <c r="BA119" s="170"/>
      <c r="BB119" s="171" t="str">
        <f t="shared" si="123"/>
        <v/>
      </c>
      <c r="BC119" s="114"/>
      <c r="BD119" s="114"/>
      <c r="BE119" s="114"/>
      <c r="BF119" s="114"/>
      <c r="BG119" s="114"/>
      <c r="BH119" s="114">
        <f>IFERROR(FRACAS!AN955, "Hata Var")</f>
        <v>209.99999995110556</v>
      </c>
      <c r="BI119" s="114"/>
      <c r="BJ119" s="114"/>
      <c r="BK119" s="105" t="str">
        <f>[4]SayfaKAY!AW952</f>
        <v/>
      </c>
      <c r="BL119" s="105" t="str">
        <f>[4]SayfaKAY!V952</f>
        <v/>
      </c>
      <c r="BM119" s="114"/>
      <c r="BN119" s="171" t="str">
        <f t="shared" si="98"/>
        <v>x yok</v>
      </c>
      <c r="BO119" s="171" t="b">
        <f t="shared" si="99"/>
        <v>0</v>
      </c>
      <c r="BP119" s="171" t="e">
        <f t="shared" si="100"/>
        <v>#VALUE!</v>
      </c>
      <c r="BQ119" s="226" t="e">
        <f t="shared" si="101"/>
        <v>#VALUE!</v>
      </c>
      <c r="BR119" s="226" t="e">
        <f t="shared" si="102"/>
        <v>#VALUE!</v>
      </c>
      <c r="BS119" s="226" t="e">
        <f t="shared" si="103"/>
        <v>#VALUE!</v>
      </c>
      <c r="BT119" s="114"/>
      <c r="BU119" s="242"/>
      <c r="BV119" s="233">
        <f t="shared" si="104"/>
        <v>-1</v>
      </c>
      <c r="BW119" s="226" t="str">
        <f t="shared" si="105"/>
        <v>Hayır, çakışma yok</v>
      </c>
      <c r="BX119" s="229"/>
      <c r="BY119" s="247" t="e">
        <f t="shared" si="106"/>
        <v>#VALUE!</v>
      </c>
      <c r="BZ119" s="247" t="e">
        <f t="shared" si="107"/>
        <v>#VALUE!</v>
      </c>
      <c r="CA119" s="247" t="e">
        <f t="shared" si="108"/>
        <v>#VALUE!</v>
      </c>
      <c r="CB119" s="213"/>
      <c r="CC119" s="211"/>
      <c r="CD119" s="196"/>
      <c r="CE119" s="213">
        <v>951</v>
      </c>
      <c r="CF119" s="182" t="str">
        <f t="shared" si="109"/>
        <v/>
      </c>
      <c r="CG119" s="182" t="str">
        <f t="shared" si="110"/>
        <v/>
      </c>
      <c r="CH119" s="196"/>
      <c r="CI119" s="196"/>
      <c r="CJ119" s="196"/>
      <c r="CK119" s="196" t="e">
        <f t="shared" si="111"/>
        <v>#VALUE!</v>
      </c>
      <c r="CL119" s="196" t="e">
        <f t="shared" si="112"/>
        <v>#VALUE!</v>
      </c>
      <c r="CM119" s="196" t="e">
        <f t="shared" si="113"/>
        <v>#VALUE!</v>
      </c>
      <c r="CN119" s="114"/>
      <c r="CO119" s="115" t="str">
        <f t="shared" si="114"/>
        <v/>
      </c>
      <c r="CP119" s="116" t="e">
        <f t="shared" si="115"/>
        <v>#VALUE!</v>
      </c>
      <c r="CQ119" s="117" t="str">
        <f t="shared" si="116"/>
        <v/>
      </c>
      <c r="CR119" s="117" t="str">
        <f t="shared" si="117"/>
        <v/>
      </c>
      <c r="CS119" s="117" t="str">
        <f t="shared" si="118"/>
        <v/>
      </c>
      <c r="CT119" s="118" t="e">
        <f t="shared" si="119"/>
        <v>#VALUE!</v>
      </c>
      <c r="CU119" s="118" t="e">
        <f t="shared" si="120"/>
        <v>#VALUE!</v>
      </c>
      <c r="CV119" s="118" t="e">
        <f t="shared" si="121"/>
        <v>#VALUE!</v>
      </c>
      <c r="CW119" s="119" t="e">
        <f t="shared" si="122"/>
        <v>#VALUE!</v>
      </c>
    </row>
    <row r="120" spans="1:101" ht="118.5" customHeight="1" x14ac:dyDescent="0.3">
      <c r="A120" s="160" t="str">
        <f>[4]SayfaKAY!C953</f>
        <v/>
      </c>
      <c r="B120" s="104" t="str">
        <f>[4]SayfaKAY!D953</f>
        <v/>
      </c>
      <c r="C120" s="105" t="str">
        <f>[4]SayfaKAY!E953</f>
        <v/>
      </c>
      <c r="D120" s="105" t="str">
        <f>[4]SayfaKAY!F953</f>
        <v/>
      </c>
      <c r="E120" s="106" t="str">
        <f>[4]SayfaKAY!G953</f>
        <v/>
      </c>
      <c r="F120" s="193" t="str">
        <f t="shared" si="83"/>
        <v/>
      </c>
      <c r="G120" s="135" t="str">
        <f t="shared" si="84"/>
        <v/>
      </c>
      <c r="H120" s="235" t="str">
        <f>[4]SayfaKAY!H953</f>
        <v/>
      </c>
      <c r="I120" s="104" t="str">
        <f>[4]SayfaKAY!I953</f>
        <v/>
      </c>
      <c r="J120" s="103" t="str">
        <f>IF([4]SayfaKAY!J953="","",IF([4]SayfaKAY!J953="Müşteri","Notified by Customer","Notified by Bozankaya"))</f>
        <v/>
      </c>
      <c r="K120" s="103" t="e">
        <f>VLOOKUP([4]SayfaKAY!L953,#REF!,2,FALSE)</f>
        <v>#REF!</v>
      </c>
      <c r="L120" s="165" t="str">
        <f>[4]SayfaKAY!X953</f>
        <v/>
      </c>
      <c r="M120" s="107" t="str">
        <f t="shared" si="85"/>
        <v/>
      </c>
      <c r="N120" s="105" t="str">
        <f>[4]SayfaKAY!M953</f>
        <v/>
      </c>
      <c r="O120" s="166" t="str">
        <f>[4]SayfaKAY!P953</f>
        <v/>
      </c>
      <c r="P120" s="166" t="str">
        <f>[4]SayfaKAY!Q953</f>
        <v/>
      </c>
      <c r="Q120" s="166" t="str">
        <f>[4]SayfaKAY!R953</f>
        <v/>
      </c>
      <c r="R120" s="132" t="str" cm="1">
        <f t="array" ref="R120">IF([4]SayfaKAY!U953="","",_xlfn.IFS([4]SayfaKAY!U953="Bozankaya","Bozankaya",[4]SayfaKAY!U953="Müşteri","Customer",[4]SayfaKAY!U953="Tedarikçi","Equipment Supplier"))</f>
        <v/>
      </c>
      <c r="S120" s="204" t="str">
        <f>[4]SayfaKAY!N953</f>
        <v/>
      </c>
      <c r="T120" s="133" t="str">
        <f>[4]SayfaKAY!AD953</f>
        <v/>
      </c>
      <c r="U120" s="132" t="str">
        <f>[4]SayfaKAY!W953</f>
        <v/>
      </c>
      <c r="V120" s="108" t="str">
        <f>[4]SayfaKAY!AZ953</f>
        <v/>
      </c>
      <c r="W120" s="136" t="str">
        <f t="shared" si="86"/>
        <v/>
      </c>
      <c r="X120" s="137" t="str">
        <f t="shared" si="87"/>
        <v/>
      </c>
      <c r="Y120" s="235" t="str">
        <f>[4]SayfaKAY!AE953</f>
        <v/>
      </c>
      <c r="Z120" s="109" t="str">
        <f t="shared" si="88"/>
        <v/>
      </c>
      <c r="AA120" s="110" t="str">
        <f t="shared" si="89"/>
        <v/>
      </c>
      <c r="AB120" s="182" t="str">
        <f>[4]SayfaKAY!BA953</f>
        <v/>
      </c>
      <c r="AC120" s="257" t="str">
        <f t="shared" si="90"/>
        <v/>
      </c>
      <c r="AD120" s="111" t="str">
        <f t="shared" si="91"/>
        <v/>
      </c>
      <c r="AE120" s="111" t="str">
        <f t="shared" si="92"/>
        <v/>
      </c>
      <c r="AF120" s="235" t="str">
        <f>[4]SayfaKAY!BA953</f>
        <v/>
      </c>
      <c r="AG120" s="179" t="str">
        <f>[4]SayfaKAY!S953</f>
        <v/>
      </c>
      <c r="AH120" s="178" t="str">
        <f t="shared" si="93"/>
        <v/>
      </c>
      <c r="AI120" s="163" t="str">
        <f>[4]SayfaKAY!AV953</f>
        <v/>
      </c>
      <c r="AJ120" s="164" t="str">
        <f t="shared" si="94"/>
        <v/>
      </c>
      <c r="AK120" s="164" t="str">
        <f t="shared" si="95"/>
        <v/>
      </c>
      <c r="AL120" s="112" t="str">
        <f>[4]SayfaKAY!AX953</f>
        <v/>
      </c>
      <c r="AM120" s="257" t="str" cm="1">
        <f t="array" ref="AM120">IFERROR(IF(AND(P120&lt;&gt;"D(Arıza Değil)",AH120="Bu Arıza Aracın Servise Verilmesine Engel Değil"),
IF(Z120-F120&gt;0,(AB120-Y120)*24*60,
IF(OR(AND(G120&gt;$AS$1,G120&lt;$AT$1),AND(G120&gt;$AU$1,G120&lt;$AV$1)),
(AF120-H120)*24*60,     BH:BH0)),        AN120),0)</f>
        <v/>
      </c>
      <c r="AN120" s="257" t="str">
        <f t="shared" si="96"/>
        <v/>
      </c>
      <c r="AO120" s="174" t="str">
        <f>[4]SayfaKAY!AG953</f>
        <v/>
      </c>
      <c r="AP120" s="174" t="str">
        <f>[4]SayfaKAY!AI953</f>
        <v/>
      </c>
      <c r="AQ120" s="174" t="str">
        <f>[4]SayfaKAY!AQ953</f>
        <v/>
      </c>
      <c r="AR120" s="174" t="str">
        <f>[4]SayfaKAY!AH953</f>
        <v/>
      </c>
      <c r="AS120" s="174" t="str">
        <f>[4]SayfaKAY!AJ953</f>
        <v/>
      </c>
      <c r="AT120" s="175" t="str">
        <f>[4]SayfaKAY!AM953</f>
        <v/>
      </c>
      <c r="AU120" s="176" t="str">
        <f>[4]SayfaKAY!AL953</f>
        <v/>
      </c>
      <c r="AV120" s="176" t="str">
        <f>[4]SayfaKAY!AP953</f>
        <v/>
      </c>
      <c r="AW120" s="177" t="str">
        <f>[4]SayfaKAY!AT953</f>
        <v/>
      </c>
      <c r="AX120" s="194" t="str">
        <f t="shared" si="97"/>
        <v/>
      </c>
      <c r="AY120" s="168"/>
      <c r="AZ120" s="167"/>
      <c r="BA120" s="113"/>
      <c r="BB120" s="171" t="str">
        <f t="shared" si="123"/>
        <v/>
      </c>
      <c r="BC120" s="114"/>
      <c r="BD120" s="114"/>
      <c r="BE120" s="114"/>
      <c r="BF120" s="114"/>
      <c r="BG120" s="114"/>
      <c r="BH120" s="114">
        <f>IFERROR(FRACAS!AN956, "Hata Var")</f>
        <v>413.00000006798655</v>
      </c>
      <c r="BI120" s="114"/>
      <c r="BJ120" s="114"/>
      <c r="BK120" s="105" t="str">
        <f>[4]SayfaKAY!AW953</f>
        <v/>
      </c>
      <c r="BL120" s="105" t="str">
        <f>[4]SayfaKAY!V953</f>
        <v/>
      </c>
      <c r="BM120" s="114"/>
      <c r="BN120" s="171" t="str">
        <f t="shared" si="98"/>
        <v>x yok</v>
      </c>
      <c r="BO120" s="171" t="b">
        <f t="shared" si="99"/>
        <v>0</v>
      </c>
      <c r="BP120" s="171" t="e">
        <f t="shared" si="100"/>
        <v>#VALUE!</v>
      </c>
      <c r="BQ120" s="226" t="e">
        <f t="shared" si="101"/>
        <v>#VALUE!</v>
      </c>
      <c r="BR120" s="226" t="e">
        <f t="shared" si="102"/>
        <v>#VALUE!</v>
      </c>
      <c r="BS120" s="226" t="e">
        <f t="shared" si="103"/>
        <v>#VALUE!</v>
      </c>
      <c r="BT120" s="114"/>
      <c r="BU120" s="242"/>
      <c r="BV120" s="233">
        <f t="shared" si="104"/>
        <v>-1</v>
      </c>
      <c r="BW120" s="226" t="str">
        <f t="shared" si="105"/>
        <v>Hayır, çakışma yok</v>
      </c>
      <c r="BX120" s="229"/>
      <c r="BY120" s="247" t="e">
        <f t="shared" si="106"/>
        <v>#VALUE!</v>
      </c>
      <c r="BZ120" s="247" t="e">
        <f t="shared" si="107"/>
        <v>#VALUE!</v>
      </c>
      <c r="CA120" s="247" t="e">
        <f t="shared" si="108"/>
        <v>#VALUE!</v>
      </c>
      <c r="CB120" s="213"/>
      <c r="CC120" s="211"/>
      <c r="CD120" s="196"/>
      <c r="CE120" s="213">
        <v>952</v>
      </c>
      <c r="CF120" s="182" t="str">
        <f t="shared" si="109"/>
        <v/>
      </c>
      <c r="CG120" s="182" t="str">
        <f t="shared" si="110"/>
        <v/>
      </c>
      <c r="CH120" s="196"/>
      <c r="CI120" s="196"/>
      <c r="CJ120" s="196"/>
      <c r="CK120" s="196" t="e">
        <f t="shared" si="111"/>
        <v>#VALUE!</v>
      </c>
      <c r="CL120" s="196" t="e">
        <f t="shared" si="112"/>
        <v>#VALUE!</v>
      </c>
      <c r="CM120" s="196" t="e">
        <f t="shared" si="113"/>
        <v>#VALUE!</v>
      </c>
      <c r="CN120" s="114"/>
      <c r="CO120" s="115" t="str">
        <f t="shared" si="114"/>
        <v/>
      </c>
      <c r="CP120" s="116" t="e">
        <f t="shared" si="115"/>
        <v>#VALUE!</v>
      </c>
      <c r="CQ120" s="117" t="str">
        <f t="shared" si="116"/>
        <v/>
      </c>
      <c r="CR120" s="117" t="str">
        <f t="shared" si="117"/>
        <v/>
      </c>
      <c r="CS120" s="117" t="str">
        <f t="shared" si="118"/>
        <v/>
      </c>
      <c r="CT120" s="118" t="e">
        <f t="shared" si="119"/>
        <v>#VALUE!</v>
      </c>
      <c r="CU120" s="118" t="e">
        <f t="shared" si="120"/>
        <v>#VALUE!</v>
      </c>
      <c r="CV120" s="118" t="e">
        <f t="shared" si="121"/>
        <v>#VALUE!</v>
      </c>
      <c r="CW120" s="119" t="e">
        <f t="shared" si="122"/>
        <v>#VALUE!</v>
      </c>
    </row>
    <row r="121" spans="1:101" ht="118.5" customHeight="1" x14ac:dyDescent="0.3">
      <c r="A121" s="104" t="str">
        <f>[4]SayfaKAY!C954</f>
        <v/>
      </c>
      <c r="B121" s="104" t="str">
        <f>[4]SayfaKAY!D954</f>
        <v/>
      </c>
      <c r="C121" s="105" t="str">
        <f>[4]SayfaKAY!E954</f>
        <v/>
      </c>
      <c r="D121" s="105" t="str">
        <f>[4]SayfaKAY!F954</f>
        <v/>
      </c>
      <c r="E121" s="106" t="str">
        <f>[4]SayfaKAY!G954</f>
        <v/>
      </c>
      <c r="F121" s="193" t="str">
        <f t="shared" si="83"/>
        <v/>
      </c>
      <c r="G121" s="135" t="str">
        <f t="shared" si="84"/>
        <v/>
      </c>
      <c r="H121" s="235" t="str">
        <f>[4]SayfaKAY!H954</f>
        <v/>
      </c>
      <c r="I121" s="104" t="str">
        <f>[4]SayfaKAY!I954</f>
        <v/>
      </c>
      <c r="J121" s="103" t="str">
        <f>IF([4]SayfaKAY!J954="","",IF([4]SayfaKAY!J954="Müşteri","Notified by Customer","Notified by Bozankaya"))</f>
        <v/>
      </c>
      <c r="K121" s="103" t="e">
        <f>VLOOKUP([4]SayfaKAY!L954,#REF!,2,FALSE)</f>
        <v>#REF!</v>
      </c>
      <c r="L121" s="165" t="str">
        <f>[4]SayfaKAY!X954</f>
        <v/>
      </c>
      <c r="M121" s="107" t="str">
        <f t="shared" si="85"/>
        <v/>
      </c>
      <c r="N121" s="105" t="str">
        <f>[4]SayfaKAY!M954</f>
        <v/>
      </c>
      <c r="O121" s="166" t="str">
        <f>[4]SayfaKAY!P954</f>
        <v/>
      </c>
      <c r="P121" s="166" t="str">
        <f>[4]SayfaKAY!Q954</f>
        <v/>
      </c>
      <c r="Q121" s="166" t="str">
        <f>[4]SayfaKAY!R954</f>
        <v/>
      </c>
      <c r="R121" s="132" t="str" cm="1">
        <f t="array" ref="R121">IF([4]SayfaKAY!U954="","",_xlfn.IFS([4]SayfaKAY!U954="Bozankaya","Bozankaya",[4]SayfaKAY!U954="Müşteri","Customer",[4]SayfaKAY!U954="Tedarikçi","Equipment Supplier"))</f>
        <v/>
      </c>
      <c r="S121" s="204" t="str">
        <f>[4]SayfaKAY!N954</f>
        <v/>
      </c>
      <c r="T121" s="133" t="str">
        <f>[4]SayfaKAY!AD954</f>
        <v/>
      </c>
      <c r="U121" s="132" t="str">
        <f>[4]SayfaKAY!W954</f>
        <v/>
      </c>
      <c r="V121" s="108" t="str">
        <f>[4]SayfaKAY!AZ954</f>
        <v/>
      </c>
      <c r="W121" s="136" t="str">
        <f t="shared" si="86"/>
        <v/>
      </c>
      <c r="X121" s="137" t="str">
        <f t="shared" si="87"/>
        <v/>
      </c>
      <c r="Y121" s="235" t="str">
        <f>[4]SayfaKAY!AE954</f>
        <v/>
      </c>
      <c r="Z121" s="109" t="str">
        <f t="shared" si="88"/>
        <v/>
      </c>
      <c r="AA121" s="110" t="str">
        <f t="shared" si="89"/>
        <v/>
      </c>
      <c r="AB121" s="182" t="str">
        <f>[4]SayfaKAY!BA954</f>
        <v/>
      </c>
      <c r="AC121" s="257" t="str">
        <f t="shared" si="90"/>
        <v/>
      </c>
      <c r="AD121" s="111" t="str">
        <f t="shared" si="91"/>
        <v/>
      </c>
      <c r="AE121" s="111" t="str">
        <f t="shared" si="92"/>
        <v/>
      </c>
      <c r="AF121" s="235" t="str">
        <f>[4]SayfaKAY!BA954</f>
        <v/>
      </c>
      <c r="AG121" s="179" t="str">
        <f>[4]SayfaKAY!S954</f>
        <v/>
      </c>
      <c r="AH121" s="178" t="str">
        <f t="shared" si="93"/>
        <v/>
      </c>
      <c r="AI121" s="163" t="str">
        <f>[4]SayfaKAY!AV954</f>
        <v/>
      </c>
      <c r="AJ121" s="164" t="str">
        <f t="shared" si="94"/>
        <v/>
      </c>
      <c r="AK121" s="164" t="str">
        <f t="shared" si="95"/>
        <v/>
      </c>
      <c r="AL121" s="112" t="str">
        <f>[4]SayfaKAY!AX954</f>
        <v/>
      </c>
      <c r="AM121" s="257" t="str" cm="1">
        <f t="array" ref="AM121">IFERROR(IF(AND(P121&lt;&gt;"D(Arıza Değil)",AH121="Bu Arıza Aracın Servise Verilmesine Engel Değil"),
IF(Z121-F121&gt;0,(AB121-Y121)*24*60,
IF(OR(AND(G121&gt;$AS$1,G121&lt;$AT$1),AND(G121&gt;$AU$1,G121&lt;$AV$1)),
(AF121-H121)*24*60,     BH:BH0)),        AN121),0)</f>
        <v/>
      </c>
      <c r="AN121" s="257" t="str">
        <f t="shared" si="96"/>
        <v/>
      </c>
      <c r="AO121" s="174" t="str">
        <f>[4]SayfaKAY!AG954</f>
        <v/>
      </c>
      <c r="AP121" s="174" t="str">
        <f>[4]SayfaKAY!AI954</f>
        <v/>
      </c>
      <c r="AQ121" s="174" t="str">
        <f>[4]SayfaKAY!AQ954</f>
        <v/>
      </c>
      <c r="AR121" s="174" t="str">
        <f>[4]SayfaKAY!AH954</f>
        <v/>
      </c>
      <c r="AS121" s="174" t="str">
        <f>[4]SayfaKAY!AJ954</f>
        <v/>
      </c>
      <c r="AT121" s="175" t="str">
        <f>[4]SayfaKAY!AM954</f>
        <v/>
      </c>
      <c r="AU121" s="176" t="str">
        <f>[4]SayfaKAY!AL954</f>
        <v/>
      </c>
      <c r="AV121" s="176" t="str">
        <f>[4]SayfaKAY!AP954</f>
        <v/>
      </c>
      <c r="AW121" s="177" t="str">
        <f>[4]SayfaKAY!AT954</f>
        <v/>
      </c>
      <c r="AX121" s="194" t="str">
        <f t="shared" si="97"/>
        <v/>
      </c>
      <c r="AY121" s="168"/>
      <c r="AZ121" s="167"/>
      <c r="BA121" s="170"/>
      <c r="BB121" s="171" t="str">
        <f t="shared" si="123"/>
        <v/>
      </c>
      <c r="BC121" s="114"/>
      <c r="BD121" s="114"/>
      <c r="BE121" s="114"/>
      <c r="BF121" s="114"/>
      <c r="BG121" s="114"/>
      <c r="BH121" s="114">
        <f>IFERROR(FRACAS!AN957, "Hata Var")</f>
        <v>368.99999999790452</v>
      </c>
      <c r="BI121" s="114"/>
      <c r="BJ121" s="114"/>
      <c r="BK121" s="105" t="str">
        <f>[4]SayfaKAY!AW954</f>
        <v/>
      </c>
      <c r="BL121" s="105" t="str">
        <f>[4]SayfaKAY!V954</f>
        <v/>
      </c>
      <c r="BM121" s="114"/>
      <c r="BN121" s="171" t="str">
        <f t="shared" si="98"/>
        <v>x yok</v>
      </c>
      <c r="BO121" s="171" t="b">
        <f t="shared" si="99"/>
        <v>0</v>
      </c>
      <c r="BP121" s="171" t="e">
        <f t="shared" si="100"/>
        <v>#VALUE!</v>
      </c>
      <c r="BQ121" s="226" t="e">
        <f t="shared" si="101"/>
        <v>#VALUE!</v>
      </c>
      <c r="BR121" s="226" t="e">
        <f t="shared" si="102"/>
        <v>#VALUE!</v>
      </c>
      <c r="BS121" s="226" t="e">
        <f t="shared" si="103"/>
        <v>#VALUE!</v>
      </c>
      <c r="BT121" s="114"/>
      <c r="BU121" s="242"/>
      <c r="BV121" s="233">
        <f t="shared" si="104"/>
        <v>-1</v>
      </c>
      <c r="BW121" s="226" t="str">
        <f t="shared" si="105"/>
        <v>Hayır, çakışma yok</v>
      </c>
      <c r="BX121" s="229"/>
      <c r="BY121" s="247" t="e">
        <f t="shared" si="106"/>
        <v>#VALUE!</v>
      </c>
      <c r="BZ121" s="247" t="e">
        <f t="shared" si="107"/>
        <v>#VALUE!</v>
      </c>
      <c r="CA121" s="247" t="e">
        <f t="shared" si="108"/>
        <v>#VALUE!</v>
      </c>
      <c r="CB121" s="213"/>
      <c r="CC121" s="211"/>
      <c r="CD121" s="196"/>
      <c r="CE121" s="213">
        <v>953</v>
      </c>
      <c r="CF121" s="182" t="str">
        <f t="shared" si="109"/>
        <v/>
      </c>
      <c r="CG121" s="182" t="str">
        <f t="shared" si="110"/>
        <v/>
      </c>
      <c r="CH121" s="196"/>
      <c r="CI121" s="196"/>
      <c r="CJ121" s="196"/>
      <c r="CK121" s="196" t="e">
        <f t="shared" si="111"/>
        <v>#VALUE!</v>
      </c>
      <c r="CL121" s="196" t="e">
        <f t="shared" si="112"/>
        <v>#VALUE!</v>
      </c>
      <c r="CM121" s="196" t="e">
        <f t="shared" si="113"/>
        <v>#VALUE!</v>
      </c>
      <c r="CN121" s="114"/>
      <c r="CO121" s="115" t="str">
        <f t="shared" si="114"/>
        <v/>
      </c>
      <c r="CP121" s="116" t="e">
        <f t="shared" si="115"/>
        <v>#VALUE!</v>
      </c>
      <c r="CQ121" s="117" t="str">
        <f t="shared" si="116"/>
        <v/>
      </c>
      <c r="CR121" s="117" t="str">
        <f t="shared" si="117"/>
        <v/>
      </c>
      <c r="CS121" s="117" t="str">
        <f t="shared" si="118"/>
        <v/>
      </c>
      <c r="CT121" s="118" t="e">
        <f t="shared" si="119"/>
        <v>#VALUE!</v>
      </c>
      <c r="CU121" s="118" t="e">
        <f t="shared" si="120"/>
        <v>#VALUE!</v>
      </c>
      <c r="CV121" s="118" t="e">
        <f t="shared" si="121"/>
        <v>#VALUE!</v>
      </c>
      <c r="CW121" s="119" t="e">
        <f t="shared" si="122"/>
        <v>#VALUE!</v>
      </c>
    </row>
    <row r="122" spans="1:101" ht="118.5" customHeight="1" x14ac:dyDescent="0.3">
      <c r="A122" s="160" t="str">
        <f>[4]SayfaKAY!C955</f>
        <v/>
      </c>
      <c r="B122" s="104" t="str">
        <f>[4]SayfaKAY!D955</f>
        <v/>
      </c>
      <c r="C122" s="105" t="str">
        <f>[4]SayfaKAY!E955</f>
        <v/>
      </c>
      <c r="D122" s="105" t="str">
        <f>[4]SayfaKAY!F955</f>
        <v/>
      </c>
      <c r="E122" s="106" t="str">
        <f>[4]SayfaKAY!G955</f>
        <v/>
      </c>
      <c r="F122" s="193" t="str">
        <f t="shared" si="83"/>
        <v/>
      </c>
      <c r="G122" s="135" t="str">
        <f t="shared" si="84"/>
        <v/>
      </c>
      <c r="H122" s="235" t="str">
        <f>[4]SayfaKAY!H955</f>
        <v/>
      </c>
      <c r="I122" s="104" t="str">
        <f>[4]SayfaKAY!I955</f>
        <v/>
      </c>
      <c r="J122" s="103" t="str">
        <f>IF([4]SayfaKAY!J955="","",IF([4]SayfaKAY!J955="Müşteri","Notified by Customer","Notified by Bozankaya"))</f>
        <v/>
      </c>
      <c r="K122" s="103" t="e">
        <f>VLOOKUP([4]SayfaKAY!L955,#REF!,2,FALSE)</f>
        <v>#REF!</v>
      </c>
      <c r="L122" s="165" t="str">
        <f>[4]SayfaKAY!X955</f>
        <v/>
      </c>
      <c r="M122" s="107" t="str">
        <f t="shared" si="85"/>
        <v/>
      </c>
      <c r="N122" s="105" t="str">
        <f>[4]SayfaKAY!M955</f>
        <v/>
      </c>
      <c r="O122" s="166" t="str">
        <f>[4]SayfaKAY!P955</f>
        <v/>
      </c>
      <c r="P122" s="166" t="str">
        <f>[4]SayfaKAY!Q955</f>
        <v/>
      </c>
      <c r="Q122" s="166" t="str">
        <f>[4]SayfaKAY!R955</f>
        <v/>
      </c>
      <c r="R122" s="132" t="str" cm="1">
        <f t="array" ref="R122">IF([4]SayfaKAY!U955="","",_xlfn.IFS([4]SayfaKAY!U955="Bozankaya","Bozankaya",[4]SayfaKAY!U955="Müşteri","Customer",[4]SayfaKAY!U955="Tedarikçi","Equipment Supplier"))</f>
        <v/>
      </c>
      <c r="S122" s="204" t="str">
        <f>[4]SayfaKAY!N955</f>
        <v/>
      </c>
      <c r="T122" s="133" t="str">
        <f>[4]SayfaKAY!AD955</f>
        <v/>
      </c>
      <c r="U122" s="132" t="str">
        <f>[4]SayfaKAY!W955</f>
        <v/>
      </c>
      <c r="V122" s="108" t="str">
        <f>[4]SayfaKAY!AZ955</f>
        <v/>
      </c>
      <c r="W122" s="136" t="str">
        <f t="shared" si="86"/>
        <v/>
      </c>
      <c r="X122" s="137" t="str">
        <f t="shared" si="87"/>
        <v/>
      </c>
      <c r="Y122" s="235" t="str">
        <f>[4]SayfaKAY!AE955</f>
        <v/>
      </c>
      <c r="Z122" s="109" t="str">
        <f t="shared" si="88"/>
        <v/>
      </c>
      <c r="AA122" s="110" t="str">
        <f t="shared" si="89"/>
        <v/>
      </c>
      <c r="AB122" s="182" t="str">
        <f>[4]SayfaKAY!BA955</f>
        <v/>
      </c>
      <c r="AC122" s="257" t="str">
        <f t="shared" si="90"/>
        <v/>
      </c>
      <c r="AD122" s="111" t="str">
        <f t="shared" si="91"/>
        <v/>
      </c>
      <c r="AE122" s="111" t="str">
        <f t="shared" si="92"/>
        <v/>
      </c>
      <c r="AF122" s="235" t="str">
        <f>[4]SayfaKAY!BA955</f>
        <v/>
      </c>
      <c r="AG122" s="179" t="str">
        <f>[4]SayfaKAY!S955</f>
        <v/>
      </c>
      <c r="AH122" s="178" t="str">
        <f t="shared" si="93"/>
        <v/>
      </c>
      <c r="AI122" s="163" t="str">
        <f>[4]SayfaKAY!AV955</f>
        <v/>
      </c>
      <c r="AJ122" s="164" t="str">
        <f t="shared" si="94"/>
        <v/>
      </c>
      <c r="AK122" s="164" t="str">
        <f t="shared" si="95"/>
        <v/>
      </c>
      <c r="AL122" s="112" t="str">
        <f>[4]SayfaKAY!AX955</f>
        <v/>
      </c>
      <c r="AM122" s="257" t="str" cm="1">
        <f t="array" ref="AM122">IFERROR(IF(AND(P122&lt;&gt;"D(Arıza Değil)",AH122="Bu Arıza Aracın Servise Verilmesine Engel Değil"),
IF(Z122-F122&gt;0,(AB122-Y122)*24*60,
IF(OR(AND(G122&gt;$AS$1,G122&lt;$AT$1),AND(G122&gt;$AU$1,G122&lt;$AV$1)),
(AF122-H122)*24*60,     BH:BH0)),        AN122),0)</f>
        <v/>
      </c>
      <c r="AN122" s="257" t="str">
        <f t="shared" si="96"/>
        <v/>
      </c>
      <c r="AO122" s="174" t="str">
        <f>[4]SayfaKAY!AG955</f>
        <v/>
      </c>
      <c r="AP122" s="174" t="str">
        <f>[4]SayfaKAY!AI955</f>
        <v/>
      </c>
      <c r="AQ122" s="174" t="str">
        <f>[4]SayfaKAY!AQ955</f>
        <v/>
      </c>
      <c r="AR122" s="174" t="str">
        <f>[4]SayfaKAY!AH955</f>
        <v/>
      </c>
      <c r="AS122" s="174" t="str">
        <f>[4]SayfaKAY!AJ955</f>
        <v/>
      </c>
      <c r="AT122" s="175" t="str">
        <f>[4]SayfaKAY!AM955</f>
        <v/>
      </c>
      <c r="AU122" s="176" t="str">
        <f>[4]SayfaKAY!AL955</f>
        <v/>
      </c>
      <c r="AV122" s="176" t="str">
        <f>[4]SayfaKAY!AP955</f>
        <v/>
      </c>
      <c r="AW122" s="177" t="str">
        <f>[4]SayfaKAY!AT955</f>
        <v/>
      </c>
      <c r="AX122" s="194" t="str">
        <f t="shared" si="97"/>
        <v/>
      </c>
      <c r="AY122" s="168"/>
      <c r="AZ122" s="167"/>
      <c r="BA122" s="113"/>
      <c r="BB122" s="171" t="str">
        <f t="shared" si="123"/>
        <v/>
      </c>
      <c r="BC122" s="114"/>
      <c r="BD122" s="114"/>
      <c r="BE122" s="114"/>
      <c r="BF122" s="114"/>
      <c r="BG122" s="114"/>
      <c r="BH122" s="114">
        <f>IFERROR(FRACAS!AN958, "Hata Var")</f>
        <v>346.9999999681022</v>
      </c>
      <c r="BI122" s="114"/>
      <c r="BJ122" s="114"/>
      <c r="BK122" s="105" t="str">
        <f>[4]SayfaKAY!AW955</f>
        <v/>
      </c>
      <c r="BL122" s="105" t="str">
        <f>[4]SayfaKAY!V955</f>
        <v/>
      </c>
      <c r="BM122" s="114"/>
      <c r="BN122" s="171" t="str">
        <f t="shared" si="98"/>
        <v>x yok</v>
      </c>
      <c r="BO122" s="171" t="b">
        <f t="shared" si="99"/>
        <v>0</v>
      </c>
      <c r="BP122" s="171" t="e">
        <f t="shared" si="100"/>
        <v>#VALUE!</v>
      </c>
      <c r="BQ122" s="226" t="e">
        <f t="shared" si="101"/>
        <v>#VALUE!</v>
      </c>
      <c r="BR122" s="226" t="e">
        <f t="shared" si="102"/>
        <v>#VALUE!</v>
      </c>
      <c r="BS122" s="226" t="e">
        <f t="shared" si="103"/>
        <v>#VALUE!</v>
      </c>
      <c r="BT122" s="114"/>
      <c r="BU122" s="242"/>
      <c r="BV122" s="233">
        <f t="shared" si="104"/>
        <v>-1</v>
      </c>
      <c r="BW122" s="226" t="str">
        <f t="shared" si="105"/>
        <v>Hayır, çakışma yok</v>
      </c>
      <c r="BX122" s="229"/>
      <c r="BY122" s="247" t="e">
        <f t="shared" si="106"/>
        <v>#VALUE!</v>
      </c>
      <c r="BZ122" s="247" t="e">
        <f t="shared" si="107"/>
        <v>#VALUE!</v>
      </c>
      <c r="CA122" s="247" t="e">
        <f t="shared" si="108"/>
        <v>#VALUE!</v>
      </c>
      <c r="CB122" s="213"/>
      <c r="CC122" s="211"/>
      <c r="CD122" s="196"/>
      <c r="CE122" s="213">
        <v>954</v>
      </c>
      <c r="CF122" s="182" t="str">
        <f t="shared" si="109"/>
        <v/>
      </c>
      <c r="CG122" s="182" t="str">
        <f t="shared" si="110"/>
        <v/>
      </c>
      <c r="CH122" s="196"/>
      <c r="CI122" s="196"/>
      <c r="CJ122" s="196"/>
      <c r="CK122" s="196" t="e">
        <f t="shared" si="111"/>
        <v>#VALUE!</v>
      </c>
      <c r="CL122" s="196" t="e">
        <f t="shared" si="112"/>
        <v>#VALUE!</v>
      </c>
      <c r="CM122" s="196" t="e">
        <f t="shared" si="113"/>
        <v>#VALUE!</v>
      </c>
      <c r="CN122" s="114"/>
      <c r="CO122" s="115" t="str">
        <f t="shared" si="114"/>
        <v/>
      </c>
      <c r="CP122" s="116" t="e">
        <f t="shared" si="115"/>
        <v>#VALUE!</v>
      </c>
      <c r="CQ122" s="117" t="str">
        <f t="shared" si="116"/>
        <v/>
      </c>
      <c r="CR122" s="117" t="str">
        <f t="shared" si="117"/>
        <v/>
      </c>
      <c r="CS122" s="117" t="str">
        <f t="shared" si="118"/>
        <v/>
      </c>
      <c r="CT122" s="118" t="e">
        <f t="shared" si="119"/>
        <v>#VALUE!</v>
      </c>
      <c r="CU122" s="118" t="e">
        <f t="shared" si="120"/>
        <v>#VALUE!</v>
      </c>
      <c r="CV122" s="118" t="e">
        <f t="shared" si="121"/>
        <v>#VALUE!</v>
      </c>
      <c r="CW122" s="119" t="e">
        <f t="shared" si="122"/>
        <v>#VALUE!</v>
      </c>
    </row>
    <row r="123" spans="1:101" ht="118.5" customHeight="1" x14ac:dyDescent="0.3">
      <c r="A123" s="104" t="str">
        <f>[4]SayfaKAY!C956</f>
        <v/>
      </c>
      <c r="B123" s="104" t="str">
        <f>[4]SayfaKAY!D956</f>
        <v/>
      </c>
      <c r="C123" s="105" t="str">
        <f>[4]SayfaKAY!E956</f>
        <v/>
      </c>
      <c r="D123" s="105" t="str">
        <f>[4]SayfaKAY!F956</f>
        <v/>
      </c>
      <c r="E123" s="106" t="str">
        <f>[4]SayfaKAY!G956</f>
        <v/>
      </c>
      <c r="F123" s="193" t="str">
        <f t="shared" si="83"/>
        <v/>
      </c>
      <c r="G123" s="135" t="str">
        <f t="shared" si="84"/>
        <v/>
      </c>
      <c r="H123" s="235" t="str">
        <f>[4]SayfaKAY!H956</f>
        <v/>
      </c>
      <c r="I123" s="104" t="str">
        <f>[4]SayfaKAY!I956</f>
        <v/>
      </c>
      <c r="J123" s="103" t="str">
        <f>IF([4]SayfaKAY!J956="","",IF([4]SayfaKAY!J956="Müşteri","Notified by Customer","Notified by Bozankaya"))</f>
        <v/>
      </c>
      <c r="K123" s="103" t="e">
        <f>VLOOKUP([4]SayfaKAY!L956,#REF!,2,FALSE)</f>
        <v>#REF!</v>
      </c>
      <c r="L123" s="165" t="str">
        <f>[4]SayfaKAY!X956</f>
        <v/>
      </c>
      <c r="M123" s="107" t="str">
        <f t="shared" si="85"/>
        <v/>
      </c>
      <c r="N123" s="105" t="str">
        <f>[4]SayfaKAY!M956</f>
        <v/>
      </c>
      <c r="O123" s="166" t="str">
        <f>[4]SayfaKAY!P956</f>
        <v/>
      </c>
      <c r="P123" s="166" t="str">
        <f>[4]SayfaKAY!Q956</f>
        <v/>
      </c>
      <c r="Q123" s="166" t="str">
        <f>[4]SayfaKAY!R956</f>
        <v/>
      </c>
      <c r="R123" s="132" t="str" cm="1">
        <f t="array" ref="R123">IF([4]SayfaKAY!U956="","",_xlfn.IFS([4]SayfaKAY!U956="Bozankaya","Bozankaya",[4]SayfaKAY!U956="Müşteri","Customer",[4]SayfaKAY!U956="Tedarikçi","Equipment Supplier"))</f>
        <v/>
      </c>
      <c r="S123" s="204" t="str">
        <f>[4]SayfaKAY!N956</f>
        <v/>
      </c>
      <c r="T123" s="133" t="str">
        <f>[4]SayfaKAY!AD956</f>
        <v/>
      </c>
      <c r="U123" s="132" t="str">
        <f>[4]SayfaKAY!W956</f>
        <v/>
      </c>
      <c r="V123" s="108" t="str">
        <f>[4]SayfaKAY!AZ956</f>
        <v/>
      </c>
      <c r="W123" s="136" t="str">
        <f t="shared" si="86"/>
        <v/>
      </c>
      <c r="X123" s="137" t="str">
        <f t="shared" si="87"/>
        <v/>
      </c>
      <c r="Y123" s="235" t="str">
        <f>[4]SayfaKAY!AE956</f>
        <v/>
      </c>
      <c r="Z123" s="109" t="str">
        <f t="shared" si="88"/>
        <v/>
      </c>
      <c r="AA123" s="110" t="str">
        <f t="shared" si="89"/>
        <v/>
      </c>
      <c r="AB123" s="182" t="str">
        <f>[4]SayfaKAY!BA956</f>
        <v/>
      </c>
      <c r="AC123" s="257" t="str">
        <f t="shared" si="90"/>
        <v/>
      </c>
      <c r="AD123" s="111" t="str">
        <f t="shared" si="91"/>
        <v/>
      </c>
      <c r="AE123" s="111" t="str">
        <f t="shared" si="92"/>
        <v/>
      </c>
      <c r="AF123" s="235" t="str">
        <f>[4]SayfaKAY!BA956</f>
        <v/>
      </c>
      <c r="AG123" s="179" t="str">
        <f>[4]SayfaKAY!S956</f>
        <v/>
      </c>
      <c r="AH123" s="178" t="str">
        <f t="shared" si="93"/>
        <v/>
      </c>
      <c r="AI123" s="163" t="str">
        <f>[4]SayfaKAY!AV956</f>
        <v/>
      </c>
      <c r="AJ123" s="164" t="str">
        <f t="shared" si="94"/>
        <v/>
      </c>
      <c r="AK123" s="164" t="str">
        <f t="shared" si="95"/>
        <v/>
      </c>
      <c r="AL123" s="112" t="str">
        <f>[4]SayfaKAY!AX956</f>
        <v/>
      </c>
      <c r="AM123" s="257" t="str" cm="1">
        <f t="array" ref="AM123">IFERROR(IF(AND(P123&lt;&gt;"D(Arıza Değil)",AH123="Bu Arıza Aracın Servise Verilmesine Engel Değil"),
IF(Z123-F123&gt;0,(AB123-Y123)*24*60,
IF(OR(AND(G123&gt;$AS$1,G123&lt;$AT$1),AND(G123&gt;$AU$1,G123&lt;$AV$1)),
(AF123-H123)*24*60,     BH:BH0)),        AN123),0)</f>
        <v/>
      </c>
      <c r="AN123" s="257" t="str">
        <f t="shared" si="96"/>
        <v/>
      </c>
      <c r="AO123" s="174" t="str">
        <f>[4]SayfaKAY!AG956</f>
        <v/>
      </c>
      <c r="AP123" s="174" t="str">
        <f>[4]SayfaKAY!AI956</f>
        <v/>
      </c>
      <c r="AQ123" s="174" t="str">
        <f>[4]SayfaKAY!AQ956</f>
        <v/>
      </c>
      <c r="AR123" s="174" t="str">
        <f>[4]SayfaKAY!AH956</f>
        <v/>
      </c>
      <c r="AS123" s="174" t="str">
        <f>[4]SayfaKAY!AJ956</f>
        <v/>
      </c>
      <c r="AT123" s="175" t="str">
        <f>[4]SayfaKAY!AM956</f>
        <v/>
      </c>
      <c r="AU123" s="176" t="str">
        <f>[4]SayfaKAY!AL956</f>
        <v/>
      </c>
      <c r="AV123" s="176" t="str">
        <f>[4]SayfaKAY!AP956</f>
        <v/>
      </c>
      <c r="AW123" s="177" t="str">
        <f>[4]SayfaKAY!AT956</f>
        <v/>
      </c>
      <c r="AX123" s="194" t="str">
        <f t="shared" si="97"/>
        <v/>
      </c>
      <c r="AY123" s="168"/>
      <c r="AZ123" s="167"/>
      <c r="BA123" s="170"/>
      <c r="BB123" s="171" t="str">
        <f t="shared" si="123"/>
        <v/>
      </c>
      <c r="BC123" s="114"/>
      <c r="BD123" s="114"/>
      <c r="BE123" s="114"/>
      <c r="BF123" s="114"/>
      <c r="BG123" s="114"/>
      <c r="BH123" s="114">
        <f>IFERROR(FRACAS!AN959, "Hata Var")</f>
        <v>117.00000000419095</v>
      </c>
      <c r="BI123" s="114"/>
      <c r="BJ123" s="114"/>
      <c r="BK123" s="105" t="str">
        <f>[4]SayfaKAY!AW956</f>
        <v/>
      </c>
      <c r="BL123" s="105" t="str">
        <f>[4]SayfaKAY!V956</f>
        <v/>
      </c>
      <c r="BM123" s="114"/>
      <c r="BN123" s="171" t="str">
        <f t="shared" si="98"/>
        <v>x yok</v>
      </c>
      <c r="BO123" s="171" t="b">
        <f t="shared" si="99"/>
        <v>0</v>
      </c>
      <c r="BP123" s="171" t="e">
        <f t="shared" si="100"/>
        <v>#VALUE!</v>
      </c>
      <c r="BQ123" s="226" t="e">
        <f t="shared" si="101"/>
        <v>#VALUE!</v>
      </c>
      <c r="BR123" s="226" t="e">
        <f t="shared" si="102"/>
        <v>#VALUE!</v>
      </c>
      <c r="BS123" s="226" t="e">
        <f t="shared" si="103"/>
        <v>#VALUE!</v>
      </c>
      <c r="BT123" s="114"/>
      <c r="BU123" s="242"/>
      <c r="BV123" s="233">
        <f t="shared" si="104"/>
        <v>-1</v>
      </c>
      <c r="BW123" s="226" t="str">
        <f t="shared" si="105"/>
        <v>Hayır, çakışma yok</v>
      </c>
      <c r="BX123" s="229"/>
      <c r="BY123" s="247" t="e">
        <f t="shared" si="106"/>
        <v>#VALUE!</v>
      </c>
      <c r="BZ123" s="247" t="e">
        <f t="shared" si="107"/>
        <v>#VALUE!</v>
      </c>
      <c r="CA123" s="247" t="e">
        <f t="shared" si="108"/>
        <v>#VALUE!</v>
      </c>
      <c r="CB123" s="213"/>
      <c r="CC123" s="211"/>
      <c r="CD123" s="196"/>
      <c r="CE123" s="213">
        <v>955</v>
      </c>
      <c r="CF123" s="182" t="str">
        <f t="shared" si="109"/>
        <v/>
      </c>
      <c r="CG123" s="182" t="str">
        <f t="shared" si="110"/>
        <v/>
      </c>
      <c r="CH123" s="196"/>
      <c r="CI123" s="196"/>
      <c r="CJ123" s="196"/>
      <c r="CK123" s="196" t="e">
        <f t="shared" si="111"/>
        <v>#VALUE!</v>
      </c>
      <c r="CL123" s="196" t="e">
        <f t="shared" si="112"/>
        <v>#VALUE!</v>
      </c>
      <c r="CM123" s="196" t="e">
        <f t="shared" si="113"/>
        <v>#VALUE!</v>
      </c>
      <c r="CN123" s="114"/>
      <c r="CO123" s="115" t="str">
        <f t="shared" si="114"/>
        <v/>
      </c>
      <c r="CP123" s="116" t="e">
        <f t="shared" si="115"/>
        <v>#VALUE!</v>
      </c>
      <c r="CQ123" s="117" t="str">
        <f t="shared" si="116"/>
        <v/>
      </c>
      <c r="CR123" s="117" t="str">
        <f t="shared" si="117"/>
        <v/>
      </c>
      <c r="CS123" s="117" t="str">
        <f t="shared" si="118"/>
        <v/>
      </c>
      <c r="CT123" s="118" t="e">
        <f t="shared" si="119"/>
        <v>#VALUE!</v>
      </c>
      <c r="CU123" s="118" t="e">
        <f t="shared" si="120"/>
        <v>#VALUE!</v>
      </c>
      <c r="CV123" s="118" t="e">
        <f t="shared" si="121"/>
        <v>#VALUE!</v>
      </c>
      <c r="CW123" s="119" t="e">
        <f t="shared" si="122"/>
        <v>#VALUE!</v>
      </c>
    </row>
    <row r="124" spans="1:101" ht="118.5" customHeight="1" x14ac:dyDescent="0.3">
      <c r="A124" s="160" t="str">
        <f>[4]SayfaKAY!C957</f>
        <v/>
      </c>
      <c r="B124" s="104" t="str">
        <f>[4]SayfaKAY!D957</f>
        <v/>
      </c>
      <c r="C124" s="105" t="str">
        <f>[4]SayfaKAY!E957</f>
        <v/>
      </c>
      <c r="D124" s="105" t="str">
        <f>[4]SayfaKAY!F957</f>
        <v/>
      </c>
      <c r="E124" s="106" t="str">
        <f>[4]SayfaKAY!G957</f>
        <v/>
      </c>
      <c r="F124" s="193" t="str">
        <f t="shared" si="83"/>
        <v/>
      </c>
      <c r="G124" s="135" t="str">
        <f t="shared" si="84"/>
        <v/>
      </c>
      <c r="H124" s="235" t="str">
        <f>[4]SayfaKAY!H957</f>
        <v/>
      </c>
      <c r="I124" s="104" t="str">
        <f>[4]SayfaKAY!I957</f>
        <v/>
      </c>
      <c r="J124" s="103" t="str">
        <f>IF([4]SayfaKAY!J957="","",IF([4]SayfaKAY!J957="Müşteri","Notified by Customer","Notified by Bozankaya"))</f>
        <v/>
      </c>
      <c r="K124" s="103" t="e">
        <f>VLOOKUP([4]SayfaKAY!L957,#REF!,2,FALSE)</f>
        <v>#REF!</v>
      </c>
      <c r="L124" s="165" t="str">
        <f>[4]SayfaKAY!X957</f>
        <v/>
      </c>
      <c r="M124" s="107" t="str">
        <f t="shared" si="85"/>
        <v/>
      </c>
      <c r="N124" s="105" t="str">
        <f>[4]SayfaKAY!M957</f>
        <v/>
      </c>
      <c r="O124" s="166" t="str">
        <f>[4]SayfaKAY!P957</f>
        <v/>
      </c>
      <c r="P124" s="166" t="str">
        <f>[4]SayfaKAY!Q957</f>
        <v/>
      </c>
      <c r="Q124" s="166" t="str">
        <f>[4]SayfaKAY!R957</f>
        <v/>
      </c>
      <c r="R124" s="132" t="str" cm="1">
        <f t="array" ref="R124">IF([4]SayfaKAY!U957="","",_xlfn.IFS([4]SayfaKAY!U957="Bozankaya","Bozankaya",[4]SayfaKAY!U957="Müşteri","Customer",[4]SayfaKAY!U957="Tedarikçi","Equipment Supplier"))</f>
        <v/>
      </c>
      <c r="S124" s="204" t="str">
        <f>[4]SayfaKAY!N957</f>
        <v/>
      </c>
      <c r="T124" s="133" t="str">
        <f>[4]SayfaKAY!AD957</f>
        <v/>
      </c>
      <c r="U124" s="132" t="str">
        <f>[4]SayfaKAY!W957</f>
        <v/>
      </c>
      <c r="V124" s="108" t="str">
        <f>[4]SayfaKAY!AZ957</f>
        <v/>
      </c>
      <c r="W124" s="136" t="str">
        <f t="shared" si="86"/>
        <v/>
      </c>
      <c r="X124" s="137" t="str">
        <f t="shared" si="87"/>
        <v/>
      </c>
      <c r="Y124" s="235" t="str">
        <f>[4]SayfaKAY!AE957</f>
        <v/>
      </c>
      <c r="Z124" s="109" t="str">
        <f t="shared" si="88"/>
        <v/>
      </c>
      <c r="AA124" s="110" t="str">
        <f t="shared" si="89"/>
        <v/>
      </c>
      <c r="AB124" s="182" t="str">
        <f>[4]SayfaKAY!BA957</f>
        <v/>
      </c>
      <c r="AC124" s="257" t="str">
        <f t="shared" si="90"/>
        <v/>
      </c>
      <c r="AD124" s="111" t="str">
        <f t="shared" si="91"/>
        <v/>
      </c>
      <c r="AE124" s="111" t="str">
        <f t="shared" si="92"/>
        <v/>
      </c>
      <c r="AF124" s="235" t="str">
        <f>[4]SayfaKAY!BA957</f>
        <v/>
      </c>
      <c r="AG124" s="179" t="str">
        <f>[4]SayfaKAY!S957</f>
        <v/>
      </c>
      <c r="AH124" s="178" t="str">
        <f t="shared" si="93"/>
        <v/>
      </c>
      <c r="AI124" s="163" t="str">
        <f>[4]SayfaKAY!AV957</f>
        <v/>
      </c>
      <c r="AJ124" s="164" t="str">
        <f t="shared" si="94"/>
        <v/>
      </c>
      <c r="AK124" s="164" t="str">
        <f t="shared" si="95"/>
        <v/>
      </c>
      <c r="AL124" s="112" t="str">
        <f>[4]SayfaKAY!AX957</f>
        <v/>
      </c>
      <c r="AM124" s="257" t="str" cm="1">
        <f t="array" ref="AM124">IFERROR(IF(AND(P124&lt;&gt;"D(Arıza Değil)",AH124="Bu Arıza Aracın Servise Verilmesine Engel Değil"),
IF(Z124-F124&gt;0,(AB124-Y124)*24*60,
IF(OR(AND(G124&gt;$AS$1,G124&lt;$AT$1),AND(G124&gt;$AU$1,G124&lt;$AV$1)),
(AF124-H124)*24*60,     BH:BH0)),        AN124),0)</f>
        <v/>
      </c>
      <c r="AN124" s="257" t="str">
        <f t="shared" si="96"/>
        <v/>
      </c>
      <c r="AO124" s="174" t="str">
        <f>[4]SayfaKAY!AG957</f>
        <v/>
      </c>
      <c r="AP124" s="174" t="str">
        <f>[4]SayfaKAY!AI957</f>
        <v/>
      </c>
      <c r="AQ124" s="174" t="str">
        <f>[4]SayfaKAY!AQ957</f>
        <v/>
      </c>
      <c r="AR124" s="174" t="str">
        <f>[4]SayfaKAY!AH957</f>
        <v/>
      </c>
      <c r="AS124" s="174" t="str">
        <f>[4]SayfaKAY!AJ957</f>
        <v/>
      </c>
      <c r="AT124" s="175" t="str">
        <f>[4]SayfaKAY!AM957</f>
        <v/>
      </c>
      <c r="AU124" s="176" t="str">
        <f>[4]SayfaKAY!AL957</f>
        <v/>
      </c>
      <c r="AV124" s="176" t="str">
        <f>[4]SayfaKAY!AP957</f>
        <v/>
      </c>
      <c r="AW124" s="177" t="str">
        <f>[4]SayfaKAY!AT957</f>
        <v/>
      </c>
      <c r="AX124" s="194" t="str">
        <f t="shared" si="97"/>
        <v/>
      </c>
      <c r="AY124" s="168"/>
      <c r="AZ124" s="167"/>
      <c r="BA124" s="113"/>
      <c r="BB124" s="171" t="str">
        <f t="shared" si="123"/>
        <v/>
      </c>
      <c r="BC124" s="114"/>
      <c r="BD124" s="114"/>
      <c r="BE124" s="114"/>
      <c r="BF124" s="114"/>
      <c r="BG124" s="114"/>
      <c r="BH124" s="114">
        <f>IFERROR(FRACAS!AN960, "Hata Var")</f>
        <v>84.999999889405444</v>
      </c>
      <c r="BI124" s="114"/>
      <c r="BJ124" s="114"/>
      <c r="BK124" s="105" t="str">
        <f>[4]SayfaKAY!AW957</f>
        <v/>
      </c>
      <c r="BL124" s="105" t="str">
        <f>[4]SayfaKAY!V957</f>
        <v/>
      </c>
      <c r="BM124" s="114"/>
      <c r="BN124" s="171" t="str">
        <f t="shared" si="98"/>
        <v>x yok</v>
      </c>
      <c r="BO124" s="171" t="b">
        <f t="shared" si="99"/>
        <v>0</v>
      </c>
      <c r="BP124" s="171" t="e">
        <f t="shared" si="100"/>
        <v>#VALUE!</v>
      </c>
      <c r="BQ124" s="226" t="e">
        <f t="shared" si="101"/>
        <v>#VALUE!</v>
      </c>
      <c r="BR124" s="226" t="e">
        <f t="shared" si="102"/>
        <v>#VALUE!</v>
      </c>
      <c r="BS124" s="226" t="e">
        <f t="shared" si="103"/>
        <v>#VALUE!</v>
      </c>
      <c r="BT124" s="114"/>
      <c r="BU124" s="242"/>
      <c r="BV124" s="233">
        <f t="shared" si="104"/>
        <v>-1</v>
      </c>
      <c r="BW124" s="226" t="str">
        <f t="shared" si="105"/>
        <v>Hayır, çakışma yok</v>
      </c>
      <c r="BX124" s="229"/>
      <c r="BY124" s="247" t="e">
        <f t="shared" si="106"/>
        <v>#VALUE!</v>
      </c>
      <c r="BZ124" s="247" t="e">
        <f t="shared" si="107"/>
        <v>#VALUE!</v>
      </c>
      <c r="CA124" s="247" t="e">
        <f t="shared" si="108"/>
        <v>#VALUE!</v>
      </c>
      <c r="CB124" s="213"/>
      <c r="CC124" s="211"/>
      <c r="CD124" s="196"/>
      <c r="CE124" s="213">
        <v>956</v>
      </c>
      <c r="CF124" s="182" t="str">
        <f t="shared" si="109"/>
        <v/>
      </c>
      <c r="CG124" s="182" t="str">
        <f t="shared" si="110"/>
        <v/>
      </c>
      <c r="CH124" s="196"/>
      <c r="CI124" s="196"/>
      <c r="CJ124" s="196"/>
      <c r="CK124" s="196" t="e">
        <f t="shared" si="111"/>
        <v>#VALUE!</v>
      </c>
      <c r="CL124" s="196" t="e">
        <f t="shared" si="112"/>
        <v>#VALUE!</v>
      </c>
      <c r="CM124" s="196" t="e">
        <f t="shared" si="113"/>
        <v>#VALUE!</v>
      </c>
      <c r="CN124" s="114"/>
      <c r="CO124" s="115" t="str">
        <f t="shared" si="114"/>
        <v/>
      </c>
      <c r="CP124" s="116" t="e">
        <f t="shared" si="115"/>
        <v>#VALUE!</v>
      </c>
      <c r="CQ124" s="117" t="str">
        <f t="shared" si="116"/>
        <v/>
      </c>
      <c r="CR124" s="117" t="str">
        <f t="shared" si="117"/>
        <v/>
      </c>
      <c r="CS124" s="117" t="str">
        <f t="shared" si="118"/>
        <v/>
      </c>
      <c r="CT124" s="118" t="e">
        <f t="shared" si="119"/>
        <v>#VALUE!</v>
      </c>
      <c r="CU124" s="118" t="e">
        <f t="shared" si="120"/>
        <v>#VALUE!</v>
      </c>
      <c r="CV124" s="118" t="e">
        <f t="shared" si="121"/>
        <v>#VALUE!</v>
      </c>
      <c r="CW124" s="119" t="e">
        <f t="shared" si="122"/>
        <v>#VALUE!</v>
      </c>
    </row>
    <row r="125" spans="1:101" ht="118.5" customHeight="1" x14ac:dyDescent="0.3">
      <c r="A125" s="104" t="str">
        <f>[4]SayfaKAY!C958</f>
        <v/>
      </c>
      <c r="B125" s="104" t="str">
        <f>[4]SayfaKAY!D958</f>
        <v/>
      </c>
      <c r="C125" s="105" t="str">
        <f>[4]SayfaKAY!E958</f>
        <v/>
      </c>
      <c r="D125" s="105" t="str">
        <f>[4]SayfaKAY!F958</f>
        <v/>
      </c>
      <c r="E125" s="106" t="str">
        <f>[4]SayfaKAY!G958</f>
        <v/>
      </c>
      <c r="F125" s="193" t="str">
        <f t="shared" si="83"/>
        <v/>
      </c>
      <c r="G125" s="135" t="str">
        <f t="shared" si="84"/>
        <v/>
      </c>
      <c r="H125" s="235" t="str">
        <f>[4]SayfaKAY!H958</f>
        <v/>
      </c>
      <c r="I125" s="104" t="str">
        <f>[4]SayfaKAY!I958</f>
        <v/>
      </c>
      <c r="J125" s="103" t="str">
        <f>IF([4]SayfaKAY!J958="","",IF([4]SayfaKAY!J958="Müşteri","Notified by Customer","Notified by Bozankaya"))</f>
        <v/>
      </c>
      <c r="K125" s="103" t="e">
        <f>VLOOKUP([4]SayfaKAY!L958,#REF!,2,FALSE)</f>
        <v>#REF!</v>
      </c>
      <c r="L125" s="165" t="str">
        <f>[4]SayfaKAY!X958</f>
        <v/>
      </c>
      <c r="M125" s="107" t="str">
        <f t="shared" si="85"/>
        <v/>
      </c>
      <c r="N125" s="105" t="str">
        <f>[4]SayfaKAY!M958</f>
        <v/>
      </c>
      <c r="O125" s="166" t="str">
        <f>[4]SayfaKAY!P958</f>
        <v/>
      </c>
      <c r="P125" s="166" t="str">
        <f>[4]SayfaKAY!Q958</f>
        <v/>
      </c>
      <c r="Q125" s="166" t="str">
        <f>[4]SayfaKAY!R958</f>
        <v/>
      </c>
      <c r="R125" s="132" t="str" cm="1">
        <f t="array" ref="R125">IF([4]SayfaKAY!U958="","",_xlfn.IFS([4]SayfaKAY!U958="Bozankaya","Bozankaya",[4]SayfaKAY!U958="Müşteri","Customer",[4]SayfaKAY!U958="Tedarikçi","Equipment Supplier"))</f>
        <v/>
      </c>
      <c r="S125" s="204" t="str">
        <f>[4]SayfaKAY!N958</f>
        <v/>
      </c>
      <c r="T125" s="133" t="str">
        <f>[4]SayfaKAY!AD958</f>
        <v/>
      </c>
      <c r="U125" s="132" t="str">
        <f>[4]SayfaKAY!W958</f>
        <v/>
      </c>
      <c r="V125" s="108" t="str">
        <f>[4]SayfaKAY!AZ958</f>
        <v/>
      </c>
      <c r="W125" s="136" t="str">
        <f t="shared" si="86"/>
        <v/>
      </c>
      <c r="X125" s="137" t="str">
        <f t="shared" si="87"/>
        <v/>
      </c>
      <c r="Y125" s="235" t="str">
        <f>[4]SayfaKAY!AE958</f>
        <v/>
      </c>
      <c r="Z125" s="109" t="str">
        <f t="shared" si="88"/>
        <v/>
      </c>
      <c r="AA125" s="110" t="str">
        <f t="shared" si="89"/>
        <v/>
      </c>
      <c r="AB125" s="182" t="str">
        <f>[4]SayfaKAY!BA958</f>
        <v/>
      </c>
      <c r="AC125" s="257" t="str">
        <f t="shared" si="90"/>
        <v/>
      </c>
      <c r="AD125" s="111" t="str">
        <f t="shared" si="91"/>
        <v/>
      </c>
      <c r="AE125" s="111" t="str">
        <f t="shared" si="92"/>
        <v/>
      </c>
      <c r="AF125" s="235" t="str">
        <f>[4]SayfaKAY!BA958</f>
        <v/>
      </c>
      <c r="AG125" s="179" t="str">
        <f>[4]SayfaKAY!S958</f>
        <v/>
      </c>
      <c r="AH125" s="178" t="str">
        <f t="shared" si="93"/>
        <v/>
      </c>
      <c r="AI125" s="163" t="str">
        <f>[4]SayfaKAY!AV958</f>
        <v/>
      </c>
      <c r="AJ125" s="164" t="str">
        <f t="shared" si="94"/>
        <v/>
      </c>
      <c r="AK125" s="164" t="str">
        <f t="shared" si="95"/>
        <v/>
      </c>
      <c r="AL125" s="112" t="str">
        <f>[4]SayfaKAY!AX958</f>
        <v/>
      </c>
      <c r="AM125" s="257" t="str" cm="1">
        <f t="array" ref="AM125">IFERROR(IF(AND(P125&lt;&gt;"D(Arıza Değil)",AH125="Bu Arıza Aracın Servise Verilmesine Engel Değil"),
IF(Z125-F125&gt;0,(AB125-Y125)*24*60,
IF(OR(AND(G125&gt;$AS$1,G125&lt;$AT$1),AND(G125&gt;$AU$1,G125&lt;$AV$1)),
(AF125-H125)*24*60,     BH:BH0)),        AN125),0)</f>
        <v/>
      </c>
      <c r="AN125" s="257" t="str">
        <f t="shared" si="96"/>
        <v/>
      </c>
      <c r="AO125" s="174" t="str">
        <f>[4]SayfaKAY!AG958</f>
        <v/>
      </c>
      <c r="AP125" s="174" t="str">
        <f>[4]SayfaKAY!AI958</f>
        <v/>
      </c>
      <c r="AQ125" s="174" t="str">
        <f>[4]SayfaKAY!AQ958</f>
        <v/>
      </c>
      <c r="AR125" s="174" t="str">
        <f>[4]SayfaKAY!AH958</f>
        <v/>
      </c>
      <c r="AS125" s="174" t="str">
        <f>[4]SayfaKAY!AJ958</f>
        <v/>
      </c>
      <c r="AT125" s="175" t="str">
        <f>[4]SayfaKAY!AM958</f>
        <v/>
      </c>
      <c r="AU125" s="176" t="str">
        <f>[4]SayfaKAY!AL958</f>
        <v/>
      </c>
      <c r="AV125" s="176" t="str">
        <f>[4]SayfaKAY!AP958</f>
        <v/>
      </c>
      <c r="AW125" s="177" t="str">
        <f>[4]SayfaKAY!AT958</f>
        <v/>
      </c>
      <c r="AX125" s="194" t="str">
        <f t="shared" si="97"/>
        <v/>
      </c>
      <c r="AY125" s="168"/>
      <c r="AZ125" s="167"/>
      <c r="BA125" s="170"/>
      <c r="BB125" s="171" t="str">
        <f t="shared" si="123"/>
        <v/>
      </c>
      <c r="BC125" s="114"/>
      <c r="BD125" s="114"/>
      <c r="BE125" s="114"/>
      <c r="BF125" s="114"/>
      <c r="BG125" s="114"/>
      <c r="BH125" s="114">
        <f>IFERROR(FRACAS!AN961, "Hata Var")</f>
        <v>240.00000004889444</v>
      </c>
      <c r="BI125" s="114"/>
      <c r="BJ125" s="114"/>
      <c r="BK125" s="105" t="str">
        <f>[4]SayfaKAY!AW958</f>
        <v/>
      </c>
      <c r="BL125" s="105" t="str">
        <f>[4]SayfaKAY!V958</f>
        <v/>
      </c>
      <c r="BM125" s="114"/>
      <c r="BN125" s="171" t="str">
        <f t="shared" si="98"/>
        <v>x yok</v>
      </c>
      <c r="BO125" s="171" t="b">
        <f t="shared" si="99"/>
        <v>0</v>
      </c>
      <c r="BP125" s="171" t="e">
        <f t="shared" si="100"/>
        <v>#VALUE!</v>
      </c>
      <c r="BQ125" s="226" t="e">
        <f t="shared" si="101"/>
        <v>#VALUE!</v>
      </c>
      <c r="BR125" s="226" t="e">
        <f t="shared" si="102"/>
        <v>#VALUE!</v>
      </c>
      <c r="BS125" s="226" t="e">
        <f t="shared" si="103"/>
        <v>#VALUE!</v>
      </c>
      <c r="BT125" s="114"/>
      <c r="BU125" s="242"/>
      <c r="BV125" s="233">
        <f t="shared" si="104"/>
        <v>-1</v>
      </c>
      <c r="BW125" s="226" t="str">
        <f t="shared" si="105"/>
        <v>Hayır, çakışma yok</v>
      </c>
      <c r="BX125" s="229"/>
      <c r="BY125" s="247" t="e">
        <f t="shared" si="106"/>
        <v>#VALUE!</v>
      </c>
      <c r="BZ125" s="247" t="e">
        <f t="shared" si="107"/>
        <v>#VALUE!</v>
      </c>
      <c r="CA125" s="247" t="e">
        <f t="shared" si="108"/>
        <v>#VALUE!</v>
      </c>
      <c r="CB125" s="213"/>
      <c r="CC125" s="211"/>
      <c r="CD125" s="196"/>
      <c r="CE125" s="213">
        <v>957</v>
      </c>
      <c r="CF125" s="182" t="str">
        <f t="shared" si="109"/>
        <v/>
      </c>
      <c r="CG125" s="182" t="str">
        <f t="shared" si="110"/>
        <v/>
      </c>
      <c r="CH125" s="196"/>
      <c r="CI125" s="196"/>
      <c r="CJ125" s="196"/>
      <c r="CK125" s="196" t="e">
        <f t="shared" si="111"/>
        <v>#VALUE!</v>
      </c>
      <c r="CL125" s="196" t="e">
        <f t="shared" si="112"/>
        <v>#VALUE!</v>
      </c>
      <c r="CM125" s="196" t="e">
        <f t="shared" si="113"/>
        <v>#VALUE!</v>
      </c>
      <c r="CN125" s="114"/>
      <c r="CO125" s="115" t="str">
        <f t="shared" si="114"/>
        <v/>
      </c>
      <c r="CP125" s="116" t="e">
        <f t="shared" si="115"/>
        <v>#VALUE!</v>
      </c>
      <c r="CQ125" s="117" t="str">
        <f t="shared" si="116"/>
        <v/>
      </c>
      <c r="CR125" s="117" t="str">
        <f t="shared" si="117"/>
        <v/>
      </c>
      <c r="CS125" s="117" t="str">
        <f t="shared" si="118"/>
        <v/>
      </c>
      <c r="CT125" s="118" t="e">
        <f t="shared" si="119"/>
        <v>#VALUE!</v>
      </c>
      <c r="CU125" s="118" t="e">
        <f t="shared" si="120"/>
        <v>#VALUE!</v>
      </c>
      <c r="CV125" s="118" t="e">
        <f t="shared" si="121"/>
        <v>#VALUE!</v>
      </c>
      <c r="CW125" s="119" t="e">
        <f t="shared" si="122"/>
        <v>#VALUE!</v>
      </c>
    </row>
    <row r="126" spans="1:101" ht="118.5" customHeight="1" x14ac:dyDescent="0.3">
      <c r="A126" s="160" t="str">
        <f>[4]SayfaKAY!C959</f>
        <v/>
      </c>
      <c r="B126" s="104" t="str">
        <f>[4]SayfaKAY!D959</f>
        <v/>
      </c>
      <c r="C126" s="105" t="str">
        <f>[4]SayfaKAY!E959</f>
        <v/>
      </c>
      <c r="D126" s="105" t="str">
        <f>[4]SayfaKAY!F959</f>
        <v/>
      </c>
      <c r="E126" s="106" t="str">
        <f>[4]SayfaKAY!G959</f>
        <v/>
      </c>
      <c r="F126" s="193" t="str">
        <f t="shared" si="83"/>
        <v/>
      </c>
      <c r="G126" s="135" t="str">
        <f t="shared" si="84"/>
        <v/>
      </c>
      <c r="H126" s="235" t="str">
        <f>[4]SayfaKAY!H959</f>
        <v/>
      </c>
      <c r="I126" s="104" t="str">
        <f>[4]SayfaKAY!I959</f>
        <v/>
      </c>
      <c r="J126" s="103" t="str">
        <f>IF([4]SayfaKAY!J959="","",IF([4]SayfaKAY!J959="Müşteri","Notified by Customer","Notified by Bozankaya"))</f>
        <v/>
      </c>
      <c r="K126" s="103" t="e">
        <f>VLOOKUP([4]SayfaKAY!L959,#REF!,2,FALSE)</f>
        <v>#REF!</v>
      </c>
      <c r="L126" s="165" t="str">
        <f>[4]SayfaKAY!X959</f>
        <v/>
      </c>
      <c r="M126" s="107" t="str">
        <f t="shared" si="85"/>
        <v/>
      </c>
      <c r="N126" s="105" t="str">
        <f>[4]SayfaKAY!M959</f>
        <v/>
      </c>
      <c r="O126" s="166" t="str">
        <f>[4]SayfaKAY!P959</f>
        <v/>
      </c>
      <c r="P126" s="166" t="str">
        <f>[4]SayfaKAY!Q959</f>
        <v/>
      </c>
      <c r="Q126" s="166" t="str">
        <f>[4]SayfaKAY!R959</f>
        <v/>
      </c>
      <c r="R126" s="132" t="str" cm="1">
        <f t="array" ref="R126">IF([4]SayfaKAY!U959="","",_xlfn.IFS([4]SayfaKAY!U959="Bozankaya","Bozankaya",[4]SayfaKAY!U959="Müşteri","Customer",[4]SayfaKAY!U959="Tedarikçi","Equipment Supplier"))</f>
        <v/>
      </c>
      <c r="S126" s="204" t="str">
        <f>[4]SayfaKAY!N959</f>
        <v/>
      </c>
      <c r="T126" s="133" t="str">
        <f>[4]SayfaKAY!AD959</f>
        <v/>
      </c>
      <c r="U126" s="132" t="str">
        <f>[4]SayfaKAY!W959</f>
        <v/>
      </c>
      <c r="V126" s="108" t="str">
        <f>[4]SayfaKAY!AZ959</f>
        <v/>
      </c>
      <c r="W126" s="136" t="str">
        <f t="shared" si="86"/>
        <v/>
      </c>
      <c r="X126" s="137" t="str">
        <f t="shared" si="87"/>
        <v/>
      </c>
      <c r="Y126" s="235" t="str">
        <f>[4]SayfaKAY!AE959</f>
        <v/>
      </c>
      <c r="Z126" s="109" t="str">
        <f t="shared" si="88"/>
        <v/>
      </c>
      <c r="AA126" s="110" t="str">
        <f t="shared" si="89"/>
        <v/>
      </c>
      <c r="AB126" s="182" t="str">
        <f>[4]SayfaKAY!BA959</f>
        <v/>
      </c>
      <c r="AC126" s="257" t="str">
        <f t="shared" si="90"/>
        <v/>
      </c>
      <c r="AD126" s="111" t="str">
        <f t="shared" si="91"/>
        <v/>
      </c>
      <c r="AE126" s="111" t="str">
        <f t="shared" si="92"/>
        <v/>
      </c>
      <c r="AF126" s="235" t="str">
        <f>[4]SayfaKAY!BA959</f>
        <v/>
      </c>
      <c r="AG126" s="179" t="str">
        <f>[4]SayfaKAY!S959</f>
        <v/>
      </c>
      <c r="AH126" s="178" t="str">
        <f t="shared" si="93"/>
        <v/>
      </c>
      <c r="AI126" s="163" t="str">
        <f>[4]SayfaKAY!AV959</f>
        <v/>
      </c>
      <c r="AJ126" s="164" t="str">
        <f t="shared" si="94"/>
        <v/>
      </c>
      <c r="AK126" s="164" t="str">
        <f t="shared" si="95"/>
        <v/>
      </c>
      <c r="AL126" s="112" t="str">
        <f>[4]SayfaKAY!AX959</f>
        <v/>
      </c>
      <c r="AM126" s="257" t="str" cm="1">
        <f t="array" ref="AM126">IFERROR(IF(AND(P126&lt;&gt;"D(Arıza Değil)",AH126="Bu Arıza Aracın Servise Verilmesine Engel Değil"),
IF(Z126-F126&gt;0,(AB126-Y126)*24*60,
IF(OR(AND(G126&gt;$AS$1,G126&lt;$AT$1),AND(G126&gt;$AU$1,G126&lt;$AV$1)),
(AF126-H126)*24*60,     BH:BH0)),        AN126),0)</f>
        <v/>
      </c>
      <c r="AN126" s="257" t="str">
        <f t="shared" si="96"/>
        <v/>
      </c>
      <c r="AO126" s="174" t="str">
        <f>[4]SayfaKAY!AG959</f>
        <v/>
      </c>
      <c r="AP126" s="174" t="str">
        <f>[4]SayfaKAY!AI959</f>
        <v/>
      </c>
      <c r="AQ126" s="174" t="str">
        <f>[4]SayfaKAY!AQ959</f>
        <v/>
      </c>
      <c r="AR126" s="174" t="str">
        <f>[4]SayfaKAY!AH959</f>
        <v/>
      </c>
      <c r="AS126" s="174" t="str">
        <f>[4]SayfaKAY!AJ959</f>
        <v/>
      </c>
      <c r="AT126" s="175" t="str">
        <f>[4]SayfaKAY!AM959</f>
        <v/>
      </c>
      <c r="AU126" s="176" t="str">
        <f>[4]SayfaKAY!AL959</f>
        <v/>
      </c>
      <c r="AV126" s="176" t="str">
        <f>[4]SayfaKAY!AP959</f>
        <v/>
      </c>
      <c r="AW126" s="177" t="str">
        <f>[4]SayfaKAY!AT959</f>
        <v/>
      </c>
      <c r="AX126" s="194" t="str">
        <f t="shared" si="97"/>
        <v/>
      </c>
      <c r="AY126" s="168"/>
      <c r="AZ126" s="167"/>
      <c r="BA126" s="113"/>
      <c r="BB126" s="171" t="str">
        <f t="shared" si="123"/>
        <v/>
      </c>
      <c r="BC126" s="114"/>
      <c r="BD126" s="114"/>
      <c r="BE126" s="114"/>
      <c r="BF126" s="114"/>
      <c r="BG126" s="114"/>
      <c r="BH126" s="114">
        <f>IFERROR(FRACAS!AN962, "Hata Var")</f>
        <v>1044.9999999382999</v>
      </c>
      <c r="BI126" s="114"/>
      <c r="BJ126" s="114"/>
      <c r="BK126" s="105" t="str">
        <f>[4]SayfaKAY!AW959</f>
        <v/>
      </c>
      <c r="BL126" s="105" t="str">
        <f>[4]SayfaKAY!V959</f>
        <v/>
      </c>
      <c r="BM126" s="114"/>
      <c r="BN126" s="171" t="str">
        <f t="shared" si="98"/>
        <v>x yok</v>
      </c>
      <c r="BO126" s="171" t="b">
        <f t="shared" si="99"/>
        <v>0</v>
      </c>
      <c r="BP126" s="171" t="e">
        <f t="shared" si="100"/>
        <v>#VALUE!</v>
      </c>
      <c r="BQ126" s="226" t="e">
        <f t="shared" si="101"/>
        <v>#VALUE!</v>
      </c>
      <c r="BR126" s="226" t="e">
        <f t="shared" si="102"/>
        <v>#VALUE!</v>
      </c>
      <c r="BS126" s="226" t="e">
        <f t="shared" si="103"/>
        <v>#VALUE!</v>
      </c>
      <c r="BT126" s="114"/>
      <c r="BU126" s="242"/>
      <c r="BV126" s="233">
        <f t="shared" si="104"/>
        <v>-1</v>
      </c>
      <c r="BW126" s="226" t="str">
        <f t="shared" si="105"/>
        <v>Hayır, çakışma yok</v>
      </c>
      <c r="BX126" s="229"/>
      <c r="BY126" s="247" t="e">
        <f t="shared" si="106"/>
        <v>#VALUE!</v>
      </c>
      <c r="BZ126" s="247" t="e">
        <f t="shared" si="107"/>
        <v>#VALUE!</v>
      </c>
      <c r="CA126" s="247" t="e">
        <f t="shared" si="108"/>
        <v>#VALUE!</v>
      </c>
      <c r="CB126" s="213"/>
      <c r="CC126" s="211"/>
      <c r="CD126" s="196"/>
      <c r="CE126" s="213">
        <v>958</v>
      </c>
      <c r="CF126" s="182" t="str">
        <f t="shared" si="109"/>
        <v/>
      </c>
      <c r="CG126" s="182" t="str">
        <f t="shared" si="110"/>
        <v/>
      </c>
      <c r="CH126" s="196"/>
      <c r="CI126" s="196"/>
      <c r="CJ126" s="196"/>
      <c r="CK126" s="196" t="e">
        <f t="shared" si="111"/>
        <v>#VALUE!</v>
      </c>
      <c r="CL126" s="196" t="e">
        <f t="shared" si="112"/>
        <v>#VALUE!</v>
      </c>
      <c r="CM126" s="196" t="e">
        <f t="shared" si="113"/>
        <v>#VALUE!</v>
      </c>
      <c r="CN126" s="114"/>
      <c r="CO126" s="115" t="str">
        <f t="shared" si="114"/>
        <v/>
      </c>
      <c r="CP126" s="116" t="e">
        <f t="shared" si="115"/>
        <v>#VALUE!</v>
      </c>
      <c r="CQ126" s="117" t="str">
        <f t="shared" si="116"/>
        <v/>
      </c>
      <c r="CR126" s="117" t="str">
        <f t="shared" si="117"/>
        <v/>
      </c>
      <c r="CS126" s="117" t="str">
        <f t="shared" si="118"/>
        <v/>
      </c>
      <c r="CT126" s="118" t="e">
        <f t="shared" si="119"/>
        <v>#VALUE!</v>
      </c>
      <c r="CU126" s="118" t="e">
        <f t="shared" si="120"/>
        <v>#VALUE!</v>
      </c>
      <c r="CV126" s="118" t="e">
        <f t="shared" si="121"/>
        <v>#VALUE!</v>
      </c>
      <c r="CW126" s="119" t="e">
        <f t="shared" si="122"/>
        <v>#VALUE!</v>
      </c>
    </row>
    <row r="127" spans="1:101" ht="118.5" customHeight="1" x14ac:dyDescent="0.3">
      <c r="A127" s="104" t="str">
        <f>[4]SayfaKAY!C960</f>
        <v/>
      </c>
      <c r="B127" s="104" t="str">
        <f>[4]SayfaKAY!D960</f>
        <v/>
      </c>
      <c r="C127" s="105" t="str">
        <f>[4]SayfaKAY!E960</f>
        <v/>
      </c>
      <c r="D127" s="105" t="str">
        <f>[4]SayfaKAY!F960</f>
        <v/>
      </c>
      <c r="E127" s="106" t="str">
        <f>[4]SayfaKAY!G960</f>
        <v/>
      </c>
      <c r="F127" s="193" t="str">
        <f t="shared" si="83"/>
        <v/>
      </c>
      <c r="G127" s="135" t="str">
        <f t="shared" si="84"/>
        <v/>
      </c>
      <c r="H127" s="235" t="str">
        <f>[4]SayfaKAY!H960</f>
        <v/>
      </c>
      <c r="I127" s="104" t="str">
        <f>[4]SayfaKAY!I960</f>
        <v/>
      </c>
      <c r="J127" s="103" t="str">
        <f>IF([4]SayfaKAY!J960="","",IF([4]SayfaKAY!J960="Müşteri","Notified by Customer","Notified by Bozankaya"))</f>
        <v/>
      </c>
      <c r="K127" s="103" t="e">
        <f>VLOOKUP([4]SayfaKAY!L960,#REF!,2,FALSE)</f>
        <v>#REF!</v>
      </c>
      <c r="L127" s="165" t="str">
        <f>[4]SayfaKAY!X960</f>
        <v/>
      </c>
      <c r="M127" s="107" t="str">
        <f t="shared" si="85"/>
        <v/>
      </c>
      <c r="N127" s="105" t="str">
        <f>[4]SayfaKAY!M960</f>
        <v/>
      </c>
      <c r="O127" s="166" t="str">
        <f>[4]SayfaKAY!P960</f>
        <v/>
      </c>
      <c r="P127" s="166" t="str">
        <f>[4]SayfaKAY!Q960</f>
        <v/>
      </c>
      <c r="Q127" s="166" t="str">
        <f>[4]SayfaKAY!R960</f>
        <v/>
      </c>
      <c r="R127" s="132" t="str" cm="1">
        <f t="array" ref="R127">IF([4]SayfaKAY!U960="","",_xlfn.IFS([4]SayfaKAY!U960="Bozankaya","Bozankaya",[4]SayfaKAY!U960="Müşteri","Customer",[4]SayfaKAY!U960="Tedarikçi","Equipment Supplier"))</f>
        <v/>
      </c>
      <c r="S127" s="204" t="str">
        <f>[4]SayfaKAY!N960</f>
        <v/>
      </c>
      <c r="T127" s="133" t="str">
        <f>[4]SayfaKAY!AD960</f>
        <v/>
      </c>
      <c r="U127" s="132" t="str">
        <f>[4]SayfaKAY!W960</f>
        <v/>
      </c>
      <c r="V127" s="108" t="str">
        <f>[4]SayfaKAY!AZ960</f>
        <v/>
      </c>
      <c r="W127" s="136" t="str">
        <f t="shared" si="86"/>
        <v/>
      </c>
      <c r="X127" s="137" t="str">
        <f t="shared" si="87"/>
        <v/>
      </c>
      <c r="Y127" s="235" t="str">
        <f>[4]SayfaKAY!AE960</f>
        <v/>
      </c>
      <c r="Z127" s="109" t="str">
        <f t="shared" si="88"/>
        <v/>
      </c>
      <c r="AA127" s="110" t="str">
        <f t="shared" si="89"/>
        <v/>
      </c>
      <c r="AB127" s="182" t="str">
        <f>[4]SayfaKAY!BA960</f>
        <v/>
      </c>
      <c r="AC127" s="257" t="str">
        <f t="shared" si="90"/>
        <v/>
      </c>
      <c r="AD127" s="111" t="str">
        <f t="shared" si="91"/>
        <v/>
      </c>
      <c r="AE127" s="111" t="str">
        <f t="shared" si="92"/>
        <v/>
      </c>
      <c r="AF127" s="235" t="str">
        <f>[4]SayfaKAY!BA960</f>
        <v/>
      </c>
      <c r="AG127" s="179" t="str">
        <f>[4]SayfaKAY!S960</f>
        <v/>
      </c>
      <c r="AH127" s="178" t="str">
        <f t="shared" si="93"/>
        <v/>
      </c>
      <c r="AI127" s="163" t="str">
        <f>[4]SayfaKAY!AV960</f>
        <v/>
      </c>
      <c r="AJ127" s="164" t="str">
        <f t="shared" si="94"/>
        <v/>
      </c>
      <c r="AK127" s="164" t="str">
        <f t="shared" si="95"/>
        <v/>
      </c>
      <c r="AL127" s="112" t="str">
        <f>[4]SayfaKAY!AX960</f>
        <v/>
      </c>
      <c r="AM127" s="257" t="str" cm="1">
        <f t="array" ref="AM127">IFERROR(IF(AND(P127&lt;&gt;"D(Arıza Değil)",AH127="Bu Arıza Aracın Servise Verilmesine Engel Değil"),
IF(Z127-F127&gt;0,(AB127-Y127)*24*60,
IF(OR(AND(G127&gt;$AS$1,G127&lt;$AT$1),AND(G127&gt;$AU$1,G127&lt;$AV$1)),
(AF127-H127)*24*60,     BH:BH0)),        AN127),0)</f>
        <v/>
      </c>
      <c r="AN127" s="257" t="str">
        <f t="shared" si="96"/>
        <v/>
      </c>
      <c r="AO127" s="174" t="str">
        <f>[4]SayfaKAY!AG960</f>
        <v/>
      </c>
      <c r="AP127" s="174" t="str">
        <f>[4]SayfaKAY!AI960</f>
        <v/>
      </c>
      <c r="AQ127" s="174" t="str">
        <f>[4]SayfaKAY!AQ960</f>
        <v/>
      </c>
      <c r="AR127" s="174" t="str">
        <f>[4]SayfaKAY!AH960</f>
        <v/>
      </c>
      <c r="AS127" s="174" t="str">
        <f>[4]SayfaKAY!AJ960</f>
        <v/>
      </c>
      <c r="AT127" s="175" t="str">
        <f>[4]SayfaKAY!AM960</f>
        <v/>
      </c>
      <c r="AU127" s="176" t="str">
        <f>[4]SayfaKAY!AL960</f>
        <v/>
      </c>
      <c r="AV127" s="176" t="str">
        <f>[4]SayfaKAY!AP960</f>
        <v/>
      </c>
      <c r="AW127" s="177" t="str">
        <f>[4]SayfaKAY!AT960</f>
        <v/>
      </c>
      <c r="AX127" s="194" t="str">
        <f t="shared" si="97"/>
        <v/>
      </c>
      <c r="AY127" s="168"/>
      <c r="AZ127" s="167"/>
      <c r="BA127" s="170"/>
      <c r="BB127" s="171" t="str">
        <f t="shared" si="123"/>
        <v/>
      </c>
      <c r="BC127" s="114"/>
      <c r="BD127" s="114"/>
      <c r="BE127" s="114"/>
      <c r="BF127" s="114"/>
      <c r="BG127" s="114"/>
      <c r="BH127" s="114">
        <f>IFERROR(FRACAS!AN963, "Hata Var")</f>
        <v>232.66666656243615</v>
      </c>
      <c r="BI127" s="114"/>
      <c r="BJ127" s="114"/>
      <c r="BK127" s="105" t="str">
        <f>[4]SayfaKAY!AW960</f>
        <v/>
      </c>
      <c r="BL127" s="105" t="str">
        <f>[4]SayfaKAY!V960</f>
        <v/>
      </c>
      <c r="BM127" s="114"/>
      <c r="BN127" s="171" t="str">
        <f t="shared" si="98"/>
        <v>x yok</v>
      </c>
      <c r="BO127" s="171" t="b">
        <f t="shared" si="99"/>
        <v>0</v>
      </c>
      <c r="BP127" s="171" t="e">
        <f t="shared" si="100"/>
        <v>#VALUE!</v>
      </c>
      <c r="BQ127" s="226" t="e">
        <f t="shared" si="101"/>
        <v>#VALUE!</v>
      </c>
      <c r="BR127" s="226" t="e">
        <f t="shared" si="102"/>
        <v>#VALUE!</v>
      </c>
      <c r="BS127" s="226" t="e">
        <f t="shared" si="103"/>
        <v>#VALUE!</v>
      </c>
      <c r="BT127" s="114"/>
      <c r="BU127" s="242"/>
      <c r="BV127" s="233">
        <f t="shared" si="104"/>
        <v>-1</v>
      </c>
      <c r="BW127" s="226" t="str">
        <f t="shared" si="105"/>
        <v>Hayır, çakışma yok</v>
      </c>
      <c r="BX127" s="229"/>
      <c r="BY127" s="247" t="e">
        <f t="shared" si="106"/>
        <v>#VALUE!</v>
      </c>
      <c r="BZ127" s="247" t="e">
        <f t="shared" si="107"/>
        <v>#VALUE!</v>
      </c>
      <c r="CA127" s="247" t="e">
        <f t="shared" si="108"/>
        <v>#VALUE!</v>
      </c>
      <c r="CB127" s="213"/>
      <c r="CC127" s="211"/>
      <c r="CD127" s="196"/>
      <c r="CE127" s="213">
        <v>959</v>
      </c>
      <c r="CF127" s="182" t="str">
        <f t="shared" si="109"/>
        <v/>
      </c>
      <c r="CG127" s="182" t="str">
        <f t="shared" si="110"/>
        <v/>
      </c>
      <c r="CH127" s="196"/>
      <c r="CI127" s="196"/>
      <c r="CJ127" s="196"/>
      <c r="CK127" s="196" t="e">
        <f t="shared" si="111"/>
        <v>#VALUE!</v>
      </c>
      <c r="CL127" s="196" t="e">
        <f t="shared" si="112"/>
        <v>#VALUE!</v>
      </c>
      <c r="CM127" s="196" t="e">
        <f t="shared" si="113"/>
        <v>#VALUE!</v>
      </c>
      <c r="CN127" s="114"/>
      <c r="CO127" s="115" t="str">
        <f t="shared" si="114"/>
        <v/>
      </c>
      <c r="CP127" s="116" t="e">
        <f t="shared" si="115"/>
        <v>#VALUE!</v>
      </c>
      <c r="CQ127" s="117" t="str">
        <f t="shared" si="116"/>
        <v/>
      </c>
      <c r="CR127" s="117" t="str">
        <f t="shared" si="117"/>
        <v/>
      </c>
      <c r="CS127" s="117" t="str">
        <f t="shared" si="118"/>
        <v/>
      </c>
      <c r="CT127" s="118" t="e">
        <f t="shared" si="119"/>
        <v>#VALUE!</v>
      </c>
      <c r="CU127" s="118" t="e">
        <f t="shared" si="120"/>
        <v>#VALUE!</v>
      </c>
      <c r="CV127" s="118" t="e">
        <f t="shared" si="121"/>
        <v>#VALUE!</v>
      </c>
      <c r="CW127" s="119" t="e">
        <f t="shared" si="122"/>
        <v>#VALUE!</v>
      </c>
    </row>
    <row r="128" spans="1:101" ht="118.5" customHeight="1" x14ac:dyDescent="0.3">
      <c r="A128" s="160" t="str">
        <f>[4]SayfaKAY!C961</f>
        <v/>
      </c>
      <c r="B128" s="104" t="str">
        <f>[4]SayfaKAY!D961</f>
        <v/>
      </c>
      <c r="C128" s="105" t="str">
        <f>[4]SayfaKAY!E961</f>
        <v/>
      </c>
      <c r="D128" s="105" t="str">
        <f>[4]SayfaKAY!F961</f>
        <v/>
      </c>
      <c r="E128" s="106" t="str">
        <f>[4]SayfaKAY!G961</f>
        <v/>
      </c>
      <c r="F128" s="193" t="str">
        <f t="shared" si="83"/>
        <v/>
      </c>
      <c r="G128" s="135" t="str">
        <f t="shared" si="84"/>
        <v/>
      </c>
      <c r="H128" s="235" t="str">
        <f>[4]SayfaKAY!H961</f>
        <v/>
      </c>
      <c r="I128" s="104" t="str">
        <f>[4]SayfaKAY!I961</f>
        <v/>
      </c>
      <c r="J128" s="103" t="str">
        <f>IF([4]SayfaKAY!J961="","",IF([4]SayfaKAY!J961="Müşteri","Notified by Customer","Notified by Bozankaya"))</f>
        <v/>
      </c>
      <c r="K128" s="103" t="e">
        <f>VLOOKUP([4]SayfaKAY!L961,#REF!,2,FALSE)</f>
        <v>#REF!</v>
      </c>
      <c r="L128" s="165" t="str">
        <f>[4]SayfaKAY!X961</f>
        <v/>
      </c>
      <c r="M128" s="107" t="str">
        <f t="shared" si="85"/>
        <v/>
      </c>
      <c r="N128" s="105" t="str">
        <f>[4]SayfaKAY!M961</f>
        <v/>
      </c>
      <c r="O128" s="166" t="str">
        <f>[4]SayfaKAY!P961</f>
        <v/>
      </c>
      <c r="P128" s="166" t="str">
        <f>[4]SayfaKAY!Q961</f>
        <v/>
      </c>
      <c r="Q128" s="166" t="str">
        <f>[4]SayfaKAY!R961</f>
        <v/>
      </c>
      <c r="R128" s="132" t="str" cm="1">
        <f t="array" ref="R128">IF([4]SayfaKAY!U961="","",_xlfn.IFS([4]SayfaKAY!U961="Bozankaya","Bozankaya",[4]SayfaKAY!U961="Müşteri","Customer",[4]SayfaKAY!U961="Tedarikçi","Equipment Supplier"))</f>
        <v/>
      </c>
      <c r="S128" s="204" t="str">
        <f>[4]SayfaKAY!N961</f>
        <v/>
      </c>
      <c r="T128" s="133" t="str">
        <f>[4]SayfaKAY!AD961</f>
        <v/>
      </c>
      <c r="U128" s="132" t="str">
        <f>[4]SayfaKAY!W961</f>
        <v/>
      </c>
      <c r="V128" s="108" t="str">
        <f>[4]SayfaKAY!AZ961</f>
        <v/>
      </c>
      <c r="W128" s="136" t="str">
        <f t="shared" si="86"/>
        <v/>
      </c>
      <c r="X128" s="137" t="str">
        <f t="shared" si="87"/>
        <v/>
      </c>
      <c r="Y128" s="235" t="str">
        <f>[4]SayfaKAY!AE961</f>
        <v/>
      </c>
      <c r="Z128" s="109" t="str">
        <f t="shared" si="88"/>
        <v/>
      </c>
      <c r="AA128" s="110" t="str">
        <f t="shared" si="89"/>
        <v/>
      </c>
      <c r="AB128" s="182" t="str">
        <f>[4]SayfaKAY!BA961</f>
        <v/>
      </c>
      <c r="AC128" s="257" t="str">
        <f t="shared" si="90"/>
        <v/>
      </c>
      <c r="AD128" s="111" t="str">
        <f t="shared" si="91"/>
        <v/>
      </c>
      <c r="AE128" s="111" t="str">
        <f t="shared" si="92"/>
        <v/>
      </c>
      <c r="AF128" s="235" t="str">
        <f>[4]SayfaKAY!BA961</f>
        <v/>
      </c>
      <c r="AG128" s="179" t="str">
        <f>[4]SayfaKAY!S961</f>
        <v/>
      </c>
      <c r="AH128" s="178" t="str">
        <f t="shared" si="93"/>
        <v/>
      </c>
      <c r="AI128" s="163" t="str">
        <f>[4]SayfaKAY!AV961</f>
        <v/>
      </c>
      <c r="AJ128" s="164" t="str">
        <f t="shared" si="94"/>
        <v/>
      </c>
      <c r="AK128" s="164" t="str">
        <f t="shared" si="95"/>
        <v/>
      </c>
      <c r="AL128" s="112" t="str">
        <f>[4]SayfaKAY!AX961</f>
        <v/>
      </c>
      <c r="AM128" s="257" t="str" cm="1">
        <f t="array" ref="AM128">IFERROR(IF(AND(P128&lt;&gt;"D(Arıza Değil)",AH128="Bu Arıza Aracın Servise Verilmesine Engel Değil"),
IF(Z128-F128&gt;0,(AB128-Y128)*24*60,
IF(OR(AND(G128&gt;$AS$1,G128&lt;$AT$1),AND(G128&gt;$AU$1,G128&lt;$AV$1)),
(AF128-H128)*24*60,     BH:BH0)),        AN128),0)</f>
        <v/>
      </c>
      <c r="AN128" s="257" t="str">
        <f t="shared" si="96"/>
        <v/>
      </c>
      <c r="AO128" s="174" t="str">
        <f>[4]SayfaKAY!AG961</f>
        <v/>
      </c>
      <c r="AP128" s="174" t="str">
        <f>[4]SayfaKAY!AI961</f>
        <v/>
      </c>
      <c r="AQ128" s="174" t="str">
        <f>[4]SayfaKAY!AQ961</f>
        <v/>
      </c>
      <c r="AR128" s="174" t="str">
        <f>[4]SayfaKAY!AH961</f>
        <v/>
      </c>
      <c r="AS128" s="174" t="str">
        <f>[4]SayfaKAY!AJ961</f>
        <v/>
      </c>
      <c r="AT128" s="175" t="str">
        <f>[4]SayfaKAY!AM961</f>
        <v/>
      </c>
      <c r="AU128" s="176" t="str">
        <f>[4]SayfaKAY!AL961</f>
        <v/>
      </c>
      <c r="AV128" s="176" t="str">
        <f>[4]SayfaKAY!AP961</f>
        <v/>
      </c>
      <c r="AW128" s="177" t="str">
        <f>[4]SayfaKAY!AT961</f>
        <v/>
      </c>
      <c r="AX128" s="194" t="str">
        <f t="shared" si="97"/>
        <v/>
      </c>
      <c r="AY128" s="168"/>
      <c r="AZ128" s="167"/>
      <c r="BA128" s="113"/>
      <c r="BB128" s="171" t="str">
        <f t="shared" si="123"/>
        <v/>
      </c>
      <c r="BC128" s="114"/>
      <c r="BD128" s="114"/>
      <c r="BE128" s="114"/>
      <c r="BF128" s="114"/>
      <c r="BG128" s="114"/>
      <c r="BH128" s="114">
        <f>IFERROR(FRACAS!AN964, "Hata Var")</f>
        <v>54.999999938299879</v>
      </c>
      <c r="BI128" s="114"/>
      <c r="BJ128" s="114"/>
      <c r="BK128" s="105" t="str">
        <f>[4]SayfaKAY!AW961</f>
        <v/>
      </c>
      <c r="BL128" s="105" t="str">
        <f>[4]SayfaKAY!V961</f>
        <v/>
      </c>
      <c r="BM128" s="114"/>
      <c r="BN128" s="171" t="str">
        <f t="shared" si="98"/>
        <v>x yok</v>
      </c>
      <c r="BO128" s="171" t="b">
        <f t="shared" si="99"/>
        <v>0</v>
      </c>
      <c r="BP128" s="171" t="e">
        <f t="shared" si="100"/>
        <v>#VALUE!</v>
      </c>
      <c r="BQ128" s="226" t="e">
        <f t="shared" si="101"/>
        <v>#VALUE!</v>
      </c>
      <c r="BR128" s="226" t="e">
        <f t="shared" si="102"/>
        <v>#VALUE!</v>
      </c>
      <c r="BS128" s="226" t="e">
        <f t="shared" si="103"/>
        <v>#VALUE!</v>
      </c>
      <c r="BT128" s="114"/>
      <c r="BU128" s="242"/>
      <c r="BV128" s="233">
        <f t="shared" si="104"/>
        <v>-1</v>
      </c>
      <c r="BW128" s="226" t="str">
        <f t="shared" si="105"/>
        <v>Hayır, çakışma yok</v>
      </c>
      <c r="BX128" s="229"/>
      <c r="BY128" s="247" t="e">
        <f t="shared" si="106"/>
        <v>#VALUE!</v>
      </c>
      <c r="BZ128" s="247" t="e">
        <f t="shared" si="107"/>
        <v>#VALUE!</v>
      </c>
      <c r="CA128" s="247" t="e">
        <f t="shared" si="108"/>
        <v>#VALUE!</v>
      </c>
      <c r="CB128" s="213"/>
      <c r="CC128" s="211"/>
      <c r="CD128" s="196"/>
      <c r="CE128" s="213">
        <v>960</v>
      </c>
      <c r="CF128" s="182" t="str">
        <f t="shared" si="109"/>
        <v/>
      </c>
      <c r="CG128" s="182" t="str">
        <f t="shared" si="110"/>
        <v/>
      </c>
      <c r="CH128" s="196"/>
      <c r="CI128" s="196"/>
      <c r="CJ128" s="196"/>
      <c r="CK128" s="196" t="e">
        <f t="shared" si="111"/>
        <v>#VALUE!</v>
      </c>
      <c r="CL128" s="196" t="e">
        <f t="shared" si="112"/>
        <v>#VALUE!</v>
      </c>
      <c r="CM128" s="196" t="e">
        <f t="shared" si="113"/>
        <v>#VALUE!</v>
      </c>
      <c r="CN128" s="114"/>
      <c r="CO128" s="115" t="str">
        <f t="shared" si="114"/>
        <v/>
      </c>
      <c r="CP128" s="116" t="e">
        <f t="shared" si="115"/>
        <v>#VALUE!</v>
      </c>
      <c r="CQ128" s="117" t="str">
        <f t="shared" si="116"/>
        <v/>
      </c>
      <c r="CR128" s="117" t="str">
        <f t="shared" si="117"/>
        <v/>
      </c>
      <c r="CS128" s="117" t="str">
        <f t="shared" si="118"/>
        <v/>
      </c>
      <c r="CT128" s="118" t="e">
        <f t="shared" si="119"/>
        <v>#VALUE!</v>
      </c>
      <c r="CU128" s="118" t="e">
        <f t="shared" si="120"/>
        <v>#VALUE!</v>
      </c>
      <c r="CV128" s="118" t="e">
        <f t="shared" si="121"/>
        <v>#VALUE!</v>
      </c>
      <c r="CW128" s="119" t="e">
        <f t="shared" si="122"/>
        <v>#VALUE!</v>
      </c>
    </row>
    <row r="129" spans="1:101" ht="118.5" customHeight="1" x14ac:dyDescent="0.3">
      <c r="A129" s="104" t="str">
        <f>[4]SayfaKAY!C962</f>
        <v/>
      </c>
      <c r="B129" s="104" t="str">
        <f>[4]SayfaKAY!D962</f>
        <v/>
      </c>
      <c r="C129" s="105" t="str">
        <f>[4]SayfaKAY!E962</f>
        <v/>
      </c>
      <c r="D129" s="105" t="str">
        <f>[4]SayfaKAY!F962</f>
        <v/>
      </c>
      <c r="E129" s="106" t="str">
        <f>[4]SayfaKAY!G962</f>
        <v/>
      </c>
      <c r="F129" s="193" t="str">
        <f t="shared" si="83"/>
        <v/>
      </c>
      <c r="G129" s="135" t="str">
        <f t="shared" si="84"/>
        <v/>
      </c>
      <c r="H129" s="235" t="str">
        <f>[4]SayfaKAY!H962</f>
        <v/>
      </c>
      <c r="I129" s="104" t="str">
        <f>[4]SayfaKAY!I962</f>
        <v/>
      </c>
      <c r="J129" s="103" t="str">
        <f>IF([4]SayfaKAY!J962="","",IF([4]SayfaKAY!J962="Müşteri","Notified by Customer","Notified by Bozankaya"))</f>
        <v/>
      </c>
      <c r="K129" s="103" t="e">
        <f>VLOOKUP([4]SayfaKAY!L962,#REF!,2,FALSE)</f>
        <v>#REF!</v>
      </c>
      <c r="L129" s="165" t="str">
        <f>[4]SayfaKAY!X962</f>
        <v/>
      </c>
      <c r="M129" s="107" t="str">
        <f t="shared" si="85"/>
        <v/>
      </c>
      <c r="N129" s="105" t="str">
        <f>[4]SayfaKAY!M962</f>
        <v/>
      </c>
      <c r="O129" s="166" t="str">
        <f>[4]SayfaKAY!P962</f>
        <v/>
      </c>
      <c r="P129" s="166" t="str">
        <f>[4]SayfaKAY!Q962</f>
        <v/>
      </c>
      <c r="Q129" s="166" t="str">
        <f>[4]SayfaKAY!R962</f>
        <v/>
      </c>
      <c r="R129" s="132" t="str" cm="1">
        <f t="array" ref="R129">IF([4]SayfaKAY!U962="","",_xlfn.IFS([4]SayfaKAY!U962="Bozankaya","Bozankaya",[4]SayfaKAY!U962="Müşteri","Customer",[4]SayfaKAY!U962="Tedarikçi","Equipment Supplier"))</f>
        <v/>
      </c>
      <c r="S129" s="204" t="str">
        <f>[4]SayfaKAY!N962</f>
        <v/>
      </c>
      <c r="T129" s="133" t="str">
        <f>[4]SayfaKAY!AD962</f>
        <v/>
      </c>
      <c r="U129" s="132" t="str">
        <f>[4]SayfaKAY!W962</f>
        <v/>
      </c>
      <c r="V129" s="108" t="str">
        <f>[4]SayfaKAY!AZ962</f>
        <v/>
      </c>
      <c r="W129" s="136" t="str">
        <f t="shared" si="86"/>
        <v/>
      </c>
      <c r="X129" s="137" t="str">
        <f t="shared" si="87"/>
        <v/>
      </c>
      <c r="Y129" s="235" t="str">
        <f>[4]SayfaKAY!AE962</f>
        <v/>
      </c>
      <c r="Z129" s="109" t="str">
        <f t="shared" si="88"/>
        <v/>
      </c>
      <c r="AA129" s="110" t="str">
        <f t="shared" si="89"/>
        <v/>
      </c>
      <c r="AB129" s="182" t="str">
        <f>[4]SayfaKAY!BA962</f>
        <v/>
      </c>
      <c r="AC129" s="257" t="str">
        <f t="shared" si="90"/>
        <v/>
      </c>
      <c r="AD129" s="111" t="str">
        <f t="shared" si="91"/>
        <v/>
      </c>
      <c r="AE129" s="111" t="str">
        <f t="shared" si="92"/>
        <v/>
      </c>
      <c r="AF129" s="235" t="str">
        <f>[4]SayfaKAY!BA962</f>
        <v/>
      </c>
      <c r="AG129" s="179" t="str">
        <f>[4]SayfaKAY!S962</f>
        <v/>
      </c>
      <c r="AH129" s="178" t="str">
        <f t="shared" si="93"/>
        <v/>
      </c>
      <c r="AI129" s="163" t="str">
        <f>[4]SayfaKAY!AV962</f>
        <v/>
      </c>
      <c r="AJ129" s="164" t="str">
        <f t="shared" si="94"/>
        <v/>
      </c>
      <c r="AK129" s="164" t="str">
        <f t="shared" si="95"/>
        <v/>
      </c>
      <c r="AL129" s="112" t="str">
        <f>[4]SayfaKAY!AX962</f>
        <v/>
      </c>
      <c r="AM129" s="257" t="str" cm="1">
        <f t="array" ref="AM129">IFERROR(IF(AND(P129&lt;&gt;"D(Arıza Değil)",AH129="Bu Arıza Aracın Servise Verilmesine Engel Değil"),
IF(Z129-F129&gt;0,(AB129-Y129)*24*60,
IF(OR(AND(G129&gt;$AS$1,G129&lt;$AT$1),AND(G129&gt;$AU$1,G129&lt;$AV$1)),
(AF129-H129)*24*60,     BH:BH0)),        AN129),0)</f>
        <v/>
      </c>
      <c r="AN129" s="257" t="str">
        <f t="shared" si="96"/>
        <v/>
      </c>
      <c r="AO129" s="174" t="str">
        <f>[4]SayfaKAY!AG962</f>
        <v/>
      </c>
      <c r="AP129" s="174" t="str">
        <f>[4]SayfaKAY!AI962</f>
        <v/>
      </c>
      <c r="AQ129" s="174" t="str">
        <f>[4]SayfaKAY!AQ962</f>
        <v/>
      </c>
      <c r="AR129" s="174" t="str">
        <f>[4]SayfaKAY!AH962</f>
        <v/>
      </c>
      <c r="AS129" s="174" t="str">
        <f>[4]SayfaKAY!AJ962</f>
        <v/>
      </c>
      <c r="AT129" s="175" t="str">
        <f>[4]SayfaKAY!AM962</f>
        <v/>
      </c>
      <c r="AU129" s="176" t="str">
        <f>[4]SayfaKAY!AL962</f>
        <v/>
      </c>
      <c r="AV129" s="176" t="str">
        <f>[4]SayfaKAY!AP962</f>
        <v/>
      </c>
      <c r="AW129" s="177" t="str">
        <f>[4]SayfaKAY!AT962</f>
        <v/>
      </c>
      <c r="AX129" s="194" t="str">
        <f t="shared" si="97"/>
        <v/>
      </c>
      <c r="AY129" s="168"/>
      <c r="AZ129" s="167"/>
      <c r="BA129" s="170"/>
      <c r="BB129" s="171" t="str">
        <f t="shared" si="123"/>
        <v/>
      </c>
      <c r="BC129" s="114"/>
      <c r="BD129" s="114"/>
      <c r="BE129" s="114"/>
      <c r="BF129" s="114"/>
      <c r="BG129" s="114"/>
      <c r="BH129" s="114">
        <f>IFERROR(FRACAS!AN965, "Hata Var")</f>
        <v>389.00000002118759</v>
      </c>
      <c r="BI129" s="114"/>
      <c r="BJ129" s="114"/>
      <c r="BK129" s="105" t="str">
        <f>[4]SayfaKAY!AW962</f>
        <v/>
      </c>
      <c r="BL129" s="105" t="str">
        <f>[4]SayfaKAY!V962</f>
        <v/>
      </c>
      <c r="BM129" s="114"/>
      <c r="BN129" s="171" t="str">
        <f t="shared" si="98"/>
        <v>x yok</v>
      </c>
      <c r="BO129" s="171" t="b">
        <f t="shared" si="99"/>
        <v>0</v>
      </c>
      <c r="BP129" s="171" t="e">
        <f t="shared" si="100"/>
        <v>#VALUE!</v>
      </c>
      <c r="BQ129" s="226" t="e">
        <f t="shared" si="101"/>
        <v>#VALUE!</v>
      </c>
      <c r="BR129" s="226" t="e">
        <f t="shared" si="102"/>
        <v>#VALUE!</v>
      </c>
      <c r="BS129" s="226" t="e">
        <f t="shared" si="103"/>
        <v>#VALUE!</v>
      </c>
      <c r="BT129" s="114"/>
      <c r="BU129" s="242"/>
      <c r="BV129" s="233">
        <f t="shared" si="104"/>
        <v>-1</v>
      </c>
      <c r="BW129" s="226" t="str">
        <f t="shared" si="105"/>
        <v>Hayır, çakışma yok</v>
      </c>
      <c r="BX129" s="229"/>
      <c r="BY129" s="247" t="e">
        <f t="shared" si="106"/>
        <v>#VALUE!</v>
      </c>
      <c r="BZ129" s="247" t="e">
        <f t="shared" si="107"/>
        <v>#VALUE!</v>
      </c>
      <c r="CA129" s="247" t="e">
        <f t="shared" si="108"/>
        <v>#VALUE!</v>
      </c>
      <c r="CB129" s="213"/>
      <c r="CC129" s="211"/>
      <c r="CD129" s="196"/>
      <c r="CE129" s="213">
        <v>961</v>
      </c>
      <c r="CF129" s="182" t="str">
        <f t="shared" si="109"/>
        <v/>
      </c>
      <c r="CG129" s="182" t="str">
        <f t="shared" si="110"/>
        <v/>
      </c>
      <c r="CH129" s="196"/>
      <c r="CI129" s="196"/>
      <c r="CJ129" s="196"/>
      <c r="CK129" s="196" t="e">
        <f t="shared" si="111"/>
        <v>#VALUE!</v>
      </c>
      <c r="CL129" s="196" t="e">
        <f t="shared" si="112"/>
        <v>#VALUE!</v>
      </c>
      <c r="CM129" s="196" t="e">
        <f t="shared" si="113"/>
        <v>#VALUE!</v>
      </c>
      <c r="CN129" s="114"/>
      <c r="CO129" s="115" t="str">
        <f t="shared" si="114"/>
        <v/>
      </c>
      <c r="CP129" s="116" t="e">
        <f t="shared" si="115"/>
        <v>#VALUE!</v>
      </c>
      <c r="CQ129" s="117" t="str">
        <f t="shared" si="116"/>
        <v/>
      </c>
      <c r="CR129" s="117" t="str">
        <f t="shared" si="117"/>
        <v/>
      </c>
      <c r="CS129" s="117" t="str">
        <f t="shared" si="118"/>
        <v/>
      </c>
      <c r="CT129" s="118" t="e">
        <f t="shared" si="119"/>
        <v>#VALUE!</v>
      </c>
      <c r="CU129" s="118" t="e">
        <f t="shared" si="120"/>
        <v>#VALUE!</v>
      </c>
      <c r="CV129" s="118" t="e">
        <f t="shared" si="121"/>
        <v>#VALUE!</v>
      </c>
      <c r="CW129" s="119" t="e">
        <f t="shared" si="122"/>
        <v>#VALUE!</v>
      </c>
    </row>
    <row r="130" spans="1:101" ht="118.5" customHeight="1" x14ac:dyDescent="0.3">
      <c r="A130" s="160" t="str">
        <f>[4]SayfaKAY!C963</f>
        <v/>
      </c>
      <c r="B130" s="104" t="str">
        <f>[4]SayfaKAY!D963</f>
        <v/>
      </c>
      <c r="C130" s="105" t="str">
        <f>[4]SayfaKAY!E963</f>
        <v/>
      </c>
      <c r="D130" s="105" t="str">
        <f>[4]SayfaKAY!F963</f>
        <v/>
      </c>
      <c r="E130" s="106" t="str">
        <f>[4]SayfaKAY!G963</f>
        <v/>
      </c>
      <c r="F130" s="193" t="str">
        <f t="shared" si="83"/>
        <v/>
      </c>
      <c r="G130" s="135" t="str">
        <f t="shared" si="84"/>
        <v/>
      </c>
      <c r="H130" s="235" t="str">
        <f>[4]SayfaKAY!H963</f>
        <v/>
      </c>
      <c r="I130" s="104" t="str">
        <f>[4]SayfaKAY!I963</f>
        <v/>
      </c>
      <c r="J130" s="103" t="str">
        <f>IF([4]SayfaKAY!J963="","",IF([4]SayfaKAY!J963="Müşteri","Notified by Customer","Notified by Bozankaya"))</f>
        <v/>
      </c>
      <c r="K130" s="103" t="e">
        <f>VLOOKUP([4]SayfaKAY!L963,#REF!,2,FALSE)</f>
        <v>#REF!</v>
      </c>
      <c r="L130" s="165" t="str">
        <f>[4]SayfaKAY!X963</f>
        <v/>
      </c>
      <c r="M130" s="107" t="str">
        <f t="shared" si="85"/>
        <v/>
      </c>
      <c r="N130" s="105" t="str">
        <f>[4]SayfaKAY!M963</f>
        <v/>
      </c>
      <c r="O130" s="166" t="str">
        <f>[4]SayfaKAY!P963</f>
        <v/>
      </c>
      <c r="P130" s="166" t="str">
        <f>[4]SayfaKAY!Q963</f>
        <v/>
      </c>
      <c r="Q130" s="166" t="str">
        <f>[4]SayfaKAY!R963</f>
        <v/>
      </c>
      <c r="R130" s="132" t="str" cm="1">
        <f t="array" ref="R130">IF([4]SayfaKAY!U963="","",_xlfn.IFS([4]SayfaKAY!U963="Bozankaya","Bozankaya",[4]SayfaKAY!U963="Müşteri","Customer",[4]SayfaKAY!U963="Tedarikçi","Equipment Supplier"))</f>
        <v/>
      </c>
      <c r="S130" s="204" t="str">
        <f>[4]SayfaKAY!N963</f>
        <v/>
      </c>
      <c r="T130" s="133" t="str">
        <f>[4]SayfaKAY!AD963</f>
        <v/>
      </c>
      <c r="U130" s="132" t="str">
        <f>[4]SayfaKAY!W963</f>
        <v/>
      </c>
      <c r="V130" s="108" t="str">
        <f>[4]SayfaKAY!AZ963</f>
        <v/>
      </c>
      <c r="W130" s="136" t="str">
        <f t="shared" si="86"/>
        <v/>
      </c>
      <c r="X130" s="137" t="str">
        <f t="shared" si="87"/>
        <v/>
      </c>
      <c r="Y130" s="235" t="str">
        <f>[4]SayfaKAY!AE963</f>
        <v/>
      </c>
      <c r="Z130" s="109" t="str">
        <f t="shared" si="88"/>
        <v/>
      </c>
      <c r="AA130" s="110" t="str">
        <f t="shared" si="89"/>
        <v/>
      </c>
      <c r="AB130" s="182" t="str">
        <f>[4]SayfaKAY!BA963</f>
        <v/>
      </c>
      <c r="AC130" s="257" t="str">
        <f t="shared" si="90"/>
        <v/>
      </c>
      <c r="AD130" s="111" t="str">
        <f t="shared" si="91"/>
        <v/>
      </c>
      <c r="AE130" s="111" t="str">
        <f t="shared" si="92"/>
        <v/>
      </c>
      <c r="AF130" s="235" t="str">
        <f>[4]SayfaKAY!BA963</f>
        <v/>
      </c>
      <c r="AG130" s="179" t="str">
        <f>[4]SayfaKAY!S963</f>
        <v/>
      </c>
      <c r="AH130" s="178" t="str">
        <f t="shared" si="93"/>
        <v/>
      </c>
      <c r="AI130" s="163" t="str">
        <f>[4]SayfaKAY!AV963</f>
        <v/>
      </c>
      <c r="AJ130" s="164" t="str">
        <f t="shared" si="94"/>
        <v/>
      </c>
      <c r="AK130" s="164" t="str">
        <f t="shared" si="95"/>
        <v/>
      </c>
      <c r="AL130" s="112" t="str">
        <f>[4]SayfaKAY!AX963</f>
        <v/>
      </c>
      <c r="AM130" s="257" t="str" cm="1">
        <f t="array" ref="AM130">IFERROR(IF(AND(P130&lt;&gt;"D(Arıza Değil)",AH130="Bu Arıza Aracın Servise Verilmesine Engel Değil"),
IF(Z130-F130&gt;0,(AB130-Y130)*24*60,
IF(OR(AND(G130&gt;$AS$1,G130&lt;$AT$1),AND(G130&gt;$AU$1,G130&lt;$AV$1)),
(AF130-H130)*24*60,     BH:BH0)),        AN130),0)</f>
        <v/>
      </c>
      <c r="AN130" s="257" t="str">
        <f t="shared" si="96"/>
        <v/>
      </c>
      <c r="AO130" s="174" t="str">
        <f>[4]SayfaKAY!AG963</f>
        <v/>
      </c>
      <c r="AP130" s="174" t="str">
        <f>[4]SayfaKAY!AI963</f>
        <v/>
      </c>
      <c r="AQ130" s="174" t="str">
        <f>[4]SayfaKAY!AQ963</f>
        <v/>
      </c>
      <c r="AR130" s="174" t="str">
        <f>[4]SayfaKAY!AH963</f>
        <v/>
      </c>
      <c r="AS130" s="174" t="str">
        <f>[4]SayfaKAY!AJ963</f>
        <v/>
      </c>
      <c r="AT130" s="175" t="str">
        <f>[4]SayfaKAY!AM963</f>
        <v/>
      </c>
      <c r="AU130" s="176" t="str">
        <f>[4]SayfaKAY!AL963</f>
        <v/>
      </c>
      <c r="AV130" s="176" t="str">
        <f>[4]SayfaKAY!AP963</f>
        <v/>
      </c>
      <c r="AW130" s="177" t="str">
        <f>[4]SayfaKAY!AT963</f>
        <v/>
      </c>
      <c r="AX130" s="194" t="str">
        <f t="shared" si="97"/>
        <v/>
      </c>
      <c r="AY130" s="168"/>
      <c r="AZ130" s="167"/>
      <c r="BA130" s="113"/>
      <c r="BB130" s="171" t="str">
        <f t="shared" si="123"/>
        <v/>
      </c>
      <c r="BC130" s="114"/>
      <c r="BD130" s="114"/>
      <c r="BE130" s="114"/>
      <c r="BF130" s="114"/>
      <c r="BG130" s="114"/>
      <c r="BH130" s="114">
        <f>IFERROR(FRACAS!AN966, "Hata Var")</f>
        <v>7348.9999999722932</v>
      </c>
      <c r="BI130" s="114"/>
      <c r="BJ130" s="114"/>
      <c r="BK130" s="105" t="str">
        <f>[4]SayfaKAY!AW963</f>
        <v/>
      </c>
      <c r="BL130" s="105" t="str">
        <f>[4]SayfaKAY!V963</f>
        <v/>
      </c>
      <c r="BM130" s="114"/>
      <c r="BN130" s="171" t="str">
        <f t="shared" si="98"/>
        <v>x yok</v>
      </c>
      <c r="BO130" s="171" t="b">
        <f t="shared" si="99"/>
        <v>0</v>
      </c>
      <c r="BP130" s="171" t="e">
        <f t="shared" si="100"/>
        <v>#VALUE!</v>
      </c>
      <c r="BQ130" s="226" t="e">
        <f t="shared" si="101"/>
        <v>#VALUE!</v>
      </c>
      <c r="BR130" s="226" t="e">
        <f t="shared" si="102"/>
        <v>#VALUE!</v>
      </c>
      <c r="BS130" s="226" t="e">
        <f t="shared" si="103"/>
        <v>#VALUE!</v>
      </c>
      <c r="BT130" s="114"/>
      <c r="BU130" s="242"/>
      <c r="BV130" s="233">
        <f t="shared" si="104"/>
        <v>-1</v>
      </c>
      <c r="BW130" s="226" t="str">
        <f t="shared" si="105"/>
        <v>Hayır, çakışma yok</v>
      </c>
      <c r="BX130" s="229"/>
      <c r="BY130" s="247" t="e">
        <f t="shared" si="106"/>
        <v>#VALUE!</v>
      </c>
      <c r="BZ130" s="247" t="e">
        <f t="shared" si="107"/>
        <v>#VALUE!</v>
      </c>
      <c r="CA130" s="247" t="e">
        <f t="shared" si="108"/>
        <v>#VALUE!</v>
      </c>
      <c r="CB130" s="213"/>
      <c r="CC130" s="211"/>
      <c r="CD130" s="196"/>
      <c r="CE130" s="213">
        <v>962</v>
      </c>
      <c r="CF130" s="182" t="str">
        <f t="shared" si="109"/>
        <v/>
      </c>
      <c r="CG130" s="182" t="str">
        <f t="shared" si="110"/>
        <v/>
      </c>
      <c r="CH130" s="196"/>
      <c r="CI130" s="196"/>
      <c r="CJ130" s="196"/>
      <c r="CK130" s="196" t="e">
        <f t="shared" si="111"/>
        <v>#VALUE!</v>
      </c>
      <c r="CL130" s="196" t="e">
        <f t="shared" si="112"/>
        <v>#VALUE!</v>
      </c>
      <c r="CM130" s="196" t="e">
        <f t="shared" si="113"/>
        <v>#VALUE!</v>
      </c>
      <c r="CN130" s="114"/>
      <c r="CO130" s="115" t="str">
        <f t="shared" si="114"/>
        <v/>
      </c>
      <c r="CP130" s="116" t="e">
        <f t="shared" si="115"/>
        <v>#VALUE!</v>
      </c>
      <c r="CQ130" s="117" t="str">
        <f t="shared" si="116"/>
        <v/>
      </c>
      <c r="CR130" s="117" t="str">
        <f t="shared" si="117"/>
        <v/>
      </c>
      <c r="CS130" s="117" t="str">
        <f t="shared" si="118"/>
        <v/>
      </c>
      <c r="CT130" s="118" t="e">
        <f t="shared" si="119"/>
        <v>#VALUE!</v>
      </c>
      <c r="CU130" s="118" t="e">
        <f t="shared" si="120"/>
        <v>#VALUE!</v>
      </c>
      <c r="CV130" s="118" t="e">
        <f t="shared" si="121"/>
        <v>#VALUE!</v>
      </c>
      <c r="CW130" s="119" t="e">
        <f t="shared" si="122"/>
        <v>#VALUE!</v>
      </c>
    </row>
    <row r="131" spans="1:101" ht="118.5" customHeight="1" x14ac:dyDescent="0.3">
      <c r="A131" s="104" t="str">
        <f>[4]SayfaKAY!C964</f>
        <v/>
      </c>
      <c r="B131" s="104" t="str">
        <f>[4]SayfaKAY!D964</f>
        <v/>
      </c>
      <c r="C131" s="105" t="str">
        <f>[4]SayfaKAY!E964</f>
        <v/>
      </c>
      <c r="D131" s="105" t="str">
        <f>[4]SayfaKAY!F964</f>
        <v/>
      </c>
      <c r="E131" s="106" t="str">
        <f>[4]SayfaKAY!G964</f>
        <v/>
      </c>
      <c r="F131" s="193" t="str">
        <f t="shared" si="83"/>
        <v/>
      </c>
      <c r="G131" s="135" t="str">
        <f t="shared" si="84"/>
        <v/>
      </c>
      <c r="H131" s="235" t="str">
        <f>[4]SayfaKAY!H964</f>
        <v/>
      </c>
      <c r="I131" s="104" t="str">
        <f>[4]SayfaKAY!I964</f>
        <v/>
      </c>
      <c r="J131" s="103" t="str">
        <f>IF([4]SayfaKAY!J964="","",IF([4]SayfaKAY!J964="Müşteri","Notified by Customer","Notified by Bozankaya"))</f>
        <v/>
      </c>
      <c r="K131" s="103" t="e">
        <f>VLOOKUP([4]SayfaKAY!L964,#REF!,2,FALSE)</f>
        <v>#REF!</v>
      </c>
      <c r="L131" s="165" t="str">
        <f>[4]SayfaKAY!X964</f>
        <v/>
      </c>
      <c r="M131" s="107" t="str">
        <f t="shared" si="85"/>
        <v/>
      </c>
      <c r="N131" s="105" t="str">
        <f>[4]SayfaKAY!M964</f>
        <v/>
      </c>
      <c r="O131" s="166" t="str">
        <f>[4]SayfaKAY!P964</f>
        <v/>
      </c>
      <c r="P131" s="166" t="str">
        <f>[4]SayfaKAY!Q964</f>
        <v/>
      </c>
      <c r="Q131" s="166" t="str">
        <f>[4]SayfaKAY!R964</f>
        <v/>
      </c>
      <c r="R131" s="132" t="str" cm="1">
        <f t="array" ref="R131">IF([4]SayfaKAY!U964="","",_xlfn.IFS([4]SayfaKAY!U964="Bozankaya","Bozankaya",[4]SayfaKAY!U964="Müşteri","Customer",[4]SayfaKAY!U964="Tedarikçi","Equipment Supplier"))</f>
        <v/>
      </c>
      <c r="S131" s="204" t="str">
        <f>[4]SayfaKAY!N964</f>
        <v/>
      </c>
      <c r="T131" s="133" t="str">
        <f>[4]SayfaKAY!AD964</f>
        <v/>
      </c>
      <c r="U131" s="132" t="str">
        <f>[4]SayfaKAY!W964</f>
        <v/>
      </c>
      <c r="V131" s="108" t="str">
        <f>[4]SayfaKAY!AZ964</f>
        <v/>
      </c>
      <c r="W131" s="136" t="str">
        <f t="shared" si="86"/>
        <v/>
      </c>
      <c r="X131" s="137" t="str">
        <f t="shared" si="87"/>
        <v/>
      </c>
      <c r="Y131" s="235" t="str">
        <f>[4]SayfaKAY!AE964</f>
        <v/>
      </c>
      <c r="Z131" s="109" t="str">
        <f t="shared" si="88"/>
        <v/>
      </c>
      <c r="AA131" s="110" t="str">
        <f t="shared" si="89"/>
        <v/>
      </c>
      <c r="AB131" s="182" t="str">
        <f>[4]SayfaKAY!BA964</f>
        <v/>
      </c>
      <c r="AC131" s="257" t="str">
        <f t="shared" si="90"/>
        <v/>
      </c>
      <c r="AD131" s="111" t="str">
        <f t="shared" si="91"/>
        <v/>
      </c>
      <c r="AE131" s="111" t="str">
        <f t="shared" si="92"/>
        <v/>
      </c>
      <c r="AF131" s="235" t="str">
        <f>[4]SayfaKAY!BA964</f>
        <v/>
      </c>
      <c r="AG131" s="179" t="str">
        <f>[4]SayfaKAY!S964</f>
        <v/>
      </c>
      <c r="AH131" s="178" t="str">
        <f t="shared" si="93"/>
        <v/>
      </c>
      <c r="AI131" s="163" t="str">
        <f>[4]SayfaKAY!AV964</f>
        <v/>
      </c>
      <c r="AJ131" s="164" t="str">
        <f t="shared" si="94"/>
        <v/>
      </c>
      <c r="AK131" s="164" t="str">
        <f t="shared" si="95"/>
        <v/>
      </c>
      <c r="AL131" s="112" t="str">
        <f>[4]SayfaKAY!AX964</f>
        <v/>
      </c>
      <c r="AM131" s="257" t="str" cm="1">
        <f t="array" ref="AM131">IFERROR(IF(AND(P131&lt;&gt;"D(Arıza Değil)",AH131="Bu Arıza Aracın Servise Verilmesine Engel Değil"),
IF(Z131-F131&gt;0,(AB131-Y131)*24*60,
IF(OR(AND(G131&gt;$AS$1,G131&lt;$AT$1),AND(G131&gt;$AU$1,G131&lt;$AV$1)),
(AF131-H131)*24*60,     BH:BH0)),        AN131),0)</f>
        <v/>
      </c>
      <c r="AN131" s="257" t="str">
        <f t="shared" si="96"/>
        <v/>
      </c>
      <c r="AO131" s="174" t="str">
        <f>[4]SayfaKAY!AG964</f>
        <v/>
      </c>
      <c r="AP131" s="174" t="str">
        <f>[4]SayfaKAY!AI964</f>
        <v/>
      </c>
      <c r="AQ131" s="174" t="str">
        <f>[4]SayfaKAY!AQ964</f>
        <v/>
      </c>
      <c r="AR131" s="174" t="str">
        <f>[4]SayfaKAY!AH964</f>
        <v/>
      </c>
      <c r="AS131" s="174" t="str">
        <f>[4]SayfaKAY!AJ964</f>
        <v/>
      </c>
      <c r="AT131" s="175" t="str">
        <f>[4]SayfaKAY!AM964</f>
        <v/>
      </c>
      <c r="AU131" s="176" t="str">
        <f>[4]SayfaKAY!AL964</f>
        <v/>
      </c>
      <c r="AV131" s="176" t="str">
        <f>[4]SayfaKAY!AP964</f>
        <v/>
      </c>
      <c r="AW131" s="177" t="str">
        <f>[4]SayfaKAY!AT964</f>
        <v/>
      </c>
      <c r="AX131" s="194" t="str">
        <f t="shared" si="97"/>
        <v/>
      </c>
      <c r="AY131" s="168"/>
      <c r="AZ131" s="167"/>
      <c r="BA131" s="170"/>
      <c r="BB131" s="171" t="str">
        <f t="shared" si="123"/>
        <v/>
      </c>
      <c r="BC131" s="114"/>
      <c r="BD131" s="114"/>
      <c r="BE131" s="114"/>
      <c r="BF131" s="114"/>
      <c r="BG131" s="114"/>
      <c r="BH131" s="114">
        <f>IFERROR(FRACAS!AN967, "Hata Var")</f>
        <v>88179.000000046799</v>
      </c>
      <c r="BI131" s="114"/>
      <c r="BJ131" s="114"/>
      <c r="BK131" s="105" t="str">
        <f>[4]SayfaKAY!AW964</f>
        <v/>
      </c>
      <c r="BL131" s="105" t="str">
        <f>[4]SayfaKAY!V964</f>
        <v/>
      </c>
      <c r="BM131" s="114"/>
      <c r="BN131" s="171" t="str">
        <f t="shared" si="98"/>
        <v>x yok</v>
      </c>
      <c r="BO131" s="171" t="b">
        <f t="shared" si="99"/>
        <v>0</v>
      </c>
      <c r="BP131" s="171" t="e">
        <f t="shared" si="100"/>
        <v>#VALUE!</v>
      </c>
      <c r="BQ131" s="226" t="e">
        <f t="shared" si="101"/>
        <v>#VALUE!</v>
      </c>
      <c r="BR131" s="226" t="e">
        <f t="shared" si="102"/>
        <v>#VALUE!</v>
      </c>
      <c r="BS131" s="226" t="e">
        <f t="shared" si="103"/>
        <v>#VALUE!</v>
      </c>
      <c r="BT131" s="114"/>
      <c r="BU131" s="242"/>
      <c r="BV131" s="233">
        <f t="shared" si="104"/>
        <v>-1</v>
      </c>
      <c r="BW131" s="226" t="str">
        <f t="shared" si="105"/>
        <v>Hayır, çakışma yok</v>
      </c>
      <c r="BX131" s="229"/>
      <c r="BY131" s="247" t="e">
        <f t="shared" si="106"/>
        <v>#VALUE!</v>
      </c>
      <c r="BZ131" s="247" t="e">
        <f t="shared" si="107"/>
        <v>#VALUE!</v>
      </c>
      <c r="CA131" s="247" t="e">
        <f t="shared" si="108"/>
        <v>#VALUE!</v>
      </c>
      <c r="CB131" s="213"/>
      <c r="CC131" s="211"/>
      <c r="CD131" s="196"/>
      <c r="CE131" s="213">
        <v>963</v>
      </c>
      <c r="CF131" s="182" t="str">
        <f t="shared" si="109"/>
        <v/>
      </c>
      <c r="CG131" s="182" t="str">
        <f t="shared" si="110"/>
        <v/>
      </c>
      <c r="CH131" s="196"/>
      <c r="CI131" s="196"/>
      <c r="CJ131" s="196"/>
      <c r="CK131" s="196" t="e">
        <f t="shared" si="111"/>
        <v>#VALUE!</v>
      </c>
      <c r="CL131" s="196" t="e">
        <f t="shared" si="112"/>
        <v>#VALUE!</v>
      </c>
      <c r="CM131" s="196" t="e">
        <f t="shared" si="113"/>
        <v>#VALUE!</v>
      </c>
      <c r="CN131" s="114"/>
      <c r="CO131" s="115" t="str">
        <f t="shared" si="114"/>
        <v/>
      </c>
      <c r="CP131" s="116" t="e">
        <f t="shared" si="115"/>
        <v>#VALUE!</v>
      </c>
      <c r="CQ131" s="117" t="str">
        <f t="shared" si="116"/>
        <v/>
      </c>
      <c r="CR131" s="117" t="str">
        <f t="shared" si="117"/>
        <v/>
      </c>
      <c r="CS131" s="117" t="str">
        <f t="shared" si="118"/>
        <v/>
      </c>
      <c r="CT131" s="118" t="e">
        <f t="shared" si="119"/>
        <v>#VALUE!</v>
      </c>
      <c r="CU131" s="118" t="e">
        <f t="shared" si="120"/>
        <v>#VALUE!</v>
      </c>
      <c r="CV131" s="118" t="e">
        <f t="shared" si="121"/>
        <v>#VALUE!</v>
      </c>
      <c r="CW131" s="119" t="e">
        <f t="shared" si="122"/>
        <v>#VALUE!</v>
      </c>
    </row>
    <row r="132" spans="1:101" ht="118.5" customHeight="1" x14ac:dyDescent="0.3">
      <c r="A132" s="160" t="str">
        <f>[4]SayfaKAY!C965</f>
        <v/>
      </c>
      <c r="B132" s="104" t="str">
        <f>[4]SayfaKAY!D965</f>
        <v/>
      </c>
      <c r="C132" s="105" t="str">
        <f>[4]SayfaKAY!E965</f>
        <v/>
      </c>
      <c r="D132" s="105" t="str">
        <f>[4]SayfaKAY!F965</f>
        <v/>
      </c>
      <c r="E132" s="106" t="str">
        <f>[4]SayfaKAY!G965</f>
        <v/>
      </c>
      <c r="F132" s="193" t="str">
        <f t="shared" si="83"/>
        <v/>
      </c>
      <c r="G132" s="135" t="str">
        <f t="shared" si="84"/>
        <v/>
      </c>
      <c r="H132" s="235" t="str">
        <f>[4]SayfaKAY!H965</f>
        <v/>
      </c>
      <c r="I132" s="104" t="str">
        <f>[4]SayfaKAY!I965</f>
        <v/>
      </c>
      <c r="J132" s="103" t="str">
        <f>IF([4]SayfaKAY!J965="","",IF([4]SayfaKAY!J965="Müşteri","Notified by Customer","Notified by Bozankaya"))</f>
        <v/>
      </c>
      <c r="K132" s="103" t="e">
        <f>VLOOKUP([4]SayfaKAY!L965,#REF!,2,FALSE)</f>
        <v>#REF!</v>
      </c>
      <c r="L132" s="165" t="str">
        <f>[4]SayfaKAY!X965</f>
        <v/>
      </c>
      <c r="M132" s="107" t="str">
        <f t="shared" si="85"/>
        <v/>
      </c>
      <c r="N132" s="105" t="str">
        <f>[4]SayfaKAY!M965</f>
        <v/>
      </c>
      <c r="O132" s="166" t="str">
        <f>[4]SayfaKAY!P965</f>
        <v/>
      </c>
      <c r="P132" s="166" t="str">
        <f>[4]SayfaKAY!Q965</f>
        <v/>
      </c>
      <c r="Q132" s="166" t="str">
        <f>[4]SayfaKAY!R965</f>
        <v/>
      </c>
      <c r="R132" s="132" t="str" cm="1">
        <f t="array" ref="R132">IF([4]SayfaKAY!U965="","",_xlfn.IFS([4]SayfaKAY!U965="Bozankaya","Bozankaya",[4]SayfaKAY!U965="Müşteri","Customer",[4]SayfaKAY!U965="Tedarikçi","Equipment Supplier"))</f>
        <v/>
      </c>
      <c r="S132" s="204" t="str">
        <f>[4]SayfaKAY!N965</f>
        <v/>
      </c>
      <c r="T132" s="133" t="str">
        <f>[4]SayfaKAY!AD965</f>
        <v/>
      </c>
      <c r="U132" s="132" t="str">
        <f>[4]SayfaKAY!W965</f>
        <v/>
      </c>
      <c r="V132" s="108" t="str">
        <f>[4]SayfaKAY!AZ965</f>
        <v/>
      </c>
      <c r="W132" s="136" t="str">
        <f t="shared" si="86"/>
        <v/>
      </c>
      <c r="X132" s="137" t="str">
        <f t="shared" si="87"/>
        <v/>
      </c>
      <c r="Y132" s="235" t="str">
        <f>[4]SayfaKAY!AE965</f>
        <v/>
      </c>
      <c r="Z132" s="109" t="str">
        <f t="shared" si="88"/>
        <v/>
      </c>
      <c r="AA132" s="110" t="str">
        <f t="shared" si="89"/>
        <v/>
      </c>
      <c r="AB132" s="182" t="str">
        <f>[4]SayfaKAY!BA965</f>
        <v/>
      </c>
      <c r="AC132" s="257" t="str">
        <f t="shared" si="90"/>
        <v/>
      </c>
      <c r="AD132" s="111" t="str">
        <f t="shared" si="91"/>
        <v/>
      </c>
      <c r="AE132" s="111" t="str">
        <f t="shared" si="92"/>
        <v/>
      </c>
      <c r="AF132" s="235" t="str">
        <f>[4]SayfaKAY!BA965</f>
        <v/>
      </c>
      <c r="AG132" s="179" t="str">
        <f>[4]SayfaKAY!S965</f>
        <v/>
      </c>
      <c r="AH132" s="178" t="str">
        <f t="shared" si="93"/>
        <v/>
      </c>
      <c r="AI132" s="163" t="str">
        <f>[4]SayfaKAY!AV965</f>
        <v/>
      </c>
      <c r="AJ132" s="164" t="str">
        <f t="shared" si="94"/>
        <v/>
      </c>
      <c r="AK132" s="164" t="str">
        <f t="shared" si="95"/>
        <v/>
      </c>
      <c r="AL132" s="112" t="str">
        <f>[4]SayfaKAY!AX965</f>
        <v/>
      </c>
      <c r="AM132" s="257" t="str" cm="1">
        <f t="array" ref="AM132">IFERROR(IF(AND(P132&lt;&gt;"D(Arıza Değil)",AH132="Bu Arıza Aracın Servise Verilmesine Engel Değil"),
IF(Z132-F132&gt;0,(AB132-Y132)*24*60,
IF(OR(AND(G132&gt;$AS$1,G132&lt;$AT$1),AND(G132&gt;$AU$1,G132&lt;$AV$1)),
(AF132-H132)*24*60,     BH:BH0)),        AN132),0)</f>
        <v/>
      </c>
      <c r="AN132" s="257" t="str">
        <f t="shared" si="96"/>
        <v/>
      </c>
      <c r="AO132" s="174" t="str">
        <f>[4]SayfaKAY!AG965</f>
        <v/>
      </c>
      <c r="AP132" s="174" t="str">
        <f>[4]SayfaKAY!AI965</f>
        <v/>
      </c>
      <c r="AQ132" s="174" t="str">
        <f>[4]SayfaKAY!AQ965</f>
        <v/>
      </c>
      <c r="AR132" s="174" t="str">
        <f>[4]SayfaKAY!AH965</f>
        <v/>
      </c>
      <c r="AS132" s="174" t="str">
        <f>[4]SayfaKAY!AJ965</f>
        <v/>
      </c>
      <c r="AT132" s="175" t="str">
        <f>[4]SayfaKAY!AM965</f>
        <v/>
      </c>
      <c r="AU132" s="176" t="str">
        <f>[4]SayfaKAY!AL965</f>
        <v/>
      </c>
      <c r="AV132" s="176" t="str">
        <f>[4]SayfaKAY!AP965</f>
        <v/>
      </c>
      <c r="AW132" s="177" t="str">
        <f>[4]SayfaKAY!AT965</f>
        <v/>
      </c>
      <c r="AX132" s="194" t="str">
        <f t="shared" si="97"/>
        <v/>
      </c>
      <c r="AY132" s="168"/>
      <c r="AZ132" s="167"/>
      <c r="BA132" s="113"/>
      <c r="BB132" s="171" t="str">
        <f t="shared" si="123"/>
        <v/>
      </c>
      <c r="BC132" s="114"/>
      <c r="BD132" s="114"/>
      <c r="BE132" s="114"/>
      <c r="BF132" s="114"/>
      <c r="BG132" s="114"/>
      <c r="BH132" s="114">
        <f>IFERROR(FRACAS!AN968, "Hata Var")</f>
        <v>74812.000000029802</v>
      </c>
      <c r="BI132" s="114"/>
      <c r="BJ132" s="114"/>
      <c r="BK132" s="105" t="str">
        <f>[4]SayfaKAY!AW965</f>
        <v/>
      </c>
      <c r="BL132" s="105" t="str">
        <f>[4]SayfaKAY!V965</f>
        <v/>
      </c>
      <c r="BM132" s="114"/>
      <c r="BN132" s="171" t="str">
        <f t="shared" si="98"/>
        <v>x yok</v>
      </c>
      <c r="BO132" s="171" t="b">
        <f t="shared" si="99"/>
        <v>0</v>
      </c>
      <c r="BP132" s="171" t="e">
        <f t="shared" si="100"/>
        <v>#VALUE!</v>
      </c>
      <c r="BQ132" s="226" t="e">
        <f t="shared" si="101"/>
        <v>#VALUE!</v>
      </c>
      <c r="BR132" s="226" t="e">
        <f t="shared" si="102"/>
        <v>#VALUE!</v>
      </c>
      <c r="BS132" s="226" t="e">
        <f t="shared" si="103"/>
        <v>#VALUE!</v>
      </c>
      <c r="BT132" s="114"/>
      <c r="BU132" s="242"/>
      <c r="BV132" s="233">
        <f t="shared" si="104"/>
        <v>-1</v>
      </c>
      <c r="BW132" s="226" t="str">
        <f t="shared" si="105"/>
        <v>Hayır, çakışma yok</v>
      </c>
      <c r="BX132" s="229"/>
      <c r="BY132" s="247" t="e">
        <f t="shared" si="106"/>
        <v>#VALUE!</v>
      </c>
      <c r="BZ132" s="247" t="e">
        <f t="shared" si="107"/>
        <v>#VALUE!</v>
      </c>
      <c r="CA132" s="247" t="e">
        <f t="shared" si="108"/>
        <v>#VALUE!</v>
      </c>
      <c r="CB132" s="213"/>
      <c r="CC132" s="211"/>
      <c r="CD132" s="196"/>
      <c r="CE132" s="213">
        <v>964</v>
      </c>
      <c r="CF132" s="182" t="str">
        <f t="shared" si="109"/>
        <v/>
      </c>
      <c r="CG132" s="182" t="str">
        <f t="shared" si="110"/>
        <v/>
      </c>
      <c r="CH132" s="196"/>
      <c r="CI132" s="196"/>
      <c r="CJ132" s="196"/>
      <c r="CK132" s="196" t="e">
        <f t="shared" si="111"/>
        <v>#VALUE!</v>
      </c>
      <c r="CL132" s="196" t="e">
        <f t="shared" si="112"/>
        <v>#VALUE!</v>
      </c>
      <c r="CM132" s="196" t="e">
        <f t="shared" si="113"/>
        <v>#VALUE!</v>
      </c>
      <c r="CN132" s="114"/>
      <c r="CO132" s="115" t="str">
        <f t="shared" si="114"/>
        <v/>
      </c>
      <c r="CP132" s="116" t="e">
        <f t="shared" si="115"/>
        <v>#VALUE!</v>
      </c>
      <c r="CQ132" s="117" t="str">
        <f t="shared" si="116"/>
        <v/>
      </c>
      <c r="CR132" s="117" t="str">
        <f t="shared" si="117"/>
        <v/>
      </c>
      <c r="CS132" s="117" t="str">
        <f t="shared" si="118"/>
        <v/>
      </c>
      <c r="CT132" s="118" t="e">
        <f t="shared" si="119"/>
        <v>#VALUE!</v>
      </c>
      <c r="CU132" s="118" t="e">
        <f t="shared" si="120"/>
        <v>#VALUE!</v>
      </c>
      <c r="CV132" s="118" t="e">
        <f t="shared" si="121"/>
        <v>#VALUE!</v>
      </c>
      <c r="CW132" s="119" t="e">
        <f t="shared" si="122"/>
        <v>#VALUE!</v>
      </c>
    </row>
    <row r="133" spans="1:101" ht="118.5" customHeight="1" x14ac:dyDescent="0.3">
      <c r="A133" s="104" t="str">
        <f>[4]SayfaKAY!C966</f>
        <v/>
      </c>
      <c r="B133" s="104" t="str">
        <f>[4]SayfaKAY!D966</f>
        <v/>
      </c>
      <c r="C133" s="105" t="str">
        <f>[4]SayfaKAY!E966</f>
        <v/>
      </c>
      <c r="D133" s="105" t="str">
        <f>[4]SayfaKAY!F966</f>
        <v/>
      </c>
      <c r="E133" s="106" t="str">
        <f>[4]SayfaKAY!G966</f>
        <v/>
      </c>
      <c r="F133" s="193" t="str">
        <f t="shared" si="83"/>
        <v/>
      </c>
      <c r="G133" s="135" t="str">
        <f t="shared" si="84"/>
        <v/>
      </c>
      <c r="H133" s="235" t="str">
        <f>[4]SayfaKAY!H966</f>
        <v/>
      </c>
      <c r="I133" s="104" t="str">
        <f>[4]SayfaKAY!I966</f>
        <v/>
      </c>
      <c r="J133" s="103" t="str">
        <f>IF([4]SayfaKAY!J966="","",IF([4]SayfaKAY!J966="Müşteri","Notified by Customer","Notified by Bozankaya"))</f>
        <v/>
      </c>
      <c r="K133" s="103" t="e">
        <f>VLOOKUP([4]SayfaKAY!L966,#REF!,2,FALSE)</f>
        <v>#REF!</v>
      </c>
      <c r="L133" s="165" t="str">
        <f>[4]SayfaKAY!X966</f>
        <v/>
      </c>
      <c r="M133" s="107" t="str">
        <f t="shared" si="85"/>
        <v/>
      </c>
      <c r="N133" s="105" t="str">
        <f>[4]SayfaKAY!M966</f>
        <v/>
      </c>
      <c r="O133" s="166" t="str">
        <f>[4]SayfaKAY!P966</f>
        <v/>
      </c>
      <c r="P133" s="166" t="str">
        <f>[4]SayfaKAY!Q966</f>
        <v/>
      </c>
      <c r="Q133" s="166" t="str">
        <f>[4]SayfaKAY!R966</f>
        <v/>
      </c>
      <c r="R133" s="132" t="str" cm="1">
        <f t="array" ref="R133">IF([4]SayfaKAY!U966="","",_xlfn.IFS([4]SayfaKAY!U966="Bozankaya","Bozankaya",[4]SayfaKAY!U966="Müşteri","Customer",[4]SayfaKAY!U966="Tedarikçi","Equipment Supplier"))</f>
        <v/>
      </c>
      <c r="S133" s="204" t="str">
        <f>[4]SayfaKAY!N966</f>
        <v/>
      </c>
      <c r="T133" s="133" t="str">
        <f>[4]SayfaKAY!AD966</f>
        <v/>
      </c>
      <c r="U133" s="132" t="str">
        <f>[4]SayfaKAY!W966</f>
        <v/>
      </c>
      <c r="V133" s="108" t="str">
        <f>[4]SayfaKAY!AZ966</f>
        <v/>
      </c>
      <c r="W133" s="136" t="str">
        <f t="shared" si="86"/>
        <v/>
      </c>
      <c r="X133" s="137" t="str">
        <f t="shared" si="87"/>
        <v/>
      </c>
      <c r="Y133" s="235" t="str">
        <f>[4]SayfaKAY!AE966</f>
        <v/>
      </c>
      <c r="Z133" s="109" t="str">
        <f t="shared" si="88"/>
        <v/>
      </c>
      <c r="AA133" s="110" t="str">
        <f t="shared" si="89"/>
        <v/>
      </c>
      <c r="AB133" s="182" t="str">
        <f>[4]SayfaKAY!BA966</f>
        <v/>
      </c>
      <c r="AC133" s="257" t="str">
        <f t="shared" si="90"/>
        <v/>
      </c>
      <c r="AD133" s="111" t="str">
        <f t="shared" si="91"/>
        <v/>
      </c>
      <c r="AE133" s="111" t="str">
        <f t="shared" si="92"/>
        <v/>
      </c>
      <c r="AF133" s="235" t="str">
        <f>[4]SayfaKAY!BA966</f>
        <v/>
      </c>
      <c r="AG133" s="179" t="str">
        <f>[4]SayfaKAY!S966</f>
        <v/>
      </c>
      <c r="AH133" s="178" t="str">
        <f t="shared" si="93"/>
        <v/>
      </c>
      <c r="AI133" s="163" t="str">
        <f>[4]SayfaKAY!AV966</f>
        <v/>
      </c>
      <c r="AJ133" s="164" t="str">
        <f t="shared" si="94"/>
        <v/>
      </c>
      <c r="AK133" s="164" t="str">
        <f t="shared" si="95"/>
        <v/>
      </c>
      <c r="AL133" s="112" t="str">
        <f>[4]SayfaKAY!AX966</f>
        <v/>
      </c>
      <c r="AM133" s="257" t="str" cm="1">
        <f t="array" ref="AM133">IFERROR(IF(AND(P133&lt;&gt;"D(Arıza Değil)",AH133="Bu Arıza Aracın Servise Verilmesine Engel Değil"),
IF(Z133-F133&gt;0,(AB133-Y133)*24*60,
IF(OR(AND(G133&gt;$AS$1,G133&lt;$AT$1),AND(G133&gt;$AU$1,G133&lt;$AV$1)),
(AF133-H133)*24*60,     BH:BH0)),        AN133),0)</f>
        <v/>
      </c>
      <c r="AN133" s="257" t="str">
        <f t="shared" si="96"/>
        <v/>
      </c>
      <c r="AO133" s="174" t="str">
        <f>[4]SayfaKAY!AG966</f>
        <v/>
      </c>
      <c r="AP133" s="174" t="str">
        <f>[4]SayfaKAY!AI966</f>
        <v/>
      </c>
      <c r="AQ133" s="174" t="str">
        <f>[4]SayfaKAY!AQ966</f>
        <v/>
      </c>
      <c r="AR133" s="174" t="str">
        <f>[4]SayfaKAY!AH966</f>
        <v/>
      </c>
      <c r="AS133" s="174" t="str">
        <f>[4]SayfaKAY!AJ966</f>
        <v/>
      </c>
      <c r="AT133" s="175" t="str">
        <f>[4]SayfaKAY!AM966</f>
        <v/>
      </c>
      <c r="AU133" s="176" t="str">
        <f>[4]SayfaKAY!AL966</f>
        <v/>
      </c>
      <c r="AV133" s="176" t="str">
        <f>[4]SayfaKAY!AP966</f>
        <v/>
      </c>
      <c r="AW133" s="177" t="str">
        <f>[4]SayfaKAY!AT966</f>
        <v/>
      </c>
      <c r="AX133" s="194" t="str">
        <f t="shared" si="97"/>
        <v/>
      </c>
      <c r="AY133" s="168"/>
      <c r="AZ133" s="167"/>
      <c r="BA133" s="170"/>
      <c r="BB133" s="171" t="str">
        <f t="shared" ref="BB133:BB156" si="124">IF($AQ$1="X", IF(AND(G133&gt;=$AS$1,G133&lt;=$AT$1),IF(P133&lt;&gt;"D(Arıza Değil)",AC133,0), IF(AND(G133&gt;=$AU$1,G133&lt;=$AV$1),IF(P133&lt;&gt;"D(Arıza Değil)",AC133,0), "")), "")</f>
        <v/>
      </c>
      <c r="BC133" s="114"/>
      <c r="BD133" s="114"/>
      <c r="BE133" s="114"/>
      <c r="BF133" s="114"/>
      <c r="BG133" s="114"/>
      <c r="BH133" s="114">
        <f>IFERROR(FRACAS!AN969, "Hata Var")</f>
        <v>89282.000000016997</v>
      </c>
      <c r="BI133" s="114"/>
      <c r="BJ133" s="114"/>
      <c r="BK133" s="105" t="str">
        <f>[4]SayfaKAY!AW966</f>
        <v/>
      </c>
      <c r="BL133" s="105" t="str">
        <f>[4]SayfaKAY!V966</f>
        <v/>
      </c>
      <c r="BM133" s="114"/>
      <c r="BN133" s="171" t="str">
        <f t="shared" si="98"/>
        <v>x yok</v>
      </c>
      <c r="BO133" s="171" t="b">
        <f t="shared" si="99"/>
        <v>0</v>
      </c>
      <c r="BP133" s="171" t="e">
        <f t="shared" si="100"/>
        <v>#VALUE!</v>
      </c>
      <c r="BQ133" s="226" t="e">
        <f t="shared" si="101"/>
        <v>#VALUE!</v>
      </c>
      <c r="BR133" s="226" t="e">
        <f t="shared" si="102"/>
        <v>#VALUE!</v>
      </c>
      <c r="BS133" s="226" t="e">
        <f t="shared" si="103"/>
        <v>#VALUE!</v>
      </c>
      <c r="BT133" s="114"/>
      <c r="BU133" s="242"/>
      <c r="BV133" s="233">
        <f t="shared" si="104"/>
        <v>-1</v>
      </c>
      <c r="BW133" s="226" t="str">
        <f t="shared" si="105"/>
        <v>Hayır, çakışma yok</v>
      </c>
      <c r="BX133" s="229"/>
      <c r="BY133" s="247" t="e">
        <f t="shared" si="106"/>
        <v>#VALUE!</v>
      </c>
      <c r="BZ133" s="247" t="e">
        <f t="shared" si="107"/>
        <v>#VALUE!</v>
      </c>
      <c r="CA133" s="247" t="e">
        <f t="shared" si="108"/>
        <v>#VALUE!</v>
      </c>
      <c r="CB133" s="213"/>
      <c r="CC133" s="211"/>
      <c r="CD133" s="196"/>
      <c r="CE133" s="213">
        <v>965</v>
      </c>
      <c r="CF133" s="182" t="str">
        <f t="shared" si="109"/>
        <v/>
      </c>
      <c r="CG133" s="182" t="str">
        <f t="shared" si="110"/>
        <v/>
      </c>
      <c r="CH133" s="196"/>
      <c r="CI133" s="196"/>
      <c r="CJ133" s="196"/>
      <c r="CK133" s="196" t="e">
        <f t="shared" si="111"/>
        <v>#VALUE!</v>
      </c>
      <c r="CL133" s="196" t="e">
        <f t="shared" si="112"/>
        <v>#VALUE!</v>
      </c>
      <c r="CM133" s="196" t="e">
        <f t="shared" si="113"/>
        <v>#VALUE!</v>
      </c>
      <c r="CN133" s="114"/>
      <c r="CO133" s="115" t="str">
        <f t="shared" si="114"/>
        <v/>
      </c>
      <c r="CP133" s="116" t="e">
        <f t="shared" si="115"/>
        <v>#VALUE!</v>
      </c>
      <c r="CQ133" s="117" t="str">
        <f t="shared" si="116"/>
        <v/>
      </c>
      <c r="CR133" s="117" t="str">
        <f t="shared" si="117"/>
        <v/>
      </c>
      <c r="CS133" s="117" t="str">
        <f t="shared" si="118"/>
        <v/>
      </c>
      <c r="CT133" s="118" t="e">
        <f t="shared" si="119"/>
        <v>#VALUE!</v>
      </c>
      <c r="CU133" s="118" t="e">
        <f t="shared" si="120"/>
        <v>#VALUE!</v>
      </c>
      <c r="CV133" s="118" t="e">
        <f t="shared" si="121"/>
        <v>#VALUE!</v>
      </c>
      <c r="CW133" s="119" t="e">
        <f t="shared" si="122"/>
        <v>#VALUE!</v>
      </c>
    </row>
    <row r="134" spans="1:101" ht="118.5" customHeight="1" x14ac:dyDescent="0.3">
      <c r="A134" s="160" t="str">
        <f>[4]SayfaKAY!C967</f>
        <v/>
      </c>
      <c r="B134" s="104" t="str">
        <f>[4]SayfaKAY!D967</f>
        <v/>
      </c>
      <c r="C134" s="105" t="str">
        <f>[4]SayfaKAY!E967</f>
        <v/>
      </c>
      <c r="D134" s="105" t="str">
        <f>[4]SayfaKAY!F967</f>
        <v/>
      </c>
      <c r="E134" s="106" t="str">
        <f>[4]SayfaKAY!G967</f>
        <v/>
      </c>
      <c r="F134" s="193" t="str">
        <f t="shared" ref="F134:F197" si="125">IF(H134="","",INT(H134))</f>
        <v/>
      </c>
      <c r="G134" s="135" t="str">
        <f t="shared" ref="G134:G197" si="126">IF(H134="","",MOD(H134,1))</f>
        <v/>
      </c>
      <c r="H134" s="235" t="str">
        <f>[4]SayfaKAY!H967</f>
        <v/>
      </c>
      <c r="I134" s="104" t="str">
        <f>[4]SayfaKAY!I967</f>
        <v/>
      </c>
      <c r="J134" s="103" t="str">
        <f>IF([4]SayfaKAY!J967="","",IF([4]SayfaKAY!J967="Müşteri","Notified by Customer","Notified by Bozankaya"))</f>
        <v/>
      </c>
      <c r="K134" s="103" t="e">
        <f>VLOOKUP([4]SayfaKAY!L967,#REF!,2,FALSE)</f>
        <v>#REF!</v>
      </c>
      <c r="L134" s="165" t="str">
        <f>[4]SayfaKAY!X967</f>
        <v/>
      </c>
      <c r="M134" s="107" t="str">
        <f t="shared" ref="M134:M197" si="127">IF( E134="", "", A134&amp;"-"&amp;E134)</f>
        <v/>
      </c>
      <c r="N134" s="105" t="str">
        <f>[4]SayfaKAY!M967</f>
        <v/>
      </c>
      <c r="O134" s="166" t="str">
        <f>[4]SayfaKAY!P967</f>
        <v/>
      </c>
      <c r="P134" s="166" t="str">
        <f>[4]SayfaKAY!Q967</f>
        <v/>
      </c>
      <c r="Q134" s="166" t="str">
        <f>[4]SayfaKAY!R967</f>
        <v/>
      </c>
      <c r="R134" s="132" t="str" cm="1">
        <f t="array" ref="R134">IF([4]SayfaKAY!U967="","",_xlfn.IFS([4]SayfaKAY!U967="Bozankaya","Bozankaya",[4]SayfaKAY!U967="Müşteri","Customer",[4]SayfaKAY!U967="Tedarikçi","Equipment Supplier"))</f>
        <v/>
      </c>
      <c r="S134" s="204" t="str">
        <f>[4]SayfaKAY!N967</f>
        <v/>
      </c>
      <c r="T134" s="133" t="str">
        <f>[4]SayfaKAY!AD967</f>
        <v/>
      </c>
      <c r="U134" s="132" t="str">
        <f>[4]SayfaKAY!W967</f>
        <v/>
      </c>
      <c r="V134" s="108" t="str">
        <f>[4]SayfaKAY!AZ967</f>
        <v/>
      </c>
      <c r="W134" s="136" t="str">
        <f t="shared" ref="W134:W197" si="128">IF(Y134="","",INT(Y134))</f>
        <v/>
      </c>
      <c r="X134" s="137" t="str">
        <f t="shared" ref="X134:X197" si="129">IF(Y134="","",TEXT(Y134,"ss:dd"))</f>
        <v/>
      </c>
      <c r="Y134" s="235" t="str">
        <f>[4]SayfaKAY!AE967</f>
        <v/>
      </c>
      <c r="Z134" s="109" t="str">
        <f t="shared" ref="Z134:Z197" si="130">IF(AB134="","",INT(AB134))</f>
        <v/>
      </c>
      <c r="AA134" s="110" t="str">
        <f t="shared" ref="AA134:AA197" si="131">IF(AB134="","",TEXT(AB134,"ss:dd"))</f>
        <v/>
      </c>
      <c r="AB134" s="182" t="str">
        <f>[4]SayfaKAY!BA967</f>
        <v/>
      </c>
      <c r="AC134" s="257" t="str">
        <f t="shared" ref="AC134:AC197" si="132">IF(AF134="","",(AF134-H134)*24*60)</f>
        <v/>
      </c>
      <c r="AD134" s="111" t="str">
        <f t="shared" ref="AD134:AD197" si="133">IF(AF134="","",INT(AF134))</f>
        <v/>
      </c>
      <c r="AE134" s="111" t="str">
        <f t="shared" ref="AE134:AE197" si="134">IF(AF134="","",TEXT(AF134,"ss:dd"))</f>
        <v/>
      </c>
      <c r="AF134" s="235" t="str">
        <f>[4]SayfaKAY!BA967</f>
        <v/>
      </c>
      <c r="AG134" s="179" t="str">
        <f>[4]SayfaKAY!S967</f>
        <v/>
      </c>
      <c r="AH134" s="178" t="str">
        <f t="shared" ref="AH134:AH197" si="135">IF(P134="A(Hareket etmeyi engelleyen arıza)","Bu Arıza Aracın Servise Verilmesine Engel",
 IF(P134="B(Servisten çekmeye etki eden arıza)","Bu Arıza Aracın Servise Verilmesine Engel",
 IF(P134="C(Sisteme etki etmeyen arıza)","Bu Arıza Aracın Servise Verilmesine Engel Değil",
 IF(P134="D(Arıza Değil)","Bu Arıza Aracın Servise Verilmesine Engel Değil",                     ""))))</f>
        <v/>
      </c>
      <c r="AI134" s="163" t="str">
        <f>[4]SayfaKAY!AV967</f>
        <v/>
      </c>
      <c r="AJ134" s="164" t="str">
        <f t="shared" ref="AJ134:AJ197" si="136">IF(AL134="","",INT(AL134))</f>
        <v/>
      </c>
      <c r="AK134" s="164" t="str">
        <f t="shared" ref="AK134:AK197" si="137">IF(AL134="","",TEXT(AL134,"ss:dd"))</f>
        <v/>
      </c>
      <c r="AL134" s="112" t="str">
        <f>[4]SayfaKAY!AX967</f>
        <v/>
      </c>
      <c r="AM134" s="257" t="str" cm="1">
        <f t="array" ref="AM134">IFERROR(IF(AND(P134&lt;&gt;"D(Arıza Değil)",AH134="Bu Arıza Aracın Servise Verilmesine Engel Değil"),
IF(Z134-F134&gt;0,(AB134-Y134)*24*60,
IF(OR(AND(G134&gt;$AS$1,G134&lt;$AT$1),AND(G134&gt;$AU$1,G134&lt;$AV$1)),
(AF134-H134)*24*60,     BH:BH0)),        AN134),0)</f>
        <v/>
      </c>
      <c r="AN134" s="257" t="str">
        <f t="shared" ref="AN134:AN197" si="138">IFERROR(IF(P134&lt;&gt;"D(Arıza Değil)",AC134,0),0)</f>
        <v/>
      </c>
      <c r="AO134" s="174" t="str">
        <f>[4]SayfaKAY!AG967</f>
        <v/>
      </c>
      <c r="AP134" s="174" t="str">
        <f>[4]SayfaKAY!AI967</f>
        <v/>
      </c>
      <c r="AQ134" s="174" t="str">
        <f>[4]SayfaKAY!AQ967</f>
        <v/>
      </c>
      <c r="AR134" s="174" t="str">
        <f>[4]SayfaKAY!AH967</f>
        <v/>
      </c>
      <c r="AS134" s="174" t="str">
        <f>[4]SayfaKAY!AJ967</f>
        <v/>
      </c>
      <c r="AT134" s="175" t="str">
        <f>[4]SayfaKAY!AM967</f>
        <v/>
      </c>
      <c r="AU134" s="176" t="str">
        <f>[4]SayfaKAY!AL967</f>
        <v/>
      </c>
      <c r="AV134" s="176" t="str">
        <f>[4]SayfaKAY!AP967</f>
        <v/>
      </c>
      <c r="AW134" s="177" t="str">
        <f>[4]SayfaKAY!AT967</f>
        <v/>
      </c>
      <c r="AX134" s="194" t="str">
        <f t="shared" ref="AX134:AX197" si="139">IF(V134="","",V134*AC134*BC$1)</f>
        <v/>
      </c>
      <c r="AY134" s="168"/>
      <c r="AZ134" s="167"/>
      <c r="BA134" s="113"/>
      <c r="BB134" s="171" t="str">
        <f t="shared" si="124"/>
        <v/>
      </c>
      <c r="BC134" s="114"/>
      <c r="BD134" s="114"/>
      <c r="BE134" s="114"/>
      <c r="BF134" s="114"/>
      <c r="BG134" s="114"/>
      <c r="BH134" s="114">
        <f>IFERROR(FRACAS!AN970, "Hata Var")</f>
        <v>85.00000003608875</v>
      </c>
      <c r="BI134" s="114"/>
      <c r="BJ134" s="114"/>
      <c r="BK134" s="105" t="str">
        <f>[4]SayfaKAY!AW967</f>
        <v/>
      </c>
      <c r="BL134" s="105" t="str">
        <f>[4]SayfaKAY!V967</f>
        <v/>
      </c>
      <c r="BM134" s="114"/>
      <c r="BN134" s="171" t="str">
        <f t="shared" ref="BN134:BN197" si="140">IF($AQ$1="X", IF(AND(G134&gt;=$AS$1,G134&lt;=$AT$1),IF(P134&lt;&gt;"D(Arıza Değil",AC134,0),IF(AND(G134&gt;=$AU$1,G134&lt;=$AV$1),IF(P134&lt;&gt;"D:Arıza Değil",AC134,0), "x var")), "x yok")</f>
        <v>x yok</v>
      </c>
      <c r="BO134" s="171" t="b">
        <f t="shared" ref="BO134:BO197" si="141">IF(OR(AND(G134&gt;$AS$1,G134&lt;$AT$1),AND(G134&gt;$AU$1,G134&lt;$AV$1)),"aynı gün giderilen arıza")</f>
        <v>0</v>
      </c>
      <c r="BP134" s="171" t="e">
        <f t="shared" ref="BP134:BP197" si="142">IF(Z134-F134&gt;0,"Bir günden fazla süren arıza",IF(OR(AND(G134&gt;$AS$1,G134&lt;$AT$1),AND(G134&gt;$AU$1,G134&lt;$AV$1)),"aynı gün giderilen arıza"))</f>
        <v>#VALUE!</v>
      </c>
      <c r="BQ134" s="226" t="e">
        <f t="shared" ref="BQ134:BQ197" si="143">(Y134-H134)*24*60</f>
        <v>#VALUE!</v>
      </c>
      <c r="BR134" s="226" t="e">
        <f t="shared" ref="BR134:BR197" si="144">(AB134-Y134)*24*60</f>
        <v>#VALUE!</v>
      </c>
      <c r="BS134" s="226" t="e">
        <f t="shared" ref="BS134:BS197" si="145">(AF134-H134)*24*60</f>
        <v>#VALUE!</v>
      </c>
      <c r="BT134" s="114"/>
      <c r="BU134" s="242"/>
      <c r="BV134" s="233">
        <f t="shared" ref="BV134:BV197" si="146">COUNTIFS(B$5:B$9980,B134,H$5:H$9980,"&lt;="&amp;AF134,AF$5:AF$9980,"&gt;="&amp;H134)-1</f>
        <v>-1</v>
      </c>
      <c r="BW134" s="226" t="str">
        <f t="shared" ref="BW134:BW197" si="147">IF(COUNTIFS(B$5:B$9980,B134,H$5:H$9980,"&lt;="&amp;AF134,AF$5:AF$9980,"&gt;="&amp;H134)&gt;1,"Evet, çakışma var","Hayır, çakışma yok")</f>
        <v>Hayır, çakışma yok</v>
      </c>
      <c r="BX134" s="229"/>
      <c r="BY134" s="247" t="e">
        <f t="shared" ref="BY134:BY197" si="148">Y134-H134</f>
        <v>#VALUE!</v>
      </c>
      <c r="BZ134" s="247" t="e">
        <f t="shared" ref="BZ134:BZ197" si="149">AB134-Y134</f>
        <v>#VALUE!</v>
      </c>
      <c r="CA134" s="247" t="e">
        <f t="shared" ref="CA134:CA197" si="150">AB134-H134</f>
        <v>#VALUE!</v>
      </c>
      <c r="CB134" s="213"/>
      <c r="CC134" s="211"/>
      <c r="CD134" s="196"/>
      <c r="CE134" s="213">
        <v>966</v>
      </c>
      <c r="CF134" s="182" t="str">
        <f t="shared" ref="CF134:CF197" si="151">H134</f>
        <v/>
      </c>
      <c r="CG134" s="182" t="str">
        <f t="shared" ref="CG134:CG197" si="152">AB134</f>
        <v/>
      </c>
      <c r="CH134" s="196"/>
      <c r="CI134" s="196"/>
      <c r="CJ134" s="196"/>
      <c r="CK134" s="196" t="e">
        <f t="shared" ref="CK134:CK197" si="153">AB134-Y134</f>
        <v>#VALUE!</v>
      </c>
      <c r="CL134" s="196" t="e">
        <f t="shared" ref="CL134:CL197" si="154">Y134-H134</f>
        <v>#VALUE!</v>
      </c>
      <c r="CM134" s="196" t="e">
        <f t="shared" ref="CM134:CM197" si="155">AB134-H134</f>
        <v>#VALUE!</v>
      </c>
      <c r="CN134" s="114"/>
      <c r="CO134" s="115" t="str">
        <f t="shared" ref="CO134:CO197" si="156">AC134</f>
        <v/>
      </c>
      <c r="CP134" s="116" t="e">
        <f t="shared" ref="CP134:CP197" si="157">CU134/24</f>
        <v>#VALUE!</v>
      </c>
      <c r="CQ134" s="117" t="str">
        <f t="shared" ref="CQ134:CQ197" si="158">G134</f>
        <v/>
      </c>
      <c r="CR134" s="117" t="str">
        <f t="shared" ref="CR134:CR197" si="159">Y134</f>
        <v/>
      </c>
      <c r="CS134" s="117" t="str">
        <f t="shared" ref="CS134:CS197" si="160">AB134</f>
        <v/>
      </c>
      <c r="CT134" s="118" t="e">
        <f t="shared" ref="CT134:CT197" si="161">(CR134-CQ134)*1440</f>
        <v>#VALUE!</v>
      </c>
      <c r="CU134" s="118" t="e">
        <f t="shared" ref="CU134:CU197" si="162">(CS134-CR134)*1440</f>
        <v>#VALUE!</v>
      </c>
      <c r="CV134" s="118" t="e">
        <f t="shared" ref="CV134:CV197" si="163">(CS134-CQ134)*1440</f>
        <v>#VALUE!</v>
      </c>
      <c r="CW134" s="119" t="e">
        <f t="shared" ref="CW134:CW197" si="164">CT134/CV134</f>
        <v>#VALUE!</v>
      </c>
    </row>
    <row r="135" spans="1:101" ht="118.5" customHeight="1" x14ac:dyDescent="0.3">
      <c r="A135" s="104" t="str">
        <f>[4]SayfaKAY!C968</f>
        <v/>
      </c>
      <c r="B135" s="104" t="str">
        <f>[4]SayfaKAY!D968</f>
        <v/>
      </c>
      <c r="C135" s="105" t="str">
        <f>[4]SayfaKAY!E968</f>
        <v/>
      </c>
      <c r="D135" s="105" t="str">
        <f>[4]SayfaKAY!F968</f>
        <v/>
      </c>
      <c r="E135" s="106" t="str">
        <f>[4]SayfaKAY!G968</f>
        <v/>
      </c>
      <c r="F135" s="193" t="str">
        <f t="shared" si="125"/>
        <v/>
      </c>
      <c r="G135" s="135" t="str">
        <f t="shared" si="126"/>
        <v/>
      </c>
      <c r="H135" s="235" t="str">
        <f>[4]SayfaKAY!H968</f>
        <v/>
      </c>
      <c r="I135" s="104" t="str">
        <f>[4]SayfaKAY!I968</f>
        <v/>
      </c>
      <c r="J135" s="103" t="str">
        <f>IF([4]SayfaKAY!J968="","",IF([4]SayfaKAY!J968="Müşteri","Notified by Customer","Notified by Bozankaya"))</f>
        <v/>
      </c>
      <c r="K135" s="103" t="e">
        <f>VLOOKUP([4]SayfaKAY!L968,#REF!,2,FALSE)</f>
        <v>#REF!</v>
      </c>
      <c r="L135" s="165" t="str">
        <f>[4]SayfaKAY!X968</f>
        <v/>
      </c>
      <c r="M135" s="107" t="str">
        <f t="shared" si="127"/>
        <v/>
      </c>
      <c r="N135" s="105" t="str">
        <f>[4]SayfaKAY!M968</f>
        <v/>
      </c>
      <c r="O135" s="166" t="str">
        <f>[4]SayfaKAY!P968</f>
        <v/>
      </c>
      <c r="P135" s="166" t="str">
        <f>[4]SayfaKAY!Q968</f>
        <v/>
      </c>
      <c r="Q135" s="166" t="str">
        <f>[4]SayfaKAY!R968</f>
        <v/>
      </c>
      <c r="R135" s="132" t="str" cm="1">
        <f t="array" ref="R135">IF([4]SayfaKAY!U968="","",_xlfn.IFS([4]SayfaKAY!U968="Bozankaya","Bozankaya",[4]SayfaKAY!U968="Müşteri","Customer",[4]SayfaKAY!U968="Tedarikçi","Equipment Supplier"))</f>
        <v/>
      </c>
      <c r="S135" s="204" t="str">
        <f>[4]SayfaKAY!N968</f>
        <v/>
      </c>
      <c r="T135" s="133" t="str">
        <f>[4]SayfaKAY!AD968</f>
        <v/>
      </c>
      <c r="U135" s="132" t="str">
        <f>[4]SayfaKAY!W968</f>
        <v/>
      </c>
      <c r="V135" s="108" t="str">
        <f>[4]SayfaKAY!AZ968</f>
        <v/>
      </c>
      <c r="W135" s="136" t="str">
        <f t="shared" si="128"/>
        <v/>
      </c>
      <c r="X135" s="137" t="str">
        <f t="shared" si="129"/>
        <v/>
      </c>
      <c r="Y135" s="235" t="str">
        <f>[4]SayfaKAY!AE968</f>
        <v/>
      </c>
      <c r="Z135" s="109" t="str">
        <f t="shared" si="130"/>
        <v/>
      </c>
      <c r="AA135" s="110" t="str">
        <f t="shared" si="131"/>
        <v/>
      </c>
      <c r="AB135" s="182" t="str">
        <f>[4]SayfaKAY!BA968</f>
        <v/>
      </c>
      <c r="AC135" s="257" t="str">
        <f t="shared" si="132"/>
        <v/>
      </c>
      <c r="AD135" s="111" t="str">
        <f t="shared" si="133"/>
        <v/>
      </c>
      <c r="AE135" s="111" t="str">
        <f t="shared" si="134"/>
        <v/>
      </c>
      <c r="AF135" s="235" t="str">
        <f>[4]SayfaKAY!BA968</f>
        <v/>
      </c>
      <c r="AG135" s="179" t="str">
        <f>[4]SayfaKAY!S968</f>
        <v/>
      </c>
      <c r="AH135" s="178" t="str">
        <f t="shared" si="135"/>
        <v/>
      </c>
      <c r="AI135" s="163" t="str">
        <f>[4]SayfaKAY!AV968</f>
        <v/>
      </c>
      <c r="AJ135" s="164" t="str">
        <f t="shared" si="136"/>
        <v/>
      </c>
      <c r="AK135" s="164" t="str">
        <f t="shared" si="137"/>
        <v/>
      </c>
      <c r="AL135" s="112" t="str">
        <f>[4]SayfaKAY!AX968</f>
        <v/>
      </c>
      <c r="AM135" s="257" t="str" cm="1">
        <f t="array" ref="AM135">IFERROR(IF(AND(P135&lt;&gt;"D(Arıza Değil)",AH135="Bu Arıza Aracın Servise Verilmesine Engel Değil"),
IF(Z135-F135&gt;0,(AB135-Y135)*24*60,
IF(OR(AND(G135&gt;$AS$1,G135&lt;$AT$1),AND(G135&gt;$AU$1,G135&lt;$AV$1)),
(AF135-H135)*24*60,     BH:BH0)),        AN135),0)</f>
        <v/>
      </c>
      <c r="AN135" s="257" t="str">
        <f t="shared" si="138"/>
        <v/>
      </c>
      <c r="AO135" s="174" t="str">
        <f>[4]SayfaKAY!AG968</f>
        <v/>
      </c>
      <c r="AP135" s="174" t="str">
        <f>[4]SayfaKAY!AI968</f>
        <v/>
      </c>
      <c r="AQ135" s="174" t="str">
        <f>[4]SayfaKAY!AQ968</f>
        <v/>
      </c>
      <c r="AR135" s="174" t="str">
        <f>[4]SayfaKAY!AH968</f>
        <v/>
      </c>
      <c r="AS135" s="174" t="str">
        <f>[4]SayfaKAY!AJ968</f>
        <v/>
      </c>
      <c r="AT135" s="175" t="str">
        <f>[4]SayfaKAY!AM968</f>
        <v/>
      </c>
      <c r="AU135" s="176" t="str">
        <f>[4]SayfaKAY!AL968</f>
        <v/>
      </c>
      <c r="AV135" s="176" t="str">
        <f>[4]SayfaKAY!AP968</f>
        <v/>
      </c>
      <c r="AW135" s="177" t="str">
        <f>[4]SayfaKAY!AT968</f>
        <v/>
      </c>
      <c r="AX135" s="194" t="str">
        <f t="shared" si="139"/>
        <v/>
      </c>
      <c r="AY135" s="168"/>
      <c r="AZ135" s="167"/>
      <c r="BA135" s="170"/>
      <c r="BB135" s="171" t="str">
        <f t="shared" si="124"/>
        <v/>
      </c>
      <c r="BC135" s="114"/>
      <c r="BD135" s="114"/>
      <c r="BE135" s="114"/>
      <c r="BF135" s="114"/>
      <c r="BG135" s="114"/>
      <c r="BH135" s="114">
        <f>IFERROR(FRACAS!AN971, "Hata Var")</f>
        <v>294.99999998719431</v>
      </c>
      <c r="BI135" s="114"/>
      <c r="BJ135" s="114"/>
      <c r="BK135" s="105" t="str">
        <f>[4]SayfaKAY!AW968</f>
        <v/>
      </c>
      <c r="BL135" s="105" t="str">
        <f>[4]SayfaKAY!V968</f>
        <v/>
      </c>
      <c r="BM135" s="114"/>
      <c r="BN135" s="171" t="str">
        <f t="shared" si="140"/>
        <v>x yok</v>
      </c>
      <c r="BO135" s="171" t="b">
        <f t="shared" si="141"/>
        <v>0</v>
      </c>
      <c r="BP135" s="171" t="e">
        <f t="shared" si="142"/>
        <v>#VALUE!</v>
      </c>
      <c r="BQ135" s="226" t="e">
        <f t="shared" si="143"/>
        <v>#VALUE!</v>
      </c>
      <c r="BR135" s="226" t="e">
        <f t="shared" si="144"/>
        <v>#VALUE!</v>
      </c>
      <c r="BS135" s="226" t="e">
        <f t="shared" si="145"/>
        <v>#VALUE!</v>
      </c>
      <c r="BT135" s="114"/>
      <c r="BU135" s="242"/>
      <c r="BV135" s="233">
        <f t="shared" si="146"/>
        <v>-1</v>
      </c>
      <c r="BW135" s="226" t="str">
        <f t="shared" si="147"/>
        <v>Hayır, çakışma yok</v>
      </c>
      <c r="BX135" s="229"/>
      <c r="BY135" s="247" t="e">
        <f t="shared" si="148"/>
        <v>#VALUE!</v>
      </c>
      <c r="BZ135" s="247" t="e">
        <f t="shared" si="149"/>
        <v>#VALUE!</v>
      </c>
      <c r="CA135" s="247" t="e">
        <f t="shared" si="150"/>
        <v>#VALUE!</v>
      </c>
      <c r="CB135" s="213"/>
      <c r="CC135" s="211"/>
      <c r="CD135" s="196"/>
      <c r="CE135" s="213">
        <v>967</v>
      </c>
      <c r="CF135" s="182" t="str">
        <f t="shared" si="151"/>
        <v/>
      </c>
      <c r="CG135" s="182" t="str">
        <f t="shared" si="152"/>
        <v/>
      </c>
      <c r="CH135" s="196"/>
      <c r="CI135" s="196"/>
      <c r="CJ135" s="196"/>
      <c r="CK135" s="196" t="e">
        <f t="shared" si="153"/>
        <v>#VALUE!</v>
      </c>
      <c r="CL135" s="196" t="e">
        <f t="shared" si="154"/>
        <v>#VALUE!</v>
      </c>
      <c r="CM135" s="196" t="e">
        <f t="shared" si="155"/>
        <v>#VALUE!</v>
      </c>
      <c r="CN135" s="114"/>
      <c r="CO135" s="115" t="str">
        <f t="shared" si="156"/>
        <v/>
      </c>
      <c r="CP135" s="116" t="e">
        <f t="shared" si="157"/>
        <v>#VALUE!</v>
      </c>
      <c r="CQ135" s="117" t="str">
        <f t="shared" si="158"/>
        <v/>
      </c>
      <c r="CR135" s="117" t="str">
        <f t="shared" si="159"/>
        <v/>
      </c>
      <c r="CS135" s="117" t="str">
        <f t="shared" si="160"/>
        <v/>
      </c>
      <c r="CT135" s="118" t="e">
        <f t="shared" si="161"/>
        <v>#VALUE!</v>
      </c>
      <c r="CU135" s="118" t="e">
        <f t="shared" si="162"/>
        <v>#VALUE!</v>
      </c>
      <c r="CV135" s="118" t="e">
        <f t="shared" si="163"/>
        <v>#VALUE!</v>
      </c>
      <c r="CW135" s="119" t="e">
        <f t="shared" si="164"/>
        <v>#VALUE!</v>
      </c>
    </row>
    <row r="136" spans="1:101" ht="118.5" customHeight="1" x14ac:dyDescent="0.3">
      <c r="A136" s="160" t="str">
        <f>[4]SayfaKAY!C969</f>
        <v/>
      </c>
      <c r="B136" s="104" t="str">
        <f>[4]SayfaKAY!D969</f>
        <v/>
      </c>
      <c r="C136" s="105" t="str">
        <f>[4]SayfaKAY!E969</f>
        <v/>
      </c>
      <c r="D136" s="105" t="str">
        <f>[4]SayfaKAY!F969</f>
        <v/>
      </c>
      <c r="E136" s="106" t="str">
        <f>[4]SayfaKAY!G969</f>
        <v/>
      </c>
      <c r="F136" s="193" t="str">
        <f t="shared" si="125"/>
        <v/>
      </c>
      <c r="G136" s="135" t="str">
        <f t="shared" si="126"/>
        <v/>
      </c>
      <c r="H136" s="235" t="str">
        <f>[4]SayfaKAY!H969</f>
        <v/>
      </c>
      <c r="I136" s="104" t="str">
        <f>[4]SayfaKAY!I969</f>
        <v/>
      </c>
      <c r="J136" s="103" t="str">
        <f>IF([4]SayfaKAY!J969="","",IF([4]SayfaKAY!J969="Müşteri","Notified by Customer","Notified by Bozankaya"))</f>
        <v/>
      </c>
      <c r="K136" s="103" t="e">
        <f>VLOOKUP([4]SayfaKAY!L969,#REF!,2,FALSE)</f>
        <v>#REF!</v>
      </c>
      <c r="L136" s="165" t="str">
        <f>[4]SayfaKAY!X969</f>
        <v/>
      </c>
      <c r="M136" s="107" t="str">
        <f t="shared" si="127"/>
        <v/>
      </c>
      <c r="N136" s="105" t="str">
        <f>[4]SayfaKAY!M969</f>
        <v/>
      </c>
      <c r="O136" s="166" t="str">
        <f>[4]SayfaKAY!P969</f>
        <v/>
      </c>
      <c r="P136" s="166" t="str">
        <f>[4]SayfaKAY!Q969</f>
        <v/>
      </c>
      <c r="Q136" s="166" t="str">
        <f>[4]SayfaKAY!R969</f>
        <v/>
      </c>
      <c r="R136" s="132" t="str" cm="1">
        <f t="array" ref="R136">IF([4]SayfaKAY!U969="","",_xlfn.IFS([4]SayfaKAY!U969="Bozankaya","Bozankaya",[4]SayfaKAY!U969="Müşteri","Customer",[4]SayfaKAY!U969="Tedarikçi","Equipment Supplier"))</f>
        <v/>
      </c>
      <c r="S136" s="204" t="str">
        <f>[4]SayfaKAY!N969</f>
        <v/>
      </c>
      <c r="T136" s="133" t="str">
        <f>[4]SayfaKAY!AD969</f>
        <v/>
      </c>
      <c r="U136" s="132" t="str">
        <f>[4]SayfaKAY!W969</f>
        <v/>
      </c>
      <c r="V136" s="108" t="str">
        <f>[4]SayfaKAY!AZ969</f>
        <v/>
      </c>
      <c r="W136" s="136" t="str">
        <f t="shared" si="128"/>
        <v/>
      </c>
      <c r="X136" s="137" t="str">
        <f t="shared" si="129"/>
        <v/>
      </c>
      <c r="Y136" s="235" t="str">
        <f>[4]SayfaKAY!AE969</f>
        <v/>
      </c>
      <c r="Z136" s="109" t="str">
        <f t="shared" si="130"/>
        <v/>
      </c>
      <c r="AA136" s="110" t="str">
        <f t="shared" si="131"/>
        <v/>
      </c>
      <c r="AB136" s="182" t="str">
        <f>[4]SayfaKAY!BA969</f>
        <v/>
      </c>
      <c r="AC136" s="257" t="str">
        <f t="shared" si="132"/>
        <v/>
      </c>
      <c r="AD136" s="111" t="str">
        <f t="shared" si="133"/>
        <v/>
      </c>
      <c r="AE136" s="111" t="str">
        <f t="shared" si="134"/>
        <v/>
      </c>
      <c r="AF136" s="235" t="str">
        <f>[4]SayfaKAY!BA969</f>
        <v/>
      </c>
      <c r="AG136" s="179" t="str">
        <f>[4]SayfaKAY!S969</f>
        <v/>
      </c>
      <c r="AH136" s="178" t="str">
        <f t="shared" si="135"/>
        <v/>
      </c>
      <c r="AI136" s="163" t="str">
        <f>[4]SayfaKAY!AV969</f>
        <v/>
      </c>
      <c r="AJ136" s="164" t="str">
        <f t="shared" si="136"/>
        <v/>
      </c>
      <c r="AK136" s="164" t="str">
        <f t="shared" si="137"/>
        <v/>
      </c>
      <c r="AL136" s="112" t="str">
        <f>[4]SayfaKAY!AX969</f>
        <v/>
      </c>
      <c r="AM136" s="257" t="str" cm="1">
        <f t="array" ref="AM136">IFERROR(IF(AND(P136&lt;&gt;"D(Arıza Değil)",AH136="Bu Arıza Aracın Servise Verilmesine Engel Değil"),
IF(Z136-F136&gt;0,(AB136-Y136)*24*60,
IF(OR(AND(G136&gt;$AS$1,G136&lt;$AT$1),AND(G136&gt;$AU$1,G136&lt;$AV$1)),
(AF136-H136)*24*60,     BH:BH0)),        AN136),0)</f>
        <v/>
      </c>
      <c r="AN136" s="257" t="str">
        <f t="shared" si="138"/>
        <v/>
      </c>
      <c r="AO136" s="174" t="str">
        <f>[4]SayfaKAY!AG969</f>
        <v/>
      </c>
      <c r="AP136" s="174" t="str">
        <f>[4]SayfaKAY!AI969</f>
        <v/>
      </c>
      <c r="AQ136" s="174" t="str">
        <f>[4]SayfaKAY!AQ969</f>
        <v/>
      </c>
      <c r="AR136" s="174" t="str">
        <f>[4]SayfaKAY!AH969</f>
        <v/>
      </c>
      <c r="AS136" s="174" t="str">
        <f>[4]SayfaKAY!AJ969</f>
        <v/>
      </c>
      <c r="AT136" s="175" t="str">
        <f>[4]SayfaKAY!AM969</f>
        <v/>
      </c>
      <c r="AU136" s="176" t="str">
        <f>[4]SayfaKAY!AL969</f>
        <v/>
      </c>
      <c r="AV136" s="176" t="str">
        <f>[4]SayfaKAY!AP969</f>
        <v/>
      </c>
      <c r="AW136" s="177" t="str">
        <f>[4]SayfaKAY!AT969</f>
        <v/>
      </c>
      <c r="AX136" s="194" t="str">
        <f t="shared" si="139"/>
        <v/>
      </c>
      <c r="AY136" s="168"/>
      <c r="AZ136" s="167"/>
      <c r="BA136" s="113"/>
      <c r="BB136" s="171" t="str">
        <f t="shared" si="124"/>
        <v/>
      </c>
      <c r="BC136" s="114"/>
      <c r="BD136" s="114"/>
      <c r="BE136" s="114"/>
      <c r="BF136" s="114"/>
      <c r="BG136" s="114"/>
      <c r="BH136" s="114">
        <f>IFERROR(FRACAS!AN972, "Hata Var")</f>
        <v>141.99999998090789</v>
      </c>
      <c r="BI136" s="114"/>
      <c r="BJ136" s="114"/>
      <c r="BK136" s="105" t="str">
        <f>[4]SayfaKAY!AW969</f>
        <v/>
      </c>
      <c r="BL136" s="105" t="str">
        <f>[4]SayfaKAY!V969</f>
        <v/>
      </c>
      <c r="BM136" s="114"/>
      <c r="BN136" s="171" t="str">
        <f t="shared" si="140"/>
        <v>x yok</v>
      </c>
      <c r="BO136" s="171" t="b">
        <f t="shared" si="141"/>
        <v>0</v>
      </c>
      <c r="BP136" s="171" t="e">
        <f t="shared" si="142"/>
        <v>#VALUE!</v>
      </c>
      <c r="BQ136" s="226" t="e">
        <f t="shared" si="143"/>
        <v>#VALUE!</v>
      </c>
      <c r="BR136" s="226" t="e">
        <f t="shared" si="144"/>
        <v>#VALUE!</v>
      </c>
      <c r="BS136" s="226" t="e">
        <f t="shared" si="145"/>
        <v>#VALUE!</v>
      </c>
      <c r="BT136" s="114"/>
      <c r="BU136" s="242"/>
      <c r="BV136" s="233">
        <f t="shared" si="146"/>
        <v>-1</v>
      </c>
      <c r="BW136" s="226" t="str">
        <f t="shared" si="147"/>
        <v>Hayır, çakışma yok</v>
      </c>
      <c r="BX136" s="229"/>
      <c r="BY136" s="247" t="e">
        <f t="shared" si="148"/>
        <v>#VALUE!</v>
      </c>
      <c r="BZ136" s="247" t="e">
        <f t="shared" si="149"/>
        <v>#VALUE!</v>
      </c>
      <c r="CA136" s="247" t="e">
        <f t="shared" si="150"/>
        <v>#VALUE!</v>
      </c>
      <c r="CB136" s="213"/>
      <c r="CC136" s="211"/>
      <c r="CD136" s="196"/>
      <c r="CE136" s="213">
        <v>968</v>
      </c>
      <c r="CF136" s="182" t="str">
        <f t="shared" si="151"/>
        <v/>
      </c>
      <c r="CG136" s="182" t="str">
        <f t="shared" si="152"/>
        <v/>
      </c>
      <c r="CH136" s="196"/>
      <c r="CI136" s="196"/>
      <c r="CJ136" s="196"/>
      <c r="CK136" s="196" t="e">
        <f t="shared" si="153"/>
        <v>#VALUE!</v>
      </c>
      <c r="CL136" s="196" t="e">
        <f t="shared" si="154"/>
        <v>#VALUE!</v>
      </c>
      <c r="CM136" s="196" t="e">
        <f t="shared" si="155"/>
        <v>#VALUE!</v>
      </c>
      <c r="CN136" s="114"/>
      <c r="CO136" s="115" t="str">
        <f t="shared" si="156"/>
        <v/>
      </c>
      <c r="CP136" s="116" t="e">
        <f t="shared" si="157"/>
        <v>#VALUE!</v>
      </c>
      <c r="CQ136" s="117" t="str">
        <f t="shared" si="158"/>
        <v/>
      </c>
      <c r="CR136" s="117" t="str">
        <f t="shared" si="159"/>
        <v/>
      </c>
      <c r="CS136" s="117" t="str">
        <f t="shared" si="160"/>
        <v/>
      </c>
      <c r="CT136" s="118" t="e">
        <f t="shared" si="161"/>
        <v>#VALUE!</v>
      </c>
      <c r="CU136" s="118" t="e">
        <f t="shared" si="162"/>
        <v>#VALUE!</v>
      </c>
      <c r="CV136" s="118" t="e">
        <f t="shared" si="163"/>
        <v>#VALUE!</v>
      </c>
      <c r="CW136" s="119" t="e">
        <f t="shared" si="164"/>
        <v>#VALUE!</v>
      </c>
    </row>
    <row r="137" spans="1:101" ht="118.5" customHeight="1" x14ac:dyDescent="0.3">
      <c r="A137" s="104" t="str">
        <f>[4]SayfaKAY!C970</f>
        <v/>
      </c>
      <c r="B137" s="104" t="str">
        <f>[4]SayfaKAY!D970</f>
        <v/>
      </c>
      <c r="C137" s="105" t="str">
        <f>[4]SayfaKAY!E970</f>
        <v/>
      </c>
      <c r="D137" s="105" t="str">
        <f>[4]SayfaKAY!F970</f>
        <v/>
      </c>
      <c r="E137" s="106" t="str">
        <f>[4]SayfaKAY!G970</f>
        <v/>
      </c>
      <c r="F137" s="193" t="str">
        <f t="shared" si="125"/>
        <v/>
      </c>
      <c r="G137" s="135" t="str">
        <f t="shared" si="126"/>
        <v/>
      </c>
      <c r="H137" s="235" t="str">
        <f>[4]SayfaKAY!H970</f>
        <v/>
      </c>
      <c r="I137" s="104" t="str">
        <f>[4]SayfaKAY!I970</f>
        <v/>
      </c>
      <c r="J137" s="103" t="str">
        <f>IF([4]SayfaKAY!J970="","",IF([4]SayfaKAY!J970="Müşteri","Notified by Customer","Notified by Bozankaya"))</f>
        <v/>
      </c>
      <c r="K137" s="103" t="e">
        <f>VLOOKUP([4]SayfaKAY!L970,#REF!,2,FALSE)</f>
        <v>#REF!</v>
      </c>
      <c r="L137" s="165" t="str">
        <f>[4]SayfaKAY!X970</f>
        <v/>
      </c>
      <c r="M137" s="107" t="str">
        <f t="shared" si="127"/>
        <v/>
      </c>
      <c r="N137" s="105" t="str">
        <f>[4]SayfaKAY!M970</f>
        <v/>
      </c>
      <c r="O137" s="166" t="str">
        <f>[4]SayfaKAY!P970</f>
        <v/>
      </c>
      <c r="P137" s="166" t="str">
        <f>[4]SayfaKAY!Q970</f>
        <v/>
      </c>
      <c r="Q137" s="166" t="str">
        <f>[4]SayfaKAY!R970</f>
        <v/>
      </c>
      <c r="R137" s="132" t="str" cm="1">
        <f t="array" ref="R137">IF([4]SayfaKAY!U970="","",_xlfn.IFS([4]SayfaKAY!U970="Bozankaya","Bozankaya",[4]SayfaKAY!U970="Müşteri","Customer",[4]SayfaKAY!U970="Tedarikçi","Equipment Supplier"))</f>
        <v/>
      </c>
      <c r="S137" s="204" t="str">
        <f>[4]SayfaKAY!N970</f>
        <v/>
      </c>
      <c r="T137" s="133" t="str">
        <f>[4]SayfaKAY!AD970</f>
        <v/>
      </c>
      <c r="U137" s="132" t="str">
        <f>[4]SayfaKAY!W970</f>
        <v/>
      </c>
      <c r="V137" s="108" t="str">
        <f>[4]SayfaKAY!AZ970</f>
        <v/>
      </c>
      <c r="W137" s="136" t="str">
        <f t="shared" si="128"/>
        <v/>
      </c>
      <c r="X137" s="137" t="str">
        <f t="shared" si="129"/>
        <v/>
      </c>
      <c r="Y137" s="235" t="str">
        <f>[4]SayfaKAY!AE970</f>
        <v/>
      </c>
      <c r="Z137" s="109" t="str">
        <f t="shared" si="130"/>
        <v/>
      </c>
      <c r="AA137" s="110" t="str">
        <f t="shared" si="131"/>
        <v/>
      </c>
      <c r="AB137" s="182" t="str">
        <f>[4]SayfaKAY!BA970</f>
        <v/>
      </c>
      <c r="AC137" s="257" t="str">
        <f t="shared" si="132"/>
        <v/>
      </c>
      <c r="AD137" s="111" t="str">
        <f t="shared" si="133"/>
        <v/>
      </c>
      <c r="AE137" s="111" t="str">
        <f t="shared" si="134"/>
        <v/>
      </c>
      <c r="AF137" s="235" t="str">
        <f>[4]SayfaKAY!BA970</f>
        <v/>
      </c>
      <c r="AG137" s="179" t="str">
        <f>[4]SayfaKAY!S970</f>
        <v/>
      </c>
      <c r="AH137" s="178" t="str">
        <f t="shared" si="135"/>
        <v/>
      </c>
      <c r="AI137" s="163" t="str">
        <f>[4]SayfaKAY!AV970</f>
        <v/>
      </c>
      <c r="AJ137" s="164" t="str">
        <f t="shared" si="136"/>
        <v/>
      </c>
      <c r="AK137" s="164" t="str">
        <f t="shared" si="137"/>
        <v/>
      </c>
      <c r="AL137" s="112" t="str">
        <f>[4]SayfaKAY!AX970</f>
        <v/>
      </c>
      <c r="AM137" s="257" t="str" cm="1">
        <f t="array" ref="AM137">IFERROR(IF(AND(P137&lt;&gt;"D(Arıza Değil)",AH137="Bu Arıza Aracın Servise Verilmesine Engel Değil"),
IF(Z137-F137&gt;0,(AB137-Y137)*24*60,
IF(OR(AND(G137&gt;$AS$1,G137&lt;$AT$1),AND(G137&gt;$AU$1,G137&lt;$AV$1)),
(AF137-H137)*24*60,     BH:BH0)),        AN137),0)</f>
        <v/>
      </c>
      <c r="AN137" s="257" t="str">
        <f t="shared" si="138"/>
        <v/>
      </c>
      <c r="AO137" s="174" t="str">
        <f>[4]SayfaKAY!AG970</f>
        <v/>
      </c>
      <c r="AP137" s="174" t="str">
        <f>[4]SayfaKAY!AI970</f>
        <v/>
      </c>
      <c r="AQ137" s="174" t="str">
        <f>[4]SayfaKAY!AQ970</f>
        <v/>
      </c>
      <c r="AR137" s="174" t="str">
        <f>[4]SayfaKAY!AH970</f>
        <v/>
      </c>
      <c r="AS137" s="174" t="str">
        <f>[4]SayfaKAY!AJ970</f>
        <v/>
      </c>
      <c r="AT137" s="175" t="str">
        <f>[4]SayfaKAY!AM970</f>
        <v/>
      </c>
      <c r="AU137" s="176" t="str">
        <f>[4]SayfaKAY!AL970</f>
        <v/>
      </c>
      <c r="AV137" s="176" t="str">
        <f>[4]SayfaKAY!AP970</f>
        <v/>
      </c>
      <c r="AW137" s="177" t="str">
        <f>[4]SayfaKAY!AT970</f>
        <v/>
      </c>
      <c r="AX137" s="194" t="str">
        <f t="shared" si="139"/>
        <v/>
      </c>
      <c r="AY137" s="168"/>
      <c r="AZ137" s="167"/>
      <c r="BA137" s="170"/>
      <c r="BB137" s="171" t="str">
        <f t="shared" si="124"/>
        <v/>
      </c>
      <c r="BC137" s="114"/>
      <c r="BD137" s="114"/>
      <c r="BE137" s="114"/>
      <c r="BF137" s="114"/>
      <c r="BG137" s="114"/>
      <c r="BH137" s="114">
        <f>IFERROR(FRACAS!AN973, "Hata Var")</f>
        <v>1208.0000000190921</v>
      </c>
      <c r="BI137" s="114"/>
      <c r="BJ137" s="114"/>
      <c r="BK137" s="105" t="str">
        <f>[4]SayfaKAY!AW970</f>
        <v/>
      </c>
      <c r="BL137" s="105" t="str">
        <f>[4]SayfaKAY!V970</f>
        <v/>
      </c>
      <c r="BM137" s="114"/>
      <c r="BN137" s="171" t="str">
        <f t="shared" si="140"/>
        <v>x yok</v>
      </c>
      <c r="BO137" s="171" t="b">
        <f t="shared" si="141"/>
        <v>0</v>
      </c>
      <c r="BP137" s="171" t="e">
        <f t="shared" si="142"/>
        <v>#VALUE!</v>
      </c>
      <c r="BQ137" s="226" t="e">
        <f t="shared" si="143"/>
        <v>#VALUE!</v>
      </c>
      <c r="BR137" s="226" t="e">
        <f t="shared" si="144"/>
        <v>#VALUE!</v>
      </c>
      <c r="BS137" s="226" t="e">
        <f t="shared" si="145"/>
        <v>#VALUE!</v>
      </c>
      <c r="BT137" s="114"/>
      <c r="BU137" s="242"/>
      <c r="BV137" s="233">
        <f t="shared" si="146"/>
        <v>-1</v>
      </c>
      <c r="BW137" s="226" t="str">
        <f t="shared" si="147"/>
        <v>Hayır, çakışma yok</v>
      </c>
      <c r="BX137" s="229"/>
      <c r="BY137" s="247" t="e">
        <f t="shared" si="148"/>
        <v>#VALUE!</v>
      </c>
      <c r="BZ137" s="247" t="e">
        <f t="shared" si="149"/>
        <v>#VALUE!</v>
      </c>
      <c r="CA137" s="247" t="e">
        <f t="shared" si="150"/>
        <v>#VALUE!</v>
      </c>
      <c r="CB137" s="213"/>
      <c r="CC137" s="211"/>
      <c r="CD137" s="196"/>
      <c r="CE137" s="213">
        <v>969</v>
      </c>
      <c r="CF137" s="182" t="str">
        <f t="shared" si="151"/>
        <v/>
      </c>
      <c r="CG137" s="182" t="str">
        <f t="shared" si="152"/>
        <v/>
      </c>
      <c r="CH137" s="196"/>
      <c r="CI137" s="196"/>
      <c r="CJ137" s="196"/>
      <c r="CK137" s="196" t="e">
        <f t="shared" si="153"/>
        <v>#VALUE!</v>
      </c>
      <c r="CL137" s="196" t="e">
        <f t="shared" si="154"/>
        <v>#VALUE!</v>
      </c>
      <c r="CM137" s="196" t="e">
        <f t="shared" si="155"/>
        <v>#VALUE!</v>
      </c>
      <c r="CN137" s="114"/>
      <c r="CO137" s="115" t="str">
        <f t="shared" si="156"/>
        <v/>
      </c>
      <c r="CP137" s="116" t="e">
        <f t="shared" si="157"/>
        <v>#VALUE!</v>
      </c>
      <c r="CQ137" s="117" t="str">
        <f t="shared" si="158"/>
        <v/>
      </c>
      <c r="CR137" s="117" t="str">
        <f t="shared" si="159"/>
        <v/>
      </c>
      <c r="CS137" s="117" t="str">
        <f t="shared" si="160"/>
        <v/>
      </c>
      <c r="CT137" s="118" t="e">
        <f t="shared" si="161"/>
        <v>#VALUE!</v>
      </c>
      <c r="CU137" s="118" t="e">
        <f t="shared" si="162"/>
        <v>#VALUE!</v>
      </c>
      <c r="CV137" s="118" t="e">
        <f t="shared" si="163"/>
        <v>#VALUE!</v>
      </c>
      <c r="CW137" s="119" t="e">
        <f t="shared" si="164"/>
        <v>#VALUE!</v>
      </c>
    </row>
    <row r="138" spans="1:101" ht="118.5" customHeight="1" x14ac:dyDescent="0.3">
      <c r="A138" s="160" t="str">
        <f>[4]SayfaKAY!C971</f>
        <v/>
      </c>
      <c r="B138" s="104" t="str">
        <f>[4]SayfaKAY!D971</f>
        <v/>
      </c>
      <c r="C138" s="105" t="str">
        <f>[4]SayfaKAY!E971</f>
        <v/>
      </c>
      <c r="D138" s="105" t="str">
        <f>[4]SayfaKAY!F971</f>
        <v/>
      </c>
      <c r="E138" s="106" t="str">
        <f>[4]SayfaKAY!G971</f>
        <v/>
      </c>
      <c r="F138" s="193" t="str">
        <f t="shared" si="125"/>
        <v/>
      </c>
      <c r="G138" s="135" t="str">
        <f t="shared" si="126"/>
        <v/>
      </c>
      <c r="H138" s="235" t="str">
        <f>[4]SayfaKAY!H971</f>
        <v/>
      </c>
      <c r="I138" s="104" t="str">
        <f>[4]SayfaKAY!I971</f>
        <v/>
      </c>
      <c r="J138" s="103" t="str">
        <f>IF([4]SayfaKAY!J971="","",IF([4]SayfaKAY!J971="Müşteri","Notified by Customer","Notified by Bozankaya"))</f>
        <v/>
      </c>
      <c r="K138" s="103" t="e">
        <f>VLOOKUP([4]SayfaKAY!L971,#REF!,2,FALSE)</f>
        <v>#REF!</v>
      </c>
      <c r="L138" s="165" t="str">
        <f>[4]SayfaKAY!X971</f>
        <v/>
      </c>
      <c r="M138" s="107" t="str">
        <f t="shared" si="127"/>
        <v/>
      </c>
      <c r="N138" s="105" t="str">
        <f>[4]SayfaKAY!M971</f>
        <v/>
      </c>
      <c r="O138" s="166" t="str">
        <f>[4]SayfaKAY!P971</f>
        <v/>
      </c>
      <c r="P138" s="166" t="str">
        <f>[4]SayfaKAY!Q971</f>
        <v/>
      </c>
      <c r="Q138" s="166" t="str">
        <f>[4]SayfaKAY!R971</f>
        <v/>
      </c>
      <c r="R138" s="132" t="str" cm="1">
        <f t="array" ref="R138">IF([4]SayfaKAY!U971="","",_xlfn.IFS([4]SayfaKAY!U971="Bozankaya","Bozankaya",[4]SayfaKAY!U971="Müşteri","Customer",[4]SayfaKAY!U971="Tedarikçi","Equipment Supplier"))</f>
        <v/>
      </c>
      <c r="S138" s="204" t="str">
        <f>[4]SayfaKAY!N971</f>
        <v/>
      </c>
      <c r="T138" s="133" t="str">
        <f>[4]SayfaKAY!AD971</f>
        <v/>
      </c>
      <c r="U138" s="132" t="str">
        <f>[4]SayfaKAY!W971</f>
        <v/>
      </c>
      <c r="V138" s="108" t="str">
        <f>[4]SayfaKAY!AZ971</f>
        <v/>
      </c>
      <c r="W138" s="136" t="str">
        <f t="shared" si="128"/>
        <v/>
      </c>
      <c r="X138" s="137" t="str">
        <f t="shared" si="129"/>
        <v/>
      </c>
      <c r="Y138" s="235" t="str">
        <f>[4]SayfaKAY!AE971</f>
        <v/>
      </c>
      <c r="Z138" s="109" t="str">
        <f t="shared" si="130"/>
        <v/>
      </c>
      <c r="AA138" s="110" t="str">
        <f t="shared" si="131"/>
        <v/>
      </c>
      <c r="AB138" s="182" t="str">
        <f>[4]SayfaKAY!BA971</f>
        <v/>
      </c>
      <c r="AC138" s="257" t="str">
        <f t="shared" si="132"/>
        <v/>
      </c>
      <c r="AD138" s="111" t="str">
        <f t="shared" si="133"/>
        <v/>
      </c>
      <c r="AE138" s="111" t="str">
        <f t="shared" si="134"/>
        <v/>
      </c>
      <c r="AF138" s="235" t="str">
        <f>[4]SayfaKAY!BA971</f>
        <v/>
      </c>
      <c r="AG138" s="179" t="str">
        <f>[4]SayfaKAY!S971</f>
        <v/>
      </c>
      <c r="AH138" s="178" t="str">
        <f t="shared" si="135"/>
        <v/>
      </c>
      <c r="AI138" s="163" t="str">
        <f>[4]SayfaKAY!AV971</f>
        <v/>
      </c>
      <c r="AJ138" s="164" t="str">
        <f t="shared" si="136"/>
        <v/>
      </c>
      <c r="AK138" s="164" t="str">
        <f t="shared" si="137"/>
        <v/>
      </c>
      <c r="AL138" s="112" t="str">
        <f>[4]SayfaKAY!AX971</f>
        <v/>
      </c>
      <c r="AM138" s="257" t="str" cm="1">
        <f t="array" ref="AM138">IFERROR(IF(AND(P138&lt;&gt;"D(Arıza Değil)",AH138="Bu Arıza Aracın Servise Verilmesine Engel Değil"),
IF(Z138-F138&gt;0,(AB138-Y138)*24*60,
IF(OR(AND(G138&gt;$AS$1,G138&lt;$AT$1),AND(G138&gt;$AU$1,G138&lt;$AV$1)),
(AF138-H138)*24*60,     BH:BH0)),        AN138),0)</f>
        <v/>
      </c>
      <c r="AN138" s="257" t="str">
        <f t="shared" si="138"/>
        <v/>
      </c>
      <c r="AO138" s="174" t="str">
        <f>[4]SayfaKAY!AG971</f>
        <v/>
      </c>
      <c r="AP138" s="174" t="str">
        <f>[4]SayfaKAY!AI971</f>
        <v/>
      </c>
      <c r="AQ138" s="174" t="str">
        <f>[4]SayfaKAY!AQ971</f>
        <v/>
      </c>
      <c r="AR138" s="174" t="str">
        <f>[4]SayfaKAY!AH971</f>
        <v/>
      </c>
      <c r="AS138" s="174" t="str">
        <f>[4]SayfaKAY!AJ971</f>
        <v/>
      </c>
      <c r="AT138" s="175" t="str">
        <f>[4]SayfaKAY!AM971</f>
        <v/>
      </c>
      <c r="AU138" s="176" t="str">
        <f>[4]SayfaKAY!AL971</f>
        <v/>
      </c>
      <c r="AV138" s="176" t="str">
        <f>[4]SayfaKAY!AP971</f>
        <v/>
      </c>
      <c r="AW138" s="177" t="str">
        <f>[4]SayfaKAY!AT971</f>
        <v/>
      </c>
      <c r="AX138" s="194" t="str">
        <f t="shared" si="139"/>
        <v/>
      </c>
      <c r="AY138" s="168"/>
      <c r="AZ138" s="167"/>
      <c r="BA138" s="113"/>
      <c r="BB138" s="171" t="str">
        <f t="shared" si="124"/>
        <v/>
      </c>
      <c r="BC138" s="114"/>
      <c r="BD138" s="114"/>
      <c r="BE138" s="114"/>
      <c r="BF138" s="114"/>
      <c r="BG138" s="114"/>
      <c r="BH138" s="114">
        <f>IFERROR(FRACAS!AN974, "Hata Var")</f>
        <v>175.00000003608875</v>
      </c>
      <c r="BI138" s="114"/>
      <c r="BJ138" s="114"/>
      <c r="BK138" s="105" t="str">
        <f>[4]SayfaKAY!AW971</f>
        <v/>
      </c>
      <c r="BL138" s="105" t="str">
        <f>[4]SayfaKAY!V971</f>
        <v/>
      </c>
      <c r="BM138" s="114"/>
      <c r="BN138" s="171" t="str">
        <f t="shared" si="140"/>
        <v>x yok</v>
      </c>
      <c r="BO138" s="171" t="b">
        <f t="shared" si="141"/>
        <v>0</v>
      </c>
      <c r="BP138" s="171" t="e">
        <f t="shared" si="142"/>
        <v>#VALUE!</v>
      </c>
      <c r="BQ138" s="226" t="e">
        <f t="shared" si="143"/>
        <v>#VALUE!</v>
      </c>
      <c r="BR138" s="226" t="e">
        <f t="shared" si="144"/>
        <v>#VALUE!</v>
      </c>
      <c r="BS138" s="226" t="e">
        <f t="shared" si="145"/>
        <v>#VALUE!</v>
      </c>
      <c r="BT138" s="114"/>
      <c r="BU138" s="242"/>
      <c r="BV138" s="233">
        <f t="shared" si="146"/>
        <v>-1</v>
      </c>
      <c r="BW138" s="226" t="str">
        <f t="shared" si="147"/>
        <v>Hayır, çakışma yok</v>
      </c>
      <c r="BX138" s="229"/>
      <c r="BY138" s="247" t="e">
        <f t="shared" si="148"/>
        <v>#VALUE!</v>
      </c>
      <c r="BZ138" s="247" t="e">
        <f t="shared" si="149"/>
        <v>#VALUE!</v>
      </c>
      <c r="CA138" s="247" t="e">
        <f t="shared" si="150"/>
        <v>#VALUE!</v>
      </c>
      <c r="CB138" s="213"/>
      <c r="CC138" s="211"/>
      <c r="CD138" s="196"/>
      <c r="CE138" s="213">
        <v>970</v>
      </c>
      <c r="CF138" s="182" t="str">
        <f t="shared" si="151"/>
        <v/>
      </c>
      <c r="CG138" s="182" t="str">
        <f t="shared" si="152"/>
        <v/>
      </c>
      <c r="CH138" s="196"/>
      <c r="CI138" s="196"/>
      <c r="CJ138" s="196"/>
      <c r="CK138" s="196" t="e">
        <f t="shared" si="153"/>
        <v>#VALUE!</v>
      </c>
      <c r="CL138" s="196" t="e">
        <f t="shared" si="154"/>
        <v>#VALUE!</v>
      </c>
      <c r="CM138" s="196" t="e">
        <f t="shared" si="155"/>
        <v>#VALUE!</v>
      </c>
      <c r="CN138" s="114"/>
      <c r="CO138" s="115" t="str">
        <f t="shared" si="156"/>
        <v/>
      </c>
      <c r="CP138" s="116" t="e">
        <f t="shared" si="157"/>
        <v>#VALUE!</v>
      </c>
      <c r="CQ138" s="117" t="str">
        <f t="shared" si="158"/>
        <v/>
      </c>
      <c r="CR138" s="117" t="str">
        <f t="shared" si="159"/>
        <v/>
      </c>
      <c r="CS138" s="117" t="str">
        <f t="shared" si="160"/>
        <v/>
      </c>
      <c r="CT138" s="118" t="e">
        <f t="shared" si="161"/>
        <v>#VALUE!</v>
      </c>
      <c r="CU138" s="118" t="e">
        <f t="shared" si="162"/>
        <v>#VALUE!</v>
      </c>
      <c r="CV138" s="118" t="e">
        <f t="shared" si="163"/>
        <v>#VALUE!</v>
      </c>
      <c r="CW138" s="119" t="e">
        <f t="shared" si="164"/>
        <v>#VALUE!</v>
      </c>
    </row>
    <row r="139" spans="1:101" ht="118.5" customHeight="1" x14ac:dyDescent="0.3">
      <c r="A139" s="104" t="str">
        <f>[4]SayfaKAY!C972</f>
        <v/>
      </c>
      <c r="B139" s="104" t="str">
        <f>[4]SayfaKAY!D972</f>
        <v/>
      </c>
      <c r="C139" s="105" t="str">
        <f>[4]SayfaKAY!E972</f>
        <v/>
      </c>
      <c r="D139" s="105" t="str">
        <f>[4]SayfaKAY!F972</f>
        <v/>
      </c>
      <c r="E139" s="106" t="str">
        <f>[4]SayfaKAY!G972</f>
        <v/>
      </c>
      <c r="F139" s="193" t="str">
        <f t="shared" si="125"/>
        <v/>
      </c>
      <c r="G139" s="135" t="str">
        <f t="shared" si="126"/>
        <v/>
      </c>
      <c r="H139" s="235" t="str">
        <f>[4]SayfaKAY!H972</f>
        <v/>
      </c>
      <c r="I139" s="104" t="str">
        <f>[4]SayfaKAY!I972</f>
        <v/>
      </c>
      <c r="J139" s="103" t="str">
        <f>IF([4]SayfaKAY!J972="","",IF([4]SayfaKAY!J972="Müşteri","Notified by Customer","Notified by Bozankaya"))</f>
        <v/>
      </c>
      <c r="K139" s="103" t="e">
        <f>VLOOKUP([4]SayfaKAY!L972,#REF!,2,FALSE)</f>
        <v>#REF!</v>
      </c>
      <c r="L139" s="165" t="str">
        <f>[4]SayfaKAY!X972</f>
        <v/>
      </c>
      <c r="M139" s="107" t="str">
        <f t="shared" si="127"/>
        <v/>
      </c>
      <c r="N139" s="105" t="str">
        <f>[4]SayfaKAY!M972</f>
        <v/>
      </c>
      <c r="O139" s="166" t="str">
        <f>[4]SayfaKAY!P972</f>
        <v/>
      </c>
      <c r="P139" s="166" t="str">
        <f>[4]SayfaKAY!Q972</f>
        <v/>
      </c>
      <c r="Q139" s="166" t="str">
        <f>[4]SayfaKAY!R972</f>
        <v/>
      </c>
      <c r="R139" s="132" t="str" cm="1">
        <f t="array" ref="R139">IF([4]SayfaKAY!U972="","",_xlfn.IFS([4]SayfaKAY!U972="Bozankaya","Bozankaya",[4]SayfaKAY!U972="Müşteri","Customer",[4]SayfaKAY!U972="Tedarikçi","Equipment Supplier"))</f>
        <v/>
      </c>
      <c r="S139" s="204" t="str">
        <f>[4]SayfaKAY!N972</f>
        <v/>
      </c>
      <c r="T139" s="133" t="str">
        <f>[4]SayfaKAY!AD972</f>
        <v/>
      </c>
      <c r="U139" s="132" t="str">
        <f>[4]SayfaKAY!W972</f>
        <v/>
      </c>
      <c r="V139" s="108" t="str">
        <f>[4]SayfaKAY!AZ972</f>
        <v/>
      </c>
      <c r="W139" s="136" t="str">
        <f t="shared" si="128"/>
        <v/>
      </c>
      <c r="X139" s="137" t="str">
        <f t="shared" si="129"/>
        <v/>
      </c>
      <c r="Y139" s="235" t="str">
        <f>[4]SayfaKAY!AE972</f>
        <v/>
      </c>
      <c r="Z139" s="109" t="str">
        <f t="shared" si="130"/>
        <v/>
      </c>
      <c r="AA139" s="110" t="str">
        <f t="shared" si="131"/>
        <v/>
      </c>
      <c r="AB139" s="182" t="str">
        <f>[4]SayfaKAY!BA972</f>
        <v/>
      </c>
      <c r="AC139" s="257" t="str">
        <f t="shared" si="132"/>
        <v/>
      </c>
      <c r="AD139" s="111" t="str">
        <f t="shared" si="133"/>
        <v/>
      </c>
      <c r="AE139" s="111" t="str">
        <f t="shared" si="134"/>
        <v/>
      </c>
      <c r="AF139" s="235" t="str">
        <f>[4]SayfaKAY!BA972</f>
        <v/>
      </c>
      <c r="AG139" s="179" t="str">
        <f>[4]SayfaKAY!S972</f>
        <v/>
      </c>
      <c r="AH139" s="178" t="str">
        <f t="shared" si="135"/>
        <v/>
      </c>
      <c r="AI139" s="163" t="str">
        <f>[4]SayfaKAY!AV972</f>
        <v/>
      </c>
      <c r="AJ139" s="164" t="str">
        <f t="shared" si="136"/>
        <v/>
      </c>
      <c r="AK139" s="164" t="str">
        <f t="shared" si="137"/>
        <v/>
      </c>
      <c r="AL139" s="112" t="str">
        <f>[4]SayfaKAY!AX972</f>
        <v/>
      </c>
      <c r="AM139" s="257" t="str" cm="1">
        <f t="array" ref="AM139">IFERROR(IF(AND(P139&lt;&gt;"D(Arıza Değil)",AH139="Bu Arıza Aracın Servise Verilmesine Engel Değil"),
IF(Z139-F139&gt;0,(AB139-Y139)*24*60,
IF(OR(AND(G139&gt;$AS$1,G139&lt;$AT$1),AND(G139&gt;$AU$1,G139&lt;$AV$1)),
(AF139-H139)*24*60,     BH:BH0)),        AN139),0)</f>
        <v/>
      </c>
      <c r="AN139" s="257" t="str">
        <f t="shared" si="138"/>
        <v/>
      </c>
      <c r="AO139" s="174" t="str">
        <f>[4]SayfaKAY!AG972</f>
        <v/>
      </c>
      <c r="AP139" s="174" t="str">
        <f>[4]SayfaKAY!AI972</f>
        <v/>
      </c>
      <c r="AQ139" s="174" t="str">
        <f>[4]SayfaKAY!AQ972</f>
        <v/>
      </c>
      <c r="AR139" s="174" t="str">
        <f>[4]SayfaKAY!AH972</f>
        <v/>
      </c>
      <c r="AS139" s="174" t="str">
        <f>[4]SayfaKAY!AJ972</f>
        <v/>
      </c>
      <c r="AT139" s="175" t="str">
        <f>[4]SayfaKAY!AM972</f>
        <v/>
      </c>
      <c r="AU139" s="176" t="str">
        <f>[4]SayfaKAY!AL972</f>
        <v/>
      </c>
      <c r="AV139" s="176" t="str">
        <f>[4]SayfaKAY!AP972</f>
        <v/>
      </c>
      <c r="AW139" s="177" t="str">
        <f>[4]SayfaKAY!AT972</f>
        <v/>
      </c>
      <c r="AX139" s="194" t="str">
        <f t="shared" si="139"/>
        <v/>
      </c>
      <c r="AY139" s="168"/>
      <c r="AZ139" s="167"/>
      <c r="BA139" s="170"/>
      <c r="BB139" s="171" t="str">
        <f t="shared" si="124"/>
        <v/>
      </c>
      <c r="BC139" s="114"/>
      <c r="BD139" s="114"/>
      <c r="BE139" s="114"/>
      <c r="BF139" s="114"/>
      <c r="BG139" s="114"/>
      <c r="BH139" s="114">
        <f>IFERROR(FRACAS!AN975, "Hata Var")</f>
        <v>261.99999993201345</v>
      </c>
      <c r="BI139" s="114"/>
      <c r="BJ139" s="114"/>
      <c r="BK139" s="105" t="str">
        <f>[4]SayfaKAY!AW972</f>
        <v/>
      </c>
      <c r="BL139" s="105" t="str">
        <f>[4]SayfaKAY!V972</f>
        <v/>
      </c>
      <c r="BM139" s="114"/>
      <c r="BN139" s="171" t="str">
        <f t="shared" si="140"/>
        <v>x yok</v>
      </c>
      <c r="BO139" s="171" t="b">
        <f t="shared" si="141"/>
        <v>0</v>
      </c>
      <c r="BP139" s="171" t="e">
        <f t="shared" si="142"/>
        <v>#VALUE!</v>
      </c>
      <c r="BQ139" s="226" t="e">
        <f t="shared" si="143"/>
        <v>#VALUE!</v>
      </c>
      <c r="BR139" s="226" t="e">
        <f t="shared" si="144"/>
        <v>#VALUE!</v>
      </c>
      <c r="BS139" s="226" t="e">
        <f t="shared" si="145"/>
        <v>#VALUE!</v>
      </c>
      <c r="BT139" s="114"/>
      <c r="BU139" s="242"/>
      <c r="BV139" s="233">
        <f t="shared" si="146"/>
        <v>-1</v>
      </c>
      <c r="BW139" s="226" t="str">
        <f t="shared" si="147"/>
        <v>Hayır, çakışma yok</v>
      </c>
      <c r="BX139" s="229"/>
      <c r="BY139" s="247" t="e">
        <f t="shared" si="148"/>
        <v>#VALUE!</v>
      </c>
      <c r="BZ139" s="247" t="e">
        <f t="shared" si="149"/>
        <v>#VALUE!</v>
      </c>
      <c r="CA139" s="247" t="e">
        <f t="shared" si="150"/>
        <v>#VALUE!</v>
      </c>
      <c r="CB139" s="213"/>
      <c r="CC139" s="211"/>
      <c r="CD139" s="196"/>
      <c r="CE139" s="213">
        <v>971</v>
      </c>
      <c r="CF139" s="182" t="str">
        <f t="shared" si="151"/>
        <v/>
      </c>
      <c r="CG139" s="182" t="str">
        <f t="shared" si="152"/>
        <v/>
      </c>
      <c r="CH139" s="196"/>
      <c r="CI139" s="196"/>
      <c r="CJ139" s="196"/>
      <c r="CK139" s="196" t="e">
        <f t="shared" si="153"/>
        <v>#VALUE!</v>
      </c>
      <c r="CL139" s="196" t="e">
        <f t="shared" si="154"/>
        <v>#VALUE!</v>
      </c>
      <c r="CM139" s="196" t="e">
        <f t="shared" si="155"/>
        <v>#VALUE!</v>
      </c>
      <c r="CN139" s="114"/>
      <c r="CO139" s="115" t="str">
        <f t="shared" si="156"/>
        <v/>
      </c>
      <c r="CP139" s="116" t="e">
        <f t="shared" si="157"/>
        <v>#VALUE!</v>
      </c>
      <c r="CQ139" s="117" t="str">
        <f t="shared" si="158"/>
        <v/>
      </c>
      <c r="CR139" s="117" t="str">
        <f t="shared" si="159"/>
        <v/>
      </c>
      <c r="CS139" s="117" t="str">
        <f t="shared" si="160"/>
        <v/>
      </c>
      <c r="CT139" s="118" t="e">
        <f t="shared" si="161"/>
        <v>#VALUE!</v>
      </c>
      <c r="CU139" s="118" t="e">
        <f t="shared" si="162"/>
        <v>#VALUE!</v>
      </c>
      <c r="CV139" s="118" t="e">
        <f t="shared" si="163"/>
        <v>#VALUE!</v>
      </c>
      <c r="CW139" s="119" t="e">
        <f t="shared" si="164"/>
        <v>#VALUE!</v>
      </c>
    </row>
    <row r="140" spans="1:101" ht="118.5" customHeight="1" x14ac:dyDescent="0.3">
      <c r="A140" s="160" t="str">
        <f>[4]SayfaKAY!C973</f>
        <v/>
      </c>
      <c r="B140" s="104" t="str">
        <f>[4]SayfaKAY!D973</f>
        <v/>
      </c>
      <c r="C140" s="105" t="str">
        <f>[4]SayfaKAY!E973</f>
        <v/>
      </c>
      <c r="D140" s="105" t="str">
        <f>[4]SayfaKAY!F973</f>
        <v/>
      </c>
      <c r="E140" s="106" t="str">
        <f>[4]SayfaKAY!G973</f>
        <v/>
      </c>
      <c r="F140" s="193" t="str">
        <f t="shared" si="125"/>
        <v/>
      </c>
      <c r="G140" s="135" t="str">
        <f t="shared" si="126"/>
        <v/>
      </c>
      <c r="H140" s="235" t="str">
        <f>[4]SayfaKAY!H973</f>
        <v/>
      </c>
      <c r="I140" s="104" t="str">
        <f>[4]SayfaKAY!I973</f>
        <v/>
      </c>
      <c r="J140" s="103" t="str">
        <f>IF([4]SayfaKAY!J973="","",IF([4]SayfaKAY!J973="Müşteri","Notified by Customer","Notified by Bozankaya"))</f>
        <v/>
      </c>
      <c r="K140" s="103" t="e">
        <f>VLOOKUP([4]SayfaKAY!L973,#REF!,2,FALSE)</f>
        <v>#REF!</v>
      </c>
      <c r="L140" s="165" t="str">
        <f>[4]SayfaKAY!X973</f>
        <v/>
      </c>
      <c r="M140" s="107" t="str">
        <f t="shared" si="127"/>
        <v/>
      </c>
      <c r="N140" s="105" t="str">
        <f>[4]SayfaKAY!M973</f>
        <v/>
      </c>
      <c r="O140" s="166" t="str">
        <f>[4]SayfaKAY!P973</f>
        <v/>
      </c>
      <c r="P140" s="166" t="str">
        <f>[4]SayfaKAY!Q973</f>
        <v/>
      </c>
      <c r="Q140" s="166" t="str">
        <f>[4]SayfaKAY!R973</f>
        <v/>
      </c>
      <c r="R140" s="132" t="str" cm="1">
        <f t="array" ref="R140">IF([4]SayfaKAY!U973="","",_xlfn.IFS([4]SayfaKAY!U973="Bozankaya","Bozankaya",[4]SayfaKAY!U973="Müşteri","Customer",[4]SayfaKAY!U973="Tedarikçi","Equipment Supplier"))</f>
        <v/>
      </c>
      <c r="S140" s="204" t="str">
        <f>[4]SayfaKAY!N973</f>
        <v/>
      </c>
      <c r="T140" s="133" t="str">
        <f>[4]SayfaKAY!AD973</f>
        <v/>
      </c>
      <c r="U140" s="132" t="str">
        <f>[4]SayfaKAY!W973</f>
        <v/>
      </c>
      <c r="V140" s="108" t="str">
        <f>[4]SayfaKAY!AZ973</f>
        <v/>
      </c>
      <c r="W140" s="136" t="str">
        <f t="shared" si="128"/>
        <v/>
      </c>
      <c r="X140" s="137" t="str">
        <f t="shared" si="129"/>
        <v/>
      </c>
      <c r="Y140" s="235" t="str">
        <f>[4]SayfaKAY!AE973</f>
        <v/>
      </c>
      <c r="Z140" s="109" t="str">
        <f t="shared" si="130"/>
        <v/>
      </c>
      <c r="AA140" s="110" t="str">
        <f t="shared" si="131"/>
        <v/>
      </c>
      <c r="AB140" s="182" t="str">
        <f>[4]SayfaKAY!BA973</f>
        <v/>
      </c>
      <c r="AC140" s="257" t="str">
        <f t="shared" si="132"/>
        <v/>
      </c>
      <c r="AD140" s="111" t="str">
        <f t="shared" si="133"/>
        <v/>
      </c>
      <c r="AE140" s="111" t="str">
        <f t="shared" si="134"/>
        <v/>
      </c>
      <c r="AF140" s="235" t="str">
        <f>[4]SayfaKAY!BA973</f>
        <v/>
      </c>
      <c r="AG140" s="179" t="str">
        <f>[4]SayfaKAY!S973</f>
        <v/>
      </c>
      <c r="AH140" s="178" t="str">
        <f t="shared" si="135"/>
        <v/>
      </c>
      <c r="AI140" s="163" t="str">
        <f>[4]SayfaKAY!AV973</f>
        <v/>
      </c>
      <c r="AJ140" s="164" t="str">
        <f t="shared" si="136"/>
        <v/>
      </c>
      <c r="AK140" s="164" t="str">
        <f t="shared" si="137"/>
        <v/>
      </c>
      <c r="AL140" s="112" t="str">
        <f>[4]SayfaKAY!AX973</f>
        <v/>
      </c>
      <c r="AM140" s="257" t="str" cm="1">
        <f t="array" ref="AM140">IFERROR(IF(AND(P140&lt;&gt;"D(Arıza Değil)",AH140="Bu Arıza Aracın Servise Verilmesine Engel Değil"),
IF(Z140-F140&gt;0,(AB140-Y140)*24*60,
IF(OR(AND(G140&gt;$AS$1,G140&lt;$AT$1),AND(G140&gt;$AU$1,G140&lt;$AV$1)),
(AF140-H140)*24*60,     BH:BH0)),        AN140),0)</f>
        <v/>
      </c>
      <c r="AN140" s="257" t="str">
        <f t="shared" si="138"/>
        <v/>
      </c>
      <c r="AO140" s="174" t="str">
        <f>[4]SayfaKAY!AG973</f>
        <v/>
      </c>
      <c r="AP140" s="174" t="str">
        <f>[4]SayfaKAY!AI973</f>
        <v/>
      </c>
      <c r="AQ140" s="174" t="str">
        <f>[4]SayfaKAY!AQ973</f>
        <v/>
      </c>
      <c r="AR140" s="174" t="str">
        <f>[4]SayfaKAY!AH973</f>
        <v/>
      </c>
      <c r="AS140" s="174" t="str">
        <f>[4]SayfaKAY!AJ973</f>
        <v/>
      </c>
      <c r="AT140" s="175" t="str">
        <f>[4]SayfaKAY!AM973</f>
        <v/>
      </c>
      <c r="AU140" s="176" t="str">
        <f>[4]SayfaKAY!AL973</f>
        <v/>
      </c>
      <c r="AV140" s="176" t="str">
        <f>[4]SayfaKAY!AP973</f>
        <v/>
      </c>
      <c r="AW140" s="177" t="str">
        <f>[4]SayfaKAY!AT973</f>
        <v/>
      </c>
      <c r="AX140" s="194" t="str">
        <f t="shared" si="139"/>
        <v/>
      </c>
      <c r="AY140" s="168"/>
      <c r="AZ140" s="167"/>
      <c r="BA140" s="113"/>
      <c r="BB140" s="171" t="str">
        <f t="shared" si="124"/>
        <v/>
      </c>
      <c r="BC140" s="114"/>
      <c r="BD140" s="114"/>
      <c r="BE140" s="114"/>
      <c r="BF140" s="114"/>
      <c r="BG140" s="114"/>
      <c r="BH140" s="114">
        <f>IFERROR(FRACAS!AN976, "Hata Var")</f>
        <v>290.00000001280569</v>
      </c>
      <c r="BI140" s="114"/>
      <c r="BJ140" s="114"/>
      <c r="BK140" s="105" t="str">
        <f>[4]SayfaKAY!AW973</f>
        <v/>
      </c>
      <c r="BL140" s="105" t="str">
        <f>[4]SayfaKAY!V973</f>
        <v/>
      </c>
      <c r="BM140" s="114"/>
      <c r="BN140" s="171" t="str">
        <f t="shared" si="140"/>
        <v>x yok</v>
      </c>
      <c r="BO140" s="171" t="b">
        <f t="shared" si="141"/>
        <v>0</v>
      </c>
      <c r="BP140" s="171" t="e">
        <f t="shared" si="142"/>
        <v>#VALUE!</v>
      </c>
      <c r="BQ140" s="226" t="e">
        <f t="shared" si="143"/>
        <v>#VALUE!</v>
      </c>
      <c r="BR140" s="226" t="e">
        <f t="shared" si="144"/>
        <v>#VALUE!</v>
      </c>
      <c r="BS140" s="226" t="e">
        <f t="shared" si="145"/>
        <v>#VALUE!</v>
      </c>
      <c r="BT140" s="114"/>
      <c r="BU140" s="242"/>
      <c r="BV140" s="233">
        <f t="shared" si="146"/>
        <v>-1</v>
      </c>
      <c r="BW140" s="226" t="str">
        <f t="shared" si="147"/>
        <v>Hayır, çakışma yok</v>
      </c>
      <c r="BX140" s="229"/>
      <c r="BY140" s="247" t="e">
        <f t="shared" si="148"/>
        <v>#VALUE!</v>
      </c>
      <c r="BZ140" s="247" t="e">
        <f t="shared" si="149"/>
        <v>#VALUE!</v>
      </c>
      <c r="CA140" s="247" t="e">
        <f t="shared" si="150"/>
        <v>#VALUE!</v>
      </c>
      <c r="CB140" s="213"/>
      <c r="CC140" s="211"/>
      <c r="CD140" s="196"/>
      <c r="CE140" s="213">
        <v>972</v>
      </c>
      <c r="CF140" s="182" t="str">
        <f t="shared" si="151"/>
        <v/>
      </c>
      <c r="CG140" s="182" t="str">
        <f t="shared" si="152"/>
        <v/>
      </c>
      <c r="CH140" s="196"/>
      <c r="CI140" s="196"/>
      <c r="CJ140" s="196"/>
      <c r="CK140" s="196" t="e">
        <f t="shared" si="153"/>
        <v>#VALUE!</v>
      </c>
      <c r="CL140" s="196" t="e">
        <f t="shared" si="154"/>
        <v>#VALUE!</v>
      </c>
      <c r="CM140" s="196" t="e">
        <f t="shared" si="155"/>
        <v>#VALUE!</v>
      </c>
      <c r="CN140" s="114"/>
      <c r="CO140" s="115" t="str">
        <f t="shared" si="156"/>
        <v/>
      </c>
      <c r="CP140" s="116" t="e">
        <f t="shared" si="157"/>
        <v>#VALUE!</v>
      </c>
      <c r="CQ140" s="117" t="str">
        <f t="shared" si="158"/>
        <v/>
      </c>
      <c r="CR140" s="117" t="str">
        <f t="shared" si="159"/>
        <v/>
      </c>
      <c r="CS140" s="117" t="str">
        <f t="shared" si="160"/>
        <v/>
      </c>
      <c r="CT140" s="118" t="e">
        <f t="shared" si="161"/>
        <v>#VALUE!</v>
      </c>
      <c r="CU140" s="118" t="e">
        <f t="shared" si="162"/>
        <v>#VALUE!</v>
      </c>
      <c r="CV140" s="118" t="e">
        <f t="shared" si="163"/>
        <v>#VALUE!</v>
      </c>
      <c r="CW140" s="119" t="e">
        <f t="shared" si="164"/>
        <v>#VALUE!</v>
      </c>
    </row>
    <row r="141" spans="1:101" ht="118.5" customHeight="1" x14ac:dyDescent="0.3">
      <c r="A141" s="104" t="str">
        <f>[4]SayfaKAY!C974</f>
        <v/>
      </c>
      <c r="B141" s="104" t="str">
        <f>[4]SayfaKAY!D974</f>
        <v/>
      </c>
      <c r="C141" s="105" t="str">
        <f>[4]SayfaKAY!E974</f>
        <v/>
      </c>
      <c r="D141" s="105" t="str">
        <f>[4]SayfaKAY!F974</f>
        <v/>
      </c>
      <c r="E141" s="106" t="str">
        <f>[4]SayfaKAY!G974</f>
        <v/>
      </c>
      <c r="F141" s="193" t="str">
        <f t="shared" si="125"/>
        <v/>
      </c>
      <c r="G141" s="135" t="str">
        <f t="shared" si="126"/>
        <v/>
      </c>
      <c r="H141" s="235" t="str">
        <f>[4]SayfaKAY!H974</f>
        <v/>
      </c>
      <c r="I141" s="104" t="str">
        <f>[4]SayfaKAY!I974</f>
        <v/>
      </c>
      <c r="J141" s="103" t="str">
        <f>IF([4]SayfaKAY!J974="","",IF([4]SayfaKAY!J974="Müşteri","Notified by Customer","Notified by Bozankaya"))</f>
        <v/>
      </c>
      <c r="K141" s="103" t="e">
        <f>VLOOKUP([4]SayfaKAY!L974,#REF!,2,FALSE)</f>
        <v>#REF!</v>
      </c>
      <c r="L141" s="165" t="str">
        <f>[4]SayfaKAY!X974</f>
        <v/>
      </c>
      <c r="M141" s="107" t="str">
        <f t="shared" si="127"/>
        <v/>
      </c>
      <c r="N141" s="105" t="str">
        <f>[4]SayfaKAY!M974</f>
        <v/>
      </c>
      <c r="O141" s="166" t="str">
        <f>[4]SayfaKAY!P974</f>
        <v/>
      </c>
      <c r="P141" s="166" t="str">
        <f>[4]SayfaKAY!Q974</f>
        <v/>
      </c>
      <c r="Q141" s="166" t="str">
        <f>[4]SayfaKAY!R974</f>
        <v/>
      </c>
      <c r="R141" s="132" t="str" cm="1">
        <f t="array" ref="R141">IF([4]SayfaKAY!U974="","",_xlfn.IFS([4]SayfaKAY!U974="Bozankaya","Bozankaya",[4]SayfaKAY!U974="Müşteri","Customer",[4]SayfaKAY!U974="Tedarikçi","Equipment Supplier"))</f>
        <v/>
      </c>
      <c r="S141" s="204" t="str">
        <f>[4]SayfaKAY!N974</f>
        <v/>
      </c>
      <c r="T141" s="133" t="str">
        <f>[4]SayfaKAY!AD974</f>
        <v/>
      </c>
      <c r="U141" s="132" t="str">
        <f>[4]SayfaKAY!W974</f>
        <v/>
      </c>
      <c r="V141" s="108" t="str">
        <f>[4]SayfaKAY!AZ974</f>
        <v/>
      </c>
      <c r="W141" s="136" t="str">
        <f t="shared" si="128"/>
        <v/>
      </c>
      <c r="X141" s="137" t="str">
        <f t="shared" si="129"/>
        <v/>
      </c>
      <c r="Y141" s="235" t="str">
        <f>[4]SayfaKAY!AE974</f>
        <v/>
      </c>
      <c r="Z141" s="109" t="str">
        <f t="shared" si="130"/>
        <v/>
      </c>
      <c r="AA141" s="110" t="str">
        <f t="shared" si="131"/>
        <v/>
      </c>
      <c r="AB141" s="182" t="str">
        <f>[4]SayfaKAY!BA974</f>
        <v/>
      </c>
      <c r="AC141" s="257" t="str">
        <f t="shared" si="132"/>
        <v/>
      </c>
      <c r="AD141" s="111" t="str">
        <f t="shared" si="133"/>
        <v/>
      </c>
      <c r="AE141" s="111" t="str">
        <f t="shared" si="134"/>
        <v/>
      </c>
      <c r="AF141" s="235" t="str">
        <f>[4]SayfaKAY!BA974</f>
        <v/>
      </c>
      <c r="AG141" s="179" t="str">
        <f>[4]SayfaKAY!S974</f>
        <v/>
      </c>
      <c r="AH141" s="178" t="str">
        <f t="shared" si="135"/>
        <v/>
      </c>
      <c r="AI141" s="163" t="str">
        <f>[4]SayfaKAY!AV974</f>
        <v/>
      </c>
      <c r="AJ141" s="164" t="str">
        <f t="shared" si="136"/>
        <v/>
      </c>
      <c r="AK141" s="164" t="str">
        <f t="shared" si="137"/>
        <v/>
      </c>
      <c r="AL141" s="112" t="str">
        <f>[4]SayfaKAY!AX974</f>
        <v/>
      </c>
      <c r="AM141" s="257" t="str" cm="1">
        <f t="array" ref="AM141">IFERROR(IF(AND(P141&lt;&gt;"D(Arıza Değil)",AH141="Bu Arıza Aracın Servise Verilmesine Engel Değil"),
IF(Z141-F141&gt;0,(AB141-Y141)*24*60,
IF(OR(AND(G141&gt;$AS$1,G141&lt;$AT$1),AND(G141&gt;$AU$1,G141&lt;$AV$1)),
(AF141-H141)*24*60,     BH:BH0)),        AN141),0)</f>
        <v/>
      </c>
      <c r="AN141" s="257" t="str">
        <f t="shared" si="138"/>
        <v/>
      </c>
      <c r="AO141" s="174" t="str">
        <f>[4]SayfaKAY!AG974</f>
        <v/>
      </c>
      <c r="AP141" s="174" t="str">
        <f>[4]SayfaKAY!AI974</f>
        <v/>
      </c>
      <c r="AQ141" s="174" t="str">
        <f>[4]SayfaKAY!AQ974</f>
        <v/>
      </c>
      <c r="AR141" s="174" t="str">
        <f>[4]SayfaKAY!AH974</f>
        <v/>
      </c>
      <c r="AS141" s="174" t="str">
        <f>[4]SayfaKAY!AJ974</f>
        <v/>
      </c>
      <c r="AT141" s="175" t="str">
        <f>[4]SayfaKAY!AM974</f>
        <v/>
      </c>
      <c r="AU141" s="176" t="str">
        <f>[4]SayfaKAY!AL974</f>
        <v/>
      </c>
      <c r="AV141" s="176" t="str">
        <f>[4]SayfaKAY!AP974</f>
        <v/>
      </c>
      <c r="AW141" s="177" t="str">
        <f>[4]SayfaKAY!AT974</f>
        <v/>
      </c>
      <c r="AX141" s="194" t="str">
        <f t="shared" si="139"/>
        <v/>
      </c>
      <c r="AY141" s="168"/>
      <c r="AZ141" s="167"/>
      <c r="BA141" s="170"/>
      <c r="BB141" s="171" t="str">
        <f t="shared" si="124"/>
        <v/>
      </c>
      <c r="BC141" s="114"/>
      <c r="BD141" s="114"/>
      <c r="BE141" s="114"/>
      <c r="BF141" s="114"/>
      <c r="BG141" s="114"/>
      <c r="BH141" s="114">
        <f>IFERROR(FRACAS!AN977, "Hata Var")</f>
        <v>470.00000001280569</v>
      </c>
      <c r="BI141" s="114"/>
      <c r="BJ141" s="114"/>
      <c r="BK141" s="105" t="str">
        <f>[4]SayfaKAY!AW974</f>
        <v/>
      </c>
      <c r="BL141" s="105" t="str">
        <f>[4]SayfaKAY!V974</f>
        <v/>
      </c>
      <c r="BM141" s="114"/>
      <c r="BN141" s="171" t="str">
        <f t="shared" si="140"/>
        <v>x yok</v>
      </c>
      <c r="BO141" s="171" t="b">
        <f t="shared" si="141"/>
        <v>0</v>
      </c>
      <c r="BP141" s="171" t="e">
        <f t="shared" si="142"/>
        <v>#VALUE!</v>
      </c>
      <c r="BQ141" s="226" t="e">
        <f t="shared" si="143"/>
        <v>#VALUE!</v>
      </c>
      <c r="BR141" s="226" t="e">
        <f t="shared" si="144"/>
        <v>#VALUE!</v>
      </c>
      <c r="BS141" s="226" t="e">
        <f t="shared" si="145"/>
        <v>#VALUE!</v>
      </c>
      <c r="BT141" s="114"/>
      <c r="BU141" s="242"/>
      <c r="BV141" s="233">
        <f t="shared" si="146"/>
        <v>-1</v>
      </c>
      <c r="BW141" s="226" t="str">
        <f t="shared" si="147"/>
        <v>Hayır, çakışma yok</v>
      </c>
      <c r="BX141" s="229"/>
      <c r="BY141" s="247" t="e">
        <f t="shared" si="148"/>
        <v>#VALUE!</v>
      </c>
      <c r="BZ141" s="247" t="e">
        <f t="shared" si="149"/>
        <v>#VALUE!</v>
      </c>
      <c r="CA141" s="247" t="e">
        <f t="shared" si="150"/>
        <v>#VALUE!</v>
      </c>
      <c r="CB141" s="213"/>
      <c r="CC141" s="211"/>
      <c r="CD141" s="196"/>
      <c r="CE141" s="213">
        <v>973</v>
      </c>
      <c r="CF141" s="182" t="str">
        <f t="shared" si="151"/>
        <v/>
      </c>
      <c r="CG141" s="182" t="str">
        <f t="shared" si="152"/>
        <v/>
      </c>
      <c r="CH141" s="196"/>
      <c r="CI141" s="196"/>
      <c r="CJ141" s="196"/>
      <c r="CK141" s="196" t="e">
        <f t="shared" si="153"/>
        <v>#VALUE!</v>
      </c>
      <c r="CL141" s="196" t="e">
        <f t="shared" si="154"/>
        <v>#VALUE!</v>
      </c>
      <c r="CM141" s="196" t="e">
        <f t="shared" si="155"/>
        <v>#VALUE!</v>
      </c>
      <c r="CN141" s="114"/>
      <c r="CO141" s="115" t="str">
        <f t="shared" si="156"/>
        <v/>
      </c>
      <c r="CP141" s="116" t="e">
        <f t="shared" si="157"/>
        <v>#VALUE!</v>
      </c>
      <c r="CQ141" s="117" t="str">
        <f t="shared" si="158"/>
        <v/>
      </c>
      <c r="CR141" s="117" t="str">
        <f t="shared" si="159"/>
        <v/>
      </c>
      <c r="CS141" s="117" t="str">
        <f t="shared" si="160"/>
        <v/>
      </c>
      <c r="CT141" s="118" t="e">
        <f t="shared" si="161"/>
        <v>#VALUE!</v>
      </c>
      <c r="CU141" s="118" t="e">
        <f t="shared" si="162"/>
        <v>#VALUE!</v>
      </c>
      <c r="CV141" s="118" t="e">
        <f t="shared" si="163"/>
        <v>#VALUE!</v>
      </c>
      <c r="CW141" s="119" t="e">
        <f t="shared" si="164"/>
        <v>#VALUE!</v>
      </c>
    </row>
    <row r="142" spans="1:101" ht="118.5" customHeight="1" x14ac:dyDescent="0.3">
      <c r="A142" s="160" t="str">
        <f>[4]SayfaKAY!C975</f>
        <v/>
      </c>
      <c r="B142" s="104" t="str">
        <f>[4]SayfaKAY!D975</f>
        <v/>
      </c>
      <c r="C142" s="105" t="str">
        <f>[4]SayfaKAY!E975</f>
        <v/>
      </c>
      <c r="D142" s="105" t="str">
        <f>[4]SayfaKAY!F975</f>
        <v/>
      </c>
      <c r="E142" s="106" t="str">
        <f>[4]SayfaKAY!G975</f>
        <v/>
      </c>
      <c r="F142" s="193" t="str">
        <f t="shared" si="125"/>
        <v/>
      </c>
      <c r="G142" s="135" t="str">
        <f t="shared" si="126"/>
        <v/>
      </c>
      <c r="H142" s="235" t="str">
        <f>[4]SayfaKAY!H975</f>
        <v/>
      </c>
      <c r="I142" s="104" t="str">
        <f>[4]SayfaKAY!I975</f>
        <v/>
      </c>
      <c r="J142" s="103" t="str">
        <f>IF([4]SayfaKAY!J975="","",IF([4]SayfaKAY!J975="Müşteri","Notified by Customer","Notified by Bozankaya"))</f>
        <v/>
      </c>
      <c r="K142" s="103" t="e">
        <f>VLOOKUP([4]SayfaKAY!L975,#REF!,2,FALSE)</f>
        <v>#REF!</v>
      </c>
      <c r="L142" s="165" t="str">
        <f>[4]SayfaKAY!X975</f>
        <v/>
      </c>
      <c r="M142" s="107" t="str">
        <f t="shared" si="127"/>
        <v/>
      </c>
      <c r="N142" s="105" t="str">
        <f>[4]SayfaKAY!M975</f>
        <v/>
      </c>
      <c r="O142" s="166" t="str">
        <f>[4]SayfaKAY!P975</f>
        <v/>
      </c>
      <c r="P142" s="166" t="str">
        <f>[4]SayfaKAY!Q975</f>
        <v/>
      </c>
      <c r="Q142" s="166" t="str">
        <f>[4]SayfaKAY!R975</f>
        <v/>
      </c>
      <c r="R142" s="132" t="str" cm="1">
        <f t="array" ref="R142">IF([4]SayfaKAY!U975="","",_xlfn.IFS([4]SayfaKAY!U975="Bozankaya","Bozankaya",[4]SayfaKAY!U975="Müşteri","Customer",[4]SayfaKAY!U975="Tedarikçi","Equipment Supplier"))</f>
        <v/>
      </c>
      <c r="S142" s="204" t="str">
        <f>[4]SayfaKAY!N975</f>
        <v/>
      </c>
      <c r="T142" s="133" t="str">
        <f>[4]SayfaKAY!AD975</f>
        <v/>
      </c>
      <c r="U142" s="132" t="str">
        <f>[4]SayfaKAY!W975</f>
        <v/>
      </c>
      <c r="V142" s="108" t="str">
        <f>[4]SayfaKAY!AZ975</f>
        <v/>
      </c>
      <c r="W142" s="136" t="str">
        <f t="shared" si="128"/>
        <v/>
      </c>
      <c r="X142" s="137" t="str">
        <f t="shared" si="129"/>
        <v/>
      </c>
      <c r="Y142" s="235" t="str">
        <f>[4]SayfaKAY!AE975</f>
        <v/>
      </c>
      <c r="Z142" s="109" t="str">
        <f t="shared" si="130"/>
        <v/>
      </c>
      <c r="AA142" s="110" t="str">
        <f t="shared" si="131"/>
        <v/>
      </c>
      <c r="AB142" s="182" t="str">
        <f>[4]SayfaKAY!BA975</f>
        <v/>
      </c>
      <c r="AC142" s="257" t="str">
        <f t="shared" si="132"/>
        <v/>
      </c>
      <c r="AD142" s="111" t="str">
        <f t="shared" si="133"/>
        <v/>
      </c>
      <c r="AE142" s="111" t="str">
        <f t="shared" si="134"/>
        <v/>
      </c>
      <c r="AF142" s="235" t="str">
        <f>[4]SayfaKAY!BA975</f>
        <v/>
      </c>
      <c r="AG142" s="179" t="str">
        <f>[4]SayfaKAY!S975</f>
        <v/>
      </c>
      <c r="AH142" s="178" t="str">
        <f t="shared" si="135"/>
        <v/>
      </c>
      <c r="AI142" s="163" t="str">
        <f>[4]SayfaKAY!AV975</f>
        <v/>
      </c>
      <c r="AJ142" s="164" t="str">
        <f t="shared" si="136"/>
        <v/>
      </c>
      <c r="AK142" s="164" t="str">
        <f t="shared" si="137"/>
        <v/>
      </c>
      <c r="AL142" s="112" t="str">
        <f>[4]SayfaKAY!AX975</f>
        <v/>
      </c>
      <c r="AM142" s="257" t="str" cm="1">
        <f t="array" ref="AM142">IFERROR(IF(AND(P142&lt;&gt;"D(Arıza Değil)",AH142="Bu Arıza Aracın Servise Verilmesine Engel Değil"),
IF(Z142-F142&gt;0,(AB142-Y142)*24*60,
IF(OR(AND(G142&gt;$AS$1,G142&lt;$AT$1),AND(G142&gt;$AU$1,G142&lt;$AV$1)),
(AF142-H142)*24*60,     BH:BH0)),        AN142),0)</f>
        <v/>
      </c>
      <c r="AN142" s="257" t="str">
        <f t="shared" si="138"/>
        <v/>
      </c>
      <c r="AO142" s="174" t="str">
        <f>[4]SayfaKAY!AG975</f>
        <v/>
      </c>
      <c r="AP142" s="174" t="str">
        <f>[4]SayfaKAY!AI975</f>
        <v/>
      </c>
      <c r="AQ142" s="174" t="str">
        <f>[4]SayfaKAY!AQ975</f>
        <v/>
      </c>
      <c r="AR142" s="174" t="str">
        <f>[4]SayfaKAY!AH975</f>
        <v/>
      </c>
      <c r="AS142" s="174" t="str">
        <f>[4]SayfaKAY!AJ975</f>
        <v/>
      </c>
      <c r="AT142" s="175" t="str">
        <f>[4]SayfaKAY!AM975</f>
        <v/>
      </c>
      <c r="AU142" s="176" t="str">
        <f>[4]SayfaKAY!AL975</f>
        <v/>
      </c>
      <c r="AV142" s="176" t="str">
        <f>[4]SayfaKAY!AP975</f>
        <v/>
      </c>
      <c r="AW142" s="177" t="str">
        <f>[4]SayfaKAY!AT975</f>
        <v/>
      </c>
      <c r="AX142" s="194" t="str">
        <f t="shared" si="139"/>
        <v/>
      </c>
      <c r="AY142" s="168"/>
      <c r="AZ142" s="167"/>
      <c r="BA142" s="113"/>
      <c r="BB142" s="171" t="str">
        <f t="shared" si="124"/>
        <v/>
      </c>
      <c r="BC142" s="114"/>
      <c r="BD142" s="114"/>
      <c r="BE142" s="114"/>
      <c r="BF142" s="114"/>
      <c r="BG142" s="114"/>
      <c r="BH142" s="114">
        <f>IFERROR(FRACAS!AN978, "Hata Var")</f>
        <v>290.00000001280569</v>
      </c>
      <c r="BI142" s="114"/>
      <c r="BJ142" s="114"/>
      <c r="BK142" s="105" t="str">
        <f>[4]SayfaKAY!AW975</f>
        <v/>
      </c>
      <c r="BL142" s="105" t="str">
        <f>[4]SayfaKAY!V975</f>
        <v/>
      </c>
      <c r="BM142" s="114"/>
      <c r="BN142" s="171" t="str">
        <f t="shared" si="140"/>
        <v>x yok</v>
      </c>
      <c r="BO142" s="171" t="b">
        <f t="shared" si="141"/>
        <v>0</v>
      </c>
      <c r="BP142" s="171" t="e">
        <f t="shared" si="142"/>
        <v>#VALUE!</v>
      </c>
      <c r="BQ142" s="226" t="e">
        <f t="shared" si="143"/>
        <v>#VALUE!</v>
      </c>
      <c r="BR142" s="226" t="e">
        <f t="shared" si="144"/>
        <v>#VALUE!</v>
      </c>
      <c r="BS142" s="226" t="e">
        <f t="shared" si="145"/>
        <v>#VALUE!</v>
      </c>
      <c r="BT142" s="114"/>
      <c r="BU142" s="242"/>
      <c r="BV142" s="233">
        <f t="shared" si="146"/>
        <v>-1</v>
      </c>
      <c r="BW142" s="226" t="str">
        <f t="shared" si="147"/>
        <v>Hayır, çakışma yok</v>
      </c>
      <c r="BX142" s="229"/>
      <c r="BY142" s="247" t="e">
        <f t="shared" si="148"/>
        <v>#VALUE!</v>
      </c>
      <c r="BZ142" s="247" t="e">
        <f t="shared" si="149"/>
        <v>#VALUE!</v>
      </c>
      <c r="CA142" s="247" t="e">
        <f t="shared" si="150"/>
        <v>#VALUE!</v>
      </c>
      <c r="CB142" s="213"/>
      <c r="CC142" s="211"/>
      <c r="CD142" s="196"/>
      <c r="CE142" s="213">
        <v>974</v>
      </c>
      <c r="CF142" s="182" t="str">
        <f t="shared" si="151"/>
        <v/>
      </c>
      <c r="CG142" s="182" t="str">
        <f t="shared" si="152"/>
        <v/>
      </c>
      <c r="CH142" s="196"/>
      <c r="CI142" s="196"/>
      <c r="CJ142" s="196"/>
      <c r="CK142" s="196" t="e">
        <f t="shared" si="153"/>
        <v>#VALUE!</v>
      </c>
      <c r="CL142" s="196" t="e">
        <f t="shared" si="154"/>
        <v>#VALUE!</v>
      </c>
      <c r="CM142" s="196" t="e">
        <f t="shared" si="155"/>
        <v>#VALUE!</v>
      </c>
      <c r="CN142" s="114"/>
      <c r="CO142" s="115" t="str">
        <f t="shared" si="156"/>
        <v/>
      </c>
      <c r="CP142" s="116" t="e">
        <f t="shared" si="157"/>
        <v>#VALUE!</v>
      </c>
      <c r="CQ142" s="117" t="str">
        <f t="shared" si="158"/>
        <v/>
      </c>
      <c r="CR142" s="117" t="str">
        <f t="shared" si="159"/>
        <v/>
      </c>
      <c r="CS142" s="117" t="str">
        <f t="shared" si="160"/>
        <v/>
      </c>
      <c r="CT142" s="118" t="e">
        <f t="shared" si="161"/>
        <v>#VALUE!</v>
      </c>
      <c r="CU142" s="118" t="e">
        <f t="shared" si="162"/>
        <v>#VALUE!</v>
      </c>
      <c r="CV142" s="118" t="e">
        <f t="shared" si="163"/>
        <v>#VALUE!</v>
      </c>
      <c r="CW142" s="119" t="e">
        <f t="shared" si="164"/>
        <v>#VALUE!</v>
      </c>
    </row>
    <row r="143" spans="1:101" ht="118.5" customHeight="1" x14ac:dyDescent="0.3">
      <c r="A143" s="104" t="str">
        <f>[4]SayfaKAY!C976</f>
        <v/>
      </c>
      <c r="B143" s="104" t="str">
        <f>[4]SayfaKAY!D976</f>
        <v/>
      </c>
      <c r="C143" s="105" t="str">
        <f>[4]SayfaKAY!E976</f>
        <v/>
      </c>
      <c r="D143" s="105" t="str">
        <f>[4]SayfaKAY!F976</f>
        <v/>
      </c>
      <c r="E143" s="106" t="str">
        <f>[4]SayfaKAY!G976</f>
        <v/>
      </c>
      <c r="F143" s="193" t="str">
        <f t="shared" si="125"/>
        <v/>
      </c>
      <c r="G143" s="135" t="str">
        <f t="shared" si="126"/>
        <v/>
      </c>
      <c r="H143" s="235" t="str">
        <f>[4]SayfaKAY!H976</f>
        <v/>
      </c>
      <c r="I143" s="104" t="str">
        <f>[4]SayfaKAY!I976</f>
        <v/>
      </c>
      <c r="J143" s="103" t="str">
        <f>IF([4]SayfaKAY!J976="","",IF([4]SayfaKAY!J976="Müşteri","Notified by Customer","Notified by Bozankaya"))</f>
        <v/>
      </c>
      <c r="K143" s="103" t="e">
        <f>VLOOKUP([4]SayfaKAY!L976,#REF!,2,FALSE)</f>
        <v>#REF!</v>
      </c>
      <c r="L143" s="165" t="str">
        <f>[4]SayfaKAY!X976</f>
        <v/>
      </c>
      <c r="M143" s="107" t="str">
        <f t="shared" si="127"/>
        <v/>
      </c>
      <c r="N143" s="105" t="str">
        <f>[4]SayfaKAY!M976</f>
        <v/>
      </c>
      <c r="O143" s="166" t="str">
        <f>[4]SayfaKAY!P976</f>
        <v/>
      </c>
      <c r="P143" s="166" t="str">
        <f>[4]SayfaKAY!Q976</f>
        <v/>
      </c>
      <c r="Q143" s="166" t="str">
        <f>[4]SayfaKAY!R976</f>
        <v/>
      </c>
      <c r="R143" s="132" t="str" cm="1">
        <f t="array" ref="R143">IF([4]SayfaKAY!U976="","",_xlfn.IFS([4]SayfaKAY!U976="Bozankaya","Bozankaya",[4]SayfaKAY!U976="Müşteri","Customer",[4]SayfaKAY!U976="Tedarikçi","Equipment Supplier"))</f>
        <v/>
      </c>
      <c r="S143" s="204" t="str">
        <f>[4]SayfaKAY!N976</f>
        <v/>
      </c>
      <c r="T143" s="133" t="str">
        <f>[4]SayfaKAY!AD976</f>
        <v/>
      </c>
      <c r="U143" s="132" t="str">
        <f>[4]SayfaKAY!W976</f>
        <v/>
      </c>
      <c r="V143" s="108" t="str">
        <f>[4]SayfaKAY!AZ976</f>
        <v/>
      </c>
      <c r="W143" s="136" t="str">
        <f t="shared" si="128"/>
        <v/>
      </c>
      <c r="X143" s="137" t="str">
        <f t="shared" si="129"/>
        <v/>
      </c>
      <c r="Y143" s="235" t="str">
        <f>[4]SayfaKAY!AE976</f>
        <v/>
      </c>
      <c r="Z143" s="109" t="str">
        <f t="shared" si="130"/>
        <v/>
      </c>
      <c r="AA143" s="110" t="str">
        <f t="shared" si="131"/>
        <v/>
      </c>
      <c r="AB143" s="182" t="str">
        <f>[4]SayfaKAY!BA976</f>
        <v/>
      </c>
      <c r="AC143" s="257" t="str">
        <f t="shared" si="132"/>
        <v/>
      </c>
      <c r="AD143" s="111" t="str">
        <f t="shared" si="133"/>
        <v/>
      </c>
      <c r="AE143" s="111" t="str">
        <f t="shared" si="134"/>
        <v/>
      </c>
      <c r="AF143" s="235" t="str">
        <f>[4]SayfaKAY!BA976</f>
        <v/>
      </c>
      <c r="AG143" s="179" t="str">
        <f>[4]SayfaKAY!S976</f>
        <v/>
      </c>
      <c r="AH143" s="178" t="str">
        <f t="shared" si="135"/>
        <v/>
      </c>
      <c r="AI143" s="163" t="str">
        <f>[4]SayfaKAY!AV976</f>
        <v/>
      </c>
      <c r="AJ143" s="164" t="str">
        <f t="shared" si="136"/>
        <v/>
      </c>
      <c r="AK143" s="164" t="str">
        <f t="shared" si="137"/>
        <v/>
      </c>
      <c r="AL143" s="112" t="str">
        <f>[4]SayfaKAY!AX976</f>
        <v/>
      </c>
      <c r="AM143" s="257" t="str" cm="1">
        <f t="array" ref="AM143">IFERROR(IF(AND(P143&lt;&gt;"D(Arıza Değil)",AH143="Bu Arıza Aracın Servise Verilmesine Engel Değil"),
IF(Z143-F143&gt;0,(AB143-Y143)*24*60,
IF(OR(AND(G143&gt;$AS$1,G143&lt;$AT$1),AND(G143&gt;$AU$1,G143&lt;$AV$1)),
(AF143-H143)*24*60,     BH:BH0)),        AN143),0)</f>
        <v/>
      </c>
      <c r="AN143" s="257" t="str">
        <f t="shared" si="138"/>
        <v/>
      </c>
      <c r="AO143" s="174" t="str">
        <f>[4]SayfaKAY!AG976</f>
        <v/>
      </c>
      <c r="AP143" s="174" t="str">
        <f>[4]SayfaKAY!AI976</f>
        <v/>
      </c>
      <c r="AQ143" s="174" t="str">
        <f>[4]SayfaKAY!AQ976</f>
        <v/>
      </c>
      <c r="AR143" s="174" t="str">
        <f>[4]SayfaKAY!AH976</f>
        <v/>
      </c>
      <c r="AS143" s="174" t="str">
        <f>[4]SayfaKAY!AJ976</f>
        <v/>
      </c>
      <c r="AT143" s="175" t="str">
        <f>[4]SayfaKAY!AM976</f>
        <v/>
      </c>
      <c r="AU143" s="176" t="str">
        <f>[4]SayfaKAY!AL976</f>
        <v/>
      </c>
      <c r="AV143" s="176" t="str">
        <f>[4]SayfaKAY!AP976</f>
        <v/>
      </c>
      <c r="AW143" s="177" t="str">
        <f>[4]SayfaKAY!AT976</f>
        <v/>
      </c>
      <c r="AX143" s="194" t="str">
        <f t="shared" si="139"/>
        <v/>
      </c>
      <c r="AY143" s="168"/>
      <c r="AZ143" s="167"/>
      <c r="BA143" s="170"/>
      <c r="BB143" s="171" t="str">
        <f t="shared" si="124"/>
        <v/>
      </c>
      <c r="BC143" s="114"/>
      <c r="BD143" s="114"/>
      <c r="BE143" s="114"/>
      <c r="BF143" s="114"/>
      <c r="BG143" s="114"/>
      <c r="BH143" s="114">
        <f>IFERROR(FRACAS!AN979, "Hata Var")</f>
        <v>93542.000000114786</v>
      </c>
      <c r="BI143" s="114"/>
      <c r="BJ143" s="114"/>
      <c r="BK143" s="105" t="str">
        <f>[4]SayfaKAY!AW976</f>
        <v/>
      </c>
      <c r="BL143" s="105" t="str">
        <f>[4]SayfaKAY!V976</f>
        <v/>
      </c>
      <c r="BM143" s="114"/>
      <c r="BN143" s="171" t="str">
        <f t="shared" si="140"/>
        <v>x yok</v>
      </c>
      <c r="BO143" s="171" t="b">
        <f t="shared" si="141"/>
        <v>0</v>
      </c>
      <c r="BP143" s="171" t="e">
        <f t="shared" si="142"/>
        <v>#VALUE!</v>
      </c>
      <c r="BQ143" s="226" t="e">
        <f t="shared" si="143"/>
        <v>#VALUE!</v>
      </c>
      <c r="BR143" s="226" t="e">
        <f t="shared" si="144"/>
        <v>#VALUE!</v>
      </c>
      <c r="BS143" s="226" t="e">
        <f t="shared" si="145"/>
        <v>#VALUE!</v>
      </c>
      <c r="BT143" s="114"/>
      <c r="BU143" s="242"/>
      <c r="BV143" s="233">
        <f t="shared" si="146"/>
        <v>-1</v>
      </c>
      <c r="BW143" s="226" t="str">
        <f t="shared" si="147"/>
        <v>Hayır, çakışma yok</v>
      </c>
      <c r="BX143" s="229"/>
      <c r="BY143" s="247" t="e">
        <f t="shared" si="148"/>
        <v>#VALUE!</v>
      </c>
      <c r="BZ143" s="247" t="e">
        <f t="shared" si="149"/>
        <v>#VALUE!</v>
      </c>
      <c r="CA143" s="247" t="e">
        <f t="shared" si="150"/>
        <v>#VALUE!</v>
      </c>
      <c r="CB143" s="213"/>
      <c r="CC143" s="211"/>
      <c r="CD143" s="196"/>
      <c r="CE143" s="213">
        <v>975</v>
      </c>
      <c r="CF143" s="182" t="str">
        <f t="shared" si="151"/>
        <v/>
      </c>
      <c r="CG143" s="182" t="str">
        <f t="shared" si="152"/>
        <v/>
      </c>
      <c r="CH143" s="196"/>
      <c r="CI143" s="196"/>
      <c r="CJ143" s="196"/>
      <c r="CK143" s="196" t="e">
        <f t="shared" si="153"/>
        <v>#VALUE!</v>
      </c>
      <c r="CL143" s="196" t="e">
        <f t="shared" si="154"/>
        <v>#VALUE!</v>
      </c>
      <c r="CM143" s="196" t="e">
        <f t="shared" si="155"/>
        <v>#VALUE!</v>
      </c>
      <c r="CN143" s="114"/>
      <c r="CO143" s="115" t="str">
        <f t="shared" si="156"/>
        <v/>
      </c>
      <c r="CP143" s="116" t="e">
        <f t="shared" si="157"/>
        <v>#VALUE!</v>
      </c>
      <c r="CQ143" s="117" t="str">
        <f t="shared" si="158"/>
        <v/>
      </c>
      <c r="CR143" s="117" t="str">
        <f t="shared" si="159"/>
        <v/>
      </c>
      <c r="CS143" s="117" t="str">
        <f t="shared" si="160"/>
        <v/>
      </c>
      <c r="CT143" s="118" t="e">
        <f t="shared" si="161"/>
        <v>#VALUE!</v>
      </c>
      <c r="CU143" s="118" t="e">
        <f t="shared" si="162"/>
        <v>#VALUE!</v>
      </c>
      <c r="CV143" s="118" t="e">
        <f t="shared" si="163"/>
        <v>#VALUE!</v>
      </c>
      <c r="CW143" s="119" t="e">
        <f t="shared" si="164"/>
        <v>#VALUE!</v>
      </c>
    </row>
    <row r="144" spans="1:101" ht="118.5" customHeight="1" x14ac:dyDescent="0.3">
      <c r="A144" s="160" t="str">
        <f>[4]SayfaKAY!C977</f>
        <v/>
      </c>
      <c r="B144" s="104" t="str">
        <f>[4]SayfaKAY!D977</f>
        <v/>
      </c>
      <c r="C144" s="105" t="str">
        <f>[4]SayfaKAY!E977</f>
        <v/>
      </c>
      <c r="D144" s="105" t="str">
        <f>[4]SayfaKAY!F977</f>
        <v/>
      </c>
      <c r="E144" s="106" t="str">
        <f>[4]SayfaKAY!G977</f>
        <v/>
      </c>
      <c r="F144" s="193" t="str">
        <f t="shared" si="125"/>
        <v/>
      </c>
      <c r="G144" s="135" t="str">
        <f t="shared" si="126"/>
        <v/>
      </c>
      <c r="H144" s="235" t="str">
        <f>[4]SayfaKAY!H977</f>
        <v/>
      </c>
      <c r="I144" s="104" t="str">
        <f>[4]SayfaKAY!I977</f>
        <v/>
      </c>
      <c r="J144" s="103" t="str">
        <f>IF([4]SayfaKAY!J977="","",IF([4]SayfaKAY!J977="Müşteri","Notified by Customer","Notified by Bozankaya"))</f>
        <v/>
      </c>
      <c r="K144" s="103" t="e">
        <f>VLOOKUP([4]SayfaKAY!L977,#REF!,2,FALSE)</f>
        <v>#REF!</v>
      </c>
      <c r="L144" s="165" t="str">
        <f>[4]SayfaKAY!X977</f>
        <v/>
      </c>
      <c r="M144" s="107" t="str">
        <f t="shared" si="127"/>
        <v/>
      </c>
      <c r="N144" s="105" t="str">
        <f>[4]SayfaKAY!M977</f>
        <v/>
      </c>
      <c r="O144" s="166" t="str">
        <f>[4]SayfaKAY!P977</f>
        <v/>
      </c>
      <c r="P144" s="166" t="str">
        <f>[4]SayfaKAY!Q977</f>
        <v/>
      </c>
      <c r="Q144" s="166" t="str">
        <f>[4]SayfaKAY!R977</f>
        <v/>
      </c>
      <c r="R144" s="132" t="str" cm="1">
        <f t="array" ref="R144">IF([4]SayfaKAY!U977="","",_xlfn.IFS([4]SayfaKAY!U977="Bozankaya","Bozankaya",[4]SayfaKAY!U977="Müşteri","Customer",[4]SayfaKAY!U977="Tedarikçi","Equipment Supplier"))</f>
        <v/>
      </c>
      <c r="S144" s="204" t="str">
        <f>[4]SayfaKAY!N977</f>
        <v/>
      </c>
      <c r="T144" s="133" t="str">
        <f>[4]SayfaKAY!AD977</f>
        <v/>
      </c>
      <c r="U144" s="132" t="str">
        <f>[4]SayfaKAY!W977</f>
        <v/>
      </c>
      <c r="V144" s="108" t="str">
        <f>[4]SayfaKAY!AZ977</f>
        <v/>
      </c>
      <c r="W144" s="136" t="str">
        <f t="shared" si="128"/>
        <v/>
      </c>
      <c r="X144" s="137" t="str">
        <f t="shared" si="129"/>
        <v/>
      </c>
      <c r="Y144" s="235" t="str">
        <f>[4]SayfaKAY!AE977</f>
        <v/>
      </c>
      <c r="Z144" s="109" t="str">
        <f t="shared" si="130"/>
        <v/>
      </c>
      <c r="AA144" s="110" t="str">
        <f t="shared" si="131"/>
        <v/>
      </c>
      <c r="AB144" s="182" t="str">
        <f>[4]SayfaKAY!BA977</f>
        <v/>
      </c>
      <c r="AC144" s="257" t="str">
        <f t="shared" si="132"/>
        <v/>
      </c>
      <c r="AD144" s="111" t="str">
        <f t="shared" si="133"/>
        <v/>
      </c>
      <c r="AE144" s="111" t="str">
        <f t="shared" si="134"/>
        <v/>
      </c>
      <c r="AF144" s="235" t="str">
        <f>[4]SayfaKAY!BA977</f>
        <v/>
      </c>
      <c r="AG144" s="179" t="str">
        <f>[4]SayfaKAY!S977</f>
        <v/>
      </c>
      <c r="AH144" s="178" t="str">
        <f t="shared" si="135"/>
        <v/>
      </c>
      <c r="AI144" s="163" t="str">
        <f>[4]SayfaKAY!AV977</f>
        <v/>
      </c>
      <c r="AJ144" s="164" t="str">
        <f t="shared" si="136"/>
        <v/>
      </c>
      <c r="AK144" s="164" t="str">
        <f t="shared" si="137"/>
        <v/>
      </c>
      <c r="AL144" s="112" t="str">
        <f>[4]SayfaKAY!AX977</f>
        <v/>
      </c>
      <c r="AM144" s="257" t="str" cm="1">
        <f t="array" ref="AM144">IFERROR(IF(AND(P144&lt;&gt;"D(Arıza Değil)",AH144="Bu Arıza Aracın Servise Verilmesine Engel Değil"),
IF(Z144-F144&gt;0,(AB144-Y144)*24*60,
IF(OR(AND(G144&gt;$AS$1,G144&lt;$AT$1),AND(G144&gt;$AU$1,G144&lt;$AV$1)),
(AF144-H144)*24*60,     BH:BH0)),        AN144),0)</f>
        <v/>
      </c>
      <c r="AN144" s="257" t="str">
        <f t="shared" si="138"/>
        <v/>
      </c>
      <c r="AO144" s="174" t="str">
        <f>[4]SayfaKAY!AG977</f>
        <v/>
      </c>
      <c r="AP144" s="174" t="str">
        <f>[4]SayfaKAY!AI977</f>
        <v/>
      </c>
      <c r="AQ144" s="174" t="str">
        <f>[4]SayfaKAY!AQ977</f>
        <v/>
      </c>
      <c r="AR144" s="174" t="str">
        <f>[4]SayfaKAY!AH977</f>
        <v/>
      </c>
      <c r="AS144" s="174" t="str">
        <f>[4]SayfaKAY!AJ977</f>
        <v/>
      </c>
      <c r="AT144" s="175" t="str">
        <f>[4]SayfaKAY!AM977</f>
        <v/>
      </c>
      <c r="AU144" s="176" t="str">
        <f>[4]SayfaKAY!AL977</f>
        <v/>
      </c>
      <c r="AV144" s="176" t="str">
        <f>[4]SayfaKAY!AP977</f>
        <v/>
      </c>
      <c r="AW144" s="177" t="str">
        <f>[4]SayfaKAY!AT977</f>
        <v/>
      </c>
      <c r="AX144" s="194" t="str">
        <f t="shared" si="139"/>
        <v/>
      </c>
      <c r="AY144" s="168"/>
      <c r="AZ144" s="167"/>
      <c r="BA144" s="113"/>
      <c r="BB144" s="171" t="str">
        <f t="shared" si="124"/>
        <v/>
      </c>
      <c r="BC144" s="114"/>
      <c r="BD144" s="114"/>
      <c r="BE144" s="114"/>
      <c r="BF144" s="114"/>
      <c r="BG144" s="114"/>
      <c r="BH144" s="114">
        <f>IFERROR(FRACAS!AN980, "Hata Var")</f>
        <v>130.00000003608875</v>
      </c>
      <c r="BI144" s="114"/>
      <c r="BJ144" s="114"/>
      <c r="BK144" s="105" t="str">
        <f>[4]SayfaKAY!AW977</f>
        <v/>
      </c>
      <c r="BL144" s="105" t="str">
        <f>[4]SayfaKAY!V977</f>
        <v/>
      </c>
      <c r="BM144" s="114"/>
      <c r="BN144" s="171" t="str">
        <f t="shared" si="140"/>
        <v>x yok</v>
      </c>
      <c r="BO144" s="171" t="b">
        <f t="shared" si="141"/>
        <v>0</v>
      </c>
      <c r="BP144" s="171" t="e">
        <f t="shared" si="142"/>
        <v>#VALUE!</v>
      </c>
      <c r="BQ144" s="226" t="e">
        <f t="shared" si="143"/>
        <v>#VALUE!</v>
      </c>
      <c r="BR144" s="226" t="e">
        <f t="shared" si="144"/>
        <v>#VALUE!</v>
      </c>
      <c r="BS144" s="226" t="e">
        <f t="shared" si="145"/>
        <v>#VALUE!</v>
      </c>
      <c r="BT144" s="114"/>
      <c r="BU144" s="242"/>
      <c r="BV144" s="233">
        <f t="shared" si="146"/>
        <v>-1</v>
      </c>
      <c r="BW144" s="226" t="str">
        <f t="shared" si="147"/>
        <v>Hayır, çakışma yok</v>
      </c>
      <c r="BX144" s="229"/>
      <c r="BY144" s="247" t="e">
        <f t="shared" si="148"/>
        <v>#VALUE!</v>
      </c>
      <c r="BZ144" s="247" t="e">
        <f t="shared" si="149"/>
        <v>#VALUE!</v>
      </c>
      <c r="CA144" s="247" t="e">
        <f t="shared" si="150"/>
        <v>#VALUE!</v>
      </c>
      <c r="CB144" s="213"/>
      <c r="CC144" s="211"/>
      <c r="CD144" s="196"/>
      <c r="CE144" s="213">
        <v>976</v>
      </c>
      <c r="CF144" s="182" t="str">
        <f t="shared" si="151"/>
        <v/>
      </c>
      <c r="CG144" s="182" t="str">
        <f t="shared" si="152"/>
        <v/>
      </c>
      <c r="CH144" s="196"/>
      <c r="CI144" s="196"/>
      <c r="CJ144" s="196"/>
      <c r="CK144" s="196" t="e">
        <f t="shared" si="153"/>
        <v>#VALUE!</v>
      </c>
      <c r="CL144" s="196" t="e">
        <f t="shared" si="154"/>
        <v>#VALUE!</v>
      </c>
      <c r="CM144" s="196" t="e">
        <f t="shared" si="155"/>
        <v>#VALUE!</v>
      </c>
      <c r="CN144" s="114"/>
      <c r="CO144" s="115" t="str">
        <f t="shared" si="156"/>
        <v/>
      </c>
      <c r="CP144" s="116" t="e">
        <f t="shared" si="157"/>
        <v>#VALUE!</v>
      </c>
      <c r="CQ144" s="117" t="str">
        <f t="shared" si="158"/>
        <v/>
      </c>
      <c r="CR144" s="117" t="str">
        <f t="shared" si="159"/>
        <v/>
      </c>
      <c r="CS144" s="117" t="str">
        <f t="shared" si="160"/>
        <v/>
      </c>
      <c r="CT144" s="118" t="e">
        <f t="shared" si="161"/>
        <v>#VALUE!</v>
      </c>
      <c r="CU144" s="118" t="e">
        <f t="shared" si="162"/>
        <v>#VALUE!</v>
      </c>
      <c r="CV144" s="118" t="e">
        <f t="shared" si="163"/>
        <v>#VALUE!</v>
      </c>
      <c r="CW144" s="119" t="e">
        <f t="shared" si="164"/>
        <v>#VALUE!</v>
      </c>
    </row>
    <row r="145" spans="1:101" ht="118.5" customHeight="1" x14ac:dyDescent="0.3">
      <c r="A145" s="104" t="str">
        <f>[4]SayfaKAY!C978</f>
        <v/>
      </c>
      <c r="B145" s="104" t="str">
        <f>[4]SayfaKAY!D978</f>
        <v/>
      </c>
      <c r="C145" s="105" t="str">
        <f>[4]SayfaKAY!E978</f>
        <v/>
      </c>
      <c r="D145" s="105" t="str">
        <f>[4]SayfaKAY!F978</f>
        <v/>
      </c>
      <c r="E145" s="106" t="str">
        <f>[4]SayfaKAY!G978</f>
        <v/>
      </c>
      <c r="F145" s="193" t="str">
        <f t="shared" si="125"/>
        <v/>
      </c>
      <c r="G145" s="135" t="str">
        <f t="shared" si="126"/>
        <v/>
      </c>
      <c r="H145" s="235" t="str">
        <f>[4]SayfaKAY!H978</f>
        <v/>
      </c>
      <c r="I145" s="104" t="str">
        <f>[4]SayfaKAY!I978</f>
        <v/>
      </c>
      <c r="J145" s="103" t="str">
        <f>IF([4]SayfaKAY!J978="","",IF([4]SayfaKAY!J978="Müşteri","Notified by Customer","Notified by Bozankaya"))</f>
        <v/>
      </c>
      <c r="K145" s="103" t="e">
        <f>VLOOKUP([4]SayfaKAY!L978,#REF!,2,FALSE)</f>
        <v>#REF!</v>
      </c>
      <c r="L145" s="165" t="str">
        <f>[4]SayfaKAY!X978</f>
        <v/>
      </c>
      <c r="M145" s="107" t="str">
        <f t="shared" si="127"/>
        <v/>
      </c>
      <c r="N145" s="105" t="str">
        <f>[4]SayfaKAY!M978</f>
        <v/>
      </c>
      <c r="O145" s="166" t="str">
        <f>[4]SayfaKAY!P978</f>
        <v/>
      </c>
      <c r="P145" s="166" t="str">
        <f>[4]SayfaKAY!Q978</f>
        <v/>
      </c>
      <c r="Q145" s="166" t="str">
        <f>[4]SayfaKAY!R978</f>
        <v/>
      </c>
      <c r="R145" s="132" t="str" cm="1">
        <f t="array" ref="R145">IF([4]SayfaKAY!U978="","",_xlfn.IFS([4]SayfaKAY!U978="Bozankaya","Bozankaya",[4]SayfaKAY!U978="Müşteri","Customer",[4]SayfaKAY!U978="Tedarikçi","Equipment Supplier"))</f>
        <v/>
      </c>
      <c r="S145" s="204" t="str">
        <f>[4]SayfaKAY!N978</f>
        <v/>
      </c>
      <c r="T145" s="133" t="str">
        <f>[4]SayfaKAY!AD978</f>
        <v/>
      </c>
      <c r="U145" s="132" t="str">
        <f>[4]SayfaKAY!W978</f>
        <v/>
      </c>
      <c r="V145" s="108" t="str">
        <f>[4]SayfaKAY!AZ978</f>
        <v/>
      </c>
      <c r="W145" s="136" t="str">
        <f t="shared" si="128"/>
        <v/>
      </c>
      <c r="X145" s="137" t="str">
        <f t="shared" si="129"/>
        <v/>
      </c>
      <c r="Y145" s="235" t="str">
        <f>[4]SayfaKAY!AE978</f>
        <v/>
      </c>
      <c r="Z145" s="109" t="str">
        <f t="shared" si="130"/>
        <v/>
      </c>
      <c r="AA145" s="110" t="str">
        <f t="shared" si="131"/>
        <v/>
      </c>
      <c r="AB145" s="182" t="str">
        <f>[4]SayfaKAY!BA978</f>
        <v/>
      </c>
      <c r="AC145" s="257" t="str">
        <f t="shared" si="132"/>
        <v/>
      </c>
      <c r="AD145" s="111" t="str">
        <f t="shared" si="133"/>
        <v/>
      </c>
      <c r="AE145" s="111" t="str">
        <f t="shared" si="134"/>
        <v/>
      </c>
      <c r="AF145" s="235" t="str">
        <f>[4]SayfaKAY!BA978</f>
        <v/>
      </c>
      <c r="AG145" s="179" t="str">
        <f>[4]SayfaKAY!S978</f>
        <v/>
      </c>
      <c r="AH145" s="178" t="str">
        <f t="shared" si="135"/>
        <v/>
      </c>
      <c r="AI145" s="163" t="str">
        <f>[4]SayfaKAY!AV978</f>
        <v/>
      </c>
      <c r="AJ145" s="164" t="str">
        <f t="shared" si="136"/>
        <v/>
      </c>
      <c r="AK145" s="164" t="str">
        <f t="shared" si="137"/>
        <v/>
      </c>
      <c r="AL145" s="112" t="str">
        <f>[4]SayfaKAY!AX978</f>
        <v/>
      </c>
      <c r="AM145" s="257" t="str" cm="1">
        <f t="array" ref="AM145">IFERROR(IF(AND(P145&lt;&gt;"D(Arıza Değil)",AH145="Bu Arıza Aracın Servise Verilmesine Engel Değil"),
IF(Z145-F145&gt;0,(AB145-Y145)*24*60,
IF(OR(AND(G145&gt;$AS$1,G145&lt;$AT$1),AND(G145&gt;$AU$1,G145&lt;$AV$1)),
(AF145-H145)*24*60,     BH:BH0)),        AN145),0)</f>
        <v/>
      </c>
      <c r="AN145" s="257" t="str">
        <f t="shared" si="138"/>
        <v/>
      </c>
      <c r="AO145" s="174" t="str">
        <f>[4]SayfaKAY!AG978</f>
        <v/>
      </c>
      <c r="AP145" s="174" t="str">
        <f>[4]SayfaKAY!AI978</f>
        <v/>
      </c>
      <c r="AQ145" s="174" t="str">
        <f>[4]SayfaKAY!AQ978</f>
        <v/>
      </c>
      <c r="AR145" s="174" t="str">
        <f>[4]SayfaKAY!AH978</f>
        <v/>
      </c>
      <c r="AS145" s="174" t="str">
        <f>[4]SayfaKAY!AJ978</f>
        <v/>
      </c>
      <c r="AT145" s="175" t="str">
        <f>[4]SayfaKAY!AM978</f>
        <v/>
      </c>
      <c r="AU145" s="176" t="str">
        <f>[4]SayfaKAY!AL978</f>
        <v/>
      </c>
      <c r="AV145" s="176" t="str">
        <f>[4]SayfaKAY!AP978</f>
        <v/>
      </c>
      <c r="AW145" s="177" t="str">
        <f>[4]SayfaKAY!AT978</f>
        <v/>
      </c>
      <c r="AX145" s="194" t="str">
        <f t="shared" si="139"/>
        <v/>
      </c>
      <c r="AY145" s="168"/>
      <c r="AZ145" s="167"/>
      <c r="BA145" s="170"/>
      <c r="BB145" s="171" t="str">
        <f t="shared" si="124"/>
        <v/>
      </c>
      <c r="BC145" s="114"/>
      <c r="BD145" s="114"/>
      <c r="BE145" s="114"/>
      <c r="BF145" s="114"/>
      <c r="BG145" s="114"/>
      <c r="BH145" s="114">
        <f>IFERROR(FRACAS!AN981, "Hata Var")</f>
        <v>130.00000003608875</v>
      </c>
      <c r="BI145" s="114"/>
      <c r="BJ145" s="114"/>
      <c r="BK145" s="105" t="str">
        <f>[4]SayfaKAY!AW978</f>
        <v/>
      </c>
      <c r="BL145" s="105" t="str">
        <f>[4]SayfaKAY!V978</f>
        <v/>
      </c>
      <c r="BM145" s="114"/>
      <c r="BN145" s="171" t="str">
        <f t="shared" si="140"/>
        <v>x yok</v>
      </c>
      <c r="BO145" s="171" t="b">
        <f t="shared" si="141"/>
        <v>0</v>
      </c>
      <c r="BP145" s="171" t="e">
        <f t="shared" si="142"/>
        <v>#VALUE!</v>
      </c>
      <c r="BQ145" s="226" t="e">
        <f t="shared" si="143"/>
        <v>#VALUE!</v>
      </c>
      <c r="BR145" s="226" t="e">
        <f t="shared" si="144"/>
        <v>#VALUE!</v>
      </c>
      <c r="BS145" s="226" t="e">
        <f t="shared" si="145"/>
        <v>#VALUE!</v>
      </c>
      <c r="BT145" s="114"/>
      <c r="BU145" s="242"/>
      <c r="BV145" s="233">
        <f t="shared" si="146"/>
        <v>-1</v>
      </c>
      <c r="BW145" s="226" t="str">
        <f t="shared" si="147"/>
        <v>Hayır, çakışma yok</v>
      </c>
      <c r="BX145" s="229"/>
      <c r="BY145" s="247" t="e">
        <f t="shared" si="148"/>
        <v>#VALUE!</v>
      </c>
      <c r="BZ145" s="247" t="e">
        <f t="shared" si="149"/>
        <v>#VALUE!</v>
      </c>
      <c r="CA145" s="247" t="e">
        <f t="shared" si="150"/>
        <v>#VALUE!</v>
      </c>
      <c r="CB145" s="213"/>
      <c r="CC145" s="211"/>
      <c r="CD145" s="196"/>
      <c r="CE145" s="213">
        <v>977</v>
      </c>
      <c r="CF145" s="182" t="str">
        <f t="shared" si="151"/>
        <v/>
      </c>
      <c r="CG145" s="182" t="str">
        <f t="shared" si="152"/>
        <v/>
      </c>
      <c r="CH145" s="196"/>
      <c r="CI145" s="196"/>
      <c r="CJ145" s="196"/>
      <c r="CK145" s="196" t="e">
        <f t="shared" si="153"/>
        <v>#VALUE!</v>
      </c>
      <c r="CL145" s="196" t="e">
        <f t="shared" si="154"/>
        <v>#VALUE!</v>
      </c>
      <c r="CM145" s="196" t="e">
        <f t="shared" si="155"/>
        <v>#VALUE!</v>
      </c>
      <c r="CN145" s="114"/>
      <c r="CO145" s="115" t="str">
        <f t="shared" si="156"/>
        <v/>
      </c>
      <c r="CP145" s="116" t="e">
        <f t="shared" si="157"/>
        <v>#VALUE!</v>
      </c>
      <c r="CQ145" s="117" t="str">
        <f t="shared" si="158"/>
        <v/>
      </c>
      <c r="CR145" s="117" t="str">
        <f t="shared" si="159"/>
        <v/>
      </c>
      <c r="CS145" s="117" t="str">
        <f t="shared" si="160"/>
        <v/>
      </c>
      <c r="CT145" s="118" t="e">
        <f t="shared" si="161"/>
        <v>#VALUE!</v>
      </c>
      <c r="CU145" s="118" t="e">
        <f t="shared" si="162"/>
        <v>#VALUE!</v>
      </c>
      <c r="CV145" s="118" t="e">
        <f t="shared" si="163"/>
        <v>#VALUE!</v>
      </c>
      <c r="CW145" s="119" t="e">
        <f t="shared" si="164"/>
        <v>#VALUE!</v>
      </c>
    </row>
    <row r="146" spans="1:101" ht="118.5" customHeight="1" x14ac:dyDescent="0.3">
      <c r="A146" s="160" t="str">
        <f>[4]SayfaKAY!C979</f>
        <v/>
      </c>
      <c r="B146" s="104" t="str">
        <f>[4]SayfaKAY!D979</f>
        <v/>
      </c>
      <c r="C146" s="105" t="str">
        <f>[4]SayfaKAY!E979</f>
        <v/>
      </c>
      <c r="D146" s="105" t="str">
        <f>[4]SayfaKAY!F979</f>
        <v/>
      </c>
      <c r="E146" s="106" t="str">
        <f>[4]SayfaKAY!G979</f>
        <v/>
      </c>
      <c r="F146" s="193" t="str">
        <f t="shared" si="125"/>
        <v/>
      </c>
      <c r="G146" s="135" t="str">
        <f t="shared" si="126"/>
        <v/>
      </c>
      <c r="H146" s="235" t="str">
        <f>[4]SayfaKAY!H979</f>
        <v/>
      </c>
      <c r="I146" s="104" t="str">
        <f>[4]SayfaKAY!I979</f>
        <v/>
      </c>
      <c r="J146" s="103" t="str">
        <f>IF([4]SayfaKAY!J979="","",IF([4]SayfaKAY!J979="Müşteri","Notified by Customer","Notified by Bozankaya"))</f>
        <v/>
      </c>
      <c r="K146" s="103" t="e">
        <f>VLOOKUP([4]SayfaKAY!L979,#REF!,2,FALSE)</f>
        <v>#REF!</v>
      </c>
      <c r="L146" s="165" t="str">
        <f>[4]SayfaKAY!X979</f>
        <v/>
      </c>
      <c r="M146" s="107" t="str">
        <f t="shared" si="127"/>
        <v/>
      </c>
      <c r="N146" s="105" t="str">
        <f>[4]SayfaKAY!M979</f>
        <v/>
      </c>
      <c r="O146" s="166" t="str">
        <f>[4]SayfaKAY!P979</f>
        <v/>
      </c>
      <c r="P146" s="166" t="str">
        <f>[4]SayfaKAY!Q979</f>
        <v/>
      </c>
      <c r="Q146" s="166" t="str">
        <f>[4]SayfaKAY!R979</f>
        <v/>
      </c>
      <c r="R146" s="132" t="str" cm="1">
        <f t="array" ref="R146">IF([4]SayfaKAY!U979="","",_xlfn.IFS([4]SayfaKAY!U979="Bozankaya","Bozankaya",[4]SayfaKAY!U979="Müşteri","Customer",[4]SayfaKAY!U979="Tedarikçi","Equipment Supplier"))</f>
        <v/>
      </c>
      <c r="S146" s="204" t="str">
        <f>[4]SayfaKAY!N979</f>
        <v/>
      </c>
      <c r="T146" s="133" t="str">
        <f>[4]SayfaKAY!AD979</f>
        <v/>
      </c>
      <c r="U146" s="132" t="str">
        <f>[4]SayfaKAY!W979</f>
        <v/>
      </c>
      <c r="V146" s="108" t="str">
        <f>[4]SayfaKAY!AZ979</f>
        <v/>
      </c>
      <c r="W146" s="136" t="str">
        <f t="shared" si="128"/>
        <v/>
      </c>
      <c r="X146" s="137" t="str">
        <f t="shared" si="129"/>
        <v/>
      </c>
      <c r="Y146" s="235" t="str">
        <f>[4]SayfaKAY!AE979</f>
        <v/>
      </c>
      <c r="Z146" s="109" t="str">
        <f t="shared" si="130"/>
        <v/>
      </c>
      <c r="AA146" s="110" t="str">
        <f t="shared" si="131"/>
        <v/>
      </c>
      <c r="AB146" s="182" t="str">
        <f>[4]SayfaKAY!BA979</f>
        <v/>
      </c>
      <c r="AC146" s="257" t="str">
        <f t="shared" si="132"/>
        <v/>
      </c>
      <c r="AD146" s="111" t="str">
        <f t="shared" si="133"/>
        <v/>
      </c>
      <c r="AE146" s="111" t="str">
        <f t="shared" si="134"/>
        <v/>
      </c>
      <c r="AF146" s="235" t="str">
        <f>[4]SayfaKAY!BA979</f>
        <v/>
      </c>
      <c r="AG146" s="179" t="str">
        <f>[4]SayfaKAY!S979</f>
        <v/>
      </c>
      <c r="AH146" s="178" t="str">
        <f t="shared" si="135"/>
        <v/>
      </c>
      <c r="AI146" s="163" t="str">
        <f>[4]SayfaKAY!AV979</f>
        <v/>
      </c>
      <c r="AJ146" s="164" t="str">
        <f t="shared" si="136"/>
        <v/>
      </c>
      <c r="AK146" s="164" t="str">
        <f t="shared" si="137"/>
        <v/>
      </c>
      <c r="AL146" s="112" t="str">
        <f>[4]SayfaKAY!AX979</f>
        <v/>
      </c>
      <c r="AM146" s="257" t="str" cm="1">
        <f t="array" ref="AM146">IFERROR(IF(AND(P146&lt;&gt;"D(Arıza Değil)",AH146="Bu Arıza Aracın Servise Verilmesine Engel Değil"),
IF(Z146-F146&gt;0,(AB146-Y146)*24*60,
IF(OR(AND(G146&gt;$AS$1,G146&lt;$AT$1),AND(G146&gt;$AU$1,G146&lt;$AV$1)),
(AF146-H146)*24*60,     BH:BH0)),        AN146),0)</f>
        <v/>
      </c>
      <c r="AN146" s="257" t="str">
        <f t="shared" si="138"/>
        <v/>
      </c>
      <c r="AO146" s="174" t="str">
        <f>[4]SayfaKAY!AG979</f>
        <v/>
      </c>
      <c r="AP146" s="174" t="str">
        <f>[4]SayfaKAY!AI979</f>
        <v/>
      </c>
      <c r="AQ146" s="174" t="str">
        <f>[4]SayfaKAY!AQ979</f>
        <v/>
      </c>
      <c r="AR146" s="174" t="str">
        <f>[4]SayfaKAY!AH979</f>
        <v/>
      </c>
      <c r="AS146" s="174" t="str">
        <f>[4]SayfaKAY!AJ979</f>
        <v/>
      </c>
      <c r="AT146" s="175" t="str">
        <f>[4]SayfaKAY!AM979</f>
        <v/>
      </c>
      <c r="AU146" s="176" t="str">
        <f>[4]SayfaKAY!AL979</f>
        <v/>
      </c>
      <c r="AV146" s="176" t="str">
        <f>[4]SayfaKAY!AP979</f>
        <v/>
      </c>
      <c r="AW146" s="177" t="str">
        <f>[4]SayfaKAY!AT979</f>
        <v/>
      </c>
      <c r="AX146" s="194" t="str">
        <f t="shared" si="139"/>
        <v/>
      </c>
      <c r="AY146" s="168"/>
      <c r="AZ146" s="167"/>
      <c r="BA146" s="113"/>
      <c r="BB146" s="171" t="str">
        <f t="shared" si="124"/>
        <v/>
      </c>
      <c r="BC146" s="114"/>
      <c r="BD146" s="114"/>
      <c r="BE146" s="114"/>
      <c r="BF146" s="114"/>
      <c r="BG146" s="114"/>
      <c r="BH146" s="114">
        <f>IFERROR(FRACAS!AN982, "Hata Var")</f>
        <v>93505.999999966007</v>
      </c>
      <c r="BI146" s="114"/>
      <c r="BJ146" s="114"/>
      <c r="BK146" s="105" t="str">
        <f>[4]SayfaKAY!AW979</f>
        <v/>
      </c>
      <c r="BL146" s="105" t="str">
        <f>[4]SayfaKAY!V979</f>
        <v/>
      </c>
      <c r="BM146" s="114"/>
      <c r="BN146" s="171" t="str">
        <f t="shared" si="140"/>
        <v>x yok</v>
      </c>
      <c r="BO146" s="171" t="b">
        <f t="shared" si="141"/>
        <v>0</v>
      </c>
      <c r="BP146" s="171" t="e">
        <f t="shared" si="142"/>
        <v>#VALUE!</v>
      </c>
      <c r="BQ146" s="226" t="e">
        <f t="shared" si="143"/>
        <v>#VALUE!</v>
      </c>
      <c r="BR146" s="226" t="e">
        <f t="shared" si="144"/>
        <v>#VALUE!</v>
      </c>
      <c r="BS146" s="226" t="e">
        <f t="shared" si="145"/>
        <v>#VALUE!</v>
      </c>
      <c r="BT146" s="114"/>
      <c r="BU146" s="242"/>
      <c r="BV146" s="233">
        <f t="shared" si="146"/>
        <v>-1</v>
      </c>
      <c r="BW146" s="226" t="str">
        <f t="shared" si="147"/>
        <v>Hayır, çakışma yok</v>
      </c>
      <c r="BX146" s="229"/>
      <c r="BY146" s="247" t="e">
        <f t="shared" si="148"/>
        <v>#VALUE!</v>
      </c>
      <c r="BZ146" s="247" t="e">
        <f t="shared" si="149"/>
        <v>#VALUE!</v>
      </c>
      <c r="CA146" s="247" t="e">
        <f t="shared" si="150"/>
        <v>#VALUE!</v>
      </c>
      <c r="CB146" s="213"/>
      <c r="CC146" s="211"/>
      <c r="CD146" s="196"/>
      <c r="CE146" s="213">
        <v>978</v>
      </c>
      <c r="CF146" s="182" t="str">
        <f t="shared" si="151"/>
        <v/>
      </c>
      <c r="CG146" s="182" t="str">
        <f t="shared" si="152"/>
        <v/>
      </c>
      <c r="CH146" s="196"/>
      <c r="CI146" s="196"/>
      <c r="CJ146" s="196"/>
      <c r="CK146" s="196" t="e">
        <f t="shared" si="153"/>
        <v>#VALUE!</v>
      </c>
      <c r="CL146" s="196" t="e">
        <f t="shared" si="154"/>
        <v>#VALUE!</v>
      </c>
      <c r="CM146" s="196" t="e">
        <f t="shared" si="155"/>
        <v>#VALUE!</v>
      </c>
      <c r="CN146" s="114"/>
      <c r="CO146" s="115" t="str">
        <f t="shared" si="156"/>
        <v/>
      </c>
      <c r="CP146" s="116" t="e">
        <f t="shared" si="157"/>
        <v>#VALUE!</v>
      </c>
      <c r="CQ146" s="117" t="str">
        <f t="shared" si="158"/>
        <v/>
      </c>
      <c r="CR146" s="117" t="str">
        <f t="shared" si="159"/>
        <v/>
      </c>
      <c r="CS146" s="117" t="str">
        <f t="shared" si="160"/>
        <v/>
      </c>
      <c r="CT146" s="118" t="e">
        <f t="shared" si="161"/>
        <v>#VALUE!</v>
      </c>
      <c r="CU146" s="118" t="e">
        <f t="shared" si="162"/>
        <v>#VALUE!</v>
      </c>
      <c r="CV146" s="118" t="e">
        <f t="shared" si="163"/>
        <v>#VALUE!</v>
      </c>
      <c r="CW146" s="119" t="e">
        <f t="shared" si="164"/>
        <v>#VALUE!</v>
      </c>
    </row>
    <row r="147" spans="1:101" ht="118.5" customHeight="1" x14ac:dyDescent="0.3">
      <c r="A147" s="104" t="str">
        <f>[4]SayfaKAY!C980</f>
        <v/>
      </c>
      <c r="B147" s="104" t="str">
        <f>[4]SayfaKAY!D980</f>
        <v/>
      </c>
      <c r="C147" s="105" t="str">
        <f>[4]SayfaKAY!E980</f>
        <v/>
      </c>
      <c r="D147" s="105" t="str">
        <f>[4]SayfaKAY!F980</f>
        <v/>
      </c>
      <c r="E147" s="106" t="str">
        <f>[4]SayfaKAY!G980</f>
        <v/>
      </c>
      <c r="F147" s="193" t="str">
        <f t="shared" si="125"/>
        <v/>
      </c>
      <c r="G147" s="135" t="str">
        <f t="shared" si="126"/>
        <v/>
      </c>
      <c r="H147" s="235" t="str">
        <f>[4]SayfaKAY!H980</f>
        <v/>
      </c>
      <c r="I147" s="104" t="str">
        <f>[4]SayfaKAY!I980</f>
        <v/>
      </c>
      <c r="J147" s="103" t="str">
        <f>IF([4]SayfaKAY!J980="","",IF([4]SayfaKAY!J980="Müşteri","Notified by Customer","Notified by Bozankaya"))</f>
        <v/>
      </c>
      <c r="K147" s="103" t="e">
        <f>VLOOKUP([4]SayfaKAY!L980,#REF!,2,FALSE)</f>
        <v>#REF!</v>
      </c>
      <c r="L147" s="165" t="str">
        <f>[4]SayfaKAY!X980</f>
        <v/>
      </c>
      <c r="M147" s="107" t="str">
        <f t="shared" si="127"/>
        <v/>
      </c>
      <c r="N147" s="105" t="str">
        <f>[4]SayfaKAY!M980</f>
        <v/>
      </c>
      <c r="O147" s="166" t="str">
        <f>[4]SayfaKAY!P980</f>
        <v/>
      </c>
      <c r="P147" s="166" t="str">
        <f>[4]SayfaKAY!Q980</f>
        <v/>
      </c>
      <c r="Q147" s="166" t="str">
        <f>[4]SayfaKAY!R980</f>
        <v/>
      </c>
      <c r="R147" s="132" t="str" cm="1">
        <f t="array" ref="R147">IF([4]SayfaKAY!U980="","",_xlfn.IFS([4]SayfaKAY!U980="Bozankaya","Bozankaya",[4]SayfaKAY!U980="Müşteri","Customer",[4]SayfaKAY!U980="Tedarikçi","Equipment Supplier"))</f>
        <v/>
      </c>
      <c r="S147" s="204" t="str">
        <f>[4]SayfaKAY!N980</f>
        <v/>
      </c>
      <c r="T147" s="133" t="str">
        <f>[4]SayfaKAY!AD980</f>
        <v/>
      </c>
      <c r="U147" s="132" t="str">
        <f>[4]SayfaKAY!W980</f>
        <v/>
      </c>
      <c r="V147" s="108" t="str">
        <f>[4]SayfaKAY!AZ980</f>
        <v/>
      </c>
      <c r="W147" s="136" t="str">
        <f t="shared" si="128"/>
        <v/>
      </c>
      <c r="X147" s="137" t="str">
        <f t="shared" si="129"/>
        <v/>
      </c>
      <c r="Y147" s="235" t="str">
        <f>[4]SayfaKAY!AE980</f>
        <v/>
      </c>
      <c r="Z147" s="109" t="str">
        <f t="shared" si="130"/>
        <v/>
      </c>
      <c r="AA147" s="110" t="str">
        <f t="shared" si="131"/>
        <v/>
      </c>
      <c r="AB147" s="182" t="str">
        <f>[4]SayfaKAY!BA980</f>
        <v/>
      </c>
      <c r="AC147" s="257" t="str">
        <f t="shared" si="132"/>
        <v/>
      </c>
      <c r="AD147" s="111" t="str">
        <f t="shared" si="133"/>
        <v/>
      </c>
      <c r="AE147" s="111" t="str">
        <f t="shared" si="134"/>
        <v/>
      </c>
      <c r="AF147" s="235" t="str">
        <f>[4]SayfaKAY!BA980</f>
        <v/>
      </c>
      <c r="AG147" s="179" t="str">
        <f>[4]SayfaKAY!S980</f>
        <v/>
      </c>
      <c r="AH147" s="178" t="str">
        <f t="shared" si="135"/>
        <v/>
      </c>
      <c r="AI147" s="163" t="str">
        <f>[4]SayfaKAY!AV980</f>
        <v/>
      </c>
      <c r="AJ147" s="164" t="str">
        <f t="shared" si="136"/>
        <v/>
      </c>
      <c r="AK147" s="164" t="str">
        <f t="shared" si="137"/>
        <v/>
      </c>
      <c r="AL147" s="112" t="str">
        <f>[4]SayfaKAY!AX980</f>
        <v/>
      </c>
      <c r="AM147" s="257" t="str" cm="1">
        <f t="array" ref="AM147">IFERROR(IF(AND(P147&lt;&gt;"D(Arıza Değil)",AH147="Bu Arıza Aracın Servise Verilmesine Engel Değil"),
IF(Z147-F147&gt;0,(AB147-Y147)*24*60,
IF(OR(AND(G147&gt;$AS$1,G147&lt;$AT$1),AND(G147&gt;$AU$1,G147&lt;$AV$1)),
(AF147-H147)*24*60,     BH:BH0)),        AN147),0)</f>
        <v/>
      </c>
      <c r="AN147" s="257" t="str">
        <f t="shared" si="138"/>
        <v/>
      </c>
      <c r="AO147" s="174" t="str">
        <f>[4]SayfaKAY!AG980</f>
        <v/>
      </c>
      <c r="AP147" s="174" t="str">
        <f>[4]SayfaKAY!AI980</f>
        <v/>
      </c>
      <c r="AQ147" s="174" t="str">
        <f>[4]SayfaKAY!AQ980</f>
        <v/>
      </c>
      <c r="AR147" s="174" t="str">
        <f>[4]SayfaKAY!AH980</f>
        <v/>
      </c>
      <c r="AS147" s="174" t="str">
        <f>[4]SayfaKAY!AJ980</f>
        <v/>
      </c>
      <c r="AT147" s="175" t="str">
        <f>[4]SayfaKAY!AM980</f>
        <v/>
      </c>
      <c r="AU147" s="176" t="str">
        <f>[4]SayfaKAY!AL980</f>
        <v/>
      </c>
      <c r="AV147" s="176" t="str">
        <f>[4]SayfaKAY!AP980</f>
        <v/>
      </c>
      <c r="AW147" s="177" t="str">
        <f>[4]SayfaKAY!AT980</f>
        <v/>
      </c>
      <c r="AX147" s="194" t="str">
        <f t="shared" si="139"/>
        <v/>
      </c>
      <c r="AY147" s="168"/>
      <c r="AZ147" s="167"/>
      <c r="BA147" s="170"/>
      <c r="BB147" s="171" t="str">
        <f t="shared" si="124"/>
        <v/>
      </c>
      <c r="BC147" s="114"/>
      <c r="BD147" s="114"/>
      <c r="BE147" s="114"/>
      <c r="BF147" s="114"/>
      <c r="BG147" s="114"/>
      <c r="BH147" s="114">
        <f>IFERROR(FRACAS!AN983, "Hata Var")</f>
        <v>32.999999898020178</v>
      </c>
      <c r="BI147" s="114"/>
      <c r="BJ147" s="114"/>
      <c r="BK147" s="105" t="str">
        <f>[4]SayfaKAY!AW980</f>
        <v/>
      </c>
      <c r="BL147" s="105" t="str">
        <f>[4]SayfaKAY!V980</f>
        <v/>
      </c>
      <c r="BM147" s="114"/>
      <c r="BN147" s="171" t="str">
        <f t="shared" si="140"/>
        <v>x yok</v>
      </c>
      <c r="BO147" s="171" t="b">
        <f t="shared" si="141"/>
        <v>0</v>
      </c>
      <c r="BP147" s="171" t="e">
        <f t="shared" si="142"/>
        <v>#VALUE!</v>
      </c>
      <c r="BQ147" s="226" t="e">
        <f t="shared" si="143"/>
        <v>#VALUE!</v>
      </c>
      <c r="BR147" s="226" t="e">
        <f t="shared" si="144"/>
        <v>#VALUE!</v>
      </c>
      <c r="BS147" s="226" t="e">
        <f t="shared" si="145"/>
        <v>#VALUE!</v>
      </c>
      <c r="BT147" s="114"/>
      <c r="BU147" s="242"/>
      <c r="BV147" s="233">
        <f t="shared" si="146"/>
        <v>-1</v>
      </c>
      <c r="BW147" s="226" t="str">
        <f t="shared" si="147"/>
        <v>Hayır, çakışma yok</v>
      </c>
      <c r="BX147" s="229"/>
      <c r="BY147" s="247" t="e">
        <f t="shared" si="148"/>
        <v>#VALUE!</v>
      </c>
      <c r="BZ147" s="247" t="e">
        <f t="shared" si="149"/>
        <v>#VALUE!</v>
      </c>
      <c r="CA147" s="247" t="e">
        <f t="shared" si="150"/>
        <v>#VALUE!</v>
      </c>
      <c r="CB147" s="213"/>
      <c r="CC147" s="211"/>
      <c r="CD147" s="196"/>
      <c r="CE147" s="213">
        <v>979</v>
      </c>
      <c r="CF147" s="182" t="str">
        <f t="shared" si="151"/>
        <v/>
      </c>
      <c r="CG147" s="182" t="str">
        <f t="shared" si="152"/>
        <v/>
      </c>
      <c r="CH147" s="196"/>
      <c r="CI147" s="196"/>
      <c r="CJ147" s="196"/>
      <c r="CK147" s="196" t="e">
        <f t="shared" si="153"/>
        <v>#VALUE!</v>
      </c>
      <c r="CL147" s="196" t="e">
        <f t="shared" si="154"/>
        <v>#VALUE!</v>
      </c>
      <c r="CM147" s="196" t="e">
        <f t="shared" si="155"/>
        <v>#VALUE!</v>
      </c>
      <c r="CN147" s="114"/>
      <c r="CO147" s="115" t="str">
        <f t="shared" si="156"/>
        <v/>
      </c>
      <c r="CP147" s="116" t="e">
        <f t="shared" si="157"/>
        <v>#VALUE!</v>
      </c>
      <c r="CQ147" s="117" t="str">
        <f t="shared" si="158"/>
        <v/>
      </c>
      <c r="CR147" s="117" t="str">
        <f t="shared" si="159"/>
        <v/>
      </c>
      <c r="CS147" s="117" t="str">
        <f t="shared" si="160"/>
        <v/>
      </c>
      <c r="CT147" s="118" t="e">
        <f t="shared" si="161"/>
        <v>#VALUE!</v>
      </c>
      <c r="CU147" s="118" t="e">
        <f t="shared" si="162"/>
        <v>#VALUE!</v>
      </c>
      <c r="CV147" s="118" t="e">
        <f t="shared" si="163"/>
        <v>#VALUE!</v>
      </c>
      <c r="CW147" s="119" t="e">
        <f t="shared" si="164"/>
        <v>#VALUE!</v>
      </c>
    </row>
    <row r="148" spans="1:101" ht="118.5" customHeight="1" x14ac:dyDescent="0.3">
      <c r="A148" s="160" t="str">
        <f>[4]SayfaKAY!C981</f>
        <v/>
      </c>
      <c r="B148" s="104" t="str">
        <f>[4]SayfaKAY!D981</f>
        <v/>
      </c>
      <c r="C148" s="105" t="str">
        <f>[4]SayfaKAY!E981</f>
        <v/>
      </c>
      <c r="D148" s="105" t="str">
        <f>[4]SayfaKAY!F981</f>
        <v/>
      </c>
      <c r="E148" s="106" t="str">
        <f>[4]SayfaKAY!G981</f>
        <v/>
      </c>
      <c r="F148" s="193" t="str">
        <f t="shared" si="125"/>
        <v/>
      </c>
      <c r="G148" s="135" t="str">
        <f t="shared" si="126"/>
        <v/>
      </c>
      <c r="H148" s="235" t="str">
        <f>[4]SayfaKAY!H981</f>
        <v/>
      </c>
      <c r="I148" s="104" t="str">
        <f>[4]SayfaKAY!I981</f>
        <v/>
      </c>
      <c r="J148" s="103" t="str">
        <f>IF([4]SayfaKAY!J981="","",IF([4]SayfaKAY!J981="Müşteri","Notified by Customer","Notified by Bozankaya"))</f>
        <v/>
      </c>
      <c r="K148" s="103" t="e">
        <f>VLOOKUP([4]SayfaKAY!L981,#REF!,2,FALSE)</f>
        <v>#REF!</v>
      </c>
      <c r="L148" s="165" t="str">
        <f>[4]SayfaKAY!X981</f>
        <v/>
      </c>
      <c r="M148" s="107" t="str">
        <f t="shared" si="127"/>
        <v/>
      </c>
      <c r="N148" s="105" t="str">
        <f>[4]SayfaKAY!M981</f>
        <v/>
      </c>
      <c r="O148" s="166" t="str">
        <f>[4]SayfaKAY!P981</f>
        <v/>
      </c>
      <c r="P148" s="166" t="str">
        <f>[4]SayfaKAY!Q981</f>
        <v/>
      </c>
      <c r="Q148" s="166" t="str">
        <f>[4]SayfaKAY!R981</f>
        <v/>
      </c>
      <c r="R148" s="132" t="str" cm="1">
        <f t="array" ref="R148">IF([4]SayfaKAY!U981="","",_xlfn.IFS([4]SayfaKAY!U981="Bozankaya","Bozankaya",[4]SayfaKAY!U981="Müşteri","Customer",[4]SayfaKAY!U981="Tedarikçi","Equipment Supplier"))</f>
        <v/>
      </c>
      <c r="S148" s="204" t="str">
        <f>[4]SayfaKAY!N981</f>
        <v/>
      </c>
      <c r="T148" s="133" t="str">
        <f>[4]SayfaKAY!AD981</f>
        <v/>
      </c>
      <c r="U148" s="132" t="str">
        <f>[4]SayfaKAY!W981</f>
        <v/>
      </c>
      <c r="V148" s="108" t="str">
        <f>[4]SayfaKAY!AZ981</f>
        <v/>
      </c>
      <c r="W148" s="136" t="str">
        <f t="shared" si="128"/>
        <v/>
      </c>
      <c r="X148" s="137" t="str">
        <f t="shared" si="129"/>
        <v/>
      </c>
      <c r="Y148" s="235" t="str">
        <f>[4]SayfaKAY!AE981</f>
        <v/>
      </c>
      <c r="Z148" s="109" t="str">
        <f t="shared" si="130"/>
        <v/>
      </c>
      <c r="AA148" s="110" t="str">
        <f t="shared" si="131"/>
        <v/>
      </c>
      <c r="AB148" s="182" t="str">
        <f>[4]SayfaKAY!BA981</f>
        <v/>
      </c>
      <c r="AC148" s="257" t="str">
        <f t="shared" si="132"/>
        <v/>
      </c>
      <c r="AD148" s="111" t="str">
        <f t="shared" si="133"/>
        <v/>
      </c>
      <c r="AE148" s="111" t="str">
        <f t="shared" si="134"/>
        <v/>
      </c>
      <c r="AF148" s="235" t="str">
        <f>[4]SayfaKAY!BA981</f>
        <v/>
      </c>
      <c r="AG148" s="179" t="str">
        <f>[4]SayfaKAY!S981</f>
        <v/>
      </c>
      <c r="AH148" s="178" t="str">
        <f t="shared" si="135"/>
        <v/>
      </c>
      <c r="AI148" s="163" t="str">
        <f>[4]SayfaKAY!AV981</f>
        <v/>
      </c>
      <c r="AJ148" s="164" t="str">
        <f t="shared" si="136"/>
        <v/>
      </c>
      <c r="AK148" s="164" t="str">
        <f t="shared" si="137"/>
        <v/>
      </c>
      <c r="AL148" s="112" t="str">
        <f>[4]SayfaKAY!AX981</f>
        <v/>
      </c>
      <c r="AM148" s="257" t="str" cm="1">
        <f t="array" ref="AM148">IFERROR(IF(AND(P148&lt;&gt;"D(Arıza Değil)",AH148="Bu Arıza Aracın Servise Verilmesine Engel Değil"),
IF(Z148-F148&gt;0,(AB148-Y148)*24*60,
IF(OR(AND(G148&gt;$AS$1,G148&lt;$AT$1),AND(G148&gt;$AU$1,G148&lt;$AV$1)),
(AF148-H148)*24*60,     BH:BH0)),        AN148),0)</f>
        <v/>
      </c>
      <c r="AN148" s="257" t="str">
        <f t="shared" si="138"/>
        <v/>
      </c>
      <c r="AO148" s="174" t="str">
        <f>[4]SayfaKAY!AG981</f>
        <v/>
      </c>
      <c r="AP148" s="174" t="str">
        <f>[4]SayfaKAY!AI981</f>
        <v/>
      </c>
      <c r="AQ148" s="174" t="str">
        <f>[4]SayfaKAY!AQ981</f>
        <v/>
      </c>
      <c r="AR148" s="174" t="str">
        <f>[4]SayfaKAY!AH981</f>
        <v/>
      </c>
      <c r="AS148" s="174" t="str">
        <f>[4]SayfaKAY!AJ981</f>
        <v/>
      </c>
      <c r="AT148" s="175" t="str">
        <f>[4]SayfaKAY!AM981</f>
        <v/>
      </c>
      <c r="AU148" s="176" t="str">
        <f>[4]SayfaKAY!AL981</f>
        <v/>
      </c>
      <c r="AV148" s="176" t="str">
        <f>[4]SayfaKAY!AP981</f>
        <v/>
      </c>
      <c r="AW148" s="177" t="str">
        <f>[4]SayfaKAY!AT981</f>
        <v/>
      </c>
      <c r="AX148" s="194" t="str">
        <f t="shared" si="139"/>
        <v/>
      </c>
      <c r="AY148" s="168"/>
      <c r="AZ148" s="167"/>
      <c r="BA148" s="113"/>
      <c r="BB148" s="171" t="str">
        <f t="shared" si="124"/>
        <v/>
      </c>
      <c r="BC148" s="114"/>
      <c r="BD148" s="114"/>
      <c r="BE148" s="114"/>
      <c r="BF148" s="114"/>
      <c r="BG148" s="114"/>
      <c r="BH148" s="114">
        <f>IFERROR(FRACAS!AN984, "Hata Var")</f>
        <v>349.99999991501682</v>
      </c>
      <c r="BI148" s="114"/>
      <c r="BJ148" s="114"/>
      <c r="BK148" s="105" t="str">
        <f>[4]SayfaKAY!AW981</f>
        <v/>
      </c>
      <c r="BL148" s="105" t="str">
        <f>[4]SayfaKAY!V981</f>
        <v/>
      </c>
      <c r="BM148" s="114"/>
      <c r="BN148" s="171" t="str">
        <f t="shared" si="140"/>
        <v>x yok</v>
      </c>
      <c r="BO148" s="171" t="b">
        <f t="shared" si="141"/>
        <v>0</v>
      </c>
      <c r="BP148" s="171" t="e">
        <f t="shared" si="142"/>
        <v>#VALUE!</v>
      </c>
      <c r="BQ148" s="226" t="e">
        <f t="shared" si="143"/>
        <v>#VALUE!</v>
      </c>
      <c r="BR148" s="226" t="e">
        <f t="shared" si="144"/>
        <v>#VALUE!</v>
      </c>
      <c r="BS148" s="226" t="e">
        <f t="shared" si="145"/>
        <v>#VALUE!</v>
      </c>
      <c r="BT148" s="114"/>
      <c r="BU148" s="242"/>
      <c r="BV148" s="233">
        <f t="shared" si="146"/>
        <v>-1</v>
      </c>
      <c r="BW148" s="226" t="str">
        <f t="shared" si="147"/>
        <v>Hayır, çakışma yok</v>
      </c>
      <c r="BX148" s="229"/>
      <c r="BY148" s="247" t="e">
        <f t="shared" si="148"/>
        <v>#VALUE!</v>
      </c>
      <c r="BZ148" s="247" t="e">
        <f t="shared" si="149"/>
        <v>#VALUE!</v>
      </c>
      <c r="CA148" s="247" t="e">
        <f t="shared" si="150"/>
        <v>#VALUE!</v>
      </c>
      <c r="CB148" s="213"/>
      <c r="CC148" s="211"/>
      <c r="CD148" s="196"/>
      <c r="CE148" s="213">
        <v>980</v>
      </c>
      <c r="CF148" s="182" t="str">
        <f t="shared" si="151"/>
        <v/>
      </c>
      <c r="CG148" s="182" t="str">
        <f t="shared" si="152"/>
        <v/>
      </c>
      <c r="CH148" s="196"/>
      <c r="CI148" s="196"/>
      <c r="CJ148" s="196"/>
      <c r="CK148" s="196" t="e">
        <f t="shared" si="153"/>
        <v>#VALUE!</v>
      </c>
      <c r="CL148" s="196" t="e">
        <f t="shared" si="154"/>
        <v>#VALUE!</v>
      </c>
      <c r="CM148" s="196" t="e">
        <f t="shared" si="155"/>
        <v>#VALUE!</v>
      </c>
      <c r="CN148" s="114"/>
      <c r="CO148" s="115" t="str">
        <f t="shared" si="156"/>
        <v/>
      </c>
      <c r="CP148" s="116" t="e">
        <f t="shared" si="157"/>
        <v>#VALUE!</v>
      </c>
      <c r="CQ148" s="117" t="str">
        <f t="shared" si="158"/>
        <v/>
      </c>
      <c r="CR148" s="117" t="str">
        <f t="shared" si="159"/>
        <v/>
      </c>
      <c r="CS148" s="117" t="str">
        <f t="shared" si="160"/>
        <v/>
      </c>
      <c r="CT148" s="118" t="e">
        <f t="shared" si="161"/>
        <v>#VALUE!</v>
      </c>
      <c r="CU148" s="118" t="e">
        <f t="shared" si="162"/>
        <v>#VALUE!</v>
      </c>
      <c r="CV148" s="118" t="e">
        <f t="shared" si="163"/>
        <v>#VALUE!</v>
      </c>
      <c r="CW148" s="119" t="e">
        <f t="shared" si="164"/>
        <v>#VALUE!</v>
      </c>
    </row>
    <row r="149" spans="1:101" ht="118.5" customHeight="1" x14ac:dyDescent="0.3">
      <c r="A149" s="104" t="str">
        <f>[4]SayfaKAY!C982</f>
        <v/>
      </c>
      <c r="B149" s="104" t="str">
        <f>[4]SayfaKAY!D982</f>
        <v/>
      </c>
      <c r="C149" s="105" t="str">
        <f>[4]SayfaKAY!E982</f>
        <v/>
      </c>
      <c r="D149" s="105" t="str">
        <f>[4]SayfaKAY!F982</f>
        <v/>
      </c>
      <c r="E149" s="106" t="str">
        <f>[4]SayfaKAY!G982</f>
        <v/>
      </c>
      <c r="F149" s="193" t="str">
        <f t="shared" si="125"/>
        <v/>
      </c>
      <c r="G149" s="135" t="str">
        <f t="shared" si="126"/>
        <v/>
      </c>
      <c r="H149" s="235" t="str">
        <f>[4]SayfaKAY!H982</f>
        <v/>
      </c>
      <c r="I149" s="104" t="str">
        <f>[4]SayfaKAY!I982</f>
        <v/>
      </c>
      <c r="J149" s="103" t="str">
        <f>IF([4]SayfaKAY!J982="","",IF([4]SayfaKAY!J982="Müşteri","Notified by Customer","Notified by Bozankaya"))</f>
        <v/>
      </c>
      <c r="K149" s="103" t="e">
        <f>VLOOKUP([4]SayfaKAY!L982,#REF!,2,FALSE)</f>
        <v>#REF!</v>
      </c>
      <c r="L149" s="165" t="str">
        <f>[4]SayfaKAY!X982</f>
        <v/>
      </c>
      <c r="M149" s="107" t="str">
        <f t="shared" si="127"/>
        <v/>
      </c>
      <c r="N149" s="105" t="str">
        <f>[4]SayfaKAY!M982</f>
        <v/>
      </c>
      <c r="O149" s="166" t="str">
        <f>[4]SayfaKAY!P982</f>
        <v/>
      </c>
      <c r="P149" s="166" t="str">
        <f>[4]SayfaKAY!Q982</f>
        <v/>
      </c>
      <c r="Q149" s="166" t="str">
        <f>[4]SayfaKAY!R982</f>
        <v/>
      </c>
      <c r="R149" s="132" t="str" cm="1">
        <f t="array" ref="R149">IF([4]SayfaKAY!U982="","",_xlfn.IFS([4]SayfaKAY!U982="Bozankaya","Bozankaya",[4]SayfaKAY!U982="Müşteri","Customer",[4]SayfaKAY!U982="Tedarikçi","Equipment Supplier"))</f>
        <v/>
      </c>
      <c r="S149" s="204" t="str">
        <f>[4]SayfaKAY!N982</f>
        <v/>
      </c>
      <c r="T149" s="133" t="str">
        <f>[4]SayfaKAY!AD982</f>
        <v/>
      </c>
      <c r="U149" s="132" t="str">
        <f>[4]SayfaKAY!W982</f>
        <v/>
      </c>
      <c r="V149" s="108" t="str">
        <f>[4]SayfaKAY!AZ982</f>
        <v/>
      </c>
      <c r="W149" s="136" t="str">
        <f t="shared" si="128"/>
        <v/>
      </c>
      <c r="X149" s="137" t="str">
        <f t="shared" si="129"/>
        <v/>
      </c>
      <c r="Y149" s="235" t="str">
        <f>[4]SayfaKAY!AE982</f>
        <v/>
      </c>
      <c r="Z149" s="109" t="str">
        <f t="shared" si="130"/>
        <v/>
      </c>
      <c r="AA149" s="110" t="str">
        <f t="shared" si="131"/>
        <v/>
      </c>
      <c r="AB149" s="182" t="str">
        <f>[4]SayfaKAY!BA982</f>
        <v/>
      </c>
      <c r="AC149" s="257" t="str">
        <f t="shared" si="132"/>
        <v/>
      </c>
      <c r="AD149" s="111" t="str">
        <f t="shared" si="133"/>
        <v/>
      </c>
      <c r="AE149" s="111" t="str">
        <f t="shared" si="134"/>
        <v/>
      </c>
      <c r="AF149" s="235" t="str">
        <f>[4]SayfaKAY!BA982</f>
        <v/>
      </c>
      <c r="AG149" s="179" t="str">
        <f>[4]SayfaKAY!S982</f>
        <v/>
      </c>
      <c r="AH149" s="178" t="str">
        <f t="shared" si="135"/>
        <v/>
      </c>
      <c r="AI149" s="163" t="str">
        <f>[4]SayfaKAY!AV982</f>
        <v/>
      </c>
      <c r="AJ149" s="164" t="str">
        <f t="shared" si="136"/>
        <v/>
      </c>
      <c r="AK149" s="164" t="str">
        <f t="shared" si="137"/>
        <v/>
      </c>
      <c r="AL149" s="112" t="str">
        <f>[4]SayfaKAY!AX982</f>
        <v/>
      </c>
      <c r="AM149" s="257" t="str" cm="1">
        <f t="array" ref="AM149">IFERROR(IF(AND(P149&lt;&gt;"D(Arıza Değil)",AH149="Bu Arıza Aracın Servise Verilmesine Engel Değil"),
IF(Z149-F149&gt;0,(AB149-Y149)*24*60,
IF(OR(AND(G149&gt;$AS$1,G149&lt;$AT$1),AND(G149&gt;$AU$1,G149&lt;$AV$1)),
(AF149-H149)*24*60,     BH:BH0)),        AN149),0)</f>
        <v/>
      </c>
      <c r="AN149" s="257" t="str">
        <f t="shared" si="138"/>
        <v/>
      </c>
      <c r="AO149" s="174" t="str">
        <f>[4]SayfaKAY!AG982</f>
        <v/>
      </c>
      <c r="AP149" s="174" t="str">
        <f>[4]SayfaKAY!AI982</f>
        <v/>
      </c>
      <c r="AQ149" s="174" t="str">
        <f>[4]SayfaKAY!AQ982</f>
        <v/>
      </c>
      <c r="AR149" s="174" t="str">
        <f>[4]SayfaKAY!AH982</f>
        <v/>
      </c>
      <c r="AS149" s="174" t="str">
        <f>[4]SayfaKAY!AJ982</f>
        <v/>
      </c>
      <c r="AT149" s="175" t="str">
        <f>[4]SayfaKAY!AM982</f>
        <v/>
      </c>
      <c r="AU149" s="176" t="str">
        <f>[4]SayfaKAY!AL982</f>
        <v/>
      </c>
      <c r="AV149" s="176" t="str">
        <f>[4]SayfaKAY!AP982</f>
        <v/>
      </c>
      <c r="AW149" s="177" t="str">
        <f>[4]SayfaKAY!AT982</f>
        <v/>
      </c>
      <c r="AX149" s="194" t="str">
        <f t="shared" si="139"/>
        <v/>
      </c>
      <c r="AY149" s="168"/>
      <c r="AZ149" s="167"/>
      <c r="BA149" s="170"/>
      <c r="BB149" s="171" t="str">
        <f t="shared" si="124"/>
        <v/>
      </c>
      <c r="BC149" s="114"/>
      <c r="BD149" s="114"/>
      <c r="BE149" s="114"/>
      <c r="BF149" s="114"/>
      <c r="BG149" s="114"/>
      <c r="BH149" s="114">
        <f>IFERROR(FRACAS!AN985, "Hata Var")</f>
        <v>75.99999989150092</v>
      </c>
      <c r="BI149" s="114"/>
      <c r="BJ149" s="114"/>
      <c r="BK149" s="105" t="str">
        <f>[4]SayfaKAY!AW982</f>
        <v/>
      </c>
      <c r="BL149" s="105" t="str">
        <f>[4]SayfaKAY!V982</f>
        <v/>
      </c>
      <c r="BM149" s="114"/>
      <c r="BN149" s="171" t="str">
        <f t="shared" si="140"/>
        <v>x yok</v>
      </c>
      <c r="BO149" s="171" t="b">
        <f t="shared" si="141"/>
        <v>0</v>
      </c>
      <c r="BP149" s="171" t="e">
        <f t="shared" si="142"/>
        <v>#VALUE!</v>
      </c>
      <c r="BQ149" s="226" t="e">
        <f t="shared" si="143"/>
        <v>#VALUE!</v>
      </c>
      <c r="BR149" s="226" t="e">
        <f t="shared" si="144"/>
        <v>#VALUE!</v>
      </c>
      <c r="BS149" s="226" t="e">
        <f t="shared" si="145"/>
        <v>#VALUE!</v>
      </c>
      <c r="BT149" s="114"/>
      <c r="BU149" s="242"/>
      <c r="BV149" s="233">
        <f t="shared" si="146"/>
        <v>-1</v>
      </c>
      <c r="BW149" s="226" t="str">
        <f t="shared" si="147"/>
        <v>Hayır, çakışma yok</v>
      </c>
      <c r="BX149" s="229"/>
      <c r="BY149" s="247" t="e">
        <f t="shared" si="148"/>
        <v>#VALUE!</v>
      </c>
      <c r="BZ149" s="247" t="e">
        <f t="shared" si="149"/>
        <v>#VALUE!</v>
      </c>
      <c r="CA149" s="247" t="e">
        <f t="shared" si="150"/>
        <v>#VALUE!</v>
      </c>
      <c r="CB149" s="213"/>
      <c r="CC149" s="211"/>
      <c r="CD149" s="196"/>
      <c r="CE149" s="213">
        <v>981</v>
      </c>
      <c r="CF149" s="182" t="str">
        <f t="shared" si="151"/>
        <v/>
      </c>
      <c r="CG149" s="182" t="str">
        <f t="shared" si="152"/>
        <v/>
      </c>
      <c r="CH149" s="196"/>
      <c r="CI149" s="196"/>
      <c r="CJ149" s="196"/>
      <c r="CK149" s="196" t="e">
        <f t="shared" si="153"/>
        <v>#VALUE!</v>
      </c>
      <c r="CL149" s="196" t="e">
        <f t="shared" si="154"/>
        <v>#VALUE!</v>
      </c>
      <c r="CM149" s="196" t="e">
        <f t="shared" si="155"/>
        <v>#VALUE!</v>
      </c>
      <c r="CN149" s="114"/>
      <c r="CO149" s="115" t="str">
        <f t="shared" si="156"/>
        <v/>
      </c>
      <c r="CP149" s="116" t="e">
        <f t="shared" si="157"/>
        <v>#VALUE!</v>
      </c>
      <c r="CQ149" s="117" t="str">
        <f t="shared" si="158"/>
        <v/>
      </c>
      <c r="CR149" s="117" t="str">
        <f t="shared" si="159"/>
        <v/>
      </c>
      <c r="CS149" s="117" t="str">
        <f t="shared" si="160"/>
        <v/>
      </c>
      <c r="CT149" s="118" t="e">
        <f t="shared" si="161"/>
        <v>#VALUE!</v>
      </c>
      <c r="CU149" s="118" t="e">
        <f t="shared" si="162"/>
        <v>#VALUE!</v>
      </c>
      <c r="CV149" s="118" t="e">
        <f t="shared" si="163"/>
        <v>#VALUE!</v>
      </c>
      <c r="CW149" s="119" t="e">
        <f t="shared" si="164"/>
        <v>#VALUE!</v>
      </c>
    </row>
    <row r="150" spans="1:101" ht="118.5" customHeight="1" x14ac:dyDescent="0.3">
      <c r="A150" s="160" t="str">
        <f>[4]SayfaKAY!C983</f>
        <v/>
      </c>
      <c r="B150" s="104" t="str">
        <f>[4]SayfaKAY!D983</f>
        <v/>
      </c>
      <c r="C150" s="105" t="str">
        <f>[4]SayfaKAY!E983</f>
        <v/>
      </c>
      <c r="D150" s="105" t="str">
        <f>[4]SayfaKAY!F983</f>
        <v/>
      </c>
      <c r="E150" s="106" t="str">
        <f>[4]SayfaKAY!G983</f>
        <v/>
      </c>
      <c r="F150" s="193" t="str">
        <f t="shared" si="125"/>
        <v/>
      </c>
      <c r="G150" s="135" t="str">
        <f t="shared" si="126"/>
        <v/>
      </c>
      <c r="H150" s="235" t="str">
        <f>[4]SayfaKAY!H983</f>
        <v/>
      </c>
      <c r="I150" s="104" t="str">
        <f>[4]SayfaKAY!I983</f>
        <v/>
      </c>
      <c r="J150" s="103" t="str">
        <f>IF([4]SayfaKAY!J983="","",IF([4]SayfaKAY!J983="Müşteri","Notified by Customer","Notified by Bozankaya"))</f>
        <v/>
      </c>
      <c r="K150" s="103" t="e">
        <f>VLOOKUP([4]SayfaKAY!L983,#REF!,2,FALSE)</f>
        <v>#REF!</v>
      </c>
      <c r="L150" s="165" t="str">
        <f>[4]SayfaKAY!X983</f>
        <v/>
      </c>
      <c r="M150" s="107" t="str">
        <f t="shared" si="127"/>
        <v/>
      </c>
      <c r="N150" s="105" t="str">
        <f>[4]SayfaKAY!M983</f>
        <v/>
      </c>
      <c r="O150" s="166" t="str">
        <f>[4]SayfaKAY!P983</f>
        <v/>
      </c>
      <c r="P150" s="166" t="str">
        <f>[4]SayfaKAY!Q983</f>
        <v/>
      </c>
      <c r="Q150" s="166" t="str">
        <f>[4]SayfaKAY!R983</f>
        <v/>
      </c>
      <c r="R150" s="132" t="str" cm="1">
        <f t="array" ref="R150">IF([4]SayfaKAY!U983="","",_xlfn.IFS([4]SayfaKAY!U983="Bozankaya","Bozankaya",[4]SayfaKAY!U983="Müşteri","Customer",[4]SayfaKAY!U983="Tedarikçi","Equipment Supplier"))</f>
        <v/>
      </c>
      <c r="S150" s="204" t="str">
        <f>[4]SayfaKAY!N983</f>
        <v/>
      </c>
      <c r="T150" s="133" t="str">
        <f>[4]SayfaKAY!AD983</f>
        <v/>
      </c>
      <c r="U150" s="132" t="str">
        <f>[4]SayfaKAY!W983</f>
        <v/>
      </c>
      <c r="V150" s="108" t="str">
        <f>[4]SayfaKAY!AZ983</f>
        <v/>
      </c>
      <c r="W150" s="136" t="str">
        <f t="shared" si="128"/>
        <v/>
      </c>
      <c r="X150" s="137" t="str">
        <f t="shared" si="129"/>
        <v/>
      </c>
      <c r="Y150" s="235" t="str">
        <f>[4]SayfaKAY!AE983</f>
        <v/>
      </c>
      <c r="Z150" s="109" t="str">
        <f t="shared" si="130"/>
        <v/>
      </c>
      <c r="AA150" s="110" t="str">
        <f t="shared" si="131"/>
        <v/>
      </c>
      <c r="AB150" s="182" t="str">
        <f>[4]SayfaKAY!BA983</f>
        <v/>
      </c>
      <c r="AC150" s="257" t="str">
        <f t="shared" si="132"/>
        <v/>
      </c>
      <c r="AD150" s="111" t="str">
        <f t="shared" si="133"/>
        <v/>
      </c>
      <c r="AE150" s="111" t="str">
        <f t="shared" si="134"/>
        <v/>
      </c>
      <c r="AF150" s="235" t="str">
        <f>[4]SayfaKAY!BA983</f>
        <v/>
      </c>
      <c r="AG150" s="179" t="str">
        <f>[4]SayfaKAY!S983</f>
        <v/>
      </c>
      <c r="AH150" s="178" t="str">
        <f t="shared" si="135"/>
        <v/>
      </c>
      <c r="AI150" s="163" t="str">
        <f>[4]SayfaKAY!AV983</f>
        <v/>
      </c>
      <c r="AJ150" s="164" t="str">
        <f t="shared" si="136"/>
        <v/>
      </c>
      <c r="AK150" s="164" t="str">
        <f t="shared" si="137"/>
        <v/>
      </c>
      <c r="AL150" s="112" t="str">
        <f>[4]SayfaKAY!AX983</f>
        <v/>
      </c>
      <c r="AM150" s="257" t="str" cm="1">
        <f t="array" ref="AM150">IFERROR(IF(AND(P150&lt;&gt;"D(Arıza Değil)",AH150="Bu Arıza Aracın Servise Verilmesine Engel Değil"),
IF(Z150-F150&gt;0,(AB150-Y150)*24*60,
IF(OR(AND(G150&gt;$AS$1,G150&lt;$AT$1),AND(G150&gt;$AU$1,G150&lt;$AV$1)),
(AF150-H150)*24*60,     BH:BH0)),        AN150),0)</f>
        <v/>
      </c>
      <c r="AN150" s="257" t="str">
        <f t="shared" si="138"/>
        <v/>
      </c>
      <c r="AO150" s="174" t="str">
        <f>[4]SayfaKAY!AG983</f>
        <v/>
      </c>
      <c r="AP150" s="174" t="str">
        <f>[4]SayfaKAY!AI983</f>
        <v/>
      </c>
      <c r="AQ150" s="174" t="str">
        <f>[4]SayfaKAY!AQ983</f>
        <v/>
      </c>
      <c r="AR150" s="174" t="str">
        <f>[4]SayfaKAY!AH983</f>
        <v/>
      </c>
      <c r="AS150" s="174" t="str">
        <f>[4]SayfaKAY!AJ983</f>
        <v/>
      </c>
      <c r="AT150" s="175" t="str">
        <f>[4]SayfaKAY!AM983</f>
        <v/>
      </c>
      <c r="AU150" s="176" t="str">
        <f>[4]SayfaKAY!AL983</f>
        <v/>
      </c>
      <c r="AV150" s="176" t="str">
        <f>[4]SayfaKAY!AP983</f>
        <v/>
      </c>
      <c r="AW150" s="177" t="str">
        <f>[4]SayfaKAY!AT983</f>
        <v/>
      </c>
      <c r="AX150" s="194" t="str">
        <f t="shared" si="139"/>
        <v/>
      </c>
      <c r="AY150" s="168"/>
      <c r="AZ150" s="167"/>
      <c r="BA150" s="113"/>
      <c r="BB150" s="171" t="str">
        <f t="shared" si="124"/>
        <v/>
      </c>
      <c r="BC150" s="114"/>
      <c r="BD150" s="114"/>
      <c r="BE150" s="114"/>
      <c r="BF150" s="114"/>
      <c r="BG150" s="114"/>
      <c r="BH150" s="114">
        <f>IFERROR(FRACAS!AN986, "Hata Var")</f>
        <v>1452.0000001019798</v>
      </c>
      <c r="BI150" s="114"/>
      <c r="BJ150" s="114"/>
      <c r="BK150" s="105" t="str">
        <f>[4]SayfaKAY!AW983</f>
        <v/>
      </c>
      <c r="BL150" s="105" t="str">
        <f>[4]SayfaKAY!V983</f>
        <v/>
      </c>
      <c r="BM150" s="114"/>
      <c r="BN150" s="171" t="str">
        <f t="shared" si="140"/>
        <v>x yok</v>
      </c>
      <c r="BO150" s="171" t="b">
        <f t="shared" si="141"/>
        <v>0</v>
      </c>
      <c r="BP150" s="171" t="e">
        <f t="shared" si="142"/>
        <v>#VALUE!</v>
      </c>
      <c r="BQ150" s="226" t="e">
        <f t="shared" si="143"/>
        <v>#VALUE!</v>
      </c>
      <c r="BR150" s="226" t="e">
        <f t="shared" si="144"/>
        <v>#VALUE!</v>
      </c>
      <c r="BS150" s="226" t="e">
        <f t="shared" si="145"/>
        <v>#VALUE!</v>
      </c>
      <c r="BT150" s="114"/>
      <c r="BU150" s="242"/>
      <c r="BV150" s="233">
        <f t="shared" si="146"/>
        <v>-1</v>
      </c>
      <c r="BW150" s="226" t="str">
        <f t="shared" si="147"/>
        <v>Hayır, çakışma yok</v>
      </c>
      <c r="BX150" s="229"/>
      <c r="BY150" s="247" t="e">
        <f t="shared" si="148"/>
        <v>#VALUE!</v>
      </c>
      <c r="BZ150" s="247" t="e">
        <f t="shared" si="149"/>
        <v>#VALUE!</v>
      </c>
      <c r="CA150" s="247" t="e">
        <f t="shared" si="150"/>
        <v>#VALUE!</v>
      </c>
      <c r="CB150" s="213"/>
      <c r="CC150" s="211"/>
      <c r="CD150" s="196"/>
      <c r="CE150" s="213">
        <v>982</v>
      </c>
      <c r="CF150" s="182" t="str">
        <f t="shared" si="151"/>
        <v/>
      </c>
      <c r="CG150" s="182" t="str">
        <f t="shared" si="152"/>
        <v/>
      </c>
      <c r="CH150" s="196"/>
      <c r="CI150" s="196"/>
      <c r="CJ150" s="196"/>
      <c r="CK150" s="196" t="e">
        <f t="shared" si="153"/>
        <v>#VALUE!</v>
      </c>
      <c r="CL150" s="196" t="e">
        <f t="shared" si="154"/>
        <v>#VALUE!</v>
      </c>
      <c r="CM150" s="196" t="e">
        <f t="shared" si="155"/>
        <v>#VALUE!</v>
      </c>
      <c r="CN150" s="114"/>
      <c r="CO150" s="115" t="str">
        <f t="shared" si="156"/>
        <v/>
      </c>
      <c r="CP150" s="116" t="e">
        <f t="shared" si="157"/>
        <v>#VALUE!</v>
      </c>
      <c r="CQ150" s="117" t="str">
        <f t="shared" si="158"/>
        <v/>
      </c>
      <c r="CR150" s="117" t="str">
        <f t="shared" si="159"/>
        <v/>
      </c>
      <c r="CS150" s="117" t="str">
        <f t="shared" si="160"/>
        <v/>
      </c>
      <c r="CT150" s="118" t="e">
        <f t="shared" si="161"/>
        <v>#VALUE!</v>
      </c>
      <c r="CU150" s="118" t="e">
        <f t="shared" si="162"/>
        <v>#VALUE!</v>
      </c>
      <c r="CV150" s="118" t="e">
        <f t="shared" si="163"/>
        <v>#VALUE!</v>
      </c>
      <c r="CW150" s="119" t="e">
        <f t="shared" si="164"/>
        <v>#VALUE!</v>
      </c>
    </row>
    <row r="151" spans="1:101" ht="118.5" customHeight="1" x14ac:dyDescent="0.3">
      <c r="A151" s="104" t="str">
        <f>[4]SayfaKAY!C984</f>
        <v/>
      </c>
      <c r="B151" s="104" t="str">
        <f>[4]SayfaKAY!D984</f>
        <v/>
      </c>
      <c r="C151" s="105" t="str">
        <f>[4]SayfaKAY!E984</f>
        <v/>
      </c>
      <c r="D151" s="105" t="str">
        <f>[4]SayfaKAY!F984</f>
        <v/>
      </c>
      <c r="E151" s="106" t="str">
        <f>[4]SayfaKAY!G984</f>
        <v/>
      </c>
      <c r="F151" s="193" t="str">
        <f t="shared" si="125"/>
        <v/>
      </c>
      <c r="G151" s="135" t="str">
        <f t="shared" si="126"/>
        <v/>
      </c>
      <c r="H151" s="235" t="str">
        <f>[4]SayfaKAY!H984</f>
        <v/>
      </c>
      <c r="I151" s="104" t="str">
        <f>[4]SayfaKAY!I984</f>
        <v/>
      </c>
      <c r="J151" s="103" t="str">
        <f>IF([4]SayfaKAY!J984="","",IF([4]SayfaKAY!J984="Müşteri","Notified by Customer","Notified by Bozankaya"))</f>
        <v/>
      </c>
      <c r="K151" s="103" t="e">
        <f>VLOOKUP([4]SayfaKAY!L984,#REF!,2,FALSE)</f>
        <v>#REF!</v>
      </c>
      <c r="L151" s="165" t="str">
        <f>[4]SayfaKAY!X984</f>
        <v/>
      </c>
      <c r="M151" s="107" t="str">
        <f t="shared" si="127"/>
        <v/>
      </c>
      <c r="N151" s="105" t="str">
        <f>[4]SayfaKAY!M984</f>
        <v/>
      </c>
      <c r="O151" s="166" t="str">
        <f>[4]SayfaKAY!P984</f>
        <v/>
      </c>
      <c r="P151" s="166" t="str">
        <f>[4]SayfaKAY!Q984</f>
        <v/>
      </c>
      <c r="Q151" s="166" t="str">
        <f>[4]SayfaKAY!R984</f>
        <v/>
      </c>
      <c r="R151" s="132" t="str" cm="1">
        <f t="array" ref="R151">IF([4]SayfaKAY!U984="","",_xlfn.IFS([4]SayfaKAY!U984="Bozankaya","Bozankaya",[4]SayfaKAY!U984="Müşteri","Customer",[4]SayfaKAY!U984="Tedarikçi","Equipment Supplier"))</f>
        <v/>
      </c>
      <c r="S151" s="204" t="str">
        <f>[4]SayfaKAY!N984</f>
        <v/>
      </c>
      <c r="T151" s="133" t="str">
        <f>[4]SayfaKAY!AD984</f>
        <v/>
      </c>
      <c r="U151" s="132" t="str">
        <f>[4]SayfaKAY!W984</f>
        <v/>
      </c>
      <c r="V151" s="108" t="str">
        <f>[4]SayfaKAY!AZ984</f>
        <v/>
      </c>
      <c r="W151" s="136" t="str">
        <f t="shared" si="128"/>
        <v/>
      </c>
      <c r="X151" s="137" t="str">
        <f t="shared" si="129"/>
        <v/>
      </c>
      <c r="Y151" s="235" t="str">
        <f>[4]SayfaKAY!AE984</f>
        <v/>
      </c>
      <c r="Z151" s="109" t="str">
        <f t="shared" si="130"/>
        <v/>
      </c>
      <c r="AA151" s="110" t="str">
        <f t="shared" si="131"/>
        <v/>
      </c>
      <c r="AB151" s="182" t="str">
        <f>[4]SayfaKAY!BA984</f>
        <v/>
      </c>
      <c r="AC151" s="257" t="str">
        <f t="shared" si="132"/>
        <v/>
      </c>
      <c r="AD151" s="111" t="str">
        <f t="shared" si="133"/>
        <v/>
      </c>
      <c r="AE151" s="111" t="str">
        <f t="shared" si="134"/>
        <v/>
      </c>
      <c r="AF151" s="235" t="str">
        <f>[4]SayfaKAY!BA984</f>
        <v/>
      </c>
      <c r="AG151" s="179" t="str">
        <f>[4]SayfaKAY!S984</f>
        <v/>
      </c>
      <c r="AH151" s="178" t="str">
        <f t="shared" si="135"/>
        <v/>
      </c>
      <c r="AI151" s="163" t="str">
        <f>[4]SayfaKAY!AV984</f>
        <v/>
      </c>
      <c r="AJ151" s="164" t="str">
        <f t="shared" si="136"/>
        <v/>
      </c>
      <c r="AK151" s="164" t="str">
        <f t="shared" si="137"/>
        <v/>
      </c>
      <c r="AL151" s="112" t="str">
        <f>[4]SayfaKAY!AX984</f>
        <v/>
      </c>
      <c r="AM151" s="257" t="str" cm="1">
        <f t="array" ref="AM151">IFERROR(IF(AND(P151&lt;&gt;"D(Arıza Değil)",AH151="Bu Arıza Aracın Servise Verilmesine Engel Değil"),
IF(Z151-F151&gt;0,(AB151-Y151)*24*60,
IF(OR(AND(G151&gt;$AS$1,G151&lt;$AT$1),AND(G151&gt;$AU$1,G151&lt;$AV$1)),
(AF151-H151)*24*60,     BH:BH0)),        AN151),0)</f>
        <v/>
      </c>
      <c r="AN151" s="257" t="str">
        <f t="shared" si="138"/>
        <v/>
      </c>
      <c r="AO151" s="174" t="str">
        <f>[4]SayfaKAY!AG984</f>
        <v/>
      </c>
      <c r="AP151" s="174" t="str">
        <f>[4]SayfaKAY!AI984</f>
        <v/>
      </c>
      <c r="AQ151" s="174" t="str">
        <f>[4]SayfaKAY!AQ984</f>
        <v/>
      </c>
      <c r="AR151" s="174" t="str">
        <f>[4]SayfaKAY!AH984</f>
        <v/>
      </c>
      <c r="AS151" s="174" t="str">
        <f>[4]SayfaKAY!AJ984</f>
        <v/>
      </c>
      <c r="AT151" s="175" t="str">
        <f>[4]SayfaKAY!AM984</f>
        <v/>
      </c>
      <c r="AU151" s="176" t="str">
        <f>[4]SayfaKAY!AL984</f>
        <v/>
      </c>
      <c r="AV151" s="176" t="str">
        <f>[4]SayfaKAY!AP984</f>
        <v/>
      </c>
      <c r="AW151" s="177" t="str">
        <f>[4]SayfaKAY!AT984</f>
        <v/>
      </c>
      <c r="AX151" s="194" t="str">
        <f t="shared" si="139"/>
        <v/>
      </c>
      <c r="AY151" s="168"/>
      <c r="AZ151" s="167"/>
      <c r="BA151" s="170"/>
      <c r="BB151" s="171" t="str">
        <f t="shared" si="124"/>
        <v/>
      </c>
      <c r="BC151" s="114"/>
      <c r="BD151" s="114"/>
      <c r="BE151" s="114"/>
      <c r="BF151" s="114"/>
      <c r="BG151" s="114"/>
      <c r="BH151" s="114">
        <f>IFERROR(FRACAS!AN987, "Hata Var")</f>
        <v>110880</v>
      </c>
      <c r="BI151" s="114"/>
      <c r="BJ151" s="114"/>
      <c r="BK151" s="105" t="str">
        <f>[4]SayfaKAY!AW984</f>
        <v/>
      </c>
      <c r="BL151" s="105" t="str">
        <f>[4]SayfaKAY!V984</f>
        <v/>
      </c>
      <c r="BM151" s="114"/>
      <c r="BN151" s="171" t="str">
        <f t="shared" si="140"/>
        <v>x yok</v>
      </c>
      <c r="BO151" s="171" t="b">
        <f t="shared" si="141"/>
        <v>0</v>
      </c>
      <c r="BP151" s="171" t="e">
        <f t="shared" si="142"/>
        <v>#VALUE!</v>
      </c>
      <c r="BQ151" s="226" t="e">
        <f t="shared" si="143"/>
        <v>#VALUE!</v>
      </c>
      <c r="BR151" s="226" t="e">
        <f t="shared" si="144"/>
        <v>#VALUE!</v>
      </c>
      <c r="BS151" s="226" t="e">
        <f t="shared" si="145"/>
        <v>#VALUE!</v>
      </c>
      <c r="BT151" s="114"/>
      <c r="BU151" s="242"/>
      <c r="BV151" s="233">
        <f t="shared" si="146"/>
        <v>-1</v>
      </c>
      <c r="BW151" s="226" t="str">
        <f t="shared" si="147"/>
        <v>Hayır, çakışma yok</v>
      </c>
      <c r="BX151" s="229"/>
      <c r="BY151" s="247" t="e">
        <f t="shared" si="148"/>
        <v>#VALUE!</v>
      </c>
      <c r="BZ151" s="247" t="e">
        <f t="shared" si="149"/>
        <v>#VALUE!</v>
      </c>
      <c r="CA151" s="247" t="e">
        <f t="shared" si="150"/>
        <v>#VALUE!</v>
      </c>
      <c r="CB151" s="213"/>
      <c r="CC151" s="211"/>
      <c r="CD151" s="196"/>
      <c r="CE151" s="213">
        <v>983</v>
      </c>
      <c r="CF151" s="182" t="str">
        <f t="shared" si="151"/>
        <v/>
      </c>
      <c r="CG151" s="182" t="str">
        <f t="shared" si="152"/>
        <v/>
      </c>
      <c r="CH151" s="196"/>
      <c r="CI151" s="196"/>
      <c r="CJ151" s="196"/>
      <c r="CK151" s="196" t="e">
        <f t="shared" si="153"/>
        <v>#VALUE!</v>
      </c>
      <c r="CL151" s="196" t="e">
        <f t="shared" si="154"/>
        <v>#VALUE!</v>
      </c>
      <c r="CM151" s="196" t="e">
        <f t="shared" si="155"/>
        <v>#VALUE!</v>
      </c>
      <c r="CN151" s="114"/>
      <c r="CO151" s="115" t="str">
        <f t="shared" si="156"/>
        <v/>
      </c>
      <c r="CP151" s="116" t="e">
        <f t="shared" si="157"/>
        <v>#VALUE!</v>
      </c>
      <c r="CQ151" s="117" t="str">
        <f t="shared" si="158"/>
        <v/>
      </c>
      <c r="CR151" s="117" t="str">
        <f t="shared" si="159"/>
        <v/>
      </c>
      <c r="CS151" s="117" t="str">
        <f t="shared" si="160"/>
        <v/>
      </c>
      <c r="CT151" s="118" t="e">
        <f t="shared" si="161"/>
        <v>#VALUE!</v>
      </c>
      <c r="CU151" s="118" t="e">
        <f t="shared" si="162"/>
        <v>#VALUE!</v>
      </c>
      <c r="CV151" s="118" t="e">
        <f t="shared" si="163"/>
        <v>#VALUE!</v>
      </c>
      <c r="CW151" s="119" t="e">
        <f t="shared" si="164"/>
        <v>#VALUE!</v>
      </c>
    </row>
    <row r="152" spans="1:101" ht="118.5" customHeight="1" x14ac:dyDescent="0.3">
      <c r="A152" s="160" t="str">
        <f>[4]SayfaKAY!C985</f>
        <v/>
      </c>
      <c r="B152" s="104" t="str">
        <f>[4]SayfaKAY!D985</f>
        <v/>
      </c>
      <c r="C152" s="105" t="str">
        <f>[4]SayfaKAY!E985</f>
        <v/>
      </c>
      <c r="D152" s="105" t="str">
        <f>[4]SayfaKAY!F985</f>
        <v/>
      </c>
      <c r="E152" s="106" t="str">
        <f>[4]SayfaKAY!G985</f>
        <v/>
      </c>
      <c r="F152" s="193" t="str">
        <f t="shared" si="125"/>
        <v/>
      </c>
      <c r="G152" s="135" t="str">
        <f t="shared" si="126"/>
        <v/>
      </c>
      <c r="H152" s="235" t="str">
        <f>[4]SayfaKAY!H985</f>
        <v/>
      </c>
      <c r="I152" s="104" t="str">
        <f>[4]SayfaKAY!I985</f>
        <v/>
      </c>
      <c r="J152" s="103" t="str">
        <f>IF([4]SayfaKAY!J985="","",IF([4]SayfaKAY!J985="Müşteri","Notified by Customer","Notified by Bozankaya"))</f>
        <v/>
      </c>
      <c r="K152" s="103" t="e">
        <f>VLOOKUP([4]SayfaKAY!L985,#REF!,2,FALSE)</f>
        <v>#REF!</v>
      </c>
      <c r="L152" s="165" t="str">
        <f>[4]SayfaKAY!X985</f>
        <v/>
      </c>
      <c r="M152" s="107" t="str">
        <f t="shared" si="127"/>
        <v/>
      </c>
      <c r="N152" s="105" t="str">
        <f>[4]SayfaKAY!M985</f>
        <v/>
      </c>
      <c r="O152" s="166" t="str">
        <f>[4]SayfaKAY!P985</f>
        <v/>
      </c>
      <c r="P152" s="166" t="str">
        <f>[4]SayfaKAY!Q985</f>
        <v/>
      </c>
      <c r="Q152" s="166" t="str">
        <f>[4]SayfaKAY!R985</f>
        <v/>
      </c>
      <c r="R152" s="132" t="str" cm="1">
        <f t="array" ref="R152">IF([4]SayfaKAY!U985="","",_xlfn.IFS([4]SayfaKAY!U985="Bozankaya","Bozankaya",[4]SayfaKAY!U985="Müşteri","Customer",[4]SayfaKAY!U985="Tedarikçi","Equipment Supplier"))</f>
        <v/>
      </c>
      <c r="S152" s="204" t="str">
        <f>[4]SayfaKAY!N985</f>
        <v/>
      </c>
      <c r="T152" s="133" t="str">
        <f>[4]SayfaKAY!AD985</f>
        <v/>
      </c>
      <c r="U152" s="132" t="str">
        <f>[4]SayfaKAY!W985</f>
        <v/>
      </c>
      <c r="V152" s="108" t="str">
        <f>[4]SayfaKAY!AZ985</f>
        <v/>
      </c>
      <c r="W152" s="136" t="str">
        <f t="shared" si="128"/>
        <v/>
      </c>
      <c r="X152" s="137" t="str">
        <f t="shared" si="129"/>
        <v/>
      </c>
      <c r="Y152" s="235" t="str">
        <f>[4]SayfaKAY!AE985</f>
        <v/>
      </c>
      <c r="Z152" s="109" t="str">
        <f t="shared" si="130"/>
        <v/>
      </c>
      <c r="AA152" s="110" t="str">
        <f t="shared" si="131"/>
        <v/>
      </c>
      <c r="AB152" s="182" t="str">
        <f>[4]SayfaKAY!BA985</f>
        <v/>
      </c>
      <c r="AC152" s="257" t="str">
        <f t="shared" si="132"/>
        <v/>
      </c>
      <c r="AD152" s="111" t="str">
        <f t="shared" si="133"/>
        <v/>
      </c>
      <c r="AE152" s="111" t="str">
        <f t="shared" si="134"/>
        <v/>
      </c>
      <c r="AF152" s="235" t="str">
        <f>[4]SayfaKAY!BA985</f>
        <v/>
      </c>
      <c r="AG152" s="179" t="str">
        <f>[4]SayfaKAY!S985</f>
        <v/>
      </c>
      <c r="AH152" s="178" t="str">
        <f t="shared" si="135"/>
        <v/>
      </c>
      <c r="AI152" s="163" t="str">
        <f>[4]SayfaKAY!AV985</f>
        <v/>
      </c>
      <c r="AJ152" s="164" t="str">
        <f t="shared" si="136"/>
        <v/>
      </c>
      <c r="AK152" s="164" t="str">
        <f t="shared" si="137"/>
        <v/>
      </c>
      <c r="AL152" s="112" t="str">
        <f>[4]SayfaKAY!AX985</f>
        <v/>
      </c>
      <c r="AM152" s="257" t="str" cm="1">
        <f t="array" ref="AM152">IFERROR(IF(AND(P152&lt;&gt;"D(Arıza Değil)",AH152="Bu Arıza Aracın Servise Verilmesine Engel Değil"),
IF(Z152-F152&gt;0,(AB152-Y152)*24*60,
IF(OR(AND(G152&gt;$AS$1,G152&lt;$AT$1),AND(G152&gt;$AU$1,G152&lt;$AV$1)),
(AF152-H152)*24*60,     BH:BH0)),        AN152),0)</f>
        <v/>
      </c>
      <c r="AN152" s="257" t="str">
        <f t="shared" si="138"/>
        <v/>
      </c>
      <c r="AO152" s="174" t="str">
        <f>[4]SayfaKAY!AG985</f>
        <v/>
      </c>
      <c r="AP152" s="174" t="str">
        <f>[4]SayfaKAY!AI985</f>
        <v/>
      </c>
      <c r="AQ152" s="174" t="str">
        <f>[4]SayfaKAY!AQ985</f>
        <v/>
      </c>
      <c r="AR152" s="174" t="str">
        <f>[4]SayfaKAY!AH985</f>
        <v/>
      </c>
      <c r="AS152" s="174" t="str">
        <f>[4]SayfaKAY!AJ985</f>
        <v/>
      </c>
      <c r="AT152" s="175" t="str">
        <f>[4]SayfaKAY!AM985</f>
        <v/>
      </c>
      <c r="AU152" s="176" t="str">
        <f>[4]SayfaKAY!AL985</f>
        <v/>
      </c>
      <c r="AV152" s="176" t="str">
        <f>[4]SayfaKAY!AP985</f>
        <v/>
      </c>
      <c r="AW152" s="177" t="str">
        <f>[4]SayfaKAY!AT985</f>
        <v/>
      </c>
      <c r="AX152" s="194" t="str">
        <f t="shared" si="139"/>
        <v/>
      </c>
      <c r="AY152" s="168"/>
      <c r="AZ152" s="167"/>
      <c r="BA152" s="113"/>
      <c r="BB152" s="171" t="str">
        <f t="shared" si="124"/>
        <v/>
      </c>
      <c r="BC152" s="114"/>
      <c r="BD152" s="114"/>
      <c r="BE152" s="114"/>
      <c r="BF152" s="114"/>
      <c r="BG152" s="114"/>
      <c r="BH152" s="114">
        <f>IFERROR(FRACAS!AN988, "Hata Var")</f>
        <v>1140.0000000488944</v>
      </c>
      <c r="BI152" s="114"/>
      <c r="BJ152" s="114"/>
      <c r="BK152" s="105" t="str">
        <f>[4]SayfaKAY!AW985</f>
        <v/>
      </c>
      <c r="BL152" s="105" t="str">
        <f>[4]SayfaKAY!V985</f>
        <v/>
      </c>
      <c r="BM152" s="114"/>
      <c r="BN152" s="171" t="str">
        <f t="shared" si="140"/>
        <v>x yok</v>
      </c>
      <c r="BO152" s="171" t="b">
        <f t="shared" si="141"/>
        <v>0</v>
      </c>
      <c r="BP152" s="171" t="e">
        <f t="shared" si="142"/>
        <v>#VALUE!</v>
      </c>
      <c r="BQ152" s="226" t="e">
        <f t="shared" si="143"/>
        <v>#VALUE!</v>
      </c>
      <c r="BR152" s="226" t="e">
        <f t="shared" si="144"/>
        <v>#VALUE!</v>
      </c>
      <c r="BS152" s="226" t="e">
        <f t="shared" si="145"/>
        <v>#VALUE!</v>
      </c>
      <c r="BT152" s="114"/>
      <c r="BU152" s="242"/>
      <c r="BV152" s="233">
        <f t="shared" si="146"/>
        <v>-1</v>
      </c>
      <c r="BW152" s="226" t="str">
        <f t="shared" si="147"/>
        <v>Hayır, çakışma yok</v>
      </c>
      <c r="BX152" s="229"/>
      <c r="BY152" s="247" t="e">
        <f t="shared" si="148"/>
        <v>#VALUE!</v>
      </c>
      <c r="BZ152" s="247" t="e">
        <f t="shared" si="149"/>
        <v>#VALUE!</v>
      </c>
      <c r="CA152" s="247" t="e">
        <f t="shared" si="150"/>
        <v>#VALUE!</v>
      </c>
      <c r="CB152" s="213"/>
      <c r="CC152" s="211"/>
      <c r="CD152" s="196"/>
      <c r="CE152" s="213">
        <v>984</v>
      </c>
      <c r="CF152" s="182" t="str">
        <f t="shared" si="151"/>
        <v/>
      </c>
      <c r="CG152" s="182" t="str">
        <f t="shared" si="152"/>
        <v/>
      </c>
      <c r="CH152" s="196"/>
      <c r="CI152" s="196"/>
      <c r="CJ152" s="196"/>
      <c r="CK152" s="196" t="e">
        <f t="shared" si="153"/>
        <v>#VALUE!</v>
      </c>
      <c r="CL152" s="196" t="e">
        <f t="shared" si="154"/>
        <v>#VALUE!</v>
      </c>
      <c r="CM152" s="196" t="e">
        <f t="shared" si="155"/>
        <v>#VALUE!</v>
      </c>
      <c r="CN152" s="114"/>
      <c r="CO152" s="115" t="str">
        <f t="shared" si="156"/>
        <v/>
      </c>
      <c r="CP152" s="116" t="e">
        <f t="shared" si="157"/>
        <v>#VALUE!</v>
      </c>
      <c r="CQ152" s="117" t="str">
        <f t="shared" si="158"/>
        <v/>
      </c>
      <c r="CR152" s="117" t="str">
        <f t="shared" si="159"/>
        <v/>
      </c>
      <c r="CS152" s="117" t="str">
        <f t="shared" si="160"/>
        <v/>
      </c>
      <c r="CT152" s="118" t="e">
        <f t="shared" si="161"/>
        <v>#VALUE!</v>
      </c>
      <c r="CU152" s="118" t="e">
        <f t="shared" si="162"/>
        <v>#VALUE!</v>
      </c>
      <c r="CV152" s="118" t="e">
        <f t="shared" si="163"/>
        <v>#VALUE!</v>
      </c>
      <c r="CW152" s="119" t="e">
        <f t="shared" si="164"/>
        <v>#VALUE!</v>
      </c>
    </row>
    <row r="153" spans="1:101" ht="118.5" customHeight="1" x14ac:dyDescent="0.3">
      <c r="A153" s="104" t="str">
        <f>[4]SayfaKAY!C986</f>
        <v/>
      </c>
      <c r="B153" s="104" t="str">
        <f>[4]SayfaKAY!D986</f>
        <v/>
      </c>
      <c r="C153" s="105" t="str">
        <f>[4]SayfaKAY!E986</f>
        <v/>
      </c>
      <c r="D153" s="105" t="str">
        <f>[4]SayfaKAY!F986</f>
        <v/>
      </c>
      <c r="E153" s="106" t="str">
        <f>[4]SayfaKAY!G986</f>
        <v/>
      </c>
      <c r="F153" s="193" t="str">
        <f t="shared" si="125"/>
        <v/>
      </c>
      <c r="G153" s="135" t="str">
        <f t="shared" si="126"/>
        <v/>
      </c>
      <c r="H153" s="235" t="str">
        <f>[4]SayfaKAY!H986</f>
        <v/>
      </c>
      <c r="I153" s="104" t="str">
        <f>[4]SayfaKAY!I986</f>
        <v/>
      </c>
      <c r="J153" s="103" t="str">
        <f>IF([4]SayfaKAY!J986="","",IF([4]SayfaKAY!J986="Müşteri","Notified by Customer","Notified by Bozankaya"))</f>
        <v/>
      </c>
      <c r="K153" s="103" t="e">
        <f>VLOOKUP([4]SayfaKAY!L986,#REF!,2,FALSE)</f>
        <v>#REF!</v>
      </c>
      <c r="L153" s="165" t="str">
        <f>[4]SayfaKAY!X986</f>
        <v/>
      </c>
      <c r="M153" s="107" t="str">
        <f t="shared" si="127"/>
        <v/>
      </c>
      <c r="N153" s="105" t="str">
        <f>[4]SayfaKAY!M986</f>
        <v/>
      </c>
      <c r="O153" s="166" t="str">
        <f>[4]SayfaKAY!P986</f>
        <v/>
      </c>
      <c r="P153" s="166" t="str">
        <f>[4]SayfaKAY!Q986</f>
        <v/>
      </c>
      <c r="Q153" s="166" t="str">
        <f>[4]SayfaKAY!R986</f>
        <v/>
      </c>
      <c r="R153" s="132" t="str" cm="1">
        <f t="array" ref="R153">IF([4]SayfaKAY!U986="","",_xlfn.IFS([4]SayfaKAY!U986="Bozankaya","Bozankaya",[4]SayfaKAY!U986="Müşteri","Customer",[4]SayfaKAY!U986="Tedarikçi","Equipment Supplier"))</f>
        <v/>
      </c>
      <c r="S153" s="204" t="str">
        <f>[4]SayfaKAY!N986</f>
        <v/>
      </c>
      <c r="T153" s="133" t="str">
        <f>[4]SayfaKAY!AD986</f>
        <v/>
      </c>
      <c r="U153" s="132" t="str">
        <f>[4]SayfaKAY!W986</f>
        <v/>
      </c>
      <c r="V153" s="108" t="str">
        <f>[4]SayfaKAY!AZ986</f>
        <v/>
      </c>
      <c r="W153" s="136" t="str">
        <f t="shared" si="128"/>
        <v/>
      </c>
      <c r="X153" s="137" t="str">
        <f t="shared" si="129"/>
        <v/>
      </c>
      <c r="Y153" s="235" t="str">
        <f>[4]SayfaKAY!AE986</f>
        <v/>
      </c>
      <c r="Z153" s="109" t="str">
        <f t="shared" si="130"/>
        <v/>
      </c>
      <c r="AA153" s="110" t="str">
        <f t="shared" si="131"/>
        <v/>
      </c>
      <c r="AB153" s="182" t="str">
        <f>[4]SayfaKAY!BA986</f>
        <v/>
      </c>
      <c r="AC153" s="257" t="str">
        <f t="shared" si="132"/>
        <v/>
      </c>
      <c r="AD153" s="111" t="str">
        <f t="shared" si="133"/>
        <v/>
      </c>
      <c r="AE153" s="111" t="str">
        <f t="shared" si="134"/>
        <v/>
      </c>
      <c r="AF153" s="235" t="str">
        <f>[4]SayfaKAY!BA986</f>
        <v/>
      </c>
      <c r="AG153" s="179" t="str">
        <f>[4]SayfaKAY!S986</f>
        <v/>
      </c>
      <c r="AH153" s="178" t="str">
        <f t="shared" si="135"/>
        <v/>
      </c>
      <c r="AI153" s="163" t="str">
        <f>[4]SayfaKAY!AV986</f>
        <v/>
      </c>
      <c r="AJ153" s="164" t="str">
        <f t="shared" si="136"/>
        <v/>
      </c>
      <c r="AK153" s="164" t="str">
        <f t="shared" si="137"/>
        <v/>
      </c>
      <c r="AL153" s="112" t="str">
        <f>[4]SayfaKAY!AX986</f>
        <v/>
      </c>
      <c r="AM153" s="257" t="str" cm="1">
        <f t="array" ref="AM153">IFERROR(IF(AND(P153&lt;&gt;"D(Arıza Değil)",AH153="Bu Arıza Aracın Servise Verilmesine Engel Değil"),
IF(Z153-F153&gt;0,(AB153-Y153)*24*60,
IF(OR(AND(G153&gt;$AS$1,G153&lt;$AT$1),AND(G153&gt;$AU$1,G153&lt;$AV$1)),
(AF153-H153)*24*60,     BH:BH0)),        AN153),0)</f>
        <v/>
      </c>
      <c r="AN153" s="257" t="str">
        <f t="shared" si="138"/>
        <v/>
      </c>
      <c r="AO153" s="174" t="str">
        <f>[4]SayfaKAY!AG986</f>
        <v/>
      </c>
      <c r="AP153" s="174" t="str">
        <f>[4]SayfaKAY!AI986</f>
        <v/>
      </c>
      <c r="AQ153" s="174" t="str">
        <f>[4]SayfaKAY!AQ986</f>
        <v/>
      </c>
      <c r="AR153" s="174" t="str">
        <f>[4]SayfaKAY!AH986</f>
        <v/>
      </c>
      <c r="AS153" s="174" t="str">
        <f>[4]SayfaKAY!AJ986</f>
        <v/>
      </c>
      <c r="AT153" s="175" t="str">
        <f>[4]SayfaKAY!AM986</f>
        <v/>
      </c>
      <c r="AU153" s="176" t="str">
        <f>[4]SayfaKAY!AL986</f>
        <v/>
      </c>
      <c r="AV153" s="176" t="str">
        <f>[4]SayfaKAY!AP986</f>
        <v/>
      </c>
      <c r="AW153" s="177" t="str">
        <f>[4]SayfaKAY!AT986</f>
        <v/>
      </c>
      <c r="AX153" s="194" t="str">
        <f t="shared" si="139"/>
        <v/>
      </c>
      <c r="AY153" s="168"/>
      <c r="AZ153" s="167"/>
      <c r="BA153" s="170"/>
      <c r="BB153" s="171" t="str">
        <f t="shared" si="124"/>
        <v/>
      </c>
      <c r="BC153" s="114"/>
      <c r="BD153" s="114"/>
      <c r="BE153" s="114"/>
      <c r="BF153" s="114"/>
      <c r="BG153" s="114"/>
      <c r="BH153" s="114">
        <f>IFERROR(FRACAS!AN989, "Hata Var")</f>
        <v>53.000000067986548</v>
      </c>
      <c r="BI153" s="114"/>
      <c r="BJ153" s="114"/>
      <c r="BK153" s="105" t="str">
        <f>[4]SayfaKAY!AW986</f>
        <v/>
      </c>
      <c r="BL153" s="105" t="str">
        <f>[4]SayfaKAY!V986</f>
        <v/>
      </c>
      <c r="BM153" s="114"/>
      <c r="BN153" s="171" t="str">
        <f t="shared" si="140"/>
        <v>x yok</v>
      </c>
      <c r="BO153" s="171" t="b">
        <f t="shared" si="141"/>
        <v>0</v>
      </c>
      <c r="BP153" s="171" t="e">
        <f t="shared" si="142"/>
        <v>#VALUE!</v>
      </c>
      <c r="BQ153" s="226" t="e">
        <f t="shared" si="143"/>
        <v>#VALUE!</v>
      </c>
      <c r="BR153" s="226" t="e">
        <f t="shared" si="144"/>
        <v>#VALUE!</v>
      </c>
      <c r="BS153" s="226" t="e">
        <f t="shared" si="145"/>
        <v>#VALUE!</v>
      </c>
      <c r="BT153" s="114"/>
      <c r="BU153" s="242"/>
      <c r="BV153" s="233">
        <f t="shared" si="146"/>
        <v>-1</v>
      </c>
      <c r="BW153" s="226" t="str">
        <f t="shared" si="147"/>
        <v>Hayır, çakışma yok</v>
      </c>
      <c r="BX153" s="229"/>
      <c r="BY153" s="247" t="e">
        <f t="shared" si="148"/>
        <v>#VALUE!</v>
      </c>
      <c r="BZ153" s="247" t="e">
        <f t="shared" si="149"/>
        <v>#VALUE!</v>
      </c>
      <c r="CA153" s="247" t="e">
        <f t="shared" si="150"/>
        <v>#VALUE!</v>
      </c>
      <c r="CB153" s="213"/>
      <c r="CC153" s="211"/>
      <c r="CD153" s="196"/>
      <c r="CE153" s="213">
        <v>985</v>
      </c>
      <c r="CF153" s="182" t="str">
        <f t="shared" si="151"/>
        <v/>
      </c>
      <c r="CG153" s="182" t="str">
        <f t="shared" si="152"/>
        <v/>
      </c>
      <c r="CH153" s="196"/>
      <c r="CI153" s="196"/>
      <c r="CJ153" s="196"/>
      <c r="CK153" s="196" t="e">
        <f t="shared" si="153"/>
        <v>#VALUE!</v>
      </c>
      <c r="CL153" s="196" t="e">
        <f t="shared" si="154"/>
        <v>#VALUE!</v>
      </c>
      <c r="CM153" s="196" t="e">
        <f t="shared" si="155"/>
        <v>#VALUE!</v>
      </c>
      <c r="CN153" s="114"/>
      <c r="CO153" s="115" t="str">
        <f t="shared" si="156"/>
        <v/>
      </c>
      <c r="CP153" s="116" t="e">
        <f t="shared" si="157"/>
        <v>#VALUE!</v>
      </c>
      <c r="CQ153" s="117" t="str">
        <f t="shared" si="158"/>
        <v/>
      </c>
      <c r="CR153" s="117" t="str">
        <f t="shared" si="159"/>
        <v/>
      </c>
      <c r="CS153" s="117" t="str">
        <f t="shared" si="160"/>
        <v/>
      </c>
      <c r="CT153" s="118" t="e">
        <f t="shared" si="161"/>
        <v>#VALUE!</v>
      </c>
      <c r="CU153" s="118" t="e">
        <f t="shared" si="162"/>
        <v>#VALUE!</v>
      </c>
      <c r="CV153" s="118" t="e">
        <f t="shared" si="163"/>
        <v>#VALUE!</v>
      </c>
      <c r="CW153" s="119" t="e">
        <f t="shared" si="164"/>
        <v>#VALUE!</v>
      </c>
    </row>
    <row r="154" spans="1:101" ht="118.5" customHeight="1" x14ac:dyDescent="0.3">
      <c r="A154" s="160" t="str">
        <f>[4]SayfaKAY!C987</f>
        <v/>
      </c>
      <c r="B154" s="104" t="str">
        <f>[4]SayfaKAY!D987</f>
        <v/>
      </c>
      <c r="C154" s="105" t="str">
        <f>[4]SayfaKAY!E987</f>
        <v/>
      </c>
      <c r="D154" s="105" t="str">
        <f>[4]SayfaKAY!F987</f>
        <v/>
      </c>
      <c r="E154" s="106" t="str">
        <f>[4]SayfaKAY!G987</f>
        <v/>
      </c>
      <c r="F154" s="193" t="str">
        <f t="shared" si="125"/>
        <v/>
      </c>
      <c r="G154" s="135" t="str">
        <f t="shared" si="126"/>
        <v/>
      </c>
      <c r="H154" s="235" t="str">
        <f>[4]SayfaKAY!H987</f>
        <v/>
      </c>
      <c r="I154" s="104" t="str">
        <f>[4]SayfaKAY!I987</f>
        <v/>
      </c>
      <c r="J154" s="103" t="str">
        <f>IF([4]SayfaKAY!J987="","",IF([4]SayfaKAY!J987="Müşteri","Notified by Customer","Notified by Bozankaya"))</f>
        <v/>
      </c>
      <c r="K154" s="103" t="e">
        <f>VLOOKUP([4]SayfaKAY!L987,#REF!,2,FALSE)</f>
        <v>#REF!</v>
      </c>
      <c r="L154" s="165" t="str">
        <f>[4]SayfaKAY!X987</f>
        <v/>
      </c>
      <c r="M154" s="107" t="str">
        <f t="shared" si="127"/>
        <v/>
      </c>
      <c r="N154" s="105" t="str">
        <f>[4]SayfaKAY!M987</f>
        <v/>
      </c>
      <c r="O154" s="166" t="str">
        <f>[4]SayfaKAY!P987</f>
        <v/>
      </c>
      <c r="P154" s="166" t="str">
        <f>[4]SayfaKAY!Q987</f>
        <v/>
      </c>
      <c r="Q154" s="166" t="str">
        <f>[4]SayfaKAY!R987</f>
        <v/>
      </c>
      <c r="R154" s="132" t="str" cm="1">
        <f t="array" ref="R154">IF([4]SayfaKAY!U987="","",_xlfn.IFS([4]SayfaKAY!U987="Bozankaya","Bozankaya",[4]SayfaKAY!U987="Müşteri","Customer",[4]SayfaKAY!U987="Tedarikçi","Equipment Supplier"))</f>
        <v/>
      </c>
      <c r="S154" s="204" t="str">
        <f>[4]SayfaKAY!N987</f>
        <v/>
      </c>
      <c r="T154" s="133" t="str">
        <f>[4]SayfaKAY!AD987</f>
        <v/>
      </c>
      <c r="U154" s="132" t="str">
        <f>[4]SayfaKAY!W987</f>
        <v/>
      </c>
      <c r="V154" s="108" t="str">
        <f>[4]SayfaKAY!AZ987</f>
        <v/>
      </c>
      <c r="W154" s="136" t="str">
        <f t="shared" si="128"/>
        <v/>
      </c>
      <c r="X154" s="137" t="str">
        <f t="shared" si="129"/>
        <v/>
      </c>
      <c r="Y154" s="235" t="str">
        <f>[4]SayfaKAY!AE987</f>
        <v/>
      </c>
      <c r="Z154" s="109" t="str">
        <f t="shared" si="130"/>
        <v/>
      </c>
      <c r="AA154" s="110" t="str">
        <f t="shared" si="131"/>
        <v/>
      </c>
      <c r="AB154" s="182" t="str">
        <f>[4]SayfaKAY!BA987</f>
        <v/>
      </c>
      <c r="AC154" s="257" t="str">
        <f t="shared" si="132"/>
        <v/>
      </c>
      <c r="AD154" s="111" t="str">
        <f t="shared" si="133"/>
        <v/>
      </c>
      <c r="AE154" s="111" t="str">
        <f t="shared" si="134"/>
        <v/>
      </c>
      <c r="AF154" s="235" t="str">
        <f>[4]SayfaKAY!BA987</f>
        <v/>
      </c>
      <c r="AG154" s="179" t="str">
        <f>[4]SayfaKAY!S987</f>
        <v/>
      </c>
      <c r="AH154" s="178" t="str">
        <f t="shared" si="135"/>
        <v/>
      </c>
      <c r="AI154" s="163" t="str">
        <f>[4]SayfaKAY!AV987</f>
        <v/>
      </c>
      <c r="AJ154" s="164" t="str">
        <f t="shared" si="136"/>
        <v/>
      </c>
      <c r="AK154" s="164" t="str">
        <f t="shared" si="137"/>
        <v/>
      </c>
      <c r="AL154" s="112" t="str">
        <f>[4]SayfaKAY!AX987</f>
        <v/>
      </c>
      <c r="AM154" s="257" t="str" cm="1">
        <f t="array" ref="AM154">IFERROR(IF(AND(P154&lt;&gt;"D(Arıza Değil)",AH154="Bu Arıza Aracın Servise Verilmesine Engel Değil"),
IF(Z154-F154&gt;0,(AB154-Y154)*24*60,
IF(OR(AND(G154&gt;$AS$1,G154&lt;$AT$1),AND(G154&gt;$AU$1,G154&lt;$AV$1)),
(AF154-H154)*24*60,     BH:BH0)),        AN154),0)</f>
        <v/>
      </c>
      <c r="AN154" s="257" t="str">
        <f t="shared" si="138"/>
        <v/>
      </c>
      <c r="AO154" s="174" t="str">
        <f>[4]SayfaKAY!AG987</f>
        <v/>
      </c>
      <c r="AP154" s="174" t="str">
        <f>[4]SayfaKAY!AI987</f>
        <v/>
      </c>
      <c r="AQ154" s="174" t="str">
        <f>[4]SayfaKAY!AQ987</f>
        <v/>
      </c>
      <c r="AR154" s="174" t="str">
        <f>[4]SayfaKAY!AH987</f>
        <v/>
      </c>
      <c r="AS154" s="174" t="str">
        <f>[4]SayfaKAY!AJ987</f>
        <v/>
      </c>
      <c r="AT154" s="175" t="str">
        <f>[4]SayfaKAY!AM987</f>
        <v/>
      </c>
      <c r="AU154" s="176" t="str">
        <f>[4]SayfaKAY!AL987</f>
        <v/>
      </c>
      <c r="AV154" s="176" t="str">
        <f>[4]SayfaKAY!AP987</f>
        <v/>
      </c>
      <c r="AW154" s="177" t="str">
        <f>[4]SayfaKAY!AT987</f>
        <v/>
      </c>
      <c r="AX154" s="194" t="str">
        <f t="shared" si="139"/>
        <v/>
      </c>
      <c r="AY154" s="168"/>
      <c r="AZ154" s="167"/>
      <c r="BA154" s="113"/>
      <c r="BB154" s="171" t="str">
        <f t="shared" si="124"/>
        <v/>
      </c>
      <c r="BC154" s="114"/>
      <c r="BD154" s="114"/>
      <c r="BE154" s="114"/>
      <c r="BF154" s="114"/>
      <c r="BG154" s="114"/>
      <c r="BH154" s="114">
        <f>IFERROR(FRACAS!AN990, "Hata Var")</f>
        <v>986.99999990640208</v>
      </c>
      <c r="BI154" s="114"/>
      <c r="BJ154" s="114"/>
      <c r="BK154" s="105" t="str">
        <f>[4]SayfaKAY!AW987</f>
        <v/>
      </c>
      <c r="BL154" s="105" t="str">
        <f>[4]SayfaKAY!V987</f>
        <v/>
      </c>
      <c r="BM154" s="114"/>
      <c r="BN154" s="171" t="str">
        <f t="shared" si="140"/>
        <v>x yok</v>
      </c>
      <c r="BO154" s="171" t="b">
        <f t="shared" si="141"/>
        <v>0</v>
      </c>
      <c r="BP154" s="171" t="e">
        <f t="shared" si="142"/>
        <v>#VALUE!</v>
      </c>
      <c r="BQ154" s="226" t="e">
        <f t="shared" si="143"/>
        <v>#VALUE!</v>
      </c>
      <c r="BR154" s="226" t="e">
        <f t="shared" si="144"/>
        <v>#VALUE!</v>
      </c>
      <c r="BS154" s="226" t="e">
        <f t="shared" si="145"/>
        <v>#VALUE!</v>
      </c>
      <c r="BT154" s="114"/>
      <c r="BU154" s="242"/>
      <c r="BV154" s="233">
        <f t="shared" si="146"/>
        <v>-1</v>
      </c>
      <c r="BW154" s="226" t="str">
        <f t="shared" si="147"/>
        <v>Hayır, çakışma yok</v>
      </c>
      <c r="BX154" s="229"/>
      <c r="BY154" s="247" t="e">
        <f t="shared" si="148"/>
        <v>#VALUE!</v>
      </c>
      <c r="BZ154" s="247" t="e">
        <f t="shared" si="149"/>
        <v>#VALUE!</v>
      </c>
      <c r="CA154" s="247" t="e">
        <f t="shared" si="150"/>
        <v>#VALUE!</v>
      </c>
      <c r="CB154" s="213"/>
      <c r="CC154" s="211"/>
      <c r="CD154" s="196"/>
      <c r="CE154" s="213">
        <v>986</v>
      </c>
      <c r="CF154" s="182" t="str">
        <f t="shared" si="151"/>
        <v/>
      </c>
      <c r="CG154" s="182" t="str">
        <f t="shared" si="152"/>
        <v/>
      </c>
      <c r="CH154" s="196"/>
      <c r="CI154" s="196"/>
      <c r="CJ154" s="196"/>
      <c r="CK154" s="196" t="e">
        <f t="shared" si="153"/>
        <v>#VALUE!</v>
      </c>
      <c r="CL154" s="196" t="e">
        <f t="shared" si="154"/>
        <v>#VALUE!</v>
      </c>
      <c r="CM154" s="196" t="e">
        <f t="shared" si="155"/>
        <v>#VALUE!</v>
      </c>
      <c r="CN154" s="114"/>
      <c r="CO154" s="115" t="str">
        <f t="shared" si="156"/>
        <v/>
      </c>
      <c r="CP154" s="116" t="e">
        <f t="shared" si="157"/>
        <v>#VALUE!</v>
      </c>
      <c r="CQ154" s="117" t="str">
        <f t="shared" si="158"/>
        <v/>
      </c>
      <c r="CR154" s="117" t="str">
        <f t="shared" si="159"/>
        <v/>
      </c>
      <c r="CS154" s="117" t="str">
        <f t="shared" si="160"/>
        <v/>
      </c>
      <c r="CT154" s="118" t="e">
        <f t="shared" si="161"/>
        <v>#VALUE!</v>
      </c>
      <c r="CU154" s="118" t="e">
        <f t="shared" si="162"/>
        <v>#VALUE!</v>
      </c>
      <c r="CV154" s="118" t="e">
        <f t="shared" si="163"/>
        <v>#VALUE!</v>
      </c>
      <c r="CW154" s="119" t="e">
        <f t="shared" si="164"/>
        <v>#VALUE!</v>
      </c>
    </row>
    <row r="155" spans="1:101" ht="118.5" customHeight="1" x14ac:dyDescent="0.3">
      <c r="A155" s="104" t="str">
        <f>[4]SayfaKAY!C988</f>
        <v/>
      </c>
      <c r="B155" s="104" t="str">
        <f>[4]SayfaKAY!D988</f>
        <v/>
      </c>
      <c r="C155" s="105" t="str">
        <f>[4]SayfaKAY!E988</f>
        <v/>
      </c>
      <c r="D155" s="105" t="str">
        <f>[4]SayfaKAY!F988</f>
        <v/>
      </c>
      <c r="E155" s="106" t="str">
        <f>[4]SayfaKAY!G988</f>
        <v/>
      </c>
      <c r="F155" s="193" t="str">
        <f t="shared" si="125"/>
        <v/>
      </c>
      <c r="G155" s="135" t="str">
        <f t="shared" si="126"/>
        <v/>
      </c>
      <c r="H155" s="235" t="str">
        <f>[4]SayfaKAY!H988</f>
        <v/>
      </c>
      <c r="I155" s="104" t="str">
        <f>[4]SayfaKAY!I988</f>
        <v/>
      </c>
      <c r="J155" s="103" t="str">
        <f>IF([4]SayfaKAY!J988="","",IF([4]SayfaKAY!J988="Müşteri","Notified by Customer","Notified by Bozankaya"))</f>
        <v/>
      </c>
      <c r="K155" s="103" t="e">
        <f>VLOOKUP([4]SayfaKAY!L988,#REF!,2,FALSE)</f>
        <v>#REF!</v>
      </c>
      <c r="L155" s="165" t="str">
        <f>[4]SayfaKAY!X988</f>
        <v/>
      </c>
      <c r="M155" s="107" t="str">
        <f t="shared" si="127"/>
        <v/>
      </c>
      <c r="N155" s="105" t="str">
        <f>[4]SayfaKAY!M988</f>
        <v/>
      </c>
      <c r="O155" s="166" t="str">
        <f>[4]SayfaKAY!P988</f>
        <v/>
      </c>
      <c r="P155" s="166" t="str">
        <f>[4]SayfaKAY!Q988</f>
        <v/>
      </c>
      <c r="Q155" s="166" t="str">
        <f>[4]SayfaKAY!R988</f>
        <v/>
      </c>
      <c r="R155" s="132" t="str" cm="1">
        <f t="array" ref="R155">IF([4]SayfaKAY!U988="","",_xlfn.IFS([4]SayfaKAY!U988="Bozankaya","Bozankaya",[4]SayfaKAY!U988="Müşteri","Customer",[4]SayfaKAY!U988="Tedarikçi","Equipment Supplier"))</f>
        <v/>
      </c>
      <c r="S155" s="204" t="str">
        <f>[4]SayfaKAY!N988</f>
        <v/>
      </c>
      <c r="T155" s="133" t="str">
        <f>[4]SayfaKAY!AD988</f>
        <v/>
      </c>
      <c r="U155" s="132" t="str">
        <f>[4]SayfaKAY!W988</f>
        <v/>
      </c>
      <c r="V155" s="108" t="str">
        <f>[4]SayfaKAY!AZ988</f>
        <v/>
      </c>
      <c r="W155" s="136" t="str">
        <f t="shared" si="128"/>
        <v/>
      </c>
      <c r="X155" s="137" t="str">
        <f t="shared" si="129"/>
        <v/>
      </c>
      <c r="Y155" s="235" t="str">
        <f>[4]SayfaKAY!AE988</f>
        <v/>
      </c>
      <c r="Z155" s="109" t="str">
        <f t="shared" si="130"/>
        <v/>
      </c>
      <c r="AA155" s="110" t="str">
        <f t="shared" si="131"/>
        <v/>
      </c>
      <c r="AB155" s="182" t="str">
        <f>[4]SayfaKAY!BA988</f>
        <v/>
      </c>
      <c r="AC155" s="257" t="str">
        <f t="shared" si="132"/>
        <v/>
      </c>
      <c r="AD155" s="111" t="str">
        <f t="shared" si="133"/>
        <v/>
      </c>
      <c r="AE155" s="111" t="str">
        <f t="shared" si="134"/>
        <v/>
      </c>
      <c r="AF155" s="235" t="str">
        <f>[4]SayfaKAY!BA988</f>
        <v/>
      </c>
      <c r="AG155" s="179" t="str">
        <f>[4]SayfaKAY!S988</f>
        <v/>
      </c>
      <c r="AH155" s="178" t="str">
        <f t="shared" si="135"/>
        <v/>
      </c>
      <c r="AI155" s="163" t="str">
        <f>[4]SayfaKAY!AV988</f>
        <v/>
      </c>
      <c r="AJ155" s="164" t="str">
        <f t="shared" si="136"/>
        <v/>
      </c>
      <c r="AK155" s="164" t="str">
        <f t="shared" si="137"/>
        <v/>
      </c>
      <c r="AL155" s="112" t="str">
        <f>[4]SayfaKAY!AX988</f>
        <v/>
      </c>
      <c r="AM155" s="257" t="str" cm="1">
        <f t="array" ref="AM155">IFERROR(IF(AND(P155&lt;&gt;"D(Arıza Değil)",AH155="Bu Arıza Aracın Servise Verilmesine Engel Değil"),
IF(Z155-F155&gt;0,(AB155-Y155)*24*60,
IF(OR(AND(G155&gt;$AS$1,G155&lt;$AT$1),AND(G155&gt;$AU$1,G155&lt;$AV$1)),
(AF155-H155)*24*60,     BH:BH0)),        AN155),0)</f>
        <v/>
      </c>
      <c r="AN155" s="257" t="str">
        <f t="shared" si="138"/>
        <v/>
      </c>
      <c r="AO155" s="174" t="str">
        <f>[4]SayfaKAY!AG988</f>
        <v/>
      </c>
      <c r="AP155" s="174" t="str">
        <f>[4]SayfaKAY!AI988</f>
        <v/>
      </c>
      <c r="AQ155" s="174" t="str">
        <f>[4]SayfaKAY!AQ988</f>
        <v/>
      </c>
      <c r="AR155" s="174" t="str">
        <f>[4]SayfaKAY!AH988</f>
        <v/>
      </c>
      <c r="AS155" s="174" t="str">
        <f>[4]SayfaKAY!AJ988</f>
        <v/>
      </c>
      <c r="AT155" s="175" t="str">
        <f>[4]SayfaKAY!AM988</f>
        <v/>
      </c>
      <c r="AU155" s="176" t="str">
        <f>[4]SayfaKAY!AL988</f>
        <v/>
      </c>
      <c r="AV155" s="176" t="str">
        <f>[4]SayfaKAY!AP988</f>
        <v/>
      </c>
      <c r="AW155" s="177" t="str">
        <f>[4]SayfaKAY!AT988</f>
        <v/>
      </c>
      <c r="AX155" s="194" t="str">
        <f t="shared" si="139"/>
        <v/>
      </c>
      <c r="AY155" s="168"/>
      <c r="AZ155" s="167"/>
      <c r="BA155" s="170"/>
      <c r="BB155" s="171" t="str">
        <f t="shared" si="124"/>
        <v/>
      </c>
      <c r="BC155" s="114"/>
      <c r="BD155" s="114"/>
      <c r="BE155" s="114"/>
      <c r="BF155" s="114"/>
      <c r="BG155" s="114"/>
      <c r="BH155" s="114">
        <f>IFERROR(FRACAS!AN991, "Hata Var")</f>
        <v>150.00000004889444</v>
      </c>
      <c r="BI155" s="114"/>
      <c r="BJ155" s="114"/>
      <c r="BK155" s="105" t="str">
        <f>[4]SayfaKAY!AW988</f>
        <v/>
      </c>
      <c r="BL155" s="105" t="str">
        <f>[4]SayfaKAY!V988</f>
        <v/>
      </c>
      <c r="BM155" s="114"/>
      <c r="BN155" s="171" t="str">
        <f t="shared" si="140"/>
        <v>x yok</v>
      </c>
      <c r="BO155" s="171" t="b">
        <f t="shared" si="141"/>
        <v>0</v>
      </c>
      <c r="BP155" s="171" t="e">
        <f t="shared" si="142"/>
        <v>#VALUE!</v>
      </c>
      <c r="BQ155" s="226" t="e">
        <f t="shared" si="143"/>
        <v>#VALUE!</v>
      </c>
      <c r="BR155" s="226" t="e">
        <f t="shared" si="144"/>
        <v>#VALUE!</v>
      </c>
      <c r="BS155" s="226" t="e">
        <f t="shared" si="145"/>
        <v>#VALUE!</v>
      </c>
      <c r="BT155" s="114"/>
      <c r="BU155" s="242"/>
      <c r="BV155" s="233">
        <f t="shared" si="146"/>
        <v>-1</v>
      </c>
      <c r="BW155" s="226" t="str">
        <f t="shared" si="147"/>
        <v>Hayır, çakışma yok</v>
      </c>
      <c r="BX155" s="229"/>
      <c r="BY155" s="247" t="e">
        <f t="shared" si="148"/>
        <v>#VALUE!</v>
      </c>
      <c r="BZ155" s="247" t="e">
        <f t="shared" si="149"/>
        <v>#VALUE!</v>
      </c>
      <c r="CA155" s="247" t="e">
        <f t="shared" si="150"/>
        <v>#VALUE!</v>
      </c>
      <c r="CB155" s="213"/>
      <c r="CC155" s="211"/>
      <c r="CD155" s="196"/>
      <c r="CE155" s="213">
        <v>987</v>
      </c>
      <c r="CF155" s="182" t="str">
        <f t="shared" si="151"/>
        <v/>
      </c>
      <c r="CG155" s="182" t="str">
        <f t="shared" si="152"/>
        <v/>
      </c>
      <c r="CH155" s="196"/>
      <c r="CI155" s="196"/>
      <c r="CJ155" s="196"/>
      <c r="CK155" s="196" t="e">
        <f t="shared" si="153"/>
        <v>#VALUE!</v>
      </c>
      <c r="CL155" s="196" t="e">
        <f t="shared" si="154"/>
        <v>#VALUE!</v>
      </c>
      <c r="CM155" s="196" t="e">
        <f t="shared" si="155"/>
        <v>#VALUE!</v>
      </c>
      <c r="CN155" s="114"/>
      <c r="CO155" s="115" t="str">
        <f t="shared" si="156"/>
        <v/>
      </c>
      <c r="CP155" s="116" t="e">
        <f t="shared" si="157"/>
        <v>#VALUE!</v>
      </c>
      <c r="CQ155" s="117" t="str">
        <f t="shared" si="158"/>
        <v/>
      </c>
      <c r="CR155" s="117" t="str">
        <f t="shared" si="159"/>
        <v/>
      </c>
      <c r="CS155" s="117" t="str">
        <f t="shared" si="160"/>
        <v/>
      </c>
      <c r="CT155" s="118" t="e">
        <f t="shared" si="161"/>
        <v>#VALUE!</v>
      </c>
      <c r="CU155" s="118" t="e">
        <f t="shared" si="162"/>
        <v>#VALUE!</v>
      </c>
      <c r="CV155" s="118" t="e">
        <f t="shared" si="163"/>
        <v>#VALUE!</v>
      </c>
      <c r="CW155" s="119" t="e">
        <f t="shared" si="164"/>
        <v>#VALUE!</v>
      </c>
    </row>
    <row r="156" spans="1:101" ht="118.5" customHeight="1" x14ac:dyDescent="0.3">
      <c r="A156" s="160" t="str">
        <f>[4]SayfaKAY!C989</f>
        <v/>
      </c>
      <c r="B156" s="104" t="str">
        <f>[4]SayfaKAY!D989</f>
        <v/>
      </c>
      <c r="C156" s="105" t="str">
        <f>[4]SayfaKAY!E989</f>
        <v/>
      </c>
      <c r="D156" s="105" t="str">
        <f>[4]SayfaKAY!F989</f>
        <v/>
      </c>
      <c r="E156" s="106" t="str">
        <f>[4]SayfaKAY!G989</f>
        <v/>
      </c>
      <c r="F156" s="134" t="str">
        <f t="shared" si="125"/>
        <v/>
      </c>
      <c r="G156" s="135" t="str">
        <f t="shared" si="126"/>
        <v/>
      </c>
      <c r="H156" s="235" t="str">
        <f>[4]SayfaKAY!H989</f>
        <v/>
      </c>
      <c r="I156" s="104" t="str">
        <f>[4]SayfaKAY!I989</f>
        <v/>
      </c>
      <c r="J156" s="103" t="str">
        <f>IF([4]SayfaKAY!J989="","",IF([4]SayfaKAY!J989="Müşteri","Notified by Customer","Notified by Bozankaya"))</f>
        <v/>
      </c>
      <c r="K156" s="103" t="e">
        <f>VLOOKUP([4]SayfaKAY!L989,#REF!,2,FALSE)</f>
        <v>#REF!</v>
      </c>
      <c r="L156" s="165" t="str">
        <f>[4]SayfaKAY!X989</f>
        <v/>
      </c>
      <c r="M156" s="107" t="str">
        <f t="shared" si="127"/>
        <v/>
      </c>
      <c r="N156" s="105" t="str">
        <f>[4]SayfaKAY!M989</f>
        <v/>
      </c>
      <c r="O156" s="166" t="str">
        <f>[4]SayfaKAY!P989</f>
        <v/>
      </c>
      <c r="P156" s="166" t="str">
        <f>[4]SayfaKAY!Q989</f>
        <v/>
      </c>
      <c r="Q156" s="166" t="str">
        <f>[4]SayfaKAY!R989</f>
        <v/>
      </c>
      <c r="R156" s="132" t="str" cm="1">
        <f t="array" ref="R156">IF([4]SayfaKAY!U989="","",_xlfn.IFS([4]SayfaKAY!U989="Bozankaya","Bozankaya",[4]SayfaKAY!U989="Müşteri","Customer",[4]SayfaKAY!U989="Tedarikçi","Equipment Supplier"))</f>
        <v/>
      </c>
      <c r="S156" s="204" t="str">
        <f>[4]SayfaKAY!N989</f>
        <v/>
      </c>
      <c r="T156" s="133" t="str">
        <f>[4]SayfaKAY!AD989</f>
        <v/>
      </c>
      <c r="U156" s="132" t="str">
        <f>[4]SayfaKAY!W989</f>
        <v/>
      </c>
      <c r="V156" s="108" t="str">
        <f>[4]SayfaKAY!AZ989</f>
        <v/>
      </c>
      <c r="W156" s="136" t="str">
        <f t="shared" si="128"/>
        <v/>
      </c>
      <c r="X156" s="137" t="str">
        <f t="shared" si="129"/>
        <v/>
      </c>
      <c r="Y156" s="235" t="str">
        <f>[4]SayfaKAY!AE989</f>
        <v/>
      </c>
      <c r="Z156" s="109" t="str">
        <f t="shared" si="130"/>
        <v/>
      </c>
      <c r="AA156" s="110" t="str">
        <f t="shared" si="131"/>
        <v/>
      </c>
      <c r="AB156" s="182" t="str">
        <f>[4]SayfaKAY!BA989</f>
        <v/>
      </c>
      <c r="AC156" s="257" t="str">
        <f t="shared" si="132"/>
        <v/>
      </c>
      <c r="AD156" s="111" t="str">
        <f t="shared" si="133"/>
        <v/>
      </c>
      <c r="AE156" s="111" t="str">
        <f t="shared" si="134"/>
        <v/>
      </c>
      <c r="AF156" s="235" t="str">
        <f>[4]SayfaKAY!BA989</f>
        <v/>
      </c>
      <c r="AG156" s="179" t="str">
        <f>[4]SayfaKAY!S989</f>
        <v/>
      </c>
      <c r="AH156" s="178" t="str">
        <f t="shared" si="135"/>
        <v/>
      </c>
      <c r="AI156" s="163" t="str">
        <f>[4]SayfaKAY!AV989</f>
        <v/>
      </c>
      <c r="AJ156" s="164" t="str">
        <f t="shared" si="136"/>
        <v/>
      </c>
      <c r="AK156" s="164" t="str">
        <f t="shared" si="137"/>
        <v/>
      </c>
      <c r="AL156" s="112" t="str">
        <f>[4]SayfaKAY!AX989</f>
        <v/>
      </c>
      <c r="AM156" s="257" t="str" cm="1">
        <f t="array" ref="AM156">IFERROR(IF(AND(P156&lt;&gt;"D(Arıza Değil)",AH156="Bu Arıza Aracın Servise Verilmesine Engel Değil"),
IF(Z156-F156&gt;0,(AB156-Y156)*24*60,
IF(OR(AND(G156&gt;$AS$1,G156&lt;$AT$1),AND(G156&gt;$AU$1,G156&lt;$AV$1)),
(AF156-H156)*24*60,     BH:BH0)),        AN156),0)</f>
        <v/>
      </c>
      <c r="AN156" s="257" t="str">
        <f t="shared" si="138"/>
        <v/>
      </c>
      <c r="AO156" s="174" t="str">
        <f>[4]SayfaKAY!AG989</f>
        <v/>
      </c>
      <c r="AP156" s="174" t="str">
        <f>[4]SayfaKAY!AI989</f>
        <v/>
      </c>
      <c r="AQ156" s="174" t="str">
        <f>[4]SayfaKAY!AQ989</f>
        <v/>
      </c>
      <c r="AR156" s="174" t="str">
        <f>[4]SayfaKAY!AH989</f>
        <v/>
      </c>
      <c r="AS156" s="174" t="str">
        <f>[4]SayfaKAY!AJ989</f>
        <v/>
      </c>
      <c r="AT156" s="175" t="str">
        <f>[4]SayfaKAY!AM989</f>
        <v/>
      </c>
      <c r="AU156" s="176" t="str">
        <f>[4]SayfaKAY!AL989</f>
        <v/>
      </c>
      <c r="AV156" s="176" t="str">
        <f>[4]SayfaKAY!AP989</f>
        <v/>
      </c>
      <c r="AW156" s="177" t="str">
        <f>[4]SayfaKAY!AT989</f>
        <v/>
      </c>
      <c r="AX156" s="194" t="str">
        <f t="shared" si="139"/>
        <v/>
      </c>
      <c r="AY156" s="168"/>
      <c r="AZ156" s="167"/>
      <c r="BA156" s="113"/>
      <c r="BB156" s="171" t="str">
        <f t="shared" si="124"/>
        <v/>
      </c>
      <c r="BC156" s="114"/>
      <c r="BD156" s="114"/>
      <c r="BE156" s="114"/>
      <c r="BF156" s="114"/>
      <c r="BG156" s="114"/>
      <c r="BH156" s="114">
        <f>IFERROR(FRACAS!AN992, "Hata Var")</f>
        <v>117.00000000419095</v>
      </c>
      <c r="BI156" s="114"/>
      <c r="BJ156" s="114"/>
      <c r="BK156" s="105" t="str">
        <f>[4]SayfaKAY!AW989</f>
        <v/>
      </c>
      <c r="BL156" s="105" t="str">
        <f>[4]SayfaKAY!V989</f>
        <v/>
      </c>
      <c r="BM156" s="114"/>
      <c r="BN156" s="171" t="str">
        <f t="shared" si="140"/>
        <v>x yok</v>
      </c>
      <c r="BO156" s="171" t="b">
        <f t="shared" si="141"/>
        <v>0</v>
      </c>
      <c r="BP156" s="171" t="e">
        <f t="shared" si="142"/>
        <v>#VALUE!</v>
      </c>
      <c r="BQ156" s="226" t="e">
        <f t="shared" si="143"/>
        <v>#VALUE!</v>
      </c>
      <c r="BR156" s="226" t="e">
        <f t="shared" si="144"/>
        <v>#VALUE!</v>
      </c>
      <c r="BS156" s="226" t="e">
        <f t="shared" si="145"/>
        <v>#VALUE!</v>
      </c>
      <c r="BT156" s="114"/>
      <c r="BU156" s="242"/>
      <c r="BV156" s="233">
        <f t="shared" si="146"/>
        <v>-1</v>
      </c>
      <c r="BW156" s="226" t="str">
        <f t="shared" si="147"/>
        <v>Hayır, çakışma yok</v>
      </c>
      <c r="BX156" s="229"/>
      <c r="BY156" s="247" t="e">
        <f t="shared" si="148"/>
        <v>#VALUE!</v>
      </c>
      <c r="BZ156" s="247" t="e">
        <f t="shared" si="149"/>
        <v>#VALUE!</v>
      </c>
      <c r="CA156" s="247" t="e">
        <f t="shared" si="150"/>
        <v>#VALUE!</v>
      </c>
      <c r="CB156" s="213"/>
      <c r="CC156" s="211"/>
      <c r="CD156" s="196"/>
      <c r="CE156" s="213">
        <v>988</v>
      </c>
      <c r="CF156" s="182" t="str">
        <f t="shared" si="151"/>
        <v/>
      </c>
      <c r="CG156" s="182" t="str">
        <f t="shared" si="152"/>
        <v/>
      </c>
      <c r="CH156" s="196"/>
      <c r="CI156" s="196"/>
      <c r="CJ156" s="196"/>
      <c r="CK156" s="196" t="e">
        <f t="shared" si="153"/>
        <v>#VALUE!</v>
      </c>
      <c r="CL156" s="196" t="e">
        <f t="shared" si="154"/>
        <v>#VALUE!</v>
      </c>
      <c r="CM156" s="196" t="e">
        <f t="shared" si="155"/>
        <v>#VALUE!</v>
      </c>
      <c r="CN156" s="114"/>
      <c r="CO156" s="115" t="str">
        <f t="shared" si="156"/>
        <v/>
      </c>
      <c r="CP156" s="116" t="e">
        <f t="shared" si="157"/>
        <v>#VALUE!</v>
      </c>
      <c r="CQ156" s="117" t="str">
        <f t="shared" si="158"/>
        <v/>
      </c>
      <c r="CR156" s="117" t="str">
        <f t="shared" si="159"/>
        <v/>
      </c>
      <c r="CS156" s="117" t="str">
        <f t="shared" si="160"/>
        <v/>
      </c>
      <c r="CT156" s="118" t="e">
        <f t="shared" si="161"/>
        <v>#VALUE!</v>
      </c>
      <c r="CU156" s="118" t="e">
        <f t="shared" si="162"/>
        <v>#VALUE!</v>
      </c>
      <c r="CV156" s="118" t="e">
        <f t="shared" si="163"/>
        <v>#VALUE!</v>
      </c>
      <c r="CW156" s="119" t="e">
        <f t="shared" si="164"/>
        <v>#VALUE!</v>
      </c>
    </row>
    <row r="157" spans="1:101" ht="118.5" customHeight="1" x14ac:dyDescent="0.3">
      <c r="A157" s="104" t="str">
        <f>[4]SayfaKAY!C990</f>
        <v/>
      </c>
      <c r="B157" s="104" t="str">
        <f>[4]SayfaKAY!D990</f>
        <v/>
      </c>
      <c r="C157" s="105" t="str">
        <f>[4]SayfaKAY!E990</f>
        <v/>
      </c>
      <c r="D157" s="105" t="str">
        <f>[4]SayfaKAY!F990</f>
        <v/>
      </c>
      <c r="E157" s="106" t="str">
        <f>[4]SayfaKAY!G990</f>
        <v/>
      </c>
      <c r="F157" s="193" t="str">
        <f t="shared" si="125"/>
        <v/>
      </c>
      <c r="G157" s="135" t="str">
        <f t="shared" si="126"/>
        <v/>
      </c>
      <c r="H157" s="235" t="str">
        <f>[4]SayfaKAY!H990</f>
        <v/>
      </c>
      <c r="I157" s="104" t="str">
        <f>[4]SayfaKAY!I990</f>
        <v/>
      </c>
      <c r="J157" s="103" t="str">
        <f>IF([4]SayfaKAY!J990="","",IF([4]SayfaKAY!J990="Müşteri","Notified by Customer","Notified by Bozankaya"))</f>
        <v/>
      </c>
      <c r="K157" s="103" t="e">
        <f>VLOOKUP([4]SayfaKAY!L990,#REF!,2,FALSE)</f>
        <v>#REF!</v>
      </c>
      <c r="L157" s="165" t="str">
        <f>[4]SayfaKAY!X990</f>
        <v/>
      </c>
      <c r="M157" s="107" t="str">
        <f t="shared" si="127"/>
        <v/>
      </c>
      <c r="N157" s="105" t="str">
        <f>[4]SayfaKAY!M990</f>
        <v/>
      </c>
      <c r="O157" s="166" t="str">
        <f>[4]SayfaKAY!P990</f>
        <v/>
      </c>
      <c r="P157" s="166" t="str">
        <f>[4]SayfaKAY!Q990</f>
        <v/>
      </c>
      <c r="Q157" s="166" t="str">
        <f>[4]SayfaKAY!R990</f>
        <v/>
      </c>
      <c r="R157" s="132" t="str" cm="1">
        <f t="array" ref="R157">IF([4]SayfaKAY!U990="","",_xlfn.IFS([4]SayfaKAY!U990="Bozankaya","Bozankaya",[4]SayfaKAY!U990="Müşteri","Customer",[4]SayfaKAY!U990="Tedarikçi","Equipment Supplier"))</f>
        <v/>
      </c>
      <c r="S157" s="204" t="str">
        <f>[4]SayfaKAY!N990</f>
        <v/>
      </c>
      <c r="T157" s="133" t="str">
        <f>[4]SayfaKAY!AD990</f>
        <v/>
      </c>
      <c r="U157" s="132" t="str">
        <f>[4]SayfaKAY!W990</f>
        <v/>
      </c>
      <c r="V157" s="108" t="str">
        <f>[4]SayfaKAY!AZ990</f>
        <v/>
      </c>
      <c r="W157" s="136" t="str">
        <f t="shared" si="128"/>
        <v/>
      </c>
      <c r="X157" s="137" t="str">
        <f t="shared" si="129"/>
        <v/>
      </c>
      <c r="Y157" s="235" t="str">
        <f>[4]SayfaKAY!AE990</f>
        <v/>
      </c>
      <c r="Z157" s="192" t="str">
        <f t="shared" si="130"/>
        <v/>
      </c>
      <c r="AA157" s="110" t="str">
        <f t="shared" si="131"/>
        <v/>
      </c>
      <c r="AB157" s="182" t="str">
        <f>[4]SayfaKAY!BA990</f>
        <v/>
      </c>
      <c r="AC157" s="257" t="str">
        <f t="shared" si="132"/>
        <v/>
      </c>
      <c r="AD157" s="111" t="str">
        <f t="shared" si="133"/>
        <v/>
      </c>
      <c r="AE157" s="111" t="str">
        <f t="shared" si="134"/>
        <v/>
      </c>
      <c r="AF157" s="235" t="str">
        <f>[4]SayfaKAY!BA990</f>
        <v/>
      </c>
      <c r="AG157" s="179" t="str">
        <f>[4]SayfaKAY!S990</f>
        <v/>
      </c>
      <c r="AH157" s="178" t="str">
        <f t="shared" si="135"/>
        <v/>
      </c>
      <c r="AI157" s="163" t="str">
        <f>[4]SayfaKAY!AV990</f>
        <v/>
      </c>
      <c r="AJ157" s="164" t="str">
        <f t="shared" si="136"/>
        <v/>
      </c>
      <c r="AK157" s="164" t="str">
        <f t="shared" si="137"/>
        <v/>
      </c>
      <c r="AL157" s="112" t="str">
        <f>[4]SayfaKAY!AX990</f>
        <v/>
      </c>
      <c r="AM157" s="257" t="str" cm="1">
        <f t="array" ref="AM157">IFERROR(IF(AND(P157&lt;&gt;"D(Arıza Değil)",AH157="Bu Arıza Aracın Servise Verilmesine Engel Değil"),
IF(Z157-F157&gt;0,(AB157-Y157)*24*60,
IF(OR(AND(G157&gt;$AS$1,G157&lt;$AT$1),AND(G157&gt;$AU$1,G157&lt;$AV$1)),
(AF157-H157)*24*60,     BH:BH0)),        AN157),0)</f>
        <v/>
      </c>
      <c r="AN157" s="257" t="str">
        <f t="shared" si="138"/>
        <v/>
      </c>
      <c r="AO157" s="174" t="str">
        <f>[4]SayfaKAY!AG990</f>
        <v/>
      </c>
      <c r="AP157" s="174" t="str">
        <f>[4]SayfaKAY!AI990</f>
        <v/>
      </c>
      <c r="AQ157" s="174" t="str">
        <f>[4]SayfaKAY!AQ990</f>
        <v/>
      </c>
      <c r="AR157" s="174" t="str">
        <f>[4]SayfaKAY!AH990</f>
        <v/>
      </c>
      <c r="AS157" s="174" t="str">
        <f>[4]SayfaKAY!AJ990</f>
        <v/>
      </c>
      <c r="AT157" s="175" t="str">
        <f>[4]SayfaKAY!AM990</f>
        <v/>
      </c>
      <c r="AU157" s="176" t="str">
        <f>[4]SayfaKAY!AL990</f>
        <v/>
      </c>
      <c r="AV157" s="176" t="str">
        <f>[4]SayfaKAY!AP990</f>
        <v/>
      </c>
      <c r="AW157" s="177" t="str">
        <f>[4]SayfaKAY!AT990</f>
        <v/>
      </c>
      <c r="AX157" s="194" t="str">
        <f t="shared" si="139"/>
        <v/>
      </c>
      <c r="AY157" s="168"/>
      <c r="AZ157" s="167"/>
      <c r="BA157" s="170"/>
      <c r="BB157" s="171"/>
      <c r="BC157" s="114"/>
      <c r="BD157" s="114"/>
      <c r="BE157" s="114"/>
      <c r="BF157" s="114"/>
      <c r="BG157" s="114"/>
      <c r="BH157" s="114">
        <f>IFERROR(FRACAS!AN993, "Hata Var")</f>
        <v>92145.000000097789</v>
      </c>
      <c r="BI157" s="114"/>
      <c r="BJ157" s="114"/>
      <c r="BK157" s="105" t="str">
        <f>[4]SayfaKAY!AW990</f>
        <v/>
      </c>
      <c r="BL157" s="105" t="str">
        <f>[4]SayfaKAY!V990</f>
        <v/>
      </c>
      <c r="BM157" s="114"/>
      <c r="BN157" s="171" t="str">
        <f t="shared" si="140"/>
        <v>x yok</v>
      </c>
      <c r="BO157" s="171" t="b">
        <f t="shared" si="141"/>
        <v>0</v>
      </c>
      <c r="BP157" s="171" t="e">
        <f t="shared" si="142"/>
        <v>#VALUE!</v>
      </c>
      <c r="BQ157" s="226" t="e">
        <f t="shared" si="143"/>
        <v>#VALUE!</v>
      </c>
      <c r="BR157" s="226" t="e">
        <f t="shared" si="144"/>
        <v>#VALUE!</v>
      </c>
      <c r="BS157" s="226" t="e">
        <f t="shared" si="145"/>
        <v>#VALUE!</v>
      </c>
      <c r="BT157" s="114"/>
      <c r="BU157" s="242"/>
      <c r="BV157" s="233">
        <f t="shared" si="146"/>
        <v>-1</v>
      </c>
      <c r="BW157" s="226" t="str">
        <f t="shared" si="147"/>
        <v>Hayır, çakışma yok</v>
      </c>
      <c r="BX157" s="229"/>
      <c r="BY157" s="247" t="e">
        <f t="shared" si="148"/>
        <v>#VALUE!</v>
      </c>
      <c r="BZ157" s="247" t="e">
        <f t="shared" si="149"/>
        <v>#VALUE!</v>
      </c>
      <c r="CA157" s="247" t="e">
        <f t="shared" si="150"/>
        <v>#VALUE!</v>
      </c>
      <c r="CB157" s="213"/>
      <c r="CC157" s="211"/>
      <c r="CD157" s="196"/>
      <c r="CE157" s="213">
        <v>989</v>
      </c>
      <c r="CF157" s="182" t="str">
        <f t="shared" si="151"/>
        <v/>
      </c>
      <c r="CG157" s="182" t="str">
        <f t="shared" si="152"/>
        <v/>
      </c>
      <c r="CH157" s="196"/>
      <c r="CI157" s="196"/>
      <c r="CJ157" s="196"/>
      <c r="CK157" s="196" t="e">
        <f t="shared" si="153"/>
        <v>#VALUE!</v>
      </c>
      <c r="CL157" s="196" t="e">
        <f t="shared" si="154"/>
        <v>#VALUE!</v>
      </c>
      <c r="CM157" s="196" t="e">
        <f t="shared" si="155"/>
        <v>#VALUE!</v>
      </c>
      <c r="CN157" s="114"/>
      <c r="CO157" s="115" t="str">
        <f t="shared" si="156"/>
        <v/>
      </c>
      <c r="CP157" s="116" t="e">
        <f t="shared" si="157"/>
        <v>#VALUE!</v>
      </c>
      <c r="CQ157" s="117" t="str">
        <f t="shared" si="158"/>
        <v/>
      </c>
      <c r="CR157" s="117" t="str">
        <f t="shared" si="159"/>
        <v/>
      </c>
      <c r="CS157" s="117" t="str">
        <f t="shared" si="160"/>
        <v/>
      </c>
      <c r="CT157" s="118" t="e">
        <f t="shared" si="161"/>
        <v>#VALUE!</v>
      </c>
      <c r="CU157" s="118" t="e">
        <f t="shared" si="162"/>
        <v>#VALUE!</v>
      </c>
      <c r="CV157" s="118" t="e">
        <f t="shared" si="163"/>
        <v>#VALUE!</v>
      </c>
      <c r="CW157" s="119" t="e">
        <f t="shared" si="164"/>
        <v>#VALUE!</v>
      </c>
    </row>
    <row r="158" spans="1:101" ht="118.5" customHeight="1" x14ac:dyDescent="0.3">
      <c r="A158" s="160" t="str">
        <f>[4]SayfaKAY!C991</f>
        <v/>
      </c>
      <c r="B158" s="104" t="str">
        <f>[4]SayfaKAY!D991</f>
        <v/>
      </c>
      <c r="C158" s="105" t="str">
        <f>[4]SayfaKAY!E991</f>
        <v/>
      </c>
      <c r="D158" s="105" t="str">
        <f>[4]SayfaKAY!F991</f>
        <v/>
      </c>
      <c r="E158" s="106" t="str">
        <f>[4]SayfaKAY!G991</f>
        <v/>
      </c>
      <c r="F158" s="134" t="str">
        <f t="shared" si="125"/>
        <v/>
      </c>
      <c r="G158" s="135" t="str">
        <f t="shared" si="126"/>
        <v/>
      </c>
      <c r="H158" s="235" t="str">
        <f>[4]SayfaKAY!H991</f>
        <v/>
      </c>
      <c r="I158" s="104" t="str">
        <f>[4]SayfaKAY!I991</f>
        <v/>
      </c>
      <c r="J158" s="103" t="str">
        <f>IF([4]SayfaKAY!J991="","",IF([4]SayfaKAY!J991="Müşteri","Notified by Customer","Notified by Bozankaya"))</f>
        <v/>
      </c>
      <c r="K158" s="103" t="e">
        <f>VLOOKUP([4]SayfaKAY!L991,#REF!,2,FALSE)</f>
        <v>#REF!</v>
      </c>
      <c r="L158" s="165" t="str">
        <f>[4]SayfaKAY!X991</f>
        <v/>
      </c>
      <c r="M158" s="107" t="str">
        <f t="shared" si="127"/>
        <v/>
      </c>
      <c r="N158" s="105" t="str">
        <f>[4]SayfaKAY!M991</f>
        <v/>
      </c>
      <c r="O158" s="166" t="str">
        <f>[4]SayfaKAY!P991</f>
        <v/>
      </c>
      <c r="P158" s="166" t="str">
        <f>[4]SayfaKAY!Q991</f>
        <v/>
      </c>
      <c r="Q158" s="166" t="str">
        <f>[4]SayfaKAY!R991</f>
        <v/>
      </c>
      <c r="R158" s="132" t="str" cm="1">
        <f t="array" ref="R158">IF([4]SayfaKAY!U991="","",_xlfn.IFS([4]SayfaKAY!U991="Bozankaya","Bozankaya",[4]SayfaKAY!U991="Müşteri","Customer",[4]SayfaKAY!U991="Tedarikçi","Equipment Supplier"))</f>
        <v/>
      </c>
      <c r="S158" s="204" t="str">
        <f>[4]SayfaKAY!N991</f>
        <v/>
      </c>
      <c r="T158" s="133" t="str">
        <f>[4]SayfaKAY!AD991</f>
        <v/>
      </c>
      <c r="U158" s="132" t="str">
        <f>[4]SayfaKAY!W991</f>
        <v/>
      </c>
      <c r="V158" s="108" t="str">
        <f>[4]SayfaKAY!AZ991</f>
        <v/>
      </c>
      <c r="W158" s="136" t="str">
        <f t="shared" si="128"/>
        <v/>
      </c>
      <c r="X158" s="137" t="str">
        <f t="shared" si="129"/>
        <v/>
      </c>
      <c r="Y158" s="235" t="str">
        <f>[4]SayfaKAY!AE991</f>
        <v/>
      </c>
      <c r="Z158" s="109" t="str">
        <f t="shared" si="130"/>
        <v/>
      </c>
      <c r="AA158" s="110" t="str">
        <f t="shared" si="131"/>
        <v/>
      </c>
      <c r="AB158" s="182" t="str">
        <f>[4]SayfaKAY!BA991</f>
        <v/>
      </c>
      <c r="AC158" s="257" t="str">
        <f t="shared" si="132"/>
        <v/>
      </c>
      <c r="AD158" s="111" t="str">
        <f t="shared" si="133"/>
        <v/>
      </c>
      <c r="AE158" s="111" t="str">
        <f t="shared" si="134"/>
        <v/>
      </c>
      <c r="AF158" s="235" t="str">
        <f>[4]SayfaKAY!BA991</f>
        <v/>
      </c>
      <c r="AG158" s="179" t="str">
        <f>[4]SayfaKAY!S991</f>
        <v/>
      </c>
      <c r="AH158" s="178" t="str">
        <f t="shared" si="135"/>
        <v/>
      </c>
      <c r="AI158" s="163" t="str">
        <f>[4]SayfaKAY!AV991</f>
        <v/>
      </c>
      <c r="AJ158" s="164" t="str">
        <f t="shared" si="136"/>
        <v/>
      </c>
      <c r="AK158" s="164" t="str">
        <f t="shared" si="137"/>
        <v/>
      </c>
      <c r="AL158" s="112" t="str">
        <f>[4]SayfaKAY!AX991</f>
        <v/>
      </c>
      <c r="AM158" s="257" t="str" cm="1">
        <f t="array" ref="AM158">IFERROR(IF(AND(P158&lt;&gt;"D(Arıza Değil)",AH158="Bu Arıza Aracın Servise Verilmesine Engel Değil"),
IF(Z158-F158&gt;0,(AB158-Y158)*24*60,
IF(OR(AND(G158&gt;$AS$1,G158&lt;$AT$1),AND(G158&gt;$AU$1,G158&lt;$AV$1)),
(AF158-H158)*24*60,     BH:BH0)),        AN158),0)</f>
        <v/>
      </c>
      <c r="AN158" s="257" t="str">
        <f t="shared" si="138"/>
        <v/>
      </c>
      <c r="AO158" s="174" t="str">
        <f>[4]SayfaKAY!AG991</f>
        <v/>
      </c>
      <c r="AP158" s="174" t="str">
        <f>[4]SayfaKAY!AI991</f>
        <v/>
      </c>
      <c r="AQ158" s="174" t="str">
        <f>[4]SayfaKAY!AQ991</f>
        <v/>
      </c>
      <c r="AR158" s="174" t="str">
        <f>[4]SayfaKAY!AH991</f>
        <v/>
      </c>
      <c r="AS158" s="174" t="str">
        <f>[4]SayfaKAY!AJ991</f>
        <v/>
      </c>
      <c r="AT158" s="175" t="str">
        <f>[4]SayfaKAY!AM991</f>
        <v/>
      </c>
      <c r="AU158" s="176" t="str">
        <f>[4]SayfaKAY!AL991</f>
        <v/>
      </c>
      <c r="AV158" s="176" t="str">
        <f>[4]SayfaKAY!AP991</f>
        <v/>
      </c>
      <c r="AW158" s="177" t="str">
        <f>[4]SayfaKAY!AT991</f>
        <v/>
      </c>
      <c r="AX158" s="194" t="str">
        <f t="shared" si="139"/>
        <v/>
      </c>
      <c r="AY158" s="168"/>
      <c r="AZ158" s="167"/>
      <c r="BA158" s="113"/>
      <c r="BB158" s="171" t="str">
        <f>IF($AQ$1="X", IF(AND(G158&gt;=$AS$1,G158&lt;=$AT$1),IF(P158&lt;&gt;"D(Arıza Değil)",AC158,0), IF(AND(G158&gt;=$AU$1,G158&lt;=$AV$1),IF(P158&lt;&gt;"D(Arıza Değil)",AC158,0), "")), "")</f>
        <v/>
      </c>
      <c r="BC158" s="114"/>
      <c r="BD158" s="114"/>
      <c r="BE158" s="114"/>
      <c r="BF158" s="114"/>
      <c r="BG158" s="114"/>
      <c r="BH158" s="114">
        <f>IFERROR(FRACAS!AN994, "Hata Var")</f>
        <v>206183.99999994901</v>
      </c>
      <c r="BI158" s="114"/>
      <c r="BJ158" s="114"/>
      <c r="BK158" s="105" t="str">
        <f>[4]SayfaKAY!AW991</f>
        <v/>
      </c>
      <c r="BL158" s="105" t="str">
        <f>[4]SayfaKAY!V991</f>
        <v/>
      </c>
      <c r="BM158" s="114"/>
      <c r="BN158" s="171" t="str">
        <f t="shared" si="140"/>
        <v>x yok</v>
      </c>
      <c r="BO158" s="171" t="b">
        <f t="shared" si="141"/>
        <v>0</v>
      </c>
      <c r="BP158" s="171" t="e">
        <f t="shared" si="142"/>
        <v>#VALUE!</v>
      </c>
      <c r="BQ158" s="226" t="e">
        <f t="shared" si="143"/>
        <v>#VALUE!</v>
      </c>
      <c r="BR158" s="226" t="e">
        <f t="shared" si="144"/>
        <v>#VALUE!</v>
      </c>
      <c r="BS158" s="226" t="e">
        <f t="shared" si="145"/>
        <v>#VALUE!</v>
      </c>
      <c r="BT158" s="114"/>
      <c r="BU158" s="242"/>
      <c r="BV158" s="233">
        <f t="shared" si="146"/>
        <v>-1</v>
      </c>
      <c r="BW158" s="226" t="str">
        <f t="shared" si="147"/>
        <v>Hayır, çakışma yok</v>
      </c>
      <c r="BX158" s="229"/>
      <c r="BY158" s="247" t="e">
        <f t="shared" si="148"/>
        <v>#VALUE!</v>
      </c>
      <c r="BZ158" s="247" t="e">
        <f t="shared" si="149"/>
        <v>#VALUE!</v>
      </c>
      <c r="CA158" s="247" t="e">
        <f t="shared" si="150"/>
        <v>#VALUE!</v>
      </c>
      <c r="CB158" s="213"/>
      <c r="CC158" s="211"/>
      <c r="CD158" s="196"/>
      <c r="CE158" s="213">
        <v>990</v>
      </c>
      <c r="CF158" s="182" t="str">
        <f t="shared" si="151"/>
        <v/>
      </c>
      <c r="CG158" s="182" t="str">
        <f t="shared" si="152"/>
        <v/>
      </c>
      <c r="CH158" s="196"/>
      <c r="CI158" s="196"/>
      <c r="CJ158" s="196"/>
      <c r="CK158" s="196" t="e">
        <f t="shared" si="153"/>
        <v>#VALUE!</v>
      </c>
      <c r="CL158" s="196" t="e">
        <f t="shared" si="154"/>
        <v>#VALUE!</v>
      </c>
      <c r="CM158" s="196" t="e">
        <f t="shared" si="155"/>
        <v>#VALUE!</v>
      </c>
      <c r="CN158" s="114"/>
      <c r="CO158" s="115" t="str">
        <f t="shared" si="156"/>
        <v/>
      </c>
      <c r="CP158" s="116" t="e">
        <f t="shared" si="157"/>
        <v>#VALUE!</v>
      </c>
      <c r="CQ158" s="117" t="str">
        <f t="shared" si="158"/>
        <v/>
      </c>
      <c r="CR158" s="117" t="str">
        <f t="shared" si="159"/>
        <v/>
      </c>
      <c r="CS158" s="117" t="str">
        <f t="shared" si="160"/>
        <v/>
      </c>
      <c r="CT158" s="118" t="e">
        <f t="shared" si="161"/>
        <v>#VALUE!</v>
      </c>
      <c r="CU158" s="118" t="e">
        <f t="shared" si="162"/>
        <v>#VALUE!</v>
      </c>
      <c r="CV158" s="118" t="e">
        <f t="shared" si="163"/>
        <v>#VALUE!</v>
      </c>
      <c r="CW158" s="119" t="e">
        <f t="shared" si="164"/>
        <v>#VALUE!</v>
      </c>
    </row>
    <row r="159" spans="1:101" ht="118.5" customHeight="1" x14ac:dyDescent="0.3">
      <c r="A159" s="104" t="str">
        <f>[4]SayfaKAY!C992</f>
        <v/>
      </c>
      <c r="B159" s="104" t="str">
        <f>[4]SayfaKAY!D992</f>
        <v/>
      </c>
      <c r="C159" s="105" t="str">
        <f>[4]SayfaKAY!E992</f>
        <v/>
      </c>
      <c r="D159" s="105" t="str">
        <f>[4]SayfaKAY!F992</f>
        <v/>
      </c>
      <c r="E159" s="106" t="str">
        <f>[4]SayfaKAY!G992</f>
        <v/>
      </c>
      <c r="F159" s="193" t="str">
        <f t="shared" si="125"/>
        <v/>
      </c>
      <c r="G159" s="135" t="str">
        <f t="shared" si="126"/>
        <v/>
      </c>
      <c r="H159" s="235" t="str">
        <f>[4]SayfaKAY!H992</f>
        <v/>
      </c>
      <c r="I159" s="104" t="str">
        <f>[4]SayfaKAY!I992</f>
        <v/>
      </c>
      <c r="J159" s="103" t="str">
        <f>IF([4]SayfaKAY!J992="","",IF([4]SayfaKAY!J992="Müşteri","Notified by Customer","Notified by Bozankaya"))</f>
        <v/>
      </c>
      <c r="K159" s="103" t="e">
        <f>VLOOKUP([4]SayfaKAY!L992,#REF!,2,FALSE)</f>
        <v>#REF!</v>
      </c>
      <c r="L159" s="165" t="str">
        <f>[4]SayfaKAY!X992</f>
        <v/>
      </c>
      <c r="M159" s="107" t="str">
        <f t="shared" si="127"/>
        <v/>
      </c>
      <c r="N159" s="105" t="str">
        <f>[4]SayfaKAY!M992</f>
        <v/>
      </c>
      <c r="O159" s="166" t="str">
        <f>[4]SayfaKAY!P992</f>
        <v/>
      </c>
      <c r="P159" s="166" t="str">
        <f>[4]SayfaKAY!Q992</f>
        <v/>
      </c>
      <c r="Q159" s="166" t="str">
        <f>[4]SayfaKAY!R992</f>
        <v/>
      </c>
      <c r="R159" s="132" t="str" cm="1">
        <f t="array" ref="R159">IF([4]SayfaKAY!U992="","",_xlfn.IFS([4]SayfaKAY!U992="Bozankaya","Bozankaya",[4]SayfaKAY!U992="Müşteri","Customer",[4]SayfaKAY!U992="Tedarikçi","Equipment Supplier"))</f>
        <v/>
      </c>
      <c r="S159" s="204" t="str">
        <f>[4]SayfaKAY!N992</f>
        <v/>
      </c>
      <c r="T159" s="133" t="str">
        <f>[4]SayfaKAY!AD992</f>
        <v/>
      </c>
      <c r="U159" s="132" t="str">
        <f>[4]SayfaKAY!W992</f>
        <v/>
      </c>
      <c r="V159" s="108" t="str">
        <f>[4]SayfaKAY!AZ992</f>
        <v/>
      </c>
      <c r="W159" s="136" t="str">
        <f t="shared" si="128"/>
        <v/>
      </c>
      <c r="X159" s="137" t="str">
        <f t="shared" si="129"/>
        <v/>
      </c>
      <c r="Y159" s="235" t="str">
        <f>[4]SayfaKAY!AE992</f>
        <v/>
      </c>
      <c r="Z159" s="192" t="str">
        <f t="shared" si="130"/>
        <v/>
      </c>
      <c r="AA159" s="110" t="str">
        <f t="shared" si="131"/>
        <v/>
      </c>
      <c r="AB159" s="182" t="str">
        <f>[4]SayfaKAY!BA992</f>
        <v/>
      </c>
      <c r="AC159" s="257" t="str">
        <f t="shared" si="132"/>
        <v/>
      </c>
      <c r="AD159" s="111" t="str">
        <f t="shared" si="133"/>
        <v/>
      </c>
      <c r="AE159" s="111" t="str">
        <f t="shared" si="134"/>
        <v/>
      </c>
      <c r="AF159" s="235" t="str">
        <f>[4]SayfaKAY!BA992</f>
        <v/>
      </c>
      <c r="AG159" s="179" t="str">
        <f>[4]SayfaKAY!S992</f>
        <v/>
      </c>
      <c r="AH159" s="178" t="str">
        <f t="shared" si="135"/>
        <v/>
      </c>
      <c r="AI159" s="163" t="str">
        <f>[4]SayfaKAY!AV992</f>
        <v/>
      </c>
      <c r="AJ159" s="164" t="str">
        <f t="shared" si="136"/>
        <v/>
      </c>
      <c r="AK159" s="164" t="str">
        <f t="shared" si="137"/>
        <v/>
      </c>
      <c r="AL159" s="112" t="str">
        <f>[4]SayfaKAY!AX992</f>
        <v/>
      </c>
      <c r="AM159" s="257" t="str" cm="1">
        <f t="array" ref="AM159">IFERROR(IF(AND(P159&lt;&gt;"D(Arıza Değil)",AH159="Bu Arıza Aracın Servise Verilmesine Engel Değil"),
IF(Z159-F159&gt;0,(AB159-Y159)*24*60,
IF(OR(AND(G159&gt;$AS$1,G159&lt;$AT$1),AND(G159&gt;$AU$1,G159&lt;$AV$1)),
(AF159-H159)*24*60,     BH:BH0)),        AN159),0)</f>
        <v/>
      </c>
      <c r="AN159" s="257" t="str">
        <f t="shared" si="138"/>
        <v/>
      </c>
      <c r="AO159" s="174" t="str">
        <f>[4]SayfaKAY!AG992</f>
        <v/>
      </c>
      <c r="AP159" s="174" t="str">
        <f>[4]SayfaKAY!AI992</f>
        <v/>
      </c>
      <c r="AQ159" s="174" t="str">
        <f>[4]SayfaKAY!AQ992</f>
        <v/>
      </c>
      <c r="AR159" s="174" t="str">
        <f>[4]SayfaKAY!AH992</f>
        <v/>
      </c>
      <c r="AS159" s="174" t="str">
        <f>[4]SayfaKAY!AJ992</f>
        <v/>
      </c>
      <c r="AT159" s="175" t="str">
        <f>[4]SayfaKAY!AM992</f>
        <v/>
      </c>
      <c r="AU159" s="176" t="str">
        <f>[4]SayfaKAY!AL992</f>
        <v/>
      </c>
      <c r="AV159" s="176" t="str">
        <f>[4]SayfaKAY!AP992</f>
        <v/>
      </c>
      <c r="AW159" s="177" t="str">
        <f>[4]SayfaKAY!AT992</f>
        <v/>
      </c>
      <c r="AX159" s="194" t="str">
        <f t="shared" si="139"/>
        <v/>
      </c>
      <c r="AY159" s="168"/>
      <c r="AZ159" s="167"/>
      <c r="BA159" s="170"/>
      <c r="BB159" s="171"/>
      <c r="BC159" s="114"/>
      <c r="BD159" s="114"/>
      <c r="BE159" s="114"/>
      <c r="BF159" s="114"/>
      <c r="BG159" s="114"/>
      <c r="BH159" s="114">
        <f>IFERROR(FRACAS!AN995, "Hata Var")</f>
        <v>206183.00000001909</v>
      </c>
      <c r="BI159" s="114"/>
      <c r="BJ159" s="114"/>
      <c r="BK159" s="105" t="str">
        <f>[4]SayfaKAY!AW992</f>
        <v/>
      </c>
      <c r="BL159" s="105" t="str">
        <f>[4]SayfaKAY!V992</f>
        <v/>
      </c>
      <c r="BM159" s="114"/>
      <c r="BN159" s="171" t="str">
        <f t="shared" si="140"/>
        <v>x yok</v>
      </c>
      <c r="BO159" s="171" t="b">
        <f t="shared" si="141"/>
        <v>0</v>
      </c>
      <c r="BP159" s="171" t="e">
        <f t="shared" si="142"/>
        <v>#VALUE!</v>
      </c>
      <c r="BQ159" s="226" t="e">
        <f t="shared" si="143"/>
        <v>#VALUE!</v>
      </c>
      <c r="BR159" s="226" t="e">
        <f t="shared" si="144"/>
        <v>#VALUE!</v>
      </c>
      <c r="BS159" s="226" t="e">
        <f t="shared" si="145"/>
        <v>#VALUE!</v>
      </c>
      <c r="BT159" s="114"/>
      <c r="BU159" s="242"/>
      <c r="BV159" s="233">
        <f t="shared" si="146"/>
        <v>-1</v>
      </c>
      <c r="BW159" s="226" t="str">
        <f t="shared" si="147"/>
        <v>Hayır, çakışma yok</v>
      </c>
      <c r="BX159" s="229"/>
      <c r="BY159" s="247" t="e">
        <f t="shared" si="148"/>
        <v>#VALUE!</v>
      </c>
      <c r="BZ159" s="247" t="e">
        <f t="shared" si="149"/>
        <v>#VALUE!</v>
      </c>
      <c r="CA159" s="247" t="e">
        <f t="shared" si="150"/>
        <v>#VALUE!</v>
      </c>
      <c r="CB159" s="213"/>
      <c r="CC159" s="211"/>
      <c r="CD159" s="196"/>
      <c r="CE159" s="213">
        <v>991</v>
      </c>
      <c r="CF159" s="182" t="str">
        <f t="shared" si="151"/>
        <v/>
      </c>
      <c r="CG159" s="182" t="str">
        <f t="shared" si="152"/>
        <v/>
      </c>
      <c r="CH159" s="196"/>
      <c r="CI159" s="196"/>
      <c r="CJ159" s="196"/>
      <c r="CK159" s="196" t="e">
        <f t="shared" si="153"/>
        <v>#VALUE!</v>
      </c>
      <c r="CL159" s="196" t="e">
        <f t="shared" si="154"/>
        <v>#VALUE!</v>
      </c>
      <c r="CM159" s="196" t="e">
        <f t="shared" si="155"/>
        <v>#VALUE!</v>
      </c>
      <c r="CN159" s="114"/>
      <c r="CO159" s="115" t="str">
        <f t="shared" si="156"/>
        <v/>
      </c>
      <c r="CP159" s="116" t="e">
        <f t="shared" si="157"/>
        <v>#VALUE!</v>
      </c>
      <c r="CQ159" s="117" t="str">
        <f t="shared" si="158"/>
        <v/>
      </c>
      <c r="CR159" s="117" t="str">
        <f t="shared" si="159"/>
        <v/>
      </c>
      <c r="CS159" s="117" t="str">
        <f t="shared" si="160"/>
        <v/>
      </c>
      <c r="CT159" s="118" t="e">
        <f t="shared" si="161"/>
        <v>#VALUE!</v>
      </c>
      <c r="CU159" s="118" t="e">
        <f t="shared" si="162"/>
        <v>#VALUE!</v>
      </c>
      <c r="CV159" s="118" t="e">
        <f t="shared" si="163"/>
        <v>#VALUE!</v>
      </c>
      <c r="CW159" s="119" t="e">
        <f t="shared" si="164"/>
        <v>#VALUE!</v>
      </c>
    </row>
    <row r="160" spans="1:101" ht="118.5" customHeight="1" x14ac:dyDescent="0.3">
      <c r="A160" s="160" t="str">
        <f>[4]SayfaKAY!C993</f>
        <v/>
      </c>
      <c r="B160" s="104" t="str">
        <f>[4]SayfaKAY!D993</f>
        <v/>
      </c>
      <c r="C160" s="105" t="str">
        <f>[4]SayfaKAY!E993</f>
        <v/>
      </c>
      <c r="D160" s="105" t="str">
        <f>[4]SayfaKAY!F993</f>
        <v/>
      </c>
      <c r="E160" s="106" t="str">
        <f>[4]SayfaKAY!G993</f>
        <v/>
      </c>
      <c r="F160" s="134" t="str">
        <f t="shared" si="125"/>
        <v/>
      </c>
      <c r="G160" s="135" t="str">
        <f t="shared" si="126"/>
        <v/>
      </c>
      <c r="H160" s="235" t="str">
        <f>[4]SayfaKAY!H993</f>
        <v/>
      </c>
      <c r="I160" s="104" t="str">
        <f>[4]SayfaKAY!I993</f>
        <v/>
      </c>
      <c r="J160" s="103" t="str">
        <f>IF([4]SayfaKAY!J993="","",IF([4]SayfaKAY!J993="Müşteri","Notified by Customer","Notified by Bozankaya"))</f>
        <v/>
      </c>
      <c r="K160" s="103" t="e">
        <f>VLOOKUP([4]SayfaKAY!L993,#REF!,2,FALSE)</f>
        <v>#REF!</v>
      </c>
      <c r="L160" s="165" t="str">
        <f>[4]SayfaKAY!X993</f>
        <v/>
      </c>
      <c r="M160" s="107" t="str">
        <f t="shared" si="127"/>
        <v/>
      </c>
      <c r="N160" s="105" t="str">
        <f>[4]SayfaKAY!M993</f>
        <v/>
      </c>
      <c r="O160" s="166" t="str">
        <f>[4]SayfaKAY!P993</f>
        <v/>
      </c>
      <c r="P160" s="166" t="str">
        <f>[4]SayfaKAY!Q993</f>
        <v/>
      </c>
      <c r="Q160" s="166" t="str">
        <f>[4]SayfaKAY!R993</f>
        <v/>
      </c>
      <c r="R160" s="132" t="str" cm="1">
        <f t="array" ref="R160">IF([4]SayfaKAY!U993="","",_xlfn.IFS([4]SayfaKAY!U993="Bozankaya","Bozankaya",[4]SayfaKAY!U993="Müşteri","Customer",[4]SayfaKAY!U993="Tedarikçi","Equipment Supplier"))</f>
        <v/>
      </c>
      <c r="S160" s="204" t="str">
        <f>[4]SayfaKAY!N993</f>
        <v/>
      </c>
      <c r="T160" s="133" t="str">
        <f>[4]SayfaKAY!AD993</f>
        <v/>
      </c>
      <c r="U160" s="132" t="str">
        <f>[4]SayfaKAY!W993</f>
        <v/>
      </c>
      <c r="V160" s="108" t="str">
        <f>[4]SayfaKAY!AZ993</f>
        <v/>
      </c>
      <c r="W160" s="136" t="str">
        <f t="shared" si="128"/>
        <v/>
      </c>
      <c r="X160" s="137" t="str">
        <f t="shared" si="129"/>
        <v/>
      </c>
      <c r="Y160" s="235" t="str">
        <f>[4]SayfaKAY!AE993</f>
        <v/>
      </c>
      <c r="Z160" s="109" t="str">
        <f t="shared" si="130"/>
        <v/>
      </c>
      <c r="AA160" s="110" t="str">
        <f t="shared" si="131"/>
        <v/>
      </c>
      <c r="AB160" s="182" t="str">
        <f>[4]SayfaKAY!BA993</f>
        <v/>
      </c>
      <c r="AC160" s="257" t="str">
        <f t="shared" si="132"/>
        <v/>
      </c>
      <c r="AD160" s="111" t="str">
        <f t="shared" si="133"/>
        <v/>
      </c>
      <c r="AE160" s="111" t="str">
        <f t="shared" si="134"/>
        <v/>
      </c>
      <c r="AF160" s="235" t="str">
        <f>[4]SayfaKAY!BA993</f>
        <v/>
      </c>
      <c r="AG160" s="179" t="str">
        <f>[4]SayfaKAY!S993</f>
        <v/>
      </c>
      <c r="AH160" s="178" t="str">
        <f t="shared" si="135"/>
        <v/>
      </c>
      <c r="AI160" s="163" t="str">
        <f>[4]SayfaKAY!AV993</f>
        <v/>
      </c>
      <c r="AJ160" s="164" t="str">
        <f t="shared" si="136"/>
        <v/>
      </c>
      <c r="AK160" s="164" t="str">
        <f t="shared" si="137"/>
        <v/>
      </c>
      <c r="AL160" s="112" t="str">
        <f>[4]SayfaKAY!AX993</f>
        <v/>
      </c>
      <c r="AM160" s="257" t="str" cm="1">
        <f t="array" ref="AM160">IFERROR(IF(AND(P160&lt;&gt;"D(Arıza Değil)",AH160="Bu Arıza Aracın Servise Verilmesine Engel Değil"),
IF(Z160-F160&gt;0,(AB160-Y160)*24*60,
IF(OR(AND(G160&gt;$AS$1,G160&lt;$AT$1),AND(G160&gt;$AU$1,G160&lt;$AV$1)),
(AF160-H160)*24*60,     BH:BH0)),        AN160),0)</f>
        <v/>
      </c>
      <c r="AN160" s="257" t="str">
        <f t="shared" si="138"/>
        <v/>
      </c>
      <c r="AO160" s="174" t="str">
        <f>[4]SayfaKAY!AG993</f>
        <v/>
      </c>
      <c r="AP160" s="174" t="str">
        <f>[4]SayfaKAY!AI993</f>
        <v/>
      </c>
      <c r="AQ160" s="174" t="str">
        <f>[4]SayfaKAY!AQ993</f>
        <v/>
      </c>
      <c r="AR160" s="174" t="str">
        <f>[4]SayfaKAY!AH993</f>
        <v/>
      </c>
      <c r="AS160" s="174" t="str">
        <f>[4]SayfaKAY!AJ993</f>
        <v/>
      </c>
      <c r="AT160" s="175" t="str">
        <f>[4]SayfaKAY!AM993</f>
        <v/>
      </c>
      <c r="AU160" s="176" t="str">
        <f>[4]SayfaKAY!AL993</f>
        <v/>
      </c>
      <c r="AV160" s="176" t="str">
        <f>[4]SayfaKAY!AP993</f>
        <v/>
      </c>
      <c r="AW160" s="177" t="str">
        <f>[4]SayfaKAY!AT993</f>
        <v/>
      </c>
      <c r="AX160" s="194" t="str">
        <f t="shared" si="139"/>
        <v/>
      </c>
      <c r="AY160" s="168"/>
      <c r="AZ160" s="167"/>
      <c r="BA160" s="113"/>
      <c r="BB160" s="171" t="str">
        <f>IF($AQ$1="X", IF(AND(G160&gt;=$AS$1,G160&lt;=$AT$1),IF(P160&lt;&gt;"D(Arıza Değil)",AC160,0), IF(AND(G160&gt;=$AU$1,G160&lt;=$AV$1),IF(P160&lt;&gt;"D(Arıza Değil)",AC160,0), "")), "")</f>
        <v/>
      </c>
      <c r="BC160" s="114"/>
      <c r="BD160" s="114"/>
      <c r="BE160" s="114"/>
      <c r="BF160" s="114"/>
      <c r="BG160" s="114"/>
      <c r="BH160" s="114">
        <f>IFERROR(FRACAS!AN996, "Hata Var")</f>
        <v>206178.0000000447</v>
      </c>
      <c r="BI160" s="114"/>
      <c r="BJ160" s="114"/>
      <c r="BK160" s="105" t="str">
        <f>[4]SayfaKAY!AW993</f>
        <v/>
      </c>
      <c r="BL160" s="105" t="str">
        <f>[4]SayfaKAY!V993</f>
        <v/>
      </c>
      <c r="BM160" s="114"/>
      <c r="BN160" s="171" t="str">
        <f t="shared" si="140"/>
        <v>x yok</v>
      </c>
      <c r="BO160" s="171" t="b">
        <f t="shared" si="141"/>
        <v>0</v>
      </c>
      <c r="BP160" s="171" t="e">
        <f t="shared" si="142"/>
        <v>#VALUE!</v>
      </c>
      <c r="BQ160" s="226" t="e">
        <f t="shared" si="143"/>
        <v>#VALUE!</v>
      </c>
      <c r="BR160" s="226" t="e">
        <f t="shared" si="144"/>
        <v>#VALUE!</v>
      </c>
      <c r="BS160" s="226" t="e">
        <f t="shared" si="145"/>
        <v>#VALUE!</v>
      </c>
      <c r="BT160" s="114"/>
      <c r="BU160" s="242"/>
      <c r="BV160" s="233">
        <f t="shared" si="146"/>
        <v>-1</v>
      </c>
      <c r="BW160" s="226" t="str">
        <f t="shared" si="147"/>
        <v>Hayır, çakışma yok</v>
      </c>
      <c r="BX160" s="229"/>
      <c r="BY160" s="247" t="e">
        <f t="shared" si="148"/>
        <v>#VALUE!</v>
      </c>
      <c r="BZ160" s="247" t="e">
        <f t="shared" si="149"/>
        <v>#VALUE!</v>
      </c>
      <c r="CA160" s="247" t="e">
        <f t="shared" si="150"/>
        <v>#VALUE!</v>
      </c>
      <c r="CB160" s="213"/>
      <c r="CC160" s="211"/>
      <c r="CD160" s="196"/>
      <c r="CE160" s="213">
        <v>992</v>
      </c>
      <c r="CF160" s="182" t="str">
        <f t="shared" si="151"/>
        <v/>
      </c>
      <c r="CG160" s="182" t="str">
        <f t="shared" si="152"/>
        <v/>
      </c>
      <c r="CH160" s="196"/>
      <c r="CI160" s="196"/>
      <c r="CJ160" s="196"/>
      <c r="CK160" s="196" t="e">
        <f t="shared" si="153"/>
        <v>#VALUE!</v>
      </c>
      <c r="CL160" s="196" t="e">
        <f t="shared" si="154"/>
        <v>#VALUE!</v>
      </c>
      <c r="CM160" s="196" t="e">
        <f t="shared" si="155"/>
        <v>#VALUE!</v>
      </c>
      <c r="CN160" s="114"/>
      <c r="CO160" s="115" t="str">
        <f t="shared" si="156"/>
        <v/>
      </c>
      <c r="CP160" s="116" t="e">
        <f t="shared" si="157"/>
        <v>#VALUE!</v>
      </c>
      <c r="CQ160" s="117" t="str">
        <f t="shared" si="158"/>
        <v/>
      </c>
      <c r="CR160" s="117" t="str">
        <f t="shared" si="159"/>
        <v/>
      </c>
      <c r="CS160" s="117" t="str">
        <f t="shared" si="160"/>
        <v/>
      </c>
      <c r="CT160" s="118" t="e">
        <f t="shared" si="161"/>
        <v>#VALUE!</v>
      </c>
      <c r="CU160" s="118" t="e">
        <f t="shared" si="162"/>
        <v>#VALUE!</v>
      </c>
      <c r="CV160" s="118" t="e">
        <f t="shared" si="163"/>
        <v>#VALUE!</v>
      </c>
      <c r="CW160" s="119" t="e">
        <f t="shared" si="164"/>
        <v>#VALUE!</v>
      </c>
    </row>
    <row r="161" spans="1:101" ht="118.5" customHeight="1" x14ac:dyDescent="0.3">
      <c r="A161" s="104" t="str">
        <f>[4]SayfaKAY!C994</f>
        <v/>
      </c>
      <c r="B161" s="104" t="str">
        <f>[4]SayfaKAY!D994</f>
        <v/>
      </c>
      <c r="C161" s="105" t="str">
        <f>[4]SayfaKAY!E994</f>
        <v/>
      </c>
      <c r="D161" s="105" t="str">
        <f>[4]SayfaKAY!F994</f>
        <v/>
      </c>
      <c r="E161" s="106" t="str">
        <f>[4]SayfaKAY!G994</f>
        <v/>
      </c>
      <c r="F161" s="193" t="str">
        <f t="shared" si="125"/>
        <v/>
      </c>
      <c r="G161" s="135" t="str">
        <f t="shared" si="126"/>
        <v/>
      </c>
      <c r="H161" s="235" t="str">
        <f>[4]SayfaKAY!H994</f>
        <v/>
      </c>
      <c r="I161" s="104" t="str">
        <f>[4]SayfaKAY!I994</f>
        <v/>
      </c>
      <c r="J161" s="103" t="str">
        <f>IF([4]SayfaKAY!J994="","",IF([4]SayfaKAY!J994="Müşteri","Notified by Customer","Notified by Bozankaya"))</f>
        <v/>
      </c>
      <c r="K161" s="103" t="e">
        <f>VLOOKUP([4]SayfaKAY!L994,#REF!,2,FALSE)</f>
        <v>#REF!</v>
      </c>
      <c r="L161" s="165" t="str">
        <f>[4]SayfaKAY!X994</f>
        <v/>
      </c>
      <c r="M161" s="107" t="str">
        <f t="shared" si="127"/>
        <v/>
      </c>
      <c r="N161" s="105" t="str">
        <f>[4]SayfaKAY!M994</f>
        <v/>
      </c>
      <c r="O161" s="166" t="str">
        <f>[4]SayfaKAY!P994</f>
        <v/>
      </c>
      <c r="P161" s="166" t="str">
        <f>[4]SayfaKAY!Q994</f>
        <v/>
      </c>
      <c r="Q161" s="166" t="str">
        <f>[4]SayfaKAY!R994</f>
        <v/>
      </c>
      <c r="R161" s="132" t="str" cm="1">
        <f t="array" ref="R161">IF([4]SayfaKAY!U994="","",_xlfn.IFS([4]SayfaKAY!U994="Bozankaya","Bozankaya",[4]SayfaKAY!U994="Müşteri","Customer",[4]SayfaKAY!U994="Tedarikçi","Equipment Supplier"))</f>
        <v/>
      </c>
      <c r="S161" s="204" t="str">
        <f>[4]SayfaKAY!N994</f>
        <v/>
      </c>
      <c r="T161" s="133" t="str">
        <f>[4]SayfaKAY!AD994</f>
        <v/>
      </c>
      <c r="U161" s="132" t="str">
        <f>[4]SayfaKAY!W994</f>
        <v/>
      </c>
      <c r="V161" s="108" t="str">
        <f>[4]SayfaKAY!AZ994</f>
        <v/>
      </c>
      <c r="W161" s="136" t="str">
        <f t="shared" si="128"/>
        <v/>
      </c>
      <c r="X161" s="137" t="str">
        <f t="shared" si="129"/>
        <v/>
      </c>
      <c r="Y161" s="235" t="str">
        <f>[4]SayfaKAY!AE994</f>
        <v/>
      </c>
      <c r="Z161" s="192" t="str">
        <f t="shared" si="130"/>
        <v/>
      </c>
      <c r="AA161" s="110" t="str">
        <f t="shared" si="131"/>
        <v/>
      </c>
      <c r="AB161" s="182" t="str">
        <f>[4]SayfaKAY!BA994</f>
        <v/>
      </c>
      <c r="AC161" s="257" t="str">
        <f t="shared" si="132"/>
        <v/>
      </c>
      <c r="AD161" s="111" t="str">
        <f t="shared" si="133"/>
        <v/>
      </c>
      <c r="AE161" s="111" t="str">
        <f t="shared" si="134"/>
        <v/>
      </c>
      <c r="AF161" s="235" t="str">
        <f>[4]SayfaKAY!BA994</f>
        <v/>
      </c>
      <c r="AG161" s="179" t="str">
        <f>[4]SayfaKAY!S994</f>
        <v/>
      </c>
      <c r="AH161" s="178" t="str">
        <f t="shared" si="135"/>
        <v/>
      </c>
      <c r="AI161" s="163" t="str">
        <f>[4]SayfaKAY!AV994</f>
        <v/>
      </c>
      <c r="AJ161" s="164" t="str">
        <f t="shared" si="136"/>
        <v/>
      </c>
      <c r="AK161" s="164" t="str">
        <f t="shared" si="137"/>
        <v/>
      </c>
      <c r="AL161" s="112" t="str">
        <f>[4]SayfaKAY!AX994</f>
        <v/>
      </c>
      <c r="AM161" s="257" t="str" cm="1">
        <f t="array" ref="AM161">IFERROR(IF(AND(P161&lt;&gt;"D(Arıza Değil)",AH161="Bu Arıza Aracın Servise Verilmesine Engel Değil"),
IF(Z161-F161&gt;0,(AB161-Y161)*24*60,
IF(OR(AND(G161&gt;$AS$1,G161&lt;$AT$1),AND(G161&gt;$AU$1,G161&lt;$AV$1)),
(AF161-H161)*24*60,     BH:BH0)),        AN161),0)</f>
        <v/>
      </c>
      <c r="AN161" s="257" t="str">
        <f t="shared" si="138"/>
        <v/>
      </c>
      <c r="AO161" s="174" t="str">
        <f>[4]SayfaKAY!AG994</f>
        <v/>
      </c>
      <c r="AP161" s="174" t="str">
        <f>[4]SayfaKAY!AI994</f>
        <v/>
      </c>
      <c r="AQ161" s="174" t="str">
        <f>[4]SayfaKAY!AQ994</f>
        <v/>
      </c>
      <c r="AR161" s="174" t="str">
        <f>[4]SayfaKAY!AH994</f>
        <v/>
      </c>
      <c r="AS161" s="174" t="str">
        <f>[4]SayfaKAY!AJ994</f>
        <v/>
      </c>
      <c r="AT161" s="175" t="str">
        <f>[4]SayfaKAY!AM994</f>
        <v/>
      </c>
      <c r="AU161" s="176" t="str">
        <f>[4]SayfaKAY!AL994</f>
        <v/>
      </c>
      <c r="AV161" s="176" t="str">
        <f>[4]SayfaKAY!AP994</f>
        <v/>
      </c>
      <c r="AW161" s="177" t="str">
        <f>[4]SayfaKAY!AT994</f>
        <v/>
      </c>
      <c r="AX161" s="194" t="str">
        <f t="shared" si="139"/>
        <v/>
      </c>
      <c r="AY161" s="168"/>
      <c r="AZ161" s="167"/>
      <c r="BA161" s="170"/>
      <c r="BB161" s="171"/>
      <c r="BC161" s="114"/>
      <c r="BD161" s="114"/>
      <c r="BE161" s="114"/>
      <c r="BF161" s="114"/>
      <c r="BG161" s="114"/>
      <c r="BH161" s="114">
        <f>IFERROR(FRACAS!AN997, "Hata Var")</f>
        <v>346.00000002770685</v>
      </c>
      <c r="BI161" s="114"/>
      <c r="BJ161" s="114"/>
      <c r="BK161" s="105" t="str">
        <f>[4]SayfaKAY!AW994</f>
        <v/>
      </c>
      <c r="BL161" s="105" t="str">
        <f>[4]SayfaKAY!V994</f>
        <v/>
      </c>
      <c r="BM161" s="114"/>
      <c r="BN161" s="171" t="str">
        <f t="shared" si="140"/>
        <v>x yok</v>
      </c>
      <c r="BO161" s="171" t="b">
        <f t="shared" si="141"/>
        <v>0</v>
      </c>
      <c r="BP161" s="171" t="e">
        <f t="shared" si="142"/>
        <v>#VALUE!</v>
      </c>
      <c r="BQ161" s="226" t="e">
        <f t="shared" si="143"/>
        <v>#VALUE!</v>
      </c>
      <c r="BR161" s="226" t="e">
        <f t="shared" si="144"/>
        <v>#VALUE!</v>
      </c>
      <c r="BS161" s="226" t="e">
        <f t="shared" si="145"/>
        <v>#VALUE!</v>
      </c>
      <c r="BT161" s="114"/>
      <c r="BU161" s="242"/>
      <c r="BV161" s="233">
        <f t="shared" si="146"/>
        <v>-1</v>
      </c>
      <c r="BW161" s="226" t="str">
        <f t="shared" si="147"/>
        <v>Hayır, çakışma yok</v>
      </c>
      <c r="BX161" s="229"/>
      <c r="BY161" s="247" t="e">
        <f t="shared" si="148"/>
        <v>#VALUE!</v>
      </c>
      <c r="BZ161" s="247" t="e">
        <f t="shared" si="149"/>
        <v>#VALUE!</v>
      </c>
      <c r="CA161" s="247" t="e">
        <f t="shared" si="150"/>
        <v>#VALUE!</v>
      </c>
      <c r="CB161" s="213"/>
      <c r="CC161" s="211"/>
      <c r="CD161" s="196"/>
      <c r="CE161" s="213">
        <v>993</v>
      </c>
      <c r="CF161" s="182" t="str">
        <f t="shared" si="151"/>
        <v/>
      </c>
      <c r="CG161" s="182" t="str">
        <f t="shared" si="152"/>
        <v/>
      </c>
      <c r="CH161" s="196"/>
      <c r="CI161" s="196"/>
      <c r="CJ161" s="196"/>
      <c r="CK161" s="196" t="e">
        <f t="shared" si="153"/>
        <v>#VALUE!</v>
      </c>
      <c r="CL161" s="196" t="e">
        <f t="shared" si="154"/>
        <v>#VALUE!</v>
      </c>
      <c r="CM161" s="196" t="e">
        <f t="shared" si="155"/>
        <v>#VALUE!</v>
      </c>
      <c r="CN161" s="114"/>
      <c r="CO161" s="115" t="str">
        <f t="shared" si="156"/>
        <v/>
      </c>
      <c r="CP161" s="116" t="e">
        <f t="shared" si="157"/>
        <v>#VALUE!</v>
      </c>
      <c r="CQ161" s="117" t="str">
        <f t="shared" si="158"/>
        <v/>
      </c>
      <c r="CR161" s="117" t="str">
        <f t="shared" si="159"/>
        <v/>
      </c>
      <c r="CS161" s="117" t="str">
        <f t="shared" si="160"/>
        <v/>
      </c>
      <c r="CT161" s="118" t="e">
        <f t="shared" si="161"/>
        <v>#VALUE!</v>
      </c>
      <c r="CU161" s="118" t="e">
        <f t="shared" si="162"/>
        <v>#VALUE!</v>
      </c>
      <c r="CV161" s="118" t="e">
        <f t="shared" si="163"/>
        <v>#VALUE!</v>
      </c>
      <c r="CW161" s="119" t="e">
        <f t="shared" si="164"/>
        <v>#VALUE!</v>
      </c>
    </row>
    <row r="162" spans="1:101" ht="118.5" customHeight="1" x14ac:dyDescent="0.3">
      <c r="A162" s="160" t="str">
        <f>[4]SayfaKAY!C995</f>
        <v/>
      </c>
      <c r="B162" s="104" t="str">
        <f>[4]SayfaKAY!D995</f>
        <v/>
      </c>
      <c r="C162" s="105" t="str">
        <f>[4]SayfaKAY!E995</f>
        <v/>
      </c>
      <c r="D162" s="105" t="str">
        <f>[4]SayfaKAY!F995</f>
        <v/>
      </c>
      <c r="E162" s="106" t="str">
        <f>[4]SayfaKAY!G995</f>
        <v/>
      </c>
      <c r="F162" s="134" t="str">
        <f t="shared" si="125"/>
        <v/>
      </c>
      <c r="G162" s="135" t="str">
        <f t="shared" si="126"/>
        <v/>
      </c>
      <c r="H162" s="235" t="str">
        <f>[4]SayfaKAY!H995</f>
        <v/>
      </c>
      <c r="I162" s="104" t="str">
        <f>[4]SayfaKAY!I995</f>
        <v/>
      </c>
      <c r="J162" s="103" t="str">
        <f>IF([4]SayfaKAY!J995="","",IF([4]SayfaKAY!J995="Müşteri","Notified by Customer","Notified by Bozankaya"))</f>
        <v/>
      </c>
      <c r="K162" s="103" t="e">
        <f>VLOOKUP([4]SayfaKAY!L995,#REF!,2,FALSE)</f>
        <v>#REF!</v>
      </c>
      <c r="L162" s="165" t="str">
        <f>[4]SayfaKAY!X995</f>
        <v/>
      </c>
      <c r="M162" s="107" t="str">
        <f t="shared" si="127"/>
        <v/>
      </c>
      <c r="N162" s="105" t="str">
        <f>[4]SayfaKAY!M995</f>
        <v/>
      </c>
      <c r="O162" s="166" t="str">
        <f>[4]SayfaKAY!P995</f>
        <v/>
      </c>
      <c r="P162" s="166" t="str">
        <f>[4]SayfaKAY!Q995</f>
        <v/>
      </c>
      <c r="Q162" s="166" t="str">
        <f>[4]SayfaKAY!R995</f>
        <v/>
      </c>
      <c r="R162" s="132" t="str" cm="1">
        <f t="array" ref="R162">IF([4]SayfaKAY!U995="","",_xlfn.IFS([4]SayfaKAY!U995="Bozankaya","Bozankaya",[4]SayfaKAY!U995="Müşteri","Customer",[4]SayfaKAY!U995="Tedarikçi","Equipment Supplier"))</f>
        <v/>
      </c>
      <c r="S162" s="204" t="str">
        <f>[4]SayfaKAY!N995</f>
        <v/>
      </c>
      <c r="T162" s="133" t="str">
        <f>[4]SayfaKAY!AD995</f>
        <v/>
      </c>
      <c r="U162" s="132" t="str">
        <f>[4]SayfaKAY!W995</f>
        <v/>
      </c>
      <c r="V162" s="108" t="str">
        <f>[4]SayfaKAY!AZ995</f>
        <v/>
      </c>
      <c r="W162" s="136" t="str">
        <f t="shared" si="128"/>
        <v/>
      </c>
      <c r="X162" s="137" t="str">
        <f t="shared" si="129"/>
        <v/>
      </c>
      <c r="Y162" s="235" t="str">
        <f>[4]SayfaKAY!AE995</f>
        <v/>
      </c>
      <c r="Z162" s="109" t="str">
        <f t="shared" si="130"/>
        <v/>
      </c>
      <c r="AA162" s="110" t="str">
        <f t="shared" si="131"/>
        <v/>
      </c>
      <c r="AB162" s="182" t="str">
        <f>[4]SayfaKAY!BA995</f>
        <v/>
      </c>
      <c r="AC162" s="257" t="str">
        <f t="shared" si="132"/>
        <v/>
      </c>
      <c r="AD162" s="111" t="str">
        <f t="shared" si="133"/>
        <v/>
      </c>
      <c r="AE162" s="111" t="str">
        <f t="shared" si="134"/>
        <v/>
      </c>
      <c r="AF162" s="235" t="str">
        <f>[4]SayfaKAY!BA995</f>
        <v/>
      </c>
      <c r="AG162" s="179" t="str">
        <f>[4]SayfaKAY!S995</f>
        <v/>
      </c>
      <c r="AH162" s="178" t="str">
        <f t="shared" si="135"/>
        <v/>
      </c>
      <c r="AI162" s="163" t="str">
        <f>[4]SayfaKAY!AV995</f>
        <v/>
      </c>
      <c r="AJ162" s="164" t="str">
        <f t="shared" si="136"/>
        <v/>
      </c>
      <c r="AK162" s="164" t="str">
        <f t="shared" si="137"/>
        <v/>
      </c>
      <c r="AL162" s="112" t="str">
        <f>[4]SayfaKAY!AX995</f>
        <v/>
      </c>
      <c r="AM162" s="257" t="str" cm="1">
        <f t="array" ref="AM162">IFERROR(IF(AND(P162&lt;&gt;"D(Arıza Değil)",AH162="Bu Arıza Aracın Servise Verilmesine Engel Değil"),
IF(Z162-F162&gt;0,(AB162-Y162)*24*60,
IF(OR(AND(G162&gt;$AS$1,G162&lt;$AT$1),AND(G162&gt;$AU$1,G162&lt;$AV$1)),
(AF162-H162)*24*60,     BH:BH0)),        AN162),0)</f>
        <v/>
      </c>
      <c r="AN162" s="257" t="str">
        <f t="shared" si="138"/>
        <v/>
      </c>
      <c r="AO162" s="174" t="str">
        <f>[4]SayfaKAY!AG995</f>
        <v/>
      </c>
      <c r="AP162" s="174" t="str">
        <f>[4]SayfaKAY!AI995</f>
        <v/>
      </c>
      <c r="AQ162" s="174" t="str">
        <f>[4]SayfaKAY!AQ995</f>
        <v/>
      </c>
      <c r="AR162" s="174" t="str">
        <f>[4]SayfaKAY!AH995</f>
        <v/>
      </c>
      <c r="AS162" s="174" t="str">
        <f>[4]SayfaKAY!AJ995</f>
        <v/>
      </c>
      <c r="AT162" s="175" t="str">
        <f>[4]SayfaKAY!AM995</f>
        <v/>
      </c>
      <c r="AU162" s="176" t="str">
        <f>[4]SayfaKAY!AL995</f>
        <v/>
      </c>
      <c r="AV162" s="176" t="str">
        <f>[4]SayfaKAY!AP995</f>
        <v/>
      </c>
      <c r="AW162" s="177" t="str">
        <f>[4]SayfaKAY!AT995</f>
        <v/>
      </c>
      <c r="AX162" s="194" t="str">
        <f t="shared" si="139"/>
        <v/>
      </c>
      <c r="AY162" s="168"/>
      <c r="AZ162" s="167"/>
      <c r="BA162" s="113"/>
      <c r="BB162" s="171" t="str">
        <f>IF($AQ$1="X", IF(AND(G162&gt;=$AS$1,G162&lt;=$AT$1),IF(P162&lt;&gt;"D(Arıza Değil)",AC162,0), IF(AND(G162&gt;=$AU$1,G162&lt;=$AV$1),IF(P162&lt;&gt;"D(Arıza Değil)",AC162,0), "")), "")</f>
        <v/>
      </c>
      <c r="BC162" s="114"/>
      <c r="BD162" s="114"/>
      <c r="BE162" s="114"/>
      <c r="BF162" s="114"/>
      <c r="BG162" s="114"/>
      <c r="BH162" s="114">
        <f>IFERROR(FRACAS!AN998, "Hata Var")</f>
        <v>116.0000000637956</v>
      </c>
      <c r="BI162" s="114"/>
      <c r="BJ162" s="114"/>
      <c r="BK162" s="105" t="str">
        <f>[4]SayfaKAY!AW995</f>
        <v/>
      </c>
      <c r="BL162" s="105" t="str">
        <f>[4]SayfaKAY!V995</f>
        <v/>
      </c>
      <c r="BM162" s="114"/>
      <c r="BN162" s="171" t="str">
        <f t="shared" si="140"/>
        <v>x yok</v>
      </c>
      <c r="BO162" s="171" t="b">
        <f t="shared" si="141"/>
        <v>0</v>
      </c>
      <c r="BP162" s="171" t="e">
        <f t="shared" si="142"/>
        <v>#VALUE!</v>
      </c>
      <c r="BQ162" s="226" t="e">
        <f t="shared" si="143"/>
        <v>#VALUE!</v>
      </c>
      <c r="BR162" s="226" t="e">
        <f t="shared" si="144"/>
        <v>#VALUE!</v>
      </c>
      <c r="BS162" s="226" t="e">
        <f t="shared" si="145"/>
        <v>#VALUE!</v>
      </c>
      <c r="BT162" s="114"/>
      <c r="BU162" s="242"/>
      <c r="BV162" s="233">
        <f t="shared" si="146"/>
        <v>-1</v>
      </c>
      <c r="BW162" s="226" t="str">
        <f t="shared" si="147"/>
        <v>Hayır, çakışma yok</v>
      </c>
      <c r="BX162" s="229"/>
      <c r="BY162" s="247" t="e">
        <f t="shared" si="148"/>
        <v>#VALUE!</v>
      </c>
      <c r="BZ162" s="247" t="e">
        <f t="shared" si="149"/>
        <v>#VALUE!</v>
      </c>
      <c r="CA162" s="247" t="e">
        <f t="shared" si="150"/>
        <v>#VALUE!</v>
      </c>
      <c r="CB162" s="213"/>
      <c r="CC162" s="211"/>
      <c r="CD162" s="196"/>
      <c r="CE162" s="213">
        <v>994</v>
      </c>
      <c r="CF162" s="182" t="str">
        <f t="shared" si="151"/>
        <v/>
      </c>
      <c r="CG162" s="182" t="str">
        <f t="shared" si="152"/>
        <v/>
      </c>
      <c r="CH162" s="196"/>
      <c r="CI162" s="196"/>
      <c r="CJ162" s="196"/>
      <c r="CK162" s="196" t="e">
        <f t="shared" si="153"/>
        <v>#VALUE!</v>
      </c>
      <c r="CL162" s="196" t="e">
        <f t="shared" si="154"/>
        <v>#VALUE!</v>
      </c>
      <c r="CM162" s="196" t="e">
        <f t="shared" si="155"/>
        <v>#VALUE!</v>
      </c>
      <c r="CN162" s="114"/>
      <c r="CO162" s="115" t="str">
        <f t="shared" si="156"/>
        <v/>
      </c>
      <c r="CP162" s="116" t="e">
        <f t="shared" si="157"/>
        <v>#VALUE!</v>
      </c>
      <c r="CQ162" s="117" t="str">
        <f t="shared" si="158"/>
        <v/>
      </c>
      <c r="CR162" s="117" t="str">
        <f t="shared" si="159"/>
        <v/>
      </c>
      <c r="CS162" s="117" t="str">
        <f t="shared" si="160"/>
        <v/>
      </c>
      <c r="CT162" s="118" t="e">
        <f t="shared" si="161"/>
        <v>#VALUE!</v>
      </c>
      <c r="CU162" s="118" t="e">
        <f t="shared" si="162"/>
        <v>#VALUE!</v>
      </c>
      <c r="CV162" s="118" t="e">
        <f t="shared" si="163"/>
        <v>#VALUE!</v>
      </c>
      <c r="CW162" s="119" t="e">
        <f t="shared" si="164"/>
        <v>#VALUE!</v>
      </c>
    </row>
    <row r="163" spans="1:101" ht="118.5" customHeight="1" x14ac:dyDescent="0.3">
      <c r="A163" s="104" t="str">
        <f>[4]SayfaKAY!C996</f>
        <v/>
      </c>
      <c r="B163" s="104" t="str">
        <f>[4]SayfaKAY!D996</f>
        <v/>
      </c>
      <c r="C163" s="105" t="str">
        <f>[4]SayfaKAY!E996</f>
        <v/>
      </c>
      <c r="D163" s="105" t="str">
        <f>[4]SayfaKAY!F996</f>
        <v/>
      </c>
      <c r="E163" s="106" t="str">
        <f>[4]SayfaKAY!G996</f>
        <v/>
      </c>
      <c r="F163" s="193" t="str">
        <f t="shared" si="125"/>
        <v/>
      </c>
      <c r="G163" s="135" t="str">
        <f t="shared" si="126"/>
        <v/>
      </c>
      <c r="H163" s="235" t="str">
        <f>[4]SayfaKAY!H996</f>
        <v/>
      </c>
      <c r="I163" s="104" t="str">
        <f>[4]SayfaKAY!I996</f>
        <v/>
      </c>
      <c r="J163" s="103" t="str">
        <f>IF([4]SayfaKAY!J996="","",IF([4]SayfaKAY!J996="Müşteri","Notified by Customer","Notified by Bozankaya"))</f>
        <v/>
      </c>
      <c r="K163" s="103" t="e">
        <f>VLOOKUP([4]SayfaKAY!L996,#REF!,2,FALSE)</f>
        <v>#REF!</v>
      </c>
      <c r="L163" s="165" t="str">
        <f>[4]SayfaKAY!X996</f>
        <v/>
      </c>
      <c r="M163" s="107" t="str">
        <f t="shared" si="127"/>
        <v/>
      </c>
      <c r="N163" s="105" t="str">
        <f>[4]SayfaKAY!M996</f>
        <v/>
      </c>
      <c r="O163" s="166" t="str">
        <f>[4]SayfaKAY!P996</f>
        <v/>
      </c>
      <c r="P163" s="166" t="str">
        <f>[4]SayfaKAY!Q996</f>
        <v/>
      </c>
      <c r="Q163" s="166" t="str">
        <f>[4]SayfaKAY!R996</f>
        <v/>
      </c>
      <c r="R163" s="132" t="str" cm="1">
        <f t="array" ref="R163">IF([4]SayfaKAY!U996="","",_xlfn.IFS([4]SayfaKAY!U996="Bozankaya","Bozankaya",[4]SayfaKAY!U996="Müşteri","Customer",[4]SayfaKAY!U996="Tedarikçi","Equipment Supplier"))</f>
        <v/>
      </c>
      <c r="S163" s="204" t="str">
        <f>[4]SayfaKAY!N996</f>
        <v/>
      </c>
      <c r="T163" s="133" t="str">
        <f>[4]SayfaKAY!AD996</f>
        <v/>
      </c>
      <c r="U163" s="132" t="str">
        <f>[4]SayfaKAY!W996</f>
        <v/>
      </c>
      <c r="V163" s="108" t="str">
        <f>[4]SayfaKAY!AZ996</f>
        <v/>
      </c>
      <c r="W163" s="136" t="str">
        <f t="shared" si="128"/>
        <v/>
      </c>
      <c r="X163" s="137" t="str">
        <f t="shared" si="129"/>
        <v/>
      </c>
      <c r="Y163" s="235" t="str">
        <f>[4]SayfaKAY!AE996</f>
        <v/>
      </c>
      <c r="Z163" s="192" t="str">
        <f t="shared" si="130"/>
        <v/>
      </c>
      <c r="AA163" s="110" t="str">
        <f t="shared" si="131"/>
        <v/>
      </c>
      <c r="AB163" s="182" t="str">
        <f>[4]SayfaKAY!BA996</f>
        <v/>
      </c>
      <c r="AC163" s="257" t="str">
        <f t="shared" si="132"/>
        <v/>
      </c>
      <c r="AD163" s="111" t="str">
        <f t="shared" si="133"/>
        <v/>
      </c>
      <c r="AE163" s="111" t="str">
        <f t="shared" si="134"/>
        <v/>
      </c>
      <c r="AF163" s="235" t="str">
        <f>[4]SayfaKAY!BA996</f>
        <v/>
      </c>
      <c r="AG163" s="179" t="str">
        <f>[4]SayfaKAY!S996</f>
        <v/>
      </c>
      <c r="AH163" s="178" t="str">
        <f t="shared" si="135"/>
        <v/>
      </c>
      <c r="AI163" s="163" t="str">
        <f>[4]SayfaKAY!AV996</f>
        <v/>
      </c>
      <c r="AJ163" s="164" t="str">
        <f t="shared" si="136"/>
        <v/>
      </c>
      <c r="AK163" s="164" t="str">
        <f t="shared" si="137"/>
        <v/>
      </c>
      <c r="AL163" s="112" t="str">
        <f>[4]SayfaKAY!AX996</f>
        <v/>
      </c>
      <c r="AM163" s="257" t="str" cm="1">
        <f t="array" ref="AM163">IFERROR(IF(AND(P163&lt;&gt;"D(Arıza Değil)",AH163="Bu Arıza Aracın Servise Verilmesine Engel Değil"),
IF(Z163-F163&gt;0,(AB163-Y163)*24*60,
IF(OR(AND(G163&gt;$AS$1,G163&lt;$AT$1),AND(G163&gt;$AU$1,G163&lt;$AV$1)),
(AF163-H163)*24*60,     BH:BH0)),        AN163),0)</f>
        <v/>
      </c>
      <c r="AN163" s="257" t="str">
        <f t="shared" si="138"/>
        <v/>
      </c>
      <c r="AO163" s="174" t="str">
        <f>[4]SayfaKAY!AG996</f>
        <v/>
      </c>
      <c r="AP163" s="174" t="str">
        <f>[4]SayfaKAY!AI996</f>
        <v/>
      </c>
      <c r="AQ163" s="174" t="str">
        <f>[4]SayfaKAY!AQ996</f>
        <v/>
      </c>
      <c r="AR163" s="174" t="str">
        <f>[4]SayfaKAY!AH996</f>
        <v/>
      </c>
      <c r="AS163" s="174" t="str">
        <f>[4]SayfaKAY!AJ996</f>
        <v/>
      </c>
      <c r="AT163" s="175" t="str">
        <f>[4]SayfaKAY!AM996</f>
        <v/>
      </c>
      <c r="AU163" s="176" t="str">
        <f>[4]SayfaKAY!AL996</f>
        <v/>
      </c>
      <c r="AV163" s="176" t="str">
        <f>[4]SayfaKAY!AP996</f>
        <v/>
      </c>
      <c r="AW163" s="177" t="str">
        <f>[4]SayfaKAY!AT996</f>
        <v/>
      </c>
      <c r="AX163" s="194" t="str">
        <f t="shared" si="139"/>
        <v/>
      </c>
      <c r="AY163" s="168"/>
      <c r="AZ163" s="167"/>
      <c r="BA163" s="170"/>
      <c r="BB163" s="171"/>
      <c r="BC163" s="114"/>
      <c r="BD163" s="114"/>
      <c r="BE163" s="114"/>
      <c r="BF163" s="114"/>
      <c r="BG163" s="114"/>
      <c r="BH163" s="114">
        <f>IFERROR(FRACAS!AN999, "Hata Var")</f>
        <v>290963.00000001909</v>
      </c>
      <c r="BI163" s="114"/>
      <c r="BJ163" s="114"/>
      <c r="BK163" s="105" t="str">
        <f>[4]SayfaKAY!AW996</f>
        <v/>
      </c>
      <c r="BL163" s="105" t="str">
        <f>[4]SayfaKAY!V996</f>
        <v/>
      </c>
      <c r="BM163" s="114"/>
      <c r="BN163" s="171" t="str">
        <f t="shared" si="140"/>
        <v>x yok</v>
      </c>
      <c r="BO163" s="171" t="b">
        <f t="shared" si="141"/>
        <v>0</v>
      </c>
      <c r="BP163" s="171" t="e">
        <f t="shared" si="142"/>
        <v>#VALUE!</v>
      </c>
      <c r="BQ163" s="226" t="e">
        <f t="shared" si="143"/>
        <v>#VALUE!</v>
      </c>
      <c r="BR163" s="226" t="e">
        <f t="shared" si="144"/>
        <v>#VALUE!</v>
      </c>
      <c r="BS163" s="226" t="e">
        <f t="shared" si="145"/>
        <v>#VALUE!</v>
      </c>
      <c r="BT163" s="114"/>
      <c r="BU163" s="242"/>
      <c r="BV163" s="233">
        <f t="shared" si="146"/>
        <v>-1</v>
      </c>
      <c r="BW163" s="226" t="str">
        <f t="shared" si="147"/>
        <v>Hayır, çakışma yok</v>
      </c>
      <c r="BX163" s="229"/>
      <c r="BY163" s="247" t="e">
        <f t="shared" si="148"/>
        <v>#VALUE!</v>
      </c>
      <c r="BZ163" s="247" t="e">
        <f t="shared" si="149"/>
        <v>#VALUE!</v>
      </c>
      <c r="CA163" s="247" t="e">
        <f t="shared" si="150"/>
        <v>#VALUE!</v>
      </c>
      <c r="CB163" s="213"/>
      <c r="CC163" s="211"/>
      <c r="CD163" s="196"/>
      <c r="CE163" s="213">
        <v>995</v>
      </c>
      <c r="CF163" s="182" t="str">
        <f t="shared" si="151"/>
        <v/>
      </c>
      <c r="CG163" s="182" t="str">
        <f t="shared" si="152"/>
        <v/>
      </c>
      <c r="CH163" s="196"/>
      <c r="CI163" s="196"/>
      <c r="CJ163" s="196"/>
      <c r="CK163" s="196" t="e">
        <f t="shared" si="153"/>
        <v>#VALUE!</v>
      </c>
      <c r="CL163" s="196" t="e">
        <f t="shared" si="154"/>
        <v>#VALUE!</v>
      </c>
      <c r="CM163" s="196" t="e">
        <f t="shared" si="155"/>
        <v>#VALUE!</v>
      </c>
      <c r="CN163" s="114"/>
      <c r="CO163" s="115" t="str">
        <f t="shared" si="156"/>
        <v/>
      </c>
      <c r="CP163" s="116" t="e">
        <f t="shared" si="157"/>
        <v>#VALUE!</v>
      </c>
      <c r="CQ163" s="117" t="str">
        <f t="shared" si="158"/>
        <v/>
      </c>
      <c r="CR163" s="117" t="str">
        <f t="shared" si="159"/>
        <v/>
      </c>
      <c r="CS163" s="117" t="str">
        <f t="shared" si="160"/>
        <v/>
      </c>
      <c r="CT163" s="118" t="e">
        <f t="shared" si="161"/>
        <v>#VALUE!</v>
      </c>
      <c r="CU163" s="118" t="e">
        <f t="shared" si="162"/>
        <v>#VALUE!</v>
      </c>
      <c r="CV163" s="118" t="e">
        <f t="shared" si="163"/>
        <v>#VALUE!</v>
      </c>
      <c r="CW163" s="119" t="e">
        <f t="shared" si="164"/>
        <v>#VALUE!</v>
      </c>
    </row>
    <row r="164" spans="1:101" ht="118.5" customHeight="1" x14ac:dyDescent="0.3">
      <c r="A164" s="160" t="str">
        <f>[4]SayfaKAY!C997</f>
        <v/>
      </c>
      <c r="B164" s="104" t="str">
        <f>[4]SayfaKAY!D997</f>
        <v/>
      </c>
      <c r="C164" s="105" t="str">
        <f>[4]SayfaKAY!E997</f>
        <v/>
      </c>
      <c r="D164" s="105" t="str">
        <f>[4]SayfaKAY!F997</f>
        <v/>
      </c>
      <c r="E164" s="106" t="str">
        <f>[4]SayfaKAY!G997</f>
        <v/>
      </c>
      <c r="F164" s="134" t="str">
        <f t="shared" si="125"/>
        <v/>
      </c>
      <c r="G164" s="135" t="str">
        <f t="shared" si="126"/>
        <v/>
      </c>
      <c r="H164" s="235" t="str">
        <f>[4]SayfaKAY!H997</f>
        <v/>
      </c>
      <c r="I164" s="104" t="str">
        <f>[4]SayfaKAY!I997</f>
        <v/>
      </c>
      <c r="J164" s="103" t="str">
        <f>IF([4]SayfaKAY!J997="","",IF([4]SayfaKAY!J997="Müşteri","Notified by Customer","Notified by Bozankaya"))</f>
        <v/>
      </c>
      <c r="K164" s="103" t="e">
        <f>VLOOKUP([4]SayfaKAY!L997,#REF!,2,FALSE)</f>
        <v>#REF!</v>
      </c>
      <c r="L164" s="165" t="str">
        <f>[4]SayfaKAY!X997</f>
        <v/>
      </c>
      <c r="M164" s="107" t="str">
        <f t="shared" si="127"/>
        <v/>
      </c>
      <c r="N164" s="105" t="str">
        <f>[4]SayfaKAY!M997</f>
        <v/>
      </c>
      <c r="O164" s="166" t="str">
        <f>[4]SayfaKAY!P997</f>
        <v/>
      </c>
      <c r="P164" s="166" t="str">
        <f>[4]SayfaKAY!Q997</f>
        <v/>
      </c>
      <c r="Q164" s="166" t="str">
        <f>[4]SayfaKAY!R997</f>
        <v/>
      </c>
      <c r="R164" s="132" t="str" cm="1">
        <f t="array" ref="R164">IF([4]SayfaKAY!U997="","",_xlfn.IFS([4]SayfaKAY!U997="Bozankaya","Bozankaya",[4]SayfaKAY!U997="Müşteri","Customer",[4]SayfaKAY!U997="Tedarikçi","Equipment Supplier"))</f>
        <v/>
      </c>
      <c r="S164" s="204" t="str">
        <f>[4]SayfaKAY!N997</f>
        <v/>
      </c>
      <c r="T164" s="133" t="str">
        <f>[4]SayfaKAY!AD997</f>
        <v/>
      </c>
      <c r="U164" s="132" t="str">
        <f>[4]SayfaKAY!W997</f>
        <v/>
      </c>
      <c r="V164" s="108" t="str">
        <f>[4]SayfaKAY!AZ997</f>
        <v/>
      </c>
      <c r="W164" s="136" t="str">
        <f t="shared" si="128"/>
        <v/>
      </c>
      <c r="X164" s="137" t="str">
        <f t="shared" si="129"/>
        <v/>
      </c>
      <c r="Y164" s="235" t="str">
        <f>[4]SayfaKAY!AE997</f>
        <v/>
      </c>
      <c r="Z164" s="109" t="str">
        <f t="shared" si="130"/>
        <v/>
      </c>
      <c r="AA164" s="110" t="str">
        <f t="shared" si="131"/>
        <v/>
      </c>
      <c r="AB164" s="182" t="str">
        <f>[4]SayfaKAY!BA997</f>
        <v/>
      </c>
      <c r="AC164" s="257" t="str">
        <f t="shared" si="132"/>
        <v/>
      </c>
      <c r="AD164" s="111" t="str">
        <f t="shared" si="133"/>
        <v/>
      </c>
      <c r="AE164" s="111" t="str">
        <f t="shared" si="134"/>
        <v/>
      </c>
      <c r="AF164" s="235" t="str">
        <f>[4]SayfaKAY!BA997</f>
        <v/>
      </c>
      <c r="AG164" s="179" t="str">
        <f>[4]SayfaKAY!S997</f>
        <v/>
      </c>
      <c r="AH164" s="178" t="str">
        <f t="shared" si="135"/>
        <v/>
      </c>
      <c r="AI164" s="163" t="str">
        <f>[4]SayfaKAY!AV997</f>
        <v/>
      </c>
      <c r="AJ164" s="164" t="str">
        <f t="shared" si="136"/>
        <v/>
      </c>
      <c r="AK164" s="164" t="str">
        <f t="shared" si="137"/>
        <v/>
      </c>
      <c r="AL164" s="112" t="str">
        <f>[4]SayfaKAY!AX997</f>
        <v/>
      </c>
      <c r="AM164" s="257" t="str" cm="1">
        <f t="array" ref="AM164">IFERROR(IF(AND(P164&lt;&gt;"D(Arıza Değil)",AH164="Bu Arıza Aracın Servise Verilmesine Engel Değil"),
IF(Z164-F164&gt;0,(AB164-Y164)*24*60,
IF(OR(AND(G164&gt;$AS$1,G164&lt;$AT$1),AND(G164&gt;$AU$1,G164&lt;$AV$1)),
(AF164-H164)*24*60,     BH:BH0)),        AN164),0)</f>
        <v/>
      </c>
      <c r="AN164" s="257" t="str">
        <f t="shared" si="138"/>
        <v/>
      </c>
      <c r="AO164" s="174" t="str">
        <f>[4]SayfaKAY!AG997</f>
        <v/>
      </c>
      <c r="AP164" s="174" t="str">
        <f>[4]SayfaKAY!AI997</f>
        <v/>
      </c>
      <c r="AQ164" s="174" t="str">
        <f>[4]SayfaKAY!AQ997</f>
        <v/>
      </c>
      <c r="AR164" s="174" t="str">
        <f>[4]SayfaKAY!AH997</f>
        <v/>
      </c>
      <c r="AS164" s="174" t="str">
        <f>[4]SayfaKAY!AJ997</f>
        <v/>
      </c>
      <c r="AT164" s="175" t="str">
        <f>[4]SayfaKAY!AM997</f>
        <v/>
      </c>
      <c r="AU164" s="176" t="str">
        <f>[4]SayfaKAY!AL997</f>
        <v/>
      </c>
      <c r="AV164" s="176" t="str">
        <f>[4]SayfaKAY!AP997</f>
        <v/>
      </c>
      <c r="AW164" s="177" t="str">
        <f>[4]SayfaKAY!AT997</f>
        <v/>
      </c>
      <c r="AX164" s="194" t="str">
        <f t="shared" si="139"/>
        <v/>
      </c>
      <c r="AY164" s="168"/>
      <c r="AZ164" s="167"/>
      <c r="BA164" s="113"/>
      <c r="BB164" s="171" t="str">
        <f>IF($AQ$1="X", IF(AND(G164&gt;=$AS$1,G164&lt;=$AT$1),IF(P164&lt;&gt;"D(Arıza Değil)",AC164,0), IF(AND(G164&gt;=$AU$1,G164&lt;=$AV$1),IF(P164&lt;&gt;"D(Arıza Değil)",AC164,0), "")), "")</f>
        <v/>
      </c>
      <c r="BC164" s="114"/>
      <c r="BD164" s="114"/>
      <c r="BE164" s="114"/>
      <c r="BF164" s="114"/>
      <c r="BG164" s="114"/>
      <c r="BH164" s="114">
        <f>IFERROR(FRACAS!AN1000, "Hata Var")</f>
        <v>292161.99999988312</v>
      </c>
      <c r="BI164" s="114"/>
      <c r="BJ164" s="114"/>
      <c r="BK164" s="105" t="str">
        <f>[4]SayfaKAY!AW997</f>
        <v/>
      </c>
      <c r="BL164" s="105" t="str">
        <f>[4]SayfaKAY!V997</f>
        <v/>
      </c>
      <c r="BM164" s="114"/>
      <c r="BN164" s="171" t="str">
        <f t="shared" si="140"/>
        <v>x yok</v>
      </c>
      <c r="BO164" s="171" t="b">
        <f t="shared" si="141"/>
        <v>0</v>
      </c>
      <c r="BP164" s="171" t="e">
        <f t="shared" si="142"/>
        <v>#VALUE!</v>
      </c>
      <c r="BQ164" s="226" t="e">
        <f t="shared" si="143"/>
        <v>#VALUE!</v>
      </c>
      <c r="BR164" s="226" t="e">
        <f t="shared" si="144"/>
        <v>#VALUE!</v>
      </c>
      <c r="BS164" s="226" t="e">
        <f t="shared" si="145"/>
        <v>#VALUE!</v>
      </c>
      <c r="BT164" s="114"/>
      <c r="BU164" s="242"/>
      <c r="BV164" s="233">
        <f t="shared" si="146"/>
        <v>-1</v>
      </c>
      <c r="BW164" s="226" t="str">
        <f t="shared" si="147"/>
        <v>Hayır, çakışma yok</v>
      </c>
      <c r="BX164" s="229"/>
      <c r="BY164" s="247" t="e">
        <f t="shared" si="148"/>
        <v>#VALUE!</v>
      </c>
      <c r="BZ164" s="247" t="e">
        <f t="shared" si="149"/>
        <v>#VALUE!</v>
      </c>
      <c r="CA164" s="247" t="e">
        <f t="shared" si="150"/>
        <v>#VALUE!</v>
      </c>
      <c r="CB164" s="213"/>
      <c r="CC164" s="211"/>
      <c r="CD164" s="196"/>
      <c r="CE164" s="213">
        <v>996</v>
      </c>
      <c r="CF164" s="182" t="str">
        <f t="shared" si="151"/>
        <v/>
      </c>
      <c r="CG164" s="182" t="str">
        <f t="shared" si="152"/>
        <v/>
      </c>
      <c r="CH164" s="196"/>
      <c r="CI164" s="196"/>
      <c r="CJ164" s="196"/>
      <c r="CK164" s="196" t="e">
        <f t="shared" si="153"/>
        <v>#VALUE!</v>
      </c>
      <c r="CL164" s="196" t="e">
        <f t="shared" si="154"/>
        <v>#VALUE!</v>
      </c>
      <c r="CM164" s="196" t="e">
        <f t="shared" si="155"/>
        <v>#VALUE!</v>
      </c>
      <c r="CN164" s="114"/>
      <c r="CO164" s="115" t="str">
        <f t="shared" si="156"/>
        <v/>
      </c>
      <c r="CP164" s="116" t="e">
        <f t="shared" si="157"/>
        <v>#VALUE!</v>
      </c>
      <c r="CQ164" s="117" t="str">
        <f t="shared" si="158"/>
        <v/>
      </c>
      <c r="CR164" s="117" t="str">
        <f t="shared" si="159"/>
        <v/>
      </c>
      <c r="CS164" s="117" t="str">
        <f t="shared" si="160"/>
        <v/>
      </c>
      <c r="CT164" s="118" t="e">
        <f t="shared" si="161"/>
        <v>#VALUE!</v>
      </c>
      <c r="CU164" s="118" t="e">
        <f t="shared" si="162"/>
        <v>#VALUE!</v>
      </c>
      <c r="CV164" s="118" t="e">
        <f t="shared" si="163"/>
        <v>#VALUE!</v>
      </c>
      <c r="CW164" s="119" t="e">
        <f t="shared" si="164"/>
        <v>#VALUE!</v>
      </c>
    </row>
    <row r="165" spans="1:101" ht="118.5" customHeight="1" x14ac:dyDescent="0.3">
      <c r="A165" s="104" t="str">
        <f>[4]SayfaKAY!C998</f>
        <v/>
      </c>
      <c r="B165" s="104" t="str">
        <f>[4]SayfaKAY!D998</f>
        <v/>
      </c>
      <c r="C165" s="105" t="str">
        <f>[4]SayfaKAY!E998</f>
        <v/>
      </c>
      <c r="D165" s="105" t="str">
        <f>[4]SayfaKAY!F998</f>
        <v/>
      </c>
      <c r="E165" s="106" t="str">
        <f>[4]SayfaKAY!G998</f>
        <v/>
      </c>
      <c r="F165" s="193" t="str">
        <f t="shared" si="125"/>
        <v/>
      </c>
      <c r="G165" s="135" t="str">
        <f t="shared" si="126"/>
        <v/>
      </c>
      <c r="H165" s="235" t="str">
        <f>[4]SayfaKAY!H998</f>
        <v/>
      </c>
      <c r="I165" s="104" t="str">
        <f>[4]SayfaKAY!I998</f>
        <v/>
      </c>
      <c r="J165" s="103" t="str">
        <f>IF([4]SayfaKAY!J998="","",IF([4]SayfaKAY!J998="Müşteri","Notified by Customer","Notified by Bozankaya"))</f>
        <v/>
      </c>
      <c r="K165" s="103" t="e">
        <f>VLOOKUP([4]SayfaKAY!L998,#REF!,2,FALSE)</f>
        <v>#REF!</v>
      </c>
      <c r="L165" s="165" t="str">
        <f>[4]SayfaKAY!X998</f>
        <v/>
      </c>
      <c r="M165" s="107" t="str">
        <f t="shared" si="127"/>
        <v/>
      </c>
      <c r="N165" s="105" t="str">
        <f>[4]SayfaKAY!M998</f>
        <v/>
      </c>
      <c r="O165" s="166" t="str">
        <f>[4]SayfaKAY!P998</f>
        <v/>
      </c>
      <c r="P165" s="166" t="str">
        <f>[4]SayfaKAY!Q998</f>
        <v/>
      </c>
      <c r="Q165" s="166" t="str">
        <f>[4]SayfaKAY!R998</f>
        <v/>
      </c>
      <c r="R165" s="132" t="str" cm="1">
        <f t="array" ref="R165">IF([4]SayfaKAY!U998="","",_xlfn.IFS([4]SayfaKAY!U998="Bozankaya","Bozankaya",[4]SayfaKAY!U998="Müşteri","Customer",[4]SayfaKAY!U998="Tedarikçi","Equipment Supplier"))</f>
        <v/>
      </c>
      <c r="S165" s="204" t="str">
        <f>[4]SayfaKAY!N998</f>
        <v/>
      </c>
      <c r="T165" s="133" t="str">
        <f>[4]SayfaKAY!AD998</f>
        <v/>
      </c>
      <c r="U165" s="132" t="str">
        <f>[4]SayfaKAY!W998</f>
        <v/>
      </c>
      <c r="V165" s="108" t="str">
        <f>[4]SayfaKAY!AZ998</f>
        <v/>
      </c>
      <c r="W165" s="136" t="str">
        <f t="shared" si="128"/>
        <v/>
      </c>
      <c r="X165" s="137" t="str">
        <f t="shared" si="129"/>
        <v/>
      </c>
      <c r="Y165" s="235" t="str">
        <f>[4]SayfaKAY!AE998</f>
        <v/>
      </c>
      <c r="Z165" s="192" t="str">
        <f t="shared" si="130"/>
        <v/>
      </c>
      <c r="AA165" s="110" t="str">
        <f t="shared" si="131"/>
        <v/>
      </c>
      <c r="AB165" s="182" t="str">
        <f>[4]SayfaKAY!BA998</f>
        <v/>
      </c>
      <c r="AC165" s="257" t="str">
        <f t="shared" si="132"/>
        <v/>
      </c>
      <c r="AD165" s="111" t="str">
        <f t="shared" si="133"/>
        <v/>
      </c>
      <c r="AE165" s="111" t="str">
        <f t="shared" si="134"/>
        <v/>
      </c>
      <c r="AF165" s="235" t="str">
        <f>[4]SayfaKAY!BA998</f>
        <v/>
      </c>
      <c r="AG165" s="179" t="str">
        <f>[4]SayfaKAY!S998</f>
        <v/>
      </c>
      <c r="AH165" s="178" t="str">
        <f t="shared" si="135"/>
        <v/>
      </c>
      <c r="AI165" s="163" t="str">
        <f>[4]SayfaKAY!AV998</f>
        <v/>
      </c>
      <c r="AJ165" s="164" t="str">
        <f t="shared" si="136"/>
        <v/>
      </c>
      <c r="AK165" s="164" t="str">
        <f t="shared" si="137"/>
        <v/>
      </c>
      <c r="AL165" s="112" t="str">
        <f>[4]SayfaKAY!AX998</f>
        <v/>
      </c>
      <c r="AM165" s="257" t="str" cm="1">
        <f t="array" ref="AM165">IFERROR(IF(AND(P165&lt;&gt;"D(Arıza Değil)",AH165="Bu Arıza Aracın Servise Verilmesine Engel Değil"),
IF(Z165-F165&gt;0,(AB165-Y165)*24*60,
IF(OR(AND(G165&gt;$AS$1,G165&lt;$AT$1),AND(G165&gt;$AU$1,G165&lt;$AV$1)),
(AF165-H165)*24*60,     BH:BH0)),        AN165),0)</f>
        <v/>
      </c>
      <c r="AN165" s="257" t="str">
        <f t="shared" si="138"/>
        <v/>
      </c>
      <c r="AO165" s="174" t="str">
        <f>[4]SayfaKAY!AG998</f>
        <v/>
      </c>
      <c r="AP165" s="174" t="str">
        <f>[4]SayfaKAY!AI998</f>
        <v/>
      </c>
      <c r="AQ165" s="174" t="str">
        <f>[4]SayfaKAY!AQ998</f>
        <v/>
      </c>
      <c r="AR165" s="174" t="str">
        <f>[4]SayfaKAY!AH998</f>
        <v/>
      </c>
      <c r="AS165" s="174" t="str">
        <f>[4]SayfaKAY!AJ998</f>
        <v/>
      </c>
      <c r="AT165" s="175" t="str">
        <f>[4]SayfaKAY!AM998</f>
        <v/>
      </c>
      <c r="AU165" s="176" t="str">
        <f>[4]SayfaKAY!AL998</f>
        <v/>
      </c>
      <c r="AV165" s="176" t="str">
        <f>[4]SayfaKAY!AP998</f>
        <v/>
      </c>
      <c r="AW165" s="177" t="str">
        <f>[4]SayfaKAY!AT998</f>
        <v/>
      </c>
      <c r="AX165" s="194" t="str">
        <f t="shared" si="139"/>
        <v/>
      </c>
      <c r="AY165" s="168"/>
      <c r="AZ165" s="167"/>
      <c r="BA165" s="170"/>
      <c r="BB165" s="171"/>
      <c r="BC165" s="114"/>
      <c r="BD165" s="114"/>
      <c r="BE165" s="114"/>
      <c r="BF165" s="114"/>
      <c r="BG165" s="114"/>
      <c r="BH165" s="114">
        <f>IFERROR(FRACAS!AN1001, "Hata Var")</f>
        <v>292160.00000001281</v>
      </c>
      <c r="BI165" s="114"/>
      <c r="BJ165" s="114"/>
      <c r="BK165" s="105" t="str">
        <f>[4]SayfaKAY!AW998</f>
        <v/>
      </c>
      <c r="BL165" s="105" t="str">
        <f>[4]SayfaKAY!V998</f>
        <v/>
      </c>
      <c r="BM165" s="114"/>
      <c r="BN165" s="171" t="str">
        <f t="shared" si="140"/>
        <v>x yok</v>
      </c>
      <c r="BO165" s="171" t="b">
        <f t="shared" si="141"/>
        <v>0</v>
      </c>
      <c r="BP165" s="171" t="e">
        <f t="shared" si="142"/>
        <v>#VALUE!</v>
      </c>
      <c r="BQ165" s="226" t="e">
        <f t="shared" si="143"/>
        <v>#VALUE!</v>
      </c>
      <c r="BR165" s="226" t="e">
        <f t="shared" si="144"/>
        <v>#VALUE!</v>
      </c>
      <c r="BS165" s="226" t="e">
        <f t="shared" si="145"/>
        <v>#VALUE!</v>
      </c>
      <c r="BT165" s="114"/>
      <c r="BU165" s="242"/>
      <c r="BV165" s="233">
        <f t="shared" si="146"/>
        <v>-1</v>
      </c>
      <c r="BW165" s="226" t="str">
        <f t="shared" si="147"/>
        <v>Hayır, çakışma yok</v>
      </c>
      <c r="BX165" s="229"/>
      <c r="BY165" s="247" t="e">
        <f t="shared" si="148"/>
        <v>#VALUE!</v>
      </c>
      <c r="BZ165" s="247" t="e">
        <f t="shared" si="149"/>
        <v>#VALUE!</v>
      </c>
      <c r="CA165" s="247" t="e">
        <f t="shared" si="150"/>
        <v>#VALUE!</v>
      </c>
      <c r="CB165" s="213"/>
      <c r="CC165" s="211"/>
      <c r="CD165" s="196"/>
      <c r="CE165" s="213">
        <v>997</v>
      </c>
      <c r="CF165" s="182" t="str">
        <f t="shared" si="151"/>
        <v/>
      </c>
      <c r="CG165" s="182" t="str">
        <f t="shared" si="152"/>
        <v/>
      </c>
      <c r="CH165" s="196"/>
      <c r="CI165" s="196"/>
      <c r="CJ165" s="196"/>
      <c r="CK165" s="196" t="e">
        <f t="shared" si="153"/>
        <v>#VALUE!</v>
      </c>
      <c r="CL165" s="196" t="e">
        <f t="shared" si="154"/>
        <v>#VALUE!</v>
      </c>
      <c r="CM165" s="196" t="e">
        <f t="shared" si="155"/>
        <v>#VALUE!</v>
      </c>
      <c r="CN165" s="114"/>
      <c r="CO165" s="115" t="str">
        <f t="shared" si="156"/>
        <v/>
      </c>
      <c r="CP165" s="116" t="e">
        <f t="shared" si="157"/>
        <v>#VALUE!</v>
      </c>
      <c r="CQ165" s="117" t="str">
        <f t="shared" si="158"/>
        <v/>
      </c>
      <c r="CR165" s="117" t="str">
        <f t="shared" si="159"/>
        <v/>
      </c>
      <c r="CS165" s="117" t="str">
        <f t="shared" si="160"/>
        <v/>
      </c>
      <c r="CT165" s="118" t="e">
        <f t="shared" si="161"/>
        <v>#VALUE!</v>
      </c>
      <c r="CU165" s="118" t="e">
        <f t="shared" si="162"/>
        <v>#VALUE!</v>
      </c>
      <c r="CV165" s="118" t="e">
        <f t="shared" si="163"/>
        <v>#VALUE!</v>
      </c>
      <c r="CW165" s="119" t="e">
        <f t="shared" si="164"/>
        <v>#VALUE!</v>
      </c>
    </row>
    <row r="166" spans="1:101" ht="118.5" customHeight="1" x14ac:dyDescent="0.3">
      <c r="A166" s="160" t="str">
        <f>[4]SayfaKAY!C999</f>
        <v/>
      </c>
      <c r="B166" s="104" t="str">
        <f>[4]SayfaKAY!D999</f>
        <v/>
      </c>
      <c r="C166" s="105" t="str">
        <f>[4]SayfaKAY!E999</f>
        <v/>
      </c>
      <c r="D166" s="105" t="str">
        <f>[4]SayfaKAY!F999</f>
        <v/>
      </c>
      <c r="E166" s="106" t="str">
        <f>[4]SayfaKAY!G999</f>
        <v/>
      </c>
      <c r="F166" s="134" t="str">
        <f t="shared" si="125"/>
        <v/>
      </c>
      <c r="G166" s="135" t="str">
        <f t="shared" si="126"/>
        <v/>
      </c>
      <c r="H166" s="235" t="str">
        <f>[4]SayfaKAY!H999</f>
        <v/>
      </c>
      <c r="I166" s="104" t="str">
        <f>[4]SayfaKAY!I999</f>
        <v/>
      </c>
      <c r="J166" s="103" t="str">
        <f>IF([4]SayfaKAY!J999="","",IF([4]SayfaKAY!J999="Müşteri","Notified by Customer","Notified by Bozankaya"))</f>
        <v/>
      </c>
      <c r="K166" s="103" t="e">
        <f>VLOOKUP([4]SayfaKAY!L999,#REF!,2,FALSE)</f>
        <v>#REF!</v>
      </c>
      <c r="L166" s="165" t="str">
        <f>[4]SayfaKAY!X999</f>
        <v/>
      </c>
      <c r="M166" s="107" t="str">
        <f t="shared" si="127"/>
        <v/>
      </c>
      <c r="N166" s="105" t="str">
        <f>[4]SayfaKAY!M999</f>
        <v/>
      </c>
      <c r="O166" s="166" t="str">
        <f>[4]SayfaKAY!P999</f>
        <v/>
      </c>
      <c r="P166" s="166" t="str">
        <f>[4]SayfaKAY!Q999</f>
        <v/>
      </c>
      <c r="Q166" s="166" t="str">
        <f>[4]SayfaKAY!R999</f>
        <v/>
      </c>
      <c r="R166" s="132" t="str" cm="1">
        <f t="array" ref="R166">IF([4]SayfaKAY!U999="","",_xlfn.IFS([4]SayfaKAY!U999="Bozankaya","Bozankaya",[4]SayfaKAY!U999="Müşteri","Customer",[4]SayfaKAY!U999="Tedarikçi","Equipment Supplier"))</f>
        <v/>
      </c>
      <c r="S166" s="204" t="str">
        <f>[4]SayfaKAY!N999</f>
        <v/>
      </c>
      <c r="T166" s="133" t="str">
        <f>[4]SayfaKAY!AD999</f>
        <v/>
      </c>
      <c r="U166" s="132" t="str">
        <f>[4]SayfaKAY!W999</f>
        <v/>
      </c>
      <c r="V166" s="108" t="str">
        <f>[4]SayfaKAY!AZ999</f>
        <v/>
      </c>
      <c r="W166" s="136" t="str">
        <f t="shared" si="128"/>
        <v/>
      </c>
      <c r="X166" s="137" t="str">
        <f t="shared" si="129"/>
        <v/>
      </c>
      <c r="Y166" s="235" t="str">
        <f>[4]SayfaKAY!AE999</f>
        <v/>
      </c>
      <c r="Z166" s="109" t="str">
        <f t="shared" si="130"/>
        <v/>
      </c>
      <c r="AA166" s="110" t="str">
        <f t="shared" si="131"/>
        <v/>
      </c>
      <c r="AB166" s="182" t="str">
        <f>[4]SayfaKAY!BA999</f>
        <v/>
      </c>
      <c r="AC166" s="257" t="str">
        <f t="shared" si="132"/>
        <v/>
      </c>
      <c r="AD166" s="111" t="str">
        <f t="shared" si="133"/>
        <v/>
      </c>
      <c r="AE166" s="111" t="str">
        <f t="shared" si="134"/>
        <v/>
      </c>
      <c r="AF166" s="235" t="str">
        <f>[4]SayfaKAY!BA999</f>
        <v/>
      </c>
      <c r="AG166" s="179" t="str">
        <f>[4]SayfaKAY!S999</f>
        <v/>
      </c>
      <c r="AH166" s="178" t="str">
        <f t="shared" si="135"/>
        <v/>
      </c>
      <c r="AI166" s="163" t="str">
        <f>[4]SayfaKAY!AV999</f>
        <v/>
      </c>
      <c r="AJ166" s="164" t="str">
        <f t="shared" si="136"/>
        <v/>
      </c>
      <c r="AK166" s="164" t="str">
        <f t="shared" si="137"/>
        <v/>
      </c>
      <c r="AL166" s="112" t="str">
        <f>[4]SayfaKAY!AX999</f>
        <v/>
      </c>
      <c r="AM166" s="257" t="str" cm="1">
        <f t="array" ref="AM166">IFERROR(IF(AND(P166&lt;&gt;"D(Arıza Değil)",AH166="Bu Arıza Aracın Servise Verilmesine Engel Değil"),
IF(Z166-F166&gt;0,(AB166-Y166)*24*60,
IF(OR(AND(G166&gt;$AS$1,G166&lt;$AT$1),AND(G166&gt;$AU$1,G166&lt;$AV$1)),
(AF166-H166)*24*60,     BH:BH0)),        AN166),0)</f>
        <v/>
      </c>
      <c r="AN166" s="257" t="str">
        <f t="shared" si="138"/>
        <v/>
      </c>
      <c r="AO166" s="174" t="str">
        <f>[4]SayfaKAY!AG999</f>
        <v/>
      </c>
      <c r="AP166" s="174" t="str">
        <f>[4]SayfaKAY!AI999</f>
        <v/>
      </c>
      <c r="AQ166" s="174" t="str">
        <f>[4]SayfaKAY!AQ999</f>
        <v/>
      </c>
      <c r="AR166" s="174" t="str">
        <f>[4]SayfaKAY!AH999</f>
        <v/>
      </c>
      <c r="AS166" s="174" t="str">
        <f>[4]SayfaKAY!AJ999</f>
        <v/>
      </c>
      <c r="AT166" s="175" t="str">
        <f>[4]SayfaKAY!AM999</f>
        <v/>
      </c>
      <c r="AU166" s="176" t="str">
        <f>[4]SayfaKAY!AL999</f>
        <v/>
      </c>
      <c r="AV166" s="176" t="str">
        <f>[4]SayfaKAY!AP999</f>
        <v/>
      </c>
      <c r="AW166" s="177" t="str">
        <f>[4]SayfaKAY!AT999</f>
        <v/>
      </c>
      <c r="AX166" s="194" t="str">
        <f t="shared" si="139"/>
        <v/>
      </c>
      <c r="AY166" s="168"/>
      <c r="AZ166" s="167"/>
      <c r="BA166" s="113"/>
      <c r="BB166" s="171" t="str">
        <f>IF($AQ$1="X", IF(AND(G166&gt;=$AS$1,G166&lt;=$AT$1),IF(P166&lt;&gt;"D(Arıza Değil)",AC166,0), IF(AND(G166&gt;=$AU$1,G166&lt;=$AV$1),IF(P166&lt;&gt;"D(Arıza Değil)",AC166,0), "")), "")</f>
        <v/>
      </c>
      <c r="BC166" s="114"/>
      <c r="BD166" s="114"/>
      <c r="BE166" s="114"/>
      <c r="BF166" s="114"/>
      <c r="BG166" s="114"/>
      <c r="BH166" s="114">
        <f>IFERROR(FRACAS!AN1002, "Hata Var")</f>
        <v>291680.0000000617</v>
      </c>
      <c r="BI166" s="114"/>
      <c r="BJ166" s="114"/>
      <c r="BK166" s="105" t="str">
        <f>[4]SayfaKAY!AW999</f>
        <v/>
      </c>
      <c r="BL166" s="105" t="str">
        <f>[4]SayfaKAY!V999</f>
        <v/>
      </c>
      <c r="BM166" s="114"/>
      <c r="BN166" s="171" t="str">
        <f t="shared" si="140"/>
        <v>x yok</v>
      </c>
      <c r="BO166" s="171" t="b">
        <f t="shared" si="141"/>
        <v>0</v>
      </c>
      <c r="BP166" s="171" t="e">
        <f t="shared" si="142"/>
        <v>#VALUE!</v>
      </c>
      <c r="BQ166" s="226" t="e">
        <f t="shared" si="143"/>
        <v>#VALUE!</v>
      </c>
      <c r="BR166" s="226" t="e">
        <f t="shared" si="144"/>
        <v>#VALUE!</v>
      </c>
      <c r="BS166" s="226" t="e">
        <f t="shared" si="145"/>
        <v>#VALUE!</v>
      </c>
      <c r="BT166" s="114"/>
      <c r="BU166" s="242"/>
      <c r="BV166" s="233">
        <f t="shared" si="146"/>
        <v>-1</v>
      </c>
      <c r="BW166" s="226" t="str">
        <f t="shared" si="147"/>
        <v>Hayır, çakışma yok</v>
      </c>
      <c r="BX166" s="229"/>
      <c r="BY166" s="247" t="e">
        <f t="shared" si="148"/>
        <v>#VALUE!</v>
      </c>
      <c r="BZ166" s="247" t="e">
        <f t="shared" si="149"/>
        <v>#VALUE!</v>
      </c>
      <c r="CA166" s="247" t="e">
        <f t="shared" si="150"/>
        <v>#VALUE!</v>
      </c>
      <c r="CB166" s="213"/>
      <c r="CC166" s="211"/>
      <c r="CD166" s="196"/>
      <c r="CE166" s="213">
        <v>998</v>
      </c>
      <c r="CF166" s="182" t="str">
        <f t="shared" si="151"/>
        <v/>
      </c>
      <c r="CG166" s="182" t="str">
        <f t="shared" si="152"/>
        <v/>
      </c>
      <c r="CH166" s="196"/>
      <c r="CI166" s="196"/>
      <c r="CJ166" s="196"/>
      <c r="CK166" s="196" t="e">
        <f t="shared" si="153"/>
        <v>#VALUE!</v>
      </c>
      <c r="CL166" s="196" t="e">
        <f t="shared" si="154"/>
        <v>#VALUE!</v>
      </c>
      <c r="CM166" s="196" t="e">
        <f t="shared" si="155"/>
        <v>#VALUE!</v>
      </c>
      <c r="CN166" s="114"/>
      <c r="CO166" s="115" t="str">
        <f t="shared" si="156"/>
        <v/>
      </c>
      <c r="CP166" s="116" t="e">
        <f t="shared" si="157"/>
        <v>#VALUE!</v>
      </c>
      <c r="CQ166" s="117" t="str">
        <f t="shared" si="158"/>
        <v/>
      </c>
      <c r="CR166" s="117" t="str">
        <f t="shared" si="159"/>
        <v/>
      </c>
      <c r="CS166" s="117" t="str">
        <f t="shared" si="160"/>
        <v/>
      </c>
      <c r="CT166" s="118" t="e">
        <f t="shared" si="161"/>
        <v>#VALUE!</v>
      </c>
      <c r="CU166" s="118" t="e">
        <f t="shared" si="162"/>
        <v>#VALUE!</v>
      </c>
      <c r="CV166" s="118" t="e">
        <f t="shared" si="163"/>
        <v>#VALUE!</v>
      </c>
      <c r="CW166" s="119" t="e">
        <f t="shared" si="164"/>
        <v>#VALUE!</v>
      </c>
    </row>
    <row r="167" spans="1:101" ht="118.5" customHeight="1" x14ac:dyDescent="0.3">
      <c r="A167" s="104" t="str">
        <f>[4]SayfaKAY!C1000</f>
        <v/>
      </c>
      <c r="B167" s="104" t="str">
        <f>[4]SayfaKAY!D1000</f>
        <v/>
      </c>
      <c r="C167" s="105" t="str">
        <f>[4]SayfaKAY!E1000</f>
        <v/>
      </c>
      <c r="D167" s="105" t="str">
        <f>[4]SayfaKAY!F1000</f>
        <v/>
      </c>
      <c r="E167" s="106" t="str">
        <f>[4]SayfaKAY!G1000</f>
        <v/>
      </c>
      <c r="F167" s="193" t="str">
        <f t="shared" si="125"/>
        <v/>
      </c>
      <c r="G167" s="135" t="str">
        <f t="shared" si="126"/>
        <v/>
      </c>
      <c r="H167" s="235" t="str">
        <f>[4]SayfaKAY!H1000</f>
        <v/>
      </c>
      <c r="I167" s="104" t="str">
        <f>[4]SayfaKAY!I1000</f>
        <v/>
      </c>
      <c r="J167" s="103" t="str">
        <f>IF([4]SayfaKAY!J1000="","",IF([4]SayfaKAY!J1000="Müşteri","Notified by Customer","Notified by Bozankaya"))</f>
        <v/>
      </c>
      <c r="K167" s="103" t="e">
        <f>VLOOKUP([4]SayfaKAY!L1000,#REF!,2,FALSE)</f>
        <v>#REF!</v>
      </c>
      <c r="L167" s="165" t="str">
        <f>[4]SayfaKAY!X1000</f>
        <v/>
      </c>
      <c r="M167" s="107" t="str">
        <f t="shared" si="127"/>
        <v/>
      </c>
      <c r="N167" s="105" t="str">
        <f>[4]SayfaKAY!M1000</f>
        <v/>
      </c>
      <c r="O167" s="166" t="str">
        <f>[4]SayfaKAY!P1000</f>
        <v/>
      </c>
      <c r="P167" s="166" t="str">
        <f>[4]SayfaKAY!Q1000</f>
        <v/>
      </c>
      <c r="Q167" s="166" t="str">
        <f>[4]SayfaKAY!R1000</f>
        <v/>
      </c>
      <c r="R167" s="132" t="str" cm="1">
        <f t="array" ref="R167">IF([4]SayfaKAY!U1000="","",_xlfn.IFS([4]SayfaKAY!U1000="Bozankaya","Bozankaya",[4]SayfaKAY!U1000="Müşteri","Customer",[4]SayfaKAY!U1000="Tedarikçi","Equipment Supplier"))</f>
        <v/>
      </c>
      <c r="S167" s="204" t="str">
        <f>[4]SayfaKAY!N1000</f>
        <v/>
      </c>
      <c r="T167" s="133" t="str">
        <f>[4]SayfaKAY!AD1000</f>
        <v/>
      </c>
      <c r="U167" s="132" t="str">
        <f>[4]SayfaKAY!W1000</f>
        <v/>
      </c>
      <c r="V167" s="108" t="str">
        <f>[4]SayfaKAY!AZ1000</f>
        <v/>
      </c>
      <c r="W167" s="136" t="str">
        <f t="shared" si="128"/>
        <v/>
      </c>
      <c r="X167" s="137" t="str">
        <f t="shared" si="129"/>
        <v/>
      </c>
      <c r="Y167" s="235" t="str">
        <f>[4]SayfaKAY!AE1000</f>
        <v/>
      </c>
      <c r="Z167" s="192" t="str">
        <f t="shared" si="130"/>
        <v/>
      </c>
      <c r="AA167" s="110" t="str">
        <f t="shared" si="131"/>
        <v/>
      </c>
      <c r="AB167" s="182" t="str">
        <f>[4]SayfaKAY!BA1000</f>
        <v/>
      </c>
      <c r="AC167" s="257" t="str">
        <f t="shared" si="132"/>
        <v/>
      </c>
      <c r="AD167" s="111" t="str">
        <f t="shared" si="133"/>
        <v/>
      </c>
      <c r="AE167" s="111" t="str">
        <f t="shared" si="134"/>
        <v/>
      </c>
      <c r="AF167" s="235" t="str">
        <f>[4]SayfaKAY!BA1000</f>
        <v/>
      </c>
      <c r="AG167" s="179" t="str">
        <f>[4]SayfaKAY!S1000</f>
        <v/>
      </c>
      <c r="AH167" s="178" t="str">
        <f t="shared" si="135"/>
        <v/>
      </c>
      <c r="AI167" s="163" t="str">
        <f>[4]SayfaKAY!AV1000</f>
        <v/>
      </c>
      <c r="AJ167" s="164" t="str">
        <f t="shared" si="136"/>
        <v/>
      </c>
      <c r="AK167" s="164" t="str">
        <f t="shared" si="137"/>
        <v/>
      </c>
      <c r="AL167" s="112" t="str">
        <f>[4]SayfaKAY!AX1000</f>
        <v/>
      </c>
      <c r="AM167" s="257" t="str" cm="1">
        <f t="array" ref="AM167">IFERROR(IF(AND(P167&lt;&gt;"D(Arıza Değil)",AH167="Bu Arıza Aracın Servise Verilmesine Engel Değil"),
IF(Z167-F167&gt;0,(AB167-Y167)*24*60,
IF(OR(AND(G167&gt;$AS$1,G167&lt;$AT$1),AND(G167&gt;$AU$1,G167&lt;$AV$1)),
(AF167-H167)*24*60,     BH:BH0)),        AN167),0)</f>
        <v/>
      </c>
      <c r="AN167" s="257" t="str">
        <f t="shared" si="138"/>
        <v/>
      </c>
      <c r="AO167" s="174" t="str">
        <f>[4]SayfaKAY!AG1000</f>
        <v/>
      </c>
      <c r="AP167" s="174" t="str">
        <f>[4]SayfaKAY!AI1000</f>
        <v/>
      </c>
      <c r="AQ167" s="174" t="str">
        <f>[4]SayfaKAY!AQ1000</f>
        <v/>
      </c>
      <c r="AR167" s="174" t="str">
        <f>[4]SayfaKAY!AH1000</f>
        <v/>
      </c>
      <c r="AS167" s="174" t="str">
        <f>[4]SayfaKAY!AJ1000</f>
        <v/>
      </c>
      <c r="AT167" s="175" t="str">
        <f>[4]SayfaKAY!AM1000</f>
        <v/>
      </c>
      <c r="AU167" s="176" t="str">
        <f>[4]SayfaKAY!AL1000</f>
        <v/>
      </c>
      <c r="AV167" s="176" t="str">
        <f>[4]SayfaKAY!AP1000</f>
        <v/>
      </c>
      <c r="AW167" s="177" t="str">
        <f>[4]SayfaKAY!AT1000</f>
        <v/>
      </c>
      <c r="AX167" s="194" t="str">
        <f t="shared" si="139"/>
        <v/>
      </c>
      <c r="AY167" s="168"/>
      <c r="AZ167" s="167"/>
      <c r="BA167" s="170"/>
      <c r="BB167" s="171"/>
      <c r="BC167" s="114"/>
      <c r="BD167" s="114"/>
      <c r="BE167" s="114"/>
      <c r="BF167" s="114"/>
      <c r="BG167" s="114"/>
      <c r="BH167" s="114">
        <f>IFERROR(FRACAS!AN1003, "Hata Var")</f>
        <v>292157.99999999581</v>
      </c>
      <c r="BI167" s="114"/>
      <c r="BJ167" s="114"/>
      <c r="BK167" s="105" t="str">
        <f>[4]SayfaKAY!AW1000</f>
        <v/>
      </c>
      <c r="BL167" s="105" t="str">
        <f>[4]SayfaKAY!V1000</f>
        <v/>
      </c>
      <c r="BM167" s="114"/>
      <c r="BN167" s="171" t="str">
        <f t="shared" si="140"/>
        <v>x yok</v>
      </c>
      <c r="BO167" s="171" t="b">
        <f t="shared" si="141"/>
        <v>0</v>
      </c>
      <c r="BP167" s="171" t="e">
        <f t="shared" si="142"/>
        <v>#VALUE!</v>
      </c>
      <c r="BQ167" s="226" t="e">
        <f t="shared" si="143"/>
        <v>#VALUE!</v>
      </c>
      <c r="BR167" s="226" t="e">
        <f t="shared" si="144"/>
        <v>#VALUE!</v>
      </c>
      <c r="BS167" s="226" t="e">
        <f t="shared" si="145"/>
        <v>#VALUE!</v>
      </c>
      <c r="BT167" s="114"/>
      <c r="BU167" s="242"/>
      <c r="BV167" s="233">
        <f t="shared" si="146"/>
        <v>-1</v>
      </c>
      <c r="BW167" s="226" t="str">
        <f t="shared" si="147"/>
        <v>Hayır, çakışma yok</v>
      </c>
      <c r="BX167" s="229"/>
      <c r="BY167" s="247" t="e">
        <f t="shared" si="148"/>
        <v>#VALUE!</v>
      </c>
      <c r="BZ167" s="247" t="e">
        <f t="shared" si="149"/>
        <v>#VALUE!</v>
      </c>
      <c r="CA167" s="247" t="e">
        <f t="shared" si="150"/>
        <v>#VALUE!</v>
      </c>
      <c r="CB167" s="213"/>
      <c r="CC167" s="211"/>
      <c r="CD167" s="196"/>
      <c r="CE167" s="213">
        <v>999</v>
      </c>
      <c r="CF167" s="182" t="str">
        <f t="shared" si="151"/>
        <v/>
      </c>
      <c r="CG167" s="182" t="str">
        <f t="shared" si="152"/>
        <v/>
      </c>
      <c r="CH167" s="196"/>
      <c r="CI167" s="196"/>
      <c r="CJ167" s="196"/>
      <c r="CK167" s="196" t="e">
        <f t="shared" si="153"/>
        <v>#VALUE!</v>
      </c>
      <c r="CL167" s="196" t="e">
        <f t="shared" si="154"/>
        <v>#VALUE!</v>
      </c>
      <c r="CM167" s="196" t="e">
        <f t="shared" si="155"/>
        <v>#VALUE!</v>
      </c>
      <c r="CN167" s="114"/>
      <c r="CO167" s="115" t="str">
        <f t="shared" si="156"/>
        <v/>
      </c>
      <c r="CP167" s="116" t="e">
        <f t="shared" si="157"/>
        <v>#VALUE!</v>
      </c>
      <c r="CQ167" s="117" t="str">
        <f t="shared" si="158"/>
        <v/>
      </c>
      <c r="CR167" s="117" t="str">
        <f t="shared" si="159"/>
        <v/>
      </c>
      <c r="CS167" s="117" t="str">
        <f t="shared" si="160"/>
        <v/>
      </c>
      <c r="CT167" s="118" t="e">
        <f t="shared" si="161"/>
        <v>#VALUE!</v>
      </c>
      <c r="CU167" s="118" t="e">
        <f t="shared" si="162"/>
        <v>#VALUE!</v>
      </c>
      <c r="CV167" s="118" t="e">
        <f t="shared" si="163"/>
        <v>#VALUE!</v>
      </c>
      <c r="CW167" s="119" t="e">
        <f t="shared" si="164"/>
        <v>#VALUE!</v>
      </c>
    </row>
    <row r="168" spans="1:101" ht="118.5" customHeight="1" x14ac:dyDescent="0.3">
      <c r="A168" s="160" t="str">
        <f>[4]SayfaKAY!C1001</f>
        <v/>
      </c>
      <c r="B168" s="104" t="str">
        <f>[4]SayfaKAY!D1001</f>
        <v/>
      </c>
      <c r="C168" s="105" t="str">
        <f>[4]SayfaKAY!E1001</f>
        <v/>
      </c>
      <c r="D168" s="105" t="str">
        <f>[4]SayfaKAY!F1001</f>
        <v/>
      </c>
      <c r="E168" s="106" t="str">
        <f>[4]SayfaKAY!G1001</f>
        <v/>
      </c>
      <c r="F168" s="134" t="str">
        <f t="shared" si="125"/>
        <v/>
      </c>
      <c r="G168" s="135" t="str">
        <f t="shared" si="126"/>
        <v/>
      </c>
      <c r="H168" s="235" t="str">
        <f>[4]SayfaKAY!H1001</f>
        <v/>
      </c>
      <c r="I168" s="104" t="str">
        <f>[4]SayfaKAY!I1001</f>
        <v/>
      </c>
      <c r="J168" s="103" t="str">
        <f>IF([4]SayfaKAY!J1001="","",IF([4]SayfaKAY!J1001="Müşteri","Notified by Customer","Notified by Bozankaya"))</f>
        <v/>
      </c>
      <c r="K168" s="103" t="e">
        <f>VLOOKUP([4]SayfaKAY!L1001,#REF!,2,FALSE)</f>
        <v>#REF!</v>
      </c>
      <c r="L168" s="165" t="str">
        <f>[4]SayfaKAY!X1001</f>
        <v/>
      </c>
      <c r="M168" s="107" t="str">
        <f t="shared" si="127"/>
        <v/>
      </c>
      <c r="N168" s="105" t="str">
        <f>[4]SayfaKAY!M1001</f>
        <v/>
      </c>
      <c r="O168" s="166" t="str">
        <f>[4]SayfaKAY!P1001</f>
        <v/>
      </c>
      <c r="P168" s="166" t="str">
        <f>[4]SayfaKAY!Q1001</f>
        <v/>
      </c>
      <c r="Q168" s="166" t="str">
        <f>[4]SayfaKAY!R1001</f>
        <v/>
      </c>
      <c r="R168" s="132" t="str" cm="1">
        <f t="array" ref="R168">IF([4]SayfaKAY!U1001="","",_xlfn.IFS([4]SayfaKAY!U1001="Bozankaya","Bozankaya",[4]SayfaKAY!U1001="Müşteri","Customer",[4]SayfaKAY!U1001="Tedarikçi","Equipment Supplier"))</f>
        <v/>
      </c>
      <c r="S168" s="204" t="str">
        <f>[4]SayfaKAY!N1001</f>
        <v/>
      </c>
      <c r="T168" s="133" t="str">
        <f>[4]SayfaKAY!AD1001</f>
        <v/>
      </c>
      <c r="U168" s="132" t="str">
        <f>[4]SayfaKAY!W1001</f>
        <v/>
      </c>
      <c r="V168" s="108" t="str">
        <f>[4]SayfaKAY!AZ1001</f>
        <v/>
      </c>
      <c r="W168" s="136" t="str">
        <f t="shared" si="128"/>
        <v/>
      </c>
      <c r="X168" s="137" t="str">
        <f t="shared" si="129"/>
        <v/>
      </c>
      <c r="Y168" s="235" t="str">
        <f>[4]SayfaKAY!AE1001</f>
        <v/>
      </c>
      <c r="Z168" s="109" t="str">
        <f t="shared" si="130"/>
        <v/>
      </c>
      <c r="AA168" s="110" t="str">
        <f t="shared" si="131"/>
        <v/>
      </c>
      <c r="AB168" s="182" t="str">
        <f>[4]SayfaKAY!BA1001</f>
        <v/>
      </c>
      <c r="AC168" s="257" t="str">
        <f t="shared" si="132"/>
        <v/>
      </c>
      <c r="AD168" s="111" t="str">
        <f t="shared" si="133"/>
        <v/>
      </c>
      <c r="AE168" s="111" t="str">
        <f t="shared" si="134"/>
        <v/>
      </c>
      <c r="AF168" s="235" t="str">
        <f>[4]SayfaKAY!BA1001</f>
        <v/>
      </c>
      <c r="AG168" s="179" t="str">
        <f>[4]SayfaKAY!S1001</f>
        <v/>
      </c>
      <c r="AH168" s="178" t="str">
        <f t="shared" si="135"/>
        <v/>
      </c>
      <c r="AI168" s="163" t="str">
        <f>[4]SayfaKAY!AV1001</f>
        <v/>
      </c>
      <c r="AJ168" s="164" t="str">
        <f t="shared" si="136"/>
        <v/>
      </c>
      <c r="AK168" s="164" t="str">
        <f t="shared" si="137"/>
        <v/>
      </c>
      <c r="AL168" s="112" t="str">
        <f>[4]SayfaKAY!AX1001</f>
        <v/>
      </c>
      <c r="AM168" s="257" t="str" cm="1">
        <f t="array" ref="AM168">IFERROR(IF(AND(P168&lt;&gt;"D(Arıza Değil)",AH168="Bu Arıza Aracın Servise Verilmesine Engel Değil"),
IF(Z168-F168&gt;0,(AB168-Y168)*24*60,
IF(OR(AND(G168&gt;$AS$1,G168&lt;$AT$1),AND(G168&gt;$AU$1,G168&lt;$AV$1)),
(AF168-H168)*24*60,     BH:BH0)),        AN168),0)</f>
        <v/>
      </c>
      <c r="AN168" s="257" t="str">
        <f t="shared" si="138"/>
        <v/>
      </c>
      <c r="AO168" s="174" t="str">
        <f>[4]SayfaKAY!AG1001</f>
        <v/>
      </c>
      <c r="AP168" s="174" t="str">
        <f>[4]SayfaKAY!AI1001</f>
        <v/>
      </c>
      <c r="AQ168" s="174" t="str">
        <f>[4]SayfaKAY!AQ1001</f>
        <v/>
      </c>
      <c r="AR168" s="174" t="str">
        <f>[4]SayfaKAY!AH1001</f>
        <v/>
      </c>
      <c r="AS168" s="174" t="str">
        <f>[4]SayfaKAY!AJ1001</f>
        <v/>
      </c>
      <c r="AT168" s="175" t="str">
        <f>[4]SayfaKAY!AM1001</f>
        <v/>
      </c>
      <c r="AU168" s="176" t="str">
        <f>[4]SayfaKAY!AL1001</f>
        <v/>
      </c>
      <c r="AV168" s="176" t="str">
        <f>[4]SayfaKAY!AP1001</f>
        <v/>
      </c>
      <c r="AW168" s="177" t="str">
        <f>[4]SayfaKAY!AT1001</f>
        <v/>
      </c>
      <c r="AX168" s="194" t="str">
        <f t="shared" si="139"/>
        <v/>
      </c>
      <c r="AY168" s="168"/>
      <c r="AZ168" s="167"/>
      <c r="BA168" s="113"/>
      <c r="BB168" s="171" t="str">
        <f>IF($AQ$1="X", IF(AND(G168&gt;=$AS$1,G168&lt;=$AT$1),IF(P168&lt;&gt;"D(Arıza Değil)",AC168,0), IF(AND(G168&gt;=$AU$1,G168&lt;=$AV$1),IF(P168&lt;&gt;"D(Arıza Değil)",AC168,0), "")), "")</f>
        <v/>
      </c>
      <c r="BC168" s="114"/>
      <c r="BD168" s="114"/>
      <c r="BE168" s="114"/>
      <c r="BF168" s="114"/>
      <c r="BG168" s="114"/>
      <c r="BH168" s="114">
        <f>IFERROR(FRACAS!AN1004, "Hata Var")</f>
        <v>454.00000003399327</v>
      </c>
      <c r="BI168" s="114"/>
      <c r="BJ168" s="114"/>
      <c r="BK168" s="105" t="str">
        <f>[4]SayfaKAY!AW1001</f>
        <v/>
      </c>
      <c r="BL168" s="105" t="str">
        <f>[4]SayfaKAY!V1001</f>
        <v/>
      </c>
      <c r="BM168" s="114"/>
      <c r="BN168" s="171" t="str">
        <f t="shared" si="140"/>
        <v>x yok</v>
      </c>
      <c r="BO168" s="171" t="b">
        <f t="shared" si="141"/>
        <v>0</v>
      </c>
      <c r="BP168" s="171" t="e">
        <f t="shared" si="142"/>
        <v>#VALUE!</v>
      </c>
      <c r="BQ168" s="226" t="e">
        <f t="shared" si="143"/>
        <v>#VALUE!</v>
      </c>
      <c r="BR168" s="226" t="e">
        <f t="shared" si="144"/>
        <v>#VALUE!</v>
      </c>
      <c r="BS168" s="226" t="e">
        <f t="shared" si="145"/>
        <v>#VALUE!</v>
      </c>
      <c r="BT168" s="114"/>
      <c r="BU168" s="242"/>
      <c r="BV168" s="233">
        <f t="shared" si="146"/>
        <v>-1</v>
      </c>
      <c r="BW168" s="226" t="str">
        <f t="shared" si="147"/>
        <v>Hayır, çakışma yok</v>
      </c>
      <c r="BX168" s="229"/>
      <c r="BY168" s="247" t="e">
        <f t="shared" si="148"/>
        <v>#VALUE!</v>
      </c>
      <c r="BZ168" s="247" t="e">
        <f t="shared" si="149"/>
        <v>#VALUE!</v>
      </c>
      <c r="CA168" s="247" t="e">
        <f t="shared" si="150"/>
        <v>#VALUE!</v>
      </c>
      <c r="CB168" s="213"/>
      <c r="CC168" s="211"/>
      <c r="CD168" s="196"/>
      <c r="CE168" s="213">
        <v>1000</v>
      </c>
      <c r="CF168" s="182" t="str">
        <f t="shared" si="151"/>
        <v/>
      </c>
      <c r="CG168" s="182" t="str">
        <f t="shared" si="152"/>
        <v/>
      </c>
      <c r="CH168" s="196"/>
      <c r="CI168" s="196"/>
      <c r="CJ168" s="196"/>
      <c r="CK168" s="196" t="e">
        <f t="shared" si="153"/>
        <v>#VALUE!</v>
      </c>
      <c r="CL168" s="196" t="e">
        <f t="shared" si="154"/>
        <v>#VALUE!</v>
      </c>
      <c r="CM168" s="196" t="e">
        <f t="shared" si="155"/>
        <v>#VALUE!</v>
      </c>
      <c r="CN168" s="114"/>
      <c r="CO168" s="115" t="str">
        <f t="shared" si="156"/>
        <v/>
      </c>
      <c r="CP168" s="116" t="e">
        <f t="shared" si="157"/>
        <v>#VALUE!</v>
      </c>
      <c r="CQ168" s="117" t="str">
        <f t="shared" si="158"/>
        <v/>
      </c>
      <c r="CR168" s="117" t="str">
        <f t="shared" si="159"/>
        <v/>
      </c>
      <c r="CS168" s="117" t="str">
        <f t="shared" si="160"/>
        <v/>
      </c>
      <c r="CT168" s="118" t="e">
        <f t="shared" si="161"/>
        <v>#VALUE!</v>
      </c>
      <c r="CU168" s="118" t="e">
        <f t="shared" si="162"/>
        <v>#VALUE!</v>
      </c>
      <c r="CV168" s="118" t="e">
        <f t="shared" si="163"/>
        <v>#VALUE!</v>
      </c>
      <c r="CW168" s="119" t="e">
        <f t="shared" si="164"/>
        <v>#VALUE!</v>
      </c>
    </row>
    <row r="169" spans="1:101" ht="118.5" customHeight="1" x14ac:dyDescent="0.3">
      <c r="A169" s="104" t="str">
        <f>[4]SayfaKAY!C1002</f>
        <v/>
      </c>
      <c r="B169" s="104" t="str">
        <f>[4]SayfaKAY!D1002</f>
        <v/>
      </c>
      <c r="C169" s="105" t="str">
        <f>[4]SayfaKAY!E1002</f>
        <v/>
      </c>
      <c r="D169" s="105" t="str">
        <f>[4]SayfaKAY!F1002</f>
        <v/>
      </c>
      <c r="E169" s="106" t="str">
        <f>[4]SayfaKAY!G1002</f>
        <v/>
      </c>
      <c r="F169" s="193" t="str">
        <f t="shared" si="125"/>
        <v/>
      </c>
      <c r="G169" s="135" t="str">
        <f t="shared" si="126"/>
        <v/>
      </c>
      <c r="H169" s="235" t="str">
        <f>[4]SayfaKAY!H1002</f>
        <v/>
      </c>
      <c r="I169" s="104" t="str">
        <f>[4]SayfaKAY!I1002</f>
        <v/>
      </c>
      <c r="J169" s="103" t="str">
        <f>IF([4]SayfaKAY!J1002="","",IF([4]SayfaKAY!J1002="Müşteri","Notified by Customer","Notified by Bozankaya"))</f>
        <v/>
      </c>
      <c r="K169" s="103" t="e">
        <f>VLOOKUP([4]SayfaKAY!L1002,#REF!,2,FALSE)</f>
        <v>#REF!</v>
      </c>
      <c r="L169" s="165" t="str">
        <f>[4]SayfaKAY!X1002</f>
        <v/>
      </c>
      <c r="M169" s="107" t="str">
        <f t="shared" si="127"/>
        <v/>
      </c>
      <c r="N169" s="105" t="str">
        <f>[4]SayfaKAY!M1002</f>
        <v/>
      </c>
      <c r="O169" s="166" t="str">
        <f>[4]SayfaKAY!P1002</f>
        <v/>
      </c>
      <c r="P169" s="166" t="str">
        <f>[4]SayfaKAY!Q1002</f>
        <v/>
      </c>
      <c r="Q169" s="166" t="str">
        <f>[4]SayfaKAY!R1002</f>
        <v/>
      </c>
      <c r="R169" s="132" t="str" cm="1">
        <f t="array" ref="R169">IF([4]SayfaKAY!U1002="","",_xlfn.IFS([4]SayfaKAY!U1002="Bozankaya","Bozankaya",[4]SayfaKAY!U1002="Müşteri","Customer",[4]SayfaKAY!U1002="Tedarikçi","Equipment Supplier"))</f>
        <v/>
      </c>
      <c r="S169" s="204" t="str">
        <f>[4]SayfaKAY!N1002</f>
        <v/>
      </c>
      <c r="T169" s="133" t="str">
        <f>[4]SayfaKAY!AD1002</f>
        <v/>
      </c>
      <c r="U169" s="132" t="str">
        <f>[4]SayfaKAY!W1002</f>
        <v/>
      </c>
      <c r="V169" s="108" t="str">
        <f>[4]SayfaKAY!AZ1002</f>
        <v/>
      </c>
      <c r="W169" s="136" t="str">
        <f t="shared" si="128"/>
        <v/>
      </c>
      <c r="X169" s="137" t="str">
        <f t="shared" si="129"/>
        <v/>
      </c>
      <c r="Y169" s="235" t="str">
        <f>[4]SayfaKAY!AE1002</f>
        <v/>
      </c>
      <c r="Z169" s="192" t="str">
        <f t="shared" si="130"/>
        <v/>
      </c>
      <c r="AA169" s="110" t="str">
        <f t="shared" si="131"/>
        <v/>
      </c>
      <c r="AB169" s="182" t="str">
        <f>[4]SayfaKAY!BA1002</f>
        <v/>
      </c>
      <c r="AC169" s="257" t="str">
        <f t="shared" si="132"/>
        <v/>
      </c>
      <c r="AD169" s="111" t="str">
        <f t="shared" si="133"/>
        <v/>
      </c>
      <c r="AE169" s="111" t="str">
        <f t="shared" si="134"/>
        <v/>
      </c>
      <c r="AF169" s="235" t="str">
        <f>[4]SayfaKAY!BA1002</f>
        <v/>
      </c>
      <c r="AG169" s="179" t="str">
        <f>[4]SayfaKAY!S1002</f>
        <v/>
      </c>
      <c r="AH169" s="178" t="str">
        <f t="shared" si="135"/>
        <v/>
      </c>
      <c r="AI169" s="163" t="str">
        <f>[4]SayfaKAY!AV1002</f>
        <v/>
      </c>
      <c r="AJ169" s="164" t="str">
        <f t="shared" si="136"/>
        <v/>
      </c>
      <c r="AK169" s="164" t="str">
        <f t="shared" si="137"/>
        <v/>
      </c>
      <c r="AL169" s="112" t="str">
        <f>[4]SayfaKAY!AX1002</f>
        <v/>
      </c>
      <c r="AM169" s="257" t="str" cm="1">
        <f t="array" ref="AM169">IFERROR(IF(AND(P169&lt;&gt;"D(Arıza Değil)",AH169="Bu Arıza Aracın Servise Verilmesine Engel Değil"),
IF(Z169-F169&gt;0,(AB169-Y169)*24*60,
IF(OR(AND(G169&gt;$AS$1,G169&lt;$AT$1),AND(G169&gt;$AU$1,G169&lt;$AV$1)),
(AF169-H169)*24*60,     BH:BH0)),        AN169),0)</f>
        <v/>
      </c>
      <c r="AN169" s="257" t="str">
        <f t="shared" si="138"/>
        <v/>
      </c>
      <c r="AO169" s="174" t="str">
        <f>[4]SayfaKAY!AG1002</f>
        <v/>
      </c>
      <c r="AP169" s="174" t="str">
        <f>[4]SayfaKAY!AI1002</f>
        <v/>
      </c>
      <c r="AQ169" s="174" t="str">
        <f>[4]SayfaKAY!AQ1002</f>
        <v/>
      </c>
      <c r="AR169" s="174" t="str">
        <f>[4]SayfaKAY!AH1002</f>
        <v/>
      </c>
      <c r="AS169" s="174" t="str">
        <f>[4]SayfaKAY!AJ1002</f>
        <v/>
      </c>
      <c r="AT169" s="175" t="str">
        <f>[4]SayfaKAY!AM1002</f>
        <v/>
      </c>
      <c r="AU169" s="176" t="str">
        <f>[4]SayfaKAY!AL1002</f>
        <v/>
      </c>
      <c r="AV169" s="176" t="str">
        <f>[4]SayfaKAY!AP1002</f>
        <v/>
      </c>
      <c r="AW169" s="177" t="str">
        <f>[4]SayfaKAY!AT1002</f>
        <v/>
      </c>
      <c r="AX169" s="194" t="str">
        <f t="shared" si="139"/>
        <v/>
      </c>
      <c r="AY169" s="168"/>
      <c r="AZ169" s="167"/>
      <c r="BA169" s="170"/>
      <c r="BB169" s="171"/>
      <c r="BC169" s="114"/>
      <c r="BD169" s="114"/>
      <c r="BE169" s="114"/>
      <c r="BF169" s="114"/>
      <c r="BG169" s="114"/>
      <c r="BH169" s="114">
        <f>IFERROR(FRACAS!AN1005, "Hata Var")</f>
        <v>411.99999998090789</v>
      </c>
      <c r="BI169" s="114"/>
      <c r="BJ169" s="114"/>
      <c r="BK169" s="105" t="str">
        <f>[4]SayfaKAY!AW1002</f>
        <v/>
      </c>
      <c r="BL169" s="105" t="str">
        <f>[4]SayfaKAY!V1002</f>
        <v/>
      </c>
      <c r="BM169" s="114"/>
      <c r="BN169" s="171" t="str">
        <f t="shared" si="140"/>
        <v>x yok</v>
      </c>
      <c r="BO169" s="171" t="b">
        <f t="shared" si="141"/>
        <v>0</v>
      </c>
      <c r="BP169" s="171" t="e">
        <f t="shared" si="142"/>
        <v>#VALUE!</v>
      </c>
      <c r="BQ169" s="226" t="e">
        <f t="shared" si="143"/>
        <v>#VALUE!</v>
      </c>
      <c r="BR169" s="226" t="e">
        <f t="shared" si="144"/>
        <v>#VALUE!</v>
      </c>
      <c r="BS169" s="226" t="e">
        <f t="shared" si="145"/>
        <v>#VALUE!</v>
      </c>
      <c r="BT169" s="114"/>
      <c r="BU169" s="242"/>
      <c r="BV169" s="233">
        <f t="shared" si="146"/>
        <v>-1</v>
      </c>
      <c r="BW169" s="226" t="str">
        <f t="shared" si="147"/>
        <v>Hayır, çakışma yok</v>
      </c>
      <c r="BX169" s="229"/>
      <c r="BY169" s="247" t="e">
        <f t="shared" si="148"/>
        <v>#VALUE!</v>
      </c>
      <c r="BZ169" s="247" t="e">
        <f t="shared" si="149"/>
        <v>#VALUE!</v>
      </c>
      <c r="CA169" s="247" t="e">
        <f t="shared" si="150"/>
        <v>#VALUE!</v>
      </c>
      <c r="CB169" s="213"/>
      <c r="CC169" s="211"/>
      <c r="CD169" s="196"/>
      <c r="CE169" s="213">
        <v>1001</v>
      </c>
      <c r="CF169" s="182" t="str">
        <f t="shared" si="151"/>
        <v/>
      </c>
      <c r="CG169" s="182" t="str">
        <f t="shared" si="152"/>
        <v/>
      </c>
      <c r="CH169" s="196"/>
      <c r="CI169" s="196"/>
      <c r="CJ169" s="196"/>
      <c r="CK169" s="196" t="e">
        <f t="shared" si="153"/>
        <v>#VALUE!</v>
      </c>
      <c r="CL169" s="196" t="e">
        <f t="shared" si="154"/>
        <v>#VALUE!</v>
      </c>
      <c r="CM169" s="196" t="e">
        <f t="shared" si="155"/>
        <v>#VALUE!</v>
      </c>
      <c r="CN169" s="114"/>
      <c r="CO169" s="115" t="str">
        <f t="shared" si="156"/>
        <v/>
      </c>
      <c r="CP169" s="116" t="e">
        <f t="shared" si="157"/>
        <v>#VALUE!</v>
      </c>
      <c r="CQ169" s="117" t="str">
        <f t="shared" si="158"/>
        <v/>
      </c>
      <c r="CR169" s="117" t="str">
        <f t="shared" si="159"/>
        <v/>
      </c>
      <c r="CS169" s="117" t="str">
        <f t="shared" si="160"/>
        <v/>
      </c>
      <c r="CT169" s="118" t="e">
        <f t="shared" si="161"/>
        <v>#VALUE!</v>
      </c>
      <c r="CU169" s="118" t="e">
        <f t="shared" si="162"/>
        <v>#VALUE!</v>
      </c>
      <c r="CV169" s="118" t="e">
        <f t="shared" si="163"/>
        <v>#VALUE!</v>
      </c>
      <c r="CW169" s="119" t="e">
        <f t="shared" si="164"/>
        <v>#VALUE!</v>
      </c>
    </row>
    <row r="170" spans="1:101" ht="118.5" customHeight="1" x14ac:dyDescent="0.3">
      <c r="A170" s="160" t="str">
        <f>[4]SayfaKAY!C1003</f>
        <v/>
      </c>
      <c r="B170" s="104" t="str">
        <f>[4]SayfaKAY!D1003</f>
        <v/>
      </c>
      <c r="C170" s="105" t="str">
        <f>[4]SayfaKAY!E1003</f>
        <v/>
      </c>
      <c r="D170" s="105" t="str">
        <f>[4]SayfaKAY!F1003</f>
        <v/>
      </c>
      <c r="E170" s="106" t="str">
        <f>[4]SayfaKAY!G1003</f>
        <v/>
      </c>
      <c r="F170" s="134" t="str">
        <f t="shared" si="125"/>
        <v/>
      </c>
      <c r="G170" s="135" t="str">
        <f t="shared" si="126"/>
        <v/>
      </c>
      <c r="H170" s="235" t="str">
        <f>[4]SayfaKAY!H1003</f>
        <v/>
      </c>
      <c r="I170" s="104" t="str">
        <f>[4]SayfaKAY!I1003</f>
        <v/>
      </c>
      <c r="J170" s="103" t="str">
        <f>IF([4]SayfaKAY!J1003="","",IF([4]SayfaKAY!J1003="Müşteri","Notified by Customer","Notified by Bozankaya"))</f>
        <v/>
      </c>
      <c r="K170" s="103" t="e">
        <f>VLOOKUP([4]SayfaKAY!L1003,#REF!,2,FALSE)</f>
        <v>#REF!</v>
      </c>
      <c r="L170" s="165" t="str">
        <f>[4]SayfaKAY!X1003</f>
        <v/>
      </c>
      <c r="M170" s="107" t="str">
        <f t="shared" si="127"/>
        <v/>
      </c>
      <c r="N170" s="105" t="str">
        <f>[4]SayfaKAY!M1003</f>
        <v/>
      </c>
      <c r="O170" s="166" t="str">
        <f>[4]SayfaKAY!P1003</f>
        <v/>
      </c>
      <c r="P170" s="166" t="str">
        <f>[4]SayfaKAY!Q1003</f>
        <v/>
      </c>
      <c r="Q170" s="166" t="str">
        <f>[4]SayfaKAY!R1003</f>
        <v/>
      </c>
      <c r="R170" s="132" t="str" cm="1">
        <f t="array" ref="R170">IF([4]SayfaKAY!U1003="","",_xlfn.IFS([4]SayfaKAY!U1003="Bozankaya","Bozankaya",[4]SayfaKAY!U1003="Müşteri","Customer",[4]SayfaKAY!U1003="Tedarikçi","Equipment Supplier"))</f>
        <v/>
      </c>
      <c r="S170" s="204" t="str">
        <f>[4]SayfaKAY!N1003</f>
        <v/>
      </c>
      <c r="T170" s="133" t="str">
        <f>[4]SayfaKAY!AD1003</f>
        <v/>
      </c>
      <c r="U170" s="132" t="str">
        <f>[4]SayfaKAY!W1003</f>
        <v/>
      </c>
      <c r="V170" s="108" t="str">
        <f>[4]SayfaKAY!AZ1003</f>
        <v/>
      </c>
      <c r="W170" s="136" t="str">
        <f t="shared" si="128"/>
        <v/>
      </c>
      <c r="X170" s="137" t="str">
        <f t="shared" si="129"/>
        <v/>
      </c>
      <c r="Y170" s="235" t="str">
        <f>[4]SayfaKAY!AE1003</f>
        <v/>
      </c>
      <c r="Z170" s="109" t="str">
        <f t="shared" si="130"/>
        <v/>
      </c>
      <c r="AA170" s="110" t="str">
        <f t="shared" si="131"/>
        <v/>
      </c>
      <c r="AB170" s="182" t="str">
        <f>[4]SayfaKAY!BA1003</f>
        <v/>
      </c>
      <c r="AC170" s="257" t="str">
        <f t="shared" si="132"/>
        <v/>
      </c>
      <c r="AD170" s="111" t="str">
        <f t="shared" si="133"/>
        <v/>
      </c>
      <c r="AE170" s="111" t="str">
        <f t="shared" si="134"/>
        <v/>
      </c>
      <c r="AF170" s="235" t="str">
        <f>[4]SayfaKAY!BA1003</f>
        <v/>
      </c>
      <c r="AG170" s="179" t="str">
        <f>[4]SayfaKAY!S1003</f>
        <v/>
      </c>
      <c r="AH170" s="178" t="str">
        <f t="shared" si="135"/>
        <v/>
      </c>
      <c r="AI170" s="163" t="str">
        <f>[4]SayfaKAY!AV1003</f>
        <v/>
      </c>
      <c r="AJ170" s="164" t="str">
        <f t="shared" si="136"/>
        <v/>
      </c>
      <c r="AK170" s="164" t="str">
        <f t="shared" si="137"/>
        <v/>
      </c>
      <c r="AL170" s="112" t="str">
        <f>[4]SayfaKAY!AX1003</f>
        <v/>
      </c>
      <c r="AM170" s="257" t="str" cm="1">
        <f t="array" ref="AM170">IFERROR(IF(AND(P170&lt;&gt;"D(Arıza Değil)",AH170="Bu Arıza Aracın Servise Verilmesine Engel Değil"),
IF(Z170-F170&gt;0,(AB170-Y170)*24*60,
IF(OR(AND(G170&gt;$AS$1,G170&lt;$AT$1),AND(G170&gt;$AU$1,G170&lt;$AV$1)),
(AF170-H170)*24*60,     BH:BH0)),        AN170),0)</f>
        <v/>
      </c>
      <c r="AN170" s="257" t="str">
        <f t="shared" si="138"/>
        <v/>
      </c>
      <c r="AO170" s="174" t="str">
        <f>[4]SayfaKAY!AG1003</f>
        <v/>
      </c>
      <c r="AP170" s="174" t="str">
        <f>[4]SayfaKAY!AI1003</f>
        <v/>
      </c>
      <c r="AQ170" s="174" t="str">
        <f>[4]SayfaKAY!AQ1003</f>
        <v/>
      </c>
      <c r="AR170" s="174" t="str">
        <f>[4]SayfaKAY!AH1003</f>
        <v/>
      </c>
      <c r="AS170" s="174" t="str">
        <f>[4]SayfaKAY!AJ1003</f>
        <v/>
      </c>
      <c r="AT170" s="175" t="str">
        <f>[4]SayfaKAY!AM1003</f>
        <v/>
      </c>
      <c r="AU170" s="176" t="str">
        <f>[4]SayfaKAY!AL1003</f>
        <v/>
      </c>
      <c r="AV170" s="176" t="str">
        <f>[4]SayfaKAY!AP1003</f>
        <v/>
      </c>
      <c r="AW170" s="177" t="str">
        <f>[4]SayfaKAY!AT1003</f>
        <v/>
      </c>
      <c r="AX170" s="194" t="str">
        <f t="shared" si="139"/>
        <v/>
      </c>
      <c r="AY170" s="168"/>
      <c r="AZ170" s="167"/>
      <c r="BA170" s="113"/>
      <c r="BB170" s="171" t="str">
        <f>IF($AQ$1="X", IF(AND(G170&gt;=$AS$1,G170&lt;=$AT$1),IF(P170&lt;&gt;"D(Arıza Değil)",AC170,0), IF(AND(G170&gt;=$AU$1,G170&lt;=$AV$1),IF(P170&lt;&gt;"D(Arıza Değil)",AC170,0), "")), "")</f>
        <v/>
      </c>
      <c r="BC170" s="114"/>
      <c r="BD170" s="114"/>
      <c r="BE170" s="114"/>
      <c r="BF170" s="114"/>
      <c r="BG170" s="114"/>
      <c r="BH170" s="114">
        <f>IFERROR(FRACAS!AN1006, "Hata Var")</f>
        <v>713.00000001909211</v>
      </c>
      <c r="BI170" s="114"/>
      <c r="BJ170" s="114"/>
      <c r="BK170" s="105" t="str">
        <f>[4]SayfaKAY!AW1003</f>
        <v/>
      </c>
      <c r="BL170" s="105" t="str">
        <f>[4]SayfaKAY!V1003</f>
        <v/>
      </c>
      <c r="BM170" s="114"/>
      <c r="BN170" s="171" t="str">
        <f t="shared" si="140"/>
        <v>x yok</v>
      </c>
      <c r="BO170" s="171" t="b">
        <f t="shared" si="141"/>
        <v>0</v>
      </c>
      <c r="BP170" s="171" t="e">
        <f t="shared" si="142"/>
        <v>#VALUE!</v>
      </c>
      <c r="BQ170" s="226" t="e">
        <f t="shared" si="143"/>
        <v>#VALUE!</v>
      </c>
      <c r="BR170" s="226" t="e">
        <f t="shared" si="144"/>
        <v>#VALUE!</v>
      </c>
      <c r="BS170" s="226" t="e">
        <f t="shared" si="145"/>
        <v>#VALUE!</v>
      </c>
      <c r="BT170" s="114"/>
      <c r="BU170" s="242"/>
      <c r="BV170" s="233">
        <f t="shared" si="146"/>
        <v>-1</v>
      </c>
      <c r="BW170" s="226" t="str">
        <f t="shared" si="147"/>
        <v>Hayır, çakışma yok</v>
      </c>
      <c r="BX170" s="229"/>
      <c r="BY170" s="247" t="e">
        <f t="shared" si="148"/>
        <v>#VALUE!</v>
      </c>
      <c r="BZ170" s="247" t="e">
        <f t="shared" si="149"/>
        <v>#VALUE!</v>
      </c>
      <c r="CA170" s="247" t="e">
        <f t="shared" si="150"/>
        <v>#VALUE!</v>
      </c>
      <c r="CB170" s="213"/>
      <c r="CC170" s="211"/>
      <c r="CD170" s="196"/>
      <c r="CE170" s="213">
        <v>1002</v>
      </c>
      <c r="CF170" s="182" t="str">
        <f t="shared" si="151"/>
        <v/>
      </c>
      <c r="CG170" s="182" t="str">
        <f t="shared" si="152"/>
        <v/>
      </c>
      <c r="CH170" s="196"/>
      <c r="CI170" s="196"/>
      <c r="CJ170" s="196"/>
      <c r="CK170" s="196" t="e">
        <f t="shared" si="153"/>
        <v>#VALUE!</v>
      </c>
      <c r="CL170" s="196" t="e">
        <f t="shared" si="154"/>
        <v>#VALUE!</v>
      </c>
      <c r="CM170" s="196" t="e">
        <f t="shared" si="155"/>
        <v>#VALUE!</v>
      </c>
      <c r="CN170" s="114"/>
      <c r="CO170" s="115" t="str">
        <f t="shared" si="156"/>
        <v/>
      </c>
      <c r="CP170" s="116" t="e">
        <f t="shared" si="157"/>
        <v>#VALUE!</v>
      </c>
      <c r="CQ170" s="117" t="str">
        <f t="shared" si="158"/>
        <v/>
      </c>
      <c r="CR170" s="117" t="str">
        <f t="shared" si="159"/>
        <v/>
      </c>
      <c r="CS170" s="117" t="str">
        <f t="shared" si="160"/>
        <v/>
      </c>
      <c r="CT170" s="118" t="e">
        <f t="shared" si="161"/>
        <v>#VALUE!</v>
      </c>
      <c r="CU170" s="118" t="e">
        <f t="shared" si="162"/>
        <v>#VALUE!</v>
      </c>
      <c r="CV170" s="118" t="e">
        <f t="shared" si="163"/>
        <v>#VALUE!</v>
      </c>
      <c r="CW170" s="119" t="e">
        <f t="shared" si="164"/>
        <v>#VALUE!</v>
      </c>
    </row>
    <row r="171" spans="1:101" ht="118.5" customHeight="1" x14ac:dyDescent="0.3">
      <c r="A171" s="104" t="str">
        <f>[4]SayfaKAY!C1004</f>
        <v/>
      </c>
      <c r="B171" s="104" t="str">
        <f>[4]SayfaKAY!D1004</f>
        <v/>
      </c>
      <c r="C171" s="105" t="str">
        <f>[4]SayfaKAY!E1004</f>
        <v/>
      </c>
      <c r="D171" s="105" t="str">
        <f>[4]SayfaKAY!F1004</f>
        <v/>
      </c>
      <c r="E171" s="106" t="str">
        <f>[4]SayfaKAY!G1004</f>
        <v/>
      </c>
      <c r="F171" s="193" t="str">
        <f t="shared" si="125"/>
        <v/>
      </c>
      <c r="G171" s="135" t="str">
        <f t="shared" si="126"/>
        <v/>
      </c>
      <c r="H171" s="235" t="str">
        <f>[4]SayfaKAY!H1004</f>
        <v/>
      </c>
      <c r="I171" s="104" t="str">
        <f>[4]SayfaKAY!I1004</f>
        <v/>
      </c>
      <c r="J171" s="103" t="str">
        <f>IF([4]SayfaKAY!J1004="","",IF([4]SayfaKAY!J1004="Müşteri","Notified by Customer","Notified by Bozankaya"))</f>
        <v/>
      </c>
      <c r="K171" s="103" t="e">
        <f>VLOOKUP([4]SayfaKAY!L1004,#REF!,2,FALSE)</f>
        <v>#REF!</v>
      </c>
      <c r="L171" s="165" t="str">
        <f>[4]SayfaKAY!X1004</f>
        <v/>
      </c>
      <c r="M171" s="107" t="str">
        <f t="shared" si="127"/>
        <v/>
      </c>
      <c r="N171" s="105" t="str">
        <f>[4]SayfaKAY!M1004</f>
        <v/>
      </c>
      <c r="O171" s="166" t="str">
        <f>[4]SayfaKAY!P1004</f>
        <v/>
      </c>
      <c r="P171" s="166" t="str">
        <f>[4]SayfaKAY!Q1004</f>
        <v/>
      </c>
      <c r="Q171" s="166" t="str">
        <f>[4]SayfaKAY!R1004</f>
        <v/>
      </c>
      <c r="R171" s="132" t="str" cm="1">
        <f t="array" ref="R171">IF([4]SayfaKAY!U1004="","",_xlfn.IFS([4]SayfaKAY!U1004="Bozankaya","Bozankaya",[4]SayfaKAY!U1004="Müşteri","Customer",[4]SayfaKAY!U1004="Tedarikçi","Equipment Supplier"))</f>
        <v/>
      </c>
      <c r="S171" s="204" t="str">
        <f>[4]SayfaKAY!N1004</f>
        <v/>
      </c>
      <c r="T171" s="133" t="str">
        <f>[4]SayfaKAY!AD1004</f>
        <v/>
      </c>
      <c r="U171" s="132" t="str">
        <f>[4]SayfaKAY!W1004</f>
        <v/>
      </c>
      <c r="V171" s="108" t="str">
        <f>[4]SayfaKAY!AZ1004</f>
        <v/>
      </c>
      <c r="W171" s="136" t="str">
        <f t="shared" si="128"/>
        <v/>
      </c>
      <c r="X171" s="137" t="str">
        <f t="shared" si="129"/>
        <v/>
      </c>
      <c r="Y171" s="235" t="str">
        <f>[4]SayfaKAY!AE1004</f>
        <v/>
      </c>
      <c r="Z171" s="192" t="str">
        <f t="shared" si="130"/>
        <v/>
      </c>
      <c r="AA171" s="110" t="str">
        <f t="shared" si="131"/>
        <v/>
      </c>
      <c r="AB171" s="182" t="str">
        <f>[4]SayfaKAY!BA1004</f>
        <v/>
      </c>
      <c r="AC171" s="257" t="str">
        <f t="shared" si="132"/>
        <v/>
      </c>
      <c r="AD171" s="111" t="str">
        <f t="shared" si="133"/>
        <v/>
      </c>
      <c r="AE171" s="111" t="str">
        <f t="shared" si="134"/>
        <v/>
      </c>
      <c r="AF171" s="235" t="str">
        <f>[4]SayfaKAY!BA1004</f>
        <v/>
      </c>
      <c r="AG171" s="179" t="str">
        <f>[4]SayfaKAY!S1004</f>
        <v/>
      </c>
      <c r="AH171" s="178" t="str">
        <f t="shared" si="135"/>
        <v/>
      </c>
      <c r="AI171" s="163" t="str">
        <f>[4]SayfaKAY!AV1004</f>
        <v/>
      </c>
      <c r="AJ171" s="164" t="str">
        <f t="shared" si="136"/>
        <v/>
      </c>
      <c r="AK171" s="164" t="str">
        <f t="shared" si="137"/>
        <v/>
      </c>
      <c r="AL171" s="112" t="str">
        <f>[4]SayfaKAY!AX1004</f>
        <v/>
      </c>
      <c r="AM171" s="257" t="str" cm="1">
        <f t="array" ref="AM171">IFERROR(IF(AND(P171&lt;&gt;"D(Arıza Değil)",AH171="Bu Arıza Aracın Servise Verilmesine Engel Değil"),
IF(Z171-F171&gt;0,(AB171-Y171)*24*60,
IF(OR(AND(G171&gt;$AS$1,G171&lt;$AT$1),AND(G171&gt;$AU$1,G171&lt;$AV$1)),
(AF171-H171)*24*60,     BH:BH0)),        AN171),0)</f>
        <v/>
      </c>
      <c r="AN171" s="257" t="str">
        <f t="shared" si="138"/>
        <v/>
      </c>
      <c r="AO171" s="174" t="str">
        <f>[4]SayfaKAY!AG1004</f>
        <v/>
      </c>
      <c r="AP171" s="174" t="str">
        <f>[4]SayfaKAY!AI1004</f>
        <v/>
      </c>
      <c r="AQ171" s="174" t="str">
        <f>[4]SayfaKAY!AQ1004</f>
        <v/>
      </c>
      <c r="AR171" s="174" t="str">
        <f>[4]SayfaKAY!AH1004</f>
        <v/>
      </c>
      <c r="AS171" s="174" t="str">
        <f>[4]SayfaKAY!AJ1004</f>
        <v/>
      </c>
      <c r="AT171" s="175" t="str">
        <f>[4]SayfaKAY!AM1004</f>
        <v/>
      </c>
      <c r="AU171" s="176" t="str">
        <f>[4]SayfaKAY!AL1004</f>
        <v/>
      </c>
      <c r="AV171" s="176" t="str">
        <f>[4]SayfaKAY!AP1004</f>
        <v/>
      </c>
      <c r="AW171" s="177" t="str">
        <f>[4]SayfaKAY!AT1004</f>
        <v/>
      </c>
      <c r="AX171" s="194" t="str">
        <f t="shared" si="139"/>
        <v/>
      </c>
      <c r="AY171" s="168"/>
      <c r="AZ171" s="167"/>
      <c r="BA171" s="170"/>
      <c r="BB171" s="171"/>
      <c r="BC171" s="114"/>
      <c r="BD171" s="114"/>
      <c r="BE171" s="114"/>
      <c r="BF171" s="114"/>
      <c r="BG171" s="114"/>
      <c r="BH171" s="114">
        <f>IFERROR(FRACAS!AN1007, "Hata Var")</f>
        <v>1851.9999999809079</v>
      </c>
      <c r="BI171" s="114"/>
      <c r="BJ171" s="114"/>
      <c r="BK171" s="105" t="str">
        <f>[4]SayfaKAY!AW1004</f>
        <v/>
      </c>
      <c r="BL171" s="105" t="str">
        <f>[4]SayfaKAY!V1004</f>
        <v/>
      </c>
      <c r="BM171" s="114"/>
      <c r="BN171" s="171" t="str">
        <f t="shared" si="140"/>
        <v>x yok</v>
      </c>
      <c r="BO171" s="171" t="b">
        <f t="shared" si="141"/>
        <v>0</v>
      </c>
      <c r="BP171" s="171" t="e">
        <f t="shared" si="142"/>
        <v>#VALUE!</v>
      </c>
      <c r="BQ171" s="226" t="e">
        <f t="shared" si="143"/>
        <v>#VALUE!</v>
      </c>
      <c r="BR171" s="226" t="e">
        <f t="shared" si="144"/>
        <v>#VALUE!</v>
      </c>
      <c r="BS171" s="226" t="e">
        <f t="shared" si="145"/>
        <v>#VALUE!</v>
      </c>
      <c r="BT171" s="114"/>
      <c r="BU171" s="242"/>
      <c r="BV171" s="233">
        <f t="shared" si="146"/>
        <v>-1</v>
      </c>
      <c r="BW171" s="226" t="str">
        <f t="shared" si="147"/>
        <v>Hayır, çakışma yok</v>
      </c>
      <c r="BX171" s="229"/>
      <c r="BY171" s="247" t="e">
        <f t="shared" si="148"/>
        <v>#VALUE!</v>
      </c>
      <c r="BZ171" s="247" t="e">
        <f t="shared" si="149"/>
        <v>#VALUE!</v>
      </c>
      <c r="CA171" s="247" t="e">
        <f t="shared" si="150"/>
        <v>#VALUE!</v>
      </c>
      <c r="CB171" s="213"/>
      <c r="CC171" s="211"/>
      <c r="CD171" s="196"/>
      <c r="CE171" s="213">
        <v>1003</v>
      </c>
      <c r="CF171" s="182" t="str">
        <f t="shared" si="151"/>
        <v/>
      </c>
      <c r="CG171" s="182" t="str">
        <f t="shared" si="152"/>
        <v/>
      </c>
      <c r="CH171" s="196"/>
      <c r="CI171" s="196"/>
      <c r="CJ171" s="196"/>
      <c r="CK171" s="196" t="e">
        <f t="shared" si="153"/>
        <v>#VALUE!</v>
      </c>
      <c r="CL171" s="196" t="e">
        <f t="shared" si="154"/>
        <v>#VALUE!</v>
      </c>
      <c r="CM171" s="196" t="e">
        <f t="shared" si="155"/>
        <v>#VALUE!</v>
      </c>
      <c r="CN171" s="114"/>
      <c r="CO171" s="115" t="str">
        <f t="shared" si="156"/>
        <v/>
      </c>
      <c r="CP171" s="116" t="e">
        <f t="shared" si="157"/>
        <v>#VALUE!</v>
      </c>
      <c r="CQ171" s="117" t="str">
        <f t="shared" si="158"/>
        <v/>
      </c>
      <c r="CR171" s="117" t="str">
        <f t="shared" si="159"/>
        <v/>
      </c>
      <c r="CS171" s="117" t="str">
        <f t="shared" si="160"/>
        <v/>
      </c>
      <c r="CT171" s="118" t="e">
        <f t="shared" si="161"/>
        <v>#VALUE!</v>
      </c>
      <c r="CU171" s="118" t="e">
        <f t="shared" si="162"/>
        <v>#VALUE!</v>
      </c>
      <c r="CV171" s="118" t="e">
        <f t="shared" si="163"/>
        <v>#VALUE!</v>
      </c>
      <c r="CW171" s="119" t="e">
        <f t="shared" si="164"/>
        <v>#VALUE!</v>
      </c>
    </row>
    <row r="172" spans="1:101" ht="118.5" customHeight="1" x14ac:dyDescent="0.3">
      <c r="A172" s="160" t="str">
        <f>[4]SayfaKAY!C1005</f>
        <v/>
      </c>
      <c r="B172" s="104" t="str">
        <f>[4]SayfaKAY!D1005</f>
        <v/>
      </c>
      <c r="C172" s="105" t="str">
        <f>[4]SayfaKAY!E1005</f>
        <v/>
      </c>
      <c r="D172" s="105" t="str">
        <f>[4]SayfaKAY!F1005</f>
        <v/>
      </c>
      <c r="E172" s="106" t="str">
        <f>[4]SayfaKAY!G1005</f>
        <v/>
      </c>
      <c r="F172" s="134" t="str">
        <f t="shared" si="125"/>
        <v/>
      </c>
      <c r="G172" s="135" t="str">
        <f t="shared" si="126"/>
        <v/>
      </c>
      <c r="H172" s="235" t="str">
        <f>[4]SayfaKAY!H1005</f>
        <v/>
      </c>
      <c r="I172" s="104" t="str">
        <f>[4]SayfaKAY!I1005</f>
        <v/>
      </c>
      <c r="J172" s="103" t="str">
        <f>IF([4]SayfaKAY!J1005="","",IF([4]SayfaKAY!J1005="Müşteri","Notified by Customer","Notified by Bozankaya"))</f>
        <v/>
      </c>
      <c r="K172" s="103" t="e">
        <f>VLOOKUP([4]SayfaKAY!L1005,#REF!,2,FALSE)</f>
        <v>#REF!</v>
      </c>
      <c r="L172" s="165" t="str">
        <f>[4]SayfaKAY!X1005</f>
        <v/>
      </c>
      <c r="M172" s="107" t="str">
        <f t="shared" si="127"/>
        <v/>
      </c>
      <c r="N172" s="105" t="str">
        <f>[4]SayfaKAY!M1005</f>
        <v/>
      </c>
      <c r="O172" s="166" t="str">
        <f>[4]SayfaKAY!P1005</f>
        <v/>
      </c>
      <c r="P172" s="166" t="str">
        <f>[4]SayfaKAY!Q1005</f>
        <v/>
      </c>
      <c r="Q172" s="166" t="str">
        <f>[4]SayfaKAY!R1005</f>
        <v/>
      </c>
      <c r="R172" s="132" t="str" cm="1">
        <f t="array" ref="R172">IF([4]SayfaKAY!U1005="","",_xlfn.IFS([4]SayfaKAY!U1005="Bozankaya","Bozankaya",[4]SayfaKAY!U1005="Müşteri","Customer",[4]SayfaKAY!U1005="Tedarikçi","Equipment Supplier"))</f>
        <v/>
      </c>
      <c r="S172" s="204" t="str">
        <f>[4]SayfaKAY!N1005</f>
        <v/>
      </c>
      <c r="T172" s="133" t="str">
        <f>[4]SayfaKAY!AD1005</f>
        <v/>
      </c>
      <c r="U172" s="132" t="str">
        <f>[4]SayfaKAY!W1005</f>
        <v/>
      </c>
      <c r="V172" s="108" t="str">
        <f>[4]SayfaKAY!AZ1005</f>
        <v/>
      </c>
      <c r="W172" s="136" t="str">
        <f t="shared" si="128"/>
        <v/>
      </c>
      <c r="X172" s="137" t="str">
        <f t="shared" si="129"/>
        <v/>
      </c>
      <c r="Y172" s="235" t="str">
        <f>[4]SayfaKAY!AE1005</f>
        <v/>
      </c>
      <c r="Z172" s="109" t="str">
        <f t="shared" si="130"/>
        <v/>
      </c>
      <c r="AA172" s="110" t="str">
        <f t="shared" si="131"/>
        <v/>
      </c>
      <c r="AB172" s="182" t="str">
        <f>[4]SayfaKAY!BA1005</f>
        <v/>
      </c>
      <c r="AC172" s="257" t="str">
        <f t="shared" si="132"/>
        <v/>
      </c>
      <c r="AD172" s="111" t="str">
        <f t="shared" si="133"/>
        <v/>
      </c>
      <c r="AE172" s="111" t="str">
        <f t="shared" si="134"/>
        <v/>
      </c>
      <c r="AF172" s="235" t="str">
        <f>[4]SayfaKAY!BA1005</f>
        <v/>
      </c>
      <c r="AG172" s="179" t="str">
        <f>[4]SayfaKAY!S1005</f>
        <v/>
      </c>
      <c r="AH172" s="178" t="str">
        <f t="shared" si="135"/>
        <v/>
      </c>
      <c r="AI172" s="163" t="str">
        <f>[4]SayfaKAY!AV1005</f>
        <v/>
      </c>
      <c r="AJ172" s="164" t="str">
        <f t="shared" si="136"/>
        <v/>
      </c>
      <c r="AK172" s="164" t="str">
        <f t="shared" si="137"/>
        <v/>
      </c>
      <c r="AL172" s="112" t="str">
        <f>[4]SayfaKAY!AX1005</f>
        <v/>
      </c>
      <c r="AM172" s="257" t="str" cm="1">
        <f t="array" ref="AM172">IFERROR(IF(AND(P172&lt;&gt;"D(Arıza Değil)",AH172="Bu Arıza Aracın Servise Verilmesine Engel Değil"),
IF(Z172-F172&gt;0,(AB172-Y172)*24*60,
IF(OR(AND(G172&gt;$AS$1,G172&lt;$AT$1),AND(G172&gt;$AU$1,G172&lt;$AV$1)),
(AF172-H172)*24*60,     BH:BH0)),        AN172),0)</f>
        <v/>
      </c>
      <c r="AN172" s="257" t="str">
        <f t="shared" si="138"/>
        <v/>
      </c>
      <c r="AO172" s="174" t="str">
        <f>[4]SayfaKAY!AG1005</f>
        <v/>
      </c>
      <c r="AP172" s="174" t="str">
        <f>[4]SayfaKAY!AI1005</f>
        <v/>
      </c>
      <c r="AQ172" s="174" t="str">
        <f>[4]SayfaKAY!AQ1005</f>
        <v/>
      </c>
      <c r="AR172" s="174" t="str">
        <f>[4]SayfaKAY!AH1005</f>
        <v/>
      </c>
      <c r="AS172" s="174" t="str">
        <f>[4]SayfaKAY!AJ1005</f>
        <v/>
      </c>
      <c r="AT172" s="175" t="str">
        <f>[4]SayfaKAY!AM1005</f>
        <v/>
      </c>
      <c r="AU172" s="176" t="str">
        <f>[4]SayfaKAY!AL1005</f>
        <v/>
      </c>
      <c r="AV172" s="176" t="str">
        <f>[4]SayfaKAY!AP1005</f>
        <v/>
      </c>
      <c r="AW172" s="177" t="str">
        <f>[4]SayfaKAY!AT1005</f>
        <v/>
      </c>
      <c r="AX172" s="194" t="str">
        <f t="shared" si="139"/>
        <v/>
      </c>
      <c r="AY172" s="168"/>
      <c r="AZ172" s="167"/>
      <c r="BA172" s="113"/>
      <c r="BB172" s="171" t="str">
        <f>IF($AQ$1="X", IF(AND(G172&gt;=$AS$1,G172&lt;=$AT$1),IF(P172&lt;&gt;"D(Arıza Değil)",AC172,0), IF(AND(G172&gt;=$AU$1,G172&lt;=$AV$1),IF(P172&lt;&gt;"D(Arıza Değil)",AC172,0), "")), "")</f>
        <v/>
      </c>
      <c r="BC172" s="114"/>
      <c r="BD172" s="114"/>
      <c r="BE172" s="114"/>
      <c r="BF172" s="114"/>
      <c r="BG172" s="114"/>
      <c r="BH172" s="114">
        <f>IFERROR(FRACAS!AN1008, "Hata Var")</f>
        <v>1765.0000000849832</v>
      </c>
      <c r="BI172" s="114"/>
      <c r="BJ172" s="114"/>
      <c r="BK172" s="105" t="str">
        <f>[4]SayfaKAY!AW1005</f>
        <v/>
      </c>
      <c r="BL172" s="105" t="str">
        <f>[4]SayfaKAY!V1005</f>
        <v/>
      </c>
      <c r="BM172" s="114"/>
      <c r="BN172" s="171" t="str">
        <f t="shared" si="140"/>
        <v>x yok</v>
      </c>
      <c r="BO172" s="171" t="b">
        <f t="shared" si="141"/>
        <v>0</v>
      </c>
      <c r="BP172" s="171" t="e">
        <f t="shared" si="142"/>
        <v>#VALUE!</v>
      </c>
      <c r="BQ172" s="226" t="e">
        <f t="shared" si="143"/>
        <v>#VALUE!</v>
      </c>
      <c r="BR172" s="226" t="e">
        <f t="shared" si="144"/>
        <v>#VALUE!</v>
      </c>
      <c r="BS172" s="226" t="e">
        <f t="shared" si="145"/>
        <v>#VALUE!</v>
      </c>
      <c r="BT172" s="114"/>
      <c r="BU172" s="242"/>
      <c r="BV172" s="233">
        <f t="shared" si="146"/>
        <v>-1</v>
      </c>
      <c r="BW172" s="226" t="str">
        <f t="shared" si="147"/>
        <v>Hayır, çakışma yok</v>
      </c>
      <c r="BX172" s="229"/>
      <c r="BY172" s="247" t="e">
        <f t="shared" si="148"/>
        <v>#VALUE!</v>
      </c>
      <c r="BZ172" s="247" t="e">
        <f t="shared" si="149"/>
        <v>#VALUE!</v>
      </c>
      <c r="CA172" s="247" t="e">
        <f t="shared" si="150"/>
        <v>#VALUE!</v>
      </c>
      <c r="CB172" s="213"/>
      <c r="CC172" s="211"/>
      <c r="CD172" s="196"/>
      <c r="CE172" s="213">
        <v>1004</v>
      </c>
      <c r="CF172" s="182" t="str">
        <f t="shared" si="151"/>
        <v/>
      </c>
      <c r="CG172" s="182" t="str">
        <f t="shared" si="152"/>
        <v/>
      </c>
      <c r="CH172" s="196"/>
      <c r="CI172" s="196"/>
      <c r="CJ172" s="196"/>
      <c r="CK172" s="196" t="e">
        <f t="shared" si="153"/>
        <v>#VALUE!</v>
      </c>
      <c r="CL172" s="196" t="e">
        <f t="shared" si="154"/>
        <v>#VALUE!</v>
      </c>
      <c r="CM172" s="196" t="e">
        <f t="shared" si="155"/>
        <v>#VALUE!</v>
      </c>
      <c r="CN172" s="114"/>
      <c r="CO172" s="115" t="str">
        <f t="shared" si="156"/>
        <v/>
      </c>
      <c r="CP172" s="116" t="e">
        <f t="shared" si="157"/>
        <v>#VALUE!</v>
      </c>
      <c r="CQ172" s="117" t="str">
        <f t="shared" si="158"/>
        <v/>
      </c>
      <c r="CR172" s="117" t="str">
        <f t="shared" si="159"/>
        <v/>
      </c>
      <c r="CS172" s="117" t="str">
        <f t="shared" si="160"/>
        <v/>
      </c>
      <c r="CT172" s="118" t="e">
        <f t="shared" si="161"/>
        <v>#VALUE!</v>
      </c>
      <c r="CU172" s="118" t="e">
        <f t="shared" si="162"/>
        <v>#VALUE!</v>
      </c>
      <c r="CV172" s="118" t="e">
        <f t="shared" si="163"/>
        <v>#VALUE!</v>
      </c>
      <c r="CW172" s="119" t="e">
        <f t="shared" si="164"/>
        <v>#VALUE!</v>
      </c>
    </row>
    <row r="173" spans="1:101" ht="118.5" customHeight="1" x14ac:dyDescent="0.3">
      <c r="A173" s="104" t="str">
        <f>[4]SayfaKAY!C1006</f>
        <v/>
      </c>
      <c r="B173" s="104" t="str">
        <f>[4]SayfaKAY!D1006</f>
        <v/>
      </c>
      <c r="C173" s="105" t="str">
        <f>[4]SayfaKAY!E1006</f>
        <v/>
      </c>
      <c r="D173" s="105" t="str">
        <f>[4]SayfaKAY!F1006</f>
        <v/>
      </c>
      <c r="E173" s="106" t="str">
        <f>[4]SayfaKAY!G1006</f>
        <v/>
      </c>
      <c r="F173" s="193" t="str">
        <f t="shared" si="125"/>
        <v/>
      </c>
      <c r="G173" s="135" t="str">
        <f t="shared" si="126"/>
        <v/>
      </c>
      <c r="H173" s="235" t="str">
        <f>[4]SayfaKAY!H1006</f>
        <v/>
      </c>
      <c r="I173" s="104" t="str">
        <f>[4]SayfaKAY!I1006</f>
        <v/>
      </c>
      <c r="J173" s="103" t="str">
        <f>IF([4]SayfaKAY!J1006="","",IF([4]SayfaKAY!J1006="Müşteri","Notified by Customer","Notified by Bozankaya"))</f>
        <v/>
      </c>
      <c r="K173" s="103" t="e">
        <f>VLOOKUP([4]SayfaKAY!L1006,#REF!,2,FALSE)</f>
        <v>#REF!</v>
      </c>
      <c r="L173" s="165" t="str">
        <f>[4]SayfaKAY!X1006</f>
        <v/>
      </c>
      <c r="M173" s="107" t="str">
        <f t="shared" si="127"/>
        <v/>
      </c>
      <c r="N173" s="105" t="str">
        <f>[4]SayfaKAY!M1006</f>
        <v/>
      </c>
      <c r="O173" s="166" t="str">
        <f>[4]SayfaKAY!P1006</f>
        <v/>
      </c>
      <c r="P173" s="166" t="str">
        <f>[4]SayfaKAY!Q1006</f>
        <v/>
      </c>
      <c r="Q173" s="166" t="str">
        <f>[4]SayfaKAY!R1006</f>
        <v/>
      </c>
      <c r="R173" s="132" t="str" cm="1">
        <f t="array" ref="R173">IF([4]SayfaKAY!U1006="","",_xlfn.IFS([4]SayfaKAY!U1006="Bozankaya","Bozankaya",[4]SayfaKAY!U1006="Müşteri","Customer",[4]SayfaKAY!U1006="Tedarikçi","Equipment Supplier"))</f>
        <v/>
      </c>
      <c r="S173" s="204" t="str">
        <f>[4]SayfaKAY!N1006</f>
        <v/>
      </c>
      <c r="T173" s="133" t="str">
        <f>[4]SayfaKAY!AD1006</f>
        <v/>
      </c>
      <c r="U173" s="132" t="str">
        <f>[4]SayfaKAY!W1006</f>
        <v/>
      </c>
      <c r="V173" s="108" t="str">
        <f>[4]SayfaKAY!AZ1006</f>
        <v/>
      </c>
      <c r="W173" s="136" t="str">
        <f t="shared" si="128"/>
        <v/>
      </c>
      <c r="X173" s="137" t="str">
        <f t="shared" si="129"/>
        <v/>
      </c>
      <c r="Y173" s="235" t="str">
        <f>[4]SayfaKAY!AE1006</f>
        <v/>
      </c>
      <c r="Z173" s="192" t="str">
        <f t="shared" si="130"/>
        <v/>
      </c>
      <c r="AA173" s="110" t="str">
        <f t="shared" si="131"/>
        <v/>
      </c>
      <c r="AB173" s="182" t="str">
        <f>[4]SayfaKAY!BA1006</f>
        <v/>
      </c>
      <c r="AC173" s="257" t="str">
        <f t="shared" si="132"/>
        <v/>
      </c>
      <c r="AD173" s="111" t="str">
        <f t="shared" si="133"/>
        <v/>
      </c>
      <c r="AE173" s="111" t="str">
        <f t="shared" si="134"/>
        <v/>
      </c>
      <c r="AF173" s="235" t="str">
        <f>[4]SayfaKAY!BA1006</f>
        <v/>
      </c>
      <c r="AG173" s="179" t="str">
        <f>[4]SayfaKAY!S1006</f>
        <v/>
      </c>
      <c r="AH173" s="178" t="str">
        <f t="shared" si="135"/>
        <v/>
      </c>
      <c r="AI173" s="163" t="str">
        <f>[4]SayfaKAY!AV1006</f>
        <v/>
      </c>
      <c r="AJ173" s="164" t="str">
        <f t="shared" si="136"/>
        <v/>
      </c>
      <c r="AK173" s="164" t="str">
        <f t="shared" si="137"/>
        <v/>
      </c>
      <c r="AL173" s="112" t="str">
        <f>[4]SayfaKAY!AX1006</f>
        <v/>
      </c>
      <c r="AM173" s="257" t="str" cm="1">
        <f t="array" ref="AM173">IFERROR(IF(AND(P173&lt;&gt;"D(Arıza Değil)",AH173="Bu Arıza Aracın Servise Verilmesine Engel Değil"),
IF(Z173-F173&gt;0,(AB173-Y173)*24*60,
IF(OR(AND(G173&gt;$AS$1,G173&lt;$AT$1),AND(G173&gt;$AU$1,G173&lt;$AV$1)),
(AF173-H173)*24*60,     BH:BH0)),        AN173),0)</f>
        <v/>
      </c>
      <c r="AN173" s="257" t="str">
        <f t="shared" si="138"/>
        <v/>
      </c>
      <c r="AO173" s="174" t="str">
        <f>[4]SayfaKAY!AG1006</f>
        <v/>
      </c>
      <c r="AP173" s="174" t="str">
        <f>[4]SayfaKAY!AI1006</f>
        <v/>
      </c>
      <c r="AQ173" s="174" t="str">
        <f>[4]SayfaKAY!AQ1006</f>
        <v/>
      </c>
      <c r="AR173" s="174" t="str">
        <f>[4]SayfaKAY!AH1006</f>
        <v/>
      </c>
      <c r="AS173" s="174" t="str">
        <f>[4]SayfaKAY!AJ1006</f>
        <v/>
      </c>
      <c r="AT173" s="175" t="str">
        <f>[4]SayfaKAY!AM1006</f>
        <v/>
      </c>
      <c r="AU173" s="176" t="str">
        <f>[4]SayfaKAY!AL1006</f>
        <v/>
      </c>
      <c r="AV173" s="176" t="str">
        <f>[4]SayfaKAY!AP1006</f>
        <v/>
      </c>
      <c r="AW173" s="177" t="str">
        <f>[4]SayfaKAY!AT1006</f>
        <v/>
      </c>
      <c r="AX173" s="194" t="str">
        <f t="shared" si="139"/>
        <v/>
      </c>
      <c r="AY173" s="168"/>
      <c r="AZ173" s="167"/>
      <c r="BA173" s="170"/>
      <c r="BB173" s="171"/>
      <c r="BC173" s="114"/>
      <c r="BD173" s="114"/>
      <c r="BE173" s="114"/>
      <c r="BF173" s="114"/>
      <c r="BG173" s="114"/>
      <c r="BH173" s="114">
        <f>IFERROR(FRACAS!AN1009, "Hata Var")</f>
        <v>1795.0000000360887</v>
      </c>
      <c r="BI173" s="114"/>
      <c r="BJ173" s="114"/>
      <c r="BK173" s="105" t="str">
        <f>[4]SayfaKAY!AW1006</f>
        <v/>
      </c>
      <c r="BL173" s="105" t="str">
        <f>[4]SayfaKAY!V1006</f>
        <v/>
      </c>
      <c r="BM173" s="114"/>
      <c r="BN173" s="171" t="str">
        <f t="shared" si="140"/>
        <v>x yok</v>
      </c>
      <c r="BO173" s="171" t="b">
        <f t="shared" si="141"/>
        <v>0</v>
      </c>
      <c r="BP173" s="171" t="e">
        <f t="shared" si="142"/>
        <v>#VALUE!</v>
      </c>
      <c r="BQ173" s="226" t="e">
        <f t="shared" si="143"/>
        <v>#VALUE!</v>
      </c>
      <c r="BR173" s="226" t="e">
        <f t="shared" si="144"/>
        <v>#VALUE!</v>
      </c>
      <c r="BS173" s="226" t="e">
        <f t="shared" si="145"/>
        <v>#VALUE!</v>
      </c>
      <c r="BT173" s="114"/>
      <c r="BU173" s="242"/>
      <c r="BV173" s="233">
        <f t="shared" si="146"/>
        <v>-1</v>
      </c>
      <c r="BW173" s="226" t="str">
        <f t="shared" si="147"/>
        <v>Hayır, çakışma yok</v>
      </c>
      <c r="BX173" s="229"/>
      <c r="BY173" s="247" t="e">
        <f t="shared" si="148"/>
        <v>#VALUE!</v>
      </c>
      <c r="BZ173" s="247" t="e">
        <f t="shared" si="149"/>
        <v>#VALUE!</v>
      </c>
      <c r="CA173" s="247" t="e">
        <f t="shared" si="150"/>
        <v>#VALUE!</v>
      </c>
      <c r="CB173" s="213"/>
      <c r="CC173" s="211"/>
      <c r="CD173" s="196"/>
      <c r="CE173" s="213">
        <v>1005</v>
      </c>
      <c r="CF173" s="182" t="str">
        <f t="shared" si="151"/>
        <v/>
      </c>
      <c r="CG173" s="182" t="str">
        <f t="shared" si="152"/>
        <v/>
      </c>
      <c r="CH173" s="196"/>
      <c r="CI173" s="196"/>
      <c r="CJ173" s="196"/>
      <c r="CK173" s="196" t="e">
        <f t="shared" si="153"/>
        <v>#VALUE!</v>
      </c>
      <c r="CL173" s="196" t="e">
        <f t="shared" si="154"/>
        <v>#VALUE!</v>
      </c>
      <c r="CM173" s="196" t="e">
        <f t="shared" si="155"/>
        <v>#VALUE!</v>
      </c>
      <c r="CN173" s="114"/>
      <c r="CO173" s="115" t="str">
        <f t="shared" si="156"/>
        <v/>
      </c>
      <c r="CP173" s="116" t="e">
        <f t="shared" si="157"/>
        <v>#VALUE!</v>
      </c>
      <c r="CQ173" s="117" t="str">
        <f t="shared" si="158"/>
        <v/>
      </c>
      <c r="CR173" s="117" t="str">
        <f t="shared" si="159"/>
        <v/>
      </c>
      <c r="CS173" s="117" t="str">
        <f t="shared" si="160"/>
        <v/>
      </c>
      <c r="CT173" s="118" t="e">
        <f t="shared" si="161"/>
        <v>#VALUE!</v>
      </c>
      <c r="CU173" s="118" t="e">
        <f t="shared" si="162"/>
        <v>#VALUE!</v>
      </c>
      <c r="CV173" s="118" t="e">
        <f t="shared" si="163"/>
        <v>#VALUE!</v>
      </c>
      <c r="CW173" s="119" t="e">
        <f t="shared" si="164"/>
        <v>#VALUE!</v>
      </c>
    </row>
    <row r="174" spans="1:101" ht="118.5" customHeight="1" x14ac:dyDescent="0.3">
      <c r="A174" s="160" t="str">
        <f>[4]SayfaKAY!C1007</f>
        <v/>
      </c>
      <c r="B174" s="104" t="str">
        <f>[4]SayfaKAY!D1007</f>
        <v/>
      </c>
      <c r="C174" s="105" t="str">
        <f>[4]SayfaKAY!E1007</f>
        <v/>
      </c>
      <c r="D174" s="105" t="str">
        <f>[4]SayfaKAY!F1007</f>
        <v/>
      </c>
      <c r="E174" s="106" t="str">
        <f>[4]SayfaKAY!G1007</f>
        <v/>
      </c>
      <c r="F174" s="134" t="str">
        <f t="shared" si="125"/>
        <v/>
      </c>
      <c r="G174" s="135" t="str">
        <f t="shared" si="126"/>
        <v/>
      </c>
      <c r="H174" s="235" t="str">
        <f>[4]SayfaKAY!H1007</f>
        <v/>
      </c>
      <c r="I174" s="104" t="str">
        <f>[4]SayfaKAY!I1007</f>
        <v/>
      </c>
      <c r="J174" s="103" t="str">
        <f>IF([4]SayfaKAY!J1007="","",IF([4]SayfaKAY!J1007="Müşteri","Notified by Customer","Notified by Bozankaya"))</f>
        <v/>
      </c>
      <c r="K174" s="103" t="e">
        <f>VLOOKUP([4]SayfaKAY!L1007,#REF!,2,FALSE)</f>
        <v>#REF!</v>
      </c>
      <c r="L174" s="165" t="str">
        <f>[4]SayfaKAY!X1007</f>
        <v/>
      </c>
      <c r="M174" s="107" t="str">
        <f t="shared" si="127"/>
        <v/>
      </c>
      <c r="N174" s="105" t="str">
        <f>[4]SayfaKAY!M1007</f>
        <v/>
      </c>
      <c r="O174" s="166" t="str">
        <f>[4]SayfaKAY!P1007</f>
        <v/>
      </c>
      <c r="P174" s="166" t="str">
        <f>[4]SayfaKAY!Q1007</f>
        <v/>
      </c>
      <c r="Q174" s="166" t="str">
        <f>[4]SayfaKAY!R1007</f>
        <v/>
      </c>
      <c r="R174" s="132" t="str" cm="1">
        <f t="array" ref="R174">IF([4]SayfaKAY!U1007="","",_xlfn.IFS([4]SayfaKAY!U1007="Bozankaya","Bozankaya",[4]SayfaKAY!U1007="Müşteri","Customer",[4]SayfaKAY!U1007="Tedarikçi","Equipment Supplier"))</f>
        <v/>
      </c>
      <c r="S174" s="204" t="str">
        <f>[4]SayfaKAY!N1007</f>
        <v/>
      </c>
      <c r="T174" s="133" t="str">
        <f>[4]SayfaKAY!AD1007</f>
        <v/>
      </c>
      <c r="U174" s="132" t="str">
        <f>[4]SayfaKAY!W1007</f>
        <v/>
      </c>
      <c r="V174" s="108" t="str">
        <f>[4]SayfaKAY!AZ1007</f>
        <v/>
      </c>
      <c r="W174" s="136" t="str">
        <f t="shared" si="128"/>
        <v/>
      </c>
      <c r="X174" s="137" t="str">
        <f t="shared" si="129"/>
        <v/>
      </c>
      <c r="Y174" s="235" t="str">
        <f>[4]SayfaKAY!AE1007</f>
        <v/>
      </c>
      <c r="Z174" s="109" t="str">
        <f t="shared" si="130"/>
        <v/>
      </c>
      <c r="AA174" s="110" t="str">
        <f t="shared" si="131"/>
        <v/>
      </c>
      <c r="AB174" s="182" t="str">
        <f>[4]SayfaKAY!BA1007</f>
        <v/>
      </c>
      <c r="AC174" s="257" t="str">
        <f t="shared" si="132"/>
        <v/>
      </c>
      <c r="AD174" s="111" t="str">
        <f t="shared" si="133"/>
        <v/>
      </c>
      <c r="AE174" s="111" t="str">
        <f t="shared" si="134"/>
        <v/>
      </c>
      <c r="AF174" s="235" t="str">
        <f>[4]SayfaKAY!BA1007</f>
        <v/>
      </c>
      <c r="AG174" s="179" t="str">
        <f>[4]SayfaKAY!S1007</f>
        <v/>
      </c>
      <c r="AH174" s="178" t="str">
        <f t="shared" si="135"/>
        <v/>
      </c>
      <c r="AI174" s="163" t="str">
        <f>[4]SayfaKAY!AV1007</f>
        <v/>
      </c>
      <c r="AJ174" s="164" t="str">
        <f t="shared" si="136"/>
        <v/>
      </c>
      <c r="AK174" s="164" t="str">
        <f t="shared" si="137"/>
        <v/>
      </c>
      <c r="AL174" s="112" t="str">
        <f>[4]SayfaKAY!AX1007</f>
        <v/>
      </c>
      <c r="AM174" s="257" t="str" cm="1">
        <f t="array" ref="AM174">IFERROR(IF(AND(P174&lt;&gt;"D(Arıza Değil)",AH174="Bu Arıza Aracın Servise Verilmesine Engel Değil"),
IF(Z174-F174&gt;0,(AB174-Y174)*24*60,
IF(OR(AND(G174&gt;$AS$1,G174&lt;$AT$1),AND(G174&gt;$AU$1,G174&lt;$AV$1)),
(AF174-H174)*24*60,     BH:BH0)),        AN174),0)</f>
        <v/>
      </c>
      <c r="AN174" s="257" t="str">
        <f t="shared" si="138"/>
        <v/>
      </c>
      <c r="AO174" s="174" t="str">
        <f>[4]SayfaKAY!AG1007</f>
        <v/>
      </c>
      <c r="AP174" s="174" t="str">
        <f>[4]SayfaKAY!AI1007</f>
        <v/>
      </c>
      <c r="AQ174" s="174" t="str">
        <f>[4]SayfaKAY!AQ1007</f>
        <v/>
      </c>
      <c r="AR174" s="174" t="str">
        <f>[4]SayfaKAY!AH1007</f>
        <v/>
      </c>
      <c r="AS174" s="174" t="str">
        <f>[4]SayfaKAY!AJ1007</f>
        <v/>
      </c>
      <c r="AT174" s="175" t="str">
        <f>[4]SayfaKAY!AM1007</f>
        <v/>
      </c>
      <c r="AU174" s="176" t="str">
        <f>[4]SayfaKAY!AL1007</f>
        <v/>
      </c>
      <c r="AV174" s="176" t="str">
        <f>[4]SayfaKAY!AP1007</f>
        <v/>
      </c>
      <c r="AW174" s="177" t="str">
        <f>[4]SayfaKAY!AT1007</f>
        <v/>
      </c>
      <c r="AX174" s="194" t="str">
        <f t="shared" si="139"/>
        <v/>
      </c>
      <c r="AY174" s="168"/>
      <c r="AZ174" s="167"/>
      <c r="BA174" s="113"/>
      <c r="BB174" s="171" t="str">
        <f>IF($AQ$1="X", IF(AND(G174&gt;=$AS$1,G174&lt;=$AT$1),IF(P174&lt;&gt;"D(Arıza Değil)",AC174,0), IF(AND(G174&gt;=$AU$1,G174&lt;=$AV$1),IF(P174&lt;&gt;"D(Arıza Değil)",AC174,0), "")), "")</f>
        <v/>
      </c>
      <c r="BC174" s="114"/>
      <c r="BD174" s="114"/>
      <c r="BE174" s="114"/>
      <c r="BF174" s="114"/>
      <c r="BG174" s="114"/>
      <c r="BH174" s="114">
        <f>IFERROR(FRACAS!AN1010, "Hata Var")</f>
        <v>3085.9999999171123</v>
      </c>
      <c r="BI174" s="114"/>
      <c r="BJ174" s="114"/>
      <c r="BK174" s="105" t="str">
        <f>[4]SayfaKAY!AW1007</f>
        <v/>
      </c>
      <c r="BL174" s="105" t="str">
        <f>[4]SayfaKAY!V1007</f>
        <v/>
      </c>
      <c r="BM174" s="114"/>
      <c r="BN174" s="171" t="str">
        <f t="shared" si="140"/>
        <v>x yok</v>
      </c>
      <c r="BO174" s="171" t="b">
        <f t="shared" si="141"/>
        <v>0</v>
      </c>
      <c r="BP174" s="171" t="e">
        <f t="shared" si="142"/>
        <v>#VALUE!</v>
      </c>
      <c r="BQ174" s="226" t="e">
        <f t="shared" si="143"/>
        <v>#VALUE!</v>
      </c>
      <c r="BR174" s="226" t="e">
        <f t="shared" si="144"/>
        <v>#VALUE!</v>
      </c>
      <c r="BS174" s="226" t="e">
        <f t="shared" si="145"/>
        <v>#VALUE!</v>
      </c>
      <c r="BT174" s="114"/>
      <c r="BU174" s="242"/>
      <c r="BV174" s="233">
        <f t="shared" si="146"/>
        <v>-1</v>
      </c>
      <c r="BW174" s="226" t="str">
        <f t="shared" si="147"/>
        <v>Hayır, çakışma yok</v>
      </c>
      <c r="BX174" s="229"/>
      <c r="BY174" s="247" t="e">
        <f t="shared" si="148"/>
        <v>#VALUE!</v>
      </c>
      <c r="BZ174" s="247" t="e">
        <f t="shared" si="149"/>
        <v>#VALUE!</v>
      </c>
      <c r="CA174" s="247" t="e">
        <f t="shared" si="150"/>
        <v>#VALUE!</v>
      </c>
      <c r="CB174" s="213"/>
      <c r="CC174" s="211"/>
      <c r="CD174" s="196"/>
      <c r="CE174" s="213">
        <v>1006</v>
      </c>
      <c r="CF174" s="182" t="str">
        <f t="shared" si="151"/>
        <v/>
      </c>
      <c r="CG174" s="182" t="str">
        <f t="shared" si="152"/>
        <v/>
      </c>
      <c r="CH174" s="196"/>
      <c r="CI174" s="196"/>
      <c r="CJ174" s="196"/>
      <c r="CK174" s="196" t="e">
        <f t="shared" si="153"/>
        <v>#VALUE!</v>
      </c>
      <c r="CL174" s="196" t="e">
        <f t="shared" si="154"/>
        <v>#VALUE!</v>
      </c>
      <c r="CM174" s="196" t="e">
        <f t="shared" si="155"/>
        <v>#VALUE!</v>
      </c>
      <c r="CN174" s="114"/>
      <c r="CO174" s="115" t="str">
        <f t="shared" si="156"/>
        <v/>
      </c>
      <c r="CP174" s="116" t="e">
        <f t="shared" si="157"/>
        <v>#VALUE!</v>
      </c>
      <c r="CQ174" s="117" t="str">
        <f t="shared" si="158"/>
        <v/>
      </c>
      <c r="CR174" s="117" t="str">
        <f t="shared" si="159"/>
        <v/>
      </c>
      <c r="CS174" s="117" t="str">
        <f t="shared" si="160"/>
        <v/>
      </c>
      <c r="CT174" s="118" t="e">
        <f t="shared" si="161"/>
        <v>#VALUE!</v>
      </c>
      <c r="CU174" s="118" t="e">
        <f t="shared" si="162"/>
        <v>#VALUE!</v>
      </c>
      <c r="CV174" s="118" t="e">
        <f t="shared" si="163"/>
        <v>#VALUE!</v>
      </c>
      <c r="CW174" s="119" t="e">
        <f t="shared" si="164"/>
        <v>#VALUE!</v>
      </c>
    </row>
    <row r="175" spans="1:101" ht="118.5" customHeight="1" x14ac:dyDescent="0.3">
      <c r="A175" s="104" t="str">
        <f>[4]SayfaKAY!C1008</f>
        <v/>
      </c>
      <c r="B175" s="104" t="str">
        <f>[4]SayfaKAY!D1008</f>
        <v/>
      </c>
      <c r="C175" s="105" t="str">
        <f>[4]SayfaKAY!E1008</f>
        <v/>
      </c>
      <c r="D175" s="105" t="str">
        <f>[4]SayfaKAY!F1008</f>
        <v/>
      </c>
      <c r="E175" s="106" t="str">
        <f>[4]SayfaKAY!G1008</f>
        <v/>
      </c>
      <c r="F175" s="193" t="str">
        <f t="shared" si="125"/>
        <v/>
      </c>
      <c r="G175" s="135" t="str">
        <f t="shared" si="126"/>
        <v/>
      </c>
      <c r="H175" s="235" t="str">
        <f>[4]SayfaKAY!H1008</f>
        <v/>
      </c>
      <c r="I175" s="104" t="str">
        <f>[4]SayfaKAY!I1008</f>
        <v/>
      </c>
      <c r="J175" s="103" t="str">
        <f>IF([4]SayfaKAY!J1008="","",IF([4]SayfaKAY!J1008="Müşteri","Notified by Customer","Notified by Bozankaya"))</f>
        <v/>
      </c>
      <c r="K175" s="103" t="e">
        <f>VLOOKUP([4]SayfaKAY!L1008,#REF!,2,FALSE)</f>
        <v>#REF!</v>
      </c>
      <c r="L175" s="165" t="str">
        <f>[4]SayfaKAY!X1008</f>
        <v/>
      </c>
      <c r="M175" s="107" t="str">
        <f t="shared" si="127"/>
        <v/>
      </c>
      <c r="N175" s="105" t="str">
        <f>[4]SayfaKAY!M1008</f>
        <v/>
      </c>
      <c r="O175" s="166" t="str">
        <f>[4]SayfaKAY!P1008</f>
        <v/>
      </c>
      <c r="P175" s="166" t="str">
        <f>[4]SayfaKAY!Q1008</f>
        <v/>
      </c>
      <c r="Q175" s="166" t="str">
        <f>[4]SayfaKAY!R1008</f>
        <v/>
      </c>
      <c r="R175" s="132" t="str" cm="1">
        <f t="array" ref="R175">IF([4]SayfaKAY!U1008="","",_xlfn.IFS([4]SayfaKAY!U1008="Bozankaya","Bozankaya",[4]SayfaKAY!U1008="Müşteri","Customer",[4]SayfaKAY!U1008="Tedarikçi","Equipment Supplier"))</f>
        <v/>
      </c>
      <c r="S175" s="204" t="str">
        <f>[4]SayfaKAY!N1008</f>
        <v/>
      </c>
      <c r="T175" s="133" t="str">
        <f>[4]SayfaKAY!AD1008</f>
        <v/>
      </c>
      <c r="U175" s="132" t="str">
        <f>[4]SayfaKAY!W1008</f>
        <v/>
      </c>
      <c r="V175" s="108" t="str">
        <f>[4]SayfaKAY!AZ1008</f>
        <v/>
      </c>
      <c r="W175" s="136" t="str">
        <f t="shared" si="128"/>
        <v/>
      </c>
      <c r="X175" s="137" t="str">
        <f t="shared" si="129"/>
        <v/>
      </c>
      <c r="Y175" s="235" t="str">
        <f>[4]SayfaKAY!AE1008</f>
        <v/>
      </c>
      <c r="Z175" s="192" t="str">
        <f t="shared" si="130"/>
        <v/>
      </c>
      <c r="AA175" s="110" t="str">
        <f t="shared" si="131"/>
        <v/>
      </c>
      <c r="AB175" s="182" t="str">
        <f>[4]SayfaKAY!BA1008</f>
        <v/>
      </c>
      <c r="AC175" s="257" t="str">
        <f t="shared" si="132"/>
        <v/>
      </c>
      <c r="AD175" s="111" t="str">
        <f t="shared" si="133"/>
        <v/>
      </c>
      <c r="AE175" s="111" t="str">
        <f t="shared" si="134"/>
        <v/>
      </c>
      <c r="AF175" s="235" t="str">
        <f>[4]SayfaKAY!BA1008</f>
        <v/>
      </c>
      <c r="AG175" s="179" t="str">
        <f>[4]SayfaKAY!S1008</f>
        <v/>
      </c>
      <c r="AH175" s="178" t="str">
        <f t="shared" si="135"/>
        <v/>
      </c>
      <c r="AI175" s="163" t="str">
        <f>[4]SayfaKAY!AV1008</f>
        <v/>
      </c>
      <c r="AJ175" s="164" t="str">
        <f t="shared" si="136"/>
        <v/>
      </c>
      <c r="AK175" s="164" t="str">
        <f t="shared" si="137"/>
        <v/>
      </c>
      <c r="AL175" s="112" t="str">
        <f>[4]SayfaKAY!AX1008</f>
        <v/>
      </c>
      <c r="AM175" s="257" t="str" cm="1">
        <f t="array" ref="AM175">IFERROR(IF(AND(P175&lt;&gt;"D(Arıza Değil)",AH175="Bu Arıza Aracın Servise Verilmesine Engel Değil"),
IF(Z175-F175&gt;0,(AB175-Y175)*24*60,
IF(OR(AND(G175&gt;$AS$1,G175&lt;$AT$1),AND(G175&gt;$AU$1,G175&lt;$AV$1)),
(AF175-H175)*24*60,     BH:BH0)),        AN175),0)</f>
        <v/>
      </c>
      <c r="AN175" s="257" t="str">
        <f t="shared" si="138"/>
        <v/>
      </c>
      <c r="AO175" s="174" t="str">
        <f>[4]SayfaKAY!AG1008</f>
        <v/>
      </c>
      <c r="AP175" s="174" t="str">
        <f>[4]SayfaKAY!AI1008</f>
        <v/>
      </c>
      <c r="AQ175" s="174" t="str">
        <f>[4]SayfaKAY!AQ1008</f>
        <v/>
      </c>
      <c r="AR175" s="174" t="str">
        <f>[4]SayfaKAY!AH1008</f>
        <v/>
      </c>
      <c r="AS175" s="174" t="str">
        <f>[4]SayfaKAY!AJ1008</f>
        <v/>
      </c>
      <c r="AT175" s="175" t="str">
        <f>[4]SayfaKAY!AM1008</f>
        <v/>
      </c>
      <c r="AU175" s="176" t="str">
        <f>[4]SayfaKAY!AL1008</f>
        <v/>
      </c>
      <c r="AV175" s="176" t="str">
        <f>[4]SayfaKAY!AP1008</f>
        <v/>
      </c>
      <c r="AW175" s="177" t="str">
        <f>[4]SayfaKAY!AT1008</f>
        <v/>
      </c>
      <c r="AX175" s="194" t="str">
        <f t="shared" si="139"/>
        <v/>
      </c>
      <c r="AY175" s="168"/>
      <c r="AZ175" s="167"/>
      <c r="BA175" s="170"/>
      <c r="BB175" s="171"/>
      <c r="BC175" s="114"/>
      <c r="BD175" s="114"/>
      <c r="BE175" s="114"/>
      <c r="BF175" s="114"/>
      <c r="BG175" s="114"/>
      <c r="BH175" s="114">
        <f>IFERROR(FRACAS!AN1011, "Hata Var")</f>
        <v>4527.000000004191</v>
      </c>
      <c r="BI175" s="114"/>
      <c r="BJ175" s="114"/>
      <c r="BK175" s="105" t="str">
        <f>[4]SayfaKAY!AW1008</f>
        <v/>
      </c>
      <c r="BL175" s="105" t="str">
        <f>[4]SayfaKAY!V1008</f>
        <v/>
      </c>
      <c r="BM175" s="114"/>
      <c r="BN175" s="171" t="str">
        <f t="shared" si="140"/>
        <v>x yok</v>
      </c>
      <c r="BO175" s="171" t="b">
        <f t="shared" si="141"/>
        <v>0</v>
      </c>
      <c r="BP175" s="171" t="e">
        <f t="shared" si="142"/>
        <v>#VALUE!</v>
      </c>
      <c r="BQ175" s="226" t="e">
        <f t="shared" si="143"/>
        <v>#VALUE!</v>
      </c>
      <c r="BR175" s="226" t="e">
        <f t="shared" si="144"/>
        <v>#VALUE!</v>
      </c>
      <c r="BS175" s="226" t="e">
        <f t="shared" si="145"/>
        <v>#VALUE!</v>
      </c>
      <c r="BT175" s="114"/>
      <c r="BU175" s="242"/>
      <c r="BV175" s="233">
        <f t="shared" si="146"/>
        <v>-1</v>
      </c>
      <c r="BW175" s="226" t="str">
        <f t="shared" si="147"/>
        <v>Hayır, çakışma yok</v>
      </c>
      <c r="BX175" s="229"/>
      <c r="BY175" s="247" t="e">
        <f t="shared" si="148"/>
        <v>#VALUE!</v>
      </c>
      <c r="BZ175" s="247" t="e">
        <f t="shared" si="149"/>
        <v>#VALUE!</v>
      </c>
      <c r="CA175" s="247" t="e">
        <f t="shared" si="150"/>
        <v>#VALUE!</v>
      </c>
      <c r="CB175" s="213"/>
      <c r="CC175" s="211"/>
      <c r="CD175" s="196"/>
      <c r="CE175" s="213">
        <v>1007</v>
      </c>
      <c r="CF175" s="182" t="str">
        <f t="shared" si="151"/>
        <v/>
      </c>
      <c r="CG175" s="182" t="str">
        <f t="shared" si="152"/>
        <v/>
      </c>
      <c r="CH175" s="196"/>
      <c r="CI175" s="196"/>
      <c r="CJ175" s="196"/>
      <c r="CK175" s="196" t="e">
        <f t="shared" si="153"/>
        <v>#VALUE!</v>
      </c>
      <c r="CL175" s="196" t="e">
        <f t="shared" si="154"/>
        <v>#VALUE!</v>
      </c>
      <c r="CM175" s="196" t="e">
        <f t="shared" si="155"/>
        <v>#VALUE!</v>
      </c>
      <c r="CN175" s="114"/>
      <c r="CO175" s="115" t="str">
        <f t="shared" si="156"/>
        <v/>
      </c>
      <c r="CP175" s="116" t="e">
        <f t="shared" si="157"/>
        <v>#VALUE!</v>
      </c>
      <c r="CQ175" s="117" t="str">
        <f t="shared" si="158"/>
        <v/>
      </c>
      <c r="CR175" s="117" t="str">
        <f t="shared" si="159"/>
        <v/>
      </c>
      <c r="CS175" s="117" t="str">
        <f t="shared" si="160"/>
        <v/>
      </c>
      <c r="CT175" s="118" t="e">
        <f t="shared" si="161"/>
        <v>#VALUE!</v>
      </c>
      <c r="CU175" s="118" t="e">
        <f t="shared" si="162"/>
        <v>#VALUE!</v>
      </c>
      <c r="CV175" s="118" t="e">
        <f t="shared" si="163"/>
        <v>#VALUE!</v>
      </c>
      <c r="CW175" s="119" t="e">
        <f t="shared" si="164"/>
        <v>#VALUE!</v>
      </c>
    </row>
    <row r="176" spans="1:101" ht="118.5" customHeight="1" x14ac:dyDescent="0.3">
      <c r="A176" s="160" t="str">
        <f>[4]SayfaKAY!C1009</f>
        <v/>
      </c>
      <c r="B176" s="104" t="str">
        <f>[4]SayfaKAY!D1009</f>
        <v/>
      </c>
      <c r="C176" s="105" t="str">
        <f>[4]SayfaKAY!E1009</f>
        <v/>
      </c>
      <c r="D176" s="105" t="str">
        <f>[4]SayfaKAY!F1009</f>
        <v/>
      </c>
      <c r="E176" s="106" t="str">
        <f>[4]SayfaKAY!G1009</f>
        <v/>
      </c>
      <c r="F176" s="134" t="str">
        <f t="shared" si="125"/>
        <v/>
      </c>
      <c r="G176" s="135" t="str">
        <f t="shared" si="126"/>
        <v/>
      </c>
      <c r="H176" s="235" t="str">
        <f>[4]SayfaKAY!H1009</f>
        <v/>
      </c>
      <c r="I176" s="104" t="str">
        <f>[4]SayfaKAY!I1009</f>
        <v/>
      </c>
      <c r="J176" s="103" t="str">
        <f>IF([4]SayfaKAY!J1009="","",IF([4]SayfaKAY!J1009="Müşteri","Notified by Customer","Notified by Bozankaya"))</f>
        <v/>
      </c>
      <c r="K176" s="103" t="e">
        <f>VLOOKUP([4]SayfaKAY!L1009,#REF!,2,FALSE)</f>
        <v>#REF!</v>
      </c>
      <c r="L176" s="165" t="str">
        <f>[4]SayfaKAY!X1009</f>
        <v/>
      </c>
      <c r="M176" s="107" t="str">
        <f t="shared" si="127"/>
        <v/>
      </c>
      <c r="N176" s="105" t="str">
        <f>[4]SayfaKAY!M1009</f>
        <v/>
      </c>
      <c r="O176" s="166" t="str">
        <f>[4]SayfaKAY!P1009</f>
        <v/>
      </c>
      <c r="P176" s="166" t="str">
        <f>[4]SayfaKAY!Q1009</f>
        <v/>
      </c>
      <c r="Q176" s="166" t="str">
        <f>[4]SayfaKAY!R1009</f>
        <v/>
      </c>
      <c r="R176" s="132" t="str" cm="1">
        <f t="array" ref="R176">IF([4]SayfaKAY!U1009="","",_xlfn.IFS([4]SayfaKAY!U1009="Bozankaya","Bozankaya",[4]SayfaKAY!U1009="Müşteri","Customer",[4]SayfaKAY!U1009="Tedarikçi","Equipment Supplier"))</f>
        <v/>
      </c>
      <c r="S176" s="204" t="str">
        <f>[4]SayfaKAY!N1009</f>
        <v/>
      </c>
      <c r="T176" s="133" t="str">
        <f>[4]SayfaKAY!AD1009</f>
        <v/>
      </c>
      <c r="U176" s="132" t="str">
        <f>[4]SayfaKAY!W1009</f>
        <v/>
      </c>
      <c r="V176" s="108" t="str">
        <f>[4]SayfaKAY!AZ1009</f>
        <v/>
      </c>
      <c r="W176" s="136" t="str">
        <f t="shared" si="128"/>
        <v/>
      </c>
      <c r="X176" s="137" t="str">
        <f t="shared" si="129"/>
        <v/>
      </c>
      <c r="Y176" s="235" t="str">
        <f>[4]SayfaKAY!AE1009</f>
        <v/>
      </c>
      <c r="Z176" s="109" t="str">
        <f t="shared" si="130"/>
        <v/>
      </c>
      <c r="AA176" s="110" t="str">
        <f t="shared" si="131"/>
        <v/>
      </c>
      <c r="AB176" s="182" t="str">
        <f>[4]SayfaKAY!BA1009</f>
        <v/>
      </c>
      <c r="AC176" s="257" t="str">
        <f t="shared" si="132"/>
        <v/>
      </c>
      <c r="AD176" s="111" t="str">
        <f t="shared" si="133"/>
        <v/>
      </c>
      <c r="AE176" s="111" t="str">
        <f t="shared" si="134"/>
        <v/>
      </c>
      <c r="AF176" s="235" t="str">
        <f>[4]SayfaKAY!BA1009</f>
        <v/>
      </c>
      <c r="AG176" s="179" t="str">
        <f>[4]SayfaKAY!S1009</f>
        <v/>
      </c>
      <c r="AH176" s="178" t="str">
        <f t="shared" si="135"/>
        <v/>
      </c>
      <c r="AI176" s="163" t="str">
        <f>[4]SayfaKAY!AV1009</f>
        <v/>
      </c>
      <c r="AJ176" s="164" t="str">
        <f t="shared" si="136"/>
        <v/>
      </c>
      <c r="AK176" s="164" t="str">
        <f t="shared" si="137"/>
        <v/>
      </c>
      <c r="AL176" s="112" t="str">
        <f>[4]SayfaKAY!AX1009</f>
        <v/>
      </c>
      <c r="AM176" s="257" t="str" cm="1">
        <f t="array" ref="AM176">IFERROR(IF(AND(P176&lt;&gt;"D(Arıza Değil)",AH176="Bu Arıza Aracın Servise Verilmesine Engel Değil"),
IF(Z176-F176&gt;0,(AB176-Y176)*24*60,
IF(OR(AND(G176&gt;$AS$1,G176&lt;$AT$1),AND(G176&gt;$AU$1,G176&lt;$AV$1)),
(AF176-H176)*24*60,     BH:BH0)),        AN176),0)</f>
        <v/>
      </c>
      <c r="AN176" s="257" t="str">
        <f t="shared" si="138"/>
        <v/>
      </c>
      <c r="AO176" s="174" t="str">
        <f>[4]SayfaKAY!AG1009</f>
        <v/>
      </c>
      <c r="AP176" s="174" t="str">
        <f>[4]SayfaKAY!AI1009</f>
        <v/>
      </c>
      <c r="AQ176" s="174" t="str">
        <f>[4]SayfaKAY!AQ1009</f>
        <v/>
      </c>
      <c r="AR176" s="174" t="str">
        <f>[4]SayfaKAY!AH1009</f>
        <v/>
      </c>
      <c r="AS176" s="174" t="str">
        <f>[4]SayfaKAY!AJ1009</f>
        <v/>
      </c>
      <c r="AT176" s="175" t="str">
        <f>[4]SayfaKAY!AM1009</f>
        <v/>
      </c>
      <c r="AU176" s="176" t="str">
        <f>[4]SayfaKAY!AL1009</f>
        <v/>
      </c>
      <c r="AV176" s="176" t="str">
        <f>[4]SayfaKAY!AP1009</f>
        <v/>
      </c>
      <c r="AW176" s="177" t="str">
        <f>[4]SayfaKAY!AT1009</f>
        <v/>
      </c>
      <c r="AX176" s="194" t="str">
        <f t="shared" si="139"/>
        <v/>
      </c>
      <c r="AY176" s="168"/>
      <c r="AZ176" s="167"/>
      <c r="BA176" s="113"/>
      <c r="BB176" s="171" t="str">
        <f>IF($AQ$1="X", IF(AND(G176&gt;=$AS$1,G176&lt;=$AT$1),IF(P176&lt;&gt;"D(Arıza Değil)",AC176,0), IF(AND(G176&gt;=$AU$1,G176&lt;=$AV$1),IF(P176&lt;&gt;"D(Arıza Değil)",AC176,0), "")), "")</f>
        <v/>
      </c>
      <c r="BC176" s="114"/>
      <c r="BD176" s="114"/>
      <c r="BE176" s="114"/>
      <c r="BF176" s="114"/>
      <c r="BG176" s="114"/>
      <c r="BH176" s="114">
        <f>IFERROR(FRACAS!AN1012, "Hata Var")</f>
        <v>5967.9999999341089</v>
      </c>
      <c r="BI176" s="114"/>
      <c r="BJ176" s="114"/>
      <c r="BK176" s="105" t="str">
        <f>[4]SayfaKAY!AW1009</f>
        <v/>
      </c>
      <c r="BL176" s="105" t="str">
        <f>[4]SayfaKAY!V1009</f>
        <v/>
      </c>
      <c r="BM176" s="114"/>
      <c r="BN176" s="171" t="str">
        <f t="shared" si="140"/>
        <v>x yok</v>
      </c>
      <c r="BO176" s="171" t="b">
        <f t="shared" si="141"/>
        <v>0</v>
      </c>
      <c r="BP176" s="171" t="e">
        <f t="shared" si="142"/>
        <v>#VALUE!</v>
      </c>
      <c r="BQ176" s="226" t="e">
        <f t="shared" si="143"/>
        <v>#VALUE!</v>
      </c>
      <c r="BR176" s="226" t="e">
        <f t="shared" si="144"/>
        <v>#VALUE!</v>
      </c>
      <c r="BS176" s="226" t="e">
        <f t="shared" si="145"/>
        <v>#VALUE!</v>
      </c>
      <c r="BT176" s="114"/>
      <c r="BU176" s="242"/>
      <c r="BV176" s="233">
        <f t="shared" si="146"/>
        <v>-1</v>
      </c>
      <c r="BW176" s="226" t="str">
        <f t="shared" si="147"/>
        <v>Hayır, çakışma yok</v>
      </c>
      <c r="BX176" s="229"/>
      <c r="BY176" s="247" t="e">
        <f t="shared" si="148"/>
        <v>#VALUE!</v>
      </c>
      <c r="BZ176" s="247" t="e">
        <f t="shared" si="149"/>
        <v>#VALUE!</v>
      </c>
      <c r="CA176" s="247" t="e">
        <f t="shared" si="150"/>
        <v>#VALUE!</v>
      </c>
      <c r="CB176" s="213"/>
      <c r="CC176" s="211"/>
      <c r="CD176" s="196"/>
      <c r="CE176" s="213">
        <v>1008</v>
      </c>
      <c r="CF176" s="182" t="str">
        <f t="shared" si="151"/>
        <v/>
      </c>
      <c r="CG176" s="182" t="str">
        <f t="shared" si="152"/>
        <v/>
      </c>
      <c r="CH176" s="196"/>
      <c r="CI176" s="196"/>
      <c r="CJ176" s="196"/>
      <c r="CK176" s="196" t="e">
        <f t="shared" si="153"/>
        <v>#VALUE!</v>
      </c>
      <c r="CL176" s="196" t="e">
        <f t="shared" si="154"/>
        <v>#VALUE!</v>
      </c>
      <c r="CM176" s="196" t="e">
        <f t="shared" si="155"/>
        <v>#VALUE!</v>
      </c>
      <c r="CN176" s="114"/>
      <c r="CO176" s="115" t="str">
        <f t="shared" si="156"/>
        <v/>
      </c>
      <c r="CP176" s="116" t="e">
        <f t="shared" si="157"/>
        <v>#VALUE!</v>
      </c>
      <c r="CQ176" s="117" t="str">
        <f t="shared" si="158"/>
        <v/>
      </c>
      <c r="CR176" s="117" t="str">
        <f t="shared" si="159"/>
        <v/>
      </c>
      <c r="CS176" s="117" t="str">
        <f t="shared" si="160"/>
        <v/>
      </c>
      <c r="CT176" s="118" t="e">
        <f t="shared" si="161"/>
        <v>#VALUE!</v>
      </c>
      <c r="CU176" s="118" t="e">
        <f t="shared" si="162"/>
        <v>#VALUE!</v>
      </c>
      <c r="CV176" s="118" t="e">
        <f t="shared" si="163"/>
        <v>#VALUE!</v>
      </c>
      <c r="CW176" s="119" t="e">
        <f t="shared" si="164"/>
        <v>#VALUE!</v>
      </c>
    </row>
    <row r="177" spans="1:101" ht="118.5" customHeight="1" x14ac:dyDescent="0.3">
      <c r="A177" s="104" t="str">
        <f>[4]SayfaKAY!C1010</f>
        <v/>
      </c>
      <c r="B177" s="104" t="str">
        <f>[4]SayfaKAY!D1010</f>
        <v/>
      </c>
      <c r="C177" s="105" t="str">
        <f>[4]SayfaKAY!E1010</f>
        <v/>
      </c>
      <c r="D177" s="105" t="str">
        <f>[4]SayfaKAY!F1010</f>
        <v/>
      </c>
      <c r="E177" s="106" t="str">
        <f>[4]SayfaKAY!G1010</f>
        <v/>
      </c>
      <c r="F177" s="193" t="str">
        <f t="shared" si="125"/>
        <v/>
      </c>
      <c r="G177" s="135" t="str">
        <f t="shared" si="126"/>
        <v/>
      </c>
      <c r="H177" s="235" t="str">
        <f>[4]SayfaKAY!H1010</f>
        <v/>
      </c>
      <c r="I177" s="104" t="str">
        <f>[4]SayfaKAY!I1010</f>
        <v/>
      </c>
      <c r="J177" s="103" t="str">
        <f>IF([4]SayfaKAY!J1010="","",IF([4]SayfaKAY!J1010="Müşteri","Notified by Customer","Notified by Bozankaya"))</f>
        <v/>
      </c>
      <c r="K177" s="103" t="e">
        <f>VLOOKUP([4]SayfaKAY!L1010,#REF!,2,FALSE)</f>
        <v>#REF!</v>
      </c>
      <c r="L177" s="165" t="str">
        <f>[4]SayfaKAY!X1010</f>
        <v/>
      </c>
      <c r="M177" s="107" t="str">
        <f t="shared" si="127"/>
        <v/>
      </c>
      <c r="N177" s="105" t="str">
        <f>[4]SayfaKAY!M1010</f>
        <v/>
      </c>
      <c r="O177" s="166" t="str">
        <f>[4]SayfaKAY!P1010</f>
        <v/>
      </c>
      <c r="P177" s="166" t="str">
        <f>[4]SayfaKAY!Q1010</f>
        <v/>
      </c>
      <c r="Q177" s="166" t="str">
        <f>[4]SayfaKAY!R1010</f>
        <v/>
      </c>
      <c r="R177" s="132" t="str" cm="1">
        <f t="array" ref="R177">IF([4]SayfaKAY!U1010="","",_xlfn.IFS([4]SayfaKAY!U1010="Bozankaya","Bozankaya",[4]SayfaKAY!U1010="Müşteri","Customer",[4]SayfaKAY!U1010="Tedarikçi","Equipment Supplier"))</f>
        <v/>
      </c>
      <c r="S177" s="204" t="str">
        <f>[4]SayfaKAY!N1010</f>
        <v/>
      </c>
      <c r="T177" s="133" t="str">
        <f>[4]SayfaKAY!AD1010</f>
        <v/>
      </c>
      <c r="U177" s="132" t="str">
        <f>[4]SayfaKAY!W1010</f>
        <v/>
      </c>
      <c r="V177" s="108" t="str">
        <f>[4]SayfaKAY!AZ1010</f>
        <v/>
      </c>
      <c r="W177" s="136" t="str">
        <f t="shared" si="128"/>
        <v/>
      </c>
      <c r="X177" s="137" t="str">
        <f t="shared" si="129"/>
        <v/>
      </c>
      <c r="Y177" s="235" t="str">
        <f>[4]SayfaKAY!AE1010</f>
        <v/>
      </c>
      <c r="Z177" s="192" t="str">
        <f t="shared" si="130"/>
        <v/>
      </c>
      <c r="AA177" s="110" t="str">
        <f t="shared" si="131"/>
        <v/>
      </c>
      <c r="AB177" s="182" t="str">
        <f>[4]SayfaKAY!BA1010</f>
        <v/>
      </c>
      <c r="AC177" s="257" t="str">
        <f t="shared" si="132"/>
        <v/>
      </c>
      <c r="AD177" s="111" t="str">
        <f t="shared" si="133"/>
        <v/>
      </c>
      <c r="AE177" s="111" t="str">
        <f t="shared" si="134"/>
        <v/>
      </c>
      <c r="AF177" s="235" t="str">
        <f>[4]SayfaKAY!BA1010</f>
        <v/>
      </c>
      <c r="AG177" s="179" t="str">
        <f>[4]SayfaKAY!S1010</f>
        <v/>
      </c>
      <c r="AH177" s="178" t="str">
        <f t="shared" si="135"/>
        <v/>
      </c>
      <c r="AI177" s="163" t="str">
        <f>[4]SayfaKAY!AV1010</f>
        <v/>
      </c>
      <c r="AJ177" s="164" t="str">
        <f t="shared" si="136"/>
        <v/>
      </c>
      <c r="AK177" s="164" t="str">
        <f t="shared" si="137"/>
        <v/>
      </c>
      <c r="AL177" s="112" t="str">
        <f>[4]SayfaKAY!AX1010</f>
        <v/>
      </c>
      <c r="AM177" s="257" t="str" cm="1">
        <f t="array" ref="AM177">IFERROR(IF(AND(P177&lt;&gt;"D(Arıza Değil)",AH177="Bu Arıza Aracın Servise Verilmesine Engel Değil"),
IF(Z177-F177&gt;0,(AB177-Y177)*24*60,
IF(OR(AND(G177&gt;$AS$1,G177&lt;$AT$1),AND(G177&gt;$AU$1,G177&lt;$AV$1)),
(AF177-H177)*24*60,     BH:BH0)),        AN177),0)</f>
        <v/>
      </c>
      <c r="AN177" s="257" t="str">
        <f t="shared" si="138"/>
        <v/>
      </c>
      <c r="AO177" s="174" t="str">
        <f>[4]SayfaKAY!AG1010</f>
        <v/>
      </c>
      <c r="AP177" s="174" t="str">
        <f>[4]SayfaKAY!AI1010</f>
        <v/>
      </c>
      <c r="AQ177" s="174" t="str">
        <f>[4]SayfaKAY!AQ1010</f>
        <v/>
      </c>
      <c r="AR177" s="174" t="str">
        <f>[4]SayfaKAY!AH1010</f>
        <v/>
      </c>
      <c r="AS177" s="174" t="str">
        <f>[4]SayfaKAY!AJ1010</f>
        <v/>
      </c>
      <c r="AT177" s="175" t="str">
        <f>[4]SayfaKAY!AM1010</f>
        <v/>
      </c>
      <c r="AU177" s="176" t="str">
        <f>[4]SayfaKAY!AL1010</f>
        <v/>
      </c>
      <c r="AV177" s="176" t="str">
        <f>[4]SayfaKAY!AP1010</f>
        <v/>
      </c>
      <c r="AW177" s="177" t="str">
        <f>[4]SayfaKAY!AT1010</f>
        <v/>
      </c>
      <c r="AX177" s="194" t="str">
        <f t="shared" si="139"/>
        <v/>
      </c>
      <c r="AY177" s="168"/>
      <c r="AZ177" s="167"/>
      <c r="BA177" s="170"/>
      <c r="BB177" s="171"/>
      <c r="BC177" s="114"/>
      <c r="BD177" s="114"/>
      <c r="BE177" s="114"/>
      <c r="BF177" s="114"/>
      <c r="BG177" s="114"/>
      <c r="BH177" s="114">
        <f>IFERROR(FRACAS!AN1013, "Hata Var")</f>
        <v>7407.000000004191</v>
      </c>
      <c r="BI177" s="114"/>
      <c r="BJ177" s="114"/>
      <c r="BK177" s="105" t="str">
        <f>[4]SayfaKAY!AW1010</f>
        <v/>
      </c>
      <c r="BL177" s="105" t="str">
        <f>[4]SayfaKAY!V1010</f>
        <v/>
      </c>
      <c r="BM177" s="114"/>
      <c r="BN177" s="171" t="str">
        <f t="shared" si="140"/>
        <v>x yok</v>
      </c>
      <c r="BO177" s="171" t="b">
        <f t="shared" si="141"/>
        <v>0</v>
      </c>
      <c r="BP177" s="171" t="e">
        <f t="shared" si="142"/>
        <v>#VALUE!</v>
      </c>
      <c r="BQ177" s="226" t="e">
        <f t="shared" si="143"/>
        <v>#VALUE!</v>
      </c>
      <c r="BR177" s="226" t="e">
        <f t="shared" si="144"/>
        <v>#VALUE!</v>
      </c>
      <c r="BS177" s="226" t="e">
        <f t="shared" si="145"/>
        <v>#VALUE!</v>
      </c>
      <c r="BT177" s="114"/>
      <c r="BU177" s="242"/>
      <c r="BV177" s="233">
        <f t="shared" si="146"/>
        <v>-1</v>
      </c>
      <c r="BW177" s="226" t="str">
        <f t="shared" si="147"/>
        <v>Hayır, çakışma yok</v>
      </c>
      <c r="BX177" s="229"/>
      <c r="BY177" s="247" t="e">
        <f t="shared" si="148"/>
        <v>#VALUE!</v>
      </c>
      <c r="BZ177" s="247" t="e">
        <f t="shared" si="149"/>
        <v>#VALUE!</v>
      </c>
      <c r="CA177" s="247" t="e">
        <f t="shared" si="150"/>
        <v>#VALUE!</v>
      </c>
      <c r="CB177" s="213"/>
      <c r="CC177" s="211"/>
      <c r="CD177" s="196"/>
      <c r="CE177" s="213">
        <v>1009</v>
      </c>
      <c r="CF177" s="182" t="str">
        <f t="shared" si="151"/>
        <v/>
      </c>
      <c r="CG177" s="182" t="str">
        <f t="shared" si="152"/>
        <v/>
      </c>
      <c r="CH177" s="196"/>
      <c r="CI177" s="196"/>
      <c r="CJ177" s="196"/>
      <c r="CK177" s="196" t="e">
        <f t="shared" si="153"/>
        <v>#VALUE!</v>
      </c>
      <c r="CL177" s="196" t="e">
        <f t="shared" si="154"/>
        <v>#VALUE!</v>
      </c>
      <c r="CM177" s="196" t="e">
        <f t="shared" si="155"/>
        <v>#VALUE!</v>
      </c>
      <c r="CN177" s="114"/>
      <c r="CO177" s="115" t="str">
        <f t="shared" si="156"/>
        <v/>
      </c>
      <c r="CP177" s="116" t="e">
        <f t="shared" si="157"/>
        <v>#VALUE!</v>
      </c>
      <c r="CQ177" s="117" t="str">
        <f t="shared" si="158"/>
        <v/>
      </c>
      <c r="CR177" s="117" t="str">
        <f t="shared" si="159"/>
        <v/>
      </c>
      <c r="CS177" s="117" t="str">
        <f t="shared" si="160"/>
        <v/>
      </c>
      <c r="CT177" s="118" t="e">
        <f t="shared" si="161"/>
        <v>#VALUE!</v>
      </c>
      <c r="CU177" s="118" t="e">
        <f t="shared" si="162"/>
        <v>#VALUE!</v>
      </c>
      <c r="CV177" s="118" t="e">
        <f t="shared" si="163"/>
        <v>#VALUE!</v>
      </c>
      <c r="CW177" s="119" t="e">
        <f t="shared" si="164"/>
        <v>#VALUE!</v>
      </c>
    </row>
    <row r="178" spans="1:101" ht="118.5" customHeight="1" x14ac:dyDescent="0.3">
      <c r="A178" s="160" t="str">
        <f>[4]SayfaKAY!C1011</f>
        <v/>
      </c>
      <c r="B178" s="104" t="str">
        <f>[4]SayfaKAY!D1011</f>
        <v/>
      </c>
      <c r="C178" s="105" t="str">
        <f>[4]SayfaKAY!E1011</f>
        <v/>
      </c>
      <c r="D178" s="105" t="str">
        <f>[4]SayfaKAY!F1011</f>
        <v/>
      </c>
      <c r="E178" s="106" t="str">
        <f>[4]SayfaKAY!G1011</f>
        <v/>
      </c>
      <c r="F178" s="134" t="str">
        <f t="shared" si="125"/>
        <v/>
      </c>
      <c r="G178" s="135" t="str">
        <f t="shared" si="126"/>
        <v/>
      </c>
      <c r="H178" s="235" t="str">
        <f>[4]SayfaKAY!H1011</f>
        <v/>
      </c>
      <c r="I178" s="104" t="str">
        <f>[4]SayfaKAY!I1011</f>
        <v/>
      </c>
      <c r="J178" s="103" t="str">
        <f>IF([4]SayfaKAY!J1011="","",IF([4]SayfaKAY!J1011="Müşteri","Notified by Customer","Notified by Bozankaya"))</f>
        <v/>
      </c>
      <c r="K178" s="103" t="e">
        <f>VLOOKUP([4]SayfaKAY!L1011,#REF!,2,FALSE)</f>
        <v>#REF!</v>
      </c>
      <c r="L178" s="165" t="str">
        <f>[4]SayfaKAY!X1011</f>
        <v/>
      </c>
      <c r="M178" s="107" t="str">
        <f t="shared" si="127"/>
        <v/>
      </c>
      <c r="N178" s="105" t="str">
        <f>[4]SayfaKAY!M1011</f>
        <v/>
      </c>
      <c r="O178" s="166" t="str">
        <f>[4]SayfaKAY!P1011</f>
        <v/>
      </c>
      <c r="P178" s="166" t="str">
        <f>[4]SayfaKAY!Q1011</f>
        <v/>
      </c>
      <c r="Q178" s="166" t="str">
        <f>[4]SayfaKAY!R1011</f>
        <v/>
      </c>
      <c r="R178" s="132" t="str" cm="1">
        <f t="array" ref="R178">IF([4]SayfaKAY!U1011="","",_xlfn.IFS([4]SayfaKAY!U1011="Bozankaya","Bozankaya",[4]SayfaKAY!U1011="Müşteri","Customer",[4]SayfaKAY!U1011="Tedarikçi","Equipment Supplier"))</f>
        <v/>
      </c>
      <c r="S178" s="204" t="str">
        <f>[4]SayfaKAY!N1011</f>
        <v/>
      </c>
      <c r="T178" s="133" t="str">
        <f>[4]SayfaKAY!AD1011</f>
        <v/>
      </c>
      <c r="U178" s="132" t="str">
        <f>[4]SayfaKAY!W1011</f>
        <v/>
      </c>
      <c r="V178" s="108" t="str">
        <f>[4]SayfaKAY!AZ1011</f>
        <v/>
      </c>
      <c r="W178" s="136" t="str">
        <f t="shared" si="128"/>
        <v/>
      </c>
      <c r="X178" s="137" t="str">
        <f t="shared" si="129"/>
        <v/>
      </c>
      <c r="Y178" s="235" t="str">
        <f>[4]SayfaKAY!AE1011</f>
        <v/>
      </c>
      <c r="Z178" s="109" t="str">
        <f t="shared" si="130"/>
        <v/>
      </c>
      <c r="AA178" s="110" t="str">
        <f t="shared" si="131"/>
        <v/>
      </c>
      <c r="AB178" s="182" t="str">
        <f>[4]SayfaKAY!BA1011</f>
        <v/>
      </c>
      <c r="AC178" s="257" t="str">
        <f t="shared" si="132"/>
        <v/>
      </c>
      <c r="AD178" s="111" t="str">
        <f t="shared" si="133"/>
        <v/>
      </c>
      <c r="AE178" s="111" t="str">
        <f t="shared" si="134"/>
        <v/>
      </c>
      <c r="AF178" s="235" t="str">
        <f>[4]SayfaKAY!BA1011</f>
        <v/>
      </c>
      <c r="AG178" s="179" t="str">
        <f>[4]SayfaKAY!S1011</f>
        <v/>
      </c>
      <c r="AH178" s="178" t="str">
        <f t="shared" si="135"/>
        <v/>
      </c>
      <c r="AI178" s="163" t="str">
        <f>[4]SayfaKAY!AV1011</f>
        <v/>
      </c>
      <c r="AJ178" s="164" t="str">
        <f t="shared" si="136"/>
        <v/>
      </c>
      <c r="AK178" s="164" t="str">
        <f t="shared" si="137"/>
        <v/>
      </c>
      <c r="AL178" s="112" t="str">
        <f>[4]SayfaKAY!AX1011</f>
        <v/>
      </c>
      <c r="AM178" s="257" t="str" cm="1">
        <f t="array" ref="AM178">IFERROR(IF(AND(P178&lt;&gt;"D(Arıza Değil)",AH178="Bu Arıza Aracın Servise Verilmesine Engel Değil"),
IF(Z178-F178&gt;0,(AB178-Y178)*24*60,
IF(OR(AND(G178&gt;$AS$1,G178&lt;$AT$1),AND(G178&gt;$AU$1,G178&lt;$AV$1)),
(AF178-H178)*24*60,     BH:BH0)),        AN178),0)</f>
        <v/>
      </c>
      <c r="AN178" s="257" t="str">
        <f t="shared" si="138"/>
        <v/>
      </c>
      <c r="AO178" s="174" t="str">
        <f>[4]SayfaKAY!AG1011</f>
        <v/>
      </c>
      <c r="AP178" s="174" t="str">
        <f>[4]SayfaKAY!AI1011</f>
        <v/>
      </c>
      <c r="AQ178" s="174" t="str">
        <f>[4]SayfaKAY!AQ1011</f>
        <v/>
      </c>
      <c r="AR178" s="174" t="str">
        <f>[4]SayfaKAY!AH1011</f>
        <v/>
      </c>
      <c r="AS178" s="174" t="str">
        <f>[4]SayfaKAY!AJ1011</f>
        <v/>
      </c>
      <c r="AT178" s="175" t="str">
        <f>[4]SayfaKAY!AM1011</f>
        <v/>
      </c>
      <c r="AU178" s="176" t="str">
        <f>[4]SayfaKAY!AL1011</f>
        <v/>
      </c>
      <c r="AV178" s="176" t="str">
        <f>[4]SayfaKAY!AP1011</f>
        <v/>
      </c>
      <c r="AW178" s="177" t="str">
        <f>[4]SayfaKAY!AT1011</f>
        <v/>
      </c>
      <c r="AX178" s="194" t="str">
        <f t="shared" si="139"/>
        <v/>
      </c>
      <c r="AY178" s="168"/>
      <c r="AZ178" s="167"/>
      <c r="BA178" s="113"/>
      <c r="BB178" s="171" t="str">
        <f>IF($AQ$1="X", IF(AND(G178&gt;=$AS$1,G178&lt;=$AT$1),IF(P178&lt;&gt;"D(Arıza Değil)",AC178,0), IF(AND(G178&gt;=$AU$1,G178&lt;=$AV$1),IF(P178&lt;&gt;"D(Arıza Değil)",AC178,0), "")), "")</f>
        <v/>
      </c>
      <c r="BC178" s="114"/>
      <c r="BD178" s="114"/>
      <c r="BE178" s="114"/>
      <c r="BF178" s="114"/>
      <c r="BG178" s="114"/>
      <c r="BH178" s="114">
        <f>IFERROR(FRACAS!AN1014, "Hata Var")</f>
        <v>1696.9999999681022</v>
      </c>
      <c r="BI178" s="114"/>
      <c r="BJ178" s="114"/>
      <c r="BK178" s="105" t="str">
        <f>[4]SayfaKAY!AW1011</f>
        <v/>
      </c>
      <c r="BL178" s="105" t="str">
        <f>[4]SayfaKAY!V1011</f>
        <v/>
      </c>
      <c r="BM178" s="114"/>
      <c r="BN178" s="171" t="str">
        <f t="shared" si="140"/>
        <v>x yok</v>
      </c>
      <c r="BO178" s="171" t="b">
        <f t="shared" si="141"/>
        <v>0</v>
      </c>
      <c r="BP178" s="171" t="e">
        <f t="shared" si="142"/>
        <v>#VALUE!</v>
      </c>
      <c r="BQ178" s="226" t="e">
        <f t="shared" si="143"/>
        <v>#VALUE!</v>
      </c>
      <c r="BR178" s="226" t="e">
        <f t="shared" si="144"/>
        <v>#VALUE!</v>
      </c>
      <c r="BS178" s="226" t="e">
        <f t="shared" si="145"/>
        <v>#VALUE!</v>
      </c>
      <c r="BT178" s="114"/>
      <c r="BU178" s="242"/>
      <c r="BV178" s="233">
        <f t="shared" si="146"/>
        <v>-1</v>
      </c>
      <c r="BW178" s="226" t="str">
        <f t="shared" si="147"/>
        <v>Hayır, çakışma yok</v>
      </c>
      <c r="BX178" s="229"/>
      <c r="BY178" s="247" t="e">
        <f t="shared" si="148"/>
        <v>#VALUE!</v>
      </c>
      <c r="BZ178" s="247" t="e">
        <f t="shared" si="149"/>
        <v>#VALUE!</v>
      </c>
      <c r="CA178" s="247" t="e">
        <f t="shared" si="150"/>
        <v>#VALUE!</v>
      </c>
      <c r="CB178" s="213"/>
      <c r="CC178" s="211"/>
      <c r="CD178" s="196"/>
      <c r="CE178" s="213">
        <v>1010</v>
      </c>
      <c r="CF178" s="182" t="str">
        <f t="shared" si="151"/>
        <v/>
      </c>
      <c r="CG178" s="182" t="str">
        <f t="shared" si="152"/>
        <v/>
      </c>
      <c r="CH178" s="196"/>
      <c r="CI178" s="196"/>
      <c r="CJ178" s="196"/>
      <c r="CK178" s="196" t="e">
        <f t="shared" si="153"/>
        <v>#VALUE!</v>
      </c>
      <c r="CL178" s="196" t="e">
        <f t="shared" si="154"/>
        <v>#VALUE!</v>
      </c>
      <c r="CM178" s="196" t="e">
        <f t="shared" si="155"/>
        <v>#VALUE!</v>
      </c>
      <c r="CN178" s="114"/>
      <c r="CO178" s="115" t="str">
        <f t="shared" si="156"/>
        <v/>
      </c>
      <c r="CP178" s="116" t="e">
        <f t="shared" si="157"/>
        <v>#VALUE!</v>
      </c>
      <c r="CQ178" s="117" t="str">
        <f t="shared" si="158"/>
        <v/>
      </c>
      <c r="CR178" s="117" t="str">
        <f t="shared" si="159"/>
        <v/>
      </c>
      <c r="CS178" s="117" t="str">
        <f t="shared" si="160"/>
        <v/>
      </c>
      <c r="CT178" s="118" t="e">
        <f t="shared" si="161"/>
        <v>#VALUE!</v>
      </c>
      <c r="CU178" s="118" t="e">
        <f t="shared" si="162"/>
        <v>#VALUE!</v>
      </c>
      <c r="CV178" s="118" t="e">
        <f t="shared" si="163"/>
        <v>#VALUE!</v>
      </c>
      <c r="CW178" s="119" t="e">
        <f t="shared" si="164"/>
        <v>#VALUE!</v>
      </c>
    </row>
    <row r="179" spans="1:101" ht="118.5" customHeight="1" x14ac:dyDescent="0.3">
      <c r="A179" s="104" t="str">
        <f>[4]SayfaKAY!C1012</f>
        <v/>
      </c>
      <c r="B179" s="104" t="str">
        <f>[4]SayfaKAY!D1012</f>
        <v/>
      </c>
      <c r="C179" s="105" t="str">
        <f>[4]SayfaKAY!E1012</f>
        <v/>
      </c>
      <c r="D179" s="105" t="str">
        <f>[4]SayfaKAY!F1012</f>
        <v/>
      </c>
      <c r="E179" s="106" t="str">
        <f>[4]SayfaKAY!G1012</f>
        <v/>
      </c>
      <c r="F179" s="193" t="str">
        <f t="shared" si="125"/>
        <v/>
      </c>
      <c r="G179" s="135" t="str">
        <f t="shared" si="126"/>
        <v/>
      </c>
      <c r="H179" s="235" t="str">
        <f>[4]SayfaKAY!H1012</f>
        <v/>
      </c>
      <c r="I179" s="104" t="str">
        <f>[4]SayfaKAY!I1012</f>
        <v/>
      </c>
      <c r="J179" s="103" t="str">
        <f>IF([4]SayfaKAY!J1012="","",IF([4]SayfaKAY!J1012="Müşteri","Notified by Customer","Notified by Bozankaya"))</f>
        <v/>
      </c>
      <c r="K179" s="103" t="e">
        <f>VLOOKUP([4]SayfaKAY!L1012,#REF!,2,FALSE)</f>
        <v>#REF!</v>
      </c>
      <c r="L179" s="165" t="str">
        <f>[4]SayfaKAY!X1012</f>
        <v/>
      </c>
      <c r="M179" s="107" t="str">
        <f t="shared" si="127"/>
        <v/>
      </c>
      <c r="N179" s="105" t="str">
        <f>[4]SayfaKAY!M1012</f>
        <v/>
      </c>
      <c r="O179" s="166" t="str">
        <f>[4]SayfaKAY!P1012</f>
        <v/>
      </c>
      <c r="P179" s="166" t="str">
        <f>[4]SayfaKAY!Q1012</f>
        <v/>
      </c>
      <c r="Q179" s="166" t="str">
        <f>[4]SayfaKAY!R1012</f>
        <v/>
      </c>
      <c r="R179" s="132" t="str" cm="1">
        <f t="array" ref="R179">IF([4]SayfaKAY!U1012="","",_xlfn.IFS([4]SayfaKAY!U1012="Bozankaya","Bozankaya",[4]SayfaKAY!U1012="Müşteri","Customer",[4]SayfaKAY!U1012="Tedarikçi","Equipment Supplier"))</f>
        <v/>
      </c>
      <c r="S179" s="204" t="str">
        <f>[4]SayfaKAY!N1012</f>
        <v/>
      </c>
      <c r="T179" s="133" t="str">
        <f>[4]SayfaKAY!AD1012</f>
        <v/>
      </c>
      <c r="U179" s="132" t="str">
        <f>[4]SayfaKAY!W1012</f>
        <v/>
      </c>
      <c r="V179" s="108" t="str">
        <f>[4]SayfaKAY!AZ1012</f>
        <v/>
      </c>
      <c r="W179" s="136" t="str">
        <f t="shared" si="128"/>
        <v/>
      </c>
      <c r="X179" s="137" t="str">
        <f t="shared" si="129"/>
        <v/>
      </c>
      <c r="Y179" s="235" t="str">
        <f>[4]SayfaKAY!AE1012</f>
        <v/>
      </c>
      <c r="Z179" s="192" t="str">
        <f t="shared" si="130"/>
        <v/>
      </c>
      <c r="AA179" s="110" t="str">
        <f t="shared" si="131"/>
        <v/>
      </c>
      <c r="AB179" s="182" t="str">
        <f>[4]SayfaKAY!BA1012</f>
        <v/>
      </c>
      <c r="AC179" s="257" t="str">
        <f t="shared" si="132"/>
        <v/>
      </c>
      <c r="AD179" s="111" t="str">
        <f t="shared" si="133"/>
        <v/>
      </c>
      <c r="AE179" s="111" t="str">
        <f t="shared" si="134"/>
        <v/>
      </c>
      <c r="AF179" s="235" t="str">
        <f>[4]SayfaKAY!BA1012</f>
        <v/>
      </c>
      <c r="AG179" s="179" t="str">
        <f>[4]SayfaKAY!S1012</f>
        <v/>
      </c>
      <c r="AH179" s="178" t="str">
        <f t="shared" si="135"/>
        <v/>
      </c>
      <c r="AI179" s="163" t="str">
        <f>[4]SayfaKAY!AV1012</f>
        <v/>
      </c>
      <c r="AJ179" s="164" t="str">
        <f t="shared" si="136"/>
        <v/>
      </c>
      <c r="AK179" s="164" t="str">
        <f t="shared" si="137"/>
        <v/>
      </c>
      <c r="AL179" s="112" t="str">
        <f>[4]SayfaKAY!AX1012</f>
        <v/>
      </c>
      <c r="AM179" s="257" t="str" cm="1">
        <f t="array" ref="AM179">IFERROR(IF(AND(P179&lt;&gt;"D(Arıza Değil)",AH179="Bu Arıza Aracın Servise Verilmesine Engel Değil"),
IF(Z179-F179&gt;0,(AB179-Y179)*24*60,
IF(OR(AND(G179&gt;$AS$1,G179&lt;$AT$1),AND(G179&gt;$AU$1,G179&lt;$AV$1)),
(AF179-H179)*24*60,     BH:BH0)),        AN179),0)</f>
        <v/>
      </c>
      <c r="AN179" s="257" t="str">
        <f t="shared" si="138"/>
        <v/>
      </c>
      <c r="AO179" s="174" t="str">
        <f>[4]SayfaKAY!AG1012</f>
        <v/>
      </c>
      <c r="AP179" s="174" t="str">
        <f>[4]SayfaKAY!AI1012</f>
        <v/>
      </c>
      <c r="AQ179" s="174" t="str">
        <f>[4]SayfaKAY!AQ1012</f>
        <v/>
      </c>
      <c r="AR179" s="174" t="str">
        <f>[4]SayfaKAY!AH1012</f>
        <v/>
      </c>
      <c r="AS179" s="174" t="str">
        <f>[4]SayfaKAY!AJ1012</f>
        <v/>
      </c>
      <c r="AT179" s="175" t="str">
        <f>[4]SayfaKAY!AM1012</f>
        <v/>
      </c>
      <c r="AU179" s="176" t="str">
        <f>[4]SayfaKAY!AL1012</f>
        <v/>
      </c>
      <c r="AV179" s="176" t="str">
        <f>[4]SayfaKAY!AP1012</f>
        <v/>
      </c>
      <c r="AW179" s="177" t="str">
        <f>[4]SayfaKAY!AT1012</f>
        <v/>
      </c>
      <c r="AX179" s="194" t="str">
        <f t="shared" si="139"/>
        <v/>
      </c>
      <c r="AY179" s="168"/>
      <c r="AZ179" s="167"/>
      <c r="BA179" s="170"/>
      <c r="BB179" s="171"/>
      <c r="BC179" s="114"/>
      <c r="BD179" s="114"/>
      <c r="BE179" s="114"/>
      <c r="BF179" s="114"/>
      <c r="BG179" s="114"/>
      <c r="BH179" s="114">
        <f>IFERROR(FRACAS!AN1015, "Hata Var")</f>
        <v>1698.9999999850988</v>
      </c>
      <c r="BI179" s="114"/>
      <c r="BJ179" s="114"/>
      <c r="BK179" s="105" t="str">
        <f>[4]SayfaKAY!AW1012</f>
        <v/>
      </c>
      <c r="BL179" s="105" t="str">
        <f>[4]SayfaKAY!V1012</f>
        <v/>
      </c>
      <c r="BM179" s="114"/>
      <c r="BN179" s="171" t="str">
        <f t="shared" si="140"/>
        <v>x yok</v>
      </c>
      <c r="BO179" s="171" t="b">
        <f t="shared" si="141"/>
        <v>0</v>
      </c>
      <c r="BP179" s="171" t="e">
        <f t="shared" si="142"/>
        <v>#VALUE!</v>
      </c>
      <c r="BQ179" s="226" t="e">
        <f t="shared" si="143"/>
        <v>#VALUE!</v>
      </c>
      <c r="BR179" s="226" t="e">
        <f t="shared" si="144"/>
        <v>#VALUE!</v>
      </c>
      <c r="BS179" s="226" t="e">
        <f t="shared" si="145"/>
        <v>#VALUE!</v>
      </c>
      <c r="BT179" s="114"/>
      <c r="BU179" s="242"/>
      <c r="BV179" s="233">
        <f t="shared" si="146"/>
        <v>-1</v>
      </c>
      <c r="BW179" s="226" t="str">
        <f t="shared" si="147"/>
        <v>Hayır, çakışma yok</v>
      </c>
      <c r="BX179" s="229"/>
      <c r="BY179" s="247" t="e">
        <f t="shared" si="148"/>
        <v>#VALUE!</v>
      </c>
      <c r="BZ179" s="247" t="e">
        <f t="shared" si="149"/>
        <v>#VALUE!</v>
      </c>
      <c r="CA179" s="247" t="e">
        <f t="shared" si="150"/>
        <v>#VALUE!</v>
      </c>
      <c r="CB179" s="213"/>
      <c r="CC179" s="211"/>
      <c r="CD179" s="196"/>
      <c r="CE179" s="213">
        <v>1011</v>
      </c>
      <c r="CF179" s="182" t="str">
        <f t="shared" si="151"/>
        <v/>
      </c>
      <c r="CG179" s="182" t="str">
        <f t="shared" si="152"/>
        <v/>
      </c>
      <c r="CH179" s="196"/>
      <c r="CI179" s="196"/>
      <c r="CJ179" s="196"/>
      <c r="CK179" s="196" t="e">
        <f t="shared" si="153"/>
        <v>#VALUE!</v>
      </c>
      <c r="CL179" s="196" t="e">
        <f t="shared" si="154"/>
        <v>#VALUE!</v>
      </c>
      <c r="CM179" s="196" t="e">
        <f t="shared" si="155"/>
        <v>#VALUE!</v>
      </c>
      <c r="CN179" s="114"/>
      <c r="CO179" s="115" t="str">
        <f t="shared" si="156"/>
        <v/>
      </c>
      <c r="CP179" s="116" t="e">
        <f t="shared" si="157"/>
        <v>#VALUE!</v>
      </c>
      <c r="CQ179" s="117" t="str">
        <f t="shared" si="158"/>
        <v/>
      </c>
      <c r="CR179" s="117" t="str">
        <f t="shared" si="159"/>
        <v/>
      </c>
      <c r="CS179" s="117" t="str">
        <f t="shared" si="160"/>
        <v/>
      </c>
      <c r="CT179" s="118" t="e">
        <f t="shared" si="161"/>
        <v>#VALUE!</v>
      </c>
      <c r="CU179" s="118" t="e">
        <f t="shared" si="162"/>
        <v>#VALUE!</v>
      </c>
      <c r="CV179" s="118" t="e">
        <f t="shared" si="163"/>
        <v>#VALUE!</v>
      </c>
      <c r="CW179" s="119" t="e">
        <f t="shared" si="164"/>
        <v>#VALUE!</v>
      </c>
    </row>
    <row r="180" spans="1:101" ht="118.5" customHeight="1" x14ac:dyDescent="0.3">
      <c r="A180" s="160" t="str">
        <f>[4]SayfaKAY!C1013</f>
        <v/>
      </c>
      <c r="B180" s="104" t="str">
        <f>[4]SayfaKAY!D1013</f>
        <v/>
      </c>
      <c r="C180" s="105" t="str">
        <f>[4]SayfaKAY!E1013</f>
        <v/>
      </c>
      <c r="D180" s="105" t="str">
        <f>[4]SayfaKAY!F1013</f>
        <v/>
      </c>
      <c r="E180" s="106" t="str">
        <f>[4]SayfaKAY!G1013</f>
        <v/>
      </c>
      <c r="F180" s="134" t="str">
        <f t="shared" si="125"/>
        <v/>
      </c>
      <c r="G180" s="135" t="str">
        <f t="shared" si="126"/>
        <v/>
      </c>
      <c r="H180" s="235" t="str">
        <f>[4]SayfaKAY!H1013</f>
        <v/>
      </c>
      <c r="I180" s="104" t="str">
        <f>[4]SayfaKAY!I1013</f>
        <v/>
      </c>
      <c r="J180" s="103" t="str">
        <f>IF([4]SayfaKAY!J1013="","",IF([4]SayfaKAY!J1013="Müşteri","Notified by Customer","Notified by Bozankaya"))</f>
        <v/>
      </c>
      <c r="K180" s="103" t="e">
        <f>VLOOKUP([4]SayfaKAY!L1013,#REF!,2,FALSE)</f>
        <v>#REF!</v>
      </c>
      <c r="L180" s="165" t="str">
        <f>[4]SayfaKAY!X1013</f>
        <v/>
      </c>
      <c r="M180" s="107" t="str">
        <f t="shared" si="127"/>
        <v/>
      </c>
      <c r="N180" s="105" t="str">
        <f>[4]SayfaKAY!M1013</f>
        <v/>
      </c>
      <c r="O180" s="166" t="str">
        <f>[4]SayfaKAY!P1013</f>
        <v/>
      </c>
      <c r="P180" s="166" t="str">
        <f>[4]SayfaKAY!Q1013</f>
        <v/>
      </c>
      <c r="Q180" s="166" t="str">
        <f>[4]SayfaKAY!R1013</f>
        <v/>
      </c>
      <c r="R180" s="132" t="str" cm="1">
        <f t="array" ref="R180">IF([4]SayfaKAY!U1013="","",_xlfn.IFS([4]SayfaKAY!U1013="Bozankaya","Bozankaya",[4]SayfaKAY!U1013="Müşteri","Customer",[4]SayfaKAY!U1013="Tedarikçi","Equipment Supplier"))</f>
        <v/>
      </c>
      <c r="S180" s="204" t="str">
        <f>[4]SayfaKAY!N1013</f>
        <v/>
      </c>
      <c r="T180" s="133" t="str">
        <f>[4]SayfaKAY!AD1013</f>
        <v/>
      </c>
      <c r="U180" s="132" t="str">
        <f>[4]SayfaKAY!W1013</f>
        <v/>
      </c>
      <c r="V180" s="108" t="str">
        <f>[4]SayfaKAY!AZ1013</f>
        <v/>
      </c>
      <c r="W180" s="136" t="str">
        <f t="shared" si="128"/>
        <v/>
      </c>
      <c r="X180" s="137" t="str">
        <f t="shared" si="129"/>
        <v/>
      </c>
      <c r="Y180" s="235" t="str">
        <f>[4]SayfaKAY!AE1013</f>
        <v/>
      </c>
      <c r="Z180" s="109" t="str">
        <f t="shared" si="130"/>
        <v/>
      </c>
      <c r="AA180" s="110" t="str">
        <f t="shared" si="131"/>
        <v/>
      </c>
      <c r="AB180" s="182" t="str">
        <f>[4]SayfaKAY!BA1013</f>
        <v/>
      </c>
      <c r="AC180" s="257" t="str">
        <f t="shared" si="132"/>
        <v/>
      </c>
      <c r="AD180" s="111" t="str">
        <f t="shared" si="133"/>
        <v/>
      </c>
      <c r="AE180" s="111" t="str">
        <f t="shared" si="134"/>
        <v/>
      </c>
      <c r="AF180" s="235" t="str">
        <f>[4]SayfaKAY!BA1013</f>
        <v/>
      </c>
      <c r="AG180" s="179" t="str">
        <f>[4]SayfaKAY!S1013</f>
        <v/>
      </c>
      <c r="AH180" s="178" t="str">
        <f t="shared" si="135"/>
        <v/>
      </c>
      <c r="AI180" s="163" t="str">
        <f>[4]SayfaKAY!AV1013</f>
        <v/>
      </c>
      <c r="AJ180" s="164" t="str">
        <f t="shared" si="136"/>
        <v/>
      </c>
      <c r="AK180" s="164" t="str">
        <f t="shared" si="137"/>
        <v/>
      </c>
      <c r="AL180" s="112" t="str">
        <f>[4]SayfaKAY!AX1013</f>
        <v/>
      </c>
      <c r="AM180" s="257" t="str" cm="1">
        <f t="array" ref="AM180">IFERROR(IF(AND(P180&lt;&gt;"D(Arıza Değil)",AH180="Bu Arıza Aracın Servise Verilmesine Engel Değil"),
IF(Z180-F180&gt;0,(AB180-Y180)*24*60,
IF(OR(AND(G180&gt;$AS$1,G180&lt;$AT$1),AND(G180&gt;$AU$1,G180&lt;$AV$1)),
(AF180-H180)*24*60,     BH:BH0)),        AN180),0)</f>
        <v/>
      </c>
      <c r="AN180" s="257" t="str">
        <f t="shared" si="138"/>
        <v/>
      </c>
      <c r="AO180" s="174" t="str">
        <f>[4]SayfaKAY!AG1013</f>
        <v/>
      </c>
      <c r="AP180" s="174" t="str">
        <f>[4]SayfaKAY!AI1013</f>
        <v/>
      </c>
      <c r="AQ180" s="174" t="str">
        <f>[4]SayfaKAY!AQ1013</f>
        <v/>
      </c>
      <c r="AR180" s="174" t="str">
        <f>[4]SayfaKAY!AH1013</f>
        <v/>
      </c>
      <c r="AS180" s="174" t="str">
        <f>[4]SayfaKAY!AJ1013</f>
        <v/>
      </c>
      <c r="AT180" s="175" t="str">
        <f>[4]SayfaKAY!AM1013</f>
        <v/>
      </c>
      <c r="AU180" s="176" t="str">
        <f>[4]SayfaKAY!AL1013</f>
        <v/>
      </c>
      <c r="AV180" s="176" t="str">
        <f>[4]SayfaKAY!AP1013</f>
        <v/>
      </c>
      <c r="AW180" s="177" t="str">
        <f>[4]SayfaKAY!AT1013</f>
        <v/>
      </c>
      <c r="AX180" s="194" t="str">
        <f t="shared" si="139"/>
        <v/>
      </c>
      <c r="AY180" s="168"/>
      <c r="AZ180" s="167"/>
      <c r="BA180" s="113"/>
      <c r="BB180" s="171" t="str">
        <f>IF($AQ$1="X", IF(AND(G180&gt;=$AS$1,G180&lt;=$AT$1),IF(P180&lt;&gt;"D(Arıza Değil)",AC180,0), IF(AND(G180&gt;=$AU$1,G180&lt;=$AV$1),IF(P180&lt;&gt;"D(Arıza Değil)",AC180,0), "")), "")</f>
        <v/>
      </c>
      <c r="BC180" s="114"/>
      <c r="BD180" s="114"/>
      <c r="BE180" s="114"/>
      <c r="BF180" s="114"/>
      <c r="BG180" s="114"/>
      <c r="BH180" s="114">
        <f>IFERROR(FRACAS!AN1016, "Hata Var")</f>
        <v>1977.9999999830034</v>
      </c>
      <c r="BI180" s="114"/>
      <c r="BJ180" s="114"/>
      <c r="BK180" s="105" t="str">
        <f>[4]SayfaKAY!AW1013</f>
        <v/>
      </c>
      <c r="BL180" s="105" t="str">
        <f>[4]SayfaKAY!V1013</f>
        <v/>
      </c>
      <c r="BM180" s="114"/>
      <c r="BN180" s="171" t="str">
        <f t="shared" si="140"/>
        <v>x yok</v>
      </c>
      <c r="BO180" s="171" t="b">
        <f t="shared" si="141"/>
        <v>0</v>
      </c>
      <c r="BP180" s="171" t="e">
        <f t="shared" si="142"/>
        <v>#VALUE!</v>
      </c>
      <c r="BQ180" s="226" t="e">
        <f t="shared" si="143"/>
        <v>#VALUE!</v>
      </c>
      <c r="BR180" s="226" t="e">
        <f t="shared" si="144"/>
        <v>#VALUE!</v>
      </c>
      <c r="BS180" s="226" t="e">
        <f t="shared" si="145"/>
        <v>#VALUE!</v>
      </c>
      <c r="BT180" s="114"/>
      <c r="BU180" s="242"/>
      <c r="BV180" s="233">
        <f t="shared" si="146"/>
        <v>-1</v>
      </c>
      <c r="BW180" s="226" t="str">
        <f t="shared" si="147"/>
        <v>Hayır, çakışma yok</v>
      </c>
      <c r="BX180" s="229"/>
      <c r="BY180" s="247" t="e">
        <f t="shared" si="148"/>
        <v>#VALUE!</v>
      </c>
      <c r="BZ180" s="247" t="e">
        <f t="shared" si="149"/>
        <v>#VALUE!</v>
      </c>
      <c r="CA180" s="247" t="e">
        <f t="shared" si="150"/>
        <v>#VALUE!</v>
      </c>
      <c r="CB180" s="213"/>
      <c r="CC180" s="211"/>
      <c r="CD180" s="196"/>
      <c r="CE180" s="213">
        <v>1012</v>
      </c>
      <c r="CF180" s="182" t="str">
        <f t="shared" si="151"/>
        <v/>
      </c>
      <c r="CG180" s="182" t="str">
        <f t="shared" si="152"/>
        <v/>
      </c>
      <c r="CH180" s="196"/>
      <c r="CI180" s="196"/>
      <c r="CJ180" s="196"/>
      <c r="CK180" s="196" t="e">
        <f t="shared" si="153"/>
        <v>#VALUE!</v>
      </c>
      <c r="CL180" s="196" t="e">
        <f t="shared" si="154"/>
        <v>#VALUE!</v>
      </c>
      <c r="CM180" s="196" t="e">
        <f t="shared" si="155"/>
        <v>#VALUE!</v>
      </c>
      <c r="CN180" s="114"/>
      <c r="CO180" s="115" t="str">
        <f t="shared" si="156"/>
        <v/>
      </c>
      <c r="CP180" s="116" t="e">
        <f t="shared" si="157"/>
        <v>#VALUE!</v>
      </c>
      <c r="CQ180" s="117" t="str">
        <f t="shared" si="158"/>
        <v/>
      </c>
      <c r="CR180" s="117" t="str">
        <f t="shared" si="159"/>
        <v/>
      </c>
      <c r="CS180" s="117" t="str">
        <f t="shared" si="160"/>
        <v/>
      </c>
      <c r="CT180" s="118" t="e">
        <f t="shared" si="161"/>
        <v>#VALUE!</v>
      </c>
      <c r="CU180" s="118" t="e">
        <f t="shared" si="162"/>
        <v>#VALUE!</v>
      </c>
      <c r="CV180" s="118" t="e">
        <f t="shared" si="163"/>
        <v>#VALUE!</v>
      </c>
      <c r="CW180" s="119" t="e">
        <f t="shared" si="164"/>
        <v>#VALUE!</v>
      </c>
    </row>
    <row r="181" spans="1:101" ht="118.5" customHeight="1" x14ac:dyDescent="0.3">
      <c r="A181" s="104" t="str">
        <f>[4]SayfaKAY!C1014</f>
        <v/>
      </c>
      <c r="B181" s="104" t="str">
        <f>[4]SayfaKAY!D1014</f>
        <v/>
      </c>
      <c r="C181" s="105" t="str">
        <f>[4]SayfaKAY!E1014</f>
        <v/>
      </c>
      <c r="D181" s="105" t="str">
        <f>[4]SayfaKAY!F1014</f>
        <v/>
      </c>
      <c r="E181" s="106" t="str">
        <f>[4]SayfaKAY!G1014</f>
        <v/>
      </c>
      <c r="F181" s="193" t="str">
        <f t="shared" si="125"/>
        <v/>
      </c>
      <c r="G181" s="135" t="str">
        <f t="shared" si="126"/>
        <v/>
      </c>
      <c r="H181" s="235" t="str">
        <f>[4]SayfaKAY!H1014</f>
        <v/>
      </c>
      <c r="I181" s="104" t="str">
        <f>[4]SayfaKAY!I1014</f>
        <v/>
      </c>
      <c r="J181" s="103" t="str">
        <f>IF([4]SayfaKAY!J1014="","",IF([4]SayfaKAY!J1014="Müşteri","Notified by Customer","Notified by Bozankaya"))</f>
        <v/>
      </c>
      <c r="K181" s="103" t="e">
        <f>VLOOKUP([4]SayfaKAY!L1014,#REF!,2,FALSE)</f>
        <v>#REF!</v>
      </c>
      <c r="L181" s="165" t="str">
        <f>[4]SayfaKAY!X1014</f>
        <v/>
      </c>
      <c r="M181" s="107" t="str">
        <f t="shared" si="127"/>
        <v/>
      </c>
      <c r="N181" s="105" t="str">
        <f>[4]SayfaKAY!M1014</f>
        <v/>
      </c>
      <c r="O181" s="166" t="str">
        <f>[4]SayfaKAY!P1014</f>
        <v/>
      </c>
      <c r="P181" s="166" t="str">
        <f>[4]SayfaKAY!Q1014</f>
        <v/>
      </c>
      <c r="Q181" s="166" t="str">
        <f>[4]SayfaKAY!R1014</f>
        <v/>
      </c>
      <c r="R181" s="132" t="str" cm="1">
        <f t="array" ref="R181">IF([4]SayfaKAY!U1014="","",_xlfn.IFS([4]SayfaKAY!U1014="Bozankaya","Bozankaya",[4]SayfaKAY!U1014="Müşteri","Customer",[4]SayfaKAY!U1014="Tedarikçi","Equipment Supplier"))</f>
        <v/>
      </c>
      <c r="S181" s="204" t="str">
        <f>[4]SayfaKAY!N1014</f>
        <v/>
      </c>
      <c r="T181" s="133" t="str">
        <f>[4]SayfaKAY!AD1014</f>
        <v/>
      </c>
      <c r="U181" s="132" t="str">
        <f>[4]SayfaKAY!W1014</f>
        <v/>
      </c>
      <c r="V181" s="108" t="str">
        <f>[4]SayfaKAY!AZ1014</f>
        <v/>
      </c>
      <c r="W181" s="136" t="str">
        <f t="shared" si="128"/>
        <v/>
      </c>
      <c r="X181" s="137" t="str">
        <f t="shared" si="129"/>
        <v/>
      </c>
      <c r="Y181" s="235" t="str">
        <f>[4]SayfaKAY!AE1014</f>
        <v/>
      </c>
      <c r="Z181" s="192" t="str">
        <f t="shared" si="130"/>
        <v/>
      </c>
      <c r="AA181" s="110" t="str">
        <f t="shared" si="131"/>
        <v/>
      </c>
      <c r="AB181" s="182" t="str">
        <f>[4]SayfaKAY!BA1014</f>
        <v/>
      </c>
      <c r="AC181" s="257" t="str">
        <f t="shared" si="132"/>
        <v/>
      </c>
      <c r="AD181" s="111" t="str">
        <f t="shared" si="133"/>
        <v/>
      </c>
      <c r="AE181" s="111" t="str">
        <f t="shared" si="134"/>
        <v/>
      </c>
      <c r="AF181" s="235" t="str">
        <f>[4]SayfaKAY!BA1014</f>
        <v/>
      </c>
      <c r="AG181" s="179" t="str">
        <f>[4]SayfaKAY!S1014</f>
        <v/>
      </c>
      <c r="AH181" s="178" t="str">
        <f t="shared" si="135"/>
        <v/>
      </c>
      <c r="AI181" s="163" t="str">
        <f>[4]SayfaKAY!AV1014</f>
        <v/>
      </c>
      <c r="AJ181" s="164" t="str">
        <f t="shared" si="136"/>
        <v/>
      </c>
      <c r="AK181" s="164" t="str">
        <f t="shared" si="137"/>
        <v/>
      </c>
      <c r="AL181" s="112" t="str">
        <f>[4]SayfaKAY!AX1014</f>
        <v/>
      </c>
      <c r="AM181" s="257" t="str" cm="1">
        <f t="array" ref="AM181">IFERROR(IF(AND(P181&lt;&gt;"D(Arıza Değil)",AH181="Bu Arıza Aracın Servise Verilmesine Engel Değil"),
IF(Z181-F181&gt;0,(AB181-Y181)*24*60,
IF(OR(AND(G181&gt;$AS$1,G181&lt;$AT$1),AND(G181&gt;$AU$1,G181&lt;$AV$1)),
(AF181-H181)*24*60,     BH:BH0)),        AN181),0)</f>
        <v/>
      </c>
      <c r="AN181" s="257" t="str">
        <f t="shared" si="138"/>
        <v/>
      </c>
      <c r="AO181" s="174" t="str">
        <f>[4]SayfaKAY!AG1014</f>
        <v/>
      </c>
      <c r="AP181" s="174" t="str">
        <f>[4]SayfaKAY!AI1014</f>
        <v/>
      </c>
      <c r="AQ181" s="174" t="str">
        <f>[4]SayfaKAY!AQ1014</f>
        <v/>
      </c>
      <c r="AR181" s="174" t="str">
        <f>[4]SayfaKAY!AH1014</f>
        <v/>
      </c>
      <c r="AS181" s="174" t="str">
        <f>[4]SayfaKAY!AJ1014</f>
        <v/>
      </c>
      <c r="AT181" s="175" t="str">
        <f>[4]SayfaKAY!AM1014</f>
        <v/>
      </c>
      <c r="AU181" s="176" t="str">
        <f>[4]SayfaKAY!AL1014</f>
        <v/>
      </c>
      <c r="AV181" s="176" t="str">
        <f>[4]SayfaKAY!AP1014</f>
        <v/>
      </c>
      <c r="AW181" s="177" t="str">
        <f>[4]SayfaKAY!AT1014</f>
        <v/>
      </c>
      <c r="AX181" s="194" t="str">
        <f t="shared" si="139"/>
        <v/>
      </c>
      <c r="AY181" s="168"/>
      <c r="AZ181" s="167"/>
      <c r="BA181" s="170"/>
      <c r="BB181" s="171"/>
      <c r="BC181" s="114"/>
      <c r="BD181" s="114"/>
      <c r="BE181" s="114"/>
      <c r="BF181" s="114"/>
      <c r="BG181" s="114"/>
      <c r="BH181" s="114">
        <f>IFERROR(FRACAS!AN1017, "Hata Var")</f>
        <v>97890.99999998929</v>
      </c>
      <c r="BI181" s="114"/>
      <c r="BJ181" s="114"/>
      <c r="BK181" s="105" t="str">
        <f>[4]SayfaKAY!AW1014</f>
        <v/>
      </c>
      <c r="BL181" s="105" t="str">
        <f>[4]SayfaKAY!V1014</f>
        <v/>
      </c>
      <c r="BM181" s="114"/>
      <c r="BN181" s="171" t="str">
        <f t="shared" si="140"/>
        <v>x yok</v>
      </c>
      <c r="BO181" s="171" t="b">
        <f t="shared" si="141"/>
        <v>0</v>
      </c>
      <c r="BP181" s="171" t="e">
        <f t="shared" si="142"/>
        <v>#VALUE!</v>
      </c>
      <c r="BQ181" s="226" t="e">
        <f t="shared" si="143"/>
        <v>#VALUE!</v>
      </c>
      <c r="BR181" s="226" t="e">
        <f t="shared" si="144"/>
        <v>#VALUE!</v>
      </c>
      <c r="BS181" s="226" t="e">
        <f t="shared" si="145"/>
        <v>#VALUE!</v>
      </c>
      <c r="BT181" s="114"/>
      <c r="BU181" s="242"/>
      <c r="BV181" s="233">
        <f t="shared" si="146"/>
        <v>-1</v>
      </c>
      <c r="BW181" s="226" t="str">
        <f t="shared" si="147"/>
        <v>Hayır, çakışma yok</v>
      </c>
      <c r="BX181" s="229"/>
      <c r="BY181" s="247" t="e">
        <f t="shared" si="148"/>
        <v>#VALUE!</v>
      </c>
      <c r="BZ181" s="247" t="e">
        <f t="shared" si="149"/>
        <v>#VALUE!</v>
      </c>
      <c r="CA181" s="247" t="e">
        <f t="shared" si="150"/>
        <v>#VALUE!</v>
      </c>
      <c r="CB181" s="213"/>
      <c r="CC181" s="211"/>
      <c r="CD181" s="196"/>
      <c r="CE181" s="213">
        <v>1013</v>
      </c>
      <c r="CF181" s="182" t="str">
        <f t="shared" si="151"/>
        <v/>
      </c>
      <c r="CG181" s="182" t="str">
        <f t="shared" si="152"/>
        <v/>
      </c>
      <c r="CH181" s="196"/>
      <c r="CI181" s="196"/>
      <c r="CJ181" s="196"/>
      <c r="CK181" s="196" t="e">
        <f t="shared" si="153"/>
        <v>#VALUE!</v>
      </c>
      <c r="CL181" s="196" t="e">
        <f t="shared" si="154"/>
        <v>#VALUE!</v>
      </c>
      <c r="CM181" s="196" t="e">
        <f t="shared" si="155"/>
        <v>#VALUE!</v>
      </c>
      <c r="CN181" s="114"/>
      <c r="CO181" s="115" t="str">
        <f t="shared" si="156"/>
        <v/>
      </c>
      <c r="CP181" s="116" t="e">
        <f t="shared" si="157"/>
        <v>#VALUE!</v>
      </c>
      <c r="CQ181" s="117" t="str">
        <f t="shared" si="158"/>
        <v/>
      </c>
      <c r="CR181" s="117" t="str">
        <f t="shared" si="159"/>
        <v/>
      </c>
      <c r="CS181" s="117" t="str">
        <f t="shared" si="160"/>
        <v/>
      </c>
      <c r="CT181" s="118" t="e">
        <f t="shared" si="161"/>
        <v>#VALUE!</v>
      </c>
      <c r="CU181" s="118" t="e">
        <f t="shared" si="162"/>
        <v>#VALUE!</v>
      </c>
      <c r="CV181" s="118" t="e">
        <f t="shared" si="163"/>
        <v>#VALUE!</v>
      </c>
      <c r="CW181" s="119" t="e">
        <f t="shared" si="164"/>
        <v>#VALUE!</v>
      </c>
    </row>
    <row r="182" spans="1:101" ht="118.5" customHeight="1" x14ac:dyDescent="0.3">
      <c r="A182" s="160" t="str">
        <f>[4]SayfaKAY!C1015</f>
        <v/>
      </c>
      <c r="B182" s="104" t="str">
        <f>[4]SayfaKAY!D1015</f>
        <v/>
      </c>
      <c r="C182" s="105" t="str">
        <f>[4]SayfaKAY!E1015</f>
        <v/>
      </c>
      <c r="D182" s="105" t="str">
        <f>[4]SayfaKAY!F1015</f>
        <v/>
      </c>
      <c r="E182" s="106" t="str">
        <f>[4]SayfaKAY!G1015</f>
        <v/>
      </c>
      <c r="F182" s="134" t="str">
        <f t="shared" si="125"/>
        <v/>
      </c>
      <c r="G182" s="135" t="str">
        <f t="shared" si="126"/>
        <v/>
      </c>
      <c r="H182" s="235" t="str">
        <f>[4]SayfaKAY!H1015</f>
        <v/>
      </c>
      <c r="I182" s="104" t="str">
        <f>[4]SayfaKAY!I1015</f>
        <v/>
      </c>
      <c r="J182" s="103" t="str">
        <f>IF([4]SayfaKAY!J1015="","",IF([4]SayfaKAY!J1015="Müşteri","Notified by Customer","Notified by Bozankaya"))</f>
        <v/>
      </c>
      <c r="K182" s="103" t="e">
        <f>VLOOKUP([4]SayfaKAY!L1015,#REF!,2,FALSE)</f>
        <v>#REF!</v>
      </c>
      <c r="L182" s="165" t="str">
        <f>[4]SayfaKAY!X1015</f>
        <v/>
      </c>
      <c r="M182" s="107" t="str">
        <f t="shared" si="127"/>
        <v/>
      </c>
      <c r="N182" s="105" t="str">
        <f>[4]SayfaKAY!M1015</f>
        <v/>
      </c>
      <c r="O182" s="166" t="str">
        <f>[4]SayfaKAY!P1015</f>
        <v/>
      </c>
      <c r="P182" s="166" t="str">
        <f>[4]SayfaKAY!Q1015</f>
        <v/>
      </c>
      <c r="Q182" s="166" t="str">
        <f>[4]SayfaKAY!R1015</f>
        <v/>
      </c>
      <c r="R182" s="132" t="str" cm="1">
        <f t="array" ref="R182">IF([4]SayfaKAY!U1015="","",_xlfn.IFS([4]SayfaKAY!U1015="Bozankaya","Bozankaya",[4]SayfaKAY!U1015="Müşteri","Customer",[4]SayfaKAY!U1015="Tedarikçi","Equipment Supplier"))</f>
        <v/>
      </c>
      <c r="S182" s="204" t="str">
        <f>[4]SayfaKAY!N1015</f>
        <v/>
      </c>
      <c r="T182" s="133" t="str">
        <f>[4]SayfaKAY!AD1015</f>
        <v/>
      </c>
      <c r="U182" s="132" t="str">
        <f>[4]SayfaKAY!W1015</f>
        <v/>
      </c>
      <c r="V182" s="108" t="str">
        <f>[4]SayfaKAY!AZ1015</f>
        <v/>
      </c>
      <c r="W182" s="136" t="str">
        <f t="shared" si="128"/>
        <v/>
      </c>
      <c r="X182" s="137" t="str">
        <f t="shared" si="129"/>
        <v/>
      </c>
      <c r="Y182" s="235" t="str">
        <f>[4]SayfaKAY!AE1015</f>
        <v/>
      </c>
      <c r="Z182" s="109" t="str">
        <f t="shared" si="130"/>
        <v/>
      </c>
      <c r="AA182" s="110" t="str">
        <f t="shared" si="131"/>
        <v/>
      </c>
      <c r="AB182" s="182" t="str">
        <f>[4]SayfaKAY!BA1015</f>
        <v/>
      </c>
      <c r="AC182" s="257" t="str">
        <f t="shared" si="132"/>
        <v/>
      </c>
      <c r="AD182" s="111" t="str">
        <f t="shared" si="133"/>
        <v/>
      </c>
      <c r="AE182" s="111" t="str">
        <f t="shared" si="134"/>
        <v/>
      </c>
      <c r="AF182" s="235" t="str">
        <f>[4]SayfaKAY!BA1015</f>
        <v/>
      </c>
      <c r="AG182" s="179" t="str">
        <f>[4]SayfaKAY!S1015</f>
        <v/>
      </c>
      <c r="AH182" s="178" t="str">
        <f t="shared" si="135"/>
        <v/>
      </c>
      <c r="AI182" s="163" t="str">
        <f>[4]SayfaKAY!AV1015</f>
        <v/>
      </c>
      <c r="AJ182" s="164" t="str">
        <f t="shared" si="136"/>
        <v/>
      </c>
      <c r="AK182" s="164" t="str">
        <f t="shared" si="137"/>
        <v/>
      </c>
      <c r="AL182" s="112" t="str">
        <f>[4]SayfaKAY!AX1015</f>
        <v/>
      </c>
      <c r="AM182" s="257" t="str" cm="1">
        <f t="array" ref="AM182">IFERROR(IF(AND(P182&lt;&gt;"D(Arıza Değil)",AH182="Bu Arıza Aracın Servise Verilmesine Engel Değil"),
IF(Z182-F182&gt;0,(AB182-Y182)*24*60,
IF(OR(AND(G182&gt;$AS$1,G182&lt;$AT$1),AND(G182&gt;$AU$1,G182&lt;$AV$1)),
(AF182-H182)*24*60,     BH:BH0)),        AN182),0)</f>
        <v/>
      </c>
      <c r="AN182" s="257" t="str">
        <f t="shared" si="138"/>
        <v/>
      </c>
      <c r="AO182" s="174" t="str">
        <f>[4]SayfaKAY!AG1015</f>
        <v/>
      </c>
      <c r="AP182" s="174" t="str">
        <f>[4]SayfaKAY!AI1015</f>
        <v/>
      </c>
      <c r="AQ182" s="174" t="str">
        <f>[4]SayfaKAY!AQ1015</f>
        <v/>
      </c>
      <c r="AR182" s="174" t="str">
        <f>[4]SayfaKAY!AH1015</f>
        <v/>
      </c>
      <c r="AS182" s="174" t="str">
        <f>[4]SayfaKAY!AJ1015</f>
        <v/>
      </c>
      <c r="AT182" s="175" t="str">
        <f>[4]SayfaKAY!AM1015</f>
        <v/>
      </c>
      <c r="AU182" s="176" t="str">
        <f>[4]SayfaKAY!AL1015</f>
        <v/>
      </c>
      <c r="AV182" s="176" t="str">
        <f>[4]SayfaKAY!AP1015</f>
        <v/>
      </c>
      <c r="AW182" s="177" t="str">
        <f>[4]SayfaKAY!AT1015</f>
        <v/>
      </c>
      <c r="AX182" s="194" t="str">
        <f t="shared" si="139"/>
        <v/>
      </c>
      <c r="AY182" s="168"/>
      <c r="AZ182" s="167"/>
      <c r="BA182" s="113"/>
      <c r="BB182" s="171" t="str">
        <f>IF($AQ$1="X", IF(AND(G182&gt;=$AS$1,G182&lt;=$AT$1),IF(P182&lt;&gt;"D(Arıza Değil)",AC182,0), IF(AND(G182&gt;=$AU$1,G182&lt;=$AV$1),IF(P182&lt;&gt;"D(Arıza Değil)",AC182,0), "")), "")</f>
        <v/>
      </c>
      <c r="BC182" s="114"/>
      <c r="BD182" s="114"/>
      <c r="BE182" s="114"/>
      <c r="BF182" s="114"/>
      <c r="BG182" s="114"/>
      <c r="BH182" s="114">
        <f>IFERROR(FRACAS!AN1018, "Hata Var")</f>
        <v>102.99999988521449</v>
      </c>
      <c r="BI182" s="114"/>
      <c r="BJ182" s="114"/>
      <c r="BK182" s="105" t="str">
        <f>[4]SayfaKAY!AW1015</f>
        <v/>
      </c>
      <c r="BL182" s="105" t="str">
        <f>[4]SayfaKAY!V1015</f>
        <v/>
      </c>
      <c r="BM182" s="114"/>
      <c r="BN182" s="171" t="str">
        <f t="shared" si="140"/>
        <v>x yok</v>
      </c>
      <c r="BO182" s="171" t="b">
        <f t="shared" si="141"/>
        <v>0</v>
      </c>
      <c r="BP182" s="171" t="e">
        <f t="shared" si="142"/>
        <v>#VALUE!</v>
      </c>
      <c r="BQ182" s="226" t="e">
        <f t="shared" si="143"/>
        <v>#VALUE!</v>
      </c>
      <c r="BR182" s="226" t="e">
        <f t="shared" si="144"/>
        <v>#VALUE!</v>
      </c>
      <c r="BS182" s="226" t="e">
        <f t="shared" si="145"/>
        <v>#VALUE!</v>
      </c>
      <c r="BT182" s="114"/>
      <c r="BU182" s="242"/>
      <c r="BV182" s="233">
        <f t="shared" si="146"/>
        <v>-1</v>
      </c>
      <c r="BW182" s="226" t="str">
        <f t="shared" si="147"/>
        <v>Hayır, çakışma yok</v>
      </c>
      <c r="BX182" s="229"/>
      <c r="BY182" s="247" t="e">
        <f t="shared" si="148"/>
        <v>#VALUE!</v>
      </c>
      <c r="BZ182" s="247" t="e">
        <f t="shared" si="149"/>
        <v>#VALUE!</v>
      </c>
      <c r="CA182" s="247" t="e">
        <f t="shared" si="150"/>
        <v>#VALUE!</v>
      </c>
      <c r="CB182" s="213"/>
      <c r="CC182" s="211"/>
      <c r="CD182" s="196"/>
      <c r="CE182" s="213">
        <v>1014</v>
      </c>
      <c r="CF182" s="182" t="str">
        <f t="shared" si="151"/>
        <v/>
      </c>
      <c r="CG182" s="182" t="str">
        <f t="shared" si="152"/>
        <v/>
      </c>
      <c r="CH182" s="196"/>
      <c r="CI182" s="196"/>
      <c r="CJ182" s="196"/>
      <c r="CK182" s="196" t="e">
        <f t="shared" si="153"/>
        <v>#VALUE!</v>
      </c>
      <c r="CL182" s="196" t="e">
        <f t="shared" si="154"/>
        <v>#VALUE!</v>
      </c>
      <c r="CM182" s="196" t="e">
        <f t="shared" si="155"/>
        <v>#VALUE!</v>
      </c>
      <c r="CN182" s="114"/>
      <c r="CO182" s="115" t="str">
        <f t="shared" si="156"/>
        <v/>
      </c>
      <c r="CP182" s="116" t="e">
        <f t="shared" si="157"/>
        <v>#VALUE!</v>
      </c>
      <c r="CQ182" s="117" t="str">
        <f t="shared" si="158"/>
        <v/>
      </c>
      <c r="CR182" s="117" t="str">
        <f t="shared" si="159"/>
        <v/>
      </c>
      <c r="CS182" s="117" t="str">
        <f t="shared" si="160"/>
        <v/>
      </c>
      <c r="CT182" s="118" t="e">
        <f t="shared" si="161"/>
        <v>#VALUE!</v>
      </c>
      <c r="CU182" s="118" t="e">
        <f t="shared" si="162"/>
        <v>#VALUE!</v>
      </c>
      <c r="CV182" s="118" t="e">
        <f t="shared" si="163"/>
        <v>#VALUE!</v>
      </c>
      <c r="CW182" s="119" t="e">
        <f t="shared" si="164"/>
        <v>#VALUE!</v>
      </c>
    </row>
    <row r="183" spans="1:101" ht="118.5" customHeight="1" x14ac:dyDescent="0.3">
      <c r="A183" s="104" t="str">
        <f>[4]SayfaKAY!C1016</f>
        <v/>
      </c>
      <c r="B183" s="104" t="str">
        <f>[4]SayfaKAY!D1016</f>
        <v/>
      </c>
      <c r="C183" s="105" t="str">
        <f>[4]SayfaKAY!E1016</f>
        <v/>
      </c>
      <c r="D183" s="105" t="str">
        <f>[4]SayfaKAY!F1016</f>
        <v/>
      </c>
      <c r="E183" s="106" t="str">
        <f>[4]SayfaKAY!G1016</f>
        <v/>
      </c>
      <c r="F183" s="193" t="str">
        <f t="shared" si="125"/>
        <v/>
      </c>
      <c r="G183" s="135" t="str">
        <f t="shared" si="126"/>
        <v/>
      </c>
      <c r="H183" s="235" t="str">
        <f>[4]SayfaKAY!H1016</f>
        <v/>
      </c>
      <c r="I183" s="104" t="str">
        <f>[4]SayfaKAY!I1016</f>
        <v/>
      </c>
      <c r="J183" s="103" t="str">
        <f>IF([4]SayfaKAY!J1016="","",IF([4]SayfaKAY!J1016="Müşteri","Notified by Customer","Notified by Bozankaya"))</f>
        <v/>
      </c>
      <c r="K183" s="103" t="e">
        <f>VLOOKUP([4]SayfaKAY!L1016,#REF!,2,FALSE)</f>
        <v>#REF!</v>
      </c>
      <c r="L183" s="165" t="str">
        <f>[4]SayfaKAY!X1016</f>
        <v/>
      </c>
      <c r="M183" s="107" t="str">
        <f t="shared" si="127"/>
        <v/>
      </c>
      <c r="N183" s="105" t="str">
        <f>[4]SayfaKAY!M1016</f>
        <v/>
      </c>
      <c r="O183" s="166" t="str">
        <f>[4]SayfaKAY!P1016</f>
        <v/>
      </c>
      <c r="P183" s="166" t="str">
        <f>[4]SayfaKAY!Q1016</f>
        <v/>
      </c>
      <c r="Q183" s="166" t="str">
        <f>[4]SayfaKAY!R1016</f>
        <v/>
      </c>
      <c r="R183" s="132" t="str" cm="1">
        <f t="array" ref="R183">IF([4]SayfaKAY!U1016="","",_xlfn.IFS([4]SayfaKAY!U1016="Bozankaya","Bozankaya",[4]SayfaKAY!U1016="Müşteri","Customer",[4]SayfaKAY!U1016="Tedarikçi","Equipment Supplier"))</f>
        <v/>
      </c>
      <c r="S183" s="204" t="str">
        <f>[4]SayfaKAY!N1016</f>
        <v/>
      </c>
      <c r="T183" s="133" t="str">
        <f>[4]SayfaKAY!AD1016</f>
        <v/>
      </c>
      <c r="U183" s="132" t="str">
        <f>[4]SayfaKAY!W1016</f>
        <v/>
      </c>
      <c r="V183" s="108" t="str">
        <f>[4]SayfaKAY!AZ1016</f>
        <v/>
      </c>
      <c r="W183" s="136" t="str">
        <f t="shared" si="128"/>
        <v/>
      </c>
      <c r="X183" s="137" t="str">
        <f t="shared" si="129"/>
        <v/>
      </c>
      <c r="Y183" s="235" t="str">
        <f>[4]SayfaKAY!AE1016</f>
        <v/>
      </c>
      <c r="Z183" s="192" t="str">
        <f t="shared" si="130"/>
        <v/>
      </c>
      <c r="AA183" s="110" t="str">
        <f t="shared" si="131"/>
        <v/>
      </c>
      <c r="AB183" s="182" t="str">
        <f>[4]SayfaKAY!BA1016</f>
        <v/>
      </c>
      <c r="AC183" s="257" t="str">
        <f t="shared" si="132"/>
        <v/>
      </c>
      <c r="AD183" s="111" t="str">
        <f t="shared" si="133"/>
        <v/>
      </c>
      <c r="AE183" s="111" t="str">
        <f t="shared" si="134"/>
        <v/>
      </c>
      <c r="AF183" s="235" t="str">
        <f>[4]SayfaKAY!BA1016</f>
        <v/>
      </c>
      <c r="AG183" s="179" t="str">
        <f>[4]SayfaKAY!S1016</f>
        <v/>
      </c>
      <c r="AH183" s="178" t="str">
        <f t="shared" si="135"/>
        <v/>
      </c>
      <c r="AI183" s="163" t="str">
        <f>[4]SayfaKAY!AV1016</f>
        <v/>
      </c>
      <c r="AJ183" s="164" t="str">
        <f t="shared" si="136"/>
        <v/>
      </c>
      <c r="AK183" s="164" t="str">
        <f t="shared" si="137"/>
        <v/>
      </c>
      <c r="AL183" s="112" t="str">
        <f>[4]SayfaKAY!AX1016</f>
        <v/>
      </c>
      <c r="AM183" s="257" t="str" cm="1">
        <f t="array" ref="AM183">IFERROR(IF(AND(P183&lt;&gt;"D(Arıza Değil)",AH183="Bu Arıza Aracın Servise Verilmesine Engel Değil"),
IF(Z183-F183&gt;0,(AB183-Y183)*24*60,
IF(OR(AND(G183&gt;$AS$1,G183&lt;$AT$1),AND(G183&gt;$AU$1,G183&lt;$AV$1)),
(AF183-H183)*24*60,     BH:BH0)),        AN183),0)</f>
        <v/>
      </c>
      <c r="AN183" s="257" t="str">
        <f t="shared" si="138"/>
        <v/>
      </c>
      <c r="AO183" s="174" t="str">
        <f>[4]SayfaKAY!AG1016</f>
        <v/>
      </c>
      <c r="AP183" s="174" t="str">
        <f>[4]SayfaKAY!AI1016</f>
        <v/>
      </c>
      <c r="AQ183" s="174" t="str">
        <f>[4]SayfaKAY!AQ1016</f>
        <v/>
      </c>
      <c r="AR183" s="174" t="str">
        <f>[4]SayfaKAY!AH1016</f>
        <v/>
      </c>
      <c r="AS183" s="174" t="str">
        <f>[4]SayfaKAY!AJ1016</f>
        <v/>
      </c>
      <c r="AT183" s="175" t="str">
        <f>[4]SayfaKAY!AM1016</f>
        <v/>
      </c>
      <c r="AU183" s="176" t="str">
        <f>[4]SayfaKAY!AL1016</f>
        <v/>
      </c>
      <c r="AV183" s="176" t="str">
        <f>[4]SayfaKAY!AP1016</f>
        <v/>
      </c>
      <c r="AW183" s="177" t="str">
        <f>[4]SayfaKAY!AT1016</f>
        <v/>
      </c>
      <c r="AX183" s="194" t="str">
        <f t="shared" si="139"/>
        <v/>
      </c>
      <c r="AY183" s="168"/>
      <c r="AZ183" s="167"/>
      <c r="BA183" s="170"/>
      <c r="BB183" s="171"/>
      <c r="BC183" s="114"/>
      <c r="BD183" s="114"/>
      <c r="BE183" s="114"/>
      <c r="BF183" s="114"/>
      <c r="BG183" s="114"/>
      <c r="BH183" s="114">
        <f>IFERROR(FRACAS!AN1019, "Hata Var")</f>
        <v>227.99999994691461</v>
      </c>
      <c r="BI183" s="114"/>
      <c r="BJ183" s="114"/>
      <c r="BK183" s="105" t="str">
        <f>[4]SayfaKAY!AW1016</f>
        <v/>
      </c>
      <c r="BL183" s="105" t="str">
        <f>[4]SayfaKAY!V1016</f>
        <v/>
      </c>
      <c r="BM183" s="114"/>
      <c r="BN183" s="171" t="str">
        <f t="shared" si="140"/>
        <v>x yok</v>
      </c>
      <c r="BO183" s="171" t="b">
        <f t="shared" si="141"/>
        <v>0</v>
      </c>
      <c r="BP183" s="171" t="e">
        <f t="shared" si="142"/>
        <v>#VALUE!</v>
      </c>
      <c r="BQ183" s="226" t="e">
        <f t="shared" si="143"/>
        <v>#VALUE!</v>
      </c>
      <c r="BR183" s="226" t="e">
        <f t="shared" si="144"/>
        <v>#VALUE!</v>
      </c>
      <c r="BS183" s="226" t="e">
        <f t="shared" si="145"/>
        <v>#VALUE!</v>
      </c>
      <c r="BT183" s="114"/>
      <c r="BU183" s="242"/>
      <c r="BV183" s="233">
        <f t="shared" si="146"/>
        <v>-1</v>
      </c>
      <c r="BW183" s="226" t="str">
        <f t="shared" si="147"/>
        <v>Hayır, çakışma yok</v>
      </c>
      <c r="BX183" s="229"/>
      <c r="BY183" s="247" t="e">
        <f t="shared" si="148"/>
        <v>#VALUE!</v>
      </c>
      <c r="BZ183" s="247" t="e">
        <f t="shared" si="149"/>
        <v>#VALUE!</v>
      </c>
      <c r="CA183" s="247" t="e">
        <f t="shared" si="150"/>
        <v>#VALUE!</v>
      </c>
      <c r="CB183" s="213"/>
      <c r="CC183" s="211"/>
      <c r="CD183" s="196"/>
      <c r="CE183" s="213">
        <v>1015</v>
      </c>
      <c r="CF183" s="182" t="str">
        <f t="shared" si="151"/>
        <v/>
      </c>
      <c r="CG183" s="182" t="str">
        <f t="shared" si="152"/>
        <v/>
      </c>
      <c r="CH183" s="196"/>
      <c r="CI183" s="196"/>
      <c r="CJ183" s="196"/>
      <c r="CK183" s="196" t="e">
        <f t="shared" si="153"/>
        <v>#VALUE!</v>
      </c>
      <c r="CL183" s="196" t="e">
        <f t="shared" si="154"/>
        <v>#VALUE!</v>
      </c>
      <c r="CM183" s="196" t="e">
        <f t="shared" si="155"/>
        <v>#VALUE!</v>
      </c>
      <c r="CN183" s="114"/>
      <c r="CO183" s="115" t="str">
        <f t="shared" si="156"/>
        <v/>
      </c>
      <c r="CP183" s="116" t="e">
        <f t="shared" si="157"/>
        <v>#VALUE!</v>
      </c>
      <c r="CQ183" s="117" t="str">
        <f t="shared" si="158"/>
        <v/>
      </c>
      <c r="CR183" s="117" t="str">
        <f t="shared" si="159"/>
        <v/>
      </c>
      <c r="CS183" s="117" t="str">
        <f t="shared" si="160"/>
        <v/>
      </c>
      <c r="CT183" s="118" t="e">
        <f t="shared" si="161"/>
        <v>#VALUE!</v>
      </c>
      <c r="CU183" s="118" t="e">
        <f t="shared" si="162"/>
        <v>#VALUE!</v>
      </c>
      <c r="CV183" s="118" t="e">
        <f t="shared" si="163"/>
        <v>#VALUE!</v>
      </c>
      <c r="CW183" s="119" t="e">
        <f t="shared" si="164"/>
        <v>#VALUE!</v>
      </c>
    </row>
    <row r="184" spans="1:101" ht="118.5" customHeight="1" x14ac:dyDescent="0.3">
      <c r="A184" s="160" t="str">
        <f>[4]SayfaKAY!C1017</f>
        <v/>
      </c>
      <c r="B184" s="104" t="str">
        <f>[4]SayfaKAY!D1017</f>
        <v/>
      </c>
      <c r="C184" s="105" t="str">
        <f>[4]SayfaKAY!E1017</f>
        <v/>
      </c>
      <c r="D184" s="105" t="str">
        <f>[4]SayfaKAY!F1017</f>
        <v/>
      </c>
      <c r="E184" s="106" t="str">
        <f>[4]SayfaKAY!G1017</f>
        <v/>
      </c>
      <c r="F184" s="134" t="str">
        <f t="shared" si="125"/>
        <v/>
      </c>
      <c r="G184" s="135" t="str">
        <f t="shared" si="126"/>
        <v/>
      </c>
      <c r="H184" s="235" t="str">
        <f>[4]SayfaKAY!H1017</f>
        <v/>
      </c>
      <c r="I184" s="104" t="str">
        <f>[4]SayfaKAY!I1017</f>
        <v/>
      </c>
      <c r="J184" s="103" t="str">
        <f>IF([4]SayfaKAY!J1017="","",IF([4]SayfaKAY!J1017="Müşteri","Notified by Customer","Notified by Bozankaya"))</f>
        <v/>
      </c>
      <c r="K184" s="103" t="e">
        <f>VLOOKUP([4]SayfaKAY!L1017,#REF!,2,FALSE)</f>
        <v>#REF!</v>
      </c>
      <c r="L184" s="165" t="str">
        <f>[4]SayfaKAY!X1017</f>
        <v/>
      </c>
      <c r="M184" s="107" t="str">
        <f t="shared" si="127"/>
        <v/>
      </c>
      <c r="N184" s="105" t="str">
        <f>[4]SayfaKAY!M1017</f>
        <v/>
      </c>
      <c r="O184" s="166" t="str">
        <f>[4]SayfaKAY!P1017</f>
        <v/>
      </c>
      <c r="P184" s="166" t="str">
        <f>[4]SayfaKAY!Q1017</f>
        <v/>
      </c>
      <c r="Q184" s="166" t="str">
        <f>[4]SayfaKAY!R1017</f>
        <v/>
      </c>
      <c r="R184" s="132" t="str" cm="1">
        <f t="array" ref="R184">IF([4]SayfaKAY!U1017="","",_xlfn.IFS([4]SayfaKAY!U1017="Bozankaya","Bozankaya",[4]SayfaKAY!U1017="Müşteri","Customer",[4]SayfaKAY!U1017="Tedarikçi","Equipment Supplier"))</f>
        <v/>
      </c>
      <c r="S184" s="204" t="str">
        <f>[4]SayfaKAY!N1017</f>
        <v/>
      </c>
      <c r="T184" s="133" t="str">
        <f>[4]SayfaKAY!AD1017</f>
        <v/>
      </c>
      <c r="U184" s="132" t="str">
        <f>[4]SayfaKAY!W1017</f>
        <v/>
      </c>
      <c r="V184" s="108" t="str">
        <f>[4]SayfaKAY!AZ1017</f>
        <v/>
      </c>
      <c r="W184" s="136" t="str">
        <f t="shared" si="128"/>
        <v/>
      </c>
      <c r="X184" s="137" t="str">
        <f t="shared" si="129"/>
        <v/>
      </c>
      <c r="Y184" s="235" t="str">
        <f>[4]SayfaKAY!AE1017</f>
        <v/>
      </c>
      <c r="Z184" s="109" t="str">
        <f t="shared" si="130"/>
        <v/>
      </c>
      <c r="AA184" s="110" t="str">
        <f t="shared" si="131"/>
        <v/>
      </c>
      <c r="AB184" s="182" t="str">
        <f>[4]SayfaKAY!BA1017</f>
        <v/>
      </c>
      <c r="AC184" s="257" t="str">
        <f t="shared" si="132"/>
        <v/>
      </c>
      <c r="AD184" s="111" t="str">
        <f t="shared" si="133"/>
        <v/>
      </c>
      <c r="AE184" s="111" t="str">
        <f t="shared" si="134"/>
        <v/>
      </c>
      <c r="AF184" s="235" t="str">
        <f>[4]SayfaKAY!BA1017</f>
        <v/>
      </c>
      <c r="AG184" s="179" t="str">
        <f>[4]SayfaKAY!S1017</f>
        <v/>
      </c>
      <c r="AH184" s="178" t="str">
        <f t="shared" si="135"/>
        <v/>
      </c>
      <c r="AI184" s="163" t="str">
        <f>[4]SayfaKAY!AV1017</f>
        <v/>
      </c>
      <c r="AJ184" s="164" t="str">
        <f t="shared" si="136"/>
        <v/>
      </c>
      <c r="AK184" s="164" t="str">
        <f t="shared" si="137"/>
        <v/>
      </c>
      <c r="AL184" s="112" t="str">
        <f>[4]SayfaKAY!AX1017</f>
        <v/>
      </c>
      <c r="AM184" s="257" t="str" cm="1">
        <f t="array" ref="AM184">IFERROR(IF(AND(P184&lt;&gt;"D(Arıza Değil)",AH184="Bu Arıza Aracın Servise Verilmesine Engel Değil"),
IF(Z184-F184&gt;0,(AB184-Y184)*24*60,
IF(OR(AND(G184&gt;$AS$1,G184&lt;$AT$1),AND(G184&gt;$AU$1,G184&lt;$AV$1)),
(AF184-H184)*24*60,     BH:BH0)),        AN184),0)</f>
        <v/>
      </c>
      <c r="AN184" s="257" t="str">
        <f t="shared" si="138"/>
        <v/>
      </c>
      <c r="AO184" s="174" t="str">
        <f>[4]SayfaKAY!AG1017</f>
        <v/>
      </c>
      <c r="AP184" s="174" t="str">
        <f>[4]SayfaKAY!AI1017</f>
        <v/>
      </c>
      <c r="AQ184" s="174" t="str">
        <f>[4]SayfaKAY!AQ1017</f>
        <v/>
      </c>
      <c r="AR184" s="174" t="str">
        <f>[4]SayfaKAY!AH1017</f>
        <v/>
      </c>
      <c r="AS184" s="174" t="str">
        <f>[4]SayfaKAY!AJ1017</f>
        <v/>
      </c>
      <c r="AT184" s="175" t="str">
        <f>[4]SayfaKAY!AM1017</f>
        <v/>
      </c>
      <c r="AU184" s="176" t="str">
        <f>[4]SayfaKAY!AL1017</f>
        <v/>
      </c>
      <c r="AV184" s="176" t="str">
        <f>[4]SayfaKAY!AP1017</f>
        <v/>
      </c>
      <c r="AW184" s="177" t="str">
        <f>[4]SayfaKAY!AT1017</f>
        <v/>
      </c>
      <c r="AX184" s="194" t="str">
        <f t="shared" si="139"/>
        <v/>
      </c>
      <c r="AY184" s="168"/>
      <c r="AZ184" s="167"/>
      <c r="BA184" s="113"/>
      <c r="BB184" s="171" t="str">
        <f>IF($AQ$1="X", IF(AND(G184&gt;=$AS$1,G184&lt;=$AT$1),IF(P184&lt;&gt;"D(Arıza Değil)",AC184,0), IF(AND(G184&gt;=$AU$1,G184&lt;=$AV$1),IF(P184&lt;&gt;"D(Arıza Değil)",AC184,0), "")), "")</f>
        <v/>
      </c>
      <c r="BC184" s="114"/>
      <c r="BD184" s="114"/>
      <c r="BE184" s="114"/>
      <c r="BF184" s="114"/>
      <c r="BG184" s="114"/>
      <c r="BH184" s="114">
        <f>IFERROR(FRACAS!AN1020, "Hata Var")</f>
        <v>1196.0000000637956</v>
      </c>
      <c r="BI184" s="114"/>
      <c r="BJ184" s="114"/>
      <c r="BK184" s="105" t="str">
        <f>[4]SayfaKAY!AW1017</f>
        <v/>
      </c>
      <c r="BL184" s="105" t="str">
        <f>[4]SayfaKAY!V1017</f>
        <v/>
      </c>
      <c r="BM184" s="114"/>
      <c r="BN184" s="171" t="str">
        <f t="shared" si="140"/>
        <v>x yok</v>
      </c>
      <c r="BO184" s="171" t="b">
        <f t="shared" si="141"/>
        <v>0</v>
      </c>
      <c r="BP184" s="171" t="e">
        <f t="shared" si="142"/>
        <v>#VALUE!</v>
      </c>
      <c r="BQ184" s="226" t="e">
        <f t="shared" si="143"/>
        <v>#VALUE!</v>
      </c>
      <c r="BR184" s="226" t="e">
        <f t="shared" si="144"/>
        <v>#VALUE!</v>
      </c>
      <c r="BS184" s="226" t="e">
        <f t="shared" si="145"/>
        <v>#VALUE!</v>
      </c>
      <c r="BT184" s="114"/>
      <c r="BU184" s="242"/>
      <c r="BV184" s="233">
        <f t="shared" si="146"/>
        <v>-1</v>
      </c>
      <c r="BW184" s="226" t="str">
        <f t="shared" si="147"/>
        <v>Hayır, çakışma yok</v>
      </c>
      <c r="BX184" s="229"/>
      <c r="BY184" s="247" t="e">
        <f t="shared" si="148"/>
        <v>#VALUE!</v>
      </c>
      <c r="BZ184" s="247" t="e">
        <f t="shared" si="149"/>
        <v>#VALUE!</v>
      </c>
      <c r="CA184" s="247" t="e">
        <f t="shared" si="150"/>
        <v>#VALUE!</v>
      </c>
      <c r="CB184" s="213"/>
      <c r="CC184" s="211"/>
      <c r="CD184" s="196"/>
      <c r="CE184" s="213">
        <v>1016</v>
      </c>
      <c r="CF184" s="182" t="str">
        <f t="shared" si="151"/>
        <v/>
      </c>
      <c r="CG184" s="182" t="str">
        <f t="shared" si="152"/>
        <v/>
      </c>
      <c r="CH184" s="196"/>
      <c r="CI184" s="196"/>
      <c r="CJ184" s="196"/>
      <c r="CK184" s="196" t="e">
        <f t="shared" si="153"/>
        <v>#VALUE!</v>
      </c>
      <c r="CL184" s="196" t="e">
        <f t="shared" si="154"/>
        <v>#VALUE!</v>
      </c>
      <c r="CM184" s="196" t="e">
        <f t="shared" si="155"/>
        <v>#VALUE!</v>
      </c>
      <c r="CN184" s="114"/>
      <c r="CO184" s="115" t="str">
        <f t="shared" si="156"/>
        <v/>
      </c>
      <c r="CP184" s="116" t="e">
        <f t="shared" si="157"/>
        <v>#VALUE!</v>
      </c>
      <c r="CQ184" s="117" t="str">
        <f t="shared" si="158"/>
        <v/>
      </c>
      <c r="CR184" s="117" t="str">
        <f t="shared" si="159"/>
        <v/>
      </c>
      <c r="CS184" s="117" t="str">
        <f t="shared" si="160"/>
        <v/>
      </c>
      <c r="CT184" s="118" t="e">
        <f t="shared" si="161"/>
        <v>#VALUE!</v>
      </c>
      <c r="CU184" s="118" t="e">
        <f t="shared" si="162"/>
        <v>#VALUE!</v>
      </c>
      <c r="CV184" s="118" t="e">
        <f t="shared" si="163"/>
        <v>#VALUE!</v>
      </c>
      <c r="CW184" s="119" t="e">
        <f t="shared" si="164"/>
        <v>#VALUE!</v>
      </c>
    </row>
    <row r="185" spans="1:101" ht="118.5" customHeight="1" x14ac:dyDescent="0.3">
      <c r="A185" s="104" t="str">
        <f>[4]SayfaKAY!C1018</f>
        <v/>
      </c>
      <c r="B185" s="104" t="str">
        <f>[4]SayfaKAY!D1018</f>
        <v/>
      </c>
      <c r="C185" s="105" t="str">
        <f>[4]SayfaKAY!E1018</f>
        <v/>
      </c>
      <c r="D185" s="105" t="str">
        <f>[4]SayfaKAY!F1018</f>
        <v/>
      </c>
      <c r="E185" s="106" t="str">
        <f>[4]SayfaKAY!G1018</f>
        <v/>
      </c>
      <c r="F185" s="193" t="str">
        <f t="shared" si="125"/>
        <v/>
      </c>
      <c r="G185" s="135" t="str">
        <f t="shared" si="126"/>
        <v/>
      </c>
      <c r="H185" s="235" t="str">
        <f>[4]SayfaKAY!H1018</f>
        <v/>
      </c>
      <c r="I185" s="104" t="str">
        <f>[4]SayfaKAY!I1018</f>
        <v/>
      </c>
      <c r="J185" s="103" t="str">
        <f>IF([4]SayfaKAY!J1018="","",IF([4]SayfaKAY!J1018="Müşteri","Notified by Customer","Notified by Bozankaya"))</f>
        <v/>
      </c>
      <c r="K185" s="103" t="e">
        <f>VLOOKUP([4]SayfaKAY!L1018,#REF!,2,FALSE)</f>
        <v>#REF!</v>
      </c>
      <c r="L185" s="165" t="str">
        <f>[4]SayfaKAY!X1018</f>
        <v/>
      </c>
      <c r="M185" s="107" t="str">
        <f t="shared" si="127"/>
        <v/>
      </c>
      <c r="N185" s="105" t="str">
        <f>[4]SayfaKAY!M1018</f>
        <v/>
      </c>
      <c r="O185" s="166" t="str">
        <f>[4]SayfaKAY!P1018</f>
        <v/>
      </c>
      <c r="P185" s="166" t="str">
        <f>[4]SayfaKAY!Q1018</f>
        <v/>
      </c>
      <c r="Q185" s="166" t="str">
        <f>[4]SayfaKAY!R1018</f>
        <v/>
      </c>
      <c r="R185" s="132" t="str" cm="1">
        <f t="array" ref="R185">IF([4]SayfaKAY!U1018="","",_xlfn.IFS([4]SayfaKAY!U1018="Bozankaya","Bozankaya",[4]SayfaKAY!U1018="Müşteri","Customer",[4]SayfaKAY!U1018="Tedarikçi","Equipment Supplier"))</f>
        <v/>
      </c>
      <c r="S185" s="204" t="str">
        <f>[4]SayfaKAY!N1018</f>
        <v/>
      </c>
      <c r="T185" s="133" t="str">
        <f>[4]SayfaKAY!AD1018</f>
        <v/>
      </c>
      <c r="U185" s="132" t="str">
        <f>[4]SayfaKAY!W1018</f>
        <v/>
      </c>
      <c r="V185" s="108" t="str">
        <f>[4]SayfaKAY!AZ1018</f>
        <v/>
      </c>
      <c r="W185" s="136" t="str">
        <f t="shared" si="128"/>
        <v/>
      </c>
      <c r="X185" s="137" t="str">
        <f t="shared" si="129"/>
        <v/>
      </c>
      <c r="Y185" s="235" t="str">
        <f>[4]SayfaKAY!AE1018</f>
        <v/>
      </c>
      <c r="Z185" s="192" t="str">
        <f t="shared" si="130"/>
        <v/>
      </c>
      <c r="AA185" s="110" t="str">
        <f t="shared" si="131"/>
        <v/>
      </c>
      <c r="AB185" s="182" t="str">
        <f>[4]SayfaKAY!BA1018</f>
        <v/>
      </c>
      <c r="AC185" s="257" t="str">
        <f t="shared" si="132"/>
        <v/>
      </c>
      <c r="AD185" s="111" t="str">
        <f t="shared" si="133"/>
        <v/>
      </c>
      <c r="AE185" s="111" t="str">
        <f t="shared" si="134"/>
        <v/>
      </c>
      <c r="AF185" s="235" t="str">
        <f>[4]SayfaKAY!BA1018</f>
        <v/>
      </c>
      <c r="AG185" s="179" t="str">
        <f>[4]SayfaKAY!S1018</f>
        <v/>
      </c>
      <c r="AH185" s="178" t="str">
        <f t="shared" si="135"/>
        <v/>
      </c>
      <c r="AI185" s="163" t="str">
        <f>[4]SayfaKAY!AV1018</f>
        <v/>
      </c>
      <c r="AJ185" s="164" t="str">
        <f t="shared" si="136"/>
        <v/>
      </c>
      <c r="AK185" s="164" t="str">
        <f t="shared" si="137"/>
        <v/>
      </c>
      <c r="AL185" s="112" t="str">
        <f>[4]SayfaKAY!AX1018</f>
        <v/>
      </c>
      <c r="AM185" s="257" t="str" cm="1">
        <f t="array" ref="AM185">IFERROR(IF(AND(P185&lt;&gt;"D(Arıza Değil)",AH185="Bu Arıza Aracın Servise Verilmesine Engel Değil"),
IF(Z185-F185&gt;0,(AB185-Y185)*24*60,
IF(OR(AND(G185&gt;$AS$1,G185&lt;$AT$1),AND(G185&gt;$AU$1,G185&lt;$AV$1)),
(AF185-H185)*24*60,     BH:BH0)),        AN185),0)</f>
        <v/>
      </c>
      <c r="AN185" s="257" t="str">
        <f t="shared" si="138"/>
        <v/>
      </c>
      <c r="AO185" s="174" t="str">
        <f>[4]SayfaKAY!AG1018</f>
        <v/>
      </c>
      <c r="AP185" s="174" t="str">
        <f>[4]SayfaKAY!AI1018</f>
        <v/>
      </c>
      <c r="AQ185" s="174" t="str">
        <f>[4]SayfaKAY!AQ1018</f>
        <v/>
      </c>
      <c r="AR185" s="174" t="str">
        <f>[4]SayfaKAY!AH1018</f>
        <v/>
      </c>
      <c r="AS185" s="174" t="str">
        <f>[4]SayfaKAY!AJ1018</f>
        <v/>
      </c>
      <c r="AT185" s="175" t="str">
        <f>[4]SayfaKAY!AM1018</f>
        <v/>
      </c>
      <c r="AU185" s="176" t="str">
        <f>[4]SayfaKAY!AL1018</f>
        <v/>
      </c>
      <c r="AV185" s="176" t="str">
        <f>[4]SayfaKAY!AP1018</f>
        <v/>
      </c>
      <c r="AW185" s="177" t="str">
        <f>[4]SayfaKAY!AT1018</f>
        <v/>
      </c>
      <c r="AX185" s="194" t="str">
        <f t="shared" si="139"/>
        <v/>
      </c>
      <c r="AY185" s="168"/>
      <c r="AZ185" s="167"/>
      <c r="BA185" s="170"/>
      <c r="BB185" s="171"/>
      <c r="BC185" s="114"/>
      <c r="BD185" s="114"/>
      <c r="BE185" s="114"/>
      <c r="BF185" s="114"/>
      <c r="BG185" s="114"/>
      <c r="BH185" s="114">
        <f>IFERROR(FRACAS!AN1021, "Hata Var")</f>
        <v>1707.9999999830034</v>
      </c>
      <c r="BI185" s="114"/>
      <c r="BJ185" s="114"/>
      <c r="BK185" s="105" t="str">
        <f>[4]SayfaKAY!AW1018</f>
        <v/>
      </c>
      <c r="BL185" s="105" t="str">
        <f>[4]SayfaKAY!V1018</f>
        <v/>
      </c>
      <c r="BM185" s="114"/>
      <c r="BN185" s="171" t="str">
        <f t="shared" si="140"/>
        <v>x yok</v>
      </c>
      <c r="BO185" s="171" t="b">
        <f t="shared" si="141"/>
        <v>0</v>
      </c>
      <c r="BP185" s="171" t="e">
        <f t="shared" si="142"/>
        <v>#VALUE!</v>
      </c>
      <c r="BQ185" s="226" t="e">
        <f t="shared" si="143"/>
        <v>#VALUE!</v>
      </c>
      <c r="BR185" s="226" t="e">
        <f t="shared" si="144"/>
        <v>#VALUE!</v>
      </c>
      <c r="BS185" s="226" t="e">
        <f t="shared" si="145"/>
        <v>#VALUE!</v>
      </c>
      <c r="BT185" s="114"/>
      <c r="BU185" s="242"/>
      <c r="BV185" s="233">
        <f t="shared" si="146"/>
        <v>-1</v>
      </c>
      <c r="BW185" s="226" t="str">
        <f t="shared" si="147"/>
        <v>Hayır, çakışma yok</v>
      </c>
      <c r="BX185" s="229"/>
      <c r="BY185" s="247" t="e">
        <f t="shared" si="148"/>
        <v>#VALUE!</v>
      </c>
      <c r="BZ185" s="247" t="e">
        <f t="shared" si="149"/>
        <v>#VALUE!</v>
      </c>
      <c r="CA185" s="247" t="e">
        <f t="shared" si="150"/>
        <v>#VALUE!</v>
      </c>
      <c r="CB185" s="213"/>
      <c r="CC185" s="211"/>
      <c r="CD185" s="196"/>
      <c r="CE185" s="213">
        <v>1017</v>
      </c>
      <c r="CF185" s="182" t="str">
        <f t="shared" si="151"/>
        <v/>
      </c>
      <c r="CG185" s="182" t="str">
        <f t="shared" si="152"/>
        <v/>
      </c>
      <c r="CH185" s="196"/>
      <c r="CI185" s="196"/>
      <c r="CJ185" s="196"/>
      <c r="CK185" s="196" t="e">
        <f t="shared" si="153"/>
        <v>#VALUE!</v>
      </c>
      <c r="CL185" s="196" t="e">
        <f t="shared" si="154"/>
        <v>#VALUE!</v>
      </c>
      <c r="CM185" s="196" t="e">
        <f t="shared" si="155"/>
        <v>#VALUE!</v>
      </c>
      <c r="CN185" s="114"/>
      <c r="CO185" s="115" t="str">
        <f t="shared" si="156"/>
        <v/>
      </c>
      <c r="CP185" s="116" t="e">
        <f t="shared" si="157"/>
        <v>#VALUE!</v>
      </c>
      <c r="CQ185" s="117" t="str">
        <f t="shared" si="158"/>
        <v/>
      </c>
      <c r="CR185" s="117" t="str">
        <f t="shared" si="159"/>
        <v/>
      </c>
      <c r="CS185" s="117" t="str">
        <f t="shared" si="160"/>
        <v/>
      </c>
      <c r="CT185" s="118" t="e">
        <f t="shared" si="161"/>
        <v>#VALUE!</v>
      </c>
      <c r="CU185" s="118" t="e">
        <f t="shared" si="162"/>
        <v>#VALUE!</v>
      </c>
      <c r="CV185" s="118" t="e">
        <f t="shared" si="163"/>
        <v>#VALUE!</v>
      </c>
      <c r="CW185" s="119" t="e">
        <f t="shared" si="164"/>
        <v>#VALUE!</v>
      </c>
    </row>
    <row r="186" spans="1:101" ht="118.5" customHeight="1" x14ac:dyDescent="0.3">
      <c r="A186" s="160" t="str">
        <f>[4]SayfaKAY!C1019</f>
        <v/>
      </c>
      <c r="B186" s="104" t="str">
        <f>[4]SayfaKAY!D1019</f>
        <v/>
      </c>
      <c r="C186" s="105" t="str">
        <f>[4]SayfaKAY!E1019</f>
        <v/>
      </c>
      <c r="D186" s="105" t="str">
        <f>[4]SayfaKAY!F1019</f>
        <v/>
      </c>
      <c r="E186" s="106" t="str">
        <f>[4]SayfaKAY!G1019</f>
        <v/>
      </c>
      <c r="F186" s="134" t="str">
        <f t="shared" si="125"/>
        <v/>
      </c>
      <c r="G186" s="135" t="str">
        <f t="shared" si="126"/>
        <v/>
      </c>
      <c r="H186" s="235" t="str">
        <f>[4]SayfaKAY!H1019</f>
        <v/>
      </c>
      <c r="I186" s="104" t="str">
        <f>[4]SayfaKAY!I1019</f>
        <v/>
      </c>
      <c r="J186" s="103" t="str">
        <f>IF([4]SayfaKAY!J1019="","",IF([4]SayfaKAY!J1019="Müşteri","Notified by Customer","Notified by Bozankaya"))</f>
        <v/>
      </c>
      <c r="K186" s="103" t="e">
        <f>VLOOKUP([4]SayfaKAY!L1019,#REF!,2,FALSE)</f>
        <v>#REF!</v>
      </c>
      <c r="L186" s="165" t="str">
        <f>[4]SayfaKAY!X1019</f>
        <v/>
      </c>
      <c r="M186" s="107" t="str">
        <f t="shared" si="127"/>
        <v/>
      </c>
      <c r="N186" s="105" t="str">
        <f>[4]SayfaKAY!M1019</f>
        <v/>
      </c>
      <c r="O186" s="166" t="str">
        <f>[4]SayfaKAY!P1019</f>
        <v/>
      </c>
      <c r="P186" s="166" t="str">
        <f>[4]SayfaKAY!Q1019</f>
        <v/>
      </c>
      <c r="Q186" s="166" t="str">
        <f>[4]SayfaKAY!R1019</f>
        <v/>
      </c>
      <c r="R186" s="132" t="str" cm="1">
        <f t="array" ref="R186">IF([4]SayfaKAY!U1019="","",_xlfn.IFS([4]SayfaKAY!U1019="Bozankaya","Bozankaya",[4]SayfaKAY!U1019="Müşteri","Customer",[4]SayfaKAY!U1019="Tedarikçi","Equipment Supplier"))</f>
        <v/>
      </c>
      <c r="S186" s="204" t="str">
        <f>[4]SayfaKAY!N1019</f>
        <v/>
      </c>
      <c r="T186" s="133" t="str">
        <f>[4]SayfaKAY!AD1019</f>
        <v/>
      </c>
      <c r="U186" s="132" t="str">
        <f>[4]SayfaKAY!W1019</f>
        <v/>
      </c>
      <c r="V186" s="108" t="str">
        <f>[4]SayfaKAY!AZ1019</f>
        <v/>
      </c>
      <c r="W186" s="136" t="str">
        <f t="shared" si="128"/>
        <v/>
      </c>
      <c r="X186" s="137" t="str">
        <f t="shared" si="129"/>
        <v/>
      </c>
      <c r="Y186" s="235" t="str">
        <f>[4]SayfaKAY!AE1019</f>
        <v/>
      </c>
      <c r="Z186" s="109" t="str">
        <f t="shared" si="130"/>
        <v/>
      </c>
      <c r="AA186" s="110" t="str">
        <f t="shared" si="131"/>
        <v/>
      </c>
      <c r="AB186" s="182" t="str">
        <f>[4]SayfaKAY!BA1019</f>
        <v/>
      </c>
      <c r="AC186" s="257" t="str">
        <f t="shared" si="132"/>
        <v/>
      </c>
      <c r="AD186" s="111" t="str">
        <f t="shared" si="133"/>
        <v/>
      </c>
      <c r="AE186" s="111" t="str">
        <f t="shared" si="134"/>
        <v/>
      </c>
      <c r="AF186" s="235" t="str">
        <f>[4]SayfaKAY!BA1019</f>
        <v/>
      </c>
      <c r="AG186" s="179" t="str">
        <f>[4]SayfaKAY!S1019</f>
        <v/>
      </c>
      <c r="AH186" s="178" t="str">
        <f t="shared" si="135"/>
        <v/>
      </c>
      <c r="AI186" s="163" t="str">
        <f>[4]SayfaKAY!AV1019</f>
        <v/>
      </c>
      <c r="AJ186" s="164" t="str">
        <f t="shared" si="136"/>
        <v/>
      </c>
      <c r="AK186" s="164" t="str">
        <f t="shared" si="137"/>
        <v/>
      </c>
      <c r="AL186" s="112" t="str">
        <f>[4]SayfaKAY!AX1019</f>
        <v/>
      </c>
      <c r="AM186" s="257" t="str" cm="1">
        <f t="array" ref="AM186">IFERROR(IF(AND(P186&lt;&gt;"D(Arıza Değil)",AH186="Bu Arıza Aracın Servise Verilmesine Engel Değil"),
IF(Z186-F186&gt;0,(AB186-Y186)*24*60,
IF(OR(AND(G186&gt;$AS$1,G186&lt;$AT$1),AND(G186&gt;$AU$1,G186&lt;$AV$1)),
(AF186-H186)*24*60,     BH:BH0)),        AN186),0)</f>
        <v/>
      </c>
      <c r="AN186" s="257" t="str">
        <f t="shared" si="138"/>
        <v/>
      </c>
      <c r="AO186" s="174" t="str">
        <f>[4]SayfaKAY!AG1019</f>
        <v/>
      </c>
      <c r="AP186" s="174" t="str">
        <f>[4]SayfaKAY!AI1019</f>
        <v/>
      </c>
      <c r="AQ186" s="174" t="str">
        <f>[4]SayfaKAY!AQ1019</f>
        <v/>
      </c>
      <c r="AR186" s="174" t="str">
        <f>[4]SayfaKAY!AH1019</f>
        <v/>
      </c>
      <c r="AS186" s="174" t="str">
        <f>[4]SayfaKAY!AJ1019</f>
        <v/>
      </c>
      <c r="AT186" s="175" t="str">
        <f>[4]SayfaKAY!AM1019</f>
        <v/>
      </c>
      <c r="AU186" s="176" t="str">
        <f>[4]SayfaKAY!AL1019</f>
        <v/>
      </c>
      <c r="AV186" s="176" t="str">
        <f>[4]SayfaKAY!AP1019</f>
        <v/>
      </c>
      <c r="AW186" s="177" t="str">
        <f>[4]SayfaKAY!AT1019</f>
        <v/>
      </c>
      <c r="AX186" s="194" t="str">
        <f t="shared" si="139"/>
        <v/>
      </c>
      <c r="AY186" s="168"/>
      <c r="AZ186" s="167"/>
      <c r="BA186" s="113"/>
      <c r="BB186" s="171" t="str">
        <f>IF($AQ$1="X", IF(AND(G186&gt;=$AS$1,G186&lt;=$AT$1),IF(P186&lt;&gt;"D(Arıza Değil)",AC186,0), IF(AND(G186&gt;=$AU$1,G186&lt;=$AV$1),IF(P186&lt;&gt;"D(Arıza Değil)",AC186,0), "")), "")</f>
        <v/>
      </c>
      <c r="BC186" s="114"/>
      <c r="BD186" s="114"/>
      <c r="BE186" s="114"/>
      <c r="BF186" s="114"/>
      <c r="BG186" s="114"/>
      <c r="BH186" s="114">
        <f>IFERROR(FRACAS!AN1022, "Hata Var")</f>
        <v>86.999999906402081</v>
      </c>
      <c r="BI186" s="114"/>
      <c r="BJ186" s="114"/>
      <c r="BK186" s="105" t="str">
        <f>[4]SayfaKAY!AW1019</f>
        <v/>
      </c>
      <c r="BL186" s="105" t="str">
        <f>[4]SayfaKAY!V1019</f>
        <v/>
      </c>
      <c r="BM186" s="114"/>
      <c r="BN186" s="171" t="str">
        <f t="shared" si="140"/>
        <v>x yok</v>
      </c>
      <c r="BO186" s="171" t="b">
        <f t="shared" si="141"/>
        <v>0</v>
      </c>
      <c r="BP186" s="171" t="e">
        <f t="shared" si="142"/>
        <v>#VALUE!</v>
      </c>
      <c r="BQ186" s="226" t="e">
        <f t="shared" si="143"/>
        <v>#VALUE!</v>
      </c>
      <c r="BR186" s="226" t="e">
        <f t="shared" si="144"/>
        <v>#VALUE!</v>
      </c>
      <c r="BS186" s="226" t="e">
        <f t="shared" si="145"/>
        <v>#VALUE!</v>
      </c>
      <c r="BT186" s="114"/>
      <c r="BU186" s="242"/>
      <c r="BV186" s="233">
        <f t="shared" si="146"/>
        <v>-1</v>
      </c>
      <c r="BW186" s="226" t="str">
        <f t="shared" si="147"/>
        <v>Hayır, çakışma yok</v>
      </c>
      <c r="BX186" s="229"/>
      <c r="BY186" s="247" t="e">
        <f t="shared" si="148"/>
        <v>#VALUE!</v>
      </c>
      <c r="BZ186" s="247" t="e">
        <f t="shared" si="149"/>
        <v>#VALUE!</v>
      </c>
      <c r="CA186" s="247" t="e">
        <f t="shared" si="150"/>
        <v>#VALUE!</v>
      </c>
      <c r="CB186" s="213"/>
      <c r="CC186" s="211"/>
      <c r="CD186" s="196"/>
      <c r="CE186" s="213">
        <v>1018</v>
      </c>
      <c r="CF186" s="182" t="str">
        <f t="shared" si="151"/>
        <v/>
      </c>
      <c r="CG186" s="182" t="str">
        <f t="shared" si="152"/>
        <v/>
      </c>
      <c r="CH186" s="196"/>
      <c r="CI186" s="196"/>
      <c r="CJ186" s="196"/>
      <c r="CK186" s="196" t="e">
        <f t="shared" si="153"/>
        <v>#VALUE!</v>
      </c>
      <c r="CL186" s="196" t="e">
        <f t="shared" si="154"/>
        <v>#VALUE!</v>
      </c>
      <c r="CM186" s="196" t="e">
        <f t="shared" si="155"/>
        <v>#VALUE!</v>
      </c>
      <c r="CN186" s="114"/>
      <c r="CO186" s="115" t="str">
        <f t="shared" si="156"/>
        <v/>
      </c>
      <c r="CP186" s="116" t="e">
        <f t="shared" si="157"/>
        <v>#VALUE!</v>
      </c>
      <c r="CQ186" s="117" t="str">
        <f t="shared" si="158"/>
        <v/>
      </c>
      <c r="CR186" s="117" t="str">
        <f t="shared" si="159"/>
        <v/>
      </c>
      <c r="CS186" s="117" t="str">
        <f t="shared" si="160"/>
        <v/>
      </c>
      <c r="CT186" s="118" t="e">
        <f t="shared" si="161"/>
        <v>#VALUE!</v>
      </c>
      <c r="CU186" s="118" t="e">
        <f t="shared" si="162"/>
        <v>#VALUE!</v>
      </c>
      <c r="CV186" s="118" t="e">
        <f t="shared" si="163"/>
        <v>#VALUE!</v>
      </c>
      <c r="CW186" s="119" t="e">
        <f t="shared" si="164"/>
        <v>#VALUE!</v>
      </c>
    </row>
    <row r="187" spans="1:101" ht="118.5" customHeight="1" x14ac:dyDescent="0.3">
      <c r="A187" s="104" t="str">
        <f>[4]SayfaKAY!C1020</f>
        <v/>
      </c>
      <c r="B187" s="104" t="str">
        <f>[4]SayfaKAY!D1020</f>
        <v/>
      </c>
      <c r="C187" s="105" t="str">
        <f>[4]SayfaKAY!E1020</f>
        <v/>
      </c>
      <c r="D187" s="105" t="str">
        <f>[4]SayfaKAY!F1020</f>
        <v/>
      </c>
      <c r="E187" s="106" t="str">
        <f>[4]SayfaKAY!G1020</f>
        <v/>
      </c>
      <c r="F187" s="193" t="str">
        <f t="shared" si="125"/>
        <v/>
      </c>
      <c r="G187" s="135" t="str">
        <f t="shared" si="126"/>
        <v/>
      </c>
      <c r="H187" s="235" t="str">
        <f>[4]SayfaKAY!H1020</f>
        <v/>
      </c>
      <c r="I187" s="104" t="str">
        <f>[4]SayfaKAY!I1020</f>
        <v/>
      </c>
      <c r="J187" s="103" t="str">
        <f>IF([4]SayfaKAY!J1020="","",IF([4]SayfaKAY!J1020="Müşteri","Notified by Customer","Notified by Bozankaya"))</f>
        <v/>
      </c>
      <c r="K187" s="103" t="e">
        <f>VLOOKUP([4]SayfaKAY!L1020,#REF!,2,FALSE)</f>
        <v>#REF!</v>
      </c>
      <c r="L187" s="165" t="str">
        <f>[4]SayfaKAY!X1020</f>
        <v/>
      </c>
      <c r="M187" s="107" t="str">
        <f t="shared" si="127"/>
        <v/>
      </c>
      <c r="N187" s="105" t="str">
        <f>[4]SayfaKAY!M1020</f>
        <v/>
      </c>
      <c r="O187" s="166" t="str">
        <f>[4]SayfaKAY!P1020</f>
        <v/>
      </c>
      <c r="P187" s="166" t="str">
        <f>[4]SayfaKAY!Q1020</f>
        <v/>
      </c>
      <c r="Q187" s="166" t="str">
        <f>[4]SayfaKAY!R1020</f>
        <v/>
      </c>
      <c r="R187" s="132" t="str" cm="1">
        <f t="array" ref="R187">IF([4]SayfaKAY!U1020="","",_xlfn.IFS([4]SayfaKAY!U1020="Bozankaya","Bozankaya",[4]SayfaKAY!U1020="Müşteri","Customer",[4]SayfaKAY!U1020="Tedarikçi","Equipment Supplier"))</f>
        <v/>
      </c>
      <c r="S187" s="204" t="str">
        <f>[4]SayfaKAY!N1020</f>
        <v/>
      </c>
      <c r="T187" s="133" t="str">
        <f>[4]SayfaKAY!AD1020</f>
        <v/>
      </c>
      <c r="U187" s="132" t="str">
        <f>[4]SayfaKAY!W1020</f>
        <v/>
      </c>
      <c r="V187" s="108" t="str">
        <f>[4]SayfaKAY!AZ1020</f>
        <v/>
      </c>
      <c r="W187" s="136" t="str">
        <f t="shared" si="128"/>
        <v/>
      </c>
      <c r="X187" s="137" t="str">
        <f t="shared" si="129"/>
        <v/>
      </c>
      <c r="Y187" s="235" t="str">
        <f>[4]SayfaKAY!AE1020</f>
        <v/>
      </c>
      <c r="Z187" s="192" t="str">
        <f t="shared" si="130"/>
        <v/>
      </c>
      <c r="AA187" s="110" t="str">
        <f t="shared" si="131"/>
        <v/>
      </c>
      <c r="AB187" s="182" t="str">
        <f>[4]SayfaKAY!BA1020</f>
        <v/>
      </c>
      <c r="AC187" s="257" t="str">
        <f t="shared" si="132"/>
        <v/>
      </c>
      <c r="AD187" s="111" t="str">
        <f t="shared" si="133"/>
        <v/>
      </c>
      <c r="AE187" s="111" t="str">
        <f t="shared" si="134"/>
        <v/>
      </c>
      <c r="AF187" s="235" t="str">
        <f>[4]SayfaKAY!BA1020</f>
        <v/>
      </c>
      <c r="AG187" s="179" t="str">
        <f>[4]SayfaKAY!S1020</f>
        <v/>
      </c>
      <c r="AH187" s="178" t="str">
        <f t="shared" si="135"/>
        <v/>
      </c>
      <c r="AI187" s="163" t="str">
        <f>[4]SayfaKAY!AV1020</f>
        <v/>
      </c>
      <c r="AJ187" s="164" t="str">
        <f t="shared" si="136"/>
        <v/>
      </c>
      <c r="AK187" s="164" t="str">
        <f t="shared" si="137"/>
        <v/>
      </c>
      <c r="AL187" s="112" t="str">
        <f>[4]SayfaKAY!AX1020</f>
        <v/>
      </c>
      <c r="AM187" s="257" t="str" cm="1">
        <f t="array" ref="AM187">IFERROR(IF(AND(P187&lt;&gt;"D(Arıza Değil)",AH187="Bu Arıza Aracın Servise Verilmesine Engel Değil"),
IF(Z187-F187&gt;0,(AB187-Y187)*24*60,
IF(OR(AND(G187&gt;$AS$1,G187&lt;$AT$1),AND(G187&gt;$AU$1,G187&lt;$AV$1)),
(AF187-H187)*24*60,     BH:BH0)),        AN187),0)</f>
        <v/>
      </c>
      <c r="AN187" s="257" t="str">
        <f t="shared" si="138"/>
        <v/>
      </c>
      <c r="AO187" s="174" t="str">
        <f>[4]SayfaKAY!AG1020</f>
        <v/>
      </c>
      <c r="AP187" s="174" t="str">
        <f>[4]SayfaKAY!AI1020</f>
        <v/>
      </c>
      <c r="AQ187" s="174" t="str">
        <f>[4]SayfaKAY!AQ1020</f>
        <v/>
      </c>
      <c r="AR187" s="174" t="str">
        <f>[4]SayfaKAY!AH1020</f>
        <v/>
      </c>
      <c r="AS187" s="174" t="str">
        <f>[4]SayfaKAY!AJ1020</f>
        <v/>
      </c>
      <c r="AT187" s="175" t="str">
        <f>[4]SayfaKAY!AM1020</f>
        <v/>
      </c>
      <c r="AU187" s="176" t="str">
        <f>[4]SayfaKAY!AL1020</f>
        <v/>
      </c>
      <c r="AV187" s="176" t="str">
        <f>[4]SayfaKAY!AP1020</f>
        <v/>
      </c>
      <c r="AW187" s="177" t="str">
        <f>[4]SayfaKAY!AT1020</f>
        <v/>
      </c>
      <c r="AX187" s="194" t="str">
        <f t="shared" si="139"/>
        <v/>
      </c>
      <c r="AY187" s="168"/>
      <c r="AZ187" s="167"/>
      <c r="BA187" s="170"/>
      <c r="BB187" s="171"/>
      <c r="BC187" s="114"/>
      <c r="BD187" s="114"/>
      <c r="BE187" s="114"/>
      <c r="BF187" s="114"/>
      <c r="BG187" s="114"/>
      <c r="BH187" s="114">
        <f>IFERROR(FRACAS!AN1023, "Hata Var")</f>
        <v>996.00000005098991</v>
      </c>
      <c r="BI187" s="114"/>
      <c r="BJ187" s="114"/>
      <c r="BK187" s="105" t="str">
        <f>[4]SayfaKAY!AW1020</f>
        <v/>
      </c>
      <c r="BL187" s="105" t="str">
        <f>[4]SayfaKAY!V1020</f>
        <v/>
      </c>
      <c r="BM187" s="114"/>
      <c r="BN187" s="171" t="str">
        <f t="shared" si="140"/>
        <v>x yok</v>
      </c>
      <c r="BO187" s="171" t="b">
        <f t="shared" si="141"/>
        <v>0</v>
      </c>
      <c r="BP187" s="171" t="e">
        <f t="shared" si="142"/>
        <v>#VALUE!</v>
      </c>
      <c r="BQ187" s="226" t="e">
        <f t="shared" si="143"/>
        <v>#VALUE!</v>
      </c>
      <c r="BR187" s="226" t="e">
        <f t="shared" si="144"/>
        <v>#VALUE!</v>
      </c>
      <c r="BS187" s="226" t="e">
        <f t="shared" si="145"/>
        <v>#VALUE!</v>
      </c>
      <c r="BT187" s="114"/>
      <c r="BU187" s="242"/>
      <c r="BV187" s="233">
        <f t="shared" si="146"/>
        <v>-1</v>
      </c>
      <c r="BW187" s="226" t="str">
        <f t="shared" si="147"/>
        <v>Hayır, çakışma yok</v>
      </c>
      <c r="BX187" s="229"/>
      <c r="BY187" s="247" t="e">
        <f t="shared" si="148"/>
        <v>#VALUE!</v>
      </c>
      <c r="BZ187" s="247" t="e">
        <f t="shared" si="149"/>
        <v>#VALUE!</v>
      </c>
      <c r="CA187" s="247" t="e">
        <f t="shared" si="150"/>
        <v>#VALUE!</v>
      </c>
      <c r="CB187" s="213"/>
      <c r="CC187" s="211"/>
      <c r="CD187" s="196"/>
      <c r="CE187" s="213">
        <v>1019</v>
      </c>
      <c r="CF187" s="182" t="str">
        <f t="shared" si="151"/>
        <v/>
      </c>
      <c r="CG187" s="182" t="str">
        <f t="shared" si="152"/>
        <v/>
      </c>
      <c r="CH187" s="196"/>
      <c r="CI187" s="196"/>
      <c r="CJ187" s="196"/>
      <c r="CK187" s="196" t="e">
        <f t="shared" si="153"/>
        <v>#VALUE!</v>
      </c>
      <c r="CL187" s="196" t="e">
        <f t="shared" si="154"/>
        <v>#VALUE!</v>
      </c>
      <c r="CM187" s="196" t="e">
        <f t="shared" si="155"/>
        <v>#VALUE!</v>
      </c>
      <c r="CN187" s="114"/>
      <c r="CO187" s="115" t="str">
        <f t="shared" si="156"/>
        <v/>
      </c>
      <c r="CP187" s="116" t="e">
        <f t="shared" si="157"/>
        <v>#VALUE!</v>
      </c>
      <c r="CQ187" s="117" t="str">
        <f t="shared" si="158"/>
        <v/>
      </c>
      <c r="CR187" s="117" t="str">
        <f t="shared" si="159"/>
        <v/>
      </c>
      <c r="CS187" s="117" t="str">
        <f t="shared" si="160"/>
        <v/>
      </c>
      <c r="CT187" s="118" t="e">
        <f t="shared" si="161"/>
        <v>#VALUE!</v>
      </c>
      <c r="CU187" s="118" t="e">
        <f t="shared" si="162"/>
        <v>#VALUE!</v>
      </c>
      <c r="CV187" s="118" t="e">
        <f t="shared" si="163"/>
        <v>#VALUE!</v>
      </c>
      <c r="CW187" s="119" t="e">
        <f t="shared" si="164"/>
        <v>#VALUE!</v>
      </c>
    </row>
    <row r="188" spans="1:101" ht="118.5" customHeight="1" x14ac:dyDescent="0.3">
      <c r="A188" s="160" t="str">
        <f>[4]SayfaKAY!C1021</f>
        <v/>
      </c>
      <c r="B188" s="104" t="str">
        <f>[4]SayfaKAY!D1021</f>
        <v/>
      </c>
      <c r="C188" s="105" t="str">
        <f>[4]SayfaKAY!E1021</f>
        <v/>
      </c>
      <c r="D188" s="105" t="str">
        <f>[4]SayfaKAY!F1021</f>
        <v/>
      </c>
      <c r="E188" s="106" t="str">
        <f>[4]SayfaKAY!G1021</f>
        <v/>
      </c>
      <c r="F188" s="134" t="str">
        <f t="shared" si="125"/>
        <v/>
      </c>
      <c r="G188" s="135" t="str">
        <f t="shared" si="126"/>
        <v/>
      </c>
      <c r="H188" s="235" t="str">
        <f>[4]SayfaKAY!H1021</f>
        <v/>
      </c>
      <c r="I188" s="104" t="str">
        <f>[4]SayfaKAY!I1021</f>
        <v/>
      </c>
      <c r="J188" s="103" t="str">
        <f>IF([4]SayfaKAY!J1021="","",IF([4]SayfaKAY!J1021="Müşteri","Notified by Customer","Notified by Bozankaya"))</f>
        <v/>
      </c>
      <c r="K188" s="103" t="e">
        <f>VLOOKUP([4]SayfaKAY!L1021,#REF!,2,FALSE)</f>
        <v>#REF!</v>
      </c>
      <c r="L188" s="165" t="str">
        <f>[4]SayfaKAY!X1021</f>
        <v/>
      </c>
      <c r="M188" s="107" t="str">
        <f t="shared" si="127"/>
        <v/>
      </c>
      <c r="N188" s="105" t="str">
        <f>[4]SayfaKAY!M1021</f>
        <v/>
      </c>
      <c r="O188" s="166" t="str">
        <f>[4]SayfaKAY!P1021</f>
        <v/>
      </c>
      <c r="P188" s="166" t="str">
        <f>[4]SayfaKAY!Q1021</f>
        <v/>
      </c>
      <c r="Q188" s="166" t="str">
        <f>[4]SayfaKAY!R1021</f>
        <v/>
      </c>
      <c r="R188" s="132" t="str" cm="1">
        <f t="array" ref="R188">IF([4]SayfaKAY!U1021="","",_xlfn.IFS([4]SayfaKAY!U1021="Bozankaya","Bozankaya",[4]SayfaKAY!U1021="Müşteri","Customer",[4]SayfaKAY!U1021="Tedarikçi","Equipment Supplier"))</f>
        <v/>
      </c>
      <c r="S188" s="204" t="str">
        <f>[4]SayfaKAY!N1021</f>
        <v/>
      </c>
      <c r="T188" s="133" t="str">
        <f>[4]SayfaKAY!AD1021</f>
        <v/>
      </c>
      <c r="U188" s="132" t="str">
        <f>[4]SayfaKAY!W1021</f>
        <v/>
      </c>
      <c r="V188" s="108" t="str">
        <f>[4]SayfaKAY!AZ1021</f>
        <v/>
      </c>
      <c r="W188" s="136" t="str">
        <f t="shared" si="128"/>
        <v/>
      </c>
      <c r="X188" s="137" t="str">
        <f t="shared" si="129"/>
        <v/>
      </c>
      <c r="Y188" s="235" t="str">
        <f>[4]SayfaKAY!AE1021</f>
        <v/>
      </c>
      <c r="Z188" s="109" t="str">
        <f t="shared" si="130"/>
        <v/>
      </c>
      <c r="AA188" s="110" t="str">
        <f t="shared" si="131"/>
        <v/>
      </c>
      <c r="AB188" s="182" t="str">
        <f>[4]SayfaKAY!BA1021</f>
        <v/>
      </c>
      <c r="AC188" s="257" t="str">
        <f t="shared" si="132"/>
        <v/>
      </c>
      <c r="AD188" s="111" t="str">
        <f t="shared" si="133"/>
        <v/>
      </c>
      <c r="AE188" s="111" t="str">
        <f t="shared" si="134"/>
        <v/>
      </c>
      <c r="AF188" s="235" t="str">
        <f>[4]SayfaKAY!BA1021</f>
        <v/>
      </c>
      <c r="AG188" s="179" t="str">
        <f>[4]SayfaKAY!S1021</f>
        <v/>
      </c>
      <c r="AH188" s="178" t="str">
        <f t="shared" si="135"/>
        <v/>
      </c>
      <c r="AI188" s="163" t="str">
        <f>[4]SayfaKAY!AV1021</f>
        <v/>
      </c>
      <c r="AJ188" s="164" t="str">
        <f t="shared" si="136"/>
        <v/>
      </c>
      <c r="AK188" s="164" t="str">
        <f t="shared" si="137"/>
        <v/>
      </c>
      <c r="AL188" s="112" t="str">
        <f>[4]SayfaKAY!AX1021</f>
        <v/>
      </c>
      <c r="AM188" s="257" t="str" cm="1">
        <f t="array" ref="AM188">IFERROR(IF(AND(P188&lt;&gt;"D(Arıza Değil)",AH188="Bu Arıza Aracın Servise Verilmesine Engel Değil"),
IF(Z188-F188&gt;0,(AB188-Y188)*24*60,
IF(OR(AND(G188&gt;$AS$1,G188&lt;$AT$1),AND(G188&gt;$AU$1,G188&lt;$AV$1)),
(AF188-H188)*24*60,     BH:BH0)),        AN188),0)</f>
        <v/>
      </c>
      <c r="AN188" s="257" t="str">
        <f t="shared" si="138"/>
        <v/>
      </c>
      <c r="AO188" s="174" t="str">
        <f>[4]SayfaKAY!AG1021</f>
        <v/>
      </c>
      <c r="AP188" s="174" t="str">
        <f>[4]SayfaKAY!AI1021</f>
        <v/>
      </c>
      <c r="AQ188" s="174" t="str">
        <f>[4]SayfaKAY!AQ1021</f>
        <v/>
      </c>
      <c r="AR188" s="174" t="str">
        <f>[4]SayfaKAY!AH1021</f>
        <v/>
      </c>
      <c r="AS188" s="174" t="str">
        <f>[4]SayfaKAY!AJ1021</f>
        <v/>
      </c>
      <c r="AT188" s="175" t="str">
        <f>[4]SayfaKAY!AM1021</f>
        <v/>
      </c>
      <c r="AU188" s="176" t="str">
        <f>[4]SayfaKAY!AL1021</f>
        <v/>
      </c>
      <c r="AV188" s="176" t="str">
        <f>[4]SayfaKAY!AP1021</f>
        <v/>
      </c>
      <c r="AW188" s="177" t="str">
        <f>[4]SayfaKAY!AT1021</f>
        <v/>
      </c>
      <c r="AX188" s="194" t="str">
        <f t="shared" si="139"/>
        <v/>
      </c>
      <c r="AY188" s="168"/>
      <c r="AZ188" s="167"/>
      <c r="BA188" s="113"/>
      <c r="BB188" s="171" t="str">
        <f>IF($AQ$1="X", IF(AND(G188&gt;=$AS$1,G188&lt;=$AT$1),IF(P188&lt;&gt;"D(Arıza Değil)",AC188,0), IF(AND(G188&gt;=$AU$1,G188&lt;=$AV$1),IF(P188&lt;&gt;"D(Arıza Değil)",AC188,0), "")), "")</f>
        <v/>
      </c>
      <c r="BC188" s="114"/>
      <c r="BD188" s="114"/>
      <c r="BE188" s="114"/>
      <c r="BF188" s="114"/>
      <c r="BG188" s="114"/>
      <c r="BH188" s="114">
        <f>IFERROR(FRACAS!AN1024, "Hata Var")</f>
        <v>893.00000001909211</v>
      </c>
      <c r="BI188" s="114"/>
      <c r="BJ188" s="114"/>
      <c r="BK188" s="105" t="str">
        <f>[4]SayfaKAY!AW1021</f>
        <v/>
      </c>
      <c r="BL188" s="105" t="str">
        <f>[4]SayfaKAY!V1021</f>
        <v/>
      </c>
      <c r="BM188" s="114"/>
      <c r="BN188" s="171" t="str">
        <f t="shared" si="140"/>
        <v>x yok</v>
      </c>
      <c r="BO188" s="171" t="b">
        <f t="shared" si="141"/>
        <v>0</v>
      </c>
      <c r="BP188" s="171" t="e">
        <f t="shared" si="142"/>
        <v>#VALUE!</v>
      </c>
      <c r="BQ188" s="226" t="e">
        <f t="shared" si="143"/>
        <v>#VALUE!</v>
      </c>
      <c r="BR188" s="226" t="e">
        <f t="shared" si="144"/>
        <v>#VALUE!</v>
      </c>
      <c r="BS188" s="226" t="e">
        <f t="shared" si="145"/>
        <v>#VALUE!</v>
      </c>
      <c r="BT188" s="114"/>
      <c r="BU188" s="242"/>
      <c r="BV188" s="233">
        <f t="shared" si="146"/>
        <v>-1</v>
      </c>
      <c r="BW188" s="226" t="str">
        <f t="shared" si="147"/>
        <v>Hayır, çakışma yok</v>
      </c>
      <c r="BX188" s="229"/>
      <c r="BY188" s="247" t="e">
        <f t="shared" si="148"/>
        <v>#VALUE!</v>
      </c>
      <c r="BZ188" s="247" t="e">
        <f t="shared" si="149"/>
        <v>#VALUE!</v>
      </c>
      <c r="CA188" s="247" t="e">
        <f t="shared" si="150"/>
        <v>#VALUE!</v>
      </c>
      <c r="CB188" s="213"/>
      <c r="CC188" s="211"/>
      <c r="CD188" s="196"/>
      <c r="CE188" s="213">
        <v>1020</v>
      </c>
      <c r="CF188" s="182" t="str">
        <f t="shared" si="151"/>
        <v/>
      </c>
      <c r="CG188" s="182" t="str">
        <f t="shared" si="152"/>
        <v/>
      </c>
      <c r="CH188" s="196"/>
      <c r="CI188" s="196"/>
      <c r="CJ188" s="196"/>
      <c r="CK188" s="196" t="e">
        <f t="shared" si="153"/>
        <v>#VALUE!</v>
      </c>
      <c r="CL188" s="196" t="e">
        <f t="shared" si="154"/>
        <v>#VALUE!</v>
      </c>
      <c r="CM188" s="196" t="e">
        <f t="shared" si="155"/>
        <v>#VALUE!</v>
      </c>
      <c r="CN188" s="114"/>
      <c r="CO188" s="115" t="str">
        <f t="shared" si="156"/>
        <v/>
      </c>
      <c r="CP188" s="116" t="e">
        <f t="shared" si="157"/>
        <v>#VALUE!</v>
      </c>
      <c r="CQ188" s="117" t="str">
        <f t="shared" si="158"/>
        <v/>
      </c>
      <c r="CR188" s="117" t="str">
        <f t="shared" si="159"/>
        <v/>
      </c>
      <c r="CS188" s="117" t="str">
        <f t="shared" si="160"/>
        <v/>
      </c>
      <c r="CT188" s="118" t="e">
        <f t="shared" si="161"/>
        <v>#VALUE!</v>
      </c>
      <c r="CU188" s="118" t="e">
        <f t="shared" si="162"/>
        <v>#VALUE!</v>
      </c>
      <c r="CV188" s="118" t="e">
        <f t="shared" si="163"/>
        <v>#VALUE!</v>
      </c>
      <c r="CW188" s="119" t="e">
        <f t="shared" si="164"/>
        <v>#VALUE!</v>
      </c>
    </row>
    <row r="189" spans="1:101" ht="118.5" customHeight="1" x14ac:dyDescent="0.3">
      <c r="A189" s="104" t="str">
        <f>[4]SayfaKAY!C1022</f>
        <v/>
      </c>
      <c r="B189" s="104" t="str">
        <f>[4]SayfaKAY!D1022</f>
        <v/>
      </c>
      <c r="C189" s="105" t="str">
        <f>[4]SayfaKAY!E1022</f>
        <v/>
      </c>
      <c r="D189" s="105" t="str">
        <f>[4]SayfaKAY!F1022</f>
        <v/>
      </c>
      <c r="E189" s="106" t="str">
        <f>[4]SayfaKAY!G1022</f>
        <v/>
      </c>
      <c r="F189" s="193" t="str">
        <f t="shared" si="125"/>
        <v/>
      </c>
      <c r="G189" s="135" t="str">
        <f t="shared" si="126"/>
        <v/>
      </c>
      <c r="H189" s="235" t="str">
        <f>[4]SayfaKAY!H1022</f>
        <v/>
      </c>
      <c r="I189" s="104" t="str">
        <f>[4]SayfaKAY!I1022</f>
        <v/>
      </c>
      <c r="J189" s="103" t="str">
        <f>IF([4]SayfaKAY!J1022="","",IF([4]SayfaKAY!J1022="Müşteri","Notified by Customer","Notified by Bozankaya"))</f>
        <v/>
      </c>
      <c r="K189" s="103" t="e">
        <f>VLOOKUP([4]SayfaKAY!L1022,#REF!,2,FALSE)</f>
        <v>#REF!</v>
      </c>
      <c r="L189" s="165" t="str">
        <f>[4]SayfaKAY!X1022</f>
        <v/>
      </c>
      <c r="M189" s="107" t="str">
        <f t="shared" si="127"/>
        <v/>
      </c>
      <c r="N189" s="105" t="str">
        <f>[4]SayfaKAY!M1022</f>
        <v/>
      </c>
      <c r="O189" s="166" t="str">
        <f>[4]SayfaKAY!P1022</f>
        <v/>
      </c>
      <c r="P189" s="166" t="str">
        <f>[4]SayfaKAY!Q1022</f>
        <v/>
      </c>
      <c r="Q189" s="166" t="str">
        <f>[4]SayfaKAY!R1022</f>
        <v/>
      </c>
      <c r="R189" s="132" t="str" cm="1">
        <f t="array" ref="R189">IF([4]SayfaKAY!U1022="","",_xlfn.IFS([4]SayfaKAY!U1022="Bozankaya","Bozankaya",[4]SayfaKAY!U1022="Müşteri","Customer",[4]SayfaKAY!U1022="Tedarikçi","Equipment Supplier"))</f>
        <v/>
      </c>
      <c r="S189" s="204" t="str">
        <f>[4]SayfaKAY!N1022</f>
        <v/>
      </c>
      <c r="T189" s="133" t="str">
        <f>[4]SayfaKAY!AD1022</f>
        <v/>
      </c>
      <c r="U189" s="132" t="str">
        <f>[4]SayfaKAY!W1022</f>
        <v/>
      </c>
      <c r="V189" s="108" t="str">
        <f>[4]SayfaKAY!AZ1022</f>
        <v/>
      </c>
      <c r="W189" s="136" t="str">
        <f t="shared" si="128"/>
        <v/>
      </c>
      <c r="X189" s="137" t="str">
        <f t="shared" si="129"/>
        <v/>
      </c>
      <c r="Y189" s="235" t="str">
        <f>[4]SayfaKAY!AE1022</f>
        <v/>
      </c>
      <c r="Z189" s="192" t="str">
        <f t="shared" si="130"/>
        <v/>
      </c>
      <c r="AA189" s="110" t="str">
        <f t="shared" si="131"/>
        <v/>
      </c>
      <c r="AB189" s="182" t="str">
        <f>[4]SayfaKAY!BA1022</f>
        <v/>
      </c>
      <c r="AC189" s="257" t="str">
        <f t="shared" si="132"/>
        <v/>
      </c>
      <c r="AD189" s="111" t="str">
        <f t="shared" si="133"/>
        <v/>
      </c>
      <c r="AE189" s="111" t="str">
        <f t="shared" si="134"/>
        <v/>
      </c>
      <c r="AF189" s="235" t="str">
        <f>[4]SayfaKAY!BA1022</f>
        <v/>
      </c>
      <c r="AG189" s="179" t="str">
        <f>[4]SayfaKAY!S1022</f>
        <v/>
      </c>
      <c r="AH189" s="178" t="str">
        <f t="shared" si="135"/>
        <v/>
      </c>
      <c r="AI189" s="163" t="str">
        <f>[4]SayfaKAY!AV1022</f>
        <v/>
      </c>
      <c r="AJ189" s="164" t="str">
        <f t="shared" si="136"/>
        <v/>
      </c>
      <c r="AK189" s="164" t="str">
        <f t="shared" si="137"/>
        <v/>
      </c>
      <c r="AL189" s="112" t="str">
        <f>[4]SayfaKAY!AX1022</f>
        <v/>
      </c>
      <c r="AM189" s="257" t="str" cm="1">
        <f t="array" ref="AM189">IFERROR(IF(AND(P189&lt;&gt;"D(Arıza Değil)",AH189="Bu Arıza Aracın Servise Verilmesine Engel Değil"),
IF(Z189-F189&gt;0,(AB189-Y189)*24*60,
IF(OR(AND(G189&gt;$AS$1,G189&lt;$AT$1),AND(G189&gt;$AU$1,G189&lt;$AV$1)),
(AF189-H189)*24*60,     BH:BH0)),        AN189),0)</f>
        <v/>
      </c>
      <c r="AN189" s="257" t="str">
        <f t="shared" si="138"/>
        <v/>
      </c>
      <c r="AO189" s="174" t="str">
        <f>[4]SayfaKAY!AG1022</f>
        <v/>
      </c>
      <c r="AP189" s="174" t="str">
        <f>[4]SayfaKAY!AI1022</f>
        <v/>
      </c>
      <c r="AQ189" s="174" t="str">
        <f>[4]SayfaKAY!AQ1022</f>
        <v/>
      </c>
      <c r="AR189" s="174" t="str">
        <f>[4]SayfaKAY!AH1022</f>
        <v/>
      </c>
      <c r="AS189" s="174" t="str">
        <f>[4]SayfaKAY!AJ1022</f>
        <v/>
      </c>
      <c r="AT189" s="175" t="str">
        <f>[4]SayfaKAY!AM1022</f>
        <v/>
      </c>
      <c r="AU189" s="176" t="str">
        <f>[4]SayfaKAY!AL1022</f>
        <v/>
      </c>
      <c r="AV189" s="176" t="str">
        <f>[4]SayfaKAY!AP1022</f>
        <v/>
      </c>
      <c r="AW189" s="177" t="str">
        <f>[4]SayfaKAY!AT1022</f>
        <v/>
      </c>
      <c r="AX189" s="194" t="str">
        <f t="shared" si="139"/>
        <v/>
      </c>
      <c r="AY189" s="168"/>
      <c r="AZ189" s="167"/>
      <c r="BA189" s="170"/>
      <c r="BB189" s="171"/>
      <c r="BC189" s="114"/>
      <c r="BD189" s="114"/>
      <c r="BE189" s="114"/>
      <c r="BF189" s="114"/>
      <c r="BG189" s="114"/>
      <c r="BH189" s="114">
        <f>IFERROR(FRACAS!AN1025, "Hata Var")</f>
        <v>351.99999993201345</v>
      </c>
      <c r="BI189" s="114"/>
      <c r="BJ189" s="114"/>
      <c r="BK189" s="105" t="str">
        <f>[4]SayfaKAY!AW1022</f>
        <v/>
      </c>
      <c r="BL189" s="105" t="str">
        <f>[4]SayfaKAY!V1022</f>
        <v/>
      </c>
      <c r="BM189" s="114"/>
      <c r="BN189" s="171" t="str">
        <f t="shared" si="140"/>
        <v>x yok</v>
      </c>
      <c r="BO189" s="171" t="b">
        <f t="shared" si="141"/>
        <v>0</v>
      </c>
      <c r="BP189" s="171" t="e">
        <f t="shared" si="142"/>
        <v>#VALUE!</v>
      </c>
      <c r="BQ189" s="226" t="e">
        <f t="shared" si="143"/>
        <v>#VALUE!</v>
      </c>
      <c r="BR189" s="226" t="e">
        <f t="shared" si="144"/>
        <v>#VALUE!</v>
      </c>
      <c r="BS189" s="226" t="e">
        <f t="shared" si="145"/>
        <v>#VALUE!</v>
      </c>
      <c r="BT189" s="114"/>
      <c r="BU189" s="242"/>
      <c r="BV189" s="233">
        <f t="shared" si="146"/>
        <v>-1</v>
      </c>
      <c r="BW189" s="226" t="str">
        <f t="shared" si="147"/>
        <v>Hayır, çakışma yok</v>
      </c>
      <c r="BX189" s="229"/>
      <c r="BY189" s="247" t="e">
        <f t="shared" si="148"/>
        <v>#VALUE!</v>
      </c>
      <c r="BZ189" s="247" t="e">
        <f t="shared" si="149"/>
        <v>#VALUE!</v>
      </c>
      <c r="CA189" s="247" t="e">
        <f t="shared" si="150"/>
        <v>#VALUE!</v>
      </c>
      <c r="CB189" s="213"/>
      <c r="CC189" s="211"/>
      <c r="CD189" s="196"/>
      <c r="CE189" s="213">
        <v>1021</v>
      </c>
      <c r="CF189" s="182" t="str">
        <f t="shared" si="151"/>
        <v/>
      </c>
      <c r="CG189" s="182" t="str">
        <f t="shared" si="152"/>
        <v/>
      </c>
      <c r="CH189" s="196"/>
      <c r="CI189" s="196"/>
      <c r="CJ189" s="196"/>
      <c r="CK189" s="196" t="e">
        <f t="shared" si="153"/>
        <v>#VALUE!</v>
      </c>
      <c r="CL189" s="196" t="e">
        <f t="shared" si="154"/>
        <v>#VALUE!</v>
      </c>
      <c r="CM189" s="196" t="e">
        <f t="shared" si="155"/>
        <v>#VALUE!</v>
      </c>
      <c r="CN189" s="114"/>
      <c r="CO189" s="115" t="str">
        <f t="shared" si="156"/>
        <v/>
      </c>
      <c r="CP189" s="116" t="e">
        <f t="shared" si="157"/>
        <v>#VALUE!</v>
      </c>
      <c r="CQ189" s="117" t="str">
        <f t="shared" si="158"/>
        <v/>
      </c>
      <c r="CR189" s="117" t="str">
        <f t="shared" si="159"/>
        <v/>
      </c>
      <c r="CS189" s="117" t="str">
        <f t="shared" si="160"/>
        <v/>
      </c>
      <c r="CT189" s="118" t="e">
        <f t="shared" si="161"/>
        <v>#VALUE!</v>
      </c>
      <c r="CU189" s="118" t="e">
        <f t="shared" si="162"/>
        <v>#VALUE!</v>
      </c>
      <c r="CV189" s="118" t="e">
        <f t="shared" si="163"/>
        <v>#VALUE!</v>
      </c>
      <c r="CW189" s="119" t="e">
        <f t="shared" si="164"/>
        <v>#VALUE!</v>
      </c>
    </row>
    <row r="190" spans="1:101" ht="118.5" customHeight="1" x14ac:dyDescent="0.3">
      <c r="A190" s="160" t="str">
        <f>[4]SayfaKAY!C1023</f>
        <v/>
      </c>
      <c r="B190" s="104" t="str">
        <f>[4]SayfaKAY!D1023</f>
        <v/>
      </c>
      <c r="C190" s="105" t="str">
        <f>[4]SayfaKAY!E1023</f>
        <v/>
      </c>
      <c r="D190" s="105" t="str">
        <f>[4]SayfaKAY!F1023</f>
        <v/>
      </c>
      <c r="E190" s="106" t="str">
        <f>[4]SayfaKAY!G1023</f>
        <v/>
      </c>
      <c r="F190" s="134" t="str">
        <f t="shared" si="125"/>
        <v/>
      </c>
      <c r="G190" s="135" t="str">
        <f t="shared" si="126"/>
        <v/>
      </c>
      <c r="H190" s="235" t="str">
        <f>[4]SayfaKAY!H1023</f>
        <v/>
      </c>
      <c r="I190" s="104" t="str">
        <f>[4]SayfaKAY!I1023</f>
        <v/>
      </c>
      <c r="J190" s="103" t="str">
        <f>IF([4]SayfaKAY!J1023="","",IF([4]SayfaKAY!J1023="Müşteri","Notified by Customer","Notified by Bozankaya"))</f>
        <v/>
      </c>
      <c r="K190" s="103" t="e">
        <f>VLOOKUP([4]SayfaKAY!L1023,#REF!,2,FALSE)</f>
        <v>#REF!</v>
      </c>
      <c r="L190" s="165" t="str">
        <f>[4]SayfaKAY!X1023</f>
        <v/>
      </c>
      <c r="M190" s="107" t="str">
        <f t="shared" si="127"/>
        <v/>
      </c>
      <c r="N190" s="105" t="str">
        <f>[4]SayfaKAY!M1023</f>
        <v/>
      </c>
      <c r="O190" s="166" t="str">
        <f>[4]SayfaKAY!P1023</f>
        <v/>
      </c>
      <c r="P190" s="166" t="str">
        <f>[4]SayfaKAY!Q1023</f>
        <v/>
      </c>
      <c r="Q190" s="166" t="str">
        <f>[4]SayfaKAY!R1023</f>
        <v/>
      </c>
      <c r="R190" s="132" t="str" cm="1">
        <f t="array" ref="R190">IF([4]SayfaKAY!U1023="","",_xlfn.IFS([4]SayfaKAY!U1023="Bozankaya","Bozankaya",[4]SayfaKAY!U1023="Müşteri","Customer",[4]SayfaKAY!U1023="Tedarikçi","Equipment Supplier"))</f>
        <v/>
      </c>
      <c r="S190" s="204" t="str">
        <f>[4]SayfaKAY!N1023</f>
        <v/>
      </c>
      <c r="T190" s="133" t="str">
        <f>[4]SayfaKAY!AD1023</f>
        <v/>
      </c>
      <c r="U190" s="132" t="str">
        <f>[4]SayfaKAY!W1023</f>
        <v/>
      </c>
      <c r="V190" s="108" t="str">
        <f>[4]SayfaKAY!AZ1023</f>
        <v/>
      </c>
      <c r="W190" s="136" t="str">
        <f t="shared" si="128"/>
        <v/>
      </c>
      <c r="X190" s="137" t="str">
        <f t="shared" si="129"/>
        <v/>
      </c>
      <c r="Y190" s="235" t="str">
        <f>[4]SayfaKAY!AE1023</f>
        <v/>
      </c>
      <c r="Z190" s="109" t="str">
        <f t="shared" si="130"/>
        <v/>
      </c>
      <c r="AA190" s="110" t="str">
        <f t="shared" si="131"/>
        <v/>
      </c>
      <c r="AB190" s="182" t="str">
        <f>[4]SayfaKAY!BA1023</f>
        <v/>
      </c>
      <c r="AC190" s="257" t="str">
        <f t="shared" si="132"/>
        <v/>
      </c>
      <c r="AD190" s="111" t="str">
        <f t="shared" si="133"/>
        <v/>
      </c>
      <c r="AE190" s="111" t="str">
        <f t="shared" si="134"/>
        <v/>
      </c>
      <c r="AF190" s="235" t="str">
        <f>[4]SayfaKAY!BA1023</f>
        <v/>
      </c>
      <c r="AG190" s="179" t="str">
        <f>[4]SayfaKAY!S1023</f>
        <v/>
      </c>
      <c r="AH190" s="178" t="str">
        <f t="shared" si="135"/>
        <v/>
      </c>
      <c r="AI190" s="163" t="str">
        <f>[4]SayfaKAY!AV1023</f>
        <v/>
      </c>
      <c r="AJ190" s="164" t="str">
        <f t="shared" si="136"/>
        <v/>
      </c>
      <c r="AK190" s="164" t="str">
        <f t="shared" si="137"/>
        <v/>
      </c>
      <c r="AL190" s="112" t="str">
        <f>[4]SayfaKAY!AX1023</f>
        <v/>
      </c>
      <c r="AM190" s="257" t="str" cm="1">
        <f t="array" ref="AM190">IFERROR(IF(AND(P190&lt;&gt;"D(Arıza Değil)",AH190="Bu Arıza Aracın Servise Verilmesine Engel Değil"),
IF(Z190-F190&gt;0,(AB190-Y190)*24*60,
IF(OR(AND(G190&gt;$AS$1,G190&lt;$AT$1),AND(G190&gt;$AU$1,G190&lt;$AV$1)),
(AF190-H190)*24*60,     BH:BH0)),        AN190),0)</f>
        <v/>
      </c>
      <c r="AN190" s="257" t="str">
        <f t="shared" si="138"/>
        <v/>
      </c>
      <c r="AO190" s="174" t="str">
        <f>[4]SayfaKAY!AG1023</f>
        <v/>
      </c>
      <c r="AP190" s="174" t="str">
        <f>[4]SayfaKAY!AI1023</f>
        <v/>
      </c>
      <c r="AQ190" s="174" t="str">
        <f>[4]SayfaKAY!AQ1023</f>
        <v/>
      </c>
      <c r="AR190" s="174" t="str">
        <f>[4]SayfaKAY!AH1023</f>
        <v/>
      </c>
      <c r="AS190" s="174" t="str">
        <f>[4]SayfaKAY!AJ1023</f>
        <v/>
      </c>
      <c r="AT190" s="175" t="str">
        <f>[4]SayfaKAY!AM1023</f>
        <v/>
      </c>
      <c r="AU190" s="176" t="str">
        <f>[4]SayfaKAY!AL1023</f>
        <v/>
      </c>
      <c r="AV190" s="176" t="str">
        <f>[4]SayfaKAY!AP1023</f>
        <v/>
      </c>
      <c r="AW190" s="177" t="str">
        <f>[4]SayfaKAY!AT1023</f>
        <v/>
      </c>
      <c r="AX190" s="194" t="str">
        <f t="shared" si="139"/>
        <v/>
      </c>
      <c r="AY190" s="168"/>
      <c r="AZ190" s="167"/>
      <c r="BA190" s="113"/>
      <c r="BB190" s="171" t="str">
        <f>IF($AQ$1="X", IF(AND(G190&gt;=$AS$1,G190&lt;=$AT$1),IF(P190&lt;&gt;"D(Arıza Değil)",AC190,0), IF(AND(G190&gt;=$AU$1,G190&lt;=$AV$1),IF(P190&lt;&gt;"D(Arıza Değil)",AC190,0), "")), "")</f>
        <v/>
      </c>
      <c r="BC190" s="114"/>
      <c r="BD190" s="114"/>
      <c r="BE190" s="114"/>
      <c r="BF190" s="114"/>
      <c r="BG190" s="114"/>
      <c r="BH190" s="114">
        <f>IFERROR(FRACAS!AN1026, "Hata Var")</f>
        <v>299.00000001071021</v>
      </c>
      <c r="BI190" s="114"/>
      <c r="BJ190" s="114"/>
      <c r="BK190" s="105" t="str">
        <f>[4]SayfaKAY!AW1023</f>
        <v/>
      </c>
      <c r="BL190" s="105" t="str">
        <f>[4]SayfaKAY!V1023</f>
        <v/>
      </c>
      <c r="BM190" s="114"/>
      <c r="BN190" s="171" t="str">
        <f t="shared" si="140"/>
        <v>x yok</v>
      </c>
      <c r="BO190" s="171" t="b">
        <f t="shared" si="141"/>
        <v>0</v>
      </c>
      <c r="BP190" s="171" t="e">
        <f t="shared" si="142"/>
        <v>#VALUE!</v>
      </c>
      <c r="BQ190" s="226" t="e">
        <f t="shared" si="143"/>
        <v>#VALUE!</v>
      </c>
      <c r="BR190" s="226" t="e">
        <f t="shared" si="144"/>
        <v>#VALUE!</v>
      </c>
      <c r="BS190" s="226" t="e">
        <f t="shared" si="145"/>
        <v>#VALUE!</v>
      </c>
      <c r="BT190" s="114"/>
      <c r="BU190" s="242"/>
      <c r="BV190" s="233">
        <f t="shared" si="146"/>
        <v>-1</v>
      </c>
      <c r="BW190" s="226" t="str">
        <f t="shared" si="147"/>
        <v>Hayır, çakışma yok</v>
      </c>
      <c r="BX190" s="229"/>
      <c r="BY190" s="247" t="e">
        <f t="shared" si="148"/>
        <v>#VALUE!</v>
      </c>
      <c r="BZ190" s="247" t="e">
        <f t="shared" si="149"/>
        <v>#VALUE!</v>
      </c>
      <c r="CA190" s="247" t="e">
        <f t="shared" si="150"/>
        <v>#VALUE!</v>
      </c>
      <c r="CB190" s="213"/>
      <c r="CC190" s="211"/>
      <c r="CD190" s="196"/>
      <c r="CE190" s="213">
        <v>1022</v>
      </c>
      <c r="CF190" s="182" t="str">
        <f t="shared" si="151"/>
        <v/>
      </c>
      <c r="CG190" s="182" t="str">
        <f t="shared" si="152"/>
        <v/>
      </c>
      <c r="CH190" s="196"/>
      <c r="CI190" s="196"/>
      <c r="CJ190" s="196"/>
      <c r="CK190" s="196" t="e">
        <f t="shared" si="153"/>
        <v>#VALUE!</v>
      </c>
      <c r="CL190" s="196" t="e">
        <f t="shared" si="154"/>
        <v>#VALUE!</v>
      </c>
      <c r="CM190" s="196" t="e">
        <f t="shared" si="155"/>
        <v>#VALUE!</v>
      </c>
      <c r="CN190" s="114"/>
      <c r="CO190" s="115" t="str">
        <f t="shared" si="156"/>
        <v/>
      </c>
      <c r="CP190" s="116" t="e">
        <f t="shared" si="157"/>
        <v>#VALUE!</v>
      </c>
      <c r="CQ190" s="117" t="str">
        <f t="shared" si="158"/>
        <v/>
      </c>
      <c r="CR190" s="117" t="str">
        <f t="shared" si="159"/>
        <v/>
      </c>
      <c r="CS190" s="117" t="str">
        <f t="shared" si="160"/>
        <v/>
      </c>
      <c r="CT190" s="118" t="e">
        <f t="shared" si="161"/>
        <v>#VALUE!</v>
      </c>
      <c r="CU190" s="118" t="e">
        <f t="shared" si="162"/>
        <v>#VALUE!</v>
      </c>
      <c r="CV190" s="118" t="e">
        <f t="shared" si="163"/>
        <v>#VALUE!</v>
      </c>
      <c r="CW190" s="119" t="e">
        <f t="shared" si="164"/>
        <v>#VALUE!</v>
      </c>
    </row>
    <row r="191" spans="1:101" ht="118.5" customHeight="1" x14ac:dyDescent="0.3">
      <c r="A191" s="104" t="str">
        <f>[4]SayfaKAY!C1024</f>
        <v/>
      </c>
      <c r="B191" s="104" t="str">
        <f>[4]SayfaKAY!D1024</f>
        <v/>
      </c>
      <c r="C191" s="105" t="str">
        <f>[4]SayfaKAY!E1024</f>
        <v/>
      </c>
      <c r="D191" s="105" t="str">
        <f>[4]SayfaKAY!F1024</f>
        <v/>
      </c>
      <c r="E191" s="106" t="str">
        <f>[4]SayfaKAY!G1024</f>
        <v/>
      </c>
      <c r="F191" s="193" t="str">
        <f t="shared" si="125"/>
        <v/>
      </c>
      <c r="G191" s="135" t="str">
        <f t="shared" si="126"/>
        <v/>
      </c>
      <c r="H191" s="235" t="str">
        <f>[4]SayfaKAY!H1024</f>
        <v/>
      </c>
      <c r="I191" s="104" t="str">
        <f>[4]SayfaKAY!I1024</f>
        <v/>
      </c>
      <c r="J191" s="103" t="str">
        <f>IF([4]SayfaKAY!J1024="","",IF([4]SayfaKAY!J1024="Müşteri","Notified by Customer","Notified by Bozankaya"))</f>
        <v/>
      </c>
      <c r="K191" s="103" t="e">
        <f>VLOOKUP([4]SayfaKAY!L1024,#REF!,2,FALSE)</f>
        <v>#REF!</v>
      </c>
      <c r="L191" s="165" t="str">
        <f>[4]SayfaKAY!X1024</f>
        <v/>
      </c>
      <c r="M191" s="107" t="str">
        <f t="shared" si="127"/>
        <v/>
      </c>
      <c r="N191" s="105" t="str">
        <f>[4]SayfaKAY!M1024</f>
        <v/>
      </c>
      <c r="O191" s="166" t="str">
        <f>[4]SayfaKAY!P1024</f>
        <v/>
      </c>
      <c r="P191" s="166" t="str">
        <f>[4]SayfaKAY!Q1024</f>
        <v/>
      </c>
      <c r="Q191" s="166" t="str">
        <f>[4]SayfaKAY!R1024</f>
        <v/>
      </c>
      <c r="R191" s="132" t="str" cm="1">
        <f t="array" ref="R191">IF([4]SayfaKAY!U1024="","",_xlfn.IFS([4]SayfaKAY!U1024="Bozankaya","Bozankaya",[4]SayfaKAY!U1024="Müşteri","Customer",[4]SayfaKAY!U1024="Tedarikçi","Equipment Supplier"))</f>
        <v/>
      </c>
      <c r="S191" s="204" t="str">
        <f>[4]SayfaKAY!N1024</f>
        <v/>
      </c>
      <c r="T191" s="133" t="str">
        <f>[4]SayfaKAY!AD1024</f>
        <v/>
      </c>
      <c r="U191" s="132" t="str">
        <f>[4]SayfaKAY!W1024</f>
        <v/>
      </c>
      <c r="V191" s="108" t="str">
        <f>[4]SayfaKAY!AZ1024</f>
        <v/>
      </c>
      <c r="W191" s="136" t="str">
        <f t="shared" si="128"/>
        <v/>
      </c>
      <c r="X191" s="137" t="str">
        <f t="shared" si="129"/>
        <v/>
      </c>
      <c r="Y191" s="235" t="str">
        <f>[4]SayfaKAY!AE1024</f>
        <v/>
      </c>
      <c r="Z191" s="192" t="str">
        <f t="shared" si="130"/>
        <v/>
      </c>
      <c r="AA191" s="110" t="str">
        <f t="shared" si="131"/>
        <v/>
      </c>
      <c r="AB191" s="182" t="str">
        <f>[4]SayfaKAY!BA1024</f>
        <v/>
      </c>
      <c r="AC191" s="257" t="str">
        <f t="shared" si="132"/>
        <v/>
      </c>
      <c r="AD191" s="111" t="str">
        <f t="shared" si="133"/>
        <v/>
      </c>
      <c r="AE191" s="111" t="str">
        <f t="shared" si="134"/>
        <v/>
      </c>
      <c r="AF191" s="235" t="str">
        <f>[4]SayfaKAY!BA1024</f>
        <v/>
      </c>
      <c r="AG191" s="179" t="str">
        <f>[4]SayfaKAY!S1024</f>
        <v/>
      </c>
      <c r="AH191" s="178" t="str">
        <f t="shared" si="135"/>
        <v/>
      </c>
      <c r="AI191" s="163" t="str">
        <f>[4]SayfaKAY!AV1024</f>
        <v/>
      </c>
      <c r="AJ191" s="164" t="str">
        <f t="shared" si="136"/>
        <v/>
      </c>
      <c r="AK191" s="164" t="str">
        <f t="shared" si="137"/>
        <v/>
      </c>
      <c r="AL191" s="112" t="str">
        <f>[4]SayfaKAY!AX1024</f>
        <v/>
      </c>
      <c r="AM191" s="257" t="str" cm="1">
        <f t="array" ref="AM191">IFERROR(IF(AND(P191&lt;&gt;"D(Arıza Değil)",AH191="Bu Arıza Aracın Servise Verilmesine Engel Değil"),
IF(Z191-F191&gt;0,(AB191-Y191)*24*60,
IF(OR(AND(G191&gt;$AS$1,G191&lt;$AT$1),AND(G191&gt;$AU$1,G191&lt;$AV$1)),
(AF191-H191)*24*60,     BH:BH0)),        AN191),0)</f>
        <v/>
      </c>
      <c r="AN191" s="257" t="str">
        <f t="shared" si="138"/>
        <v/>
      </c>
      <c r="AO191" s="174" t="str">
        <f>[4]SayfaKAY!AG1024</f>
        <v/>
      </c>
      <c r="AP191" s="174" t="str">
        <f>[4]SayfaKAY!AI1024</f>
        <v/>
      </c>
      <c r="AQ191" s="174" t="str">
        <f>[4]SayfaKAY!AQ1024</f>
        <v/>
      </c>
      <c r="AR191" s="174" t="str">
        <f>[4]SayfaKAY!AH1024</f>
        <v/>
      </c>
      <c r="AS191" s="174" t="str">
        <f>[4]SayfaKAY!AJ1024</f>
        <v/>
      </c>
      <c r="AT191" s="175" t="str">
        <f>[4]SayfaKAY!AM1024</f>
        <v/>
      </c>
      <c r="AU191" s="176" t="str">
        <f>[4]SayfaKAY!AL1024</f>
        <v/>
      </c>
      <c r="AV191" s="176" t="str">
        <f>[4]SayfaKAY!AP1024</f>
        <v/>
      </c>
      <c r="AW191" s="177" t="str">
        <f>[4]SayfaKAY!AT1024</f>
        <v/>
      </c>
      <c r="AX191" s="194" t="str">
        <f t="shared" si="139"/>
        <v/>
      </c>
      <c r="AY191" s="168"/>
      <c r="AZ191" s="167"/>
      <c r="BA191" s="170"/>
      <c r="BB191" s="171"/>
      <c r="BC191" s="114"/>
      <c r="BD191" s="114"/>
      <c r="BE191" s="114"/>
      <c r="BF191" s="114"/>
      <c r="BG191" s="114"/>
      <c r="BH191" s="114">
        <f>IFERROR(FRACAS!AN1027, "Hata Var")</f>
        <v>513692.00000006589</v>
      </c>
      <c r="BI191" s="114"/>
      <c r="BJ191" s="114"/>
      <c r="BK191" s="105" t="str">
        <f>[4]SayfaKAY!AW1024</f>
        <v/>
      </c>
      <c r="BL191" s="105" t="str">
        <f>[4]SayfaKAY!V1024</f>
        <v/>
      </c>
      <c r="BM191" s="114"/>
      <c r="BN191" s="171" t="str">
        <f t="shared" si="140"/>
        <v>x yok</v>
      </c>
      <c r="BO191" s="171" t="b">
        <f t="shared" si="141"/>
        <v>0</v>
      </c>
      <c r="BP191" s="171" t="e">
        <f t="shared" si="142"/>
        <v>#VALUE!</v>
      </c>
      <c r="BQ191" s="226" t="e">
        <f t="shared" si="143"/>
        <v>#VALUE!</v>
      </c>
      <c r="BR191" s="226" t="e">
        <f t="shared" si="144"/>
        <v>#VALUE!</v>
      </c>
      <c r="BS191" s="226" t="e">
        <f t="shared" si="145"/>
        <v>#VALUE!</v>
      </c>
      <c r="BT191" s="114"/>
      <c r="BU191" s="242"/>
      <c r="BV191" s="233">
        <f t="shared" si="146"/>
        <v>-1</v>
      </c>
      <c r="BW191" s="226" t="str">
        <f t="shared" si="147"/>
        <v>Hayır, çakışma yok</v>
      </c>
      <c r="BX191" s="229"/>
      <c r="BY191" s="247" t="e">
        <f t="shared" si="148"/>
        <v>#VALUE!</v>
      </c>
      <c r="BZ191" s="247" t="e">
        <f t="shared" si="149"/>
        <v>#VALUE!</v>
      </c>
      <c r="CA191" s="247" t="e">
        <f t="shared" si="150"/>
        <v>#VALUE!</v>
      </c>
      <c r="CB191" s="213"/>
      <c r="CC191" s="211"/>
      <c r="CD191" s="196"/>
      <c r="CE191" s="213">
        <v>1023</v>
      </c>
      <c r="CF191" s="182" t="str">
        <f t="shared" si="151"/>
        <v/>
      </c>
      <c r="CG191" s="182" t="str">
        <f t="shared" si="152"/>
        <v/>
      </c>
      <c r="CH191" s="196"/>
      <c r="CI191" s="196"/>
      <c r="CJ191" s="196"/>
      <c r="CK191" s="196" t="e">
        <f t="shared" si="153"/>
        <v>#VALUE!</v>
      </c>
      <c r="CL191" s="196" t="e">
        <f t="shared" si="154"/>
        <v>#VALUE!</v>
      </c>
      <c r="CM191" s="196" t="e">
        <f t="shared" si="155"/>
        <v>#VALUE!</v>
      </c>
      <c r="CN191" s="114"/>
      <c r="CO191" s="115" t="str">
        <f t="shared" si="156"/>
        <v/>
      </c>
      <c r="CP191" s="116" t="e">
        <f t="shared" si="157"/>
        <v>#VALUE!</v>
      </c>
      <c r="CQ191" s="117" t="str">
        <f t="shared" si="158"/>
        <v/>
      </c>
      <c r="CR191" s="117" t="str">
        <f t="shared" si="159"/>
        <v/>
      </c>
      <c r="CS191" s="117" t="str">
        <f t="shared" si="160"/>
        <v/>
      </c>
      <c r="CT191" s="118" t="e">
        <f t="shared" si="161"/>
        <v>#VALUE!</v>
      </c>
      <c r="CU191" s="118" t="e">
        <f t="shared" si="162"/>
        <v>#VALUE!</v>
      </c>
      <c r="CV191" s="118" t="e">
        <f t="shared" si="163"/>
        <v>#VALUE!</v>
      </c>
      <c r="CW191" s="119" t="e">
        <f t="shared" si="164"/>
        <v>#VALUE!</v>
      </c>
    </row>
    <row r="192" spans="1:101" ht="118.5" customHeight="1" x14ac:dyDescent="0.3">
      <c r="A192" s="160" t="str">
        <f>[4]SayfaKAY!C1025</f>
        <v/>
      </c>
      <c r="B192" s="104" t="str">
        <f>[4]SayfaKAY!D1025</f>
        <v/>
      </c>
      <c r="C192" s="105" t="str">
        <f>[4]SayfaKAY!E1025</f>
        <v/>
      </c>
      <c r="D192" s="105" t="str">
        <f>[4]SayfaKAY!F1025</f>
        <v/>
      </c>
      <c r="E192" s="106" t="str">
        <f>[4]SayfaKAY!G1025</f>
        <v/>
      </c>
      <c r="F192" s="134" t="str">
        <f t="shared" si="125"/>
        <v/>
      </c>
      <c r="G192" s="135" t="str">
        <f t="shared" si="126"/>
        <v/>
      </c>
      <c r="H192" s="235" t="str">
        <f>[4]SayfaKAY!H1025</f>
        <v/>
      </c>
      <c r="I192" s="104" t="str">
        <f>[4]SayfaKAY!I1025</f>
        <v/>
      </c>
      <c r="J192" s="103" t="str">
        <f>IF([4]SayfaKAY!J1025="","",IF([4]SayfaKAY!J1025="Müşteri","Notified by Customer","Notified by Bozankaya"))</f>
        <v/>
      </c>
      <c r="K192" s="103" t="e">
        <f>VLOOKUP([4]SayfaKAY!L1025,#REF!,2,FALSE)</f>
        <v>#REF!</v>
      </c>
      <c r="L192" s="165" t="str">
        <f>[4]SayfaKAY!X1025</f>
        <v/>
      </c>
      <c r="M192" s="107" t="str">
        <f t="shared" si="127"/>
        <v/>
      </c>
      <c r="N192" s="105" t="str">
        <f>[4]SayfaKAY!M1025</f>
        <v/>
      </c>
      <c r="O192" s="166" t="str">
        <f>[4]SayfaKAY!P1025</f>
        <v/>
      </c>
      <c r="P192" s="166" t="str">
        <f>[4]SayfaKAY!Q1025</f>
        <v/>
      </c>
      <c r="Q192" s="166" t="str">
        <f>[4]SayfaKAY!R1025</f>
        <v/>
      </c>
      <c r="R192" s="132" t="str" cm="1">
        <f t="array" ref="R192">IF([4]SayfaKAY!U1025="","",_xlfn.IFS([4]SayfaKAY!U1025="Bozankaya","Bozankaya",[4]SayfaKAY!U1025="Müşteri","Customer",[4]SayfaKAY!U1025="Tedarikçi","Equipment Supplier"))</f>
        <v/>
      </c>
      <c r="S192" s="204" t="str">
        <f>[4]SayfaKAY!N1025</f>
        <v/>
      </c>
      <c r="T192" s="133" t="str">
        <f>[4]SayfaKAY!AD1025</f>
        <v/>
      </c>
      <c r="U192" s="132" t="str">
        <f>[4]SayfaKAY!W1025</f>
        <v/>
      </c>
      <c r="V192" s="108" t="str">
        <f>[4]SayfaKAY!AZ1025</f>
        <v/>
      </c>
      <c r="W192" s="136" t="str">
        <f t="shared" si="128"/>
        <v/>
      </c>
      <c r="X192" s="137" t="str">
        <f t="shared" si="129"/>
        <v/>
      </c>
      <c r="Y192" s="235" t="str">
        <f>[4]SayfaKAY!AE1025</f>
        <v/>
      </c>
      <c r="Z192" s="109" t="str">
        <f t="shared" si="130"/>
        <v/>
      </c>
      <c r="AA192" s="110" t="str">
        <f t="shared" si="131"/>
        <v/>
      </c>
      <c r="AB192" s="182" t="str">
        <f>[4]SayfaKAY!BA1025</f>
        <v/>
      </c>
      <c r="AC192" s="257" t="str">
        <f t="shared" si="132"/>
        <v/>
      </c>
      <c r="AD192" s="111" t="str">
        <f t="shared" si="133"/>
        <v/>
      </c>
      <c r="AE192" s="111" t="str">
        <f t="shared" si="134"/>
        <v/>
      </c>
      <c r="AF192" s="235" t="str">
        <f>[4]SayfaKAY!BA1025</f>
        <v/>
      </c>
      <c r="AG192" s="179" t="str">
        <f>[4]SayfaKAY!S1025</f>
        <v/>
      </c>
      <c r="AH192" s="178" t="str">
        <f t="shared" si="135"/>
        <v/>
      </c>
      <c r="AI192" s="163" t="str">
        <f>[4]SayfaKAY!AV1025</f>
        <v/>
      </c>
      <c r="AJ192" s="164" t="str">
        <f t="shared" si="136"/>
        <v/>
      </c>
      <c r="AK192" s="164" t="str">
        <f t="shared" si="137"/>
        <v/>
      </c>
      <c r="AL192" s="112" t="str">
        <f>[4]SayfaKAY!AX1025</f>
        <v/>
      </c>
      <c r="AM192" s="257" t="str" cm="1">
        <f t="array" ref="AM192">IFERROR(IF(AND(P192&lt;&gt;"D(Arıza Değil)",AH192="Bu Arıza Aracın Servise Verilmesine Engel Değil"),
IF(Z192-F192&gt;0,(AB192-Y192)*24*60,
IF(OR(AND(G192&gt;$AS$1,G192&lt;$AT$1),AND(G192&gt;$AU$1,G192&lt;$AV$1)),
(AF192-H192)*24*60,     BH:BH0)),        AN192),0)</f>
        <v/>
      </c>
      <c r="AN192" s="257" t="str">
        <f t="shared" si="138"/>
        <v/>
      </c>
      <c r="AO192" s="174" t="str">
        <f>[4]SayfaKAY!AG1025</f>
        <v/>
      </c>
      <c r="AP192" s="174" t="str">
        <f>[4]SayfaKAY!AI1025</f>
        <v/>
      </c>
      <c r="AQ192" s="174" t="str">
        <f>[4]SayfaKAY!AQ1025</f>
        <v/>
      </c>
      <c r="AR192" s="174" t="str">
        <f>[4]SayfaKAY!AH1025</f>
        <v/>
      </c>
      <c r="AS192" s="174" t="str">
        <f>[4]SayfaKAY!AJ1025</f>
        <v/>
      </c>
      <c r="AT192" s="175" t="str">
        <f>[4]SayfaKAY!AM1025</f>
        <v/>
      </c>
      <c r="AU192" s="176" t="str">
        <f>[4]SayfaKAY!AL1025</f>
        <v/>
      </c>
      <c r="AV192" s="176" t="str">
        <f>[4]SayfaKAY!AP1025</f>
        <v/>
      </c>
      <c r="AW192" s="177" t="str">
        <f>[4]SayfaKAY!AT1025</f>
        <v/>
      </c>
      <c r="AX192" s="194" t="str">
        <f t="shared" si="139"/>
        <v/>
      </c>
      <c r="AY192" s="168"/>
      <c r="AZ192" s="167"/>
      <c r="BA192" s="113"/>
      <c r="BB192" s="171" t="str">
        <f>IF($AQ$1="X", IF(AND(G192&gt;=$AS$1,G192&lt;=$AT$1),IF(P192&lt;&gt;"D(Arıza Değil)",AC192,0), IF(AND(G192&gt;=$AU$1,G192&lt;=$AV$1),IF(P192&lt;&gt;"D(Arıza Değil)",AC192,0), "")), "")</f>
        <v/>
      </c>
      <c r="BC192" s="114"/>
      <c r="BD192" s="114"/>
      <c r="BE192" s="114"/>
      <c r="BF192" s="114"/>
      <c r="BG192" s="114"/>
      <c r="BH192" s="114">
        <f>IFERROR(FRACAS!AN1028, "Hata Var")</f>
        <v>1588.0000000318978</v>
      </c>
      <c r="BI192" s="114"/>
      <c r="BJ192" s="114"/>
      <c r="BK192" s="105" t="str">
        <f>[4]SayfaKAY!AW1025</f>
        <v/>
      </c>
      <c r="BL192" s="105" t="str">
        <f>[4]SayfaKAY!V1025</f>
        <v/>
      </c>
      <c r="BM192" s="114"/>
      <c r="BN192" s="171" t="str">
        <f t="shared" si="140"/>
        <v>x yok</v>
      </c>
      <c r="BO192" s="171" t="b">
        <f t="shared" si="141"/>
        <v>0</v>
      </c>
      <c r="BP192" s="171" t="e">
        <f t="shared" si="142"/>
        <v>#VALUE!</v>
      </c>
      <c r="BQ192" s="226" t="e">
        <f t="shared" si="143"/>
        <v>#VALUE!</v>
      </c>
      <c r="BR192" s="226" t="e">
        <f t="shared" si="144"/>
        <v>#VALUE!</v>
      </c>
      <c r="BS192" s="226" t="e">
        <f t="shared" si="145"/>
        <v>#VALUE!</v>
      </c>
      <c r="BT192" s="114"/>
      <c r="BU192" s="242"/>
      <c r="BV192" s="233">
        <f t="shared" si="146"/>
        <v>-1</v>
      </c>
      <c r="BW192" s="226" t="str">
        <f t="shared" si="147"/>
        <v>Hayır, çakışma yok</v>
      </c>
      <c r="BX192" s="229"/>
      <c r="BY192" s="247" t="e">
        <f t="shared" si="148"/>
        <v>#VALUE!</v>
      </c>
      <c r="BZ192" s="247" t="e">
        <f t="shared" si="149"/>
        <v>#VALUE!</v>
      </c>
      <c r="CA192" s="247" t="e">
        <f t="shared" si="150"/>
        <v>#VALUE!</v>
      </c>
      <c r="CB192" s="213"/>
      <c r="CC192" s="211"/>
      <c r="CD192" s="196"/>
      <c r="CE192" s="213">
        <v>1024</v>
      </c>
      <c r="CF192" s="182" t="str">
        <f t="shared" si="151"/>
        <v/>
      </c>
      <c r="CG192" s="182" t="str">
        <f t="shared" si="152"/>
        <v/>
      </c>
      <c r="CH192" s="196"/>
      <c r="CI192" s="196"/>
      <c r="CJ192" s="196"/>
      <c r="CK192" s="196" t="e">
        <f t="shared" si="153"/>
        <v>#VALUE!</v>
      </c>
      <c r="CL192" s="196" t="e">
        <f t="shared" si="154"/>
        <v>#VALUE!</v>
      </c>
      <c r="CM192" s="196" t="e">
        <f t="shared" si="155"/>
        <v>#VALUE!</v>
      </c>
      <c r="CN192" s="114"/>
      <c r="CO192" s="115" t="str">
        <f t="shared" si="156"/>
        <v/>
      </c>
      <c r="CP192" s="116" t="e">
        <f t="shared" si="157"/>
        <v>#VALUE!</v>
      </c>
      <c r="CQ192" s="117" t="str">
        <f t="shared" si="158"/>
        <v/>
      </c>
      <c r="CR192" s="117" t="str">
        <f t="shared" si="159"/>
        <v/>
      </c>
      <c r="CS192" s="117" t="str">
        <f t="shared" si="160"/>
        <v/>
      </c>
      <c r="CT192" s="118" t="e">
        <f t="shared" si="161"/>
        <v>#VALUE!</v>
      </c>
      <c r="CU192" s="118" t="e">
        <f t="shared" si="162"/>
        <v>#VALUE!</v>
      </c>
      <c r="CV192" s="118" t="e">
        <f t="shared" si="163"/>
        <v>#VALUE!</v>
      </c>
      <c r="CW192" s="119" t="e">
        <f t="shared" si="164"/>
        <v>#VALUE!</v>
      </c>
    </row>
    <row r="193" spans="1:101" ht="118.5" customHeight="1" x14ac:dyDescent="0.3">
      <c r="A193" s="104" t="str">
        <f>[4]SayfaKAY!C1026</f>
        <v/>
      </c>
      <c r="B193" s="104" t="str">
        <f>[4]SayfaKAY!D1026</f>
        <v/>
      </c>
      <c r="C193" s="105" t="str">
        <f>[4]SayfaKAY!E1026</f>
        <v/>
      </c>
      <c r="D193" s="105" t="str">
        <f>[4]SayfaKAY!F1026</f>
        <v/>
      </c>
      <c r="E193" s="106" t="str">
        <f>[4]SayfaKAY!G1026</f>
        <v/>
      </c>
      <c r="F193" s="193" t="str">
        <f t="shared" si="125"/>
        <v/>
      </c>
      <c r="G193" s="135" t="str">
        <f t="shared" si="126"/>
        <v/>
      </c>
      <c r="H193" s="235" t="str">
        <f>[4]SayfaKAY!H1026</f>
        <v/>
      </c>
      <c r="I193" s="104" t="str">
        <f>[4]SayfaKAY!I1026</f>
        <v/>
      </c>
      <c r="J193" s="103" t="str">
        <f>IF([4]SayfaKAY!J1026="","",IF([4]SayfaKAY!J1026="Müşteri","Notified by Customer","Notified by Bozankaya"))</f>
        <v/>
      </c>
      <c r="K193" s="103" t="e">
        <f>VLOOKUP([4]SayfaKAY!L1026,#REF!,2,FALSE)</f>
        <v>#REF!</v>
      </c>
      <c r="L193" s="165" t="str">
        <f>[4]SayfaKAY!X1026</f>
        <v/>
      </c>
      <c r="M193" s="107" t="str">
        <f t="shared" si="127"/>
        <v/>
      </c>
      <c r="N193" s="105" t="str">
        <f>[4]SayfaKAY!M1026</f>
        <v/>
      </c>
      <c r="O193" s="166" t="str">
        <f>[4]SayfaKAY!P1026</f>
        <v/>
      </c>
      <c r="P193" s="166" t="str">
        <f>[4]SayfaKAY!Q1026</f>
        <v/>
      </c>
      <c r="Q193" s="166" t="str">
        <f>[4]SayfaKAY!R1026</f>
        <v/>
      </c>
      <c r="R193" s="132" t="str" cm="1">
        <f t="array" ref="R193">IF([4]SayfaKAY!U1026="","",_xlfn.IFS([4]SayfaKAY!U1026="Bozankaya","Bozankaya",[4]SayfaKAY!U1026="Müşteri","Customer",[4]SayfaKAY!U1026="Tedarikçi","Equipment Supplier"))</f>
        <v/>
      </c>
      <c r="S193" s="204" t="str">
        <f>[4]SayfaKAY!N1026</f>
        <v/>
      </c>
      <c r="T193" s="133" t="str">
        <f>[4]SayfaKAY!AD1026</f>
        <v/>
      </c>
      <c r="U193" s="132" t="str">
        <f>[4]SayfaKAY!W1026</f>
        <v/>
      </c>
      <c r="V193" s="108" t="str">
        <f>[4]SayfaKAY!AZ1026</f>
        <v/>
      </c>
      <c r="W193" s="136" t="str">
        <f t="shared" si="128"/>
        <v/>
      </c>
      <c r="X193" s="137" t="str">
        <f t="shared" si="129"/>
        <v/>
      </c>
      <c r="Y193" s="235" t="str">
        <f>[4]SayfaKAY!AE1026</f>
        <v/>
      </c>
      <c r="Z193" s="192" t="str">
        <f t="shared" si="130"/>
        <v/>
      </c>
      <c r="AA193" s="110" t="str">
        <f t="shared" si="131"/>
        <v/>
      </c>
      <c r="AB193" s="182" t="str">
        <f>[4]SayfaKAY!BA1026</f>
        <v/>
      </c>
      <c r="AC193" s="257" t="str">
        <f t="shared" si="132"/>
        <v/>
      </c>
      <c r="AD193" s="111" t="str">
        <f t="shared" si="133"/>
        <v/>
      </c>
      <c r="AE193" s="111" t="str">
        <f t="shared" si="134"/>
        <v/>
      </c>
      <c r="AF193" s="235" t="str">
        <f>[4]SayfaKAY!BA1026</f>
        <v/>
      </c>
      <c r="AG193" s="179" t="str">
        <f>[4]SayfaKAY!S1026</f>
        <v/>
      </c>
      <c r="AH193" s="178" t="str">
        <f t="shared" si="135"/>
        <v/>
      </c>
      <c r="AI193" s="163" t="str">
        <f>[4]SayfaKAY!AV1026</f>
        <v/>
      </c>
      <c r="AJ193" s="164" t="str">
        <f t="shared" si="136"/>
        <v/>
      </c>
      <c r="AK193" s="164" t="str">
        <f t="shared" si="137"/>
        <v/>
      </c>
      <c r="AL193" s="112" t="str">
        <f>[4]SayfaKAY!AX1026</f>
        <v/>
      </c>
      <c r="AM193" s="257" t="str" cm="1">
        <f t="array" ref="AM193">IFERROR(IF(AND(P193&lt;&gt;"D(Arıza Değil)",AH193="Bu Arıza Aracın Servise Verilmesine Engel Değil"),
IF(Z193-F193&gt;0,(AB193-Y193)*24*60,
IF(OR(AND(G193&gt;$AS$1,G193&lt;$AT$1),AND(G193&gt;$AU$1,G193&lt;$AV$1)),
(AF193-H193)*24*60,     BH:BH0)),        AN193),0)</f>
        <v/>
      </c>
      <c r="AN193" s="257" t="str">
        <f t="shared" si="138"/>
        <v/>
      </c>
      <c r="AO193" s="174" t="str">
        <f>[4]SayfaKAY!AG1026</f>
        <v/>
      </c>
      <c r="AP193" s="174" t="str">
        <f>[4]SayfaKAY!AI1026</f>
        <v/>
      </c>
      <c r="AQ193" s="174" t="str">
        <f>[4]SayfaKAY!AQ1026</f>
        <v/>
      </c>
      <c r="AR193" s="174" t="str">
        <f>[4]SayfaKAY!AH1026</f>
        <v/>
      </c>
      <c r="AS193" s="174" t="str">
        <f>[4]SayfaKAY!AJ1026</f>
        <v/>
      </c>
      <c r="AT193" s="175" t="str">
        <f>[4]SayfaKAY!AM1026</f>
        <v/>
      </c>
      <c r="AU193" s="176" t="str">
        <f>[4]SayfaKAY!AL1026</f>
        <v/>
      </c>
      <c r="AV193" s="176" t="str">
        <f>[4]SayfaKAY!AP1026</f>
        <v/>
      </c>
      <c r="AW193" s="177" t="str">
        <f>[4]SayfaKAY!AT1026</f>
        <v/>
      </c>
      <c r="AX193" s="194" t="str">
        <f t="shared" si="139"/>
        <v/>
      </c>
      <c r="AY193" s="168"/>
      <c r="AZ193" s="167"/>
      <c r="BA193" s="170"/>
      <c r="BB193" s="171"/>
      <c r="BC193" s="114"/>
      <c r="BD193" s="114"/>
      <c r="BE193" s="114"/>
      <c r="BF193" s="114"/>
      <c r="BG193" s="114"/>
      <c r="BH193" s="114">
        <f>IFERROR(FRACAS!AN1029, "Hata Var")</f>
        <v>93.000000093597919</v>
      </c>
      <c r="BI193" s="114"/>
      <c r="BJ193" s="114"/>
      <c r="BK193" s="105" t="str">
        <f>[4]SayfaKAY!AW1026</f>
        <v/>
      </c>
      <c r="BL193" s="105" t="str">
        <f>[4]SayfaKAY!V1026</f>
        <v/>
      </c>
      <c r="BM193" s="114"/>
      <c r="BN193" s="171" t="str">
        <f t="shared" si="140"/>
        <v>x yok</v>
      </c>
      <c r="BO193" s="171" t="b">
        <f t="shared" si="141"/>
        <v>0</v>
      </c>
      <c r="BP193" s="171" t="e">
        <f t="shared" si="142"/>
        <v>#VALUE!</v>
      </c>
      <c r="BQ193" s="226" t="e">
        <f t="shared" si="143"/>
        <v>#VALUE!</v>
      </c>
      <c r="BR193" s="226" t="e">
        <f t="shared" si="144"/>
        <v>#VALUE!</v>
      </c>
      <c r="BS193" s="226" t="e">
        <f t="shared" si="145"/>
        <v>#VALUE!</v>
      </c>
      <c r="BT193" s="114"/>
      <c r="BU193" s="242"/>
      <c r="BV193" s="233">
        <f t="shared" si="146"/>
        <v>-1</v>
      </c>
      <c r="BW193" s="226" t="str">
        <f t="shared" si="147"/>
        <v>Hayır, çakışma yok</v>
      </c>
      <c r="BX193" s="229"/>
      <c r="BY193" s="247" t="e">
        <f t="shared" si="148"/>
        <v>#VALUE!</v>
      </c>
      <c r="BZ193" s="247" t="e">
        <f t="shared" si="149"/>
        <v>#VALUE!</v>
      </c>
      <c r="CA193" s="247" t="e">
        <f t="shared" si="150"/>
        <v>#VALUE!</v>
      </c>
      <c r="CB193" s="213"/>
      <c r="CC193" s="211"/>
      <c r="CD193" s="196"/>
      <c r="CE193" s="213">
        <v>1025</v>
      </c>
      <c r="CF193" s="182" t="str">
        <f t="shared" si="151"/>
        <v/>
      </c>
      <c r="CG193" s="182" t="str">
        <f t="shared" si="152"/>
        <v/>
      </c>
      <c r="CH193" s="196"/>
      <c r="CI193" s="196"/>
      <c r="CJ193" s="196"/>
      <c r="CK193" s="196" t="e">
        <f t="shared" si="153"/>
        <v>#VALUE!</v>
      </c>
      <c r="CL193" s="196" t="e">
        <f t="shared" si="154"/>
        <v>#VALUE!</v>
      </c>
      <c r="CM193" s="196" t="e">
        <f t="shared" si="155"/>
        <v>#VALUE!</v>
      </c>
      <c r="CN193" s="114"/>
      <c r="CO193" s="115" t="str">
        <f t="shared" si="156"/>
        <v/>
      </c>
      <c r="CP193" s="116" t="e">
        <f t="shared" si="157"/>
        <v>#VALUE!</v>
      </c>
      <c r="CQ193" s="117" t="str">
        <f t="shared" si="158"/>
        <v/>
      </c>
      <c r="CR193" s="117" t="str">
        <f t="shared" si="159"/>
        <v/>
      </c>
      <c r="CS193" s="117" t="str">
        <f t="shared" si="160"/>
        <v/>
      </c>
      <c r="CT193" s="118" t="e">
        <f t="shared" si="161"/>
        <v>#VALUE!</v>
      </c>
      <c r="CU193" s="118" t="e">
        <f t="shared" si="162"/>
        <v>#VALUE!</v>
      </c>
      <c r="CV193" s="118" t="e">
        <f t="shared" si="163"/>
        <v>#VALUE!</v>
      </c>
      <c r="CW193" s="119" t="e">
        <f t="shared" si="164"/>
        <v>#VALUE!</v>
      </c>
    </row>
    <row r="194" spans="1:101" ht="118.5" customHeight="1" x14ac:dyDescent="0.3">
      <c r="A194" s="160" t="str">
        <f>[4]SayfaKAY!C1027</f>
        <v/>
      </c>
      <c r="B194" s="104" t="str">
        <f>[4]SayfaKAY!D1027</f>
        <v/>
      </c>
      <c r="C194" s="105" t="str">
        <f>[4]SayfaKAY!E1027</f>
        <v/>
      </c>
      <c r="D194" s="105" t="str">
        <f>[4]SayfaKAY!F1027</f>
        <v/>
      </c>
      <c r="E194" s="106" t="str">
        <f>[4]SayfaKAY!G1027</f>
        <v/>
      </c>
      <c r="F194" s="134" t="str">
        <f t="shared" si="125"/>
        <v/>
      </c>
      <c r="G194" s="135" t="str">
        <f t="shared" si="126"/>
        <v/>
      </c>
      <c r="H194" s="235" t="str">
        <f>[4]SayfaKAY!H1027</f>
        <v/>
      </c>
      <c r="I194" s="104" t="str">
        <f>[4]SayfaKAY!I1027</f>
        <v/>
      </c>
      <c r="J194" s="103" t="str">
        <f>IF([4]SayfaKAY!J1027="","",IF([4]SayfaKAY!J1027="Müşteri","Notified by Customer","Notified by Bozankaya"))</f>
        <v/>
      </c>
      <c r="K194" s="103" t="e">
        <f>VLOOKUP([4]SayfaKAY!L1027,#REF!,2,FALSE)</f>
        <v>#REF!</v>
      </c>
      <c r="L194" s="165" t="str">
        <f>[4]SayfaKAY!X1027</f>
        <v/>
      </c>
      <c r="M194" s="107" t="str">
        <f t="shared" si="127"/>
        <v/>
      </c>
      <c r="N194" s="105" t="str">
        <f>[4]SayfaKAY!M1027</f>
        <v/>
      </c>
      <c r="O194" s="166" t="str">
        <f>[4]SayfaKAY!P1027</f>
        <v/>
      </c>
      <c r="P194" s="166" t="str">
        <f>[4]SayfaKAY!Q1027</f>
        <v/>
      </c>
      <c r="Q194" s="166" t="str">
        <f>[4]SayfaKAY!R1027</f>
        <v/>
      </c>
      <c r="R194" s="132" t="str" cm="1">
        <f t="array" ref="R194">IF([4]SayfaKAY!U1027="","",_xlfn.IFS([4]SayfaKAY!U1027="Bozankaya","Bozankaya",[4]SayfaKAY!U1027="Müşteri","Customer",[4]SayfaKAY!U1027="Tedarikçi","Equipment Supplier"))</f>
        <v/>
      </c>
      <c r="S194" s="204" t="str">
        <f>[4]SayfaKAY!N1027</f>
        <v/>
      </c>
      <c r="T194" s="133" t="str">
        <f>[4]SayfaKAY!AD1027</f>
        <v/>
      </c>
      <c r="U194" s="132" t="str">
        <f>[4]SayfaKAY!W1027</f>
        <v/>
      </c>
      <c r="V194" s="108" t="str">
        <f>[4]SayfaKAY!AZ1027</f>
        <v/>
      </c>
      <c r="W194" s="136" t="str">
        <f t="shared" si="128"/>
        <v/>
      </c>
      <c r="X194" s="137" t="str">
        <f t="shared" si="129"/>
        <v/>
      </c>
      <c r="Y194" s="235" t="str">
        <f>[4]SayfaKAY!AE1027</f>
        <v/>
      </c>
      <c r="Z194" s="109" t="str">
        <f t="shared" si="130"/>
        <v/>
      </c>
      <c r="AA194" s="110" t="str">
        <f t="shared" si="131"/>
        <v/>
      </c>
      <c r="AB194" s="182" t="str">
        <f>[4]SayfaKAY!BA1027</f>
        <v/>
      </c>
      <c r="AC194" s="257" t="str">
        <f t="shared" si="132"/>
        <v/>
      </c>
      <c r="AD194" s="111" t="str">
        <f t="shared" si="133"/>
        <v/>
      </c>
      <c r="AE194" s="111" t="str">
        <f t="shared" si="134"/>
        <v/>
      </c>
      <c r="AF194" s="235" t="str">
        <f>[4]SayfaKAY!BA1027</f>
        <v/>
      </c>
      <c r="AG194" s="179" t="str">
        <f>[4]SayfaKAY!S1027</f>
        <v/>
      </c>
      <c r="AH194" s="178" t="str">
        <f t="shared" si="135"/>
        <v/>
      </c>
      <c r="AI194" s="163" t="str">
        <f>[4]SayfaKAY!AV1027</f>
        <v/>
      </c>
      <c r="AJ194" s="164" t="str">
        <f t="shared" si="136"/>
        <v/>
      </c>
      <c r="AK194" s="164" t="str">
        <f t="shared" si="137"/>
        <v/>
      </c>
      <c r="AL194" s="112" t="str">
        <f>[4]SayfaKAY!AX1027</f>
        <v/>
      </c>
      <c r="AM194" s="257" t="str" cm="1">
        <f t="array" ref="AM194">IFERROR(IF(AND(P194&lt;&gt;"D(Arıza Değil)",AH194="Bu Arıza Aracın Servise Verilmesine Engel Değil"),
IF(Z194-F194&gt;0,(AB194-Y194)*24*60,
IF(OR(AND(G194&gt;$AS$1,G194&lt;$AT$1),AND(G194&gt;$AU$1,G194&lt;$AV$1)),
(AF194-H194)*24*60,     BH:BH0)),        AN194),0)</f>
        <v/>
      </c>
      <c r="AN194" s="257" t="str">
        <f t="shared" si="138"/>
        <v/>
      </c>
      <c r="AO194" s="174" t="str">
        <f>[4]SayfaKAY!AG1027</f>
        <v/>
      </c>
      <c r="AP194" s="174" t="str">
        <f>[4]SayfaKAY!AI1027</f>
        <v/>
      </c>
      <c r="AQ194" s="174" t="str">
        <f>[4]SayfaKAY!AQ1027</f>
        <v/>
      </c>
      <c r="AR194" s="174" t="str">
        <f>[4]SayfaKAY!AH1027</f>
        <v/>
      </c>
      <c r="AS194" s="174" t="str">
        <f>[4]SayfaKAY!AJ1027</f>
        <v/>
      </c>
      <c r="AT194" s="175" t="str">
        <f>[4]SayfaKAY!AM1027</f>
        <v/>
      </c>
      <c r="AU194" s="176" t="str">
        <f>[4]SayfaKAY!AL1027</f>
        <v/>
      </c>
      <c r="AV194" s="176" t="str">
        <f>[4]SayfaKAY!AP1027</f>
        <v/>
      </c>
      <c r="AW194" s="177" t="str">
        <f>[4]SayfaKAY!AT1027</f>
        <v/>
      </c>
      <c r="AX194" s="194" t="str">
        <f t="shared" si="139"/>
        <v/>
      </c>
      <c r="AY194" s="168"/>
      <c r="AZ194" s="167"/>
      <c r="BA194" s="113"/>
      <c r="BB194" s="171" t="str">
        <f>IF($AQ$1="X", IF(AND(G194&gt;=$AS$1,G194&lt;=$AT$1),IF(P194&lt;&gt;"D(Arıza Değil)",AC194,0), IF(AND(G194&gt;=$AU$1,G194&lt;=$AV$1),IF(P194&lt;&gt;"D(Arıza Değil)",AC194,0), "")), "")</f>
        <v/>
      </c>
      <c r="BC194" s="114"/>
      <c r="BD194" s="114"/>
      <c r="BE194" s="114"/>
      <c r="BF194" s="114"/>
      <c r="BG194" s="114"/>
      <c r="BH194" s="114">
        <f>IFERROR(FRACAS!AN1030, "Hata Var")</f>
        <v>139.99999996391125</v>
      </c>
      <c r="BI194" s="114"/>
      <c r="BJ194" s="114"/>
      <c r="BK194" s="105" t="str">
        <f>[4]SayfaKAY!AW1027</f>
        <v/>
      </c>
      <c r="BL194" s="105" t="str">
        <f>[4]SayfaKAY!V1027</f>
        <v/>
      </c>
      <c r="BM194" s="114"/>
      <c r="BN194" s="171" t="str">
        <f t="shared" si="140"/>
        <v>x yok</v>
      </c>
      <c r="BO194" s="171" t="b">
        <f t="shared" si="141"/>
        <v>0</v>
      </c>
      <c r="BP194" s="171" t="e">
        <f t="shared" si="142"/>
        <v>#VALUE!</v>
      </c>
      <c r="BQ194" s="226" t="e">
        <f t="shared" si="143"/>
        <v>#VALUE!</v>
      </c>
      <c r="BR194" s="226" t="e">
        <f t="shared" si="144"/>
        <v>#VALUE!</v>
      </c>
      <c r="BS194" s="226" t="e">
        <f t="shared" si="145"/>
        <v>#VALUE!</v>
      </c>
      <c r="BT194" s="114"/>
      <c r="BU194" s="242"/>
      <c r="BV194" s="233">
        <f t="shared" si="146"/>
        <v>-1</v>
      </c>
      <c r="BW194" s="226" t="str">
        <f t="shared" si="147"/>
        <v>Hayır, çakışma yok</v>
      </c>
      <c r="BX194" s="229"/>
      <c r="BY194" s="247" t="e">
        <f t="shared" si="148"/>
        <v>#VALUE!</v>
      </c>
      <c r="BZ194" s="247" t="e">
        <f t="shared" si="149"/>
        <v>#VALUE!</v>
      </c>
      <c r="CA194" s="247" t="e">
        <f t="shared" si="150"/>
        <v>#VALUE!</v>
      </c>
      <c r="CB194" s="213"/>
      <c r="CC194" s="211"/>
      <c r="CD194" s="196"/>
      <c r="CE194" s="213">
        <v>1026</v>
      </c>
      <c r="CF194" s="182" t="str">
        <f t="shared" si="151"/>
        <v/>
      </c>
      <c r="CG194" s="182" t="str">
        <f t="shared" si="152"/>
        <v/>
      </c>
      <c r="CH194" s="196"/>
      <c r="CI194" s="196"/>
      <c r="CJ194" s="196"/>
      <c r="CK194" s="196" t="e">
        <f t="shared" si="153"/>
        <v>#VALUE!</v>
      </c>
      <c r="CL194" s="196" t="e">
        <f t="shared" si="154"/>
        <v>#VALUE!</v>
      </c>
      <c r="CM194" s="196" t="e">
        <f t="shared" si="155"/>
        <v>#VALUE!</v>
      </c>
      <c r="CN194" s="114"/>
      <c r="CO194" s="115" t="str">
        <f t="shared" si="156"/>
        <v/>
      </c>
      <c r="CP194" s="116" t="e">
        <f t="shared" si="157"/>
        <v>#VALUE!</v>
      </c>
      <c r="CQ194" s="117" t="str">
        <f t="shared" si="158"/>
        <v/>
      </c>
      <c r="CR194" s="117" t="str">
        <f t="shared" si="159"/>
        <v/>
      </c>
      <c r="CS194" s="117" t="str">
        <f t="shared" si="160"/>
        <v/>
      </c>
      <c r="CT194" s="118" t="e">
        <f t="shared" si="161"/>
        <v>#VALUE!</v>
      </c>
      <c r="CU194" s="118" t="e">
        <f t="shared" si="162"/>
        <v>#VALUE!</v>
      </c>
      <c r="CV194" s="118" t="e">
        <f t="shared" si="163"/>
        <v>#VALUE!</v>
      </c>
      <c r="CW194" s="119" t="e">
        <f t="shared" si="164"/>
        <v>#VALUE!</v>
      </c>
    </row>
    <row r="195" spans="1:101" ht="118.5" customHeight="1" x14ac:dyDescent="0.3">
      <c r="A195" s="104" t="str">
        <f>[4]SayfaKAY!C1028</f>
        <v/>
      </c>
      <c r="B195" s="104" t="str">
        <f>[4]SayfaKAY!D1028</f>
        <v/>
      </c>
      <c r="C195" s="105" t="str">
        <f>[4]SayfaKAY!E1028</f>
        <v/>
      </c>
      <c r="D195" s="105" t="str">
        <f>[4]SayfaKAY!F1028</f>
        <v/>
      </c>
      <c r="E195" s="106" t="str">
        <f>[4]SayfaKAY!G1028</f>
        <v/>
      </c>
      <c r="F195" s="193" t="str">
        <f t="shared" si="125"/>
        <v/>
      </c>
      <c r="G195" s="135" t="str">
        <f t="shared" si="126"/>
        <v/>
      </c>
      <c r="H195" s="235" t="str">
        <f>[4]SayfaKAY!H1028</f>
        <v/>
      </c>
      <c r="I195" s="104" t="str">
        <f>[4]SayfaKAY!I1028</f>
        <v/>
      </c>
      <c r="J195" s="103" t="str">
        <f>IF([4]SayfaKAY!J1028="","",IF([4]SayfaKAY!J1028="Müşteri","Notified by Customer","Notified by Bozankaya"))</f>
        <v/>
      </c>
      <c r="K195" s="103" t="e">
        <f>VLOOKUP([4]SayfaKAY!L1028,#REF!,2,FALSE)</f>
        <v>#REF!</v>
      </c>
      <c r="L195" s="165" t="str">
        <f>[4]SayfaKAY!X1028</f>
        <v/>
      </c>
      <c r="M195" s="107" t="str">
        <f t="shared" si="127"/>
        <v/>
      </c>
      <c r="N195" s="105" t="str">
        <f>[4]SayfaKAY!M1028</f>
        <v/>
      </c>
      <c r="O195" s="166" t="str">
        <f>[4]SayfaKAY!P1028</f>
        <v/>
      </c>
      <c r="P195" s="166" t="str">
        <f>[4]SayfaKAY!Q1028</f>
        <v/>
      </c>
      <c r="Q195" s="166" t="str">
        <f>[4]SayfaKAY!R1028</f>
        <v/>
      </c>
      <c r="R195" s="132" t="str" cm="1">
        <f t="array" ref="R195">IF([4]SayfaKAY!U1028="","",_xlfn.IFS([4]SayfaKAY!U1028="Bozankaya","Bozankaya",[4]SayfaKAY!U1028="Müşteri","Customer",[4]SayfaKAY!U1028="Tedarikçi","Equipment Supplier"))</f>
        <v/>
      </c>
      <c r="S195" s="204" t="str">
        <f>[4]SayfaKAY!N1028</f>
        <v/>
      </c>
      <c r="T195" s="133" t="str">
        <f>[4]SayfaKAY!AD1028</f>
        <v/>
      </c>
      <c r="U195" s="132" t="str">
        <f>[4]SayfaKAY!W1028</f>
        <v/>
      </c>
      <c r="V195" s="108" t="str">
        <f>[4]SayfaKAY!AZ1028</f>
        <v/>
      </c>
      <c r="W195" s="136" t="str">
        <f t="shared" si="128"/>
        <v/>
      </c>
      <c r="X195" s="137" t="str">
        <f t="shared" si="129"/>
        <v/>
      </c>
      <c r="Y195" s="235" t="str">
        <f>[4]SayfaKAY!AE1028</f>
        <v/>
      </c>
      <c r="Z195" s="192" t="str">
        <f t="shared" si="130"/>
        <v/>
      </c>
      <c r="AA195" s="110" t="str">
        <f t="shared" si="131"/>
        <v/>
      </c>
      <c r="AB195" s="182" t="str">
        <f>[4]SayfaKAY!BA1028</f>
        <v/>
      </c>
      <c r="AC195" s="257" t="str">
        <f t="shared" si="132"/>
        <v/>
      </c>
      <c r="AD195" s="111" t="str">
        <f t="shared" si="133"/>
        <v/>
      </c>
      <c r="AE195" s="111" t="str">
        <f t="shared" si="134"/>
        <v/>
      </c>
      <c r="AF195" s="235" t="str">
        <f>[4]SayfaKAY!BA1028</f>
        <v/>
      </c>
      <c r="AG195" s="179" t="str">
        <f>[4]SayfaKAY!S1028</f>
        <v/>
      </c>
      <c r="AH195" s="178" t="str">
        <f t="shared" si="135"/>
        <v/>
      </c>
      <c r="AI195" s="163" t="str">
        <f>[4]SayfaKAY!AV1028</f>
        <v/>
      </c>
      <c r="AJ195" s="164" t="str">
        <f t="shared" si="136"/>
        <v/>
      </c>
      <c r="AK195" s="164" t="str">
        <f t="shared" si="137"/>
        <v/>
      </c>
      <c r="AL195" s="112" t="str">
        <f>[4]SayfaKAY!AX1028</f>
        <v/>
      </c>
      <c r="AM195" s="257" t="str" cm="1">
        <f t="array" ref="AM195">IFERROR(IF(AND(P195&lt;&gt;"D(Arıza Değil)",AH195="Bu Arıza Aracın Servise Verilmesine Engel Değil"),
IF(Z195-F195&gt;0,(AB195-Y195)*24*60,
IF(OR(AND(G195&gt;$AS$1,G195&lt;$AT$1),AND(G195&gt;$AU$1,G195&lt;$AV$1)),
(AF195-H195)*24*60,     BH:BH0)),        AN195),0)</f>
        <v/>
      </c>
      <c r="AN195" s="257" t="str">
        <f t="shared" si="138"/>
        <v/>
      </c>
      <c r="AO195" s="174" t="str">
        <f>[4]SayfaKAY!AG1028</f>
        <v/>
      </c>
      <c r="AP195" s="174" t="str">
        <f>[4]SayfaKAY!AI1028</f>
        <v/>
      </c>
      <c r="AQ195" s="174" t="str">
        <f>[4]SayfaKAY!AQ1028</f>
        <v/>
      </c>
      <c r="AR195" s="174" t="str">
        <f>[4]SayfaKAY!AH1028</f>
        <v/>
      </c>
      <c r="AS195" s="174" t="str">
        <f>[4]SayfaKAY!AJ1028</f>
        <v/>
      </c>
      <c r="AT195" s="175" t="str">
        <f>[4]SayfaKAY!AM1028</f>
        <v/>
      </c>
      <c r="AU195" s="176" t="str">
        <f>[4]SayfaKAY!AL1028</f>
        <v/>
      </c>
      <c r="AV195" s="176" t="str">
        <f>[4]SayfaKAY!AP1028</f>
        <v/>
      </c>
      <c r="AW195" s="177" t="str">
        <f>[4]SayfaKAY!AT1028</f>
        <v/>
      </c>
      <c r="AX195" s="194" t="str">
        <f t="shared" si="139"/>
        <v/>
      </c>
      <c r="AY195" s="168"/>
      <c r="AZ195" s="167"/>
      <c r="BA195" s="170"/>
      <c r="BB195" s="171"/>
      <c r="BC195" s="114"/>
      <c r="BD195" s="114"/>
      <c r="BE195" s="114"/>
      <c r="BF195" s="114"/>
      <c r="BG195" s="114"/>
      <c r="BH195" s="114">
        <f>IFERROR(FRACAS!AN1031, "Hata Var")</f>
        <v>36.999999932013452</v>
      </c>
      <c r="BI195" s="114"/>
      <c r="BJ195" s="114"/>
      <c r="BK195" s="105" t="str">
        <f>[4]SayfaKAY!AW1028</f>
        <v/>
      </c>
      <c r="BL195" s="105" t="str">
        <f>[4]SayfaKAY!V1028</f>
        <v/>
      </c>
      <c r="BM195" s="114"/>
      <c r="BN195" s="171" t="str">
        <f t="shared" si="140"/>
        <v>x yok</v>
      </c>
      <c r="BO195" s="171" t="b">
        <f t="shared" si="141"/>
        <v>0</v>
      </c>
      <c r="BP195" s="171" t="e">
        <f t="shared" si="142"/>
        <v>#VALUE!</v>
      </c>
      <c r="BQ195" s="226" t="e">
        <f t="shared" si="143"/>
        <v>#VALUE!</v>
      </c>
      <c r="BR195" s="226" t="e">
        <f t="shared" si="144"/>
        <v>#VALUE!</v>
      </c>
      <c r="BS195" s="226" t="e">
        <f t="shared" si="145"/>
        <v>#VALUE!</v>
      </c>
      <c r="BT195" s="114"/>
      <c r="BU195" s="242"/>
      <c r="BV195" s="233">
        <f t="shared" si="146"/>
        <v>-1</v>
      </c>
      <c r="BW195" s="226" t="str">
        <f t="shared" si="147"/>
        <v>Hayır, çakışma yok</v>
      </c>
      <c r="BX195" s="229"/>
      <c r="BY195" s="247" t="e">
        <f t="shared" si="148"/>
        <v>#VALUE!</v>
      </c>
      <c r="BZ195" s="247" t="e">
        <f t="shared" si="149"/>
        <v>#VALUE!</v>
      </c>
      <c r="CA195" s="247" t="e">
        <f t="shared" si="150"/>
        <v>#VALUE!</v>
      </c>
      <c r="CB195" s="213"/>
      <c r="CC195" s="211"/>
      <c r="CD195" s="196"/>
      <c r="CE195" s="213">
        <v>1027</v>
      </c>
      <c r="CF195" s="182" t="str">
        <f t="shared" si="151"/>
        <v/>
      </c>
      <c r="CG195" s="182" t="str">
        <f t="shared" si="152"/>
        <v/>
      </c>
      <c r="CH195" s="196"/>
      <c r="CI195" s="196"/>
      <c r="CJ195" s="196"/>
      <c r="CK195" s="196" t="e">
        <f t="shared" si="153"/>
        <v>#VALUE!</v>
      </c>
      <c r="CL195" s="196" t="e">
        <f t="shared" si="154"/>
        <v>#VALUE!</v>
      </c>
      <c r="CM195" s="196" t="e">
        <f t="shared" si="155"/>
        <v>#VALUE!</v>
      </c>
      <c r="CN195" s="114"/>
      <c r="CO195" s="115" t="str">
        <f t="shared" si="156"/>
        <v/>
      </c>
      <c r="CP195" s="116" t="e">
        <f t="shared" si="157"/>
        <v>#VALUE!</v>
      </c>
      <c r="CQ195" s="117" t="str">
        <f t="shared" si="158"/>
        <v/>
      </c>
      <c r="CR195" s="117" t="str">
        <f t="shared" si="159"/>
        <v/>
      </c>
      <c r="CS195" s="117" t="str">
        <f t="shared" si="160"/>
        <v/>
      </c>
      <c r="CT195" s="118" t="e">
        <f t="shared" si="161"/>
        <v>#VALUE!</v>
      </c>
      <c r="CU195" s="118" t="e">
        <f t="shared" si="162"/>
        <v>#VALUE!</v>
      </c>
      <c r="CV195" s="118" t="e">
        <f t="shared" si="163"/>
        <v>#VALUE!</v>
      </c>
      <c r="CW195" s="119" t="e">
        <f t="shared" si="164"/>
        <v>#VALUE!</v>
      </c>
    </row>
    <row r="196" spans="1:101" ht="118.5" customHeight="1" x14ac:dyDescent="0.3">
      <c r="A196" s="160" t="str">
        <f>[4]SayfaKAY!C1029</f>
        <v/>
      </c>
      <c r="B196" s="104" t="str">
        <f>[4]SayfaKAY!D1029</f>
        <v/>
      </c>
      <c r="C196" s="105" t="str">
        <f>[4]SayfaKAY!E1029</f>
        <v/>
      </c>
      <c r="D196" s="105" t="str">
        <f>[4]SayfaKAY!F1029</f>
        <v/>
      </c>
      <c r="E196" s="106" t="str">
        <f>[4]SayfaKAY!G1029</f>
        <v/>
      </c>
      <c r="F196" s="134" t="str">
        <f t="shared" si="125"/>
        <v/>
      </c>
      <c r="G196" s="135" t="str">
        <f t="shared" si="126"/>
        <v/>
      </c>
      <c r="H196" s="235" t="str">
        <f>[4]SayfaKAY!H1029</f>
        <v/>
      </c>
      <c r="I196" s="104" t="str">
        <f>[4]SayfaKAY!I1029</f>
        <v/>
      </c>
      <c r="J196" s="103" t="str">
        <f>IF([4]SayfaKAY!J1029="","",IF([4]SayfaKAY!J1029="Müşteri","Notified by Customer","Notified by Bozankaya"))</f>
        <v/>
      </c>
      <c r="K196" s="103" t="e">
        <f>VLOOKUP([4]SayfaKAY!L1029,#REF!,2,FALSE)</f>
        <v>#REF!</v>
      </c>
      <c r="L196" s="165" t="str">
        <f>[4]SayfaKAY!X1029</f>
        <v/>
      </c>
      <c r="M196" s="107" t="str">
        <f t="shared" si="127"/>
        <v/>
      </c>
      <c r="N196" s="105" t="str">
        <f>[4]SayfaKAY!M1029</f>
        <v/>
      </c>
      <c r="O196" s="166" t="str">
        <f>[4]SayfaKAY!P1029</f>
        <v/>
      </c>
      <c r="P196" s="166" t="str">
        <f>[4]SayfaKAY!Q1029</f>
        <v/>
      </c>
      <c r="Q196" s="166" t="str">
        <f>[4]SayfaKAY!R1029</f>
        <v/>
      </c>
      <c r="R196" s="132" t="str" cm="1">
        <f t="array" ref="R196">IF([4]SayfaKAY!U1029="","",_xlfn.IFS([4]SayfaKAY!U1029="Bozankaya","Bozankaya",[4]SayfaKAY!U1029="Müşteri","Customer",[4]SayfaKAY!U1029="Tedarikçi","Equipment Supplier"))</f>
        <v/>
      </c>
      <c r="S196" s="204" t="str">
        <f>[4]SayfaKAY!N1029</f>
        <v/>
      </c>
      <c r="T196" s="133" t="str">
        <f>[4]SayfaKAY!AD1029</f>
        <v/>
      </c>
      <c r="U196" s="132" t="str">
        <f>[4]SayfaKAY!W1029</f>
        <v/>
      </c>
      <c r="V196" s="108" t="str">
        <f>[4]SayfaKAY!AZ1029</f>
        <v/>
      </c>
      <c r="W196" s="136" t="str">
        <f t="shared" si="128"/>
        <v/>
      </c>
      <c r="X196" s="137" t="str">
        <f t="shared" si="129"/>
        <v/>
      </c>
      <c r="Y196" s="235" t="str">
        <f>[4]SayfaKAY!AE1029</f>
        <v/>
      </c>
      <c r="Z196" s="109" t="str">
        <f t="shared" si="130"/>
        <v/>
      </c>
      <c r="AA196" s="110" t="str">
        <f t="shared" si="131"/>
        <v/>
      </c>
      <c r="AB196" s="182" t="str">
        <f>[4]SayfaKAY!BA1029</f>
        <v/>
      </c>
      <c r="AC196" s="257" t="str">
        <f t="shared" si="132"/>
        <v/>
      </c>
      <c r="AD196" s="111" t="str">
        <f t="shared" si="133"/>
        <v/>
      </c>
      <c r="AE196" s="111" t="str">
        <f t="shared" si="134"/>
        <v/>
      </c>
      <c r="AF196" s="235" t="str">
        <f>[4]SayfaKAY!BA1029</f>
        <v/>
      </c>
      <c r="AG196" s="179" t="str">
        <f>[4]SayfaKAY!S1029</f>
        <v/>
      </c>
      <c r="AH196" s="178" t="str">
        <f t="shared" si="135"/>
        <v/>
      </c>
      <c r="AI196" s="163" t="str">
        <f>[4]SayfaKAY!AV1029</f>
        <v/>
      </c>
      <c r="AJ196" s="164" t="str">
        <f t="shared" si="136"/>
        <v/>
      </c>
      <c r="AK196" s="164" t="str">
        <f t="shared" si="137"/>
        <v/>
      </c>
      <c r="AL196" s="112" t="str">
        <f>[4]SayfaKAY!AX1029</f>
        <v/>
      </c>
      <c r="AM196" s="257" t="str" cm="1">
        <f t="array" ref="AM196">IFERROR(IF(AND(P196&lt;&gt;"D(Arıza Değil)",AH196="Bu Arıza Aracın Servise Verilmesine Engel Değil"),
IF(Z196-F196&gt;0,(AB196-Y196)*24*60,
IF(OR(AND(G196&gt;$AS$1,G196&lt;$AT$1),AND(G196&gt;$AU$1,G196&lt;$AV$1)),
(AF196-H196)*24*60,     BH:BH0)),        AN196),0)</f>
        <v/>
      </c>
      <c r="AN196" s="257" t="str">
        <f t="shared" si="138"/>
        <v/>
      </c>
      <c r="AO196" s="174" t="str">
        <f>[4]SayfaKAY!AG1029</f>
        <v/>
      </c>
      <c r="AP196" s="174" t="str">
        <f>[4]SayfaKAY!AI1029</f>
        <v/>
      </c>
      <c r="AQ196" s="174" t="str">
        <f>[4]SayfaKAY!AQ1029</f>
        <v/>
      </c>
      <c r="AR196" s="174" t="str">
        <f>[4]SayfaKAY!AH1029</f>
        <v/>
      </c>
      <c r="AS196" s="174" t="str">
        <f>[4]SayfaKAY!AJ1029</f>
        <v/>
      </c>
      <c r="AT196" s="175" t="str">
        <f>[4]SayfaKAY!AM1029</f>
        <v/>
      </c>
      <c r="AU196" s="176" t="str">
        <f>[4]SayfaKAY!AL1029</f>
        <v/>
      </c>
      <c r="AV196" s="176" t="str">
        <f>[4]SayfaKAY!AP1029</f>
        <v/>
      </c>
      <c r="AW196" s="177" t="str">
        <f>[4]SayfaKAY!AT1029</f>
        <v/>
      </c>
      <c r="AX196" s="194" t="str">
        <f t="shared" si="139"/>
        <v/>
      </c>
      <c r="AY196" s="168"/>
      <c r="AZ196" s="167"/>
      <c r="BA196" s="113"/>
      <c r="BB196" s="171" t="str">
        <f>IF($AQ$1="X", IF(AND(G196&gt;=$AS$1,G196&lt;=$AT$1),IF(P196&lt;&gt;"D(Arıza Değil)",AC196,0), IF(AND(G196&gt;=$AU$1,G196&lt;=$AV$1),IF(P196&lt;&gt;"D(Arıza Değil)",AC196,0), "")), "")</f>
        <v/>
      </c>
      <c r="BC196" s="114"/>
      <c r="BD196" s="114"/>
      <c r="BE196" s="114"/>
      <c r="BF196" s="114"/>
      <c r="BG196" s="114"/>
      <c r="BH196" s="114">
        <f>IFERROR(FRACAS!AN1032, "Hata Var")</f>
        <v>110.00000001280569</v>
      </c>
      <c r="BI196" s="114"/>
      <c r="BJ196" s="114"/>
      <c r="BK196" s="105" t="str">
        <f>[4]SayfaKAY!AW1029</f>
        <v/>
      </c>
      <c r="BL196" s="105" t="str">
        <f>[4]SayfaKAY!V1029</f>
        <v/>
      </c>
      <c r="BM196" s="114"/>
      <c r="BN196" s="171" t="str">
        <f t="shared" si="140"/>
        <v>x yok</v>
      </c>
      <c r="BO196" s="171" t="b">
        <f t="shared" si="141"/>
        <v>0</v>
      </c>
      <c r="BP196" s="171" t="e">
        <f t="shared" si="142"/>
        <v>#VALUE!</v>
      </c>
      <c r="BQ196" s="226" t="e">
        <f t="shared" si="143"/>
        <v>#VALUE!</v>
      </c>
      <c r="BR196" s="226" t="e">
        <f t="shared" si="144"/>
        <v>#VALUE!</v>
      </c>
      <c r="BS196" s="226" t="e">
        <f t="shared" si="145"/>
        <v>#VALUE!</v>
      </c>
      <c r="BT196" s="114"/>
      <c r="BU196" s="242"/>
      <c r="BV196" s="233">
        <f t="shared" si="146"/>
        <v>-1</v>
      </c>
      <c r="BW196" s="226" t="str">
        <f t="shared" si="147"/>
        <v>Hayır, çakışma yok</v>
      </c>
      <c r="BX196" s="229"/>
      <c r="BY196" s="247" t="e">
        <f t="shared" si="148"/>
        <v>#VALUE!</v>
      </c>
      <c r="BZ196" s="247" t="e">
        <f t="shared" si="149"/>
        <v>#VALUE!</v>
      </c>
      <c r="CA196" s="247" t="e">
        <f t="shared" si="150"/>
        <v>#VALUE!</v>
      </c>
      <c r="CB196" s="213"/>
      <c r="CC196" s="211"/>
      <c r="CD196" s="196"/>
      <c r="CE196" s="213">
        <v>1028</v>
      </c>
      <c r="CF196" s="182" t="str">
        <f t="shared" si="151"/>
        <v/>
      </c>
      <c r="CG196" s="182" t="str">
        <f t="shared" si="152"/>
        <v/>
      </c>
      <c r="CH196" s="196"/>
      <c r="CI196" s="196"/>
      <c r="CJ196" s="196"/>
      <c r="CK196" s="196" t="e">
        <f t="shared" si="153"/>
        <v>#VALUE!</v>
      </c>
      <c r="CL196" s="196" t="e">
        <f t="shared" si="154"/>
        <v>#VALUE!</v>
      </c>
      <c r="CM196" s="196" t="e">
        <f t="shared" si="155"/>
        <v>#VALUE!</v>
      </c>
      <c r="CN196" s="114"/>
      <c r="CO196" s="115" t="str">
        <f t="shared" si="156"/>
        <v/>
      </c>
      <c r="CP196" s="116" t="e">
        <f t="shared" si="157"/>
        <v>#VALUE!</v>
      </c>
      <c r="CQ196" s="117" t="str">
        <f t="shared" si="158"/>
        <v/>
      </c>
      <c r="CR196" s="117" t="str">
        <f t="shared" si="159"/>
        <v/>
      </c>
      <c r="CS196" s="117" t="str">
        <f t="shared" si="160"/>
        <v/>
      </c>
      <c r="CT196" s="118" t="e">
        <f t="shared" si="161"/>
        <v>#VALUE!</v>
      </c>
      <c r="CU196" s="118" t="e">
        <f t="shared" si="162"/>
        <v>#VALUE!</v>
      </c>
      <c r="CV196" s="118" t="e">
        <f t="shared" si="163"/>
        <v>#VALUE!</v>
      </c>
      <c r="CW196" s="119" t="e">
        <f t="shared" si="164"/>
        <v>#VALUE!</v>
      </c>
    </row>
    <row r="197" spans="1:101" ht="118.5" customHeight="1" x14ac:dyDescent="0.3">
      <c r="A197" s="104" t="str">
        <f>[4]SayfaKAY!C1030</f>
        <v/>
      </c>
      <c r="B197" s="104" t="str">
        <f>[4]SayfaKAY!D1030</f>
        <v/>
      </c>
      <c r="C197" s="105" t="str">
        <f>[4]SayfaKAY!E1030</f>
        <v/>
      </c>
      <c r="D197" s="105" t="str">
        <f>[4]SayfaKAY!F1030</f>
        <v/>
      </c>
      <c r="E197" s="106" t="str">
        <f>[4]SayfaKAY!G1030</f>
        <v/>
      </c>
      <c r="F197" s="193" t="str">
        <f t="shared" si="125"/>
        <v/>
      </c>
      <c r="G197" s="135" t="str">
        <f t="shared" si="126"/>
        <v/>
      </c>
      <c r="H197" s="235" t="str">
        <f>[4]SayfaKAY!H1030</f>
        <v/>
      </c>
      <c r="I197" s="104" t="str">
        <f>[4]SayfaKAY!I1030</f>
        <v/>
      </c>
      <c r="J197" s="103" t="str">
        <f>IF([4]SayfaKAY!J1030="","",IF([4]SayfaKAY!J1030="Müşteri","Notified by Customer","Notified by Bozankaya"))</f>
        <v/>
      </c>
      <c r="K197" s="103" t="e">
        <f>VLOOKUP([4]SayfaKAY!L1030,#REF!,2,FALSE)</f>
        <v>#REF!</v>
      </c>
      <c r="L197" s="165" t="str">
        <f>[4]SayfaKAY!X1030</f>
        <v/>
      </c>
      <c r="M197" s="107" t="str">
        <f t="shared" si="127"/>
        <v/>
      </c>
      <c r="N197" s="105" t="str">
        <f>[4]SayfaKAY!M1030</f>
        <v/>
      </c>
      <c r="O197" s="166" t="str">
        <f>[4]SayfaKAY!P1030</f>
        <v/>
      </c>
      <c r="P197" s="166" t="str">
        <f>[4]SayfaKAY!Q1030</f>
        <v/>
      </c>
      <c r="Q197" s="166" t="str">
        <f>[4]SayfaKAY!R1030</f>
        <v/>
      </c>
      <c r="R197" s="132" t="str" cm="1">
        <f t="array" ref="R197">IF([4]SayfaKAY!U1030="","",_xlfn.IFS([4]SayfaKAY!U1030="Bozankaya","Bozankaya",[4]SayfaKAY!U1030="Müşteri","Customer",[4]SayfaKAY!U1030="Tedarikçi","Equipment Supplier"))</f>
        <v/>
      </c>
      <c r="S197" s="204" t="str">
        <f>[4]SayfaKAY!N1030</f>
        <v/>
      </c>
      <c r="T197" s="133" t="str">
        <f>[4]SayfaKAY!AD1030</f>
        <v/>
      </c>
      <c r="U197" s="132" t="str">
        <f>[4]SayfaKAY!W1030</f>
        <v/>
      </c>
      <c r="V197" s="108" t="str">
        <f>[4]SayfaKAY!AZ1030</f>
        <v/>
      </c>
      <c r="W197" s="136" t="str">
        <f t="shared" si="128"/>
        <v/>
      </c>
      <c r="X197" s="137" t="str">
        <f t="shared" si="129"/>
        <v/>
      </c>
      <c r="Y197" s="235" t="str">
        <f>[4]SayfaKAY!AE1030</f>
        <v/>
      </c>
      <c r="Z197" s="192" t="str">
        <f t="shared" si="130"/>
        <v/>
      </c>
      <c r="AA197" s="110" t="str">
        <f t="shared" si="131"/>
        <v/>
      </c>
      <c r="AB197" s="182" t="str">
        <f>[4]SayfaKAY!BA1030</f>
        <v/>
      </c>
      <c r="AC197" s="257" t="str">
        <f t="shared" si="132"/>
        <v/>
      </c>
      <c r="AD197" s="111" t="str">
        <f t="shared" si="133"/>
        <v/>
      </c>
      <c r="AE197" s="111" t="str">
        <f t="shared" si="134"/>
        <v/>
      </c>
      <c r="AF197" s="235" t="str">
        <f>[4]SayfaKAY!BA1030</f>
        <v/>
      </c>
      <c r="AG197" s="179" t="str">
        <f>[4]SayfaKAY!S1030</f>
        <v/>
      </c>
      <c r="AH197" s="178" t="str">
        <f t="shared" si="135"/>
        <v/>
      </c>
      <c r="AI197" s="163" t="str">
        <f>[4]SayfaKAY!AV1030</f>
        <v/>
      </c>
      <c r="AJ197" s="164" t="str">
        <f t="shared" si="136"/>
        <v/>
      </c>
      <c r="AK197" s="164" t="str">
        <f t="shared" si="137"/>
        <v/>
      </c>
      <c r="AL197" s="112" t="str">
        <f>[4]SayfaKAY!AX1030</f>
        <v/>
      </c>
      <c r="AM197" s="257" t="str" cm="1">
        <f t="array" ref="AM197">IFERROR(IF(AND(P197&lt;&gt;"D(Arıza Değil)",AH197="Bu Arıza Aracın Servise Verilmesine Engel Değil"),
IF(Z197-F197&gt;0,(AB197-Y197)*24*60,
IF(OR(AND(G197&gt;$AS$1,G197&lt;$AT$1),AND(G197&gt;$AU$1,G197&lt;$AV$1)),
(AF197-H197)*24*60,     BH:BH0)),        AN197),0)</f>
        <v/>
      </c>
      <c r="AN197" s="257" t="str">
        <f t="shared" si="138"/>
        <v/>
      </c>
      <c r="AO197" s="174" t="str">
        <f>[4]SayfaKAY!AG1030</f>
        <v/>
      </c>
      <c r="AP197" s="174" t="str">
        <f>[4]SayfaKAY!AI1030</f>
        <v/>
      </c>
      <c r="AQ197" s="174" t="str">
        <f>[4]SayfaKAY!AQ1030</f>
        <v/>
      </c>
      <c r="AR197" s="174" t="str">
        <f>[4]SayfaKAY!AH1030</f>
        <v/>
      </c>
      <c r="AS197" s="174" t="str">
        <f>[4]SayfaKAY!AJ1030</f>
        <v/>
      </c>
      <c r="AT197" s="175" t="str">
        <f>[4]SayfaKAY!AM1030</f>
        <v/>
      </c>
      <c r="AU197" s="176" t="str">
        <f>[4]SayfaKAY!AL1030</f>
        <v/>
      </c>
      <c r="AV197" s="176" t="str">
        <f>[4]SayfaKAY!AP1030</f>
        <v/>
      </c>
      <c r="AW197" s="177" t="str">
        <f>[4]SayfaKAY!AT1030</f>
        <v/>
      </c>
      <c r="AX197" s="194" t="str">
        <f t="shared" si="139"/>
        <v/>
      </c>
      <c r="AY197" s="168"/>
      <c r="AZ197" s="167"/>
      <c r="BA197" s="170"/>
      <c r="BB197" s="171"/>
      <c r="BC197" s="114"/>
      <c r="BD197" s="114"/>
      <c r="BE197" s="114"/>
      <c r="BF197" s="114"/>
      <c r="BG197" s="114"/>
      <c r="BH197" s="114">
        <f>IFERROR(FRACAS!AN1033, "Hata Var")</f>
        <v>114.00000004679896</v>
      </c>
      <c r="BI197" s="114"/>
      <c r="BJ197" s="114"/>
      <c r="BK197" s="105" t="str">
        <f>[4]SayfaKAY!AW1030</f>
        <v/>
      </c>
      <c r="BL197" s="105" t="str">
        <f>[4]SayfaKAY!V1030</f>
        <v/>
      </c>
      <c r="BM197" s="114"/>
      <c r="BN197" s="171" t="str">
        <f t="shared" si="140"/>
        <v>x yok</v>
      </c>
      <c r="BO197" s="171" t="b">
        <f t="shared" si="141"/>
        <v>0</v>
      </c>
      <c r="BP197" s="171" t="e">
        <f t="shared" si="142"/>
        <v>#VALUE!</v>
      </c>
      <c r="BQ197" s="226" t="e">
        <f t="shared" si="143"/>
        <v>#VALUE!</v>
      </c>
      <c r="BR197" s="226" t="e">
        <f t="shared" si="144"/>
        <v>#VALUE!</v>
      </c>
      <c r="BS197" s="226" t="e">
        <f t="shared" si="145"/>
        <v>#VALUE!</v>
      </c>
      <c r="BT197" s="114"/>
      <c r="BU197" s="242"/>
      <c r="BV197" s="233">
        <f t="shared" si="146"/>
        <v>-1</v>
      </c>
      <c r="BW197" s="226" t="str">
        <f t="shared" si="147"/>
        <v>Hayır, çakışma yok</v>
      </c>
      <c r="BX197" s="229"/>
      <c r="BY197" s="247" t="e">
        <f t="shared" si="148"/>
        <v>#VALUE!</v>
      </c>
      <c r="BZ197" s="247" t="e">
        <f t="shared" si="149"/>
        <v>#VALUE!</v>
      </c>
      <c r="CA197" s="247" t="e">
        <f t="shared" si="150"/>
        <v>#VALUE!</v>
      </c>
      <c r="CB197" s="213"/>
      <c r="CC197" s="211"/>
      <c r="CD197" s="196"/>
      <c r="CE197" s="213">
        <v>1029</v>
      </c>
      <c r="CF197" s="182" t="str">
        <f t="shared" si="151"/>
        <v/>
      </c>
      <c r="CG197" s="182" t="str">
        <f t="shared" si="152"/>
        <v/>
      </c>
      <c r="CH197" s="196"/>
      <c r="CI197" s="196"/>
      <c r="CJ197" s="196"/>
      <c r="CK197" s="196" t="e">
        <f t="shared" si="153"/>
        <v>#VALUE!</v>
      </c>
      <c r="CL197" s="196" t="e">
        <f t="shared" si="154"/>
        <v>#VALUE!</v>
      </c>
      <c r="CM197" s="196" t="e">
        <f t="shared" si="155"/>
        <v>#VALUE!</v>
      </c>
      <c r="CN197" s="114"/>
      <c r="CO197" s="115" t="str">
        <f t="shared" si="156"/>
        <v/>
      </c>
      <c r="CP197" s="116" t="e">
        <f t="shared" si="157"/>
        <v>#VALUE!</v>
      </c>
      <c r="CQ197" s="117" t="str">
        <f t="shared" si="158"/>
        <v/>
      </c>
      <c r="CR197" s="117" t="str">
        <f t="shared" si="159"/>
        <v/>
      </c>
      <c r="CS197" s="117" t="str">
        <f t="shared" si="160"/>
        <v/>
      </c>
      <c r="CT197" s="118" t="e">
        <f t="shared" si="161"/>
        <v>#VALUE!</v>
      </c>
      <c r="CU197" s="118" t="e">
        <f t="shared" si="162"/>
        <v>#VALUE!</v>
      </c>
      <c r="CV197" s="118" t="e">
        <f t="shared" si="163"/>
        <v>#VALUE!</v>
      </c>
      <c r="CW197" s="119" t="e">
        <f t="shared" si="164"/>
        <v>#VALUE!</v>
      </c>
    </row>
    <row r="198" spans="1:101" ht="118.5" customHeight="1" x14ac:dyDescent="0.3">
      <c r="A198" s="160" t="str">
        <f>[4]SayfaKAY!C1031</f>
        <v/>
      </c>
      <c r="B198" s="104" t="str">
        <f>[4]SayfaKAY!D1031</f>
        <v/>
      </c>
      <c r="C198" s="105" t="str">
        <f>[4]SayfaKAY!E1031</f>
        <v/>
      </c>
      <c r="D198" s="105" t="str">
        <f>[4]SayfaKAY!F1031</f>
        <v/>
      </c>
      <c r="E198" s="106" t="str">
        <f>[4]SayfaKAY!G1031</f>
        <v/>
      </c>
      <c r="F198" s="134" t="str">
        <f t="shared" ref="F198:F261" si="165">IF(H198="","",INT(H198))</f>
        <v/>
      </c>
      <c r="G198" s="135" t="str">
        <f t="shared" ref="G198:G261" si="166">IF(H198="","",MOD(H198,1))</f>
        <v/>
      </c>
      <c r="H198" s="235" t="str">
        <f>[4]SayfaKAY!H1031</f>
        <v/>
      </c>
      <c r="I198" s="104" t="str">
        <f>[4]SayfaKAY!I1031</f>
        <v/>
      </c>
      <c r="J198" s="103" t="str">
        <f>IF([4]SayfaKAY!J1031="","",IF([4]SayfaKAY!J1031="Müşteri","Notified by Customer","Notified by Bozankaya"))</f>
        <v/>
      </c>
      <c r="K198" s="103" t="e">
        <f>VLOOKUP([4]SayfaKAY!L1031,#REF!,2,FALSE)</f>
        <v>#REF!</v>
      </c>
      <c r="L198" s="165" t="str">
        <f>[4]SayfaKAY!X1031</f>
        <v/>
      </c>
      <c r="M198" s="107" t="str">
        <f t="shared" ref="M198:M261" si="167">IF( E198="", "", A198&amp;"-"&amp;E198)</f>
        <v/>
      </c>
      <c r="N198" s="105" t="str">
        <f>[4]SayfaKAY!M1031</f>
        <v/>
      </c>
      <c r="O198" s="166" t="str">
        <f>[4]SayfaKAY!P1031</f>
        <v/>
      </c>
      <c r="P198" s="166" t="str">
        <f>[4]SayfaKAY!Q1031</f>
        <v/>
      </c>
      <c r="Q198" s="166" t="str">
        <f>[4]SayfaKAY!R1031</f>
        <v/>
      </c>
      <c r="R198" s="132" t="str" cm="1">
        <f t="array" ref="R198">IF([4]SayfaKAY!U1031="","",_xlfn.IFS([4]SayfaKAY!U1031="Bozankaya","Bozankaya",[4]SayfaKAY!U1031="Müşteri","Customer",[4]SayfaKAY!U1031="Tedarikçi","Equipment Supplier"))</f>
        <v/>
      </c>
      <c r="S198" s="204" t="str">
        <f>[4]SayfaKAY!N1031</f>
        <v/>
      </c>
      <c r="T198" s="133" t="str">
        <f>[4]SayfaKAY!AD1031</f>
        <v/>
      </c>
      <c r="U198" s="132" t="str">
        <f>[4]SayfaKAY!W1031</f>
        <v/>
      </c>
      <c r="V198" s="108" t="str">
        <f>[4]SayfaKAY!AZ1031</f>
        <v/>
      </c>
      <c r="W198" s="136" t="str">
        <f t="shared" ref="W198:W261" si="168">IF(Y198="","",INT(Y198))</f>
        <v/>
      </c>
      <c r="X198" s="137" t="str">
        <f t="shared" ref="X198:X261" si="169">IF(Y198="","",TEXT(Y198,"ss:dd"))</f>
        <v/>
      </c>
      <c r="Y198" s="235" t="str">
        <f>[4]SayfaKAY!AE1031</f>
        <v/>
      </c>
      <c r="Z198" s="109" t="str">
        <f t="shared" ref="Z198:Z261" si="170">IF(AB198="","",INT(AB198))</f>
        <v/>
      </c>
      <c r="AA198" s="110" t="str">
        <f t="shared" ref="AA198:AA261" si="171">IF(AB198="","",TEXT(AB198,"ss:dd"))</f>
        <v/>
      </c>
      <c r="AB198" s="182" t="str">
        <f>[4]SayfaKAY!BA1031</f>
        <v/>
      </c>
      <c r="AC198" s="257" t="str">
        <f t="shared" ref="AC198:AC261" si="172">IF(AF198="","",(AF198-H198)*24*60)</f>
        <v/>
      </c>
      <c r="AD198" s="111" t="str">
        <f t="shared" ref="AD198:AD261" si="173">IF(AF198="","",INT(AF198))</f>
        <v/>
      </c>
      <c r="AE198" s="111" t="str">
        <f t="shared" ref="AE198:AE261" si="174">IF(AF198="","",TEXT(AF198,"ss:dd"))</f>
        <v/>
      </c>
      <c r="AF198" s="235" t="str">
        <f>[4]SayfaKAY!BA1031</f>
        <v/>
      </c>
      <c r="AG198" s="179" t="str">
        <f>[4]SayfaKAY!S1031</f>
        <v/>
      </c>
      <c r="AH198" s="178" t="str">
        <f t="shared" ref="AH198:AH261" si="175">IF(P198="A(Hareket etmeyi engelleyen arıza)","Bu Arıza Aracın Servise Verilmesine Engel",
 IF(P198="B(Servisten çekmeye etki eden arıza)","Bu Arıza Aracın Servise Verilmesine Engel",
 IF(P198="C(Sisteme etki etmeyen arıza)","Bu Arıza Aracın Servise Verilmesine Engel Değil",
 IF(P198="D(Arıza Değil)","Bu Arıza Aracın Servise Verilmesine Engel Değil",                     ""))))</f>
        <v/>
      </c>
      <c r="AI198" s="163" t="str">
        <f>[4]SayfaKAY!AV1031</f>
        <v/>
      </c>
      <c r="AJ198" s="164" t="str">
        <f t="shared" ref="AJ198:AJ261" si="176">IF(AL198="","",INT(AL198))</f>
        <v/>
      </c>
      <c r="AK198" s="164" t="str">
        <f t="shared" ref="AK198:AK261" si="177">IF(AL198="","",TEXT(AL198,"ss:dd"))</f>
        <v/>
      </c>
      <c r="AL198" s="112" t="str">
        <f>[4]SayfaKAY!AX1031</f>
        <v/>
      </c>
      <c r="AM198" s="257" t="str" cm="1">
        <f t="array" ref="AM198">IFERROR(IF(AND(P198&lt;&gt;"D(Arıza Değil)",AH198="Bu Arıza Aracın Servise Verilmesine Engel Değil"),
IF(Z198-F198&gt;0,(AB198-Y198)*24*60,
IF(OR(AND(G198&gt;$AS$1,G198&lt;$AT$1),AND(G198&gt;$AU$1,G198&lt;$AV$1)),
(AF198-H198)*24*60,     BH:BH0)),        AN198),0)</f>
        <v/>
      </c>
      <c r="AN198" s="257" t="str">
        <f t="shared" ref="AN198:AN261" si="178">IFERROR(IF(P198&lt;&gt;"D(Arıza Değil)",AC198,0),0)</f>
        <v/>
      </c>
      <c r="AO198" s="174" t="str">
        <f>[4]SayfaKAY!AG1031</f>
        <v/>
      </c>
      <c r="AP198" s="174" t="str">
        <f>[4]SayfaKAY!AI1031</f>
        <v/>
      </c>
      <c r="AQ198" s="174" t="str">
        <f>[4]SayfaKAY!AQ1031</f>
        <v/>
      </c>
      <c r="AR198" s="174" t="str">
        <f>[4]SayfaKAY!AH1031</f>
        <v/>
      </c>
      <c r="AS198" s="174" t="str">
        <f>[4]SayfaKAY!AJ1031</f>
        <v/>
      </c>
      <c r="AT198" s="175" t="str">
        <f>[4]SayfaKAY!AM1031</f>
        <v/>
      </c>
      <c r="AU198" s="176" t="str">
        <f>[4]SayfaKAY!AL1031</f>
        <v/>
      </c>
      <c r="AV198" s="176" t="str">
        <f>[4]SayfaKAY!AP1031</f>
        <v/>
      </c>
      <c r="AW198" s="177" t="str">
        <f>[4]SayfaKAY!AT1031</f>
        <v/>
      </c>
      <c r="AX198" s="194" t="str">
        <f t="shared" ref="AX198:AX261" si="179">IF(V198="","",V198*AC198*BC$1)</f>
        <v/>
      </c>
      <c r="AY198" s="168"/>
      <c r="AZ198" s="167"/>
      <c r="BA198" s="113"/>
      <c r="BB198" s="171" t="str">
        <f>IF($AQ$1="X", IF(AND(G198&gt;=$AS$1,G198&lt;=$AT$1),IF(P198&lt;&gt;"D(Arıza Değil)",AC198,0), IF(AND(G198&gt;=$AU$1,G198&lt;=$AV$1),IF(P198&lt;&gt;"D(Arıza Değil)",AC198,0), "")), "")</f>
        <v/>
      </c>
      <c r="BC198" s="114"/>
      <c r="BD198" s="114"/>
      <c r="BE198" s="114"/>
      <c r="BF198" s="114"/>
      <c r="BG198" s="114"/>
      <c r="BH198" s="114">
        <f>IFERROR(FRACAS!AN1034, "Hata Var")</f>
        <v>96.999999980907887</v>
      </c>
      <c r="BI198" s="114"/>
      <c r="BJ198" s="114"/>
      <c r="BK198" s="105" t="str">
        <f>[4]SayfaKAY!AW1031</f>
        <v/>
      </c>
      <c r="BL198" s="105" t="str">
        <f>[4]SayfaKAY!V1031</f>
        <v/>
      </c>
      <c r="BM198" s="114"/>
      <c r="BN198" s="171" t="str">
        <f t="shared" ref="BN198:BN261" si="180">IF($AQ$1="X", IF(AND(G198&gt;=$AS$1,G198&lt;=$AT$1),IF(P198&lt;&gt;"D(Arıza Değil",AC198,0),IF(AND(G198&gt;=$AU$1,G198&lt;=$AV$1),IF(P198&lt;&gt;"D:Arıza Değil",AC198,0), "x var")), "x yok")</f>
        <v>x yok</v>
      </c>
      <c r="BO198" s="171" t="b">
        <f t="shared" ref="BO198:BO261" si="181">IF(OR(AND(G198&gt;$AS$1,G198&lt;$AT$1),AND(G198&gt;$AU$1,G198&lt;$AV$1)),"aynı gün giderilen arıza")</f>
        <v>0</v>
      </c>
      <c r="BP198" s="171" t="e">
        <f t="shared" ref="BP198:BP261" si="182">IF(Z198-F198&gt;0,"Bir günden fazla süren arıza",IF(OR(AND(G198&gt;$AS$1,G198&lt;$AT$1),AND(G198&gt;$AU$1,G198&lt;$AV$1)),"aynı gün giderilen arıza"))</f>
        <v>#VALUE!</v>
      </c>
      <c r="BQ198" s="226" t="e">
        <f t="shared" ref="BQ198:BQ261" si="183">(Y198-H198)*24*60</f>
        <v>#VALUE!</v>
      </c>
      <c r="BR198" s="226" t="e">
        <f t="shared" ref="BR198:BR261" si="184">(AB198-Y198)*24*60</f>
        <v>#VALUE!</v>
      </c>
      <c r="BS198" s="226" t="e">
        <f t="shared" ref="BS198:BS261" si="185">(AF198-H198)*24*60</f>
        <v>#VALUE!</v>
      </c>
      <c r="BT198" s="114"/>
      <c r="BU198" s="242"/>
      <c r="BV198" s="233">
        <f t="shared" ref="BV198:BV261" si="186">COUNTIFS(B$5:B$9980,B198,H$5:H$9980,"&lt;="&amp;AF198,AF$5:AF$9980,"&gt;="&amp;H198)-1</f>
        <v>-1</v>
      </c>
      <c r="BW198" s="226" t="str">
        <f t="shared" ref="BW198:BW261" si="187">IF(COUNTIFS(B$5:B$9980,B198,H$5:H$9980,"&lt;="&amp;AF198,AF$5:AF$9980,"&gt;="&amp;H198)&gt;1,"Evet, çakışma var","Hayır, çakışma yok")</f>
        <v>Hayır, çakışma yok</v>
      </c>
      <c r="BX198" s="229"/>
      <c r="BY198" s="247" t="e">
        <f t="shared" ref="BY198:BY261" si="188">Y198-H198</f>
        <v>#VALUE!</v>
      </c>
      <c r="BZ198" s="247" t="e">
        <f t="shared" ref="BZ198:BZ261" si="189">AB198-Y198</f>
        <v>#VALUE!</v>
      </c>
      <c r="CA198" s="247" t="e">
        <f t="shared" ref="CA198:CA261" si="190">AB198-H198</f>
        <v>#VALUE!</v>
      </c>
      <c r="CB198" s="213"/>
      <c r="CC198" s="211"/>
      <c r="CD198" s="196"/>
      <c r="CE198" s="213">
        <v>1030</v>
      </c>
      <c r="CF198" s="182" t="str">
        <f t="shared" ref="CF198:CF261" si="191">H198</f>
        <v/>
      </c>
      <c r="CG198" s="182" t="str">
        <f t="shared" ref="CG198:CG261" si="192">AB198</f>
        <v/>
      </c>
      <c r="CH198" s="196"/>
      <c r="CI198" s="196"/>
      <c r="CJ198" s="196"/>
      <c r="CK198" s="196" t="e">
        <f t="shared" ref="CK198:CK261" si="193">AB198-Y198</f>
        <v>#VALUE!</v>
      </c>
      <c r="CL198" s="196" t="e">
        <f t="shared" ref="CL198:CL261" si="194">Y198-H198</f>
        <v>#VALUE!</v>
      </c>
      <c r="CM198" s="196" t="e">
        <f t="shared" ref="CM198:CM261" si="195">AB198-H198</f>
        <v>#VALUE!</v>
      </c>
      <c r="CN198" s="114"/>
      <c r="CO198" s="115" t="str">
        <f t="shared" ref="CO198:CO261" si="196">AC198</f>
        <v/>
      </c>
      <c r="CP198" s="116" t="e">
        <f t="shared" ref="CP198:CP261" si="197">CU198/24</f>
        <v>#VALUE!</v>
      </c>
      <c r="CQ198" s="117" t="str">
        <f t="shared" ref="CQ198:CQ261" si="198">G198</f>
        <v/>
      </c>
      <c r="CR198" s="117" t="str">
        <f t="shared" ref="CR198:CR261" si="199">Y198</f>
        <v/>
      </c>
      <c r="CS198" s="117" t="str">
        <f t="shared" ref="CS198:CS261" si="200">AB198</f>
        <v/>
      </c>
      <c r="CT198" s="118" t="e">
        <f t="shared" ref="CT198:CT261" si="201">(CR198-CQ198)*1440</f>
        <v>#VALUE!</v>
      </c>
      <c r="CU198" s="118" t="e">
        <f t="shared" ref="CU198:CU261" si="202">(CS198-CR198)*1440</f>
        <v>#VALUE!</v>
      </c>
      <c r="CV198" s="118" t="e">
        <f t="shared" ref="CV198:CV261" si="203">(CS198-CQ198)*1440</f>
        <v>#VALUE!</v>
      </c>
      <c r="CW198" s="119" t="e">
        <f t="shared" ref="CW198:CW261" si="204">CT198/CV198</f>
        <v>#VALUE!</v>
      </c>
    </row>
    <row r="199" spans="1:101" ht="118.5" customHeight="1" x14ac:dyDescent="0.3">
      <c r="A199" s="104" t="str">
        <f>[4]SayfaKAY!C1032</f>
        <v/>
      </c>
      <c r="B199" s="104" t="str">
        <f>[4]SayfaKAY!D1032</f>
        <v/>
      </c>
      <c r="C199" s="105" t="str">
        <f>[4]SayfaKAY!E1032</f>
        <v/>
      </c>
      <c r="D199" s="105" t="str">
        <f>[4]SayfaKAY!F1032</f>
        <v/>
      </c>
      <c r="E199" s="106" t="str">
        <f>[4]SayfaKAY!G1032</f>
        <v/>
      </c>
      <c r="F199" s="193" t="str">
        <f t="shared" si="165"/>
        <v/>
      </c>
      <c r="G199" s="135" t="str">
        <f t="shared" si="166"/>
        <v/>
      </c>
      <c r="H199" s="235" t="str">
        <f>[4]SayfaKAY!H1032</f>
        <v/>
      </c>
      <c r="I199" s="104" t="str">
        <f>[4]SayfaKAY!I1032</f>
        <v/>
      </c>
      <c r="J199" s="103" t="str">
        <f>IF([4]SayfaKAY!J1032="","",IF([4]SayfaKAY!J1032="Müşteri","Notified by Customer","Notified by Bozankaya"))</f>
        <v/>
      </c>
      <c r="K199" s="103" t="e">
        <f>VLOOKUP([4]SayfaKAY!L1032,#REF!,2,FALSE)</f>
        <v>#REF!</v>
      </c>
      <c r="L199" s="165" t="str">
        <f>[4]SayfaKAY!X1032</f>
        <v/>
      </c>
      <c r="M199" s="107" t="str">
        <f t="shared" si="167"/>
        <v/>
      </c>
      <c r="N199" s="105" t="str">
        <f>[4]SayfaKAY!M1032</f>
        <v/>
      </c>
      <c r="O199" s="166" t="str">
        <f>[4]SayfaKAY!P1032</f>
        <v/>
      </c>
      <c r="P199" s="166" t="str">
        <f>[4]SayfaKAY!Q1032</f>
        <v/>
      </c>
      <c r="Q199" s="166" t="str">
        <f>[4]SayfaKAY!R1032</f>
        <v/>
      </c>
      <c r="R199" s="132" t="str" cm="1">
        <f t="array" ref="R199">IF([4]SayfaKAY!U1032="","",_xlfn.IFS([4]SayfaKAY!U1032="Bozankaya","Bozankaya",[4]SayfaKAY!U1032="Müşteri","Customer",[4]SayfaKAY!U1032="Tedarikçi","Equipment Supplier"))</f>
        <v/>
      </c>
      <c r="S199" s="204" t="str">
        <f>[4]SayfaKAY!N1032</f>
        <v/>
      </c>
      <c r="T199" s="133" t="str">
        <f>[4]SayfaKAY!AD1032</f>
        <v/>
      </c>
      <c r="U199" s="132" t="str">
        <f>[4]SayfaKAY!W1032</f>
        <v/>
      </c>
      <c r="V199" s="108" t="str">
        <f>[4]SayfaKAY!AZ1032</f>
        <v/>
      </c>
      <c r="W199" s="136" t="str">
        <f t="shared" si="168"/>
        <v/>
      </c>
      <c r="X199" s="137" t="str">
        <f t="shared" si="169"/>
        <v/>
      </c>
      <c r="Y199" s="235" t="str">
        <f>[4]SayfaKAY!AE1032</f>
        <v/>
      </c>
      <c r="Z199" s="192" t="str">
        <f t="shared" si="170"/>
        <v/>
      </c>
      <c r="AA199" s="110" t="str">
        <f t="shared" si="171"/>
        <v/>
      </c>
      <c r="AB199" s="182" t="str">
        <f>[4]SayfaKAY!BA1032</f>
        <v/>
      </c>
      <c r="AC199" s="257" t="str">
        <f t="shared" si="172"/>
        <v/>
      </c>
      <c r="AD199" s="111" t="str">
        <f t="shared" si="173"/>
        <v/>
      </c>
      <c r="AE199" s="111" t="str">
        <f t="shared" si="174"/>
        <v/>
      </c>
      <c r="AF199" s="235" t="str">
        <f>[4]SayfaKAY!BA1032</f>
        <v/>
      </c>
      <c r="AG199" s="179" t="str">
        <f>[4]SayfaKAY!S1032</f>
        <v/>
      </c>
      <c r="AH199" s="178" t="str">
        <f t="shared" si="175"/>
        <v/>
      </c>
      <c r="AI199" s="163" t="str">
        <f>[4]SayfaKAY!AV1032</f>
        <v/>
      </c>
      <c r="AJ199" s="164" t="str">
        <f t="shared" si="176"/>
        <v/>
      </c>
      <c r="AK199" s="164" t="str">
        <f t="shared" si="177"/>
        <v/>
      </c>
      <c r="AL199" s="112" t="str">
        <f>[4]SayfaKAY!AX1032</f>
        <v/>
      </c>
      <c r="AM199" s="257" t="str" cm="1">
        <f t="array" ref="AM199">IFERROR(IF(AND(P199&lt;&gt;"D(Arıza Değil)",AH199="Bu Arıza Aracın Servise Verilmesine Engel Değil"),
IF(Z199-F199&gt;0,(AB199-Y199)*24*60,
IF(OR(AND(G199&gt;$AS$1,G199&lt;$AT$1),AND(G199&gt;$AU$1,G199&lt;$AV$1)),
(AF199-H199)*24*60,     BH:BH0)),        AN199),0)</f>
        <v/>
      </c>
      <c r="AN199" s="257" t="str">
        <f t="shared" si="178"/>
        <v/>
      </c>
      <c r="AO199" s="174" t="str">
        <f>[4]SayfaKAY!AG1032</f>
        <v/>
      </c>
      <c r="AP199" s="174" t="str">
        <f>[4]SayfaKAY!AI1032</f>
        <v/>
      </c>
      <c r="AQ199" s="174" t="str">
        <f>[4]SayfaKAY!AQ1032</f>
        <v/>
      </c>
      <c r="AR199" s="174" t="str">
        <f>[4]SayfaKAY!AH1032</f>
        <v/>
      </c>
      <c r="AS199" s="174" t="str">
        <f>[4]SayfaKAY!AJ1032</f>
        <v/>
      </c>
      <c r="AT199" s="175" t="str">
        <f>[4]SayfaKAY!AM1032</f>
        <v/>
      </c>
      <c r="AU199" s="176" t="str">
        <f>[4]SayfaKAY!AL1032</f>
        <v/>
      </c>
      <c r="AV199" s="176" t="str">
        <f>[4]SayfaKAY!AP1032</f>
        <v/>
      </c>
      <c r="AW199" s="177" t="str">
        <f>[4]SayfaKAY!AT1032</f>
        <v/>
      </c>
      <c r="AX199" s="194" t="str">
        <f t="shared" si="179"/>
        <v/>
      </c>
      <c r="AY199" s="168"/>
      <c r="AZ199" s="167"/>
      <c r="BA199" s="170"/>
      <c r="BB199" s="171"/>
      <c r="BC199" s="114"/>
      <c r="BD199" s="114"/>
      <c r="BE199" s="114"/>
      <c r="BF199" s="114"/>
      <c r="BG199" s="114"/>
      <c r="BH199" s="114">
        <f>IFERROR(FRACAS!AN1035, "Hata Var")</f>
        <v>137.00000001699664</v>
      </c>
      <c r="BI199" s="114"/>
      <c r="BJ199" s="114"/>
      <c r="BK199" s="105" t="str">
        <f>[4]SayfaKAY!AW1032</f>
        <v/>
      </c>
      <c r="BL199" s="105" t="str">
        <f>[4]SayfaKAY!V1032</f>
        <v/>
      </c>
      <c r="BM199" s="114"/>
      <c r="BN199" s="171" t="str">
        <f t="shared" si="180"/>
        <v>x yok</v>
      </c>
      <c r="BO199" s="171" t="b">
        <f t="shared" si="181"/>
        <v>0</v>
      </c>
      <c r="BP199" s="171" t="e">
        <f t="shared" si="182"/>
        <v>#VALUE!</v>
      </c>
      <c r="BQ199" s="226" t="e">
        <f t="shared" si="183"/>
        <v>#VALUE!</v>
      </c>
      <c r="BR199" s="226" t="e">
        <f t="shared" si="184"/>
        <v>#VALUE!</v>
      </c>
      <c r="BS199" s="226" t="e">
        <f t="shared" si="185"/>
        <v>#VALUE!</v>
      </c>
      <c r="BT199" s="114"/>
      <c r="BU199" s="242"/>
      <c r="BV199" s="233">
        <f t="shared" si="186"/>
        <v>-1</v>
      </c>
      <c r="BW199" s="226" t="str">
        <f t="shared" si="187"/>
        <v>Hayır, çakışma yok</v>
      </c>
      <c r="BX199" s="229"/>
      <c r="BY199" s="247" t="e">
        <f t="shared" si="188"/>
        <v>#VALUE!</v>
      </c>
      <c r="BZ199" s="247" t="e">
        <f t="shared" si="189"/>
        <v>#VALUE!</v>
      </c>
      <c r="CA199" s="247" t="e">
        <f t="shared" si="190"/>
        <v>#VALUE!</v>
      </c>
      <c r="CB199" s="213"/>
      <c r="CC199" s="211"/>
      <c r="CD199" s="196"/>
      <c r="CE199" s="213">
        <v>1031</v>
      </c>
      <c r="CF199" s="182" t="str">
        <f t="shared" si="191"/>
        <v/>
      </c>
      <c r="CG199" s="182" t="str">
        <f t="shared" si="192"/>
        <v/>
      </c>
      <c r="CH199" s="196"/>
      <c r="CI199" s="196"/>
      <c r="CJ199" s="196"/>
      <c r="CK199" s="196" t="e">
        <f t="shared" si="193"/>
        <v>#VALUE!</v>
      </c>
      <c r="CL199" s="196" t="e">
        <f t="shared" si="194"/>
        <v>#VALUE!</v>
      </c>
      <c r="CM199" s="196" t="e">
        <f t="shared" si="195"/>
        <v>#VALUE!</v>
      </c>
      <c r="CN199" s="114"/>
      <c r="CO199" s="115" t="str">
        <f t="shared" si="196"/>
        <v/>
      </c>
      <c r="CP199" s="116" t="e">
        <f t="shared" si="197"/>
        <v>#VALUE!</v>
      </c>
      <c r="CQ199" s="117" t="str">
        <f t="shared" si="198"/>
        <v/>
      </c>
      <c r="CR199" s="117" t="str">
        <f t="shared" si="199"/>
        <v/>
      </c>
      <c r="CS199" s="117" t="str">
        <f t="shared" si="200"/>
        <v/>
      </c>
      <c r="CT199" s="118" t="e">
        <f t="shared" si="201"/>
        <v>#VALUE!</v>
      </c>
      <c r="CU199" s="118" t="e">
        <f t="shared" si="202"/>
        <v>#VALUE!</v>
      </c>
      <c r="CV199" s="118" t="e">
        <f t="shared" si="203"/>
        <v>#VALUE!</v>
      </c>
      <c r="CW199" s="119" t="e">
        <f t="shared" si="204"/>
        <v>#VALUE!</v>
      </c>
    </row>
    <row r="200" spans="1:101" ht="118.5" customHeight="1" x14ac:dyDescent="0.3">
      <c r="A200" s="160" t="str">
        <f>[4]SayfaKAY!C1033</f>
        <v/>
      </c>
      <c r="B200" s="104" t="str">
        <f>[4]SayfaKAY!D1033</f>
        <v/>
      </c>
      <c r="C200" s="105" t="str">
        <f>[4]SayfaKAY!E1033</f>
        <v/>
      </c>
      <c r="D200" s="105" t="str">
        <f>[4]SayfaKAY!F1033</f>
        <v/>
      </c>
      <c r="E200" s="106" t="str">
        <f>[4]SayfaKAY!G1033</f>
        <v/>
      </c>
      <c r="F200" s="134" t="str">
        <f t="shared" si="165"/>
        <v/>
      </c>
      <c r="G200" s="135" t="str">
        <f t="shared" si="166"/>
        <v/>
      </c>
      <c r="H200" s="235" t="str">
        <f>[4]SayfaKAY!H1033</f>
        <v/>
      </c>
      <c r="I200" s="104" t="str">
        <f>[4]SayfaKAY!I1033</f>
        <v/>
      </c>
      <c r="J200" s="103" t="str">
        <f>IF([4]SayfaKAY!J1033="","",IF([4]SayfaKAY!J1033="Müşteri","Notified by Customer","Notified by Bozankaya"))</f>
        <v/>
      </c>
      <c r="K200" s="103" t="e">
        <f>VLOOKUP([4]SayfaKAY!L1033,#REF!,2,FALSE)</f>
        <v>#REF!</v>
      </c>
      <c r="L200" s="165" t="str">
        <f>[4]SayfaKAY!X1033</f>
        <v/>
      </c>
      <c r="M200" s="107" t="str">
        <f t="shared" si="167"/>
        <v/>
      </c>
      <c r="N200" s="105" t="str">
        <f>[4]SayfaKAY!M1033</f>
        <v/>
      </c>
      <c r="O200" s="166" t="str">
        <f>[4]SayfaKAY!P1033</f>
        <v/>
      </c>
      <c r="P200" s="166" t="str">
        <f>[4]SayfaKAY!Q1033</f>
        <v/>
      </c>
      <c r="Q200" s="166" t="str">
        <f>[4]SayfaKAY!R1033</f>
        <v/>
      </c>
      <c r="R200" s="132" t="str" cm="1">
        <f t="array" ref="R200">IF([4]SayfaKAY!U1033="","",_xlfn.IFS([4]SayfaKAY!U1033="Bozankaya","Bozankaya",[4]SayfaKAY!U1033="Müşteri","Customer",[4]SayfaKAY!U1033="Tedarikçi","Equipment Supplier"))</f>
        <v/>
      </c>
      <c r="S200" s="204" t="str">
        <f>[4]SayfaKAY!N1033</f>
        <v/>
      </c>
      <c r="T200" s="133" t="str">
        <f>[4]SayfaKAY!AD1033</f>
        <v/>
      </c>
      <c r="U200" s="132" t="str">
        <f>[4]SayfaKAY!W1033</f>
        <v/>
      </c>
      <c r="V200" s="108" t="str">
        <f>[4]SayfaKAY!AZ1033</f>
        <v/>
      </c>
      <c r="W200" s="136" t="str">
        <f t="shared" si="168"/>
        <v/>
      </c>
      <c r="X200" s="137" t="str">
        <f t="shared" si="169"/>
        <v/>
      </c>
      <c r="Y200" s="235" t="str">
        <f>[4]SayfaKAY!AE1033</f>
        <v/>
      </c>
      <c r="Z200" s="109" t="str">
        <f t="shared" si="170"/>
        <v/>
      </c>
      <c r="AA200" s="110" t="str">
        <f t="shared" si="171"/>
        <v/>
      </c>
      <c r="AB200" s="182" t="str">
        <f>[4]SayfaKAY!BA1033</f>
        <v/>
      </c>
      <c r="AC200" s="257" t="str">
        <f t="shared" si="172"/>
        <v/>
      </c>
      <c r="AD200" s="111" t="str">
        <f t="shared" si="173"/>
        <v/>
      </c>
      <c r="AE200" s="111" t="str">
        <f t="shared" si="174"/>
        <v/>
      </c>
      <c r="AF200" s="235" t="str">
        <f>[4]SayfaKAY!BA1033</f>
        <v/>
      </c>
      <c r="AG200" s="179" t="str">
        <f>[4]SayfaKAY!S1033</f>
        <v/>
      </c>
      <c r="AH200" s="178" t="str">
        <f t="shared" si="175"/>
        <v/>
      </c>
      <c r="AI200" s="163" t="str">
        <f>[4]SayfaKAY!AV1033</f>
        <v/>
      </c>
      <c r="AJ200" s="164" t="str">
        <f t="shared" si="176"/>
        <v/>
      </c>
      <c r="AK200" s="164" t="str">
        <f t="shared" si="177"/>
        <v/>
      </c>
      <c r="AL200" s="112" t="str">
        <f>[4]SayfaKAY!AX1033</f>
        <v/>
      </c>
      <c r="AM200" s="257" t="str" cm="1">
        <f t="array" ref="AM200">IFERROR(IF(AND(P200&lt;&gt;"D(Arıza Değil)",AH200="Bu Arıza Aracın Servise Verilmesine Engel Değil"),
IF(Z200-F200&gt;0,(AB200-Y200)*24*60,
IF(OR(AND(G200&gt;$AS$1,G200&lt;$AT$1),AND(G200&gt;$AU$1,G200&lt;$AV$1)),
(AF200-H200)*24*60,     BH:BH0)),        AN200),0)</f>
        <v/>
      </c>
      <c r="AN200" s="257" t="str">
        <f t="shared" si="178"/>
        <v/>
      </c>
      <c r="AO200" s="174" t="str">
        <f>[4]SayfaKAY!AG1033</f>
        <v/>
      </c>
      <c r="AP200" s="174" t="str">
        <f>[4]SayfaKAY!AI1033</f>
        <v/>
      </c>
      <c r="AQ200" s="174" t="str">
        <f>[4]SayfaKAY!AQ1033</f>
        <v/>
      </c>
      <c r="AR200" s="174" t="str">
        <f>[4]SayfaKAY!AH1033</f>
        <v/>
      </c>
      <c r="AS200" s="174" t="str">
        <f>[4]SayfaKAY!AJ1033</f>
        <v/>
      </c>
      <c r="AT200" s="175" t="str">
        <f>[4]SayfaKAY!AM1033</f>
        <v/>
      </c>
      <c r="AU200" s="176" t="str">
        <f>[4]SayfaKAY!AL1033</f>
        <v/>
      </c>
      <c r="AV200" s="176" t="str">
        <f>[4]SayfaKAY!AP1033</f>
        <v/>
      </c>
      <c r="AW200" s="177" t="str">
        <f>[4]SayfaKAY!AT1033</f>
        <v/>
      </c>
      <c r="AX200" s="194" t="str">
        <f t="shared" si="179"/>
        <v/>
      </c>
      <c r="AY200" s="168"/>
      <c r="AZ200" s="167"/>
      <c r="BA200" s="113"/>
      <c r="BB200" s="171" t="str">
        <f>IF($AQ$1="X", IF(AND(G200&gt;=$AS$1,G200&lt;=$AT$1),IF(P200&lt;&gt;"D(Arıza Değil)",AC200,0), IF(AND(G200&gt;=$AU$1,G200&lt;=$AV$1),IF(P200&lt;&gt;"D(Arıza Değil)",AC200,0), "")), "")</f>
        <v/>
      </c>
      <c r="BC200" s="114"/>
      <c r="BD200" s="114"/>
      <c r="BE200" s="114"/>
      <c r="BF200" s="114"/>
      <c r="BG200" s="114"/>
      <c r="BH200" s="114">
        <f>IFERROR(FRACAS!AN1036, "Hata Var")</f>
        <v>505.00000008498318</v>
      </c>
      <c r="BI200" s="114"/>
      <c r="BJ200" s="114"/>
      <c r="BK200" s="105" t="str">
        <f>[4]SayfaKAY!AW1033</f>
        <v/>
      </c>
      <c r="BL200" s="105" t="str">
        <f>[4]SayfaKAY!V1033</f>
        <v/>
      </c>
      <c r="BM200" s="114"/>
      <c r="BN200" s="171" t="str">
        <f t="shared" si="180"/>
        <v>x yok</v>
      </c>
      <c r="BO200" s="171" t="b">
        <f t="shared" si="181"/>
        <v>0</v>
      </c>
      <c r="BP200" s="171" t="e">
        <f t="shared" si="182"/>
        <v>#VALUE!</v>
      </c>
      <c r="BQ200" s="226" t="e">
        <f t="shared" si="183"/>
        <v>#VALUE!</v>
      </c>
      <c r="BR200" s="226" t="e">
        <f t="shared" si="184"/>
        <v>#VALUE!</v>
      </c>
      <c r="BS200" s="226" t="e">
        <f t="shared" si="185"/>
        <v>#VALUE!</v>
      </c>
      <c r="BT200" s="114"/>
      <c r="BU200" s="242"/>
      <c r="BV200" s="233">
        <f t="shared" si="186"/>
        <v>-1</v>
      </c>
      <c r="BW200" s="226" t="str">
        <f t="shared" si="187"/>
        <v>Hayır, çakışma yok</v>
      </c>
      <c r="BX200" s="229"/>
      <c r="BY200" s="247" t="e">
        <f t="shared" si="188"/>
        <v>#VALUE!</v>
      </c>
      <c r="BZ200" s="247" t="e">
        <f t="shared" si="189"/>
        <v>#VALUE!</v>
      </c>
      <c r="CA200" s="247" t="e">
        <f t="shared" si="190"/>
        <v>#VALUE!</v>
      </c>
      <c r="CB200" s="213"/>
      <c r="CC200" s="211"/>
      <c r="CD200" s="196"/>
      <c r="CE200" s="213">
        <v>1032</v>
      </c>
      <c r="CF200" s="182" t="str">
        <f t="shared" si="191"/>
        <v/>
      </c>
      <c r="CG200" s="182" t="str">
        <f t="shared" si="192"/>
        <v/>
      </c>
      <c r="CH200" s="196"/>
      <c r="CI200" s="196"/>
      <c r="CJ200" s="196"/>
      <c r="CK200" s="196" t="e">
        <f t="shared" si="193"/>
        <v>#VALUE!</v>
      </c>
      <c r="CL200" s="196" t="e">
        <f t="shared" si="194"/>
        <v>#VALUE!</v>
      </c>
      <c r="CM200" s="196" t="e">
        <f t="shared" si="195"/>
        <v>#VALUE!</v>
      </c>
      <c r="CN200" s="114"/>
      <c r="CO200" s="115" t="str">
        <f t="shared" si="196"/>
        <v/>
      </c>
      <c r="CP200" s="116" t="e">
        <f t="shared" si="197"/>
        <v>#VALUE!</v>
      </c>
      <c r="CQ200" s="117" t="str">
        <f t="shared" si="198"/>
        <v/>
      </c>
      <c r="CR200" s="117" t="str">
        <f t="shared" si="199"/>
        <v/>
      </c>
      <c r="CS200" s="117" t="str">
        <f t="shared" si="200"/>
        <v/>
      </c>
      <c r="CT200" s="118" t="e">
        <f t="shared" si="201"/>
        <v>#VALUE!</v>
      </c>
      <c r="CU200" s="118" t="e">
        <f t="shared" si="202"/>
        <v>#VALUE!</v>
      </c>
      <c r="CV200" s="118" t="e">
        <f t="shared" si="203"/>
        <v>#VALUE!</v>
      </c>
      <c r="CW200" s="119" t="e">
        <f t="shared" si="204"/>
        <v>#VALUE!</v>
      </c>
    </row>
    <row r="201" spans="1:101" ht="118.5" customHeight="1" x14ac:dyDescent="0.3">
      <c r="A201" s="104" t="str">
        <f>[4]SayfaKAY!C1034</f>
        <v/>
      </c>
      <c r="B201" s="104" t="str">
        <f>[4]SayfaKAY!D1034</f>
        <v/>
      </c>
      <c r="C201" s="105" t="str">
        <f>[4]SayfaKAY!E1034</f>
        <v/>
      </c>
      <c r="D201" s="105" t="str">
        <f>[4]SayfaKAY!F1034</f>
        <v/>
      </c>
      <c r="E201" s="106" t="str">
        <f>[4]SayfaKAY!G1034</f>
        <v/>
      </c>
      <c r="F201" s="193" t="str">
        <f t="shared" si="165"/>
        <v/>
      </c>
      <c r="G201" s="135" t="str">
        <f t="shared" si="166"/>
        <v/>
      </c>
      <c r="H201" s="235" t="str">
        <f>[4]SayfaKAY!H1034</f>
        <v/>
      </c>
      <c r="I201" s="104" t="str">
        <f>[4]SayfaKAY!I1034</f>
        <v/>
      </c>
      <c r="J201" s="103" t="str">
        <f>IF([4]SayfaKAY!J1034="","",IF([4]SayfaKAY!J1034="Müşteri","Notified by Customer","Notified by Bozankaya"))</f>
        <v/>
      </c>
      <c r="K201" s="103" t="e">
        <f>VLOOKUP([4]SayfaKAY!L1034,#REF!,2,FALSE)</f>
        <v>#REF!</v>
      </c>
      <c r="L201" s="165" t="str">
        <f>[4]SayfaKAY!X1034</f>
        <v/>
      </c>
      <c r="M201" s="107" t="str">
        <f t="shared" si="167"/>
        <v/>
      </c>
      <c r="N201" s="105" t="str">
        <f>[4]SayfaKAY!M1034</f>
        <v/>
      </c>
      <c r="O201" s="166" t="str">
        <f>[4]SayfaKAY!P1034</f>
        <v/>
      </c>
      <c r="P201" s="166" t="str">
        <f>[4]SayfaKAY!Q1034</f>
        <v/>
      </c>
      <c r="Q201" s="166" t="str">
        <f>[4]SayfaKAY!R1034</f>
        <v/>
      </c>
      <c r="R201" s="132" t="str" cm="1">
        <f t="array" ref="R201">IF([4]SayfaKAY!U1034="","",_xlfn.IFS([4]SayfaKAY!U1034="Bozankaya","Bozankaya",[4]SayfaKAY!U1034="Müşteri","Customer",[4]SayfaKAY!U1034="Tedarikçi","Equipment Supplier"))</f>
        <v/>
      </c>
      <c r="S201" s="204" t="str">
        <f>[4]SayfaKAY!N1034</f>
        <v/>
      </c>
      <c r="T201" s="133" t="str">
        <f>[4]SayfaKAY!AD1034</f>
        <v/>
      </c>
      <c r="U201" s="132" t="str">
        <f>[4]SayfaKAY!W1034</f>
        <v/>
      </c>
      <c r="V201" s="108" t="str">
        <f>[4]SayfaKAY!AZ1034</f>
        <v/>
      </c>
      <c r="W201" s="136" t="str">
        <f t="shared" si="168"/>
        <v/>
      </c>
      <c r="X201" s="137" t="str">
        <f t="shared" si="169"/>
        <v/>
      </c>
      <c r="Y201" s="235" t="str">
        <f>[4]SayfaKAY!AE1034</f>
        <v/>
      </c>
      <c r="Z201" s="192" t="str">
        <f t="shared" si="170"/>
        <v/>
      </c>
      <c r="AA201" s="110" t="str">
        <f t="shared" si="171"/>
        <v/>
      </c>
      <c r="AB201" s="182" t="str">
        <f>[4]SayfaKAY!BA1034</f>
        <v/>
      </c>
      <c r="AC201" s="257" t="str">
        <f t="shared" si="172"/>
        <v/>
      </c>
      <c r="AD201" s="111" t="str">
        <f t="shared" si="173"/>
        <v/>
      </c>
      <c r="AE201" s="111" t="str">
        <f t="shared" si="174"/>
        <v/>
      </c>
      <c r="AF201" s="235" t="str">
        <f>[4]SayfaKAY!BA1034</f>
        <v/>
      </c>
      <c r="AG201" s="179" t="str">
        <f>[4]SayfaKAY!S1034</f>
        <v/>
      </c>
      <c r="AH201" s="178" t="str">
        <f t="shared" si="175"/>
        <v/>
      </c>
      <c r="AI201" s="163" t="str">
        <f>[4]SayfaKAY!AV1034</f>
        <v/>
      </c>
      <c r="AJ201" s="164" t="str">
        <f t="shared" si="176"/>
        <v/>
      </c>
      <c r="AK201" s="164" t="str">
        <f t="shared" si="177"/>
        <v/>
      </c>
      <c r="AL201" s="112" t="str">
        <f>[4]SayfaKAY!AX1034</f>
        <v/>
      </c>
      <c r="AM201" s="257" t="str" cm="1">
        <f t="array" ref="AM201">IFERROR(IF(AND(P201&lt;&gt;"D(Arıza Değil)",AH201="Bu Arıza Aracın Servise Verilmesine Engel Değil"),
IF(Z201-F201&gt;0,(AB201-Y201)*24*60,
IF(OR(AND(G201&gt;$AS$1,G201&lt;$AT$1),AND(G201&gt;$AU$1,G201&lt;$AV$1)),
(AF201-H201)*24*60,     BH:BH0)),        AN201),0)</f>
        <v/>
      </c>
      <c r="AN201" s="257" t="str">
        <f t="shared" si="178"/>
        <v/>
      </c>
      <c r="AO201" s="174" t="str">
        <f>[4]SayfaKAY!AG1034</f>
        <v/>
      </c>
      <c r="AP201" s="174" t="str">
        <f>[4]SayfaKAY!AI1034</f>
        <v/>
      </c>
      <c r="AQ201" s="174" t="str">
        <f>[4]SayfaKAY!AQ1034</f>
        <v/>
      </c>
      <c r="AR201" s="174" t="str">
        <f>[4]SayfaKAY!AH1034</f>
        <v/>
      </c>
      <c r="AS201" s="174" t="str">
        <f>[4]SayfaKAY!AJ1034</f>
        <v/>
      </c>
      <c r="AT201" s="175" t="str">
        <f>[4]SayfaKAY!AM1034</f>
        <v/>
      </c>
      <c r="AU201" s="176" t="str">
        <f>[4]SayfaKAY!AL1034</f>
        <v/>
      </c>
      <c r="AV201" s="176" t="str">
        <f>[4]SayfaKAY!AP1034</f>
        <v/>
      </c>
      <c r="AW201" s="177" t="str">
        <f>[4]SayfaKAY!AT1034</f>
        <v/>
      </c>
      <c r="AX201" s="194" t="str">
        <f t="shared" si="179"/>
        <v/>
      </c>
      <c r="AY201" s="168"/>
      <c r="AZ201" s="167"/>
      <c r="BA201" s="170"/>
      <c r="BB201" s="171"/>
      <c r="BC201" s="114"/>
      <c r="BD201" s="114"/>
      <c r="BE201" s="114"/>
      <c r="BF201" s="114"/>
      <c r="BG201" s="114"/>
      <c r="BH201" s="114">
        <f>IFERROR(FRACAS!AN1037, "Hata Var")</f>
        <v>537.00000005308539</v>
      </c>
      <c r="BI201" s="114"/>
      <c r="BJ201" s="114"/>
      <c r="BK201" s="105" t="str">
        <f>[4]SayfaKAY!AW1034</f>
        <v/>
      </c>
      <c r="BL201" s="105" t="str">
        <f>[4]SayfaKAY!V1034</f>
        <v/>
      </c>
      <c r="BM201" s="114"/>
      <c r="BN201" s="171" t="str">
        <f t="shared" si="180"/>
        <v>x yok</v>
      </c>
      <c r="BO201" s="171" t="b">
        <f t="shared" si="181"/>
        <v>0</v>
      </c>
      <c r="BP201" s="171" t="e">
        <f t="shared" si="182"/>
        <v>#VALUE!</v>
      </c>
      <c r="BQ201" s="226" t="e">
        <f t="shared" si="183"/>
        <v>#VALUE!</v>
      </c>
      <c r="BR201" s="226" t="e">
        <f t="shared" si="184"/>
        <v>#VALUE!</v>
      </c>
      <c r="BS201" s="226" t="e">
        <f t="shared" si="185"/>
        <v>#VALUE!</v>
      </c>
      <c r="BT201" s="114"/>
      <c r="BU201" s="242"/>
      <c r="BV201" s="233">
        <f t="shared" si="186"/>
        <v>-1</v>
      </c>
      <c r="BW201" s="226" t="str">
        <f t="shared" si="187"/>
        <v>Hayır, çakışma yok</v>
      </c>
      <c r="BX201" s="229"/>
      <c r="BY201" s="247" t="e">
        <f t="shared" si="188"/>
        <v>#VALUE!</v>
      </c>
      <c r="BZ201" s="247" t="e">
        <f t="shared" si="189"/>
        <v>#VALUE!</v>
      </c>
      <c r="CA201" s="247" t="e">
        <f t="shared" si="190"/>
        <v>#VALUE!</v>
      </c>
      <c r="CB201" s="213"/>
      <c r="CC201" s="211"/>
      <c r="CD201" s="196"/>
      <c r="CE201" s="213">
        <v>1033</v>
      </c>
      <c r="CF201" s="182" t="str">
        <f t="shared" si="191"/>
        <v/>
      </c>
      <c r="CG201" s="182" t="str">
        <f t="shared" si="192"/>
        <v/>
      </c>
      <c r="CH201" s="196"/>
      <c r="CI201" s="196"/>
      <c r="CJ201" s="196"/>
      <c r="CK201" s="196" t="e">
        <f t="shared" si="193"/>
        <v>#VALUE!</v>
      </c>
      <c r="CL201" s="196" t="e">
        <f t="shared" si="194"/>
        <v>#VALUE!</v>
      </c>
      <c r="CM201" s="196" t="e">
        <f t="shared" si="195"/>
        <v>#VALUE!</v>
      </c>
      <c r="CN201" s="114"/>
      <c r="CO201" s="115" t="str">
        <f t="shared" si="196"/>
        <v/>
      </c>
      <c r="CP201" s="116" t="e">
        <f t="shared" si="197"/>
        <v>#VALUE!</v>
      </c>
      <c r="CQ201" s="117" t="str">
        <f t="shared" si="198"/>
        <v/>
      </c>
      <c r="CR201" s="117" t="str">
        <f t="shared" si="199"/>
        <v/>
      </c>
      <c r="CS201" s="117" t="str">
        <f t="shared" si="200"/>
        <v/>
      </c>
      <c r="CT201" s="118" t="e">
        <f t="shared" si="201"/>
        <v>#VALUE!</v>
      </c>
      <c r="CU201" s="118" t="e">
        <f t="shared" si="202"/>
        <v>#VALUE!</v>
      </c>
      <c r="CV201" s="118" t="e">
        <f t="shared" si="203"/>
        <v>#VALUE!</v>
      </c>
      <c r="CW201" s="119" t="e">
        <f t="shared" si="204"/>
        <v>#VALUE!</v>
      </c>
    </row>
    <row r="202" spans="1:101" ht="118.5" customHeight="1" x14ac:dyDescent="0.3">
      <c r="A202" s="160" t="str">
        <f>[4]SayfaKAY!C1035</f>
        <v/>
      </c>
      <c r="B202" s="104" t="str">
        <f>[4]SayfaKAY!D1035</f>
        <v/>
      </c>
      <c r="C202" s="105" t="str">
        <f>[4]SayfaKAY!E1035</f>
        <v/>
      </c>
      <c r="D202" s="105" t="str">
        <f>[4]SayfaKAY!F1035</f>
        <v/>
      </c>
      <c r="E202" s="106" t="str">
        <f>[4]SayfaKAY!G1035</f>
        <v/>
      </c>
      <c r="F202" s="134" t="str">
        <f t="shared" si="165"/>
        <v/>
      </c>
      <c r="G202" s="135" t="str">
        <f t="shared" si="166"/>
        <v/>
      </c>
      <c r="H202" s="235" t="str">
        <f>[4]SayfaKAY!H1035</f>
        <v/>
      </c>
      <c r="I202" s="104" t="str">
        <f>[4]SayfaKAY!I1035</f>
        <v/>
      </c>
      <c r="J202" s="103" t="str">
        <f>IF([4]SayfaKAY!J1035="","",IF([4]SayfaKAY!J1035="Müşteri","Notified by Customer","Notified by Bozankaya"))</f>
        <v/>
      </c>
      <c r="K202" s="103" t="e">
        <f>VLOOKUP([4]SayfaKAY!L1035,#REF!,2,FALSE)</f>
        <v>#REF!</v>
      </c>
      <c r="L202" s="165" t="str">
        <f>[4]SayfaKAY!X1035</f>
        <v/>
      </c>
      <c r="M202" s="107" t="str">
        <f t="shared" si="167"/>
        <v/>
      </c>
      <c r="N202" s="105" t="str">
        <f>[4]SayfaKAY!M1035</f>
        <v/>
      </c>
      <c r="O202" s="166" t="str">
        <f>[4]SayfaKAY!P1035</f>
        <v/>
      </c>
      <c r="P202" s="166" t="str">
        <f>[4]SayfaKAY!Q1035</f>
        <v/>
      </c>
      <c r="Q202" s="166" t="str">
        <f>[4]SayfaKAY!R1035</f>
        <v/>
      </c>
      <c r="R202" s="132" t="str" cm="1">
        <f t="array" ref="R202">IF([4]SayfaKAY!U1035="","",_xlfn.IFS([4]SayfaKAY!U1035="Bozankaya","Bozankaya",[4]SayfaKAY!U1035="Müşteri","Customer",[4]SayfaKAY!U1035="Tedarikçi","Equipment Supplier"))</f>
        <v/>
      </c>
      <c r="S202" s="204" t="str">
        <f>[4]SayfaKAY!N1035</f>
        <v/>
      </c>
      <c r="T202" s="133" t="str">
        <f>[4]SayfaKAY!AD1035</f>
        <v/>
      </c>
      <c r="U202" s="132" t="str">
        <f>[4]SayfaKAY!W1035</f>
        <v/>
      </c>
      <c r="V202" s="108" t="str">
        <f>[4]SayfaKAY!AZ1035</f>
        <v/>
      </c>
      <c r="W202" s="136" t="str">
        <f t="shared" si="168"/>
        <v/>
      </c>
      <c r="X202" s="137" t="str">
        <f t="shared" si="169"/>
        <v/>
      </c>
      <c r="Y202" s="235" t="str">
        <f>[4]SayfaKAY!AE1035</f>
        <v/>
      </c>
      <c r="Z202" s="109" t="str">
        <f t="shared" si="170"/>
        <v/>
      </c>
      <c r="AA202" s="110" t="str">
        <f t="shared" si="171"/>
        <v/>
      </c>
      <c r="AB202" s="182" t="str">
        <f>[4]SayfaKAY!BA1035</f>
        <v/>
      </c>
      <c r="AC202" s="257" t="str">
        <f t="shared" si="172"/>
        <v/>
      </c>
      <c r="AD202" s="111" t="str">
        <f t="shared" si="173"/>
        <v/>
      </c>
      <c r="AE202" s="111" t="str">
        <f t="shared" si="174"/>
        <v/>
      </c>
      <c r="AF202" s="235" t="str">
        <f>[4]SayfaKAY!BA1035</f>
        <v/>
      </c>
      <c r="AG202" s="179" t="str">
        <f>[4]SayfaKAY!S1035</f>
        <v/>
      </c>
      <c r="AH202" s="178" t="str">
        <f t="shared" si="175"/>
        <v/>
      </c>
      <c r="AI202" s="163" t="str">
        <f>[4]SayfaKAY!AV1035</f>
        <v/>
      </c>
      <c r="AJ202" s="164" t="str">
        <f t="shared" si="176"/>
        <v/>
      </c>
      <c r="AK202" s="164" t="str">
        <f t="shared" si="177"/>
        <v/>
      </c>
      <c r="AL202" s="112" t="str">
        <f>[4]SayfaKAY!AX1035</f>
        <v/>
      </c>
      <c r="AM202" s="257" t="str" cm="1">
        <f t="array" ref="AM202">IFERROR(IF(AND(P202&lt;&gt;"D(Arıza Değil)",AH202="Bu Arıza Aracın Servise Verilmesine Engel Değil"),
IF(Z202-F202&gt;0,(AB202-Y202)*24*60,
IF(OR(AND(G202&gt;$AS$1,G202&lt;$AT$1),AND(G202&gt;$AU$1,G202&lt;$AV$1)),
(AF202-H202)*24*60,     BH:BH0)),        AN202),0)</f>
        <v/>
      </c>
      <c r="AN202" s="257" t="str">
        <f t="shared" si="178"/>
        <v/>
      </c>
      <c r="AO202" s="174" t="str">
        <f>[4]SayfaKAY!AG1035</f>
        <v/>
      </c>
      <c r="AP202" s="174" t="str">
        <f>[4]SayfaKAY!AI1035</f>
        <v/>
      </c>
      <c r="AQ202" s="174" t="str">
        <f>[4]SayfaKAY!AQ1035</f>
        <v/>
      </c>
      <c r="AR202" s="174" t="str">
        <f>[4]SayfaKAY!AH1035</f>
        <v/>
      </c>
      <c r="AS202" s="174" t="str">
        <f>[4]SayfaKAY!AJ1035</f>
        <v/>
      </c>
      <c r="AT202" s="175" t="str">
        <f>[4]SayfaKAY!AM1035</f>
        <v/>
      </c>
      <c r="AU202" s="176" t="str">
        <f>[4]SayfaKAY!AL1035</f>
        <v/>
      </c>
      <c r="AV202" s="176" t="str">
        <f>[4]SayfaKAY!AP1035</f>
        <v/>
      </c>
      <c r="AW202" s="177" t="str">
        <f>[4]SayfaKAY!AT1035</f>
        <v/>
      </c>
      <c r="AX202" s="194" t="str">
        <f t="shared" si="179"/>
        <v/>
      </c>
      <c r="AY202" s="168"/>
      <c r="AZ202" s="167"/>
      <c r="BA202" s="113"/>
      <c r="BB202" s="171" t="str">
        <f>IF($AQ$1="X", IF(AND(G202&gt;=$AS$1,G202&lt;=$AT$1),IF(P202&lt;&gt;"D(Arıza Değil)",AC202,0), IF(AND(G202&gt;=$AU$1,G202&lt;=$AV$1),IF(P202&lt;&gt;"D(Arıza Değil)",AC202,0), "")), "")</f>
        <v/>
      </c>
      <c r="BC202" s="114"/>
      <c r="BD202" s="114"/>
      <c r="BE202" s="114"/>
      <c r="BF202" s="114"/>
      <c r="BG202" s="114"/>
      <c r="BH202" s="114">
        <f>IFERROR(FRACAS!AN1038, "Hata Var")</f>
        <v>142.99999992130324</v>
      </c>
      <c r="BI202" s="114"/>
      <c r="BJ202" s="114"/>
      <c r="BK202" s="105" t="str">
        <f>[4]SayfaKAY!AW1035</f>
        <v/>
      </c>
      <c r="BL202" s="105" t="str">
        <f>[4]SayfaKAY!V1035</f>
        <v/>
      </c>
      <c r="BM202" s="114"/>
      <c r="BN202" s="171" t="str">
        <f t="shared" si="180"/>
        <v>x yok</v>
      </c>
      <c r="BO202" s="171" t="b">
        <f t="shared" si="181"/>
        <v>0</v>
      </c>
      <c r="BP202" s="171" t="e">
        <f t="shared" si="182"/>
        <v>#VALUE!</v>
      </c>
      <c r="BQ202" s="226" t="e">
        <f t="shared" si="183"/>
        <v>#VALUE!</v>
      </c>
      <c r="BR202" s="226" t="e">
        <f t="shared" si="184"/>
        <v>#VALUE!</v>
      </c>
      <c r="BS202" s="226" t="e">
        <f t="shared" si="185"/>
        <v>#VALUE!</v>
      </c>
      <c r="BT202" s="114"/>
      <c r="BU202" s="242"/>
      <c r="BV202" s="233">
        <f t="shared" si="186"/>
        <v>-1</v>
      </c>
      <c r="BW202" s="226" t="str">
        <f t="shared" si="187"/>
        <v>Hayır, çakışma yok</v>
      </c>
      <c r="BX202" s="229"/>
      <c r="BY202" s="247" t="e">
        <f t="shared" si="188"/>
        <v>#VALUE!</v>
      </c>
      <c r="BZ202" s="247" t="e">
        <f t="shared" si="189"/>
        <v>#VALUE!</v>
      </c>
      <c r="CA202" s="247" t="e">
        <f t="shared" si="190"/>
        <v>#VALUE!</v>
      </c>
      <c r="CB202" s="213"/>
      <c r="CC202" s="211"/>
      <c r="CD202" s="196"/>
      <c r="CE202" s="213">
        <v>1034</v>
      </c>
      <c r="CF202" s="182" t="str">
        <f t="shared" si="191"/>
        <v/>
      </c>
      <c r="CG202" s="182" t="str">
        <f t="shared" si="192"/>
        <v/>
      </c>
      <c r="CH202" s="196"/>
      <c r="CI202" s="196"/>
      <c r="CJ202" s="196"/>
      <c r="CK202" s="196" t="e">
        <f t="shared" si="193"/>
        <v>#VALUE!</v>
      </c>
      <c r="CL202" s="196" t="e">
        <f t="shared" si="194"/>
        <v>#VALUE!</v>
      </c>
      <c r="CM202" s="196" t="e">
        <f t="shared" si="195"/>
        <v>#VALUE!</v>
      </c>
      <c r="CN202" s="114"/>
      <c r="CO202" s="115" t="str">
        <f t="shared" si="196"/>
        <v/>
      </c>
      <c r="CP202" s="116" t="e">
        <f t="shared" si="197"/>
        <v>#VALUE!</v>
      </c>
      <c r="CQ202" s="117" t="str">
        <f t="shared" si="198"/>
        <v/>
      </c>
      <c r="CR202" s="117" t="str">
        <f t="shared" si="199"/>
        <v/>
      </c>
      <c r="CS202" s="117" t="str">
        <f t="shared" si="200"/>
        <v/>
      </c>
      <c r="CT202" s="118" t="e">
        <f t="shared" si="201"/>
        <v>#VALUE!</v>
      </c>
      <c r="CU202" s="118" t="e">
        <f t="shared" si="202"/>
        <v>#VALUE!</v>
      </c>
      <c r="CV202" s="118" t="e">
        <f t="shared" si="203"/>
        <v>#VALUE!</v>
      </c>
      <c r="CW202" s="119" t="e">
        <f t="shared" si="204"/>
        <v>#VALUE!</v>
      </c>
    </row>
    <row r="203" spans="1:101" ht="118.5" customHeight="1" x14ac:dyDescent="0.3">
      <c r="A203" s="104" t="str">
        <f>[4]SayfaKAY!C1036</f>
        <v/>
      </c>
      <c r="B203" s="104" t="str">
        <f>[4]SayfaKAY!D1036</f>
        <v/>
      </c>
      <c r="C203" s="105" t="str">
        <f>[4]SayfaKAY!E1036</f>
        <v/>
      </c>
      <c r="D203" s="105" t="str">
        <f>[4]SayfaKAY!F1036</f>
        <v/>
      </c>
      <c r="E203" s="106" t="str">
        <f>[4]SayfaKAY!G1036</f>
        <v/>
      </c>
      <c r="F203" s="193" t="str">
        <f t="shared" si="165"/>
        <v/>
      </c>
      <c r="G203" s="135" t="str">
        <f t="shared" si="166"/>
        <v/>
      </c>
      <c r="H203" s="235" t="str">
        <f>[4]SayfaKAY!H1036</f>
        <v/>
      </c>
      <c r="I203" s="104" t="str">
        <f>[4]SayfaKAY!I1036</f>
        <v/>
      </c>
      <c r="J203" s="103" t="str">
        <f>IF([4]SayfaKAY!J1036="","",IF([4]SayfaKAY!J1036="Müşteri","Notified by Customer","Notified by Bozankaya"))</f>
        <v/>
      </c>
      <c r="K203" s="103" t="e">
        <f>VLOOKUP([4]SayfaKAY!L1036,#REF!,2,FALSE)</f>
        <v>#REF!</v>
      </c>
      <c r="L203" s="165" t="str">
        <f>[4]SayfaKAY!X1036</f>
        <v/>
      </c>
      <c r="M203" s="107" t="str">
        <f t="shared" si="167"/>
        <v/>
      </c>
      <c r="N203" s="105" t="str">
        <f>[4]SayfaKAY!M1036</f>
        <v/>
      </c>
      <c r="O203" s="166" t="str">
        <f>[4]SayfaKAY!P1036</f>
        <v/>
      </c>
      <c r="P203" s="166" t="str">
        <f>[4]SayfaKAY!Q1036</f>
        <v/>
      </c>
      <c r="Q203" s="166" t="str">
        <f>[4]SayfaKAY!R1036</f>
        <v/>
      </c>
      <c r="R203" s="132" t="str" cm="1">
        <f t="array" ref="R203">IF([4]SayfaKAY!U1036="","",_xlfn.IFS([4]SayfaKAY!U1036="Bozankaya","Bozankaya",[4]SayfaKAY!U1036="Müşteri","Customer",[4]SayfaKAY!U1036="Tedarikçi","Equipment Supplier"))</f>
        <v/>
      </c>
      <c r="S203" s="204" t="str">
        <f>[4]SayfaKAY!N1036</f>
        <v/>
      </c>
      <c r="T203" s="133" t="str">
        <f>[4]SayfaKAY!AD1036</f>
        <v/>
      </c>
      <c r="U203" s="132" t="str">
        <f>[4]SayfaKAY!W1036</f>
        <v/>
      </c>
      <c r="V203" s="108" t="str">
        <f>[4]SayfaKAY!AZ1036</f>
        <v/>
      </c>
      <c r="W203" s="136" t="str">
        <f t="shared" si="168"/>
        <v/>
      </c>
      <c r="X203" s="137" t="str">
        <f t="shared" si="169"/>
        <v/>
      </c>
      <c r="Y203" s="235" t="str">
        <f>[4]SayfaKAY!AE1036</f>
        <v/>
      </c>
      <c r="Z203" s="192" t="str">
        <f t="shared" si="170"/>
        <v/>
      </c>
      <c r="AA203" s="110" t="str">
        <f t="shared" si="171"/>
        <v/>
      </c>
      <c r="AB203" s="182" t="str">
        <f>[4]SayfaKAY!BA1036</f>
        <v/>
      </c>
      <c r="AC203" s="257" t="str">
        <f t="shared" si="172"/>
        <v/>
      </c>
      <c r="AD203" s="111" t="str">
        <f t="shared" si="173"/>
        <v/>
      </c>
      <c r="AE203" s="111" t="str">
        <f t="shared" si="174"/>
        <v/>
      </c>
      <c r="AF203" s="235" t="str">
        <f>[4]SayfaKAY!BA1036</f>
        <v/>
      </c>
      <c r="AG203" s="179" t="str">
        <f>[4]SayfaKAY!S1036</f>
        <v/>
      </c>
      <c r="AH203" s="178" t="str">
        <f t="shared" si="175"/>
        <v/>
      </c>
      <c r="AI203" s="163" t="str">
        <f>[4]SayfaKAY!AV1036</f>
        <v/>
      </c>
      <c r="AJ203" s="164" t="str">
        <f t="shared" si="176"/>
        <v/>
      </c>
      <c r="AK203" s="164" t="str">
        <f t="shared" si="177"/>
        <v/>
      </c>
      <c r="AL203" s="112" t="str">
        <f>[4]SayfaKAY!AX1036</f>
        <v/>
      </c>
      <c r="AM203" s="257" t="str" cm="1">
        <f t="array" ref="AM203">IFERROR(IF(AND(P203&lt;&gt;"D(Arıza Değil)",AH203="Bu Arıza Aracın Servise Verilmesine Engel Değil"),
IF(Z203-F203&gt;0,(AB203-Y203)*24*60,
IF(OR(AND(G203&gt;$AS$1,G203&lt;$AT$1),AND(G203&gt;$AU$1,G203&lt;$AV$1)),
(AF203-H203)*24*60,     BH:BH0)),        AN203),0)</f>
        <v/>
      </c>
      <c r="AN203" s="257" t="str">
        <f t="shared" si="178"/>
        <v/>
      </c>
      <c r="AO203" s="174" t="str">
        <f>[4]SayfaKAY!AG1036</f>
        <v/>
      </c>
      <c r="AP203" s="174" t="str">
        <f>[4]SayfaKAY!AI1036</f>
        <v/>
      </c>
      <c r="AQ203" s="174" t="str">
        <f>[4]SayfaKAY!AQ1036</f>
        <v/>
      </c>
      <c r="AR203" s="174" t="str">
        <f>[4]SayfaKAY!AH1036</f>
        <v/>
      </c>
      <c r="AS203" s="174" t="str">
        <f>[4]SayfaKAY!AJ1036</f>
        <v/>
      </c>
      <c r="AT203" s="175" t="str">
        <f>[4]SayfaKAY!AM1036</f>
        <v/>
      </c>
      <c r="AU203" s="176" t="str">
        <f>[4]SayfaKAY!AL1036</f>
        <v/>
      </c>
      <c r="AV203" s="176" t="str">
        <f>[4]SayfaKAY!AP1036</f>
        <v/>
      </c>
      <c r="AW203" s="177" t="str">
        <f>[4]SayfaKAY!AT1036</f>
        <v/>
      </c>
      <c r="AX203" s="194" t="str">
        <f t="shared" si="179"/>
        <v/>
      </c>
      <c r="AY203" s="168"/>
      <c r="AZ203" s="167"/>
      <c r="BA203" s="170"/>
      <c r="BB203" s="171"/>
      <c r="BC203" s="114"/>
      <c r="BD203" s="114"/>
      <c r="BE203" s="114"/>
      <c r="BF203" s="114"/>
      <c r="BG203" s="114"/>
      <c r="BH203" s="114">
        <f>IFERROR(FRACAS!AN1039, "Hata Var")</f>
        <v>132033.99999988731</v>
      </c>
      <c r="BI203" s="114"/>
      <c r="BJ203" s="114"/>
      <c r="BK203" s="105" t="str">
        <f>[4]SayfaKAY!AW1036</f>
        <v/>
      </c>
      <c r="BL203" s="105" t="str">
        <f>[4]SayfaKAY!V1036</f>
        <v/>
      </c>
      <c r="BM203" s="114"/>
      <c r="BN203" s="171" t="str">
        <f t="shared" si="180"/>
        <v>x yok</v>
      </c>
      <c r="BO203" s="171" t="b">
        <f t="shared" si="181"/>
        <v>0</v>
      </c>
      <c r="BP203" s="171" t="e">
        <f t="shared" si="182"/>
        <v>#VALUE!</v>
      </c>
      <c r="BQ203" s="226" t="e">
        <f t="shared" si="183"/>
        <v>#VALUE!</v>
      </c>
      <c r="BR203" s="226" t="e">
        <f t="shared" si="184"/>
        <v>#VALUE!</v>
      </c>
      <c r="BS203" s="226" t="e">
        <f t="shared" si="185"/>
        <v>#VALUE!</v>
      </c>
      <c r="BT203" s="114"/>
      <c r="BU203" s="242"/>
      <c r="BV203" s="233">
        <f t="shared" si="186"/>
        <v>-1</v>
      </c>
      <c r="BW203" s="226" t="str">
        <f t="shared" si="187"/>
        <v>Hayır, çakışma yok</v>
      </c>
      <c r="BX203" s="229"/>
      <c r="BY203" s="247" t="e">
        <f t="shared" si="188"/>
        <v>#VALUE!</v>
      </c>
      <c r="BZ203" s="247" t="e">
        <f t="shared" si="189"/>
        <v>#VALUE!</v>
      </c>
      <c r="CA203" s="247" t="e">
        <f t="shared" si="190"/>
        <v>#VALUE!</v>
      </c>
      <c r="CB203" s="213"/>
      <c r="CC203" s="211"/>
      <c r="CD203" s="196"/>
      <c r="CE203" s="213">
        <v>1035</v>
      </c>
      <c r="CF203" s="182" t="str">
        <f t="shared" si="191"/>
        <v/>
      </c>
      <c r="CG203" s="182" t="str">
        <f t="shared" si="192"/>
        <v/>
      </c>
      <c r="CH203" s="196"/>
      <c r="CI203" s="196"/>
      <c r="CJ203" s="196"/>
      <c r="CK203" s="196" t="e">
        <f t="shared" si="193"/>
        <v>#VALUE!</v>
      </c>
      <c r="CL203" s="196" t="e">
        <f t="shared" si="194"/>
        <v>#VALUE!</v>
      </c>
      <c r="CM203" s="196" t="e">
        <f t="shared" si="195"/>
        <v>#VALUE!</v>
      </c>
      <c r="CN203" s="114"/>
      <c r="CO203" s="115" t="str">
        <f t="shared" si="196"/>
        <v/>
      </c>
      <c r="CP203" s="116" t="e">
        <f t="shared" si="197"/>
        <v>#VALUE!</v>
      </c>
      <c r="CQ203" s="117" t="str">
        <f t="shared" si="198"/>
        <v/>
      </c>
      <c r="CR203" s="117" t="str">
        <f t="shared" si="199"/>
        <v/>
      </c>
      <c r="CS203" s="117" t="str">
        <f t="shared" si="200"/>
        <v/>
      </c>
      <c r="CT203" s="118" t="e">
        <f t="shared" si="201"/>
        <v>#VALUE!</v>
      </c>
      <c r="CU203" s="118" t="e">
        <f t="shared" si="202"/>
        <v>#VALUE!</v>
      </c>
      <c r="CV203" s="118" t="e">
        <f t="shared" si="203"/>
        <v>#VALUE!</v>
      </c>
      <c r="CW203" s="119" t="e">
        <f t="shared" si="204"/>
        <v>#VALUE!</v>
      </c>
    </row>
    <row r="204" spans="1:101" ht="118.5" customHeight="1" x14ac:dyDescent="0.3">
      <c r="A204" s="160" t="str">
        <f>[4]SayfaKAY!C1037</f>
        <v/>
      </c>
      <c r="B204" s="104" t="str">
        <f>[4]SayfaKAY!D1037</f>
        <v/>
      </c>
      <c r="C204" s="105" t="str">
        <f>[4]SayfaKAY!E1037</f>
        <v/>
      </c>
      <c r="D204" s="105" t="str">
        <f>[4]SayfaKAY!F1037</f>
        <v/>
      </c>
      <c r="E204" s="106" t="str">
        <f>[4]SayfaKAY!G1037</f>
        <v/>
      </c>
      <c r="F204" s="134" t="str">
        <f t="shared" si="165"/>
        <v/>
      </c>
      <c r="G204" s="135" t="str">
        <f t="shared" si="166"/>
        <v/>
      </c>
      <c r="H204" s="235" t="str">
        <f>[4]SayfaKAY!H1037</f>
        <v/>
      </c>
      <c r="I204" s="104" t="str">
        <f>[4]SayfaKAY!I1037</f>
        <v/>
      </c>
      <c r="J204" s="103" t="str">
        <f>IF([4]SayfaKAY!J1037="","",IF([4]SayfaKAY!J1037="Müşteri","Notified by Customer","Notified by Bozankaya"))</f>
        <v/>
      </c>
      <c r="K204" s="103" t="e">
        <f>VLOOKUP([4]SayfaKAY!L1037,#REF!,2,FALSE)</f>
        <v>#REF!</v>
      </c>
      <c r="L204" s="165" t="str">
        <f>[4]SayfaKAY!X1037</f>
        <v/>
      </c>
      <c r="M204" s="107" t="str">
        <f t="shared" si="167"/>
        <v/>
      </c>
      <c r="N204" s="105" t="str">
        <f>[4]SayfaKAY!M1037</f>
        <v/>
      </c>
      <c r="O204" s="166" t="str">
        <f>[4]SayfaKAY!P1037</f>
        <v/>
      </c>
      <c r="P204" s="166" t="str">
        <f>[4]SayfaKAY!Q1037</f>
        <v/>
      </c>
      <c r="Q204" s="166" t="str">
        <f>[4]SayfaKAY!R1037</f>
        <v/>
      </c>
      <c r="R204" s="132" t="str" cm="1">
        <f t="array" ref="R204">IF([4]SayfaKAY!U1037="","",_xlfn.IFS([4]SayfaKAY!U1037="Bozankaya","Bozankaya",[4]SayfaKAY!U1037="Müşteri","Customer",[4]SayfaKAY!U1037="Tedarikçi","Equipment Supplier"))</f>
        <v/>
      </c>
      <c r="S204" s="204" t="str">
        <f>[4]SayfaKAY!N1037</f>
        <v/>
      </c>
      <c r="T204" s="133" t="str">
        <f>[4]SayfaKAY!AD1037</f>
        <v/>
      </c>
      <c r="U204" s="132" t="str">
        <f>[4]SayfaKAY!W1037</f>
        <v/>
      </c>
      <c r="V204" s="108" t="str">
        <f>[4]SayfaKAY!AZ1037</f>
        <v/>
      </c>
      <c r="W204" s="136" t="str">
        <f t="shared" si="168"/>
        <v/>
      </c>
      <c r="X204" s="137" t="str">
        <f t="shared" si="169"/>
        <v/>
      </c>
      <c r="Y204" s="235" t="str">
        <f>[4]SayfaKAY!AE1037</f>
        <v/>
      </c>
      <c r="Z204" s="109" t="str">
        <f t="shared" si="170"/>
        <v/>
      </c>
      <c r="AA204" s="110" t="str">
        <f t="shared" si="171"/>
        <v/>
      </c>
      <c r="AB204" s="182" t="str">
        <f>[4]SayfaKAY!BA1037</f>
        <v/>
      </c>
      <c r="AC204" s="257" t="str">
        <f t="shared" si="172"/>
        <v/>
      </c>
      <c r="AD204" s="111" t="str">
        <f t="shared" si="173"/>
        <v/>
      </c>
      <c r="AE204" s="111" t="str">
        <f t="shared" si="174"/>
        <v/>
      </c>
      <c r="AF204" s="235" t="str">
        <f>[4]SayfaKAY!BA1037</f>
        <v/>
      </c>
      <c r="AG204" s="179" t="str">
        <f>[4]SayfaKAY!S1037</f>
        <v/>
      </c>
      <c r="AH204" s="178" t="str">
        <f t="shared" si="175"/>
        <v/>
      </c>
      <c r="AI204" s="163" t="str">
        <f>[4]SayfaKAY!AV1037</f>
        <v/>
      </c>
      <c r="AJ204" s="164" t="str">
        <f t="shared" si="176"/>
        <v/>
      </c>
      <c r="AK204" s="164" t="str">
        <f t="shared" si="177"/>
        <v/>
      </c>
      <c r="AL204" s="112" t="str">
        <f>[4]SayfaKAY!AX1037</f>
        <v/>
      </c>
      <c r="AM204" s="257" t="str" cm="1">
        <f t="array" ref="AM204">IFERROR(IF(AND(P204&lt;&gt;"D(Arıza Değil)",AH204="Bu Arıza Aracın Servise Verilmesine Engel Değil"),
IF(Z204-F204&gt;0,(AB204-Y204)*24*60,
IF(OR(AND(G204&gt;$AS$1,G204&lt;$AT$1),AND(G204&gt;$AU$1,G204&lt;$AV$1)),
(AF204-H204)*24*60,     BH:BH0)),        AN204),0)</f>
        <v/>
      </c>
      <c r="AN204" s="257" t="str">
        <f t="shared" si="178"/>
        <v/>
      </c>
      <c r="AO204" s="174" t="str">
        <f>[4]SayfaKAY!AG1037</f>
        <v/>
      </c>
      <c r="AP204" s="174" t="str">
        <f>[4]SayfaKAY!AI1037</f>
        <v/>
      </c>
      <c r="AQ204" s="174" t="str">
        <f>[4]SayfaKAY!AQ1037</f>
        <v/>
      </c>
      <c r="AR204" s="174" t="str">
        <f>[4]SayfaKAY!AH1037</f>
        <v/>
      </c>
      <c r="AS204" s="174" t="str">
        <f>[4]SayfaKAY!AJ1037</f>
        <v/>
      </c>
      <c r="AT204" s="175" t="str">
        <f>[4]SayfaKAY!AM1037</f>
        <v/>
      </c>
      <c r="AU204" s="176" t="str">
        <f>[4]SayfaKAY!AL1037</f>
        <v/>
      </c>
      <c r="AV204" s="176" t="str">
        <f>[4]SayfaKAY!AP1037</f>
        <v/>
      </c>
      <c r="AW204" s="177" t="str">
        <f>[4]SayfaKAY!AT1037</f>
        <v/>
      </c>
      <c r="AX204" s="194" t="str">
        <f t="shared" si="179"/>
        <v/>
      </c>
      <c r="AY204" s="168"/>
      <c r="AZ204" s="167"/>
      <c r="BA204" s="113"/>
      <c r="BB204" s="171" t="str">
        <f>IF($AQ$1="X", IF(AND(G204&gt;=$AS$1,G204&lt;=$AT$1),IF(P204&lt;&gt;"D(Arıza Değil)",AC204,0), IF(AND(G204&gt;=$AU$1,G204&lt;=$AV$1),IF(P204&lt;&gt;"D(Arıza Değil)",AC204,0), "")), "")</f>
        <v/>
      </c>
      <c r="BC204" s="114"/>
      <c r="BD204" s="114"/>
      <c r="BE204" s="114"/>
      <c r="BF204" s="114"/>
      <c r="BG204" s="114"/>
      <c r="BH204" s="114">
        <f>IFERROR(FRACAS!AN1040, "Hata Var")</f>
        <v>1477.0000000786968</v>
      </c>
      <c r="BI204" s="114"/>
      <c r="BJ204" s="114"/>
      <c r="BK204" s="105" t="str">
        <f>[4]SayfaKAY!AW1037</f>
        <v/>
      </c>
      <c r="BL204" s="105" t="str">
        <f>[4]SayfaKAY!V1037</f>
        <v/>
      </c>
      <c r="BM204" s="114"/>
      <c r="BN204" s="171" t="str">
        <f t="shared" si="180"/>
        <v>x yok</v>
      </c>
      <c r="BO204" s="171" t="b">
        <f t="shared" si="181"/>
        <v>0</v>
      </c>
      <c r="BP204" s="171" t="e">
        <f t="shared" si="182"/>
        <v>#VALUE!</v>
      </c>
      <c r="BQ204" s="226" t="e">
        <f t="shared" si="183"/>
        <v>#VALUE!</v>
      </c>
      <c r="BR204" s="226" t="e">
        <f t="shared" si="184"/>
        <v>#VALUE!</v>
      </c>
      <c r="BS204" s="226" t="e">
        <f t="shared" si="185"/>
        <v>#VALUE!</v>
      </c>
      <c r="BT204" s="114"/>
      <c r="BU204" s="242"/>
      <c r="BV204" s="233">
        <f t="shared" si="186"/>
        <v>-1</v>
      </c>
      <c r="BW204" s="226" t="str">
        <f t="shared" si="187"/>
        <v>Hayır, çakışma yok</v>
      </c>
      <c r="BX204" s="229"/>
      <c r="BY204" s="247" t="e">
        <f t="shared" si="188"/>
        <v>#VALUE!</v>
      </c>
      <c r="BZ204" s="247" t="e">
        <f t="shared" si="189"/>
        <v>#VALUE!</v>
      </c>
      <c r="CA204" s="247" t="e">
        <f t="shared" si="190"/>
        <v>#VALUE!</v>
      </c>
      <c r="CB204" s="213"/>
      <c r="CC204" s="211"/>
      <c r="CD204" s="196"/>
      <c r="CE204" s="213">
        <v>1036</v>
      </c>
      <c r="CF204" s="182" t="str">
        <f t="shared" si="191"/>
        <v/>
      </c>
      <c r="CG204" s="182" t="str">
        <f t="shared" si="192"/>
        <v/>
      </c>
      <c r="CH204" s="196"/>
      <c r="CI204" s="196"/>
      <c r="CJ204" s="196"/>
      <c r="CK204" s="196" t="e">
        <f t="shared" si="193"/>
        <v>#VALUE!</v>
      </c>
      <c r="CL204" s="196" t="e">
        <f t="shared" si="194"/>
        <v>#VALUE!</v>
      </c>
      <c r="CM204" s="196" t="e">
        <f t="shared" si="195"/>
        <v>#VALUE!</v>
      </c>
      <c r="CN204" s="114"/>
      <c r="CO204" s="115" t="str">
        <f t="shared" si="196"/>
        <v/>
      </c>
      <c r="CP204" s="116" t="e">
        <f t="shared" si="197"/>
        <v>#VALUE!</v>
      </c>
      <c r="CQ204" s="117" t="str">
        <f t="shared" si="198"/>
        <v/>
      </c>
      <c r="CR204" s="117" t="str">
        <f t="shared" si="199"/>
        <v/>
      </c>
      <c r="CS204" s="117" t="str">
        <f t="shared" si="200"/>
        <v/>
      </c>
      <c r="CT204" s="118" t="e">
        <f t="shared" si="201"/>
        <v>#VALUE!</v>
      </c>
      <c r="CU204" s="118" t="e">
        <f t="shared" si="202"/>
        <v>#VALUE!</v>
      </c>
      <c r="CV204" s="118" t="e">
        <f t="shared" si="203"/>
        <v>#VALUE!</v>
      </c>
      <c r="CW204" s="119" t="e">
        <f t="shared" si="204"/>
        <v>#VALUE!</v>
      </c>
    </row>
    <row r="205" spans="1:101" ht="118.5" customHeight="1" x14ac:dyDescent="0.3">
      <c r="A205" s="104" t="str">
        <f>[4]SayfaKAY!C1038</f>
        <v/>
      </c>
      <c r="B205" s="104" t="str">
        <f>[4]SayfaKAY!D1038</f>
        <v/>
      </c>
      <c r="C205" s="105" t="str">
        <f>[4]SayfaKAY!E1038</f>
        <v/>
      </c>
      <c r="D205" s="105" t="str">
        <f>[4]SayfaKAY!F1038</f>
        <v/>
      </c>
      <c r="E205" s="106" t="str">
        <f>[4]SayfaKAY!G1038</f>
        <v/>
      </c>
      <c r="F205" s="193" t="str">
        <f t="shared" si="165"/>
        <v/>
      </c>
      <c r="G205" s="135" t="str">
        <f t="shared" si="166"/>
        <v/>
      </c>
      <c r="H205" s="235" t="str">
        <f>[4]SayfaKAY!H1038</f>
        <v/>
      </c>
      <c r="I205" s="104" t="str">
        <f>[4]SayfaKAY!I1038</f>
        <v/>
      </c>
      <c r="J205" s="103" t="str">
        <f>IF([4]SayfaKAY!J1038="","",IF([4]SayfaKAY!J1038="Müşteri","Notified by Customer","Notified by Bozankaya"))</f>
        <v/>
      </c>
      <c r="K205" s="103" t="e">
        <f>VLOOKUP([4]SayfaKAY!L1038,#REF!,2,FALSE)</f>
        <v>#REF!</v>
      </c>
      <c r="L205" s="165" t="str">
        <f>[4]SayfaKAY!X1038</f>
        <v/>
      </c>
      <c r="M205" s="107" t="str">
        <f t="shared" si="167"/>
        <v/>
      </c>
      <c r="N205" s="105" t="str">
        <f>[4]SayfaKAY!M1038</f>
        <v/>
      </c>
      <c r="O205" s="166" t="str">
        <f>[4]SayfaKAY!P1038</f>
        <v/>
      </c>
      <c r="P205" s="166" t="str">
        <f>[4]SayfaKAY!Q1038</f>
        <v/>
      </c>
      <c r="Q205" s="166" t="str">
        <f>[4]SayfaKAY!R1038</f>
        <v/>
      </c>
      <c r="R205" s="132" t="str" cm="1">
        <f t="array" ref="R205">IF([4]SayfaKAY!U1038="","",_xlfn.IFS([4]SayfaKAY!U1038="Bozankaya","Bozankaya",[4]SayfaKAY!U1038="Müşteri","Customer",[4]SayfaKAY!U1038="Tedarikçi","Equipment Supplier"))</f>
        <v/>
      </c>
      <c r="S205" s="204" t="str">
        <f>[4]SayfaKAY!N1038</f>
        <v/>
      </c>
      <c r="T205" s="133" t="str">
        <f>[4]SayfaKAY!AD1038</f>
        <v/>
      </c>
      <c r="U205" s="132" t="str">
        <f>[4]SayfaKAY!W1038</f>
        <v/>
      </c>
      <c r="V205" s="108" t="str">
        <f>[4]SayfaKAY!AZ1038</f>
        <v/>
      </c>
      <c r="W205" s="136" t="str">
        <f t="shared" si="168"/>
        <v/>
      </c>
      <c r="X205" s="137" t="str">
        <f t="shared" si="169"/>
        <v/>
      </c>
      <c r="Y205" s="235" t="str">
        <f>[4]SayfaKAY!AE1038</f>
        <v/>
      </c>
      <c r="Z205" s="192" t="str">
        <f t="shared" si="170"/>
        <v/>
      </c>
      <c r="AA205" s="110" t="str">
        <f t="shared" si="171"/>
        <v/>
      </c>
      <c r="AB205" s="182" t="str">
        <f>[4]SayfaKAY!BA1038</f>
        <v/>
      </c>
      <c r="AC205" s="257" t="str">
        <f t="shared" si="172"/>
        <v/>
      </c>
      <c r="AD205" s="111" t="str">
        <f t="shared" si="173"/>
        <v/>
      </c>
      <c r="AE205" s="111" t="str">
        <f t="shared" si="174"/>
        <v/>
      </c>
      <c r="AF205" s="235" t="str">
        <f>[4]SayfaKAY!BA1038</f>
        <v/>
      </c>
      <c r="AG205" s="179" t="str">
        <f>[4]SayfaKAY!S1038</f>
        <v/>
      </c>
      <c r="AH205" s="178" t="str">
        <f t="shared" si="175"/>
        <v/>
      </c>
      <c r="AI205" s="163" t="str">
        <f>[4]SayfaKAY!AV1038</f>
        <v/>
      </c>
      <c r="AJ205" s="164" t="str">
        <f t="shared" si="176"/>
        <v/>
      </c>
      <c r="AK205" s="164" t="str">
        <f t="shared" si="177"/>
        <v/>
      </c>
      <c r="AL205" s="112" t="str">
        <f>[4]SayfaKAY!AX1038</f>
        <v/>
      </c>
      <c r="AM205" s="257" t="str" cm="1">
        <f t="array" ref="AM205">IFERROR(IF(AND(P205&lt;&gt;"D(Arıza Değil)",AH205="Bu Arıza Aracın Servise Verilmesine Engel Değil"),
IF(Z205-F205&gt;0,(AB205-Y205)*24*60,
IF(OR(AND(G205&gt;$AS$1,G205&lt;$AT$1),AND(G205&gt;$AU$1,G205&lt;$AV$1)),
(AF205-H205)*24*60,     BH:BH0)),        AN205),0)</f>
        <v/>
      </c>
      <c r="AN205" s="257" t="str">
        <f t="shared" si="178"/>
        <v/>
      </c>
      <c r="AO205" s="174" t="str">
        <f>[4]SayfaKAY!AG1038</f>
        <v/>
      </c>
      <c r="AP205" s="174" t="str">
        <f>[4]SayfaKAY!AI1038</f>
        <v/>
      </c>
      <c r="AQ205" s="174" t="str">
        <f>[4]SayfaKAY!AQ1038</f>
        <v/>
      </c>
      <c r="AR205" s="174" t="str">
        <f>[4]SayfaKAY!AH1038</f>
        <v/>
      </c>
      <c r="AS205" s="174" t="str">
        <f>[4]SayfaKAY!AJ1038</f>
        <v/>
      </c>
      <c r="AT205" s="175" t="str">
        <f>[4]SayfaKAY!AM1038</f>
        <v/>
      </c>
      <c r="AU205" s="176" t="str">
        <f>[4]SayfaKAY!AL1038</f>
        <v/>
      </c>
      <c r="AV205" s="176" t="str">
        <f>[4]SayfaKAY!AP1038</f>
        <v/>
      </c>
      <c r="AW205" s="177" t="str">
        <f>[4]SayfaKAY!AT1038</f>
        <v/>
      </c>
      <c r="AX205" s="194" t="str">
        <f t="shared" si="179"/>
        <v/>
      </c>
      <c r="AY205" s="168"/>
      <c r="AZ205" s="167"/>
      <c r="BA205" s="170"/>
      <c r="BB205" s="171"/>
      <c r="BC205" s="114"/>
      <c r="BD205" s="114"/>
      <c r="BE205" s="114"/>
      <c r="BF205" s="114"/>
      <c r="BG205" s="114"/>
      <c r="BH205" s="114">
        <f>IFERROR(FRACAS!AN1041, "Hata Var")</f>
        <v>1775.999999953201</v>
      </c>
      <c r="BI205" s="114"/>
      <c r="BJ205" s="114"/>
      <c r="BK205" s="105" t="str">
        <f>[4]SayfaKAY!AW1038</f>
        <v/>
      </c>
      <c r="BL205" s="105" t="str">
        <f>[4]SayfaKAY!V1038</f>
        <v/>
      </c>
      <c r="BM205" s="114"/>
      <c r="BN205" s="171" t="str">
        <f t="shared" si="180"/>
        <v>x yok</v>
      </c>
      <c r="BO205" s="171" t="b">
        <f t="shared" si="181"/>
        <v>0</v>
      </c>
      <c r="BP205" s="171" t="e">
        <f t="shared" si="182"/>
        <v>#VALUE!</v>
      </c>
      <c r="BQ205" s="226" t="e">
        <f t="shared" si="183"/>
        <v>#VALUE!</v>
      </c>
      <c r="BR205" s="226" t="e">
        <f t="shared" si="184"/>
        <v>#VALUE!</v>
      </c>
      <c r="BS205" s="226" t="e">
        <f t="shared" si="185"/>
        <v>#VALUE!</v>
      </c>
      <c r="BT205" s="114"/>
      <c r="BU205" s="242"/>
      <c r="BV205" s="233">
        <f t="shared" si="186"/>
        <v>-1</v>
      </c>
      <c r="BW205" s="226" t="str">
        <f t="shared" si="187"/>
        <v>Hayır, çakışma yok</v>
      </c>
      <c r="BX205" s="229"/>
      <c r="BY205" s="247" t="e">
        <f t="shared" si="188"/>
        <v>#VALUE!</v>
      </c>
      <c r="BZ205" s="247" t="e">
        <f t="shared" si="189"/>
        <v>#VALUE!</v>
      </c>
      <c r="CA205" s="247" t="e">
        <f t="shared" si="190"/>
        <v>#VALUE!</v>
      </c>
      <c r="CB205" s="213"/>
      <c r="CC205" s="211"/>
      <c r="CD205" s="196"/>
      <c r="CE205" s="213">
        <v>1037</v>
      </c>
      <c r="CF205" s="182" t="str">
        <f t="shared" si="191"/>
        <v/>
      </c>
      <c r="CG205" s="182" t="str">
        <f t="shared" si="192"/>
        <v/>
      </c>
      <c r="CH205" s="196"/>
      <c r="CI205" s="196"/>
      <c r="CJ205" s="196"/>
      <c r="CK205" s="196" t="e">
        <f t="shared" si="193"/>
        <v>#VALUE!</v>
      </c>
      <c r="CL205" s="196" t="e">
        <f t="shared" si="194"/>
        <v>#VALUE!</v>
      </c>
      <c r="CM205" s="196" t="e">
        <f t="shared" si="195"/>
        <v>#VALUE!</v>
      </c>
      <c r="CN205" s="114"/>
      <c r="CO205" s="115" t="str">
        <f t="shared" si="196"/>
        <v/>
      </c>
      <c r="CP205" s="116" t="e">
        <f t="shared" si="197"/>
        <v>#VALUE!</v>
      </c>
      <c r="CQ205" s="117" t="str">
        <f t="shared" si="198"/>
        <v/>
      </c>
      <c r="CR205" s="117" t="str">
        <f t="shared" si="199"/>
        <v/>
      </c>
      <c r="CS205" s="117" t="str">
        <f t="shared" si="200"/>
        <v/>
      </c>
      <c r="CT205" s="118" t="e">
        <f t="shared" si="201"/>
        <v>#VALUE!</v>
      </c>
      <c r="CU205" s="118" t="e">
        <f t="shared" si="202"/>
        <v>#VALUE!</v>
      </c>
      <c r="CV205" s="118" t="e">
        <f t="shared" si="203"/>
        <v>#VALUE!</v>
      </c>
      <c r="CW205" s="119" t="e">
        <f t="shared" si="204"/>
        <v>#VALUE!</v>
      </c>
    </row>
    <row r="206" spans="1:101" ht="118.5" customHeight="1" x14ac:dyDescent="0.3">
      <c r="A206" s="160" t="str">
        <f>[4]SayfaKAY!C1039</f>
        <v/>
      </c>
      <c r="B206" s="104" t="str">
        <f>[4]SayfaKAY!D1039</f>
        <v/>
      </c>
      <c r="C206" s="105" t="str">
        <f>[4]SayfaKAY!E1039</f>
        <v/>
      </c>
      <c r="D206" s="105" t="str">
        <f>[4]SayfaKAY!F1039</f>
        <v/>
      </c>
      <c r="E206" s="106" t="str">
        <f>[4]SayfaKAY!G1039</f>
        <v/>
      </c>
      <c r="F206" s="134" t="str">
        <f t="shared" si="165"/>
        <v/>
      </c>
      <c r="G206" s="135" t="str">
        <f t="shared" si="166"/>
        <v/>
      </c>
      <c r="H206" s="235" t="str">
        <f>[4]SayfaKAY!H1039</f>
        <v/>
      </c>
      <c r="I206" s="104" t="str">
        <f>[4]SayfaKAY!I1039</f>
        <v/>
      </c>
      <c r="J206" s="103" t="str">
        <f>IF([4]SayfaKAY!J1039="","",IF([4]SayfaKAY!J1039="Müşteri","Notified by Customer","Notified by Bozankaya"))</f>
        <v/>
      </c>
      <c r="K206" s="103" t="e">
        <f>VLOOKUP([4]SayfaKAY!L1039,#REF!,2,FALSE)</f>
        <v>#REF!</v>
      </c>
      <c r="L206" s="165" t="str">
        <f>[4]SayfaKAY!X1039</f>
        <v/>
      </c>
      <c r="M206" s="107" t="str">
        <f t="shared" si="167"/>
        <v/>
      </c>
      <c r="N206" s="105" t="str">
        <f>[4]SayfaKAY!M1039</f>
        <v/>
      </c>
      <c r="O206" s="166" t="str">
        <f>[4]SayfaKAY!P1039</f>
        <v/>
      </c>
      <c r="P206" s="166" t="str">
        <f>[4]SayfaKAY!Q1039</f>
        <v/>
      </c>
      <c r="Q206" s="166" t="str">
        <f>[4]SayfaKAY!R1039</f>
        <v/>
      </c>
      <c r="R206" s="132" t="str" cm="1">
        <f t="array" ref="R206">IF([4]SayfaKAY!U1039="","",_xlfn.IFS([4]SayfaKAY!U1039="Bozankaya","Bozankaya",[4]SayfaKAY!U1039="Müşteri","Customer",[4]SayfaKAY!U1039="Tedarikçi","Equipment Supplier"))</f>
        <v/>
      </c>
      <c r="S206" s="204" t="str">
        <f>[4]SayfaKAY!N1039</f>
        <v/>
      </c>
      <c r="T206" s="133" t="str">
        <f>[4]SayfaKAY!AD1039</f>
        <v/>
      </c>
      <c r="U206" s="132" t="str">
        <f>[4]SayfaKAY!W1039</f>
        <v/>
      </c>
      <c r="V206" s="108" t="str">
        <f>[4]SayfaKAY!AZ1039</f>
        <v/>
      </c>
      <c r="W206" s="136" t="str">
        <f t="shared" si="168"/>
        <v/>
      </c>
      <c r="X206" s="137" t="str">
        <f t="shared" si="169"/>
        <v/>
      </c>
      <c r="Y206" s="235" t="str">
        <f>[4]SayfaKAY!AE1039</f>
        <v/>
      </c>
      <c r="Z206" s="109" t="str">
        <f t="shared" si="170"/>
        <v/>
      </c>
      <c r="AA206" s="110" t="str">
        <f t="shared" si="171"/>
        <v/>
      </c>
      <c r="AB206" s="182" t="str">
        <f>[4]SayfaKAY!BA1039</f>
        <v/>
      </c>
      <c r="AC206" s="257" t="str">
        <f t="shared" si="172"/>
        <v/>
      </c>
      <c r="AD206" s="111" t="str">
        <f t="shared" si="173"/>
        <v/>
      </c>
      <c r="AE206" s="111" t="str">
        <f t="shared" si="174"/>
        <v/>
      </c>
      <c r="AF206" s="235" t="str">
        <f>[4]SayfaKAY!BA1039</f>
        <v/>
      </c>
      <c r="AG206" s="179" t="str">
        <f>[4]SayfaKAY!S1039</f>
        <v/>
      </c>
      <c r="AH206" s="178" t="str">
        <f t="shared" si="175"/>
        <v/>
      </c>
      <c r="AI206" s="163" t="str">
        <f>[4]SayfaKAY!AV1039</f>
        <v/>
      </c>
      <c r="AJ206" s="164" t="str">
        <f t="shared" si="176"/>
        <v/>
      </c>
      <c r="AK206" s="164" t="str">
        <f t="shared" si="177"/>
        <v/>
      </c>
      <c r="AL206" s="112" t="str">
        <f>[4]SayfaKAY!AX1039</f>
        <v/>
      </c>
      <c r="AM206" s="257" t="str" cm="1">
        <f t="array" ref="AM206">IFERROR(IF(AND(P206&lt;&gt;"D(Arıza Değil)",AH206="Bu Arıza Aracın Servise Verilmesine Engel Değil"),
IF(Z206-F206&gt;0,(AB206-Y206)*24*60,
IF(OR(AND(G206&gt;$AS$1,G206&lt;$AT$1),AND(G206&gt;$AU$1,G206&lt;$AV$1)),
(AF206-H206)*24*60,     BH:BH0)),        AN206),0)</f>
        <v/>
      </c>
      <c r="AN206" s="257" t="str">
        <f t="shared" si="178"/>
        <v/>
      </c>
      <c r="AO206" s="174" t="str">
        <f>[4]SayfaKAY!AG1039</f>
        <v/>
      </c>
      <c r="AP206" s="174" t="str">
        <f>[4]SayfaKAY!AI1039</f>
        <v/>
      </c>
      <c r="AQ206" s="174" t="str">
        <f>[4]SayfaKAY!AQ1039</f>
        <v/>
      </c>
      <c r="AR206" s="174" t="str">
        <f>[4]SayfaKAY!AH1039</f>
        <v/>
      </c>
      <c r="AS206" s="174" t="str">
        <f>[4]SayfaKAY!AJ1039</f>
        <v/>
      </c>
      <c r="AT206" s="175" t="str">
        <f>[4]SayfaKAY!AM1039</f>
        <v/>
      </c>
      <c r="AU206" s="176" t="str">
        <f>[4]SayfaKAY!AL1039</f>
        <v/>
      </c>
      <c r="AV206" s="176" t="str">
        <f>[4]SayfaKAY!AP1039</f>
        <v/>
      </c>
      <c r="AW206" s="177" t="str">
        <f>[4]SayfaKAY!AT1039</f>
        <v/>
      </c>
      <c r="AX206" s="194" t="str">
        <f t="shared" si="179"/>
        <v/>
      </c>
      <c r="AY206" s="168"/>
      <c r="AZ206" s="167"/>
      <c r="BA206" s="113"/>
      <c r="BB206" s="171" t="str">
        <f>IF($AQ$1="X", IF(AND(G206&gt;=$AS$1,G206&lt;=$AT$1),IF(P206&lt;&gt;"D(Arıza Değil)",AC206,0), IF(AND(G206&gt;=$AU$1,G206&lt;=$AV$1),IF(P206&lt;&gt;"D(Arıza Değil)",AC206,0), "")), "")</f>
        <v/>
      </c>
      <c r="BC206" s="114"/>
      <c r="BD206" s="114"/>
      <c r="BE206" s="114"/>
      <c r="BF206" s="114"/>
      <c r="BG206" s="114"/>
      <c r="BH206" s="114">
        <f>IFERROR(FRACAS!AN1042, "Hata Var")</f>
        <v>2913.9999999850988</v>
      </c>
      <c r="BI206" s="114"/>
      <c r="BJ206" s="114"/>
      <c r="BK206" s="105" t="str">
        <f>[4]SayfaKAY!AW1039</f>
        <v/>
      </c>
      <c r="BL206" s="105" t="str">
        <f>[4]SayfaKAY!V1039</f>
        <v/>
      </c>
      <c r="BM206" s="114"/>
      <c r="BN206" s="171" t="str">
        <f t="shared" si="180"/>
        <v>x yok</v>
      </c>
      <c r="BO206" s="171" t="b">
        <f t="shared" si="181"/>
        <v>0</v>
      </c>
      <c r="BP206" s="171" t="e">
        <f t="shared" si="182"/>
        <v>#VALUE!</v>
      </c>
      <c r="BQ206" s="226" t="e">
        <f t="shared" si="183"/>
        <v>#VALUE!</v>
      </c>
      <c r="BR206" s="226" t="e">
        <f t="shared" si="184"/>
        <v>#VALUE!</v>
      </c>
      <c r="BS206" s="226" t="e">
        <f t="shared" si="185"/>
        <v>#VALUE!</v>
      </c>
      <c r="BT206" s="114"/>
      <c r="BU206" s="242"/>
      <c r="BV206" s="233">
        <f t="shared" si="186"/>
        <v>-1</v>
      </c>
      <c r="BW206" s="226" t="str">
        <f t="shared" si="187"/>
        <v>Hayır, çakışma yok</v>
      </c>
      <c r="BX206" s="229"/>
      <c r="BY206" s="247" t="e">
        <f t="shared" si="188"/>
        <v>#VALUE!</v>
      </c>
      <c r="BZ206" s="247" t="e">
        <f t="shared" si="189"/>
        <v>#VALUE!</v>
      </c>
      <c r="CA206" s="247" t="e">
        <f t="shared" si="190"/>
        <v>#VALUE!</v>
      </c>
      <c r="CB206" s="213"/>
      <c r="CC206" s="211"/>
      <c r="CD206" s="196"/>
      <c r="CE206" s="213">
        <v>1038</v>
      </c>
      <c r="CF206" s="182" t="str">
        <f t="shared" si="191"/>
        <v/>
      </c>
      <c r="CG206" s="182" t="str">
        <f t="shared" si="192"/>
        <v/>
      </c>
      <c r="CH206" s="196"/>
      <c r="CI206" s="196"/>
      <c r="CJ206" s="196"/>
      <c r="CK206" s="196" t="e">
        <f t="shared" si="193"/>
        <v>#VALUE!</v>
      </c>
      <c r="CL206" s="196" t="e">
        <f t="shared" si="194"/>
        <v>#VALUE!</v>
      </c>
      <c r="CM206" s="196" t="e">
        <f t="shared" si="195"/>
        <v>#VALUE!</v>
      </c>
      <c r="CN206" s="114"/>
      <c r="CO206" s="115" t="str">
        <f t="shared" si="196"/>
        <v/>
      </c>
      <c r="CP206" s="116" t="e">
        <f t="shared" si="197"/>
        <v>#VALUE!</v>
      </c>
      <c r="CQ206" s="117" t="str">
        <f t="shared" si="198"/>
        <v/>
      </c>
      <c r="CR206" s="117" t="str">
        <f t="shared" si="199"/>
        <v/>
      </c>
      <c r="CS206" s="117" t="str">
        <f t="shared" si="200"/>
        <v/>
      </c>
      <c r="CT206" s="118" t="e">
        <f t="shared" si="201"/>
        <v>#VALUE!</v>
      </c>
      <c r="CU206" s="118" t="e">
        <f t="shared" si="202"/>
        <v>#VALUE!</v>
      </c>
      <c r="CV206" s="118" t="e">
        <f t="shared" si="203"/>
        <v>#VALUE!</v>
      </c>
      <c r="CW206" s="119" t="e">
        <f t="shared" si="204"/>
        <v>#VALUE!</v>
      </c>
    </row>
    <row r="207" spans="1:101" ht="118.5" customHeight="1" x14ac:dyDescent="0.3">
      <c r="A207" s="104" t="str">
        <f>[4]SayfaKAY!C1040</f>
        <v/>
      </c>
      <c r="B207" s="104" t="str">
        <f>[4]SayfaKAY!D1040</f>
        <v/>
      </c>
      <c r="C207" s="105" t="str">
        <f>[4]SayfaKAY!E1040</f>
        <v/>
      </c>
      <c r="D207" s="105" t="str">
        <f>[4]SayfaKAY!F1040</f>
        <v/>
      </c>
      <c r="E207" s="106" t="str">
        <f>[4]SayfaKAY!G1040</f>
        <v/>
      </c>
      <c r="F207" s="193" t="str">
        <f t="shared" si="165"/>
        <v/>
      </c>
      <c r="G207" s="135" t="str">
        <f t="shared" si="166"/>
        <v/>
      </c>
      <c r="H207" s="235" t="str">
        <f>[4]SayfaKAY!H1040</f>
        <v/>
      </c>
      <c r="I207" s="104" t="str">
        <f>[4]SayfaKAY!I1040</f>
        <v/>
      </c>
      <c r="J207" s="103" t="str">
        <f>IF([4]SayfaKAY!J1040="","",IF([4]SayfaKAY!J1040="Müşteri","Notified by Customer","Notified by Bozankaya"))</f>
        <v/>
      </c>
      <c r="K207" s="103" t="e">
        <f>VLOOKUP([4]SayfaKAY!L1040,#REF!,2,FALSE)</f>
        <v>#REF!</v>
      </c>
      <c r="L207" s="165" t="str">
        <f>[4]SayfaKAY!X1040</f>
        <v/>
      </c>
      <c r="M207" s="107" t="str">
        <f t="shared" si="167"/>
        <v/>
      </c>
      <c r="N207" s="105" t="str">
        <f>[4]SayfaKAY!M1040</f>
        <v/>
      </c>
      <c r="O207" s="166" t="str">
        <f>[4]SayfaKAY!P1040</f>
        <v/>
      </c>
      <c r="P207" s="166" t="str">
        <f>[4]SayfaKAY!Q1040</f>
        <v/>
      </c>
      <c r="Q207" s="166" t="str">
        <f>[4]SayfaKAY!R1040</f>
        <v/>
      </c>
      <c r="R207" s="132" t="str" cm="1">
        <f t="array" ref="R207">IF([4]SayfaKAY!U1040="","",_xlfn.IFS([4]SayfaKAY!U1040="Bozankaya","Bozankaya",[4]SayfaKAY!U1040="Müşteri","Customer",[4]SayfaKAY!U1040="Tedarikçi","Equipment Supplier"))</f>
        <v/>
      </c>
      <c r="S207" s="204" t="str">
        <f>[4]SayfaKAY!N1040</f>
        <v/>
      </c>
      <c r="T207" s="133" t="str">
        <f>[4]SayfaKAY!AD1040</f>
        <v/>
      </c>
      <c r="U207" s="132" t="str">
        <f>[4]SayfaKAY!W1040</f>
        <v/>
      </c>
      <c r="V207" s="108" t="str">
        <f>[4]SayfaKAY!AZ1040</f>
        <v/>
      </c>
      <c r="W207" s="136" t="str">
        <f t="shared" si="168"/>
        <v/>
      </c>
      <c r="X207" s="137" t="str">
        <f t="shared" si="169"/>
        <v/>
      </c>
      <c r="Y207" s="235" t="str">
        <f>[4]SayfaKAY!AE1040</f>
        <v/>
      </c>
      <c r="Z207" s="192" t="str">
        <f t="shared" si="170"/>
        <v/>
      </c>
      <c r="AA207" s="110" t="str">
        <f t="shared" si="171"/>
        <v/>
      </c>
      <c r="AB207" s="182" t="str">
        <f>[4]SayfaKAY!BA1040</f>
        <v/>
      </c>
      <c r="AC207" s="257" t="str">
        <f t="shared" si="172"/>
        <v/>
      </c>
      <c r="AD207" s="111" t="str">
        <f t="shared" si="173"/>
        <v/>
      </c>
      <c r="AE207" s="111" t="str">
        <f t="shared" si="174"/>
        <v/>
      </c>
      <c r="AF207" s="235" t="str">
        <f>[4]SayfaKAY!BA1040</f>
        <v/>
      </c>
      <c r="AG207" s="179" t="str">
        <f>[4]SayfaKAY!S1040</f>
        <v/>
      </c>
      <c r="AH207" s="178" t="str">
        <f t="shared" si="175"/>
        <v/>
      </c>
      <c r="AI207" s="163" t="str">
        <f>[4]SayfaKAY!AV1040</f>
        <v/>
      </c>
      <c r="AJ207" s="164" t="str">
        <f t="shared" si="176"/>
        <v/>
      </c>
      <c r="AK207" s="164" t="str">
        <f t="shared" si="177"/>
        <v/>
      </c>
      <c r="AL207" s="112" t="str">
        <f>[4]SayfaKAY!AX1040</f>
        <v/>
      </c>
      <c r="AM207" s="257" t="str" cm="1">
        <f t="array" ref="AM207">IFERROR(IF(AND(P207&lt;&gt;"D(Arıza Değil)",AH207="Bu Arıza Aracın Servise Verilmesine Engel Değil"),
IF(Z207-F207&gt;0,(AB207-Y207)*24*60,
IF(OR(AND(G207&gt;$AS$1,G207&lt;$AT$1),AND(G207&gt;$AU$1,G207&lt;$AV$1)),
(AF207-H207)*24*60,     BH:BH0)),        AN207),0)</f>
        <v/>
      </c>
      <c r="AN207" s="257" t="str">
        <f t="shared" si="178"/>
        <v/>
      </c>
      <c r="AO207" s="174" t="str">
        <f>[4]SayfaKAY!AG1040</f>
        <v/>
      </c>
      <c r="AP207" s="174" t="str">
        <f>[4]SayfaKAY!AI1040</f>
        <v/>
      </c>
      <c r="AQ207" s="174" t="str">
        <f>[4]SayfaKAY!AQ1040</f>
        <v/>
      </c>
      <c r="AR207" s="174" t="str">
        <f>[4]SayfaKAY!AH1040</f>
        <v/>
      </c>
      <c r="AS207" s="174" t="str">
        <f>[4]SayfaKAY!AJ1040</f>
        <v/>
      </c>
      <c r="AT207" s="175" t="str">
        <f>[4]SayfaKAY!AM1040</f>
        <v/>
      </c>
      <c r="AU207" s="176" t="str">
        <f>[4]SayfaKAY!AL1040</f>
        <v/>
      </c>
      <c r="AV207" s="176" t="str">
        <f>[4]SayfaKAY!AP1040</f>
        <v/>
      </c>
      <c r="AW207" s="177" t="str">
        <f>[4]SayfaKAY!AT1040</f>
        <v/>
      </c>
      <c r="AX207" s="194" t="str">
        <f t="shared" si="179"/>
        <v/>
      </c>
      <c r="AY207" s="168"/>
      <c r="AZ207" s="167"/>
      <c r="BA207" s="170"/>
      <c r="BB207" s="171"/>
      <c r="BC207" s="114"/>
      <c r="BD207" s="114"/>
      <c r="BE207" s="114"/>
      <c r="BF207" s="114"/>
      <c r="BG207" s="114"/>
      <c r="BH207" s="114">
        <f>IFERROR(FRACAS!AN1043, "Hata Var")</f>
        <v>3212.999999995809</v>
      </c>
      <c r="BI207" s="114"/>
      <c r="BJ207" s="114"/>
      <c r="BK207" s="105" t="str">
        <f>[4]SayfaKAY!AW1040</f>
        <v/>
      </c>
      <c r="BL207" s="105" t="str">
        <f>[4]SayfaKAY!V1040</f>
        <v/>
      </c>
      <c r="BM207" s="114"/>
      <c r="BN207" s="171" t="str">
        <f t="shared" si="180"/>
        <v>x yok</v>
      </c>
      <c r="BO207" s="171" t="b">
        <f t="shared" si="181"/>
        <v>0</v>
      </c>
      <c r="BP207" s="171" t="e">
        <f t="shared" si="182"/>
        <v>#VALUE!</v>
      </c>
      <c r="BQ207" s="226" t="e">
        <f t="shared" si="183"/>
        <v>#VALUE!</v>
      </c>
      <c r="BR207" s="226" t="e">
        <f t="shared" si="184"/>
        <v>#VALUE!</v>
      </c>
      <c r="BS207" s="226" t="e">
        <f t="shared" si="185"/>
        <v>#VALUE!</v>
      </c>
      <c r="BT207" s="114"/>
      <c r="BU207" s="242"/>
      <c r="BV207" s="233">
        <f t="shared" si="186"/>
        <v>-1</v>
      </c>
      <c r="BW207" s="226" t="str">
        <f t="shared" si="187"/>
        <v>Hayır, çakışma yok</v>
      </c>
      <c r="BX207" s="229"/>
      <c r="BY207" s="247" t="e">
        <f t="shared" si="188"/>
        <v>#VALUE!</v>
      </c>
      <c r="BZ207" s="247" t="e">
        <f t="shared" si="189"/>
        <v>#VALUE!</v>
      </c>
      <c r="CA207" s="247" t="e">
        <f t="shared" si="190"/>
        <v>#VALUE!</v>
      </c>
      <c r="CB207" s="213"/>
      <c r="CC207" s="211"/>
      <c r="CD207" s="196"/>
      <c r="CE207" s="213">
        <v>1039</v>
      </c>
      <c r="CF207" s="182" t="str">
        <f t="shared" si="191"/>
        <v/>
      </c>
      <c r="CG207" s="182" t="str">
        <f t="shared" si="192"/>
        <v/>
      </c>
      <c r="CH207" s="196"/>
      <c r="CI207" s="196"/>
      <c r="CJ207" s="196"/>
      <c r="CK207" s="196" t="e">
        <f t="shared" si="193"/>
        <v>#VALUE!</v>
      </c>
      <c r="CL207" s="196" t="e">
        <f t="shared" si="194"/>
        <v>#VALUE!</v>
      </c>
      <c r="CM207" s="196" t="e">
        <f t="shared" si="195"/>
        <v>#VALUE!</v>
      </c>
      <c r="CN207" s="114"/>
      <c r="CO207" s="115" t="str">
        <f t="shared" si="196"/>
        <v/>
      </c>
      <c r="CP207" s="116" t="e">
        <f t="shared" si="197"/>
        <v>#VALUE!</v>
      </c>
      <c r="CQ207" s="117" t="str">
        <f t="shared" si="198"/>
        <v/>
      </c>
      <c r="CR207" s="117" t="str">
        <f t="shared" si="199"/>
        <v/>
      </c>
      <c r="CS207" s="117" t="str">
        <f t="shared" si="200"/>
        <v/>
      </c>
      <c r="CT207" s="118" t="e">
        <f t="shared" si="201"/>
        <v>#VALUE!</v>
      </c>
      <c r="CU207" s="118" t="e">
        <f t="shared" si="202"/>
        <v>#VALUE!</v>
      </c>
      <c r="CV207" s="118" t="e">
        <f t="shared" si="203"/>
        <v>#VALUE!</v>
      </c>
      <c r="CW207" s="119" t="e">
        <f t="shared" si="204"/>
        <v>#VALUE!</v>
      </c>
    </row>
    <row r="208" spans="1:101" ht="118.5" customHeight="1" x14ac:dyDescent="0.3">
      <c r="A208" s="160" t="str">
        <f>[4]SayfaKAY!C1041</f>
        <v/>
      </c>
      <c r="B208" s="104" t="str">
        <f>[4]SayfaKAY!D1041</f>
        <v/>
      </c>
      <c r="C208" s="105" t="str">
        <f>[4]SayfaKAY!E1041</f>
        <v/>
      </c>
      <c r="D208" s="105" t="str">
        <f>[4]SayfaKAY!F1041</f>
        <v/>
      </c>
      <c r="E208" s="106" t="str">
        <f>[4]SayfaKAY!G1041</f>
        <v/>
      </c>
      <c r="F208" s="134" t="str">
        <f t="shared" si="165"/>
        <v/>
      </c>
      <c r="G208" s="135" t="str">
        <f t="shared" si="166"/>
        <v/>
      </c>
      <c r="H208" s="235" t="str">
        <f>[4]SayfaKAY!H1041</f>
        <v/>
      </c>
      <c r="I208" s="104" t="str">
        <f>[4]SayfaKAY!I1041</f>
        <v/>
      </c>
      <c r="J208" s="103" t="str">
        <f>IF([4]SayfaKAY!J1041="","",IF([4]SayfaKAY!J1041="Müşteri","Notified by Customer","Notified by Bozankaya"))</f>
        <v/>
      </c>
      <c r="K208" s="103" t="e">
        <f>VLOOKUP([4]SayfaKAY!L1041,#REF!,2,FALSE)</f>
        <v>#REF!</v>
      </c>
      <c r="L208" s="165" t="str">
        <f>[4]SayfaKAY!X1041</f>
        <v/>
      </c>
      <c r="M208" s="107" t="str">
        <f t="shared" si="167"/>
        <v/>
      </c>
      <c r="N208" s="105" t="str">
        <f>[4]SayfaKAY!M1041</f>
        <v/>
      </c>
      <c r="O208" s="166" t="str">
        <f>[4]SayfaKAY!P1041</f>
        <v/>
      </c>
      <c r="P208" s="166" t="str">
        <f>[4]SayfaKAY!Q1041</f>
        <v/>
      </c>
      <c r="Q208" s="166" t="str">
        <f>[4]SayfaKAY!R1041</f>
        <v/>
      </c>
      <c r="R208" s="132" t="str" cm="1">
        <f t="array" ref="R208">IF([4]SayfaKAY!U1041="","",_xlfn.IFS([4]SayfaKAY!U1041="Bozankaya","Bozankaya",[4]SayfaKAY!U1041="Müşteri","Customer",[4]SayfaKAY!U1041="Tedarikçi","Equipment Supplier"))</f>
        <v/>
      </c>
      <c r="S208" s="204" t="str">
        <f>[4]SayfaKAY!N1041</f>
        <v/>
      </c>
      <c r="T208" s="133" t="str">
        <f>[4]SayfaKAY!AD1041</f>
        <v/>
      </c>
      <c r="U208" s="132" t="str">
        <f>[4]SayfaKAY!W1041</f>
        <v/>
      </c>
      <c r="V208" s="108" t="str">
        <f>[4]SayfaKAY!AZ1041</f>
        <v/>
      </c>
      <c r="W208" s="136" t="str">
        <f t="shared" si="168"/>
        <v/>
      </c>
      <c r="X208" s="137" t="str">
        <f t="shared" si="169"/>
        <v/>
      </c>
      <c r="Y208" s="235" t="str">
        <f>[4]SayfaKAY!AE1041</f>
        <v/>
      </c>
      <c r="Z208" s="109" t="str">
        <f t="shared" si="170"/>
        <v/>
      </c>
      <c r="AA208" s="110" t="str">
        <f t="shared" si="171"/>
        <v/>
      </c>
      <c r="AB208" s="182" t="str">
        <f>[4]SayfaKAY!BA1041</f>
        <v/>
      </c>
      <c r="AC208" s="257" t="str">
        <f t="shared" si="172"/>
        <v/>
      </c>
      <c r="AD208" s="111" t="str">
        <f t="shared" si="173"/>
        <v/>
      </c>
      <c r="AE208" s="111" t="str">
        <f t="shared" si="174"/>
        <v/>
      </c>
      <c r="AF208" s="235" t="str">
        <f>[4]SayfaKAY!BA1041</f>
        <v/>
      </c>
      <c r="AG208" s="179" t="str">
        <f>[4]SayfaKAY!S1041</f>
        <v/>
      </c>
      <c r="AH208" s="178" t="str">
        <f t="shared" si="175"/>
        <v/>
      </c>
      <c r="AI208" s="163" t="str">
        <f>[4]SayfaKAY!AV1041</f>
        <v/>
      </c>
      <c r="AJ208" s="164" t="str">
        <f t="shared" si="176"/>
        <v/>
      </c>
      <c r="AK208" s="164" t="str">
        <f t="shared" si="177"/>
        <v/>
      </c>
      <c r="AL208" s="112" t="str">
        <f>[4]SayfaKAY!AX1041</f>
        <v/>
      </c>
      <c r="AM208" s="257" t="str" cm="1">
        <f t="array" ref="AM208">IFERROR(IF(AND(P208&lt;&gt;"D(Arıza Değil)",AH208="Bu Arıza Aracın Servise Verilmesine Engel Değil"),
IF(Z208-F208&gt;0,(AB208-Y208)*24*60,
IF(OR(AND(G208&gt;$AS$1,G208&lt;$AT$1),AND(G208&gt;$AU$1,G208&lt;$AV$1)),
(AF208-H208)*24*60,     BH:BH0)),        AN208),0)</f>
        <v/>
      </c>
      <c r="AN208" s="257" t="str">
        <f t="shared" si="178"/>
        <v/>
      </c>
      <c r="AO208" s="174" t="str">
        <f>[4]SayfaKAY!AG1041</f>
        <v/>
      </c>
      <c r="AP208" s="174" t="str">
        <f>[4]SayfaKAY!AI1041</f>
        <v/>
      </c>
      <c r="AQ208" s="174" t="str">
        <f>[4]SayfaKAY!AQ1041</f>
        <v/>
      </c>
      <c r="AR208" s="174" t="str">
        <f>[4]SayfaKAY!AH1041</f>
        <v/>
      </c>
      <c r="AS208" s="174" t="str">
        <f>[4]SayfaKAY!AJ1041</f>
        <v/>
      </c>
      <c r="AT208" s="175" t="str">
        <f>[4]SayfaKAY!AM1041</f>
        <v/>
      </c>
      <c r="AU208" s="176" t="str">
        <f>[4]SayfaKAY!AL1041</f>
        <v/>
      </c>
      <c r="AV208" s="176" t="str">
        <f>[4]SayfaKAY!AP1041</f>
        <v/>
      </c>
      <c r="AW208" s="177" t="str">
        <f>[4]SayfaKAY!AT1041</f>
        <v/>
      </c>
      <c r="AX208" s="194" t="str">
        <f t="shared" si="179"/>
        <v/>
      </c>
      <c r="AY208" s="168"/>
      <c r="AZ208" s="167"/>
      <c r="BA208" s="113"/>
      <c r="BB208" s="171" t="str">
        <f>IF($AQ$1="X", IF(AND(G208&gt;=$AS$1,G208&lt;=$AT$1),IF(P208&lt;&gt;"D(Arıza Değil)",AC208,0), IF(AND(G208&gt;=$AU$1,G208&lt;=$AV$1),IF(P208&lt;&gt;"D(Arıza Değil)",AC208,0), "")), "")</f>
        <v/>
      </c>
      <c r="BC208" s="114"/>
      <c r="BD208" s="114"/>
      <c r="BE208" s="114"/>
      <c r="BF208" s="114"/>
      <c r="BG208" s="114"/>
      <c r="BH208" s="114">
        <f>IFERROR(FRACAS!AN1044, "Hata Var")</f>
        <v>3392.999999995809</v>
      </c>
      <c r="BI208" s="114"/>
      <c r="BJ208" s="114"/>
      <c r="BK208" s="105" t="str">
        <f>[4]SayfaKAY!AW1041</f>
        <v/>
      </c>
      <c r="BL208" s="105" t="str">
        <f>[4]SayfaKAY!V1041</f>
        <v/>
      </c>
      <c r="BM208" s="114"/>
      <c r="BN208" s="171" t="str">
        <f t="shared" si="180"/>
        <v>x yok</v>
      </c>
      <c r="BO208" s="171" t="b">
        <f t="shared" si="181"/>
        <v>0</v>
      </c>
      <c r="BP208" s="171" t="e">
        <f t="shared" si="182"/>
        <v>#VALUE!</v>
      </c>
      <c r="BQ208" s="226" t="e">
        <f t="shared" si="183"/>
        <v>#VALUE!</v>
      </c>
      <c r="BR208" s="226" t="e">
        <f t="shared" si="184"/>
        <v>#VALUE!</v>
      </c>
      <c r="BS208" s="226" t="e">
        <f t="shared" si="185"/>
        <v>#VALUE!</v>
      </c>
      <c r="BT208" s="114"/>
      <c r="BU208" s="242"/>
      <c r="BV208" s="233">
        <f t="shared" si="186"/>
        <v>-1</v>
      </c>
      <c r="BW208" s="226" t="str">
        <f t="shared" si="187"/>
        <v>Hayır, çakışma yok</v>
      </c>
      <c r="BX208" s="229"/>
      <c r="BY208" s="247" t="e">
        <f t="shared" si="188"/>
        <v>#VALUE!</v>
      </c>
      <c r="BZ208" s="247" t="e">
        <f t="shared" si="189"/>
        <v>#VALUE!</v>
      </c>
      <c r="CA208" s="247" t="e">
        <f t="shared" si="190"/>
        <v>#VALUE!</v>
      </c>
      <c r="CB208" s="213"/>
      <c r="CC208" s="211"/>
      <c r="CD208" s="196"/>
      <c r="CE208" s="213">
        <v>1040</v>
      </c>
      <c r="CF208" s="182" t="str">
        <f t="shared" si="191"/>
        <v/>
      </c>
      <c r="CG208" s="182" t="str">
        <f t="shared" si="192"/>
        <v/>
      </c>
      <c r="CH208" s="196"/>
      <c r="CI208" s="196"/>
      <c r="CJ208" s="196"/>
      <c r="CK208" s="196" t="e">
        <f t="shared" si="193"/>
        <v>#VALUE!</v>
      </c>
      <c r="CL208" s="196" t="e">
        <f t="shared" si="194"/>
        <v>#VALUE!</v>
      </c>
      <c r="CM208" s="196" t="e">
        <f t="shared" si="195"/>
        <v>#VALUE!</v>
      </c>
      <c r="CN208" s="114"/>
      <c r="CO208" s="115" t="str">
        <f t="shared" si="196"/>
        <v/>
      </c>
      <c r="CP208" s="116" t="e">
        <f t="shared" si="197"/>
        <v>#VALUE!</v>
      </c>
      <c r="CQ208" s="117" t="str">
        <f t="shared" si="198"/>
        <v/>
      </c>
      <c r="CR208" s="117" t="str">
        <f t="shared" si="199"/>
        <v/>
      </c>
      <c r="CS208" s="117" t="str">
        <f t="shared" si="200"/>
        <v/>
      </c>
      <c r="CT208" s="118" t="e">
        <f t="shared" si="201"/>
        <v>#VALUE!</v>
      </c>
      <c r="CU208" s="118" t="e">
        <f t="shared" si="202"/>
        <v>#VALUE!</v>
      </c>
      <c r="CV208" s="118" t="e">
        <f t="shared" si="203"/>
        <v>#VALUE!</v>
      </c>
      <c r="CW208" s="119" t="e">
        <f t="shared" si="204"/>
        <v>#VALUE!</v>
      </c>
    </row>
    <row r="209" spans="1:101" ht="118.5" customHeight="1" x14ac:dyDescent="0.3">
      <c r="A209" s="104" t="str">
        <f>[4]SayfaKAY!C1042</f>
        <v/>
      </c>
      <c r="B209" s="104" t="str">
        <f>[4]SayfaKAY!D1042</f>
        <v/>
      </c>
      <c r="C209" s="105" t="str">
        <f>[4]SayfaKAY!E1042</f>
        <v/>
      </c>
      <c r="D209" s="105" t="str">
        <f>[4]SayfaKAY!F1042</f>
        <v/>
      </c>
      <c r="E209" s="106" t="str">
        <f>[4]SayfaKAY!G1042</f>
        <v/>
      </c>
      <c r="F209" s="193" t="str">
        <f t="shared" si="165"/>
        <v/>
      </c>
      <c r="G209" s="135" t="str">
        <f t="shared" si="166"/>
        <v/>
      </c>
      <c r="H209" s="235" t="str">
        <f>[4]SayfaKAY!H1042</f>
        <v/>
      </c>
      <c r="I209" s="104" t="str">
        <f>[4]SayfaKAY!I1042</f>
        <v/>
      </c>
      <c r="J209" s="103" t="str">
        <f>IF([4]SayfaKAY!J1042="","",IF([4]SayfaKAY!J1042="Müşteri","Notified by Customer","Notified by Bozankaya"))</f>
        <v/>
      </c>
      <c r="K209" s="103" t="e">
        <f>VLOOKUP([4]SayfaKAY!L1042,#REF!,2,FALSE)</f>
        <v>#REF!</v>
      </c>
      <c r="L209" s="165" t="str">
        <f>[4]SayfaKAY!X1042</f>
        <v/>
      </c>
      <c r="M209" s="107" t="str">
        <f t="shared" si="167"/>
        <v/>
      </c>
      <c r="N209" s="105" t="str">
        <f>[4]SayfaKAY!M1042</f>
        <v/>
      </c>
      <c r="O209" s="166" t="str">
        <f>[4]SayfaKAY!P1042</f>
        <v/>
      </c>
      <c r="P209" s="166" t="str">
        <f>[4]SayfaKAY!Q1042</f>
        <v/>
      </c>
      <c r="Q209" s="166" t="str">
        <f>[4]SayfaKAY!R1042</f>
        <v/>
      </c>
      <c r="R209" s="132" t="str" cm="1">
        <f t="array" ref="R209">IF([4]SayfaKAY!U1042="","",_xlfn.IFS([4]SayfaKAY!U1042="Bozankaya","Bozankaya",[4]SayfaKAY!U1042="Müşteri","Customer",[4]SayfaKAY!U1042="Tedarikçi","Equipment Supplier"))</f>
        <v/>
      </c>
      <c r="S209" s="204" t="str">
        <f>[4]SayfaKAY!N1042</f>
        <v/>
      </c>
      <c r="T209" s="133" t="str">
        <f>[4]SayfaKAY!AD1042</f>
        <v/>
      </c>
      <c r="U209" s="132" t="str">
        <f>[4]SayfaKAY!W1042</f>
        <v/>
      </c>
      <c r="V209" s="108" t="str">
        <f>[4]SayfaKAY!AZ1042</f>
        <v/>
      </c>
      <c r="W209" s="136" t="str">
        <f t="shared" si="168"/>
        <v/>
      </c>
      <c r="X209" s="137" t="str">
        <f t="shared" si="169"/>
        <v/>
      </c>
      <c r="Y209" s="235" t="str">
        <f>[4]SayfaKAY!AE1042</f>
        <v/>
      </c>
      <c r="Z209" s="192" t="str">
        <f t="shared" si="170"/>
        <v/>
      </c>
      <c r="AA209" s="110" t="str">
        <f t="shared" si="171"/>
        <v/>
      </c>
      <c r="AB209" s="182" t="str">
        <f>[4]SayfaKAY!BA1042</f>
        <v/>
      </c>
      <c r="AC209" s="257" t="str">
        <f t="shared" si="172"/>
        <v/>
      </c>
      <c r="AD209" s="111" t="str">
        <f t="shared" si="173"/>
        <v/>
      </c>
      <c r="AE209" s="111" t="str">
        <f t="shared" si="174"/>
        <v/>
      </c>
      <c r="AF209" s="235" t="str">
        <f>[4]SayfaKAY!BA1042</f>
        <v/>
      </c>
      <c r="AG209" s="179" t="str">
        <f>[4]SayfaKAY!S1042</f>
        <v/>
      </c>
      <c r="AH209" s="178" t="str">
        <f t="shared" si="175"/>
        <v/>
      </c>
      <c r="AI209" s="163" t="str">
        <f>[4]SayfaKAY!AV1042</f>
        <v/>
      </c>
      <c r="AJ209" s="164" t="str">
        <f t="shared" si="176"/>
        <v/>
      </c>
      <c r="AK209" s="164" t="str">
        <f t="shared" si="177"/>
        <v/>
      </c>
      <c r="AL209" s="112" t="str">
        <f>[4]SayfaKAY!AX1042</f>
        <v/>
      </c>
      <c r="AM209" s="257" t="str" cm="1">
        <f t="array" ref="AM209">IFERROR(IF(AND(P209&lt;&gt;"D(Arıza Değil)",AH209="Bu Arıza Aracın Servise Verilmesine Engel Değil"),
IF(Z209-F209&gt;0,(AB209-Y209)*24*60,
IF(OR(AND(G209&gt;$AS$1,G209&lt;$AT$1),AND(G209&gt;$AU$1,G209&lt;$AV$1)),
(AF209-H209)*24*60,     BH:BH0)),        AN209),0)</f>
        <v/>
      </c>
      <c r="AN209" s="257" t="str">
        <f t="shared" si="178"/>
        <v/>
      </c>
      <c r="AO209" s="174" t="str">
        <f>[4]SayfaKAY!AG1042</f>
        <v/>
      </c>
      <c r="AP209" s="174" t="str">
        <f>[4]SayfaKAY!AI1042</f>
        <v/>
      </c>
      <c r="AQ209" s="174" t="str">
        <f>[4]SayfaKAY!AQ1042</f>
        <v/>
      </c>
      <c r="AR209" s="174" t="str">
        <f>[4]SayfaKAY!AH1042</f>
        <v/>
      </c>
      <c r="AS209" s="174" t="str">
        <f>[4]SayfaKAY!AJ1042</f>
        <v/>
      </c>
      <c r="AT209" s="175" t="str">
        <f>[4]SayfaKAY!AM1042</f>
        <v/>
      </c>
      <c r="AU209" s="176" t="str">
        <f>[4]SayfaKAY!AL1042</f>
        <v/>
      </c>
      <c r="AV209" s="176" t="str">
        <f>[4]SayfaKAY!AP1042</f>
        <v/>
      </c>
      <c r="AW209" s="177" t="str">
        <f>[4]SayfaKAY!AT1042</f>
        <v/>
      </c>
      <c r="AX209" s="194" t="str">
        <f t="shared" si="179"/>
        <v/>
      </c>
      <c r="AY209" s="168"/>
      <c r="AZ209" s="167"/>
      <c r="BA209" s="170"/>
      <c r="BB209" s="171"/>
      <c r="BC209" s="114"/>
      <c r="BD209" s="114"/>
      <c r="BE209" s="114"/>
      <c r="BF209" s="114"/>
      <c r="BG209" s="114"/>
      <c r="BH209" s="114">
        <f>IFERROR(FRACAS!AN1045, "Hata Var")</f>
        <v>4352.0000001147855</v>
      </c>
      <c r="BI209" s="114"/>
      <c r="BJ209" s="114"/>
      <c r="BK209" s="105" t="str">
        <f>[4]SayfaKAY!AW1042</f>
        <v/>
      </c>
      <c r="BL209" s="105" t="str">
        <f>[4]SayfaKAY!V1042</f>
        <v/>
      </c>
      <c r="BM209" s="114"/>
      <c r="BN209" s="171" t="str">
        <f t="shared" si="180"/>
        <v>x yok</v>
      </c>
      <c r="BO209" s="171" t="b">
        <f t="shared" si="181"/>
        <v>0</v>
      </c>
      <c r="BP209" s="171" t="e">
        <f t="shared" si="182"/>
        <v>#VALUE!</v>
      </c>
      <c r="BQ209" s="226" t="e">
        <f t="shared" si="183"/>
        <v>#VALUE!</v>
      </c>
      <c r="BR209" s="226" t="e">
        <f t="shared" si="184"/>
        <v>#VALUE!</v>
      </c>
      <c r="BS209" s="226" t="e">
        <f t="shared" si="185"/>
        <v>#VALUE!</v>
      </c>
      <c r="BT209" s="114"/>
      <c r="BU209" s="242"/>
      <c r="BV209" s="233">
        <f t="shared" si="186"/>
        <v>-1</v>
      </c>
      <c r="BW209" s="226" t="str">
        <f t="shared" si="187"/>
        <v>Hayır, çakışma yok</v>
      </c>
      <c r="BX209" s="229"/>
      <c r="BY209" s="247" t="e">
        <f t="shared" si="188"/>
        <v>#VALUE!</v>
      </c>
      <c r="BZ209" s="247" t="e">
        <f t="shared" si="189"/>
        <v>#VALUE!</v>
      </c>
      <c r="CA209" s="247" t="e">
        <f t="shared" si="190"/>
        <v>#VALUE!</v>
      </c>
      <c r="CB209" s="213"/>
      <c r="CC209" s="211"/>
      <c r="CD209" s="196"/>
      <c r="CE209" s="213">
        <v>1041</v>
      </c>
      <c r="CF209" s="182" t="str">
        <f t="shared" si="191"/>
        <v/>
      </c>
      <c r="CG209" s="182" t="str">
        <f t="shared" si="192"/>
        <v/>
      </c>
      <c r="CH209" s="196"/>
      <c r="CI209" s="196"/>
      <c r="CJ209" s="196"/>
      <c r="CK209" s="196" t="e">
        <f t="shared" si="193"/>
        <v>#VALUE!</v>
      </c>
      <c r="CL209" s="196" t="e">
        <f t="shared" si="194"/>
        <v>#VALUE!</v>
      </c>
      <c r="CM209" s="196" t="e">
        <f t="shared" si="195"/>
        <v>#VALUE!</v>
      </c>
      <c r="CN209" s="114"/>
      <c r="CO209" s="115" t="str">
        <f t="shared" si="196"/>
        <v/>
      </c>
      <c r="CP209" s="116" t="e">
        <f t="shared" si="197"/>
        <v>#VALUE!</v>
      </c>
      <c r="CQ209" s="117" t="str">
        <f t="shared" si="198"/>
        <v/>
      </c>
      <c r="CR209" s="117" t="str">
        <f t="shared" si="199"/>
        <v/>
      </c>
      <c r="CS209" s="117" t="str">
        <f t="shared" si="200"/>
        <v/>
      </c>
      <c r="CT209" s="118" t="e">
        <f t="shared" si="201"/>
        <v>#VALUE!</v>
      </c>
      <c r="CU209" s="118" t="e">
        <f t="shared" si="202"/>
        <v>#VALUE!</v>
      </c>
      <c r="CV209" s="118" t="e">
        <f t="shared" si="203"/>
        <v>#VALUE!</v>
      </c>
      <c r="CW209" s="119" t="e">
        <f t="shared" si="204"/>
        <v>#VALUE!</v>
      </c>
    </row>
    <row r="210" spans="1:101" ht="118.5" customHeight="1" x14ac:dyDescent="0.3">
      <c r="A210" s="160" t="str">
        <f>[4]SayfaKAY!C1043</f>
        <v/>
      </c>
      <c r="B210" s="104" t="str">
        <f>[4]SayfaKAY!D1043</f>
        <v/>
      </c>
      <c r="C210" s="105" t="str">
        <f>[4]SayfaKAY!E1043</f>
        <v/>
      </c>
      <c r="D210" s="105" t="str">
        <f>[4]SayfaKAY!F1043</f>
        <v/>
      </c>
      <c r="E210" s="106" t="str">
        <f>[4]SayfaKAY!G1043</f>
        <v/>
      </c>
      <c r="F210" s="134" t="str">
        <f t="shared" si="165"/>
        <v/>
      </c>
      <c r="G210" s="135" t="str">
        <f t="shared" si="166"/>
        <v/>
      </c>
      <c r="H210" s="235" t="str">
        <f>[4]SayfaKAY!H1043</f>
        <v/>
      </c>
      <c r="I210" s="104" t="str">
        <f>[4]SayfaKAY!I1043</f>
        <v/>
      </c>
      <c r="J210" s="103" t="str">
        <f>IF([4]SayfaKAY!J1043="","",IF([4]SayfaKAY!J1043="Müşteri","Notified by Customer","Notified by Bozankaya"))</f>
        <v/>
      </c>
      <c r="K210" s="103" t="e">
        <f>VLOOKUP([4]SayfaKAY!L1043,#REF!,2,FALSE)</f>
        <v>#REF!</v>
      </c>
      <c r="L210" s="165" t="str">
        <f>[4]SayfaKAY!X1043</f>
        <v/>
      </c>
      <c r="M210" s="107" t="str">
        <f t="shared" si="167"/>
        <v/>
      </c>
      <c r="N210" s="105" t="str">
        <f>[4]SayfaKAY!M1043</f>
        <v/>
      </c>
      <c r="O210" s="166" t="str">
        <f>[4]SayfaKAY!P1043</f>
        <v/>
      </c>
      <c r="P210" s="166" t="str">
        <f>[4]SayfaKAY!Q1043</f>
        <v/>
      </c>
      <c r="Q210" s="166" t="str">
        <f>[4]SayfaKAY!R1043</f>
        <v/>
      </c>
      <c r="R210" s="132" t="str" cm="1">
        <f t="array" ref="R210">IF([4]SayfaKAY!U1043="","",_xlfn.IFS([4]SayfaKAY!U1043="Bozankaya","Bozankaya",[4]SayfaKAY!U1043="Müşteri","Customer",[4]SayfaKAY!U1043="Tedarikçi","Equipment Supplier"))</f>
        <v/>
      </c>
      <c r="S210" s="204" t="str">
        <f>[4]SayfaKAY!N1043</f>
        <v/>
      </c>
      <c r="T210" s="133" t="str">
        <f>[4]SayfaKAY!AD1043</f>
        <v/>
      </c>
      <c r="U210" s="132" t="str">
        <f>[4]SayfaKAY!W1043</f>
        <v/>
      </c>
      <c r="V210" s="108" t="str">
        <f>[4]SayfaKAY!AZ1043</f>
        <v/>
      </c>
      <c r="W210" s="136" t="str">
        <f t="shared" si="168"/>
        <v/>
      </c>
      <c r="X210" s="137" t="str">
        <f t="shared" si="169"/>
        <v/>
      </c>
      <c r="Y210" s="235" t="str">
        <f>[4]SayfaKAY!AE1043</f>
        <v/>
      </c>
      <c r="Z210" s="109" t="str">
        <f t="shared" si="170"/>
        <v/>
      </c>
      <c r="AA210" s="110" t="str">
        <f t="shared" si="171"/>
        <v/>
      </c>
      <c r="AB210" s="182" t="str">
        <f>[4]SayfaKAY!BA1043</f>
        <v/>
      </c>
      <c r="AC210" s="257" t="str">
        <f t="shared" si="172"/>
        <v/>
      </c>
      <c r="AD210" s="111" t="str">
        <f t="shared" si="173"/>
        <v/>
      </c>
      <c r="AE210" s="111" t="str">
        <f t="shared" si="174"/>
        <v/>
      </c>
      <c r="AF210" s="235" t="str">
        <f>[4]SayfaKAY!BA1043</f>
        <v/>
      </c>
      <c r="AG210" s="179" t="str">
        <f>[4]SayfaKAY!S1043</f>
        <v/>
      </c>
      <c r="AH210" s="178" t="str">
        <f t="shared" si="175"/>
        <v/>
      </c>
      <c r="AI210" s="163" t="str">
        <f>[4]SayfaKAY!AV1043</f>
        <v/>
      </c>
      <c r="AJ210" s="164" t="str">
        <f t="shared" si="176"/>
        <v/>
      </c>
      <c r="AK210" s="164" t="str">
        <f t="shared" si="177"/>
        <v/>
      </c>
      <c r="AL210" s="112" t="str">
        <f>[4]SayfaKAY!AX1043</f>
        <v/>
      </c>
      <c r="AM210" s="257" t="str" cm="1">
        <f t="array" ref="AM210">IFERROR(IF(AND(P210&lt;&gt;"D(Arıza Değil)",AH210="Bu Arıza Aracın Servise Verilmesine Engel Değil"),
IF(Z210-F210&gt;0,(AB210-Y210)*24*60,
IF(OR(AND(G210&gt;$AS$1,G210&lt;$AT$1),AND(G210&gt;$AU$1,G210&lt;$AV$1)),
(AF210-H210)*24*60,     BH:BH0)),        AN210),0)</f>
        <v/>
      </c>
      <c r="AN210" s="257" t="str">
        <f t="shared" si="178"/>
        <v/>
      </c>
      <c r="AO210" s="174" t="str">
        <f>[4]SayfaKAY!AG1043</f>
        <v/>
      </c>
      <c r="AP210" s="174" t="str">
        <f>[4]SayfaKAY!AI1043</f>
        <v/>
      </c>
      <c r="AQ210" s="174" t="str">
        <f>[4]SayfaKAY!AQ1043</f>
        <v/>
      </c>
      <c r="AR210" s="174" t="str">
        <f>[4]SayfaKAY!AH1043</f>
        <v/>
      </c>
      <c r="AS210" s="174" t="str">
        <f>[4]SayfaKAY!AJ1043</f>
        <v/>
      </c>
      <c r="AT210" s="175" t="str">
        <f>[4]SayfaKAY!AM1043</f>
        <v/>
      </c>
      <c r="AU210" s="176" t="str">
        <f>[4]SayfaKAY!AL1043</f>
        <v/>
      </c>
      <c r="AV210" s="176" t="str">
        <f>[4]SayfaKAY!AP1043</f>
        <v/>
      </c>
      <c r="AW210" s="177" t="str">
        <f>[4]SayfaKAY!AT1043</f>
        <v/>
      </c>
      <c r="AX210" s="194" t="str">
        <f t="shared" si="179"/>
        <v/>
      </c>
      <c r="AY210" s="168"/>
      <c r="AZ210" s="167"/>
      <c r="BA210" s="113"/>
      <c r="BB210" s="171" t="str">
        <f>IF($AQ$1="X", IF(AND(G210&gt;=$AS$1,G210&lt;=$AT$1),IF(P210&lt;&gt;"D(Arıza Değil)",AC210,0), IF(AND(G210&gt;=$AU$1,G210&lt;=$AV$1),IF(P210&lt;&gt;"D(Arıza Değil)",AC210,0), "")), "")</f>
        <v/>
      </c>
      <c r="BC210" s="114"/>
      <c r="BD210" s="114"/>
      <c r="BE210" s="114"/>
      <c r="BF210" s="114"/>
      <c r="BG210" s="114"/>
      <c r="BH210" s="114">
        <f>IFERROR(FRACAS!AN1046, "Hata Var")</f>
        <v>4652.0000000658911</v>
      </c>
      <c r="BI210" s="114"/>
      <c r="BJ210" s="114"/>
      <c r="BK210" s="105" t="str">
        <f>[4]SayfaKAY!AW1043</f>
        <v/>
      </c>
      <c r="BL210" s="105" t="str">
        <f>[4]SayfaKAY!V1043</f>
        <v/>
      </c>
      <c r="BM210" s="114"/>
      <c r="BN210" s="171" t="str">
        <f t="shared" si="180"/>
        <v>x yok</v>
      </c>
      <c r="BO210" s="171" t="b">
        <f t="shared" si="181"/>
        <v>0</v>
      </c>
      <c r="BP210" s="171" t="e">
        <f t="shared" si="182"/>
        <v>#VALUE!</v>
      </c>
      <c r="BQ210" s="226" t="e">
        <f t="shared" si="183"/>
        <v>#VALUE!</v>
      </c>
      <c r="BR210" s="226" t="e">
        <f t="shared" si="184"/>
        <v>#VALUE!</v>
      </c>
      <c r="BS210" s="226" t="e">
        <f t="shared" si="185"/>
        <v>#VALUE!</v>
      </c>
      <c r="BT210" s="114"/>
      <c r="BU210" s="242"/>
      <c r="BV210" s="233">
        <f t="shared" si="186"/>
        <v>-1</v>
      </c>
      <c r="BW210" s="226" t="str">
        <f t="shared" si="187"/>
        <v>Hayır, çakışma yok</v>
      </c>
      <c r="BX210" s="229"/>
      <c r="BY210" s="247" t="e">
        <f t="shared" si="188"/>
        <v>#VALUE!</v>
      </c>
      <c r="BZ210" s="247" t="e">
        <f t="shared" si="189"/>
        <v>#VALUE!</v>
      </c>
      <c r="CA210" s="247" t="e">
        <f t="shared" si="190"/>
        <v>#VALUE!</v>
      </c>
      <c r="CB210" s="213"/>
      <c r="CC210" s="211"/>
      <c r="CD210" s="196"/>
      <c r="CE210" s="213">
        <v>1042</v>
      </c>
      <c r="CF210" s="182" t="str">
        <f t="shared" si="191"/>
        <v/>
      </c>
      <c r="CG210" s="182" t="str">
        <f t="shared" si="192"/>
        <v/>
      </c>
      <c r="CH210" s="196"/>
      <c r="CI210" s="196"/>
      <c r="CJ210" s="196"/>
      <c r="CK210" s="196" t="e">
        <f t="shared" si="193"/>
        <v>#VALUE!</v>
      </c>
      <c r="CL210" s="196" t="e">
        <f t="shared" si="194"/>
        <v>#VALUE!</v>
      </c>
      <c r="CM210" s="196" t="e">
        <f t="shared" si="195"/>
        <v>#VALUE!</v>
      </c>
      <c r="CN210" s="114"/>
      <c r="CO210" s="115" t="str">
        <f t="shared" si="196"/>
        <v/>
      </c>
      <c r="CP210" s="116" t="e">
        <f t="shared" si="197"/>
        <v>#VALUE!</v>
      </c>
      <c r="CQ210" s="117" t="str">
        <f t="shared" si="198"/>
        <v/>
      </c>
      <c r="CR210" s="117" t="str">
        <f t="shared" si="199"/>
        <v/>
      </c>
      <c r="CS210" s="117" t="str">
        <f t="shared" si="200"/>
        <v/>
      </c>
      <c r="CT210" s="118" t="e">
        <f t="shared" si="201"/>
        <v>#VALUE!</v>
      </c>
      <c r="CU210" s="118" t="e">
        <f t="shared" si="202"/>
        <v>#VALUE!</v>
      </c>
      <c r="CV210" s="118" t="e">
        <f t="shared" si="203"/>
        <v>#VALUE!</v>
      </c>
      <c r="CW210" s="119" t="e">
        <f t="shared" si="204"/>
        <v>#VALUE!</v>
      </c>
    </row>
    <row r="211" spans="1:101" ht="118.5" customHeight="1" x14ac:dyDescent="0.3">
      <c r="A211" s="104" t="str">
        <f>[4]SayfaKAY!C1044</f>
        <v/>
      </c>
      <c r="B211" s="104" t="str">
        <f>[4]SayfaKAY!D1044</f>
        <v/>
      </c>
      <c r="C211" s="105" t="str">
        <f>[4]SayfaKAY!E1044</f>
        <v/>
      </c>
      <c r="D211" s="105" t="str">
        <f>[4]SayfaKAY!F1044</f>
        <v/>
      </c>
      <c r="E211" s="106" t="str">
        <f>[4]SayfaKAY!G1044</f>
        <v/>
      </c>
      <c r="F211" s="193" t="str">
        <f t="shared" si="165"/>
        <v/>
      </c>
      <c r="G211" s="135" t="str">
        <f t="shared" si="166"/>
        <v/>
      </c>
      <c r="H211" s="235" t="str">
        <f>[4]SayfaKAY!H1044</f>
        <v/>
      </c>
      <c r="I211" s="104" t="str">
        <f>[4]SayfaKAY!I1044</f>
        <v/>
      </c>
      <c r="J211" s="103" t="str">
        <f>IF([4]SayfaKAY!J1044="","",IF([4]SayfaKAY!J1044="Müşteri","Notified by Customer","Notified by Bozankaya"))</f>
        <v/>
      </c>
      <c r="K211" s="103" t="e">
        <f>VLOOKUP([4]SayfaKAY!L1044,#REF!,2,FALSE)</f>
        <v>#REF!</v>
      </c>
      <c r="L211" s="165" t="str">
        <f>[4]SayfaKAY!X1044</f>
        <v/>
      </c>
      <c r="M211" s="107" t="str">
        <f t="shared" si="167"/>
        <v/>
      </c>
      <c r="N211" s="105" t="str">
        <f>[4]SayfaKAY!M1044</f>
        <v/>
      </c>
      <c r="O211" s="166" t="str">
        <f>[4]SayfaKAY!P1044</f>
        <v/>
      </c>
      <c r="P211" s="166" t="str">
        <f>[4]SayfaKAY!Q1044</f>
        <v/>
      </c>
      <c r="Q211" s="166" t="str">
        <f>[4]SayfaKAY!R1044</f>
        <v/>
      </c>
      <c r="R211" s="132" t="str" cm="1">
        <f t="array" ref="R211">IF([4]SayfaKAY!U1044="","",_xlfn.IFS([4]SayfaKAY!U1044="Bozankaya","Bozankaya",[4]SayfaKAY!U1044="Müşteri","Customer",[4]SayfaKAY!U1044="Tedarikçi","Equipment Supplier"))</f>
        <v/>
      </c>
      <c r="S211" s="204" t="str">
        <f>[4]SayfaKAY!N1044</f>
        <v/>
      </c>
      <c r="T211" s="133" t="str">
        <f>[4]SayfaKAY!AD1044</f>
        <v/>
      </c>
      <c r="U211" s="132" t="str">
        <f>[4]SayfaKAY!W1044</f>
        <v/>
      </c>
      <c r="V211" s="108" t="str">
        <f>[4]SayfaKAY!AZ1044</f>
        <v/>
      </c>
      <c r="W211" s="136" t="str">
        <f t="shared" si="168"/>
        <v/>
      </c>
      <c r="X211" s="137" t="str">
        <f t="shared" si="169"/>
        <v/>
      </c>
      <c r="Y211" s="235" t="str">
        <f>[4]SayfaKAY!AE1044</f>
        <v/>
      </c>
      <c r="Z211" s="192" t="str">
        <f t="shared" si="170"/>
        <v/>
      </c>
      <c r="AA211" s="110" t="str">
        <f t="shared" si="171"/>
        <v/>
      </c>
      <c r="AB211" s="182" t="str">
        <f>[4]SayfaKAY!BA1044</f>
        <v/>
      </c>
      <c r="AC211" s="257" t="str">
        <f t="shared" si="172"/>
        <v/>
      </c>
      <c r="AD211" s="111" t="str">
        <f t="shared" si="173"/>
        <v/>
      </c>
      <c r="AE211" s="111" t="str">
        <f t="shared" si="174"/>
        <v/>
      </c>
      <c r="AF211" s="235" t="str">
        <f>[4]SayfaKAY!BA1044</f>
        <v/>
      </c>
      <c r="AG211" s="179" t="str">
        <f>[4]SayfaKAY!S1044</f>
        <v/>
      </c>
      <c r="AH211" s="178" t="str">
        <f t="shared" si="175"/>
        <v/>
      </c>
      <c r="AI211" s="163" t="str">
        <f>[4]SayfaKAY!AV1044</f>
        <v/>
      </c>
      <c r="AJ211" s="164" t="str">
        <f t="shared" si="176"/>
        <v/>
      </c>
      <c r="AK211" s="164" t="str">
        <f t="shared" si="177"/>
        <v/>
      </c>
      <c r="AL211" s="112" t="str">
        <f>[4]SayfaKAY!AX1044</f>
        <v/>
      </c>
      <c r="AM211" s="257" t="str" cm="1">
        <f t="array" ref="AM211">IFERROR(IF(AND(P211&lt;&gt;"D(Arıza Değil)",AH211="Bu Arıza Aracın Servise Verilmesine Engel Değil"),
IF(Z211-F211&gt;0,(AB211-Y211)*24*60,
IF(OR(AND(G211&gt;$AS$1,G211&lt;$AT$1),AND(G211&gt;$AU$1,G211&lt;$AV$1)),
(AF211-H211)*24*60,     BH:BH0)),        AN211),0)</f>
        <v/>
      </c>
      <c r="AN211" s="257" t="str">
        <f t="shared" si="178"/>
        <v/>
      </c>
      <c r="AO211" s="174" t="str">
        <f>[4]SayfaKAY!AG1044</f>
        <v/>
      </c>
      <c r="AP211" s="174" t="str">
        <f>[4]SayfaKAY!AI1044</f>
        <v/>
      </c>
      <c r="AQ211" s="174" t="str">
        <f>[4]SayfaKAY!AQ1044</f>
        <v/>
      </c>
      <c r="AR211" s="174" t="str">
        <f>[4]SayfaKAY!AH1044</f>
        <v/>
      </c>
      <c r="AS211" s="174" t="str">
        <f>[4]SayfaKAY!AJ1044</f>
        <v/>
      </c>
      <c r="AT211" s="175" t="str">
        <f>[4]SayfaKAY!AM1044</f>
        <v/>
      </c>
      <c r="AU211" s="176" t="str">
        <f>[4]SayfaKAY!AL1044</f>
        <v/>
      </c>
      <c r="AV211" s="176" t="str">
        <f>[4]SayfaKAY!AP1044</f>
        <v/>
      </c>
      <c r="AW211" s="177" t="str">
        <f>[4]SayfaKAY!AT1044</f>
        <v/>
      </c>
      <c r="AX211" s="194" t="str">
        <f t="shared" si="179"/>
        <v/>
      </c>
      <c r="AY211" s="168"/>
      <c r="AZ211" s="167"/>
      <c r="BA211" s="170"/>
      <c r="BB211" s="171"/>
      <c r="BC211" s="114"/>
      <c r="BD211" s="114"/>
      <c r="BE211" s="114"/>
      <c r="BF211" s="114"/>
      <c r="BG211" s="114"/>
      <c r="BH211" s="114">
        <f>IFERROR(FRACAS!AN1047, "Hata Var")</f>
        <v>4830.9999999788124</v>
      </c>
      <c r="BI211" s="114"/>
      <c r="BJ211" s="114"/>
      <c r="BK211" s="105" t="str">
        <f>[4]SayfaKAY!AW1044</f>
        <v/>
      </c>
      <c r="BL211" s="105" t="str">
        <f>[4]SayfaKAY!V1044</f>
        <v/>
      </c>
      <c r="BM211" s="114"/>
      <c r="BN211" s="171" t="str">
        <f t="shared" si="180"/>
        <v>x yok</v>
      </c>
      <c r="BO211" s="171" t="b">
        <f t="shared" si="181"/>
        <v>0</v>
      </c>
      <c r="BP211" s="171" t="e">
        <f t="shared" si="182"/>
        <v>#VALUE!</v>
      </c>
      <c r="BQ211" s="226" t="e">
        <f t="shared" si="183"/>
        <v>#VALUE!</v>
      </c>
      <c r="BR211" s="226" t="e">
        <f t="shared" si="184"/>
        <v>#VALUE!</v>
      </c>
      <c r="BS211" s="226" t="e">
        <f t="shared" si="185"/>
        <v>#VALUE!</v>
      </c>
      <c r="BT211" s="114"/>
      <c r="BU211" s="242"/>
      <c r="BV211" s="233">
        <f t="shared" si="186"/>
        <v>-1</v>
      </c>
      <c r="BW211" s="226" t="str">
        <f t="shared" si="187"/>
        <v>Hayır, çakışma yok</v>
      </c>
      <c r="BX211" s="229"/>
      <c r="BY211" s="247" t="e">
        <f t="shared" si="188"/>
        <v>#VALUE!</v>
      </c>
      <c r="BZ211" s="247" t="e">
        <f t="shared" si="189"/>
        <v>#VALUE!</v>
      </c>
      <c r="CA211" s="247" t="e">
        <f t="shared" si="190"/>
        <v>#VALUE!</v>
      </c>
      <c r="CB211" s="213"/>
      <c r="CC211" s="211"/>
      <c r="CD211" s="196"/>
      <c r="CE211" s="213">
        <v>1043</v>
      </c>
      <c r="CF211" s="182" t="str">
        <f t="shared" si="191"/>
        <v/>
      </c>
      <c r="CG211" s="182" t="str">
        <f t="shared" si="192"/>
        <v/>
      </c>
      <c r="CH211" s="196"/>
      <c r="CI211" s="196"/>
      <c r="CJ211" s="196"/>
      <c r="CK211" s="196" t="e">
        <f t="shared" si="193"/>
        <v>#VALUE!</v>
      </c>
      <c r="CL211" s="196" t="e">
        <f t="shared" si="194"/>
        <v>#VALUE!</v>
      </c>
      <c r="CM211" s="196" t="e">
        <f t="shared" si="195"/>
        <v>#VALUE!</v>
      </c>
      <c r="CN211" s="114"/>
      <c r="CO211" s="115" t="str">
        <f t="shared" si="196"/>
        <v/>
      </c>
      <c r="CP211" s="116" t="e">
        <f t="shared" si="197"/>
        <v>#VALUE!</v>
      </c>
      <c r="CQ211" s="117" t="str">
        <f t="shared" si="198"/>
        <v/>
      </c>
      <c r="CR211" s="117" t="str">
        <f t="shared" si="199"/>
        <v/>
      </c>
      <c r="CS211" s="117" t="str">
        <f t="shared" si="200"/>
        <v/>
      </c>
      <c r="CT211" s="118" t="e">
        <f t="shared" si="201"/>
        <v>#VALUE!</v>
      </c>
      <c r="CU211" s="118" t="e">
        <f t="shared" si="202"/>
        <v>#VALUE!</v>
      </c>
      <c r="CV211" s="118" t="e">
        <f t="shared" si="203"/>
        <v>#VALUE!</v>
      </c>
      <c r="CW211" s="119" t="e">
        <f t="shared" si="204"/>
        <v>#VALUE!</v>
      </c>
    </row>
    <row r="212" spans="1:101" ht="118.5" customHeight="1" x14ac:dyDescent="0.3">
      <c r="A212" s="160" t="str">
        <f>[4]SayfaKAY!C1045</f>
        <v/>
      </c>
      <c r="B212" s="104" t="str">
        <f>[4]SayfaKAY!D1045</f>
        <v/>
      </c>
      <c r="C212" s="105" t="str">
        <f>[4]SayfaKAY!E1045</f>
        <v/>
      </c>
      <c r="D212" s="105" t="str">
        <f>[4]SayfaKAY!F1045</f>
        <v/>
      </c>
      <c r="E212" s="106" t="str">
        <f>[4]SayfaKAY!G1045</f>
        <v/>
      </c>
      <c r="F212" s="134" t="str">
        <f t="shared" si="165"/>
        <v/>
      </c>
      <c r="G212" s="135" t="str">
        <f t="shared" si="166"/>
        <v/>
      </c>
      <c r="H212" s="235" t="str">
        <f>[4]SayfaKAY!H1045</f>
        <v/>
      </c>
      <c r="I212" s="104" t="str">
        <f>[4]SayfaKAY!I1045</f>
        <v/>
      </c>
      <c r="J212" s="103" t="str">
        <f>IF([4]SayfaKAY!J1045="","",IF([4]SayfaKAY!J1045="Müşteri","Notified by Customer","Notified by Bozankaya"))</f>
        <v/>
      </c>
      <c r="K212" s="103" t="e">
        <f>VLOOKUP([4]SayfaKAY!L1045,#REF!,2,FALSE)</f>
        <v>#REF!</v>
      </c>
      <c r="L212" s="165" t="str">
        <f>[4]SayfaKAY!X1045</f>
        <v/>
      </c>
      <c r="M212" s="107" t="str">
        <f t="shared" si="167"/>
        <v/>
      </c>
      <c r="N212" s="105" t="str">
        <f>[4]SayfaKAY!M1045</f>
        <v/>
      </c>
      <c r="O212" s="166" t="str">
        <f>[4]SayfaKAY!P1045</f>
        <v/>
      </c>
      <c r="P212" s="166" t="str">
        <f>[4]SayfaKAY!Q1045</f>
        <v/>
      </c>
      <c r="Q212" s="166" t="str">
        <f>[4]SayfaKAY!R1045</f>
        <v/>
      </c>
      <c r="R212" s="132" t="str" cm="1">
        <f t="array" ref="R212">IF([4]SayfaKAY!U1045="","",_xlfn.IFS([4]SayfaKAY!U1045="Bozankaya","Bozankaya",[4]SayfaKAY!U1045="Müşteri","Customer",[4]SayfaKAY!U1045="Tedarikçi","Equipment Supplier"))</f>
        <v/>
      </c>
      <c r="S212" s="204" t="str">
        <f>[4]SayfaKAY!N1045</f>
        <v/>
      </c>
      <c r="T212" s="133" t="str">
        <f>[4]SayfaKAY!AD1045</f>
        <v/>
      </c>
      <c r="U212" s="132" t="str">
        <f>[4]SayfaKAY!W1045</f>
        <v/>
      </c>
      <c r="V212" s="108" t="str">
        <f>[4]SayfaKAY!AZ1045</f>
        <v/>
      </c>
      <c r="W212" s="136" t="str">
        <f t="shared" si="168"/>
        <v/>
      </c>
      <c r="X212" s="137" t="str">
        <f t="shared" si="169"/>
        <v/>
      </c>
      <c r="Y212" s="235" t="str">
        <f>[4]SayfaKAY!AE1045</f>
        <v/>
      </c>
      <c r="Z212" s="109" t="str">
        <f t="shared" si="170"/>
        <v/>
      </c>
      <c r="AA212" s="110" t="str">
        <f t="shared" si="171"/>
        <v/>
      </c>
      <c r="AB212" s="182" t="str">
        <f>[4]SayfaKAY!BA1045</f>
        <v/>
      </c>
      <c r="AC212" s="257" t="str">
        <f t="shared" si="172"/>
        <v/>
      </c>
      <c r="AD212" s="111" t="str">
        <f t="shared" si="173"/>
        <v/>
      </c>
      <c r="AE212" s="111" t="str">
        <f t="shared" si="174"/>
        <v/>
      </c>
      <c r="AF212" s="235" t="str">
        <f>[4]SayfaKAY!BA1045</f>
        <v/>
      </c>
      <c r="AG212" s="179" t="str">
        <f>[4]SayfaKAY!S1045</f>
        <v/>
      </c>
      <c r="AH212" s="178" t="str">
        <f t="shared" si="175"/>
        <v/>
      </c>
      <c r="AI212" s="163" t="str">
        <f>[4]SayfaKAY!AV1045</f>
        <v/>
      </c>
      <c r="AJ212" s="164" t="str">
        <f t="shared" si="176"/>
        <v/>
      </c>
      <c r="AK212" s="164" t="str">
        <f t="shared" si="177"/>
        <v/>
      </c>
      <c r="AL212" s="112" t="str">
        <f>[4]SayfaKAY!AX1045</f>
        <v/>
      </c>
      <c r="AM212" s="257" t="str" cm="1">
        <f t="array" ref="AM212">IFERROR(IF(AND(P212&lt;&gt;"D(Arıza Değil)",AH212="Bu Arıza Aracın Servise Verilmesine Engel Değil"),
IF(Z212-F212&gt;0,(AB212-Y212)*24*60,
IF(OR(AND(G212&gt;$AS$1,G212&lt;$AT$1),AND(G212&gt;$AU$1,G212&lt;$AV$1)),
(AF212-H212)*24*60,     BH:BH0)),        AN212),0)</f>
        <v/>
      </c>
      <c r="AN212" s="257" t="str">
        <f t="shared" si="178"/>
        <v/>
      </c>
      <c r="AO212" s="174" t="str">
        <f>[4]SayfaKAY!AG1045</f>
        <v/>
      </c>
      <c r="AP212" s="174" t="str">
        <f>[4]SayfaKAY!AI1045</f>
        <v/>
      </c>
      <c r="AQ212" s="174" t="str">
        <f>[4]SayfaKAY!AQ1045</f>
        <v/>
      </c>
      <c r="AR212" s="174" t="str">
        <f>[4]SayfaKAY!AH1045</f>
        <v/>
      </c>
      <c r="AS212" s="174" t="str">
        <f>[4]SayfaKAY!AJ1045</f>
        <v/>
      </c>
      <c r="AT212" s="175" t="str">
        <f>[4]SayfaKAY!AM1045</f>
        <v/>
      </c>
      <c r="AU212" s="176" t="str">
        <f>[4]SayfaKAY!AL1045</f>
        <v/>
      </c>
      <c r="AV212" s="176" t="str">
        <f>[4]SayfaKAY!AP1045</f>
        <v/>
      </c>
      <c r="AW212" s="177" t="str">
        <f>[4]SayfaKAY!AT1045</f>
        <v/>
      </c>
      <c r="AX212" s="194" t="str">
        <f t="shared" si="179"/>
        <v/>
      </c>
      <c r="AY212" s="168"/>
      <c r="AZ212" s="167"/>
      <c r="BA212" s="113"/>
      <c r="BB212" s="171" t="str">
        <f>IF($AQ$1="X", IF(AND(G212&gt;=$AS$1,G212&lt;=$AT$1),IF(P212&lt;&gt;"D(Arıza Değil)",AC212,0), IF(AND(G212&gt;=$AU$1,G212&lt;=$AV$1),IF(P212&lt;&gt;"D(Arıza Değil)",AC212,0), "")), "")</f>
        <v/>
      </c>
      <c r="BC212" s="114"/>
      <c r="BD212" s="114"/>
      <c r="BE212" s="114"/>
      <c r="BF212" s="114"/>
      <c r="BG212" s="114"/>
      <c r="BH212" s="114">
        <f>IFERROR(FRACAS!AN1048, "Hata Var")</f>
        <v>5790.0000000977889</v>
      </c>
      <c r="BI212" s="114"/>
      <c r="BJ212" s="114"/>
      <c r="BK212" s="105" t="str">
        <f>[4]SayfaKAY!AW1045</f>
        <v/>
      </c>
      <c r="BL212" s="105" t="str">
        <f>[4]SayfaKAY!V1045</f>
        <v/>
      </c>
      <c r="BM212" s="114"/>
      <c r="BN212" s="171" t="str">
        <f t="shared" si="180"/>
        <v>x yok</v>
      </c>
      <c r="BO212" s="171" t="b">
        <f t="shared" si="181"/>
        <v>0</v>
      </c>
      <c r="BP212" s="171" t="e">
        <f t="shared" si="182"/>
        <v>#VALUE!</v>
      </c>
      <c r="BQ212" s="226" t="e">
        <f t="shared" si="183"/>
        <v>#VALUE!</v>
      </c>
      <c r="BR212" s="226" t="e">
        <f t="shared" si="184"/>
        <v>#VALUE!</v>
      </c>
      <c r="BS212" s="226" t="e">
        <f t="shared" si="185"/>
        <v>#VALUE!</v>
      </c>
      <c r="BT212" s="114"/>
      <c r="BU212" s="242"/>
      <c r="BV212" s="233">
        <f t="shared" si="186"/>
        <v>-1</v>
      </c>
      <c r="BW212" s="226" t="str">
        <f t="shared" si="187"/>
        <v>Hayır, çakışma yok</v>
      </c>
      <c r="BX212" s="229"/>
      <c r="BY212" s="247" t="e">
        <f t="shared" si="188"/>
        <v>#VALUE!</v>
      </c>
      <c r="BZ212" s="247" t="e">
        <f t="shared" si="189"/>
        <v>#VALUE!</v>
      </c>
      <c r="CA212" s="247" t="e">
        <f t="shared" si="190"/>
        <v>#VALUE!</v>
      </c>
      <c r="CB212" s="213"/>
      <c r="CC212" s="211"/>
      <c r="CD212" s="196"/>
      <c r="CE212" s="213">
        <v>1044</v>
      </c>
      <c r="CF212" s="182" t="str">
        <f t="shared" si="191"/>
        <v/>
      </c>
      <c r="CG212" s="182" t="str">
        <f t="shared" si="192"/>
        <v/>
      </c>
      <c r="CH212" s="196"/>
      <c r="CI212" s="196"/>
      <c r="CJ212" s="196"/>
      <c r="CK212" s="196" t="e">
        <f t="shared" si="193"/>
        <v>#VALUE!</v>
      </c>
      <c r="CL212" s="196" t="e">
        <f t="shared" si="194"/>
        <v>#VALUE!</v>
      </c>
      <c r="CM212" s="196" t="e">
        <f t="shared" si="195"/>
        <v>#VALUE!</v>
      </c>
      <c r="CN212" s="114"/>
      <c r="CO212" s="115" t="str">
        <f t="shared" si="196"/>
        <v/>
      </c>
      <c r="CP212" s="116" t="e">
        <f t="shared" si="197"/>
        <v>#VALUE!</v>
      </c>
      <c r="CQ212" s="117" t="str">
        <f t="shared" si="198"/>
        <v/>
      </c>
      <c r="CR212" s="117" t="str">
        <f t="shared" si="199"/>
        <v/>
      </c>
      <c r="CS212" s="117" t="str">
        <f t="shared" si="200"/>
        <v/>
      </c>
      <c r="CT212" s="118" t="e">
        <f t="shared" si="201"/>
        <v>#VALUE!</v>
      </c>
      <c r="CU212" s="118" t="e">
        <f t="shared" si="202"/>
        <v>#VALUE!</v>
      </c>
      <c r="CV212" s="118" t="e">
        <f t="shared" si="203"/>
        <v>#VALUE!</v>
      </c>
      <c r="CW212" s="119" t="e">
        <f t="shared" si="204"/>
        <v>#VALUE!</v>
      </c>
    </row>
    <row r="213" spans="1:101" ht="118.5" customHeight="1" x14ac:dyDescent="0.3">
      <c r="A213" s="104" t="str">
        <f>[4]SayfaKAY!C1046</f>
        <v/>
      </c>
      <c r="B213" s="104" t="str">
        <f>[4]SayfaKAY!D1046</f>
        <v/>
      </c>
      <c r="C213" s="105" t="str">
        <f>[4]SayfaKAY!E1046</f>
        <v/>
      </c>
      <c r="D213" s="105" t="str">
        <f>[4]SayfaKAY!F1046</f>
        <v/>
      </c>
      <c r="E213" s="106" t="str">
        <f>[4]SayfaKAY!G1046</f>
        <v/>
      </c>
      <c r="F213" s="193" t="str">
        <f t="shared" si="165"/>
        <v/>
      </c>
      <c r="G213" s="135" t="str">
        <f t="shared" si="166"/>
        <v/>
      </c>
      <c r="H213" s="235" t="str">
        <f>[4]SayfaKAY!H1046</f>
        <v/>
      </c>
      <c r="I213" s="104" t="str">
        <f>[4]SayfaKAY!I1046</f>
        <v/>
      </c>
      <c r="J213" s="103" t="str">
        <f>IF([4]SayfaKAY!J1046="","",IF([4]SayfaKAY!J1046="Müşteri","Notified by Customer","Notified by Bozankaya"))</f>
        <v/>
      </c>
      <c r="K213" s="103" t="e">
        <f>VLOOKUP([4]SayfaKAY!L1046,#REF!,2,FALSE)</f>
        <v>#REF!</v>
      </c>
      <c r="L213" s="165" t="str">
        <f>[4]SayfaKAY!X1046</f>
        <v/>
      </c>
      <c r="M213" s="107" t="str">
        <f t="shared" si="167"/>
        <v/>
      </c>
      <c r="N213" s="105" t="str">
        <f>[4]SayfaKAY!M1046</f>
        <v/>
      </c>
      <c r="O213" s="166" t="str">
        <f>[4]SayfaKAY!P1046</f>
        <v/>
      </c>
      <c r="P213" s="166" t="str">
        <f>[4]SayfaKAY!Q1046</f>
        <v/>
      </c>
      <c r="Q213" s="166" t="str">
        <f>[4]SayfaKAY!R1046</f>
        <v/>
      </c>
      <c r="R213" s="132" t="str" cm="1">
        <f t="array" ref="R213">IF([4]SayfaKAY!U1046="","",_xlfn.IFS([4]SayfaKAY!U1046="Bozankaya","Bozankaya",[4]SayfaKAY!U1046="Müşteri","Customer",[4]SayfaKAY!U1046="Tedarikçi","Equipment Supplier"))</f>
        <v/>
      </c>
      <c r="S213" s="204" t="str">
        <f>[4]SayfaKAY!N1046</f>
        <v/>
      </c>
      <c r="T213" s="133" t="str">
        <f>[4]SayfaKAY!AD1046</f>
        <v/>
      </c>
      <c r="U213" s="132" t="str">
        <f>[4]SayfaKAY!W1046</f>
        <v/>
      </c>
      <c r="V213" s="108" t="str">
        <f>[4]SayfaKAY!AZ1046</f>
        <v/>
      </c>
      <c r="W213" s="136" t="str">
        <f t="shared" si="168"/>
        <v/>
      </c>
      <c r="X213" s="137" t="str">
        <f t="shared" si="169"/>
        <v/>
      </c>
      <c r="Y213" s="235" t="str">
        <f>[4]SayfaKAY!AE1046</f>
        <v/>
      </c>
      <c r="Z213" s="192" t="str">
        <f t="shared" si="170"/>
        <v/>
      </c>
      <c r="AA213" s="110" t="str">
        <f t="shared" si="171"/>
        <v/>
      </c>
      <c r="AB213" s="182" t="str">
        <f>[4]SayfaKAY!BA1046</f>
        <v/>
      </c>
      <c r="AC213" s="257" t="str">
        <f t="shared" si="172"/>
        <v/>
      </c>
      <c r="AD213" s="111" t="str">
        <f t="shared" si="173"/>
        <v/>
      </c>
      <c r="AE213" s="111" t="str">
        <f t="shared" si="174"/>
        <v/>
      </c>
      <c r="AF213" s="235" t="str">
        <f>[4]SayfaKAY!BA1046</f>
        <v/>
      </c>
      <c r="AG213" s="179" t="str">
        <f>[4]SayfaKAY!S1046</f>
        <v/>
      </c>
      <c r="AH213" s="178" t="str">
        <f t="shared" si="175"/>
        <v/>
      </c>
      <c r="AI213" s="163" t="str">
        <f>[4]SayfaKAY!AV1046</f>
        <v/>
      </c>
      <c r="AJ213" s="164" t="str">
        <f t="shared" si="176"/>
        <v/>
      </c>
      <c r="AK213" s="164" t="str">
        <f t="shared" si="177"/>
        <v/>
      </c>
      <c r="AL213" s="112" t="str">
        <f>[4]SayfaKAY!AX1046</f>
        <v/>
      </c>
      <c r="AM213" s="257" t="str" cm="1">
        <f t="array" ref="AM213">IFERROR(IF(AND(P213&lt;&gt;"D(Arıza Değil)",AH213="Bu Arıza Aracın Servise Verilmesine Engel Değil"),
IF(Z213-F213&gt;0,(AB213-Y213)*24*60,
IF(OR(AND(G213&gt;$AS$1,G213&lt;$AT$1),AND(G213&gt;$AU$1,G213&lt;$AV$1)),
(AF213-H213)*24*60,     BH:BH0)),        AN213),0)</f>
        <v/>
      </c>
      <c r="AN213" s="257" t="str">
        <f t="shared" si="178"/>
        <v/>
      </c>
      <c r="AO213" s="174" t="str">
        <f>[4]SayfaKAY!AG1046</f>
        <v/>
      </c>
      <c r="AP213" s="174" t="str">
        <f>[4]SayfaKAY!AI1046</f>
        <v/>
      </c>
      <c r="AQ213" s="174" t="str">
        <f>[4]SayfaKAY!AQ1046</f>
        <v/>
      </c>
      <c r="AR213" s="174" t="str">
        <f>[4]SayfaKAY!AH1046</f>
        <v/>
      </c>
      <c r="AS213" s="174" t="str">
        <f>[4]SayfaKAY!AJ1046</f>
        <v/>
      </c>
      <c r="AT213" s="175" t="str">
        <f>[4]SayfaKAY!AM1046</f>
        <v/>
      </c>
      <c r="AU213" s="176" t="str">
        <f>[4]SayfaKAY!AL1046</f>
        <v/>
      </c>
      <c r="AV213" s="176" t="str">
        <f>[4]SayfaKAY!AP1046</f>
        <v/>
      </c>
      <c r="AW213" s="177" t="str">
        <f>[4]SayfaKAY!AT1046</f>
        <v/>
      </c>
      <c r="AX213" s="194" t="str">
        <f t="shared" si="179"/>
        <v/>
      </c>
      <c r="AY213" s="168"/>
      <c r="AZ213" s="167"/>
      <c r="BA213" s="170"/>
      <c r="BB213" s="171"/>
      <c r="BC213" s="114"/>
      <c r="BD213" s="114"/>
      <c r="BE213" s="114"/>
      <c r="BF213" s="114"/>
      <c r="BG213" s="114"/>
      <c r="BH213" s="114">
        <f>IFERROR(FRACAS!AN1049, "Hata Var")</f>
        <v>6088.9999999722932</v>
      </c>
      <c r="BI213" s="114"/>
      <c r="BJ213" s="114"/>
      <c r="BK213" s="105" t="str">
        <f>[4]SayfaKAY!AW1046</f>
        <v/>
      </c>
      <c r="BL213" s="105" t="str">
        <f>[4]SayfaKAY!V1046</f>
        <v/>
      </c>
      <c r="BM213" s="114"/>
      <c r="BN213" s="171" t="str">
        <f t="shared" si="180"/>
        <v>x yok</v>
      </c>
      <c r="BO213" s="171" t="b">
        <f t="shared" si="181"/>
        <v>0</v>
      </c>
      <c r="BP213" s="171" t="e">
        <f t="shared" si="182"/>
        <v>#VALUE!</v>
      </c>
      <c r="BQ213" s="226" t="e">
        <f t="shared" si="183"/>
        <v>#VALUE!</v>
      </c>
      <c r="BR213" s="226" t="e">
        <f t="shared" si="184"/>
        <v>#VALUE!</v>
      </c>
      <c r="BS213" s="226" t="e">
        <f t="shared" si="185"/>
        <v>#VALUE!</v>
      </c>
      <c r="BT213" s="114"/>
      <c r="BU213" s="242"/>
      <c r="BV213" s="233">
        <f t="shared" si="186"/>
        <v>-1</v>
      </c>
      <c r="BW213" s="226" t="str">
        <f t="shared" si="187"/>
        <v>Hayır, çakışma yok</v>
      </c>
      <c r="BX213" s="229"/>
      <c r="BY213" s="247" t="e">
        <f t="shared" si="188"/>
        <v>#VALUE!</v>
      </c>
      <c r="BZ213" s="247" t="e">
        <f t="shared" si="189"/>
        <v>#VALUE!</v>
      </c>
      <c r="CA213" s="247" t="e">
        <f t="shared" si="190"/>
        <v>#VALUE!</v>
      </c>
      <c r="CB213" s="213"/>
      <c r="CC213" s="211"/>
      <c r="CD213" s="196"/>
      <c r="CE213" s="213">
        <v>1045</v>
      </c>
      <c r="CF213" s="182" t="str">
        <f t="shared" si="191"/>
        <v/>
      </c>
      <c r="CG213" s="182" t="str">
        <f t="shared" si="192"/>
        <v/>
      </c>
      <c r="CH213" s="196"/>
      <c r="CI213" s="196"/>
      <c r="CJ213" s="196"/>
      <c r="CK213" s="196" t="e">
        <f t="shared" si="193"/>
        <v>#VALUE!</v>
      </c>
      <c r="CL213" s="196" t="e">
        <f t="shared" si="194"/>
        <v>#VALUE!</v>
      </c>
      <c r="CM213" s="196" t="e">
        <f t="shared" si="195"/>
        <v>#VALUE!</v>
      </c>
      <c r="CN213" s="114"/>
      <c r="CO213" s="115" t="str">
        <f t="shared" si="196"/>
        <v/>
      </c>
      <c r="CP213" s="116" t="e">
        <f t="shared" si="197"/>
        <v>#VALUE!</v>
      </c>
      <c r="CQ213" s="117" t="str">
        <f t="shared" si="198"/>
        <v/>
      </c>
      <c r="CR213" s="117" t="str">
        <f t="shared" si="199"/>
        <v/>
      </c>
      <c r="CS213" s="117" t="str">
        <f t="shared" si="200"/>
        <v/>
      </c>
      <c r="CT213" s="118" t="e">
        <f t="shared" si="201"/>
        <v>#VALUE!</v>
      </c>
      <c r="CU213" s="118" t="e">
        <f t="shared" si="202"/>
        <v>#VALUE!</v>
      </c>
      <c r="CV213" s="118" t="e">
        <f t="shared" si="203"/>
        <v>#VALUE!</v>
      </c>
      <c r="CW213" s="119" t="e">
        <f t="shared" si="204"/>
        <v>#VALUE!</v>
      </c>
    </row>
    <row r="214" spans="1:101" ht="118.5" customHeight="1" x14ac:dyDescent="0.3">
      <c r="A214" s="160" t="str">
        <f>[4]SayfaKAY!C1047</f>
        <v/>
      </c>
      <c r="B214" s="104" t="str">
        <f>[4]SayfaKAY!D1047</f>
        <v/>
      </c>
      <c r="C214" s="105" t="str">
        <f>[4]SayfaKAY!E1047</f>
        <v/>
      </c>
      <c r="D214" s="105" t="str">
        <f>[4]SayfaKAY!F1047</f>
        <v/>
      </c>
      <c r="E214" s="106" t="str">
        <f>[4]SayfaKAY!G1047</f>
        <v/>
      </c>
      <c r="F214" s="134" t="str">
        <f t="shared" si="165"/>
        <v/>
      </c>
      <c r="G214" s="135" t="str">
        <f t="shared" si="166"/>
        <v/>
      </c>
      <c r="H214" s="235" t="str">
        <f>[4]SayfaKAY!H1047</f>
        <v/>
      </c>
      <c r="I214" s="104" t="str">
        <f>[4]SayfaKAY!I1047</f>
        <v/>
      </c>
      <c r="J214" s="103" t="str">
        <f>IF([4]SayfaKAY!J1047="","",IF([4]SayfaKAY!J1047="Müşteri","Notified by Customer","Notified by Bozankaya"))</f>
        <v/>
      </c>
      <c r="K214" s="103" t="e">
        <f>VLOOKUP([4]SayfaKAY!L1047,#REF!,2,FALSE)</f>
        <v>#REF!</v>
      </c>
      <c r="L214" s="165" t="str">
        <f>[4]SayfaKAY!X1047</f>
        <v/>
      </c>
      <c r="M214" s="107" t="str">
        <f t="shared" si="167"/>
        <v/>
      </c>
      <c r="N214" s="105" t="str">
        <f>[4]SayfaKAY!M1047</f>
        <v/>
      </c>
      <c r="O214" s="166" t="str">
        <f>[4]SayfaKAY!P1047</f>
        <v/>
      </c>
      <c r="P214" s="166" t="str">
        <f>[4]SayfaKAY!Q1047</f>
        <v/>
      </c>
      <c r="Q214" s="166" t="str">
        <f>[4]SayfaKAY!R1047</f>
        <v/>
      </c>
      <c r="R214" s="132" t="str" cm="1">
        <f t="array" ref="R214">IF([4]SayfaKAY!U1047="","",_xlfn.IFS([4]SayfaKAY!U1047="Bozankaya","Bozankaya",[4]SayfaKAY!U1047="Müşteri","Customer",[4]SayfaKAY!U1047="Tedarikçi","Equipment Supplier"))</f>
        <v/>
      </c>
      <c r="S214" s="204" t="str">
        <f>[4]SayfaKAY!N1047</f>
        <v/>
      </c>
      <c r="T214" s="133" t="str">
        <f>[4]SayfaKAY!AD1047</f>
        <v/>
      </c>
      <c r="U214" s="132" t="str">
        <f>[4]SayfaKAY!W1047</f>
        <v/>
      </c>
      <c r="V214" s="108" t="str">
        <f>[4]SayfaKAY!AZ1047</f>
        <v/>
      </c>
      <c r="W214" s="136" t="str">
        <f t="shared" si="168"/>
        <v/>
      </c>
      <c r="X214" s="137" t="str">
        <f t="shared" si="169"/>
        <v/>
      </c>
      <c r="Y214" s="235" t="str">
        <f>[4]SayfaKAY!AE1047</f>
        <v/>
      </c>
      <c r="Z214" s="109" t="str">
        <f t="shared" si="170"/>
        <v/>
      </c>
      <c r="AA214" s="110" t="str">
        <f t="shared" si="171"/>
        <v/>
      </c>
      <c r="AB214" s="182" t="str">
        <f>[4]SayfaKAY!BA1047</f>
        <v/>
      </c>
      <c r="AC214" s="257" t="str">
        <f t="shared" si="172"/>
        <v/>
      </c>
      <c r="AD214" s="111" t="str">
        <f t="shared" si="173"/>
        <v/>
      </c>
      <c r="AE214" s="111" t="str">
        <f t="shared" si="174"/>
        <v/>
      </c>
      <c r="AF214" s="235" t="str">
        <f>[4]SayfaKAY!BA1047</f>
        <v/>
      </c>
      <c r="AG214" s="179" t="str">
        <f>[4]SayfaKAY!S1047</f>
        <v/>
      </c>
      <c r="AH214" s="178" t="str">
        <f t="shared" si="175"/>
        <v/>
      </c>
      <c r="AI214" s="163" t="str">
        <f>[4]SayfaKAY!AV1047</f>
        <v/>
      </c>
      <c r="AJ214" s="164" t="str">
        <f t="shared" si="176"/>
        <v/>
      </c>
      <c r="AK214" s="164" t="str">
        <f t="shared" si="177"/>
        <v/>
      </c>
      <c r="AL214" s="112" t="str">
        <f>[4]SayfaKAY!AX1047</f>
        <v/>
      </c>
      <c r="AM214" s="257" t="str" cm="1">
        <f t="array" ref="AM214">IFERROR(IF(AND(P214&lt;&gt;"D(Arıza Değil)",AH214="Bu Arıza Aracın Servise Verilmesine Engel Değil"),
IF(Z214-F214&gt;0,(AB214-Y214)*24*60,
IF(OR(AND(G214&gt;$AS$1,G214&lt;$AT$1),AND(G214&gt;$AU$1,G214&lt;$AV$1)),
(AF214-H214)*24*60,     BH:BH0)),        AN214),0)</f>
        <v/>
      </c>
      <c r="AN214" s="257" t="str">
        <f t="shared" si="178"/>
        <v/>
      </c>
      <c r="AO214" s="174" t="str">
        <f>[4]SayfaKAY!AG1047</f>
        <v/>
      </c>
      <c r="AP214" s="174" t="str">
        <f>[4]SayfaKAY!AI1047</f>
        <v/>
      </c>
      <c r="AQ214" s="174" t="str">
        <f>[4]SayfaKAY!AQ1047</f>
        <v/>
      </c>
      <c r="AR214" s="174" t="str">
        <f>[4]SayfaKAY!AH1047</f>
        <v/>
      </c>
      <c r="AS214" s="174" t="str">
        <f>[4]SayfaKAY!AJ1047</f>
        <v/>
      </c>
      <c r="AT214" s="175" t="str">
        <f>[4]SayfaKAY!AM1047</f>
        <v/>
      </c>
      <c r="AU214" s="176" t="str">
        <f>[4]SayfaKAY!AL1047</f>
        <v/>
      </c>
      <c r="AV214" s="176" t="str">
        <f>[4]SayfaKAY!AP1047</f>
        <v/>
      </c>
      <c r="AW214" s="177" t="str">
        <f>[4]SayfaKAY!AT1047</f>
        <v/>
      </c>
      <c r="AX214" s="194" t="str">
        <f t="shared" si="179"/>
        <v/>
      </c>
      <c r="AY214" s="168"/>
      <c r="AZ214" s="167"/>
      <c r="BA214" s="113"/>
      <c r="BB214" s="171" t="str">
        <f>IF($AQ$1="X", IF(AND(G214&gt;=$AS$1,G214&lt;=$AT$1),IF(P214&lt;&gt;"D(Arıza Değil)",AC214,0), IF(AND(G214&gt;=$AU$1,G214&lt;=$AV$1),IF(P214&lt;&gt;"D(Arıza Değil)",AC214,0), "")), "")</f>
        <v/>
      </c>
      <c r="BC214" s="114"/>
      <c r="BD214" s="114"/>
      <c r="BE214" s="114"/>
      <c r="BF214" s="114"/>
      <c r="BG214" s="114"/>
      <c r="BH214" s="114">
        <f>IFERROR(FRACAS!AN1050, "Hata Var")</f>
        <v>1004.9999999022111</v>
      </c>
      <c r="BI214" s="114"/>
      <c r="BJ214" s="114"/>
      <c r="BK214" s="105" t="str">
        <f>[4]SayfaKAY!AW1047</f>
        <v/>
      </c>
      <c r="BL214" s="105" t="str">
        <f>[4]SayfaKAY!V1047</f>
        <v/>
      </c>
      <c r="BM214" s="114"/>
      <c r="BN214" s="171" t="str">
        <f t="shared" si="180"/>
        <v>x yok</v>
      </c>
      <c r="BO214" s="171" t="b">
        <f t="shared" si="181"/>
        <v>0</v>
      </c>
      <c r="BP214" s="171" t="e">
        <f t="shared" si="182"/>
        <v>#VALUE!</v>
      </c>
      <c r="BQ214" s="226" t="e">
        <f t="shared" si="183"/>
        <v>#VALUE!</v>
      </c>
      <c r="BR214" s="226" t="e">
        <f t="shared" si="184"/>
        <v>#VALUE!</v>
      </c>
      <c r="BS214" s="226" t="e">
        <f t="shared" si="185"/>
        <v>#VALUE!</v>
      </c>
      <c r="BT214" s="114"/>
      <c r="BU214" s="242"/>
      <c r="BV214" s="233">
        <f t="shared" si="186"/>
        <v>-1</v>
      </c>
      <c r="BW214" s="226" t="str">
        <f t="shared" si="187"/>
        <v>Hayır, çakışma yok</v>
      </c>
      <c r="BX214" s="229"/>
      <c r="BY214" s="247" t="e">
        <f t="shared" si="188"/>
        <v>#VALUE!</v>
      </c>
      <c r="BZ214" s="247" t="e">
        <f t="shared" si="189"/>
        <v>#VALUE!</v>
      </c>
      <c r="CA214" s="247" t="e">
        <f t="shared" si="190"/>
        <v>#VALUE!</v>
      </c>
      <c r="CB214" s="213"/>
      <c r="CC214" s="211"/>
      <c r="CD214" s="196"/>
      <c r="CE214" s="213">
        <v>1046</v>
      </c>
      <c r="CF214" s="182" t="str">
        <f t="shared" si="191"/>
        <v/>
      </c>
      <c r="CG214" s="182" t="str">
        <f t="shared" si="192"/>
        <v/>
      </c>
      <c r="CH214" s="196"/>
      <c r="CI214" s="196"/>
      <c r="CJ214" s="196"/>
      <c r="CK214" s="196" t="e">
        <f t="shared" si="193"/>
        <v>#VALUE!</v>
      </c>
      <c r="CL214" s="196" t="e">
        <f t="shared" si="194"/>
        <v>#VALUE!</v>
      </c>
      <c r="CM214" s="196" t="e">
        <f t="shared" si="195"/>
        <v>#VALUE!</v>
      </c>
      <c r="CN214" s="114"/>
      <c r="CO214" s="115" t="str">
        <f t="shared" si="196"/>
        <v/>
      </c>
      <c r="CP214" s="116" t="e">
        <f t="shared" si="197"/>
        <v>#VALUE!</v>
      </c>
      <c r="CQ214" s="117" t="str">
        <f t="shared" si="198"/>
        <v/>
      </c>
      <c r="CR214" s="117" t="str">
        <f t="shared" si="199"/>
        <v/>
      </c>
      <c r="CS214" s="117" t="str">
        <f t="shared" si="200"/>
        <v/>
      </c>
      <c r="CT214" s="118" t="e">
        <f t="shared" si="201"/>
        <v>#VALUE!</v>
      </c>
      <c r="CU214" s="118" t="e">
        <f t="shared" si="202"/>
        <v>#VALUE!</v>
      </c>
      <c r="CV214" s="118" t="e">
        <f t="shared" si="203"/>
        <v>#VALUE!</v>
      </c>
      <c r="CW214" s="119" t="e">
        <f t="shared" si="204"/>
        <v>#VALUE!</v>
      </c>
    </row>
    <row r="215" spans="1:101" ht="118.5" customHeight="1" x14ac:dyDescent="0.3">
      <c r="A215" s="104" t="str">
        <f>[4]SayfaKAY!C1048</f>
        <v/>
      </c>
      <c r="B215" s="104" t="str">
        <f>[4]SayfaKAY!D1048</f>
        <v/>
      </c>
      <c r="C215" s="105" t="str">
        <f>[4]SayfaKAY!E1048</f>
        <v/>
      </c>
      <c r="D215" s="105" t="str">
        <f>[4]SayfaKAY!F1048</f>
        <v/>
      </c>
      <c r="E215" s="106" t="str">
        <f>[4]SayfaKAY!G1048</f>
        <v/>
      </c>
      <c r="F215" s="193" t="str">
        <f t="shared" si="165"/>
        <v/>
      </c>
      <c r="G215" s="135" t="str">
        <f t="shared" si="166"/>
        <v/>
      </c>
      <c r="H215" s="235" t="str">
        <f>[4]SayfaKAY!H1048</f>
        <v/>
      </c>
      <c r="I215" s="104" t="str">
        <f>[4]SayfaKAY!I1048</f>
        <v/>
      </c>
      <c r="J215" s="103" t="str">
        <f>IF([4]SayfaKAY!J1048="","",IF([4]SayfaKAY!J1048="Müşteri","Notified by Customer","Notified by Bozankaya"))</f>
        <v/>
      </c>
      <c r="K215" s="103" t="e">
        <f>VLOOKUP([4]SayfaKAY!L1048,#REF!,2,FALSE)</f>
        <v>#REF!</v>
      </c>
      <c r="L215" s="165" t="str">
        <f>[4]SayfaKAY!X1048</f>
        <v/>
      </c>
      <c r="M215" s="107" t="str">
        <f t="shared" si="167"/>
        <v/>
      </c>
      <c r="N215" s="105" t="str">
        <f>[4]SayfaKAY!M1048</f>
        <v/>
      </c>
      <c r="O215" s="166" t="str">
        <f>[4]SayfaKAY!P1048</f>
        <v/>
      </c>
      <c r="P215" s="166" t="str">
        <f>[4]SayfaKAY!Q1048</f>
        <v/>
      </c>
      <c r="Q215" s="166" t="str">
        <f>[4]SayfaKAY!R1048</f>
        <v/>
      </c>
      <c r="R215" s="132" t="str" cm="1">
        <f t="array" ref="R215">IF([4]SayfaKAY!U1048="","",_xlfn.IFS([4]SayfaKAY!U1048="Bozankaya","Bozankaya",[4]SayfaKAY!U1048="Müşteri","Customer",[4]SayfaKAY!U1048="Tedarikçi","Equipment Supplier"))</f>
        <v/>
      </c>
      <c r="S215" s="204" t="str">
        <f>[4]SayfaKAY!N1048</f>
        <v/>
      </c>
      <c r="T215" s="133" t="str">
        <f>[4]SayfaKAY!AD1048</f>
        <v/>
      </c>
      <c r="U215" s="132" t="str">
        <f>[4]SayfaKAY!W1048</f>
        <v/>
      </c>
      <c r="V215" s="108" t="str">
        <f>[4]SayfaKAY!AZ1048</f>
        <v/>
      </c>
      <c r="W215" s="136" t="str">
        <f t="shared" si="168"/>
        <v/>
      </c>
      <c r="X215" s="137" t="str">
        <f t="shared" si="169"/>
        <v/>
      </c>
      <c r="Y215" s="235" t="str">
        <f>[4]SayfaKAY!AE1048</f>
        <v/>
      </c>
      <c r="Z215" s="192" t="str">
        <f t="shared" si="170"/>
        <v/>
      </c>
      <c r="AA215" s="110" t="str">
        <f t="shared" si="171"/>
        <v/>
      </c>
      <c r="AB215" s="182" t="str">
        <f>[4]SayfaKAY!BA1048</f>
        <v/>
      </c>
      <c r="AC215" s="257" t="str">
        <f t="shared" si="172"/>
        <v/>
      </c>
      <c r="AD215" s="111" t="str">
        <f t="shared" si="173"/>
        <v/>
      </c>
      <c r="AE215" s="111" t="str">
        <f t="shared" si="174"/>
        <v/>
      </c>
      <c r="AF215" s="235" t="str">
        <f>[4]SayfaKAY!BA1048</f>
        <v/>
      </c>
      <c r="AG215" s="179" t="str">
        <f>[4]SayfaKAY!S1048</f>
        <v/>
      </c>
      <c r="AH215" s="178" t="str">
        <f t="shared" si="175"/>
        <v/>
      </c>
      <c r="AI215" s="163" t="str">
        <f>[4]SayfaKAY!AV1048</f>
        <v/>
      </c>
      <c r="AJ215" s="164" t="str">
        <f t="shared" si="176"/>
        <v/>
      </c>
      <c r="AK215" s="164" t="str">
        <f t="shared" si="177"/>
        <v/>
      </c>
      <c r="AL215" s="112" t="str">
        <f>[4]SayfaKAY!AX1048</f>
        <v/>
      </c>
      <c r="AM215" s="257" t="str" cm="1">
        <f t="array" ref="AM215">IFERROR(IF(AND(P215&lt;&gt;"D(Arıza Değil)",AH215="Bu Arıza Aracın Servise Verilmesine Engel Değil"),
IF(Z215-F215&gt;0,(AB215-Y215)*24*60,
IF(OR(AND(G215&gt;$AS$1,G215&lt;$AT$1),AND(G215&gt;$AU$1,G215&lt;$AV$1)),
(AF215-H215)*24*60,     BH:BH0)),        AN215),0)</f>
        <v/>
      </c>
      <c r="AN215" s="257" t="str">
        <f t="shared" si="178"/>
        <v/>
      </c>
      <c r="AO215" s="174" t="str">
        <f>[4]SayfaKAY!AG1048</f>
        <v/>
      </c>
      <c r="AP215" s="174" t="str">
        <f>[4]SayfaKAY!AI1048</f>
        <v/>
      </c>
      <c r="AQ215" s="174" t="str">
        <f>[4]SayfaKAY!AQ1048</f>
        <v/>
      </c>
      <c r="AR215" s="174" t="str">
        <f>[4]SayfaKAY!AH1048</f>
        <v/>
      </c>
      <c r="AS215" s="174" t="str">
        <f>[4]SayfaKAY!AJ1048</f>
        <v/>
      </c>
      <c r="AT215" s="175" t="str">
        <f>[4]SayfaKAY!AM1048</f>
        <v/>
      </c>
      <c r="AU215" s="176" t="str">
        <f>[4]SayfaKAY!AL1048</f>
        <v/>
      </c>
      <c r="AV215" s="176" t="str">
        <f>[4]SayfaKAY!AP1048</f>
        <v/>
      </c>
      <c r="AW215" s="177" t="str">
        <f>[4]SayfaKAY!AT1048</f>
        <v/>
      </c>
      <c r="AX215" s="194" t="str">
        <f t="shared" si="179"/>
        <v/>
      </c>
      <c r="AY215" s="168"/>
      <c r="AZ215" s="167"/>
      <c r="BA215" s="170"/>
      <c r="BB215" s="171"/>
      <c r="BC215" s="114"/>
      <c r="BD215" s="114"/>
      <c r="BE215" s="114"/>
      <c r="BF215" s="114"/>
      <c r="BG215" s="114"/>
      <c r="BH215" s="114">
        <f>IFERROR(FRACAS!AN1051, "Hata Var")</f>
        <v>87.000000053085387</v>
      </c>
      <c r="BI215" s="114"/>
      <c r="BJ215" s="114"/>
      <c r="BK215" s="105" t="str">
        <f>[4]SayfaKAY!AW1048</f>
        <v/>
      </c>
      <c r="BL215" s="105" t="str">
        <f>[4]SayfaKAY!V1048</f>
        <v/>
      </c>
      <c r="BM215" s="114"/>
      <c r="BN215" s="171" t="str">
        <f t="shared" si="180"/>
        <v>x yok</v>
      </c>
      <c r="BO215" s="171" t="b">
        <f t="shared" si="181"/>
        <v>0</v>
      </c>
      <c r="BP215" s="171" t="e">
        <f t="shared" si="182"/>
        <v>#VALUE!</v>
      </c>
      <c r="BQ215" s="226" t="e">
        <f t="shared" si="183"/>
        <v>#VALUE!</v>
      </c>
      <c r="BR215" s="226" t="e">
        <f t="shared" si="184"/>
        <v>#VALUE!</v>
      </c>
      <c r="BS215" s="226" t="e">
        <f t="shared" si="185"/>
        <v>#VALUE!</v>
      </c>
      <c r="BT215" s="114"/>
      <c r="BU215" s="242"/>
      <c r="BV215" s="233">
        <f t="shared" si="186"/>
        <v>-1</v>
      </c>
      <c r="BW215" s="226" t="str">
        <f t="shared" si="187"/>
        <v>Hayır, çakışma yok</v>
      </c>
      <c r="BX215" s="229"/>
      <c r="BY215" s="247" t="e">
        <f t="shared" si="188"/>
        <v>#VALUE!</v>
      </c>
      <c r="BZ215" s="247" t="e">
        <f t="shared" si="189"/>
        <v>#VALUE!</v>
      </c>
      <c r="CA215" s="247" t="e">
        <f t="shared" si="190"/>
        <v>#VALUE!</v>
      </c>
      <c r="CB215" s="213"/>
      <c r="CC215" s="211"/>
      <c r="CD215" s="196"/>
      <c r="CE215" s="213">
        <v>1047</v>
      </c>
      <c r="CF215" s="182" t="str">
        <f t="shared" si="191"/>
        <v/>
      </c>
      <c r="CG215" s="182" t="str">
        <f t="shared" si="192"/>
        <v/>
      </c>
      <c r="CH215" s="196"/>
      <c r="CI215" s="196"/>
      <c r="CJ215" s="196"/>
      <c r="CK215" s="196" t="e">
        <f t="shared" si="193"/>
        <v>#VALUE!</v>
      </c>
      <c r="CL215" s="196" t="e">
        <f t="shared" si="194"/>
        <v>#VALUE!</v>
      </c>
      <c r="CM215" s="196" t="e">
        <f t="shared" si="195"/>
        <v>#VALUE!</v>
      </c>
      <c r="CN215" s="114"/>
      <c r="CO215" s="115" t="str">
        <f t="shared" si="196"/>
        <v/>
      </c>
      <c r="CP215" s="116" t="e">
        <f t="shared" si="197"/>
        <v>#VALUE!</v>
      </c>
      <c r="CQ215" s="117" t="str">
        <f t="shared" si="198"/>
        <v/>
      </c>
      <c r="CR215" s="117" t="str">
        <f t="shared" si="199"/>
        <v/>
      </c>
      <c r="CS215" s="117" t="str">
        <f t="shared" si="200"/>
        <v/>
      </c>
      <c r="CT215" s="118" t="e">
        <f t="shared" si="201"/>
        <v>#VALUE!</v>
      </c>
      <c r="CU215" s="118" t="e">
        <f t="shared" si="202"/>
        <v>#VALUE!</v>
      </c>
      <c r="CV215" s="118" t="e">
        <f t="shared" si="203"/>
        <v>#VALUE!</v>
      </c>
      <c r="CW215" s="119" t="e">
        <f t="shared" si="204"/>
        <v>#VALUE!</v>
      </c>
    </row>
    <row r="216" spans="1:101" ht="118.5" customHeight="1" x14ac:dyDescent="0.3">
      <c r="A216" s="160" t="str">
        <f>[4]SayfaKAY!C1049</f>
        <v/>
      </c>
      <c r="B216" s="104" t="str">
        <f>[4]SayfaKAY!D1049</f>
        <v/>
      </c>
      <c r="C216" s="105" t="str">
        <f>[4]SayfaKAY!E1049</f>
        <v/>
      </c>
      <c r="D216" s="105" t="str">
        <f>[4]SayfaKAY!F1049</f>
        <v/>
      </c>
      <c r="E216" s="106" t="str">
        <f>[4]SayfaKAY!G1049</f>
        <v/>
      </c>
      <c r="F216" s="134" t="str">
        <f t="shared" si="165"/>
        <v/>
      </c>
      <c r="G216" s="135" t="str">
        <f t="shared" si="166"/>
        <v/>
      </c>
      <c r="H216" s="235" t="str">
        <f>[4]SayfaKAY!H1049</f>
        <v/>
      </c>
      <c r="I216" s="104" t="str">
        <f>[4]SayfaKAY!I1049</f>
        <v/>
      </c>
      <c r="J216" s="103" t="str">
        <f>IF([4]SayfaKAY!J1049="","",IF([4]SayfaKAY!J1049="Müşteri","Notified by Customer","Notified by Bozankaya"))</f>
        <v/>
      </c>
      <c r="K216" s="103" t="e">
        <f>VLOOKUP([4]SayfaKAY!L1049,#REF!,2,FALSE)</f>
        <v>#REF!</v>
      </c>
      <c r="L216" s="165" t="str">
        <f>[4]SayfaKAY!X1049</f>
        <v/>
      </c>
      <c r="M216" s="107" t="str">
        <f t="shared" si="167"/>
        <v/>
      </c>
      <c r="N216" s="105" t="str">
        <f>[4]SayfaKAY!M1049</f>
        <v/>
      </c>
      <c r="O216" s="166" t="str">
        <f>[4]SayfaKAY!P1049</f>
        <v/>
      </c>
      <c r="P216" s="166" t="str">
        <f>[4]SayfaKAY!Q1049</f>
        <v/>
      </c>
      <c r="Q216" s="166" t="str">
        <f>[4]SayfaKAY!R1049</f>
        <v/>
      </c>
      <c r="R216" s="132" t="str" cm="1">
        <f t="array" ref="R216">IF([4]SayfaKAY!U1049="","",_xlfn.IFS([4]SayfaKAY!U1049="Bozankaya","Bozankaya",[4]SayfaKAY!U1049="Müşteri","Customer",[4]SayfaKAY!U1049="Tedarikçi","Equipment Supplier"))</f>
        <v/>
      </c>
      <c r="S216" s="204" t="str">
        <f>[4]SayfaKAY!N1049</f>
        <v/>
      </c>
      <c r="T216" s="133" t="str">
        <f>[4]SayfaKAY!AD1049</f>
        <v/>
      </c>
      <c r="U216" s="132" t="str">
        <f>[4]SayfaKAY!W1049</f>
        <v/>
      </c>
      <c r="V216" s="108" t="str">
        <f>[4]SayfaKAY!AZ1049</f>
        <v/>
      </c>
      <c r="W216" s="136" t="str">
        <f t="shared" si="168"/>
        <v/>
      </c>
      <c r="X216" s="137" t="str">
        <f t="shared" si="169"/>
        <v/>
      </c>
      <c r="Y216" s="235" t="str">
        <f>[4]SayfaKAY!AE1049</f>
        <v/>
      </c>
      <c r="Z216" s="109" t="str">
        <f t="shared" si="170"/>
        <v/>
      </c>
      <c r="AA216" s="110" t="str">
        <f t="shared" si="171"/>
        <v/>
      </c>
      <c r="AB216" s="182" t="str">
        <f>[4]SayfaKAY!BA1049</f>
        <v/>
      </c>
      <c r="AC216" s="257" t="str">
        <f t="shared" si="172"/>
        <v/>
      </c>
      <c r="AD216" s="111" t="str">
        <f t="shared" si="173"/>
        <v/>
      </c>
      <c r="AE216" s="111" t="str">
        <f t="shared" si="174"/>
        <v/>
      </c>
      <c r="AF216" s="235" t="str">
        <f>[4]SayfaKAY!BA1049</f>
        <v/>
      </c>
      <c r="AG216" s="179" t="str">
        <f>[4]SayfaKAY!S1049</f>
        <v/>
      </c>
      <c r="AH216" s="178" t="str">
        <f t="shared" si="175"/>
        <v/>
      </c>
      <c r="AI216" s="163" t="str">
        <f>[4]SayfaKAY!AV1049</f>
        <v/>
      </c>
      <c r="AJ216" s="164" t="str">
        <f t="shared" si="176"/>
        <v/>
      </c>
      <c r="AK216" s="164" t="str">
        <f t="shared" si="177"/>
        <v/>
      </c>
      <c r="AL216" s="112" t="str">
        <f>[4]SayfaKAY!AX1049</f>
        <v/>
      </c>
      <c r="AM216" s="257" t="str" cm="1">
        <f t="array" ref="AM216">IFERROR(IF(AND(P216&lt;&gt;"D(Arıza Değil)",AH216="Bu Arıza Aracın Servise Verilmesine Engel Değil"),
IF(Z216-F216&gt;0,(AB216-Y216)*24*60,
IF(OR(AND(G216&gt;$AS$1,G216&lt;$AT$1),AND(G216&gt;$AU$1,G216&lt;$AV$1)),
(AF216-H216)*24*60,     BH:BH0)),        AN216),0)</f>
        <v/>
      </c>
      <c r="AN216" s="257" t="str">
        <f t="shared" si="178"/>
        <v/>
      </c>
      <c r="AO216" s="174" t="str">
        <f>[4]SayfaKAY!AG1049</f>
        <v/>
      </c>
      <c r="AP216" s="174" t="str">
        <f>[4]SayfaKAY!AI1049</f>
        <v/>
      </c>
      <c r="AQ216" s="174" t="str">
        <f>[4]SayfaKAY!AQ1049</f>
        <v/>
      </c>
      <c r="AR216" s="174" t="str">
        <f>[4]SayfaKAY!AH1049</f>
        <v/>
      </c>
      <c r="AS216" s="174" t="str">
        <f>[4]SayfaKAY!AJ1049</f>
        <v/>
      </c>
      <c r="AT216" s="175" t="str">
        <f>[4]SayfaKAY!AM1049</f>
        <v/>
      </c>
      <c r="AU216" s="176" t="str">
        <f>[4]SayfaKAY!AL1049</f>
        <v/>
      </c>
      <c r="AV216" s="176" t="str">
        <f>[4]SayfaKAY!AP1049</f>
        <v/>
      </c>
      <c r="AW216" s="177" t="str">
        <f>[4]SayfaKAY!AT1049</f>
        <v/>
      </c>
      <c r="AX216" s="194" t="str">
        <f t="shared" si="179"/>
        <v/>
      </c>
      <c r="AY216" s="168"/>
      <c r="AZ216" s="167"/>
      <c r="BA216" s="113"/>
      <c r="BB216" s="171" t="str">
        <f>IF($AQ$1="X", IF(AND(G216&gt;=$AS$1,G216&lt;=$AT$1),IF(P216&lt;&gt;"D(Arıza Değil)",AC216,0), IF(AND(G216&gt;=$AU$1,G216&lt;=$AV$1),IF(P216&lt;&gt;"D(Arıza Değil)",AC216,0), "")), "")</f>
        <v/>
      </c>
      <c r="BC216" s="114"/>
      <c r="BD216" s="114"/>
      <c r="BE216" s="114"/>
      <c r="BF216" s="114"/>
      <c r="BG216" s="114"/>
      <c r="BH216" s="114">
        <f>IFERROR(FRACAS!AN1052, "Hata Var")</f>
        <v>1091.9999999552965</v>
      </c>
      <c r="BI216" s="114"/>
      <c r="BJ216" s="114"/>
      <c r="BK216" s="105" t="str">
        <f>[4]SayfaKAY!AW1049</f>
        <v/>
      </c>
      <c r="BL216" s="105" t="str">
        <f>[4]SayfaKAY!V1049</f>
        <v/>
      </c>
      <c r="BM216" s="114"/>
      <c r="BN216" s="171" t="str">
        <f t="shared" si="180"/>
        <v>x yok</v>
      </c>
      <c r="BO216" s="171" t="b">
        <f t="shared" si="181"/>
        <v>0</v>
      </c>
      <c r="BP216" s="171" t="e">
        <f t="shared" si="182"/>
        <v>#VALUE!</v>
      </c>
      <c r="BQ216" s="226" t="e">
        <f t="shared" si="183"/>
        <v>#VALUE!</v>
      </c>
      <c r="BR216" s="226" t="e">
        <f t="shared" si="184"/>
        <v>#VALUE!</v>
      </c>
      <c r="BS216" s="226" t="e">
        <f t="shared" si="185"/>
        <v>#VALUE!</v>
      </c>
      <c r="BT216" s="114"/>
      <c r="BU216" s="242"/>
      <c r="BV216" s="233">
        <f t="shared" si="186"/>
        <v>-1</v>
      </c>
      <c r="BW216" s="226" t="str">
        <f t="shared" si="187"/>
        <v>Hayır, çakışma yok</v>
      </c>
      <c r="BX216" s="229"/>
      <c r="BY216" s="247" t="e">
        <f t="shared" si="188"/>
        <v>#VALUE!</v>
      </c>
      <c r="BZ216" s="247" t="e">
        <f t="shared" si="189"/>
        <v>#VALUE!</v>
      </c>
      <c r="CA216" s="247" t="e">
        <f t="shared" si="190"/>
        <v>#VALUE!</v>
      </c>
      <c r="CB216" s="213"/>
      <c r="CC216" s="211"/>
      <c r="CD216" s="196"/>
      <c r="CE216" s="213">
        <v>1048</v>
      </c>
      <c r="CF216" s="182" t="str">
        <f t="shared" si="191"/>
        <v/>
      </c>
      <c r="CG216" s="182" t="str">
        <f t="shared" si="192"/>
        <v/>
      </c>
      <c r="CH216" s="196"/>
      <c r="CI216" s="196"/>
      <c r="CJ216" s="196"/>
      <c r="CK216" s="196" t="e">
        <f t="shared" si="193"/>
        <v>#VALUE!</v>
      </c>
      <c r="CL216" s="196" t="e">
        <f t="shared" si="194"/>
        <v>#VALUE!</v>
      </c>
      <c r="CM216" s="196" t="e">
        <f t="shared" si="195"/>
        <v>#VALUE!</v>
      </c>
      <c r="CN216" s="114"/>
      <c r="CO216" s="115" t="str">
        <f t="shared" si="196"/>
        <v/>
      </c>
      <c r="CP216" s="116" t="e">
        <f t="shared" si="197"/>
        <v>#VALUE!</v>
      </c>
      <c r="CQ216" s="117" t="str">
        <f t="shared" si="198"/>
        <v/>
      </c>
      <c r="CR216" s="117" t="str">
        <f t="shared" si="199"/>
        <v/>
      </c>
      <c r="CS216" s="117" t="str">
        <f t="shared" si="200"/>
        <v/>
      </c>
      <c r="CT216" s="118" t="e">
        <f t="shared" si="201"/>
        <v>#VALUE!</v>
      </c>
      <c r="CU216" s="118" t="e">
        <f t="shared" si="202"/>
        <v>#VALUE!</v>
      </c>
      <c r="CV216" s="118" t="e">
        <f t="shared" si="203"/>
        <v>#VALUE!</v>
      </c>
      <c r="CW216" s="119" t="e">
        <f t="shared" si="204"/>
        <v>#VALUE!</v>
      </c>
    </row>
    <row r="217" spans="1:101" ht="118.5" customHeight="1" x14ac:dyDescent="0.3">
      <c r="A217" s="104" t="str">
        <f>[4]SayfaKAY!C1050</f>
        <v/>
      </c>
      <c r="B217" s="104" t="str">
        <f>[4]SayfaKAY!D1050</f>
        <v/>
      </c>
      <c r="C217" s="105" t="str">
        <f>[4]SayfaKAY!E1050</f>
        <v/>
      </c>
      <c r="D217" s="105" t="str">
        <f>[4]SayfaKAY!F1050</f>
        <v/>
      </c>
      <c r="E217" s="106" t="str">
        <f>[4]SayfaKAY!G1050</f>
        <v/>
      </c>
      <c r="F217" s="193" t="str">
        <f t="shared" si="165"/>
        <v/>
      </c>
      <c r="G217" s="135" t="str">
        <f t="shared" si="166"/>
        <v/>
      </c>
      <c r="H217" s="235" t="str">
        <f>[4]SayfaKAY!H1050</f>
        <v/>
      </c>
      <c r="I217" s="104" t="str">
        <f>[4]SayfaKAY!I1050</f>
        <v/>
      </c>
      <c r="J217" s="103" t="str">
        <f>IF([4]SayfaKAY!J1050="","",IF([4]SayfaKAY!J1050="Müşteri","Notified by Customer","Notified by Bozankaya"))</f>
        <v/>
      </c>
      <c r="K217" s="103" t="e">
        <f>VLOOKUP([4]SayfaKAY!L1050,#REF!,2,FALSE)</f>
        <v>#REF!</v>
      </c>
      <c r="L217" s="165" t="str">
        <f>[4]SayfaKAY!X1050</f>
        <v/>
      </c>
      <c r="M217" s="107" t="str">
        <f t="shared" si="167"/>
        <v/>
      </c>
      <c r="N217" s="105" t="str">
        <f>[4]SayfaKAY!M1050</f>
        <v/>
      </c>
      <c r="O217" s="166" t="str">
        <f>[4]SayfaKAY!P1050</f>
        <v/>
      </c>
      <c r="P217" s="166" t="str">
        <f>[4]SayfaKAY!Q1050</f>
        <v/>
      </c>
      <c r="Q217" s="166" t="str">
        <f>[4]SayfaKAY!R1050</f>
        <v/>
      </c>
      <c r="R217" s="132" t="str" cm="1">
        <f t="array" ref="R217">IF([4]SayfaKAY!U1050="","",_xlfn.IFS([4]SayfaKAY!U1050="Bozankaya","Bozankaya",[4]SayfaKAY!U1050="Müşteri","Customer",[4]SayfaKAY!U1050="Tedarikçi","Equipment Supplier"))</f>
        <v/>
      </c>
      <c r="S217" s="204" t="str">
        <f>[4]SayfaKAY!N1050</f>
        <v/>
      </c>
      <c r="T217" s="133" t="str">
        <f>[4]SayfaKAY!AD1050</f>
        <v/>
      </c>
      <c r="U217" s="132" t="str">
        <f>[4]SayfaKAY!W1050</f>
        <v/>
      </c>
      <c r="V217" s="108" t="str">
        <f>[4]SayfaKAY!AZ1050</f>
        <v/>
      </c>
      <c r="W217" s="136" t="str">
        <f t="shared" si="168"/>
        <v/>
      </c>
      <c r="X217" s="137" t="str">
        <f t="shared" si="169"/>
        <v/>
      </c>
      <c r="Y217" s="235" t="str">
        <f>[4]SayfaKAY!AE1050</f>
        <v/>
      </c>
      <c r="Z217" s="192" t="str">
        <f t="shared" si="170"/>
        <v/>
      </c>
      <c r="AA217" s="110" t="str">
        <f t="shared" si="171"/>
        <v/>
      </c>
      <c r="AB217" s="182" t="str">
        <f>[4]SayfaKAY!BA1050</f>
        <v/>
      </c>
      <c r="AC217" s="257" t="str">
        <f t="shared" si="172"/>
        <v/>
      </c>
      <c r="AD217" s="111" t="str">
        <f t="shared" si="173"/>
        <v/>
      </c>
      <c r="AE217" s="111" t="str">
        <f t="shared" si="174"/>
        <v/>
      </c>
      <c r="AF217" s="235" t="str">
        <f>[4]SayfaKAY!BA1050</f>
        <v/>
      </c>
      <c r="AG217" s="179" t="str">
        <f>[4]SayfaKAY!S1050</f>
        <v/>
      </c>
      <c r="AH217" s="178" t="str">
        <f t="shared" si="175"/>
        <v/>
      </c>
      <c r="AI217" s="163" t="str">
        <f>[4]SayfaKAY!AV1050</f>
        <v/>
      </c>
      <c r="AJ217" s="164" t="str">
        <f t="shared" si="176"/>
        <v/>
      </c>
      <c r="AK217" s="164" t="str">
        <f t="shared" si="177"/>
        <v/>
      </c>
      <c r="AL217" s="112" t="str">
        <f>[4]SayfaKAY!AX1050</f>
        <v/>
      </c>
      <c r="AM217" s="257" t="str" cm="1">
        <f t="array" ref="AM217">IFERROR(IF(AND(P217&lt;&gt;"D(Arıza Değil)",AH217="Bu Arıza Aracın Servise Verilmesine Engel Değil"),
IF(Z217-F217&gt;0,(AB217-Y217)*24*60,
IF(OR(AND(G217&gt;$AS$1,G217&lt;$AT$1),AND(G217&gt;$AU$1,G217&lt;$AV$1)),
(AF217-H217)*24*60,     BH:BH0)),        AN217),0)</f>
        <v/>
      </c>
      <c r="AN217" s="257" t="str">
        <f t="shared" si="178"/>
        <v/>
      </c>
      <c r="AO217" s="174" t="str">
        <f>[4]SayfaKAY!AG1050</f>
        <v/>
      </c>
      <c r="AP217" s="174" t="str">
        <f>[4]SayfaKAY!AI1050</f>
        <v/>
      </c>
      <c r="AQ217" s="174" t="str">
        <f>[4]SayfaKAY!AQ1050</f>
        <v/>
      </c>
      <c r="AR217" s="174" t="str">
        <f>[4]SayfaKAY!AH1050</f>
        <v/>
      </c>
      <c r="AS217" s="174" t="str">
        <f>[4]SayfaKAY!AJ1050</f>
        <v/>
      </c>
      <c r="AT217" s="175" t="str">
        <f>[4]SayfaKAY!AM1050</f>
        <v/>
      </c>
      <c r="AU217" s="176" t="str">
        <f>[4]SayfaKAY!AL1050</f>
        <v/>
      </c>
      <c r="AV217" s="176" t="str">
        <f>[4]SayfaKAY!AP1050</f>
        <v/>
      </c>
      <c r="AW217" s="177" t="str">
        <f>[4]SayfaKAY!AT1050</f>
        <v/>
      </c>
      <c r="AX217" s="194" t="str">
        <f t="shared" si="179"/>
        <v/>
      </c>
      <c r="AY217" s="168"/>
      <c r="AZ217" s="167"/>
      <c r="BA217" s="170"/>
      <c r="BB217" s="171"/>
      <c r="BC217" s="114"/>
      <c r="BD217" s="114"/>
      <c r="BE217" s="114"/>
      <c r="BF217" s="114"/>
      <c r="BG217" s="114"/>
      <c r="BH217" s="114">
        <f>IFERROR(FRACAS!AN1053, "Hata Var")</f>
        <v>261.00000000209548</v>
      </c>
      <c r="BI217" s="114"/>
      <c r="BJ217" s="114"/>
      <c r="BK217" s="105" t="str">
        <f>[4]SayfaKAY!AW1050</f>
        <v/>
      </c>
      <c r="BL217" s="105" t="str">
        <f>[4]SayfaKAY!V1050</f>
        <v/>
      </c>
      <c r="BM217" s="114"/>
      <c r="BN217" s="171" t="str">
        <f t="shared" si="180"/>
        <v>x yok</v>
      </c>
      <c r="BO217" s="171" t="b">
        <f t="shared" si="181"/>
        <v>0</v>
      </c>
      <c r="BP217" s="171" t="e">
        <f t="shared" si="182"/>
        <v>#VALUE!</v>
      </c>
      <c r="BQ217" s="226" t="e">
        <f t="shared" si="183"/>
        <v>#VALUE!</v>
      </c>
      <c r="BR217" s="226" t="e">
        <f t="shared" si="184"/>
        <v>#VALUE!</v>
      </c>
      <c r="BS217" s="226" t="e">
        <f t="shared" si="185"/>
        <v>#VALUE!</v>
      </c>
      <c r="BT217" s="114"/>
      <c r="BU217" s="242"/>
      <c r="BV217" s="233">
        <f t="shared" si="186"/>
        <v>-1</v>
      </c>
      <c r="BW217" s="226" t="str">
        <f t="shared" si="187"/>
        <v>Hayır, çakışma yok</v>
      </c>
      <c r="BX217" s="229"/>
      <c r="BY217" s="247" t="e">
        <f t="shared" si="188"/>
        <v>#VALUE!</v>
      </c>
      <c r="BZ217" s="247" t="e">
        <f t="shared" si="189"/>
        <v>#VALUE!</v>
      </c>
      <c r="CA217" s="247" t="e">
        <f t="shared" si="190"/>
        <v>#VALUE!</v>
      </c>
      <c r="CB217" s="213"/>
      <c r="CC217" s="211"/>
      <c r="CD217" s="196"/>
      <c r="CE217" s="213">
        <v>1049</v>
      </c>
      <c r="CF217" s="182" t="str">
        <f t="shared" si="191"/>
        <v/>
      </c>
      <c r="CG217" s="182" t="str">
        <f t="shared" si="192"/>
        <v/>
      </c>
      <c r="CH217" s="196"/>
      <c r="CI217" s="196"/>
      <c r="CJ217" s="196"/>
      <c r="CK217" s="196" t="e">
        <f t="shared" si="193"/>
        <v>#VALUE!</v>
      </c>
      <c r="CL217" s="196" t="e">
        <f t="shared" si="194"/>
        <v>#VALUE!</v>
      </c>
      <c r="CM217" s="196" t="e">
        <f t="shared" si="195"/>
        <v>#VALUE!</v>
      </c>
      <c r="CN217" s="114"/>
      <c r="CO217" s="115" t="str">
        <f t="shared" si="196"/>
        <v/>
      </c>
      <c r="CP217" s="116" t="e">
        <f t="shared" si="197"/>
        <v>#VALUE!</v>
      </c>
      <c r="CQ217" s="117" t="str">
        <f t="shared" si="198"/>
        <v/>
      </c>
      <c r="CR217" s="117" t="str">
        <f t="shared" si="199"/>
        <v/>
      </c>
      <c r="CS217" s="117" t="str">
        <f t="shared" si="200"/>
        <v/>
      </c>
      <c r="CT217" s="118" t="e">
        <f t="shared" si="201"/>
        <v>#VALUE!</v>
      </c>
      <c r="CU217" s="118" t="e">
        <f t="shared" si="202"/>
        <v>#VALUE!</v>
      </c>
      <c r="CV217" s="118" t="e">
        <f t="shared" si="203"/>
        <v>#VALUE!</v>
      </c>
      <c r="CW217" s="119" t="e">
        <f t="shared" si="204"/>
        <v>#VALUE!</v>
      </c>
    </row>
    <row r="218" spans="1:101" ht="118.5" customHeight="1" x14ac:dyDescent="0.3">
      <c r="A218" s="160" t="str">
        <f>[4]SayfaKAY!C1051</f>
        <v/>
      </c>
      <c r="B218" s="104" t="str">
        <f>[4]SayfaKAY!D1051</f>
        <v/>
      </c>
      <c r="C218" s="105" t="str">
        <f>[4]SayfaKAY!E1051</f>
        <v/>
      </c>
      <c r="D218" s="105" t="str">
        <f>[4]SayfaKAY!F1051</f>
        <v/>
      </c>
      <c r="E218" s="106" t="str">
        <f>[4]SayfaKAY!G1051</f>
        <v/>
      </c>
      <c r="F218" s="134" t="str">
        <f t="shared" si="165"/>
        <v/>
      </c>
      <c r="G218" s="135" t="str">
        <f t="shared" si="166"/>
        <v/>
      </c>
      <c r="H218" s="235" t="str">
        <f>[4]SayfaKAY!H1051</f>
        <v/>
      </c>
      <c r="I218" s="104" t="str">
        <f>[4]SayfaKAY!I1051</f>
        <v/>
      </c>
      <c r="J218" s="103" t="str">
        <f>IF([4]SayfaKAY!J1051="","",IF([4]SayfaKAY!J1051="Müşteri","Notified by Customer","Notified by Bozankaya"))</f>
        <v/>
      </c>
      <c r="K218" s="103" t="e">
        <f>VLOOKUP([4]SayfaKAY!L1051,#REF!,2,FALSE)</f>
        <v>#REF!</v>
      </c>
      <c r="L218" s="165" t="str">
        <f>[4]SayfaKAY!X1051</f>
        <v/>
      </c>
      <c r="M218" s="107" t="str">
        <f t="shared" si="167"/>
        <v/>
      </c>
      <c r="N218" s="105" t="str">
        <f>[4]SayfaKAY!M1051</f>
        <v/>
      </c>
      <c r="O218" s="166" t="str">
        <f>[4]SayfaKAY!P1051</f>
        <v/>
      </c>
      <c r="P218" s="166" t="str">
        <f>[4]SayfaKAY!Q1051</f>
        <v/>
      </c>
      <c r="Q218" s="166" t="str">
        <f>[4]SayfaKAY!R1051</f>
        <v/>
      </c>
      <c r="R218" s="132" t="str" cm="1">
        <f t="array" ref="R218">IF([4]SayfaKAY!U1051="","",_xlfn.IFS([4]SayfaKAY!U1051="Bozankaya","Bozankaya",[4]SayfaKAY!U1051="Müşteri","Customer",[4]SayfaKAY!U1051="Tedarikçi","Equipment Supplier"))</f>
        <v/>
      </c>
      <c r="S218" s="204" t="str">
        <f>[4]SayfaKAY!N1051</f>
        <v/>
      </c>
      <c r="T218" s="133" t="str">
        <f>[4]SayfaKAY!AD1051</f>
        <v/>
      </c>
      <c r="U218" s="132" t="str">
        <f>[4]SayfaKAY!W1051</f>
        <v/>
      </c>
      <c r="V218" s="108" t="str">
        <f>[4]SayfaKAY!AZ1051</f>
        <v/>
      </c>
      <c r="W218" s="136" t="str">
        <f t="shared" si="168"/>
        <v/>
      </c>
      <c r="X218" s="137" t="str">
        <f t="shared" si="169"/>
        <v/>
      </c>
      <c r="Y218" s="235" t="str">
        <f>[4]SayfaKAY!AE1051</f>
        <v/>
      </c>
      <c r="Z218" s="109" t="str">
        <f t="shared" si="170"/>
        <v/>
      </c>
      <c r="AA218" s="110" t="str">
        <f t="shared" si="171"/>
        <v/>
      </c>
      <c r="AB218" s="182" t="str">
        <f>[4]SayfaKAY!BA1051</f>
        <v/>
      </c>
      <c r="AC218" s="257" t="str">
        <f t="shared" si="172"/>
        <v/>
      </c>
      <c r="AD218" s="111" t="str">
        <f t="shared" si="173"/>
        <v/>
      </c>
      <c r="AE218" s="111" t="str">
        <f t="shared" si="174"/>
        <v/>
      </c>
      <c r="AF218" s="235" t="str">
        <f>[4]SayfaKAY!BA1051</f>
        <v/>
      </c>
      <c r="AG218" s="179" t="str">
        <f>[4]SayfaKAY!S1051</f>
        <v/>
      </c>
      <c r="AH218" s="178" t="str">
        <f t="shared" si="175"/>
        <v/>
      </c>
      <c r="AI218" s="163" t="str">
        <f>[4]SayfaKAY!AV1051</f>
        <v/>
      </c>
      <c r="AJ218" s="164" t="str">
        <f t="shared" si="176"/>
        <v/>
      </c>
      <c r="AK218" s="164" t="str">
        <f t="shared" si="177"/>
        <v/>
      </c>
      <c r="AL218" s="112" t="str">
        <f>[4]SayfaKAY!AX1051</f>
        <v/>
      </c>
      <c r="AM218" s="257" t="str" cm="1">
        <f t="array" ref="AM218">IFERROR(IF(AND(P218&lt;&gt;"D(Arıza Değil)",AH218="Bu Arıza Aracın Servise Verilmesine Engel Değil"),
IF(Z218-F218&gt;0,(AB218-Y218)*24*60,
IF(OR(AND(G218&gt;$AS$1,G218&lt;$AT$1),AND(G218&gt;$AU$1,G218&lt;$AV$1)),
(AF218-H218)*24*60,     BH:BH0)),        AN218),0)</f>
        <v/>
      </c>
      <c r="AN218" s="257" t="str">
        <f t="shared" si="178"/>
        <v/>
      </c>
      <c r="AO218" s="174" t="str">
        <f>[4]SayfaKAY!AG1051</f>
        <v/>
      </c>
      <c r="AP218" s="174" t="str">
        <f>[4]SayfaKAY!AI1051</f>
        <v/>
      </c>
      <c r="AQ218" s="174" t="str">
        <f>[4]SayfaKAY!AQ1051</f>
        <v/>
      </c>
      <c r="AR218" s="174" t="str">
        <f>[4]SayfaKAY!AH1051</f>
        <v/>
      </c>
      <c r="AS218" s="174" t="str">
        <f>[4]SayfaKAY!AJ1051</f>
        <v/>
      </c>
      <c r="AT218" s="175" t="str">
        <f>[4]SayfaKAY!AM1051</f>
        <v/>
      </c>
      <c r="AU218" s="176" t="str">
        <f>[4]SayfaKAY!AL1051</f>
        <v/>
      </c>
      <c r="AV218" s="176" t="str">
        <f>[4]SayfaKAY!AP1051</f>
        <v/>
      </c>
      <c r="AW218" s="177" t="str">
        <f>[4]SayfaKAY!AT1051</f>
        <v/>
      </c>
      <c r="AX218" s="194" t="str">
        <f t="shared" si="179"/>
        <v/>
      </c>
      <c r="AY218" s="168"/>
      <c r="AZ218" s="167"/>
      <c r="BA218" s="113"/>
      <c r="BB218" s="171" t="str">
        <f>IF($AQ$1="X", IF(AND(G218&gt;=$AS$1,G218&lt;=$AT$1),IF(P218&lt;&gt;"D(Arıza Değil)",AC218,0), IF(AND(G218&gt;=$AU$1,G218&lt;=$AV$1),IF(P218&lt;&gt;"D(Arıza Değil)",AC218,0), "")), "")</f>
        <v/>
      </c>
      <c r="BC218" s="114"/>
      <c r="BD218" s="114"/>
      <c r="BE218" s="114"/>
      <c r="BF218" s="114"/>
      <c r="BG218" s="114"/>
      <c r="BH218" s="114">
        <f>IFERROR(FRACAS!AN1054, "Hata Var")</f>
        <v>8756.0000000637956</v>
      </c>
      <c r="BI218" s="114"/>
      <c r="BJ218" s="114"/>
      <c r="BK218" s="105" t="str">
        <f>[4]SayfaKAY!AW1051</f>
        <v/>
      </c>
      <c r="BL218" s="105" t="str">
        <f>[4]SayfaKAY!V1051</f>
        <v/>
      </c>
      <c r="BM218" s="114"/>
      <c r="BN218" s="171" t="str">
        <f t="shared" si="180"/>
        <v>x yok</v>
      </c>
      <c r="BO218" s="171" t="b">
        <f t="shared" si="181"/>
        <v>0</v>
      </c>
      <c r="BP218" s="171" t="e">
        <f t="shared" si="182"/>
        <v>#VALUE!</v>
      </c>
      <c r="BQ218" s="226" t="e">
        <f t="shared" si="183"/>
        <v>#VALUE!</v>
      </c>
      <c r="BR218" s="226" t="e">
        <f t="shared" si="184"/>
        <v>#VALUE!</v>
      </c>
      <c r="BS218" s="226" t="e">
        <f t="shared" si="185"/>
        <v>#VALUE!</v>
      </c>
      <c r="BT218" s="114"/>
      <c r="BU218" s="242"/>
      <c r="BV218" s="233">
        <f t="shared" si="186"/>
        <v>-1</v>
      </c>
      <c r="BW218" s="226" t="str">
        <f t="shared" si="187"/>
        <v>Hayır, çakışma yok</v>
      </c>
      <c r="BX218" s="229"/>
      <c r="BY218" s="247" t="e">
        <f t="shared" si="188"/>
        <v>#VALUE!</v>
      </c>
      <c r="BZ218" s="247" t="e">
        <f t="shared" si="189"/>
        <v>#VALUE!</v>
      </c>
      <c r="CA218" s="247" t="e">
        <f t="shared" si="190"/>
        <v>#VALUE!</v>
      </c>
      <c r="CB218" s="213"/>
      <c r="CC218" s="211"/>
      <c r="CD218" s="196"/>
      <c r="CE218" s="213">
        <v>1050</v>
      </c>
      <c r="CF218" s="182" t="str">
        <f t="shared" si="191"/>
        <v/>
      </c>
      <c r="CG218" s="182" t="str">
        <f t="shared" si="192"/>
        <v/>
      </c>
      <c r="CH218" s="196"/>
      <c r="CI218" s="196"/>
      <c r="CJ218" s="196"/>
      <c r="CK218" s="196" t="e">
        <f t="shared" si="193"/>
        <v>#VALUE!</v>
      </c>
      <c r="CL218" s="196" t="e">
        <f t="shared" si="194"/>
        <v>#VALUE!</v>
      </c>
      <c r="CM218" s="196" t="e">
        <f t="shared" si="195"/>
        <v>#VALUE!</v>
      </c>
      <c r="CN218" s="114"/>
      <c r="CO218" s="115" t="str">
        <f t="shared" si="196"/>
        <v/>
      </c>
      <c r="CP218" s="116" t="e">
        <f t="shared" si="197"/>
        <v>#VALUE!</v>
      </c>
      <c r="CQ218" s="117" t="str">
        <f t="shared" si="198"/>
        <v/>
      </c>
      <c r="CR218" s="117" t="str">
        <f t="shared" si="199"/>
        <v/>
      </c>
      <c r="CS218" s="117" t="str">
        <f t="shared" si="200"/>
        <v/>
      </c>
      <c r="CT218" s="118" t="e">
        <f t="shared" si="201"/>
        <v>#VALUE!</v>
      </c>
      <c r="CU218" s="118" t="e">
        <f t="shared" si="202"/>
        <v>#VALUE!</v>
      </c>
      <c r="CV218" s="118" t="e">
        <f t="shared" si="203"/>
        <v>#VALUE!</v>
      </c>
      <c r="CW218" s="119" t="e">
        <f t="shared" si="204"/>
        <v>#VALUE!</v>
      </c>
    </row>
    <row r="219" spans="1:101" ht="118.5" customHeight="1" x14ac:dyDescent="0.3">
      <c r="A219" s="104" t="str">
        <f>[4]SayfaKAY!C1052</f>
        <v/>
      </c>
      <c r="B219" s="104" t="str">
        <f>[4]SayfaKAY!D1052</f>
        <v/>
      </c>
      <c r="C219" s="105" t="str">
        <f>[4]SayfaKAY!E1052</f>
        <v/>
      </c>
      <c r="D219" s="105" t="str">
        <f>[4]SayfaKAY!F1052</f>
        <v/>
      </c>
      <c r="E219" s="106" t="str">
        <f>[4]SayfaKAY!G1052</f>
        <v/>
      </c>
      <c r="F219" s="193" t="str">
        <f t="shared" si="165"/>
        <v/>
      </c>
      <c r="G219" s="135" t="str">
        <f t="shared" si="166"/>
        <v/>
      </c>
      <c r="H219" s="235" t="str">
        <f>[4]SayfaKAY!H1052</f>
        <v/>
      </c>
      <c r="I219" s="104" t="str">
        <f>[4]SayfaKAY!I1052</f>
        <v/>
      </c>
      <c r="J219" s="103" t="str">
        <f>IF([4]SayfaKAY!J1052="","",IF([4]SayfaKAY!J1052="Müşteri","Notified by Customer","Notified by Bozankaya"))</f>
        <v/>
      </c>
      <c r="K219" s="103" t="e">
        <f>VLOOKUP([4]SayfaKAY!L1052,#REF!,2,FALSE)</f>
        <v>#REF!</v>
      </c>
      <c r="L219" s="165" t="str">
        <f>[4]SayfaKAY!X1052</f>
        <v/>
      </c>
      <c r="M219" s="107" t="str">
        <f t="shared" si="167"/>
        <v/>
      </c>
      <c r="N219" s="105" t="str">
        <f>[4]SayfaKAY!M1052</f>
        <v/>
      </c>
      <c r="O219" s="166" t="str">
        <f>[4]SayfaKAY!P1052</f>
        <v/>
      </c>
      <c r="P219" s="166" t="str">
        <f>[4]SayfaKAY!Q1052</f>
        <v/>
      </c>
      <c r="Q219" s="166" t="str">
        <f>[4]SayfaKAY!R1052</f>
        <v/>
      </c>
      <c r="R219" s="132" t="str" cm="1">
        <f t="array" ref="R219">IF([4]SayfaKAY!U1052="","",_xlfn.IFS([4]SayfaKAY!U1052="Bozankaya","Bozankaya",[4]SayfaKAY!U1052="Müşteri","Customer",[4]SayfaKAY!U1052="Tedarikçi","Equipment Supplier"))</f>
        <v/>
      </c>
      <c r="S219" s="204" t="str">
        <f>[4]SayfaKAY!N1052</f>
        <v/>
      </c>
      <c r="T219" s="133" t="str">
        <f>[4]SayfaKAY!AD1052</f>
        <v/>
      </c>
      <c r="U219" s="132" t="str">
        <f>[4]SayfaKAY!W1052</f>
        <v/>
      </c>
      <c r="V219" s="108" t="str">
        <f>[4]SayfaKAY!AZ1052</f>
        <v/>
      </c>
      <c r="W219" s="136" t="str">
        <f t="shared" si="168"/>
        <v/>
      </c>
      <c r="X219" s="137" t="str">
        <f t="shared" si="169"/>
        <v/>
      </c>
      <c r="Y219" s="235" t="str">
        <f>[4]SayfaKAY!AE1052</f>
        <v/>
      </c>
      <c r="Z219" s="192" t="str">
        <f t="shared" si="170"/>
        <v/>
      </c>
      <c r="AA219" s="110" t="str">
        <f t="shared" si="171"/>
        <v/>
      </c>
      <c r="AB219" s="182" t="str">
        <f>[4]SayfaKAY!BA1052</f>
        <v/>
      </c>
      <c r="AC219" s="257" t="str">
        <f t="shared" si="172"/>
        <v/>
      </c>
      <c r="AD219" s="111" t="str">
        <f t="shared" si="173"/>
        <v/>
      </c>
      <c r="AE219" s="111" t="str">
        <f t="shared" si="174"/>
        <v/>
      </c>
      <c r="AF219" s="235" t="str">
        <f>[4]SayfaKAY!BA1052</f>
        <v/>
      </c>
      <c r="AG219" s="179" t="str">
        <f>[4]SayfaKAY!S1052</f>
        <v/>
      </c>
      <c r="AH219" s="178" t="str">
        <f t="shared" si="175"/>
        <v/>
      </c>
      <c r="AI219" s="163" t="str">
        <f>[4]SayfaKAY!AV1052</f>
        <v/>
      </c>
      <c r="AJ219" s="164" t="str">
        <f t="shared" si="176"/>
        <v/>
      </c>
      <c r="AK219" s="164" t="str">
        <f t="shared" si="177"/>
        <v/>
      </c>
      <c r="AL219" s="112" t="str">
        <f>[4]SayfaKAY!AX1052</f>
        <v/>
      </c>
      <c r="AM219" s="257" t="str" cm="1">
        <f t="array" ref="AM219">IFERROR(IF(AND(P219&lt;&gt;"D(Arıza Değil)",AH219="Bu Arıza Aracın Servise Verilmesine Engel Değil"),
IF(Z219-F219&gt;0,(AB219-Y219)*24*60,
IF(OR(AND(G219&gt;$AS$1,G219&lt;$AT$1),AND(G219&gt;$AU$1,G219&lt;$AV$1)),
(AF219-H219)*24*60,     BH:BH0)),        AN219),0)</f>
        <v/>
      </c>
      <c r="AN219" s="257" t="str">
        <f t="shared" si="178"/>
        <v/>
      </c>
      <c r="AO219" s="174" t="str">
        <f>[4]SayfaKAY!AG1052</f>
        <v/>
      </c>
      <c r="AP219" s="174" t="str">
        <f>[4]SayfaKAY!AI1052</f>
        <v/>
      </c>
      <c r="AQ219" s="174" t="str">
        <f>[4]SayfaKAY!AQ1052</f>
        <v/>
      </c>
      <c r="AR219" s="174" t="str">
        <f>[4]SayfaKAY!AH1052</f>
        <v/>
      </c>
      <c r="AS219" s="174" t="str">
        <f>[4]SayfaKAY!AJ1052</f>
        <v/>
      </c>
      <c r="AT219" s="175" t="str">
        <f>[4]SayfaKAY!AM1052</f>
        <v/>
      </c>
      <c r="AU219" s="176" t="str">
        <f>[4]SayfaKAY!AL1052</f>
        <v/>
      </c>
      <c r="AV219" s="176" t="str">
        <f>[4]SayfaKAY!AP1052</f>
        <v/>
      </c>
      <c r="AW219" s="177" t="str">
        <f>[4]SayfaKAY!AT1052</f>
        <v/>
      </c>
      <c r="AX219" s="194" t="str">
        <f t="shared" si="179"/>
        <v/>
      </c>
      <c r="AY219" s="168"/>
      <c r="AZ219" s="167"/>
      <c r="BA219" s="170"/>
      <c r="BB219" s="171"/>
      <c r="BC219" s="114"/>
      <c r="BD219" s="114"/>
      <c r="BE219" s="114"/>
      <c r="BF219" s="114"/>
      <c r="BG219" s="114"/>
      <c r="BH219" s="114">
        <f>IFERROR(FRACAS!AN1055, "Hata Var")</f>
        <v>319.99999996391125</v>
      </c>
      <c r="BI219" s="114"/>
      <c r="BJ219" s="114"/>
      <c r="BK219" s="105" t="str">
        <f>[4]SayfaKAY!AW1052</f>
        <v/>
      </c>
      <c r="BL219" s="105" t="str">
        <f>[4]SayfaKAY!V1052</f>
        <v/>
      </c>
      <c r="BM219" s="114"/>
      <c r="BN219" s="171" t="str">
        <f t="shared" si="180"/>
        <v>x yok</v>
      </c>
      <c r="BO219" s="171" t="b">
        <f t="shared" si="181"/>
        <v>0</v>
      </c>
      <c r="BP219" s="171" t="e">
        <f t="shared" si="182"/>
        <v>#VALUE!</v>
      </c>
      <c r="BQ219" s="226" t="e">
        <f t="shared" si="183"/>
        <v>#VALUE!</v>
      </c>
      <c r="BR219" s="226" t="e">
        <f t="shared" si="184"/>
        <v>#VALUE!</v>
      </c>
      <c r="BS219" s="226" t="e">
        <f t="shared" si="185"/>
        <v>#VALUE!</v>
      </c>
      <c r="BT219" s="114"/>
      <c r="BU219" s="242"/>
      <c r="BV219" s="233">
        <f t="shared" si="186"/>
        <v>-1</v>
      </c>
      <c r="BW219" s="226" t="str">
        <f t="shared" si="187"/>
        <v>Hayır, çakışma yok</v>
      </c>
      <c r="BX219" s="229"/>
      <c r="BY219" s="247" t="e">
        <f t="shared" si="188"/>
        <v>#VALUE!</v>
      </c>
      <c r="BZ219" s="247" t="e">
        <f t="shared" si="189"/>
        <v>#VALUE!</v>
      </c>
      <c r="CA219" s="247" t="e">
        <f t="shared" si="190"/>
        <v>#VALUE!</v>
      </c>
      <c r="CB219" s="213"/>
      <c r="CC219" s="211"/>
      <c r="CD219" s="196"/>
      <c r="CE219" s="213">
        <v>1051</v>
      </c>
      <c r="CF219" s="182" t="str">
        <f t="shared" si="191"/>
        <v/>
      </c>
      <c r="CG219" s="182" t="str">
        <f t="shared" si="192"/>
        <v/>
      </c>
      <c r="CH219" s="196"/>
      <c r="CI219" s="196"/>
      <c r="CJ219" s="196"/>
      <c r="CK219" s="196" t="e">
        <f t="shared" si="193"/>
        <v>#VALUE!</v>
      </c>
      <c r="CL219" s="196" t="e">
        <f t="shared" si="194"/>
        <v>#VALUE!</v>
      </c>
      <c r="CM219" s="196" t="e">
        <f t="shared" si="195"/>
        <v>#VALUE!</v>
      </c>
      <c r="CN219" s="114"/>
      <c r="CO219" s="115" t="str">
        <f t="shared" si="196"/>
        <v/>
      </c>
      <c r="CP219" s="116" t="e">
        <f t="shared" si="197"/>
        <v>#VALUE!</v>
      </c>
      <c r="CQ219" s="117" t="str">
        <f t="shared" si="198"/>
        <v/>
      </c>
      <c r="CR219" s="117" t="str">
        <f t="shared" si="199"/>
        <v/>
      </c>
      <c r="CS219" s="117" t="str">
        <f t="shared" si="200"/>
        <v/>
      </c>
      <c r="CT219" s="118" t="e">
        <f t="shared" si="201"/>
        <v>#VALUE!</v>
      </c>
      <c r="CU219" s="118" t="e">
        <f t="shared" si="202"/>
        <v>#VALUE!</v>
      </c>
      <c r="CV219" s="118" t="e">
        <f t="shared" si="203"/>
        <v>#VALUE!</v>
      </c>
      <c r="CW219" s="119" t="e">
        <f t="shared" si="204"/>
        <v>#VALUE!</v>
      </c>
    </row>
    <row r="220" spans="1:101" ht="118.5" customHeight="1" x14ac:dyDescent="0.3">
      <c r="A220" s="160" t="str">
        <f>[4]SayfaKAY!C1053</f>
        <v/>
      </c>
      <c r="B220" s="104" t="str">
        <f>[4]SayfaKAY!D1053</f>
        <v/>
      </c>
      <c r="C220" s="105" t="str">
        <f>[4]SayfaKAY!E1053</f>
        <v/>
      </c>
      <c r="D220" s="105" t="str">
        <f>[4]SayfaKAY!F1053</f>
        <v/>
      </c>
      <c r="E220" s="106" t="str">
        <f>[4]SayfaKAY!G1053</f>
        <v/>
      </c>
      <c r="F220" s="134" t="str">
        <f t="shared" si="165"/>
        <v/>
      </c>
      <c r="G220" s="135" t="str">
        <f t="shared" si="166"/>
        <v/>
      </c>
      <c r="H220" s="235" t="str">
        <f>[4]SayfaKAY!H1053</f>
        <v/>
      </c>
      <c r="I220" s="104" t="str">
        <f>[4]SayfaKAY!I1053</f>
        <v/>
      </c>
      <c r="J220" s="103" t="str">
        <f>IF([4]SayfaKAY!J1053="","",IF([4]SayfaKAY!J1053="Müşteri","Notified by Customer","Notified by Bozankaya"))</f>
        <v/>
      </c>
      <c r="K220" s="103" t="e">
        <f>VLOOKUP([4]SayfaKAY!L1053,#REF!,2,FALSE)</f>
        <v>#REF!</v>
      </c>
      <c r="L220" s="165" t="str">
        <f>[4]SayfaKAY!X1053</f>
        <v/>
      </c>
      <c r="M220" s="107" t="str">
        <f t="shared" si="167"/>
        <v/>
      </c>
      <c r="N220" s="105" t="str">
        <f>[4]SayfaKAY!M1053</f>
        <v/>
      </c>
      <c r="O220" s="166" t="str">
        <f>[4]SayfaKAY!P1053</f>
        <v/>
      </c>
      <c r="P220" s="166" t="str">
        <f>[4]SayfaKAY!Q1053</f>
        <v/>
      </c>
      <c r="Q220" s="166" t="str">
        <f>[4]SayfaKAY!R1053</f>
        <v/>
      </c>
      <c r="R220" s="132" t="str" cm="1">
        <f t="array" ref="R220">IF([4]SayfaKAY!U1053="","",_xlfn.IFS([4]SayfaKAY!U1053="Bozankaya","Bozankaya",[4]SayfaKAY!U1053="Müşteri","Customer",[4]SayfaKAY!U1053="Tedarikçi","Equipment Supplier"))</f>
        <v/>
      </c>
      <c r="S220" s="204" t="str">
        <f>[4]SayfaKAY!N1053</f>
        <v/>
      </c>
      <c r="T220" s="133" t="str">
        <f>[4]SayfaKAY!AD1053</f>
        <v/>
      </c>
      <c r="U220" s="132" t="str">
        <f>[4]SayfaKAY!W1053</f>
        <v/>
      </c>
      <c r="V220" s="108" t="str">
        <f>[4]SayfaKAY!AZ1053</f>
        <v/>
      </c>
      <c r="W220" s="136" t="str">
        <f t="shared" si="168"/>
        <v/>
      </c>
      <c r="X220" s="137" t="str">
        <f t="shared" si="169"/>
        <v/>
      </c>
      <c r="Y220" s="235" t="str">
        <f>[4]SayfaKAY!AE1053</f>
        <v/>
      </c>
      <c r="Z220" s="109" t="str">
        <f t="shared" si="170"/>
        <v/>
      </c>
      <c r="AA220" s="110" t="str">
        <f t="shared" si="171"/>
        <v/>
      </c>
      <c r="AB220" s="182" t="str">
        <f>[4]SayfaKAY!BA1053</f>
        <v/>
      </c>
      <c r="AC220" s="257" t="str">
        <f t="shared" si="172"/>
        <v/>
      </c>
      <c r="AD220" s="111" t="str">
        <f t="shared" si="173"/>
        <v/>
      </c>
      <c r="AE220" s="111" t="str">
        <f t="shared" si="174"/>
        <v/>
      </c>
      <c r="AF220" s="235" t="str">
        <f>[4]SayfaKAY!BA1053</f>
        <v/>
      </c>
      <c r="AG220" s="179" t="str">
        <f>[4]SayfaKAY!S1053</f>
        <v/>
      </c>
      <c r="AH220" s="178" t="str">
        <f t="shared" si="175"/>
        <v/>
      </c>
      <c r="AI220" s="163" t="str">
        <f>[4]SayfaKAY!AV1053</f>
        <v/>
      </c>
      <c r="AJ220" s="164" t="str">
        <f t="shared" si="176"/>
        <v/>
      </c>
      <c r="AK220" s="164" t="str">
        <f t="shared" si="177"/>
        <v/>
      </c>
      <c r="AL220" s="112" t="str">
        <f>[4]SayfaKAY!AX1053</f>
        <v/>
      </c>
      <c r="AM220" s="257" t="str" cm="1">
        <f t="array" ref="AM220">IFERROR(IF(AND(P220&lt;&gt;"D(Arıza Değil)",AH220="Bu Arıza Aracın Servise Verilmesine Engel Değil"),
IF(Z220-F220&gt;0,(AB220-Y220)*24*60,
IF(OR(AND(G220&gt;$AS$1,G220&lt;$AT$1),AND(G220&gt;$AU$1,G220&lt;$AV$1)),
(AF220-H220)*24*60,     BH:BH0)),        AN220),0)</f>
        <v/>
      </c>
      <c r="AN220" s="257" t="str">
        <f t="shared" si="178"/>
        <v/>
      </c>
      <c r="AO220" s="174" t="str">
        <f>[4]SayfaKAY!AG1053</f>
        <v/>
      </c>
      <c r="AP220" s="174" t="str">
        <f>[4]SayfaKAY!AI1053</f>
        <v/>
      </c>
      <c r="AQ220" s="174" t="str">
        <f>[4]SayfaKAY!AQ1053</f>
        <v/>
      </c>
      <c r="AR220" s="174" t="str">
        <f>[4]SayfaKAY!AH1053</f>
        <v/>
      </c>
      <c r="AS220" s="174" t="str">
        <f>[4]SayfaKAY!AJ1053</f>
        <v/>
      </c>
      <c r="AT220" s="175" t="str">
        <f>[4]SayfaKAY!AM1053</f>
        <v/>
      </c>
      <c r="AU220" s="176" t="str">
        <f>[4]SayfaKAY!AL1053</f>
        <v/>
      </c>
      <c r="AV220" s="176" t="str">
        <f>[4]SayfaKAY!AP1053</f>
        <v/>
      </c>
      <c r="AW220" s="177" t="str">
        <f>[4]SayfaKAY!AT1053</f>
        <v/>
      </c>
      <c r="AX220" s="194" t="str">
        <f t="shared" si="179"/>
        <v/>
      </c>
      <c r="AY220" s="168"/>
      <c r="AZ220" s="167"/>
      <c r="BA220" s="113"/>
      <c r="BB220" s="171" t="str">
        <f>IF($AQ$1="X", IF(AND(G220&gt;=$AS$1,G220&lt;=$AT$1),IF(P220&lt;&gt;"D(Arıza Değil)",AC220,0), IF(AND(G220&gt;=$AU$1,G220&lt;=$AV$1),IF(P220&lt;&gt;"D(Arıza Değil)",AC220,0), "")), "")</f>
        <v/>
      </c>
      <c r="BC220" s="114"/>
      <c r="BD220" s="114"/>
      <c r="BE220" s="114"/>
      <c r="BF220" s="114"/>
      <c r="BG220" s="114"/>
      <c r="BH220" s="114">
        <f>IFERROR(FRACAS!AN1056, "Hata Var")</f>
        <v>1770.0000000488944</v>
      </c>
      <c r="BI220" s="114"/>
      <c r="BJ220" s="114"/>
      <c r="BK220" s="105" t="str">
        <f>[4]SayfaKAY!AW1053</f>
        <v/>
      </c>
      <c r="BL220" s="105" t="str">
        <f>[4]SayfaKAY!V1053</f>
        <v/>
      </c>
      <c r="BM220" s="114"/>
      <c r="BN220" s="171" t="str">
        <f t="shared" si="180"/>
        <v>x yok</v>
      </c>
      <c r="BO220" s="171" t="b">
        <f t="shared" si="181"/>
        <v>0</v>
      </c>
      <c r="BP220" s="171" t="e">
        <f t="shared" si="182"/>
        <v>#VALUE!</v>
      </c>
      <c r="BQ220" s="226" t="e">
        <f t="shared" si="183"/>
        <v>#VALUE!</v>
      </c>
      <c r="BR220" s="226" t="e">
        <f t="shared" si="184"/>
        <v>#VALUE!</v>
      </c>
      <c r="BS220" s="226" t="e">
        <f t="shared" si="185"/>
        <v>#VALUE!</v>
      </c>
      <c r="BT220" s="114"/>
      <c r="BU220" s="242"/>
      <c r="BV220" s="233">
        <f t="shared" si="186"/>
        <v>-1</v>
      </c>
      <c r="BW220" s="226" t="str">
        <f t="shared" si="187"/>
        <v>Hayır, çakışma yok</v>
      </c>
      <c r="BX220" s="229"/>
      <c r="BY220" s="247" t="e">
        <f t="shared" si="188"/>
        <v>#VALUE!</v>
      </c>
      <c r="BZ220" s="247" t="e">
        <f t="shared" si="189"/>
        <v>#VALUE!</v>
      </c>
      <c r="CA220" s="247" t="e">
        <f t="shared" si="190"/>
        <v>#VALUE!</v>
      </c>
      <c r="CB220" s="213"/>
      <c r="CC220" s="211"/>
      <c r="CD220" s="196"/>
      <c r="CE220" s="213">
        <v>1052</v>
      </c>
      <c r="CF220" s="182" t="str">
        <f t="shared" si="191"/>
        <v/>
      </c>
      <c r="CG220" s="182" t="str">
        <f t="shared" si="192"/>
        <v/>
      </c>
      <c r="CH220" s="196"/>
      <c r="CI220" s="196"/>
      <c r="CJ220" s="196"/>
      <c r="CK220" s="196" t="e">
        <f t="shared" si="193"/>
        <v>#VALUE!</v>
      </c>
      <c r="CL220" s="196" t="e">
        <f t="shared" si="194"/>
        <v>#VALUE!</v>
      </c>
      <c r="CM220" s="196" t="e">
        <f t="shared" si="195"/>
        <v>#VALUE!</v>
      </c>
      <c r="CN220" s="114"/>
      <c r="CO220" s="115" t="str">
        <f t="shared" si="196"/>
        <v/>
      </c>
      <c r="CP220" s="116" t="e">
        <f t="shared" si="197"/>
        <v>#VALUE!</v>
      </c>
      <c r="CQ220" s="117" t="str">
        <f t="shared" si="198"/>
        <v/>
      </c>
      <c r="CR220" s="117" t="str">
        <f t="shared" si="199"/>
        <v/>
      </c>
      <c r="CS220" s="117" t="str">
        <f t="shared" si="200"/>
        <v/>
      </c>
      <c r="CT220" s="118" t="e">
        <f t="shared" si="201"/>
        <v>#VALUE!</v>
      </c>
      <c r="CU220" s="118" t="e">
        <f t="shared" si="202"/>
        <v>#VALUE!</v>
      </c>
      <c r="CV220" s="118" t="e">
        <f t="shared" si="203"/>
        <v>#VALUE!</v>
      </c>
      <c r="CW220" s="119" t="e">
        <f t="shared" si="204"/>
        <v>#VALUE!</v>
      </c>
    </row>
    <row r="221" spans="1:101" ht="118.5" customHeight="1" x14ac:dyDescent="0.3">
      <c r="A221" s="104" t="str">
        <f>[4]SayfaKAY!C1054</f>
        <v/>
      </c>
      <c r="B221" s="104" t="str">
        <f>[4]SayfaKAY!D1054</f>
        <v/>
      </c>
      <c r="C221" s="105" t="str">
        <f>[4]SayfaKAY!E1054</f>
        <v/>
      </c>
      <c r="D221" s="105" t="str">
        <f>[4]SayfaKAY!F1054</f>
        <v/>
      </c>
      <c r="E221" s="106" t="str">
        <f>[4]SayfaKAY!G1054</f>
        <v/>
      </c>
      <c r="F221" s="193" t="str">
        <f t="shared" si="165"/>
        <v/>
      </c>
      <c r="G221" s="135" t="str">
        <f t="shared" si="166"/>
        <v/>
      </c>
      <c r="H221" s="235" t="str">
        <f>[4]SayfaKAY!H1054</f>
        <v/>
      </c>
      <c r="I221" s="104" t="str">
        <f>[4]SayfaKAY!I1054</f>
        <v/>
      </c>
      <c r="J221" s="103" t="str">
        <f>IF([4]SayfaKAY!J1054="","",IF([4]SayfaKAY!J1054="Müşteri","Notified by Customer","Notified by Bozankaya"))</f>
        <v/>
      </c>
      <c r="K221" s="103" t="e">
        <f>VLOOKUP([4]SayfaKAY!L1054,#REF!,2,FALSE)</f>
        <v>#REF!</v>
      </c>
      <c r="L221" s="165" t="str">
        <f>[4]SayfaKAY!X1054</f>
        <v/>
      </c>
      <c r="M221" s="107" t="str">
        <f t="shared" si="167"/>
        <v/>
      </c>
      <c r="N221" s="105" t="str">
        <f>[4]SayfaKAY!M1054</f>
        <v/>
      </c>
      <c r="O221" s="166" t="str">
        <f>[4]SayfaKAY!P1054</f>
        <v/>
      </c>
      <c r="P221" s="166" t="str">
        <f>[4]SayfaKAY!Q1054</f>
        <v/>
      </c>
      <c r="Q221" s="166" t="str">
        <f>[4]SayfaKAY!R1054</f>
        <v/>
      </c>
      <c r="R221" s="132" t="str" cm="1">
        <f t="array" ref="R221">IF([4]SayfaKAY!U1054="","",_xlfn.IFS([4]SayfaKAY!U1054="Bozankaya","Bozankaya",[4]SayfaKAY!U1054="Müşteri","Customer",[4]SayfaKAY!U1054="Tedarikçi","Equipment Supplier"))</f>
        <v/>
      </c>
      <c r="S221" s="204" t="str">
        <f>[4]SayfaKAY!N1054</f>
        <v/>
      </c>
      <c r="T221" s="133" t="str">
        <f>[4]SayfaKAY!AD1054</f>
        <v/>
      </c>
      <c r="U221" s="132" t="str">
        <f>[4]SayfaKAY!W1054</f>
        <v/>
      </c>
      <c r="V221" s="108" t="str">
        <f>[4]SayfaKAY!AZ1054</f>
        <v/>
      </c>
      <c r="W221" s="136" t="str">
        <f t="shared" si="168"/>
        <v/>
      </c>
      <c r="X221" s="137" t="str">
        <f t="shared" si="169"/>
        <v/>
      </c>
      <c r="Y221" s="235" t="str">
        <f>[4]SayfaKAY!AE1054</f>
        <v/>
      </c>
      <c r="Z221" s="192" t="str">
        <f t="shared" si="170"/>
        <v/>
      </c>
      <c r="AA221" s="110" t="str">
        <f t="shared" si="171"/>
        <v/>
      </c>
      <c r="AB221" s="182" t="str">
        <f>[4]SayfaKAY!BA1054</f>
        <v/>
      </c>
      <c r="AC221" s="257" t="str">
        <f t="shared" si="172"/>
        <v/>
      </c>
      <c r="AD221" s="111" t="str">
        <f t="shared" si="173"/>
        <v/>
      </c>
      <c r="AE221" s="111" t="str">
        <f t="shared" si="174"/>
        <v/>
      </c>
      <c r="AF221" s="235" t="str">
        <f>[4]SayfaKAY!BA1054</f>
        <v/>
      </c>
      <c r="AG221" s="179" t="str">
        <f>[4]SayfaKAY!S1054</f>
        <v/>
      </c>
      <c r="AH221" s="178" t="str">
        <f t="shared" si="175"/>
        <v/>
      </c>
      <c r="AI221" s="163" t="str">
        <f>[4]SayfaKAY!AV1054</f>
        <v/>
      </c>
      <c r="AJ221" s="164" t="str">
        <f t="shared" si="176"/>
        <v/>
      </c>
      <c r="AK221" s="164" t="str">
        <f t="shared" si="177"/>
        <v/>
      </c>
      <c r="AL221" s="112" t="str">
        <f>[4]SayfaKAY!AX1054</f>
        <v/>
      </c>
      <c r="AM221" s="257" t="str" cm="1">
        <f t="array" ref="AM221">IFERROR(IF(AND(P221&lt;&gt;"D(Arıza Değil)",AH221="Bu Arıza Aracın Servise Verilmesine Engel Değil"),
IF(Z221-F221&gt;0,(AB221-Y221)*24*60,
IF(OR(AND(G221&gt;$AS$1,G221&lt;$AT$1),AND(G221&gt;$AU$1,G221&lt;$AV$1)),
(AF221-H221)*24*60,     BH:BH0)),        AN221),0)</f>
        <v/>
      </c>
      <c r="AN221" s="257" t="str">
        <f t="shared" si="178"/>
        <v/>
      </c>
      <c r="AO221" s="174" t="str">
        <f>[4]SayfaKAY!AG1054</f>
        <v/>
      </c>
      <c r="AP221" s="174" t="str">
        <f>[4]SayfaKAY!AI1054</f>
        <v/>
      </c>
      <c r="AQ221" s="174" t="str">
        <f>[4]SayfaKAY!AQ1054</f>
        <v/>
      </c>
      <c r="AR221" s="174" t="str">
        <f>[4]SayfaKAY!AH1054</f>
        <v/>
      </c>
      <c r="AS221" s="174" t="str">
        <f>[4]SayfaKAY!AJ1054</f>
        <v/>
      </c>
      <c r="AT221" s="175" t="str">
        <f>[4]SayfaKAY!AM1054</f>
        <v/>
      </c>
      <c r="AU221" s="176" t="str">
        <f>[4]SayfaKAY!AL1054</f>
        <v/>
      </c>
      <c r="AV221" s="176" t="str">
        <f>[4]SayfaKAY!AP1054</f>
        <v/>
      </c>
      <c r="AW221" s="177" t="str">
        <f>[4]SayfaKAY!AT1054</f>
        <v/>
      </c>
      <c r="AX221" s="194" t="str">
        <f t="shared" si="179"/>
        <v/>
      </c>
      <c r="AY221" s="168"/>
      <c r="AZ221" s="167"/>
      <c r="BA221" s="170"/>
      <c r="BB221" s="171"/>
      <c r="BC221" s="114"/>
      <c r="BD221" s="114"/>
      <c r="BE221" s="114"/>
      <c r="BF221" s="114"/>
      <c r="BG221" s="114"/>
      <c r="BH221" s="114">
        <f>IFERROR(FRACAS!AN1057, "Hata Var")</f>
        <v>1892.9999999469146</v>
      </c>
      <c r="BI221" s="114"/>
      <c r="BJ221" s="114"/>
      <c r="BK221" s="105" t="str">
        <f>[4]SayfaKAY!AW1054</f>
        <v/>
      </c>
      <c r="BL221" s="105" t="str">
        <f>[4]SayfaKAY!V1054</f>
        <v/>
      </c>
      <c r="BM221" s="114"/>
      <c r="BN221" s="171" t="str">
        <f t="shared" si="180"/>
        <v>x yok</v>
      </c>
      <c r="BO221" s="171" t="b">
        <f t="shared" si="181"/>
        <v>0</v>
      </c>
      <c r="BP221" s="171" t="e">
        <f t="shared" si="182"/>
        <v>#VALUE!</v>
      </c>
      <c r="BQ221" s="226" t="e">
        <f t="shared" si="183"/>
        <v>#VALUE!</v>
      </c>
      <c r="BR221" s="226" t="e">
        <f t="shared" si="184"/>
        <v>#VALUE!</v>
      </c>
      <c r="BS221" s="226" t="e">
        <f t="shared" si="185"/>
        <v>#VALUE!</v>
      </c>
      <c r="BT221" s="114"/>
      <c r="BU221" s="242"/>
      <c r="BV221" s="233">
        <f t="shared" si="186"/>
        <v>-1</v>
      </c>
      <c r="BW221" s="226" t="str">
        <f t="shared" si="187"/>
        <v>Hayır, çakışma yok</v>
      </c>
      <c r="BX221" s="229"/>
      <c r="BY221" s="247" t="e">
        <f t="shared" si="188"/>
        <v>#VALUE!</v>
      </c>
      <c r="BZ221" s="247" t="e">
        <f t="shared" si="189"/>
        <v>#VALUE!</v>
      </c>
      <c r="CA221" s="247" t="e">
        <f t="shared" si="190"/>
        <v>#VALUE!</v>
      </c>
      <c r="CB221" s="213"/>
      <c r="CC221" s="211"/>
      <c r="CD221" s="196"/>
      <c r="CE221" s="213">
        <v>1053</v>
      </c>
      <c r="CF221" s="182" t="str">
        <f t="shared" si="191"/>
        <v/>
      </c>
      <c r="CG221" s="182" t="str">
        <f t="shared" si="192"/>
        <v/>
      </c>
      <c r="CH221" s="196"/>
      <c r="CI221" s="196"/>
      <c r="CJ221" s="196"/>
      <c r="CK221" s="196" t="e">
        <f t="shared" si="193"/>
        <v>#VALUE!</v>
      </c>
      <c r="CL221" s="196" t="e">
        <f t="shared" si="194"/>
        <v>#VALUE!</v>
      </c>
      <c r="CM221" s="196" t="e">
        <f t="shared" si="195"/>
        <v>#VALUE!</v>
      </c>
      <c r="CN221" s="114"/>
      <c r="CO221" s="115" t="str">
        <f t="shared" si="196"/>
        <v/>
      </c>
      <c r="CP221" s="116" t="e">
        <f t="shared" si="197"/>
        <v>#VALUE!</v>
      </c>
      <c r="CQ221" s="117" t="str">
        <f t="shared" si="198"/>
        <v/>
      </c>
      <c r="CR221" s="117" t="str">
        <f t="shared" si="199"/>
        <v/>
      </c>
      <c r="CS221" s="117" t="str">
        <f t="shared" si="200"/>
        <v/>
      </c>
      <c r="CT221" s="118" t="e">
        <f t="shared" si="201"/>
        <v>#VALUE!</v>
      </c>
      <c r="CU221" s="118" t="e">
        <f t="shared" si="202"/>
        <v>#VALUE!</v>
      </c>
      <c r="CV221" s="118" t="e">
        <f t="shared" si="203"/>
        <v>#VALUE!</v>
      </c>
      <c r="CW221" s="119" t="e">
        <f t="shared" si="204"/>
        <v>#VALUE!</v>
      </c>
    </row>
    <row r="222" spans="1:101" ht="118.5" customHeight="1" x14ac:dyDescent="0.3">
      <c r="A222" s="160" t="str">
        <f>[4]SayfaKAY!C1055</f>
        <v/>
      </c>
      <c r="B222" s="104" t="str">
        <f>[4]SayfaKAY!D1055</f>
        <v/>
      </c>
      <c r="C222" s="105" t="str">
        <f>[4]SayfaKAY!E1055</f>
        <v/>
      </c>
      <c r="D222" s="105" t="str">
        <f>[4]SayfaKAY!F1055</f>
        <v/>
      </c>
      <c r="E222" s="106" t="str">
        <f>[4]SayfaKAY!G1055</f>
        <v/>
      </c>
      <c r="F222" s="134" t="str">
        <f t="shared" si="165"/>
        <v/>
      </c>
      <c r="G222" s="135" t="str">
        <f t="shared" si="166"/>
        <v/>
      </c>
      <c r="H222" s="235" t="str">
        <f>[4]SayfaKAY!H1055</f>
        <v/>
      </c>
      <c r="I222" s="104" t="str">
        <f>[4]SayfaKAY!I1055</f>
        <v/>
      </c>
      <c r="J222" s="103" t="str">
        <f>IF([4]SayfaKAY!J1055="","",IF([4]SayfaKAY!J1055="Müşteri","Notified by Customer","Notified by Bozankaya"))</f>
        <v/>
      </c>
      <c r="K222" s="103" t="e">
        <f>VLOOKUP([4]SayfaKAY!L1055,#REF!,2,FALSE)</f>
        <v>#REF!</v>
      </c>
      <c r="L222" s="165" t="str">
        <f>[4]SayfaKAY!X1055</f>
        <v/>
      </c>
      <c r="M222" s="107" t="str">
        <f t="shared" si="167"/>
        <v/>
      </c>
      <c r="N222" s="105" t="str">
        <f>[4]SayfaKAY!M1055</f>
        <v/>
      </c>
      <c r="O222" s="166" t="str">
        <f>[4]SayfaKAY!P1055</f>
        <v/>
      </c>
      <c r="P222" s="166" t="str">
        <f>[4]SayfaKAY!Q1055</f>
        <v/>
      </c>
      <c r="Q222" s="166" t="str">
        <f>[4]SayfaKAY!R1055</f>
        <v/>
      </c>
      <c r="R222" s="132" t="str" cm="1">
        <f t="array" ref="R222">IF([4]SayfaKAY!U1055="","",_xlfn.IFS([4]SayfaKAY!U1055="Bozankaya","Bozankaya",[4]SayfaKAY!U1055="Müşteri","Customer",[4]SayfaKAY!U1055="Tedarikçi","Equipment Supplier"))</f>
        <v/>
      </c>
      <c r="S222" s="204" t="str">
        <f>[4]SayfaKAY!N1055</f>
        <v/>
      </c>
      <c r="T222" s="133" t="str">
        <f>[4]SayfaKAY!AD1055</f>
        <v/>
      </c>
      <c r="U222" s="132" t="str">
        <f>[4]SayfaKAY!W1055</f>
        <v/>
      </c>
      <c r="V222" s="108" t="str">
        <f>[4]SayfaKAY!AZ1055</f>
        <v/>
      </c>
      <c r="W222" s="136" t="str">
        <f t="shared" si="168"/>
        <v/>
      </c>
      <c r="X222" s="137" t="str">
        <f t="shared" si="169"/>
        <v/>
      </c>
      <c r="Y222" s="235" t="str">
        <f>[4]SayfaKAY!AE1055</f>
        <v/>
      </c>
      <c r="Z222" s="109" t="str">
        <f t="shared" si="170"/>
        <v/>
      </c>
      <c r="AA222" s="110" t="str">
        <f t="shared" si="171"/>
        <v/>
      </c>
      <c r="AB222" s="182" t="str">
        <f>[4]SayfaKAY!BA1055</f>
        <v/>
      </c>
      <c r="AC222" s="257" t="str">
        <f t="shared" si="172"/>
        <v/>
      </c>
      <c r="AD222" s="111" t="str">
        <f t="shared" si="173"/>
        <v/>
      </c>
      <c r="AE222" s="111" t="str">
        <f t="shared" si="174"/>
        <v/>
      </c>
      <c r="AF222" s="235" t="str">
        <f>[4]SayfaKAY!BA1055</f>
        <v/>
      </c>
      <c r="AG222" s="179" t="str">
        <f>[4]SayfaKAY!S1055</f>
        <v/>
      </c>
      <c r="AH222" s="178" t="str">
        <f t="shared" si="175"/>
        <v/>
      </c>
      <c r="AI222" s="163" t="str">
        <f>[4]SayfaKAY!AV1055</f>
        <v/>
      </c>
      <c r="AJ222" s="164" t="str">
        <f t="shared" si="176"/>
        <v/>
      </c>
      <c r="AK222" s="164" t="str">
        <f t="shared" si="177"/>
        <v/>
      </c>
      <c r="AL222" s="112" t="str">
        <f>[4]SayfaKAY!AX1055</f>
        <v/>
      </c>
      <c r="AM222" s="257" t="str" cm="1">
        <f t="array" ref="AM222">IFERROR(IF(AND(P222&lt;&gt;"D(Arıza Değil)",AH222="Bu Arıza Aracın Servise Verilmesine Engel Değil"),
IF(Z222-F222&gt;0,(AB222-Y222)*24*60,
IF(OR(AND(G222&gt;$AS$1,G222&lt;$AT$1),AND(G222&gt;$AU$1,G222&lt;$AV$1)),
(AF222-H222)*24*60,     BH:BH0)),        AN222),0)</f>
        <v/>
      </c>
      <c r="AN222" s="257" t="str">
        <f t="shared" si="178"/>
        <v/>
      </c>
      <c r="AO222" s="174" t="str">
        <f>[4]SayfaKAY!AG1055</f>
        <v/>
      </c>
      <c r="AP222" s="174" t="str">
        <f>[4]SayfaKAY!AI1055</f>
        <v/>
      </c>
      <c r="AQ222" s="174" t="str">
        <f>[4]SayfaKAY!AQ1055</f>
        <v/>
      </c>
      <c r="AR222" s="174" t="str">
        <f>[4]SayfaKAY!AH1055</f>
        <v/>
      </c>
      <c r="AS222" s="174" t="str">
        <f>[4]SayfaKAY!AJ1055</f>
        <v/>
      </c>
      <c r="AT222" s="175" t="str">
        <f>[4]SayfaKAY!AM1055</f>
        <v/>
      </c>
      <c r="AU222" s="176" t="str">
        <f>[4]SayfaKAY!AL1055</f>
        <v/>
      </c>
      <c r="AV222" s="176" t="str">
        <f>[4]SayfaKAY!AP1055</f>
        <v/>
      </c>
      <c r="AW222" s="177" t="str">
        <f>[4]SayfaKAY!AT1055</f>
        <v/>
      </c>
      <c r="AX222" s="194" t="str">
        <f t="shared" si="179"/>
        <v/>
      </c>
      <c r="AY222" s="168"/>
      <c r="AZ222" s="167"/>
      <c r="BA222" s="113"/>
      <c r="BB222" s="171" t="str">
        <f>IF($AQ$1="X", IF(AND(G222&gt;=$AS$1,G222&lt;=$AT$1),IF(P222&lt;&gt;"D(Arıza Değil)",AC222,0), IF(AND(G222&gt;=$AU$1,G222&lt;=$AV$1),IF(P222&lt;&gt;"D(Arıza Değil)",AC222,0), "")), "")</f>
        <v/>
      </c>
      <c r="BC222" s="114"/>
      <c r="BD222" s="114"/>
      <c r="BE222" s="114"/>
      <c r="BF222" s="114"/>
      <c r="BG222" s="114"/>
      <c r="BH222" s="114">
        <f>IFERROR(FRACAS!AN1058, "Hata Var")</f>
        <v>804.99999988940544</v>
      </c>
      <c r="BI222" s="114"/>
      <c r="BJ222" s="114"/>
      <c r="BK222" s="105" t="str">
        <f>[4]SayfaKAY!AW1055</f>
        <v/>
      </c>
      <c r="BL222" s="105" t="str">
        <f>[4]SayfaKAY!V1055</f>
        <v/>
      </c>
      <c r="BM222" s="114"/>
      <c r="BN222" s="171" t="str">
        <f t="shared" si="180"/>
        <v>x yok</v>
      </c>
      <c r="BO222" s="171" t="b">
        <f t="shared" si="181"/>
        <v>0</v>
      </c>
      <c r="BP222" s="171" t="e">
        <f t="shared" si="182"/>
        <v>#VALUE!</v>
      </c>
      <c r="BQ222" s="226" t="e">
        <f t="shared" si="183"/>
        <v>#VALUE!</v>
      </c>
      <c r="BR222" s="226" t="e">
        <f t="shared" si="184"/>
        <v>#VALUE!</v>
      </c>
      <c r="BS222" s="226" t="e">
        <f t="shared" si="185"/>
        <v>#VALUE!</v>
      </c>
      <c r="BT222" s="114"/>
      <c r="BU222" s="242"/>
      <c r="BV222" s="233">
        <f t="shared" si="186"/>
        <v>-1</v>
      </c>
      <c r="BW222" s="226" t="str">
        <f t="shared" si="187"/>
        <v>Hayır, çakışma yok</v>
      </c>
      <c r="BX222" s="229"/>
      <c r="BY222" s="247" t="e">
        <f t="shared" si="188"/>
        <v>#VALUE!</v>
      </c>
      <c r="BZ222" s="247" t="e">
        <f t="shared" si="189"/>
        <v>#VALUE!</v>
      </c>
      <c r="CA222" s="247" t="e">
        <f t="shared" si="190"/>
        <v>#VALUE!</v>
      </c>
      <c r="CB222" s="213"/>
      <c r="CC222" s="211"/>
      <c r="CD222" s="196"/>
      <c r="CE222" s="213">
        <v>1054</v>
      </c>
      <c r="CF222" s="182" t="str">
        <f t="shared" si="191"/>
        <v/>
      </c>
      <c r="CG222" s="182" t="str">
        <f t="shared" si="192"/>
        <v/>
      </c>
      <c r="CH222" s="196"/>
      <c r="CI222" s="196"/>
      <c r="CJ222" s="196"/>
      <c r="CK222" s="196" t="e">
        <f t="shared" si="193"/>
        <v>#VALUE!</v>
      </c>
      <c r="CL222" s="196" t="e">
        <f t="shared" si="194"/>
        <v>#VALUE!</v>
      </c>
      <c r="CM222" s="196" t="e">
        <f t="shared" si="195"/>
        <v>#VALUE!</v>
      </c>
      <c r="CN222" s="114"/>
      <c r="CO222" s="115" t="str">
        <f t="shared" si="196"/>
        <v/>
      </c>
      <c r="CP222" s="116" t="e">
        <f t="shared" si="197"/>
        <v>#VALUE!</v>
      </c>
      <c r="CQ222" s="117" t="str">
        <f t="shared" si="198"/>
        <v/>
      </c>
      <c r="CR222" s="117" t="str">
        <f t="shared" si="199"/>
        <v/>
      </c>
      <c r="CS222" s="117" t="str">
        <f t="shared" si="200"/>
        <v/>
      </c>
      <c r="CT222" s="118" t="e">
        <f t="shared" si="201"/>
        <v>#VALUE!</v>
      </c>
      <c r="CU222" s="118" t="e">
        <f t="shared" si="202"/>
        <v>#VALUE!</v>
      </c>
      <c r="CV222" s="118" t="e">
        <f t="shared" si="203"/>
        <v>#VALUE!</v>
      </c>
      <c r="CW222" s="119" t="e">
        <f t="shared" si="204"/>
        <v>#VALUE!</v>
      </c>
    </row>
    <row r="223" spans="1:101" ht="118.5" customHeight="1" x14ac:dyDescent="0.3">
      <c r="A223" s="104" t="str">
        <f>[4]SayfaKAY!C1056</f>
        <v/>
      </c>
      <c r="B223" s="104" t="str">
        <f>[4]SayfaKAY!D1056</f>
        <v/>
      </c>
      <c r="C223" s="105" t="str">
        <f>[4]SayfaKAY!E1056</f>
        <v/>
      </c>
      <c r="D223" s="105" t="str">
        <f>[4]SayfaKAY!F1056</f>
        <v/>
      </c>
      <c r="E223" s="106" t="str">
        <f>[4]SayfaKAY!G1056</f>
        <v/>
      </c>
      <c r="F223" s="193" t="str">
        <f t="shared" si="165"/>
        <v/>
      </c>
      <c r="G223" s="135" t="str">
        <f t="shared" si="166"/>
        <v/>
      </c>
      <c r="H223" s="235" t="str">
        <f>[4]SayfaKAY!H1056</f>
        <v/>
      </c>
      <c r="I223" s="104" t="str">
        <f>[4]SayfaKAY!I1056</f>
        <v/>
      </c>
      <c r="J223" s="103" t="str">
        <f>IF([4]SayfaKAY!J1056="","",IF([4]SayfaKAY!J1056="Müşteri","Notified by Customer","Notified by Bozankaya"))</f>
        <v/>
      </c>
      <c r="K223" s="103" t="e">
        <f>VLOOKUP([4]SayfaKAY!L1056,#REF!,2,FALSE)</f>
        <v>#REF!</v>
      </c>
      <c r="L223" s="165" t="str">
        <f>[4]SayfaKAY!X1056</f>
        <v/>
      </c>
      <c r="M223" s="107" t="str">
        <f t="shared" si="167"/>
        <v/>
      </c>
      <c r="N223" s="105" t="str">
        <f>[4]SayfaKAY!M1056</f>
        <v/>
      </c>
      <c r="O223" s="166" t="str">
        <f>[4]SayfaKAY!P1056</f>
        <v/>
      </c>
      <c r="P223" s="166" t="str">
        <f>[4]SayfaKAY!Q1056</f>
        <v/>
      </c>
      <c r="Q223" s="166" t="str">
        <f>[4]SayfaKAY!R1056</f>
        <v/>
      </c>
      <c r="R223" s="132" t="str" cm="1">
        <f t="array" ref="R223">IF([4]SayfaKAY!U1056="","",_xlfn.IFS([4]SayfaKAY!U1056="Bozankaya","Bozankaya",[4]SayfaKAY!U1056="Müşteri","Customer",[4]SayfaKAY!U1056="Tedarikçi","Equipment Supplier"))</f>
        <v/>
      </c>
      <c r="S223" s="204" t="str">
        <f>[4]SayfaKAY!N1056</f>
        <v/>
      </c>
      <c r="T223" s="133" t="str">
        <f>[4]SayfaKAY!AD1056</f>
        <v/>
      </c>
      <c r="U223" s="132" t="str">
        <f>[4]SayfaKAY!W1056</f>
        <v/>
      </c>
      <c r="V223" s="108" t="str">
        <f>[4]SayfaKAY!AZ1056</f>
        <v/>
      </c>
      <c r="W223" s="136" t="str">
        <f t="shared" si="168"/>
        <v/>
      </c>
      <c r="X223" s="137" t="str">
        <f t="shared" si="169"/>
        <v/>
      </c>
      <c r="Y223" s="235" t="str">
        <f>[4]SayfaKAY!AE1056</f>
        <v/>
      </c>
      <c r="Z223" s="192" t="str">
        <f t="shared" si="170"/>
        <v/>
      </c>
      <c r="AA223" s="110" t="str">
        <f t="shared" si="171"/>
        <v/>
      </c>
      <c r="AB223" s="182" t="str">
        <f>[4]SayfaKAY!BA1056</f>
        <v/>
      </c>
      <c r="AC223" s="257" t="str">
        <f t="shared" si="172"/>
        <v/>
      </c>
      <c r="AD223" s="111" t="str">
        <f t="shared" si="173"/>
        <v/>
      </c>
      <c r="AE223" s="111" t="str">
        <f t="shared" si="174"/>
        <v/>
      </c>
      <c r="AF223" s="235" t="str">
        <f>[4]SayfaKAY!BA1056</f>
        <v/>
      </c>
      <c r="AG223" s="179" t="str">
        <f>[4]SayfaKAY!S1056</f>
        <v/>
      </c>
      <c r="AH223" s="178" t="str">
        <f t="shared" si="175"/>
        <v/>
      </c>
      <c r="AI223" s="163" t="str">
        <f>[4]SayfaKAY!AV1056</f>
        <v/>
      </c>
      <c r="AJ223" s="164" t="str">
        <f t="shared" si="176"/>
        <v/>
      </c>
      <c r="AK223" s="164" t="str">
        <f t="shared" si="177"/>
        <v/>
      </c>
      <c r="AL223" s="112" t="str">
        <f>[4]SayfaKAY!AX1056</f>
        <v/>
      </c>
      <c r="AM223" s="257" t="str" cm="1">
        <f t="array" ref="AM223">IFERROR(IF(AND(P223&lt;&gt;"D(Arıza Değil)",AH223="Bu Arıza Aracın Servise Verilmesine Engel Değil"),
IF(Z223-F223&gt;0,(AB223-Y223)*24*60,
IF(OR(AND(G223&gt;$AS$1,G223&lt;$AT$1),AND(G223&gt;$AU$1,G223&lt;$AV$1)),
(AF223-H223)*24*60,     BH:BH0)),        AN223),0)</f>
        <v/>
      </c>
      <c r="AN223" s="257" t="str">
        <f t="shared" si="178"/>
        <v/>
      </c>
      <c r="AO223" s="174" t="str">
        <f>[4]SayfaKAY!AG1056</f>
        <v/>
      </c>
      <c r="AP223" s="174" t="str">
        <f>[4]SayfaKAY!AI1056</f>
        <v/>
      </c>
      <c r="AQ223" s="174" t="str">
        <f>[4]SayfaKAY!AQ1056</f>
        <v/>
      </c>
      <c r="AR223" s="174" t="str">
        <f>[4]SayfaKAY!AH1056</f>
        <v/>
      </c>
      <c r="AS223" s="174" t="str">
        <f>[4]SayfaKAY!AJ1056</f>
        <v/>
      </c>
      <c r="AT223" s="175" t="str">
        <f>[4]SayfaKAY!AM1056</f>
        <v/>
      </c>
      <c r="AU223" s="176" t="str">
        <f>[4]SayfaKAY!AL1056</f>
        <v/>
      </c>
      <c r="AV223" s="176" t="str">
        <f>[4]SayfaKAY!AP1056</f>
        <v/>
      </c>
      <c r="AW223" s="177" t="str">
        <f>[4]SayfaKAY!AT1056</f>
        <v/>
      </c>
      <c r="AX223" s="194" t="str">
        <f t="shared" si="179"/>
        <v/>
      </c>
      <c r="AY223" s="168"/>
      <c r="AZ223" s="167"/>
      <c r="BA223" s="170"/>
      <c r="BB223" s="171"/>
      <c r="BC223" s="114"/>
      <c r="BD223" s="114"/>
      <c r="BE223" s="114"/>
      <c r="BF223" s="114"/>
      <c r="BG223" s="114"/>
      <c r="BH223" s="114">
        <f>IFERROR(FRACAS!AN1059, "Hata Var")</f>
        <v>160.99999991711229</v>
      </c>
      <c r="BI223" s="114"/>
      <c r="BJ223" s="114"/>
      <c r="BK223" s="105" t="str">
        <f>[4]SayfaKAY!AW1056</f>
        <v/>
      </c>
      <c r="BL223" s="105" t="str">
        <f>[4]SayfaKAY!V1056</f>
        <v/>
      </c>
      <c r="BM223" s="114"/>
      <c r="BN223" s="171" t="str">
        <f t="shared" si="180"/>
        <v>x yok</v>
      </c>
      <c r="BO223" s="171" t="b">
        <f t="shared" si="181"/>
        <v>0</v>
      </c>
      <c r="BP223" s="171" t="e">
        <f t="shared" si="182"/>
        <v>#VALUE!</v>
      </c>
      <c r="BQ223" s="226" t="e">
        <f t="shared" si="183"/>
        <v>#VALUE!</v>
      </c>
      <c r="BR223" s="226" t="e">
        <f t="shared" si="184"/>
        <v>#VALUE!</v>
      </c>
      <c r="BS223" s="226" t="e">
        <f t="shared" si="185"/>
        <v>#VALUE!</v>
      </c>
      <c r="BT223" s="114"/>
      <c r="BU223" s="242"/>
      <c r="BV223" s="233">
        <f t="shared" si="186"/>
        <v>-1</v>
      </c>
      <c r="BW223" s="226" t="str">
        <f t="shared" si="187"/>
        <v>Hayır, çakışma yok</v>
      </c>
      <c r="BX223" s="229"/>
      <c r="BY223" s="247" t="e">
        <f t="shared" si="188"/>
        <v>#VALUE!</v>
      </c>
      <c r="BZ223" s="247" t="e">
        <f t="shared" si="189"/>
        <v>#VALUE!</v>
      </c>
      <c r="CA223" s="247" t="e">
        <f t="shared" si="190"/>
        <v>#VALUE!</v>
      </c>
      <c r="CB223" s="213"/>
      <c r="CC223" s="211"/>
      <c r="CD223" s="196"/>
      <c r="CE223" s="213">
        <v>1055</v>
      </c>
      <c r="CF223" s="182" t="str">
        <f t="shared" si="191"/>
        <v/>
      </c>
      <c r="CG223" s="182" t="str">
        <f t="shared" si="192"/>
        <v/>
      </c>
      <c r="CH223" s="196"/>
      <c r="CI223" s="196"/>
      <c r="CJ223" s="196"/>
      <c r="CK223" s="196" t="e">
        <f t="shared" si="193"/>
        <v>#VALUE!</v>
      </c>
      <c r="CL223" s="196" t="e">
        <f t="shared" si="194"/>
        <v>#VALUE!</v>
      </c>
      <c r="CM223" s="196" t="e">
        <f t="shared" si="195"/>
        <v>#VALUE!</v>
      </c>
      <c r="CN223" s="114"/>
      <c r="CO223" s="115" t="str">
        <f t="shared" si="196"/>
        <v/>
      </c>
      <c r="CP223" s="116" t="e">
        <f t="shared" si="197"/>
        <v>#VALUE!</v>
      </c>
      <c r="CQ223" s="117" t="str">
        <f t="shared" si="198"/>
        <v/>
      </c>
      <c r="CR223" s="117" t="str">
        <f t="shared" si="199"/>
        <v/>
      </c>
      <c r="CS223" s="117" t="str">
        <f t="shared" si="200"/>
        <v/>
      </c>
      <c r="CT223" s="118" t="e">
        <f t="shared" si="201"/>
        <v>#VALUE!</v>
      </c>
      <c r="CU223" s="118" t="e">
        <f t="shared" si="202"/>
        <v>#VALUE!</v>
      </c>
      <c r="CV223" s="118" t="e">
        <f t="shared" si="203"/>
        <v>#VALUE!</v>
      </c>
      <c r="CW223" s="119" t="e">
        <f t="shared" si="204"/>
        <v>#VALUE!</v>
      </c>
    </row>
    <row r="224" spans="1:101" ht="118.5" customHeight="1" x14ac:dyDescent="0.3">
      <c r="A224" s="160" t="str">
        <f>[4]SayfaKAY!C1057</f>
        <v/>
      </c>
      <c r="B224" s="104" t="str">
        <f>[4]SayfaKAY!D1057</f>
        <v/>
      </c>
      <c r="C224" s="105" t="str">
        <f>[4]SayfaKAY!E1057</f>
        <v/>
      </c>
      <c r="D224" s="105" t="str">
        <f>[4]SayfaKAY!F1057</f>
        <v/>
      </c>
      <c r="E224" s="106" t="str">
        <f>[4]SayfaKAY!G1057</f>
        <v/>
      </c>
      <c r="F224" s="134" t="str">
        <f t="shared" si="165"/>
        <v/>
      </c>
      <c r="G224" s="135" t="str">
        <f t="shared" si="166"/>
        <v/>
      </c>
      <c r="H224" s="235" t="str">
        <f>[4]SayfaKAY!H1057</f>
        <v/>
      </c>
      <c r="I224" s="104" t="str">
        <f>[4]SayfaKAY!I1057</f>
        <v/>
      </c>
      <c r="J224" s="103" t="str">
        <f>IF([4]SayfaKAY!J1057="","",IF([4]SayfaKAY!J1057="Müşteri","Notified by Customer","Notified by Bozankaya"))</f>
        <v/>
      </c>
      <c r="K224" s="103" t="e">
        <f>VLOOKUP([4]SayfaKAY!L1057,#REF!,2,FALSE)</f>
        <v>#REF!</v>
      </c>
      <c r="L224" s="165" t="str">
        <f>[4]SayfaKAY!X1057</f>
        <v/>
      </c>
      <c r="M224" s="107" t="str">
        <f t="shared" si="167"/>
        <v/>
      </c>
      <c r="N224" s="105" t="str">
        <f>[4]SayfaKAY!M1057</f>
        <v/>
      </c>
      <c r="O224" s="166" t="str">
        <f>[4]SayfaKAY!P1057</f>
        <v/>
      </c>
      <c r="P224" s="166" t="str">
        <f>[4]SayfaKAY!Q1057</f>
        <v/>
      </c>
      <c r="Q224" s="166" t="str">
        <f>[4]SayfaKAY!R1057</f>
        <v/>
      </c>
      <c r="R224" s="132" t="str" cm="1">
        <f t="array" ref="R224">IF([4]SayfaKAY!U1057="","",_xlfn.IFS([4]SayfaKAY!U1057="Bozankaya","Bozankaya",[4]SayfaKAY!U1057="Müşteri","Customer",[4]SayfaKAY!U1057="Tedarikçi","Equipment Supplier"))</f>
        <v/>
      </c>
      <c r="S224" s="204" t="str">
        <f>[4]SayfaKAY!N1057</f>
        <v/>
      </c>
      <c r="T224" s="133" t="str">
        <f>[4]SayfaKAY!AD1057</f>
        <v/>
      </c>
      <c r="U224" s="132" t="str">
        <f>[4]SayfaKAY!W1057</f>
        <v/>
      </c>
      <c r="V224" s="108" t="str">
        <f>[4]SayfaKAY!AZ1057</f>
        <v/>
      </c>
      <c r="W224" s="136" t="str">
        <f t="shared" si="168"/>
        <v/>
      </c>
      <c r="X224" s="137" t="str">
        <f t="shared" si="169"/>
        <v/>
      </c>
      <c r="Y224" s="235" t="str">
        <f>[4]SayfaKAY!AE1057</f>
        <v/>
      </c>
      <c r="Z224" s="109" t="str">
        <f t="shared" si="170"/>
        <v/>
      </c>
      <c r="AA224" s="110" t="str">
        <f t="shared" si="171"/>
        <v/>
      </c>
      <c r="AB224" s="182" t="str">
        <f>[4]SayfaKAY!BA1057</f>
        <v/>
      </c>
      <c r="AC224" s="257" t="str">
        <f t="shared" si="172"/>
        <v/>
      </c>
      <c r="AD224" s="111" t="str">
        <f t="shared" si="173"/>
        <v/>
      </c>
      <c r="AE224" s="111" t="str">
        <f t="shared" si="174"/>
        <v/>
      </c>
      <c r="AF224" s="235" t="str">
        <f>[4]SayfaKAY!BA1057</f>
        <v/>
      </c>
      <c r="AG224" s="179" t="str">
        <f>[4]SayfaKAY!S1057</f>
        <v/>
      </c>
      <c r="AH224" s="178" t="str">
        <f t="shared" si="175"/>
        <v/>
      </c>
      <c r="AI224" s="163" t="str">
        <f>[4]SayfaKAY!AV1057</f>
        <v/>
      </c>
      <c r="AJ224" s="164" t="str">
        <f t="shared" si="176"/>
        <v/>
      </c>
      <c r="AK224" s="164" t="str">
        <f t="shared" si="177"/>
        <v/>
      </c>
      <c r="AL224" s="112" t="str">
        <f>[4]SayfaKAY!AX1057</f>
        <v/>
      </c>
      <c r="AM224" s="257" t="str" cm="1">
        <f t="array" ref="AM224">IFERROR(IF(AND(P224&lt;&gt;"D(Arıza Değil)",AH224="Bu Arıza Aracın Servise Verilmesine Engel Değil"),
IF(Z224-F224&gt;0,(AB224-Y224)*24*60,
IF(OR(AND(G224&gt;$AS$1,G224&lt;$AT$1),AND(G224&gt;$AU$1,G224&lt;$AV$1)),
(AF224-H224)*24*60,     BH:BH0)),        AN224),0)</f>
        <v/>
      </c>
      <c r="AN224" s="257" t="str">
        <f t="shared" si="178"/>
        <v/>
      </c>
      <c r="AO224" s="174" t="str">
        <f>[4]SayfaKAY!AG1057</f>
        <v/>
      </c>
      <c r="AP224" s="174" t="str">
        <f>[4]SayfaKAY!AI1057</f>
        <v/>
      </c>
      <c r="AQ224" s="174" t="str">
        <f>[4]SayfaKAY!AQ1057</f>
        <v/>
      </c>
      <c r="AR224" s="174" t="str">
        <f>[4]SayfaKAY!AH1057</f>
        <v/>
      </c>
      <c r="AS224" s="174" t="str">
        <f>[4]SayfaKAY!AJ1057</f>
        <v/>
      </c>
      <c r="AT224" s="175" t="str">
        <f>[4]SayfaKAY!AM1057</f>
        <v/>
      </c>
      <c r="AU224" s="176" t="str">
        <f>[4]SayfaKAY!AL1057</f>
        <v/>
      </c>
      <c r="AV224" s="176" t="str">
        <f>[4]SayfaKAY!AP1057</f>
        <v/>
      </c>
      <c r="AW224" s="177" t="str">
        <f>[4]SayfaKAY!AT1057</f>
        <v/>
      </c>
      <c r="AX224" s="194" t="str">
        <f t="shared" si="179"/>
        <v/>
      </c>
      <c r="AY224" s="168"/>
      <c r="AZ224" s="167"/>
      <c r="BA224" s="113"/>
      <c r="BB224" s="171" t="str">
        <f>IF($AQ$1="X", IF(AND(G224&gt;=$AS$1,G224&lt;=$AT$1),IF(P224&lt;&gt;"D(Arıza Değil)",AC224,0), IF(AND(G224&gt;=$AU$1,G224&lt;=$AV$1),IF(P224&lt;&gt;"D(Arıza Değil)",AC224,0), "")), "")</f>
        <v/>
      </c>
      <c r="BC224" s="114"/>
      <c r="BD224" s="114"/>
      <c r="BE224" s="114"/>
      <c r="BF224" s="114"/>
      <c r="BG224" s="114"/>
      <c r="BH224" s="114">
        <f>IFERROR(FRACAS!AN1060, "Hata Var")</f>
        <v>758.00000001909211</v>
      </c>
      <c r="BI224" s="114"/>
      <c r="BJ224" s="114"/>
      <c r="BK224" s="105" t="str">
        <f>[4]SayfaKAY!AW1057</f>
        <v/>
      </c>
      <c r="BL224" s="105" t="str">
        <f>[4]SayfaKAY!V1057</f>
        <v/>
      </c>
      <c r="BM224" s="114"/>
      <c r="BN224" s="171" t="str">
        <f t="shared" si="180"/>
        <v>x yok</v>
      </c>
      <c r="BO224" s="171" t="b">
        <f t="shared" si="181"/>
        <v>0</v>
      </c>
      <c r="BP224" s="171" t="e">
        <f t="shared" si="182"/>
        <v>#VALUE!</v>
      </c>
      <c r="BQ224" s="226" t="e">
        <f t="shared" si="183"/>
        <v>#VALUE!</v>
      </c>
      <c r="BR224" s="226" t="e">
        <f t="shared" si="184"/>
        <v>#VALUE!</v>
      </c>
      <c r="BS224" s="226" t="e">
        <f t="shared" si="185"/>
        <v>#VALUE!</v>
      </c>
      <c r="BT224" s="114"/>
      <c r="BU224" s="242"/>
      <c r="BV224" s="233">
        <f t="shared" si="186"/>
        <v>-1</v>
      </c>
      <c r="BW224" s="226" t="str">
        <f t="shared" si="187"/>
        <v>Hayır, çakışma yok</v>
      </c>
      <c r="BX224" s="229"/>
      <c r="BY224" s="247" t="e">
        <f t="shared" si="188"/>
        <v>#VALUE!</v>
      </c>
      <c r="BZ224" s="247" t="e">
        <f t="shared" si="189"/>
        <v>#VALUE!</v>
      </c>
      <c r="CA224" s="247" t="e">
        <f t="shared" si="190"/>
        <v>#VALUE!</v>
      </c>
      <c r="CB224" s="213"/>
      <c r="CC224" s="211"/>
      <c r="CD224" s="196"/>
      <c r="CE224" s="213">
        <v>1056</v>
      </c>
      <c r="CF224" s="182" t="str">
        <f t="shared" si="191"/>
        <v/>
      </c>
      <c r="CG224" s="182" t="str">
        <f t="shared" si="192"/>
        <v/>
      </c>
      <c r="CH224" s="196"/>
      <c r="CI224" s="196"/>
      <c r="CJ224" s="196"/>
      <c r="CK224" s="196" t="e">
        <f t="shared" si="193"/>
        <v>#VALUE!</v>
      </c>
      <c r="CL224" s="196" t="e">
        <f t="shared" si="194"/>
        <v>#VALUE!</v>
      </c>
      <c r="CM224" s="196" t="e">
        <f t="shared" si="195"/>
        <v>#VALUE!</v>
      </c>
      <c r="CN224" s="114"/>
      <c r="CO224" s="115" t="str">
        <f t="shared" si="196"/>
        <v/>
      </c>
      <c r="CP224" s="116" t="e">
        <f t="shared" si="197"/>
        <v>#VALUE!</v>
      </c>
      <c r="CQ224" s="117" t="str">
        <f t="shared" si="198"/>
        <v/>
      </c>
      <c r="CR224" s="117" t="str">
        <f t="shared" si="199"/>
        <v/>
      </c>
      <c r="CS224" s="117" t="str">
        <f t="shared" si="200"/>
        <v/>
      </c>
      <c r="CT224" s="118" t="e">
        <f t="shared" si="201"/>
        <v>#VALUE!</v>
      </c>
      <c r="CU224" s="118" t="e">
        <f t="shared" si="202"/>
        <v>#VALUE!</v>
      </c>
      <c r="CV224" s="118" t="e">
        <f t="shared" si="203"/>
        <v>#VALUE!</v>
      </c>
      <c r="CW224" s="119" t="e">
        <f t="shared" si="204"/>
        <v>#VALUE!</v>
      </c>
    </row>
    <row r="225" spans="1:101" ht="118.5" customHeight="1" x14ac:dyDescent="0.3">
      <c r="A225" s="104" t="str">
        <f>[4]SayfaKAY!C1058</f>
        <v/>
      </c>
      <c r="B225" s="104" t="str">
        <f>[4]SayfaKAY!D1058</f>
        <v/>
      </c>
      <c r="C225" s="105" t="str">
        <f>[4]SayfaKAY!E1058</f>
        <v/>
      </c>
      <c r="D225" s="105" t="str">
        <f>[4]SayfaKAY!F1058</f>
        <v/>
      </c>
      <c r="E225" s="106" t="str">
        <f>[4]SayfaKAY!G1058</f>
        <v/>
      </c>
      <c r="F225" s="193" t="str">
        <f t="shared" si="165"/>
        <v/>
      </c>
      <c r="G225" s="135" t="str">
        <f t="shared" si="166"/>
        <v/>
      </c>
      <c r="H225" s="235" t="str">
        <f>[4]SayfaKAY!H1058</f>
        <v/>
      </c>
      <c r="I225" s="104" t="str">
        <f>[4]SayfaKAY!I1058</f>
        <v/>
      </c>
      <c r="J225" s="103" t="str">
        <f>IF([4]SayfaKAY!J1058="","",IF([4]SayfaKAY!J1058="Müşteri","Notified by Customer","Notified by Bozankaya"))</f>
        <v/>
      </c>
      <c r="K225" s="103" t="e">
        <f>VLOOKUP([4]SayfaKAY!L1058,#REF!,2,FALSE)</f>
        <v>#REF!</v>
      </c>
      <c r="L225" s="165" t="str">
        <f>[4]SayfaKAY!X1058</f>
        <v/>
      </c>
      <c r="M225" s="107" t="str">
        <f t="shared" si="167"/>
        <v/>
      </c>
      <c r="N225" s="105" t="str">
        <f>[4]SayfaKAY!M1058</f>
        <v/>
      </c>
      <c r="O225" s="166" t="str">
        <f>[4]SayfaKAY!P1058</f>
        <v/>
      </c>
      <c r="P225" s="166" t="str">
        <f>[4]SayfaKAY!Q1058</f>
        <v/>
      </c>
      <c r="Q225" s="166" t="str">
        <f>[4]SayfaKAY!R1058</f>
        <v/>
      </c>
      <c r="R225" s="132" t="str" cm="1">
        <f t="array" ref="R225">IF([4]SayfaKAY!U1058="","",_xlfn.IFS([4]SayfaKAY!U1058="Bozankaya","Bozankaya",[4]SayfaKAY!U1058="Müşteri","Customer",[4]SayfaKAY!U1058="Tedarikçi","Equipment Supplier"))</f>
        <v/>
      </c>
      <c r="S225" s="204" t="str">
        <f>[4]SayfaKAY!N1058</f>
        <v/>
      </c>
      <c r="T225" s="133" t="str">
        <f>[4]SayfaKAY!AD1058</f>
        <v/>
      </c>
      <c r="U225" s="132" t="str">
        <f>[4]SayfaKAY!W1058</f>
        <v/>
      </c>
      <c r="V225" s="108" t="str">
        <f>[4]SayfaKAY!AZ1058</f>
        <v/>
      </c>
      <c r="W225" s="136" t="str">
        <f t="shared" si="168"/>
        <v/>
      </c>
      <c r="X225" s="137" t="str">
        <f t="shared" si="169"/>
        <v/>
      </c>
      <c r="Y225" s="235" t="str">
        <f>[4]SayfaKAY!AE1058</f>
        <v/>
      </c>
      <c r="Z225" s="192" t="str">
        <f t="shared" si="170"/>
        <v/>
      </c>
      <c r="AA225" s="110" t="str">
        <f t="shared" si="171"/>
        <v/>
      </c>
      <c r="AB225" s="182" t="str">
        <f>[4]SayfaKAY!BA1058</f>
        <v/>
      </c>
      <c r="AC225" s="257" t="str">
        <f t="shared" si="172"/>
        <v/>
      </c>
      <c r="AD225" s="111" t="str">
        <f t="shared" si="173"/>
        <v/>
      </c>
      <c r="AE225" s="111" t="str">
        <f t="shared" si="174"/>
        <v/>
      </c>
      <c r="AF225" s="235" t="str">
        <f>[4]SayfaKAY!BA1058</f>
        <v/>
      </c>
      <c r="AG225" s="179" t="str">
        <f>[4]SayfaKAY!S1058</f>
        <v/>
      </c>
      <c r="AH225" s="178" t="str">
        <f t="shared" si="175"/>
        <v/>
      </c>
      <c r="AI225" s="163" t="str">
        <f>[4]SayfaKAY!AV1058</f>
        <v/>
      </c>
      <c r="AJ225" s="164" t="str">
        <f t="shared" si="176"/>
        <v/>
      </c>
      <c r="AK225" s="164" t="str">
        <f t="shared" si="177"/>
        <v/>
      </c>
      <c r="AL225" s="112" t="str">
        <f>[4]SayfaKAY!AX1058</f>
        <v/>
      </c>
      <c r="AM225" s="257" t="str" cm="1">
        <f t="array" ref="AM225">IFERROR(IF(AND(P225&lt;&gt;"D(Arıza Değil)",AH225="Bu Arıza Aracın Servise Verilmesine Engel Değil"),
IF(Z225-F225&gt;0,(AB225-Y225)*24*60,
IF(OR(AND(G225&gt;$AS$1,G225&lt;$AT$1),AND(G225&gt;$AU$1,G225&lt;$AV$1)),
(AF225-H225)*24*60,     BH:BH0)),        AN225),0)</f>
        <v/>
      </c>
      <c r="AN225" s="257" t="str">
        <f t="shared" si="178"/>
        <v/>
      </c>
      <c r="AO225" s="174" t="str">
        <f>[4]SayfaKAY!AG1058</f>
        <v/>
      </c>
      <c r="AP225" s="174" t="str">
        <f>[4]SayfaKAY!AI1058</f>
        <v/>
      </c>
      <c r="AQ225" s="174" t="str">
        <f>[4]SayfaKAY!AQ1058</f>
        <v/>
      </c>
      <c r="AR225" s="174" t="str">
        <f>[4]SayfaKAY!AH1058</f>
        <v/>
      </c>
      <c r="AS225" s="174" t="str">
        <f>[4]SayfaKAY!AJ1058</f>
        <v/>
      </c>
      <c r="AT225" s="175" t="str">
        <f>[4]SayfaKAY!AM1058</f>
        <v/>
      </c>
      <c r="AU225" s="176" t="str">
        <f>[4]SayfaKAY!AL1058</f>
        <v/>
      </c>
      <c r="AV225" s="176" t="str">
        <f>[4]SayfaKAY!AP1058</f>
        <v/>
      </c>
      <c r="AW225" s="177" t="str">
        <f>[4]SayfaKAY!AT1058</f>
        <v/>
      </c>
      <c r="AX225" s="194" t="str">
        <f t="shared" si="179"/>
        <v/>
      </c>
      <c r="AY225" s="168"/>
      <c r="AZ225" s="167"/>
      <c r="BA225" s="170"/>
      <c r="BB225" s="171"/>
      <c r="BC225" s="114"/>
      <c r="BD225" s="114"/>
      <c r="BE225" s="114"/>
      <c r="BF225" s="114"/>
      <c r="BG225" s="114"/>
      <c r="BH225" s="114">
        <f>IFERROR(FRACAS!AN1061, "Hata Var")</f>
        <v>386.0000000637956</v>
      </c>
      <c r="BI225" s="114"/>
      <c r="BJ225" s="114"/>
      <c r="BK225" s="105" t="str">
        <f>[4]SayfaKAY!AW1058</f>
        <v/>
      </c>
      <c r="BL225" s="105" t="str">
        <f>[4]SayfaKAY!V1058</f>
        <v/>
      </c>
      <c r="BM225" s="114"/>
      <c r="BN225" s="171" t="str">
        <f t="shared" si="180"/>
        <v>x yok</v>
      </c>
      <c r="BO225" s="171" t="b">
        <f t="shared" si="181"/>
        <v>0</v>
      </c>
      <c r="BP225" s="171" t="e">
        <f t="shared" si="182"/>
        <v>#VALUE!</v>
      </c>
      <c r="BQ225" s="226" t="e">
        <f t="shared" si="183"/>
        <v>#VALUE!</v>
      </c>
      <c r="BR225" s="226" t="e">
        <f t="shared" si="184"/>
        <v>#VALUE!</v>
      </c>
      <c r="BS225" s="226" t="e">
        <f t="shared" si="185"/>
        <v>#VALUE!</v>
      </c>
      <c r="BT225" s="114"/>
      <c r="BU225" s="242"/>
      <c r="BV225" s="233">
        <f t="shared" si="186"/>
        <v>-1</v>
      </c>
      <c r="BW225" s="226" t="str">
        <f t="shared" si="187"/>
        <v>Hayır, çakışma yok</v>
      </c>
      <c r="BX225" s="229"/>
      <c r="BY225" s="247" t="e">
        <f t="shared" si="188"/>
        <v>#VALUE!</v>
      </c>
      <c r="BZ225" s="247" t="e">
        <f t="shared" si="189"/>
        <v>#VALUE!</v>
      </c>
      <c r="CA225" s="247" t="e">
        <f t="shared" si="190"/>
        <v>#VALUE!</v>
      </c>
      <c r="CB225" s="213"/>
      <c r="CC225" s="211"/>
      <c r="CD225" s="196"/>
      <c r="CE225" s="213">
        <v>1057</v>
      </c>
      <c r="CF225" s="182" t="str">
        <f t="shared" si="191"/>
        <v/>
      </c>
      <c r="CG225" s="182" t="str">
        <f t="shared" si="192"/>
        <v/>
      </c>
      <c r="CH225" s="196"/>
      <c r="CI225" s="196"/>
      <c r="CJ225" s="196"/>
      <c r="CK225" s="196" t="e">
        <f t="shared" si="193"/>
        <v>#VALUE!</v>
      </c>
      <c r="CL225" s="196" t="e">
        <f t="shared" si="194"/>
        <v>#VALUE!</v>
      </c>
      <c r="CM225" s="196" t="e">
        <f t="shared" si="195"/>
        <v>#VALUE!</v>
      </c>
      <c r="CN225" s="114"/>
      <c r="CO225" s="115" t="str">
        <f t="shared" si="196"/>
        <v/>
      </c>
      <c r="CP225" s="116" t="e">
        <f t="shared" si="197"/>
        <v>#VALUE!</v>
      </c>
      <c r="CQ225" s="117" t="str">
        <f t="shared" si="198"/>
        <v/>
      </c>
      <c r="CR225" s="117" t="str">
        <f t="shared" si="199"/>
        <v/>
      </c>
      <c r="CS225" s="117" t="str">
        <f t="shared" si="200"/>
        <v/>
      </c>
      <c r="CT225" s="118" t="e">
        <f t="shared" si="201"/>
        <v>#VALUE!</v>
      </c>
      <c r="CU225" s="118" t="e">
        <f t="shared" si="202"/>
        <v>#VALUE!</v>
      </c>
      <c r="CV225" s="118" t="e">
        <f t="shared" si="203"/>
        <v>#VALUE!</v>
      </c>
      <c r="CW225" s="119" t="e">
        <f t="shared" si="204"/>
        <v>#VALUE!</v>
      </c>
    </row>
    <row r="226" spans="1:101" ht="118.5" customHeight="1" x14ac:dyDescent="0.3">
      <c r="A226" s="160" t="str">
        <f>[4]SayfaKAY!C1059</f>
        <v/>
      </c>
      <c r="B226" s="104" t="str">
        <f>[4]SayfaKAY!D1059</f>
        <v/>
      </c>
      <c r="C226" s="105" t="str">
        <f>[4]SayfaKAY!E1059</f>
        <v/>
      </c>
      <c r="D226" s="105" t="str">
        <f>[4]SayfaKAY!F1059</f>
        <v/>
      </c>
      <c r="E226" s="106" t="str">
        <f>[4]SayfaKAY!G1059</f>
        <v/>
      </c>
      <c r="F226" s="134" t="str">
        <f t="shared" si="165"/>
        <v/>
      </c>
      <c r="G226" s="135" t="str">
        <f t="shared" si="166"/>
        <v/>
      </c>
      <c r="H226" s="235" t="str">
        <f>[4]SayfaKAY!H1059</f>
        <v/>
      </c>
      <c r="I226" s="104" t="str">
        <f>[4]SayfaKAY!I1059</f>
        <v/>
      </c>
      <c r="J226" s="103" t="str">
        <f>IF([4]SayfaKAY!J1059="","",IF([4]SayfaKAY!J1059="Müşteri","Notified by Customer","Notified by Bozankaya"))</f>
        <v/>
      </c>
      <c r="K226" s="103" t="e">
        <f>VLOOKUP([4]SayfaKAY!L1059,#REF!,2,FALSE)</f>
        <v>#REF!</v>
      </c>
      <c r="L226" s="165" t="str">
        <f>[4]SayfaKAY!X1059</f>
        <v/>
      </c>
      <c r="M226" s="107" t="str">
        <f t="shared" si="167"/>
        <v/>
      </c>
      <c r="N226" s="105" t="str">
        <f>[4]SayfaKAY!M1059</f>
        <v/>
      </c>
      <c r="O226" s="166" t="str">
        <f>[4]SayfaKAY!P1059</f>
        <v/>
      </c>
      <c r="P226" s="166" t="str">
        <f>[4]SayfaKAY!Q1059</f>
        <v/>
      </c>
      <c r="Q226" s="166" t="str">
        <f>[4]SayfaKAY!R1059</f>
        <v/>
      </c>
      <c r="R226" s="132" t="str" cm="1">
        <f t="array" ref="R226">IF([4]SayfaKAY!U1059="","",_xlfn.IFS([4]SayfaKAY!U1059="Bozankaya","Bozankaya",[4]SayfaKAY!U1059="Müşteri","Customer",[4]SayfaKAY!U1059="Tedarikçi","Equipment Supplier"))</f>
        <v/>
      </c>
      <c r="S226" s="204" t="str">
        <f>[4]SayfaKAY!N1059</f>
        <v/>
      </c>
      <c r="T226" s="133" t="str">
        <f>[4]SayfaKAY!AD1059</f>
        <v/>
      </c>
      <c r="U226" s="132" t="str">
        <f>[4]SayfaKAY!W1059</f>
        <v/>
      </c>
      <c r="V226" s="108" t="str">
        <f>[4]SayfaKAY!AZ1059</f>
        <v/>
      </c>
      <c r="W226" s="136" t="str">
        <f t="shared" si="168"/>
        <v/>
      </c>
      <c r="X226" s="137" t="str">
        <f t="shared" si="169"/>
        <v/>
      </c>
      <c r="Y226" s="235" t="str">
        <f>[4]SayfaKAY!AE1059</f>
        <v/>
      </c>
      <c r="Z226" s="109" t="str">
        <f t="shared" si="170"/>
        <v/>
      </c>
      <c r="AA226" s="110" t="str">
        <f t="shared" si="171"/>
        <v/>
      </c>
      <c r="AB226" s="182" t="str">
        <f>[4]SayfaKAY!BA1059</f>
        <v/>
      </c>
      <c r="AC226" s="257" t="str">
        <f t="shared" si="172"/>
        <v/>
      </c>
      <c r="AD226" s="111" t="str">
        <f t="shared" si="173"/>
        <v/>
      </c>
      <c r="AE226" s="111" t="str">
        <f t="shared" si="174"/>
        <v/>
      </c>
      <c r="AF226" s="235" t="str">
        <f>[4]SayfaKAY!BA1059</f>
        <v/>
      </c>
      <c r="AG226" s="179" t="str">
        <f>[4]SayfaKAY!S1059</f>
        <v/>
      </c>
      <c r="AH226" s="178" t="str">
        <f t="shared" si="175"/>
        <v/>
      </c>
      <c r="AI226" s="163" t="str">
        <f>[4]SayfaKAY!AV1059</f>
        <v/>
      </c>
      <c r="AJ226" s="164" t="str">
        <f t="shared" si="176"/>
        <v/>
      </c>
      <c r="AK226" s="164" t="str">
        <f t="shared" si="177"/>
        <v/>
      </c>
      <c r="AL226" s="112" t="str">
        <f>[4]SayfaKAY!AX1059</f>
        <v/>
      </c>
      <c r="AM226" s="257" t="str" cm="1">
        <f t="array" ref="AM226">IFERROR(IF(AND(P226&lt;&gt;"D(Arıza Değil)",AH226="Bu Arıza Aracın Servise Verilmesine Engel Değil"),
IF(Z226-F226&gt;0,(AB226-Y226)*24*60,
IF(OR(AND(G226&gt;$AS$1,G226&lt;$AT$1),AND(G226&gt;$AU$1,G226&lt;$AV$1)),
(AF226-H226)*24*60,     BH:BH0)),        AN226),0)</f>
        <v/>
      </c>
      <c r="AN226" s="257" t="str">
        <f t="shared" si="178"/>
        <v/>
      </c>
      <c r="AO226" s="174" t="str">
        <f>[4]SayfaKAY!AG1059</f>
        <v/>
      </c>
      <c r="AP226" s="174" t="str">
        <f>[4]SayfaKAY!AI1059</f>
        <v/>
      </c>
      <c r="AQ226" s="174" t="str">
        <f>[4]SayfaKAY!AQ1059</f>
        <v/>
      </c>
      <c r="AR226" s="174" t="str">
        <f>[4]SayfaKAY!AH1059</f>
        <v/>
      </c>
      <c r="AS226" s="174" t="str">
        <f>[4]SayfaKAY!AJ1059</f>
        <v/>
      </c>
      <c r="AT226" s="175" t="str">
        <f>[4]SayfaKAY!AM1059</f>
        <v/>
      </c>
      <c r="AU226" s="176" t="str">
        <f>[4]SayfaKAY!AL1059</f>
        <v/>
      </c>
      <c r="AV226" s="176" t="str">
        <f>[4]SayfaKAY!AP1059</f>
        <v/>
      </c>
      <c r="AW226" s="177" t="str">
        <f>[4]SayfaKAY!AT1059</f>
        <v/>
      </c>
      <c r="AX226" s="194" t="str">
        <f t="shared" si="179"/>
        <v/>
      </c>
      <c r="AY226" s="168"/>
      <c r="AZ226" s="167"/>
      <c r="BA226" s="113"/>
      <c r="BB226" s="171" t="str">
        <f>IF($AQ$1="X", IF(AND(G226&gt;=$AS$1,G226&lt;=$AT$1),IF(P226&lt;&gt;"D(Arıza Değil)",AC226,0), IF(AND(G226&gt;=$AU$1,G226&lt;=$AV$1),IF(P226&lt;&gt;"D(Arıza Değil)",AC226,0), "")), "")</f>
        <v/>
      </c>
      <c r="BC226" s="114"/>
      <c r="BD226" s="114"/>
      <c r="BE226" s="114"/>
      <c r="BF226" s="114"/>
      <c r="BG226" s="114"/>
      <c r="BH226" s="114">
        <f>IFERROR(FRACAS!AN1062, "Hata Var")</f>
        <v>503.00000006798655</v>
      </c>
      <c r="BI226" s="114"/>
      <c r="BJ226" s="114"/>
      <c r="BK226" s="105" t="str">
        <f>[4]SayfaKAY!AW1059</f>
        <v/>
      </c>
      <c r="BL226" s="105" t="str">
        <f>[4]SayfaKAY!V1059</f>
        <v/>
      </c>
      <c r="BM226" s="114"/>
      <c r="BN226" s="171" t="str">
        <f t="shared" si="180"/>
        <v>x yok</v>
      </c>
      <c r="BO226" s="171" t="b">
        <f t="shared" si="181"/>
        <v>0</v>
      </c>
      <c r="BP226" s="171" t="e">
        <f t="shared" si="182"/>
        <v>#VALUE!</v>
      </c>
      <c r="BQ226" s="226" t="e">
        <f t="shared" si="183"/>
        <v>#VALUE!</v>
      </c>
      <c r="BR226" s="226" t="e">
        <f t="shared" si="184"/>
        <v>#VALUE!</v>
      </c>
      <c r="BS226" s="226" t="e">
        <f t="shared" si="185"/>
        <v>#VALUE!</v>
      </c>
      <c r="BT226" s="114"/>
      <c r="BU226" s="242"/>
      <c r="BV226" s="233">
        <f t="shared" si="186"/>
        <v>-1</v>
      </c>
      <c r="BW226" s="226" t="str">
        <f t="shared" si="187"/>
        <v>Hayır, çakışma yok</v>
      </c>
      <c r="BX226" s="229"/>
      <c r="BY226" s="247" t="e">
        <f t="shared" si="188"/>
        <v>#VALUE!</v>
      </c>
      <c r="BZ226" s="247" t="e">
        <f t="shared" si="189"/>
        <v>#VALUE!</v>
      </c>
      <c r="CA226" s="247" t="e">
        <f t="shared" si="190"/>
        <v>#VALUE!</v>
      </c>
      <c r="CB226" s="213"/>
      <c r="CC226" s="211"/>
      <c r="CD226" s="196"/>
      <c r="CE226" s="213">
        <v>1058</v>
      </c>
      <c r="CF226" s="182" t="str">
        <f t="shared" si="191"/>
        <v/>
      </c>
      <c r="CG226" s="182" t="str">
        <f t="shared" si="192"/>
        <v/>
      </c>
      <c r="CH226" s="196"/>
      <c r="CI226" s="196"/>
      <c r="CJ226" s="196"/>
      <c r="CK226" s="196" t="e">
        <f t="shared" si="193"/>
        <v>#VALUE!</v>
      </c>
      <c r="CL226" s="196" t="e">
        <f t="shared" si="194"/>
        <v>#VALUE!</v>
      </c>
      <c r="CM226" s="196" t="e">
        <f t="shared" si="195"/>
        <v>#VALUE!</v>
      </c>
      <c r="CN226" s="114"/>
      <c r="CO226" s="115" t="str">
        <f t="shared" si="196"/>
        <v/>
      </c>
      <c r="CP226" s="116" t="e">
        <f t="shared" si="197"/>
        <v>#VALUE!</v>
      </c>
      <c r="CQ226" s="117" t="str">
        <f t="shared" si="198"/>
        <v/>
      </c>
      <c r="CR226" s="117" t="str">
        <f t="shared" si="199"/>
        <v/>
      </c>
      <c r="CS226" s="117" t="str">
        <f t="shared" si="200"/>
        <v/>
      </c>
      <c r="CT226" s="118" t="e">
        <f t="shared" si="201"/>
        <v>#VALUE!</v>
      </c>
      <c r="CU226" s="118" t="e">
        <f t="shared" si="202"/>
        <v>#VALUE!</v>
      </c>
      <c r="CV226" s="118" t="e">
        <f t="shared" si="203"/>
        <v>#VALUE!</v>
      </c>
      <c r="CW226" s="119" t="e">
        <f t="shared" si="204"/>
        <v>#VALUE!</v>
      </c>
    </row>
    <row r="227" spans="1:101" ht="118.5" customHeight="1" x14ac:dyDescent="0.3">
      <c r="A227" s="104" t="str">
        <f>[4]SayfaKAY!C1060</f>
        <v/>
      </c>
      <c r="B227" s="104" t="str">
        <f>[4]SayfaKAY!D1060</f>
        <v/>
      </c>
      <c r="C227" s="105" t="str">
        <f>[4]SayfaKAY!E1060</f>
        <v/>
      </c>
      <c r="D227" s="105" t="str">
        <f>[4]SayfaKAY!F1060</f>
        <v/>
      </c>
      <c r="E227" s="106" t="str">
        <f>[4]SayfaKAY!G1060</f>
        <v/>
      </c>
      <c r="F227" s="193" t="str">
        <f t="shared" si="165"/>
        <v/>
      </c>
      <c r="G227" s="135" t="str">
        <f t="shared" si="166"/>
        <v/>
      </c>
      <c r="H227" s="235" t="str">
        <f>[4]SayfaKAY!H1060</f>
        <v/>
      </c>
      <c r="I227" s="104" t="str">
        <f>[4]SayfaKAY!I1060</f>
        <v/>
      </c>
      <c r="J227" s="103" t="str">
        <f>IF([4]SayfaKAY!J1060="","",IF([4]SayfaKAY!J1060="Müşteri","Notified by Customer","Notified by Bozankaya"))</f>
        <v/>
      </c>
      <c r="K227" s="103" t="e">
        <f>VLOOKUP([4]SayfaKAY!L1060,#REF!,2,FALSE)</f>
        <v>#REF!</v>
      </c>
      <c r="L227" s="165" t="str">
        <f>[4]SayfaKAY!X1060</f>
        <v/>
      </c>
      <c r="M227" s="107" t="str">
        <f t="shared" si="167"/>
        <v/>
      </c>
      <c r="N227" s="105" t="str">
        <f>[4]SayfaKAY!M1060</f>
        <v/>
      </c>
      <c r="O227" s="166" t="str">
        <f>[4]SayfaKAY!P1060</f>
        <v/>
      </c>
      <c r="P227" s="166" t="str">
        <f>[4]SayfaKAY!Q1060</f>
        <v/>
      </c>
      <c r="Q227" s="166" t="str">
        <f>[4]SayfaKAY!R1060</f>
        <v/>
      </c>
      <c r="R227" s="132" t="str" cm="1">
        <f t="array" ref="R227">IF([4]SayfaKAY!U1060="","",_xlfn.IFS([4]SayfaKAY!U1060="Bozankaya","Bozankaya",[4]SayfaKAY!U1060="Müşteri","Customer",[4]SayfaKAY!U1060="Tedarikçi","Equipment Supplier"))</f>
        <v/>
      </c>
      <c r="S227" s="204" t="str">
        <f>[4]SayfaKAY!N1060</f>
        <v/>
      </c>
      <c r="T227" s="133" t="str">
        <f>[4]SayfaKAY!AD1060</f>
        <v/>
      </c>
      <c r="U227" s="132" t="str">
        <f>[4]SayfaKAY!W1060</f>
        <v/>
      </c>
      <c r="V227" s="108" t="str">
        <f>[4]SayfaKAY!AZ1060</f>
        <v/>
      </c>
      <c r="W227" s="136" t="str">
        <f t="shared" si="168"/>
        <v/>
      </c>
      <c r="X227" s="137" t="str">
        <f t="shared" si="169"/>
        <v/>
      </c>
      <c r="Y227" s="235" t="str">
        <f>[4]SayfaKAY!AE1060</f>
        <v/>
      </c>
      <c r="Z227" s="192" t="str">
        <f t="shared" si="170"/>
        <v/>
      </c>
      <c r="AA227" s="110" t="str">
        <f t="shared" si="171"/>
        <v/>
      </c>
      <c r="AB227" s="182" t="str">
        <f>[4]SayfaKAY!BA1060</f>
        <v/>
      </c>
      <c r="AC227" s="257" t="str">
        <f t="shared" si="172"/>
        <v/>
      </c>
      <c r="AD227" s="111" t="str">
        <f t="shared" si="173"/>
        <v/>
      </c>
      <c r="AE227" s="111" t="str">
        <f t="shared" si="174"/>
        <v/>
      </c>
      <c r="AF227" s="235" t="str">
        <f>[4]SayfaKAY!BA1060</f>
        <v/>
      </c>
      <c r="AG227" s="179" t="str">
        <f>[4]SayfaKAY!S1060</f>
        <v/>
      </c>
      <c r="AH227" s="178" t="str">
        <f t="shared" si="175"/>
        <v/>
      </c>
      <c r="AI227" s="163" t="str">
        <f>[4]SayfaKAY!AV1060</f>
        <v/>
      </c>
      <c r="AJ227" s="164" t="str">
        <f t="shared" si="176"/>
        <v/>
      </c>
      <c r="AK227" s="164" t="str">
        <f t="shared" si="177"/>
        <v/>
      </c>
      <c r="AL227" s="112" t="str">
        <f>[4]SayfaKAY!AX1060</f>
        <v/>
      </c>
      <c r="AM227" s="257" t="str" cm="1">
        <f t="array" ref="AM227">IFERROR(IF(AND(P227&lt;&gt;"D(Arıza Değil)",AH227="Bu Arıza Aracın Servise Verilmesine Engel Değil"),
IF(Z227-F227&gt;0,(AB227-Y227)*24*60,
IF(OR(AND(G227&gt;$AS$1,G227&lt;$AT$1),AND(G227&gt;$AU$1,G227&lt;$AV$1)),
(AF227-H227)*24*60,     BH:BH0)),        AN227),0)</f>
        <v/>
      </c>
      <c r="AN227" s="257" t="str">
        <f t="shared" si="178"/>
        <v/>
      </c>
      <c r="AO227" s="174" t="str">
        <f>[4]SayfaKAY!AG1060</f>
        <v/>
      </c>
      <c r="AP227" s="174" t="str">
        <f>[4]SayfaKAY!AI1060</f>
        <v/>
      </c>
      <c r="AQ227" s="174" t="str">
        <f>[4]SayfaKAY!AQ1060</f>
        <v/>
      </c>
      <c r="AR227" s="174" t="str">
        <f>[4]SayfaKAY!AH1060</f>
        <v/>
      </c>
      <c r="AS227" s="174" t="str">
        <f>[4]SayfaKAY!AJ1060</f>
        <v/>
      </c>
      <c r="AT227" s="175" t="str">
        <f>[4]SayfaKAY!AM1060</f>
        <v/>
      </c>
      <c r="AU227" s="176" t="str">
        <f>[4]SayfaKAY!AL1060</f>
        <v/>
      </c>
      <c r="AV227" s="176" t="str">
        <f>[4]SayfaKAY!AP1060</f>
        <v/>
      </c>
      <c r="AW227" s="177" t="str">
        <f>[4]SayfaKAY!AT1060</f>
        <v/>
      </c>
      <c r="AX227" s="194" t="str">
        <f t="shared" si="179"/>
        <v/>
      </c>
      <c r="AY227" s="168"/>
      <c r="AZ227" s="167"/>
      <c r="BA227" s="170"/>
      <c r="BB227" s="171"/>
      <c r="BC227" s="114"/>
      <c r="BD227" s="114"/>
      <c r="BE227" s="114"/>
      <c r="BF227" s="114"/>
      <c r="BG227" s="114"/>
      <c r="BH227" s="114">
        <f>IFERROR(FRACAS!AN1063, "Hata Var")</f>
        <v>47.000000016996637</v>
      </c>
      <c r="BI227" s="114"/>
      <c r="BJ227" s="114"/>
      <c r="BK227" s="105" t="str">
        <f>[4]SayfaKAY!AW1060</f>
        <v/>
      </c>
      <c r="BL227" s="105" t="str">
        <f>[4]SayfaKAY!V1060</f>
        <v/>
      </c>
      <c r="BM227" s="114"/>
      <c r="BN227" s="171" t="str">
        <f t="shared" si="180"/>
        <v>x yok</v>
      </c>
      <c r="BO227" s="171" t="b">
        <f t="shared" si="181"/>
        <v>0</v>
      </c>
      <c r="BP227" s="171" t="e">
        <f t="shared" si="182"/>
        <v>#VALUE!</v>
      </c>
      <c r="BQ227" s="226" t="e">
        <f t="shared" si="183"/>
        <v>#VALUE!</v>
      </c>
      <c r="BR227" s="226" t="e">
        <f t="shared" si="184"/>
        <v>#VALUE!</v>
      </c>
      <c r="BS227" s="226" t="e">
        <f t="shared" si="185"/>
        <v>#VALUE!</v>
      </c>
      <c r="BT227" s="114"/>
      <c r="BU227" s="242"/>
      <c r="BV227" s="233">
        <f t="shared" si="186"/>
        <v>-1</v>
      </c>
      <c r="BW227" s="226" t="str">
        <f t="shared" si="187"/>
        <v>Hayır, çakışma yok</v>
      </c>
      <c r="BX227" s="229"/>
      <c r="BY227" s="247" t="e">
        <f t="shared" si="188"/>
        <v>#VALUE!</v>
      </c>
      <c r="BZ227" s="247" t="e">
        <f t="shared" si="189"/>
        <v>#VALUE!</v>
      </c>
      <c r="CA227" s="247" t="e">
        <f t="shared" si="190"/>
        <v>#VALUE!</v>
      </c>
      <c r="CB227" s="213"/>
      <c r="CC227" s="211"/>
      <c r="CD227" s="196"/>
      <c r="CE227" s="213">
        <v>1059</v>
      </c>
      <c r="CF227" s="182" t="str">
        <f t="shared" si="191"/>
        <v/>
      </c>
      <c r="CG227" s="182" t="str">
        <f t="shared" si="192"/>
        <v/>
      </c>
      <c r="CH227" s="196"/>
      <c r="CI227" s="196"/>
      <c r="CJ227" s="196"/>
      <c r="CK227" s="196" t="e">
        <f t="shared" si="193"/>
        <v>#VALUE!</v>
      </c>
      <c r="CL227" s="196" t="e">
        <f t="shared" si="194"/>
        <v>#VALUE!</v>
      </c>
      <c r="CM227" s="196" t="e">
        <f t="shared" si="195"/>
        <v>#VALUE!</v>
      </c>
      <c r="CN227" s="114"/>
      <c r="CO227" s="115" t="str">
        <f t="shared" si="196"/>
        <v/>
      </c>
      <c r="CP227" s="116" t="e">
        <f t="shared" si="197"/>
        <v>#VALUE!</v>
      </c>
      <c r="CQ227" s="117" t="str">
        <f t="shared" si="198"/>
        <v/>
      </c>
      <c r="CR227" s="117" t="str">
        <f t="shared" si="199"/>
        <v/>
      </c>
      <c r="CS227" s="117" t="str">
        <f t="shared" si="200"/>
        <v/>
      </c>
      <c r="CT227" s="118" t="e">
        <f t="shared" si="201"/>
        <v>#VALUE!</v>
      </c>
      <c r="CU227" s="118" t="e">
        <f t="shared" si="202"/>
        <v>#VALUE!</v>
      </c>
      <c r="CV227" s="118" t="e">
        <f t="shared" si="203"/>
        <v>#VALUE!</v>
      </c>
      <c r="CW227" s="119" t="e">
        <f t="shared" si="204"/>
        <v>#VALUE!</v>
      </c>
    </row>
    <row r="228" spans="1:101" ht="118.5" customHeight="1" x14ac:dyDescent="0.3">
      <c r="A228" s="160" t="str">
        <f>[4]SayfaKAY!C1061</f>
        <v/>
      </c>
      <c r="B228" s="104" t="str">
        <f>[4]SayfaKAY!D1061</f>
        <v/>
      </c>
      <c r="C228" s="105" t="str">
        <f>[4]SayfaKAY!E1061</f>
        <v/>
      </c>
      <c r="D228" s="105" t="str">
        <f>[4]SayfaKAY!F1061</f>
        <v/>
      </c>
      <c r="E228" s="106" t="str">
        <f>[4]SayfaKAY!G1061</f>
        <v/>
      </c>
      <c r="F228" s="134" t="str">
        <f t="shared" si="165"/>
        <v/>
      </c>
      <c r="G228" s="135" t="str">
        <f t="shared" si="166"/>
        <v/>
      </c>
      <c r="H228" s="235" t="str">
        <f>[4]SayfaKAY!H1061</f>
        <v/>
      </c>
      <c r="I228" s="104" t="str">
        <f>[4]SayfaKAY!I1061</f>
        <v/>
      </c>
      <c r="J228" s="103" t="str">
        <f>IF([4]SayfaKAY!J1061="","",IF([4]SayfaKAY!J1061="Müşteri","Notified by Customer","Notified by Bozankaya"))</f>
        <v/>
      </c>
      <c r="K228" s="103" t="e">
        <f>VLOOKUP([4]SayfaKAY!L1061,#REF!,2,FALSE)</f>
        <v>#REF!</v>
      </c>
      <c r="L228" s="165" t="str">
        <f>[4]SayfaKAY!X1061</f>
        <v/>
      </c>
      <c r="M228" s="107" t="str">
        <f t="shared" si="167"/>
        <v/>
      </c>
      <c r="N228" s="105" t="str">
        <f>[4]SayfaKAY!M1061</f>
        <v/>
      </c>
      <c r="O228" s="166" t="str">
        <f>[4]SayfaKAY!P1061</f>
        <v/>
      </c>
      <c r="P228" s="166" t="str">
        <f>[4]SayfaKAY!Q1061</f>
        <v/>
      </c>
      <c r="Q228" s="166" t="str">
        <f>[4]SayfaKAY!R1061</f>
        <v/>
      </c>
      <c r="R228" s="132" t="str" cm="1">
        <f t="array" ref="R228">IF([4]SayfaKAY!U1061="","",_xlfn.IFS([4]SayfaKAY!U1061="Bozankaya","Bozankaya",[4]SayfaKAY!U1061="Müşteri","Customer",[4]SayfaKAY!U1061="Tedarikçi","Equipment Supplier"))</f>
        <v/>
      </c>
      <c r="S228" s="204" t="str">
        <f>[4]SayfaKAY!N1061</f>
        <v/>
      </c>
      <c r="T228" s="133" t="str">
        <f>[4]SayfaKAY!AD1061</f>
        <v/>
      </c>
      <c r="U228" s="132" t="str">
        <f>[4]SayfaKAY!W1061</f>
        <v/>
      </c>
      <c r="V228" s="108" t="str">
        <f>[4]SayfaKAY!AZ1061</f>
        <v/>
      </c>
      <c r="W228" s="136" t="str">
        <f t="shared" si="168"/>
        <v/>
      </c>
      <c r="X228" s="137" t="str">
        <f t="shared" si="169"/>
        <v/>
      </c>
      <c r="Y228" s="235" t="str">
        <f>[4]SayfaKAY!AE1061</f>
        <v/>
      </c>
      <c r="Z228" s="109" t="str">
        <f t="shared" si="170"/>
        <v/>
      </c>
      <c r="AA228" s="110" t="str">
        <f t="shared" si="171"/>
        <v/>
      </c>
      <c r="AB228" s="182" t="str">
        <f>[4]SayfaKAY!BA1061</f>
        <v/>
      </c>
      <c r="AC228" s="257" t="str">
        <f t="shared" si="172"/>
        <v/>
      </c>
      <c r="AD228" s="111" t="str">
        <f t="shared" si="173"/>
        <v/>
      </c>
      <c r="AE228" s="111" t="str">
        <f t="shared" si="174"/>
        <v/>
      </c>
      <c r="AF228" s="235" t="str">
        <f>[4]SayfaKAY!BA1061</f>
        <v/>
      </c>
      <c r="AG228" s="179" t="str">
        <f>[4]SayfaKAY!S1061</f>
        <v/>
      </c>
      <c r="AH228" s="178" t="str">
        <f t="shared" si="175"/>
        <v/>
      </c>
      <c r="AI228" s="163" t="str">
        <f>[4]SayfaKAY!AV1061</f>
        <v/>
      </c>
      <c r="AJ228" s="164" t="str">
        <f t="shared" si="176"/>
        <v/>
      </c>
      <c r="AK228" s="164" t="str">
        <f t="shared" si="177"/>
        <v/>
      </c>
      <c r="AL228" s="112" t="str">
        <f>[4]SayfaKAY!AX1061</f>
        <v/>
      </c>
      <c r="AM228" s="257" t="str" cm="1">
        <f t="array" ref="AM228">IFERROR(IF(AND(P228&lt;&gt;"D(Arıza Değil)",AH228="Bu Arıza Aracın Servise Verilmesine Engel Değil"),
IF(Z228-F228&gt;0,(AB228-Y228)*24*60,
IF(OR(AND(G228&gt;$AS$1,G228&lt;$AT$1),AND(G228&gt;$AU$1,G228&lt;$AV$1)),
(AF228-H228)*24*60,     BH:BH0)),        AN228),0)</f>
        <v/>
      </c>
      <c r="AN228" s="257" t="str">
        <f t="shared" si="178"/>
        <v/>
      </c>
      <c r="AO228" s="174" t="str">
        <f>[4]SayfaKAY!AG1061</f>
        <v/>
      </c>
      <c r="AP228" s="174" t="str">
        <f>[4]SayfaKAY!AI1061</f>
        <v/>
      </c>
      <c r="AQ228" s="174" t="str">
        <f>[4]SayfaKAY!AQ1061</f>
        <v/>
      </c>
      <c r="AR228" s="174" t="str">
        <f>[4]SayfaKAY!AH1061</f>
        <v/>
      </c>
      <c r="AS228" s="174" t="str">
        <f>[4]SayfaKAY!AJ1061</f>
        <v/>
      </c>
      <c r="AT228" s="175" t="str">
        <f>[4]SayfaKAY!AM1061</f>
        <v/>
      </c>
      <c r="AU228" s="176" t="str">
        <f>[4]SayfaKAY!AL1061</f>
        <v/>
      </c>
      <c r="AV228" s="176" t="str">
        <f>[4]SayfaKAY!AP1061</f>
        <v/>
      </c>
      <c r="AW228" s="177" t="str">
        <f>[4]SayfaKAY!AT1061</f>
        <v/>
      </c>
      <c r="AX228" s="194" t="str">
        <f t="shared" si="179"/>
        <v/>
      </c>
      <c r="AY228" s="168"/>
      <c r="AZ228" s="167"/>
      <c r="BA228" s="113"/>
      <c r="BB228" s="171" t="str">
        <f>IF($AQ$1="X", IF(AND(G228&gt;=$AS$1,G228&lt;=$AT$1),IF(P228&lt;&gt;"D(Arıza Değil)",AC228,0), IF(AND(G228&gt;=$AU$1,G228&lt;=$AV$1),IF(P228&lt;&gt;"D(Arıza Değil)",AC228,0), "")), "")</f>
        <v/>
      </c>
      <c r="BC228" s="114"/>
      <c r="BD228" s="114"/>
      <c r="BE228" s="114"/>
      <c r="BF228" s="114"/>
      <c r="BG228" s="114"/>
      <c r="BH228" s="114">
        <f>IFERROR(FRACAS!AN1064, "Hata Var")</f>
        <v>525766.9999999681</v>
      </c>
      <c r="BI228" s="114"/>
      <c r="BJ228" s="114"/>
      <c r="BK228" s="105" t="str">
        <f>[4]SayfaKAY!AW1061</f>
        <v/>
      </c>
      <c r="BL228" s="105" t="str">
        <f>[4]SayfaKAY!V1061</f>
        <v/>
      </c>
      <c r="BM228" s="114"/>
      <c r="BN228" s="171" t="str">
        <f t="shared" si="180"/>
        <v>x yok</v>
      </c>
      <c r="BO228" s="171" t="b">
        <f t="shared" si="181"/>
        <v>0</v>
      </c>
      <c r="BP228" s="171" t="e">
        <f t="shared" si="182"/>
        <v>#VALUE!</v>
      </c>
      <c r="BQ228" s="226" t="e">
        <f t="shared" si="183"/>
        <v>#VALUE!</v>
      </c>
      <c r="BR228" s="226" t="e">
        <f t="shared" si="184"/>
        <v>#VALUE!</v>
      </c>
      <c r="BS228" s="226" t="e">
        <f t="shared" si="185"/>
        <v>#VALUE!</v>
      </c>
      <c r="BT228" s="114"/>
      <c r="BU228" s="242"/>
      <c r="BV228" s="233">
        <f t="shared" si="186"/>
        <v>-1</v>
      </c>
      <c r="BW228" s="226" t="str">
        <f t="shared" si="187"/>
        <v>Hayır, çakışma yok</v>
      </c>
      <c r="BX228" s="229"/>
      <c r="BY228" s="247" t="e">
        <f t="shared" si="188"/>
        <v>#VALUE!</v>
      </c>
      <c r="BZ228" s="247" t="e">
        <f t="shared" si="189"/>
        <v>#VALUE!</v>
      </c>
      <c r="CA228" s="247" t="e">
        <f t="shared" si="190"/>
        <v>#VALUE!</v>
      </c>
      <c r="CB228" s="213"/>
      <c r="CC228" s="211"/>
      <c r="CD228" s="196"/>
      <c r="CE228" s="213">
        <v>1060</v>
      </c>
      <c r="CF228" s="182" t="str">
        <f t="shared" si="191"/>
        <v/>
      </c>
      <c r="CG228" s="182" t="str">
        <f t="shared" si="192"/>
        <v/>
      </c>
      <c r="CH228" s="196"/>
      <c r="CI228" s="196"/>
      <c r="CJ228" s="196"/>
      <c r="CK228" s="196" t="e">
        <f t="shared" si="193"/>
        <v>#VALUE!</v>
      </c>
      <c r="CL228" s="196" t="e">
        <f t="shared" si="194"/>
        <v>#VALUE!</v>
      </c>
      <c r="CM228" s="196" t="e">
        <f t="shared" si="195"/>
        <v>#VALUE!</v>
      </c>
      <c r="CN228" s="114"/>
      <c r="CO228" s="115" t="str">
        <f t="shared" si="196"/>
        <v/>
      </c>
      <c r="CP228" s="116" t="e">
        <f t="shared" si="197"/>
        <v>#VALUE!</v>
      </c>
      <c r="CQ228" s="117" t="str">
        <f t="shared" si="198"/>
        <v/>
      </c>
      <c r="CR228" s="117" t="str">
        <f t="shared" si="199"/>
        <v/>
      </c>
      <c r="CS228" s="117" t="str">
        <f t="shared" si="200"/>
        <v/>
      </c>
      <c r="CT228" s="118" t="e">
        <f t="shared" si="201"/>
        <v>#VALUE!</v>
      </c>
      <c r="CU228" s="118" t="e">
        <f t="shared" si="202"/>
        <v>#VALUE!</v>
      </c>
      <c r="CV228" s="118" t="e">
        <f t="shared" si="203"/>
        <v>#VALUE!</v>
      </c>
      <c r="CW228" s="119" t="e">
        <f t="shared" si="204"/>
        <v>#VALUE!</v>
      </c>
    </row>
    <row r="229" spans="1:101" ht="118.5" customHeight="1" x14ac:dyDescent="0.3">
      <c r="A229" s="104" t="str">
        <f>[4]SayfaKAY!C1062</f>
        <v/>
      </c>
      <c r="B229" s="104" t="str">
        <f>[4]SayfaKAY!D1062</f>
        <v/>
      </c>
      <c r="C229" s="105" t="str">
        <f>[4]SayfaKAY!E1062</f>
        <v/>
      </c>
      <c r="D229" s="105" t="str">
        <f>[4]SayfaKAY!F1062</f>
        <v/>
      </c>
      <c r="E229" s="106" t="str">
        <f>[4]SayfaKAY!G1062</f>
        <v/>
      </c>
      <c r="F229" s="193" t="str">
        <f t="shared" si="165"/>
        <v/>
      </c>
      <c r="G229" s="135" t="str">
        <f t="shared" si="166"/>
        <v/>
      </c>
      <c r="H229" s="235" t="str">
        <f>[4]SayfaKAY!H1062</f>
        <v/>
      </c>
      <c r="I229" s="104" t="str">
        <f>[4]SayfaKAY!I1062</f>
        <v/>
      </c>
      <c r="J229" s="103" t="str">
        <f>IF([4]SayfaKAY!J1062="","",IF([4]SayfaKAY!J1062="Müşteri","Notified by Customer","Notified by Bozankaya"))</f>
        <v/>
      </c>
      <c r="K229" s="103" t="e">
        <f>VLOOKUP([4]SayfaKAY!L1062,#REF!,2,FALSE)</f>
        <v>#REF!</v>
      </c>
      <c r="L229" s="165" t="str">
        <f>[4]SayfaKAY!X1062</f>
        <v/>
      </c>
      <c r="M229" s="107" t="str">
        <f t="shared" si="167"/>
        <v/>
      </c>
      <c r="N229" s="105" t="str">
        <f>[4]SayfaKAY!M1062</f>
        <v/>
      </c>
      <c r="O229" s="166" t="str">
        <f>[4]SayfaKAY!P1062</f>
        <v/>
      </c>
      <c r="P229" s="166" t="str">
        <f>[4]SayfaKAY!Q1062</f>
        <v/>
      </c>
      <c r="Q229" s="166" t="str">
        <f>[4]SayfaKAY!R1062</f>
        <v/>
      </c>
      <c r="R229" s="132" t="str" cm="1">
        <f t="array" ref="R229">IF([4]SayfaKAY!U1062="","",_xlfn.IFS([4]SayfaKAY!U1062="Bozankaya","Bozankaya",[4]SayfaKAY!U1062="Müşteri","Customer",[4]SayfaKAY!U1062="Tedarikçi","Equipment Supplier"))</f>
        <v/>
      </c>
      <c r="S229" s="204" t="str">
        <f>[4]SayfaKAY!N1062</f>
        <v/>
      </c>
      <c r="T229" s="133" t="str">
        <f>[4]SayfaKAY!AD1062</f>
        <v/>
      </c>
      <c r="U229" s="132" t="str">
        <f>[4]SayfaKAY!W1062</f>
        <v/>
      </c>
      <c r="V229" s="108" t="str">
        <f>[4]SayfaKAY!AZ1062</f>
        <v/>
      </c>
      <c r="W229" s="136" t="str">
        <f t="shared" si="168"/>
        <v/>
      </c>
      <c r="X229" s="137" t="str">
        <f t="shared" si="169"/>
        <v/>
      </c>
      <c r="Y229" s="235" t="str">
        <f>[4]SayfaKAY!AE1062</f>
        <v/>
      </c>
      <c r="Z229" s="192" t="str">
        <f t="shared" si="170"/>
        <v/>
      </c>
      <c r="AA229" s="110" t="str">
        <f t="shared" si="171"/>
        <v/>
      </c>
      <c r="AB229" s="182" t="str">
        <f>[4]SayfaKAY!BA1062</f>
        <v/>
      </c>
      <c r="AC229" s="257" t="str">
        <f t="shared" si="172"/>
        <v/>
      </c>
      <c r="AD229" s="111" t="str">
        <f t="shared" si="173"/>
        <v/>
      </c>
      <c r="AE229" s="111" t="str">
        <f t="shared" si="174"/>
        <v/>
      </c>
      <c r="AF229" s="235" t="str">
        <f>[4]SayfaKAY!BA1062</f>
        <v/>
      </c>
      <c r="AG229" s="179" t="str">
        <f>[4]SayfaKAY!S1062</f>
        <v/>
      </c>
      <c r="AH229" s="178" t="str">
        <f t="shared" si="175"/>
        <v/>
      </c>
      <c r="AI229" s="163" t="str">
        <f>[4]SayfaKAY!AV1062</f>
        <v/>
      </c>
      <c r="AJ229" s="164" t="str">
        <f t="shared" si="176"/>
        <v/>
      </c>
      <c r="AK229" s="164" t="str">
        <f t="shared" si="177"/>
        <v/>
      </c>
      <c r="AL229" s="112" t="str">
        <f>[4]SayfaKAY!AX1062</f>
        <v/>
      </c>
      <c r="AM229" s="257" t="str" cm="1">
        <f t="array" ref="AM229">IFERROR(IF(AND(P229&lt;&gt;"D(Arıza Değil)",AH229="Bu Arıza Aracın Servise Verilmesine Engel Değil"),
IF(Z229-F229&gt;0,(AB229-Y229)*24*60,
IF(OR(AND(G229&gt;$AS$1,G229&lt;$AT$1),AND(G229&gt;$AU$1,G229&lt;$AV$1)),
(AF229-H229)*24*60,     BH:BH0)),        AN229),0)</f>
        <v/>
      </c>
      <c r="AN229" s="257" t="str">
        <f t="shared" si="178"/>
        <v/>
      </c>
      <c r="AO229" s="174" t="str">
        <f>[4]SayfaKAY!AG1062</f>
        <v/>
      </c>
      <c r="AP229" s="174" t="str">
        <f>[4]SayfaKAY!AI1062</f>
        <v/>
      </c>
      <c r="AQ229" s="174" t="str">
        <f>[4]SayfaKAY!AQ1062</f>
        <v/>
      </c>
      <c r="AR229" s="174" t="str">
        <f>[4]SayfaKAY!AH1062</f>
        <v/>
      </c>
      <c r="AS229" s="174" t="str">
        <f>[4]SayfaKAY!AJ1062</f>
        <v/>
      </c>
      <c r="AT229" s="175" t="str">
        <f>[4]SayfaKAY!AM1062</f>
        <v/>
      </c>
      <c r="AU229" s="176" t="str">
        <f>[4]SayfaKAY!AL1062</f>
        <v/>
      </c>
      <c r="AV229" s="176" t="str">
        <f>[4]SayfaKAY!AP1062</f>
        <v/>
      </c>
      <c r="AW229" s="177" t="str">
        <f>[4]SayfaKAY!AT1062</f>
        <v/>
      </c>
      <c r="AX229" s="194" t="str">
        <f t="shared" si="179"/>
        <v/>
      </c>
      <c r="AY229" s="168"/>
      <c r="AZ229" s="167"/>
      <c r="BA229" s="170"/>
      <c r="BB229" s="171"/>
      <c r="BC229" s="114"/>
      <c r="BD229" s="114"/>
      <c r="BE229" s="114"/>
      <c r="BF229" s="114"/>
      <c r="BG229" s="114"/>
      <c r="BH229" s="114">
        <f>IFERROR(FRACAS!AN1065, "Hata Var")</f>
        <v>1046.0000000149012</v>
      </c>
      <c r="BI229" s="114"/>
      <c r="BJ229" s="114"/>
      <c r="BK229" s="105" t="str">
        <f>[4]SayfaKAY!AW1062</f>
        <v/>
      </c>
      <c r="BL229" s="105" t="str">
        <f>[4]SayfaKAY!V1062</f>
        <v/>
      </c>
      <c r="BM229" s="114"/>
      <c r="BN229" s="171" t="str">
        <f t="shared" si="180"/>
        <v>x yok</v>
      </c>
      <c r="BO229" s="171" t="b">
        <f t="shared" si="181"/>
        <v>0</v>
      </c>
      <c r="BP229" s="171" t="e">
        <f t="shared" si="182"/>
        <v>#VALUE!</v>
      </c>
      <c r="BQ229" s="226" t="e">
        <f t="shared" si="183"/>
        <v>#VALUE!</v>
      </c>
      <c r="BR229" s="226" t="e">
        <f t="shared" si="184"/>
        <v>#VALUE!</v>
      </c>
      <c r="BS229" s="226" t="e">
        <f t="shared" si="185"/>
        <v>#VALUE!</v>
      </c>
      <c r="BT229" s="114"/>
      <c r="BU229" s="242"/>
      <c r="BV229" s="233">
        <f t="shared" si="186"/>
        <v>-1</v>
      </c>
      <c r="BW229" s="226" t="str">
        <f t="shared" si="187"/>
        <v>Hayır, çakışma yok</v>
      </c>
      <c r="BX229" s="229"/>
      <c r="BY229" s="247" t="e">
        <f t="shared" si="188"/>
        <v>#VALUE!</v>
      </c>
      <c r="BZ229" s="247" t="e">
        <f t="shared" si="189"/>
        <v>#VALUE!</v>
      </c>
      <c r="CA229" s="247" t="e">
        <f t="shared" si="190"/>
        <v>#VALUE!</v>
      </c>
      <c r="CB229" s="213"/>
      <c r="CC229" s="211"/>
      <c r="CD229" s="196"/>
      <c r="CE229" s="213">
        <v>1061</v>
      </c>
      <c r="CF229" s="182" t="str">
        <f t="shared" si="191"/>
        <v/>
      </c>
      <c r="CG229" s="182" t="str">
        <f t="shared" si="192"/>
        <v/>
      </c>
      <c r="CH229" s="196"/>
      <c r="CI229" s="196"/>
      <c r="CJ229" s="196"/>
      <c r="CK229" s="196" t="e">
        <f t="shared" si="193"/>
        <v>#VALUE!</v>
      </c>
      <c r="CL229" s="196" t="e">
        <f t="shared" si="194"/>
        <v>#VALUE!</v>
      </c>
      <c r="CM229" s="196" t="e">
        <f t="shared" si="195"/>
        <v>#VALUE!</v>
      </c>
      <c r="CN229" s="114"/>
      <c r="CO229" s="115" t="str">
        <f t="shared" si="196"/>
        <v/>
      </c>
      <c r="CP229" s="116" t="e">
        <f t="shared" si="197"/>
        <v>#VALUE!</v>
      </c>
      <c r="CQ229" s="117" t="str">
        <f t="shared" si="198"/>
        <v/>
      </c>
      <c r="CR229" s="117" t="str">
        <f t="shared" si="199"/>
        <v/>
      </c>
      <c r="CS229" s="117" t="str">
        <f t="shared" si="200"/>
        <v/>
      </c>
      <c r="CT229" s="118" t="e">
        <f t="shared" si="201"/>
        <v>#VALUE!</v>
      </c>
      <c r="CU229" s="118" t="e">
        <f t="shared" si="202"/>
        <v>#VALUE!</v>
      </c>
      <c r="CV229" s="118" t="e">
        <f t="shared" si="203"/>
        <v>#VALUE!</v>
      </c>
      <c r="CW229" s="119" t="e">
        <f t="shared" si="204"/>
        <v>#VALUE!</v>
      </c>
    </row>
    <row r="230" spans="1:101" ht="118.5" customHeight="1" x14ac:dyDescent="0.3">
      <c r="A230" s="160" t="str">
        <f>[4]SayfaKAY!C1063</f>
        <v/>
      </c>
      <c r="B230" s="104" t="str">
        <f>[4]SayfaKAY!D1063</f>
        <v/>
      </c>
      <c r="C230" s="105" t="str">
        <f>[4]SayfaKAY!E1063</f>
        <v/>
      </c>
      <c r="D230" s="105" t="str">
        <f>[4]SayfaKAY!F1063</f>
        <v/>
      </c>
      <c r="E230" s="106" t="str">
        <f>[4]SayfaKAY!G1063</f>
        <v/>
      </c>
      <c r="F230" s="134" t="str">
        <f t="shared" si="165"/>
        <v/>
      </c>
      <c r="G230" s="135" t="str">
        <f t="shared" si="166"/>
        <v/>
      </c>
      <c r="H230" s="235" t="str">
        <f>[4]SayfaKAY!H1063</f>
        <v/>
      </c>
      <c r="I230" s="104" t="str">
        <f>[4]SayfaKAY!I1063</f>
        <v/>
      </c>
      <c r="J230" s="103" t="str">
        <f>IF([4]SayfaKAY!J1063="","",IF([4]SayfaKAY!J1063="Müşteri","Notified by Customer","Notified by Bozankaya"))</f>
        <v/>
      </c>
      <c r="K230" s="103" t="e">
        <f>VLOOKUP([4]SayfaKAY!L1063,#REF!,2,FALSE)</f>
        <v>#REF!</v>
      </c>
      <c r="L230" s="165" t="str">
        <f>[4]SayfaKAY!X1063</f>
        <v/>
      </c>
      <c r="M230" s="107" t="str">
        <f t="shared" si="167"/>
        <v/>
      </c>
      <c r="N230" s="105" t="str">
        <f>[4]SayfaKAY!M1063</f>
        <v/>
      </c>
      <c r="O230" s="166" t="str">
        <f>[4]SayfaKAY!P1063</f>
        <v/>
      </c>
      <c r="P230" s="166" t="str">
        <f>[4]SayfaKAY!Q1063</f>
        <v/>
      </c>
      <c r="Q230" s="166" t="str">
        <f>[4]SayfaKAY!R1063</f>
        <v/>
      </c>
      <c r="R230" s="132" t="str" cm="1">
        <f t="array" ref="R230">IF([4]SayfaKAY!U1063="","",_xlfn.IFS([4]SayfaKAY!U1063="Bozankaya","Bozankaya",[4]SayfaKAY!U1063="Müşteri","Customer",[4]SayfaKAY!U1063="Tedarikçi","Equipment Supplier"))</f>
        <v/>
      </c>
      <c r="S230" s="204" t="str">
        <f>[4]SayfaKAY!N1063</f>
        <v/>
      </c>
      <c r="T230" s="133" t="str">
        <f>[4]SayfaKAY!AD1063</f>
        <v/>
      </c>
      <c r="U230" s="132" t="str">
        <f>[4]SayfaKAY!W1063</f>
        <v/>
      </c>
      <c r="V230" s="108" t="str">
        <f>[4]SayfaKAY!AZ1063</f>
        <v/>
      </c>
      <c r="W230" s="136" t="str">
        <f t="shared" si="168"/>
        <v/>
      </c>
      <c r="X230" s="137" t="str">
        <f t="shared" si="169"/>
        <v/>
      </c>
      <c r="Y230" s="235" t="str">
        <f>[4]SayfaKAY!AE1063</f>
        <v/>
      </c>
      <c r="Z230" s="109" t="str">
        <f t="shared" si="170"/>
        <v/>
      </c>
      <c r="AA230" s="110" t="str">
        <f t="shared" si="171"/>
        <v/>
      </c>
      <c r="AB230" s="182" t="str">
        <f>[4]SayfaKAY!BA1063</f>
        <v/>
      </c>
      <c r="AC230" s="257" t="str">
        <f t="shared" si="172"/>
        <v/>
      </c>
      <c r="AD230" s="111" t="str">
        <f t="shared" si="173"/>
        <v/>
      </c>
      <c r="AE230" s="111" t="str">
        <f t="shared" si="174"/>
        <v/>
      </c>
      <c r="AF230" s="235" t="str">
        <f>[4]SayfaKAY!BA1063</f>
        <v/>
      </c>
      <c r="AG230" s="179" t="str">
        <f>[4]SayfaKAY!S1063</f>
        <v/>
      </c>
      <c r="AH230" s="178" t="str">
        <f t="shared" si="175"/>
        <v/>
      </c>
      <c r="AI230" s="163" t="str">
        <f>[4]SayfaKAY!AV1063</f>
        <v/>
      </c>
      <c r="AJ230" s="164" t="str">
        <f t="shared" si="176"/>
        <v/>
      </c>
      <c r="AK230" s="164" t="str">
        <f t="shared" si="177"/>
        <v/>
      </c>
      <c r="AL230" s="112" t="str">
        <f>[4]SayfaKAY!AX1063</f>
        <v/>
      </c>
      <c r="AM230" s="257" t="str" cm="1">
        <f t="array" ref="AM230">IFERROR(IF(AND(P230&lt;&gt;"D(Arıza Değil)",AH230="Bu Arıza Aracın Servise Verilmesine Engel Değil"),
IF(Z230-F230&gt;0,(AB230-Y230)*24*60,
IF(OR(AND(G230&gt;$AS$1,G230&lt;$AT$1),AND(G230&gt;$AU$1,G230&lt;$AV$1)),
(AF230-H230)*24*60,     BH:BH0)),        AN230),0)</f>
        <v/>
      </c>
      <c r="AN230" s="257" t="str">
        <f t="shared" si="178"/>
        <v/>
      </c>
      <c r="AO230" s="174" t="str">
        <f>[4]SayfaKAY!AG1063</f>
        <v/>
      </c>
      <c r="AP230" s="174" t="str">
        <f>[4]SayfaKAY!AI1063</f>
        <v/>
      </c>
      <c r="AQ230" s="174" t="str">
        <f>[4]SayfaKAY!AQ1063</f>
        <v/>
      </c>
      <c r="AR230" s="174" t="str">
        <f>[4]SayfaKAY!AH1063</f>
        <v/>
      </c>
      <c r="AS230" s="174" t="str">
        <f>[4]SayfaKAY!AJ1063</f>
        <v/>
      </c>
      <c r="AT230" s="175" t="str">
        <f>[4]SayfaKAY!AM1063</f>
        <v/>
      </c>
      <c r="AU230" s="176" t="str">
        <f>[4]SayfaKAY!AL1063</f>
        <v/>
      </c>
      <c r="AV230" s="176" t="str">
        <f>[4]SayfaKAY!AP1063</f>
        <v/>
      </c>
      <c r="AW230" s="177" t="str">
        <f>[4]SayfaKAY!AT1063</f>
        <v/>
      </c>
      <c r="AX230" s="194" t="str">
        <f t="shared" si="179"/>
        <v/>
      </c>
      <c r="AY230" s="168"/>
      <c r="AZ230" s="167"/>
      <c r="BA230" s="113"/>
      <c r="BB230" s="171" t="str">
        <f>IF($AQ$1="X", IF(AND(G230&gt;=$AS$1,G230&lt;=$AT$1),IF(P230&lt;&gt;"D(Arıza Değil)",AC230,0), IF(AND(G230&gt;=$AU$1,G230&lt;=$AV$1),IF(P230&lt;&gt;"D(Arıza Değil)",AC230,0), "")), "")</f>
        <v/>
      </c>
      <c r="BC230" s="114"/>
      <c r="BD230" s="114"/>
      <c r="BE230" s="114"/>
      <c r="BF230" s="114"/>
      <c r="BG230" s="114"/>
      <c r="BH230" s="114">
        <f>IFERROR(FRACAS!AN1066, "Hata Var")</f>
        <v>458.99999999790452</v>
      </c>
      <c r="BI230" s="114"/>
      <c r="BJ230" s="114"/>
      <c r="BK230" s="105" t="str">
        <f>[4]SayfaKAY!AW1063</f>
        <v/>
      </c>
      <c r="BL230" s="105" t="str">
        <f>[4]SayfaKAY!V1063</f>
        <v/>
      </c>
      <c r="BM230" s="114"/>
      <c r="BN230" s="171" t="str">
        <f t="shared" si="180"/>
        <v>x yok</v>
      </c>
      <c r="BO230" s="171" t="b">
        <f t="shared" si="181"/>
        <v>0</v>
      </c>
      <c r="BP230" s="171" t="e">
        <f t="shared" si="182"/>
        <v>#VALUE!</v>
      </c>
      <c r="BQ230" s="226" t="e">
        <f t="shared" si="183"/>
        <v>#VALUE!</v>
      </c>
      <c r="BR230" s="226" t="e">
        <f t="shared" si="184"/>
        <v>#VALUE!</v>
      </c>
      <c r="BS230" s="226" t="e">
        <f t="shared" si="185"/>
        <v>#VALUE!</v>
      </c>
      <c r="BT230" s="114"/>
      <c r="BU230" s="242"/>
      <c r="BV230" s="233">
        <f t="shared" si="186"/>
        <v>-1</v>
      </c>
      <c r="BW230" s="226" t="str">
        <f t="shared" si="187"/>
        <v>Hayır, çakışma yok</v>
      </c>
      <c r="BX230" s="229"/>
      <c r="BY230" s="247" t="e">
        <f t="shared" si="188"/>
        <v>#VALUE!</v>
      </c>
      <c r="BZ230" s="247" t="e">
        <f t="shared" si="189"/>
        <v>#VALUE!</v>
      </c>
      <c r="CA230" s="247" t="e">
        <f t="shared" si="190"/>
        <v>#VALUE!</v>
      </c>
      <c r="CB230" s="213"/>
      <c r="CC230" s="211"/>
      <c r="CD230" s="196"/>
      <c r="CE230" s="213">
        <v>1062</v>
      </c>
      <c r="CF230" s="182" t="str">
        <f t="shared" si="191"/>
        <v/>
      </c>
      <c r="CG230" s="182" t="str">
        <f t="shared" si="192"/>
        <v/>
      </c>
      <c r="CH230" s="196"/>
      <c r="CI230" s="196"/>
      <c r="CJ230" s="196"/>
      <c r="CK230" s="196" t="e">
        <f t="shared" si="193"/>
        <v>#VALUE!</v>
      </c>
      <c r="CL230" s="196" t="e">
        <f t="shared" si="194"/>
        <v>#VALUE!</v>
      </c>
      <c r="CM230" s="196" t="e">
        <f t="shared" si="195"/>
        <v>#VALUE!</v>
      </c>
      <c r="CN230" s="114"/>
      <c r="CO230" s="115" t="str">
        <f t="shared" si="196"/>
        <v/>
      </c>
      <c r="CP230" s="116" t="e">
        <f t="shared" si="197"/>
        <v>#VALUE!</v>
      </c>
      <c r="CQ230" s="117" t="str">
        <f t="shared" si="198"/>
        <v/>
      </c>
      <c r="CR230" s="117" t="str">
        <f t="shared" si="199"/>
        <v/>
      </c>
      <c r="CS230" s="117" t="str">
        <f t="shared" si="200"/>
        <v/>
      </c>
      <c r="CT230" s="118" t="e">
        <f t="shared" si="201"/>
        <v>#VALUE!</v>
      </c>
      <c r="CU230" s="118" t="e">
        <f t="shared" si="202"/>
        <v>#VALUE!</v>
      </c>
      <c r="CV230" s="118" t="e">
        <f t="shared" si="203"/>
        <v>#VALUE!</v>
      </c>
      <c r="CW230" s="119" t="e">
        <f t="shared" si="204"/>
        <v>#VALUE!</v>
      </c>
    </row>
    <row r="231" spans="1:101" ht="118.5" customHeight="1" x14ac:dyDescent="0.3">
      <c r="A231" s="104" t="str">
        <f>[4]SayfaKAY!C1064</f>
        <v/>
      </c>
      <c r="B231" s="104" t="str">
        <f>[4]SayfaKAY!D1064</f>
        <v/>
      </c>
      <c r="C231" s="105" t="str">
        <f>[4]SayfaKAY!E1064</f>
        <v/>
      </c>
      <c r="D231" s="105" t="str">
        <f>[4]SayfaKAY!F1064</f>
        <v/>
      </c>
      <c r="E231" s="106" t="str">
        <f>[4]SayfaKAY!G1064</f>
        <v/>
      </c>
      <c r="F231" s="193" t="str">
        <f t="shared" si="165"/>
        <v/>
      </c>
      <c r="G231" s="135" t="str">
        <f t="shared" si="166"/>
        <v/>
      </c>
      <c r="H231" s="235" t="str">
        <f>[4]SayfaKAY!H1064</f>
        <v/>
      </c>
      <c r="I231" s="104" t="str">
        <f>[4]SayfaKAY!I1064</f>
        <v/>
      </c>
      <c r="J231" s="103" t="str">
        <f>IF([4]SayfaKAY!J1064="","",IF([4]SayfaKAY!J1064="Müşteri","Notified by Customer","Notified by Bozankaya"))</f>
        <v/>
      </c>
      <c r="K231" s="103" t="e">
        <f>VLOOKUP([4]SayfaKAY!L1064,#REF!,2,FALSE)</f>
        <v>#REF!</v>
      </c>
      <c r="L231" s="165" t="str">
        <f>[4]SayfaKAY!X1064</f>
        <v/>
      </c>
      <c r="M231" s="107" t="str">
        <f t="shared" si="167"/>
        <v/>
      </c>
      <c r="N231" s="105" t="str">
        <f>[4]SayfaKAY!M1064</f>
        <v/>
      </c>
      <c r="O231" s="166" t="str">
        <f>[4]SayfaKAY!P1064</f>
        <v/>
      </c>
      <c r="P231" s="166" t="str">
        <f>[4]SayfaKAY!Q1064</f>
        <v/>
      </c>
      <c r="Q231" s="166" t="str">
        <f>[4]SayfaKAY!R1064</f>
        <v/>
      </c>
      <c r="R231" s="132" t="str" cm="1">
        <f t="array" ref="R231">IF([4]SayfaKAY!U1064="","",_xlfn.IFS([4]SayfaKAY!U1064="Bozankaya","Bozankaya",[4]SayfaKAY!U1064="Müşteri","Customer",[4]SayfaKAY!U1064="Tedarikçi","Equipment Supplier"))</f>
        <v/>
      </c>
      <c r="S231" s="204" t="str">
        <f>[4]SayfaKAY!N1064</f>
        <v/>
      </c>
      <c r="T231" s="133" t="str">
        <f>[4]SayfaKAY!AD1064</f>
        <v/>
      </c>
      <c r="U231" s="132" t="str">
        <f>[4]SayfaKAY!W1064</f>
        <v/>
      </c>
      <c r="V231" s="108" t="str">
        <f>[4]SayfaKAY!AZ1064</f>
        <v/>
      </c>
      <c r="W231" s="136" t="str">
        <f t="shared" si="168"/>
        <v/>
      </c>
      <c r="X231" s="137" t="str">
        <f t="shared" si="169"/>
        <v/>
      </c>
      <c r="Y231" s="235" t="str">
        <f>[4]SayfaKAY!AE1064</f>
        <v/>
      </c>
      <c r="Z231" s="192" t="str">
        <f t="shared" si="170"/>
        <v/>
      </c>
      <c r="AA231" s="110" t="str">
        <f t="shared" si="171"/>
        <v/>
      </c>
      <c r="AB231" s="182" t="str">
        <f>[4]SayfaKAY!BA1064</f>
        <v/>
      </c>
      <c r="AC231" s="257" t="str">
        <f t="shared" si="172"/>
        <v/>
      </c>
      <c r="AD231" s="111" t="str">
        <f t="shared" si="173"/>
        <v/>
      </c>
      <c r="AE231" s="111" t="str">
        <f t="shared" si="174"/>
        <v/>
      </c>
      <c r="AF231" s="235" t="str">
        <f>[4]SayfaKAY!BA1064</f>
        <v/>
      </c>
      <c r="AG231" s="179" t="str">
        <f>[4]SayfaKAY!S1064</f>
        <v/>
      </c>
      <c r="AH231" s="178" t="str">
        <f t="shared" si="175"/>
        <v/>
      </c>
      <c r="AI231" s="163" t="str">
        <f>[4]SayfaKAY!AV1064</f>
        <v/>
      </c>
      <c r="AJ231" s="164" t="str">
        <f t="shared" si="176"/>
        <v/>
      </c>
      <c r="AK231" s="164" t="str">
        <f t="shared" si="177"/>
        <v/>
      </c>
      <c r="AL231" s="112" t="str">
        <f>[4]SayfaKAY!AX1064</f>
        <v/>
      </c>
      <c r="AM231" s="257" t="str" cm="1">
        <f t="array" ref="AM231">IFERROR(IF(AND(P231&lt;&gt;"D(Arıza Değil)",AH231="Bu Arıza Aracın Servise Verilmesine Engel Değil"),
IF(Z231-F231&gt;0,(AB231-Y231)*24*60,
IF(OR(AND(G231&gt;$AS$1,G231&lt;$AT$1),AND(G231&gt;$AU$1,G231&lt;$AV$1)),
(AF231-H231)*24*60,     BH:BH0)),        AN231),0)</f>
        <v/>
      </c>
      <c r="AN231" s="257" t="str">
        <f t="shared" si="178"/>
        <v/>
      </c>
      <c r="AO231" s="174" t="str">
        <f>[4]SayfaKAY!AG1064</f>
        <v/>
      </c>
      <c r="AP231" s="174" t="str">
        <f>[4]SayfaKAY!AI1064</f>
        <v/>
      </c>
      <c r="AQ231" s="174" t="str">
        <f>[4]SayfaKAY!AQ1064</f>
        <v/>
      </c>
      <c r="AR231" s="174" t="str">
        <f>[4]SayfaKAY!AH1064</f>
        <v/>
      </c>
      <c r="AS231" s="174" t="str">
        <f>[4]SayfaKAY!AJ1064</f>
        <v/>
      </c>
      <c r="AT231" s="175" t="str">
        <f>[4]SayfaKAY!AM1064</f>
        <v/>
      </c>
      <c r="AU231" s="176" t="str">
        <f>[4]SayfaKAY!AL1064</f>
        <v/>
      </c>
      <c r="AV231" s="176" t="str">
        <f>[4]SayfaKAY!AP1064</f>
        <v/>
      </c>
      <c r="AW231" s="177" t="str">
        <f>[4]SayfaKAY!AT1064</f>
        <v/>
      </c>
      <c r="AX231" s="194" t="str">
        <f t="shared" si="179"/>
        <v/>
      </c>
      <c r="AY231" s="168"/>
      <c r="AZ231" s="167"/>
      <c r="BA231" s="170"/>
      <c r="BB231" s="171"/>
      <c r="BC231" s="114"/>
      <c r="BD231" s="114"/>
      <c r="BE231" s="114"/>
      <c r="BF231" s="114"/>
      <c r="BG231" s="114"/>
      <c r="BH231" s="114">
        <f>IFERROR(FRACAS!AN1067, "Hata Var")</f>
        <v>166.19999990682118</v>
      </c>
      <c r="BI231" s="114"/>
      <c r="BJ231" s="114"/>
      <c r="BK231" s="105" t="str">
        <f>[4]SayfaKAY!AW1064</f>
        <v/>
      </c>
      <c r="BL231" s="105" t="str">
        <f>[4]SayfaKAY!V1064</f>
        <v/>
      </c>
      <c r="BM231" s="114"/>
      <c r="BN231" s="171" t="str">
        <f t="shared" si="180"/>
        <v>x yok</v>
      </c>
      <c r="BO231" s="171" t="b">
        <f t="shared" si="181"/>
        <v>0</v>
      </c>
      <c r="BP231" s="171" t="e">
        <f t="shared" si="182"/>
        <v>#VALUE!</v>
      </c>
      <c r="BQ231" s="226" t="e">
        <f t="shared" si="183"/>
        <v>#VALUE!</v>
      </c>
      <c r="BR231" s="226" t="e">
        <f t="shared" si="184"/>
        <v>#VALUE!</v>
      </c>
      <c r="BS231" s="226" t="e">
        <f t="shared" si="185"/>
        <v>#VALUE!</v>
      </c>
      <c r="BT231" s="114"/>
      <c r="BU231" s="242"/>
      <c r="BV231" s="233">
        <f t="shared" si="186"/>
        <v>-1</v>
      </c>
      <c r="BW231" s="226" t="str">
        <f t="shared" si="187"/>
        <v>Hayır, çakışma yok</v>
      </c>
      <c r="BX231" s="229"/>
      <c r="BY231" s="247" t="e">
        <f t="shared" si="188"/>
        <v>#VALUE!</v>
      </c>
      <c r="BZ231" s="247" t="e">
        <f t="shared" si="189"/>
        <v>#VALUE!</v>
      </c>
      <c r="CA231" s="247" t="e">
        <f t="shared" si="190"/>
        <v>#VALUE!</v>
      </c>
      <c r="CB231" s="213"/>
      <c r="CC231" s="211"/>
      <c r="CD231" s="196"/>
      <c r="CE231" s="213">
        <v>1063</v>
      </c>
      <c r="CF231" s="182" t="str">
        <f t="shared" si="191"/>
        <v/>
      </c>
      <c r="CG231" s="182" t="str">
        <f t="shared" si="192"/>
        <v/>
      </c>
      <c r="CH231" s="196"/>
      <c r="CI231" s="196"/>
      <c r="CJ231" s="196"/>
      <c r="CK231" s="196" t="e">
        <f t="shared" si="193"/>
        <v>#VALUE!</v>
      </c>
      <c r="CL231" s="196" t="e">
        <f t="shared" si="194"/>
        <v>#VALUE!</v>
      </c>
      <c r="CM231" s="196" t="e">
        <f t="shared" si="195"/>
        <v>#VALUE!</v>
      </c>
      <c r="CN231" s="114"/>
      <c r="CO231" s="115" t="str">
        <f t="shared" si="196"/>
        <v/>
      </c>
      <c r="CP231" s="116" t="e">
        <f t="shared" si="197"/>
        <v>#VALUE!</v>
      </c>
      <c r="CQ231" s="117" t="str">
        <f t="shared" si="198"/>
        <v/>
      </c>
      <c r="CR231" s="117" t="str">
        <f t="shared" si="199"/>
        <v/>
      </c>
      <c r="CS231" s="117" t="str">
        <f t="shared" si="200"/>
        <v/>
      </c>
      <c r="CT231" s="118" t="e">
        <f t="shared" si="201"/>
        <v>#VALUE!</v>
      </c>
      <c r="CU231" s="118" t="e">
        <f t="shared" si="202"/>
        <v>#VALUE!</v>
      </c>
      <c r="CV231" s="118" t="e">
        <f t="shared" si="203"/>
        <v>#VALUE!</v>
      </c>
      <c r="CW231" s="119" t="e">
        <f t="shared" si="204"/>
        <v>#VALUE!</v>
      </c>
    </row>
    <row r="232" spans="1:101" ht="118.5" customHeight="1" x14ac:dyDescent="0.3">
      <c r="A232" s="160" t="str">
        <f>[4]SayfaKAY!C1065</f>
        <v/>
      </c>
      <c r="B232" s="104" t="str">
        <f>[4]SayfaKAY!D1065</f>
        <v/>
      </c>
      <c r="C232" s="105" t="str">
        <f>[4]SayfaKAY!E1065</f>
        <v/>
      </c>
      <c r="D232" s="105" t="str">
        <f>[4]SayfaKAY!F1065</f>
        <v/>
      </c>
      <c r="E232" s="106" t="str">
        <f>[4]SayfaKAY!G1065</f>
        <v/>
      </c>
      <c r="F232" s="134" t="str">
        <f t="shared" si="165"/>
        <v/>
      </c>
      <c r="G232" s="135" t="str">
        <f t="shared" si="166"/>
        <v/>
      </c>
      <c r="H232" s="235" t="str">
        <f>[4]SayfaKAY!H1065</f>
        <v/>
      </c>
      <c r="I232" s="104" t="str">
        <f>[4]SayfaKAY!I1065</f>
        <v/>
      </c>
      <c r="J232" s="103" t="str">
        <f>IF([4]SayfaKAY!J1065="","",IF([4]SayfaKAY!J1065="Müşteri","Notified by Customer","Notified by Bozankaya"))</f>
        <v/>
      </c>
      <c r="K232" s="103" t="e">
        <f>VLOOKUP([4]SayfaKAY!L1065,#REF!,2,FALSE)</f>
        <v>#REF!</v>
      </c>
      <c r="L232" s="165" t="str">
        <f>[4]SayfaKAY!X1065</f>
        <v/>
      </c>
      <c r="M232" s="107" t="str">
        <f t="shared" si="167"/>
        <v/>
      </c>
      <c r="N232" s="105" t="str">
        <f>[4]SayfaKAY!M1065</f>
        <v/>
      </c>
      <c r="O232" s="166" t="str">
        <f>[4]SayfaKAY!P1065</f>
        <v/>
      </c>
      <c r="P232" s="166" t="str">
        <f>[4]SayfaKAY!Q1065</f>
        <v/>
      </c>
      <c r="Q232" s="166" t="str">
        <f>[4]SayfaKAY!R1065</f>
        <v/>
      </c>
      <c r="R232" s="132" t="str" cm="1">
        <f t="array" ref="R232">IF([4]SayfaKAY!U1065="","",_xlfn.IFS([4]SayfaKAY!U1065="Bozankaya","Bozankaya",[4]SayfaKAY!U1065="Müşteri","Customer",[4]SayfaKAY!U1065="Tedarikçi","Equipment Supplier"))</f>
        <v/>
      </c>
      <c r="S232" s="204" t="str">
        <f>[4]SayfaKAY!N1065</f>
        <v/>
      </c>
      <c r="T232" s="133" t="str">
        <f>[4]SayfaKAY!AD1065</f>
        <v/>
      </c>
      <c r="U232" s="132" t="str">
        <f>[4]SayfaKAY!W1065</f>
        <v/>
      </c>
      <c r="V232" s="108" t="str">
        <f>[4]SayfaKAY!AZ1065</f>
        <v/>
      </c>
      <c r="W232" s="136" t="str">
        <f t="shared" si="168"/>
        <v/>
      </c>
      <c r="X232" s="137" t="str">
        <f t="shared" si="169"/>
        <v/>
      </c>
      <c r="Y232" s="235" t="str">
        <f>[4]SayfaKAY!AE1065</f>
        <v/>
      </c>
      <c r="Z232" s="109" t="str">
        <f t="shared" si="170"/>
        <v/>
      </c>
      <c r="AA232" s="110" t="str">
        <f t="shared" si="171"/>
        <v/>
      </c>
      <c r="AB232" s="182" t="str">
        <f>[4]SayfaKAY!BA1065</f>
        <v/>
      </c>
      <c r="AC232" s="257" t="str">
        <f t="shared" si="172"/>
        <v/>
      </c>
      <c r="AD232" s="111" t="str">
        <f t="shared" si="173"/>
        <v/>
      </c>
      <c r="AE232" s="111" t="str">
        <f t="shared" si="174"/>
        <v/>
      </c>
      <c r="AF232" s="235" t="str">
        <f>[4]SayfaKAY!BA1065</f>
        <v/>
      </c>
      <c r="AG232" s="179" t="str">
        <f>[4]SayfaKAY!S1065</f>
        <v/>
      </c>
      <c r="AH232" s="178" t="str">
        <f t="shared" si="175"/>
        <v/>
      </c>
      <c r="AI232" s="163" t="str">
        <f>[4]SayfaKAY!AV1065</f>
        <v/>
      </c>
      <c r="AJ232" s="164" t="str">
        <f t="shared" si="176"/>
        <v/>
      </c>
      <c r="AK232" s="164" t="str">
        <f t="shared" si="177"/>
        <v/>
      </c>
      <c r="AL232" s="112" t="str">
        <f>[4]SayfaKAY!AX1065</f>
        <v/>
      </c>
      <c r="AM232" s="257" t="str" cm="1">
        <f t="array" ref="AM232">IFERROR(IF(AND(P232&lt;&gt;"D(Arıza Değil)",AH232="Bu Arıza Aracın Servise Verilmesine Engel Değil"),
IF(Z232-F232&gt;0,(AB232-Y232)*24*60,
IF(OR(AND(G232&gt;$AS$1,G232&lt;$AT$1),AND(G232&gt;$AU$1,G232&lt;$AV$1)),
(AF232-H232)*24*60,     BH:BH0)),        AN232),0)</f>
        <v/>
      </c>
      <c r="AN232" s="257" t="str">
        <f t="shared" si="178"/>
        <v/>
      </c>
      <c r="AO232" s="174" t="str">
        <f>[4]SayfaKAY!AG1065</f>
        <v/>
      </c>
      <c r="AP232" s="174" t="str">
        <f>[4]SayfaKAY!AI1065</f>
        <v/>
      </c>
      <c r="AQ232" s="174" t="str">
        <f>[4]SayfaKAY!AQ1065</f>
        <v/>
      </c>
      <c r="AR232" s="174" t="str">
        <f>[4]SayfaKAY!AH1065</f>
        <v/>
      </c>
      <c r="AS232" s="174" t="str">
        <f>[4]SayfaKAY!AJ1065</f>
        <v/>
      </c>
      <c r="AT232" s="175" t="str">
        <f>[4]SayfaKAY!AM1065</f>
        <v/>
      </c>
      <c r="AU232" s="176" t="str">
        <f>[4]SayfaKAY!AL1065</f>
        <v/>
      </c>
      <c r="AV232" s="176" t="str">
        <f>[4]SayfaKAY!AP1065</f>
        <v/>
      </c>
      <c r="AW232" s="177" t="str">
        <f>[4]SayfaKAY!AT1065</f>
        <v/>
      </c>
      <c r="AX232" s="194" t="str">
        <f t="shared" si="179"/>
        <v/>
      </c>
      <c r="AY232" s="168"/>
      <c r="AZ232" s="167"/>
      <c r="BA232" s="113"/>
      <c r="BB232" s="171" t="str">
        <f>IF($AQ$1="X", IF(AND(G232&gt;=$AS$1,G232&lt;=$AT$1),IF(P232&lt;&gt;"D(Arıza Değil)",AC232,0), IF(AND(G232&gt;=$AU$1,G232&lt;=$AV$1),IF(P232&lt;&gt;"D(Arıza Değil)",AC232,0), "")), "")</f>
        <v/>
      </c>
      <c r="BC232" s="114"/>
      <c r="BD232" s="114"/>
      <c r="BE232" s="114"/>
      <c r="BF232" s="114"/>
      <c r="BG232" s="114"/>
      <c r="BH232" s="114">
        <f>IFERROR(FRACAS!AN1068, "Hata Var")</f>
        <v>148.0000000318978</v>
      </c>
      <c r="BI232" s="114"/>
      <c r="BJ232" s="114"/>
      <c r="BK232" s="105" t="str">
        <f>[4]SayfaKAY!AW1065</f>
        <v/>
      </c>
      <c r="BL232" s="105" t="str">
        <f>[4]SayfaKAY!V1065</f>
        <v/>
      </c>
      <c r="BM232" s="114"/>
      <c r="BN232" s="171" t="str">
        <f t="shared" si="180"/>
        <v>x yok</v>
      </c>
      <c r="BO232" s="171" t="b">
        <f t="shared" si="181"/>
        <v>0</v>
      </c>
      <c r="BP232" s="171" t="e">
        <f t="shared" si="182"/>
        <v>#VALUE!</v>
      </c>
      <c r="BQ232" s="226" t="e">
        <f t="shared" si="183"/>
        <v>#VALUE!</v>
      </c>
      <c r="BR232" s="226" t="e">
        <f t="shared" si="184"/>
        <v>#VALUE!</v>
      </c>
      <c r="BS232" s="226" t="e">
        <f t="shared" si="185"/>
        <v>#VALUE!</v>
      </c>
      <c r="BT232" s="114"/>
      <c r="BU232" s="242"/>
      <c r="BV232" s="233">
        <f t="shared" si="186"/>
        <v>-1</v>
      </c>
      <c r="BW232" s="226" t="str">
        <f t="shared" si="187"/>
        <v>Hayır, çakışma yok</v>
      </c>
      <c r="BX232" s="229"/>
      <c r="BY232" s="247" t="e">
        <f t="shared" si="188"/>
        <v>#VALUE!</v>
      </c>
      <c r="BZ232" s="247" t="e">
        <f t="shared" si="189"/>
        <v>#VALUE!</v>
      </c>
      <c r="CA232" s="247" t="e">
        <f t="shared" si="190"/>
        <v>#VALUE!</v>
      </c>
      <c r="CB232" s="213"/>
      <c r="CC232" s="211"/>
      <c r="CD232" s="196"/>
      <c r="CE232" s="213">
        <v>1064</v>
      </c>
      <c r="CF232" s="182" t="str">
        <f t="shared" si="191"/>
        <v/>
      </c>
      <c r="CG232" s="182" t="str">
        <f t="shared" si="192"/>
        <v/>
      </c>
      <c r="CH232" s="196"/>
      <c r="CI232" s="196"/>
      <c r="CJ232" s="196"/>
      <c r="CK232" s="196" t="e">
        <f t="shared" si="193"/>
        <v>#VALUE!</v>
      </c>
      <c r="CL232" s="196" t="e">
        <f t="shared" si="194"/>
        <v>#VALUE!</v>
      </c>
      <c r="CM232" s="196" t="e">
        <f t="shared" si="195"/>
        <v>#VALUE!</v>
      </c>
      <c r="CN232" s="114"/>
      <c r="CO232" s="115" t="str">
        <f t="shared" si="196"/>
        <v/>
      </c>
      <c r="CP232" s="116" t="e">
        <f t="shared" si="197"/>
        <v>#VALUE!</v>
      </c>
      <c r="CQ232" s="117" t="str">
        <f t="shared" si="198"/>
        <v/>
      </c>
      <c r="CR232" s="117" t="str">
        <f t="shared" si="199"/>
        <v/>
      </c>
      <c r="CS232" s="117" t="str">
        <f t="shared" si="200"/>
        <v/>
      </c>
      <c r="CT232" s="118" t="e">
        <f t="shared" si="201"/>
        <v>#VALUE!</v>
      </c>
      <c r="CU232" s="118" t="e">
        <f t="shared" si="202"/>
        <v>#VALUE!</v>
      </c>
      <c r="CV232" s="118" t="e">
        <f t="shared" si="203"/>
        <v>#VALUE!</v>
      </c>
      <c r="CW232" s="119" t="e">
        <f t="shared" si="204"/>
        <v>#VALUE!</v>
      </c>
    </row>
    <row r="233" spans="1:101" ht="118.5" customHeight="1" x14ac:dyDescent="0.3">
      <c r="A233" s="104" t="str">
        <f>[4]SayfaKAY!C1066</f>
        <v/>
      </c>
      <c r="B233" s="104" t="str">
        <f>[4]SayfaKAY!D1066</f>
        <v/>
      </c>
      <c r="C233" s="105" t="str">
        <f>[4]SayfaKAY!E1066</f>
        <v/>
      </c>
      <c r="D233" s="105" t="str">
        <f>[4]SayfaKAY!F1066</f>
        <v/>
      </c>
      <c r="E233" s="106" t="str">
        <f>[4]SayfaKAY!G1066</f>
        <v/>
      </c>
      <c r="F233" s="193" t="str">
        <f t="shared" si="165"/>
        <v/>
      </c>
      <c r="G233" s="135" t="str">
        <f t="shared" si="166"/>
        <v/>
      </c>
      <c r="H233" s="235" t="str">
        <f>[4]SayfaKAY!H1066</f>
        <v/>
      </c>
      <c r="I233" s="104" t="str">
        <f>[4]SayfaKAY!I1066</f>
        <v/>
      </c>
      <c r="J233" s="103" t="str">
        <f>IF([4]SayfaKAY!J1066="","",IF([4]SayfaKAY!J1066="Müşteri","Notified by Customer","Notified by Bozankaya"))</f>
        <v/>
      </c>
      <c r="K233" s="103" t="e">
        <f>VLOOKUP([4]SayfaKAY!L1066,#REF!,2,FALSE)</f>
        <v>#REF!</v>
      </c>
      <c r="L233" s="165" t="str">
        <f>[4]SayfaKAY!X1066</f>
        <v/>
      </c>
      <c r="M233" s="107" t="str">
        <f t="shared" si="167"/>
        <v/>
      </c>
      <c r="N233" s="105" t="str">
        <f>[4]SayfaKAY!M1066</f>
        <v/>
      </c>
      <c r="O233" s="166" t="str">
        <f>[4]SayfaKAY!P1066</f>
        <v/>
      </c>
      <c r="P233" s="166" t="str">
        <f>[4]SayfaKAY!Q1066</f>
        <v/>
      </c>
      <c r="Q233" s="166" t="str">
        <f>[4]SayfaKAY!R1066</f>
        <v/>
      </c>
      <c r="R233" s="132" t="str" cm="1">
        <f t="array" ref="R233">IF([4]SayfaKAY!U1066="","",_xlfn.IFS([4]SayfaKAY!U1066="Bozankaya","Bozankaya",[4]SayfaKAY!U1066="Müşteri","Customer",[4]SayfaKAY!U1066="Tedarikçi","Equipment Supplier"))</f>
        <v/>
      </c>
      <c r="S233" s="204" t="str">
        <f>[4]SayfaKAY!N1066</f>
        <v/>
      </c>
      <c r="T233" s="133" t="str">
        <f>[4]SayfaKAY!AD1066</f>
        <v/>
      </c>
      <c r="U233" s="132" t="str">
        <f>[4]SayfaKAY!W1066</f>
        <v/>
      </c>
      <c r="V233" s="108" t="str">
        <f>[4]SayfaKAY!AZ1066</f>
        <v/>
      </c>
      <c r="W233" s="136" t="str">
        <f t="shared" si="168"/>
        <v/>
      </c>
      <c r="X233" s="137" t="str">
        <f t="shared" si="169"/>
        <v/>
      </c>
      <c r="Y233" s="235" t="str">
        <f>[4]SayfaKAY!AE1066</f>
        <v/>
      </c>
      <c r="Z233" s="192" t="str">
        <f t="shared" si="170"/>
        <v/>
      </c>
      <c r="AA233" s="110" t="str">
        <f t="shared" si="171"/>
        <v/>
      </c>
      <c r="AB233" s="182" t="str">
        <f>[4]SayfaKAY!BA1066</f>
        <v/>
      </c>
      <c r="AC233" s="257" t="str">
        <f t="shared" si="172"/>
        <v/>
      </c>
      <c r="AD233" s="111" t="str">
        <f t="shared" si="173"/>
        <v/>
      </c>
      <c r="AE233" s="111" t="str">
        <f t="shared" si="174"/>
        <v/>
      </c>
      <c r="AF233" s="235" t="str">
        <f>[4]SayfaKAY!BA1066</f>
        <v/>
      </c>
      <c r="AG233" s="179" t="str">
        <f>[4]SayfaKAY!S1066</f>
        <v/>
      </c>
      <c r="AH233" s="178" t="str">
        <f t="shared" si="175"/>
        <v/>
      </c>
      <c r="AI233" s="163" t="str">
        <f>[4]SayfaKAY!AV1066</f>
        <v/>
      </c>
      <c r="AJ233" s="164" t="str">
        <f t="shared" si="176"/>
        <v/>
      </c>
      <c r="AK233" s="164" t="str">
        <f t="shared" si="177"/>
        <v/>
      </c>
      <c r="AL233" s="112" t="str">
        <f>[4]SayfaKAY!AX1066</f>
        <v/>
      </c>
      <c r="AM233" s="257" t="str" cm="1">
        <f t="array" ref="AM233">IFERROR(IF(AND(P233&lt;&gt;"D(Arıza Değil)",AH233="Bu Arıza Aracın Servise Verilmesine Engel Değil"),
IF(Z233-F233&gt;0,(AB233-Y233)*24*60,
IF(OR(AND(G233&gt;$AS$1,G233&lt;$AT$1),AND(G233&gt;$AU$1,G233&lt;$AV$1)),
(AF233-H233)*24*60,     BH:BH0)),        AN233),0)</f>
        <v/>
      </c>
      <c r="AN233" s="257" t="str">
        <f t="shared" si="178"/>
        <v/>
      </c>
      <c r="AO233" s="174" t="str">
        <f>[4]SayfaKAY!AG1066</f>
        <v/>
      </c>
      <c r="AP233" s="174" t="str">
        <f>[4]SayfaKAY!AI1066</f>
        <v/>
      </c>
      <c r="AQ233" s="174" t="str">
        <f>[4]SayfaKAY!AQ1066</f>
        <v/>
      </c>
      <c r="AR233" s="174" t="str">
        <f>[4]SayfaKAY!AH1066</f>
        <v/>
      </c>
      <c r="AS233" s="174" t="str">
        <f>[4]SayfaKAY!AJ1066</f>
        <v/>
      </c>
      <c r="AT233" s="175" t="str">
        <f>[4]SayfaKAY!AM1066</f>
        <v/>
      </c>
      <c r="AU233" s="176" t="str">
        <f>[4]SayfaKAY!AL1066</f>
        <v/>
      </c>
      <c r="AV233" s="176" t="str">
        <f>[4]SayfaKAY!AP1066</f>
        <v/>
      </c>
      <c r="AW233" s="177" t="str">
        <f>[4]SayfaKAY!AT1066</f>
        <v/>
      </c>
      <c r="AX233" s="194" t="str">
        <f t="shared" si="179"/>
        <v/>
      </c>
      <c r="AY233" s="168"/>
      <c r="AZ233" s="167"/>
      <c r="BA233" s="170"/>
      <c r="BB233" s="171"/>
      <c r="BC233" s="114"/>
      <c r="BD233" s="114"/>
      <c r="BE233" s="114"/>
      <c r="BF233" s="114"/>
      <c r="BG233" s="114"/>
      <c r="BH233" s="114">
        <f>IFERROR(FRACAS!AN1069, "Hata Var")</f>
        <v>1252.0000000786968</v>
      </c>
      <c r="BI233" s="114"/>
      <c r="BJ233" s="114"/>
      <c r="BK233" s="105" t="str">
        <f>[4]SayfaKAY!AW1066</f>
        <v/>
      </c>
      <c r="BL233" s="105" t="str">
        <f>[4]SayfaKAY!V1066</f>
        <v/>
      </c>
      <c r="BM233" s="114"/>
      <c r="BN233" s="171" t="str">
        <f t="shared" si="180"/>
        <v>x yok</v>
      </c>
      <c r="BO233" s="171" t="b">
        <f t="shared" si="181"/>
        <v>0</v>
      </c>
      <c r="BP233" s="171" t="e">
        <f t="shared" si="182"/>
        <v>#VALUE!</v>
      </c>
      <c r="BQ233" s="226" t="e">
        <f t="shared" si="183"/>
        <v>#VALUE!</v>
      </c>
      <c r="BR233" s="226" t="e">
        <f t="shared" si="184"/>
        <v>#VALUE!</v>
      </c>
      <c r="BS233" s="226" t="e">
        <f t="shared" si="185"/>
        <v>#VALUE!</v>
      </c>
      <c r="BT233" s="114"/>
      <c r="BU233" s="242"/>
      <c r="BV233" s="233">
        <f t="shared" si="186"/>
        <v>-1</v>
      </c>
      <c r="BW233" s="226" t="str">
        <f t="shared" si="187"/>
        <v>Hayır, çakışma yok</v>
      </c>
      <c r="BX233" s="229"/>
      <c r="BY233" s="247" t="e">
        <f t="shared" si="188"/>
        <v>#VALUE!</v>
      </c>
      <c r="BZ233" s="247" t="e">
        <f t="shared" si="189"/>
        <v>#VALUE!</v>
      </c>
      <c r="CA233" s="247" t="e">
        <f t="shared" si="190"/>
        <v>#VALUE!</v>
      </c>
      <c r="CB233" s="213"/>
      <c r="CC233" s="211"/>
      <c r="CD233" s="196"/>
      <c r="CE233" s="213">
        <v>1065</v>
      </c>
      <c r="CF233" s="182" t="str">
        <f t="shared" si="191"/>
        <v/>
      </c>
      <c r="CG233" s="182" t="str">
        <f t="shared" si="192"/>
        <v/>
      </c>
      <c r="CH233" s="196"/>
      <c r="CI233" s="196"/>
      <c r="CJ233" s="196"/>
      <c r="CK233" s="196" t="e">
        <f t="shared" si="193"/>
        <v>#VALUE!</v>
      </c>
      <c r="CL233" s="196" t="e">
        <f t="shared" si="194"/>
        <v>#VALUE!</v>
      </c>
      <c r="CM233" s="196" t="e">
        <f t="shared" si="195"/>
        <v>#VALUE!</v>
      </c>
      <c r="CN233" s="114"/>
      <c r="CO233" s="115" t="str">
        <f t="shared" si="196"/>
        <v/>
      </c>
      <c r="CP233" s="116" t="e">
        <f t="shared" si="197"/>
        <v>#VALUE!</v>
      </c>
      <c r="CQ233" s="117" t="str">
        <f t="shared" si="198"/>
        <v/>
      </c>
      <c r="CR233" s="117" t="str">
        <f t="shared" si="199"/>
        <v/>
      </c>
      <c r="CS233" s="117" t="str">
        <f t="shared" si="200"/>
        <v/>
      </c>
      <c r="CT233" s="118" t="e">
        <f t="shared" si="201"/>
        <v>#VALUE!</v>
      </c>
      <c r="CU233" s="118" t="e">
        <f t="shared" si="202"/>
        <v>#VALUE!</v>
      </c>
      <c r="CV233" s="118" t="e">
        <f t="shared" si="203"/>
        <v>#VALUE!</v>
      </c>
      <c r="CW233" s="119" t="e">
        <f t="shared" si="204"/>
        <v>#VALUE!</v>
      </c>
    </row>
    <row r="234" spans="1:101" ht="118.5" customHeight="1" x14ac:dyDescent="0.3">
      <c r="A234" s="160" t="str">
        <f>[4]SayfaKAY!C1067</f>
        <v/>
      </c>
      <c r="B234" s="104" t="str">
        <f>[4]SayfaKAY!D1067</f>
        <v/>
      </c>
      <c r="C234" s="105" t="str">
        <f>[4]SayfaKAY!E1067</f>
        <v/>
      </c>
      <c r="D234" s="105" t="str">
        <f>[4]SayfaKAY!F1067</f>
        <v/>
      </c>
      <c r="E234" s="106" t="str">
        <f>[4]SayfaKAY!G1067</f>
        <v/>
      </c>
      <c r="F234" s="134" t="str">
        <f t="shared" si="165"/>
        <v/>
      </c>
      <c r="G234" s="135" t="str">
        <f t="shared" si="166"/>
        <v/>
      </c>
      <c r="H234" s="235" t="str">
        <f>[4]SayfaKAY!H1067</f>
        <v/>
      </c>
      <c r="I234" s="104" t="str">
        <f>[4]SayfaKAY!I1067</f>
        <v/>
      </c>
      <c r="J234" s="103" t="str">
        <f>IF([4]SayfaKAY!J1067="","",IF([4]SayfaKAY!J1067="Müşteri","Notified by Customer","Notified by Bozankaya"))</f>
        <v/>
      </c>
      <c r="K234" s="103" t="e">
        <f>VLOOKUP([4]SayfaKAY!L1067,#REF!,2,FALSE)</f>
        <v>#REF!</v>
      </c>
      <c r="L234" s="165" t="str">
        <f>[4]SayfaKAY!X1067</f>
        <v/>
      </c>
      <c r="M234" s="107" t="str">
        <f t="shared" si="167"/>
        <v/>
      </c>
      <c r="N234" s="105" t="str">
        <f>[4]SayfaKAY!M1067</f>
        <v/>
      </c>
      <c r="O234" s="166" t="str">
        <f>[4]SayfaKAY!P1067</f>
        <v/>
      </c>
      <c r="P234" s="166" t="str">
        <f>[4]SayfaKAY!Q1067</f>
        <v/>
      </c>
      <c r="Q234" s="166" t="str">
        <f>[4]SayfaKAY!R1067</f>
        <v/>
      </c>
      <c r="R234" s="132" t="str" cm="1">
        <f t="array" ref="R234">IF([4]SayfaKAY!U1067="","",_xlfn.IFS([4]SayfaKAY!U1067="Bozankaya","Bozankaya",[4]SayfaKAY!U1067="Müşteri","Customer",[4]SayfaKAY!U1067="Tedarikçi","Equipment Supplier"))</f>
        <v/>
      </c>
      <c r="S234" s="204" t="str">
        <f>[4]SayfaKAY!N1067</f>
        <v/>
      </c>
      <c r="T234" s="133" t="str">
        <f>[4]SayfaKAY!AD1067</f>
        <v/>
      </c>
      <c r="U234" s="132" t="str">
        <f>[4]SayfaKAY!W1067</f>
        <v/>
      </c>
      <c r="V234" s="108" t="str">
        <f>[4]SayfaKAY!AZ1067</f>
        <v/>
      </c>
      <c r="W234" s="136" t="str">
        <f t="shared" si="168"/>
        <v/>
      </c>
      <c r="X234" s="137" t="str">
        <f t="shared" si="169"/>
        <v/>
      </c>
      <c r="Y234" s="235" t="str">
        <f>[4]SayfaKAY!AE1067</f>
        <v/>
      </c>
      <c r="Z234" s="109" t="str">
        <f t="shared" si="170"/>
        <v/>
      </c>
      <c r="AA234" s="110" t="str">
        <f t="shared" si="171"/>
        <v/>
      </c>
      <c r="AB234" s="182" t="str">
        <f>[4]SayfaKAY!BA1067</f>
        <v/>
      </c>
      <c r="AC234" s="257" t="str">
        <f t="shared" si="172"/>
        <v/>
      </c>
      <c r="AD234" s="111" t="str">
        <f t="shared" si="173"/>
        <v/>
      </c>
      <c r="AE234" s="111" t="str">
        <f t="shared" si="174"/>
        <v/>
      </c>
      <c r="AF234" s="235" t="str">
        <f>[4]SayfaKAY!BA1067</f>
        <v/>
      </c>
      <c r="AG234" s="179" t="str">
        <f>[4]SayfaKAY!S1067</f>
        <v/>
      </c>
      <c r="AH234" s="178" t="str">
        <f t="shared" si="175"/>
        <v/>
      </c>
      <c r="AI234" s="163" t="str">
        <f>[4]SayfaKAY!AV1067</f>
        <v/>
      </c>
      <c r="AJ234" s="164" t="str">
        <f t="shared" si="176"/>
        <v/>
      </c>
      <c r="AK234" s="164" t="str">
        <f t="shared" si="177"/>
        <v/>
      </c>
      <c r="AL234" s="112" t="str">
        <f>[4]SayfaKAY!AX1067</f>
        <v/>
      </c>
      <c r="AM234" s="257" t="str" cm="1">
        <f t="array" ref="AM234">IFERROR(IF(AND(P234&lt;&gt;"D(Arıza Değil)",AH234="Bu Arıza Aracın Servise Verilmesine Engel Değil"),
IF(Z234-F234&gt;0,(AB234-Y234)*24*60,
IF(OR(AND(G234&gt;$AS$1,G234&lt;$AT$1),AND(G234&gt;$AU$1,G234&lt;$AV$1)),
(AF234-H234)*24*60,     BH:BH0)),        AN234),0)</f>
        <v/>
      </c>
      <c r="AN234" s="257" t="str">
        <f t="shared" si="178"/>
        <v/>
      </c>
      <c r="AO234" s="174" t="str">
        <f>[4]SayfaKAY!AG1067</f>
        <v/>
      </c>
      <c r="AP234" s="174" t="str">
        <f>[4]SayfaKAY!AI1067</f>
        <v/>
      </c>
      <c r="AQ234" s="174" t="str">
        <f>[4]SayfaKAY!AQ1067</f>
        <v/>
      </c>
      <c r="AR234" s="174" t="str">
        <f>[4]SayfaKAY!AH1067</f>
        <v/>
      </c>
      <c r="AS234" s="174" t="str">
        <f>[4]SayfaKAY!AJ1067</f>
        <v/>
      </c>
      <c r="AT234" s="175" t="str">
        <f>[4]SayfaKAY!AM1067</f>
        <v/>
      </c>
      <c r="AU234" s="176" t="str">
        <f>[4]SayfaKAY!AL1067</f>
        <v/>
      </c>
      <c r="AV234" s="176" t="str">
        <f>[4]SayfaKAY!AP1067</f>
        <v/>
      </c>
      <c r="AW234" s="177" t="str">
        <f>[4]SayfaKAY!AT1067</f>
        <v/>
      </c>
      <c r="AX234" s="194" t="str">
        <f t="shared" si="179"/>
        <v/>
      </c>
      <c r="AY234" s="168"/>
      <c r="AZ234" s="167"/>
      <c r="BA234" s="113"/>
      <c r="BB234" s="171" t="str">
        <f>IF($AQ$1="X", IF(AND(G234&gt;=$AS$1,G234&lt;=$AT$1),IF(P234&lt;&gt;"D(Arıza Değil)",AC234,0), IF(AND(G234&gt;=$AU$1,G234&lt;=$AV$1),IF(P234&lt;&gt;"D(Arıza Değil)",AC234,0), "")), "")</f>
        <v/>
      </c>
      <c r="BC234" s="114"/>
      <c r="BD234" s="114"/>
      <c r="BE234" s="114"/>
      <c r="BF234" s="114"/>
      <c r="BG234" s="114"/>
      <c r="BH234" s="114">
        <f>IFERROR(FRACAS!AN1070, "Hata Var")</f>
        <v>900</v>
      </c>
      <c r="BI234" s="114"/>
      <c r="BJ234" s="114"/>
      <c r="BK234" s="105" t="str">
        <f>[4]SayfaKAY!AW1067</f>
        <v/>
      </c>
      <c r="BL234" s="105" t="str">
        <f>[4]SayfaKAY!V1067</f>
        <v/>
      </c>
      <c r="BM234" s="114"/>
      <c r="BN234" s="171" t="str">
        <f t="shared" si="180"/>
        <v>x yok</v>
      </c>
      <c r="BO234" s="171" t="b">
        <f t="shared" si="181"/>
        <v>0</v>
      </c>
      <c r="BP234" s="171" t="e">
        <f t="shared" si="182"/>
        <v>#VALUE!</v>
      </c>
      <c r="BQ234" s="226" t="e">
        <f t="shared" si="183"/>
        <v>#VALUE!</v>
      </c>
      <c r="BR234" s="226" t="e">
        <f t="shared" si="184"/>
        <v>#VALUE!</v>
      </c>
      <c r="BS234" s="226" t="e">
        <f t="shared" si="185"/>
        <v>#VALUE!</v>
      </c>
      <c r="BT234" s="114"/>
      <c r="BU234" s="242"/>
      <c r="BV234" s="233">
        <f t="shared" si="186"/>
        <v>-1</v>
      </c>
      <c r="BW234" s="226" t="str">
        <f t="shared" si="187"/>
        <v>Hayır, çakışma yok</v>
      </c>
      <c r="BX234" s="229"/>
      <c r="BY234" s="247" t="e">
        <f t="shared" si="188"/>
        <v>#VALUE!</v>
      </c>
      <c r="BZ234" s="247" t="e">
        <f t="shared" si="189"/>
        <v>#VALUE!</v>
      </c>
      <c r="CA234" s="247" t="e">
        <f t="shared" si="190"/>
        <v>#VALUE!</v>
      </c>
      <c r="CB234" s="213"/>
      <c r="CC234" s="211"/>
      <c r="CD234" s="196"/>
      <c r="CE234" s="213">
        <v>1066</v>
      </c>
      <c r="CF234" s="182" t="str">
        <f t="shared" si="191"/>
        <v/>
      </c>
      <c r="CG234" s="182" t="str">
        <f t="shared" si="192"/>
        <v/>
      </c>
      <c r="CH234" s="196"/>
      <c r="CI234" s="196"/>
      <c r="CJ234" s="196"/>
      <c r="CK234" s="196" t="e">
        <f t="shared" si="193"/>
        <v>#VALUE!</v>
      </c>
      <c r="CL234" s="196" t="e">
        <f t="shared" si="194"/>
        <v>#VALUE!</v>
      </c>
      <c r="CM234" s="196" t="e">
        <f t="shared" si="195"/>
        <v>#VALUE!</v>
      </c>
      <c r="CN234" s="114"/>
      <c r="CO234" s="115" t="str">
        <f t="shared" si="196"/>
        <v/>
      </c>
      <c r="CP234" s="116" t="e">
        <f t="shared" si="197"/>
        <v>#VALUE!</v>
      </c>
      <c r="CQ234" s="117" t="str">
        <f t="shared" si="198"/>
        <v/>
      </c>
      <c r="CR234" s="117" t="str">
        <f t="shared" si="199"/>
        <v/>
      </c>
      <c r="CS234" s="117" t="str">
        <f t="shared" si="200"/>
        <v/>
      </c>
      <c r="CT234" s="118" t="e">
        <f t="shared" si="201"/>
        <v>#VALUE!</v>
      </c>
      <c r="CU234" s="118" t="e">
        <f t="shared" si="202"/>
        <v>#VALUE!</v>
      </c>
      <c r="CV234" s="118" t="e">
        <f t="shared" si="203"/>
        <v>#VALUE!</v>
      </c>
      <c r="CW234" s="119" t="e">
        <f t="shared" si="204"/>
        <v>#VALUE!</v>
      </c>
    </row>
    <row r="235" spans="1:101" ht="118.5" customHeight="1" x14ac:dyDescent="0.3">
      <c r="A235" s="104" t="str">
        <f>[4]SayfaKAY!C1068</f>
        <v/>
      </c>
      <c r="B235" s="104" t="str">
        <f>[4]SayfaKAY!D1068</f>
        <v/>
      </c>
      <c r="C235" s="105" t="str">
        <f>[4]SayfaKAY!E1068</f>
        <v/>
      </c>
      <c r="D235" s="105" t="str">
        <f>[4]SayfaKAY!F1068</f>
        <v/>
      </c>
      <c r="E235" s="106" t="str">
        <f>[4]SayfaKAY!G1068</f>
        <v/>
      </c>
      <c r="F235" s="193" t="str">
        <f t="shared" si="165"/>
        <v/>
      </c>
      <c r="G235" s="135" t="str">
        <f t="shared" si="166"/>
        <v/>
      </c>
      <c r="H235" s="235" t="str">
        <f>[4]SayfaKAY!H1068</f>
        <v/>
      </c>
      <c r="I235" s="104" t="str">
        <f>[4]SayfaKAY!I1068</f>
        <v/>
      </c>
      <c r="J235" s="103" t="str">
        <f>IF([4]SayfaKAY!J1068="","",IF([4]SayfaKAY!J1068="Müşteri","Notified by Customer","Notified by Bozankaya"))</f>
        <v/>
      </c>
      <c r="K235" s="103" t="e">
        <f>VLOOKUP([4]SayfaKAY!L1068,#REF!,2,FALSE)</f>
        <v>#REF!</v>
      </c>
      <c r="L235" s="165" t="str">
        <f>[4]SayfaKAY!X1068</f>
        <v/>
      </c>
      <c r="M235" s="107" t="str">
        <f t="shared" si="167"/>
        <v/>
      </c>
      <c r="N235" s="105" t="str">
        <f>[4]SayfaKAY!M1068</f>
        <v/>
      </c>
      <c r="O235" s="166" t="str">
        <f>[4]SayfaKAY!P1068</f>
        <v/>
      </c>
      <c r="P235" s="166" t="str">
        <f>[4]SayfaKAY!Q1068</f>
        <v/>
      </c>
      <c r="Q235" s="166" t="str">
        <f>[4]SayfaKAY!R1068</f>
        <v/>
      </c>
      <c r="R235" s="132" t="str" cm="1">
        <f t="array" ref="R235">IF([4]SayfaKAY!U1068="","",_xlfn.IFS([4]SayfaKAY!U1068="Bozankaya","Bozankaya",[4]SayfaKAY!U1068="Müşteri","Customer",[4]SayfaKAY!U1068="Tedarikçi","Equipment Supplier"))</f>
        <v/>
      </c>
      <c r="S235" s="204" t="str">
        <f>[4]SayfaKAY!N1068</f>
        <v/>
      </c>
      <c r="T235" s="133" t="str">
        <f>[4]SayfaKAY!AD1068</f>
        <v/>
      </c>
      <c r="U235" s="132" t="str">
        <f>[4]SayfaKAY!W1068</f>
        <v/>
      </c>
      <c r="V235" s="108" t="str">
        <f>[4]SayfaKAY!AZ1068</f>
        <v/>
      </c>
      <c r="W235" s="136" t="str">
        <f t="shared" si="168"/>
        <v/>
      </c>
      <c r="X235" s="137" t="str">
        <f t="shared" si="169"/>
        <v/>
      </c>
      <c r="Y235" s="235" t="str">
        <f>[4]SayfaKAY!AE1068</f>
        <v/>
      </c>
      <c r="Z235" s="192" t="str">
        <f t="shared" si="170"/>
        <v/>
      </c>
      <c r="AA235" s="110" t="str">
        <f t="shared" si="171"/>
        <v/>
      </c>
      <c r="AB235" s="182" t="str">
        <f>[4]SayfaKAY!BA1068</f>
        <v/>
      </c>
      <c r="AC235" s="257" t="str">
        <f t="shared" si="172"/>
        <v/>
      </c>
      <c r="AD235" s="111" t="str">
        <f t="shared" si="173"/>
        <v/>
      </c>
      <c r="AE235" s="111" t="str">
        <f t="shared" si="174"/>
        <v/>
      </c>
      <c r="AF235" s="235" t="str">
        <f>[4]SayfaKAY!BA1068</f>
        <v/>
      </c>
      <c r="AG235" s="179" t="str">
        <f>[4]SayfaKAY!S1068</f>
        <v/>
      </c>
      <c r="AH235" s="178" t="str">
        <f t="shared" si="175"/>
        <v/>
      </c>
      <c r="AI235" s="163" t="str">
        <f>[4]SayfaKAY!AV1068</f>
        <v/>
      </c>
      <c r="AJ235" s="164" t="str">
        <f t="shared" si="176"/>
        <v/>
      </c>
      <c r="AK235" s="164" t="str">
        <f t="shared" si="177"/>
        <v/>
      </c>
      <c r="AL235" s="112" t="str">
        <f>[4]SayfaKAY!AX1068</f>
        <v/>
      </c>
      <c r="AM235" s="257" t="str" cm="1">
        <f t="array" ref="AM235">IFERROR(IF(AND(P235&lt;&gt;"D(Arıza Değil)",AH235="Bu Arıza Aracın Servise Verilmesine Engel Değil"),
IF(Z235-F235&gt;0,(AB235-Y235)*24*60,
IF(OR(AND(G235&gt;$AS$1,G235&lt;$AT$1),AND(G235&gt;$AU$1,G235&lt;$AV$1)),
(AF235-H235)*24*60,     BH:BH0)),        AN235),0)</f>
        <v/>
      </c>
      <c r="AN235" s="257" t="str">
        <f t="shared" si="178"/>
        <v/>
      </c>
      <c r="AO235" s="174" t="str">
        <f>[4]SayfaKAY!AG1068</f>
        <v/>
      </c>
      <c r="AP235" s="174" t="str">
        <f>[4]SayfaKAY!AI1068</f>
        <v/>
      </c>
      <c r="AQ235" s="174" t="str">
        <f>[4]SayfaKAY!AQ1068</f>
        <v/>
      </c>
      <c r="AR235" s="174" t="str">
        <f>[4]SayfaKAY!AH1068</f>
        <v/>
      </c>
      <c r="AS235" s="174" t="str">
        <f>[4]SayfaKAY!AJ1068</f>
        <v/>
      </c>
      <c r="AT235" s="175" t="str">
        <f>[4]SayfaKAY!AM1068</f>
        <v/>
      </c>
      <c r="AU235" s="176" t="str">
        <f>[4]SayfaKAY!AL1068</f>
        <v/>
      </c>
      <c r="AV235" s="176" t="str">
        <f>[4]SayfaKAY!AP1068</f>
        <v/>
      </c>
      <c r="AW235" s="177" t="str">
        <f>[4]SayfaKAY!AT1068</f>
        <v/>
      </c>
      <c r="AX235" s="194" t="str">
        <f t="shared" si="179"/>
        <v/>
      </c>
      <c r="AY235" s="168"/>
      <c r="AZ235" s="167"/>
      <c r="BA235" s="170"/>
      <c r="BB235" s="171"/>
      <c r="BC235" s="114"/>
      <c r="BD235" s="114"/>
      <c r="BE235" s="114"/>
      <c r="BF235" s="114"/>
      <c r="BG235" s="114"/>
      <c r="BH235" s="114">
        <f>IFERROR(FRACAS!AN1071, "Hata Var")</f>
        <v>461.00000001490116</v>
      </c>
      <c r="BI235" s="114"/>
      <c r="BJ235" s="114"/>
      <c r="BK235" s="105" t="str">
        <f>[4]SayfaKAY!AW1068</f>
        <v/>
      </c>
      <c r="BL235" s="105" t="str">
        <f>[4]SayfaKAY!V1068</f>
        <v/>
      </c>
      <c r="BM235" s="114"/>
      <c r="BN235" s="171" t="str">
        <f t="shared" si="180"/>
        <v>x yok</v>
      </c>
      <c r="BO235" s="171" t="b">
        <f t="shared" si="181"/>
        <v>0</v>
      </c>
      <c r="BP235" s="171" t="e">
        <f t="shared" si="182"/>
        <v>#VALUE!</v>
      </c>
      <c r="BQ235" s="226" t="e">
        <f t="shared" si="183"/>
        <v>#VALUE!</v>
      </c>
      <c r="BR235" s="226" t="e">
        <f t="shared" si="184"/>
        <v>#VALUE!</v>
      </c>
      <c r="BS235" s="226" t="e">
        <f t="shared" si="185"/>
        <v>#VALUE!</v>
      </c>
      <c r="BT235" s="114"/>
      <c r="BU235" s="242"/>
      <c r="BV235" s="233">
        <f t="shared" si="186"/>
        <v>-1</v>
      </c>
      <c r="BW235" s="226" t="str">
        <f t="shared" si="187"/>
        <v>Hayır, çakışma yok</v>
      </c>
      <c r="BX235" s="229"/>
      <c r="BY235" s="247" t="e">
        <f t="shared" si="188"/>
        <v>#VALUE!</v>
      </c>
      <c r="BZ235" s="247" t="e">
        <f t="shared" si="189"/>
        <v>#VALUE!</v>
      </c>
      <c r="CA235" s="247" t="e">
        <f t="shared" si="190"/>
        <v>#VALUE!</v>
      </c>
      <c r="CB235" s="213"/>
      <c r="CC235" s="211"/>
      <c r="CD235" s="196"/>
      <c r="CE235" s="213">
        <v>1067</v>
      </c>
      <c r="CF235" s="182" t="str">
        <f t="shared" si="191"/>
        <v/>
      </c>
      <c r="CG235" s="182" t="str">
        <f t="shared" si="192"/>
        <v/>
      </c>
      <c r="CH235" s="196"/>
      <c r="CI235" s="196"/>
      <c r="CJ235" s="196"/>
      <c r="CK235" s="196" t="e">
        <f t="shared" si="193"/>
        <v>#VALUE!</v>
      </c>
      <c r="CL235" s="196" t="e">
        <f t="shared" si="194"/>
        <v>#VALUE!</v>
      </c>
      <c r="CM235" s="196" t="e">
        <f t="shared" si="195"/>
        <v>#VALUE!</v>
      </c>
      <c r="CN235" s="114"/>
      <c r="CO235" s="115" t="str">
        <f t="shared" si="196"/>
        <v/>
      </c>
      <c r="CP235" s="116" t="e">
        <f t="shared" si="197"/>
        <v>#VALUE!</v>
      </c>
      <c r="CQ235" s="117" t="str">
        <f t="shared" si="198"/>
        <v/>
      </c>
      <c r="CR235" s="117" t="str">
        <f t="shared" si="199"/>
        <v/>
      </c>
      <c r="CS235" s="117" t="str">
        <f t="shared" si="200"/>
        <v/>
      </c>
      <c r="CT235" s="118" t="e">
        <f t="shared" si="201"/>
        <v>#VALUE!</v>
      </c>
      <c r="CU235" s="118" t="e">
        <f t="shared" si="202"/>
        <v>#VALUE!</v>
      </c>
      <c r="CV235" s="118" t="e">
        <f t="shared" si="203"/>
        <v>#VALUE!</v>
      </c>
      <c r="CW235" s="119" t="e">
        <f t="shared" si="204"/>
        <v>#VALUE!</v>
      </c>
    </row>
    <row r="236" spans="1:101" ht="118.5" customHeight="1" x14ac:dyDescent="0.3">
      <c r="A236" s="160" t="str">
        <f>[4]SayfaKAY!C1069</f>
        <v/>
      </c>
      <c r="B236" s="104" t="str">
        <f>[4]SayfaKAY!D1069</f>
        <v/>
      </c>
      <c r="C236" s="105" t="str">
        <f>[4]SayfaKAY!E1069</f>
        <v/>
      </c>
      <c r="D236" s="105" t="str">
        <f>[4]SayfaKAY!F1069</f>
        <v/>
      </c>
      <c r="E236" s="106" t="str">
        <f>[4]SayfaKAY!G1069</f>
        <v/>
      </c>
      <c r="F236" s="134" t="str">
        <f t="shared" si="165"/>
        <v/>
      </c>
      <c r="G236" s="135" t="str">
        <f t="shared" si="166"/>
        <v/>
      </c>
      <c r="H236" s="235" t="str">
        <f>[4]SayfaKAY!H1069</f>
        <v/>
      </c>
      <c r="I236" s="104" t="str">
        <f>[4]SayfaKAY!I1069</f>
        <v/>
      </c>
      <c r="J236" s="103" t="str">
        <f>IF([4]SayfaKAY!J1069="","",IF([4]SayfaKAY!J1069="Müşteri","Notified by Customer","Notified by Bozankaya"))</f>
        <v/>
      </c>
      <c r="K236" s="103" t="e">
        <f>VLOOKUP([4]SayfaKAY!L1069,#REF!,2,FALSE)</f>
        <v>#REF!</v>
      </c>
      <c r="L236" s="165" t="str">
        <f>[4]SayfaKAY!X1069</f>
        <v/>
      </c>
      <c r="M236" s="107" t="str">
        <f t="shared" si="167"/>
        <v/>
      </c>
      <c r="N236" s="105" t="str">
        <f>[4]SayfaKAY!M1069</f>
        <v/>
      </c>
      <c r="O236" s="166" t="str">
        <f>[4]SayfaKAY!P1069</f>
        <v/>
      </c>
      <c r="P236" s="166" t="str">
        <f>[4]SayfaKAY!Q1069</f>
        <v/>
      </c>
      <c r="Q236" s="166" t="str">
        <f>[4]SayfaKAY!R1069</f>
        <v/>
      </c>
      <c r="R236" s="132" t="str" cm="1">
        <f t="array" ref="R236">IF([4]SayfaKAY!U1069="","",_xlfn.IFS([4]SayfaKAY!U1069="Bozankaya","Bozankaya",[4]SayfaKAY!U1069="Müşteri","Customer",[4]SayfaKAY!U1069="Tedarikçi","Equipment Supplier"))</f>
        <v/>
      </c>
      <c r="S236" s="204" t="str">
        <f>[4]SayfaKAY!N1069</f>
        <v/>
      </c>
      <c r="T236" s="133" t="str">
        <f>[4]SayfaKAY!AD1069</f>
        <v/>
      </c>
      <c r="U236" s="132" t="str">
        <f>[4]SayfaKAY!W1069</f>
        <v/>
      </c>
      <c r="V236" s="108" t="str">
        <f>[4]SayfaKAY!AZ1069</f>
        <v/>
      </c>
      <c r="W236" s="136" t="str">
        <f t="shared" si="168"/>
        <v/>
      </c>
      <c r="X236" s="137" t="str">
        <f t="shared" si="169"/>
        <v/>
      </c>
      <c r="Y236" s="235" t="str">
        <f>[4]SayfaKAY!AE1069</f>
        <v/>
      </c>
      <c r="Z236" s="109" t="str">
        <f t="shared" si="170"/>
        <v/>
      </c>
      <c r="AA236" s="110" t="str">
        <f t="shared" si="171"/>
        <v/>
      </c>
      <c r="AB236" s="182" t="str">
        <f>[4]SayfaKAY!BA1069</f>
        <v/>
      </c>
      <c r="AC236" s="257" t="str">
        <f t="shared" si="172"/>
        <v/>
      </c>
      <c r="AD236" s="111" t="str">
        <f t="shared" si="173"/>
        <v/>
      </c>
      <c r="AE236" s="111" t="str">
        <f t="shared" si="174"/>
        <v/>
      </c>
      <c r="AF236" s="235" t="str">
        <f>[4]SayfaKAY!BA1069</f>
        <v/>
      </c>
      <c r="AG236" s="179" t="str">
        <f>[4]SayfaKAY!S1069</f>
        <v/>
      </c>
      <c r="AH236" s="178" t="str">
        <f t="shared" si="175"/>
        <v/>
      </c>
      <c r="AI236" s="163" t="str">
        <f>[4]SayfaKAY!AV1069</f>
        <v/>
      </c>
      <c r="AJ236" s="164" t="str">
        <f t="shared" si="176"/>
        <v/>
      </c>
      <c r="AK236" s="164" t="str">
        <f t="shared" si="177"/>
        <v/>
      </c>
      <c r="AL236" s="112" t="str">
        <f>[4]SayfaKAY!AX1069</f>
        <v/>
      </c>
      <c r="AM236" s="257" t="str" cm="1">
        <f t="array" ref="AM236">IFERROR(IF(AND(P236&lt;&gt;"D(Arıza Değil)",AH236="Bu Arıza Aracın Servise Verilmesine Engel Değil"),
IF(Z236-F236&gt;0,(AB236-Y236)*24*60,
IF(OR(AND(G236&gt;$AS$1,G236&lt;$AT$1),AND(G236&gt;$AU$1,G236&lt;$AV$1)),
(AF236-H236)*24*60,     BH:BH0)),        AN236),0)</f>
        <v/>
      </c>
      <c r="AN236" s="257" t="str">
        <f t="shared" si="178"/>
        <v/>
      </c>
      <c r="AO236" s="174" t="str">
        <f>[4]SayfaKAY!AG1069</f>
        <v/>
      </c>
      <c r="AP236" s="174" t="str">
        <f>[4]SayfaKAY!AI1069</f>
        <v/>
      </c>
      <c r="AQ236" s="174" t="str">
        <f>[4]SayfaKAY!AQ1069</f>
        <v/>
      </c>
      <c r="AR236" s="174" t="str">
        <f>[4]SayfaKAY!AH1069</f>
        <v/>
      </c>
      <c r="AS236" s="174" t="str">
        <f>[4]SayfaKAY!AJ1069</f>
        <v/>
      </c>
      <c r="AT236" s="175" t="str">
        <f>[4]SayfaKAY!AM1069</f>
        <v/>
      </c>
      <c r="AU236" s="176" t="str">
        <f>[4]SayfaKAY!AL1069</f>
        <v/>
      </c>
      <c r="AV236" s="176" t="str">
        <f>[4]SayfaKAY!AP1069</f>
        <v/>
      </c>
      <c r="AW236" s="177" t="str">
        <f>[4]SayfaKAY!AT1069</f>
        <v/>
      </c>
      <c r="AX236" s="194" t="str">
        <f t="shared" si="179"/>
        <v/>
      </c>
      <c r="AY236" s="168"/>
      <c r="AZ236" s="167"/>
      <c r="BA236" s="113"/>
      <c r="BB236" s="171" t="str">
        <f>IF($AQ$1="X", IF(AND(G236&gt;=$AS$1,G236&lt;=$AT$1),IF(P236&lt;&gt;"D(Arıza Değil)",AC236,0), IF(AND(G236&gt;=$AU$1,G236&lt;=$AV$1),IF(P236&lt;&gt;"D(Arıza Değil)",AC236,0), "")), "")</f>
        <v/>
      </c>
      <c r="BC236" s="114"/>
      <c r="BD236" s="114"/>
      <c r="BE236" s="114"/>
      <c r="BF236" s="114"/>
      <c r="BG236" s="114"/>
      <c r="BH236" s="114">
        <f>IFERROR(FRACAS!AN1072, "Hata Var")</f>
        <v>2175.9999999788124</v>
      </c>
      <c r="BI236" s="114"/>
      <c r="BJ236" s="114"/>
      <c r="BK236" s="105" t="str">
        <f>[4]SayfaKAY!AW1069</f>
        <v/>
      </c>
      <c r="BL236" s="105" t="str">
        <f>[4]SayfaKAY!V1069</f>
        <v/>
      </c>
      <c r="BM236" s="114"/>
      <c r="BN236" s="171" t="str">
        <f t="shared" si="180"/>
        <v>x yok</v>
      </c>
      <c r="BO236" s="171" t="b">
        <f t="shared" si="181"/>
        <v>0</v>
      </c>
      <c r="BP236" s="171" t="e">
        <f t="shared" si="182"/>
        <v>#VALUE!</v>
      </c>
      <c r="BQ236" s="226" t="e">
        <f t="shared" si="183"/>
        <v>#VALUE!</v>
      </c>
      <c r="BR236" s="226" t="e">
        <f t="shared" si="184"/>
        <v>#VALUE!</v>
      </c>
      <c r="BS236" s="226" t="e">
        <f t="shared" si="185"/>
        <v>#VALUE!</v>
      </c>
      <c r="BT236" s="114"/>
      <c r="BU236" s="242"/>
      <c r="BV236" s="233">
        <f t="shared" si="186"/>
        <v>-1</v>
      </c>
      <c r="BW236" s="226" t="str">
        <f t="shared" si="187"/>
        <v>Hayır, çakışma yok</v>
      </c>
      <c r="BX236" s="229"/>
      <c r="BY236" s="247" t="e">
        <f t="shared" si="188"/>
        <v>#VALUE!</v>
      </c>
      <c r="BZ236" s="247" t="e">
        <f t="shared" si="189"/>
        <v>#VALUE!</v>
      </c>
      <c r="CA236" s="247" t="e">
        <f t="shared" si="190"/>
        <v>#VALUE!</v>
      </c>
      <c r="CB236" s="213"/>
      <c r="CC236" s="211"/>
      <c r="CD236" s="196"/>
      <c r="CE236" s="213">
        <v>1068</v>
      </c>
      <c r="CF236" s="182" t="str">
        <f t="shared" si="191"/>
        <v/>
      </c>
      <c r="CG236" s="182" t="str">
        <f t="shared" si="192"/>
        <v/>
      </c>
      <c r="CH236" s="196"/>
      <c r="CI236" s="196"/>
      <c r="CJ236" s="196"/>
      <c r="CK236" s="196" t="e">
        <f t="shared" si="193"/>
        <v>#VALUE!</v>
      </c>
      <c r="CL236" s="196" t="e">
        <f t="shared" si="194"/>
        <v>#VALUE!</v>
      </c>
      <c r="CM236" s="196" t="e">
        <f t="shared" si="195"/>
        <v>#VALUE!</v>
      </c>
      <c r="CN236" s="114"/>
      <c r="CO236" s="115" t="str">
        <f t="shared" si="196"/>
        <v/>
      </c>
      <c r="CP236" s="116" t="e">
        <f t="shared" si="197"/>
        <v>#VALUE!</v>
      </c>
      <c r="CQ236" s="117" t="str">
        <f t="shared" si="198"/>
        <v/>
      </c>
      <c r="CR236" s="117" t="str">
        <f t="shared" si="199"/>
        <v/>
      </c>
      <c r="CS236" s="117" t="str">
        <f t="shared" si="200"/>
        <v/>
      </c>
      <c r="CT236" s="118" t="e">
        <f t="shared" si="201"/>
        <v>#VALUE!</v>
      </c>
      <c r="CU236" s="118" t="e">
        <f t="shared" si="202"/>
        <v>#VALUE!</v>
      </c>
      <c r="CV236" s="118" t="e">
        <f t="shared" si="203"/>
        <v>#VALUE!</v>
      </c>
      <c r="CW236" s="119" t="e">
        <f t="shared" si="204"/>
        <v>#VALUE!</v>
      </c>
    </row>
    <row r="237" spans="1:101" ht="118.5" customHeight="1" x14ac:dyDescent="0.3">
      <c r="A237" s="104" t="str">
        <f>[4]SayfaKAY!C1070</f>
        <v/>
      </c>
      <c r="B237" s="104" t="str">
        <f>[4]SayfaKAY!D1070</f>
        <v/>
      </c>
      <c r="C237" s="105" t="str">
        <f>[4]SayfaKAY!E1070</f>
        <v/>
      </c>
      <c r="D237" s="105" t="str">
        <f>[4]SayfaKAY!F1070</f>
        <v/>
      </c>
      <c r="E237" s="106" t="str">
        <f>[4]SayfaKAY!G1070</f>
        <v/>
      </c>
      <c r="F237" s="193" t="str">
        <f t="shared" si="165"/>
        <v/>
      </c>
      <c r="G237" s="135" t="str">
        <f t="shared" si="166"/>
        <v/>
      </c>
      <c r="H237" s="235" t="str">
        <f>[4]SayfaKAY!H1070</f>
        <v/>
      </c>
      <c r="I237" s="104" t="str">
        <f>[4]SayfaKAY!I1070</f>
        <v/>
      </c>
      <c r="J237" s="103" t="str">
        <f>IF([4]SayfaKAY!J1070="","",IF([4]SayfaKAY!J1070="Müşteri","Notified by Customer","Notified by Bozankaya"))</f>
        <v/>
      </c>
      <c r="K237" s="103" t="e">
        <f>VLOOKUP([4]SayfaKAY!L1070,#REF!,2,FALSE)</f>
        <v>#REF!</v>
      </c>
      <c r="L237" s="165" t="str">
        <f>[4]SayfaKAY!X1070</f>
        <v/>
      </c>
      <c r="M237" s="107" t="str">
        <f t="shared" si="167"/>
        <v/>
      </c>
      <c r="N237" s="105" t="str">
        <f>[4]SayfaKAY!M1070</f>
        <v/>
      </c>
      <c r="O237" s="166" t="str">
        <f>[4]SayfaKAY!P1070</f>
        <v/>
      </c>
      <c r="P237" s="166" t="str">
        <f>[4]SayfaKAY!Q1070</f>
        <v/>
      </c>
      <c r="Q237" s="166" t="str">
        <f>[4]SayfaKAY!R1070</f>
        <v/>
      </c>
      <c r="R237" s="132" t="str" cm="1">
        <f t="array" ref="R237">IF([4]SayfaKAY!U1070="","",_xlfn.IFS([4]SayfaKAY!U1070="Bozankaya","Bozankaya",[4]SayfaKAY!U1070="Müşteri","Customer",[4]SayfaKAY!U1070="Tedarikçi","Equipment Supplier"))</f>
        <v/>
      </c>
      <c r="S237" s="204" t="str">
        <f>[4]SayfaKAY!N1070</f>
        <v/>
      </c>
      <c r="T237" s="133" t="str">
        <f>[4]SayfaKAY!AD1070</f>
        <v/>
      </c>
      <c r="U237" s="132" t="str">
        <f>[4]SayfaKAY!W1070</f>
        <v/>
      </c>
      <c r="V237" s="108" t="str">
        <f>[4]SayfaKAY!AZ1070</f>
        <v/>
      </c>
      <c r="W237" s="136" t="str">
        <f t="shared" si="168"/>
        <v/>
      </c>
      <c r="X237" s="137" t="str">
        <f t="shared" si="169"/>
        <v/>
      </c>
      <c r="Y237" s="235" t="str">
        <f>[4]SayfaKAY!AE1070</f>
        <v/>
      </c>
      <c r="Z237" s="192" t="str">
        <f t="shared" si="170"/>
        <v/>
      </c>
      <c r="AA237" s="110" t="str">
        <f t="shared" si="171"/>
        <v/>
      </c>
      <c r="AB237" s="182" t="str">
        <f>[4]SayfaKAY!BA1070</f>
        <v/>
      </c>
      <c r="AC237" s="257" t="str">
        <f t="shared" si="172"/>
        <v/>
      </c>
      <c r="AD237" s="111" t="str">
        <f t="shared" si="173"/>
        <v/>
      </c>
      <c r="AE237" s="111" t="str">
        <f t="shared" si="174"/>
        <v/>
      </c>
      <c r="AF237" s="235" t="str">
        <f>[4]SayfaKAY!BA1070</f>
        <v/>
      </c>
      <c r="AG237" s="179" t="str">
        <f>[4]SayfaKAY!S1070</f>
        <v/>
      </c>
      <c r="AH237" s="178" t="str">
        <f t="shared" si="175"/>
        <v/>
      </c>
      <c r="AI237" s="163" t="str">
        <f>[4]SayfaKAY!AV1070</f>
        <v/>
      </c>
      <c r="AJ237" s="164" t="str">
        <f t="shared" si="176"/>
        <v/>
      </c>
      <c r="AK237" s="164" t="str">
        <f t="shared" si="177"/>
        <v/>
      </c>
      <c r="AL237" s="112" t="str">
        <f>[4]SayfaKAY!AX1070</f>
        <v/>
      </c>
      <c r="AM237" s="257" t="str" cm="1">
        <f t="array" ref="AM237">IFERROR(IF(AND(P237&lt;&gt;"D(Arıza Değil)",AH237="Bu Arıza Aracın Servise Verilmesine Engel Değil"),
IF(Z237-F237&gt;0,(AB237-Y237)*24*60,
IF(OR(AND(G237&gt;$AS$1,G237&lt;$AT$1),AND(G237&gt;$AU$1,G237&lt;$AV$1)),
(AF237-H237)*24*60,     BH:BH0)),        AN237),0)</f>
        <v/>
      </c>
      <c r="AN237" s="257" t="str">
        <f t="shared" si="178"/>
        <v/>
      </c>
      <c r="AO237" s="174" t="str">
        <f>[4]SayfaKAY!AG1070</f>
        <v/>
      </c>
      <c r="AP237" s="174" t="str">
        <f>[4]SayfaKAY!AI1070</f>
        <v/>
      </c>
      <c r="AQ237" s="174" t="str">
        <f>[4]SayfaKAY!AQ1070</f>
        <v/>
      </c>
      <c r="AR237" s="174" t="str">
        <f>[4]SayfaKAY!AH1070</f>
        <v/>
      </c>
      <c r="AS237" s="174" t="str">
        <f>[4]SayfaKAY!AJ1070</f>
        <v/>
      </c>
      <c r="AT237" s="175" t="str">
        <f>[4]SayfaKAY!AM1070</f>
        <v/>
      </c>
      <c r="AU237" s="176" t="str">
        <f>[4]SayfaKAY!AL1070</f>
        <v/>
      </c>
      <c r="AV237" s="176" t="str">
        <f>[4]SayfaKAY!AP1070</f>
        <v/>
      </c>
      <c r="AW237" s="177" t="str">
        <f>[4]SayfaKAY!AT1070</f>
        <v/>
      </c>
      <c r="AX237" s="194" t="str">
        <f t="shared" si="179"/>
        <v/>
      </c>
      <c r="AY237" s="168"/>
      <c r="AZ237" s="167"/>
      <c r="BA237" s="170"/>
      <c r="BB237" s="171"/>
      <c r="BC237" s="114"/>
      <c r="BD237" s="114"/>
      <c r="BE237" s="114"/>
      <c r="BF237" s="114"/>
      <c r="BG237" s="114"/>
      <c r="BH237" s="114">
        <f>IFERROR(FRACAS!AN1073, "Hata Var")</f>
        <v>1570.9999999660067</v>
      </c>
      <c r="BI237" s="114"/>
      <c r="BJ237" s="114"/>
      <c r="BK237" s="105" t="str">
        <f>[4]SayfaKAY!AW1070</f>
        <v/>
      </c>
      <c r="BL237" s="105" t="str">
        <f>[4]SayfaKAY!V1070</f>
        <v/>
      </c>
      <c r="BM237" s="114"/>
      <c r="BN237" s="171" t="str">
        <f t="shared" si="180"/>
        <v>x yok</v>
      </c>
      <c r="BO237" s="171" t="b">
        <f t="shared" si="181"/>
        <v>0</v>
      </c>
      <c r="BP237" s="171" t="e">
        <f t="shared" si="182"/>
        <v>#VALUE!</v>
      </c>
      <c r="BQ237" s="226" t="e">
        <f t="shared" si="183"/>
        <v>#VALUE!</v>
      </c>
      <c r="BR237" s="226" t="e">
        <f t="shared" si="184"/>
        <v>#VALUE!</v>
      </c>
      <c r="BS237" s="226" t="e">
        <f t="shared" si="185"/>
        <v>#VALUE!</v>
      </c>
      <c r="BT237" s="114"/>
      <c r="BU237" s="242"/>
      <c r="BV237" s="233">
        <f t="shared" si="186"/>
        <v>-1</v>
      </c>
      <c r="BW237" s="226" t="str">
        <f t="shared" si="187"/>
        <v>Hayır, çakışma yok</v>
      </c>
      <c r="BX237" s="229"/>
      <c r="BY237" s="247" t="e">
        <f t="shared" si="188"/>
        <v>#VALUE!</v>
      </c>
      <c r="BZ237" s="247" t="e">
        <f t="shared" si="189"/>
        <v>#VALUE!</v>
      </c>
      <c r="CA237" s="247" t="e">
        <f t="shared" si="190"/>
        <v>#VALUE!</v>
      </c>
      <c r="CB237" s="213"/>
      <c r="CC237" s="211"/>
      <c r="CD237" s="196"/>
      <c r="CE237" s="213">
        <v>1069</v>
      </c>
      <c r="CF237" s="182" t="str">
        <f t="shared" si="191"/>
        <v/>
      </c>
      <c r="CG237" s="182" t="str">
        <f t="shared" si="192"/>
        <v/>
      </c>
      <c r="CH237" s="196"/>
      <c r="CI237" s="196"/>
      <c r="CJ237" s="196"/>
      <c r="CK237" s="196" t="e">
        <f t="shared" si="193"/>
        <v>#VALUE!</v>
      </c>
      <c r="CL237" s="196" t="e">
        <f t="shared" si="194"/>
        <v>#VALUE!</v>
      </c>
      <c r="CM237" s="196" t="e">
        <f t="shared" si="195"/>
        <v>#VALUE!</v>
      </c>
      <c r="CN237" s="114"/>
      <c r="CO237" s="115" t="str">
        <f t="shared" si="196"/>
        <v/>
      </c>
      <c r="CP237" s="116" t="e">
        <f t="shared" si="197"/>
        <v>#VALUE!</v>
      </c>
      <c r="CQ237" s="117" t="str">
        <f t="shared" si="198"/>
        <v/>
      </c>
      <c r="CR237" s="117" t="str">
        <f t="shared" si="199"/>
        <v/>
      </c>
      <c r="CS237" s="117" t="str">
        <f t="shared" si="200"/>
        <v/>
      </c>
      <c r="CT237" s="118" t="e">
        <f t="shared" si="201"/>
        <v>#VALUE!</v>
      </c>
      <c r="CU237" s="118" t="e">
        <f t="shared" si="202"/>
        <v>#VALUE!</v>
      </c>
      <c r="CV237" s="118" t="e">
        <f t="shared" si="203"/>
        <v>#VALUE!</v>
      </c>
      <c r="CW237" s="119" t="e">
        <f t="shared" si="204"/>
        <v>#VALUE!</v>
      </c>
    </row>
    <row r="238" spans="1:101" ht="118.5" customHeight="1" x14ac:dyDescent="0.3">
      <c r="A238" s="160" t="str">
        <f>[4]SayfaKAY!C1071</f>
        <v/>
      </c>
      <c r="B238" s="104" t="str">
        <f>[4]SayfaKAY!D1071</f>
        <v/>
      </c>
      <c r="C238" s="105" t="str">
        <f>[4]SayfaKAY!E1071</f>
        <v/>
      </c>
      <c r="D238" s="105" t="str">
        <f>[4]SayfaKAY!F1071</f>
        <v/>
      </c>
      <c r="E238" s="106" t="str">
        <f>[4]SayfaKAY!G1071</f>
        <v/>
      </c>
      <c r="F238" s="134" t="str">
        <f t="shared" si="165"/>
        <v/>
      </c>
      <c r="G238" s="135" t="str">
        <f t="shared" si="166"/>
        <v/>
      </c>
      <c r="H238" s="235" t="str">
        <f>[4]SayfaKAY!H1071</f>
        <v/>
      </c>
      <c r="I238" s="104" t="str">
        <f>[4]SayfaKAY!I1071</f>
        <v/>
      </c>
      <c r="J238" s="103" t="str">
        <f>IF([4]SayfaKAY!J1071="","",IF([4]SayfaKAY!J1071="Müşteri","Notified by Customer","Notified by Bozankaya"))</f>
        <v/>
      </c>
      <c r="K238" s="103" t="e">
        <f>VLOOKUP([4]SayfaKAY!L1071,#REF!,2,FALSE)</f>
        <v>#REF!</v>
      </c>
      <c r="L238" s="165" t="str">
        <f>[4]SayfaKAY!X1071</f>
        <v/>
      </c>
      <c r="M238" s="107" t="str">
        <f t="shared" si="167"/>
        <v/>
      </c>
      <c r="N238" s="105" t="str">
        <f>[4]SayfaKAY!M1071</f>
        <v/>
      </c>
      <c r="O238" s="166" t="str">
        <f>[4]SayfaKAY!P1071</f>
        <v/>
      </c>
      <c r="P238" s="166" t="str">
        <f>[4]SayfaKAY!Q1071</f>
        <v/>
      </c>
      <c r="Q238" s="166" t="str">
        <f>[4]SayfaKAY!R1071</f>
        <v/>
      </c>
      <c r="R238" s="132" t="str" cm="1">
        <f t="array" ref="R238">IF([4]SayfaKAY!U1071="","",_xlfn.IFS([4]SayfaKAY!U1071="Bozankaya","Bozankaya",[4]SayfaKAY!U1071="Müşteri","Customer",[4]SayfaKAY!U1071="Tedarikçi","Equipment Supplier"))</f>
        <v/>
      </c>
      <c r="S238" s="204" t="str">
        <f>[4]SayfaKAY!N1071</f>
        <v/>
      </c>
      <c r="T238" s="133" t="str">
        <f>[4]SayfaKAY!AD1071</f>
        <v/>
      </c>
      <c r="U238" s="132" t="str">
        <f>[4]SayfaKAY!W1071</f>
        <v/>
      </c>
      <c r="V238" s="108" t="str">
        <f>[4]SayfaKAY!AZ1071</f>
        <v/>
      </c>
      <c r="W238" s="136" t="str">
        <f t="shared" si="168"/>
        <v/>
      </c>
      <c r="X238" s="137" t="str">
        <f t="shared" si="169"/>
        <v/>
      </c>
      <c r="Y238" s="235" t="str">
        <f>[4]SayfaKAY!AE1071</f>
        <v/>
      </c>
      <c r="Z238" s="109" t="str">
        <f t="shared" si="170"/>
        <v/>
      </c>
      <c r="AA238" s="110" t="str">
        <f t="shared" si="171"/>
        <v/>
      </c>
      <c r="AB238" s="182" t="str">
        <f>[4]SayfaKAY!BA1071</f>
        <v/>
      </c>
      <c r="AC238" s="257" t="str">
        <f t="shared" si="172"/>
        <v/>
      </c>
      <c r="AD238" s="111" t="str">
        <f t="shared" si="173"/>
        <v/>
      </c>
      <c r="AE238" s="111" t="str">
        <f t="shared" si="174"/>
        <v/>
      </c>
      <c r="AF238" s="235" t="str">
        <f>[4]SayfaKAY!BA1071</f>
        <v/>
      </c>
      <c r="AG238" s="179" t="str">
        <f>[4]SayfaKAY!S1071</f>
        <v/>
      </c>
      <c r="AH238" s="178" t="str">
        <f t="shared" si="175"/>
        <v/>
      </c>
      <c r="AI238" s="163" t="str">
        <f>[4]SayfaKAY!AV1071</f>
        <v/>
      </c>
      <c r="AJ238" s="164" t="str">
        <f t="shared" si="176"/>
        <v/>
      </c>
      <c r="AK238" s="164" t="str">
        <f t="shared" si="177"/>
        <v/>
      </c>
      <c r="AL238" s="112" t="str">
        <f>[4]SayfaKAY!AX1071</f>
        <v/>
      </c>
      <c r="AM238" s="257" t="str" cm="1">
        <f t="array" ref="AM238">IFERROR(IF(AND(P238&lt;&gt;"D(Arıza Değil)",AH238="Bu Arıza Aracın Servise Verilmesine Engel Değil"),
IF(Z238-F238&gt;0,(AB238-Y238)*24*60,
IF(OR(AND(G238&gt;$AS$1,G238&lt;$AT$1),AND(G238&gt;$AU$1,G238&lt;$AV$1)),
(AF238-H238)*24*60,     BH:BH0)),        AN238),0)</f>
        <v/>
      </c>
      <c r="AN238" s="257" t="str">
        <f t="shared" si="178"/>
        <v/>
      </c>
      <c r="AO238" s="174" t="str">
        <f>[4]SayfaKAY!AG1071</f>
        <v/>
      </c>
      <c r="AP238" s="174" t="str">
        <f>[4]SayfaKAY!AI1071</f>
        <v/>
      </c>
      <c r="AQ238" s="174" t="str">
        <f>[4]SayfaKAY!AQ1071</f>
        <v/>
      </c>
      <c r="AR238" s="174" t="str">
        <f>[4]SayfaKAY!AH1071</f>
        <v/>
      </c>
      <c r="AS238" s="174" t="str">
        <f>[4]SayfaKAY!AJ1071</f>
        <v/>
      </c>
      <c r="AT238" s="175" t="str">
        <f>[4]SayfaKAY!AM1071</f>
        <v/>
      </c>
      <c r="AU238" s="176" t="str">
        <f>[4]SayfaKAY!AL1071</f>
        <v/>
      </c>
      <c r="AV238" s="176" t="str">
        <f>[4]SayfaKAY!AP1071</f>
        <v/>
      </c>
      <c r="AW238" s="177" t="str">
        <f>[4]SayfaKAY!AT1071</f>
        <v/>
      </c>
      <c r="AX238" s="194" t="str">
        <f t="shared" si="179"/>
        <v/>
      </c>
      <c r="AY238" s="168"/>
      <c r="AZ238" s="167"/>
      <c r="BA238" s="113"/>
      <c r="BB238" s="171" t="str">
        <f>IF($AQ$1="X", IF(AND(G238&gt;=$AS$1,G238&lt;=$AT$1),IF(P238&lt;&gt;"D(Arıza Değil)",AC238,0), IF(AND(G238&gt;=$AU$1,G238&lt;=$AV$1),IF(P238&lt;&gt;"D(Arıza Değil)",AC238,0), "")), "")</f>
        <v/>
      </c>
      <c r="BC238" s="114"/>
      <c r="BD238" s="114"/>
      <c r="BE238" s="114"/>
      <c r="BF238" s="114"/>
      <c r="BG238" s="114"/>
      <c r="BH238" s="114">
        <f>IFERROR(FRACAS!AN1074, "Hata Var")</f>
        <v>266.00000011269003</v>
      </c>
      <c r="BI238" s="114"/>
      <c r="BJ238" s="114"/>
      <c r="BK238" s="105" t="str">
        <f>[4]SayfaKAY!AW1071</f>
        <v/>
      </c>
      <c r="BL238" s="105" t="str">
        <f>[4]SayfaKAY!V1071</f>
        <v/>
      </c>
      <c r="BM238" s="114"/>
      <c r="BN238" s="171" t="str">
        <f t="shared" si="180"/>
        <v>x yok</v>
      </c>
      <c r="BO238" s="171" t="b">
        <f t="shared" si="181"/>
        <v>0</v>
      </c>
      <c r="BP238" s="171" t="e">
        <f t="shared" si="182"/>
        <v>#VALUE!</v>
      </c>
      <c r="BQ238" s="226" t="e">
        <f t="shared" si="183"/>
        <v>#VALUE!</v>
      </c>
      <c r="BR238" s="226" t="e">
        <f t="shared" si="184"/>
        <v>#VALUE!</v>
      </c>
      <c r="BS238" s="226" t="e">
        <f t="shared" si="185"/>
        <v>#VALUE!</v>
      </c>
      <c r="BT238" s="114"/>
      <c r="BU238" s="242"/>
      <c r="BV238" s="233">
        <f t="shared" si="186"/>
        <v>-1</v>
      </c>
      <c r="BW238" s="226" t="str">
        <f t="shared" si="187"/>
        <v>Hayır, çakışma yok</v>
      </c>
      <c r="BX238" s="229"/>
      <c r="BY238" s="247" t="e">
        <f t="shared" si="188"/>
        <v>#VALUE!</v>
      </c>
      <c r="BZ238" s="247" t="e">
        <f t="shared" si="189"/>
        <v>#VALUE!</v>
      </c>
      <c r="CA238" s="247" t="e">
        <f t="shared" si="190"/>
        <v>#VALUE!</v>
      </c>
      <c r="CB238" s="213"/>
      <c r="CC238" s="211"/>
      <c r="CD238" s="196"/>
      <c r="CE238" s="213">
        <v>1070</v>
      </c>
      <c r="CF238" s="182" t="str">
        <f t="shared" si="191"/>
        <v/>
      </c>
      <c r="CG238" s="182" t="str">
        <f t="shared" si="192"/>
        <v/>
      </c>
      <c r="CH238" s="196"/>
      <c r="CI238" s="196"/>
      <c r="CJ238" s="196"/>
      <c r="CK238" s="196" t="e">
        <f t="shared" si="193"/>
        <v>#VALUE!</v>
      </c>
      <c r="CL238" s="196" t="e">
        <f t="shared" si="194"/>
        <v>#VALUE!</v>
      </c>
      <c r="CM238" s="196" t="e">
        <f t="shared" si="195"/>
        <v>#VALUE!</v>
      </c>
      <c r="CN238" s="114"/>
      <c r="CO238" s="115" t="str">
        <f t="shared" si="196"/>
        <v/>
      </c>
      <c r="CP238" s="116" t="e">
        <f t="shared" si="197"/>
        <v>#VALUE!</v>
      </c>
      <c r="CQ238" s="117" t="str">
        <f t="shared" si="198"/>
        <v/>
      </c>
      <c r="CR238" s="117" t="str">
        <f t="shared" si="199"/>
        <v/>
      </c>
      <c r="CS238" s="117" t="str">
        <f t="shared" si="200"/>
        <v/>
      </c>
      <c r="CT238" s="118" t="e">
        <f t="shared" si="201"/>
        <v>#VALUE!</v>
      </c>
      <c r="CU238" s="118" t="e">
        <f t="shared" si="202"/>
        <v>#VALUE!</v>
      </c>
      <c r="CV238" s="118" t="e">
        <f t="shared" si="203"/>
        <v>#VALUE!</v>
      </c>
      <c r="CW238" s="119" t="e">
        <f t="shared" si="204"/>
        <v>#VALUE!</v>
      </c>
    </row>
    <row r="239" spans="1:101" ht="118.5" customHeight="1" x14ac:dyDescent="0.3">
      <c r="A239" s="104" t="str">
        <f>[4]SayfaKAY!C1072</f>
        <v/>
      </c>
      <c r="B239" s="104" t="str">
        <f>[4]SayfaKAY!D1072</f>
        <v/>
      </c>
      <c r="C239" s="105" t="str">
        <f>[4]SayfaKAY!E1072</f>
        <v/>
      </c>
      <c r="D239" s="105" t="str">
        <f>[4]SayfaKAY!F1072</f>
        <v/>
      </c>
      <c r="E239" s="106" t="str">
        <f>[4]SayfaKAY!G1072</f>
        <v/>
      </c>
      <c r="F239" s="193" t="str">
        <f t="shared" si="165"/>
        <v/>
      </c>
      <c r="G239" s="135" t="str">
        <f t="shared" si="166"/>
        <v/>
      </c>
      <c r="H239" s="235" t="str">
        <f>[4]SayfaKAY!H1072</f>
        <v/>
      </c>
      <c r="I239" s="104" t="str">
        <f>[4]SayfaKAY!I1072</f>
        <v/>
      </c>
      <c r="J239" s="103" t="str">
        <f>IF([4]SayfaKAY!J1072="","",IF([4]SayfaKAY!J1072="Müşteri","Notified by Customer","Notified by Bozankaya"))</f>
        <v/>
      </c>
      <c r="K239" s="103" t="e">
        <f>VLOOKUP([4]SayfaKAY!L1072,#REF!,2,FALSE)</f>
        <v>#REF!</v>
      </c>
      <c r="L239" s="165" t="str">
        <f>[4]SayfaKAY!X1072</f>
        <v/>
      </c>
      <c r="M239" s="107" t="str">
        <f t="shared" si="167"/>
        <v/>
      </c>
      <c r="N239" s="105" t="str">
        <f>[4]SayfaKAY!M1072</f>
        <v/>
      </c>
      <c r="O239" s="166" t="str">
        <f>[4]SayfaKAY!P1072</f>
        <v/>
      </c>
      <c r="P239" s="166" t="str">
        <f>[4]SayfaKAY!Q1072</f>
        <v/>
      </c>
      <c r="Q239" s="166" t="str">
        <f>[4]SayfaKAY!R1072</f>
        <v/>
      </c>
      <c r="R239" s="132" t="str" cm="1">
        <f t="array" ref="R239">IF([4]SayfaKAY!U1072="","",_xlfn.IFS([4]SayfaKAY!U1072="Bozankaya","Bozankaya",[4]SayfaKAY!U1072="Müşteri","Customer",[4]SayfaKAY!U1072="Tedarikçi","Equipment Supplier"))</f>
        <v/>
      </c>
      <c r="S239" s="204" t="str">
        <f>[4]SayfaKAY!N1072</f>
        <v/>
      </c>
      <c r="T239" s="133" t="str">
        <f>[4]SayfaKAY!AD1072</f>
        <v/>
      </c>
      <c r="U239" s="132" t="str">
        <f>[4]SayfaKAY!W1072</f>
        <v/>
      </c>
      <c r="V239" s="108" t="str">
        <f>[4]SayfaKAY!AZ1072</f>
        <v/>
      </c>
      <c r="W239" s="136" t="str">
        <f t="shared" si="168"/>
        <v/>
      </c>
      <c r="X239" s="137" t="str">
        <f t="shared" si="169"/>
        <v/>
      </c>
      <c r="Y239" s="235" t="str">
        <f>[4]SayfaKAY!AE1072</f>
        <v/>
      </c>
      <c r="Z239" s="192" t="str">
        <f t="shared" si="170"/>
        <v/>
      </c>
      <c r="AA239" s="110" t="str">
        <f t="shared" si="171"/>
        <v/>
      </c>
      <c r="AB239" s="182" t="str">
        <f>[4]SayfaKAY!BA1072</f>
        <v/>
      </c>
      <c r="AC239" s="257" t="str">
        <f t="shared" si="172"/>
        <v/>
      </c>
      <c r="AD239" s="111" t="str">
        <f t="shared" si="173"/>
        <v/>
      </c>
      <c r="AE239" s="111" t="str">
        <f t="shared" si="174"/>
        <v/>
      </c>
      <c r="AF239" s="235" t="str">
        <f>[4]SayfaKAY!BA1072</f>
        <v/>
      </c>
      <c r="AG239" s="179" t="str">
        <f>[4]SayfaKAY!S1072</f>
        <v/>
      </c>
      <c r="AH239" s="178" t="str">
        <f t="shared" si="175"/>
        <v/>
      </c>
      <c r="AI239" s="163" t="str">
        <f>[4]SayfaKAY!AV1072</f>
        <v/>
      </c>
      <c r="AJ239" s="164" t="str">
        <f t="shared" si="176"/>
        <v/>
      </c>
      <c r="AK239" s="164" t="str">
        <f t="shared" si="177"/>
        <v/>
      </c>
      <c r="AL239" s="112" t="str">
        <f>[4]SayfaKAY!AX1072</f>
        <v/>
      </c>
      <c r="AM239" s="257" t="str" cm="1">
        <f t="array" ref="AM239">IFERROR(IF(AND(P239&lt;&gt;"D(Arıza Değil)",AH239="Bu Arıza Aracın Servise Verilmesine Engel Değil"),
IF(Z239-F239&gt;0,(AB239-Y239)*24*60,
IF(OR(AND(G239&gt;$AS$1,G239&lt;$AT$1),AND(G239&gt;$AU$1,G239&lt;$AV$1)),
(AF239-H239)*24*60,     BH:BH0)),        AN239),0)</f>
        <v/>
      </c>
      <c r="AN239" s="257" t="str">
        <f t="shared" si="178"/>
        <v/>
      </c>
      <c r="AO239" s="174" t="str">
        <f>[4]SayfaKAY!AG1072</f>
        <v/>
      </c>
      <c r="AP239" s="174" t="str">
        <f>[4]SayfaKAY!AI1072</f>
        <v/>
      </c>
      <c r="AQ239" s="174" t="str">
        <f>[4]SayfaKAY!AQ1072</f>
        <v/>
      </c>
      <c r="AR239" s="174" t="str">
        <f>[4]SayfaKAY!AH1072</f>
        <v/>
      </c>
      <c r="AS239" s="174" t="str">
        <f>[4]SayfaKAY!AJ1072</f>
        <v/>
      </c>
      <c r="AT239" s="175" t="str">
        <f>[4]SayfaKAY!AM1072</f>
        <v/>
      </c>
      <c r="AU239" s="176" t="str">
        <f>[4]SayfaKAY!AL1072</f>
        <v/>
      </c>
      <c r="AV239" s="176" t="str">
        <f>[4]SayfaKAY!AP1072</f>
        <v/>
      </c>
      <c r="AW239" s="177" t="str">
        <f>[4]SayfaKAY!AT1072</f>
        <v/>
      </c>
      <c r="AX239" s="194" t="str">
        <f t="shared" si="179"/>
        <v/>
      </c>
      <c r="AY239" s="168"/>
      <c r="AZ239" s="167"/>
      <c r="BA239" s="170"/>
      <c r="BB239" s="171"/>
      <c r="BC239" s="114"/>
      <c r="BD239" s="114"/>
      <c r="BE239" s="114"/>
      <c r="BF239" s="114"/>
      <c r="BG239" s="114"/>
      <c r="BH239" s="114">
        <f>IFERROR(FRACAS!AN1075, "Hata Var")</f>
        <v>76.000000027706847</v>
      </c>
      <c r="BI239" s="114"/>
      <c r="BJ239" s="114"/>
      <c r="BK239" s="105" t="str">
        <f>[4]SayfaKAY!AW1072</f>
        <v/>
      </c>
      <c r="BL239" s="105" t="str">
        <f>[4]SayfaKAY!V1072</f>
        <v/>
      </c>
      <c r="BM239" s="114"/>
      <c r="BN239" s="171" t="str">
        <f t="shared" si="180"/>
        <v>x yok</v>
      </c>
      <c r="BO239" s="171" t="b">
        <f t="shared" si="181"/>
        <v>0</v>
      </c>
      <c r="BP239" s="171" t="e">
        <f t="shared" si="182"/>
        <v>#VALUE!</v>
      </c>
      <c r="BQ239" s="226" t="e">
        <f t="shared" si="183"/>
        <v>#VALUE!</v>
      </c>
      <c r="BR239" s="226" t="e">
        <f t="shared" si="184"/>
        <v>#VALUE!</v>
      </c>
      <c r="BS239" s="226" t="e">
        <f t="shared" si="185"/>
        <v>#VALUE!</v>
      </c>
      <c r="BT239" s="114"/>
      <c r="BU239" s="242"/>
      <c r="BV239" s="233">
        <f t="shared" si="186"/>
        <v>-1</v>
      </c>
      <c r="BW239" s="226" t="str">
        <f t="shared" si="187"/>
        <v>Hayır, çakışma yok</v>
      </c>
      <c r="BX239" s="229"/>
      <c r="BY239" s="247" t="e">
        <f t="shared" si="188"/>
        <v>#VALUE!</v>
      </c>
      <c r="BZ239" s="247" t="e">
        <f t="shared" si="189"/>
        <v>#VALUE!</v>
      </c>
      <c r="CA239" s="247" t="e">
        <f t="shared" si="190"/>
        <v>#VALUE!</v>
      </c>
      <c r="CB239" s="213"/>
      <c r="CC239" s="211"/>
      <c r="CD239" s="196"/>
      <c r="CE239" s="213">
        <v>1071</v>
      </c>
      <c r="CF239" s="182" t="str">
        <f t="shared" si="191"/>
        <v/>
      </c>
      <c r="CG239" s="182" t="str">
        <f t="shared" si="192"/>
        <v/>
      </c>
      <c r="CH239" s="196"/>
      <c r="CI239" s="196"/>
      <c r="CJ239" s="196"/>
      <c r="CK239" s="196" t="e">
        <f t="shared" si="193"/>
        <v>#VALUE!</v>
      </c>
      <c r="CL239" s="196" t="e">
        <f t="shared" si="194"/>
        <v>#VALUE!</v>
      </c>
      <c r="CM239" s="196" t="e">
        <f t="shared" si="195"/>
        <v>#VALUE!</v>
      </c>
      <c r="CN239" s="114"/>
      <c r="CO239" s="115" t="str">
        <f t="shared" si="196"/>
        <v/>
      </c>
      <c r="CP239" s="116" t="e">
        <f t="shared" si="197"/>
        <v>#VALUE!</v>
      </c>
      <c r="CQ239" s="117" t="str">
        <f t="shared" si="198"/>
        <v/>
      </c>
      <c r="CR239" s="117" t="str">
        <f t="shared" si="199"/>
        <v/>
      </c>
      <c r="CS239" s="117" t="str">
        <f t="shared" si="200"/>
        <v/>
      </c>
      <c r="CT239" s="118" t="e">
        <f t="shared" si="201"/>
        <v>#VALUE!</v>
      </c>
      <c r="CU239" s="118" t="e">
        <f t="shared" si="202"/>
        <v>#VALUE!</v>
      </c>
      <c r="CV239" s="118" t="e">
        <f t="shared" si="203"/>
        <v>#VALUE!</v>
      </c>
      <c r="CW239" s="119" t="e">
        <f t="shared" si="204"/>
        <v>#VALUE!</v>
      </c>
    </row>
    <row r="240" spans="1:101" ht="118.5" customHeight="1" x14ac:dyDescent="0.3">
      <c r="A240" s="160" t="str">
        <f>[4]SayfaKAY!C1073</f>
        <v/>
      </c>
      <c r="B240" s="104" t="str">
        <f>[4]SayfaKAY!D1073</f>
        <v/>
      </c>
      <c r="C240" s="105" t="str">
        <f>[4]SayfaKAY!E1073</f>
        <v/>
      </c>
      <c r="D240" s="105" t="str">
        <f>[4]SayfaKAY!F1073</f>
        <v/>
      </c>
      <c r="E240" s="106" t="str">
        <f>[4]SayfaKAY!G1073</f>
        <v/>
      </c>
      <c r="F240" s="134" t="str">
        <f t="shared" si="165"/>
        <v/>
      </c>
      <c r="G240" s="135" t="str">
        <f t="shared" si="166"/>
        <v/>
      </c>
      <c r="H240" s="235" t="str">
        <f>[4]SayfaKAY!H1073</f>
        <v/>
      </c>
      <c r="I240" s="104" t="str">
        <f>[4]SayfaKAY!I1073</f>
        <v/>
      </c>
      <c r="J240" s="103" t="str">
        <f>IF([4]SayfaKAY!J1073="","",IF([4]SayfaKAY!J1073="Müşteri","Notified by Customer","Notified by Bozankaya"))</f>
        <v/>
      </c>
      <c r="K240" s="103" t="e">
        <f>VLOOKUP([4]SayfaKAY!L1073,#REF!,2,FALSE)</f>
        <v>#REF!</v>
      </c>
      <c r="L240" s="165" t="str">
        <f>[4]SayfaKAY!X1073</f>
        <v/>
      </c>
      <c r="M240" s="107" t="str">
        <f t="shared" si="167"/>
        <v/>
      </c>
      <c r="N240" s="105" t="str">
        <f>[4]SayfaKAY!M1073</f>
        <v/>
      </c>
      <c r="O240" s="166" t="str">
        <f>[4]SayfaKAY!P1073</f>
        <v/>
      </c>
      <c r="P240" s="166" t="str">
        <f>[4]SayfaKAY!Q1073</f>
        <v/>
      </c>
      <c r="Q240" s="166" t="str">
        <f>[4]SayfaKAY!R1073</f>
        <v/>
      </c>
      <c r="R240" s="132" t="str" cm="1">
        <f t="array" ref="R240">IF([4]SayfaKAY!U1073="","",_xlfn.IFS([4]SayfaKAY!U1073="Bozankaya","Bozankaya",[4]SayfaKAY!U1073="Müşteri","Customer",[4]SayfaKAY!U1073="Tedarikçi","Equipment Supplier"))</f>
        <v/>
      </c>
      <c r="S240" s="204" t="str">
        <f>[4]SayfaKAY!N1073</f>
        <v/>
      </c>
      <c r="T240" s="133" t="str">
        <f>[4]SayfaKAY!AD1073</f>
        <v/>
      </c>
      <c r="U240" s="132" t="str">
        <f>[4]SayfaKAY!W1073</f>
        <v/>
      </c>
      <c r="V240" s="108" t="str">
        <f>[4]SayfaKAY!AZ1073</f>
        <v/>
      </c>
      <c r="W240" s="136" t="str">
        <f t="shared" si="168"/>
        <v/>
      </c>
      <c r="X240" s="137" t="str">
        <f t="shared" si="169"/>
        <v/>
      </c>
      <c r="Y240" s="235" t="str">
        <f>[4]SayfaKAY!AE1073</f>
        <v/>
      </c>
      <c r="Z240" s="109" t="str">
        <f t="shared" si="170"/>
        <v/>
      </c>
      <c r="AA240" s="110" t="str">
        <f t="shared" si="171"/>
        <v/>
      </c>
      <c r="AB240" s="182" t="str">
        <f>[4]SayfaKAY!BA1073</f>
        <v/>
      </c>
      <c r="AC240" s="257" t="str">
        <f t="shared" si="172"/>
        <v/>
      </c>
      <c r="AD240" s="111" t="str">
        <f t="shared" si="173"/>
        <v/>
      </c>
      <c r="AE240" s="111" t="str">
        <f t="shared" si="174"/>
        <v/>
      </c>
      <c r="AF240" s="235" t="str">
        <f>[4]SayfaKAY!BA1073</f>
        <v/>
      </c>
      <c r="AG240" s="179" t="str">
        <f>[4]SayfaKAY!S1073</f>
        <v/>
      </c>
      <c r="AH240" s="178" t="str">
        <f t="shared" si="175"/>
        <v/>
      </c>
      <c r="AI240" s="163" t="str">
        <f>[4]SayfaKAY!AV1073</f>
        <v/>
      </c>
      <c r="AJ240" s="164" t="str">
        <f t="shared" si="176"/>
        <v/>
      </c>
      <c r="AK240" s="164" t="str">
        <f t="shared" si="177"/>
        <v/>
      </c>
      <c r="AL240" s="112" t="str">
        <f>[4]SayfaKAY!AX1073</f>
        <v/>
      </c>
      <c r="AM240" s="257" t="str" cm="1">
        <f t="array" ref="AM240">IFERROR(IF(AND(P240&lt;&gt;"D(Arıza Değil)",AH240="Bu Arıza Aracın Servise Verilmesine Engel Değil"),
IF(Z240-F240&gt;0,(AB240-Y240)*24*60,
IF(OR(AND(G240&gt;$AS$1,G240&lt;$AT$1),AND(G240&gt;$AU$1,G240&lt;$AV$1)),
(AF240-H240)*24*60,     BH:BH0)),        AN240),0)</f>
        <v/>
      </c>
      <c r="AN240" s="257" t="str">
        <f t="shared" si="178"/>
        <v/>
      </c>
      <c r="AO240" s="174" t="str">
        <f>[4]SayfaKAY!AG1073</f>
        <v/>
      </c>
      <c r="AP240" s="174" t="str">
        <f>[4]SayfaKAY!AI1073</f>
        <v/>
      </c>
      <c r="AQ240" s="174" t="str">
        <f>[4]SayfaKAY!AQ1073</f>
        <v/>
      </c>
      <c r="AR240" s="174" t="str">
        <f>[4]SayfaKAY!AH1073</f>
        <v/>
      </c>
      <c r="AS240" s="174" t="str">
        <f>[4]SayfaKAY!AJ1073</f>
        <v/>
      </c>
      <c r="AT240" s="175" t="str">
        <f>[4]SayfaKAY!AM1073</f>
        <v/>
      </c>
      <c r="AU240" s="176" t="str">
        <f>[4]SayfaKAY!AL1073</f>
        <v/>
      </c>
      <c r="AV240" s="176" t="str">
        <f>[4]SayfaKAY!AP1073</f>
        <v/>
      </c>
      <c r="AW240" s="177" t="str">
        <f>[4]SayfaKAY!AT1073</f>
        <v/>
      </c>
      <c r="AX240" s="194" t="str">
        <f t="shared" si="179"/>
        <v/>
      </c>
      <c r="AY240" s="168"/>
      <c r="AZ240" s="167"/>
      <c r="BA240" s="113"/>
      <c r="BB240" s="171" t="str">
        <f>IF($AQ$1="X", IF(AND(G240&gt;=$AS$1,G240&lt;=$AT$1),IF(P240&lt;&gt;"D(Arıza Değil)",AC240,0), IF(AND(G240&gt;=$AU$1,G240&lt;=$AV$1),IF(P240&lt;&gt;"D(Arıza Değil)",AC240,0), "")), "")</f>
        <v/>
      </c>
      <c r="BC240" s="114"/>
      <c r="BD240" s="114"/>
      <c r="BE240" s="114"/>
      <c r="BF240" s="114"/>
      <c r="BG240" s="114"/>
      <c r="BH240" s="114">
        <f>IFERROR(FRACAS!AN1076, "Hata Var")</f>
        <v>975.00000009778887</v>
      </c>
      <c r="BI240" s="114"/>
      <c r="BJ240" s="114"/>
      <c r="BK240" s="105" t="str">
        <f>[4]SayfaKAY!AW1073</f>
        <v/>
      </c>
      <c r="BL240" s="105" t="str">
        <f>[4]SayfaKAY!V1073</f>
        <v/>
      </c>
      <c r="BM240" s="114"/>
      <c r="BN240" s="171" t="str">
        <f t="shared" si="180"/>
        <v>x yok</v>
      </c>
      <c r="BO240" s="171" t="b">
        <f t="shared" si="181"/>
        <v>0</v>
      </c>
      <c r="BP240" s="171" t="e">
        <f t="shared" si="182"/>
        <v>#VALUE!</v>
      </c>
      <c r="BQ240" s="226" t="e">
        <f t="shared" si="183"/>
        <v>#VALUE!</v>
      </c>
      <c r="BR240" s="226" t="e">
        <f t="shared" si="184"/>
        <v>#VALUE!</v>
      </c>
      <c r="BS240" s="226" t="e">
        <f t="shared" si="185"/>
        <v>#VALUE!</v>
      </c>
      <c r="BT240" s="114"/>
      <c r="BU240" s="242"/>
      <c r="BV240" s="233">
        <f t="shared" si="186"/>
        <v>-1</v>
      </c>
      <c r="BW240" s="226" t="str">
        <f t="shared" si="187"/>
        <v>Hayır, çakışma yok</v>
      </c>
      <c r="BX240" s="229"/>
      <c r="BY240" s="247" t="e">
        <f t="shared" si="188"/>
        <v>#VALUE!</v>
      </c>
      <c r="BZ240" s="247" t="e">
        <f t="shared" si="189"/>
        <v>#VALUE!</v>
      </c>
      <c r="CA240" s="247" t="e">
        <f t="shared" si="190"/>
        <v>#VALUE!</v>
      </c>
      <c r="CB240" s="213"/>
      <c r="CC240" s="211"/>
      <c r="CD240" s="196"/>
      <c r="CE240" s="213">
        <v>1072</v>
      </c>
      <c r="CF240" s="182" t="str">
        <f t="shared" si="191"/>
        <v/>
      </c>
      <c r="CG240" s="182" t="str">
        <f t="shared" si="192"/>
        <v/>
      </c>
      <c r="CH240" s="196"/>
      <c r="CI240" s="196"/>
      <c r="CJ240" s="196"/>
      <c r="CK240" s="196" t="e">
        <f t="shared" si="193"/>
        <v>#VALUE!</v>
      </c>
      <c r="CL240" s="196" t="e">
        <f t="shared" si="194"/>
        <v>#VALUE!</v>
      </c>
      <c r="CM240" s="196" t="e">
        <f t="shared" si="195"/>
        <v>#VALUE!</v>
      </c>
      <c r="CN240" s="114"/>
      <c r="CO240" s="115" t="str">
        <f t="shared" si="196"/>
        <v/>
      </c>
      <c r="CP240" s="116" t="e">
        <f t="shared" si="197"/>
        <v>#VALUE!</v>
      </c>
      <c r="CQ240" s="117" t="str">
        <f t="shared" si="198"/>
        <v/>
      </c>
      <c r="CR240" s="117" t="str">
        <f t="shared" si="199"/>
        <v/>
      </c>
      <c r="CS240" s="117" t="str">
        <f t="shared" si="200"/>
        <v/>
      </c>
      <c r="CT240" s="118" t="e">
        <f t="shared" si="201"/>
        <v>#VALUE!</v>
      </c>
      <c r="CU240" s="118" t="e">
        <f t="shared" si="202"/>
        <v>#VALUE!</v>
      </c>
      <c r="CV240" s="118" t="e">
        <f t="shared" si="203"/>
        <v>#VALUE!</v>
      </c>
      <c r="CW240" s="119" t="e">
        <f t="shared" si="204"/>
        <v>#VALUE!</v>
      </c>
    </row>
    <row r="241" spans="1:101" ht="118.5" customHeight="1" x14ac:dyDescent="0.3">
      <c r="A241" s="104" t="str">
        <f>[4]SayfaKAY!C1074</f>
        <v/>
      </c>
      <c r="B241" s="104" t="str">
        <f>[4]SayfaKAY!D1074</f>
        <v/>
      </c>
      <c r="C241" s="105" t="str">
        <f>[4]SayfaKAY!E1074</f>
        <v/>
      </c>
      <c r="D241" s="105" t="str">
        <f>[4]SayfaKAY!F1074</f>
        <v/>
      </c>
      <c r="E241" s="106" t="str">
        <f>[4]SayfaKAY!G1074</f>
        <v/>
      </c>
      <c r="F241" s="193" t="str">
        <f t="shared" si="165"/>
        <v/>
      </c>
      <c r="G241" s="135" t="str">
        <f t="shared" si="166"/>
        <v/>
      </c>
      <c r="H241" s="235" t="str">
        <f>[4]SayfaKAY!H1074</f>
        <v/>
      </c>
      <c r="I241" s="104" t="str">
        <f>[4]SayfaKAY!I1074</f>
        <v/>
      </c>
      <c r="J241" s="103" t="str">
        <f>IF([4]SayfaKAY!J1074="","",IF([4]SayfaKAY!J1074="Müşteri","Notified by Customer","Notified by Bozankaya"))</f>
        <v/>
      </c>
      <c r="K241" s="103" t="e">
        <f>VLOOKUP([4]SayfaKAY!L1074,#REF!,2,FALSE)</f>
        <v>#REF!</v>
      </c>
      <c r="L241" s="165" t="str">
        <f>[4]SayfaKAY!X1074</f>
        <v/>
      </c>
      <c r="M241" s="107" t="str">
        <f t="shared" si="167"/>
        <v/>
      </c>
      <c r="N241" s="105" t="str">
        <f>[4]SayfaKAY!M1074</f>
        <v/>
      </c>
      <c r="O241" s="166" t="str">
        <f>[4]SayfaKAY!P1074</f>
        <v/>
      </c>
      <c r="P241" s="166" t="str">
        <f>[4]SayfaKAY!Q1074</f>
        <v/>
      </c>
      <c r="Q241" s="166" t="str">
        <f>[4]SayfaKAY!R1074</f>
        <v/>
      </c>
      <c r="R241" s="132" t="str" cm="1">
        <f t="array" ref="R241">IF([4]SayfaKAY!U1074="","",_xlfn.IFS([4]SayfaKAY!U1074="Bozankaya","Bozankaya",[4]SayfaKAY!U1074="Müşteri","Customer",[4]SayfaKAY!U1074="Tedarikçi","Equipment Supplier"))</f>
        <v/>
      </c>
      <c r="S241" s="204" t="str">
        <f>[4]SayfaKAY!N1074</f>
        <v/>
      </c>
      <c r="T241" s="133" t="str">
        <f>[4]SayfaKAY!AD1074</f>
        <v/>
      </c>
      <c r="U241" s="132" t="str">
        <f>[4]SayfaKAY!W1074</f>
        <v/>
      </c>
      <c r="V241" s="108" t="str">
        <f>[4]SayfaKAY!AZ1074</f>
        <v/>
      </c>
      <c r="W241" s="136" t="str">
        <f t="shared" si="168"/>
        <v/>
      </c>
      <c r="X241" s="137" t="str">
        <f t="shared" si="169"/>
        <v/>
      </c>
      <c r="Y241" s="235" t="str">
        <f>[4]SayfaKAY!AE1074</f>
        <v/>
      </c>
      <c r="Z241" s="192" t="str">
        <f t="shared" si="170"/>
        <v/>
      </c>
      <c r="AA241" s="110" t="str">
        <f t="shared" si="171"/>
        <v/>
      </c>
      <c r="AB241" s="182" t="str">
        <f>[4]SayfaKAY!BA1074</f>
        <v/>
      </c>
      <c r="AC241" s="257" t="str">
        <f t="shared" si="172"/>
        <v/>
      </c>
      <c r="AD241" s="111" t="str">
        <f t="shared" si="173"/>
        <v/>
      </c>
      <c r="AE241" s="111" t="str">
        <f t="shared" si="174"/>
        <v/>
      </c>
      <c r="AF241" s="235" t="str">
        <f>[4]SayfaKAY!BA1074</f>
        <v/>
      </c>
      <c r="AG241" s="179" t="str">
        <f>[4]SayfaKAY!S1074</f>
        <v/>
      </c>
      <c r="AH241" s="178" t="str">
        <f t="shared" si="175"/>
        <v/>
      </c>
      <c r="AI241" s="163" t="str">
        <f>[4]SayfaKAY!AV1074</f>
        <v/>
      </c>
      <c r="AJ241" s="164" t="str">
        <f t="shared" si="176"/>
        <v/>
      </c>
      <c r="AK241" s="164" t="str">
        <f t="shared" si="177"/>
        <v/>
      </c>
      <c r="AL241" s="112" t="str">
        <f>[4]SayfaKAY!AX1074</f>
        <v/>
      </c>
      <c r="AM241" s="257" t="str" cm="1">
        <f t="array" ref="AM241">IFERROR(IF(AND(P241&lt;&gt;"D(Arıza Değil)",AH241="Bu Arıza Aracın Servise Verilmesine Engel Değil"),
IF(Z241-F241&gt;0,(AB241-Y241)*24*60,
IF(OR(AND(G241&gt;$AS$1,G241&lt;$AT$1),AND(G241&gt;$AU$1,G241&lt;$AV$1)),
(AF241-H241)*24*60,     BH:BH0)),        AN241),0)</f>
        <v/>
      </c>
      <c r="AN241" s="257" t="str">
        <f t="shared" si="178"/>
        <v/>
      </c>
      <c r="AO241" s="174" t="str">
        <f>[4]SayfaKAY!AG1074</f>
        <v/>
      </c>
      <c r="AP241" s="174" t="str">
        <f>[4]SayfaKAY!AI1074</f>
        <v/>
      </c>
      <c r="AQ241" s="174" t="str">
        <f>[4]SayfaKAY!AQ1074</f>
        <v/>
      </c>
      <c r="AR241" s="174" t="str">
        <f>[4]SayfaKAY!AH1074</f>
        <v/>
      </c>
      <c r="AS241" s="174" t="str">
        <f>[4]SayfaKAY!AJ1074</f>
        <v/>
      </c>
      <c r="AT241" s="175" t="str">
        <f>[4]SayfaKAY!AM1074</f>
        <v/>
      </c>
      <c r="AU241" s="176" t="str">
        <f>[4]SayfaKAY!AL1074</f>
        <v/>
      </c>
      <c r="AV241" s="176" t="str">
        <f>[4]SayfaKAY!AP1074</f>
        <v/>
      </c>
      <c r="AW241" s="177" t="str">
        <f>[4]SayfaKAY!AT1074</f>
        <v/>
      </c>
      <c r="AX241" s="194" t="str">
        <f t="shared" si="179"/>
        <v/>
      </c>
      <c r="AY241" s="168"/>
      <c r="AZ241" s="167"/>
      <c r="BA241" s="170"/>
      <c r="BB241" s="171"/>
      <c r="BC241" s="114"/>
      <c r="BD241" s="114"/>
      <c r="BE241" s="114"/>
      <c r="BF241" s="114"/>
      <c r="BG241" s="114"/>
      <c r="BH241" s="114">
        <f>IFERROR(FRACAS!AN1077, "Hata Var")</f>
        <v>1139.9999999022111</v>
      </c>
      <c r="BI241" s="114"/>
      <c r="BJ241" s="114"/>
      <c r="BK241" s="105" t="str">
        <f>[4]SayfaKAY!AW1074</f>
        <v/>
      </c>
      <c r="BL241" s="105" t="str">
        <f>[4]SayfaKAY!V1074</f>
        <v/>
      </c>
      <c r="BM241" s="114"/>
      <c r="BN241" s="171" t="str">
        <f t="shared" si="180"/>
        <v>x yok</v>
      </c>
      <c r="BO241" s="171" t="b">
        <f t="shared" si="181"/>
        <v>0</v>
      </c>
      <c r="BP241" s="171" t="e">
        <f t="shared" si="182"/>
        <v>#VALUE!</v>
      </c>
      <c r="BQ241" s="226" t="e">
        <f t="shared" si="183"/>
        <v>#VALUE!</v>
      </c>
      <c r="BR241" s="226" t="e">
        <f t="shared" si="184"/>
        <v>#VALUE!</v>
      </c>
      <c r="BS241" s="226" t="e">
        <f t="shared" si="185"/>
        <v>#VALUE!</v>
      </c>
      <c r="BT241" s="114"/>
      <c r="BU241" s="242"/>
      <c r="BV241" s="233">
        <f t="shared" si="186"/>
        <v>-1</v>
      </c>
      <c r="BW241" s="226" t="str">
        <f t="shared" si="187"/>
        <v>Hayır, çakışma yok</v>
      </c>
      <c r="BX241" s="229"/>
      <c r="BY241" s="247" t="e">
        <f t="shared" si="188"/>
        <v>#VALUE!</v>
      </c>
      <c r="BZ241" s="247" t="e">
        <f t="shared" si="189"/>
        <v>#VALUE!</v>
      </c>
      <c r="CA241" s="247" t="e">
        <f t="shared" si="190"/>
        <v>#VALUE!</v>
      </c>
      <c r="CB241" s="213"/>
      <c r="CC241" s="211"/>
      <c r="CD241" s="196"/>
      <c r="CE241" s="213">
        <v>1073</v>
      </c>
      <c r="CF241" s="182" t="str">
        <f t="shared" si="191"/>
        <v/>
      </c>
      <c r="CG241" s="182" t="str">
        <f t="shared" si="192"/>
        <v/>
      </c>
      <c r="CH241" s="196"/>
      <c r="CI241" s="196"/>
      <c r="CJ241" s="196"/>
      <c r="CK241" s="196" t="e">
        <f t="shared" si="193"/>
        <v>#VALUE!</v>
      </c>
      <c r="CL241" s="196" t="e">
        <f t="shared" si="194"/>
        <v>#VALUE!</v>
      </c>
      <c r="CM241" s="196" t="e">
        <f t="shared" si="195"/>
        <v>#VALUE!</v>
      </c>
      <c r="CN241" s="114"/>
      <c r="CO241" s="115" t="str">
        <f t="shared" si="196"/>
        <v/>
      </c>
      <c r="CP241" s="116" t="e">
        <f t="shared" si="197"/>
        <v>#VALUE!</v>
      </c>
      <c r="CQ241" s="117" t="str">
        <f t="shared" si="198"/>
        <v/>
      </c>
      <c r="CR241" s="117" t="str">
        <f t="shared" si="199"/>
        <v/>
      </c>
      <c r="CS241" s="117" t="str">
        <f t="shared" si="200"/>
        <v/>
      </c>
      <c r="CT241" s="118" t="e">
        <f t="shared" si="201"/>
        <v>#VALUE!</v>
      </c>
      <c r="CU241" s="118" t="e">
        <f t="shared" si="202"/>
        <v>#VALUE!</v>
      </c>
      <c r="CV241" s="118" t="e">
        <f t="shared" si="203"/>
        <v>#VALUE!</v>
      </c>
      <c r="CW241" s="119" t="e">
        <f t="shared" si="204"/>
        <v>#VALUE!</v>
      </c>
    </row>
    <row r="242" spans="1:101" ht="118.5" customHeight="1" x14ac:dyDescent="0.3">
      <c r="A242" s="160" t="str">
        <f>[4]SayfaKAY!C1075</f>
        <v/>
      </c>
      <c r="B242" s="104" t="str">
        <f>[4]SayfaKAY!D1075</f>
        <v/>
      </c>
      <c r="C242" s="105" t="str">
        <f>[4]SayfaKAY!E1075</f>
        <v/>
      </c>
      <c r="D242" s="105" t="str">
        <f>[4]SayfaKAY!F1075</f>
        <v/>
      </c>
      <c r="E242" s="106" t="str">
        <f>[4]SayfaKAY!G1075</f>
        <v/>
      </c>
      <c r="F242" s="134" t="str">
        <f t="shared" si="165"/>
        <v/>
      </c>
      <c r="G242" s="135" t="str">
        <f t="shared" si="166"/>
        <v/>
      </c>
      <c r="H242" s="235" t="str">
        <f>[4]SayfaKAY!H1075</f>
        <v/>
      </c>
      <c r="I242" s="104" t="str">
        <f>[4]SayfaKAY!I1075</f>
        <v/>
      </c>
      <c r="J242" s="103" t="str">
        <f>IF([4]SayfaKAY!J1075="","",IF([4]SayfaKAY!J1075="Müşteri","Notified by Customer","Notified by Bozankaya"))</f>
        <v/>
      </c>
      <c r="K242" s="103" t="e">
        <f>VLOOKUP([4]SayfaKAY!L1075,#REF!,2,FALSE)</f>
        <v>#REF!</v>
      </c>
      <c r="L242" s="165" t="str">
        <f>[4]SayfaKAY!X1075</f>
        <v/>
      </c>
      <c r="M242" s="107" t="str">
        <f t="shared" si="167"/>
        <v/>
      </c>
      <c r="N242" s="105" t="str">
        <f>[4]SayfaKAY!M1075</f>
        <v/>
      </c>
      <c r="O242" s="166" t="str">
        <f>[4]SayfaKAY!P1075</f>
        <v/>
      </c>
      <c r="P242" s="166" t="str">
        <f>[4]SayfaKAY!Q1075</f>
        <v/>
      </c>
      <c r="Q242" s="166" t="str">
        <f>[4]SayfaKAY!R1075</f>
        <v/>
      </c>
      <c r="R242" s="132" t="str" cm="1">
        <f t="array" ref="R242">IF([4]SayfaKAY!U1075="","",_xlfn.IFS([4]SayfaKAY!U1075="Bozankaya","Bozankaya",[4]SayfaKAY!U1075="Müşteri","Customer",[4]SayfaKAY!U1075="Tedarikçi","Equipment Supplier"))</f>
        <v/>
      </c>
      <c r="S242" s="204" t="str">
        <f>[4]SayfaKAY!N1075</f>
        <v/>
      </c>
      <c r="T242" s="133" t="str">
        <f>[4]SayfaKAY!AD1075</f>
        <v/>
      </c>
      <c r="U242" s="132" t="str">
        <f>[4]SayfaKAY!W1075</f>
        <v/>
      </c>
      <c r="V242" s="108" t="str">
        <f>[4]SayfaKAY!AZ1075</f>
        <v/>
      </c>
      <c r="W242" s="136" t="str">
        <f t="shared" si="168"/>
        <v/>
      </c>
      <c r="X242" s="137" t="str">
        <f t="shared" si="169"/>
        <v/>
      </c>
      <c r="Y242" s="235" t="str">
        <f>[4]SayfaKAY!AE1075</f>
        <v/>
      </c>
      <c r="Z242" s="109" t="str">
        <f t="shared" si="170"/>
        <v/>
      </c>
      <c r="AA242" s="110" t="str">
        <f t="shared" si="171"/>
        <v/>
      </c>
      <c r="AB242" s="182" t="str">
        <f>[4]SayfaKAY!BA1075</f>
        <v/>
      </c>
      <c r="AC242" s="257" t="str">
        <f t="shared" si="172"/>
        <v/>
      </c>
      <c r="AD242" s="111" t="str">
        <f t="shared" si="173"/>
        <v/>
      </c>
      <c r="AE242" s="111" t="str">
        <f t="shared" si="174"/>
        <v/>
      </c>
      <c r="AF242" s="235" t="str">
        <f>[4]SayfaKAY!BA1075</f>
        <v/>
      </c>
      <c r="AG242" s="179" t="str">
        <f>[4]SayfaKAY!S1075</f>
        <v/>
      </c>
      <c r="AH242" s="178" t="str">
        <f t="shared" si="175"/>
        <v/>
      </c>
      <c r="AI242" s="163" t="str">
        <f>[4]SayfaKAY!AV1075</f>
        <v/>
      </c>
      <c r="AJ242" s="164" t="str">
        <f t="shared" si="176"/>
        <v/>
      </c>
      <c r="AK242" s="164" t="str">
        <f t="shared" si="177"/>
        <v/>
      </c>
      <c r="AL242" s="112" t="str">
        <f>[4]SayfaKAY!AX1075</f>
        <v/>
      </c>
      <c r="AM242" s="257" t="str" cm="1">
        <f t="array" ref="AM242">IFERROR(IF(AND(P242&lt;&gt;"D(Arıza Değil)",AH242="Bu Arıza Aracın Servise Verilmesine Engel Değil"),
IF(Z242-F242&gt;0,(AB242-Y242)*24*60,
IF(OR(AND(G242&gt;$AS$1,G242&lt;$AT$1),AND(G242&gt;$AU$1,G242&lt;$AV$1)),
(AF242-H242)*24*60,     BH:BH0)),        AN242),0)</f>
        <v/>
      </c>
      <c r="AN242" s="257" t="str">
        <f t="shared" si="178"/>
        <v/>
      </c>
      <c r="AO242" s="174" t="str">
        <f>[4]SayfaKAY!AG1075</f>
        <v/>
      </c>
      <c r="AP242" s="174" t="str">
        <f>[4]SayfaKAY!AI1075</f>
        <v/>
      </c>
      <c r="AQ242" s="174" t="str">
        <f>[4]SayfaKAY!AQ1075</f>
        <v/>
      </c>
      <c r="AR242" s="174" t="str">
        <f>[4]SayfaKAY!AH1075</f>
        <v/>
      </c>
      <c r="AS242" s="174" t="str">
        <f>[4]SayfaKAY!AJ1075</f>
        <v/>
      </c>
      <c r="AT242" s="175" t="str">
        <f>[4]SayfaKAY!AM1075</f>
        <v/>
      </c>
      <c r="AU242" s="176" t="str">
        <f>[4]SayfaKAY!AL1075</f>
        <v/>
      </c>
      <c r="AV242" s="176" t="str">
        <f>[4]SayfaKAY!AP1075</f>
        <v/>
      </c>
      <c r="AW242" s="177" t="str">
        <f>[4]SayfaKAY!AT1075</f>
        <v/>
      </c>
      <c r="AX242" s="194" t="str">
        <f t="shared" si="179"/>
        <v/>
      </c>
      <c r="AY242" s="168"/>
      <c r="AZ242" s="167"/>
      <c r="BA242" s="113"/>
      <c r="BB242" s="171" t="str">
        <f>IF($AQ$1="X", IF(AND(G242&gt;=$AS$1,G242&lt;=$AT$1),IF(P242&lt;&gt;"D(Arıza Değil)",AC242,0), IF(AND(G242&gt;=$AU$1,G242&lt;=$AV$1),IF(P242&lt;&gt;"D(Arıza Değil)",AC242,0), "")), "")</f>
        <v/>
      </c>
      <c r="BC242" s="114"/>
      <c r="BD242" s="114"/>
      <c r="BE242" s="114"/>
      <c r="BF242" s="114"/>
      <c r="BG242" s="114"/>
      <c r="BH242" s="114">
        <f>IFERROR(FRACAS!AN1078, "Hata Var")</f>
        <v>1426.9999999681022</v>
      </c>
      <c r="BI242" s="114"/>
      <c r="BJ242" s="114"/>
      <c r="BK242" s="105" t="str">
        <f>[4]SayfaKAY!AW1075</f>
        <v/>
      </c>
      <c r="BL242" s="105" t="str">
        <f>[4]SayfaKAY!V1075</f>
        <v/>
      </c>
      <c r="BM242" s="114"/>
      <c r="BN242" s="171" t="str">
        <f t="shared" si="180"/>
        <v>x yok</v>
      </c>
      <c r="BO242" s="171" t="b">
        <f t="shared" si="181"/>
        <v>0</v>
      </c>
      <c r="BP242" s="171" t="e">
        <f t="shared" si="182"/>
        <v>#VALUE!</v>
      </c>
      <c r="BQ242" s="226" t="e">
        <f t="shared" si="183"/>
        <v>#VALUE!</v>
      </c>
      <c r="BR242" s="226" t="e">
        <f t="shared" si="184"/>
        <v>#VALUE!</v>
      </c>
      <c r="BS242" s="226" t="e">
        <f t="shared" si="185"/>
        <v>#VALUE!</v>
      </c>
      <c r="BT242" s="114"/>
      <c r="BU242" s="242"/>
      <c r="BV242" s="233">
        <f t="shared" si="186"/>
        <v>-1</v>
      </c>
      <c r="BW242" s="226" t="str">
        <f t="shared" si="187"/>
        <v>Hayır, çakışma yok</v>
      </c>
      <c r="BX242" s="229"/>
      <c r="BY242" s="247" t="e">
        <f t="shared" si="188"/>
        <v>#VALUE!</v>
      </c>
      <c r="BZ242" s="247" t="e">
        <f t="shared" si="189"/>
        <v>#VALUE!</v>
      </c>
      <c r="CA242" s="247" t="e">
        <f t="shared" si="190"/>
        <v>#VALUE!</v>
      </c>
      <c r="CB242" s="213"/>
      <c r="CC242" s="211"/>
      <c r="CD242" s="196"/>
      <c r="CE242" s="213">
        <v>1074</v>
      </c>
      <c r="CF242" s="182" t="str">
        <f t="shared" si="191"/>
        <v/>
      </c>
      <c r="CG242" s="182" t="str">
        <f t="shared" si="192"/>
        <v/>
      </c>
      <c r="CH242" s="196"/>
      <c r="CI242" s="196"/>
      <c r="CJ242" s="196"/>
      <c r="CK242" s="196" t="e">
        <f t="shared" si="193"/>
        <v>#VALUE!</v>
      </c>
      <c r="CL242" s="196" t="e">
        <f t="shared" si="194"/>
        <v>#VALUE!</v>
      </c>
      <c r="CM242" s="196" t="e">
        <f t="shared" si="195"/>
        <v>#VALUE!</v>
      </c>
      <c r="CN242" s="114"/>
      <c r="CO242" s="115" t="str">
        <f t="shared" si="196"/>
        <v/>
      </c>
      <c r="CP242" s="116" t="e">
        <f t="shared" si="197"/>
        <v>#VALUE!</v>
      </c>
      <c r="CQ242" s="117" t="str">
        <f t="shared" si="198"/>
        <v/>
      </c>
      <c r="CR242" s="117" t="str">
        <f t="shared" si="199"/>
        <v/>
      </c>
      <c r="CS242" s="117" t="str">
        <f t="shared" si="200"/>
        <v/>
      </c>
      <c r="CT242" s="118" t="e">
        <f t="shared" si="201"/>
        <v>#VALUE!</v>
      </c>
      <c r="CU242" s="118" t="e">
        <f t="shared" si="202"/>
        <v>#VALUE!</v>
      </c>
      <c r="CV242" s="118" t="e">
        <f t="shared" si="203"/>
        <v>#VALUE!</v>
      </c>
      <c r="CW242" s="119" t="e">
        <f t="shared" si="204"/>
        <v>#VALUE!</v>
      </c>
    </row>
    <row r="243" spans="1:101" ht="118.5" customHeight="1" x14ac:dyDescent="0.3">
      <c r="A243" s="104" t="str">
        <f>[4]SayfaKAY!C1076</f>
        <v/>
      </c>
      <c r="B243" s="104" t="str">
        <f>[4]SayfaKAY!D1076</f>
        <v/>
      </c>
      <c r="C243" s="105" t="str">
        <f>[4]SayfaKAY!E1076</f>
        <v/>
      </c>
      <c r="D243" s="105" t="str">
        <f>[4]SayfaKAY!F1076</f>
        <v/>
      </c>
      <c r="E243" s="106" t="str">
        <f>[4]SayfaKAY!G1076</f>
        <v/>
      </c>
      <c r="F243" s="193" t="str">
        <f t="shared" si="165"/>
        <v/>
      </c>
      <c r="G243" s="135" t="str">
        <f t="shared" si="166"/>
        <v/>
      </c>
      <c r="H243" s="235" t="str">
        <f>[4]SayfaKAY!H1076</f>
        <v/>
      </c>
      <c r="I243" s="104" t="str">
        <f>[4]SayfaKAY!I1076</f>
        <v/>
      </c>
      <c r="J243" s="103" t="str">
        <f>IF([4]SayfaKAY!J1076="","",IF([4]SayfaKAY!J1076="Müşteri","Notified by Customer","Notified by Bozankaya"))</f>
        <v/>
      </c>
      <c r="K243" s="103" t="e">
        <f>VLOOKUP([4]SayfaKAY!L1076,#REF!,2,FALSE)</f>
        <v>#REF!</v>
      </c>
      <c r="L243" s="165" t="str">
        <f>[4]SayfaKAY!X1076</f>
        <v/>
      </c>
      <c r="M243" s="107" t="str">
        <f t="shared" si="167"/>
        <v/>
      </c>
      <c r="N243" s="105" t="str">
        <f>[4]SayfaKAY!M1076</f>
        <v/>
      </c>
      <c r="O243" s="166" t="str">
        <f>[4]SayfaKAY!P1076</f>
        <v/>
      </c>
      <c r="P243" s="166" t="str">
        <f>[4]SayfaKAY!Q1076</f>
        <v/>
      </c>
      <c r="Q243" s="166" t="str">
        <f>[4]SayfaKAY!R1076</f>
        <v/>
      </c>
      <c r="R243" s="132" t="str" cm="1">
        <f t="array" ref="R243">IF([4]SayfaKAY!U1076="","",_xlfn.IFS([4]SayfaKAY!U1076="Bozankaya","Bozankaya",[4]SayfaKAY!U1076="Müşteri","Customer",[4]SayfaKAY!U1076="Tedarikçi","Equipment Supplier"))</f>
        <v/>
      </c>
      <c r="S243" s="204" t="str">
        <f>[4]SayfaKAY!N1076</f>
        <v/>
      </c>
      <c r="T243" s="133" t="str">
        <f>[4]SayfaKAY!AD1076</f>
        <v/>
      </c>
      <c r="U243" s="132" t="str">
        <f>[4]SayfaKAY!W1076</f>
        <v/>
      </c>
      <c r="V243" s="108" t="str">
        <f>[4]SayfaKAY!AZ1076</f>
        <v/>
      </c>
      <c r="W243" s="136" t="str">
        <f t="shared" si="168"/>
        <v/>
      </c>
      <c r="X243" s="137" t="str">
        <f t="shared" si="169"/>
        <v/>
      </c>
      <c r="Y243" s="235" t="str">
        <f>[4]SayfaKAY!AE1076</f>
        <v/>
      </c>
      <c r="Z243" s="192" t="str">
        <f t="shared" si="170"/>
        <v/>
      </c>
      <c r="AA243" s="110" t="str">
        <f t="shared" si="171"/>
        <v/>
      </c>
      <c r="AB243" s="182" t="str">
        <f>[4]SayfaKAY!BA1076</f>
        <v/>
      </c>
      <c r="AC243" s="257" t="str">
        <f t="shared" si="172"/>
        <v/>
      </c>
      <c r="AD243" s="111" t="str">
        <f t="shared" si="173"/>
        <v/>
      </c>
      <c r="AE243" s="111" t="str">
        <f t="shared" si="174"/>
        <v/>
      </c>
      <c r="AF243" s="235" t="str">
        <f>[4]SayfaKAY!BA1076</f>
        <v/>
      </c>
      <c r="AG243" s="179" t="str">
        <f>[4]SayfaKAY!S1076</f>
        <v/>
      </c>
      <c r="AH243" s="178" t="str">
        <f t="shared" si="175"/>
        <v/>
      </c>
      <c r="AI243" s="163" t="str">
        <f>[4]SayfaKAY!AV1076</f>
        <v/>
      </c>
      <c r="AJ243" s="164" t="str">
        <f t="shared" si="176"/>
        <v/>
      </c>
      <c r="AK243" s="164" t="str">
        <f t="shared" si="177"/>
        <v/>
      </c>
      <c r="AL243" s="112" t="str">
        <f>[4]SayfaKAY!AX1076</f>
        <v/>
      </c>
      <c r="AM243" s="257" t="str" cm="1">
        <f t="array" ref="AM243">IFERROR(IF(AND(P243&lt;&gt;"D(Arıza Değil)",AH243="Bu Arıza Aracın Servise Verilmesine Engel Değil"),
IF(Z243-F243&gt;0,(AB243-Y243)*24*60,
IF(OR(AND(G243&gt;$AS$1,G243&lt;$AT$1),AND(G243&gt;$AU$1,G243&lt;$AV$1)),
(AF243-H243)*24*60,     BH:BH0)),        AN243),0)</f>
        <v/>
      </c>
      <c r="AN243" s="257" t="str">
        <f t="shared" si="178"/>
        <v/>
      </c>
      <c r="AO243" s="174" t="str">
        <f>[4]SayfaKAY!AG1076</f>
        <v/>
      </c>
      <c r="AP243" s="174" t="str">
        <f>[4]SayfaKAY!AI1076</f>
        <v/>
      </c>
      <c r="AQ243" s="174" t="str">
        <f>[4]SayfaKAY!AQ1076</f>
        <v/>
      </c>
      <c r="AR243" s="174" t="str">
        <f>[4]SayfaKAY!AH1076</f>
        <v/>
      </c>
      <c r="AS243" s="174" t="str">
        <f>[4]SayfaKAY!AJ1076</f>
        <v/>
      </c>
      <c r="AT243" s="175" t="str">
        <f>[4]SayfaKAY!AM1076</f>
        <v/>
      </c>
      <c r="AU243" s="176" t="str">
        <f>[4]SayfaKAY!AL1076</f>
        <v/>
      </c>
      <c r="AV243" s="176" t="str">
        <f>[4]SayfaKAY!AP1076</f>
        <v/>
      </c>
      <c r="AW243" s="177" t="str">
        <f>[4]SayfaKAY!AT1076</f>
        <v/>
      </c>
      <c r="AX243" s="194" t="str">
        <f t="shared" si="179"/>
        <v/>
      </c>
      <c r="AY243" s="168"/>
      <c r="AZ243" s="167"/>
      <c r="BA243" s="170"/>
      <c r="BB243" s="171"/>
      <c r="BC243" s="114"/>
      <c r="BD243" s="114"/>
      <c r="BE243" s="114"/>
      <c r="BF243" s="114"/>
      <c r="BG243" s="114"/>
      <c r="BH243" s="114">
        <f>IFERROR(FRACAS!AN1079, "Hata Var")</f>
        <v>2688.9999999850988</v>
      </c>
      <c r="BI243" s="114"/>
      <c r="BJ243" s="114"/>
      <c r="BK243" s="105" t="str">
        <f>[4]SayfaKAY!AW1076</f>
        <v/>
      </c>
      <c r="BL243" s="105" t="str">
        <f>[4]SayfaKAY!V1076</f>
        <v/>
      </c>
      <c r="BM243" s="114"/>
      <c r="BN243" s="171" t="str">
        <f t="shared" si="180"/>
        <v>x yok</v>
      </c>
      <c r="BO243" s="171" t="b">
        <f t="shared" si="181"/>
        <v>0</v>
      </c>
      <c r="BP243" s="171" t="e">
        <f t="shared" si="182"/>
        <v>#VALUE!</v>
      </c>
      <c r="BQ243" s="226" t="e">
        <f t="shared" si="183"/>
        <v>#VALUE!</v>
      </c>
      <c r="BR243" s="226" t="e">
        <f t="shared" si="184"/>
        <v>#VALUE!</v>
      </c>
      <c r="BS243" s="226" t="e">
        <f t="shared" si="185"/>
        <v>#VALUE!</v>
      </c>
      <c r="BT243" s="114"/>
      <c r="BU243" s="242"/>
      <c r="BV243" s="233">
        <f t="shared" si="186"/>
        <v>-1</v>
      </c>
      <c r="BW243" s="226" t="str">
        <f t="shared" si="187"/>
        <v>Hayır, çakışma yok</v>
      </c>
      <c r="BX243" s="229"/>
      <c r="BY243" s="247" t="e">
        <f t="shared" si="188"/>
        <v>#VALUE!</v>
      </c>
      <c r="BZ243" s="247" t="e">
        <f t="shared" si="189"/>
        <v>#VALUE!</v>
      </c>
      <c r="CA243" s="247" t="e">
        <f t="shared" si="190"/>
        <v>#VALUE!</v>
      </c>
      <c r="CB243" s="213"/>
      <c r="CC243" s="211"/>
      <c r="CD243" s="196"/>
      <c r="CE243" s="213">
        <v>1075</v>
      </c>
      <c r="CF243" s="182" t="str">
        <f t="shared" si="191"/>
        <v/>
      </c>
      <c r="CG243" s="182" t="str">
        <f t="shared" si="192"/>
        <v/>
      </c>
      <c r="CH243" s="196"/>
      <c r="CI243" s="196"/>
      <c r="CJ243" s="196"/>
      <c r="CK243" s="196" t="e">
        <f t="shared" si="193"/>
        <v>#VALUE!</v>
      </c>
      <c r="CL243" s="196" t="e">
        <f t="shared" si="194"/>
        <v>#VALUE!</v>
      </c>
      <c r="CM243" s="196" t="e">
        <f t="shared" si="195"/>
        <v>#VALUE!</v>
      </c>
      <c r="CN243" s="114"/>
      <c r="CO243" s="115" t="str">
        <f t="shared" si="196"/>
        <v/>
      </c>
      <c r="CP243" s="116" t="e">
        <f t="shared" si="197"/>
        <v>#VALUE!</v>
      </c>
      <c r="CQ243" s="117" t="str">
        <f t="shared" si="198"/>
        <v/>
      </c>
      <c r="CR243" s="117" t="str">
        <f t="shared" si="199"/>
        <v/>
      </c>
      <c r="CS243" s="117" t="str">
        <f t="shared" si="200"/>
        <v/>
      </c>
      <c r="CT243" s="118" t="e">
        <f t="shared" si="201"/>
        <v>#VALUE!</v>
      </c>
      <c r="CU243" s="118" t="e">
        <f t="shared" si="202"/>
        <v>#VALUE!</v>
      </c>
      <c r="CV243" s="118" t="e">
        <f t="shared" si="203"/>
        <v>#VALUE!</v>
      </c>
      <c r="CW243" s="119" t="e">
        <f t="shared" si="204"/>
        <v>#VALUE!</v>
      </c>
    </row>
    <row r="244" spans="1:101" ht="118.5" customHeight="1" x14ac:dyDescent="0.3">
      <c r="A244" s="160" t="str">
        <f>[4]SayfaKAY!C1077</f>
        <v/>
      </c>
      <c r="B244" s="104" t="str">
        <f>[4]SayfaKAY!D1077</f>
        <v/>
      </c>
      <c r="C244" s="105" t="str">
        <f>[4]SayfaKAY!E1077</f>
        <v/>
      </c>
      <c r="D244" s="105" t="str">
        <f>[4]SayfaKAY!F1077</f>
        <v/>
      </c>
      <c r="E244" s="106" t="str">
        <f>[4]SayfaKAY!G1077</f>
        <v/>
      </c>
      <c r="F244" s="134" t="str">
        <f t="shared" si="165"/>
        <v/>
      </c>
      <c r="G244" s="135" t="str">
        <f t="shared" si="166"/>
        <v/>
      </c>
      <c r="H244" s="235" t="str">
        <f>[4]SayfaKAY!H1077</f>
        <v/>
      </c>
      <c r="I244" s="104" t="str">
        <f>[4]SayfaKAY!I1077</f>
        <v/>
      </c>
      <c r="J244" s="103" t="str">
        <f>IF([4]SayfaKAY!J1077="","",IF([4]SayfaKAY!J1077="Müşteri","Notified by Customer","Notified by Bozankaya"))</f>
        <v/>
      </c>
      <c r="K244" s="103" t="e">
        <f>VLOOKUP([4]SayfaKAY!L1077,#REF!,2,FALSE)</f>
        <v>#REF!</v>
      </c>
      <c r="L244" s="165" t="str">
        <f>[4]SayfaKAY!X1077</f>
        <v/>
      </c>
      <c r="M244" s="107" t="str">
        <f t="shared" si="167"/>
        <v/>
      </c>
      <c r="N244" s="105" t="str">
        <f>[4]SayfaKAY!M1077</f>
        <v/>
      </c>
      <c r="O244" s="166" t="str">
        <f>[4]SayfaKAY!P1077</f>
        <v/>
      </c>
      <c r="P244" s="166" t="str">
        <f>[4]SayfaKAY!Q1077</f>
        <v/>
      </c>
      <c r="Q244" s="166" t="str">
        <f>[4]SayfaKAY!R1077</f>
        <v/>
      </c>
      <c r="R244" s="132" t="str" cm="1">
        <f t="array" ref="R244">IF([4]SayfaKAY!U1077="","",_xlfn.IFS([4]SayfaKAY!U1077="Bozankaya","Bozankaya",[4]SayfaKAY!U1077="Müşteri","Customer",[4]SayfaKAY!U1077="Tedarikçi","Equipment Supplier"))</f>
        <v/>
      </c>
      <c r="S244" s="204" t="str">
        <f>[4]SayfaKAY!N1077</f>
        <v/>
      </c>
      <c r="T244" s="133" t="str">
        <f>[4]SayfaKAY!AD1077</f>
        <v/>
      </c>
      <c r="U244" s="132" t="str">
        <f>[4]SayfaKAY!W1077</f>
        <v/>
      </c>
      <c r="V244" s="108" t="str">
        <f>[4]SayfaKAY!AZ1077</f>
        <v/>
      </c>
      <c r="W244" s="136" t="str">
        <f t="shared" si="168"/>
        <v/>
      </c>
      <c r="X244" s="137" t="str">
        <f t="shared" si="169"/>
        <v/>
      </c>
      <c r="Y244" s="235" t="str">
        <f>[4]SayfaKAY!AE1077</f>
        <v/>
      </c>
      <c r="Z244" s="109" t="str">
        <f t="shared" si="170"/>
        <v/>
      </c>
      <c r="AA244" s="110" t="str">
        <f t="shared" si="171"/>
        <v/>
      </c>
      <c r="AB244" s="182" t="str">
        <f>[4]SayfaKAY!BA1077</f>
        <v/>
      </c>
      <c r="AC244" s="257" t="str">
        <f t="shared" si="172"/>
        <v/>
      </c>
      <c r="AD244" s="111" t="str">
        <f t="shared" si="173"/>
        <v/>
      </c>
      <c r="AE244" s="111" t="str">
        <f t="shared" si="174"/>
        <v/>
      </c>
      <c r="AF244" s="235" t="str">
        <f>[4]SayfaKAY!BA1077</f>
        <v/>
      </c>
      <c r="AG244" s="179" t="str">
        <f>[4]SayfaKAY!S1077</f>
        <v/>
      </c>
      <c r="AH244" s="178" t="str">
        <f t="shared" si="175"/>
        <v/>
      </c>
      <c r="AI244" s="163" t="str">
        <f>[4]SayfaKAY!AV1077</f>
        <v/>
      </c>
      <c r="AJ244" s="164" t="str">
        <f t="shared" si="176"/>
        <v/>
      </c>
      <c r="AK244" s="164" t="str">
        <f t="shared" si="177"/>
        <v/>
      </c>
      <c r="AL244" s="112" t="str">
        <f>[4]SayfaKAY!AX1077</f>
        <v/>
      </c>
      <c r="AM244" s="257" t="str" cm="1">
        <f t="array" ref="AM244">IFERROR(IF(AND(P244&lt;&gt;"D(Arıza Değil)",AH244="Bu Arıza Aracın Servise Verilmesine Engel Değil"),
IF(Z244-F244&gt;0,(AB244-Y244)*24*60,
IF(OR(AND(G244&gt;$AS$1,G244&lt;$AT$1),AND(G244&gt;$AU$1,G244&lt;$AV$1)),
(AF244-H244)*24*60,     BH:BH0)),        AN244),0)</f>
        <v/>
      </c>
      <c r="AN244" s="257" t="str">
        <f t="shared" si="178"/>
        <v/>
      </c>
      <c r="AO244" s="174" t="str">
        <f>[4]SayfaKAY!AG1077</f>
        <v/>
      </c>
      <c r="AP244" s="174" t="str">
        <f>[4]SayfaKAY!AI1077</f>
        <v/>
      </c>
      <c r="AQ244" s="174" t="str">
        <f>[4]SayfaKAY!AQ1077</f>
        <v/>
      </c>
      <c r="AR244" s="174" t="str">
        <f>[4]SayfaKAY!AH1077</f>
        <v/>
      </c>
      <c r="AS244" s="174" t="str">
        <f>[4]SayfaKAY!AJ1077</f>
        <v/>
      </c>
      <c r="AT244" s="175" t="str">
        <f>[4]SayfaKAY!AM1077</f>
        <v/>
      </c>
      <c r="AU244" s="176" t="str">
        <f>[4]SayfaKAY!AL1077</f>
        <v/>
      </c>
      <c r="AV244" s="176" t="str">
        <f>[4]SayfaKAY!AP1077</f>
        <v/>
      </c>
      <c r="AW244" s="177" t="str">
        <f>[4]SayfaKAY!AT1077</f>
        <v/>
      </c>
      <c r="AX244" s="194" t="str">
        <f t="shared" si="179"/>
        <v/>
      </c>
      <c r="AY244" s="168"/>
      <c r="AZ244" s="167"/>
      <c r="BA244" s="113"/>
      <c r="BB244" s="171" t="str">
        <f>IF($AQ$1="X", IF(AND(G244&gt;=$AS$1,G244&lt;=$AT$1),IF(P244&lt;&gt;"D(Arıza Değil)",AC244,0), IF(AND(G244&gt;=$AU$1,G244&lt;=$AV$1),IF(P244&lt;&gt;"D(Arıza Değil)",AC244,0), "")), "")</f>
        <v/>
      </c>
      <c r="BC244" s="114"/>
      <c r="BD244" s="114"/>
      <c r="BE244" s="114"/>
      <c r="BF244" s="114"/>
      <c r="BG244" s="114"/>
      <c r="BH244" s="114">
        <f>IFERROR(FRACAS!AN1080, "Hata Var")</f>
        <v>2522.9999999469146</v>
      </c>
      <c r="BI244" s="114"/>
      <c r="BJ244" s="114"/>
      <c r="BK244" s="105" t="str">
        <f>[4]SayfaKAY!AW1077</f>
        <v/>
      </c>
      <c r="BL244" s="105" t="str">
        <f>[4]SayfaKAY!V1077</f>
        <v/>
      </c>
      <c r="BM244" s="114"/>
      <c r="BN244" s="171" t="str">
        <f t="shared" si="180"/>
        <v>x yok</v>
      </c>
      <c r="BO244" s="171" t="b">
        <f t="shared" si="181"/>
        <v>0</v>
      </c>
      <c r="BP244" s="171" t="e">
        <f t="shared" si="182"/>
        <v>#VALUE!</v>
      </c>
      <c r="BQ244" s="226" t="e">
        <f t="shared" si="183"/>
        <v>#VALUE!</v>
      </c>
      <c r="BR244" s="226" t="e">
        <f t="shared" si="184"/>
        <v>#VALUE!</v>
      </c>
      <c r="BS244" s="226" t="e">
        <f t="shared" si="185"/>
        <v>#VALUE!</v>
      </c>
      <c r="BT244" s="114"/>
      <c r="BU244" s="242"/>
      <c r="BV244" s="233">
        <f t="shared" si="186"/>
        <v>-1</v>
      </c>
      <c r="BW244" s="226" t="str">
        <f t="shared" si="187"/>
        <v>Hayır, çakışma yok</v>
      </c>
      <c r="BX244" s="229"/>
      <c r="BY244" s="247" t="e">
        <f t="shared" si="188"/>
        <v>#VALUE!</v>
      </c>
      <c r="BZ244" s="247" t="e">
        <f t="shared" si="189"/>
        <v>#VALUE!</v>
      </c>
      <c r="CA244" s="247" t="e">
        <f t="shared" si="190"/>
        <v>#VALUE!</v>
      </c>
      <c r="CB244" s="213"/>
      <c r="CC244" s="211"/>
      <c r="CD244" s="196"/>
      <c r="CE244" s="213">
        <v>1076</v>
      </c>
      <c r="CF244" s="182" t="str">
        <f t="shared" si="191"/>
        <v/>
      </c>
      <c r="CG244" s="182" t="str">
        <f t="shared" si="192"/>
        <v/>
      </c>
      <c r="CH244" s="196"/>
      <c r="CI244" s="196"/>
      <c r="CJ244" s="196"/>
      <c r="CK244" s="196" t="e">
        <f t="shared" si="193"/>
        <v>#VALUE!</v>
      </c>
      <c r="CL244" s="196" t="e">
        <f t="shared" si="194"/>
        <v>#VALUE!</v>
      </c>
      <c r="CM244" s="196" t="e">
        <f t="shared" si="195"/>
        <v>#VALUE!</v>
      </c>
      <c r="CN244" s="114"/>
      <c r="CO244" s="115" t="str">
        <f t="shared" si="196"/>
        <v/>
      </c>
      <c r="CP244" s="116" t="e">
        <f t="shared" si="197"/>
        <v>#VALUE!</v>
      </c>
      <c r="CQ244" s="117" t="str">
        <f t="shared" si="198"/>
        <v/>
      </c>
      <c r="CR244" s="117" t="str">
        <f t="shared" si="199"/>
        <v/>
      </c>
      <c r="CS244" s="117" t="str">
        <f t="shared" si="200"/>
        <v/>
      </c>
      <c r="CT244" s="118" t="e">
        <f t="shared" si="201"/>
        <v>#VALUE!</v>
      </c>
      <c r="CU244" s="118" t="e">
        <f t="shared" si="202"/>
        <v>#VALUE!</v>
      </c>
      <c r="CV244" s="118" t="e">
        <f t="shared" si="203"/>
        <v>#VALUE!</v>
      </c>
      <c r="CW244" s="119" t="e">
        <f t="shared" si="204"/>
        <v>#VALUE!</v>
      </c>
    </row>
    <row r="245" spans="1:101" ht="118.5" customHeight="1" x14ac:dyDescent="0.3">
      <c r="A245" s="104" t="str">
        <f>[4]SayfaKAY!C1078</f>
        <v/>
      </c>
      <c r="B245" s="104" t="str">
        <f>[4]SayfaKAY!D1078</f>
        <v/>
      </c>
      <c r="C245" s="105" t="str">
        <f>[4]SayfaKAY!E1078</f>
        <v/>
      </c>
      <c r="D245" s="105" t="str">
        <f>[4]SayfaKAY!F1078</f>
        <v/>
      </c>
      <c r="E245" s="106" t="str">
        <f>[4]SayfaKAY!G1078</f>
        <v/>
      </c>
      <c r="F245" s="193" t="str">
        <f t="shared" si="165"/>
        <v/>
      </c>
      <c r="G245" s="135" t="str">
        <f t="shared" si="166"/>
        <v/>
      </c>
      <c r="H245" s="235" t="str">
        <f>[4]SayfaKAY!H1078</f>
        <v/>
      </c>
      <c r="I245" s="104" t="str">
        <f>[4]SayfaKAY!I1078</f>
        <v/>
      </c>
      <c r="J245" s="103" t="str">
        <f>IF([4]SayfaKAY!J1078="","",IF([4]SayfaKAY!J1078="Müşteri","Notified by Customer","Notified by Bozankaya"))</f>
        <v/>
      </c>
      <c r="K245" s="103" t="e">
        <f>VLOOKUP([4]SayfaKAY!L1078,#REF!,2,FALSE)</f>
        <v>#REF!</v>
      </c>
      <c r="L245" s="165" t="str">
        <f>[4]SayfaKAY!X1078</f>
        <v/>
      </c>
      <c r="M245" s="107" t="str">
        <f t="shared" si="167"/>
        <v/>
      </c>
      <c r="N245" s="105" t="str">
        <f>[4]SayfaKAY!M1078</f>
        <v/>
      </c>
      <c r="O245" s="166" t="str">
        <f>[4]SayfaKAY!P1078</f>
        <v/>
      </c>
      <c r="P245" s="166" t="str">
        <f>[4]SayfaKAY!Q1078</f>
        <v/>
      </c>
      <c r="Q245" s="166" t="str">
        <f>[4]SayfaKAY!R1078</f>
        <v/>
      </c>
      <c r="R245" s="132" t="str" cm="1">
        <f t="array" ref="R245">IF([4]SayfaKAY!U1078="","",_xlfn.IFS([4]SayfaKAY!U1078="Bozankaya","Bozankaya",[4]SayfaKAY!U1078="Müşteri","Customer",[4]SayfaKAY!U1078="Tedarikçi","Equipment Supplier"))</f>
        <v/>
      </c>
      <c r="S245" s="204" t="str">
        <f>[4]SayfaKAY!N1078</f>
        <v/>
      </c>
      <c r="T245" s="133" t="str">
        <f>[4]SayfaKAY!AD1078</f>
        <v/>
      </c>
      <c r="U245" s="132" t="str">
        <f>[4]SayfaKAY!W1078</f>
        <v/>
      </c>
      <c r="V245" s="108" t="str">
        <f>[4]SayfaKAY!AZ1078</f>
        <v/>
      </c>
      <c r="W245" s="136" t="str">
        <f t="shared" si="168"/>
        <v/>
      </c>
      <c r="X245" s="137" t="str">
        <f t="shared" si="169"/>
        <v/>
      </c>
      <c r="Y245" s="235" t="str">
        <f>[4]SayfaKAY!AE1078</f>
        <v/>
      </c>
      <c r="Z245" s="192" t="str">
        <f t="shared" si="170"/>
        <v/>
      </c>
      <c r="AA245" s="110" t="str">
        <f t="shared" si="171"/>
        <v/>
      </c>
      <c r="AB245" s="182" t="str">
        <f>[4]SayfaKAY!BA1078</f>
        <v/>
      </c>
      <c r="AC245" s="257" t="str">
        <f t="shared" si="172"/>
        <v/>
      </c>
      <c r="AD245" s="111" t="str">
        <f t="shared" si="173"/>
        <v/>
      </c>
      <c r="AE245" s="111" t="str">
        <f t="shared" si="174"/>
        <v/>
      </c>
      <c r="AF245" s="235" t="str">
        <f>[4]SayfaKAY!BA1078</f>
        <v/>
      </c>
      <c r="AG245" s="179" t="str">
        <f>[4]SayfaKAY!S1078</f>
        <v/>
      </c>
      <c r="AH245" s="178" t="str">
        <f t="shared" si="175"/>
        <v/>
      </c>
      <c r="AI245" s="163" t="str">
        <f>[4]SayfaKAY!AV1078</f>
        <v/>
      </c>
      <c r="AJ245" s="164" t="str">
        <f t="shared" si="176"/>
        <v/>
      </c>
      <c r="AK245" s="164" t="str">
        <f t="shared" si="177"/>
        <v/>
      </c>
      <c r="AL245" s="112" t="str">
        <f>[4]SayfaKAY!AX1078</f>
        <v/>
      </c>
      <c r="AM245" s="257" t="str" cm="1">
        <f t="array" ref="AM245">IFERROR(IF(AND(P245&lt;&gt;"D(Arıza Değil)",AH245="Bu Arıza Aracın Servise Verilmesine Engel Değil"),
IF(Z245-F245&gt;0,(AB245-Y245)*24*60,
IF(OR(AND(G245&gt;$AS$1,G245&lt;$AT$1),AND(G245&gt;$AU$1,G245&lt;$AV$1)),
(AF245-H245)*24*60,     BH:BH0)),        AN245),0)</f>
        <v/>
      </c>
      <c r="AN245" s="257" t="str">
        <f t="shared" si="178"/>
        <v/>
      </c>
      <c r="AO245" s="174" t="str">
        <f>[4]SayfaKAY!AG1078</f>
        <v/>
      </c>
      <c r="AP245" s="174" t="str">
        <f>[4]SayfaKAY!AI1078</f>
        <v/>
      </c>
      <c r="AQ245" s="174" t="str">
        <f>[4]SayfaKAY!AQ1078</f>
        <v/>
      </c>
      <c r="AR245" s="174" t="str">
        <f>[4]SayfaKAY!AH1078</f>
        <v/>
      </c>
      <c r="AS245" s="174" t="str">
        <f>[4]SayfaKAY!AJ1078</f>
        <v/>
      </c>
      <c r="AT245" s="175" t="str">
        <f>[4]SayfaKAY!AM1078</f>
        <v/>
      </c>
      <c r="AU245" s="176" t="str">
        <f>[4]SayfaKAY!AL1078</f>
        <v/>
      </c>
      <c r="AV245" s="176" t="str">
        <f>[4]SayfaKAY!AP1078</f>
        <v/>
      </c>
      <c r="AW245" s="177" t="str">
        <f>[4]SayfaKAY!AT1078</f>
        <v/>
      </c>
      <c r="AX245" s="194" t="str">
        <f t="shared" si="179"/>
        <v/>
      </c>
      <c r="AY245" s="168"/>
      <c r="AZ245" s="167"/>
      <c r="BA245" s="170"/>
      <c r="BB245" s="171"/>
      <c r="BC245" s="114"/>
      <c r="BD245" s="114"/>
      <c r="BE245" s="114"/>
      <c r="BF245" s="114"/>
      <c r="BG245" s="114"/>
      <c r="BH245" s="114">
        <f>IFERROR(FRACAS!AN1081, "Hata Var")</f>
        <v>21771.000000002095</v>
      </c>
      <c r="BI245" s="114"/>
      <c r="BJ245" s="114"/>
      <c r="BK245" s="105" t="str">
        <f>[4]SayfaKAY!AW1078</f>
        <v/>
      </c>
      <c r="BL245" s="105" t="str">
        <f>[4]SayfaKAY!V1078</f>
        <v/>
      </c>
      <c r="BM245" s="114"/>
      <c r="BN245" s="171" t="str">
        <f t="shared" si="180"/>
        <v>x yok</v>
      </c>
      <c r="BO245" s="171" t="b">
        <f t="shared" si="181"/>
        <v>0</v>
      </c>
      <c r="BP245" s="171" t="e">
        <f t="shared" si="182"/>
        <v>#VALUE!</v>
      </c>
      <c r="BQ245" s="226" t="e">
        <f t="shared" si="183"/>
        <v>#VALUE!</v>
      </c>
      <c r="BR245" s="226" t="e">
        <f t="shared" si="184"/>
        <v>#VALUE!</v>
      </c>
      <c r="BS245" s="226" t="e">
        <f t="shared" si="185"/>
        <v>#VALUE!</v>
      </c>
      <c r="BT245" s="114"/>
      <c r="BU245" s="242"/>
      <c r="BV245" s="233">
        <f t="shared" si="186"/>
        <v>-1</v>
      </c>
      <c r="BW245" s="226" t="str">
        <f t="shared" si="187"/>
        <v>Hayır, çakışma yok</v>
      </c>
      <c r="BX245" s="229"/>
      <c r="BY245" s="247" t="e">
        <f t="shared" si="188"/>
        <v>#VALUE!</v>
      </c>
      <c r="BZ245" s="247" t="e">
        <f t="shared" si="189"/>
        <v>#VALUE!</v>
      </c>
      <c r="CA245" s="247" t="e">
        <f t="shared" si="190"/>
        <v>#VALUE!</v>
      </c>
      <c r="CB245" s="213"/>
      <c r="CC245" s="211"/>
      <c r="CD245" s="196"/>
      <c r="CE245" s="213">
        <v>1077</v>
      </c>
      <c r="CF245" s="182" t="str">
        <f t="shared" si="191"/>
        <v/>
      </c>
      <c r="CG245" s="182" t="str">
        <f t="shared" si="192"/>
        <v/>
      </c>
      <c r="CH245" s="196"/>
      <c r="CI245" s="196"/>
      <c r="CJ245" s="196"/>
      <c r="CK245" s="196" t="e">
        <f t="shared" si="193"/>
        <v>#VALUE!</v>
      </c>
      <c r="CL245" s="196" t="e">
        <f t="shared" si="194"/>
        <v>#VALUE!</v>
      </c>
      <c r="CM245" s="196" t="e">
        <f t="shared" si="195"/>
        <v>#VALUE!</v>
      </c>
      <c r="CN245" s="114"/>
      <c r="CO245" s="115" t="str">
        <f t="shared" si="196"/>
        <v/>
      </c>
      <c r="CP245" s="116" t="e">
        <f t="shared" si="197"/>
        <v>#VALUE!</v>
      </c>
      <c r="CQ245" s="117" t="str">
        <f t="shared" si="198"/>
        <v/>
      </c>
      <c r="CR245" s="117" t="str">
        <f t="shared" si="199"/>
        <v/>
      </c>
      <c r="CS245" s="117" t="str">
        <f t="shared" si="200"/>
        <v/>
      </c>
      <c r="CT245" s="118" t="e">
        <f t="shared" si="201"/>
        <v>#VALUE!</v>
      </c>
      <c r="CU245" s="118" t="e">
        <f t="shared" si="202"/>
        <v>#VALUE!</v>
      </c>
      <c r="CV245" s="118" t="e">
        <f t="shared" si="203"/>
        <v>#VALUE!</v>
      </c>
      <c r="CW245" s="119" t="e">
        <f t="shared" si="204"/>
        <v>#VALUE!</v>
      </c>
    </row>
    <row r="246" spans="1:101" ht="118.5" customHeight="1" x14ac:dyDescent="0.3">
      <c r="A246" s="160" t="str">
        <f>[4]SayfaKAY!C1079</f>
        <v/>
      </c>
      <c r="B246" s="104" t="str">
        <f>[4]SayfaKAY!D1079</f>
        <v/>
      </c>
      <c r="C246" s="105" t="str">
        <f>[4]SayfaKAY!E1079</f>
        <v/>
      </c>
      <c r="D246" s="105" t="str">
        <f>[4]SayfaKAY!F1079</f>
        <v/>
      </c>
      <c r="E246" s="106" t="str">
        <f>[4]SayfaKAY!G1079</f>
        <v/>
      </c>
      <c r="F246" s="134" t="str">
        <f t="shared" si="165"/>
        <v/>
      </c>
      <c r="G246" s="135" t="str">
        <f t="shared" si="166"/>
        <v/>
      </c>
      <c r="H246" s="235" t="str">
        <f>[4]SayfaKAY!H1079</f>
        <v/>
      </c>
      <c r="I246" s="104" t="str">
        <f>[4]SayfaKAY!I1079</f>
        <v/>
      </c>
      <c r="J246" s="103" t="str">
        <f>IF([4]SayfaKAY!J1079="","",IF([4]SayfaKAY!J1079="Müşteri","Notified by Customer","Notified by Bozankaya"))</f>
        <v/>
      </c>
      <c r="K246" s="103" t="e">
        <f>VLOOKUP([4]SayfaKAY!L1079,#REF!,2,FALSE)</f>
        <v>#REF!</v>
      </c>
      <c r="L246" s="165" t="str">
        <f>[4]SayfaKAY!X1079</f>
        <v/>
      </c>
      <c r="M246" s="107" t="str">
        <f t="shared" si="167"/>
        <v/>
      </c>
      <c r="N246" s="105" t="str">
        <f>[4]SayfaKAY!M1079</f>
        <v/>
      </c>
      <c r="O246" s="166" t="str">
        <f>[4]SayfaKAY!P1079</f>
        <v/>
      </c>
      <c r="P246" s="166" t="str">
        <f>[4]SayfaKAY!Q1079</f>
        <v/>
      </c>
      <c r="Q246" s="166" t="str">
        <f>[4]SayfaKAY!R1079</f>
        <v/>
      </c>
      <c r="R246" s="132" t="str" cm="1">
        <f t="array" ref="R246">IF([4]SayfaKAY!U1079="","",_xlfn.IFS([4]SayfaKAY!U1079="Bozankaya","Bozankaya",[4]SayfaKAY!U1079="Müşteri","Customer",[4]SayfaKAY!U1079="Tedarikçi","Equipment Supplier"))</f>
        <v/>
      </c>
      <c r="S246" s="204" t="str">
        <f>[4]SayfaKAY!N1079</f>
        <v/>
      </c>
      <c r="T246" s="133" t="str">
        <f>[4]SayfaKAY!AD1079</f>
        <v/>
      </c>
      <c r="U246" s="132" t="str">
        <f>[4]SayfaKAY!W1079</f>
        <v/>
      </c>
      <c r="V246" s="108" t="str">
        <f>[4]SayfaKAY!AZ1079</f>
        <v/>
      </c>
      <c r="W246" s="136" t="str">
        <f t="shared" si="168"/>
        <v/>
      </c>
      <c r="X246" s="137" t="str">
        <f t="shared" si="169"/>
        <v/>
      </c>
      <c r="Y246" s="235" t="str">
        <f>[4]SayfaKAY!AE1079</f>
        <v/>
      </c>
      <c r="Z246" s="109" t="str">
        <f t="shared" si="170"/>
        <v/>
      </c>
      <c r="AA246" s="110" t="str">
        <f t="shared" si="171"/>
        <v/>
      </c>
      <c r="AB246" s="182" t="str">
        <f>[4]SayfaKAY!BA1079</f>
        <v/>
      </c>
      <c r="AC246" s="257" t="str">
        <f t="shared" si="172"/>
        <v/>
      </c>
      <c r="AD246" s="111" t="str">
        <f t="shared" si="173"/>
        <v/>
      </c>
      <c r="AE246" s="111" t="str">
        <f t="shared" si="174"/>
        <v/>
      </c>
      <c r="AF246" s="235" t="str">
        <f>[4]SayfaKAY!BA1079</f>
        <v/>
      </c>
      <c r="AG246" s="179" t="str">
        <f>[4]SayfaKAY!S1079</f>
        <v/>
      </c>
      <c r="AH246" s="178" t="str">
        <f t="shared" si="175"/>
        <v/>
      </c>
      <c r="AI246" s="163" t="str">
        <f>[4]SayfaKAY!AV1079</f>
        <v/>
      </c>
      <c r="AJ246" s="164" t="str">
        <f t="shared" si="176"/>
        <v/>
      </c>
      <c r="AK246" s="164" t="str">
        <f t="shared" si="177"/>
        <v/>
      </c>
      <c r="AL246" s="112" t="str">
        <f>[4]SayfaKAY!AX1079</f>
        <v/>
      </c>
      <c r="AM246" s="257" t="str" cm="1">
        <f t="array" ref="AM246">IFERROR(IF(AND(P246&lt;&gt;"D(Arıza Değil)",AH246="Bu Arıza Aracın Servise Verilmesine Engel Değil"),
IF(Z246-F246&gt;0,(AB246-Y246)*24*60,
IF(OR(AND(G246&gt;$AS$1,G246&lt;$AT$1),AND(G246&gt;$AU$1,G246&lt;$AV$1)),
(AF246-H246)*24*60,     BH:BH0)),        AN246),0)</f>
        <v/>
      </c>
      <c r="AN246" s="257" t="str">
        <f t="shared" si="178"/>
        <v/>
      </c>
      <c r="AO246" s="174" t="str">
        <f>[4]SayfaKAY!AG1079</f>
        <v/>
      </c>
      <c r="AP246" s="174" t="str">
        <f>[4]SayfaKAY!AI1079</f>
        <v/>
      </c>
      <c r="AQ246" s="174" t="str">
        <f>[4]SayfaKAY!AQ1079</f>
        <v/>
      </c>
      <c r="AR246" s="174" t="str">
        <f>[4]SayfaKAY!AH1079</f>
        <v/>
      </c>
      <c r="AS246" s="174" t="str">
        <f>[4]SayfaKAY!AJ1079</f>
        <v/>
      </c>
      <c r="AT246" s="175" t="str">
        <f>[4]SayfaKAY!AM1079</f>
        <v/>
      </c>
      <c r="AU246" s="176" t="str">
        <f>[4]SayfaKAY!AL1079</f>
        <v/>
      </c>
      <c r="AV246" s="176" t="str">
        <f>[4]SayfaKAY!AP1079</f>
        <v/>
      </c>
      <c r="AW246" s="177" t="str">
        <f>[4]SayfaKAY!AT1079</f>
        <v/>
      </c>
      <c r="AX246" s="194" t="str">
        <f t="shared" si="179"/>
        <v/>
      </c>
      <c r="AY246" s="168"/>
      <c r="AZ246" s="167"/>
      <c r="BA246" s="113"/>
      <c r="BB246" s="171" t="str">
        <f>IF($AQ$1="X", IF(AND(G246&gt;=$AS$1,G246&lt;=$AT$1),IF(P246&lt;&gt;"D(Arıza Değil)",AC246,0), IF(AND(G246&gt;=$AU$1,G246&lt;=$AV$1),IF(P246&lt;&gt;"D(Arıza Değil)",AC246,0), "")), "")</f>
        <v/>
      </c>
      <c r="BC246" s="114"/>
      <c r="BD246" s="114"/>
      <c r="BE246" s="114"/>
      <c r="BF246" s="114"/>
      <c r="BG246" s="114"/>
      <c r="BH246" s="114">
        <f>IFERROR(FRACAS!AN1082, "Hata Var")</f>
        <v>287.99999999580905</v>
      </c>
      <c r="BI246" s="114"/>
      <c r="BJ246" s="114"/>
      <c r="BK246" s="105" t="str">
        <f>[4]SayfaKAY!AW1079</f>
        <v/>
      </c>
      <c r="BL246" s="105" t="str">
        <f>[4]SayfaKAY!V1079</f>
        <v/>
      </c>
      <c r="BM246" s="114"/>
      <c r="BN246" s="171" t="str">
        <f t="shared" si="180"/>
        <v>x yok</v>
      </c>
      <c r="BO246" s="171" t="b">
        <f t="shared" si="181"/>
        <v>0</v>
      </c>
      <c r="BP246" s="171" t="e">
        <f t="shared" si="182"/>
        <v>#VALUE!</v>
      </c>
      <c r="BQ246" s="226" t="e">
        <f t="shared" si="183"/>
        <v>#VALUE!</v>
      </c>
      <c r="BR246" s="226" t="e">
        <f t="shared" si="184"/>
        <v>#VALUE!</v>
      </c>
      <c r="BS246" s="226" t="e">
        <f t="shared" si="185"/>
        <v>#VALUE!</v>
      </c>
      <c r="BT246" s="114"/>
      <c r="BU246" s="242"/>
      <c r="BV246" s="233">
        <f t="shared" si="186"/>
        <v>-1</v>
      </c>
      <c r="BW246" s="226" t="str">
        <f t="shared" si="187"/>
        <v>Hayır, çakışma yok</v>
      </c>
      <c r="BX246" s="229"/>
      <c r="BY246" s="247" t="e">
        <f t="shared" si="188"/>
        <v>#VALUE!</v>
      </c>
      <c r="BZ246" s="247" t="e">
        <f t="shared" si="189"/>
        <v>#VALUE!</v>
      </c>
      <c r="CA246" s="247" t="e">
        <f t="shared" si="190"/>
        <v>#VALUE!</v>
      </c>
      <c r="CB246" s="213"/>
      <c r="CC246" s="211"/>
      <c r="CD246" s="196"/>
      <c r="CE246" s="213">
        <v>1078</v>
      </c>
      <c r="CF246" s="182" t="str">
        <f t="shared" si="191"/>
        <v/>
      </c>
      <c r="CG246" s="182" t="str">
        <f t="shared" si="192"/>
        <v/>
      </c>
      <c r="CH246" s="196"/>
      <c r="CI246" s="196"/>
      <c r="CJ246" s="196"/>
      <c r="CK246" s="196" t="e">
        <f t="shared" si="193"/>
        <v>#VALUE!</v>
      </c>
      <c r="CL246" s="196" t="e">
        <f t="shared" si="194"/>
        <v>#VALUE!</v>
      </c>
      <c r="CM246" s="196" t="e">
        <f t="shared" si="195"/>
        <v>#VALUE!</v>
      </c>
      <c r="CN246" s="114"/>
      <c r="CO246" s="115" t="str">
        <f t="shared" si="196"/>
        <v/>
      </c>
      <c r="CP246" s="116" t="e">
        <f t="shared" si="197"/>
        <v>#VALUE!</v>
      </c>
      <c r="CQ246" s="117" t="str">
        <f t="shared" si="198"/>
        <v/>
      </c>
      <c r="CR246" s="117" t="str">
        <f t="shared" si="199"/>
        <v/>
      </c>
      <c r="CS246" s="117" t="str">
        <f t="shared" si="200"/>
        <v/>
      </c>
      <c r="CT246" s="118" t="e">
        <f t="shared" si="201"/>
        <v>#VALUE!</v>
      </c>
      <c r="CU246" s="118" t="e">
        <f t="shared" si="202"/>
        <v>#VALUE!</v>
      </c>
      <c r="CV246" s="118" t="e">
        <f t="shared" si="203"/>
        <v>#VALUE!</v>
      </c>
      <c r="CW246" s="119" t="e">
        <f t="shared" si="204"/>
        <v>#VALUE!</v>
      </c>
    </row>
    <row r="247" spans="1:101" ht="118.5" customHeight="1" x14ac:dyDescent="0.3">
      <c r="A247" s="104" t="str">
        <f>[4]SayfaKAY!C1080</f>
        <v/>
      </c>
      <c r="B247" s="104" t="str">
        <f>[4]SayfaKAY!D1080</f>
        <v/>
      </c>
      <c r="C247" s="105" t="str">
        <f>[4]SayfaKAY!E1080</f>
        <v/>
      </c>
      <c r="D247" s="105" t="str">
        <f>[4]SayfaKAY!F1080</f>
        <v/>
      </c>
      <c r="E247" s="106" t="str">
        <f>[4]SayfaKAY!G1080</f>
        <v/>
      </c>
      <c r="F247" s="193" t="str">
        <f t="shared" si="165"/>
        <v/>
      </c>
      <c r="G247" s="135" t="str">
        <f t="shared" si="166"/>
        <v/>
      </c>
      <c r="H247" s="235" t="str">
        <f>[4]SayfaKAY!H1080</f>
        <v/>
      </c>
      <c r="I247" s="104" t="str">
        <f>[4]SayfaKAY!I1080</f>
        <v/>
      </c>
      <c r="J247" s="103" t="str">
        <f>IF([4]SayfaKAY!J1080="","",IF([4]SayfaKAY!J1080="Müşteri","Notified by Customer","Notified by Bozankaya"))</f>
        <v/>
      </c>
      <c r="K247" s="103" t="e">
        <f>VLOOKUP([4]SayfaKAY!L1080,#REF!,2,FALSE)</f>
        <v>#REF!</v>
      </c>
      <c r="L247" s="165" t="str">
        <f>[4]SayfaKAY!X1080</f>
        <v/>
      </c>
      <c r="M247" s="107" t="str">
        <f t="shared" si="167"/>
        <v/>
      </c>
      <c r="N247" s="105" t="str">
        <f>[4]SayfaKAY!M1080</f>
        <v/>
      </c>
      <c r="O247" s="166" t="str">
        <f>[4]SayfaKAY!P1080</f>
        <v/>
      </c>
      <c r="P247" s="166" t="str">
        <f>[4]SayfaKAY!Q1080</f>
        <v/>
      </c>
      <c r="Q247" s="166" t="str">
        <f>[4]SayfaKAY!R1080</f>
        <v/>
      </c>
      <c r="R247" s="132" t="str" cm="1">
        <f t="array" ref="R247">IF([4]SayfaKAY!U1080="","",_xlfn.IFS([4]SayfaKAY!U1080="Bozankaya","Bozankaya",[4]SayfaKAY!U1080="Müşteri","Customer",[4]SayfaKAY!U1080="Tedarikçi","Equipment Supplier"))</f>
        <v/>
      </c>
      <c r="S247" s="204" t="str">
        <f>[4]SayfaKAY!N1080</f>
        <v/>
      </c>
      <c r="T247" s="133" t="str">
        <f>[4]SayfaKAY!AD1080</f>
        <v/>
      </c>
      <c r="U247" s="132" t="str">
        <f>[4]SayfaKAY!W1080</f>
        <v/>
      </c>
      <c r="V247" s="108" t="str">
        <f>[4]SayfaKAY!AZ1080</f>
        <v/>
      </c>
      <c r="W247" s="136" t="str">
        <f t="shared" si="168"/>
        <v/>
      </c>
      <c r="X247" s="137" t="str">
        <f t="shared" si="169"/>
        <v/>
      </c>
      <c r="Y247" s="235" t="str">
        <f>[4]SayfaKAY!AE1080</f>
        <v/>
      </c>
      <c r="Z247" s="192" t="str">
        <f t="shared" si="170"/>
        <v/>
      </c>
      <c r="AA247" s="110" t="str">
        <f t="shared" si="171"/>
        <v/>
      </c>
      <c r="AB247" s="182" t="str">
        <f>[4]SayfaKAY!BA1080</f>
        <v/>
      </c>
      <c r="AC247" s="257" t="str">
        <f t="shared" si="172"/>
        <v/>
      </c>
      <c r="AD247" s="111" t="str">
        <f t="shared" si="173"/>
        <v/>
      </c>
      <c r="AE247" s="111" t="str">
        <f t="shared" si="174"/>
        <v/>
      </c>
      <c r="AF247" s="235" t="str">
        <f>[4]SayfaKAY!BA1080</f>
        <v/>
      </c>
      <c r="AG247" s="179" t="str">
        <f>[4]SayfaKAY!S1080</f>
        <v/>
      </c>
      <c r="AH247" s="178" t="str">
        <f t="shared" si="175"/>
        <v/>
      </c>
      <c r="AI247" s="163" t="str">
        <f>[4]SayfaKAY!AV1080</f>
        <v/>
      </c>
      <c r="AJ247" s="164" t="str">
        <f t="shared" si="176"/>
        <v/>
      </c>
      <c r="AK247" s="164" t="str">
        <f t="shared" si="177"/>
        <v/>
      </c>
      <c r="AL247" s="112" t="str">
        <f>[4]SayfaKAY!AX1080</f>
        <v/>
      </c>
      <c r="AM247" s="257" t="str" cm="1">
        <f t="array" ref="AM247">IFERROR(IF(AND(P247&lt;&gt;"D(Arıza Değil)",AH247="Bu Arıza Aracın Servise Verilmesine Engel Değil"),
IF(Z247-F247&gt;0,(AB247-Y247)*24*60,
IF(OR(AND(G247&gt;$AS$1,G247&lt;$AT$1),AND(G247&gt;$AU$1,G247&lt;$AV$1)),
(AF247-H247)*24*60,     BH:BH0)),        AN247),0)</f>
        <v/>
      </c>
      <c r="AN247" s="257" t="str">
        <f t="shared" si="178"/>
        <v/>
      </c>
      <c r="AO247" s="174" t="str">
        <f>[4]SayfaKAY!AG1080</f>
        <v/>
      </c>
      <c r="AP247" s="174" t="str">
        <f>[4]SayfaKAY!AI1080</f>
        <v/>
      </c>
      <c r="AQ247" s="174" t="str">
        <f>[4]SayfaKAY!AQ1080</f>
        <v/>
      </c>
      <c r="AR247" s="174" t="str">
        <f>[4]SayfaKAY!AH1080</f>
        <v/>
      </c>
      <c r="AS247" s="174" t="str">
        <f>[4]SayfaKAY!AJ1080</f>
        <v/>
      </c>
      <c r="AT247" s="175" t="str">
        <f>[4]SayfaKAY!AM1080</f>
        <v/>
      </c>
      <c r="AU247" s="176" t="str">
        <f>[4]SayfaKAY!AL1080</f>
        <v/>
      </c>
      <c r="AV247" s="176" t="str">
        <f>[4]SayfaKAY!AP1080</f>
        <v/>
      </c>
      <c r="AW247" s="177" t="str">
        <f>[4]SayfaKAY!AT1080</f>
        <v/>
      </c>
      <c r="AX247" s="194" t="str">
        <f t="shared" si="179"/>
        <v/>
      </c>
      <c r="AY247" s="168"/>
      <c r="AZ247" s="167"/>
      <c r="BA247" s="170"/>
      <c r="BB247" s="171"/>
      <c r="BC247" s="114"/>
      <c r="BD247" s="114"/>
      <c r="BE247" s="114"/>
      <c r="BF247" s="114"/>
      <c r="BG247" s="114"/>
      <c r="BH247" s="114">
        <f>IFERROR(FRACAS!AN1083, "Hata Var")</f>
        <v>247.99999997019768</v>
      </c>
      <c r="BI247" s="114"/>
      <c r="BJ247" s="114"/>
      <c r="BK247" s="105" t="str">
        <f>[4]SayfaKAY!AW1080</f>
        <v/>
      </c>
      <c r="BL247" s="105" t="str">
        <f>[4]SayfaKAY!V1080</f>
        <v/>
      </c>
      <c r="BM247" s="114"/>
      <c r="BN247" s="171" t="str">
        <f t="shared" si="180"/>
        <v>x yok</v>
      </c>
      <c r="BO247" s="171" t="b">
        <f t="shared" si="181"/>
        <v>0</v>
      </c>
      <c r="BP247" s="171" t="e">
        <f t="shared" si="182"/>
        <v>#VALUE!</v>
      </c>
      <c r="BQ247" s="226" t="e">
        <f t="shared" si="183"/>
        <v>#VALUE!</v>
      </c>
      <c r="BR247" s="226" t="e">
        <f t="shared" si="184"/>
        <v>#VALUE!</v>
      </c>
      <c r="BS247" s="226" t="e">
        <f t="shared" si="185"/>
        <v>#VALUE!</v>
      </c>
      <c r="BT247" s="114"/>
      <c r="BU247" s="242"/>
      <c r="BV247" s="233">
        <f t="shared" si="186"/>
        <v>-1</v>
      </c>
      <c r="BW247" s="226" t="str">
        <f t="shared" si="187"/>
        <v>Hayır, çakışma yok</v>
      </c>
      <c r="BX247" s="229"/>
      <c r="BY247" s="247" t="e">
        <f t="shared" si="188"/>
        <v>#VALUE!</v>
      </c>
      <c r="BZ247" s="247" t="e">
        <f t="shared" si="189"/>
        <v>#VALUE!</v>
      </c>
      <c r="CA247" s="247" t="e">
        <f t="shared" si="190"/>
        <v>#VALUE!</v>
      </c>
      <c r="CB247" s="213"/>
      <c r="CC247" s="211"/>
      <c r="CD247" s="196"/>
      <c r="CE247" s="213">
        <v>1079</v>
      </c>
      <c r="CF247" s="182" t="str">
        <f t="shared" si="191"/>
        <v/>
      </c>
      <c r="CG247" s="182" t="str">
        <f t="shared" si="192"/>
        <v/>
      </c>
      <c r="CH247" s="196"/>
      <c r="CI247" s="196"/>
      <c r="CJ247" s="196"/>
      <c r="CK247" s="196" t="e">
        <f t="shared" si="193"/>
        <v>#VALUE!</v>
      </c>
      <c r="CL247" s="196" t="e">
        <f t="shared" si="194"/>
        <v>#VALUE!</v>
      </c>
      <c r="CM247" s="196" t="e">
        <f t="shared" si="195"/>
        <v>#VALUE!</v>
      </c>
      <c r="CN247" s="114"/>
      <c r="CO247" s="115" t="str">
        <f t="shared" si="196"/>
        <v/>
      </c>
      <c r="CP247" s="116" t="e">
        <f t="shared" si="197"/>
        <v>#VALUE!</v>
      </c>
      <c r="CQ247" s="117" t="str">
        <f t="shared" si="198"/>
        <v/>
      </c>
      <c r="CR247" s="117" t="str">
        <f t="shared" si="199"/>
        <v/>
      </c>
      <c r="CS247" s="117" t="str">
        <f t="shared" si="200"/>
        <v/>
      </c>
      <c r="CT247" s="118" t="e">
        <f t="shared" si="201"/>
        <v>#VALUE!</v>
      </c>
      <c r="CU247" s="118" t="e">
        <f t="shared" si="202"/>
        <v>#VALUE!</v>
      </c>
      <c r="CV247" s="118" t="e">
        <f t="shared" si="203"/>
        <v>#VALUE!</v>
      </c>
      <c r="CW247" s="119" t="e">
        <f t="shared" si="204"/>
        <v>#VALUE!</v>
      </c>
    </row>
    <row r="248" spans="1:101" ht="118.5" customHeight="1" x14ac:dyDescent="0.3">
      <c r="A248" s="160" t="str">
        <f>[4]SayfaKAY!C1081</f>
        <v/>
      </c>
      <c r="B248" s="104" t="str">
        <f>[4]SayfaKAY!D1081</f>
        <v/>
      </c>
      <c r="C248" s="105" t="str">
        <f>[4]SayfaKAY!E1081</f>
        <v/>
      </c>
      <c r="D248" s="105" t="str">
        <f>[4]SayfaKAY!F1081</f>
        <v/>
      </c>
      <c r="E248" s="106" t="str">
        <f>[4]SayfaKAY!G1081</f>
        <v/>
      </c>
      <c r="F248" s="134" t="str">
        <f t="shared" si="165"/>
        <v/>
      </c>
      <c r="G248" s="135" t="str">
        <f t="shared" si="166"/>
        <v/>
      </c>
      <c r="H248" s="235" t="str">
        <f>[4]SayfaKAY!H1081</f>
        <v/>
      </c>
      <c r="I248" s="104" t="str">
        <f>[4]SayfaKAY!I1081</f>
        <v/>
      </c>
      <c r="J248" s="103" t="str">
        <f>IF([4]SayfaKAY!J1081="","",IF([4]SayfaKAY!J1081="Müşteri","Notified by Customer","Notified by Bozankaya"))</f>
        <v/>
      </c>
      <c r="K248" s="103" t="e">
        <f>VLOOKUP([4]SayfaKAY!L1081,#REF!,2,FALSE)</f>
        <v>#REF!</v>
      </c>
      <c r="L248" s="165" t="str">
        <f>[4]SayfaKAY!X1081</f>
        <v/>
      </c>
      <c r="M248" s="107" t="str">
        <f t="shared" si="167"/>
        <v/>
      </c>
      <c r="N248" s="105" t="str">
        <f>[4]SayfaKAY!M1081</f>
        <v/>
      </c>
      <c r="O248" s="166" t="str">
        <f>[4]SayfaKAY!P1081</f>
        <v/>
      </c>
      <c r="P248" s="166" t="str">
        <f>[4]SayfaKAY!Q1081</f>
        <v/>
      </c>
      <c r="Q248" s="166" t="str">
        <f>[4]SayfaKAY!R1081</f>
        <v/>
      </c>
      <c r="R248" s="132" t="str" cm="1">
        <f t="array" ref="R248">IF([4]SayfaKAY!U1081="","",_xlfn.IFS([4]SayfaKAY!U1081="Bozankaya","Bozankaya",[4]SayfaKAY!U1081="Müşteri","Customer",[4]SayfaKAY!U1081="Tedarikçi","Equipment Supplier"))</f>
        <v/>
      </c>
      <c r="S248" s="204" t="str">
        <f>[4]SayfaKAY!N1081</f>
        <v/>
      </c>
      <c r="T248" s="133" t="str">
        <f>[4]SayfaKAY!AD1081</f>
        <v/>
      </c>
      <c r="U248" s="132" t="str">
        <f>[4]SayfaKAY!W1081</f>
        <v/>
      </c>
      <c r="V248" s="108" t="str">
        <f>[4]SayfaKAY!AZ1081</f>
        <v/>
      </c>
      <c r="W248" s="136" t="str">
        <f t="shared" si="168"/>
        <v/>
      </c>
      <c r="X248" s="137" t="str">
        <f t="shared" si="169"/>
        <v/>
      </c>
      <c r="Y248" s="235" t="str">
        <f>[4]SayfaKAY!AE1081</f>
        <v/>
      </c>
      <c r="Z248" s="109" t="str">
        <f t="shared" si="170"/>
        <v/>
      </c>
      <c r="AA248" s="110" t="str">
        <f t="shared" si="171"/>
        <v/>
      </c>
      <c r="AB248" s="182" t="str">
        <f>[4]SayfaKAY!BA1081</f>
        <v/>
      </c>
      <c r="AC248" s="257" t="str">
        <f t="shared" si="172"/>
        <v/>
      </c>
      <c r="AD248" s="111" t="str">
        <f t="shared" si="173"/>
        <v/>
      </c>
      <c r="AE248" s="111" t="str">
        <f t="shared" si="174"/>
        <v/>
      </c>
      <c r="AF248" s="235" t="str">
        <f>[4]SayfaKAY!BA1081</f>
        <v/>
      </c>
      <c r="AG248" s="179" t="str">
        <f>[4]SayfaKAY!S1081</f>
        <v/>
      </c>
      <c r="AH248" s="178" t="str">
        <f t="shared" si="175"/>
        <v/>
      </c>
      <c r="AI248" s="163" t="str">
        <f>[4]SayfaKAY!AV1081</f>
        <v/>
      </c>
      <c r="AJ248" s="164" t="str">
        <f t="shared" si="176"/>
        <v/>
      </c>
      <c r="AK248" s="164" t="str">
        <f t="shared" si="177"/>
        <v/>
      </c>
      <c r="AL248" s="112" t="str">
        <f>[4]SayfaKAY!AX1081</f>
        <v/>
      </c>
      <c r="AM248" s="257" t="str" cm="1">
        <f t="array" ref="AM248">IFERROR(IF(AND(P248&lt;&gt;"D(Arıza Değil)",AH248="Bu Arıza Aracın Servise Verilmesine Engel Değil"),
IF(Z248-F248&gt;0,(AB248-Y248)*24*60,
IF(OR(AND(G248&gt;$AS$1,G248&lt;$AT$1),AND(G248&gt;$AU$1,G248&lt;$AV$1)),
(AF248-H248)*24*60,     BH:BH0)),        AN248),0)</f>
        <v/>
      </c>
      <c r="AN248" s="257" t="str">
        <f t="shared" si="178"/>
        <v/>
      </c>
      <c r="AO248" s="174" t="str">
        <f>[4]SayfaKAY!AG1081</f>
        <v/>
      </c>
      <c r="AP248" s="174" t="str">
        <f>[4]SayfaKAY!AI1081</f>
        <v/>
      </c>
      <c r="AQ248" s="174" t="str">
        <f>[4]SayfaKAY!AQ1081</f>
        <v/>
      </c>
      <c r="AR248" s="174" t="str">
        <f>[4]SayfaKAY!AH1081</f>
        <v/>
      </c>
      <c r="AS248" s="174" t="str">
        <f>[4]SayfaKAY!AJ1081</f>
        <v/>
      </c>
      <c r="AT248" s="175" t="str">
        <f>[4]SayfaKAY!AM1081</f>
        <v/>
      </c>
      <c r="AU248" s="176" t="str">
        <f>[4]SayfaKAY!AL1081</f>
        <v/>
      </c>
      <c r="AV248" s="176" t="str">
        <f>[4]SayfaKAY!AP1081</f>
        <v/>
      </c>
      <c r="AW248" s="177" t="str">
        <f>[4]SayfaKAY!AT1081</f>
        <v/>
      </c>
      <c r="AX248" s="194" t="str">
        <f t="shared" si="179"/>
        <v/>
      </c>
      <c r="AY248" s="168"/>
      <c r="AZ248" s="167"/>
      <c r="BA248" s="113"/>
      <c r="BB248" s="171" t="str">
        <f>IF($AQ$1="X", IF(AND(G248&gt;=$AS$1,G248&lt;=$AT$1),IF(P248&lt;&gt;"D(Arıza Değil)",AC248,0), IF(AND(G248&gt;=$AU$1,G248&lt;=$AV$1),IF(P248&lt;&gt;"D(Arıza Değil)",AC248,0), "")), "")</f>
        <v/>
      </c>
      <c r="BC248" s="114"/>
      <c r="BD248" s="114"/>
      <c r="BE248" s="114"/>
      <c r="BF248" s="114"/>
      <c r="BG248" s="114"/>
      <c r="BH248" s="114">
        <f>IFERROR(FRACAS!AN1084, "Hata Var")</f>
        <v>765</v>
      </c>
      <c r="BI248" s="114"/>
      <c r="BJ248" s="114"/>
      <c r="BK248" s="105" t="str">
        <f>[4]SayfaKAY!AW1081</f>
        <v/>
      </c>
      <c r="BL248" s="105" t="str">
        <f>[4]SayfaKAY!V1081</f>
        <v/>
      </c>
      <c r="BM248" s="114"/>
      <c r="BN248" s="171" t="str">
        <f t="shared" si="180"/>
        <v>x yok</v>
      </c>
      <c r="BO248" s="171" t="b">
        <f t="shared" si="181"/>
        <v>0</v>
      </c>
      <c r="BP248" s="171" t="e">
        <f t="shared" si="182"/>
        <v>#VALUE!</v>
      </c>
      <c r="BQ248" s="226" t="e">
        <f t="shared" si="183"/>
        <v>#VALUE!</v>
      </c>
      <c r="BR248" s="226" t="e">
        <f t="shared" si="184"/>
        <v>#VALUE!</v>
      </c>
      <c r="BS248" s="226" t="e">
        <f t="shared" si="185"/>
        <v>#VALUE!</v>
      </c>
      <c r="BT248" s="114"/>
      <c r="BU248" s="242"/>
      <c r="BV248" s="233">
        <f t="shared" si="186"/>
        <v>-1</v>
      </c>
      <c r="BW248" s="226" t="str">
        <f t="shared" si="187"/>
        <v>Hayır, çakışma yok</v>
      </c>
      <c r="BX248" s="229"/>
      <c r="BY248" s="247" t="e">
        <f t="shared" si="188"/>
        <v>#VALUE!</v>
      </c>
      <c r="BZ248" s="247" t="e">
        <f t="shared" si="189"/>
        <v>#VALUE!</v>
      </c>
      <c r="CA248" s="247" t="e">
        <f t="shared" si="190"/>
        <v>#VALUE!</v>
      </c>
      <c r="CB248" s="213"/>
      <c r="CC248" s="211"/>
      <c r="CD248" s="196"/>
      <c r="CE248" s="213">
        <v>1080</v>
      </c>
      <c r="CF248" s="182" t="str">
        <f t="shared" si="191"/>
        <v/>
      </c>
      <c r="CG248" s="182" t="str">
        <f t="shared" si="192"/>
        <v/>
      </c>
      <c r="CH248" s="196"/>
      <c r="CI248" s="196"/>
      <c r="CJ248" s="196"/>
      <c r="CK248" s="196" t="e">
        <f t="shared" si="193"/>
        <v>#VALUE!</v>
      </c>
      <c r="CL248" s="196" t="e">
        <f t="shared" si="194"/>
        <v>#VALUE!</v>
      </c>
      <c r="CM248" s="196" t="e">
        <f t="shared" si="195"/>
        <v>#VALUE!</v>
      </c>
      <c r="CN248" s="114"/>
      <c r="CO248" s="115" t="str">
        <f t="shared" si="196"/>
        <v/>
      </c>
      <c r="CP248" s="116" t="e">
        <f t="shared" si="197"/>
        <v>#VALUE!</v>
      </c>
      <c r="CQ248" s="117" t="str">
        <f t="shared" si="198"/>
        <v/>
      </c>
      <c r="CR248" s="117" t="str">
        <f t="shared" si="199"/>
        <v/>
      </c>
      <c r="CS248" s="117" t="str">
        <f t="shared" si="200"/>
        <v/>
      </c>
      <c r="CT248" s="118" t="e">
        <f t="shared" si="201"/>
        <v>#VALUE!</v>
      </c>
      <c r="CU248" s="118" t="e">
        <f t="shared" si="202"/>
        <v>#VALUE!</v>
      </c>
      <c r="CV248" s="118" t="e">
        <f t="shared" si="203"/>
        <v>#VALUE!</v>
      </c>
      <c r="CW248" s="119" t="e">
        <f t="shared" si="204"/>
        <v>#VALUE!</v>
      </c>
    </row>
    <row r="249" spans="1:101" ht="118.5" customHeight="1" x14ac:dyDescent="0.3">
      <c r="A249" s="104" t="str">
        <f>[4]SayfaKAY!C1082</f>
        <v/>
      </c>
      <c r="B249" s="104" t="str">
        <f>[4]SayfaKAY!D1082</f>
        <v/>
      </c>
      <c r="C249" s="105" t="str">
        <f>[4]SayfaKAY!E1082</f>
        <v/>
      </c>
      <c r="D249" s="105" t="str">
        <f>[4]SayfaKAY!F1082</f>
        <v/>
      </c>
      <c r="E249" s="106" t="str">
        <f>[4]SayfaKAY!G1082</f>
        <v/>
      </c>
      <c r="F249" s="193" t="str">
        <f t="shared" si="165"/>
        <v/>
      </c>
      <c r="G249" s="135" t="str">
        <f t="shared" si="166"/>
        <v/>
      </c>
      <c r="H249" s="235" t="str">
        <f>[4]SayfaKAY!H1082</f>
        <v/>
      </c>
      <c r="I249" s="104" t="str">
        <f>[4]SayfaKAY!I1082</f>
        <v/>
      </c>
      <c r="J249" s="103" t="str">
        <f>IF([4]SayfaKAY!J1082="","",IF([4]SayfaKAY!J1082="Müşteri","Notified by Customer","Notified by Bozankaya"))</f>
        <v/>
      </c>
      <c r="K249" s="103" t="e">
        <f>VLOOKUP([4]SayfaKAY!L1082,#REF!,2,FALSE)</f>
        <v>#REF!</v>
      </c>
      <c r="L249" s="165" t="str">
        <f>[4]SayfaKAY!X1082</f>
        <v/>
      </c>
      <c r="M249" s="107" t="str">
        <f t="shared" si="167"/>
        <v/>
      </c>
      <c r="N249" s="105" t="str">
        <f>[4]SayfaKAY!M1082</f>
        <v/>
      </c>
      <c r="O249" s="166" t="str">
        <f>[4]SayfaKAY!P1082</f>
        <v/>
      </c>
      <c r="P249" s="166" t="str">
        <f>[4]SayfaKAY!Q1082</f>
        <v/>
      </c>
      <c r="Q249" s="166" t="str">
        <f>[4]SayfaKAY!R1082</f>
        <v/>
      </c>
      <c r="R249" s="132" t="str" cm="1">
        <f t="array" ref="R249">IF([4]SayfaKAY!U1082="","",_xlfn.IFS([4]SayfaKAY!U1082="Bozankaya","Bozankaya",[4]SayfaKAY!U1082="Müşteri","Customer",[4]SayfaKAY!U1082="Tedarikçi","Equipment Supplier"))</f>
        <v/>
      </c>
      <c r="S249" s="204" t="str">
        <f>[4]SayfaKAY!N1082</f>
        <v/>
      </c>
      <c r="T249" s="133" t="str">
        <f>[4]SayfaKAY!AD1082</f>
        <v/>
      </c>
      <c r="U249" s="132" t="str">
        <f>[4]SayfaKAY!W1082</f>
        <v/>
      </c>
      <c r="V249" s="108" t="str">
        <f>[4]SayfaKAY!AZ1082</f>
        <v/>
      </c>
      <c r="W249" s="136" t="str">
        <f t="shared" si="168"/>
        <v/>
      </c>
      <c r="X249" s="137" t="str">
        <f t="shared" si="169"/>
        <v/>
      </c>
      <c r="Y249" s="235" t="str">
        <f>[4]SayfaKAY!AE1082</f>
        <v/>
      </c>
      <c r="Z249" s="192" t="str">
        <f t="shared" si="170"/>
        <v/>
      </c>
      <c r="AA249" s="110" t="str">
        <f t="shared" si="171"/>
        <v/>
      </c>
      <c r="AB249" s="182" t="str">
        <f>[4]SayfaKAY!BA1082</f>
        <v/>
      </c>
      <c r="AC249" s="257" t="str">
        <f t="shared" si="172"/>
        <v/>
      </c>
      <c r="AD249" s="111" t="str">
        <f t="shared" si="173"/>
        <v/>
      </c>
      <c r="AE249" s="111" t="str">
        <f t="shared" si="174"/>
        <v/>
      </c>
      <c r="AF249" s="235" t="str">
        <f>[4]SayfaKAY!BA1082</f>
        <v/>
      </c>
      <c r="AG249" s="179" t="str">
        <f>[4]SayfaKAY!S1082</f>
        <v/>
      </c>
      <c r="AH249" s="178" t="str">
        <f t="shared" si="175"/>
        <v/>
      </c>
      <c r="AI249" s="163" t="str">
        <f>[4]SayfaKAY!AV1082</f>
        <v/>
      </c>
      <c r="AJ249" s="164" t="str">
        <f t="shared" si="176"/>
        <v/>
      </c>
      <c r="AK249" s="164" t="str">
        <f t="shared" si="177"/>
        <v/>
      </c>
      <c r="AL249" s="112" t="str">
        <f>[4]SayfaKAY!AX1082</f>
        <v/>
      </c>
      <c r="AM249" s="257" t="str" cm="1">
        <f t="array" ref="AM249">IFERROR(IF(AND(P249&lt;&gt;"D(Arıza Değil)",AH249="Bu Arıza Aracın Servise Verilmesine Engel Değil"),
IF(Z249-F249&gt;0,(AB249-Y249)*24*60,
IF(OR(AND(G249&gt;$AS$1,G249&lt;$AT$1),AND(G249&gt;$AU$1,G249&lt;$AV$1)),
(AF249-H249)*24*60,     BH:BH0)),        AN249),0)</f>
        <v/>
      </c>
      <c r="AN249" s="257" t="str">
        <f t="shared" si="178"/>
        <v/>
      </c>
      <c r="AO249" s="174" t="str">
        <f>[4]SayfaKAY!AG1082</f>
        <v/>
      </c>
      <c r="AP249" s="174" t="str">
        <f>[4]SayfaKAY!AI1082</f>
        <v/>
      </c>
      <c r="AQ249" s="174" t="str">
        <f>[4]SayfaKAY!AQ1082</f>
        <v/>
      </c>
      <c r="AR249" s="174" t="str">
        <f>[4]SayfaKAY!AH1082</f>
        <v/>
      </c>
      <c r="AS249" s="174" t="str">
        <f>[4]SayfaKAY!AJ1082</f>
        <v/>
      </c>
      <c r="AT249" s="175" t="str">
        <f>[4]SayfaKAY!AM1082</f>
        <v/>
      </c>
      <c r="AU249" s="176" t="str">
        <f>[4]SayfaKAY!AL1082</f>
        <v/>
      </c>
      <c r="AV249" s="176" t="str">
        <f>[4]SayfaKAY!AP1082</f>
        <v/>
      </c>
      <c r="AW249" s="177" t="str">
        <f>[4]SayfaKAY!AT1082</f>
        <v/>
      </c>
      <c r="AX249" s="194" t="str">
        <f t="shared" si="179"/>
        <v/>
      </c>
      <c r="AY249" s="168"/>
      <c r="AZ249" s="167"/>
      <c r="BA249" s="170"/>
      <c r="BB249" s="171"/>
      <c r="BC249" s="114"/>
      <c r="BD249" s="114"/>
      <c r="BE249" s="114"/>
      <c r="BF249" s="114"/>
      <c r="BG249" s="114"/>
      <c r="BH249" s="114">
        <f>IFERROR(FRACAS!AN1085, "Hata Var")</f>
        <v>1131.9999999809079</v>
      </c>
      <c r="BI249" s="114"/>
      <c r="BJ249" s="114"/>
      <c r="BK249" s="105" t="str">
        <f>[4]SayfaKAY!AW1082</f>
        <v/>
      </c>
      <c r="BL249" s="105" t="str">
        <f>[4]SayfaKAY!V1082</f>
        <v/>
      </c>
      <c r="BM249" s="114"/>
      <c r="BN249" s="171" t="str">
        <f t="shared" si="180"/>
        <v>x yok</v>
      </c>
      <c r="BO249" s="171" t="b">
        <f t="shared" si="181"/>
        <v>0</v>
      </c>
      <c r="BP249" s="171" t="e">
        <f t="shared" si="182"/>
        <v>#VALUE!</v>
      </c>
      <c r="BQ249" s="226" t="e">
        <f t="shared" si="183"/>
        <v>#VALUE!</v>
      </c>
      <c r="BR249" s="226" t="e">
        <f t="shared" si="184"/>
        <v>#VALUE!</v>
      </c>
      <c r="BS249" s="226" t="e">
        <f t="shared" si="185"/>
        <v>#VALUE!</v>
      </c>
      <c r="BT249" s="114"/>
      <c r="BU249" s="242"/>
      <c r="BV249" s="233">
        <f t="shared" si="186"/>
        <v>-1</v>
      </c>
      <c r="BW249" s="226" t="str">
        <f t="shared" si="187"/>
        <v>Hayır, çakışma yok</v>
      </c>
      <c r="BX249" s="229"/>
      <c r="BY249" s="247" t="e">
        <f t="shared" si="188"/>
        <v>#VALUE!</v>
      </c>
      <c r="BZ249" s="247" t="e">
        <f t="shared" si="189"/>
        <v>#VALUE!</v>
      </c>
      <c r="CA249" s="247" t="e">
        <f t="shared" si="190"/>
        <v>#VALUE!</v>
      </c>
      <c r="CB249" s="213"/>
      <c r="CC249" s="211"/>
      <c r="CD249" s="196"/>
      <c r="CE249" s="213">
        <v>1081</v>
      </c>
      <c r="CF249" s="182" t="str">
        <f t="shared" si="191"/>
        <v/>
      </c>
      <c r="CG249" s="182" t="str">
        <f t="shared" si="192"/>
        <v/>
      </c>
      <c r="CH249" s="196"/>
      <c r="CI249" s="196"/>
      <c r="CJ249" s="196"/>
      <c r="CK249" s="196" t="e">
        <f t="shared" si="193"/>
        <v>#VALUE!</v>
      </c>
      <c r="CL249" s="196" t="e">
        <f t="shared" si="194"/>
        <v>#VALUE!</v>
      </c>
      <c r="CM249" s="196" t="e">
        <f t="shared" si="195"/>
        <v>#VALUE!</v>
      </c>
      <c r="CN249" s="114"/>
      <c r="CO249" s="115" t="str">
        <f t="shared" si="196"/>
        <v/>
      </c>
      <c r="CP249" s="116" t="e">
        <f t="shared" si="197"/>
        <v>#VALUE!</v>
      </c>
      <c r="CQ249" s="117" t="str">
        <f t="shared" si="198"/>
        <v/>
      </c>
      <c r="CR249" s="117" t="str">
        <f t="shared" si="199"/>
        <v/>
      </c>
      <c r="CS249" s="117" t="str">
        <f t="shared" si="200"/>
        <v/>
      </c>
      <c r="CT249" s="118" t="e">
        <f t="shared" si="201"/>
        <v>#VALUE!</v>
      </c>
      <c r="CU249" s="118" t="e">
        <f t="shared" si="202"/>
        <v>#VALUE!</v>
      </c>
      <c r="CV249" s="118" t="e">
        <f t="shared" si="203"/>
        <v>#VALUE!</v>
      </c>
      <c r="CW249" s="119" t="e">
        <f t="shared" si="204"/>
        <v>#VALUE!</v>
      </c>
    </row>
    <row r="250" spans="1:101" ht="118.5" customHeight="1" x14ac:dyDescent="0.3">
      <c r="A250" s="160" t="str">
        <f>[4]SayfaKAY!C1083</f>
        <v/>
      </c>
      <c r="B250" s="104" t="str">
        <f>[4]SayfaKAY!D1083</f>
        <v/>
      </c>
      <c r="C250" s="105" t="str">
        <f>[4]SayfaKAY!E1083</f>
        <v/>
      </c>
      <c r="D250" s="105" t="str">
        <f>[4]SayfaKAY!F1083</f>
        <v/>
      </c>
      <c r="E250" s="106" t="str">
        <f>[4]SayfaKAY!G1083</f>
        <v/>
      </c>
      <c r="F250" s="134" t="str">
        <f t="shared" si="165"/>
        <v/>
      </c>
      <c r="G250" s="135" t="str">
        <f t="shared" si="166"/>
        <v/>
      </c>
      <c r="H250" s="235" t="str">
        <f>[4]SayfaKAY!H1083</f>
        <v/>
      </c>
      <c r="I250" s="104" t="str">
        <f>[4]SayfaKAY!I1083</f>
        <v/>
      </c>
      <c r="J250" s="103" t="str">
        <f>IF([4]SayfaKAY!J1083="","",IF([4]SayfaKAY!J1083="Müşteri","Notified by Customer","Notified by Bozankaya"))</f>
        <v/>
      </c>
      <c r="K250" s="103" t="e">
        <f>VLOOKUP([4]SayfaKAY!L1083,#REF!,2,FALSE)</f>
        <v>#REF!</v>
      </c>
      <c r="L250" s="165" t="str">
        <f>[4]SayfaKAY!X1083</f>
        <v/>
      </c>
      <c r="M250" s="107" t="str">
        <f t="shared" si="167"/>
        <v/>
      </c>
      <c r="N250" s="105" t="str">
        <f>[4]SayfaKAY!M1083</f>
        <v/>
      </c>
      <c r="O250" s="166" t="str">
        <f>[4]SayfaKAY!P1083</f>
        <v/>
      </c>
      <c r="P250" s="166" t="str">
        <f>[4]SayfaKAY!Q1083</f>
        <v/>
      </c>
      <c r="Q250" s="166" t="str">
        <f>[4]SayfaKAY!R1083</f>
        <v/>
      </c>
      <c r="R250" s="132" t="str" cm="1">
        <f t="array" ref="R250">IF([4]SayfaKAY!U1083="","",_xlfn.IFS([4]SayfaKAY!U1083="Bozankaya","Bozankaya",[4]SayfaKAY!U1083="Müşteri","Customer",[4]SayfaKAY!U1083="Tedarikçi","Equipment Supplier"))</f>
        <v/>
      </c>
      <c r="S250" s="204" t="str">
        <f>[4]SayfaKAY!N1083</f>
        <v/>
      </c>
      <c r="T250" s="133" t="str">
        <f>[4]SayfaKAY!AD1083</f>
        <v/>
      </c>
      <c r="U250" s="132" t="str">
        <f>[4]SayfaKAY!W1083</f>
        <v/>
      </c>
      <c r="V250" s="108" t="str">
        <f>[4]SayfaKAY!AZ1083</f>
        <v/>
      </c>
      <c r="W250" s="136" t="str">
        <f t="shared" si="168"/>
        <v/>
      </c>
      <c r="X250" s="137" t="str">
        <f t="shared" si="169"/>
        <v/>
      </c>
      <c r="Y250" s="235" t="str">
        <f>[4]SayfaKAY!AE1083</f>
        <v/>
      </c>
      <c r="Z250" s="109" t="str">
        <f t="shared" si="170"/>
        <v/>
      </c>
      <c r="AA250" s="110" t="str">
        <f t="shared" si="171"/>
        <v/>
      </c>
      <c r="AB250" s="182" t="str">
        <f>[4]SayfaKAY!BA1083</f>
        <v/>
      </c>
      <c r="AC250" s="257" t="str">
        <f t="shared" si="172"/>
        <v/>
      </c>
      <c r="AD250" s="111" t="str">
        <f t="shared" si="173"/>
        <v/>
      </c>
      <c r="AE250" s="111" t="str">
        <f t="shared" si="174"/>
        <v/>
      </c>
      <c r="AF250" s="235" t="str">
        <f>[4]SayfaKAY!BA1083</f>
        <v/>
      </c>
      <c r="AG250" s="179" t="str">
        <f>[4]SayfaKAY!S1083</f>
        <v/>
      </c>
      <c r="AH250" s="178" t="str">
        <f t="shared" si="175"/>
        <v/>
      </c>
      <c r="AI250" s="163" t="str">
        <f>[4]SayfaKAY!AV1083</f>
        <v/>
      </c>
      <c r="AJ250" s="164" t="str">
        <f t="shared" si="176"/>
        <v/>
      </c>
      <c r="AK250" s="164" t="str">
        <f t="shared" si="177"/>
        <v/>
      </c>
      <c r="AL250" s="112" t="str">
        <f>[4]SayfaKAY!AX1083</f>
        <v/>
      </c>
      <c r="AM250" s="257" t="str" cm="1">
        <f t="array" ref="AM250">IFERROR(IF(AND(P250&lt;&gt;"D(Arıza Değil)",AH250="Bu Arıza Aracın Servise Verilmesine Engel Değil"),
IF(Z250-F250&gt;0,(AB250-Y250)*24*60,
IF(OR(AND(G250&gt;$AS$1,G250&lt;$AT$1),AND(G250&gt;$AU$1,G250&lt;$AV$1)),
(AF250-H250)*24*60,     BH:BH0)),        AN250),0)</f>
        <v/>
      </c>
      <c r="AN250" s="257" t="str">
        <f t="shared" si="178"/>
        <v/>
      </c>
      <c r="AO250" s="174" t="str">
        <f>[4]SayfaKAY!AG1083</f>
        <v/>
      </c>
      <c r="AP250" s="174" t="str">
        <f>[4]SayfaKAY!AI1083</f>
        <v/>
      </c>
      <c r="AQ250" s="174" t="str">
        <f>[4]SayfaKAY!AQ1083</f>
        <v/>
      </c>
      <c r="AR250" s="174" t="str">
        <f>[4]SayfaKAY!AH1083</f>
        <v/>
      </c>
      <c r="AS250" s="174" t="str">
        <f>[4]SayfaKAY!AJ1083</f>
        <v/>
      </c>
      <c r="AT250" s="175" t="str">
        <f>[4]SayfaKAY!AM1083</f>
        <v/>
      </c>
      <c r="AU250" s="176" t="str">
        <f>[4]SayfaKAY!AL1083</f>
        <v/>
      </c>
      <c r="AV250" s="176" t="str">
        <f>[4]SayfaKAY!AP1083</f>
        <v/>
      </c>
      <c r="AW250" s="177" t="str">
        <f>[4]SayfaKAY!AT1083</f>
        <v/>
      </c>
      <c r="AX250" s="194" t="str">
        <f t="shared" si="179"/>
        <v/>
      </c>
      <c r="AY250" s="168"/>
      <c r="AZ250" s="167"/>
      <c r="BA250" s="113"/>
      <c r="BB250" s="171" t="str">
        <f>IF($AQ$1="X", IF(AND(G250&gt;=$AS$1,G250&lt;=$AT$1),IF(P250&lt;&gt;"D(Arıza Değil)",AC250,0), IF(AND(G250&gt;=$AU$1,G250&lt;=$AV$1),IF(P250&lt;&gt;"D(Arıza Değil)",AC250,0), "")), "")</f>
        <v/>
      </c>
      <c r="BC250" s="114"/>
      <c r="BD250" s="114"/>
      <c r="BE250" s="114"/>
      <c r="BF250" s="114"/>
      <c r="BG250" s="114"/>
      <c r="BH250" s="114">
        <f>IFERROR(FRACAS!AN1086, "Hata Var")</f>
        <v>162465.00000004889</v>
      </c>
      <c r="BI250" s="114"/>
      <c r="BJ250" s="114"/>
      <c r="BK250" s="105" t="str">
        <f>[4]SayfaKAY!AW1083</f>
        <v/>
      </c>
      <c r="BL250" s="105" t="str">
        <f>[4]SayfaKAY!V1083</f>
        <v/>
      </c>
      <c r="BM250" s="114"/>
      <c r="BN250" s="171" t="str">
        <f t="shared" si="180"/>
        <v>x yok</v>
      </c>
      <c r="BO250" s="171" t="b">
        <f t="shared" si="181"/>
        <v>0</v>
      </c>
      <c r="BP250" s="171" t="e">
        <f t="shared" si="182"/>
        <v>#VALUE!</v>
      </c>
      <c r="BQ250" s="226" t="e">
        <f t="shared" si="183"/>
        <v>#VALUE!</v>
      </c>
      <c r="BR250" s="226" t="e">
        <f t="shared" si="184"/>
        <v>#VALUE!</v>
      </c>
      <c r="BS250" s="226" t="e">
        <f t="shared" si="185"/>
        <v>#VALUE!</v>
      </c>
      <c r="BT250" s="114"/>
      <c r="BU250" s="242"/>
      <c r="BV250" s="233">
        <f t="shared" si="186"/>
        <v>-1</v>
      </c>
      <c r="BW250" s="226" t="str">
        <f t="shared" si="187"/>
        <v>Hayır, çakışma yok</v>
      </c>
      <c r="BX250" s="229"/>
      <c r="BY250" s="247" t="e">
        <f t="shared" si="188"/>
        <v>#VALUE!</v>
      </c>
      <c r="BZ250" s="247" t="e">
        <f t="shared" si="189"/>
        <v>#VALUE!</v>
      </c>
      <c r="CA250" s="247" t="e">
        <f t="shared" si="190"/>
        <v>#VALUE!</v>
      </c>
      <c r="CB250" s="213"/>
      <c r="CC250" s="211"/>
      <c r="CD250" s="196"/>
      <c r="CE250" s="213">
        <v>1082</v>
      </c>
      <c r="CF250" s="182" t="str">
        <f t="shared" si="191"/>
        <v/>
      </c>
      <c r="CG250" s="182" t="str">
        <f t="shared" si="192"/>
        <v/>
      </c>
      <c r="CH250" s="196"/>
      <c r="CI250" s="196"/>
      <c r="CJ250" s="196"/>
      <c r="CK250" s="196" t="e">
        <f t="shared" si="193"/>
        <v>#VALUE!</v>
      </c>
      <c r="CL250" s="196" t="e">
        <f t="shared" si="194"/>
        <v>#VALUE!</v>
      </c>
      <c r="CM250" s="196" t="e">
        <f t="shared" si="195"/>
        <v>#VALUE!</v>
      </c>
      <c r="CN250" s="114"/>
      <c r="CO250" s="115" t="str">
        <f t="shared" si="196"/>
        <v/>
      </c>
      <c r="CP250" s="116" t="e">
        <f t="shared" si="197"/>
        <v>#VALUE!</v>
      </c>
      <c r="CQ250" s="117" t="str">
        <f t="shared" si="198"/>
        <v/>
      </c>
      <c r="CR250" s="117" t="str">
        <f t="shared" si="199"/>
        <v/>
      </c>
      <c r="CS250" s="117" t="str">
        <f t="shared" si="200"/>
        <v/>
      </c>
      <c r="CT250" s="118" t="e">
        <f t="shared" si="201"/>
        <v>#VALUE!</v>
      </c>
      <c r="CU250" s="118" t="e">
        <f t="shared" si="202"/>
        <v>#VALUE!</v>
      </c>
      <c r="CV250" s="118" t="e">
        <f t="shared" si="203"/>
        <v>#VALUE!</v>
      </c>
      <c r="CW250" s="119" t="e">
        <f t="shared" si="204"/>
        <v>#VALUE!</v>
      </c>
    </row>
    <row r="251" spans="1:101" ht="118.5" customHeight="1" x14ac:dyDescent="0.3">
      <c r="A251" s="104" t="str">
        <f>[4]SayfaKAY!C1084</f>
        <v/>
      </c>
      <c r="B251" s="104" t="str">
        <f>[4]SayfaKAY!D1084</f>
        <v/>
      </c>
      <c r="C251" s="105" t="str">
        <f>[4]SayfaKAY!E1084</f>
        <v/>
      </c>
      <c r="D251" s="105" t="str">
        <f>[4]SayfaKAY!F1084</f>
        <v/>
      </c>
      <c r="E251" s="106" t="str">
        <f>[4]SayfaKAY!G1084</f>
        <v/>
      </c>
      <c r="F251" s="193" t="str">
        <f t="shared" si="165"/>
        <v/>
      </c>
      <c r="G251" s="135" t="str">
        <f t="shared" si="166"/>
        <v/>
      </c>
      <c r="H251" s="235" t="str">
        <f>[4]SayfaKAY!H1084</f>
        <v/>
      </c>
      <c r="I251" s="104" t="str">
        <f>[4]SayfaKAY!I1084</f>
        <v/>
      </c>
      <c r="J251" s="103" t="str">
        <f>IF([4]SayfaKAY!J1084="","",IF([4]SayfaKAY!J1084="Müşteri","Notified by Customer","Notified by Bozankaya"))</f>
        <v/>
      </c>
      <c r="K251" s="103" t="e">
        <f>VLOOKUP([4]SayfaKAY!L1084,#REF!,2,FALSE)</f>
        <v>#REF!</v>
      </c>
      <c r="L251" s="165" t="str">
        <f>[4]SayfaKAY!X1084</f>
        <v/>
      </c>
      <c r="M251" s="107" t="str">
        <f t="shared" si="167"/>
        <v/>
      </c>
      <c r="N251" s="105" t="str">
        <f>[4]SayfaKAY!M1084</f>
        <v/>
      </c>
      <c r="O251" s="166" t="str">
        <f>[4]SayfaKAY!P1084</f>
        <v/>
      </c>
      <c r="P251" s="166" t="str">
        <f>[4]SayfaKAY!Q1084</f>
        <v/>
      </c>
      <c r="Q251" s="166" t="str">
        <f>[4]SayfaKAY!R1084</f>
        <v/>
      </c>
      <c r="R251" s="132" t="str" cm="1">
        <f t="array" ref="R251">IF([4]SayfaKAY!U1084="","",_xlfn.IFS([4]SayfaKAY!U1084="Bozankaya","Bozankaya",[4]SayfaKAY!U1084="Müşteri","Customer",[4]SayfaKAY!U1084="Tedarikçi","Equipment Supplier"))</f>
        <v/>
      </c>
      <c r="S251" s="204" t="str">
        <f>[4]SayfaKAY!N1084</f>
        <v/>
      </c>
      <c r="T251" s="133" t="str">
        <f>[4]SayfaKAY!AD1084</f>
        <v/>
      </c>
      <c r="U251" s="132" t="str">
        <f>[4]SayfaKAY!W1084</f>
        <v/>
      </c>
      <c r="V251" s="108" t="str">
        <f>[4]SayfaKAY!AZ1084</f>
        <v/>
      </c>
      <c r="W251" s="136" t="str">
        <f t="shared" si="168"/>
        <v/>
      </c>
      <c r="X251" s="137" t="str">
        <f t="shared" si="169"/>
        <v/>
      </c>
      <c r="Y251" s="235" t="str">
        <f>[4]SayfaKAY!AE1084</f>
        <v/>
      </c>
      <c r="Z251" s="192" t="str">
        <f t="shared" si="170"/>
        <v/>
      </c>
      <c r="AA251" s="110" t="str">
        <f t="shared" si="171"/>
        <v/>
      </c>
      <c r="AB251" s="182" t="str">
        <f>[4]SayfaKAY!BA1084</f>
        <v/>
      </c>
      <c r="AC251" s="257" t="str">
        <f t="shared" si="172"/>
        <v/>
      </c>
      <c r="AD251" s="111" t="str">
        <f t="shared" si="173"/>
        <v/>
      </c>
      <c r="AE251" s="111" t="str">
        <f t="shared" si="174"/>
        <v/>
      </c>
      <c r="AF251" s="235" t="str">
        <f>[4]SayfaKAY!BA1084</f>
        <v/>
      </c>
      <c r="AG251" s="179" t="str">
        <f>[4]SayfaKAY!S1084</f>
        <v/>
      </c>
      <c r="AH251" s="178" t="str">
        <f t="shared" si="175"/>
        <v/>
      </c>
      <c r="AI251" s="163" t="str">
        <f>[4]SayfaKAY!AV1084</f>
        <v/>
      </c>
      <c r="AJ251" s="164" t="str">
        <f t="shared" si="176"/>
        <v/>
      </c>
      <c r="AK251" s="164" t="str">
        <f t="shared" si="177"/>
        <v/>
      </c>
      <c r="AL251" s="112" t="str">
        <f>[4]SayfaKAY!AX1084</f>
        <v/>
      </c>
      <c r="AM251" s="257" t="str" cm="1">
        <f t="array" ref="AM251">IFERROR(IF(AND(P251&lt;&gt;"D(Arıza Değil)",AH251="Bu Arıza Aracın Servise Verilmesine Engel Değil"),
IF(Z251-F251&gt;0,(AB251-Y251)*24*60,
IF(OR(AND(G251&gt;$AS$1,G251&lt;$AT$1),AND(G251&gt;$AU$1,G251&lt;$AV$1)),
(AF251-H251)*24*60,     BH:BH0)),        AN251),0)</f>
        <v/>
      </c>
      <c r="AN251" s="257" t="str">
        <f t="shared" si="178"/>
        <v/>
      </c>
      <c r="AO251" s="174" t="str">
        <f>[4]SayfaKAY!AG1084</f>
        <v/>
      </c>
      <c r="AP251" s="174" t="str">
        <f>[4]SayfaKAY!AI1084</f>
        <v/>
      </c>
      <c r="AQ251" s="174" t="str">
        <f>[4]SayfaKAY!AQ1084</f>
        <v/>
      </c>
      <c r="AR251" s="174" t="str">
        <f>[4]SayfaKAY!AH1084</f>
        <v/>
      </c>
      <c r="AS251" s="174" t="str">
        <f>[4]SayfaKAY!AJ1084</f>
        <v/>
      </c>
      <c r="AT251" s="175" t="str">
        <f>[4]SayfaKAY!AM1084</f>
        <v/>
      </c>
      <c r="AU251" s="176" t="str">
        <f>[4]SayfaKAY!AL1084</f>
        <v/>
      </c>
      <c r="AV251" s="176" t="str">
        <f>[4]SayfaKAY!AP1084</f>
        <v/>
      </c>
      <c r="AW251" s="177" t="str">
        <f>[4]SayfaKAY!AT1084</f>
        <v/>
      </c>
      <c r="AX251" s="194" t="str">
        <f t="shared" si="179"/>
        <v/>
      </c>
      <c r="AY251" s="168"/>
      <c r="AZ251" s="167"/>
      <c r="BA251" s="170"/>
      <c r="BB251" s="171"/>
      <c r="BC251" s="114"/>
      <c r="BD251" s="114"/>
      <c r="BE251" s="114"/>
      <c r="BF251" s="114"/>
      <c r="BG251" s="114"/>
      <c r="BH251" s="114">
        <f>IFERROR(FRACAS!AN1087, "Hata Var")</f>
        <v>162582.999999983</v>
      </c>
      <c r="BI251" s="114"/>
      <c r="BJ251" s="114"/>
      <c r="BK251" s="105" t="str">
        <f>[4]SayfaKAY!AW1084</f>
        <v/>
      </c>
      <c r="BL251" s="105" t="str">
        <f>[4]SayfaKAY!V1084</f>
        <v/>
      </c>
      <c r="BM251" s="114"/>
      <c r="BN251" s="171" t="str">
        <f t="shared" si="180"/>
        <v>x yok</v>
      </c>
      <c r="BO251" s="171" t="b">
        <f t="shared" si="181"/>
        <v>0</v>
      </c>
      <c r="BP251" s="171" t="e">
        <f t="shared" si="182"/>
        <v>#VALUE!</v>
      </c>
      <c r="BQ251" s="226" t="e">
        <f t="shared" si="183"/>
        <v>#VALUE!</v>
      </c>
      <c r="BR251" s="226" t="e">
        <f t="shared" si="184"/>
        <v>#VALUE!</v>
      </c>
      <c r="BS251" s="226" t="e">
        <f t="shared" si="185"/>
        <v>#VALUE!</v>
      </c>
      <c r="BT251" s="114"/>
      <c r="BU251" s="242"/>
      <c r="BV251" s="233">
        <f t="shared" si="186"/>
        <v>-1</v>
      </c>
      <c r="BW251" s="226" t="str">
        <f t="shared" si="187"/>
        <v>Hayır, çakışma yok</v>
      </c>
      <c r="BX251" s="229"/>
      <c r="BY251" s="247" t="e">
        <f t="shared" si="188"/>
        <v>#VALUE!</v>
      </c>
      <c r="BZ251" s="247" t="e">
        <f t="shared" si="189"/>
        <v>#VALUE!</v>
      </c>
      <c r="CA251" s="247" t="e">
        <f t="shared" si="190"/>
        <v>#VALUE!</v>
      </c>
      <c r="CB251" s="213"/>
      <c r="CC251" s="211"/>
      <c r="CD251" s="196"/>
      <c r="CE251" s="213">
        <v>1083</v>
      </c>
      <c r="CF251" s="182" t="str">
        <f t="shared" si="191"/>
        <v/>
      </c>
      <c r="CG251" s="182" t="str">
        <f t="shared" si="192"/>
        <v/>
      </c>
      <c r="CH251" s="196"/>
      <c r="CI251" s="196"/>
      <c r="CJ251" s="196"/>
      <c r="CK251" s="196" t="e">
        <f t="shared" si="193"/>
        <v>#VALUE!</v>
      </c>
      <c r="CL251" s="196" t="e">
        <f t="shared" si="194"/>
        <v>#VALUE!</v>
      </c>
      <c r="CM251" s="196" t="e">
        <f t="shared" si="195"/>
        <v>#VALUE!</v>
      </c>
      <c r="CN251" s="114"/>
      <c r="CO251" s="115" t="str">
        <f t="shared" si="196"/>
        <v/>
      </c>
      <c r="CP251" s="116" t="e">
        <f t="shared" si="197"/>
        <v>#VALUE!</v>
      </c>
      <c r="CQ251" s="117" t="str">
        <f t="shared" si="198"/>
        <v/>
      </c>
      <c r="CR251" s="117" t="str">
        <f t="shared" si="199"/>
        <v/>
      </c>
      <c r="CS251" s="117" t="str">
        <f t="shared" si="200"/>
        <v/>
      </c>
      <c r="CT251" s="118" t="e">
        <f t="shared" si="201"/>
        <v>#VALUE!</v>
      </c>
      <c r="CU251" s="118" t="e">
        <f t="shared" si="202"/>
        <v>#VALUE!</v>
      </c>
      <c r="CV251" s="118" t="e">
        <f t="shared" si="203"/>
        <v>#VALUE!</v>
      </c>
      <c r="CW251" s="119" t="e">
        <f t="shared" si="204"/>
        <v>#VALUE!</v>
      </c>
    </row>
    <row r="252" spans="1:101" ht="118.5" customHeight="1" x14ac:dyDescent="0.3">
      <c r="A252" s="160" t="str">
        <f>[4]SayfaKAY!C1085</f>
        <v/>
      </c>
      <c r="B252" s="104" t="str">
        <f>[4]SayfaKAY!D1085</f>
        <v/>
      </c>
      <c r="C252" s="105" t="str">
        <f>[4]SayfaKAY!E1085</f>
        <v/>
      </c>
      <c r="D252" s="105" t="str">
        <f>[4]SayfaKAY!F1085</f>
        <v/>
      </c>
      <c r="E252" s="106" t="str">
        <f>[4]SayfaKAY!G1085</f>
        <v/>
      </c>
      <c r="F252" s="134" t="str">
        <f t="shared" si="165"/>
        <v/>
      </c>
      <c r="G252" s="135" t="str">
        <f t="shared" si="166"/>
        <v/>
      </c>
      <c r="H252" s="235" t="str">
        <f>[4]SayfaKAY!H1085</f>
        <v/>
      </c>
      <c r="I252" s="104" t="str">
        <f>[4]SayfaKAY!I1085</f>
        <v/>
      </c>
      <c r="J252" s="103" t="str">
        <f>IF([4]SayfaKAY!J1085="","",IF([4]SayfaKAY!J1085="Müşteri","Notified by Customer","Notified by Bozankaya"))</f>
        <v/>
      </c>
      <c r="K252" s="103" t="e">
        <f>VLOOKUP([4]SayfaKAY!L1085,#REF!,2,FALSE)</f>
        <v>#REF!</v>
      </c>
      <c r="L252" s="165" t="str">
        <f>[4]SayfaKAY!X1085</f>
        <v/>
      </c>
      <c r="M252" s="107" t="str">
        <f t="shared" si="167"/>
        <v/>
      </c>
      <c r="N252" s="105" t="str">
        <f>[4]SayfaKAY!M1085</f>
        <v/>
      </c>
      <c r="O252" s="166" t="str">
        <f>[4]SayfaKAY!P1085</f>
        <v/>
      </c>
      <c r="P252" s="166" t="str">
        <f>[4]SayfaKAY!Q1085</f>
        <v/>
      </c>
      <c r="Q252" s="166" t="str">
        <f>[4]SayfaKAY!R1085</f>
        <v/>
      </c>
      <c r="R252" s="132" t="str" cm="1">
        <f t="array" ref="R252">IF([4]SayfaKAY!U1085="","",_xlfn.IFS([4]SayfaKAY!U1085="Bozankaya","Bozankaya",[4]SayfaKAY!U1085="Müşteri","Customer",[4]SayfaKAY!U1085="Tedarikçi","Equipment Supplier"))</f>
        <v/>
      </c>
      <c r="S252" s="204" t="str">
        <f>[4]SayfaKAY!N1085</f>
        <v/>
      </c>
      <c r="T252" s="133" t="str">
        <f>[4]SayfaKAY!AD1085</f>
        <v/>
      </c>
      <c r="U252" s="132" t="str">
        <f>[4]SayfaKAY!W1085</f>
        <v/>
      </c>
      <c r="V252" s="108" t="str">
        <f>[4]SayfaKAY!AZ1085</f>
        <v/>
      </c>
      <c r="W252" s="136" t="str">
        <f t="shared" si="168"/>
        <v/>
      </c>
      <c r="X252" s="137" t="str">
        <f t="shared" si="169"/>
        <v/>
      </c>
      <c r="Y252" s="235" t="str">
        <f>[4]SayfaKAY!AE1085</f>
        <v/>
      </c>
      <c r="Z252" s="109" t="str">
        <f t="shared" si="170"/>
        <v/>
      </c>
      <c r="AA252" s="110" t="str">
        <f t="shared" si="171"/>
        <v/>
      </c>
      <c r="AB252" s="182" t="str">
        <f>[4]SayfaKAY!BA1085</f>
        <v/>
      </c>
      <c r="AC252" s="257" t="str">
        <f t="shared" si="172"/>
        <v/>
      </c>
      <c r="AD252" s="111" t="str">
        <f t="shared" si="173"/>
        <v/>
      </c>
      <c r="AE252" s="111" t="str">
        <f t="shared" si="174"/>
        <v/>
      </c>
      <c r="AF252" s="235" t="str">
        <f>[4]SayfaKAY!BA1085</f>
        <v/>
      </c>
      <c r="AG252" s="179" t="str">
        <f>[4]SayfaKAY!S1085</f>
        <v/>
      </c>
      <c r="AH252" s="178" t="str">
        <f t="shared" si="175"/>
        <v/>
      </c>
      <c r="AI252" s="163" t="str">
        <f>[4]SayfaKAY!AV1085</f>
        <v/>
      </c>
      <c r="AJ252" s="164" t="str">
        <f t="shared" si="176"/>
        <v/>
      </c>
      <c r="AK252" s="164" t="str">
        <f t="shared" si="177"/>
        <v/>
      </c>
      <c r="AL252" s="112" t="str">
        <f>[4]SayfaKAY!AX1085</f>
        <v/>
      </c>
      <c r="AM252" s="257" t="str" cm="1">
        <f t="array" ref="AM252">IFERROR(IF(AND(P252&lt;&gt;"D(Arıza Değil)",AH252="Bu Arıza Aracın Servise Verilmesine Engel Değil"),
IF(Z252-F252&gt;0,(AB252-Y252)*24*60,
IF(OR(AND(G252&gt;$AS$1,G252&lt;$AT$1),AND(G252&gt;$AU$1,G252&lt;$AV$1)),
(AF252-H252)*24*60,     BH:BH0)),        AN252),0)</f>
        <v/>
      </c>
      <c r="AN252" s="257" t="str">
        <f t="shared" si="178"/>
        <v/>
      </c>
      <c r="AO252" s="174" t="str">
        <f>[4]SayfaKAY!AG1085</f>
        <v/>
      </c>
      <c r="AP252" s="174" t="str">
        <f>[4]SayfaKAY!AI1085</f>
        <v/>
      </c>
      <c r="AQ252" s="174" t="str">
        <f>[4]SayfaKAY!AQ1085</f>
        <v/>
      </c>
      <c r="AR252" s="174" t="str">
        <f>[4]SayfaKAY!AH1085</f>
        <v/>
      </c>
      <c r="AS252" s="174" t="str">
        <f>[4]SayfaKAY!AJ1085</f>
        <v/>
      </c>
      <c r="AT252" s="175" t="str">
        <f>[4]SayfaKAY!AM1085</f>
        <v/>
      </c>
      <c r="AU252" s="176" t="str">
        <f>[4]SayfaKAY!AL1085</f>
        <v/>
      </c>
      <c r="AV252" s="176" t="str">
        <f>[4]SayfaKAY!AP1085</f>
        <v/>
      </c>
      <c r="AW252" s="177" t="str">
        <f>[4]SayfaKAY!AT1085</f>
        <v/>
      </c>
      <c r="AX252" s="194" t="str">
        <f t="shared" si="179"/>
        <v/>
      </c>
      <c r="AY252" s="168"/>
      <c r="AZ252" s="167"/>
      <c r="BA252" s="113"/>
      <c r="BB252" s="171" t="str">
        <f>IF($AQ$1="X", IF(AND(G252&gt;=$AS$1,G252&lt;=$AT$1),IF(P252&lt;&gt;"D(Arıza Değil)",AC252,0), IF(AND(G252&gt;=$AU$1,G252&lt;=$AV$1),IF(P252&lt;&gt;"D(Arıza Değil)",AC252,0), "")), "")</f>
        <v/>
      </c>
      <c r="BC252" s="114"/>
      <c r="BD252" s="114"/>
      <c r="BE252" s="114"/>
      <c r="BF252" s="114"/>
      <c r="BG252" s="114"/>
      <c r="BH252" s="114">
        <f>IFERROR(FRACAS!AN1088, "Hata Var")</f>
        <v>1410.0000000488944</v>
      </c>
      <c r="BI252" s="114"/>
      <c r="BJ252" s="114"/>
      <c r="BK252" s="105" t="str">
        <f>[4]SayfaKAY!AW1085</f>
        <v/>
      </c>
      <c r="BL252" s="105" t="str">
        <f>[4]SayfaKAY!V1085</f>
        <v/>
      </c>
      <c r="BM252" s="114"/>
      <c r="BN252" s="171" t="str">
        <f t="shared" si="180"/>
        <v>x yok</v>
      </c>
      <c r="BO252" s="171" t="b">
        <f t="shared" si="181"/>
        <v>0</v>
      </c>
      <c r="BP252" s="171" t="e">
        <f t="shared" si="182"/>
        <v>#VALUE!</v>
      </c>
      <c r="BQ252" s="226" t="e">
        <f t="shared" si="183"/>
        <v>#VALUE!</v>
      </c>
      <c r="BR252" s="226" t="e">
        <f t="shared" si="184"/>
        <v>#VALUE!</v>
      </c>
      <c r="BS252" s="226" t="e">
        <f t="shared" si="185"/>
        <v>#VALUE!</v>
      </c>
      <c r="BT252" s="114"/>
      <c r="BU252" s="242"/>
      <c r="BV252" s="233">
        <f t="shared" si="186"/>
        <v>-1</v>
      </c>
      <c r="BW252" s="226" t="str">
        <f t="shared" si="187"/>
        <v>Hayır, çakışma yok</v>
      </c>
      <c r="BX252" s="229"/>
      <c r="BY252" s="247" t="e">
        <f t="shared" si="188"/>
        <v>#VALUE!</v>
      </c>
      <c r="BZ252" s="247" t="e">
        <f t="shared" si="189"/>
        <v>#VALUE!</v>
      </c>
      <c r="CA252" s="247" t="e">
        <f t="shared" si="190"/>
        <v>#VALUE!</v>
      </c>
      <c r="CB252" s="213"/>
      <c r="CC252" s="211"/>
      <c r="CD252" s="196"/>
      <c r="CE252" s="213">
        <v>1084</v>
      </c>
      <c r="CF252" s="182" t="str">
        <f t="shared" si="191"/>
        <v/>
      </c>
      <c r="CG252" s="182" t="str">
        <f t="shared" si="192"/>
        <v/>
      </c>
      <c r="CH252" s="196"/>
      <c r="CI252" s="196"/>
      <c r="CJ252" s="196"/>
      <c r="CK252" s="196" t="e">
        <f t="shared" si="193"/>
        <v>#VALUE!</v>
      </c>
      <c r="CL252" s="196" t="e">
        <f t="shared" si="194"/>
        <v>#VALUE!</v>
      </c>
      <c r="CM252" s="196" t="e">
        <f t="shared" si="195"/>
        <v>#VALUE!</v>
      </c>
      <c r="CN252" s="114"/>
      <c r="CO252" s="115" t="str">
        <f t="shared" si="196"/>
        <v/>
      </c>
      <c r="CP252" s="116" t="e">
        <f t="shared" si="197"/>
        <v>#VALUE!</v>
      </c>
      <c r="CQ252" s="117" t="str">
        <f t="shared" si="198"/>
        <v/>
      </c>
      <c r="CR252" s="117" t="str">
        <f t="shared" si="199"/>
        <v/>
      </c>
      <c r="CS252" s="117" t="str">
        <f t="shared" si="200"/>
        <v/>
      </c>
      <c r="CT252" s="118" t="e">
        <f t="shared" si="201"/>
        <v>#VALUE!</v>
      </c>
      <c r="CU252" s="118" t="e">
        <f t="shared" si="202"/>
        <v>#VALUE!</v>
      </c>
      <c r="CV252" s="118" t="e">
        <f t="shared" si="203"/>
        <v>#VALUE!</v>
      </c>
      <c r="CW252" s="119" t="e">
        <f t="shared" si="204"/>
        <v>#VALUE!</v>
      </c>
    </row>
    <row r="253" spans="1:101" ht="118.5" customHeight="1" x14ac:dyDescent="0.3">
      <c r="A253" s="104" t="str">
        <f>[4]SayfaKAY!C1086</f>
        <v/>
      </c>
      <c r="B253" s="104" t="str">
        <f>[4]SayfaKAY!D1086</f>
        <v/>
      </c>
      <c r="C253" s="105" t="str">
        <f>[4]SayfaKAY!E1086</f>
        <v/>
      </c>
      <c r="D253" s="105" t="str">
        <f>[4]SayfaKAY!F1086</f>
        <v/>
      </c>
      <c r="E253" s="106" t="str">
        <f>[4]SayfaKAY!G1086</f>
        <v/>
      </c>
      <c r="F253" s="193" t="str">
        <f t="shared" si="165"/>
        <v/>
      </c>
      <c r="G253" s="135" t="str">
        <f t="shared" si="166"/>
        <v/>
      </c>
      <c r="H253" s="235" t="str">
        <f>[4]SayfaKAY!H1086</f>
        <v/>
      </c>
      <c r="I253" s="104" t="str">
        <f>[4]SayfaKAY!I1086</f>
        <v/>
      </c>
      <c r="J253" s="103" t="str">
        <f>IF([4]SayfaKAY!J1086="","",IF([4]SayfaKAY!J1086="Müşteri","Notified by Customer","Notified by Bozankaya"))</f>
        <v/>
      </c>
      <c r="K253" s="103" t="e">
        <f>VLOOKUP([4]SayfaKAY!L1086,#REF!,2,FALSE)</f>
        <v>#REF!</v>
      </c>
      <c r="L253" s="165" t="str">
        <f>[4]SayfaKAY!X1086</f>
        <v/>
      </c>
      <c r="M253" s="107" t="str">
        <f t="shared" si="167"/>
        <v/>
      </c>
      <c r="N253" s="105" t="str">
        <f>[4]SayfaKAY!M1086</f>
        <v/>
      </c>
      <c r="O253" s="166" t="str">
        <f>[4]SayfaKAY!P1086</f>
        <v/>
      </c>
      <c r="P253" s="166" t="str">
        <f>[4]SayfaKAY!Q1086</f>
        <v/>
      </c>
      <c r="Q253" s="166" t="str">
        <f>[4]SayfaKAY!R1086</f>
        <v/>
      </c>
      <c r="R253" s="132" t="str" cm="1">
        <f t="array" ref="R253">IF([4]SayfaKAY!U1086="","",_xlfn.IFS([4]SayfaKAY!U1086="Bozankaya","Bozankaya",[4]SayfaKAY!U1086="Müşteri","Customer",[4]SayfaKAY!U1086="Tedarikçi","Equipment Supplier"))</f>
        <v/>
      </c>
      <c r="S253" s="204" t="str">
        <f>[4]SayfaKAY!N1086</f>
        <v/>
      </c>
      <c r="T253" s="133" t="str">
        <f>[4]SayfaKAY!AD1086</f>
        <v/>
      </c>
      <c r="U253" s="132" t="str">
        <f>[4]SayfaKAY!W1086</f>
        <v/>
      </c>
      <c r="V253" s="108" t="str">
        <f>[4]SayfaKAY!AZ1086</f>
        <v/>
      </c>
      <c r="W253" s="136" t="str">
        <f t="shared" si="168"/>
        <v/>
      </c>
      <c r="X253" s="137" t="str">
        <f t="shared" si="169"/>
        <v/>
      </c>
      <c r="Y253" s="235" t="str">
        <f>[4]SayfaKAY!AE1086</f>
        <v/>
      </c>
      <c r="Z253" s="192" t="str">
        <f t="shared" si="170"/>
        <v/>
      </c>
      <c r="AA253" s="110" t="str">
        <f t="shared" si="171"/>
        <v/>
      </c>
      <c r="AB253" s="182" t="str">
        <f>[4]SayfaKAY!BA1086</f>
        <v/>
      </c>
      <c r="AC253" s="257" t="str">
        <f t="shared" si="172"/>
        <v/>
      </c>
      <c r="AD253" s="111" t="str">
        <f t="shared" si="173"/>
        <v/>
      </c>
      <c r="AE253" s="111" t="str">
        <f t="shared" si="174"/>
        <v/>
      </c>
      <c r="AF253" s="235" t="str">
        <f>[4]SayfaKAY!BA1086</f>
        <v/>
      </c>
      <c r="AG253" s="179" t="str">
        <f>[4]SayfaKAY!S1086</f>
        <v/>
      </c>
      <c r="AH253" s="178" t="str">
        <f t="shared" si="175"/>
        <v/>
      </c>
      <c r="AI253" s="163" t="str">
        <f>[4]SayfaKAY!AV1086</f>
        <v/>
      </c>
      <c r="AJ253" s="164" t="str">
        <f t="shared" si="176"/>
        <v/>
      </c>
      <c r="AK253" s="164" t="str">
        <f t="shared" si="177"/>
        <v/>
      </c>
      <c r="AL253" s="112" t="str">
        <f>[4]SayfaKAY!AX1086</f>
        <v/>
      </c>
      <c r="AM253" s="257" t="str" cm="1">
        <f t="array" ref="AM253">IFERROR(IF(AND(P253&lt;&gt;"D(Arıza Değil)",AH253="Bu Arıza Aracın Servise Verilmesine Engel Değil"),
IF(Z253-F253&gt;0,(AB253-Y253)*24*60,
IF(OR(AND(G253&gt;$AS$1,G253&lt;$AT$1),AND(G253&gt;$AU$1,G253&lt;$AV$1)),
(AF253-H253)*24*60,     BH:BH0)),        AN253),0)</f>
        <v/>
      </c>
      <c r="AN253" s="257" t="str">
        <f t="shared" si="178"/>
        <v/>
      </c>
      <c r="AO253" s="174" t="str">
        <f>[4]SayfaKAY!AG1086</f>
        <v/>
      </c>
      <c r="AP253" s="174" t="str">
        <f>[4]SayfaKAY!AI1086</f>
        <v/>
      </c>
      <c r="AQ253" s="174" t="str">
        <f>[4]SayfaKAY!AQ1086</f>
        <v/>
      </c>
      <c r="AR253" s="174" t="str">
        <f>[4]SayfaKAY!AH1086</f>
        <v/>
      </c>
      <c r="AS253" s="174" t="str">
        <f>[4]SayfaKAY!AJ1086</f>
        <v/>
      </c>
      <c r="AT253" s="175" t="str">
        <f>[4]SayfaKAY!AM1086</f>
        <v/>
      </c>
      <c r="AU253" s="176" t="str">
        <f>[4]SayfaKAY!AL1086</f>
        <v/>
      </c>
      <c r="AV253" s="176" t="str">
        <f>[4]SayfaKAY!AP1086</f>
        <v/>
      </c>
      <c r="AW253" s="177" t="str">
        <f>[4]SayfaKAY!AT1086</f>
        <v/>
      </c>
      <c r="AX253" s="194" t="str">
        <f t="shared" si="179"/>
        <v/>
      </c>
      <c r="AY253" s="168"/>
      <c r="AZ253" s="167"/>
      <c r="BA253" s="170"/>
      <c r="BB253" s="171"/>
      <c r="BC253" s="114"/>
      <c r="BD253" s="114"/>
      <c r="BE253" s="114"/>
      <c r="BF253" s="114"/>
      <c r="BG253" s="114"/>
      <c r="BH253" s="114">
        <f>IFERROR(FRACAS!AN1089, "Hata Var")</f>
        <v>164528.38333324995</v>
      </c>
      <c r="BI253" s="114"/>
      <c r="BJ253" s="114"/>
      <c r="BK253" s="105" t="str">
        <f>[4]SayfaKAY!AW1086</f>
        <v/>
      </c>
      <c r="BL253" s="105" t="str">
        <f>[4]SayfaKAY!V1086</f>
        <v/>
      </c>
      <c r="BM253" s="114"/>
      <c r="BN253" s="171" t="str">
        <f t="shared" si="180"/>
        <v>x yok</v>
      </c>
      <c r="BO253" s="171" t="b">
        <f t="shared" si="181"/>
        <v>0</v>
      </c>
      <c r="BP253" s="171" t="e">
        <f t="shared" si="182"/>
        <v>#VALUE!</v>
      </c>
      <c r="BQ253" s="226" t="e">
        <f t="shared" si="183"/>
        <v>#VALUE!</v>
      </c>
      <c r="BR253" s="226" t="e">
        <f t="shared" si="184"/>
        <v>#VALUE!</v>
      </c>
      <c r="BS253" s="226" t="e">
        <f t="shared" si="185"/>
        <v>#VALUE!</v>
      </c>
      <c r="BT253" s="114"/>
      <c r="BU253" s="242"/>
      <c r="BV253" s="233">
        <f t="shared" si="186"/>
        <v>-1</v>
      </c>
      <c r="BW253" s="226" t="str">
        <f t="shared" si="187"/>
        <v>Hayır, çakışma yok</v>
      </c>
      <c r="BX253" s="229"/>
      <c r="BY253" s="247" t="e">
        <f t="shared" si="188"/>
        <v>#VALUE!</v>
      </c>
      <c r="BZ253" s="247" t="e">
        <f t="shared" si="189"/>
        <v>#VALUE!</v>
      </c>
      <c r="CA253" s="247" t="e">
        <f t="shared" si="190"/>
        <v>#VALUE!</v>
      </c>
      <c r="CB253" s="213"/>
      <c r="CC253" s="211"/>
      <c r="CD253" s="196"/>
      <c r="CE253" s="213">
        <v>1085</v>
      </c>
      <c r="CF253" s="182" t="str">
        <f t="shared" si="191"/>
        <v/>
      </c>
      <c r="CG253" s="182" t="str">
        <f t="shared" si="192"/>
        <v/>
      </c>
      <c r="CH253" s="196"/>
      <c r="CI253" s="196"/>
      <c r="CJ253" s="196"/>
      <c r="CK253" s="196" t="e">
        <f t="shared" si="193"/>
        <v>#VALUE!</v>
      </c>
      <c r="CL253" s="196" t="e">
        <f t="shared" si="194"/>
        <v>#VALUE!</v>
      </c>
      <c r="CM253" s="196" t="e">
        <f t="shared" si="195"/>
        <v>#VALUE!</v>
      </c>
      <c r="CN253" s="114"/>
      <c r="CO253" s="115" t="str">
        <f t="shared" si="196"/>
        <v/>
      </c>
      <c r="CP253" s="116" t="e">
        <f t="shared" si="197"/>
        <v>#VALUE!</v>
      </c>
      <c r="CQ253" s="117" t="str">
        <f t="shared" si="198"/>
        <v/>
      </c>
      <c r="CR253" s="117" t="str">
        <f t="shared" si="199"/>
        <v/>
      </c>
      <c r="CS253" s="117" t="str">
        <f t="shared" si="200"/>
        <v/>
      </c>
      <c r="CT253" s="118" t="e">
        <f t="shared" si="201"/>
        <v>#VALUE!</v>
      </c>
      <c r="CU253" s="118" t="e">
        <f t="shared" si="202"/>
        <v>#VALUE!</v>
      </c>
      <c r="CV253" s="118" t="e">
        <f t="shared" si="203"/>
        <v>#VALUE!</v>
      </c>
      <c r="CW253" s="119" t="e">
        <f t="shared" si="204"/>
        <v>#VALUE!</v>
      </c>
    </row>
    <row r="254" spans="1:101" ht="118.5" customHeight="1" x14ac:dyDescent="0.3">
      <c r="A254" s="160" t="str">
        <f>[4]SayfaKAY!C1087</f>
        <v/>
      </c>
      <c r="B254" s="104" t="str">
        <f>[4]SayfaKAY!D1087</f>
        <v/>
      </c>
      <c r="C254" s="105" t="str">
        <f>[4]SayfaKAY!E1087</f>
        <v/>
      </c>
      <c r="D254" s="105" t="str">
        <f>[4]SayfaKAY!F1087</f>
        <v/>
      </c>
      <c r="E254" s="106" t="str">
        <f>[4]SayfaKAY!G1087</f>
        <v/>
      </c>
      <c r="F254" s="134" t="str">
        <f t="shared" si="165"/>
        <v/>
      </c>
      <c r="G254" s="135" t="str">
        <f t="shared" si="166"/>
        <v/>
      </c>
      <c r="H254" s="235" t="str">
        <f>[4]SayfaKAY!H1087</f>
        <v/>
      </c>
      <c r="I254" s="104" t="str">
        <f>[4]SayfaKAY!I1087</f>
        <v/>
      </c>
      <c r="J254" s="103" t="str">
        <f>IF([4]SayfaKAY!J1087="","",IF([4]SayfaKAY!J1087="Müşteri","Notified by Customer","Notified by Bozankaya"))</f>
        <v/>
      </c>
      <c r="K254" s="103" t="e">
        <f>VLOOKUP([4]SayfaKAY!L1087,#REF!,2,FALSE)</f>
        <v>#REF!</v>
      </c>
      <c r="L254" s="165" t="str">
        <f>[4]SayfaKAY!X1087</f>
        <v/>
      </c>
      <c r="M254" s="107" t="str">
        <f t="shared" si="167"/>
        <v/>
      </c>
      <c r="N254" s="105" t="str">
        <f>[4]SayfaKAY!M1087</f>
        <v/>
      </c>
      <c r="O254" s="166" t="str">
        <f>[4]SayfaKAY!P1087</f>
        <v/>
      </c>
      <c r="P254" s="166" t="str">
        <f>[4]SayfaKAY!Q1087</f>
        <v/>
      </c>
      <c r="Q254" s="166" t="str">
        <f>[4]SayfaKAY!R1087</f>
        <v/>
      </c>
      <c r="R254" s="132" t="str" cm="1">
        <f t="array" ref="R254">IF([4]SayfaKAY!U1087="","",_xlfn.IFS([4]SayfaKAY!U1087="Bozankaya","Bozankaya",[4]SayfaKAY!U1087="Müşteri","Customer",[4]SayfaKAY!U1087="Tedarikçi","Equipment Supplier"))</f>
        <v/>
      </c>
      <c r="S254" s="204" t="str">
        <f>[4]SayfaKAY!N1087</f>
        <v/>
      </c>
      <c r="T254" s="133" t="str">
        <f>[4]SayfaKAY!AD1087</f>
        <v/>
      </c>
      <c r="U254" s="132" t="str">
        <f>[4]SayfaKAY!W1087</f>
        <v/>
      </c>
      <c r="V254" s="108" t="str">
        <f>[4]SayfaKAY!AZ1087</f>
        <v/>
      </c>
      <c r="W254" s="136" t="str">
        <f t="shared" si="168"/>
        <v/>
      </c>
      <c r="X254" s="137" t="str">
        <f t="shared" si="169"/>
        <v/>
      </c>
      <c r="Y254" s="235" t="str">
        <f>[4]SayfaKAY!AE1087</f>
        <v/>
      </c>
      <c r="Z254" s="109" t="str">
        <f t="shared" si="170"/>
        <v/>
      </c>
      <c r="AA254" s="110" t="str">
        <f t="shared" si="171"/>
        <v/>
      </c>
      <c r="AB254" s="182" t="str">
        <f>[4]SayfaKAY!BA1087</f>
        <v/>
      </c>
      <c r="AC254" s="257" t="str">
        <f t="shared" si="172"/>
        <v/>
      </c>
      <c r="AD254" s="111" t="str">
        <f t="shared" si="173"/>
        <v/>
      </c>
      <c r="AE254" s="111" t="str">
        <f t="shared" si="174"/>
        <v/>
      </c>
      <c r="AF254" s="235" t="str">
        <f>[4]SayfaKAY!BA1087</f>
        <v/>
      </c>
      <c r="AG254" s="179" t="str">
        <f>[4]SayfaKAY!S1087</f>
        <v/>
      </c>
      <c r="AH254" s="178" t="str">
        <f t="shared" si="175"/>
        <v/>
      </c>
      <c r="AI254" s="163" t="str">
        <f>[4]SayfaKAY!AV1087</f>
        <v/>
      </c>
      <c r="AJ254" s="164" t="str">
        <f t="shared" si="176"/>
        <v/>
      </c>
      <c r="AK254" s="164" t="str">
        <f t="shared" si="177"/>
        <v/>
      </c>
      <c r="AL254" s="112" t="str">
        <f>[4]SayfaKAY!AX1087</f>
        <v/>
      </c>
      <c r="AM254" s="257" t="str" cm="1">
        <f t="array" ref="AM254">IFERROR(IF(AND(P254&lt;&gt;"D(Arıza Değil)",AH254="Bu Arıza Aracın Servise Verilmesine Engel Değil"),
IF(Z254-F254&gt;0,(AB254-Y254)*24*60,
IF(OR(AND(G254&gt;$AS$1,G254&lt;$AT$1),AND(G254&gt;$AU$1,G254&lt;$AV$1)),
(AF254-H254)*24*60,     BH:BH0)),        AN254),0)</f>
        <v/>
      </c>
      <c r="AN254" s="257" t="str">
        <f t="shared" si="178"/>
        <v/>
      </c>
      <c r="AO254" s="174" t="str">
        <f>[4]SayfaKAY!AG1087</f>
        <v/>
      </c>
      <c r="AP254" s="174" t="str">
        <f>[4]SayfaKAY!AI1087</f>
        <v/>
      </c>
      <c r="AQ254" s="174" t="str">
        <f>[4]SayfaKAY!AQ1087</f>
        <v/>
      </c>
      <c r="AR254" s="174" t="str">
        <f>[4]SayfaKAY!AH1087</f>
        <v/>
      </c>
      <c r="AS254" s="174" t="str">
        <f>[4]SayfaKAY!AJ1087</f>
        <v/>
      </c>
      <c r="AT254" s="175" t="str">
        <f>[4]SayfaKAY!AM1087</f>
        <v/>
      </c>
      <c r="AU254" s="176" t="str">
        <f>[4]SayfaKAY!AL1087</f>
        <v/>
      </c>
      <c r="AV254" s="176" t="str">
        <f>[4]SayfaKAY!AP1087</f>
        <v/>
      </c>
      <c r="AW254" s="177" t="str">
        <f>[4]SayfaKAY!AT1087</f>
        <v/>
      </c>
      <c r="AX254" s="194" t="str">
        <f t="shared" si="179"/>
        <v/>
      </c>
      <c r="AY254" s="168"/>
      <c r="AZ254" s="167"/>
      <c r="BA254" s="113"/>
      <c r="BB254" s="171" t="str">
        <f>IF($AQ$1="X", IF(AND(G254&gt;=$AS$1,G254&lt;=$AT$1),IF(P254&lt;&gt;"D(Arıza Değil)",AC254,0), IF(AND(G254&gt;=$AU$1,G254&lt;=$AV$1),IF(P254&lt;&gt;"D(Arıza Değil)",AC254,0), "")), "")</f>
        <v/>
      </c>
      <c r="BC254" s="114"/>
      <c r="BD254" s="114"/>
      <c r="BE254" s="114"/>
      <c r="BF254" s="114"/>
      <c r="BG254" s="114"/>
      <c r="BH254" s="114">
        <f>IFERROR(FRACAS!AN1090, "Hata Var")</f>
        <v>211.9999999681022</v>
      </c>
      <c r="BI254" s="114"/>
      <c r="BJ254" s="114"/>
      <c r="BK254" s="105" t="str">
        <f>[4]SayfaKAY!AW1087</f>
        <v/>
      </c>
      <c r="BL254" s="105" t="str">
        <f>[4]SayfaKAY!V1087</f>
        <v/>
      </c>
      <c r="BM254" s="114"/>
      <c r="BN254" s="171" t="str">
        <f t="shared" si="180"/>
        <v>x yok</v>
      </c>
      <c r="BO254" s="171" t="b">
        <f t="shared" si="181"/>
        <v>0</v>
      </c>
      <c r="BP254" s="171" t="e">
        <f t="shared" si="182"/>
        <v>#VALUE!</v>
      </c>
      <c r="BQ254" s="226" t="e">
        <f t="shared" si="183"/>
        <v>#VALUE!</v>
      </c>
      <c r="BR254" s="226" t="e">
        <f t="shared" si="184"/>
        <v>#VALUE!</v>
      </c>
      <c r="BS254" s="226" t="e">
        <f t="shared" si="185"/>
        <v>#VALUE!</v>
      </c>
      <c r="BT254" s="114"/>
      <c r="BU254" s="242"/>
      <c r="BV254" s="233">
        <f t="shared" si="186"/>
        <v>-1</v>
      </c>
      <c r="BW254" s="226" t="str">
        <f t="shared" si="187"/>
        <v>Hayır, çakışma yok</v>
      </c>
      <c r="BX254" s="229"/>
      <c r="BY254" s="247" t="e">
        <f t="shared" si="188"/>
        <v>#VALUE!</v>
      </c>
      <c r="BZ254" s="247" t="e">
        <f t="shared" si="189"/>
        <v>#VALUE!</v>
      </c>
      <c r="CA254" s="247" t="e">
        <f t="shared" si="190"/>
        <v>#VALUE!</v>
      </c>
      <c r="CB254" s="213"/>
      <c r="CC254" s="211"/>
      <c r="CD254" s="196"/>
      <c r="CE254" s="213">
        <v>1086</v>
      </c>
      <c r="CF254" s="182" t="str">
        <f t="shared" si="191"/>
        <v/>
      </c>
      <c r="CG254" s="182" t="str">
        <f t="shared" si="192"/>
        <v/>
      </c>
      <c r="CH254" s="196"/>
      <c r="CI254" s="196"/>
      <c r="CJ254" s="196"/>
      <c r="CK254" s="196" t="e">
        <f t="shared" si="193"/>
        <v>#VALUE!</v>
      </c>
      <c r="CL254" s="196" t="e">
        <f t="shared" si="194"/>
        <v>#VALUE!</v>
      </c>
      <c r="CM254" s="196" t="e">
        <f t="shared" si="195"/>
        <v>#VALUE!</v>
      </c>
      <c r="CN254" s="114"/>
      <c r="CO254" s="115" t="str">
        <f t="shared" si="196"/>
        <v/>
      </c>
      <c r="CP254" s="116" t="e">
        <f t="shared" si="197"/>
        <v>#VALUE!</v>
      </c>
      <c r="CQ254" s="117" t="str">
        <f t="shared" si="198"/>
        <v/>
      </c>
      <c r="CR254" s="117" t="str">
        <f t="shared" si="199"/>
        <v/>
      </c>
      <c r="CS254" s="117" t="str">
        <f t="shared" si="200"/>
        <v/>
      </c>
      <c r="CT254" s="118" t="e">
        <f t="shared" si="201"/>
        <v>#VALUE!</v>
      </c>
      <c r="CU254" s="118" t="e">
        <f t="shared" si="202"/>
        <v>#VALUE!</v>
      </c>
      <c r="CV254" s="118" t="e">
        <f t="shared" si="203"/>
        <v>#VALUE!</v>
      </c>
      <c r="CW254" s="119" t="e">
        <f t="shared" si="204"/>
        <v>#VALUE!</v>
      </c>
    </row>
    <row r="255" spans="1:101" ht="118.5" customHeight="1" x14ac:dyDescent="0.3">
      <c r="A255" s="104" t="str">
        <f>[4]SayfaKAY!C1088</f>
        <v/>
      </c>
      <c r="B255" s="104" t="str">
        <f>[4]SayfaKAY!D1088</f>
        <v/>
      </c>
      <c r="C255" s="105" t="str">
        <f>[4]SayfaKAY!E1088</f>
        <v/>
      </c>
      <c r="D255" s="105" t="str">
        <f>[4]SayfaKAY!F1088</f>
        <v/>
      </c>
      <c r="E255" s="106" t="str">
        <f>[4]SayfaKAY!G1088</f>
        <v/>
      </c>
      <c r="F255" s="193" t="str">
        <f t="shared" si="165"/>
        <v/>
      </c>
      <c r="G255" s="135" t="str">
        <f t="shared" si="166"/>
        <v/>
      </c>
      <c r="H255" s="235" t="str">
        <f>[4]SayfaKAY!H1088</f>
        <v/>
      </c>
      <c r="I255" s="104" t="str">
        <f>[4]SayfaKAY!I1088</f>
        <v/>
      </c>
      <c r="J255" s="103" t="str">
        <f>IF([4]SayfaKAY!J1088="","",IF([4]SayfaKAY!J1088="Müşteri","Notified by Customer","Notified by Bozankaya"))</f>
        <v/>
      </c>
      <c r="K255" s="103" t="e">
        <f>VLOOKUP([4]SayfaKAY!L1088,#REF!,2,FALSE)</f>
        <v>#REF!</v>
      </c>
      <c r="L255" s="165" t="str">
        <f>[4]SayfaKAY!X1088</f>
        <v/>
      </c>
      <c r="M255" s="107" t="str">
        <f t="shared" si="167"/>
        <v/>
      </c>
      <c r="N255" s="105" t="str">
        <f>[4]SayfaKAY!M1088</f>
        <v/>
      </c>
      <c r="O255" s="166" t="str">
        <f>[4]SayfaKAY!P1088</f>
        <v/>
      </c>
      <c r="P255" s="166" t="str">
        <f>[4]SayfaKAY!Q1088</f>
        <v/>
      </c>
      <c r="Q255" s="166" t="str">
        <f>[4]SayfaKAY!R1088</f>
        <v/>
      </c>
      <c r="R255" s="132" t="str" cm="1">
        <f t="array" ref="R255">IF([4]SayfaKAY!U1088="","",_xlfn.IFS([4]SayfaKAY!U1088="Bozankaya","Bozankaya",[4]SayfaKAY!U1088="Müşteri","Customer",[4]SayfaKAY!U1088="Tedarikçi","Equipment Supplier"))</f>
        <v/>
      </c>
      <c r="S255" s="204" t="str">
        <f>[4]SayfaKAY!N1088</f>
        <v/>
      </c>
      <c r="T255" s="133" t="str">
        <f>[4]SayfaKAY!AD1088</f>
        <v/>
      </c>
      <c r="U255" s="132" t="str">
        <f>[4]SayfaKAY!W1088</f>
        <v/>
      </c>
      <c r="V255" s="108" t="str">
        <f>[4]SayfaKAY!AZ1088</f>
        <v/>
      </c>
      <c r="W255" s="136" t="str">
        <f t="shared" si="168"/>
        <v/>
      </c>
      <c r="X255" s="137" t="str">
        <f t="shared" si="169"/>
        <v/>
      </c>
      <c r="Y255" s="235" t="str">
        <f>[4]SayfaKAY!AE1088</f>
        <v/>
      </c>
      <c r="Z255" s="192" t="str">
        <f t="shared" si="170"/>
        <v/>
      </c>
      <c r="AA255" s="110" t="str">
        <f t="shared" si="171"/>
        <v/>
      </c>
      <c r="AB255" s="182" t="str">
        <f>[4]SayfaKAY!BA1088</f>
        <v/>
      </c>
      <c r="AC255" s="257" t="str">
        <f t="shared" si="172"/>
        <v/>
      </c>
      <c r="AD255" s="111" t="str">
        <f t="shared" si="173"/>
        <v/>
      </c>
      <c r="AE255" s="111" t="str">
        <f t="shared" si="174"/>
        <v/>
      </c>
      <c r="AF255" s="235" t="str">
        <f>[4]SayfaKAY!BA1088</f>
        <v/>
      </c>
      <c r="AG255" s="179" t="str">
        <f>[4]SayfaKAY!S1088</f>
        <v/>
      </c>
      <c r="AH255" s="178" t="str">
        <f t="shared" si="175"/>
        <v/>
      </c>
      <c r="AI255" s="163" t="str">
        <f>[4]SayfaKAY!AV1088</f>
        <v/>
      </c>
      <c r="AJ255" s="164" t="str">
        <f t="shared" si="176"/>
        <v/>
      </c>
      <c r="AK255" s="164" t="str">
        <f t="shared" si="177"/>
        <v/>
      </c>
      <c r="AL255" s="112" t="str">
        <f>[4]SayfaKAY!AX1088</f>
        <v/>
      </c>
      <c r="AM255" s="257" t="str" cm="1">
        <f t="array" ref="AM255">IFERROR(IF(AND(P255&lt;&gt;"D(Arıza Değil)",AH255="Bu Arıza Aracın Servise Verilmesine Engel Değil"),
IF(Z255-F255&gt;0,(AB255-Y255)*24*60,
IF(OR(AND(G255&gt;$AS$1,G255&lt;$AT$1),AND(G255&gt;$AU$1,G255&lt;$AV$1)),
(AF255-H255)*24*60,     BH:BH0)),        AN255),0)</f>
        <v/>
      </c>
      <c r="AN255" s="257" t="str">
        <f t="shared" si="178"/>
        <v/>
      </c>
      <c r="AO255" s="174" t="str">
        <f>[4]SayfaKAY!AG1088</f>
        <v/>
      </c>
      <c r="AP255" s="174" t="str">
        <f>[4]SayfaKAY!AI1088</f>
        <v/>
      </c>
      <c r="AQ255" s="174" t="str">
        <f>[4]SayfaKAY!AQ1088</f>
        <v/>
      </c>
      <c r="AR255" s="174" t="str">
        <f>[4]SayfaKAY!AH1088</f>
        <v/>
      </c>
      <c r="AS255" s="174" t="str">
        <f>[4]SayfaKAY!AJ1088</f>
        <v/>
      </c>
      <c r="AT255" s="175" t="str">
        <f>[4]SayfaKAY!AM1088</f>
        <v/>
      </c>
      <c r="AU255" s="176" t="str">
        <f>[4]SayfaKAY!AL1088</f>
        <v/>
      </c>
      <c r="AV255" s="176" t="str">
        <f>[4]SayfaKAY!AP1088</f>
        <v/>
      </c>
      <c r="AW255" s="177" t="str">
        <f>[4]SayfaKAY!AT1088</f>
        <v/>
      </c>
      <c r="AX255" s="194" t="str">
        <f t="shared" si="179"/>
        <v/>
      </c>
      <c r="AY255" s="168"/>
      <c r="AZ255" s="167"/>
      <c r="BA255" s="170"/>
      <c r="BB255" s="171"/>
      <c r="BC255" s="114"/>
      <c r="BD255" s="114"/>
      <c r="BE255" s="114"/>
      <c r="BF255" s="114"/>
      <c r="BG255" s="114"/>
      <c r="BH255" s="114">
        <f>IFERROR(FRACAS!AN1091, "Hata Var")</f>
        <v>840.00000009778887</v>
      </c>
      <c r="BI255" s="114"/>
      <c r="BJ255" s="114"/>
      <c r="BK255" s="105" t="str">
        <f>[4]SayfaKAY!AW1088</f>
        <v/>
      </c>
      <c r="BL255" s="105" t="str">
        <f>[4]SayfaKAY!V1088</f>
        <v/>
      </c>
      <c r="BM255" s="114"/>
      <c r="BN255" s="171" t="str">
        <f t="shared" si="180"/>
        <v>x yok</v>
      </c>
      <c r="BO255" s="171" t="b">
        <f t="shared" si="181"/>
        <v>0</v>
      </c>
      <c r="BP255" s="171" t="e">
        <f t="shared" si="182"/>
        <v>#VALUE!</v>
      </c>
      <c r="BQ255" s="226" t="e">
        <f t="shared" si="183"/>
        <v>#VALUE!</v>
      </c>
      <c r="BR255" s="226" t="e">
        <f t="shared" si="184"/>
        <v>#VALUE!</v>
      </c>
      <c r="BS255" s="226" t="e">
        <f t="shared" si="185"/>
        <v>#VALUE!</v>
      </c>
      <c r="BT255" s="114"/>
      <c r="BU255" s="242"/>
      <c r="BV255" s="233">
        <f t="shared" si="186"/>
        <v>-1</v>
      </c>
      <c r="BW255" s="226" t="str">
        <f t="shared" si="187"/>
        <v>Hayır, çakışma yok</v>
      </c>
      <c r="BX255" s="229"/>
      <c r="BY255" s="247" t="e">
        <f t="shared" si="188"/>
        <v>#VALUE!</v>
      </c>
      <c r="BZ255" s="247" t="e">
        <f t="shared" si="189"/>
        <v>#VALUE!</v>
      </c>
      <c r="CA255" s="247" t="e">
        <f t="shared" si="190"/>
        <v>#VALUE!</v>
      </c>
      <c r="CB255" s="213"/>
      <c r="CC255" s="211"/>
      <c r="CD255" s="196"/>
      <c r="CE255" s="213">
        <v>1087</v>
      </c>
      <c r="CF255" s="182" t="str">
        <f t="shared" si="191"/>
        <v/>
      </c>
      <c r="CG255" s="182" t="str">
        <f t="shared" si="192"/>
        <v/>
      </c>
      <c r="CH255" s="196"/>
      <c r="CI255" s="196"/>
      <c r="CJ255" s="196"/>
      <c r="CK255" s="196" t="e">
        <f t="shared" si="193"/>
        <v>#VALUE!</v>
      </c>
      <c r="CL255" s="196" t="e">
        <f t="shared" si="194"/>
        <v>#VALUE!</v>
      </c>
      <c r="CM255" s="196" t="e">
        <f t="shared" si="195"/>
        <v>#VALUE!</v>
      </c>
      <c r="CN255" s="114"/>
      <c r="CO255" s="115" t="str">
        <f t="shared" si="196"/>
        <v/>
      </c>
      <c r="CP255" s="116" t="e">
        <f t="shared" si="197"/>
        <v>#VALUE!</v>
      </c>
      <c r="CQ255" s="117" t="str">
        <f t="shared" si="198"/>
        <v/>
      </c>
      <c r="CR255" s="117" t="str">
        <f t="shared" si="199"/>
        <v/>
      </c>
      <c r="CS255" s="117" t="str">
        <f t="shared" si="200"/>
        <v/>
      </c>
      <c r="CT255" s="118" t="e">
        <f t="shared" si="201"/>
        <v>#VALUE!</v>
      </c>
      <c r="CU255" s="118" t="e">
        <f t="shared" si="202"/>
        <v>#VALUE!</v>
      </c>
      <c r="CV255" s="118" t="e">
        <f t="shared" si="203"/>
        <v>#VALUE!</v>
      </c>
      <c r="CW255" s="119" t="e">
        <f t="shared" si="204"/>
        <v>#VALUE!</v>
      </c>
    </row>
    <row r="256" spans="1:101" ht="118.5" customHeight="1" x14ac:dyDescent="0.3">
      <c r="A256" s="160" t="str">
        <f>[4]SayfaKAY!C1089</f>
        <v/>
      </c>
      <c r="B256" s="104" t="str">
        <f>[4]SayfaKAY!D1089</f>
        <v/>
      </c>
      <c r="C256" s="105" t="str">
        <f>[4]SayfaKAY!E1089</f>
        <v/>
      </c>
      <c r="D256" s="105" t="str">
        <f>[4]SayfaKAY!F1089</f>
        <v/>
      </c>
      <c r="E256" s="106" t="str">
        <f>[4]SayfaKAY!G1089</f>
        <v/>
      </c>
      <c r="F256" s="134" t="str">
        <f t="shared" si="165"/>
        <v/>
      </c>
      <c r="G256" s="135" t="str">
        <f t="shared" si="166"/>
        <v/>
      </c>
      <c r="H256" s="235" t="str">
        <f>[4]SayfaKAY!H1089</f>
        <v/>
      </c>
      <c r="I256" s="104" t="str">
        <f>[4]SayfaKAY!I1089</f>
        <v/>
      </c>
      <c r="J256" s="103" t="str">
        <f>IF([4]SayfaKAY!J1089="","",IF([4]SayfaKAY!J1089="Müşteri","Notified by Customer","Notified by Bozankaya"))</f>
        <v/>
      </c>
      <c r="K256" s="103" t="e">
        <f>VLOOKUP([4]SayfaKAY!L1089,#REF!,2,FALSE)</f>
        <v>#REF!</v>
      </c>
      <c r="L256" s="165" t="str">
        <f>[4]SayfaKAY!X1089</f>
        <v/>
      </c>
      <c r="M256" s="107" t="str">
        <f t="shared" si="167"/>
        <v/>
      </c>
      <c r="N256" s="105" t="str">
        <f>[4]SayfaKAY!M1089</f>
        <v/>
      </c>
      <c r="O256" s="166" t="str">
        <f>[4]SayfaKAY!P1089</f>
        <v/>
      </c>
      <c r="P256" s="166" t="str">
        <f>[4]SayfaKAY!Q1089</f>
        <v/>
      </c>
      <c r="Q256" s="166" t="str">
        <f>[4]SayfaKAY!R1089</f>
        <v/>
      </c>
      <c r="R256" s="132" t="str" cm="1">
        <f t="array" ref="R256">IF([4]SayfaKAY!U1089="","",_xlfn.IFS([4]SayfaKAY!U1089="Bozankaya","Bozankaya",[4]SayfaKAY!U1089="Müşteri","Customer",[4]SayfaKAY!U1089="Tedarikçi","Equipment Supplier"))</f>
        <v/>
      </c>
      <c r="S256" s="204" t="str">
        <f>[4]SayfaKAY!N1089</f>
        <v/>
      </c>
      <c r="T256" s="133" t="str">
        <f>[4]SayfaKAY!AD1089</f>
        <v/>
      </c>
      <c r="U256" s="132" t="str">
        <f>[4]SayfaKAY!W1089</f>
        <v/>
      </c>
      <c r="V256" s="108" t="str">
        <f>[4]SayfaKAY!AZ1089</f>
        <v/>
      </c>
      <c r="W256" s="136" t="str">
        <f t="shared" si="168"/>
        <v/>
      </c>
      <c r="X256" s="137" t="str">
        <f t="shared" si="169"/>
        <v/>
      </c>
      <c r="Y256" s="235" t="str">
        <f>[4]SayfaKAY!AE1089</f>
        <v/>
      </c>
      <c r="Z256" s="109" t="str">
        <f t="shared" si="170"/>
        <v/>
      </c>
      <c r="AA256" s="110" t="str">
        <f t="shared" si="171"/>
        <v/>
      </c>
      <c r="AB256" s="182" t="str">
        <f>[4]SayfaKAY!BA1089</f>
        <v/>
      </c>
      <c r="AC256" s="257" t="str">
        <f t="shared" si="172"/>
        <v/>
      </c>
      <c r="AD256" s="111" t="str">
        <f t="shared" si="173"/>
        <v/>
      </c>
      <c r="AE256" s="111" t="str">
        <f t="shared" si="174"/>
        <v/>
      </c>
      <c r="AF256" s="235" t="str">
        <f>[4]SayfaKAY!BA1089</f>
        <v/>
      </c>
      <c r="AG256" s="179" t="str">
        <f>[4]SayfaKAY!S1089</f>
        <v/>
      </c>
      <c r="AH256" s="178" t="str">
        <f t="shared" si="175"/>
        <v/>
      </c>
      <c r="AI256" s="163" t="str">
        <f>[4]SayfaKAY!AV1089</f>
        <v/>
      </c>
      <c r="AJ256" s="164" t="str">
        <f t="shared" si="176"/>
        <v/>
      </c>
      <c r="AK256" s="164" t="str">
        <f t="shared" si="177"/>
        <v/>
      </c>
      <c r="AL256" s="112" t="str">
        <f>[4]SayfaKAY!AX1089</f>
        <v/>
      </c>
      <c r="AM256" s="257" t="str" cm="1">
        <f t="array" ref="AM256">IFERROR(IF(AND(P256&lt;&gt;"D(Arıza Değil)",AH256="Bu Arıza Aracın Servise Verilmesine Engel Değil"),
IF(Z256-F256&gt;0,(AB256-Y256)*24*60,
IF(OR(AND(G256&gt;$AS$1,G256&lt;$AT$1),AND(G256&gt;$AU$1,G256&lt;$AV$1)),
(AF256-H256)*24*60,     BH:BH0)),        AN256),0)</f>
        <v/>
      </c>
      <c r="AN256" s="257" t="str">
        <f t="shared" si="178"/>
        <v/>
      </c>
      <c r="AO256" s="174" t="str">
        <f>[4]SayfaKAY!AG1089</f>
        <v/>
      </c>
      <c r="AP256" s="174" t="str">
        <f>[4]SayfaKAY!AI1089</f>
        <v/>
      </c>
      <c r="AQ256" s="174" t="str">
        <f>[4]SayfaKAY!AQ1089</f>
        <v/>
      </c>
      <c r="AR256" s="174" t="str">
        <f>[4]SayfaKAY!AH1089</f>
        <v/>
      </c>
      <c r="AS256" s="174" t="str">
        <f>[4]SayfaKAY!AJ1089</f>
        <v/>
      </c>
      <c r="AT256" s="175" t="str">
        <f>[4]SayfaKAY!AM1089</f>
        <v/>
      </c>
      <c r="AU256" s="176" t="str">
        <f>[4]SayfaKAY!AL1089</f>
        <v/>
      </c>
      <c r="AV256" s="176" t="str">
        <f>[4]SayfaKAY!AP1089</f>
        <v/>
      </c>
      <c r="AW256" s="177" t="str">
        <f>[4]SayfaKAY!AT1089</f>
        <v/>
      </c>
      <c r="AX256" s="194" t="str">
        <f t="shared" si="179"/>
        <v/>
      </c>
      <c r="AY256" s="168"/>
      <c r="AZ256" s="167"/>
      <c r="BA256" s="113"/>
      <c r="BB256" s="171" t="str">
        <f>IF($AQ$1="X", IF(AND(G256&gt;=$AS$1,G256&lt;=$AT$1),IF(P256&lt;&gt;"D(Arıza Değil)",AC256,0), IF(AND(G256&gt;=$AU$1,G256&lt;=$AV$1),IF(P256&lt;&gt;"D(Arıza Değil)",AC256,0), "")), "")</f>
        <v/>
      </c>
      <c r="BC256" s="114"/>
      <c r="BD256" s="114"/>
      <c r="BE256" s="114"/>
      <c r="BF256" s="114"/>
      <c r="BG256" s="114"/>
      <c r="BH256" s="114">
        <f>IFERROR(FRACAS!AN1092, "Hata Var")</f>
        <v>146.00000001490116</v>
      </c>
      <c r="BI256" s="114"/>
      <c r="BJ256" s="114"/>
      <c r="BK256" s="105" t="str">
        <f>[4]SayfaKAY!AW1089</f>
        <v/>
      </c>
      <c r="BL256" s="105" t="str">
        <f>[4]SayfaKAY!V1089</f>
        <v/>
      </c>
      <c r="BM256" s="114"/>
      <c r="BN256" s="171" t="str">
        <f t="shared" si="180"/>
        <v>x yok</v>
      </c>
      <c r="BO256" s="171" t="b">
        <f t="shared" si="181"/>
        <v>0</v>
      </c>
      <c r="BP256" s="171" t="e">
        <f t="shared" si="182"/>
        <v>#VALUE!</v>
      </c>
      <c r="BQ256" s="226" t="e">
        <f t="shared" si="183"/>
        <v>#VALUE!</v>
      </c>
      <c r="BR256" s="226" t="e">
        <f t="shared" si="184"/>
        <v>#VALUE!</v>
      </c>
      <c r="BS256" s="226" t="e">
        <f t="shared" si="185"/>
        <v>#VALUE!</v>
      </c>
      <c r="BT256" s="114"/>
      <c r="BU256" s="242"/>
      <c r="BV256" s="233">
        <f t="shared" si="186"/>
        <v>-1</v>
      </c>
      <c r="BW256" s="226" t="str">
        <f t="shared" si="187"/>
        <v>Hayır, çakışma yok</v>
      </c>
      <c r="BX256" s="229"/>
      <c r="BY256" s="247" t="e">
        <f t="shared" si="188"/>
        <v>#VALUE!</v>
      </c>
      <c r="BZ256" s="247" t="e">
        <f t="shared" si="189"/>
        <v>#VALUE!</v>
      </c>
      <c r="CA256" s="247" t="e">
        <f t="shared" si="190"/>
        <v>#VALUE!</v>
      </c>
      <c r="CB256" s="213"/>
      <c r="CC256" s="211"/>
      <c r="CD256" s="196"/>
      <c r="CE256" s="213">
        <v>1088</v>
      </c>
      <c r="CF256" s="182" t="str">
        <f t="shared" si="191"/>
        <v/>
      </c>
      <c r="CG256" s="182" t="str">
        <f t="shared" si="192"/>
        <v/>
      </c>
      <c r="CH256" s="196"/>
      <c r="CI256" s="196"/>
      <c r="CJ256" s="196"/>
      <c r="CK256" s="196" t="e">
        <f t="shared" si="193"/>
        <v>#VALUE!</v>
      </c>
      <c r="CL256" s="196" t="e">
        <f t="shared" si="194"/>
        <v>#VALUE!</v>
      </c>
      <c r="CM256" s="196" t="e">
        <f t="shared" si="195"/>
        <v>#VALUE!</v>
      </c>
      <c r="CN256" s="114"/>
      <c r="CO256" s="115" t="str">
        <f t="shared" si="196"/>
        <v/>
      </c>
      <c r="CP256" s="116" t="e">
        <f t="shared" si="197"/>
        <v>#VALUE!</v>
      </c>
      <c r="CQ256" s="117" t="str">
        <f t="shared" si="198"/>
        <v/>
      </c>
      <c r="CR256" s="117" t="str">
        <f t="shared" si="199"/>
        <v/>
      </c>
      <c r="CS256" s="117" t="str">
        <f t="shared" si="200"/>
        <v/>
      </c>
      <c r="CT256" s="118" t="e">
        <f t="shared" si="201"/>
        <v>#VALUE!</v>
      </c>
      <c r="CU256" s="118" t="e">
        <f t="shared" si="202"/>
        <v>#VALUE!</v>
      </c>
      <c r="CV256" s="118" t="e">
        <f t="shared" si="203"/>
        <v>#VALUE!</v>
      </c>
      <c r="CW256" s="119" t="e">
        <f t="shared" si="204"/>
        <v>#VALUE!</v>
      </c>
    </row>
    <row r="257" spans="1:101" ht="118.5" customHeight="1" x14ac:dyDescent="0.3">
      <c r="A257" s="104" t="str">
        <f>[4]SayfaKAY!C1090</f>
        <v/>
      </c>
      <c r="B257" s="104" t="str">
        <f>[4]SayfaKAY!D1090</f>
        <v/>
      </c>
      <c r="C257" s="105" t="str">
        <f>[4]SayfaKAY!E1090</f>
        <v/>
      </c>
      <c r="D257" s="105" t="str">
        <f>[4]SayfaKAY!F1090</f>
        <v/>
      </c>
      <c r="E257" s="106" t="str">
        <f>[4]SayfaKAY!G1090</f>
        <v/>
      </c>
      <c r="F257" s="193" t="str">
        <f t="shared" si="165"/>
        <v/>
      </c>
      <c r="G257" s="135" t="str">
        <f t="shared" si="166"/>
        <v/>
      </c>
      <c r="H257" s="235" t="str">
        <f>[4]SayfaKAY!H1090</f>
        <v/>
      </c>
      <c r="I257" s="104" t="str">
        <f>[4]SayfaKAY!I1090</f>
        <v/>
      </c>
      <c r="J257" s="103" t="str">
        <f>IF([4]SayfaKAY!J1090="","",IF([4]SayfaKAY!J1090="Müşteri","Notified by Customer","Notified by Bozankaya"))</f>
        <v/>
      </c>
      <c r="K257" s="103" t="e">
        <f>VLOOKUP([4]SayfaKAY!L1090,#REF!,2,FALSE)</f>
        <v>#REF!</v>
      </c>
      <c r="L257" s="165" t="str">
        <f>[4]SayfaKAY!X1090</f>
        <v/>
      </c>
      <c r="M257" s="107" t="str">
        <f t="shared" si="167"/>
        <v/>
      </c>
      <c r="N257" s="105" t="str">
        <f>[4]SayfaKAY!M1090</f>
        <v/>
      </c>
      <c r="O257" s="166" t="str">
        <f>[4]SayfaKAY!P1090</f>
        <v/>
      </c>
      <c r="P257" s="166" t="str">
        <f>[4]SayfaKAY!Q1090</f>
        <v/>
      </c>
      <c r="Q257" s="166" t="str">
        <f>[4]SayfaKAY!R1090</f>
        <v/>
      </c>
      <c r="R257" s="132" t="str" cm="1">
        <f t="array" ref="R257">IF([4]SayfaKAY!U1090="","",_xlfn.IFS([4]SayfaKAY!U1090="Bozankaya","Bozankaya",[4]SayfaKAY!U1090="Müşteri","Customer",[4]SayfaKAY!U1090="Tedarikçi","Equipment Supplier"))</f>
        <v/>
      </c>
      <c r="S257" s="204" t="str">
        <f>[4]SayfaKAY!N1090</f>
        <v/>
      </c>
      <c r="T257" s="133" t="str">
        <f>[4]SayfaKAY!AD1090</f>
        <v/>
      </c>
      <c r="U257" s="132" t="str">
        <f>[4]SayfaKAY!W1090</f>
        <v/>
      </c>
      <c r="V257" s="108" t="str">
        <f>[4]SayfaKAY!AZ1090</f>
        <v/>
      </c>
      <c r="W257" s="136" t="str">
        <f t="shared" si="168"/>
        <v/>
      </c>
      <c r="X257" s="137" t="str">
        <f t="shared" si="169"/>
        <v/>
      </c>
      <c r="Y257" s="235" t="str">
        <f>[4]SayfaKAY!AE1090</f>
        <v/>
      </c>
      <c r="Z257" s="192" t="str">
        <f t="shared" si="170"/>
        <v/>
      </c>
      <c r="AA257" s="110" t="str">
        <f t="shared" si="171"/>
        <v/>
      </c>
      <c r="AB257" s="182" t="str">
        <f>[4]SayfaKAY!BA1090</f>
        <v/>
      </c>
      <c r="AC257" s="257" t="str">
        <f t="shared" si="172"/>
        <v/>
      </c>
      <c r="AD257" s="111" t="str">
        <f t="shared" si="173"/>
        <v/>
      </c>
      <c r="AE257" s="111" t="str">
        <f t="shared" si="174"/>
        <v/>
      </c>
      <c r="AF257" s="235" t="str">
        <f>[4]SayfaKAY!BA1090</f>
        <v/>
      </c>
      <c r="AG257" s="179" t="str">
        <f>[4]SayfaKAY!S1090</f>
        <v/>
      </c>
      <c r="AH257" s="178" t="str">
        <f t="shared" si="175"/>
        <v/>
      </c>
      <c r="AI257" s="163" t="str">
        <f>[4]SayfaKAY!AV1090</f>
        <v/>
      </c>
      <c r="AJ257" s="164" t="str">
        <f t="shared" si="176"/>
        <v/>
      </c>
      <c r="AK257" s="164" t="str">
        <f t="shared" si="177"/>
        <v/>
      </c>
      <c r="AL257" s="112" t="str">
        <f>[4]SayfaKAY!AX1090</f>
        <v/>
      </c>
      <c r="AM257" s="257" t="str" cm="1">
        <f t="array" ref="AM257">IFERROR(IF(AND(P257&lt;&gt;"D(Arıza Değil)",AH257="Bu Arıza Aracın Servise Verilmesine Engel Değil"),
IF(Z257-F257&gt;0,(AB257-Y257)*24*60,
IF(OR(AND(G257&gt;$AS$1,G257&lt;$AT$1),AND(G257&gt;$AU$1,G257&lt;$AV$1)),
(AF257-H257)*24*60,     BH:BH0)),        AN257),0)</f>
        <v/>
      </c>
      <c r="AN257" s="257" t="str">
        <f t="shared" si="178"/>
        <v/>
      </c>
      <c r="AO257" s="174" t="str">
        <f>[4]SayfaKAY!AG1090</f>
        <v/>
      </c>
      <c r="AP257" s="174" t="str">
        <f>[4]SayfaKAY!AI1090</f>
        <v/>
      </c>
      <c r="AQ257" s="174" t="str">
        <f>[4]SayfaKAY!AQ1090</f>
        <v/>
      </c>
      <c r="AR257" s="174" t="str">
        <f>[4]SayfaKAY!AH1090</f>
        <v/>
      </c>
      <c r="AS257" s="174" t="str">
        <f>[4]SayfaKAY!AJ1090</f>
        <v/>
      </c>
      <c r="AT257" s="175" t="str">
        <f>[4]SayfaKAY!AM1090</f>
        <v/>
      </c>
      <c r="AU257" s="176" t="str">
        <f>[4]SayfaKAY!AL1090</f>
        <v/>
      </c>
      <c r="AV257" s="176" t="str">
        <f>[4]SayfaKAY!AP1090</f>
        <v/>
      </c>
      <c r="AW257" s="177" t="str">
        <f>[4]SayfaKAY!AT1090</f>
        <v/>
      </c>
      <c r="AX257" s="194" t="str">
        <f t="shared" si="179"/>
        <v/>
      </c>
      <c r="AY257" s="168"/>
      <c r="AZ257" s="167"/>
      <c r="BA257" s="170"/>
      <c r="BB257" s="171"/>
      <c r="BC257" s="114"/>
      <c r="BD257" s="114"/>
      <c r="BE257" s="114"/>
      <c r="BF257" s="114"/>
      <c r="BG257" s="114"/>
      <c r="BH257" s="114">
        <f>IFERROR(FRACAS!AN1093, "Hata Var")</f>
        <v>1252.0000000786968</v>
      </c>
      <c r="BI257" s="114"/>
      <c r="BJ257" s="114"/>
      <c r="BK257" s="105" t="str">
        <f>[4]SayfaKAY!AW1090</f>
        <v/>
      </c>
      <c r="BL257" s="105" t="str">
        <f>[4]SayfaKAY!V1090</f>
        <v/>
      </c>
      <c r="BM257" s="114"/>
      <c r="BN257" s="171" t="str">
        <f t="shared" si="180"/>
        <v>x yok</v>
      </c>
      <c r="BO257" s="171" t="b">
        <f t="shared" si="181"/>
        <v>0</v>
      </c>
      <c r="BP257" s="171" t="e">
        <f t="shared" si="182"/>
        <v>#VALUE!</v>
      </c>
      <c r="BQ257" s="226" t="e">
        <f t="shared" si="183"/>
        <v>#VALUE!</v>
      </c>
      <c r="BR257" s="226" t="e">
        <f t="shared" si="184"/>
        <v>#VALUE!</v>
      </c>
      <c r="BS257" s="226" t="e">
        <f t="shared" si="185"/>
        <v>#VALUE!</v>
      </c>
      <c r="BT257" s="114"/>
      <c r="BU257" s="242"/>
      <c r="BV257" s="233">
        <f t="shared" si="186"/>
        <v>-1</v>
      </c>
      <c r="BW257" s="226" t="str">
        <f t="shared" si="187"/>
        <v>Hayır, çakışma yok</v>
      </c>
      <c r="BX257" s="229"/>
      <c r="BY257" s="247" t="e">
        <f t="shared" si="188"/>
        <v>#VALUE!</v>
      </c>
      <c r="BZ257" s="247" t="e">
        <f t="shared" si="189"/>
        <v>#VALUE!</v>
      </c>
      <c r="CA257" s="247" t="e">
        <f t="shared" si="190"/>
        <v>#VALUE!</v>
      </c>
      <c r="CB257" s="213"/>
      <c r="CC257" s="211"/>
      <c r="CD257" s="196"/>
      <c r="CE257" s="213">
        <v>1089</v>
      </c>
      <c r="CF257" s="182" t="str">
        <f t="shared" si="191"/>
        <v/>
      </c>
      <c r="CG257" s="182" t="str">
        <f t="shared" si="192"/>
        <v/>
      </c>
      <c r="CH257" s="196"/>
      <c r="CI257" s="196"/>
      <c r="CJ257" s="196"/>
      <c r="CK257" s="196" t="e">
        <f t="shared" si="193"/>
        <v>#VALUE!</v>
      </c>
      <c r="CL257" s="196" t="e">
        <f t="shared" si="194"/>
        <v>#VALUE!</v>
      </c>
      <c r="CM257" s="196" t="e">
        <f t="shared" si="195"/>
        <v>#VALUE!</v>
      </c>
      <c r="CN257" s="114"/>
      <c r="CO257" s="115" t="str">
        <f t="shared" si="196"/>
        <v/>
      </c>
      <c r="CP257" s="116" t="e">
        <f t="shared" si="197"/>
        <v>#VALUE!</v>
      </c>
      <c r="CQ257" s="117" t="str">
        <f t="shared" si="198"/>
        <v/>
      </c>
      <c r="CR257" s="117" t="str">
        <f t="shared" si="199"/>
        <v/>
      </c>
      <c r="CS257" s="117" t="str">
        <f t="shared" si="200"/>
        <v/>
      </c>
      <c r="CT257" s="118" t="e">
        <f t="shared" si="201"/>
        <v>#VALUE!</v>
      </c>
      <c r="CU257" s="118" t="e">
        <f t="shared" si="202"/>
        <v>#VALUE!</v>
      </c>
      <c r="CV257" s="118" t="e">
        <f t="shared" si="203"/>
        <v>#VALUE!</v>
      </c>
      <c r="CW257" s="119" t="e">
        <f t="shared" si="204"/>
        <v>#VALUE!</v>
      </c>
    </row>
    <row r="258" spans="1:101" ht="118.5" customHeight="1" x14ac:dyDescent="0.3">
      <c r="A258" s="160" t="str">
        <f>[4]SayfaKAY!C1091</f>
        <v/>
      </c>
      <c r="B258" s="104" t="str">
        <f>[4]SayfaKAY!D1091</f>
        <v/>
      </c>
      <c r="C258" s="105" t="str">
        <f>[4]SayfaKAY!E1091</f>
        <v/>
      </c>
      <c r="D258" s="105" t="str">
        <f>[4]SayfaKAY!F1091</f>
        <v/>
      </c>
      <c r="E258" s="106" t="str">
        <f>[4]SayfaKAY!G1091</f>
        <v/>
      </c>
      <c r="F258" s="134" t="str">
        <f t="shared" si="165"/>
        <v/>
      </c>
      <c r="G258" s="135" t="str">
        <f t="shared" si="166"/>
        <v/>
      </c>
      <c r="H258" s="235" t="str">
        <f>[4]SayfaKAY!H1091</f>
        <v/>
      </c>
      <c r="I258" s="104" t="str">
        <f>[4]SayfaKAY!I1091</f>
        <v/>
      </c>
      <c r="J258" s="103" t="str">
        <f>IF([4]SayfaKAY!J1091="","",IF([4]SayfaKAY!J1091="Müşteri","Notified by Customer","Notified by Bozankaya"))</f>
        <v/>
      </c>
      <c r="K258" s="103" t="e">
        <f>VLOOKUP([4]SayfaKAY!L1091,#REF!,2,FALSE)</f>
        <v>#REF!</v>
      </c>
      <c r="L258" s="165" t="str">
        <f>[4]SayfaKAY!X1091</f>
        <v/>
      </c>
      <c r="M258" s="107" t="str">
        <f t="shared" si="167"/>
        <v/>
      </c>
      <c r="N258" s="105" t="str">
        <f>[4]SayfaKAY!M1091</f>
        <v/>
      </c>
      <c r="O258" s="166" t="str">
        <f>[4]SayfaKAY!P1091</f>
        <v/>
      </c>
      <c r="P258" s="166" t="str">
        <f>[4]SayfaKAY!Q1091</f>
        <v/>
      </c>
      <c r="Q258" s="166" t="str">
        <f>[4]SayfaKAY!R1091</f>
        <v/>
      </c>
      <c r="R258" s="132" t="str" cm="1">
        <f t="array" ref="R258">IF([4]SayfaKAY!U1091="","",_xlfn.IFS([4]SayfaKAY!U1091="Bozankaya","Bozankaya",[4]SayfaKAY!U1091="Müşteri","Customer",[4]SayfaKAY!U1091="Tedarikçi","Equipment Supplier"))</f>
        <v/>
      </c>
      <c r="S258" s="204" t="str">
        <f>[4]SayfaKAY!N1091</f>
        <v/>
      </c>
      <c r="T258" s="133" t="str">
        <f>[4]SayfaKAY!AD1091</f>
        <v/>
      </c>
      <c r="U258" s="132" t="str">
        <f>[4]SayfaKAY!W1091</f>
        <v/>
      </c>
      <c r="V258" s="108" t="str">
        <f>[4]SayfaKAY!AZ1091</f>
        <v/>
      </c>
      <c r="W258" s="136" t="str">
        <f t="shared" si="168"/>
        <v/>
      </c>
      <c r="X258" s="137" t="str">
        <f t="shared" si="169"/>
        <v/>
      </c>
      <c r="Y258" s="235" t="str">
        <f>[4]SayfaKAY!AE1091</f>
        <v/>
      </c>
      <c r="Z258" s="109" t="str">
        <f t="shared" si="170"/>
        <v/>
      </c>
      <c r="AA258" s="110" t="str">
        <f t="shared" si="171"/>
        <v/>
      </c>
      <c r="AB258" s="182" t="str">
        <f>[4]SayfaKAY!BA1091</f>
        <v/>
      </c>
      <c r="AC258" s="257" t="str">
        <f t="shared" si="172"/>
        <v/>
      </c>
      <c r="AD258" s="111" t="str">
        <f t="shared" si="173"/>
        <v/>
      </c>
      <c r="AE258" s="111" t="str">
        <f t="shared" si="174"/>
        <v/>
      </c>
      <c r="AF258" s="235" t="str">
        <f>[4]SayfaKAY!BA1091</f>
        <v/>
      </c>
      <c r="AG258" s="179" t="str">
        <f>[4]SayfaKAY!S1091</f>
        <v/>
      </c>
      <c r="AH258" s="178" t="str">
        <f t="shared" si="175"/>
        <v/>
      </c>
      <c r="AI258" s="163" t="str">
        <f>[4]SayfaKAY!AV1091</f>
        <v/>
      </c>
      <c r="AJ258" s="164" t="str">
        <f t="shared" si="176"/>
        <v/>
      </c>
      <c r="AK258" s="164" t="str">
        <f t="shared" si="177"/>
        <v/>
      </c>
      <c r="AL258" s="112" t="str">
        <f>[4]SayfaKAY!AX1091</f>
        <v/>
      </c>
      <c r="AM258" s="257" t="str" cm="1">
        <f t="array" ref="AM258">IFERROR(IF(AND(P258&lt;&gt;"D(Arıza Değil)",AH258="Bu Arıza Aracın Servise Verilmesine Engel Değil"),
IF(Z258-F258&gt;0,(AB258-Y258)*24*60,
IF(OR(AND(G258&gt;$AS$1,G258&lt;$AT$1),AND(G258&gt;$AU$1,G258&lt;$AV$1)),
(AF258-H258)*24*60,     BH:BH0)),        AN258),0)</f>
        <v/>
      </c>
      <c r="AN258" s="257" t="str">
        <f t="shared" si="178"/>
        <v/>
      </c>
      <c r="AO258" s="174" t="str">
        <f>[4]SayfaKAY!AG1091</f>
        <v/>
      </c>
      <c r="AP258" s="174" t="str">
        <f>[4]SayfaKAY!AI1091</f>
        <v/>
      </c>
      <c r="AQ258" s="174" t="str">
        <f>[4]SayfaKAY!AQ1091</f>
        <v/>
      </c>
      <c r="AR258" s="174" t="str">
        <f>[4]SayfaKAY!AH1091</f>
        <v/>
      </c>
      <c r="AS258" s="174" t="str">
        <f>[4]SayfaKAY!AJ1091</f>
        <v/>
      </c>
      <c r="AT258" s="175" t="str">
        <f>[4]SayfaKAY!AM1091</f>
        <v/>
      </c>
      <c r="AU258" s="176" t="str">
        <f>[4]SayfaKAY!AL1091</f>
        <v/>
      </c>
      <c r="AV258" s="176" t="str">
        <f>[4]SayfaKAY!AP1091</f>
        <v/>
      </c>
      <c r="AW258" s="177" t="str">
        <f>[4]SayfaKAY!AT1091</f>
        <v/>
      </c>
      <c r="AX258" s="194" t="str">
        <f t="shared" si="179"/>
        <v/>
      </c>
      <c r="AY258" s="168"/>
      <c r="AZ258" s="167"/>
      <c r="BA258" s="113"/>
      <c r="BB258" s="171" t="str">
        <f>IF($AQ$1="X", IF(AND(G258&gt;=$AS$1,G258&lt;=$AT$1),IF(P258&lt;&gt;"D(Arıza Değil)",AC258,0), IF(AND(G258&gt;=$AU$1,G258&lt;=$AV$1),IF(P258&lt;&gt;"D(Arıza Değil)",AC258,0), "")), "")</f>
        <v/>
      </c>
      <c r="BC258" s="114"/>
      <c r="BD258" s="114"/>
      <c r="BE258" s="114"/>
      <c r="BF258" s="114"/>
      <c r="BG258" s="114"/>
      <c r="BH258" s="114">
        <f>IFERROR(FRACAS!AN1094, "Hata Var")</f>
        <v>299.99999995110556</v>
      </c>
      <c r="BI258" s="114"/>
      <c r="BJ258" s="114"/>
      <c r="BK258" s="105" t="str">
        <f>[4]SayfaKAY!AW1091</f>
        <v/>
      </c>
      <c r="BL258" s="105" t="str">
        <f>[4]SayfaKAY!V1091</f>
        <v/>
      </c>
      <c r="BM258" s="114"/>
      <c r="BN258" s="171" t="str">
        <f t="shared" si="180"/>
        <v>x yok</v>
      </c>
      <c r="BO258" s="171" t="b">
        <f t="shared" si="181"/>
        <v>0</v>
      </c>
      <c r="BP258" s="171" t="e">
        <f t="shared" si="182"/>
        <v>#VALUE!</v>
      </c>
      <c r="BQ258" s="226" t="e">
        <f t="shared" si="183"/>
        <v>#VALUE!</v>
      </c>
      <c r="BR258" s="226" t="e">
        <f t="shared" si="184"/>
        <v>#VALUE!</v>
      </c>
      <c r="BS258" s="226" t="e">
        <f t="shared" si="185"/>
        <v>#VALUE!</v>
      </c>
      <c r="BT258" s="114"/>
      <c r="BU258" s="242"/>
      <c r="BV258" s="233">
        <f t="shared" si="186"/>
        <v>-1</v>
      </c>
      <c r="BW258" s="226" t="str">
        <f t="shared" si="187"/>
        <v>Hayır, çakışma yok</v>
      </c>
      <c r="BX258" s="229"/>
      <c r="BY258" s="247" t="e">
        <f t="shared" si="188"/>
        <v>#VALUE!</v>
      </c>
      <c r="BZ258" s="247" t="e">
        <f t="shared" si="189"/>
        <v>#VALUE!</v>
      </c>
      <c r="CA258" s="247" t="e">
        <f t="shared" si="190"/>
        <v>#VALUE!</v>
      </c>
      <c r="CB258" s="213"/>
      <c r="CC258" s="211"/>
      <c r="CD258" s="196"/>
      <c r="CE258" s="213">
        <v>1090</v>
      </c>
      <c r="CF258" s="182" t="str">
        <f t="shared" si="191"/>
        <v/>
      </c>
      <c r="CG258" s="182" t="str">
        <f t="shared" si="192"/>
        <v/>
      </c>
      <c r="CH258" s="196"/>
      <c r="CI258" s="196"/>
      <c r="CJ258" s="196"/>
      <c r="CK258" s="196" t="e">
        <f t="shared" si="193"/>
        <v>#VALUE!</v>
      </c>
      <c r="CL258" s="196" t="e">
        <f t="shared" si="194"/>
        <v>#VALUE!</v>
      </c>
      <c r="CM258" s="196" t="e">
        <f t="shared" si="195"/>
        <v>#VALUE!</v>
      </c>
      <c r="CN258" s="114"/>
      <c r="CO258" s="115" t="str">
        <f t="shared" si="196"/>
        <v/>
      </c>
      <c r="CP258" s="116" t="e">
        <f t="shared" si="197"/>
        <v>#VALUE!</v>
      </c>
      <c r="CQ258" s="117" t="str">
        <f t="shared" si="198"/>
        <v/>
      </c>
      <c r="CR258" s="117" t="str">
        <f t="shared" si="199"/>
        <v/>
      </c>
      <c r="CS258" s="117" t="str">
        <f t="shared" si="200"/>
        <v/>
      </c>
      <c r="CT258" s="118" t="e">
        <f t="shared" si="201"/>
        <v>#VALUE!</v>
      </c>
      <c r="CU258" s="118" t="e">
        <f t="shared" si="202"/>
        <v>#VALUE!</v>
      </c>
      <c r="CV258" s="118" t="e">
        <f t="shared" si="203"/>
        <v>#VALUE!</v>
      </c>
      <c r="CW258" s="119" t="e">
        <f t="shared" si="204"/>
        <v>#VALUE!</v>
      </c>
    </row>
    <row r="259" spans="1:101" ht="118.5" customHeight="1" x14ac:dyDescent="0.3">
      <c r="A259" s="104" t="str">
        <f>[4]SayfaKAY!C1092</f>
        <v/>
      </c>
      <c r="B259" s="104" t="str">
        <f>[4]SayfaKAY!D1092</f>
        <v/>
      </c>
      <c r="C259" s="105" t="str">
        <f>[4]SayfaKAY!E1092</f>
        <v/>
      </c>
      <c r="D259" s="105" t="str">
        <f>[4]SayfaKAY!F1092</f>
        <v/>
      </c>
      <c r="E259" s="106" t="str">
        <f>[4]SayfaKAY!G1092</f>
        <v/>
      </c>
      <c r="F259" s="193" t="str">
        <f t="shared" si="165"/>
        <v/>
      </c>
      <c r="G259" s="135" t="str">
        <f t="shared" si="166"/>
        <v/>
      </c>
      <c r="H259" s="235" t="str">
        <f>[4]SayfaKAY!H1092</f>
        <v/>
      </c>
      <c r="I259" s="104" t="str">
        <f>[4]SayfaKAY!I1092</f>
        <v/>
      </c>
      <c r="J259" s="103" t="str">
        <f>IF([4]SayfaKAY!J1092="","",IF([4]SayfaKAY!J1092="Müşteri","Notified by Customer","Notified by Bozankaya"))</f>
        <v/>
      </c>
      <c r="K259" s="103" t="e">
        <f>VLOOKUP([4]SayfaKAY!L1092,#REF!,2,FALSE)</f>
        <v>#REF!</v>
      </c>
      <c r="L259" s="165" t="str">
        <f>[4]SayfaKAY!X1092</f>
        <v/>
      </c>
      <c r="M259" s="107" t="str">
        <f t="shared" si="167"/>
        <v/>
      </c>
      <c r="N259" s="105" t="str">
        <f>[4]SayfaKAY!M1092</f>
        <v/>
      </c>
      <c r="O259" s="166" t="str">
        <f>[4]SayfaKAY!P1092</f>
        <v/>
      </c>
      <c r="P259" s="166" t="str">
        <f>[4]SayfaKAY!Q1092</f>
        <v/>
      </c>
      <c r="Q259" s="166" t="str">
        <f>[4]SayfaKAY!R1092</f>
        <v/>
      </c>
      <c r="R259" s="132" t="str" cm="1">
        <f t="array" ref="R259">IF([4]SayfaKAY!U1092="","",_xlfn.IFS([4]SayfaKAY!U1092="Bozankaya","Bozankaya",[4]SayfaKAY!U1092="Müşteri","Customer",[4]SayfaKAY!U1092="Tedarikçi","Equipment Supplier"))</f>
        <v/>
      </c>
      <c r="S259" s="204" t="str">
        <f>[4]SayfaKAY!N1092</f>
        <v/>
      </c>
      <c r="T259" s="133" t="str">
        <f>[4]SayfaKAY!AD1092</f>
        <v/>
      </c>
      <c r="U259" s="132" t="str">
        <f>[4]SayfaKAY!W1092</f>
        <v/>
      </c>
      <c r="V259" s="108" t="str">
        <f>[4]SayfaKAY!AZ1092</f>
        <v/>
      </c>
      <c r="W259" s="136" t="str">
        <f t="shared" si="168"/>
        <v/>
      </c>
      <c r="X259" s="137" t="str">
        <f t="shared" si="169"/>
        <v/>
      </c>
      <c r="Y259" s="235" t="str">
        <f>[4]SayfaKAY!AE1092</f>
        <v/>
      </c>
      <c r="Z259" s="192" t="str">
        <f t="shared" si="170"/>
        <v/>
      </c>
      <c r="AA259" s="110" t="str">
        <f t="shared" si="171"/>
        <v/>
      </c>
      <c r="AB259" s="182" t="str">
        <f>[4]SayfaKAY!BA1092</f>
        <v/>
      </c>
      <c r="AC259" s="257" t="str">
        <f t="shared" si="172"/>
        <v/>
      </c>
      <c r="AD259" s="111" t="str">
        <f t="shared" si="173"/>
        <v/>
      </c>
      <c r="AE259" s="111" t="str">
        <f t="shared" si="174"/>
        <v/>
      </c>
      <c r="AF259" s="235" t="str">
        <f>[4]SayfaKAY!BA1092</f>
        <v/>
      </c>
      <c r="AG259" s="179" t="str">
        <f>[4]SayfaKAY!S1092</f>
        <v/>
      </c>
      <c r="AH259" s="178" t="str">
        <f t="shared" si="175"/>
        <v/>
      </c>
      <c r="AI259" s="163" t="str">
        <f>[4]SayfaKAY!AV1092</f>
        <v/>
      </c>
      <c r="AJ259" s="164" t="str">
        <f t="shared" si="176"/>
        <v/>
      </c>
      <c r="AK259" s="164" t="str">
        <f t="shared" si="177"/>
        <v/>
      </c>
      <c r="AL259" s="112" t="str">
        <f>[4]SayfaKAY!AX1092</f>
        <v/>
      </c>
      <c r="AM259" s="257" t="str" cm="1">
        <f t="array" ref="AM259">IFERROR(IF(AND(P259&lt;&gt;"D(Arıza Değil)",AH259="Bu Arıza Aracın Servise Verilmesine Engel Değil"),
IF(Z259-F259&gt;0,(AB259-Y259)*24*60,
IF(OR(AND(G259&gt;$AS$1,G259&lt;$AT$1),AND(G259&gt;$AU$1,G259&lt;$AV$1)),
(AF259-H259)*24*60,     BH:BH0)),        AN259),0)</f>
        <v/>
      </c>
      <c r="AN259" s="257" t="str">
        <f t="shared" si="178"/>
        <v/>
      </c>
      <c r="AO259" s="174" t="str">
        <f>[4]SayfaKAY!AG1092</f>
        <v/>
      </c>
      <c r="AP259" s="174" t="str">
        <f>[4]SayfaKAY!AI1092</f>
        <v/>
      </c>
      <c r="AQ259" s="174" t="str">
        <f>[4]SayfaKAY!AQ1092</f>
        <v/>
      </c>
      <c r="AR259" s="174" t="str">
        <f>[4]SayfaKAY!AH1092</f>
        <v/>
      </c>
      <c r="AS259" s="174" t="str">
        <f>[4]SayfaKAY!AJ1092</f>
        <v/>
      </c>
      <c r="AT259" s="175" t="str">
        <f>[4]SayfaKAY!AM1092</f>
        <v/>
      </c>
      <c r="AU259" s="176" t="str">
        <f>[4]SayfaKAY!AL1092</f>
        <v/>
      </c>
      <c r="AV259" s="176" t="str">
        <f>[4]SayfaKAY!AP1092</f>
        <v/>
      </c>
      <c r="AW259" s="177" t="str">
        <f>[4]SayfaKAY!AT1092</f>
        <v/>
      </c>
      <c r="AX259" s="194" t="str">
        <f t="shared" si="179"/>
        <v/>
      </c>
      <c r="AY259" s="168"/>
      <c r="AZ259" s="167"/>
      <c r="BA259" s="170"/>
      <c r="BB259" s="171"/>
      <c r="BC259" s="114"/>
      <c r="BD259" s="114"/>
      <c r="BE259" s="114"/>
      <c r="BF259" s="114"/>
      <c r="BG259" s="114"/>
      <c r="BH259" s="114">
        <f>IFERROR(FRACAS!AN1095, "Hata Var")</f>
        <v>7854.9999999871943</v>
      </c>
      <c r="BI259" s="114"/>
      <c r="BJ259" s="114"/>
      <c r="BK259" s="105" t="str">
        <f>[4]SayfaKAY!AW1092</f>
        <v/>
      </c>
      <c r="BL259" s="105" t="str">
        <f>[4]SayfaKAY!V1092</f>
        <v/>
      </c>
      <c r="BM259" s="114"/>
      <c r="BN259" s="171" t="str">
        <f t="shared" si="180"/>
        <v>x yok</v>
      </c>
      <c r="BO259" s="171" t="b">
        <f t="shared" si="181"/>
        <v>0</v>
      </c>
      <c r="BP259" s="171" t="e">
        <f t="shared" si="182"/>
        <v>#VALUE!</v>
      </c>
      <c r="BQ259" s="226" t="e">
        <f t="shared" si="183"/>
        <v>#VALUE!</v>
      </c>
      <c r="BR259" s="226" t="e">
        <f t="shared" si="184"/>
        <v>#VALUE!</v>
      </c>
      <c r="BS259" s="226" t="e">
        <f t="shared" si="185"/>
        <v>#VALUE!</v>
      </c>
      <c r="BT259" s="114"/>
      <c r="BU259" s="242"/>
      <c r="BV259" s="233">
        <f t="shared" si="186"/>
        <v>-1</v>
      </c>
      <c r="BW259" s="226" t="str">
        <f t="shared" si="187"/>
        <v>Hayır, çakışma yok</v>
      </c>
      <c r="BX259" s="229"/>
      <c r="BY259" s="247" t="e">
        <f t="shared" si="188"/>
        <v>#VALUE!</v>
      </c>
      <c r="BZ259" s="247" t="e">
        <f t="shared" si="189"/>
        <v>#VALUE!</v>
      </c>
      <c r="CA259" s="247" t="e">
        <f t="shared" si="190"/>
        <v>#VALUE!</v>
      </c>
      <c r="CB259" s="213"/>
      <c r="CC259" s="211"/>
      <c r="CD259" s="196"/>
      <c r="CE259" s="213">
        <v>1091</v>
      </c>
      <c r="CF259" s="182" t="str">
        <f t="shared" si="191"/>
        <v/>
      </c>
      <c r="CG259" s="182" t="str">
        <f t="shared" si="192"/>
        <v/>
      </c>
      <c r="CH259" s="196"/>
      <c r="CI259" s="196"/>
      <c r="CJ259" s="196"/>
      <c r="CK259" s="196" t="e">
        <f t="shared" si="193"/>
        <v>#VALUE!</v>
      </c>
      <c r="CL259" s="196" t="e">
        <f t="shared" si="194"/>
        <v>#VALUE!</v>
      </c>
      <c r="CM259" s="196" t="e">
        <f t="shared" si="195"/>
        <v>#VALUE!</v>
      </c>
      <c r="CN259" s="114"/>
      <c r="CO259" s="115" t="str">
        <f t="shared" si="196"/>
        <v/>
      </c>
      <c r="CP259" s="116" t="e">
        <f t="shared" si="197"/>
        <v>#VALUE!</v>
      </c>
      <c r="CQ259" s="117" t="str">
        <f t="shared" si="198"/>
        <v/>
      </c>
      <c r="CR259" s="117" t="str">
        <f t="shared" si="199"/>
        <v/>
      </c>
      <c r="CS259" s="117" t="str">
        <f t="shared" si="200"/>
        <v/>
      </c>
      <c r="CT259" s="118" t="e">
        <f t="shared" si="201"/>
        <v>#VALUE!</v>
      </c>
      <c r="CU259" s="118" t="e">
        <f t="shared" si="202"/>
        <v>#VALUE!</v>
      </c>
      <c r="CV259" s="118" t="e">
        <f t="shared" si="203"/>
        <v>#VALUE!</v>
      </c>
      <c r="CW259" s="119" t="e">
        <f t="shared" si="204"/>
        <v>#VALUE!</v>
      </c>
    </row>
    <row r="260" spans="1:101" ht="118.5" customHeight="1" x14ac:dyDescent="0.3">
      <c r="A260" s="160" t="str">
        <f>[4]SayfaKAY!C1093</f>
        <v/>
      </c>
      <c r="B260" s="104" t="str">
        <f>[4]SayfaKAY!D1093</f>
        <v/>
      </c>
      <c r="C260" s="105" t="str">
        <f>[4]SayfaKAY!E1093</f>
        <v/>
      </c>
      <c r="D260" s="105" t="str">
        <f>[4]SayfaKAY!F1093</f>
        <v/>
      </c>
      <c r="E260" s="106" t="str">
        <f>[4]SayfaKAY!G1093</f>
        <v/>
      </c>
      <c r="F260" s="134" t="str">
        <f t="shared" si="165"/>
        <v/>
      </c>
      <c r="G260" s="135" t="str">
        <f t="shared" si="166"/>
        <v/>
      </c>
      <c r="H260" s="235" t="str">
        <f>[4]SayfaKAY!H1093</f>
        <v/>
      </c>
      <c r="I260" s="104" t="str">
        <f>[4]SayfaKAY!I1093</f>
        <v/>
      </c>
      <c r="J260" s="103" t="str">
        <f>IF([4]SayfaKAY!J1093="","",IF([4]SayfaKAY!J1093="Müşteri","Notified by Customer","Notified by Bozankaya"))</f>
        <v/>
      </c>
      <c r="K260" s="103" t="e">
        <f>VLOOKUP([4]SayfaKAY!L1093,#REF!,2,FALSE)</f>
        <v>#REF!</v>
      </c>
      <c r="L260" s="165" t="str">
        <f>[4]SayfaKAY!X1093</f>
        <v/>
      </c>
      <c r="M260" s="107" t="str">
        <f t="shared" si="167"/>
        <v/>
      </c>
      <c r="N260" s="105" t="str">
        <f>[4]SayfaKAY!M1093</f>
        <v/>
      </c>
      <c r="O260" s="166" t="str">
        <f>[4]SayfaKAY!P1093</f>
        <v/>
      </c>
      <c r="P260" s="166" t="str">
        <f>[4]SayfaKAY!Q1093</f>
        <v/>
      </c>
      <c r="Q260" s="166" t="str">
        <f>[4]SayfaKAY!R1093</f>
        <v/>
      </c>
      <c r="R260" s="132" t="str" cm="1">
        <f t="array" ref="R260">IF([4]SayfaKAY!U1093="","",_xlfn.IFS([4]SayfaKAY!U1093="Bozankaya","Bozankaya",[4]SayfaKAY!U1093="Müşteri","Customer",[4]SayfaKAY!U1093="Tedarikçi","Equipment Supplier"))</f>
        <v/>
      </c>
      <c r="S260" s="204" t="str">
        <f>[4]SayfaKAY!N1093</f>
        <v/>
      </c>
      <c r="T260" s="133" t="str">
        <f>[4]SayfaKAY!AD1093</f>
        <v/>
      </c>
      <c r="U260" s="132" t="str">
        <f>[4]SayfaKAY!W1093</f>
        <v/>
      </c>
      <c r="V260" s="108" t="str">
        <f>[4]SayfaKAY!AZ1093</f>
        <v/>
      </c>
      <c r="W260" s="136" t="str">
        <f t="shared" si="168"/>
        <v/>
      </c>
      <c r="X260" s="137" t="str">
        <f t="shared" si="169"/>
        <v/>
      </c>
      <c r="Y260" s="235" t="str">
        <f>[4]SayfaKAY!AE1093</f>
        <v/>
      </c>
      <c r="Z260" s="109" t="str">
        <f t="shared" si="170"/>
        <v/>
      </c>
      <c r="AA260" s="110" t="str">
        <f t="shared" si="171"/>
        <v/>
      </c>
      <c r="AB260" s="182" t="str">
        <f>[4]SayfaKAY!BA1093</f>
        <v/>
      </c>
      <c r="AC260" s="257" t="str">
        <f t="shared" si="172"/>
        <v/>
      </c>
      <c r="AD260" s="111" t="str">
        <f t="shared" si="173"/>
        <v/>
      </c>
      <c r="AE260" s="111" t="str">
        <f t="shared" si="174"/>
        <v/>
      </c>
      <c r="AF260" s="235" t="str">
        <f>[4]SayfaKAY!BA1093</f>
        <v/>
      </c>
      <c r="AG260" s="179" t="str">
        <f>[4]SayfaKAY!S1093</f>
        <v/>
      </c>
      <c r="AH260" s="178" t="str">
        <f t="shared" si="175"/>
        <v/>
      </c>
      <c r="AI260" s="163" t="str">
        <f>[4]SayfaKAY!AV1093</f>
        <v/>
      </c>
      <c r="AJ260" s="164" t="str">
        <f t="shared" si="176"/>
        <v/>
      </c>
      <c r="AK260" s="164" t="str">
        <f t="shared" si="177"/>
        <v/>
      </c>
      <c r="AL260" s="112" t="str">
        <f>[4]SayfaKAY!AX1093</f>
        <v/>
      </c>
      <c r="AM260" s="257" t="str" cm="1">
        <f t="array" ref="AM260">IFERROR(IF(AND(P260&lt;&gt;"D(Arıza Değil)",AH260="Bu Arıza Aracın Servise Verilmesine Engel Değil"),
IF(Z260-F260&gt;0,(AB260-Y260)*24*60,
IF(OR(AND(G260&gt;$AS$1,G260&lt;$AT$1),AND(G260&gt;$AU$1,G260&lt;$AV$1)),
(AF260-H260)*24*60,     BH:BH0)),        AN260),0)</f>
        <v/>
      </c>
      <c r="AN260" s="257" t="str">
        <f t="shared" si="178"/>
        <v/>
      </c>
      <c r="AO260" s="174" t="str">
        <f>[4]SayfaKAY!AG1093</f>
        <v/>
      </c>
      <c r="AP260" s="174" t="str">
        <f>[4]SayfaKAY!AI1093</f>
        <v/>
      </c>
      <c r="AQ260" s="174" t="str">
        <f>[4]SayfaKAY!AQ1093</f>
        <v/>
      </c>
      <c r="AR260" s="174" t="str">
        <f>[4]SayfaKAY!AH1093</f>
        <v/>
      </c>
      <c r="AS260" s="174" t="str">
        <f>[4]SayfaKAY!AJ1093</f>
        <v/>
      </c>
      <c r="AT260" s="175" t="str">
        <f>[4]SayfaKAY!AM1093</f>
        <v/>
      </c>
      <c r="AU260" s="176" t="str">
        <f>[4]SayfaKAY!AL1093</f>
        <v/>
      </c>
      <c r="AV260" s="176" t="str">
        <f>[4]SayfaKAY!AP1093</f>
        <v/>
      </c>
      <c r="AW260" s="177" t="str">
        <f>[4]SayfaKAY!AT1093</f>
        <v/>
      </c>
      <c r="AX260" s="194" t="str">
        <f t="shared" si="179"/>
        <v/>
      </c>
      <c r="AY260" s="168"/>
      <c r="AZ260" s="167"/>
      <c r="BA260" s="113"/>
      <c r="BB260" s="171" t="str">
        <f>IF($AQ$1="X", IF(AND(G260&gt;=$AS$1,G260&lt;=$AT$1),IF(P260&lt;&gt;"D(Arıza Değil)",AC260,0), IF(AND(G260&gt;=$AU$1,G260&lt;=$AV$1),IF(P260&lt;&gt;"D(Arıza Değil)",AC260,0), "")), "")</f>
        <v/>
      </c>
      <c r="BC260" s="114"/>
      <c r="BD260" s="114"/>
      <c r="BE260" s="114"/>
      <c r="BF260" s="114"/>
      <c r="BG260" s="114"/>
      <c r="BH260" s="114">
        <f>IFERROR(FRACAS!AN1096, "Hata Var")</f>
        <v>1088.0000000679865</v>
      </c>
      <c r="BI260" s="114"/>
      <c r="BJ260" s="114"/>
      <c r="BK260" s="105" t="str">
        <f>[4]SayfaKAY!AW1093</f>
        <v/>
      </c>
      <c r="BL260" s="105" t="str">
        <f>[4]SayfaKAY!V1093</f>
        <v/>
      </c>
      <c r="BM260" s="114"/>
      <c r="BN260" s="171" t="str">
        <f t="shared" si="180"/>
        <v>x yok</v>
      </c>
      <c r="BO260" s="171" t="b">
        <f t="shared" si="181"/>
        <v>0</v>
      </c>
      <c r="BP260" s="171" t="e">
        <f t="shared" si="182"/>
        <v>#VALUE!</v>
      </c>
      <c r="BQ260" s="226" t="e">
        <f t="shared" si="183"/>
        <v>#VALUE!</v>
      </c>
      <c r="BR260" s="226" t="e">
        <f t="shared" si="184"/>
        <v>#VALUE!</v>
      </c>
      <c r="BS260" s="226" t="e">
        <f t="shared" si="185"/>
        <v>#VALUE!</v>
      </c>
      <c r="BT260" s="114"/>
      <c r="BU260" s="242"/>
      <c r="BV260" s="233">
        <f t="shared" si="186"/>
        <v>-1</v>
      </c>
      <c r="BW260" s="226" t="str">
        <f t="shared" si="187"/>
        <v>Hayır, çakışma yok</v>
      </c>
      <c r="BX260" s="229"/>
      <c r="BY260" s="247" t="e">
        <f t="shared" si="188"/>
        <v>#VALUE!</v>
      </c>
      <c r="BZ260" s="247" t="e">
        <f t="shared" si="189"/>
        <v>#VALUE!</v>
      </c>
      <c r="CA260" s="247" t="e">
        <f t="shared" si="190"/>
        <v>#VALUE!</v>
      </c>
      <c r="CB260" s="213"/>
      <c r="CC260" s="211"/>
      <c r="CD260" s="196"/>
      <c r="CE260" s="213">
        <v>1092</v>
      </c>
      <c r="CF260" s="182" t="str">
        <f t="shared" si="191"/>
        <v/>
      </c>
      <c r="CG260" s="182" t="str">
        <f t="shared" si="192"/>
        <v/>
      </c>
      <c r="CH260" s="196"/>
      <c r="CI260" s="196"/>
      <c r="CJ260" s="196"/>
      <c r="CK260" s="196" t="e">
        <f t="shared" si="193"/>
        <v>#VALUE!</v>
      </c>
      <c r="CL260" s="196" t="e">
        <f t="shared" si="194"/>
        <v>#VALUE!</v>
      </c>
      <c r="CM260" s="196" t="e">
        <f t="shared" si="195"/>
        <v>#VALUE!</v>
      </c>
      <c r="CN260" s="114"/>
      <c r="CO260" s="115" t="str">
        <f t="shared" si="196"/>
        <v/>
      </c>
      <c r="CP260" s="116" t="e">
        <f t="shared" si="197"/>
        <v>#VALUE!</v>
      </c>
      <c r="CQ260" s="117" t="str">
        <f t="shared" si="198"/>
        <v/>
      </c>
      <c r="CR260" s="117" t="str">
        <f t="shared" si="199"/>
        <v/>
      </c>
      <c r="CS260" s="117" t="str">
        <f t="shared" si="200"/>
        <v/>
      </c>
      <c r="CT260" s="118" t="e">
        <f t="shared" si="201"/>
        <v>#VALUE!</v>
      </c>
      <c r="CU260" s="118" t="e">
        <f t="shared" si="202"/>
        <v>#VALUE!</v>
      </c>
      <c r="CV260" s="118" t="e">
        <f t="shared" si="203"/>
        <v>#VALUE!</v>
      </c>
      <c r="CW260" s="119" t="e">
        <f t="shared" si="204"/>
        <v>#VALUE!</v>
      </c>
    </row>
    <row r="261" spans="1:101" ht="118.5" customHeight="1" x14ac:dyDescent="0.3">
      <c r="A261" s="104" t="str">
        <f>[4]SayfaKAY!C1094</f>
        <v/>
      </c>
      <c r="B261" s="104" t="str">
        <f>[4]SayfaKAY!D1094</f>
        <v/>
      </c>
      <c r="C261" s="105" t="str">
        <f>[4]SayfaKAY!E1094</f>
        <v/>
      </c>
      <c r="D261" s="105" t="str">
        <f>[4]SayfaKAY!F1094</f>
        <v/>
      </c>
      <c r="E261" s="106" t="str">
        <f>[4]SayfaKAY!G1094</f>
        <v/>
      </c>
      <c r="F261" s="193" t="str">
        <f t="shared" si="165"/>
        <v/>
      </c>
      <c r="G261" s="135" t="str">
        <f t="shared" si="166"/>
        <v/>
      </c>
      <c r="H261" s="235" t="str">
        <f>[4]SayfaKAY!H1094</f>
        <v/>
      </c>
      <c r="I261" s="104" t="str">
        <f>[4]SayfaKAY!I1094</f>
        <v/>
      </c>
      <c r="J261" s="103" t="str">
        <f>IF([4]SayfaKAY!J1094="","",IF([4]SayfaKAY!J1094="Müşteri","Notified by Customer","Notified by Bozankaya"))</f>
        <v/>
      </c>
      <c r="K261" s="103" t="e">
        <f>VLOOKUP([4]SayfaKAY!L1094,#REF!,2,FALSE)</f>
        <v>#REF!</v>
      </c>
      <c r="L261" s="165" t="str">
        <f>[4]SayfaKAY!X1094</f>
        <v/>
      </c>
      <c r="M261" s="107" t="str">
        <f t="shared" si="167"/>
        <v/>
      </c>
      <c r="N261" s="105" t="str">
        <f>[4]SayfaKAY!M1094</f>
        <v/>
      </c>
      <c r="O261" s="166" t="str">
        <f>[4]SayfaKAY!P1094</f>
        <v/>
      </c>
      <c r="P261" s="166" t="str">
        <f>[4]SayfaKAY!Q1094</f>
        <v/>
      </c>
      <c r="Q261" s="166" t="str">
        <f>[4]SayfaKAY!R1094</f>
        <v/>
      </c>
      <c r="R261" s="132" t="str" cm="1">
        <f t="array" ref="R261">IF([4]SayfaKAY!U1094="","",_xlfn.IFS([4]SayfaKAY!U1094="Bozankaya","Bozankaya",[4]SayfaKAY!U1094="Müşteri","Customer",[4]SayfaKAY!U1094="Tedarikçi","Equipment Supplier"))</f>
        <v/>
      </c>
      <c r="S261" s="204" t="str">
        <f>[4]SayfaKAY!N1094</f>
        <v/>
      </c>
      <c r="T261" s="133" t="str">
        <f>[4]SayfaKAY!AD1094</f>
        <v/>
      </c>
      <c r="U261" s="132" t="str">
        <f>[4]SayfaKAY!W1094</f>
        <v/>
      </c>
      <c r="V261" s="108" t="str">
        <f>[4]SayfaKAY!AZ1094</f>
        <v/>
      </c>
      <c r="W261" s="136" t="str">
        <f t="shared" si="168"/>
        <v/>
      </c>
      <c r="X261" s="137" t="str">
        <f t="shared" si="169"/>
        <v/>
      </c>
      <c r="Y261" s="235" t="str">
        <f>[4]SayfaKAY!AE1094</f>
        <v/>
      </c>
      <c r="Z261" s="192" t="str">
        <f t="shared" si="170"/>
        <v/>
      </c>
      <c r="AA261" s="110" t="str">
        <f t="shared" si="171"/>
        <v/>
      </c>
      <c r="AB261" s="182" t="str">
        <f>[4]SayfaKAY!BA1094</f>
        <v/>
      </c>
      <c r="AC261" s="257" t="str">
        <f t="shared" si="172"/>
        <v/>
      </c>
      <c r="AD261" s="111" t="str">
        <f t="shared" si="173"/>
        <v/>
      </c>
      <c r="AE261" s="111" t="str">
        <f t="shared" si="174"/>
        <v/>
      </c>
      <c r="AF261" s="235" t="str">
        <f>[4]SayfaKAY!BA1094</f>
        <v/>
      </c>
      <c r="AG261" s="179" t="str">
        <f>[4]SayfaKAY!S1094</f>
        <v/>
      </c>
      <c r="AH261" s="178" t="str">
        <f t="shared" si="175"/>
        <v/>
      </c>
      <c r="AI261" s="163" t="str">
        <f>[4]SayfaKAY!AV1094</f>
        <v/>
      </c>
      <c r="AJ261" s="164" t="str">
        <f t="shared" si="176"/>
        <v/>
      </c>
      <c r="AK261" s="164" t="str">
        <f t="shared" si="177"/>
        <v/>
      </c>
      <c r="AL261" s="112" t="str">
        <f>[4]SayfaKAY!AX1094</f>
        <v/>
      </c>
      <c r="AM261" s="257" t="str" cm="1">
        <f t="array" ref="AM261">IFERROR(IF(AND(P261&lt;&gt;"D(Arıza Değil)",AH261="Bu Arıza Aracın Servise Verilmesine Engel Değil"),
IF(Z261-F261&gt;0,(AB261-Y261)*24*60,
IF(OR(AND(G261&gt;$AS$1,G261&lt;$AT$1),AND(G261&gt;$AU$1,G261&lt;$AV$1)),
(AF261-H261)*24*60,     BH:BH0)),        AN261),0)</f>
        <v/>
      </c>
      <c r="AN261" s="257" t="str">
        <f t="shared" si="178"/>
        <v/>
      </c>
      <c r="AO261" s="174" t="str">
        <f>[4]SayfaKAY!AG1094</f>
        <v/>
      </c>
      <c r="AP261" s="174" t="str">
        <f>[4]SayfaKAY!AI1094</f>
        <v/>
      </c>
      <c r="AQ261" s="174" t="str">
        <f>[4]SayfaKAY!AQ1094</f>
        <v/>
      </c>
      <c r="AR261" s="174" t="str">
        <f>[4]SayfaKAY!AH1094</f>
        <v/>
      </c>
      <c r="AS261" s="174" t="str">
        <f>[4]SayfaKAY!AJ1094</f>
        <v/>
      </c>
      <c r="AT261" s="175" t="str">
        <f>[4]SayfaKAY!AM1094</f>
        <v/>
      </c>
      <c r="AU261" s="176" t="str">
        <f>[4]SayfaKAY!AL1094</f>
        <v/>
      </c>
      <c r="AV261" s="176" t="str">
        <f>[4]SayfaKAY!AP1094</f>
        <v/>
      </c>
      <c r="AW261" s="177" t="str">
        <f>[4]SayfaKAY!AT1094</f>
        <v/>
      </c>
      <c r="AX261" s="194" t="str">
        <f t="shared" si="179"/>
        <v/>
      </c>
      <c r="AY261" s="168"/>
      <c r="AZ261" s="167"/>
      <c r="BA261" s="170"/>
      <c r="BB261" s="171"/>
      <c r="BC261" s="114"/>
      <c r="BD261" s="114"/>
      <c r="BE261" s="114"/>
      <c r="BF261" s="114"/>
      <c r="BG261" s="114"/>
      <c r="BH261" s="114">
        <f>IFERROR(FRACAS!AN1097, "Hata Var")</f>
        <v>686.99999995529652</v>
      </c>
      <c r="BI261" s="114"/>
      <c r="BJ261" s="114"/>
      <c r="BK261" s="105" t="str">
        <f>[4]SayfaKAY!AW1094</f>
        <v/>
      </c>
      <c r="BL261" s="105" t="str">
        <f>[4]SayfaKAY!V1094</f>
        <v/>
      </c>
      <c r="BM261" s="114"/>
      <c r="BN261" s="171" t="str">
        <f t="shared" si="180"/>
        <v>x yok</v>
      </c>
      <c r="BO261" s="171" t="b">
        <f t="shared" si="181"/>
        <v>0</v>
      </c>
      <c r="BP261" s="171" t="e">
        <f t="shared" si="182"/>
        <v>#VALUE!</v>
      </c>
      <c r="BQ261" s="226" t="e">
        <f t="shared" si="183"/>
        <v>#VALUE!</v>
      </c>
      <c r="BR261" s="226" t="e">
        <f t="shared" si="184"/>
        <v>#VALUE!</v>
      </c>
      <c r="BS261" s="226" t="e">
        <f t="shared" si="185"/>
        <v>#VALUE!</v>
      </c>
      <c r="BT261" s="114"/>
      <c r="BU261" s="242"/>
      <c r="BV261" s="233">
        <f t="shared" si="186"/>
        <v>-1</v>
      </c>
      <c r="BW261" s="226" t="str">
        <f t="shared" si="187"/>
        <v>Hayır, çakışma yok</v>
      </c>
      <c r="BX261" s="229"/>
      <c r="BY261" s="247" t="e">
        <f t="shared" si="188"/>
        <v>#VALUE!</v>
      </c>
      <c r="BZ261" s="247" t="e">
        <f t="shared" si="189"/>
        <v>#VALUE!</v>
      </c>
      <c r="CA261" s="247" t="e">
        <f t="shared" si="190"/>
        <v>#VALUE!</v>
      </c>
      <c r="CB261" s="213"/>
      <c r="CC261" s="211"/>
      <c r="CD261" s="196"/>
      <c r="CE261" s="213">
        <v>1093</v>
      </c>
      <c r="CF261" s="182" t="str">
        <f t="shared" si="191"/>
        <v/>
      </c>
      <c r="CG261" s="182" t="str">
        <f t="shared" si="192"/>
        <v/>
      </c>
      <c r="CH261" s="196"/>
      <c r="CI261" s="196"/>
      <c r="CJ261" s="196"/>
      <c r="CK261" s="196" t="e">
        <f t="shared" si="193"/>
        <v>#VALUE!</v>
      </c>
      <c r="CL261" s="196" t="e">
        <f t="shared" si="194"/>
        <v>#VALUE!</v>
      </c>
      <c r="CM261" s="196" t="e">
        <f t="shared" si="195"/>
        <v>#VALUE!</v>
      </c>
      <c r="CN261" s="114"/>
      <c r="CO261" s="115" t="str">
        <f t="shared" si="196"/>
        <v/>
      </c>
      <c r="CP261" s="116" t="e">
        <f t="shared" si="197"/>
        <v>#VALUE!</v>
      </c>
      <c r="CQ261" s="117" t="str">
        <f t="shared" si="198"/>
        <v/>
      </c>
      <c r="CR261" s="117" t="str">
        <f t="shared" si="199"/>
        <v/>
      </c>
      <c r="CS261" s="117" t="str">
        <f t="shared" si="200"/>
        <v/>
      </c>
      <c r="CT261" s="118" t="e">
        <f t="shared" si="201"/>
        <v>#VALUE!</v>
      </c>
      <c r="CU261" s="118" t="e">
        <f t="shared" si="202"/>
        <v>#VALUE!</v>
      </c>
      <c r="CV261" s="118" t="e">
        <f t="shared" si="203"/>
        <v>#VALUE!</v>
      </c>
      <c r="CW261" s="119" t="e">
        <f t="shared" si="204"/>
        <v>#VALUE!</v>
      </c>
    </row>
    <row r="262" spans="1:101" ht="118.5" customHeight="1" x14ac:dyDescent="0.3">
      <c r="A262" s="160" t="str">
        <f>[4]SayfaKAY!C1095</f>
        <v/>
      </c>
      <c r="B262" s="104" t="str">
        <f>[4]SayfaKAY!D1095</f>
        <v/>
      </c>
      <c r="C262" s="105" t="str">
        <f>[4]SayfaKAY!E1095</f>
        <v/>
      </c>
      <c r="D262" s="105" t="str">
        <f>[4]SayfaKAY!F1095</f>
        <v/>
      </c>
      <c r="E262" s="106" t="str">
        <f>[4]SayfaKAY!G1095</f>
        <v/>
      </c>
      <c r="F262" s="134" t="str">
        <f t="shared" ref="F262:F325" si="205">IF(H262="","",INT(H262))</f>
        <v/>
      </c>
      <c r="G262" s="135" t="str">
        <f t="shared" ref="G262:G325" si="206">IF(H262="","",MOD(H262,1))</f>
        <v/>
      </c>
      <c r="H262" s="235" t="str">
        <f>[4]SayfaKAY!H1095</f>
        <v/>
      </c>
      <c r="I262" s="104" t="str">
        <f>[4]SayfaKAY!I1095</f>
        <v/>
      </c>
      <c r="J262" s="103" t="str">
        <f>IF([4]SayfaKAY!J1095="","",IF([4]SayfaKAY!J1095="Müşteri","Notified by Customer","Notified by Bozankaya"))</f>
        <v/>
      </c>
      <c r="K262" s="103" t="e">
        <f>VLOOKUP([4]SayfaKAY!L1095,#REF!,2,FALSE)</f>
        <v>#REF!</v>
      </c>
      <c r="L262" s="165" t="str">
        <f>[4]SayfaKAY!X1095</f>
        <v/>
      </c>
      <c r="M262" s="107" t="str">
        <f t="shared" ref="M262:M325" si="207">IF( E262="", "", A262&amp;"-"&amp;E262)</f>
        <v/>
      </c>
      <c r="N262" s="105" t="str">
        <f>[4]SayfaKAY!M1095</f>
        <v/>
      </c>
      <c r="O262" s="166" t="str">
        <f>[4]SayfaKAY!P1095</f>
        <v/>
      </c>
      <c r="P262" s="166" t="str">
        <f>[4]SayfaKAY!Q1095</f>
        <v/>
      </c>
      <c r="Q262" s="166" t="str">
        <f>[4]SayfaKAY!R1095</f>
        <v/>
      </c>
      <c r="R262" s="132" t="str" cm="1">
        <f t="array" ref="R262">IF([4]SayfaKAY!U1095="","",_xlfn.IFS([4]SayfaKAY!U1095="Bozankaya","Bozankaya",[4]SayfaKAY!U1095="Müşteri","Customer",[4]SayfaKAY!U1095="Tedarikçi","Equipment Supplier"))</f>
        <v/>
      </c>
      <c r="S262" s="204" t="str">
        <f>[4]SayfaKAY!N1095</f>
        <v/>
      </c>
      <c r="T262" s="133" t="str">
        <f>[4]SayfaKAY!AD1095</f>
        <v/>
      </c>
      <c r="U262" s="132" t="str">
        <f>[4]SayfaKAY!W1095</f>
        <v/>
      </c>
      <c r="V262" s="108" t="str">
        <f>[4]SayfaKAY!AZ1095</f>
        <v/>
      </c>
      <c r="W262" s="136" t="str">
        <f t="shared" ref="W262:W325" si="208">IF(Y262="","",INT(Y262))</f>
        <v/>
      </c>
      <c r="X262" s="137" t="str">
        <f t="shared" ref="X262:X325" si="209">IF(Y262="","",TEXT(Y262,"ss:dd"))</f>
        <v/>
      </c>
      <c r="Y262" s="235" t="str">
        <f>[4]SayfaKAY!AE1095</f>
        <v/>
      </c>
      <c r="Z262" s="109" t="str">
        <f t="shared" ref="Z262:Z325" si="210">IF(AB262="","",INT(AB262))</f>
        <v/>
      </c>
      <c r="AA262" s="110" t="str">
        <f t="shared" ref="AA262:AA325" si="211">IF(AB262="","",TEXT(AB262,"ss:dd"))</f>
        <v/>
      </c>
      <c r="AB262" s="182" t="str">
        <f>[4]SayfaKAY!BA1095</f>
        <v/>
      </c>
      <c r="AC262" s="257" t="str">
        <f t="shared" ref="AC262:AC325" si="212">IF(AF262="","",(AF262-H262)*24*60)</f>
        <v/>
      </c>
      <c r="AD262" s="111" t="str">
        <f t="shared" ref="AD262:AD325" si="213">IF(AF262="","",INT(AF262))</f>
        <v/>
      </c>
      <c r="AE262" s="111" t="str">
        <f t="shared" ref="AE262:AE325" si="214">IF(AF262="","",TEXT(AF262,"ss:dd"))</f>
        <v/>
      </c>
      <c r="AF262" s="235" t="str">
        <f>[4]SayfaKAY!BA1095</f>
        <v/>
      </c>
      <c r="AG262" s="179" t="str">
        <f>[4]SayfaKAY!S1095</f>
        <v/>
      </c>
      <c r="AH262" s="178" t="str">
        <f t="shared" ref="AH262:AH325" si="215">IF(P262="A(Hareket etmeyi engelleyen arıza)","Bu Arıza Aracın Servise Verilmesine Engel",
 IF(P262="B(Servisten çekmeye etki eden arıza)","Bu Arıza Aracın Servise Verilmesine Engel",
 IF(P262="C(Sisteme etki etmeyen arıza)","Bu Arıza Aracın Servise Verilmesine Engel Değil",
 IF(P262="D(Arıza Değil)","Bu Arıza Aracın Servise Verilmesine Engel Değil",                     ""))))</f>
        <v/>
      </c>
      <c r="AI262" s="163" t="str">
        <f>[4]SayfaKAY!AV1095</f>
        <v/>
      </c>
      <c r="AJ262" s="164" t="str">
        <f t="shared" ref="AJ262:AJ325" si="216">IF(AL262="","",INT(AL262))</f>
        <v/>
      </c>
      <c r="AK262" s="164" t="str">
        <f t="shared" ref="AK262:AK325" si="217">IF(AL262="","",TEXT(AL262,"ss:dd"))</f>
        <v/>
      </c>
      <c r="AL262" s="112" t="str">
        <f>[4]SayfaKAY!AX1095</f>
        <v/>
      </c>
      <c r="AM262" s="257" t="str" cm="1">
        <f t="array" ref="AM262">IFERROR(IF(AND(P262&lt;&gt;"D(Arıza Değil)",AH262="Bu Arıza Aracın Servise Verilmesine Engel Değil"),
IF(Z262-F262&gt;0,(AB262-Y262)*24*60,
IF(OR(AND(G262&gt;$AS$1,G262&lt;$AT$1),AND(G262&gt;$AU$1,G262&lt;$AV$1)),
(AF262-H262)*24*60,     BH:BH0)),        AN262),0)</f>
        <v/>
      </c>
      <c r="AN262" s="257" t="str">
        <f t="shared" ref="AN262:AN325" si="218">IFERROR(IF(P262&lt;&gt;"D(Arıza Değil)",AC262,0),0)</f>
        <v/>
      </c>
      <c r="AO262" s="174" t="str">
        <f>[4]SayfaKAY!AG1095</f>
        <v/>
      </c>
      <c r="AP262" s="174" t="str">
        <f>[4]SayfaKAY!AI1095</f>
        <v/>
      </c>
      <c r="AQ262" s="174" t="str">
        <f>[4]SayfaKAY!AQ1095</f>
        <v/>
      </c>
      <c r="AR262" s="174" t="str">
        <f>[4]SayfaKAY!AH1095</f>
        <v/>
      </c>
      <c r="AS262" s="174" t="str">
        <f>[4]SayfaKAY!AJ1095</f>
        <v/>
      </c>
      <c r="AT262" s="175" t="str">
        <f>[4]SayfaKAY!AM1095</f>
        <v/>
      </c>
      <c r="AU262" s="176" t="str">
        <f>[4]SayfaKAY!AL1095</f>
        <v/>
      </c>
      <c r="AV262" s="176" t="str">
        <f>[4]SayfaKAY!AP1095</f>
        <v/>
      </c>
      <c r="AW262" s="177" t="str">
        <f>[4]SayfaKAY!AT1095</f>
        <v/>
      </c>
      <c r="AX262" s="194" t="str">
        <f t="shared" ref="AX262:AX325" si="219">IF(V262="","",V262*AC262*BC$1)</f>
        <v/>
      </c>
      <c r="AY262" s="168"/>
      <c r="AZ262" s="167"/>
      <c r="BA262" s="113"/>
      <c r="BB262" s="171" t="str">
        <f>IF($AQ$1="X", IF(AND(G262&gt;=$AS$1,G262&lt;=$AT$1),IF(P262&lt;&gt;"D(Arıza Değil)",AC262,0), IF(AND(G262&gt;=$AU$1,G262&lt;=$AV$1),IF(P262&lt;&gt;"D(Arıza Değil)",AC262,0), "")), "")</f>
        <v/>
      </c>
      <c r="BC262" s="114"/>
      <c r="BD262" s="114"/>
      <c r="BE262" s="114"/>
      <c r="BF262" s="114"/>
      <c r="BG262" s="114"/>
      <c r="BH262" s="114">
        <f>IFERROR(FRACAS!AN1098, "Hata Var")</f>
        <v>126.99999993201345</v>
      </c>
      <c r="BI262" s="114"/>
      <c r="BJ262" s="114"/>
      <c r="BK262" s="105" t="str">
        <f>[4]SayfaKAY!AW1095</f>
        <v/>
      </c>
      <c r="BL262" s="105" t="str">
        <f>[4]SayfaKAY!V1095</f>
        <v/>
      </c>
      <c r="BM262" s="114"/>
      <c r="BN262" s="171" t="str">
        <f t="shared" ref="BN262:BN325" si="220">IF($AQ$1="X", IF(AND(G262&gt;=$AS$1,G262&lt;=$AT$1),IF(P262&lt;&gt;"D(Arıza Değil",AC262,0),IF(AND(G262&gt;=$AU$1,G262&lt;=$AV$1),IF(P262&lt;&gt;"D:Arıza Değil",AC262,0), "x var")), "x yok")</f>
        <v>x yok</v>
      </c>
      <c r="BO262" s="171" t="b">
        <f t="shared" ref="BO262:BO325" si="221">IF(OR(AND(G262&gt;$AS$1,G262&lt;$AT$1),AND(G262&gt;$AU$1,G262&lt;$AV$1)),"aynı gün giderilen arıza")</f>
        <v>0</v>
      </c>
      <c r="BP262" s="171" t="e">
        <f t="shared" ref="BP262:BP325" si="222">IF(Z262-F262&gt;0,"Bir günden fazla süren arıza",IF(OR(AND(G262&gt;$AS$1,G262&lt;$AT$1),AND(G262&gt;$AU$1,G262&lt;$AV$1)),"aynı gün giderilen arıza"))</f>
        <v>#VALUE!</v>
      </c>
      <c r="BQ262" s="226" t="e">
        <f t="shared" ref="BQ262:BQ325" si="223">(Y262-H262)*24*60</f>
        <v>#VALUE!</v>
      </c>
      <c r="BR262" s="226" t="e">
        <f t="shared" ref="BR262:BR325" si="224">(AB262-Y262)*24*60</f>
        <v>#VALUE!</v>
      </c>
      <c r="BS262" s="226" t="e">
        <f t="shared" ref="BS262:BS325" si="225">(AF262-H262)*24*60</f>
        <v>#VALUE!</v>
      </c>
      <c r="BT262" s="114"/>
      <c r="BU262" s="242"/>
      <c r="BV262" s="233">
        <f t="shared" ref="BV262:BV325" si="226">COUNTIFS(B$5:B$9980,B262,H$5:H$9980,"&lt;="&amp;AF262,AF$5:AF$9980,"&gt;="&amp;H262)-1</f>
        <v>-1</v>
      </c>
      <c r="BW262" s="226" t="str">
        <f t="shared" ref="BW262:BW325" si="227">IF(COUNTIFS(B$5:B$9980,B262,H$5:H$9980,"&lt;="&amp;AF262,AF$5:AF$9980,"&gt;="&amp;H262)&gt;1,"Evet, çakışma var","Hayır, çakışma yok")</f>
        <v>Hayır, çakışma yok</v>
      </c>
      <c r="BX262" s="229"/>
      <c r="BY262" s="247" t="e">
        <f t="shared" ref="BY262:BY325" si="228">Y262-H262</f>
        <v>#VALUE!</v>
      </c>
      <c r="BZ262" s="247" t="e">
        <f t="shared" ref="BZ262:BZ325" si="229">AB262-Y262</f>
        <v>#VALUE!</v>
      </c>
      <c r="CA262" s="247" t="e">
        <f t="shared" ref="CA262:CA325" si="230">AB262-H262</f>
        <v>#VALUE!</v>
      </c>
      <c r="CB262" s="213"/>
      <c r="CC262" s="211"/>
      <c r="CD262" s="196"/>
      <c r="CE262" s="213">
        <v>1094</v>
      </c>
      <c r="CF262" s="182" t="str">
        <f t="shared" ref="CF262:CF325" si="231">H262</f>
        <v/>
      </c>
      <c r="CG262" s="182" t="str">
        <f t="shared" ref="CG262:CG325" si="232">AB262</f>
        <v/>
      </c>
      <c r="CH262" s="196"/>
      <c r="CI262" s="196"/>
      <c r="CJ262" s="196"/>
      <c r="CK262" s="196" t="e">
        <f t="shared" ref="CK262:CK325" si="233">AB262-Y262</f>
        <v>#VALUE!</v>
      </c>
      <c r="CL262" s="196" t="e">
        <f t="shared" ref="CL262:CL325" si="234">Y262-H262</f>
        <v>#VALUE!</v>
      </c>
      <c r="CM262" s="196" t="e">
        <f t="shared" ref="CM262:CM325" si="235">AB262-H262</f>
        <v>#VALUE!</v>
      </c>
      <c r="CN262" s="114"/>
      <c r="CO262" s="115" t="str">
        <f t="shared" ref="CO262:CO325" si="236">AC262</f>
        <v/>
      </c>
      <c r="CP262" s="116" t="e">
        <f t="shared" ref="CP262:CP325" si="237">CU262/24</f>
        <v>#VALUE!</v>
      </c>
      <c r="CQ262" s="117" t="str">
        <f t="shared" ref="CQ262:CQ325" si="238">G262</f>
        <v/>
      </c>
      <c r="CR262" s="117" t="str">
        <f t="shared" ref="CR262:CR325" si="239">Y262</f>
        <v/>
      </c>
      <c r="CS262" s="117" t="str">
        <f t="shared" ref="CS262:CS325" si="240">AB262</f>
        <v/>
      </c>
      <c r="CT262" s="118" t="e">
        <f t="shared" ref="CT262:CT325" si="241">(CR262-CQ262)*1440</f>
        <v>#VALUE!</v>
      </c>
      <c r="CU262" s="118" t="e">
        <f t="shared" ref="CU262:CU325" si="242">(CS262-CR262)*1440</f>
        <v>#VALUE!</v>
      </c>
      <c r="CV262" s="118" t="e">
        <f t="shared" ref="CV262:CV325" si="243">(CS262-CQ262)*1440</f>
        <v>#VALUE!</v>
      </c>
      <c r="CW262" s="119" t="e">
        <f t="shared" ref="CW262:CW325" si="244">CT262/CV262</f>
        <v>#VALUE!</v>
      </c>
    </row>
    <row r="263" spans="1:101" ht="118.5" customHeight="1" x14ac:dyDescent="0.3">
      <c r="A263" s="104" t="str">
        <f>[4]SayfaKAY!C1096</f>
        <v/>
      </c>
      <c r="B263" s="104" t="str">
        <f>[4]SayfaKAY!D1096</f>
        <v/>
      </c>
      <c r="C263" s="105" t="str">
        <f>[4]SayfaKAY!E1096</f>
        <v/>
      </c>
      <c r="D263" s="105" t="str">
        <f>[4]SayfaKAY!F1096</f>
        <v/>
      </c>
      <c r="E263" s="106" t="str">
        <f>[4]SayfaKAY!G1096</f>
        <v/>
      </c>
      <c r="F263" s="193" t="str">
        <f t="shared" si="205"/>
        <v/>
      </c>
      <c r="G263" s="135" t="str">
        <f t="shared" si="206"/>
        <v/>
      </c>
      <c r="H263" s="235" t="str">
        <f>[4]SayfaKAY!H1096</f>
        <v/>
      </c>
      <c r="I263" s="104" t="str">
        <f>[4]SayfaKAY!I1096</f>
        <v/>
      </c>
      <c r="J263" s="103" t="str">
        <f>IF([4]SayfaKAY!J1096="","",IF([4]SayfaKAY!J1096="Müşteri","Notified by Customer","Notified by Bozankaya"))</f>
        <v/>
      </c>
      <c r="K263" s="103" t="e">
        <f>VLOOKUP([4]SayfaKAY!L1096,#REF!,2,FALSE)</f>
        <v>#REF!</v>
      </c>
      <c r="L263" s="165" t="str">
        <f>[4]SayfaKAY!X1096</f>
        <v/>
      </c>
      <c r="M263" s="107" t="str">
        <f t="shared" si="207"/>
        <v/>
      </c>
      <c r="N263" s="105" t="str">
        <f>[4]SayfaKAY!M1096</f>
        <v/>
      </c>
      <c r="O263" s="166" t="str">
        <f>[4]SayfaKAY!P1096</f>
        <v/>
      </c>
      <c r="P263" s="166" t="str">
        <f>[4]SayfaKAY!Q1096</f>
        <v/>
      </c>
      <c r="Q263" s="166" t="str">
        <f>[4]SayfaKAY!R1096</f>
        <v/>
      </c>
      <c r="R263" s="132" t="str" cm="1">
        <f t="array" ref="R263">IF([4]SayfaKAY!U1096="","",_xlfn.IFS([4]SayfaKAY!U1096="Bozankaya","Bozankaya",[4]SayfaKAY!U1096="Müşteri","Customer",[4]SayfaKAY!U1096="Tedarikçi","Equipment Supplier"))</f>
        <v/>
      </c>
      <c r="S263" s="204" t="str">
        <f>[4]SayfaKAY!N1096</f>
        <v/>
      </c>
      <c r="T263" s="133" t="str">
        <f>[4]SayfaKAY!AD1096</f>
        <v/>
      </c>
      <c r="U263" s="132" t="str">
        <f>[4]SayfaKAY!W1096</f>
        <v/>
      </c>
      <c r="V263" s="108" t="str">
        <f>[4]SayfaKAY!AZ1096</f>
        <v/>
      </c>
      <c r="W263" s="136" t="str">
        <f t="shared" si="208"/>
        <v/>
      </c>
      <c r="X263" s="137" t="str">
        <f t="shared" si="209"/>
        <v/>
      </c>
      <c r="Y263" s="235" t="str">
        <f>[4]SayfaKAY!AE1096</f>
        <v/>
      </c>
      <c r="Z263" s="192" t="str">
        <f t="shared" si="210"/>
        <v/>
      </c>
      <c r="AA263" s="110" t="str">
        <f t="shared" si="211"/>
        <v/>
      </c>
      <c r="AB263" s="182" t="str">
        <f>[4]SayfaKAY!BA1096</f>
        <v/>
      </c>
      <c r="AC263" s="257" t="str">
        <f t="shared" si="212"/>
        <v/>
      </c>
      <c r="AD263" s="111" t="str">
        <f t="shared" si="213"/>
        <v/>
      </c>
      <c r="AE263" s="111" t="str">
        <f t="shared" si="214"/>
        <v/>
      </c>
      <c r="AF263" s="235" t="str">
        <f>[4]SayfaKAY!BA1096</f>
        <v/>
      </c>
      <c r="AG263" s="179" t="str">
        <f>[4]SayfaKAY!S1096</f>
        <v/>
      </c>
      <c r="AH263" s="178" t="str">
        <f t="shared" si="215"/>
        <v/>
      </c>
      <c r="AI263" s="163" t="str">
        <f>[4]SayfaKAY!AV1096</f>
        <v/>
      </c>
      <c r="AJ263" s="164" t="str">
        <f t="shared" si="216"/>
        <v/>
      </c>
      <c r="AK263" s="164" t="str">
        <f t="shared" si="217"/>
        <v/>
      </c>
      <c r="AL263" s="112" t="str">
        <f>[4]SayfaKAY!AX1096</f>
        <v/>
      </c>
      <c r="AM263" s="257" t="str" cm="1">
        <f t="array" ref="AM263">IFERROR(IF(AND(P263&lt;&gt;"D(Arıza Değil)",AH263="Bu Arıza Aracın Servise Verilmesine Engel Değil"),
IF(Z263-F263&gt;0,(AB263-Y263)*24*60,
IF(OR(AND(G263&gt;$AS$1,G263&lt;$AT$1),AND(G263&gt;$AU$1,G263&lt;$AV$1)),
(AF263-H263)*24*60,     BH:BH0)),        AN263),0)</f>
        <v/>
      </c>
      <c r="AN263" s="257" t="str">
        <f t="shared" si="218"/>
        <v/>
      </c>
      <c r="AO263" s="174" t="str">
        <f>[4]SayfaKAY!AG1096</f>
        <v/>
      </c>
      <c r="AP263" s="174" t="str">
        <f>[4]SayfaKAY!AI1096</f>
        <v/>
      </c>
      <c r="AQ263" s="174" t="str">
        <f>[4]SayfaKAY!AQ1096</f>
        <v/>
      </c>
      <c r="AR263" s="174" t="str">
        <f>[4]SayfaKAY!AH1096</f>
        <v/>
      </c>
      <c r="AS263" s="174" t="str">
        <f>[4]SayfaKAY!AJ1096</f>
        <v/>
      </c>
      <c r="AT263" s="175" t="str">
        <f>[4]SayfaKAY!AM1096</f>
        <v/>
      </c>
      <c r="AU263" s="176" t="str">
        <f>[4]SayfaKAY!AL1096</f>
        <v/>
      </c>
      <c r="AV263" s="176" t="str">
        <f>[4]SayfaKAY!AP1096</f>
        <v/>
      </c>
      <c r="AW263" s="177" t="str">
        <f>[4]SayfaKAY!AT1096</f>
        <v/>
      </c>
      <c r="AX263" s="194" t="str">
        <f t="shared" si="219"/>
        <v/>
      </c>
      <c r="AY263" s="168"/>
      <c r="AZ263" s="167"/>
      <c r="BA263" s="170"/>
      <c r="BB263" s="171"/>
      <c r="BC263" s="114"/>
      <c r="BD263" s="114"/>
      <c r="BE263" s="114"/>
      <c r="BF263" s="114"/>
      <c r="BG263" s="114"/>
      <c r="BH263" s="114">
        <f>IFERROR(FRACAS!AN1099, "Hata Var")</f>
        <v>211.00000002770685</v>
      </c>
      <c r="BI263" s="114"/>
      <c r="BJ263" s="114"/>
      <c r="BK263" s="105" t="str">
        <f>[4]SayfaKAY!AW1096</f>
        <v/>
      </c>
      <c r="BL263" s="105" t="str">
        <f>[4]SayfaKAY!V1096</f>
        <v/>
      </c>
      <c r="BM263" s="114"/>
      <c r="BN263" s="171" t="str">
        <f t="shared" si="220"/>
        <v>x yok</v>
      </c>
      <c r="BO263" s="171" t="b">
        <f t="shared" si="221"/>
        <v>0</v>
      </c>
      <c r="BP263" s="171" t="e">
        <f t="shared" si="222"/>
        <v>#VALUE!</v>
      </c>
      <c r="BQ263" s="226" t="e">
        <f t="shared" si="223"/>
        <v>#VALUE!</v>
      </c>
      <c r="BR263" s="226" t="e">
        <f t="shared" si="224"/>
        <v>#VALUE!</v>
      </c>
      <c r="BS263" s="226" t="e">
        <f t="shared" si="225"/>
        <v>#VALUE!</v>
      </c>
      <c r="BT263" s="114"/>
      <c r="BU263" s="242"/>
      <c r="BV263" s="233">
        <f t="shared" si="226"/>
        <v>-1</v>
      </c>
      <c r="BW263" s="226" t="str">
        <f t="shared" si="227"/>
        <v>Hayır, çakışma yok</v>
      </c>
      <c r="BX263" s="229"/>
      <c r="BY263" s="247" t="e">
        <f t="shared" si="228"/>
        <v>#VALUE!</v>
      </c>
      <c r="BZ263" s="247" t="e">
        <f t="shared" si="229"/>
        <v>#VALUE!</v>
      </c>
      <c r="CA263" s="247" t="e">
        <f t="shared" si="230"/>
        <v>#VALUE!</v>
      </c>
      <c r="CB263" s="213"/>
      <c r="CC263" s="211"/>
      <c r="CD263" s="196"/>
      <c r="CE263" s="213">
        <v>1095</v>
      </c>
      <c r="CF263" s="182" t="str">
        <f t="shared" si="231"/>
        <v/>
      </c>
      <c r="CG263" s="182" t="str">
        <f t="shared" si="232"/>
        <v/>
      </c>
      <c r="CH263" s="196"/>
      <c r="CI263" s="196"/>
      <c r="CJ263" s="196"/>
      <c r="CK263" s="196" t="e">
        <f t="shared" si="233"/>
        <v>#VALUE!</v>
      </c>
      <c r="CL263" s="196" t="e">
        <f t="shared" si="234"/>
        <v>#VALUE!</v>
      </c>
      <c r="CM263" s="196" t="e">
        <f t="shared" si="235"/>
        <v>#VALUE!</v>
      </c>
      <c r="CN263" s="114"/>
      <c r="CO263" s="115" t="str">
        <f t="shared" si="236"/>
        <v/>
      </c>
      <c r="CP263" s="116" t="e">
        <f t="shared" si="237"/>
        <v>#VALUE!</v>
      </c>
      <c r="CQ263" s="117" t="str">
        <f t="shared" si="238"/>
        <v/>
      </c>
      <c r="CR263" s="117" t="str">
        <f t="shared" si="239"/>
        <v/>
      </c>
      <c r="CS263" s="117" t="str">
        <f t="shared" si="240"/>
        <v/>
      </c>
      <c r="CT263" s="118" t="e">
        <f t="shared" si="241"/>
        <v>#VALUE!</v>
      </c>
      <c r="CU263" s="118" t="e">
        <f t="shared" si="242"/>
        <v>#VALUE!</v>
      </c>
      <c r="CV263" s="118" t="e">
        <f t="shared" si="243"/>
        <v>#VALUE!</v>
      </c>
      <c r="CW263" s="119" t="e">
        <f t="shared" si="244"/>
        <v>#VALUE!</v>
      </c>
    </row>
    <row r="264" spans="1:101" ht="118.5" customHeight="1" x14ac:dyDescent="0.3">
      <c r="A264" s="160" t="str">
        <f>[4]SayfaKAY!C1097</f>
        <v/>
      </c>
      <c r="B264" s="104" t="str">
        <f>[4]SayfaKAY!D1097</f>
        <v/>
      </c>
      <c r="C264" s="105" t="str">
        <f>[4]SayfaKAY!E1097</f>
        <v/>
      </c>
      <c r="D264" s="105" t="str">
        <f>[4]SayfaKAY!F1097</f>
        <v/>
      </c>
      <c r="E264" s="106" t="str">
        <f>[4]SayfaKAY!G1097</f>
        <v/>
      </c>
      <c r="F264" s="134" t="str">
        <f t="shared" si="205"/>
        <v/>
      </c>
      <c r="G264" s="135" t="str">
        <f t="shared" si="206"/>
        <v/>
      </c>
      <c r="H264" s="235" t="str">
        <f>[4]SayfaKAY!H1097</f>
        <v/>
      </c>
      <c r="I264" s="104" t="str">
        <f>[4]SayfaKAY!I1097</f>
        <v/>
      </c>
      <c r="J264" s="103" t="str">
        <f>IF([4]SayfaKAY!J1097="","",IF([4]SayfaKAY!J1097="Müşteri","Notified by Customer","Notified by Bozankaya"))</f>
        <v/>
      </c>
      <c r="K264" s="103" t="e">
        <f>VLOOKUP([4]SayfaKAY!L1097,#REF!,2,FALSE)</f>
        <v>#REF!</v>
      </c>
      <c r="L264" s="165" t="str">
        <f>[4]SayfaKAY!X1097</f>
        <v/>
      </c>
      <c r="M264" s="107" t="str">
        <f t="shared" si="207"/>
        <v/>
      </c>
      <c r="N264" s="105" t="str">
        <f>[4]SayfaKAY!M1097</f>
        <v/>
      </c>
      <c r="O264" s="166" t="str">
        <f>[4]SayfaKAY!P1097</f>
        <v/>
      </c>
      <c r="P264" s="166" t="str">
        <f>[4]SayfaKAY!Q1097</f>
        <v/>
      </c>
      <c r="Q264" s="166" t="str">
        <f>[4]SayfaKAY!R1097</f>
        <v/>
      </c>
      <c r="R264" s="132" t="str" cm="1">
        <f t="array" ref="R264">IF([4]SayfaKAY!U1097="","",_xlfn.IFS([4]SayfaKAY!U1097="Bozankaya","Bozankaya",[4]SayfaKAY!U1097="Müşteri","Customer",[4]SayfaKAY!U1097="Tedarikçi","Equipment Supplier"))</f>
        <v/>
      </c>
      <c r="S264" s="204" t="str">
        <f>[4]SayfaKAY!N1097</f>
        <v/>
      </c>
      <c r="T264" s="133" t="str">
        <f>[4]SayfaKAY!AD1097</f>
        <v/>
      </c>
      <c r="U264" s="132" t="str">
        <f>[4]SayfaKAY!W1097</f>
        <v/>
      </c>
      <c r="V264" s="108" t="str">
        <f>[4]SayfaKAY!AZ1097</f>
        <v/>
      </c>
      <c r="W264" s="136" t="str">
        <f t="shared" si="208"/>
        <v/>
      </c>
      <c r="X264" s="137" t="str">
        <f t="shared" si="209"/>
        <v/>
      </c>
      <c r="Y264" s="235" t="str">
        <f>[4]SayfaKAY!AE1097</f>
        <v/>
      </c>
      <c r="Z264" s="109" t="str">
        <f t="shared" si="210"/>
        <v/>
      </c>
      <c r="AA264" s="110" t="str">
        <f t="shared" si="211"/>
        <v/>
      </c>
      <c r="AB264" s="182" t="str">
        <f>[4]SayfaKAY!BA1097</f>
        <v/>
      </c>
      <c r="AC264" s="257" t="str">
        <f t="shared" si="212"/>
        <v/>
      </c>
      <c r="AD264" s="111" t="str">
        <f t="shared" si="213"/>
        <v/>
      </c>
      <c r="AE264" s="111" t="str">
        <f t="shared" si="214"/>
        <v/>
      </c>
      <c r="AF264" s="235" t="str">
        <f>[4]SayfaKAY!BA1097</f>
        <v/>
      </c>
      <c r="AG264" s="179" t="str">
        <f>[4]SayfaKAY!S1097</f>
        <v/>
      </c>
      <c r="AH264" s="178" t="str">
        <f t="shared" si="215"/>
        <v/>
      </c>
      <c r="AI264" s="163" t="str">
        <f>[4]SayfaKAY!AV1097</f>
        <v/>
      </c>
      <c r="AJ264" s="164" t="str">
        <f t="shared" si="216"/>
        <v/>
      </c>
      <c r="AK264" s="164" t="str">
        <f t="shared" si="217"/>
        <v/>
      </c>
      <c r="AL264" s="112" t="str">
        <f>[4]SayfaKAY!AX1097</f>
        <v/>
      </c>
      <c r="AM264" s="257" t="str" cm="1">
        <f t="array" ref="AM264">IFERROR(IF(AND(P264&lt;&gt;"D(Arıza Değil)",AH264="Bu Arıza Aracın Servise Verilmesine Engel Değil"),
IF(Z264-F264&gt;0,(AB264-Y264)*24*60,
IF(OR(AND(G264&gt;$AS$1,G264&lt;$AT$1),AND(G264&gt;$AU$1,G264&lt;$AV$1)),
(AF264-H264)*24*60,     BH:BH0)),        AN264),0)</f>
        <v/>
      </c>
      <c r="AN264" s="257" t="str">
        <f t="shared" si="218"/>
        <v/>
      </c>
      <c r="AO264" s="174" t="str">
        <f>[4]SayfaKAY!AG1097</f>
        <v/>
      </c>
      <c r="AP264" s="174" t="str">
        <f>[4]SayfaKAY!AI1097</f>
        <v/>
      </c>
      <c r="AQ264" s="174" t="str">
        <f>[4]SayfaKAY!AQ1097</f>
        <v/>
      </c>
      <c r="AR264" s="174" t="str">
        <f>[4]SayfaKAY!AH1097</f>
        <v/>
      </c>
      <c r="AS264" s="174" t="str">
        <f>[4]SayfaKAY!AJ1097</f>
        <v/>
      </c>
      <c r="AT264" s="175" t="str">
        <f>[4]SayfaKAY!AM1097</f>
        <v/>
      </c>
      <c r="AU264" s="176" t="str">
        <f>[4]SayfaKAY!AL1097</f>
        <v/>
      </c>
      <c r="AV264" s="176" t="str">
        <f>[4]SayfaKAY!AP1097</f>
        <v/>
      </c>
      <c r="AW264" s="177" t="str">
        <f>[4]SayfaKAY!AT1097</f>
        <v/>
      </c>
      <c r="AX264" s="194" t="str">
        <f t="shared" si="219"/>
        <v/>
      </c>
      <c r="AY264" s="168"/>
      <c r="AZ264" s="167"/>
      <c r="BA264" s="113"/>
      <c r="BB264" s="171" t="str">
        <f>IF($AQ$1="X", IF(AND(G264&gt;=$AS$1,G264&lt;=$AT$1),IF(P264&lt;&gt;"D(Arıza Değil)",AC264,0), IF(AND(G264&gt;=$AU$1,G264&lt;=$AV$1),IF(P264&lt;&gt;"D(Arıza Değil)",AC264,0), "")), "")</f>
        <v/>
      </c>
      <c r="BC264" s="114"/>
      <c r="BD264" s="114"/>
      <c r="BE264" s="114"/>
      <c r="BF264" s="114"/>
      <c r="BG264" s="114"/>
      <c r="BH264" s="114">
        <f>IFERROR(FRACAS!AN1100, "Hata Var")</f>
        <v>271.00000007660128</v>
      </c>
      <c r="BI264" s="114"/>
      <c r="BJ264" s="114"/>
      <c r="BK264" s="105" t="str">
        <f>[4]SayfaKAY!AW1097</f>
        <v/>
      </c>
      <c r="BL264" s="105" t="str">
        <f>[4]SayfaKAY!V1097</f>
        <v/>
      </c>
      <c r="BM264" s="114"/>
      <c r="BN264" s="171" t="str">
        <f t="shared" si="220"/>
        <v>x yok</v>
      </c>
      <c r="BO264" s="171" t="b">
        <f t="shared" si="221"/>
        <v>0</v>
      </c>
      <c r="BP264" s="171" t="e">
        <f t="shared" si="222"/>
        <v>#VALUE!</v>
      </c>
      <c r="BQ264" s="226" t="e">
        <f t="shared" si="223"/>
        <v>#VALUE!</v>
      </c>
      <c r="BR264" s="226" t="e">
        <f t="shared" si="224"/>
        <v>#VALUE!</v>
      </c>
      <c r="BS264" s="226" t="e">
        <f t="shared" si="225"/>
        <v>#VALUE!</v>
      </c>
      <c r="BT264" s="114"/>
      <c r="BU264" s="242"/>
      <c r="BV264" s="233">
        <f t="shared" si="226"/>
        <v>-1</v>
      </c>
      <c r="BW264" s="226" t="str">
        <f t="shared" si="227"/>
        <v>Hayır, çakışma yok</v>
      </c>
      <c r="BX264" s="229"/>
      <c r="BY264" s="247" t="e">
        <f t="shared" si="228"/>
        <v>#VALUE!</v>
      </c>
      <c r="BZ264" s="247" t="e">
        <f t="shared" si="229"/>
        <v>#VALUE!</v>
      </c>
      <c r="CA264" s="247" t="e">
        <f t="shared" si="230"/>
        <v>#VALUE!</v>
      </c>
      <c r="CB264" s="213"/>
      <c r="CC264" s="211"/>
      <c r="CD264" s="196"/>
      <c r="CE264" s="213">
        <v>1096</v>
      </c>
      <c r="CF264" s="182" t="str">
        <f t="shared" si="231"/>
        <v/>
      </c>
      <c r="CG264" s="182" t="str">
        <f t="shared" si="232"/>
        <v/>
      </c>
      <c r="CH264" s="196"/>
      <c r="CI264" s="196"/>
      <c r="CJ264" s="196"/>
      <c r="CK264" s="196" t="e">
        <f t="shared" si="233"/>
        <v>#VALUE!</v>
      </c>
      <c r="CL264" s="196" t="e">
        <f t="shared" si="234"/>
        <v>#VALUE!</v>
      </c>
      <c r="CM264" s="196" t="e">
        <f t="shared" si="235"/>
        <v>#VALUE!</v>
      </c>
      <c r="CN264" s="114"/>
      <c r="CO264" s="115" t="str">
        <f t="shared" si="236"/>
        <v/>
      </c>
      <c r="CP264" s="116" t="e">
        <f t="shared" si="237"/>
        <v>#VALUE!</v>
      </c>
      <c r="CQ264" s="117" t="str">
        <f t="shared" si="238"/>
        <v/>
      </c>
      <c r="CR264" s="117" t="str">
        <f t="shared" si="239"/>
        <v/>
      </c>
      <c r="CS264" s="117" t="str">
        <f t="shared" si="240"/>
        <v/>
      </c>
      <c r="CT264" s="118" t="e">
        <f t="shared" si="241"/>
        <v>#VALUE!</v>
      </c>
      <c r="CU264" s="118" t="e">
        <f t="shared" si="242"/>
        <v>#VALUE!</v>
      </c>
      <c r="CV264" s="118" t="e">
        <f t="shared" si="243"/>
        <v>#VALUE!</v>
      </c>
      <c r="CW264" s="119" t="e">
        <f t="shared" si="244"/>
        <v>#VALUE!</v>
      </c>
    </row>
    <row r="265" spans="1:101" ht="118.5" customHeight="1" x14ac:dyDescent="0.3">
      <c r="A265" s="104" t="str">
        <f>[4]SayfaKAY!C1098</f>
        <v/>
      </c>
      <c r="B265" s="104" t="str">
        <f>[4]SayfaKAY!D1098</f>
        <v/>
      </c>
      <c r="C265" s="105" t="str">
        <f>[4]SayfaKAY!E1098</f>
        <v/>
      </c>
      <c r="D265" s="105" t="str">
        <f>[4]SayfaKAY!F1098</f>
        <v/>
      </c>
      <c r="E265" s="106" t="str">
        <f>[4]SayfaKAY!G1098</f>
        <v/>
      </c>
      <c r="F265" s="193" t="str">
        <f t="shared" si="205"/>
        <v/>
      </c>
      <c r="G265" s="135" t="str">
        <f t="shared" si="206"/>
        <v/>
      </c>
      <c r="H265" s="235" t="str">
        <f>[4]SayfaKAY!H1098</f>
        <v/>
      </c>
      <c r="I265" s="104" t="str">
        <f>[4]SayfaKAY!I1098</f>
        <v/>
      </c>
      <c r="J265" s="103" t="str">
        <f>IF([4]SayfaKAY!J1098="","",IF([4]SayfaKAY!J1098="Müşteri","Notified by Customer","Notified by Bozankaya"))</f>
        <v/>
      </c>
      <c r="K265" s="103" t="e">
        <f>VLOOKUP([4]SayfaKAY!L1098,#REF!,2,FALSE)</f>
        <v>#REF!</v>
      </c>
      <c r="L265" s="165" t="str">
        <f>[4]SayfaKAY!X1098</f>
        <v/>
      </c>
      <c r="M265" s="107" t="str">
        <f t="shared" si="207"/>
        <v/>
      </c>
      <c r="N265" s="105" t="str">
        <f>[4]SayfaKAY!M1098</f>
        <v/>
      </c>
      <c r="O265" s="166" t="str">
        <f>[4]SayfaKAY!P1098</f>
        <v/>
      </c>
      <c r="P265" s="166" t="str">
        <f>[4]SayfaKAY!Q1098</f>
        <v/>
      </c>
      <c r="Q265" s="166" t="str">
        <f>[4]SayfaKAY!R1098</f>
        <v/>
      </c>
      <c r="R265" s="132" t="str" cm="1">
        <f t="array" ref="R265">IF([4]SayfaKAY!U1098="","",_xlfn.IFS([4]SayfaKAY!U1098="Bozankaya","Bozankaya",[4]SayfaKAY!U1098="Müşteri","Customer",[4]SayfaKAY!U1098="Tedarikçi","Equipment Supplier"))</f>
        <v/>
      </c>
      <c r="S265" s="204" t="str">
        <f>[4]SayfaKAY!N1098</f>
        <v/>
      </c>
      <c r="T265" s="133" t="str">
        <f>[4]SayfaKAY!AD1098</f>
        <v/>
      </c>
      <c r="U265" s="132" t="str">
        <f>[4]SayfaKAY!W1098</f>
        <v/>
      </c>
      <c r="V265" s="108" t="str">
        <f>[4]SayfaKAY!AZ1098</f>
        <v/>
      </c>
      <c r="W265" s="136" t="str">
        <f t="shared" si="208"/>
        <v/>
      </c>
      <c r="X265" s="137" t="str">
        <f t="shared" si="209"/>
        <v/>
      </c>
      <c r="Y265" s="235" t="str">
        <f>[4]SayfaKAY!AE1098</f>
        <v/>
      </c>
      <c r="Z265" s="192" t="str">
        <f t="shared" si="210"/>
        <v/>
      </c>
      <c r="AA265" s="110" t="str">
        <f t="shared" si="211"/>
        <v/>
      </c>
      <c r="AB265" s="182" t="str">
        <f>[4]SayfaKAY!BA1098</f>
        <v/>
      </c>
      <c r="AC265" s="257" t="str">
        <f t="shared" si="212"/>
        <v/>
      </c>
      <c r="AD265" s="111" t="str">
        <f t="shared" si="213"/>
        <v/>
      </c>
      <c r="AE265" s="111" t="str">
        <f t="shared" si="214"/>
        <v/>
      </c>
      <c r="AF265" s="235" t="str">
        <f>[4]SayfaKAY!BA1098</f>
        <v/>
      </c>
      <c r="AG265" s="179" t="str">
        <f>[4]SayfaKAY!S1098</f>
        <v/>
      </c>
      <c r="AH265" s="178" t="str">
        <f t="shared" si="215"/>
        <v/>
      </c>
      <c r="AI265" s="163" t="str">
        <f>[4]SayfaKAY!AV1098</f>
        <v/>
      </c>
      <c r="AJ265" s="164" t="str">
        <f t="shared" si="216"/>
        <v/>
      </c>
      <c r="AK265" s="164" t="str">
        <f t="shared" si="217"/>
        <v/>
      </c>
      <c r="AL265" s="112" t="str">
        <f>[4]SayfaKAY!AX1098</f>
        <v/>
      </c>
      <c r="AM265" s="257" t="str" cm="1">
        <f t="array" ref="AM265">IFERROR(IF(AND(P265&lt;&gt;"D(Arıza Değil)",AH265="Bu Arıza Aracın Servise Verilmesine Engel Değil"),
IF(Z265-F265&gt;0,(AB265-Y265)*24*60,
IF(OR(AND(G265&gt;$AS$1,G265&lt;$AT$1),AND(G265&gt;$AU$1,G265&lt;$AV$1)),
(AF265-H265)*24*60,     BH:BH0)),        AN265),0)</f>
        <v/>
      </c>
      <c r="AN265" s="257" t="str">
        <f t="shared" si="218"/>
        <v/>
      </c>
      <c r="AO265" s="174" t="str">
        <f>[4]SayfaKAY!AG1098</f>
        <v/>
      </c>
      <c r="AP265" s="174" t="str">
        <f>[4]SayfaKAY!AI1098</f>
        <v/>
      </c>
      <c r="AQ265" s="174" t="str">
        <f>[4]SayfaKAY!AQ1098</f>
        <v/>
      </c>
      <c r="AR265" s="174" t="str">
        <f>[4]SayfaKAY!AH1098</f>
        <v/>
      </c>
      <c r="AS265" s="174" t="str">
        <f>[4]SayfaKAY!AJ1098</f>
        <v/>
      </c>
      <c r="AT265" s="175" t="str">
        <f>[4]SayfaKAY!AM1098</f>
        <v/>
      </c>
      <c r="AU265" s="176" t="str">
        <f>[4]SayfaKAY!AL1098</f>
        <v/>
      </c>
      <c r="AV265" s="176" t="str">
        <f>[4]SayfaKAY!AP1098</f>
        <v/>
      </c>
      <c r="AW265" s="177" t="str">
        <f>[4]SayfaKAY!AT1098</f>
        <v/>
      </c>
      <c r="AX265" s="194" t="str">
        <f t="shared" si="219"/>
        <v/>
      </c>
      <c r="AY265" s="168"/>
      <c r="AZ265" s="167"/>
      <c r="BA265" s="170"/>
      <c r="BB265" s="171"/>
      <c r="BC265" s="114"/>
      <c r="BD265" s="114"/>
      <c r="BE265" s="114"/>
      <c r="BF265" s="114"/>
      <c r="BG265" s="114"/>
      <c r="BH265" s="114">
        <f>IFERROR(FRACAS!AN1101, "Hata Var")</f>
        <v>360</v>
      </c>
      <c r="BI265" s="114"/>
      <c r="BJ265" s="114"/>
      <c r="BK265" s="105" t="str">
        <f>[4]SayfaKAY!AW1098</f>
        <v/>
      </c>
      <c r="BL265" s="105" t="str">
        <f>[4]SayfaKAY!V1098</f>
        <v/>
      </c>
      <c r="BM265" s="114"/>
      <c r="BN265" s="171" t="str">
        <f t="shared" si="220"/>
        <v>x yok</v>
      </c>
      <c r="BO265" s="171" t="b">
        <f t="shared" si="221"/>
        <v>0</v>
      </c>
      <c r="BP265" s="171" t="e">
        <f t="shared" si="222"/>
        <v>#VALUE!</v>
      </c>
      <c r="BQ265" s="226" t="e">
        <f t="shared" si="223"/>
        <v>#VALUE!</v>
      </c>
      <c r="BR265" s="226" t="e">
        <f t="shared" si="224"/>
        <v>#VALUE!</v>
      </c>
      <c r="BS265" s="226" t="e">
        <f t="shared" si="225"/>
        <v>#VALUE!</v>
      </c>
      <c r="BT265" s="114"/>
      <c r="BU265" s="242"/>
      <c r="BV265" s="233">
        <f t="shared" si="226"/>
        <v>-1</v>
      </c>
      <c r="BW265" s="226" t="str">
        <f t="shared" si="227"/>
        <v>Hayır, çakışma yok</v>
      </c>
      <c r="BX265" s="229"/>
      <c r="BY265" s="247" t="e">
        <f t="shared" si="228"/>
        <v>#VALUE!</v>
      </c>
      <c r="BZ265" s="247" t="e">
        <f t="shared" si="229"/>
        <v>#VALUE!</v>
      </c>
      <c r="CA265" s="247" t="e">
        <f t="shared" si="230"/>
        <v>#VALUE!</v>
      </c>
      <c r="CB265" s="213"/>
      <c r="CC265" s="211"/>
      <c r="CD265" s="196"/>
      <c r="CE265" s="213">
        <v>1097</v>
      </c>
      <c r="CF265" s="182" t="str">
        <f t="shared" si="231"/>
        <v/>
      </c>
      <c r="CG265" s="182" t="str">
        <f t="shared" si="232"/>
        <v/>
      </c>
      <c r="CH265" s="196"/>
      <c r="CI265" s="196"/>
      <c r="CJ265" s="196"/>
      <c r="CK265" s="196" t="e">
        <f t="shared" si="233"/>
        <v>#VALUE!</v>
      </c>
      <c r="CL265" s="196" t="e">
        <f t="shared" si="234"/>
        <v>#VALUE!</v>
      </c>
      <c r="CM265" s="196" t="e">
        <f t="shared" si="235"/>
        <v>#VALUE!</v>
      </c>
      <c r="CN265" s="114"/>
      <c r="CO265" s="115" t="str">
        <f t="shared" si="236"/>
        <v/>
      </c>
      <c r="CP265" s="116" t="e">
        <f t="shared" si="237"/>
        <v>#VALUE!</v>
      </c>
      <c r="CQ265" s="117" t="str">
        <f t="shared" si="238"/>
        <v/>
      </c>
      <c r="CR265" s="117" t="str">
        <f t="shared" si="239"/>
        <v/>
      </c>
      <c r="CS265" s="117" t="str">
        <f t="shared" si="240"/>
        <v/>
      </c>
      <c r="CT265" s="118" t="e">
        <f t="shared" si="241"/>
        <v>#VALUE!</v>
      </c>
      <c r="CU265" s="118" t="e">
        <f t="shared" si="242"/>
        <v>#VALUE!</v>
      </c>
      <c r="CV265" s="118" t="e">
        <f t="shared" si="243"/>
        <v>#VALUE!</v>
      </c>
      <c r="CW265" s="119" t="e">
        <f t="shared" si="244"/>
        <v>#VALUE!</v>
      </c>
    </row>
    <row r="266" spans="1:101" ht="118.5" customHeight="1" x14ac:dyDescent="0.3">
      <c r="A266" s="160" t="str">
        <f>[4]SayfaKAY!C1099</f>
        <v/>
      </c>
      <c r="B266" s="104" t="str">
        <f>[4]SayfaKAY!D1099</f>
        <v/>
      </c>
      <c r="C266" s="105" t="str">
        <f>[4]SayfaKAY!E1099</f>
        <v/>
      </c>
      <c r="D266" s="105" t="str">
        <f>[4]SayfaKAY!F1099</f>
        <v/>
      </c>
      <c r="E266" s="106" t="str">
        <f>[4]SayfaKAY!G1099</f>
        <v/>
      </c>
      <c r="F266" s="134" t="str">
        <f t="shared" si="205"/>
        <v/>
      </c>
      <c r="G266" s="135" t="str">
        <f t="shared" si="206"/>
        <v/>
      </c>
      <c r="H266" s="235" t="str">
        <f>[4]SayfaKAY!H1099</f>
        <v/>
      </c>
      <c r="I266" s="104" t="str">
        <f>[4]SayfaKAY!I1099</f>
        <v/>
      </c>
      <c r="J266" s="103" t="str">
        <f>IF([4]SayfaKAY!J1099="","",IF([4]SayfaKAY!J1099="Müşteri","Notified by Customer","Notified by Bozankaya"))</f>
        <v/>
      </c>
      <c r="K266" s="103" t="e">
        <f>VLOOKUP([4]SayfaKAY!L1099,#REF!,2,FALSE)</f>
        <v>#REF!</v>
      </c>
      <c r="L266" s="165" t="str">
        <f>[4]SayfaKAY!X1099</f>
        <v/>
      </c>
      <c r="M266" s="107" t="str">
        <f t="shared" si="207"/>
        <v/>
      </c>
      <c r="N266" s="105" t="str">
        <f>[4]SayfaKAY!M1099</f>
        <v/>
      </c>
      <c r="O266" s="166" t="str">
        <f>[4]SayfaKAY!P1099</f>
        <v/>
      </c>
      <c r="P266" s="166" t="str">
        <f>[4]SayfaKAY!Q1099</f>
        <v/>
      </c>
      <c r="Q266" s="166" t="str">
        <f>[4]SayfaKAY!R1099</f>
        <v/>
      </c>
      <c r="R266" s="132" t="str" cm="1">
        <f t="array" ref="R266">IF([4]SayfaKAY!U1099="","",_xlfn.IFS([4]SayfaKAY!U1099="Bozankaya","Bozankaya",[4]SayfaKAY!U1099="Müşteri","Customer",[4]SayfaKAY!U1099="Tedarikçi","Equipment Supplier"))</f>
        <v/>
      </c>
      <c r="S266" s="204" t="str">
        <f>[4]SayfaKAY!N1099</f>
        <v/>
      </c>
      <c r="T266" s="133" t="str">
        <f>[4]SayfaKAY!AD1099</f>
        <v/>
      </c>
      <c r="U266" s="132" t="str">
        <f>[4]SayfaKAY!W1099</f>
        <v/>
      </c>
      <c r="V266" s="108" t="str">
        <f>[4]SayfaKAY!AZ1099</f>
        <v/>
      </c>
      <c r="W266" s="136" t="str">
        <f t="shared" si="208"/>
        <v/>
      </c>
      <c r="X266" s="137" t="str">
        <f t="shared" si="209"/>
        <v/>
      </c>
      <c r="Y266" s="235" t="str">
        <f>[4]SayfaKAY!AE1099</f>
        <v/>
      </c>
      <c r="Z266" s="109" t="str">
        <f t="shared" si="210"/>
        <v/>
      </c>
      <c r="AA266" s="110" t="str">
        <f t="shared" si="211"/>
        <v/>
      </c>
      <c r="AB266" s="182" t="str">
        <f>[4]SayfaKAY!BA1099</f>
        <v/>
      </c>
      <c r="AC266" s="257" t="str">
        <f t="shared" si="212"/>
        <v/>
      </c>
      <c r="AD266" s="111" t="str">
        <f t="shared" si="213"/>
        <v/>
      </c>
      <c r="AE266" s="111" t="str">
        <f t="shared" si="214"/>
        <v/>
      </c>
      <c r="AF266" s="235" t="str">
        <f>[4]SayfaKAY!BA1099</f>
        <v/>
      </c>
      <c r="AG266" s="179" t="str">
        <f>[4]SayfaKAY!S1099</f>
        <v/>
      </c>
      <c r="AH266" s="178" t="str">
        <f t="shared" si="215"/>
        <v/>
      </c>
      <c r="AI266" s="163" t="str">
        <f>[4]SayfaKAY!AV1099</f>
        <v/>
      </c>
      <c r="AJ266" s="164" t="str">
        <f t="shared" si="216"/>
        <v/>
      </c>
      <c r="AK266" s="164" t="str">
        <f t="shared" si="217"/>
        <v/>
      </c>
      <c r="AL266" s="112" t="str">
        <f>[4]SayfaKAY!AX1099</f>
        <v/>
      </c>
      <c r="AM266" s="257" t="str" cm="1">
        <f t="array" ref="AM266">IFERROR(IF(AND(P266&lt;&gt;"D(Arıza Değil)",AH266="Bu Arıza Aracın Servise Verilmesine Engel Değil"),
IF(Z266-F266&gt;0,(AB266-Y266)*24*60,
IF(OR(AND(G266&gt;$AS$1,G266&lt;$AT$1),AND(G266&gt;$AU$1,G266&lt;$AV$1)),
(AF266-H266)*24*60,     BH:BH0)),        AN266),0)</f>
        <v/>
      </c>
      <c r="AN266" s="257" t="str">
        <f t="shared" si="218"/>
        <v/>
      </c>
      <c r="AO266" s="174" t="str">
        <f>[4]SayfaKAY!AG1099</f>
        <v/>
      </c>
      <c r="AP266" s="174" t="str">
        <f>[4]SayfaKAY!AI1099</f>
        <v/>
      </c>
      <c r="AQ266" s="174" t="str">
        <f>[4]SayfaKAY!AQ1099</f>
        <v/>
      </c>
      <c r="AR266" s="174" t="str">
        <f>[4]SayfaKAY!AH1099</f>
        <v/>
      </c>
      <c r="AS266" s="174" t="str">
        <f>[4]SayfaKAY!AJ1099</f>
        <v/>
      </c>
      <c r="AT266" s="175" t="str">
        <f>[4]SayfaKAY!AM1099</f>
        <v/>
      </c>
      <c r="AU266" s="176" t="str">
        <f>[4]SayfaKAY!AL1099</f>
        <v/>
      </c>
      <c r="AV266" s="176" t="str">
        <f>[4]SayfaKAY!AP1099</f>
        <v/>
      </c>
      <c r="AW266" s="177" t="str">
        <f>[4]SayfaKAY!AT1099</f>
        <v/>
      </c>
      <c r="AX266" s="194" t="str">
        <f t="shared" si="219"/>
        <v/>
      </c>
      <c r="AY266" s="168"/>
      <c r="AZ266" s="167"/>
      <c r="BA266" s="113"/>
      <c r="BB266" s="171" t="str">
        <f>IF($AQ$1="X", IF(AND(G266&gt;=$AS$1,G266&lt;=$AT$1),IF(P266&lt;&gt;"D(Arıza Değil)",AC266,0), IF(AND(G266&gt;=$AU$1,G266&lt;=$AV$1),IF(P266&lt;&gt;"D(Arıza Değil)",AC266,0), "")), "")</f>
        <v/>
      </c>
      <c r="BC266" s="114"/>
      <c r="BD266" s="114"/>
      <c r="BE266" s="114"/>
      <c r="BF266" s="114"/>
      <c r="BG266" s="114"/>
      <c r="BH266" s="114">
        <f>IFERROR(FRACAS!AN1102, "Hata Var")</f>
        <v>195945.99999997881</v>
      </c>
      <c r="BI266" s="114"/>
      <c r="BJ266" s="114"/>
      <c r="BK266" s="105" t="str">
        <f>[4]SayfaKAY!AW1099</f>
        <v/>
      </c>
      <c r="BL266" s="105" t="str">
        <f>[4]SayfaKAY!V1099</f>
        <v/>
      </c>
      <c r="BM266" s="114"/>
      <c r="BN266" s="171" t="str">
        <f t="shared" si="220"/>
        <v>x yok</v>
      </c>
      <c r="BO266" s="171" t="b">
        <f t="shared" si="221"/>
        <v>0</v>
      </c>
      <c r="BP266" s="171" t="e">
        <f t="shared" si="222"/>
        <v>#VALUE!</v>
      </c>
      <c r="BQ266" s="226" t="e">
        <f t="shared" si="223"/>
        <v>#VALUE!</v>
      </c>
      <c r="BR266" s="226" t="e">
        <f t="shared" si="224"/>
        <v>#VALUE!</v>
      </c>
      <c r="BS266" s="226" t="e">
        <f t="shared" si="225"/>
        <v>#VALUE!</v>
      </c>
      <c r="BT266" s="114"/>
      <c r="BU266" s="242"/>
      <c r="BV266" s="233">
        <f t="shared" si="226"/>
        <v>-1</v>
      </c>
      <c r="BW266" s="226" t="str">
        <f t="shared" si="227"/>
        <v>Hayır, çakışma yok</v>
      </c>
      <c r="BX266" s="229"/>
      <c r="BY266" s="247" t="e">
        <f t="shared" si="228"/>
        <v>#VALUE!</v>
      </c>
      <c r="BZ266" s="247" t="e">
        <f t="shared" si="229"/>
        <v>#VALUE!</v>
      </c>
      <c r="CA266" s="247" t="e">
        <f t="shared" si="230"/>
        <v>#VALUE!</v>
      </c>
      <c r="CB266" s="213"/>
      <c r="CC266" s="211"/>
      <c r="CD266" s="196"/>
      <c r="CE266" s="213">
        <v>1098</v>
      </c>
      <c r="CF266" s="182" t="str">
        <f t="shared" si="231"/>
        <v/>
      </c>
      <c r="CG266" s="182" t="str">
        <f t="shared" si="232"/>
        <v/>
      </c>
      <c r="CH266" s="196"/>
      <c r="CI266" s="196"/>
      <c r="CJ266" s="196"/>
      <c r="CK266" s="196" t="e">
        <f t="shared" si="233"/>
        <v>#VALUE!</v>
      </c>
      <c r="CL266" s="196" t="e">
        <f t="shared" si="234"/>
        <v>#VALUE!</v>
      </c>
      <c r="CM266" s="196" t="e">
        <f t="shared" si="235"/>
        <v>#VALUE!</v>
      </c>
      <c r="CN266" s="114"/>
      <c r="CO266" s="115" t="str">
        <f t="shared" si="236"/>
        <v/>
      </c>
      <c r="CP266" s="116" t="e">
        <f t="shared" si="237"/>
        <v>#VALUE!</v>
      </c>
      <c r="CQ266" s="117" t="str">
        <f t="shared" si="238"/>
        <v/>
      </c>
      <c r="CR266" s="117" t="str">
        <f t="shared" si="239"/>
        <v/>
      </c>
      <c r="CS266" s="117" t="str">
        <f t="shared" si="240"/>
        <v/>
      </c>
      <c r="CT266" s="118" t="e">
        <f t="shared" si="241"/>
        <v>#VALUE!</v>
      </c>
      <c r="CU266" s="118" t="e">
        <f t="shared" si="242"/>
        <v>#VALUE!</v>
      </c>
      <c r="CV266" s="118" t="e">
        <f t="shared" si="243"/>
        <v>#VALUE!</v>
      </c>
      <c r="CW266" s="119" t="e">
        <f t="shared" si="244"/>
        <v>#VALUE!</v>
      </c>
    </row>
    <row r="267" spans="1:101" ht="118.5" customHeight="1" x14ac:dyDescent="0.3">
      <c r="A267" s="104" t="str">
        <f>[4]SayfaKAY!C1100</f>
        <v/>
      </c>
      <c r="B267" s="104" t="str">
        <f>[4]SayfaKAY!D1100</f>
        <v/>
      </c>
      <c r="C267" s="105" t="str">
        <f>[4]SayfaKAY!E1100</f>
        <v/>
      </c>
      <c r="D267" s="105" t="str">
        <f>[4]SayfaKAY!F1100</f>
        <v/>
      </c>
      <c r="E267" s="106" t="str">
        <f>[4]SayfaKAY!G1100</f>
        <v/>
      </c>
      <c r="F267" s="193" t="str">
        <f t="shared" si="205"/>
        <v/>
      </c>
      <c r="G267" s="135" t="str">
        <f t="shared" si="206"/>
        <v/>
      </c>
      <c r="H267" s="235" t="str">
        <f>[4]SayfaKAY!H1100</f>
        <v/>
      </c>
      <c r="I267" s="104" t="str">
        <f>[4]SayfaKAY!I1100</f>
        <v/>
      </c>
      <c r="J267" s="103" t="str">
        <f>IF([4]SayfaKAY!J1100="","",IF([4]SayfaKAY!J1100="Müşteri","Notified by Customer","Notified by Bozankaya"))</f>
        <v/>
      </c>
      <c r="K267" s="103" t="e">
        <f>VLOOKUP([4]SayfaKAY!L1100,#REF!,2,FALSE)</f>
        <v>#REF!</v>
      </c>
      <c r="L267" s="165" t="str">
        <f>[4]SayfaKAY!X1100</f>
        <v/>
      </c>
      <c r="M267" s="107" t="str">
        <f t="shared" si="207"/>
        <v/>
      </c>
      <c r="N267" s="105" t="str">
        <f>[4]SayfaKAY!M1100</f>
        <v/>
      </c>
      <c r="O267" s="166" t="str">
        <f>[4]SayfaKAY!P1100</f>
        <v/>
      </c>
      <c r="P267" s="166" t="str">
        <f>[4]SayfaKAY!Q1100</f>
        <v/>
      </c>
      <c r="Q267" s="166" t="str">
        <f>[4]SayfaKAY!R1100</f>
        <v/>
      </c>
      <c r="R267" s="132" t="str" cm="1">
        <f t="array" ref="R267">IF([4]SayfaKAY!U1100="","",_xlfn.IFS([4]SayfaKAY!U1100="Bozankaya","Bozankaya",[4]SayfaKAY!U1100="Müşteri","Customer",[4]SayfaKAY!U1100="Tedarikçi","Equipment Supplier"))</f>
        <v/>
      </c>
      <c r="S267" s="204" t="str">
        <f>[4]SayfaKAY!N1100</f>
        <v/>
      </c>
      <c r="T267" s="133" t="str">
        <f>[4]SayfaKAY!AD1100</f>
        <v/>
      </c>
      <c r="U267" s="132" t="str">
        <f>[4]SayfaKAY!W1100</f>
        <v/>
      </c>
      <c r="V267" s="108" t="str">
        <f>[4]SayfaKAY!AZ1100</f>
        <v/>
      </c>
      <c r="W267" s="136" t="str">
        <f t="shared" si="208"/>
        <v/>
      </c>
      <c r="X267" s="137" t="str">
        <f t="shared" si="209"/>
        <v/>
      </c>
      <c r="Y267" s="235" t="str">
        <f>[4]SayfaKAY!AE1100</f>
        <v/>
      </c>
      <c r="Z267" s="192" t="str">
        <f t="shared" si="210"/>
        <v/>
      </c>
      <c r="AA267" s="110" t="str">
        <f t="shared" si="211"/>
        <v/>
      </c>
      <c r="AB267" s="182" t="str">
        <f>[4]SayfaKAY!BA1100</f>
        <v/>
      </c>
      <c r="AC267" s="257" t="str">
        <f t="shared" si="212"/>
        <v/>
      </c>
      <c r="AD267" s="111" t="str">
        <f t="shared" si="213"/>
        <v/>
      </c>
      <c r="AE267" s="111" t="str">
        <f t="shared" si="214"/>
        <v/>
      </c>
      <c r="AF267" s="235" t="str">
        <f>[4]SayfaKAY!BA1100</f>
        <v/>
      </c>
      <c r="AG267" s="179" t="str">
        <f>[4]SayfaKAY!S1100</f>
        <v/>
      </c>
      <c r="AH267" s="178" t="str">
        <f t="shared" si="215"/>
        <v/>
      </c>
      <c r="AI267" s="163" t="str">
        <f>[4]SayfaKAY!AV1100</f>
        <v/>
      </c>
      <c r="AJ267" s="164" t="str">
        <f t="shared" si="216"/>
        <v/>
      </c>
      <c r="AK267" s="164" t="str">
        <f t="shared" si="217"/>
        <v/>
      </c>
      <c r="AL267" s="112" t="str">
        <f>[4]SayfaKAY!AX1100</f>
        <v/>
      </c>
      <c r="AM267" s="257" t="str" cm="1">
        <f t="array" ref="AM267">IFERROR(IF(AND(P267&lt;&gt;"D(Arıza Değil)",AH267="Bu Arıza Aracın Servise Verilmesine Engel Değil"),
IF(Z267-F267&gt;0,(AB267-Y267)*24*60,
IF(OR(AND(G267&gt;$AS$1,G267&lt;$AT$1),AND(G267&gt;$AU$1,G267&lt;$AV$1)),
(AF267-H267)*24*60,     BH:BH0)),        AN267),0)</f>
        <v/>
      </c>
      <c r="AN267" s="257" t="str">
        <f t="shared" si="218"/>
        <v/>
      </c>
      <c r="AO267" s="174" t="str">
        <f>[4]SayfaKAY!AG1100</f>
        <v/>
      </c>
      <c r="AP267" s="174" t="str">
        <f>[4]SayfaKAY!AI1100</f>
        <v/>
      </c>
      <c r="AQ267" s="174" t="str">
        <f>[4]SayfaKAY!AQ1100</f>
        <v/>
      </c>
      <c r="AR267" s="174" t="str">
        <f>[4]SayfaKAY!AH1100</f>
        <v/>
      </c>
      <c r="AS267" s="174" t="str">
        <f>[4]SayfaKAY!AJ1100</f>
        <v/>
      </c>
      <c r="AT267" s="175" t="str">
        <f>[4]SayfaKAY!AM1100</f>
        <v/>
      </c>
      <c r="AU267" s="176" t="str">
        <f>[4]SayfaKAY!AL1100</f>
        <v/>
      </c>
      <c r="AV267" s="176" t="str">
        <f>[4]SayfaKAY!AP1100</f>
        <v/>
      </c>
      <c r="AW267" s="177" t="str">
        <f>[4]SayfaKAY!AT1100</f>
        <v/>
      </c>
      <c r="AX267" s="194" t="str">
        <f t="shared" si="219"/>
        <v/>
      </c>
      <c r="AY267" s="168"/>
      <c r="AZ267" s="167"/>
      <c r="BA267" s="170"/>
      <c r="BB267" s="171"/>
      <c r="BC267" s="114"/>
      <c r="BD267" s="114"/>
      <c r="BE267" s="114"/>
      <c r="BF267" s="114"/>
      <c r="BG267" s="114"/>
      <c r="BH267" s="114">
        <f>IFERROR(FRACAS!AN1103, "Hata Var")</f>
        <v>193757.00000011479</v>
      </c>
      <c r="BI267" s="114"/>
      <c r="BJ267" s="114"/>
      <c r="BK267" s="105" t="str">
        <f>[4]SayfaKAY!AW1100</f>
        <v/>
      </c>
      <c r="BL267" s="105" t="str">
        <f>[4]SayfaKAY!V1100</f>
        <v/>
      </c>
      <c r="BM267" s="114"/>
      <c r="BN267" s="171" t="str">
        <f t="shared" si="220"/>
        <v>x yok</v>
      </c>
      <c r="BO267" s="171" t="b">
        <f t="shared" si="221"/>
        <v>0</v>
      </c>
      <c r="BP267" s="171" t="e">
        <f t="shared" si="222"/>
        <v>#VALUE!</v>
      </c>
      <c r="BQ267" s="226" t="e">
        <f t="shared" si="223"/>
        <v>#VALUE!</v>
      </c>
      <c r="BR267" s="226" t="e">
        <f t="shared" si="224"/>
        <v>#VALUE!</v>
      </c>
      <c r="BS267" s="226" t="e">
        <f t="shared" si="225"/>
        <v>#VALUE!</v>
      </c>
      <c r="BT267" s="114"/>
      <c r="BU267" s="242"/>
      <c r="BV267" s="233">
        <f t="shared" si="226"/>
        <v>-1</v>
      </c>
      <c r="BW267" s="226" t="str">
        <f t="shared" si="227"/>
        <v>Hayır, çakışma yok</v>
      </c>
      <c r="BX267" s="229"/>
      <c r="BY267" s="247" t="e">
        <f t="shared" si="228"/>
        <v>#VALUE!</v>
      </c>
      <c r="BZ267" s="247" t="e">
        <f t="shared" si="229"/>
        <v>#VALUE!</v>
      </c>
      <c r="CA267" s="247" t="e">
        <f t="shared" si="230"/>
        <v>#VALUE!</v>
      </c>
      <c r="CB267" s="213"/>
      <c r="CC267" s="211"/>
      <c r="CD267" s="196"/>
      <c r="CE267" s="213">
        <v>1099</v>
      </c>
      <c r="CF267" s="182" t="str">
        <f t="shared" si="231"/>
        <v/>
      </c>
      <c r="CG267" s="182" t="str">
        <f t="shared" si="232"/>
        <v/>
      </c>
      <c r="CH267" s="196"/>
      <c r="CI267" s="196"/>
      <c r="CJ267" s="196"/>
      <c r="CK267" s="196" t="e">
        <f t="shared" si="233"/>
        <v>#VALUE!</v>
      </c>
      <c r="CL267" s="196" t="e">
        <f t="shared" si="234"/>
        <v>#VALUE!</v>
      </c>
      <c r="CM267" s="196" t="e">
        <f t="shared" si="235"/>
        <v>#VALUE!</v>
      </c>
      <c r="CN267" s="114"/>
      <c r="CO267" s="115" t="str">
        <f t="shared" si="236"/>
        <v/>
      </c>
      <c r="CP267" s="116" t="e">
        <f t="shared" si="237"/>
        <v>#VALUE!</v>
      </c>
      <c r="CQ267" s="117" t="str">
        <f t="shared" si="238"/>
        <v/>
      </c>
      <c r="CR267" s="117" t="str">
        <f t="shared" si="239"/>
        <v/>
      </c>
      <c r="CS267" s="117" t="str">
        <f t="shared" si="240"/>
        <v/>
      </c>
      <c r="CT267" s="118" t="e">
        <f t="shared" si="241"/>
        <v>#VALUE!</v>
      </c>
      <c r="CU267" s="118" t="e">
        <f t="shared" si="242"/>
        <v>#VALUE!</v>
      </c>
      <c r="CV267" s="118" t="e">
        <f t="shared" si="243"/>
        <v>#VALUE!</v>
      </c>
      <c r="CW267" s="119" t="e">
        <f t="shared" si="244"/>
        <v>#VALUE!</v>
      </c>
    </row>
    <row r="268" spans="1:101" ht="118.5" customHeight="1" x14ac:dyDescent="0.3">
      <c r="A268" s="160" t="str">
        <f>[4]SayfaKAY!C1101</f>
        <v/>
      </c>
      <c r="B268" s="104" t="str">
        <f>[4]SayfaKAY!D1101</f>
        <v/>
      </c>
      <c r="C268" s="105" t="str">
        <f>[4]SayfaKAY!E1101</f>
        <v/>
      </c>
      <c r="D268" s="105" t="str">
        <f>[4]SayfaKAY!F1101</f>
        <v/>
      </c>
      <c r="E268" s="106" t="str">
        <f>[4]SayfaKAY!G1101</f>
        <v/>
      </c>
      <c r="F268" s="134" t="str">
        <f t="shared" si="205"/>
        <v/>
      </c>
      <c r="G268" s="135" t="str">
        <f t="shared" si="206"/>
        <v/>
      </c>
      <c r="H268" s="235" t="str">
        <f>[4]SayfaKAY!H1101</f>
        <v/>
      </c>
      <c r="I268" s="104" t="str">
        <f>[4]SayfaKAY!I1101</f>
        <v/>
      </c>
      <c r="J268" s="103" t="str">
        <f>IF([4]SayfaKAY!J1101="","",IF([4]SayfaKAY!J1101="Müşteri","Notified by Customer","Notified by Bozankaya"))</f>
        <v/>
      </c>
      <c r="K268" s="103" t="e">
        <f>VLOOKUP([4]SayfaKAY!L1101,#REF!,2,FALSE)</f>
        <v>#REF!</v>
      </c>
      <c r="L268" s="165" t="str">
        <f>[4]SayfaKAY!X1101</f>
        <v/>
      </c>
      <c r="M268" s="107" t="str">
        <f t="shared" si="207"/>
        <v/>
      </c>
      <c r="N268" s="105" t="str">
        <f>[4]SayfaKAY!M1101</f>
        <v/>
      </c>
      <c r="O268" s="166" t="str">
        <f>[4]SayfaKAY!P1101</f>
        <v/>
      </c>
      <c r="P268" s="166" t="str">
        <f>[4]SayfaKAY!Q1101</f>
        <v/>
      </c>
      <c r="Q268" s="166" t="str">
        <f>[4]SayfaKAY!R1101</f>
        <v/>
      </c>
      <c r="R268" s="132" t="str" cm="1">
        <f t="array" ref="R268">IF([4]SayfaKAY!U1101="","",_xlfn.IFS([4]SayfaKAY!U1101="Bozankaya","Bozankaya",[4]SayfaKAY!U1101="Müşteri","Customer",[4]SayfaKAY!U1101="Tedarikçi","Equipment Supplier"))</f>
        <v/>
      </c>
      <c r="S268" s="204" t="str">
        <f>[4]SayfaKAY!N1101</f>
        <v/>
      </c>
      <c r="T268" s="133" t="str">
        <f>[4]SayfaKAY!AD1101</f>
        <v/>
      </c>
      <c r="U268" s="132" t="str">
        <f>[4]SayfaKAY!W1101</f>
        <v/>
      </c>
      <c r="V268" s="108" t="str">
        <f>[4]SayfaKAY!AZ1101</f>
        <v/>
      </c>
      <c r="W268" s="136" t="str">
        <f t="shared" si="208"/>
        <v/>
      </c>
      <c r="X268" s="137" t="str">
        <f t="shared" si="209"/>
        <v/>
      </c>
      <c r="Y268" s="235" t="str">
        <f>[4]SayfaKAY!AE1101</f>
        <v/>
      </c>
      <c r="Z268" s="109" t="str">
        <f t="shared" si="210"/>
        <v/>
      </c>
      <c r="AA268" s="110" t="str">
        <f t="shared" si="211"/>
        <v/>
      </c>
      <c r="AB268" s="182" t="str">
        <f>[4]SayfaKAY!BA1101</f>
        <v/>
      </c>
      <c r="AC268" s="257" t="str">
        <f t="shared" si="212"/>
        <v/>
      </c>
      <c r="AD268" s="111" t="str">
        <f t="shared" si="213"/>
        <v/>
      </c>
      <c r="AE268" s="111" t="str">
        <f t="shared" si="214"/>
        <v/>
      </c>
      <c r="AF268" s="235" t="str">
        <f>[4]SayfaKAY!BA1101</f>
        <v/>
      </c>
      <c r="AG268" s="179" t="str">
        <f>[4]SayfaKAY!S1101</f>
        <v/>
      </c>
      <c r="AH268" s="178" t="str">
        <f t="shared" si="215"/>
        <v/>
      </c>
      <c r="AI268" s="163" t="str">
        <f>[4]SayfaKAY!AV1101</f>
        <v/>
      </c>
      <c r="AJ268" s="164" t="str">
        <f t="shared" si="216"/>
        <v/>
      </c>
      <c r="AK268" s="164" t="str">
        <f t="shared" si="217"/>
        <v/>
      </c>
      <c r="AL268" s="112" t="str">
        <f>[4]SayfaKAY!AX1101</f>
        <v/>
      </c>
      <c r="AM268" s="257" t="str" cm="1">
        <f t="array" ref="AM268">IFERROR(IF(AND(P268&lt;&gt;"D(Arıza Değil)",AH268="Bu Arıza Aracın Servise Verilmesine Engel Değil"),
IF(Z268-F268&gt;0,(AB268-Y268)*24*60,
IF(OR(AND(G268&gt;$AS$1,G268&lt;$AT$1),AND(G268&gt;$AU$1,G268&lt;$AV$1)),
(AF268-H268)*24*60,     BH:BH0)),        AN268),0)</f>
        <v/>
      </c>
      <c r="AN268" s="257" t="str">
        <f t="shared" si="218"/>
        <v/>
      </c>
      <c r="AO268" s="174" t="str">
        <f>[4]SayfaKAY!AG1101</f>
        <v/>
      </c>
      <c r="AP268" s="174" t="str">
        <f>[4]SayfaKAY!AI1101</f>
        <v/>
      </c>
      <c r="AQ268" s="174" t="str">
        <f>[4]SayfaKAY!AQ1101</f>
        <v/>
      </c>
      <c r="AR268" s="174" t="str">
        <f>[4]SayfaKAY!AH1101</f>
        <v/>
      </c>
      <c r="AS268" s="174" t="str">
        <f>[4]SayfaKAY!AJ1101</f>
        <v/>
      </c>
      <c r="AT268" s="175" t="str">
        <f>[4]SayfaKAY!AM1101</f>
        <v/>
      </c>
      <c r="AU268" s="176" t="str">
        <f>[4]SayfaKAY!AL1101</f>
        <v/>
      </c>
      <c r="AV268" s="176" t="str">
        <f>[4]SayfaKAY!AP1101</f>
        <v/>
      </c>
      <c r="AW268" s="177" t="str">
        <f>[4]SayfaKAY!AT1101</f>
        <v/>
      </c>
      <c r="AX268" s="194" t="str">
        <f t="shared" si="219"/>
        <v/>
      </c>
      <c r="AY268" s="168"/>
      <c r="AZ268" s="167"/>
      <c r="BA268" s="113"/>
      <c r="BB268" s="171" t="str">
        <f>IF($AQ$1="X", IF(AND(G268&gt;=$AS$1,G268&lt;=$AT$1),IF(P268&lt;&gt;"D(Arıza Değil)",AC268,0), IF(AND(G268&gt;=$AU$1,G268&lt;=$AV$1),IF(P268&lt;&gt;"D(Arıza Değil)",AC268,0), "")), "")</f>
        <v/>
      </c>
      <c r="BC268" s="114"/>
      <c r="BD268" s="114"/>
      <c r="BE268" s="114"/>
      <c r="BF268" s="114"/>
      <c r="BG268" s="114"/>
      <c r="BH268" s="114">
        <f>IFERROR(FRACAS!AN1104, "Hata Var")</f>
        <v>866.99999995529652</v>
      </c>
      <c r="BI268" s="114"/>
      <c r="BJ268" s="114"/>
      <c r="BK268" s="105" t="str">
        <f>[4]SayfaKAY!AW1101</f>
        <v/>
      </c>
      <c r="BL268" s="105" t="str">
        <f>[4]SayfaKAY!V1101</f>
        <v/>
      </c>
      <c r="BM268" s="114"/>
      <c r="BN268" s="171" t="str">
        <f t="shared" si="220"/>
        <v>x yok</v>
      </c>
      <c r="BO268" s="171" t="b">
        <f t="shared" si="221"/>
        <v>0</v>
      </c>
      <c r="BP268" s="171" t="e">
        <f t="shared" si="222"/>
        <v>#VALUE!</v>
      </c>
      <c r="BQ268" s="226" t="e">
        <f t="shared" si="223"/>
        <v>#VALUE!</v>
      </c>
      <c r="BR268" s="226" t="e">
        <f t="shared" si="224"/>
        <v>#VALUE!</v>
      </c>
      <c r="BS268" s="226" t="e">
        <f t="shared" si="225"/>
        <v>#VALUE!</v>
      </c>
      <c r="BT268" s="114"/>
      <c r="BU268" s="242"/>
      <c r="BV268" s="233">
        <f t="shared" si="226"/>
        <v>-1</v>
      </c>
      <c r="BW268" s="226" t="str">
        <f t="shared" si="227"/>
        <v>Hayır, çakışma yok</v>
      </c>
      <c r="BX268" s="229"/>
      <c r="BY268" s="247" t="e">
        <f t="shared" si="228"/>
        <v>#VALUE!</v>
      </c>
      <c r="BZ268" s="247" t="e">
        <f t="shared" si="229"/>
        <v>#VALUE!</v>
      </c>
      <c r="CA268" s="247" t="e">
        <f t="shared" si="230"/>
        <v>#VALUE!</v>
      </c>
      <c r="CB268" s="213"/>
      <c r="CC268" s="211"/>
      <c r="CD268" s="196"/>
      <c r="CE268" s="213">
        <v>1100</v>
      </c>
      <c r="CF268" s="182" t="str">
        <f t="shared" si="231"/>
        <v/>
      </c>
      <c r="CG268" s="182" t="str">
        <f t="shared" si="232"/>
        <v/>
      </c>
      <c r="CH268" s="196"/>
      <c r="CI268" s="196"/>
      <c r="CJ268" s="196"/>
      <c r="CK268" s="196" t="e">
        <f t="shared" si="233"/>
        <v>#VALUE!</v>
      </c>
      <c r="CL268" s="196" t="e">
        <f t="shared" si="234"/>
        <v>#VALUE!</v>
      </c>
      <c r="CM268" s="196" t="e">
        <f t="shared" si="235"/>
        <v>#VALUE!</v>
      </c>
      <c r="CN268" s="114"/>
      <c r="CO268" s="115" t="str">
        <f t="shared" si="236"/>
        <v/>
      </c>
      <c r="CP268" s="116" t="e">
        <f t="shared" si="237"/>
        <v>#VALUE!</v>
      </c>
      <c r="CQ268" s="117" t="str">
        <f t="shared" si="238"/>
        <v/>
      </c>
      <c r="CR268" s="117" t="str">
        <f t="shared" si="239"/>
        <v/>
      </c>
      <c r="CS268" s="117" t="str">
        <f t="shared" si="240"/>
        <v/>
      </c>
      <c r="CT268" s="118" t="e">
        <f t="shared" si="241"/>
        <v>#VALUE!</v>
      </c>
      <c r="CU268" s="118" t="e">
        <f t="shared" si="242"/>
        <v>#VALUE!</v>
      </c>
      <c r="CV268" s="118" t="e">
        <f t="shared" si="243"/>
        <v>#VALUE!</v>
      </c>
      <c r="CW268" s="119" t="e">
        <f t="shared" si="244"/>
        <v>#VALUE!</v>
      </c>
    </row>
    <row r="269" spans="1:101" ht="118.5" customHeight="1" x14ac:dyDescent="0.3">
      <c r="A269" s="104" t="str">
        <f>[4]SayfaKAY!C1102</f>
        <v/>
      </c>
      <c r="B269" s="104" t="str">
        <f>[4]SayfaKAY!D1102</f>
        <v/>
      </c>
      <c r="C269" s="105" t="str">
        <f>[4]SayfaKAY!E1102</f>
        <v/>
      </c>
      <c r="D269" s="105" t="str">
        <f>[4]SayfaKAY!F1102</f>
        <v/>
      </c>
      <c r="E269" s="106" t="str">
        <f>[4]SayfaKAY!G1102</f>
        <v/>
      </c>
      <c r="F269" s="193" t="str">
        <f t="shared" si="205"/>
        <v/>
      </c>
      <c r="G269" s="135" t="str">
        <f t="shared" si="206"/>
        <v/>
      </c>
      <c r="H269" s="235" t="str">
        <f>[4]SayfaKAY!H1102</f>
        <v/>
      </c>
      <c r="I269" s="104" t="str">
        <f>[4]SayfaKAY!I1102</f>
        <v/>
      </c>
      <c r="J269" s="103" t="str">
        <f>IF([4]SayfaKAY!J1102="","",IF([4]SayfaKAY!J1102="Müşteri","Notified by Customer","Notified by Bozankaya"))</f>
        <v/>
      </c>
      <c r="K269" s="103" t="e">
        <f>VLOOKUP([4]SayfaKAY!L1102,#REF!,2,FALSE)</f>
        <v>#REF!</v>
      </c>
      <c r="L269" s="165" t="str">
        <f>[4]SayfaKAY!X1102</f>
        <v/>
      </c>
      <c r="M269" s="107" t="str">
        <f t="shared" si="207"/>
        <v/>
      </c>
      <c r="N269" s="105" t="str">
        <f>[4]SayfaKAY!M1102</f>
        <v/>
      </c>
      <c r="O269" s="166" t="str">
        <f>[4]SayfaKAY!P1102</f>
        <v/>
      </c>
      <c r="P269" s="166" t="str">
        <f>[4]SayfaKAY!Q1102</f>
        <v/>
      </c>
      <c r="Q269" s="166" t="str">
        <f>[4]SayfaKAY!R1102</f>
        <v/>
      </c>
      <c r="R269" s="132" t="str" cm="1">
        <f t="array" ref="R269">IF([4]SayfaKAY!U1102="","",_xlfn.IFS([4]SayfaKAY!U1102="Bozankaya","Bozankaya",[4]SayfaKAY!U1102="Müşteri","Customer",[4]SayfaKAY!U1102="Tedarikçi","Equipment Supplier"))</f>
        <v/>
      </c>
      <c r="S269" s="204" t="str">
        <f>[4]SayfaKAY!N1102</f>
        <v/>
      </c>
      <c r="T269" s="133" t="str">
        <f>[4]SayfaKAY!AD1102</f>
        <v/>
      </c>
      <c r="U269" s="132" t="str">
        <f>[4]SayfaKAY!W1102</f>
        <v/>
      </c>
      <c r="V269" s="108" t="str">
        <f>[4]SayfaKAY!AZ1102</f>
        <v/>
      </c>
      <c r="W269" s="136" t="str">
        <f t="shared" si="208"/>
        <v/>
      </c>
      <c r="X269" s="137" t="str">
        <f t="shared" si="209"/>
        <v/>
      </c>
      <c r="Y269" s="235" t="str">
        <f>[4]SayfaKAY!AE1102</f>
        <v/>
      </c>
      <c r="Z269" s="192" t="str">
        <f t="shared" si="210"/>
        <v/>
      </c>
      <c r="AA269" s="110" t="str">
        <f t="shared" si="211"/>
        <v/>
      </c>
      <c r="AB269" s="182" t="str">
        <f>[4]SayfaKAY!BA1102</f>
        <v/>
      </c>
      <c r="AC269" s="257" t="str">
        <f t="shared" si="212"/>
        <v/>
      </c>
      <c r="AD269" s="111" t="str">
        <f t="shared" si="213"/>
        <v/>
      </c>
      <c r="AE269" s="111" t="str">
        <f t="shared" si="214"/>
        <v/>
      </c>
      <c r="AF269" s="235" t="str">
        <f>[4]SayfaKAY!BA1102</f>
        <v/>
      </c>
      <c r="AG269" s="179" t="str">
        <f>[4]SayfaKAY!S1102</f>
        <v/>
      </c>
      <c r="AH269" s="178" t="str">
        <f t="shared" si="215"/>
        <v/>
      </c>
      <c r="AI269" s="163" t="str">
        <f>[4]SayfaKAY!AV1102</f>
        <v/>
      </c>
      <c r="AJ269" s="164" t="str">
        <f t="shared" si="216"/>
        <v/>
      </c>
      <c r="AK269" s="164" t="str">
        <f t="shared" si="217"/>
        <v/>
      </c>
      <c r="AL269" s="112" t="str">
        <f>[4]SayfaKAY!AX1102</f>
        <v/>
      </c>
      <c r="AM269" s="257" t="str" cm="1">
        <f t="array" ref="AM269">IFERROR(IF(AND(P269&lt;&gt;"D(Arıza Değil)",AH269="Bu Arıza Aracın Servise Verilmesine Engel Değil"),
IF(Z269-F269&gt;0,(AB269-Y269)*24*60,
IF(OR(AND(G269&gt;$AS$1,G269&lt;$AT$1),AND(G269&gt;$AU$1,G269&lt;$AV$1)),
(AF269-H269)*24*60,     BH:BH0)),        AN269),0)</f>
        <v/>
      </c>
      <c r="AN269" s="257" t="str">
        <f t="shared" si="218"/>
        <v/>
      </c>
      <c r="AO269" s="174" t="str">
        <f>[4]SayfaKAY!AG1102</f>
        <v/>
      </c>
      <c r="AP269" s="174" t="str">
        <f>[4]SayfaKAY!AI1102</f>
        <v/>
      </c>
      <c r="AQ269" s="174" t="str">
        <f>[4]SayfaKAY!AQ1102</f>
        <v/>
      </c>
      <c r="AR269" s="174" t="str">
        <f>[4]SayfaKAY!AH1102</f>
        <v/>
      </c>
      <c r="AS269" s="174" t="str">
        <f>[4]SayfaKAY!AJ1102</f>
        <v/>
      </c>
      <c r="AT269" s="175" t="str">
        <f>[4]SayfaKAY!AM1102</f>
        <v/>
      </c>
      <c r="AU269" s="176" t="str">
        <f>[4]SayfaKAY!AL1102</f>
        <v/>
      </c>
      <c r="AV269" s="176" t="str">
        <f>[4]SayfaKAY!AP1102</f>
        <v/>
      </c>
      <c r="AW269" s="177" t="str">
        <f>[4]SayfaKAY!AT1102</f>
        <v/>
      </c>
      <c r="AX269" s="194" t="str">
        <f t="shared" si="219"/>
        <v/>
      </c>
      <c r="AY269" s="168"/>
      <c r="AZ269" s="167"/>
      <c r="BA269" s="170"/>
      <c r="BB269" s="171"/>
      <c r="BC269" s="114"/>
      <c r="BD269" s="114"/>
      <c r="BE269" s="114"/>
      <c r="BF269" s="114"/>
      <c r="BG269" s="114"/>
      <c r="BH269" s="114">
        <f>IFERROR(FRACAS!AN1105, "Hata Var")</f>
        <v>157.00000002980232</v>
      </c>
      <c r="BI269" s="114"/>
      <c r="BJ269" s="114"/>
      <c r="BK269" s="105" t="str">
        <f>[4]SayfaKAY!AW1102</f>
        <v/>
      </c>
      <c r="BL269" s="105" t="str">
        <f>[4]SayfaKAY!V1102</f>
        <v/>
      </c>
      <c r="BM269" s="114"/>
      <c r="BN269" s="171" t="str">
        <f t="shared" si="220"/>
        <v>x yok</v>
      </c>
      <c r="BO269" s="171" t="b">
        <f t="shared" si="221"/>
        <v>0</v>
      </c>
      <c r="BP269" s="171" t="e">
        <f t="shared" si="222"/>
        <v>#VALUE!</v>
      </c>
      <c r="BQ269" s="226" t="e">
        <f t="shared" si="223"/>
        <v>#VALUE!</v>
      </c>
      <c r="BR269" s="226" t="e">
        <f t="shared" si="224"/>
        <v>#VALUE!</v>
      </c>
      <c r="BS269" s="226" t="e">
        <f t="shared" si="225"/>
        <v>#VALUE!</v>
      </c>
      <c r="BT269" s="114"/>
      <c r="BU269" s="242"/>
      <c r="BV269" s="233">
        <f t="shared" si="226"/>
        <v>-1</v>
      </c>
      <c r="BW269" s="226" t="str">
        <f t="shared" si="227"/>
        <v>Hayır, çakışma yok</v>
      </c>
      <c r="BX269" s="229"/>
      <c r="BY269" s="247" t="e">
        <f t="shared" si="228"/>
        <v>#VALUE!</v>
      </c>
      <c r="BZ269" s="247" t="e">
        <f t="shared" si="229"/>
        <v>#VALUE!</v>
      </c>
      <c r="CA269" s="247" t="e">
        <f t="shared" si="230"/>
        <v>#VALUE!</v>
      </c>
      <c r="CB269" s="213"/>
      <c r="CC269" s="211"/>
      <c r="CD269" s="196"/>
      <c r="CE269" s="213">
        <v>1101</v>
      </c>
      <c r="CF269" s="182" t="str">
        <f t="shared" si="231"/>
        <v/>
      </c>
      <c r="CG269" s="182" t="str">
        <f t="shared" si="232"/>
        <v/>
      </c>
      <c r="CH269" s="196"/>
      <c r="CI269" s="196"/>
      <c r="CJ269" s="196"/>
      <c r="CK269" s="196" t="e">
        <f t="shared" si="233"/>
        <v>#VALUE!</v>
      </c>
      <c r="CL269" s="196" t="e">
        <f t="shared" si="234"/>
        <v>#VALUE!</v>
      </c>
      <c r="CM269" s="196" t="e">
        <f t="shared" si="235"/>
        <v>#VALUE!</v>
      </c>
      <c r="CN269" s="114"/>
      <c r="CO269" s="115" t="str">
        <f t="shared" si="236"/>
        <v/>
      </c>
      <c r="CP269" s="116" t="e">
        <f t="shared" si="237"/>
        <v>#VALUE!</v>
      </c>
      <c r="CQ269" s="117" t="str">
        <f t="shared" si="238"/>
        <v/>
      </c>
      <c r="CR269" s="117" t="str">
        <f t="shared" si="239"/>
        <v/>
      </c>
      <c r="CS269" s="117" t="str">
        <f t="shared" si="240"/>
        <v/>
      </c>
      <c r="CT269" s="118" t="e">
        <f t="shared" si="241"/>
        <v>#VALUE!</v>
      </c>
      <c r="CU269" s="118" t="e">
        <f t="shared" si="242"/>
        <v>#VALUE!</v>
      </c>
      <c r="CV269" s="118" t="e">
        <f t="shared" si="243"/>
        <v>#VALUE!</v>
      </c>
      <c r="CW269" s="119" t="e">
        <f t="shared" si="244"/>
        <v>#VALUE!</v>
      </c>
    </row>
    <row r="270" spans="1:101" ht="118.5" customHeight="1" x14ac:dyDescent="0.3">
      <c r="A270" s="160" t="str">
        <f>[4]SayfaKAY!C1103</f>
        <v/>
      </c>
      <c r="B270" s="104" t="str">
        <f>[4]SayfaKAY!D1103</f>
        <v/>
      </c>
      <c r="C270" s="105" t="str">
        <f>[4]SayfaKAY!E1103</f>
        <v/>
      </c>
      <c r="D270" s="105" t="str">
        <f>[4]SayfaKAY!F1103</f>
        <v/>
      </c>
      <c r="E270" s="106" t="str">
        <f>[4]SayfaKAY!G1103</f>
        <v/>
      </c>
      <c r="F270" s="134" t="str">
        <f t="shared" si="205"/>
        <v/>
      </c>
      <c r="G270" s="135" t="str">
        <f t="shared" si="206"/>
        <v/>
      </c>
      <c r="H270" s="235" t="str">
        <f>[4]SayfaKAY!H1103</f>
        <v/>
      </c>
      <c r="I270" s="104" t="str">
        <f>[4]SayfaKAY!I1103</f>
        <v/>
      </c>
      <c r="J270" s="103" t="str">
        <f>IF([4]SayfaKAY!J1103="","",IF([4]SayfaKAY!J1103="Müşteri","Notified by Customer","Notified by Bozankaya"))</f>
        <v/>
      </c>
      <c r="K270" s="103" t="e">
        <f>VLOOKUP([4]SayfaKAY!L1103,#REF!,2,FALSE)</f>
        <v>#REF!</v>
      </c>
      <c r="L270" s="165" t="str">
        <f>[4]SayfaKAY!X1103</f>
        <v/>
      </c>
      <c r="M270" s="107" t="str">
        <f t="shared" si="207"/>
        <v/>
      </c>
      <c r="N270" s="105" t="str">
        <f>[4]SayfaKAY!M1103</f>
        <v/>
      </c>
      <c r="O270" s="166" t="str">
        <f>[4]SayfaKAY!P1103</f>
        <v/>
      </c>
      <c r="P270" s="166" t="str">
        <f>[4]SayfaKAY!Q1103</f>
        <v/>
      </c>
      <c r="Q270" s="166" t="str">
        <f>[4]SayfaKAY!R1103</f>
        <v/>
      </c>
      <c r="R270" s="132" t="str" cm="1">
        <f t="array" ref="R270">IF([4]SayfaKAY!U1103="","",_xlfn.IFS([4]SayfaKAY!U1103="Bozankaya","Bozankaya",[4]SayfaKAY!U1103="Müşteri","Customer",[4]SayfaKAY!U1103="Tedarikçi","Equipment Supplier"))</f>
        <v/>
      </c>
      <c r="S270" s="204" t="str">
        <f>[4]SayfaKAY!N1103</f>
        <v/>
      </c>
      <c r="T270" s="133" t="str">
        <f>[4]SayfaKAY!AD1103</f>
        <v/>
      </c>
      <c r="U270" s="132" t="str">
        <f>[4]SayfaKAY!W1103</f>
        <v/>
      </c>
      <c r="V270" s="108" t="str">
        <f>[4]SayfaKAY!AZ1103</f>
        <v/>
      </c>
      <c r="W270" s="136" t="str">
        <f t="shared" si="208"/>
        <v/>
      </c>
      <c r="X270" s="137" t="str">
        <f t="shared" si="209"/>
        <v/>
      </c>
      <c r="Y270" s="235" t="str">
        <f>[4]SayfaKAY!AE1103</f>
        <v/>
      </c>
      <c r="Z270" s="109" t="str">
        <f t="shared" si="210"/>
        <v/>
      </c>
      <c r="AA270" s="110" t="str">
        <f t="shared" si="211"/>
        <v/>
      </c>
      <c r="AB270" s="182" t="str">
        <f>[4]SayfaKAY!BA1103</f>
        <v/>
      </c>
      <c r="AC270" s="257" t="str">
        <f t="shared" si="212"/>
        <v/>
      </c>
      <c r="AD270" s="111" t="str">
        <f t="shared" si="213"/>
        <v/>
      </c>
      <c r="AE270" s="111" t="str">
        <f t="shared" si="214"/>
        <v/>
      </c>
      <c r="AF270" s="235" t="str">
        <f>[4]SayfaKAY!BA1103</f>
        <v/>
      </c>
      <c r="AG270" s="179" t="str">
        <f>[4]SayfaKAY!S1103</f>
        <v/>
      </c>
      <c r="AH270" s="178" t="str">
        <f t="shared" si="215"/>
        <v/>
      </c>
      <c r="AI270" s="163" t="str">
        <f>[4]SayfaKAY!AV1103</f>
        <v/>
      </c>
      <c r="AJ270" s="164" t="str">
        <f t="shared" si="216"/>
        <v/>
      </c>
      <c r="AK270" s="164" t="str">
        <f t="shared" si="217"/>
        <v/>
      </c>
      <c r="AL270" s="112" t="str">
        <f>[4]SayfaKAY!AX1103</f>
        <v/>
      </c>
      <c r="AM270" s="257" t="str" cm="1">
        <f t="array" ref="AM270">IFERROR(IF(AND(P270&lt;&gt;"D(Arıza Değil)",AH270="Bu Arıza Aracın Servise Verilmesine Engel Değil"),
IF(Z270-F270&gt;0,(AB270-Y270)*24*60,
IF(OR(AND(G270&gt;$AS$1,G270&lt;$AT$1),AND(G270&gt;$AU$1,G270&lt;$AV$1)),
(AF270-H270)*24*60,     BH:BH0)),        AN270),0)</f>
        <v/>
      </c>
      <c r="AN270" s="257" t="str">
        <f t="shared" si="218"/>
        <v/>
      </c>
      <c r="AO270" s="174" t="str">
        <f>[4]SayfaKAY!AG1103</f>
        <v/>
      </c>
      <c r="AP270" s="174" t="str">
        <f>[4]SayfaKAY!AI1103</f>
        <v/>
      </c>
      <c r="AQ270" s="174" t="str">
        <f>[4]SayfaKAY!AQ1103</f>
        <v/>
      </c>
      <c r="AR270" s="174" t="str">
        <f>[4]SayfaKAY!AH1103</f>
        <v/>
      </c>
      <c r="AS270" s="174" t="str">
        <f>[4]SayfaKAY!AJ1103</f>
        <v/>
      </c>
      <c r="AT270" s="175" t="str">
        <f>[4]SayfaKAY!AM1103</f>
        <v/>
      </c>
      <c r="AU270" s="176" t="str">
        <f>[4]SayfaKAY!AL1103</f>
        <v/>
      </c>
      <c r="AV270" s="176" t="str">
        <f>[4]SayfaKAY!AP1103</f>
        <v/>
      </c>
      <c r="AW270" s="177" t="str">
        <f>[4]SayfaKAY!AT1103</f>
        <v/>
      </c>
      <c r="AX270" s="194" t="str">
        <f t="shared" si="219"/>
        <v/>
      </c>
      <c r="AY270" s="168"/>
      <c r="AZ270" s="167"/>
      <c r="BA270" s="113"/>
      <c r="BB270" s="171" t="str">
        <f>IF($AQ$1="X", IF(AND(G270&gt;=$AS$1,G270&lt;=$AT$1),IF(P270&lt;&gt;"D(Arıza Değil)",AC270,0), IF(AND(G270&gt;=$AU$1,G270&lt;=$AV$1),IF(P270&lt;&gt;"D(Arıza Değil)",AC270,0), "")), "")</f>
        <v/>
      </c>
      <c r="BC270" s="114"/>
      <c r="BD270" s="114"/>
      <c r="BE270" s="114"/>
      <c r="BF270" s="114"/>
      <c r="BG270" s="114"/>
      <c r="BH270" s="114">
        <f>IFERROR(FRACAS!AN1106, "Hata Var")</f>
        <v>216.00000000209548</v>
      </c>
      <c r="BI270" s="114"/>
      <c r="BJ270" s="114"/>
      <c r="BK270" s="105" t="str">
        <f>[4]SayfaKAY!AW1103</f>
        <v/>
      </c>
      <c r="BL270" s="105" t="str">
        <f>[4]SayfaKAY!V1103</f>
        <v/>
      </c>
      <c r="BM270" s="114"/>
      <c r="BN270" s="171" t="str">
        <f t="shared" si="220"/>
        <v>x yok</v>
      </c>
      <c r="BO270" s="171" t="b">
        <f t="shared" si="221"/>
        <v>0</v>
      </c>
      <c r="BP270" s="171" t="e">
        <f t="shared" si="222"/>
        <v>#VALUE!</v>
      </c>
      <c r="BQ270" s="226" t="e">
        <f t="shared" si="223"/>
        <v>#VALUE!</v>
      </c>
      <c r="BR270" s="226" t="e">
        <f t="shared" si="224"/>
        <v>#VALUE!</v>
      </c>
      <c r="BS270" s="226" t="e">
        <f t="shared" si="225"/>
        <v>#VALUE!</v>
      </c>
      <c r="BT270" s="114"/>
      <c r="BU270" s="242"/>
      <c r="BV270" s="233">
        <f t="shared" si="226"/>
        <v>-1</v>
      </c>
      <c r="BW270" s="226" t="str">
        <f t="shared" si="227"/>
        <v>Hayır, çakışma yok</v>
      </c>
      <c r="BX270" s="229"/>
      <c r="BY270" s="247" t="e">
        <f t="shared" si="228"/>
        <v>#VALUE!</v>
      </c>
      <c r="BZ270" s="247" t="e">
        <f t="shared" si="229"/>
        <v>#VALUE!</v>
      </c>
      <c r="CA270" s="247" t="e">
        <f t="shared" si="230"/>
        <v>#VALUE!</v>
      </c>
      <c r="CB270" s="213"/>
      <c r="CC270" s="211"/>
      <c r="CD270" s="196"/>
      <c r="CE270" s="213">
        <v>1102</v>
      </c>
      <c r="CF270" s="182" t="str">
        <f t="shared" si="231"/>
        <v/>
      </c>
      <c r="CG270" s="182" t="str">
        <f t="shared" si="232"/>
        <v/>
      </c>
      <c r="CH270" s="196"/>
      <c r="CI270" s="196"/>
      <c r="CJ270" s="196"/>
      <c r="CK270" s="196" t="e">
        <f t="shared" si="233"/>
        <v>#VALUE!</v>
      </c>
      <c r="CL270" s="196" t="e">
        <f t="shared" si="234"/>
        <v>#VALUE!</v>
      </c>
      <c r="CM270" s="196" t="e">
        <f t="shared" si="235"/>
        <v>#VALUE!</v>
      </c>
      <c r="CN270" s="114"/>
      <c r="CO270" s="115" t="str">
        <f t="shared" si="236"/>
        <v/>
      </c>
      <c r="CP270" s="116" t="e">
        <f t="shared" si="237"/>
        <v>#VALUE!</v>
      </c>
      <c r="CQ270" s="117" t="str">
        <f t="shared" si="238"/>
        <v/>
      </c>
      <c r="CR270" s="117" t="str">
        <f t="shared" si="239"/>
        <v/>
      </c>
      <c r="CS270" s="117" t="str">
        <f t="shared" si="240"/>
        <v/>
      </c>
      <c r="CT270" s="118" t="e">
        <f t="shared" si="241"/>
        <v>#VALUE!</v>
      </c>
      <c r="CU270" s="118" t="e">
        <f t="shared" si="242"/>
        <v>#VALUE!</v>
      </c>
      <c r="CV270" s="118" t="e">
        <f t="shared" si="243"/>
        <v>#VALUE!</v>
      </c>
      <c r="CW270" s="119" t="e">
        <f t="shared" si="244"/>
        <v>#VALUE!</v>
      </c>
    </row>
    <row r="271" spans="1:101" ht="118.5" customHeight="1" x14ac:dyDescent="0.3">
      <c r="A271" s="104" t="str">
        <f>[4]SayfaKAY!C1104</f>
        <v/>
      </c>
      <c r="B271" s="104" t="str">
        <f>[4]SayfaKAY!D1104</f>
        <v/>
      </c>
      <c r="C271" s="105" t="str">
        <f>[4]SayfaKAY!E1104</f>
        <v/>
      </c>
      <c r="D271" s="105" t="str">
        <f>[4]SayfaKAY!F1104</f>
        <v/>
      </c>
      <c r="E271" s="106" t="str">
        <f>[4]SayfaKAY!G1104</f>
        <v/>
      </c>
      <c r="F271" s="193" t="str">
        <f t="shared" si="205"/>
        <v/>
      </c>
      <c r="G271" s="135" t="str">
        <f t="shared" si="206"/>
        <v/>
      </c>
      <c r="H271" s="235" t="str">
        <f>[4]SayfaKAY!H1104</f>
        <v/>
      </c>
      <c r="I271" s="104" t="str">
        <f>[4]SayfaKAY!I1104</f>
        <v/>
      </c>
      <c r="J271" s="103" t="str">
        <f>IF([4]SayfaKAY!J1104="","",IF([4]SayfaKAY!J1104="Müşteri","Notified by Customer","Notified by Bozankaya"))</f>
        <v/>
      </c>
      <c r="K271" s="103" t="e">
        <f>VLOOKUP([4]SayfaKAY!L1104,#REF!,2,FALSE)</f>
        <v>#REF!</v>
      </c>
      <c r="L271" s="165" t="str">
        <f>[4]SayfaKAY!X1104</f>
        <v/>
      </c>
      <c r="M271" s="107" t="str">
        <f t="shared" si="207"/>
        <v/>
      </c>
      <c r="N271" s="105" t="str">
        <f>[4]SayfaKAY!M1104</f>
        <v/>
      </c>
      <c r="O271" s="166" t="str">
        <f>[4]SayfaKAY!P1104</f>
        <v/>
      </c>
      <c r="P271" s="166" t="str">
        <f>[4]SayfaKAY!Q1104</f>
        <v/>
      </c>
      <c r="Q271" s="166" t="str">
        <f>[4]SayfaKAY!R1104</f>
        <v/>
      </c>
      <c r="R271" s="132" t="str" cm="1">
        <f t="array" ref="R271">IF([4]SayfaKAY!U1104="","",_xlfn.IFS([4]SayfaKAY!U1104="Bozankaya","Bozankaya",[4]SayfaKAY!U1104="Müşteri","Customer",[4]SayfaKAY!U1104="Tedarikçi","Equipment Supplier"))</f>
        <v/>
      </c>
      <c r="S271" s="204" t="str">
        <f>[4]SayfaKAY!N1104</f>
        <v/>
      </c>
      <c r="T271" s="133" t="str">
        <f>[4]SayfaKAY!AD1104</f>
        <v/>
      </c>
      <c r="U271" s="132" t="str">
        <f>[4]SayfaKAY!W1104</f>
        <v/>
      </c>
      <c r="V271" s="108" t="str">
        <f>[4]SayfaKAY!AZ1104</f>
        <v/>
      </c>
      <c r="W271" s="136" t="str">
        <f t="shared" si="208"/>
        <v/>
      </c>
      <c r="X271" s="137" t="str">
        <f t="shared" si="209"/>
        <v/>
      </c>
      <c r="Y271" s="235" t="str">
        <f>[4]SayfaKAY!AE1104</f>
        <v/>
      </c>
      <c r="Z271" s="192" t="str">
        <f t="shared" si="210"/>
        <v/>
      </c>
      <c r="AA271" s="110" t="str">
        <f t="shared" si="211"/>
        <v/>
      </c>
      <c r="AB271" s="182" t="str">
        <f>[4]SayfaKAY!BA1104</f>
        <v/>
      </c>
      <c r="AC271" s="257" t="str">
        <f t="shared" si="212"/>
        <v/>
      </c>
      <c r="AD271" s="111" t="str">
        <f t="shared" si="213"/>
        <v/>
      </c>
      <c r="AE271" s="111" t="str">
        <f t="shared" si="214"/>
        <v/>
      </c>
      <c r="AF271" s="235" t="str">
        <f>[4]SayfaKAY!BA1104</f>
        <v/>
      </c>
      <c r="AG271" s="179" t="str">
        <f>[4]SayfaKAY!S1104</f>
        <v/>
      </c>
      <c r="AH271" s="178" t="str">
        <f t="shared" si="215"/>
        <v/>
      </c>
      <c r="AI271" s="163" t="str">
        <f>[4]SayfaKAY!AV1104</f>
        <v/>
      </c>
      <c r="AJ271" s="164" t="str">
        <f t="shared" si="216"/>
        <v/>
      </c>
      <c r="AK271" s="164" t="str">
        <f t="shared" si="217"/>
        <v/>
      </c>
      <c r="AL271" s="112" t="str">
        <f>[4]SayfaKAY!AX1104</f>
        <v/>
      </c>
      <c r="AM271" s="257" t="str" cm="1">
        <f t="array" ref="AM271">IFERROR(IF(AND(P271&lt;&gt;"D(Arıza Değil)",AH271="Bu Arıza Aracın Servise Verilmesine Engel Değil"),
IF(Z271-F271&gt;0,(AB271-Y271)*24*60,
IF(OR(AND(G271&gt;$AS$1,G271&lt;$AT$1),AND(G271&gt;$AU$1,G271&lt;$AV$1)),
(AF271-H271)*24*60,     BH:BH0)),        AN271),0)</f>
        <v/>
      </c>
      <c r="AN271" s="257" t="str">
        <f t="shared" si="218"/>
        <v/>
      </c>
      <c r="AO271" s="174" t="str">
        <f>[4]SayfaKAY!AG1104</f>
        <v/>
      </c>
      <c r="AP271" s="174" t="str">
        <f>[4]SayfaKAY!AI1104</f>
        <v/>
      </c>
      <c r="AQ271" s="174" t="str">
        <f>[4]SayfaKAY!AQ1104</f>
        <v/>
      </c>
      <c r="AR271" s="174" t="str">
        <f>[4]SayfaKAY!AH1104</f>
        <v/>
      </c>
      <c r="AS271" s="174" t="str">
        <f>[4]SayfaKAY!AJ1104</f>
        <v/>
      </c>
      <c r="AT271" s="175" t="str">
        <f>[4]SayfaKAY!AM1104</f>
        <v/>
      </c>
      <c r="AU271" s="176" t="str">
        <f>[4]SayfaKAY!AL1104</f>
        <v/>
      </c>
      <c r="AV271" s="176" t="str">
        <f>[4]SayfaKAY!AP1104</f>
        <v/>
      </c>
      <c r="AW271" s="177" t="str">
        <f>[4]SayfaKAY!AT1104</f>
        <v/>
      </c>
      <c r="AX271" s="194" t="str">
        <f t="shared" si="219"/>
        <v/>
      </c>
      <c r="AY271" s="168"/>
      <c r="AZ271" s="167"/>
      <c r="BA271" s="170"/>
      <c r="BB271" s="171"/>
      <c r="BC271" s="114"/>
      <c r="BD271" s="114"/>
      <c r="BE271" s="114"/>
      <c r="BF271" s="114"/>
      <c r="BG271" s="114"/>
      <c r="BH271" s="114">
        <f>IFERROR(FRACAS!AN1107, "Hata Var")</f>
        <v>248.00000011688098</v>
      </c>
      <c r="BI271" s="114"/>
      <c r="BJ271" s="114"/>
      <c r="BK271" s="105" t="str">
        <f>[4]SayfaKAY!AW1104</f>
        <v/>
      </c>
      <c r="BL271" s="105" t="str">
        <f>[4]SayfaKAY!V1104</f>
        <v/>
      </c>
      <c r="BM271" s="114"/>
      <c r="BN271" s="171" t="str">
        <f t="shared" si="220"/>
        <v>x yok</v>
      </c>
      <c r="BO271" s="171" t="b">
        <f t="shared" si="221"/>
        <v>0</v>
      </c>
      <c r="BP271" s="171" t="e">
        <f t="shared" si="222"/>
        <v>#VALUE!</v>
      </c>
      <c r="BQ271" s="226" t="e">
        <f t="shared" si="223"/>
        <v>#VALUE!</v>
      </c>
      <c r="BR271" s="226" t="e">
        <f t="shared" si="224"/>
        <v>#VALUE!</v>
      </c>
      <c r="BS271" s="226" t="e">
        <f t="shared" si="225"/>
        <v>#VALUE!</v>
      </c>
      <c r="BT271" s="114"/>
      <c r="BU271" s="242"/>
      <c r="BV271" s="233">
        <f t="shared" si="226"/>
        <v>-1</v>
      </c>
      <c r="BW271" s="226" t="str">
        <f t="shared" si="227"/>
        <v>Hayır, çakışma yok</v>
      </c>
      <c r="BX271" s="229"/>
      <c r="BY271" s="247" t="e">
        <f t="shared" si="228"/>
        <v>#VALUE!</v>
      </c>
      <c r="BZ271" s="247" t="e">
        <f t="shared" si="229"/>
        <v>#VALUE!</v>
      </c>
      <c r="CA271" s="247" t="e">
        <f t="shared" si="230"/>
        <v>#VALUE!</v>
      </c>
      <c r="CB271" s="213"/>
      <c r="CC271" s="211"/>
      <c r="CD271" s="196"/>
      <c r="CE271" s="213">
        <v>1103</v>
      </c>
      <c r="CF271" s="182" t="str">
        <f t="shared" si="231"/>
        <v/>
      </c>
      <c r="CG271" s="182" t="str">
        <f t="shared" si="232"/>
        <v/>
      </c>
      <c r="CH271" s="196"/>
      <c r="CI271" s="196"/>
      <c r="CJ271" s="196"/>
      <c r="CK271" s="196" t="e">
        <f t="shared" si="233"/>
        <v>#VALUE!</v>
      </c>
      <c r="CL271" s="196" t="e">
        <f t="shared" si="234"/>
        <v>#VALUE!</v>
      </c>
      <c r="CM271" s="196" t="e">
        <f t="shared" si="235"/>
        <v>#VALUE!</v>
      </c>
      <c r="CN271" s="114"/>
      <c r="CO271" s="115" t="str">
        <f t="shared" si="236"/>
        <v/>
      </c>
      <c r="CP271" s="116" t="e">
        <f t="shared" si="237"/>
        <v>#VALUE!</v>
      </c>
      <c r="CQ271" s="117" t="str">
        <f t="shared" si="238"/>
        <v/>
      </c>
      <c r="CR271" s="117" t="str">
        <f t="shared" si="239"/>
        <v/>
      </c>
      <c r="CS271" s="117" t="str">
        <f t="shared" si="240"/>
        <v/>
      </c>
      <c r="CT271" s="118" t="e">
        <f t="shared" si="241"/>
        <v>#VALUE!</v>
      </c>
      <c r="CU271" s="118" t="e">
        <f t="shared" si="242"/>
        <v>#VALUE!</v>
      </c>
      <c r="CV271" s="118" t="e">
        <f t="shared" si="243"/>
        <v>#VALUE!</v>
      </c>
      <c r="CW271" s="119" t="e">
        <f t="shared" si="244"/>
        <v>#VALUE!</v>
      </c>
    </row>
    <row r="272" spans="1:101" ht="118.5" customHeight="1" x14ac:dyDescent="0.3">
      <c r="A272" s="160" t="str">
        <f>[4]SayfaKAY!C1105</f>
        <v/>
      </c>
      <c r="B272" s="104" t="str">
        <f>[4]SayfaKAY!D1105</f>
        <v/>
      </c>
      <c r="C272" s="105" t="str">
        <f>[4]SayfaKAY!E1105</f>
        <v/>
      </c>
      <c r="D272" s="105" t="str">
        <f>[4]SayfaKAY!F1105</f>
        <v/>
      </c>
      <c r="E272" s="106" t="str">
        <f>[4]SayfaKAY!G1105</f>
        <v/>
      </c>
      <c r="F272" s="134" t="str">
        <f t="shared" si="205"/>
        <v/>
      </c>
      <c r="G272" s="135" t="str">
        <f t="shared" si="206"/>
        <v/>
      </c>
      <c r="H272" s="235" t="str">
        <f>[4]SayfaKAY!H1105</f>
        <v/>
      </c>
      <c r="I272" s="104" t="str">
        <f>[4]SayfaKAY!I1105</f>
        <v/>
      </c>
      <c r="J272" s="103" t="str">
        <f>IF([4]SayfaKAY!J1105="","",IF([4]SayfaKAY!J1105="Müşteri","Notified by Customer","Notified by Bozankaya"))</f>
        <v/>
      </c>
      <c r="K272" s="103" t="e">
        <f>VLOOKUP([4]SayfaKAY!L1105,#REF!,2,FALSE)</f>
        <v>#REF!</v>
      </c>
      <c r="L272" s="165" t="str">
        <f>[4]SayfaKAY!X1105</f>
        <v/>
      </c>
      <c r="M272" s="107" t="str">
        <f t="shared" si="207"/>
        <v/>
      </c>
      <c r="N272" s="105" t="str">
        <f>[4]SayfaKAY!M1105</f>
        <v/>
      </c>
      <c r="O272" s="166" t="str">
        <f>[4]SayfaKAY!P1105</f>
        <v/>
      </c>
      <c r="P272" s="166" t="str">
        <f>[4]SayfaKAY!Q1105</f>
        <v/>
      </c>
      <c r="Q272" s="166" t="str">
        <f>[4]SayfaKAY!R1105</f>
        <v/>
      </c>
      <c r="R272" s="132" t="str" cm="1">
        <f t="array" ref="R272">IF([4]SayfaKAY!U1105="","",_xlfn.IFS([4]SayfaKAY!U1105="Bozankaya","Bozankaya",[4]SayfaKAY!U1105="Müşteri","Customer",[4]SayfaKAY!U1105="Tedarikçi","Equipment Supplier"))</f>
        <v/>
      </c>
      <c r="S272" s="204" t="str">
        <f>[4]SayfaKAY!N1105</f>
        <v/>
      </c>
      <c r="T272" s="133" t="str">
        <f>[4]SayfaKAY!AD1105</f>
        <v/>
      </c>
      <c r="U272" s="132" t="str">
        <f>[4]SayfaKAY!W1105</f>
        <v/>
      </c>
      <c r="V272" s="108" t="str">
        <f>[4]SayfaKAY!AZ1105</f>
        <v/>
      </c>
      <c r="W272" s="136" t="str">
        <f t="shared" si="208"/>
        <v/>
      </c>
      <c r="X272" s="137" t="str">
        <f t="shared" si="209"/>
        <v/>
      </c>
      <c r="Y272" s="235" t="str">
        <f>[4]SayfaKAY!AE1105</f>
        <v/>
      </c>
      <c r="Z272" s="109" t="str">
        <f t="shared" si="210"/>
        <v/>
      </c>
      <c r="AA272" s="110" t="str">
        <f t="shared" si="211"/>
        <v/>
      </c>
      <c r="AB272" s="182" t="str">
        <f>[4]SayfaKAY!BA1105</f>
        <v/>
      </c>
      <c r="AC272" s="257" t="str">
        <f t="shared" si="212"/>
        <v/>
      </c>
      <c r="AD272" s="111" t="str">
        <f t="shared" si="213"/>
        <v/>
      </c>
      <c r="AE272" s="111" t="str">
        <f t="shared" si="214"/>
        <v/>
      </c>
      <c r="AF272" s="235" t="str">
        <f>[4]SayfaKAY!BA1105</f>
        <v/>
      </c>
      <c r="AG272" s="179" t="str">
        <f>[4]SayfaKAY!S1105</f>
        <v/>
      </c>
      <c r="AH272" s="178" t="str">
        <f t="shared" si="215"/>
        <v/>
      </c>
      <c r="AI272" s="163" t="str">
        <f>[4]SayfaKAY!AV1105</f>
        <v/>
      </c>
      <c r="AJ272" s="164" t="str">
        <f t="shared" si="216"/>
        <v/>
      </c>
      <c r="AK272" s="164" t="str">
        <f t="shared" si="217"/>
        <v/>
      </c>
      <c r="AL272" s="112" t="str">
        <f>[4]SayfaKAY!AX1105</f>
        <v/>
      </c>
      <c r="AM272" s="257" t="str" cm="1">
        <f t="array" ref="AM272">IFERROR(IF(AND(P272&lt;&gt;"D(Arıza Değil)",AH272="Bu Arıza Aracın Servise Verilmesine Engel Değil"),
IF(Z272-F272&gt;0,(AB272-Y272)*24*60,
IF(OR(AND(G272&gt;$AS$1,G272&lt;$AT$1),AND(G272&gt;$AU$1,G272&lt;$AV$1)),
(AF272-H272)*24*60,     BH:BH0)),        AN272),0)</f>
        <v/>
      </c>
      <c r="AN272" s="257" t="str">
        <f t="shared" si="218"/>
        <v/>
      </c>
      <c r="AO272" s="174" t="str">
        <f>[4]SayfaKAY!AG1105</f>
        <v/>
      </c>
      <c r="AP272" s="174" t="str">
        <f>[4]SayfaKAY!AI1105</f>
        <v/>
      </c>
      <c r="AQ272" s="174" t="str">
        <f>[4]SayfaKAY!AQ1105</f>
        <v/>
      </c>
      <c r="AR272" s="174" t="str">
        <f>[4]SayfaKAY!AH1105</f>
        <v/>
      </c>
      <c r="AS272" s="174" t="str">
        <f>[4]SayfaKAY!AJ1105</f>
        <v/>
      </c>
      <c r="AT272" s="175" t="str">
        <f>[4]SayfaKAY!AM1105</f>
        <v/>
      </c>
      <c r="AU272" s="176" t="str">
        <f>[4]SayfaKAY!AL1105</f>
        <v/>
      </c>
      <c r="AV272" s="176" t="str">
        <f>[4]SayfaKAY!AP1105</f>
        <v/>
      </c>
      <c r="AW272" s="177" t="str">
        <f>[4]SayfaKAY!AT1105</f>
        <v/>
      </c>
      <c r="AX272" s="194" t="str">
        <f t="shared" si="219"/>
        <v/>
      </c>
      <c r="AY272" s="168"/>
      <c r="AZ272" s="167"/>
      <c r="BA272" s="113"/>
      <c r="BB272" s="171" t="str">
        <f>IF($AQ$1="X", IF(AND(G272&gt;=$AS$1,G272&lt;=$AT$1),IF(P272&lt;&gt;"D(Arıza Değil)",AC272,0), IF(AND(G272&gt;=$AU$1,G272&lt;=$AV$1),IF(P272&lt;&gt;"D(Arıza Değil)",AC272,0), "")), "")</f>
        <v/>
      </c>
      <c r="BC272" s="114"/>
      <c r="BD272" s="114"/>
      <c r="BE272" s="114"/>
      <c r="BF272" s="114"/>
      <c r="BG272" s="114"/>
      <c r="BH272" s="114">
        <f>IFERROR(FRACAS!AN1108, "Hata Var")</f>
        <v>492.99999998300336</v>
      </c>
      <c r="BI272" s="114"/>
      <c r="BJ272" s="114"/>
      <c r="BK272" s="105" t="str">
        <f>[4]SayfaKAY!AW1105</f>
        <v/>
      </c>
      <c r="BL272" s="105" t="str">
        <f>[4]SayfaKAY!V1105</f>
        <v/>
      </c>
      <c r="BM272" s="114"/>
      <c r="BN272" s="171" t="str">
        <f t="shared" si="220"/>
        <v>x yok</v>
      </c>
      <c r="BO272" s="171" t="b">
        <f t="shared" si="221"/>
        <v>0</v>
      </c>
      <c r="BP272" s="171" t="e">
        <f t="shared" si="222"/>
        <v>#VALUE!</v>
      </c>
      <c r="BQ272" s="226" t="e">
        <f t="shared" si="223"/>
        <v>#VALUE!</v>
      </c>
      <c r="BR272" s="226" t="e">
        <f t="shared" si="224"/>
        <v>#VALUE!</v>
      </c>
      <c r="BS272" s="226" t="e">
        <f t="shared" si="225"/>
        <v>#VALUE!</v>
      </c>
      <c r="BT272" s="114"/>
      <c r="BU272" s="242"/>
      <c r="BV272" s="233">
        <f t="shared" si="226"/>
        <v>-1</v>
      </c>
      <c r="BW272" s="226" t="str">
        <f t="shared" si="227"/>
        <v>Hayır, çakışma yok</v>
      </c>
      <c r="BX272" s="229"/>
      <c r="BY272" s="247" t="e">
        <f t="shared" si="228"/>
        <v>#VALUE!</v>
      </c>
      <c r="BZ272" s="247" t="e">
        <f t="shared" si="229"/>
        <v>#VALUE!</v>
      </c>
      <c r="CA272" s="247" t="e">
        <f t="shared" si="230"/>
        <v>#VALUE!</v>
      </c>
      <c r="CB272" s="213"/>
      <c r="CC272" s="211"/>
      <c r="CD272" s="196"/>
      <c r="CE272" s="213">
        <v>1104</v>
      </c>
      <c r="CF272" s="182" t="str">
        <f t="shared" si="231"/>
        <v/>
      </c>
      <c r="CG272" s="182" t="str">
        <f t="shared" si="232"/>
        <v/>
      </c>
      <c r="CH272" s="196"/>
      <c r="CI272" s="196"/>
      <c r="CJ272" s="196"/>
      <c r="CK272" s="196" t="e">
        <f t="shared" si="233"/>
        <v>#VALUE!</v>
      </c>
      <c r="CL272" s="196" t="e">
        <f t="shared" si="234"/>
        <v>#VALUE!</v>
      </c>
      <c r="CM272" s="196" t="e">
        <f t="shared" si="235"/>
        <v>#VALUE!</v>
      </c>
      <c r="CN272" s="114"/>
      <c r="CO272" s="115" t="str">
        <f t="shared" si="236"/>
        <v/>
      </c>
      <c r="CP272" s="116" t="e">
        <f t="shared" si="237"/>
        <v>#VALUE!</v>
      </c>
      <c r="CQ272" s="117" t="str">
        <f t="shared" si="238"/>
        <v/>
      </c>
      <c r="CR272" s="117" t="str">
        <f t="shared" si="239"/>
        <v/>
      </c>
      <c r="CS272" s="117" t="str">
        <f t="shared" si="240"/>
        <v/>
      </c>
      <c r="CT272" s="118" t="e">
        <f t="shared" si="241"/>
        <v>#VALUE!</v>
      </c>
      <c r="CU272" s="118" t="e">
        <f t="shared" si="242"/>
        <v>#VALUE!</v>
      </c>
      <c r="CV272" s="118" t="e">
        <f t="shared" si="243"/>
        <v>#VALUE!</v>
      </c>
      <c r="CW272" s="119" t="e">
        <f t="shared" si="244"/>
        <v>#VALUE!</v>
      </c>
    </row>
    <row r="273" spans="1:101" ht="118.5" customHeight="1" x14ac:dyDescent="0.3">
      <c r="A273" s="104" t="str">
        <f>[4]SayfaKAY!C1106</f>
        <v/>
      </c>
      <c r="B273" s="104" t="str">
        <f>[4]SayfaKAY!D1106</f>
        <v/>
      </c>
      <c r="C273" s="105" t="str">
        <f>[4]SayfaKAY!E1106</f>
        <v/>
      </c>
      <c r="D273" s="105" t="str">
        <f>[4]SayfaKAY!F1106</f>
        <v/>
      </c>
      <c r="E273" s="106" t="str">
        <f>[4]SayfaKAY!G1106</f>
        <v/>
      </c>
      <c r="F273" s="193" t="str">
        <f t="shared" si="205"/>
        <v/>
      </c>
      <c r="G273" s="135" t="str">
        <f t="shared" si="206"/>
        <v/>
      </c>
      <c r="H273" s="235" t="str">
        <f>[4]SayfaKAY!H1106</f>
        <v/>
      </c>
      <c r="I273" s="104" t="str">
        <f>[4]SayfaKAY!I1106</f>
        <v/>
      </c>
      <c r="J273" s="103" t="str">
        <f>IF([4]SayfaKAY!J1106="","",IF([4]SayfaKAY!J1106="Müşteri","Notified by Customer","Notified by Bozankaya"))</f>
        <v/>
      </c>
      <c r="K273" s="103" t="e">
        <f>VLOOKUP([4]SayfaKAY!L1106,#REF!,2,FALSE)</f>
        <v>#REF!</v>
      </c>
      <c r="L273" s="165" t="str">
        <f>[4]SayfaKAY!X1106</f>
        <v/>
      </c>
      <c r="M273" s="107" t="str">
        <f t="shared" si="207"/>
        <v/>
      </c>
      <c r="N273" s="105" t="str">
        <f>[4]SayfaKAY!M1106</f>
        <v/>
      </c>
      <c r="O273" s="166" t="str">
        <f>[4]SayfaKAY!P1106</f>
        <v/>
      </c>
      <c r="P273" s="166" t="str">
        <f>[4]SayfaKAY!Q1106</f>
        <v/>
      </c>
      <c r="Q273" s="166" t="str">
        <f>[4]SayfaKAY!R1106</f>
        <v/>
      </c>
      <c r="R273" s="132" t="str" cm="1">
        <f t="array" ref="R273">IF([4]SayfaKAY!U1106="","",_xlfn.IFS([4]SayfaKAY!U1106="Bozankaya","Bozankaya",[4]SayfaKAY!U1106="Müşteri","Customer",[4]SayfaKAY!U1106="Tedarikçi","Equipment Supplier"))</f>
        <v/>
      </c>
      <c r="S273" s="204" t="str">
        <f>[4]SayfaKAY!N1106</f>
        <v/>
      </c>
      <c r="T273" s="133" t="str">
        <f>[4]SayfaKAY!AD1106</f>
        <v/>
      </c>
      <c r="U273" s="132" t="str">
        <f>[4]SayfaKAY!W1106</f>
        <v/>
      </c>
      <c r="V273" s="108" t="str">
        <f>[4]SayfaKAY!AZ1106</f>
        <v/>
      </c>
      <c r="W273" s="136" t="str">
        <f t="shared" si="208"/>
        <v/>
      </c>
      <c r="X273" s="137" t="str">
        <f t="shared" si="209"/>
        <v/>
      </c>
      <c r="Y273" s="235" t="str">
        <f>[4]SayfaKAY!AE1106</f>
        <v/>
      </c>
      <c r="Z273" s="192" t="str">
        <f t="shared" si="210"/>
        <v/>
      </c>
      <c r="AA273" s="110" t="str">
        <f t="shared" si="211"/>
        <v/>
      </c>
      <c r="AB273" s="182" t="str">
        <f>[4]SayfaKAY!BA1106</f>
        <v/>
      </c>
      <c r="AC273" s="257" t="str">
        <f t="shared" si="212"/>
        <v/>
      </c>
      <c r="AD273" s="111" t="str">
        <f t="shared" si="213"/>
        <v/>
      </c>
      <c r="AE273" s="111" t="str">
        <f t="shared" si="214"/>
        <v/>
      </c>
      <c r="AF273" s="235" t="str">
        <f>[4]SayfaKAY!BA1106</f>
        <v/>
      </c>
      <c r="AG273" s="179" t="str">
        <f>[4]SayfaKAY!S1106</f>
        <v/>
      </c>
      <c r="AH273" s="178" t="str">
        <f t="shared" si="215"/>
        <v/>
      </c>
      <c r="AI273" s="163" t="str">
        <f>[4]SayfaKAY!AV1106</f>
        <v/>
      </c>
      <c r="AJ273" s="164" t="str">
        <f t="shared" si="216"/>
        <v/>
      </c>
      <c r="AK273" s="164" t="str">
        <f t="shared" si="217"/>
        <v/>
      </c>
      <c r="AL273" s="112" t="str">
        <f>[4]SayfaKAY!AX1106</f>
        <v/>
      </c>
      <c r="AM273" s="257" t="str" cm="1">
        <f t="array" ref="AM273">IFERROR(IF(AND(P273&lt;&gt;"D(Arıza Değil)",AH273="Bu Arıza Aracın Servise Verilmesine Engel Değil"),
IF(Z273-F273&gt;0,(AB273-Y273)*24*60,
IF(OR(AND(G273&gt;$AS$1,G273&lt;$AT$1),AND(G273&gt;$AU$1,G273&lt;$AV$1)),
(AF273-H273)*24*60,     BH:BH0)),        AN273),0)</f>
        <v/>
      </c>
      <c r="AN273" s="257" t="str">
        <f t="shared" si="218"/>
        <v/>
      </c>
      <c r="AO273" s="174" t="str">
        <f>[4]SayfaKAY!AG1106</f>
        <v/>
      </c>
      <c r="AP273" s="174" t="str">
        <f>[4]SayfaKAY!AI1106</f>
        <v/>
      </c>
      <c r="AQ273" s="174" t="str">
        <f>[4]SayfaKAY!AQ1106</f>
        <v/>
      </c>
      <c r="AR273" s="174" t="str">
        <f>[4]SayfaKAY!AH1106</f>
        <v/>
      </c>
      <c r="AS273" s="174" t="str">
        <f>[4]SayfaKAY!AJ1106</f>
        <v/>
      </c>
      <c r="AT273" s="175" t="str">
        <f>[4]SayfaKAY!AM1106</f>
        <v/>
      </c>
      <c r="AU273" s="176" t="str">
        <f>[4]SayfaKAY!AL1106</f>
        <v/>
      </c>
      <c r="AV273" s="176" t="str">
        <f>[4]SayfaKAY!AP1106</f>
        <v/>
      </c>
      <c r="AW273" s="177" t="str">
        <f>[4]SayfaKAY!AT1106</f>
        <v/>
      </c>
      <c r="AX273" s="194" t="str">
        <f t="shared" si="219"/>
        <v/>
      </c>
      <c r="AY273" s="168"/>
      <c r="AZ273" s="167"/>
      <c r="BA273" s="170"/>
      <c r="BB273" s="171"/>
      <c r="BC273" s="114"/>
      <c r="BD273" s="114"/>
      <c r="BE273" s="114"/>
      <c r="BF273" s="114"/>
      <c r="BG273" s="114"/>
      <c r="BH273" s="114">
        <f>IFERROR(FRACAS!AN1109, "Hata Var")</f>
        <v>392616.0000000021</v>
      </c>
      <c r="BI273" s="114"/>
      <c r="BJ273" s="114"/>
      <c r="BK273" s="105" t="str">
        <f>[4]SayfaKAY!AW1106</f>
        <v/>
      </c>
      <c r="BL273" s="105" t="str">
        <f>[4]SayfaKAY!V1106</f>
        <v/>
      </c>
      <c r="BM273" s="114"/>
      <c r="BN273" s="171" t="str">
        <f t="shared" si="220"/>
        <v>x yok</v>
      </c>
      <c r="BO273" s="171" t="b">
        <f t="shared" si="221"/>
        <v>0</v>
      </c>
      <c r="BP273" s="171" t="e">
        <f t="shared" si="222"/>
        <v>#VALUE!</v>
      </c>
      <c r="BQ273" s="226" t="e">
        <f t="shared" si="223"/>
        <v>#VALUE!</v>
      </c>
      <c r="BR273" s="226" t="e">
        <f t="shared" si="224"/>
        <v>#VALUE!</v>
      </c>
      <c r="BS273" s="226" t="e">
        <f t="shared" si="225"/>
        <v>#VALUE!</v>
      </c>
      <c r="BT273" s="114"/>
      <c r="BU273" s="242"/>
      <c r="BV273" s="233">
        <f t="shared" si="226"/>
        <v>-1</v>
      </c>
      <c r="BW273" s="226" t="str">
        <f t="shared" si="227"/>
        <v>Hayır, çakışma yok</v>
      </c>
      <c r="BX273" s="229"/>
      <c r="BY273" s="247" t="e">
        <f t="shared" si="228"/>
        <v>#VALUE!</v>
      </c>
      <c r="BZ273" s="247" t="e">
        <f t="shared" si="229"/>
        <v>#VALUE!</v>
      </c>
      <c r="CA273" s="247" t="e">
        <f t="shared" si="230"/>
        <v>#VALUE!</v>
      </c>
      <c r="CB273" s="213"/>
      <c r="CC273" s="211"/>
      <c r="CD273" s="196"/>
      <c r="CE273" s="213">
        <v>1105</v>
      </c>
      <c r="CF273" s="182" t="str">
        <f t="shared" si="231"/>
        <v/>
      </c>
      <c r="CG273" s="182" t="str">
        <f t="shared" si="232"/>
        <v/>
      </c>
      <c r="CH273" s="196"/>
      <c r="CI273" s="196"/>
      <c r="CJ273" s="196"/>
      <c r="CK273" s="196" t="e">
        <f t="shared" si="233"/>
        <v>#VALUE!</v>
      </c>
      <c r="CL273" s="196" t="e">
        <f t="shared" si="234"/>
        <v>#VALUE!</v>
      </c>
      <c r="CM273" s="196" t="e">
        <f t="shared" si="235"/>
        <v>#VALUE!</v>
      </c>
      <c r="CN273" s="114"/>
      <c r="CO273" s="115" t="str">
        <f t="shared" si="236"/>
        <v/>
      </c>
      <c r="CP273" s="116" t="e">
        <f t="shared" si="237"/>
        <v>#VALUE!</v>
      </c>
      <c r="CQ273" s="117" t="str">
        <f t="shared" si="238"/>
        <v/>
      </c>
      <c r="CR273" s="117" t="str">
        <f t="shared" si="239"/>
        <v/>
      </c>
      <c r="CS273" s="117" t="str">
        <f t="shared" si="240"/>
        <v/>
      </c>
      <c r="CT273" s="118" t="e">
        <f t="shared" si="241"/>
        <v>#VALUE!</v>
      </c>
      <c r="CU273" s="118" t="e">
        <f t="shared" si="242"/>
        <v>#VALUE!</v>
      </c>
      <c r="CV273" s="118" t="e">
        <f t="shared" si="243"/>
        <v>#VALUE!</v>
      </c>
      <c r="CW273" s="119" t="e">
        <f t="shared" si="244"/>
        <v>#VALUE!</v>
      </c>
    </row>
    <row r="274" spans="1:101" ht="118.5" customHeight="1" x14ac:dyDescent="0.3">
      <c r="A274" s="160" t="str">
        <f>[4]SayfaKAY!C1107</f>
        <v/>
      </c>
      <c r="B274" s="104" t="str">
        <f>[4]SayfaKAY!D1107</f>
        <v/>
      </c>
      <c r="C274" s="105" t="str">
        <f>[4]SayfaKAY!E1107</f>
        <v/>
      </c>
      <c r="D274" s="105" t="str">
        <f>[4]SayfaKAY!F1107</f>
        <v/>
      </c>
      <c r="E274" s="106" t="str">
        <f>[4]SayfaKAY!G1107</f>
        <v/>
      </c>
      <c r="F274" s="134" t="str">
        <f t="shared" si="205"/>
        <v/>
      </c>
      <c r="G274" s="135" t="str">
        <f t="shared" si="206"/>
        <v/>
      </c>
      <c r="H274" s="235" t="str">
        <f>[4]SayfaKAY!H1107</f>
        <v/>
      </c>
      <c r="I274" s="104" t="str">
        <f>[4]SayfaKAY!I1107</f>
        <v/>
      </c>
      <c r="J274" s="103" t="str">
        <f>IF([4]SayfaKAY!J1107="","",IF([4]SayfaKAY!J1107="Müşteri","Notified by Customer","Notified by Bozankaya"))</f>
        <v/>
      </c>
      <c r="K274" s="103" t="e">
        <f>VLOOKUP([4]SayfaKAY!L1107,#REF!,2,FALSE)</f>
        <v>#REF!</v>
      </c>
      <c r="L274" s="165" t="str">
        <f>[4]SayfaKAY!X1107</f>
        <v/>
      </c>
      <c r="M274" s="107" t="str">
        <f t="shared" si="207"/>
        <v/>
      </c>
      <c r="N274" s="105" t="str">
        <f>[4]SayfaKAY!M1107</f>
        <v/>
      </c>
      <c r="O274" s="166" t="str">
        <f>[4]SayfaKAY!P1107</f>
        <v/>
      </c>
      <c r="P274" s="166" t="str">
        <f>[4]SayfaKAY!Q1107</f>
        <v/>
      </c>
      <c r="Q274" s="166" t="str">
        <f>[4]SayfaKAY!R1107</f>
        <v/>
      </c>
      <c r="R274" s="132" t="str" cm="1">
        <f t="array" ref="R274">IF([4]SayfaKAY!U1107="","",_xlfn.IFS([4]SayfaKAY!U1107="Bozankaya","Bozankaya",[4]SayfaKAY!U1107="Müşteri","Customer",[4]SayfaKAY!U1107="Tedarikçi","Equipment Supplier"))</f>
        <v/>
      </c>
      <c r="S274" s="204" t="str">
        <f>[4]SayfaKAY!N1107</f>
        <v/>
      </c>
      <c r="T274" s="133" t="str">
        <f>[4]SayfaKAY!AD1107</f>
        <v/>
      </c>
      <c r="U274" s="132" t="str">
        <f>[4]SayfaKAY!W1107</f>
        <v/>
      </c>
      <c r="V274" s="108" t="str">
        <f>[4]SayfaKAY!AZ1107</f>
        <v/>
      </c>
      <c r="W274" s="136" t="str">
        <f t="shared" si="208"/>
        <v/>
      </c>
      <c r="X274" s="137" t="str">
        <f t="shared" si="209"/>
        <v/>
      </c>
      <c r="Y274" s="235" t="str">
        <f>[4]SayfaKAY!AE1107</f>
        <v/>
      </c>
      <c r="Z274" s="109" t="str">
        <f t="shared" si="210"/>
        <v/>
      </c>
      <c r="AA274" s="110" t="str">
        <f t="shared" si="211"/>
        <v/>
      </c>
      <c r="AB274" s="182" t="str">
        <f>[4]SayfaKAY!BA1107</f>
        <v/>
      </c>
      <c r="AC274" s="257" t="str">
        <f t="shared" si="212"/>
        <v/>
      </c>
      <c r="AD274" s="111" t="str">
        <f t="shared" si="213"/>
        <v/>
      </c>
      <c r="AE274" s="111" t="str">
        <f t="shared" si="214"/>
        <v/>
      </c>
      <c r="AF274" s="235" t="str">
        <f>[4]SayfaKAY!BA1107</f>
        <v/>
      </c>
      <c r="AG274" s="179" t="str">
        <f>[4]SayfaKAY!S1107</f>
        <v/>
      </c>
      <c r="AH274" s="178" t="str">
        <f t="shared" si="215"/>
        <v/>
      </c>
      <c r="AI274" s="163" t="str">
        <f>[4]SayfaKAY!AV1107</f>
        <v/>
      </c>
      <c r="AJ274" s="164" t="str">
        <f t="shared" si="216"/>
        <v/>
      </c>
      <c r="AK274" s="164" t="str">
        <f t="shared" si="217"/>
        <v/>
      </c>
      <c r="AL274" s="112" t="str">
        <f>[4]SayfaKAY!AX1107</f>
        <v/>
      </c>
      <c r="AM274" s="257" t="str" cm="1">
        <f t="array" ref="AM274">IFERROR(IF(AND(P274&lt;&gt;"D(Arıza Değil)",AH274="Bu Arıza Aracın Servise Verilmesine Engel Değil"),
IF(Z274-F274&gt;0,(AB274-Y274)*24*60,
IF(OR(AND(G274&gt;$AS$1,G274&lt;$AT$1),AND(G274&gt;$AU$1,G274&lt;$AV$1)),
(AF274-H274)*24*60,     BH:BH0)),        AN274),0)</f>
        <v/>
      </c>
      <c r="AN274" s="257" t="str">
        <f t="shared" si="218"/>
        <v/>
      </c>
      <c r="AO274" s="174" t="str">
        <f>[4]SayfaKAY!AG1107</f>
        <v/>
      </c>
      <c r="AP274" s="174" t="str">
        <f>[4]SayfaKAY!AI1107</f>
        <v/>
      </c>
      <c r="AQ274" s="174" t="str">
        <f>[4]SayfaKAY!AQ1107</f>
        <v/>
      </c>
      <c r="AR274" s="174" t="str">
        <f>[4]SayfaKAY!AH1107</f>
        <v/>
      </c>
      <c r="AS274" s="174" t="str">
        <f>[4]SayfaKAY!AJ1107</f>
        <v/>
      </c>
      <c r="AT274" s="175" t="str">
        <f>[4]SayfaKAY!AM1107</f>
        <v/>
      </c>
      <c r="AU274" s="176" t="str">
        <f>[4]SayfaKAY!AL1107</f>
        <v/>
      </c>
      <c r="AV274" s="176" t="str">
        <f>[4]SayfaKAY!AP1107</f>
        <v/>
      </c>
      <c r="AW274" s="177" t="str">
        <f>[4]SayfaKAY!AT1107</f>
        <v/>
      </c>
      <c r="AX274" s="194" t="str">
        <f t="shared" si="219"/>
        <v/>
      </c>
      <c r="AY274" s="168"/>
      <c r="AZ274" s="167"/>
      <c r="BA274" s="113"/>
      <c r="BB274" s="171" t="str">
        <f>IF($AQ$1="X", IF(AND(G274&gt;=$AS$1,G274&lt;=$AT$1),IF(P274&lt;&gt;"D(Arıza Değil)",AC274,0), IF(AND(G274&gt;=$AU$1,G274&lt;=$AV$1),IF(P274&lt;&gt;"D(Arıza Değil)",AC274,0), "")), "")</f>
        <v/>
      </c>
      <c r="BC274" s="114"/>
      <c r="BD274" s="114"/>
      <c r="BE274" s="114"/>
      <c r="BF274" s="114"/>
      <c r="BG274" s="114"/>
      <c r="BH274" s="114">
        <f>IFERROR(FRACAS!AN1110, "Hata Var")</f>
        <v>1635.0000000488944</v>
      </c>
      <c r="BI274" s="114"/>
      <c r="BJ274" s="114"/>
      <c r="BK274" s="105" t="str">
        <f>[4]SayfaKAY!AW1107</f>
        <v/>
      </c>
      <c r="BL274" s="105" t="str">
        <f>[4]SayfaKAY!V1107</f>
        <v/>
      </c>
      <c r="BM274" s="114"/>
      <c r="BN274" s="171" t="str">
        <f t="shared" si="220"/>
        <v>x yok</v>
      </c>
      <c r="BO274" s="171" t="b">
        <f t="shared" si="221"/>
        <v>0</v>
      </c>
      <c r="BP274" s="171" t="e">
        <f t="shared" si="222"/>
        <v>#VALUE!</v>
      </c>
      <c r="BQ274" s="226" t="e">
        <f t="shared" si="223"/>
        <v>#VALUE!</v>
      </c>
      <c r="BR274" s="226" t="e">
        <f t="shared" si="224"/>
        <v>#VALUE!</v>
      </c>
      <c r="BS274" s="226" t="e">
        <f t="shared" si="225"/>
        <v>#VALUE!</v>
      </c>
      <c r="BT274" s="114"/>
      <c r="BU274" s="242"/>
      <c r="BV274" s="233">
        <f t="shared" si="226"/>
        <v>-1</v>
      </c>
      <c r="BW274" s="226" t="str">
        <f t="shared" si="227"/>
        <v>Hayır, çakışma yok</v>
      </c>
      <c r="BX274" s="229"/>
      <c r="BY274" s="247" t="e">
        <f t="shared" si="228"/>
        <v>#VALUE!</v>
      </c>
      <c r="BZ274" s="247" t="e">
        <f t="shared" si="229"/>
        <v>#VALUE!</v>
      </c>
      <c r="CA274" s="247" t="e">
        <f t="shared" si="230"/>
        <v>#VALUE!</v>
      </c>
      <c r="CB274" s="213"/>
      <c r="CC274" s="211"/>
      <c r="CD274" s="196"/>
      <c r="CE274" s="213">
        <v>1106</v>
      </c>
      <c r="CF274" s="182" t="str">
        <f t="shared" si="231"/>
        <v/>
      </c>
      <c r="CG274" s="182" t="str">
        <f t="shared" si="232"/>
        <v/>
      </c>
      <c r="CH274" s="196"/>
      <c r="CI274" s="196"/>
      <c r="CJ274" s="196"/>
      <c r="CK274" s="196" t="e">
        <f t="shared" si="233"/>
        <v>#VALUE!</v>
      </c>
      <c r="CL274" s="196" t="e">
        <f t="shared" si="234"/>
        <v>#VALUE!</v>
      </c>
      <c r="CM274" s="196" t="e">
        <f t="shared" si="235"/>
        <v>#VALUE!</v>
      </c>
      <c r="CN274" s="114"/>
      <c r="CO274" s="115" t="str">
        <f t="shared" si="236"/>
        <v/>
      </c>
      <c r="CP274" s="116" t="e">
        <f t="shared" si="237"/>
        <v>#VALUE!</v>
      </c>
      <c r="CQ274" s="117" t="str">
        <f t="shared" si="238"/>
        <v/>
      </c>
      <c r="CR274" s="117" t="str">
        <f t="shared" si="239"/>
        <v/>
      </c>
      <c r="CS274" s="117" t="str">
        <f t="shared" si="240"/>
        <v/>
      </c>
      <c r="CT274" s="118" t="e">
        <f t="shared" si="241"/>
        <v>#VALUE!</v>
      </c>
      <c r="CU274" s="118" t="e">
        <f t="shared" si="242"/>
        <v>#VALUE!</v>
      </c>
      <c r="CV274" s="118" t="e">
        <f t="shared" si="243"/>
        <v>#VALUE!</v>
      </c>
      <c r="CW274" s="119" t="e">
        <f t="shared" si="244"/>
        <v>#VALUE!</v>
      </c>
    </row>
    <row r="275" spans="1:101" ht="118.5" customHeight="1" x14ac:dyDescent="0.3">
      <c r="A275" s="104" t="str">
        <f>[4]SayfaKAY!C1108</f>
        <v/>
      </c>
      <c r="B275" s="104" t="str">
        <f>[4]SayfaKAY!D1108</f>
        <v/>
      </c>
      <c r="C275" s="105" t="str">
        <f>[4]SayfaKAY!E1108</f>
        <v/>
      </c>
      <c r="D275" s="105" t="str">
        <f>[4]SayfaKAY!F1108</f>
        <v/>
      </c>
      <c r="E275" s="106" t="str">
        <f>[4]SayfaKAY!G1108</f>
        <v/>
      </c>
      <c r="F275" s="193" t="str">
        <f t="shared" si="205"/>
        <v/>
      </c>
      <c r="G275" s="135" t="str">
        <f t="shared" si="206"/>
        <v/>
      </c>
      <c r="H275" s="235" t="str">
        <f>[4]SayfaKAY!H1108</f>
        <v/>
      </c>
      <c r="I275" s="104" t="str">
        <f>[4]SayfaKAY!I1108</f>
        <v/>
      </c>
      <c r="J275" s="103" t="str">
        <f>IF([4]SayfaKAY!J1108="","",IF([4]SayfaKAY!J1108="Müşteri","Notified by Customer","Notified by Bozankaya"))</f>
        <v/>
      </c>
      <c r="K275" s="103" t="e">
        <f>VLOOKUP([4]SayfaKAY!L1108,#REF!,2,FALSE)</f>
        <v>#REF!</v>
      </c>
      <c r="L275" s="165" t="str">
        <f>[4]SayfaKAY!X1108</f>
        <v/>
      </c>
      <c r="M275" s="107" t="str">
        <f t="shared" si="207"/>
        <v/>
      </c>
      <c r="N275" s="105" t="str">
        <f>[4]SayfaKAY!M1108</f>
        <v/>
      </c>
      <c r="O275" s="166" t="str">
        <f>[4]SayfaKAY!P1108</f>
        <v/>
      </c>
      <c r="P275" s="166" t="str">
        <f>[4]SayfaKAY!Q1108</f>
        <v/>
      </c>
      <c r="Q275" s="166" t="str">
        <f>[4]SayfaKAY!R1108</f>
        <v/>
      </c>
      <c r="R275" s="132" t="str" cm="1">
        <f t="array" ref="R275">IF([4]SayfaKAY!U1108="","",_xlfn.IFS([4]SayfaKAY!U1108="Bozankaya","Bozankaya",[4]SayfaKAY!U1108="Müşteri","Customer",[4]SayfaKAY!U1108="Tedarikçi","Equipment Supplier"))</f>
        <v/>
      </c>
      <c r="S275" s="204" t="str">
        <f>[4]SayfaKAY!N1108</f>
        <v/>
      </c>
      <c r="T275" s="133" t="str">
        <f>[4]SayfaKAY!AD1108</f>
        <v/>
      </c>
      <c r="U275" s="132" t="str">
        <f>[4]SayfaKAY!W1108</f>
        <v/>
      </c>
      <c r="V275" s="108" t="str">
        <f>[4]SayfaKAY!AZ1108</f>
        <v/>
      </c>
      <c r="W275" s="136" t="str">
        <f t="shared" si="208"/>
        <v/>
      </c>
      <c r="X275" s="137" t="str">
        <f t="shared" si="209"/>
        <v/>
      </c>
      <c r="Y275" s="235" t="str">
        <f>[4]SayfaKAY!AE1108</f>
        <v/>
      </c>
      <c r="Z275" s="192" t="str">
        <f t="shared" si="210"/>
        <v/>
      </c>
      <c r="AA275" s="110" t="str">
        <f t="shared" si="211"/>
        <v/>
      </c>
      <c r="AB275" s="182" t="str">
        <f>[4]SayfaKAY!BA1108</f>
        <v/>
      </c>
      <c r="AC275" s="257" t="str">
        <f t="shared" si="212"/>
        <v/>
      </c>
      <c r="AD275" s="111" t="str">
        <f t="shared" si="213"/>
        <v/>
      </c>
      <c r="AE275" s="111" t="str">
        <f t="shared" si="214"/>
        <v/>
      </c>
      <c r="AF275" s="235" t="str">
        <f>[4]SayfaKAY!BA1108</f>
        <v/>
      </c>
      <c r="AG275" s="179" t="str">
        <f>[4]SayfaKAY!S1108</f>
        <v/>
      </c>
      <c r="AH275" s="178" t="str">
        <f t="shared" si="215"/>
        <v/>
      </c>
      <c r="AI275" s="163" t="str">
        <f>[4]SayfaKAY!AV1108</f>
        <v/>
      </c>
      <c r="AJ275" s="164" t="str">
        <f t="shared" si="216"/>
        <v/>
      </c>
      <c r="AK275" s="164" t="str">
        <f t="shared" si="217"/>
        <v/>
      </c>
      <c r="AL275" s="112" t="str">
        <f>[4]SayfaKAY!AX1108</f>
        <v/>
      </c>
      <c r="AM275" s="257" t="str" cm="1">
        <f t="array" ref="AM275">IFERROR(IF(AND(P275&lt;&gt;"D(Arıza Değil)",AH275="Bu Arıza Aracın Servise Verilmesine Engel Değil"),
IF(Z275-F275&gt;0,(AB275-Y275)*24*60,
IF(OR(AND(G275&gt;$AS$1,G275&lt;$AT$1),AND(G275&gt;$AU$1,G275&lt;$AV$1)),
(AF275-H275)*24*60,     BH:BH0)),        AN275),0)</f>
        <v/>
      </c>
      <c r="AN275" s="257" t="str">
        <f t="shared" si="218"/>
        <v/>
      </c>
      <c r="AO275" s="174" t="str">
        <f>[4]SayfaKAY!AG1108</f>
        <v/>
      </c>
      <c r="AP275" s="174" t="str">
        <f>[4]SayfaKAY!AI1108</f>
        <v/>
      </c>
      <c r="AQ275" s="174" t="str">
        <f>[4]SayfaKAY!AQ1108</f>
        <v/>
      </c>
      <c r="AR275" s="174" t="str">
        <f>[4]SayfaKAY!AH1108</f>
        <v/>
      </c>
      <c r="AS275" s="174" t="str">
        <f>[4]SayfaKAY!AJ1108</f>
        <v/>
      </c>
      <c r="AT275" s="175" t="str">
        <f>[4]SayfaKAY!AM1108</f>
        <v/>
      </c>
      <c r="AU275" s="176" t="str">
        <f>[4]SayfaKAY!AL1108</f>
        <v/>
      </c>
      <c r="AV275" s="176" t="str">
        <f>[4]SayfaKAY!AP1108</f>
        <v/>
      </c>
      <c r="AW275" s="177" t="str">
        <f>[4]SayfaKAY!AT1108</f>
        <v/>
      </c>
      <c r="AX275" s="194" t="str">
        <f t="shared" si="219"/>
        <v/>
      </c>
      <c r="AY275" s="168"/>
      <c r="AZ275" s="167"/>
      <c r="BA275" s="170"/>
      <c r="BB275" s="171"/>
      <c r="BC275" s="114"/>
      <c r="BD275" s="114"/>
      <c r="BE275" s="114"/>
      <c r="BF275" s="114"/>
      <c r="BG275" s="114"/>
      <c r="BH275" s="114">
        <f>IFERROR(FRACAS!AN1111, "Hata Var")</f>
        <v>2507.0000001147855</v>
      </c>
      <c r="BI275" s="114"/>
      <c r="BJ275" s="114"/>
      <c r="BK275" s="105" t="str">
        <f>[4]SayfaKAY!AW1108</f>
        <v/>
      </c>
      <c r="BL275" s="105" t="str">
        <f>[4]SayfaKAY!V1108</f>
        <v/>
      </c>
      <c r="BM275" s="114"/>
      <c r="BN275" s="171" t="str">
        <f t="shared" si="220"/>
        <v>x yok</v>
      </c>
      <c r="BO275" s="171" t="b">
        <f t="shared" si="221"/>
        <v>0</v>
      </c>
      <c r="BP275" s="171" t="e">
        <f t="shared" si="222"/>
        <v>#VALUE!</v>
      </c>
      <c r="BQ275" s="226" t="e">
        <f t="shared" si="223"/>
        <v>#VALUE!</v>
      </c>
      <c r="BR275" s="226" t="e">
        <f t="shared" si="224"/>
        <v>#VALUE!</v>
      </c>
      <c r="BS275" s="226" t="e">
        <f t="shared" si="225"/>
        <v>#VALUE!</v>
      </c>
      <c r="BT275" s="114"/>
      <c r="BU275" s="242"/>
      <c r="BV275" s="233">
        <f t="shared" si="226"/>
        <v>-1</v>
      </c>
      <c r="BW275" s="226" t="str">
        <f t="shared" si="227"/>
        <v>Hayır, çakışma yok</v>
      </c>
      <c r="BX275" s="229"/>
      <c r="BY275" s="247" t="e">
        <f t="shared" si="228"/>
        <v>#VALUE!</v>
      </c>
      <c r="BZ275" s="247" t="e">
        <f t="shared" si="229"/>
        <v>#VALUE!</v>
      </c>
      <c r="CA275" s="247" t="e">
        <f t="shared" si="230"/>
        <v>#VALUE!</v>
      </c>
      <c r="CB275" s="213"/>
      <c r="CC275" s="211"/>
      <c r="CD275" s="196"/>
      <c r="CE275" s="213">
        <v>1107</v>
      </c>
      <c r="CF275" s="182" t="str">
        <f t="shared" si="231"/>
        <v/>
      </c>
      <c r="CG275" s="182" t="str">
        <f t="shared" si="232"/>
        <v/>
      </c>
      <c r="CH275" s="196"/>
      <c r="CI275" s="196"/>
      <c r="CJ275" s="196"/>
      <c r="CK275" s="196" t="e">
        <f t="shared" si="233"/>
        <v>#VALUE!</v>
      </c>
      <c r="CL275" s="196" t="e">
        <f t="shared" si="234"/>
        <v>#VALUE!</v>
      </c>
      <c r="CM275" s="196" t="e">
        <f t="shared" si="235"/>
        <v>#VALUE!</v>
      </c>
      <c r="CN275" s="114"/>
      <c r="CO275" s="115" t="str">
        <f t="shared" si="236"/>
        <v/>
      </c>
      <c r="CP275" s="116" t="e">
        <f t="shared" si="237"/>
        <v>#VALUE!</v>
      </c>
      <c r="CQ275" s="117" t="str">
        <f t="shared" si="238"/>
        <v/>
      </c>
      <c r="CR275" s="117" t="str">
        <f t="shared" si="239"/>
        <v/>
      </c>
      <c r="CS275" s="117" t="str">
        <f t="shared" si="240"/>
        <v/>
      </c>
      <c r="CT275" s="118" t="e">
        <f t="shared" si="241"/>
        <v>#VALUE!</v>
      </c>
      <c r="CU275" s="118" t="e">
        <f t="shared" si="242"/>
        <v>#VALUE!</v>
      </c>
      <c r="CV275" s="118" t="e">
        <f t="shared" si="243"/>
        <v>#VALUE!</v>
      </c>
      <c r="CW275" s="119" t="e">
        <f t="shared" si="244"/>
        <v>#VALUE!</v>
      </c>
    </row>
    <row r="276" spans="1:101" ht="118.5" customHeight="1" x14ac:dyDescent="0.3">
      <c r="A276" s="160" t="str">
        <f>[4]SayfaKAY!C1109</f>
        <v/>
      </c>
      <c r="B276" s="104" t="str">
        <f>[4]SayfaKAY!D1109</f>
        <v/>
      </c>
      <c r="C276" s="105" t="str">
        <f>[4]SayfaKAY!E1109</f>
        <v/>
      </c>
      <c r="D276" s="105" t="str">
        <f>[4]SayfaKAY!F1109</f>
        <v/>
      </c>
      <c r="E276" s="106" t="str">
        <f>[4]SayfaKAY!G1109</f>
        <v/>
      </c>
      <c r="F276" s="134" t="str">
        <f t="shared" si="205"/>
        <v/>
      </c>
      <c r="G276" s="135" t="str">
        <f t="shared" si="206"/>
        <v/>
      </c>
      <c r="H276" s="235" t="str">
        <f>[4]SayfaKAY!H1109</f>
        <v/>
      </c>
      <c r="I276" s="104" t="str">
        <f>[4]SayfaKAY!I1109</f>
        <v/>
      </c>
      <c r="J276" s="103" t="str">
        <f>IF([4]SayfaKAY!J1109="","",IF([4]SayfaKAY!J1109="Müşteri","Notified by Customer","Notified by Bozankaya"))</f>
        <v/>
      </c>
      <c r="K276" s="103" t="e">
        <f>VLOOKUP([4]SayfaKAY!L1109,#REF!,2,FALSE)</f>
        <v>#REF!</v>
      </c>
      <c r="L276" s="165" t="str">
        <f>[4]SayfaKAY!X1109</f>
        <v/>
      </c>
      <c r="M276" s="107" t="str">
        <f t="shared" si="207"/>
        <v/>
      </c>
      <c r="N276" s="105" t="str">
        <f>[4]SayfaKAY!M1109</f>
        <v/>
      </c>
      <c r="O276" s="166" t="str">
        <f>[4]SayfaKAY!P1109</f>
        <v/>
      </c>
      <c r="P276" s="166" t="str">
        <f>[4]SayfaKAY!Q1109</f>
        <v/>
      </c>
      <c r="Q276" s="166" t="str">
        <f>[4]SayfaKAY!R1109</f>
        <v/>
      </c>
      <c r="R276" s="132" t="str" cm="1">
        <f t="array" ref="R276">IF([4]SayfaKAY!U1109="","",_xlfn.IFS([4]SayfaKAY!U1109="Bozankaya","Bozankaya",[4]SayfaKAY!U1109="Müşteri","Customer",[4]SayfaKAY!U1109="Tedarikçi","Equipment Supplier"))</f>
        <v/>
      </c>
      <c r="S276" s="204" t="str">
        <f>[4]SayfaKAY!N1109</f>
        <v/>
      </c>
      <c r="T276" s="133" t="str">
        <f>[4]SayfaKAY!AD1109</f>
        <v/>
      </c>
      <c r="U276" s="132" t="str">
        <f>[4]SayfaKAY!W1109</f>
        <v/>
      </c>
      <c r="V276" s="108" t="str">
        <f>[4]SayfaKAY!AZ1109</f>
        <v/>
      </c>
      <c r="W276" s="136" t="str">
        <f t="shared" si="208"/>
        <v/>
      </c>
      <c r="X276" s="137" t="str">
        <f t="shared" si="209"/>
        <v/>
      </c>
      <c r="Y276" s="235" t="str">
        <f>[4]SayfaKAY!AE1109</f>
        <v/>
      </c>
      <c r="Z276" s="109" t="str">
        <f t="shared" si="210"/>
        <v/>
      </c>
      <c r="AA276" s="110" t="str">
        <f t="shared" si="211"/>
        <v/>
      </c>
      <c r="AB276" s="182" t="str">
        <f>[4]SayfaKAY!BA1109</f>
        <v/>
      </c>
      <c r="AC276" s="257" t="str">
        <f t="shared" si="212"/>
        <v/>
      </c>
      <c r="AD276" s="111" t="str">
        <f t="shared" si="213"/>
        <v/>
      </c>
      <c r="AE276" s="111" t="str">
        <f t="shared" si="214"/>
        <v/>
      </c>
      <c r="AF276" s="235" t="str">
        <f>[4]SayfaKAY!BA1109</f>
        <v/>
      </c>
      <c r="AG276" s="179" t="str">
        <f>[4]SayfaKAY!S1109</f>
        <v/>
      </c>
      <c r="AH276" s="178" t="str">
        <f t="shared" si="215"/>
        <v/>
      </c>
      <c r="AI276" s="163" t="str">
        <f>[4]SayfaKAY!AV1109</f>
        <v/>
      </c>
      <c r="AJ276" s="164" t="str">
        <f t="shared" si="216"/>
        <v/>
      </c>
      <c r="AK276" s="164" t="str">
        <f t="shared" si="217"/>
        <v/>
      </c>
      <c r="AL276" s="112" t="str">
        <f>[4]SayfaKAY!AX1109</f>
        <v/>
      </c>
      <c r="AM276" s="257" t="str" cm="1">
        <f t="array" ref="AM276">IFERROR(IF(AND(P276&lt;&gt;"D(Arıza Değil)",AH276="Bu Arıza Aracın Servise Verilmesine Engel Değil"),
IF(Z276-F276&gt;0,(AB276-Y276)*24*60,
IF(OR(AND(G276&gt;$AS$1,G276&lt;$AT$1),AND(G276&gt;$AU$1,G276&lt;$AV$1)),
(AF276-H276)*24*60,     BH:BH0)),        AN276),0)</f>
        <v/>
      </c>
      <c r="AN276" s="257" t="str">
        <f t="shared" si="218"/>
        <v/>
      </c>
      <c r="AO276" s="174" t="str">
        <f>[4]SayfaKAY!AG1109</f>
        <v/>
      </c>
      <c r="AP276" s="174" t="str">
        <f>[4]SayfaKAY!AI1109</f>
        <v/>
      </c>
      <c r="AQ276" s="174" t="str">
        <f>[4]SayfaKAY!AQ1109</f>
        <v/>
      </c>
      <c r="AR276" s="174" t="str">
        <f>[4]SayfaKAY!AH1109</f>
        <v/>
      </c>
      <c r="AS276" s="174" t="str">
        <f>[4]SayfaKAY!AJ1109</f>
        <v/>
      </c>
      <c r="AT276" s="175" t="str">
        <f>[4]SayfaKAY!AM1109</f>
        <v/>
      </c>
      <c r="AU276" s="176" t="str">
        <f>[4]SayfaKAY!AL1109</f>
        <v/>
      </c>
      <c r="AV276" s="176" t="str">
        <f>[4]SayfaKAY!AP1109</f>
        <v/>
      </c>
      <c r="AW276" s="177" t="str">
        <f>[4]SayfaKAY!AT1109</f>
        <v/>
      </c>
      <c r="AX276" s="194" t="str">
        <f t="shared" si="219"/>
        <v/>
      </c>
      <c r="AY276" s="168"/>
      <c r="AZ276" s="167"/>
      <c r="BA276" s="113"/>
      <c r="BB276" s="171" t="str">
        <f>IF($AQ$1="X", IF(AND(G276&gt;=$AS$1,G276&lt;=$AT$1),IF(P276&lt;&gt;"D(Arıza Değil)",AC276,0), IF(AND(G276&gt;=$AU$1,G276&lt;=$AV$1),IF(P276&lt;&gt;"D(Arıza Değil)",AC276,0), "")), "")</f>
        <v/>
      </c>
      <c r="BC276" s="114"/>
      <c r="BD276" s="114"/>
      <c r="BE276" s="114"/>
      <c r="BF276" s="114"/>
      <c r="BG276" s="114"/>
      <c r="BH276" s="114">
        <f>IFERROR(FRACAS!AN1112, "Hata Var")</f>
        <v>962.99999999580905</v>
      </c>
      <c r="BI276" s="114"/>
      <c r="BJ276" s="114"/>
      <c r="BK276" s="105" t="str">
        <f>[4]SayfaKAY!AW1109</f>
        <v/>
      </c>
      <c r="BL276" s="105" t="str">
        <f>[4]SayfaKAY!V1109</f>
        <v/>
      </c>
      <c r="BM276" s="114"/>
      <c r="BN276" s="171" t="str">
        <f t="shared" si="220"/>
        <v>x yok</v>
      </c>
      <c r="BO276" s="171" t="b">
        <f t="shared" si="221"/>
        <v>0</v>
      </c>
      <c r="BP276" s="171" t="e">
        <f t="shared" si="222"/>
        <v>#VALUE!</v>
      </c>
      <c r="BQ276" s="226" t="e">
        <f t="shared" si="223"/>
        <v>#VALUE!</v>
      </c>
      <c r="BR276" s="226" t="e">
        <f t="shared" si="224"/>
        <v>#VALUE!</v>
      </c>
      <c r="BS276" s="226" t="e">
        <f t="shared" si="225"/>
        <v>#VALUE!</v>
      </c>
      <c r="BT276" s="114"/>
      <c r="BU276" s="242"/>
      <c r="BV276" s="233">
        <f t="shared" si="226"/>
        <v>-1</v>
      </c>
      <c r="BW276" s="226" t="str">
        <f t="shared" si="227"/>
        <v>Hayır, çakışma yok</v>
      </c>
      <c r="BX276" s="229"/>
      <c r="BY276" s="247" t="e">
        <f t="shared" si="228"/>
        <v>#VALUE!</v>
      </c>
      <c r="BZ276" s="247" t="e">
        <f t="shared" si="229"/>
        <v>#VALUE!</v>
      </c>
      <c r="CA276" s="247" t="e">
        <f t="shared" si="230"/>
        <v>#VALUE!</v>
      </c>
      <c r="CB276" s="213"/>
      <c r="CC276" s="211"/>
      <c r="CD276" s="196"/>
      <c r="CE276" s="213">
        <v>1108</v>
      </c>
      <c r="CF276" s="182" t="str">
        <f t="shared" si="231"/>
        <v/>
      </c>
      <c r="CG276" s="182" t="str">
        <f t="shared" si="232"/>
        <v/>
      </c>
      <c r="CH276" s="196"/>
      <c r="CI276" s="196"/>
      <c r="CJ276" s="196"/>
      <c r="CK276" s="196" t="e">
        <f t="shared" si="233"/>
        <v>#VALUE!</v>
      </c>
      <c r="CL276" s="196" t="e">
        <f t="shared" si="234"/>
        <v>#VALUE!</v>
      </c>
      <c r="CM276" s="196" t="e">
        <f t="shared" si="235"/>
        <v>#VALUE!</v>
      </c>
      <c r="CN276" s="114"/>
      <c r="CO276" s="115" t="str">
        <f t="shared" si="236"/>
        <v/>
      </c>
      <c r="CP276" s="116" t="e">
        <f t="shared" si="237"/>
        <v>#VALUE!</v>
      </c>
      <c r="CQ276" s="117" t="str">
        <f t="shared" si="238"/>
        <v/>
      </c>
      <c r="CR276" s="117" t="str">
        <f t="shared" si="239"/>
        <v/>
      </c>
      <c r="CS276" s="117" t="str">
        <f t="shared" si="240"/>
        <v/>
      </c>
      <c r="CT276" s="118" t="e">
        <f t="shared" si="241"/>
        <v>#VALUE!</v>
      </c>
      <c r="CU276" s="118" t="e">
        <f t="shared" si="242"/>
        <v>#VALUE!</v>
      </c>
      <c r="CV276" s="118" t="e">
        <f t="shared" si="243"/>
        <v>#VALUE!</v>
      </c>
      <c r="CW276" s="119" t="e">
        <f t="shared" si="244"/>
        <v>#VALUE!</v>
      </c>
    </row>
    <row r="277" spans="1:101" ht="118.5" customHeight="1" x14ac:dyDescent="0.3">
      <c r="A277" s="104" t="str">
        <f>[4]SayfaKAY!C1110</f>
        <v/>
      </c>
      <c r="B277" s="104" t="str">
        <f>[4]SayfaKAY!D1110</f>
        <v/>
      </c>
      <c r="C277" s="105" t="str">
        <f>[4]SayfaKAY!E1110</f>
        <v/>
      </c>
      <c r="D277" s="105" t="str">
        <f>[4]SayfaKAY!F1110</f>
        <v/>
      </c>
      <c r="E277" s="106" t="str">
        <f>[4]SayfaKAY!G1110</f>
        <v/>
      </c>
      <c r="F277" s="193" t="str">
        <f t="shared" si="205"/>
        <v/>
      </c>
      <c r="G277" s="135" t="str">
        <f t="shared" si="206"/>
        <v/>
      </c>
      <c r="H277" s="235" t="str">
        <f>[4]SayfaKAY!H1110</f>
        <v/>
      </c>
      <c r="I277" s="104" t="str">
        <f>[4]SayfaKAY!I1110</f>
        <v/>
      </c>
      <c r="J277" s="103" t="str">
        <f>IF([4]SayfaKAY!J1110="","",IF([4]SayfaKAY!J1110="Müşteri","Notified by Customer","Notified by Bozankaya"))</f>
        <v/>
      </c>
      <c r="K277" s="103" t="e">
        <f>VLOOKUP([4]SayfaKAY!L1110,#REF!,2,FALSE)</f>
        <v>#REF!</v>
      </c>
      <c r="L277" s="165" t="str">
        <f>[4]SayfaKAY!X1110</f>
        <v/>
      </c>
      <c r="M277" s="107" t="str">
        <f t="shared" si="207"/>
        <v/>
      </c>
      <c r="N277" s="105" t="str">
        <f>[4]SayfaKAY!M1110</f>
        <v/>
      </c>
      <c r="O277" s="166" t="str">
        <f>[4]SayfaKAY!P1110</f>
        <v/>
      </c>
      <c r="P277" s="166" t="str">
        <f>[4]SayfaKAY!Q1110</f>
        <v/>
      </c>
      <c r="Q277" s="166" t="str">
        <f>[4]SayfaKAY!R1110</f>
        <v/>
      </c>
      <c r="R277" s="132" t="str" cm="1">
        <f t="array" ref="R277">IF([4]SayfaKAY!U1110="","",_xlfn.IFS([4]SayfaKAY!U1110="Bozankaya","Bozankaya",[4]SayfaKAY!U1110="Müşteri","Customer",[4]SayfaKAY!U1110="Tedarikçi","Equipment Supplier"))</f>
        <v/>
      </c>
      <c r="S277" s="204" t="str">
        <f>[4]SayfaKAY!N1110</f>
        <v/>
      </c>
      <c r="T277" s="133" t="str">
        <f>[4]SayfaKAY!AD1110</f>
        <v/>
      </c>
      <c r="U277" s="132" t="str">
        <f>[4]SayfaKAY!W1110</f>
        <v/>
      </c>
      <c r="V277" s="108" t="str">
        <f>[4]SayfaKAY!AZ1110</f>
        <v/>
      </c>
      <c r="W277" s="136" t="str">
        <f t="shared" si="208"/>
        <v/>
      </c>
      <c r="X277" s="137" t="str">
        <f t="shared" si="209"/>
        <v/>
      </c>
      <c r="Y277" s="235" t="str">
        <f>[4]SayfaKAY!AE1110</f>
        <v/>
      </c>
      <c r="Z277" s="192" t="str">
        <f t="shared" si="210"/>
        <v/>
      </c>
      <c r="AA277" s="110" t="str">
        <f t="shared" si="211"/>
        <v/>
      </c>
      <c r="AB277" s="182" t="str">
        <f>[4]SayfaKAY!BA1110</f>
        <v/>
      </c>
      <c r="AC277" s="257" t="str">
        <f t="shared" si="212"/>
        <v/>
      </c>
      <c r="AD277" s="111" t="str">
        <f t="shared" si="213"/>
        <v/>
      </c>
      <c r="AE277" s="111" t="str">
        <f t="shared" si="214"/>
        <v/>
      </c>
      <c r="AF277" s="235" t="str">
        <f>[4]SayfaKAY!BA1110</f>
        <v/>
      </c>
      <c r="AG277" s="179" t="str">
        <f>[4]SayfaKAY!S1110</f>
        <v/>
      </c>
      <c r="AH277" s="178" t="str">
        <f t="shared" si="215"/>
        <v/>
      </c>
      <c r="AI277" s="163" t="str">
        <f>[4]SayfaKAY!AV1110</f>
        <v/>
      </c>
      <c r="AJ277" s="164" t="str">
        <f t="shared" si="216"/>
        <v/>
      </c>
      <c r="AK277" s="164" t="str">
        <f t="shared" si="217"/>
        <v/>
      </c>
      <c r="AL277" s="112" t="str">
        <f>[4]SayfaKAY!AX1110</f>
        <v/>
      </c>
      <c r="AM277" s="257" t="str" cm="1">
        <f t="array" ref="AM277">IFERROR(IF(AND(P277&lt;&gt;"D(Arıza Değil)",AH277="Bu Arıza Aracın Servise Verilmesine Engel Değil"),
IF(Z277-F277&gt;0,(AB277-Y277)*24*60,
IF(OR(AND(G277&gt;$AS$1,G277&lt;$AT$1),AND(G277&gt;$AU$1,G277&lt;$AV$1)),
(AF277-H277)*24*60,     BH:BH0)),        AN277),0)</f>
        <v/>
      </c>
      <c r="AN277" s="257" t="str">
        <f t="shared" si="218"/>
        <v/>
      </c>
      <c r="AO277" s="174" t="str">
        <f>[4]SayfaKAY!AG1110</f>
        <v/>
      </c>
      <c r="AP277" s="174" t="str">
        <f>[4]SayfaKAY!AI1110</f>
        <v/>
      </c>
      <c r="AQ277" s="174" t="str">
        <f>[4]SayfaKAY!AQ1110</f>
        <v/>
      </c>
      <c r="AR277" s="174" t="str">
        <f>[4]SayfaKAY!AH1110</f>
        <v/>
      </c>
      <c r="AS277" s="174" t="str">
        <f>[4]SayfaKAY!AJ1110</f>
        <v/>
      </c>
      <c r="AT277" s="175" t="str">
        <f>[4]SayfaKAY!AM1110</f>
        <v/>
      </c>
      <c r="AU277" s="176" t="str">
        <f>[4]SayfaKAY!AL1110</f>
        <v/>
      </c>
      <c r="AV277" s="176" t="str">
        <f>[4]SayfaKAY!AP1110</f>
        <v/>
      </c>
      <c r="AW277" s="177" t="str">
        <f>[4]SayfaKAY!AT1110</f>
        <v/>
      </c>
      <c r="AX277" s="194" t="str">
        <f t="shared" si="219"/>
        <v/>
      </c>
      <c r="AY277" s="168"/>
      <c r="AZ277" s="167"/>
      <c r="BA277" s="170"/>
      <c r="BB277" s="171"/>
      <c r="BC277" s="114"/>
      <c r="BD277" s="114"/>
      <c r="BE277" s="114"/>
      <c r="BF277" s="114"/>
      <c r="BG277" s="114"/>
      <c r="BH277" s="114">
        <f>IFERROR(FRACAS!AN1113, "Hata Var")</f>
        <v>957.63333326904103</v>
      </c>
      <c r="BI277" s="114"/>
      <c r="BJ277" s="114"/>
      <c r="BK277" s="105" t="str">
        <f>[4]SayfaKAY!AW1110</f>
        <v/>
      </c>
      <c r="BL277" s="105" t="str">
        <f>[4]SayfaKAY!V1110</f>
        <v/>
      </c>
      <c r="BM277" s="114"/>
      <c r="BN277" s="171" t="str">
        <f t="shared" si="220"/>
        <v>x yok</v>
      </c>
      <c r="BO277" s="171" t="b">
        <f t="shared" si="221"/>
        <v>0</v>
      </c>
      <c r="BP277" s="171" t="e">
        <f t="shared" si="222"/>
        <v>#VALUE!</v>
      </c>
      <c r="BQ277" s="226" t="e">
        <f t="shared" si="223"/>
        <v>#VALUE!</v>
      </c>
      <c r="BR277" s="226" t="e">
        <f t="shared" si="224"/>
        <v>#VALUE!</v>
      </c>
      <c r="BS277" s="226" t="e">
        <f t="shared" si="225"/>
        <v>#VALUE!</v>
      </c>
      <c r="BT277" s="114"/>
      <c r="BU277" s="242"/>
      <c r="BV277" s="233">
        <f t="shared" si="226"/>
        <v>-1</v>
      </c>
      <c r="BW277" s="226" t="str">
        <f t="shared" si="227"/>
        <v>Hayır, çakışma yok</v>
      </c>
      <c r="BX277" s="229"/>
      <c r="BY277" s="247" t="e">
        <f t="shared" si="228"/>
        <v>#VALUE!</v>
      </c>
      <c r="BZ277" s="247" t="e">
        <f t="shared" si="229"/>
        <v>#VALUE!</v>
      </c>
      <c r="CA277" s="247" t="e">
        <f t="shared" si="230"/>
        <v>#VALUE!</v>
      </c>
      <c r="CB277" s="213"/>
      <c r="CC277" s="211"/>
      <c r="CD277" s="196"/>
      <c r="CE277" s="213">
        <v>1109</v>
      </c>
      <c r="CF277" s="182" t="str">
        <f t="shared" si="231"/>
        <v/>
      </c>
      <c r="CG277" s="182" t="str">
        <f t="shared" si="232"/>
        <v/>
      </c>
      <c r="CH277" s="196"/>
      <c r="CI277" s="196"/>
      <c r="CJ277" s="196"/>
      <c r="CK277" s="196" t="e">
        <f t="shared" si="233"/>
        <v>#VALUE!</v>
      </c>
      <c r="CL277" s="196" t="e">
        <f t="shared" si="234"/>
        <v>#VALUE!</v>
      </c>
      <c r="CM277" s="196" t="e">
        <f t="shared" si="235"/>
        <v>#VALUE!</v>
      </c>
      <c r="CN277" s="114"/>
      <c r="CO277" s="115" t="str">
        <f t="shared" si="236"/>
        <v/>
      </c>
      <c r="CP277" s="116" t="e">
        <f t="shared" si="237"/>
        <v>#VALUE!</v>
      </c>
      <c r="CQ277" s="117" t="str">
        <f t="shared" si="238"/>
        <v/>
      </c>
      <c r="CR277" s="117" t="str">
        <f t="shared" si="239"/>
        <v/>
      </c>
      <c r="CS277" s="117" t="str">
        <f t="shared" si="240"/>
        <v/>
      </c>
      <c r="CT277" s="118" t="e">
        <f t="shared" si="241"/>
        <v>#VALUE!</v>
      </c>
      <c r="CU277" s="118" t="e">
        <f t="shared" si="242"/>
        <v>#VALUE!</v>
      </c>
      <c r="CV277" s="118" t="e">
        <f t="shared" si="243"/>
        <v>#VALUE!</v>
      </c>
      <c r="CW277" s="119" t="e">
        <f t="shared" si="244"/>
        <v>#VALUE!</v>
      </c>
    </row>
    <row r="278" spans="1:101" ht="118.5" customHeight="1" x14ac:dyDescent="0.3">
      <c r="A278" s="160" t="str">
        <f>[4]SayfaKAY!C1111</f>
        <v/>
      </c>
      <c r="B278" s="104" t="str">
        <f>[4]SayfaKAY!D1111</f>
        <v/>
      </c>
      <c r="C278" s="105" t="str">
        <f>[4]SayfaKAY!E1111</f>
        <v/>
      </c>
      <c r="D278" s="105" t="str">
        <f>[4]SayfaKAY!F1111</f>
        <v/>
      </c>
      <c r="E278" s="106" t="str">
        <f>[4]SayfaKAY!G1111</f>
        <v/>
      </c>
      <c r="F278" s="134" t="str">
        <f t="shared" si="205"/>
        <v/>
      </c>
      <c r="G278" s="135" t="str">
        <f t="shared" si="206"/>
        <v/>
      </c>
      <c r="H278" s="235" t="str">
        <f>[4]SayfaKAY!H1111</f>
        <v/>
      </c>
      <c r="I278" s="104" t="str">
        <f>[4]SayfaKAY!I1111</f>
        <v/>
      </c>
      <c r="J278" s="103" t="str">
        <f>IF([4]SayfaKAY!J1111="","",IF([4]SayfaKAY!J1111="Müşteri","Notified by Customer","Notified by Bozankaya"))</f>
        <v/>
      </c>
      <c r="K278" s="103" t="e">
        <f>VLOOKUP([4]SayfaKAY!L1111,#REF!,2,FALSE)</f>
        <v>#REF!</v>
      </c>
      <c r="L278" s="165" t="str">
        <f>[4]SayfaKAY!X1111</f>
        <v/>
      </c>
      <c r="M278" s="107" t="str">
        <f t="shared" si="207"/>
        <v/>
      </c>
      <c r="N278" s="105" t="str">
        <f>[4]SayfaKAY!M1111</f>
        <v/>
      </c>
      <c r="O278" s="166" t="str">
        <f>[4]SayfaKAY!P1111</f>
        <v/>
      </c>
      <c r="P278" s="166" t="str">
        <f>[4]SayfaKAY!Q1111</f>
        <v/>
      </c>
      <c r="Q278" s="166" t="str">
        <f>[4]SayfaKAY!R1111</f>
        <v/>
      </c>
      <c r="R278" s="132" t="str" cm="1">
        <f t="array" ref="R278">IF([4]SayfaKAY!U1111="","",_xlfn.IFS([4]SayfaKAY!U1111="Bozankaya","Bozankaya",[4]SayfaKAY!U1111="Müşteri","Customer",[4]SayfaKAY!U1111="Tedarikçi","Equipment Supplier"))</f>
        <v/>
      </c>
      <c r="S278" s="204" t="str">
        <f>[4]SayfaKAY!N1111</f>
        <v/>
      </c>
      <c r="T278" s="133" t="str">
        <f>[4]SayfaKAY!AD1111</f>
        <v/>
      </c>
      <c r="U278" s="132" t="str">
        <f>[4]SayfaKAY!W1111</f>
        <v/>
      </c>
      <c r="V278" s="108" t="str">
        <f>[4]SayfaKAY!AZ1111</f>
        <v/>
      </c>
      <c r="W278" s="136" t="str">
        <f t="shared" si="208"/>
        <v/>
      </c>
      <c r="X278" s="137" t="str">
        <f t="shared" si="209"/>
        <v/>
      </c>
      <c r="Y278" s="235" t="str">
        <f>[4]SayfaKAY!AE1111</f>
        <v/>
      </c>
      <c r="Z278" s="109" t="str">
        <f t="shared" si="210"/>
        <v/>
      </c>
      <c r="AA278" s="110" t="str">
        <f t="shared" si="211"/>
        <v/>
      </c>
      <c r="AB278" s="182" t="str">
        <f>[4]SayfaKAY!BA1111</f>
        <v/>
      </c>
      <c r="AC278" s="257" t="str">
        <f t="shared" si="212"/>
        <v/>
      </c>
      <c r="AD278" s="111" t="str">
        <f t="shared" si="213"/>
        <v/>
      </c>
      <c r="AE278" s="111" t="str">
        <f t="shared" si="214"/>
        <v/>
      </c>
      <c r="AF278" s="235" t="str">
        <f>[4]SayfaKAY!BA1111</f>
        <v/>
      </c>
      <c r="AG278" s="179" t="str">
        <f>[4]SayfaKAY!S1111</f>
        <v/>
      </c>
      <c r="AH278" s="178" t="str">
        <f t="shared" si="215"/>
        <v/>
      </c>
      <c r="AI278" s="163" t="str">
        <f>[4]SayfaKAY!AV1111</f>
        <v/>
      </c>
      <c r="AJ278" s="164" t="str">
        <f t="shared" si="216"/>
        <v/>
      </c>
      <c r="AK278" s="164" t="str">
        <f t="shared" si="217"/>
        <v/>
      </c>
      <c r="AL278" s="112" t="str">
        <f>[4]SayfaKAY!AX1111</f>
        <v/>
      </c>
      <c r="AM278" s="257" t="str" cm="1">
        <f t="array" ref="AM278">IFERROR(IF(AND(P278&lt;&gt;"D(Arıza Değil)",AH278="Bu Arıza Aracın Servise Verilmesine Engel Değil"),
IF(Z278-F278&gt;0,(AB278-Y278)*24*60,
IF(OR(AND(G278&gt;$AS$1,G278&lt;$AT$1),AND(G278&gt;$AU$1,G278&lt;$AV$1)),
(AF278-H278)*24*60,     BH:BH0)),        AN278),0)</f>
        <v/>
      </c>
      <c r="AN278" s="257" t="str">
        <f t="shared" si="218"/>
        <v/>
      </c>
      <c r="AO278" s="174" t="str">
        <f>[4]SayfaKAY!AG1111</f>
        <v/>
      </c>
      <c r="AP278" s="174" t="str">
        <f>[4]SayfaKAY!AI1111</f>
        <v/>
      </c>
      <c r="AQ278" s="174" t="str">
        <f>[4]SayfaKAY!AQ1111</f>
        <v/>
      </c>
      <c r="AR278" s="174" t="str">
        <f>[4]SayfaKAY!AH1111</f>
        <v/>
      </c>
      <c r="AS278" s="174" t="str">
        <f>[4]SayfaKAY!AJ1111</f>
        <v/>
      </c>
      <c r="AT278" s="175" t="str">
        <f>[4]SayfaKAY!AM1111</f>
        <v/>
      </c>
      <c r="AU278" s="176" t="str">
        <f>[4]SayfaKAY!AL1111</f>
        <v/>
      </c>
      <c r="AV278" s="176" t="str">
        <f>[4]SayfaKAY!AP1111</f>
        <v/>
      </c>
      <c r="AW278" s="177" t="str">
        <f>[4]SayfaKAY!AT1111</f>
        <v/>
      </c>
      <c r="AX278" s="194" t="str">
        <f t="shared" si="219"/>
        <v/>
      </c>
      <c r="AY278" s="168"/>
      <c r="AZ278" s="167"/>
      <c r="BA278" s="113"/>
      <c r="BB278" s="171" t="str">
        <f>IF($AQ$1="X", IF(AND(G278&gt;=$AS$1,G278&lt;=$AT$1),IF(P278&lt;&gt;"D(Arıza Değil)",AC278,0), IF(AND(G278&gt;=$AU$1,G278&lt;=$AV$1),IF(P278&lt;&gt;"D(Arıza Değil)",AC278,0), "")), "")</f>
        <v/>
      </c>
      <c r="BC278" s="114"/>
      <c r="BD278" s="114"/>
      <c r="BE278" s="114"/>
      <c r="BF278" s="114"/>
      <c r="BG278" s="114"/>
      <c r="BH278" s="114">
        <f>IFERROR(FRACAS!AN1114, "Hata Var")</f>
        <v>947.99999994691461</v>
      </c>
      <c r="BI278" s="114"/>
      <c r="BJ278" s="114"/>
      <c r="BK278" s="105" t="str">
        <f>[4]SayfaKAY!AW1111</f>
        <v/>
      </c>
      <c r="BL278" s="105" t="str">
        <f>[4]SayfaKAY!V1111</f>
        <v/>
      </c>
      <c r="BM278" s="114"/>
      <c r="BN278" s="171" t="str">
        <f t="shared" si="220"/>
        <v>x yok</v>
      </c>
      <c r="BO278" s="171" t="b">
        <f t="shared" si="221"/>
        <v>0</v>
      </c>
      <c r="BP278" s="171" t="e">
        <f t="shared" si="222"/>
        <v>#VALUE!</v>
      </c>
      <c r="BQ278" s="226" t="e">
        <f t="shared" si="223"/>
        <v>#VALUE!</v>
      </c>
      <c r="BR278" s="226" t="e">
        <f t="shared" si="224"/>
        <v>#VALUE!</v>
      </c>
      <c r="BS278" s="226" t="e">
        <f t="shared" si="225"/>
        <v>#VALUE!</v>
      </c>
      <c r="BT278" s="114"/>
      <c r="BU278" s="242"/>
      <c r="BV278" s="233">
        <f t="shared" si="226"/>
        <v>-1</v>
      </c>
      <c r="BW278" s="226" t="str">
        <f t="shared" si="227"/>
        <v>Hayır, çakışma yok</v>
      </c>
      <c r="BX278" s="229"/>
      <c r="BY278" s="247" t="e">
        <f t="shared" si="228"/>
        <v>#VALUE!</v>
      </c>
      <c r="BZ278" s="247" t="e">
        <f t="shared" si="229"/>
        <v>#VALUE!</v>
      </c>
      <c r="CA278" s="247" t="e">
        <f t="shared" si="230"/>
        <v>#VALUE!</v>
      </c>
      <c r="CB278" s="213"/>
      <c r="CC278" s="211"/>
      <c r="CD278" s="196"/>
      <c r="CE278" s="213">
        <v>1110</v>
      </c>
      <c r="CF278" s="182" t="str">
        <f t="shared" si="231"/>
        <v/>
      </c>
      <c r="CG278" s="182" t="str">
        <f t="shared" si="232"/>
        <v/>
      </c>
      <c r="CH278" s="196"/>
      <c r="CI278" s="196"/>
      <c r="CJ278" s="196"/>
      <c r="CK278" s="196" t="e">
        <f t="shared" si="233"/>
        <v>#VALUE!</v>
      </c>
      <c r="CL278" s="196" t="e">
        <f t="shared" si="234"/>
        <v>#VALUE!</v>
      </c>
      <c r="CM278" s="196" t="e">
        <f t="shared" si="235"/>
        <v>#VALUE!</v>
      </c>
      <c r="CN278" s="114"/>
      <c r="CO278" s="115" t="str">
        <f t="shared" si="236"/>
        <v/>
      </c>
      <c r="CP278" s="116" t="e">
        <f t="shared" si="237"/>
        <v>#VALUE!</v>
      </c>
      <c r="CQ278" s="117" t="str">
        <f t="shared" si="238"/>
        <v/>
      </c>
      <c r="CR278" s="117" t="str">
        <f t="shared" si="239"/>
        <v/>
      </c>
      <c r="CS278" s="117" t="str">
        <f t="shared" si="240"/>
        <v/>
      </c>
      <c r="CT278" s="118" t="e">
        <f t="shared" si="241"/>
        <v>#VALUE!</v>
      </c>
      <c r="CU278" s="118" t="e">
        <f t="shared" si="242"/>
        <v>#VALUE!</v>
      </c>
      <c r="CV278" s="118" t="e">
        <f t="shared" si="243"/>
        <v>#VALUE!</v>
      </c>
      <c r="CW278" s="119" t="e">
        <f t="shared" si="244"/>
        <v>#VALUE!</v>
      </c>
    </row>
    <row r="279" spans="1:101" ht="118.5" customHeight="1" x14ac:dyDescent="0.3">
      <c r="A279" s="104" t="str">
        <f>[4]SayfaKAY!C1112</f>
        <v/>
      </c>
      <c r="B279" s="104" t="str">
        <f>[4]SayfaKAY!D1112</f>
        <v/>
      </c>
      <c r="C279" s="105" t="str">
        <f>[4]SayfaKAY!E1112</f>
        <v/>
      </c>
      <c r="D279" s="105" t="str">
        <f>[4]SayfaKAY!F1112</f>
        <v/>
      </c>
      <c r="E279" s="106" t="str">
        <f>[4]SayfaKAY!G1112</f>
        <v/>
      </c>
      <c r="F279" s="193" t="str">
        <f t="shared" si="205"/>
        <v/>
      </c>
      <c r="G279" s="135" t="str">
        <f t="shared" si="206"/>
        <v/>
      </c>
      <c r="H279" s="235" t="str">
        <f>[4]SayfaKAY!H1112</f>
        <v/>
      </c>
      <c r="I279" s="104" t="str">
        <f>[4]SayfaKAY!I1112</f>
        <v/>
      </c>
      <c r="J279" s="103" t="str">
        <f>IF([4]SayfaKAY!J1112="","",IF([4]SayfaKAY!J1112="Müşteri","Notified by Customer","Notified by Bozankaya"))</f>
        <v/>
      </c>
      <c r="K279" s="103" t="e">
        <f>VLOOKUP([4]SayfaKAY!L1112,#REF!,2,FALSE)</f>
        <v>#REF!</v>
      </c>
      <c r="L279" s="165" t="str">
        <f>[4]SayfaKAY!X1112</f>
        <v/>
      </c>
      <c r="M279" s="107" t="str">
        <f t="shared" si="207"/>
        <v/>
      </c>
      <c r="N279" s="105" t="str">
        <f>[4]SayfaKAY!M1112</f>
        <v/>
      </c>
      <c r="O279" s="166" t="str">
        <f>[4]SayfaKAY!P1112</f>
        <v/>
      </c>
      <c r="P279" s="166" t="str">
        <f>[4]SayfaKAY!Q1112</f>
        <v/>
      </c>
      <c r="Q279" s="166" t="str">
        <f>[4]SayfaKAY!R1112</f>
        <v/>
      </c>
      <c r="R279" s="132" t="str" cm="1">
        <f t="array" ref="R279">IF([4]SayfaKAY!U1112="","",_xlfn.IFS([4]SayfaKAY!U1112="Bozankaya","Bozankaya",[4]SayfaKAY!U1112="Müşteri","Customer",[4]SayfaKAY!U1112="Tedarikçi","Equipment Supplier"))</f>
        <v/>
      </c>
      <c r="S279" s="204" t="str">
        <f>[4]SayfaKAY!N1112</f>
        <v/>
      </c>
      <c r="T279" s="133" t="str">
        <f>[4]SayfaKAY!AD1112</f>
        <v/>
      </c>
      <c r="U279" s="132" t="str">
        <f>[4]SayfaKAY!W1112</f>
        <v/>
      </c>
      <c r="V279" s="108" t="str">
        <f>[4]SayfaKAY!AZ1112</f>
        <v/>
      </c>
      <c r="W279" s="136" t="str">
        <f t="shared" si="208"/>
        <v/>
      </c>
      <c r="X279" s="137" t="str">
        <f t="shared" si="209"/>
        <v/>
      </c>
      <c r="Y279" s="235" t="str">
        <f>[4]SayfaKAY!AE1112</f>
        <v/>
      </c>
      <c r="Z279" s="192" t="str">
        <f t="shared" si="210"/>
        <v/>
      </c>
      <c r="AA279" s="110" t="str">
        <f t="shared" si="211"/>
        <v/>
      </c>
      <c r="AB279" s="182" t="str">
        <f>[4]SayfaKAY!BA1112</f>
        <v/>
      </c>
      <c r="AC279" s="257" t="str">
        <f t="shared" si="212"/>
        <v/>
      </c>
      <c r="AD279" s="111" t="str">
        <f t="shared" si="213"/>
        <v/>
      </c>
      <c r="AE279" s="111" t="str">
        <f t="shared" si="214"/>
        <v/>
      </c>
      <c r="AF279" s="235" t="str">
        <f>[4]SayfaKAY!BA1112</f>
        <v/>
      </c>
      <c r="AG279" s="179" t="str">
        <f>[4]SayfaKAY!S1112</f>
        <v/>
      </c>
      <c r="AH279" s="178" t="str">
        <f t="shared" si="215"/>
        <v/>
      </c>
      <c r="AI279" s="163" t="str">
        <f>[4]SayfaKAY!AV1112</f>
        <v/>
      </c>
      <c r="AJ279" s="164" t="str">
        <f t="shared" si="216"/>
        <v/>
      </c>
      <c r="AK279" s="164" t="str">
        <f t="shared" si="217"/>
        <v/>
      </c>
      <c r="AL279" s="112" t="str">
        <f>[4]SayfaKAY!AX1112</f>
        <v/>
      </c>
      <c r="AM279" s="257" t="str" cm="1">
        <f t="array" ref="AM279">IFERROR(IF(AND(P279&lt;&gt;"D(Arıza Değil)",AH279="Bu Arıza Aracın Servise Verilmesine Engel Değil"),
IF(Z279-F279&gt;0,(AB279-Y279)*24*60,
IF(OR(AND(G279&gt;$AS$1,G279&lt;$AT$1),AND(G279&gt;$AU$1,G279&lt;$AV$1)),
(AF279-H279)*24*60,     BH:BH0)),        AN279),0)</f>
        <v/>
      </c>
      <c r="AN279" s="257" t="str">
        <f t="shared" si="218"/>
        <v/>
      </c>
      <c r="AO279" s="174" t="str">
        <f>[4]SayfaKAY!AG1112</f>
        <v/>
      </c>
      <c r="AP279" s="174" t="str">
        <f>[4]SayfaKAY!AI1112</f>
        <v/>
      </c>
      <c r="AQ279" s="174" t="str">
        <f>[4]SayfaKAY!AQ1112</f>
        <v/>
      </c>
      <c r="AR279" s="174" t="str">
        <f>[4]SayfaKAY!AH1112</f>
        <v/>
      </c>
      <c r="AS279" s="174" t="str">
        <f>[4]SayfaKAY!AJ1112</f>
        <v/>
      </c>
      <c r="AT279" s="175" t="str">
        <f>[4]SayfaKAY!AM1112</f>
        <v/>
      </c>
      <c r="AU279" s="176" t="str">
        <f>[4]SayfaKAY!AL1112</f>
        <v/>
      </c>
      <c r="AV279" s="176" t="str">
        <f>[4]SayfaKAY!AP1112</f>
        <v/>
      </c>
      <c r="AW279" s="177" t="str">
        <f>[4]SayfaKAY!AT1112</f>
        <v/>
      </c>
      <c r="AX279" s="194" t="str">
        <f t="shared" si="219"/>
        <v/>
      </c>
      <c r="AY279" s="168"/>
      <c r="AZ279" s="167"/>
      <c r="BA279" s="170"/>
      <c r="BB279" s="171"/>
      <c r="BC279" s="114"/>
      <c r="BD279" s="114"/>
      <c r="BE279" s="114"/>
      <c r="BF279" s="114"/>
      <c r="BG279" s="114"/>
      <c r="BH279" s="114">
        <f>IFERROR(FRACAS!AN1115, "Hata Var")</f>
        <v>204287.99999989802</v>
      </c>
      <c r="BI279" s="114"/>
      <c r="BJ279" s="114"/>
      <c r="BK279" s="105" t="str">
        <f>[4]SayfaKAY!AW1112</f>
        <v/>
      </c>
      <c r="BL279" s="105" t="str">
        <f>[4]SayfaKAY!V1112</f>
        <v/>
      </c>
      <c r="BM279" s="114"/>
      <c r="BN279" s="171" t="str">
        <f t="shared" si="220"/>
        <v>x yok</v>
      </c>
      <c r="BO279" s="171" t="b">
        <f t="shared" si="221"/>
        <v>0</v>
      </c>
      <c r="BP279" s="171" t="e">
        <f t="shared" si="222"/>
        <v>#VALUE!</v>
      </c>
      <c r="BQ279" s="226" t="e">
        <f t="shared" si="223"/>
        <v>#VALUE!</v>
      </c>
      <c r="BR279" s="226" t="e">
        <f t="shared" si="224"/>
        <v>#VALUE!</v>
      </c>
      <c r="BS279" s="226" t="e">
        <f t="shared" si="225"/>
        <v>#VALUE!</v>
      </c>
      <c r="BT279" s="114"/>
      <c r="BU279" s="242"/>
      <c r="BV279" s="233">
        <f t="shared" si="226"/>
        <v>-1</v>
      </c>
      <c r="BW279" s="226" t="str">
        <f t="shared" si="227"/>
        <v>Hayır, çakışma yok</v>
      </c>
      <c r="BX279" s="229"/>
      <c r="BY279" s="247" t="e">
        <f t="shared" si="228"/>
        <v>#VALUE!</v>
      </c>
      <c r="BZ279" s="247" t="e">
        <f t="shared" si="229"/>
        <v>#VALUE!</v>
      </c>
      <c r="CA279" s="247" t="e">
        <f t="shared" si="230"/>
        <v>#VALUE!</v>
      </c>
      <c r="CB279" s="213"/>
      <c r="CC279" s="211"/>
      <c r="CD279" s="196"/>
      <c r="CE279" s="213">
        <v>1111</v>
      </c>
      <c r="CF279" s="182" t="str">
        <f t="shared" si="231"/>
        <v/>
      </c>
      <c r="CG279" s="182" t="str">
        <f t="shared" si="232"/>
        <v/>
      </c>
      <c r="CH279" s="196"/>
      <c r="CI279" s="196"/>
      <c r="CJ279" s="196"/>
      <c r="CK279" s="196" t="e">
        <f t="shared" si="233"/>
        <v>#VALUE!</v>
      </c>
      <c r="CL279" s="196" t="e">
        <f t="shared" si="234"/>
        <v>#VALUE!</v>
      </c>
      <c r="CM279" s="196" t="e">
        <f t="shared" si="235"/>
        <v>#VALUE!</v>
      </c>
      <c r="CN279" s="114"/>
      <c r="CO279" s="115" t="str">
        <f t="shared" si="236"/>
        <v/>
      </c>
      <c r="CP279" s="116" t="e">
        <f t="shared" si="237"/>
        <v>#VALUE!</v>
      </c>
      <c r="CQ279" s="117" t="str">
        <f t="shared" si="238"/>
        <v/>
      </c>
      <c r="CR279" s="117" t="str">
        <f t="shared" si="239"/>
        <v/>
      </c>
      <c r="CS279" s="117" t="str">
        <f t="shared" si="240"/>
        <v/>
      </c>
      <c r="CT279" s="118" t="e">
        <f t="shared" si="241"/>
        <v>#VALUE!</v>
      </c>
      <c r="CU279" s="118" t="e">
        <f t="shared" si="242"/>
        <v>#VALUE!</v>
      </c>
      <c r="CV279" s="118" t="e">
        <f t="shared" si="243"/>
        <v>#VALUE!</v>
      </c>
      <c r="CW279" s="119" t="e">
        <f t="shared" si="244"/>
        <v>#VALUE!</v>
      </c>
    </row>
    <row r="280" spans="1:101" ht="118.5" customHeight="1" x14ac:dyDescent="0.3">
      <c r="A280" s="160" t="str">
        <f>[4]SayfaKAY!C1113</f>
        <v/>
      </c>
      <c r="B280" s="104" t="str">
        <f>[4]SayfaKAY!D1113</f>
        <v/>
      </c>
      <c r="C280" s="105" t="str">
        <f>[4]SayfaKAY!E1113</f>
        <v/>
      </c>
      <c r="D280" s="105" t="str">
        <f>[4]SayfaKAY!F1113</f>
        <v/>
      </c>
      <c r="E280" s="106" t="str">
        <f>[4]SayfaKAY!G1113</f>
        <v/>
      </c>
      <c r="F280" s="134" t="str">
        <f t="shared" si="205"/>
        <v/>
      </c>
      <c r="G280" s="135" t="str">
        <f t="shared" si="206"/>
        <v/>
      </c>
      <c r="H280" s="235" t="str">
        <f>[4]SayfaKAY!H1113</f>
        <v/>
      </c>
      <c r="I280" s="104" t="str">
        <f>[4]SayfaKAY!I1113</f>
        <v/>
      </c>
      <c r="J280" s="103" t="str">
        <f>IF([4]SayfaKAY!J1113="","",IF([4]SayfaKAY!J1113="Müşteri","Notified by Customer","Notified by Bozankaya"))</f>
        <v/>
      </c>
      <c r="K280" s="103" t="e">
        <f>VLOOKUP([4]SayfaKAY!L1113,#REF!,2,FALSE)</f>
        <v>#REF!</v>
      </c>
      <c r="L280" s="165" t="str">
        <f>[4]SayfaKAY!X1113</f>
        <v/>
      </c>
      <c r="M280" s="107" t="str">
        <f t="shared" si="207"/>
        <v/>
      </c>
      <c r="N280" s="105" t="str">
        <f>[4]SayfaKAY!M1113</f>
        <v/>
      </c>
      <c r="O280" s="166" t="str">
        <f>[4]SayfaKAY!P1113</f>
        <v/>
      </c>
      <c r="P280" s="166" t="str">
        <f>[4]SayfaKAY!Q1113</f>
        <v/>
      </c>
      <c r="Q280" s="166" t="str">
        <f>[4]SayfaKAY!R1113</f>
        <v/>
      </c>
      <c r="R280" s="132" t="str" cm="1">
        <f t="array" ref="R280">IF([4]SayfaKAY!U1113="","",_xlfn.IFS([4]SayfaKAY!U1113="Bozankaya","Bozankaya",[4]SayfaKAY!U1113="Müşteri","Customer",[4]SayfaKAY!U1113="Tedarikçi","Equipment Supplier"))</f>
        <v/>
      </c>
      <c r="S280" s="204" t="str">
        <f>[4]SayfaKAY!N1113</f>
        <v/>
      </c>
      <c r="T280" s="133" t="str">
        <f>[4]SayfaKAY!AD1113</f>
        <v/>
      </c>
      <c r="U280" s="132" t="str">
        <f>[4]SayfaKAY!W1113</f>
        <v/>
      </c>
      <c r="V280" s="108" t="str">
        <f>[4]SayfaKAY!AZ1113</f>
        <v/>
      </c>
      <c r="W280" s="136" t="str">
        <f t="shared" si="208"/>
        <v/>
      </c>
      <c r="X280" s="137" t="str">
        <f t="shared" si="209"/>
        <v/>
      </c>
      <c r="Y280" s="235" t="str">
        <f>[4]SayfaKAY!AE1113</f>
        <v/>
      </c>
      <c r="Z280" s="109" t="str">
        <f t="shared" si="210"/>
        <v/>
      </c>
      <c r="AA280" s="110" t="str">
        <f t="shared" si="211"/>
        <v/>
      </c>
      <c r="AB280" s="182" t="str">
        <f>[4]SayfaKAY!BA1113</f>
        <v/>
      </c>
      <c r="AC280" s="257" t="str">
        <f t="shared" si="212"/>
        <v/>
      </c>
      <c r="AD280" s="111" t="str">
        <f t="shared" si="213"/>
        <v/>
      </c>
      <c r="AE280" s="111" t="str">
        <f t="shared" si="214"/>
        <v/>
      </c>
      <c r="AF280" s="235" t="str">
        <f>[4]SayfaKAY!BA1113</f>
        <v/>
      </c>
      <c r="AG280" s="179" t="str">
        <f>[4]SayfaKAY!S1113</f>
        <v/>
      </c>
      <c r="AH280" s="178" t="str">
        <f t="shared" si="215"/>
        <v/>
      </c>
      <c r="AI280" s="163" t="str">
        <f>[4]SayfaKAY!AV1113</f>
        <v/>
      </c>
      <c r="AJ280" s="164" t="str">
        <f t="shared" si="216"/>
        <v/>
      </c>
      <c r="AK280" s="164" t="str">
        <f t="shared" si="217"/>
        <v/>
      </c>
      <c r="AL280" s="112" t="str">
        <f>[4]SayfaKAY!AX1113</f>
        <v/>
      </c>
      <c r="AM280" s="257" t="str" cm="1">
        <f t="array" ref="AM280">IFERROR(IF(AND(P280&lt;&gt;"D(Arıza Değil)",AH280="Bu Arıza Aracın Servise Verilmesine Engel Değil"),
IF(Z280-F280&gt;0,(AB280-Y280)*24*60,
IF(OR(AND(G280&gt;$AS$1,G280&lt;$AT$1),AND(G280&gt;$AU$1,G280&lt;$AV$1)),
(AF280-H280)*24*60,     BH:BH0)),        AN280),0)</f>
        <v/>
      </c>
      <c r="AN280" s="257" t="str">
        <f t="shared" si="218"/>
        <v/>
      </c>
      <c r="AO280" s="174" t="str">
        <f>[4]SayfaKAY!AG1113</f>
        <v/>
      </c>
      <c r="AP280" s="174" t="str">
        <f>[4]SayfaKAY!AI1113</f>
        <v/>
      </c>
      <c r="AQ280" s="174" t="str">
        <f>[4]SayfaKAY!AQ1113</f>
        <v/>
      </c>
      <c r="AR280" s="174" t="str">
        <f>[4]SayfaKAY!AH1113</f>
        <v/>
      </c>
      <c r="AS280" s="174" t="str">
        <f>[4]SayfaKAY!AJ1113</f>
        <v/>
      </c>
      <c r="AT280" s="175" t="str">
        <f>[4]SayfaKAY!AM1113</f>
        <v/>
      </c>
      <c r="AU280" s="176" t="str">
        <f>[4]SayfaKAY!AL1113</f>
        <v/>
      </c>
      <c r="AV280" s="176" t="str">
        <f>[4]SayfaKAY!AP1113</f>
        <v/>
      </c>
      <c r="AW280" s="177" t="str">
        <f>[4]SayfaKAY!AT1113</f>
        <v/>
      </c>
      <c r="AX280" s="194" t="str">
        <f t="shared" si="219"/>
        <v/>
      </c>
      <c r="AY280" s="168"/>
      <c r="AZ280" s="167"/>
      <c r="BA280" s="113"/>
      <c r="BB280" s="171" t="str">
        <f>IF($AQ$1="X", IF(AND(G280&gt;=$AS$1,G280&lt;=$AT$1),IF(P280&lt;&gt;"D(Arıza Değil)",AC280,0), IF(AND(G280&gt;=$AU$1,G280&lt;=$AV$1),IF(P280&lt;&gt;"D(Arıza Değil)",AC280,0), "")), "")</f>
        <v/>
      </c>
      <c r="BC280" s="114"/>
      <c r="BD280" s="114"/>
      <c r="BE280" s="114"/>
      <c r="BF280" s="114"/>
      <c r="BG280" s="114"/>
      <c r="BH280" s="114">
        <f>IFERROR(FRACAS!AN1116, "Hata Var")</f>
        <v>601679.00000002119</v>
      </c>
      <c r="BI280" s="114"/>
      <c r="BJ280" s="114"/>
      <c r="BK280" s="105" t="str">
        <f>[4]SayfaKAY!AW1113</f>
        <v/>
      </c>
      <c r="BL280" s="105" t="str">
        <f>[4]SayfaKAY!V1113</f>
        <v/>
      </c>
      <c r="BM280" s="114"/>
      <c r="BN280" s="171" t="str">
        <f t="shared" si="220"/>
        <v>x yok</v>
      </c>
      <c r="BO280" s="171" t="b">
        <f t="shared" si="221"/>
        <v>0</v>
      </c>
      <c r="BP280" s="171" t="e">
        <f t="shared" si="222"/>
        <v>#VALUE!</v>
      </c>
      <c r="BQ280" s="226" t="e">
        <f t="shared" si="223"/>
        <v>#VALUE!</v>
      </c>
      <c r="BR280" s="226" t="e">
        <f t="shared" si="224"/>
        <v>#VALUE!</v>
      </c>
      <c r="BS280" s="226" t="e">
        <f t="shared" si="225"/>
        <v>#VALUE!</v>
      </c>
      <c r="BT280" s="114"/>
      <c r="BU280" s="242"/>
      <c r="BV280" s="233">
        <f t="shared" si="226"/>
        <v>-1</v>
      </c>
      <c r="BW280" s="226" t="str">
        <f t="shared" si="227"/>
        <v>Hayır, çakışma yok</v>
      </c>
      <c r="BX280" s="229"/>
      <c r="BY280" s="247" t="e">
        <f t="shared" si="228"/>
        <v>#VALUE!</v>
      </c>
      <c r="BZ280" s="247" t="e">
        <f t="shared" si="229"/>
        <v>#VALUE!</v>
      </c>
      <c r="CA280" s="247" t="e">
        <f t="shared" si="230"/>
        <v>#VALUE!</v>
      </c>
      <c r="CB280" s="213"/>
      <c r="CC280" s="211"/>
      <c r="CD280" s="196"/>
      <c r="CE280" s="213">
        <v>1112</v>
      </c>
      <c r="CF280" s="182" t="str">
        <f t="shared" si="231"/>
        <v/>
      </c>
      <c r="CG280" s="182" t="str">
        <f t="shared" si="232"/>
        <v/>
      </c>
      <c r="CH280" s="196"/>
      <c r="CI280" s="196"/>
      <c r="CJ280" s="196"/>
      <c r="CK280" s="196" t="e">
        <f t="shared" si="233"/>
        <v>#VALUE!</v>
      </c>
      <c r="CL280" s="196" t="e">
        <f t="shared" si="234"/>
        <v>#VALUE!</v>
      </c>
      <c r="CM280" s="196" t="e">
        <f t="shared" si="235"/>
        <v>#VALUE!</v>
      </c>
      <c r="CN280" s="114"/>
      <c r="CO280" s="115" t="str">
        <f t="shared" si="236"/>
        <v/>
      </c>
      <c r="CP280" s="116" t="e">
        <f t="shared" si="237"/>
        <v>#VALUE!</v>
      </c>
      <c r="CQ280" s="117" t="str">
        <f t="shared" si="238"/>
        <v/>
      </c>
      <c r="CR280" s="117" t="str">
        <f t="shared" si="239"/>
        <v/>
      </c>
      <c r="CS280" s="117" t="str">
        <f t="shared" si="240"/>
        <v/>
      </c>
      <c r="CT280" s="118" t="e">
        <f t="shared" si="241"/>
        <v>#VALUE!</v>
      </c>
      <c r="CU280" s="118" t="e">
        <f t="shared" si="242"/>
        <v>#VALUE!</v>
      </c>
      <c r="CV280" s="118" t="e">
        <f t="shared" si="243"/>
        <v>#VALUE!</v>
      </c>
      <c r="CW280" s="119" t="e">
        <f t="shared" si="244"/>
        <v>#VALUE!</v>
      </c>
    </row>
    <row r="281" spans="1:101" ht="118.5" customHeight="1" x14ac:dyDescent="0.3">
      <c r="A281" s="104" t="str">
        <f>[4]SayfaKAY!C1114</f>
        <v/>
      </c>
      <c r="B281" s="104" t="str">
        <f>[4]SayfaKAY!D1114</f>
        <v/>
      </c>
      <c r="C281" s="105" t="str">
        <f>[4]SayfaKAY!E1114</f>
        <v/>
      </c>
      <c r="D281" s="105" t="str">
        <f>[4]SayfaKAY!F1114</f>
        <v/>
      </c>
      <c r="E281" s="106" t="str">
        <f>[4]SayfaKAY!G1114</f>
        <v/>
      </c>
      <c r="F281" s="193" t="str">
        <f t="shared" si="205"/>
        <v/>
      </c>
      <c r="G281" s="135" t="str">
        <f t="shared" si="206"/>
        <v/>
      </c>
      <c r="H281" s="235" t="str">
        <f>[4]SayfaKAY!H1114</f>
        <v/>
      </c>
      <c r="I281" s="104" t="str">
        <f>[4]SayfaKAY!I1114</f>
        <v/>
      </c>
      <c r="J281" s="103" t="str">
        <f>IF([4]SayfaKAY!J1114="","",IF([4]SayfaKAY!J1114="Müşteri","Notified by Customer","Notified by Bozankaya"))</f>
        <v/>
      </c>
      <c r="K281" s="103" t="e">
        <f>VLOOKUP([4]SayfaKAY!L1114,#REF!,2,FALSE)</f>
        <v>#REF!</v>
      </c>
      <c r="L281" s="165" t="str">
        <f>[4]SayfaKAY!X1114</f>
        <v/>
      </c>
      <c r="M281" s="107" t="str">
        <f t="shared" si="207"/>
        <v/>
      </c>
      <c r="N281" s="105" t="str">
        <f>[4]SayfaKAY!M1114</f>
        <v/>
      </c>
      <c r="O281" s="166" t="str">
        <f>[4]SayfaKAY!P1114</f>
        <v/>
      </c>
      <c r="P281" s="166" t="str">
        <f>[4]SayfaKAY!Q1114</f>
        <v/>
      </c>
      <c r="Q281" s="166" t="str">
        <f>[4]SayfaKAY!R1114</f>
        <v/>
      </c>
      <c r="R281" s="132" t="str" cm="1">
        <f t="array" ref="R281">IF([4]SayfaKAY!U1114="","",_xlfn.IFS([4]SayfaKAY!U1114="Bozankaya","Bozankaya",[4]SayfaKAY!U1114="Müşteri","Customer",[4]SayfaKAY!U1114="Tedarikçi","Equipment Supplier"))</f>
        <v/>
      </c>
      <c r="S281" s="204" t="str">
        <f>[4]SayfaKAY!N1114</f>
        <v/>
      </c>
      <c r="T281" s="133" t="str">
        <f>[4]SayfaKAY!AD1114</f>
        <v/>
      </c>
      <c r="U281" s="132" t="str">
        <f>[4]SayfaKAY!W1114</f>
        <v/>
      </c>
      <c r="V281" s="108" t="str">
        <f>[4]SayfaKAY!AZ1114</f>
        <v/>
      </c>
      <c r="W281" s="136" t="str">
        <f t="shared" si="208"/>
        <v/>
      </c>
      <c r="X281" s="137" t="str">
        <f t="shared" si="209"/>
        <v/>
      </c>
      <c r="Y281" s="235" t="str">
        <f>[4]SayfaKAY!AE1114</f>
        <v/>
      </c>
      <c r="Z281" s="192" t="str">
        <f t="shared" si="210"/>
        <v/>
      </c>
      <c r="AA281" s="110" t="str">
        <f t="shared" si="211"/>
        <v/>
      </c>
      <c r="AB281" s="182" t="str">
        <f>[4]SayfaKAY!BA1114</f>
        <v/>
      </c>
      <c r="AC281" s="257" t="str">
        <f t="shared" si="212"/>
        <v/>
      </c>
      <c r="AD281" s="111" t="str">
        <f t="shared" si="213"/>
        <v/>
      </c>
      <c r="AE281" s="111" t="str">
        <f t="shared" si="214"/>
        <v/>
      </c>
      <c r="AF281" s="235" t="str">
        <f>[4]SayfaKAY!BA1114</f>
        <v/>
      </c>
      <c r="AG281" s="179" t="str">
        <f>[4]SayfaKAY!S1114</f>
        <v/>
      </c>
      <c r="AH281" s="178" t="str">
        <f t="shared" si="215"/>
        <v/>
      </c>
      <c r="AI281" s="163" t="str">
        <f>[4]SayfaKAY!AV1114</f>
        <v/>
      </c>
      <c r="AJ281" s="164" t="str">
        <f t="shared" si="216"/>
        <v/>
      </c>
      <c r="AK281" s="164" t="str">
        <f t="shared" si="217"/>
        <v/>
      </c>
      <c r="AL281" s="112" t="str">
        <f>[4]SayfaKAY!AX1114</f>
        <v/>
      </c>
      <c r="AM281" s="257" t="str" cm="1">
        <f t="array" ref="AM281">IFERROR(IF(AND(P281&lt;&gt;"D(Arıza Değil)",AH281="Bu Arıza Aracın Servise Verilmesine Engel Değil"),
IF(Z281-F281&gt;0,(AB281-Y281)*24*60,
IF(OR(AND(G281&gt;$AS$1,G281&lt;$AT$1),AND(G281&gt;$AU$1,G281&lt;$AV$1)),
(AF281-H281)*24*60,     BH:BH0)),        AN281),0)</f>
        <v/>
      </c>
      <c r="AN281" s="257" t="str">
        <f t="shared" si="218"/>
        <v/>
      </c>
      <c r="AO281" s="174" t="str">
        <f>[4]SayfaKAY!AG1114</f>
        <v/>
      </c>
      <c r="AP281" s="174" t="str">
        <f>[4]SayfaKAY!AI1114</f>
        <v/>
      </c>
      <c r="AQ281" s="174" t="str">
        <f>[4]SayfaKAY!AQ1114</f>
        <v/>
      </c>
      <c r="AR281" s="174" t="str">
        <f>[4]SayfaKAY!AH1114</f>
        <v/>
      </c>
      <c r="AS281" s="174" t="str">
        <f>[4]SayfaKAY!AJ1114</f>
        <v/>
      </c>
      <c r="AT281" s="175" t="str">
        <f>[4]SayfaKAY!AM1114</f>
        <v/>
      </c>
      <c r="AU281" s="176" t="str">
        <f>[4]SayfaKAY!AL1114</f>
        <v/>
      </c>
      <c r="AV281" s="176" t="str">
        <f>[4]SayfaKAY!AP1114</f>
        <v/>
      </c>
      <c r="AW281" s="177" t="str">
        <f>[4]SayfaKAY!AT1114</f>
        <v/>
      </c>
      <c r="AX281" s="194" t="str">
        <f t="shared" si="219"/>
        <v/>
      </c>
      <c r="AY281" s="168"/>
      <c r="AZ281" s="167"/>
      <c r="BA281" s="170"/>
      <c r="BB281" s="171"/>
      <c r="BC281" s="114"/>
      <c r="BD281" s="114"/>
      <c r="BE281" s="114"/>
      <c r="BF281" s="114"/>
      <c r="BG281" s="114"/>
      <c r="BH281" s="114">
        <f>IFERROR(FRACAS!AN1117, "Hata Var")</f>
        <v>2514.0000000956934</v>
      </c>
      <c r="BI281" s="114"/>
      <c r="BJ281" s="114"/>
      <c r="BK281" s="105" t="str">
        <f>[4]SayfaKAY!AW1114</f>
        <v/>
      </c>
      <c r="BL281" s="105" t="str">
        <f>[4]SayfaKAY!V1114</f>
        <v/>
      </c>
      <c r="BM281" s="114"/>
      <c r="BN281" s="171" t="str">
        <f t="shared" si="220"/>
        <v>x yok</v>
      </c>
      <c r="BO281" s="171" t="b">
        <f t="shared" si="221"/>
        <v>0</v>
      </c>
      <c r="BP281" s="171" t="e">
        <f t="shared" si="222"/>
        <v>#VALUE!</v>
      </c>
      <c r="BQ281" s="226" t="e">
        <f t="shared" si="223"/>
        <v>#VALUE!</v>
      </c>
      <c r="BR281" s="226" t="e">
        <f t="shared" si="224"/>
        <v>#VALUE!</v>
      </c>
      <c r="BS281" s="226" t="e">
        <f t="shared" si="225"/>
        <v>#VALUE!</v>
      </c>
      <c r="BT281" s="114"/>
      <c r="BU281" s="242"/>
      <c r="BV281" s="233">
        <f t="shared" si="226"/>
        <v>-1</v>
      </c>
      <c r="BW281" s="226" t="str">
        <f t="shared" si="227"/>
        <v>Hayır, çakışma yok</v>
      </c>
      <c r="BX281" s="229"/>
      <c r="BY281" s="247" t="e">
        <f t="shared" si="228"/>
        <v>#VALUE!</v>
      </c>
      <c r="BZ281" s="247" t="e">
        <f t="shared" si="229"/>
        <v>#VALUE!</v>
      </c>
      <c r="CA281" s="247" t="e">
        <f t="shared" si="230"/>
        <v>#VALUE!</v>
      </c>
      <c r="CB281" s="213"/>
      <c r="CC281" s="211"/>
      <c r="CD281" s="196"/>
      <c r="CE281" s="213">
        <v>1113</v>
      </c>
      <c r="CF281" s="182" t="str">
        <f t="shared" si="231"/>
        <v/>
      </c>
      <c r="CG281" s="182" t="str">
        <f t="shared" si="232"/>
        <v/>
      </c>
      <c r="CH281" s="196"/>
      <c r="CI281" s="196"/>
      <c r="CJ281" s="196"/>
      <c r="CK281" s="196" t="e">
        <f t="shared" si="233"/>
        <v>#VALUE!</v>
      </c>
      <c r="CL281" s="196" t="e">
        <f t="shared" si="234"/>
        <v>#VALUE!</v>
      </c>
      <c r="CM281" s="196" t="e">
        <f t="shared" si="235"/>
        <v>#VALUE!</v>
      </c>
      <c r="CN281" s="114"/>
      <c r="CO281" s="115" t="str">
        <f t="shared" si="236"/>
        <v/>
      </c>
      <c r="CP281" s="116" t="e">
        <f t="shared" si="237"/>
        <v>#VALUE!</v>
      </c>
      <c r="CQ281" s="117" t="str">
        <f t="shared" si="238"/>
        <v/>
      </c>
      <c r="CR281" s="117" t="str">
        <f t="shared" si="239"/>
        <v/>
      </c>
      <c r="CS281" s="117" t="str">
        <f t="shared" si="240"/>
        <v/>
      </c>
      <c r="CT281" s="118" t="e">
        <f t="shared" si="241"/>
        <v>#VALUE!</v>
      </c>
      <c r="CU281" s="118" t="e">
        <f t="shared" si="242"/>
        <v>#VALUE!</v>
      </c>
      <c r="CV281" s="118" t="e">
        <f t="shared" si="243"/>
        <v>#VALUE!</v>
      </c>
      <c r="CW281" s="119" t="e">
        <f t="shared" si="244"/>
        <v>#VALUE!</v>
      </c>
    </row>
    <row r="282" spans="1:101" ht="118.5" customHeight="1" x14ac:dyDescent="0.3">
      <c r="A282" s="160" t="str">
        <f>[4]SayfaKAY!C1115</f>
        <v/>
      </c>
      <c r="B282" s="104" t="str">
        <f>[4]SayfaKAY!D1115</f>
        <v/>
      </c>
      <c r="C282" s="105" t="str">
        <f>[4]SayfaKAY!E1115</f>
        <v/>
      </c>
      <c r="D282" s="105" t="str">
        <f>[4]SayfaKAY!F1115</f>
        <v/>
      </c>
      <c r="E282" s="106" t="str">
        <f>[4]SayfaKAY!G1115</f>
        <v/>
      </c>
      <c r="F282" s="134" t="str">
        <f t="shared" si="205"/>
        <v/>
      </c>
      <c r="G282" s="135" t="str">
        <f t="shared" si="206"/>
        <v/>
      </c>
      <c r="H282" s="235" t="str">
        <f>[4]SayfaKAY!H1115</f>
        <v/>
      </c>
      <c r="I282" s="104" t="str">
        <f>[4]SayfaKAY!I1115</f>
        <v/>
      </c>
      <c r="J282" s="103" t="str">
        <f>IF([4]SayfaKAY!J1115="","",IF([4]SayfaKAY!J1115="Müşteri","Notified by Customer","Notified by Bozankaya"))</f>
        <v/>
      </c>
      <c r="K282" s="103" t="e">
        <f>VLOOKUP([4]SayfaKAY!L1115,#REF!,2,FALSE)</f>
        <v>#REF!</v>
      </c>
      <c r="L282" s="165" t="str">
        <f>[4]SayfaKAY!X1115</f>
        <v/>
      </c>
      <c r="M282" s="107" t="str">
        <f t="shared" si="207"/>
        <v/>
      </c>
      <c r="N282" s="105" t="str">
        <f>[4]SayfaKAY!M1115</f>
        <v/>
      </c>
      <c r="O282" s="166" t="str">
        <f>[4]SayfaKAY!P1115</f>
        <v/>
      </c>
      <c r="P282" s="166" t="str">
        <f>[4]SayfaKAY!Q1115</f>
        <v/>
      </c>
      <c r="Q282" s="166" t="str">
        <f>[4]SayfaKAY!R1115</f>
        <v/>
      </c>
      <c r="R282" s="132" t="str" cm="1">
        <f t="array" ref="R282">IF([4]SayfaKAY!U1115="","",_xlfn.IFS([4]SayfaKAY!U1115="Bozankaya","Bozankaya",[4]SayfaKAY!U1115="Müşteri","Customer",[4]SayfaKAY!U1115="Tedarikçi","Equipment Supplier"))</f>
        <v/>
      </c>
      <c r="S282" s="204" t="str">
        <f>[4]SayfaKAY!N1115</f>
        <v/>
      </c>
      <c r="T282" s="133" t="str">
        <f>[4]SayfaKAY!AD1115</f>
        <v/>
      </c>
      <c r="U282" s="132" t="str">
        <f>[4]SayfaKAY!W1115</f>
        <v/>
      </c>
      <c r="V282" s="108" t="str">
        <f>[4]SayfaKAY!AZ1115</f>
        <v/>
      </c>
      <c r="W282" s="136" t="str">
        <f t="shared" si="208"/>
        <v/>
      </c>
      <c r="X282" s="137" t="str">
        <f t="shared" si="209"/>
        <v/>
      </c>
      <c r="Y282" s="235" t="str">
        <f>[4]SayfaKAY!AE1115</f>
        <v/>
      </c>
      <c r="Z282" s="109" t="str">
        <f t="shared" si="210"/>
        <v/>
      </c>
      <c r="AA282" s="110" t="str">
        <f t="shared" si="211"/>
        <v/>
      </c>
      <c r="AB282" s="182" t="str">
        <f>[4]SayfaKAY!BA1115</f>
        <v/>
      </c>
      <c r="AC282" s="257" t="str">
        <f t="shared" si="212"/>
        <v/>
      </c>
      <c r="AD282" s="111" t="str">
        <f t="shared" si="213"/>
        <v/>
      </c>
      <c r="AE282" s="111" t="str">
        <f t="shared" si="214"/>
        <v/>
      </c>
      <c r="AF282" s="235" t="str">
        <f>[4]SayfaKAY!BA1115</f>
        <v/>
      </c>
      <c r="AG282" s="179" t="str">
        <f>[4]SayfaKAY!S1115</f>
        <v/>
      </c>
      <c r="AH282" s="178" t="str">
        <f t="shared" si="215"/>
        <v/>
      </c>
      <c r="AI282" s="163" t="str">
        <f>[4]SayfaKAY!AV1115</f>
        <v/>
      </c>
      <c r="AJ282" s="164" t="str">
        <f t="shared" si="216"/>
        <v/>
      </c>
      <c r="AK282" s="164" t="str">
        <f t="shared" si="217"/>
        <v/>
      </c>
      <c r="AL282" s="112" t="str">
        <f>[4]SayfaKAY!AX1115</f>
        <v/>
      </c>
      <c r="AM282" s="257" t="str" cm="1">
        <f t="array" ref="AM282">IFERROR(IF(AND(P282&lt;&gt;"D(Arıza Değil)",AH282="Bu Arıza Aracın Servise Verilmesine Engel Değil"),
IF(Z282-F282&gt;0,(AB282-Y282)*24*60,
IF(OR(AND(G282&gt;$AS$1,G282&lt;$AT$1),AND(G282&gt;$AU$1,G282&lt;$AV$1)),
(AF282-H282)*24*60,     BH:BH0)),        AN282),0)</f>
        <v/>
      </c>
      <c r="AN282" s="257" t="str">
        <f t="shared" si="218"/>
        <v/>
      </c>
      <c r="AO282" s="174" t="str">
        <f>[4]SayfaKAY!AG1115</f>
        <v/>
      </c>
      <c r="AP282" s="174" t="str">
        <f>[4]SayfaKAY!AI1115</f>
        <v/>
      </c>
      <c r="AQ282" s="174" t="str">
        <f>[4]SayfaKAY!AQ1115</f>
        <v/>
      </c>
      <c r="AR282" s="174" t="str">
        <f>[4]SayfaKAY!AH1115</f>
        <v/>
      </c>
      <c r="AS282" s="174" t="str">
        <f>[4]SayfaKAY!AJ1115</f>
        <v/>
      </c>
      <c r="AT282" s="175" t="str">
        <f>[4]SayfaKAY!AM1115</f>
        <v/>
      </c>
      <c r="AU282" s="176" t="str">
        <f>[4]SayfaKAY!AL1115</f>
        <v/>
      </c>
      <c r="AV282" s="176" t="str">
        <f>[4]SayfaKAY!AP1115</f>
        <v/>
      </c>
      <c r="AW282" s="177" t="str">
        <f>[4]SayfaKAY!AT1115</f>
        <v/>
      </c>
      <c r="AX282" s="194" t="str">
        <f t="shared" si="219"/>
        <v/>
      </c>
      <c r="AY282" s="168"/>
      <c r="AZ282" s="167"/>
      <c r="BA282" s="113"/>
      <c r="BB282" s="171" t="str">
        <f>IF($AQ$1="X", IF(AND(G282&gt;=$AS$1,G282&lt;=$AT$1),IF(P282&lt;&gt;"D(Arıza Değil)",AC282,0), IF(AND(G282&gt;=$AU$1,G282&lt;=$AV$1),IF(P282&lt;&gt;"D(Arıza Değil)",AC282,0), "")), "")</f>
        <v/>
      </c>
      <c r="BC282" s="114"/>
      <c r="BD282" s="114"/>
      <c r="BE282" s="114"/>
      <c r="BF282" s="114"/>
      <c r="BG282" s="114"/>
      <c r="BH282" s="114">
        <f>IFERROR(FRACAS!AN1118, "Hata Var")</f>
        <v>211106.0000000149</v>
      </c>
      <c r="BI282" s="114"/>
      <c r="BJ282" s="114"/>
      <c r="BK282" s="105" t="str">
        <f>[4]SayfaKAY!AW1115</f>
        <v/>
      </c>
      <c r="BL282" s="105" t="str">
        <f>[4]SayfaKAY!V1115</f>
        <v/>
      </c>
      <c r="BM282" s="114"/>
      <c r="BN282" s="171" t="str">
        <f t="shared" si="220"/>
        <v>x yok</v>
      </c>
      <c r="BO282" s="171" t="b">
        <f t="shared" si="221"/>
        <v>0</v>
      </c>
      <c r="BP282" s="171" t="e">
        <f t="shared" si="222"/>
        <v>#VALUE!</v>
      </c>
      <c r="BQ282" s="226" t="e">
        <f t="shared" si="223"/>
        <v>#VALUE!</v>
      </c>
      <c r="BR282" s="226" t="e">
        <f t="shared" si="224"/>
        <v>#VALUE!</v>
      </c>
      <c r="BS282" s="226" t="e">
        <f t="shared" si="225"/>
        <v>#VALUE!</v>
      </c>
      <c r="BT282" s="114"/>
      <c r="BU282" s="242"/>
      <c r="BV282" s="233">
        <f t="shared" si="226"/>
        <v>-1</v>
      </c>
      <c r="BW282" s="226" t="str">
        <f t="shared" si="227"/>
        <v>Hayır, çakışma yok</v>
      </c>
      <c r="BX282" s="229"/>
      <c r="BY282" s="247" t="e">
        <f t="shared" si="228"/>
        <v>#VALUE!</v>
      </c>
      <c r="BZ282" s="247" t="e">
        <f t="shared" si="229"/>
        <v>#VALUE!</v>
      </c>
      <c r="CA282" s="247" t="e">
        <f t="shared" si="230"/>
        <v>#VALUE!</v>
      </c>
      <c r="CB282" s="213"/>
      <c r="CC282" s="211"/>
      <c r="CD282" s="196"/>
      <c r="CE282" s="213">
        <v>1114</v>
      </c>
      <c r="CF282" s="182" t="str">
        <f t="shared" si="231"/>
        <v/>
      </c>
      <c r="CG282" s="182" t="str">
        <f t="shared" si="232"/>
        <v/>
      </c>
      <c r="CH282" s="196"/>
      <c r="CI282" s="196"/>
      <c r="CJ282" s="196"/>
      <c r="CK282" s="196" t="e">
        <f t="shared" si="233"/>
        <v>#VALUE!</v>
      </c>
      <c r="CL282" s="196" t="e">
        <f t="shared" si="234"/>
        <v>#VALUE!</v>
      </c>
      <c r="CM282" s="196" t="e">
        <f t="shared" si="235"/>
        <v>#VALUE!</v>
      </c>
      <c r="CN282" s="114"/>
      <c r="CO282" s="115" t="str">
        <f t="shared" si="236"/>
        <v/>
      </c>
      <c r="CP282" s="116" t="e">
        <f t="shared" si="237"/>
        <v>#VALUE!</v>
      </c>
      <c r="CQ282" s="117" t="str">
        <f t="shared" si="238"/>
        <v/>
      </c>
      <c r="CR282" s="117" t="str">
        <f t="shared" si="239"/>
        <v/>
      </c>
      <c r="CS282" s="117" t="str">
        <f t="shared" si="240"/>
        <v/>
      </c>
      <c r="CT282" s="118" t="e">
        <f t="shared" si="241"/>
        <v>#VALUE!</v>
      </c>
      <c r="CU282" s="118" t="e">
        <f t="shared" si="242"/>
        <v>#VALUE!</v>
      </c>
      <c r="CV282" s="118" t="e">
        <f t="shared" si="243"/>
        <v>#VALUE!</v>
      </c>
      <c r="CW282" s="119" t="e">
        <f t="shared" si="244"/>
        <v>#VALUE!</v>
      </c>
    </row>
    <row r="283" spans="1:101" ht="118.5" customHeight="1" x14ac:dyDescent="0.3">
      <c r="A283" s="104" t="str">
        <f>[4]SayfaKAY!C1116</f>
        <v/>
      </c>
      <c r="B283" s="104" t="str">
        <f>[4]SayfaKAY!D1116</f>
        <v/>
      </c>
      <c r="C283" s="105" t="str">
        <f>[4]SayfaKAY!E1116</f>
        <v/>
      </c>
      <c r="D283" s="105" t="str">
        <f>[4]SayfaKAY!F1116</f>
        <v/>
      </c>
      <c r="E283" s="106" t="str">
        <f>[4]SayfaKAY!G1116</f>
        <v/>
      </c>
      <c r="F283" s="193" t="str">
        <f t="shared" si="205"/>
        <v/>
      </c>
      <c r="G283" s="135" t="str">
        <f t="shared" si="206"/>
        <v/>
      </c>
      <c r="H283" s="235" t="str">
        <f>[4]SayfaKAY!H1116</f>
        <v/>
      </c>
      <c r="I283" s="104" t="str">
        <f>[4]SayfaKAY!I1116</f>
        <v/>
      </c>
      <c r="J283" s="103" t="str">
        <f>IF([4]SayfaKAY!J1116="","",IF([4]SayfaKAY!J1116="Müşteri","Notified by Customer","Notified by Bozankaya"))</f>
        <v/>
      </c>
      <c r="K283" s="103" t="e">
        <f>VLOOKUP([4]SayfaKAY!L1116,#REF!,2,FALSE)</f>
        <v>#REF!</v>
      </c>
      <c r="L283" s="165" t="str">
        <f>[4]SayfaKAY!X1116</f>
        <v/>
      </c>
      <c r="M283" s="107" t="str">
        <f t="shared" si="207"/>
        <v/>
      </c>
      <c r="N283" s="105" t="str">
        <f>[4]SayfaKAY!M1116</f>
        <v/>
      </c>
      <c r="O283" s="166" t="str">
        <f>[4]SayfaKAY!P1116</f>
        <v/>
      </c>
      <c r="P283" s="166" t="str">
        <f>[4]SayfaKAY!Q1116</f>
        <v/>
      </c>
      <c r="Q283" s="166" t="str">
        <f>[4]SayfaKAY!R1116</f>
        <v/>
      </c>
      <c r="R283" s="132" t="str" cm="1">
        <f t="array" ref="R283">IF([4]SayfaKAY!U1116="","",_xlfn.IFS([4]SayfaKAY!U1116="Bozankaya","Bozankaya",[4]SayfaKAY!U1116="Müşteri","Customer",[4]SayfaKAY!U1116="Tedarikçi","Equipment Supplier"))</f>
        <v/>
      </c>
      <c r="S283" s="204" t="str">
        <f>[4]SayfaKAY!N1116</f>
        <v/>
      </c>
      <c r="T283" s="133" t="str">
        <f>[4]SayfaKAY!AD1116</f>
        <v/>
      </c>
      <c r="U283" s="132" t="str">
        <f>[4]SayfaKAY!W1116</f>
        <v/>
      </c>
      <c r="V283" s="108" t="str">
        <f>[4]SayfaKAY!AZ1116</f>
        <v/>
      </c>
      <c r="W283" s="136" t="str">
        <f t="shared" si="208"/>
        <v/>
      </c>
      <c r="X283" s="137" t="str">
        <f t="shared" si="209"/>
        <v/>
      </c>
      <c r="Y283" s="235" t="str">
        <f>[4]SayfaKAY!AE1116</f>
        <v/>
      </c>
      <c r="Z283" s="192" t="str">
        <f t="shared" si="210"/>
        <v/>
      </c>
      <c r="AA283" s="110" t="str">
        <f t="shared" si="211"/>
        <v/>
      </c>
      <c r="AB283" s="182" t="str">
        <f>[4]SayfaKAY!BA1116</f>
        <v/>
      </c>
      <c r="AC283" s="257" t="str">
        <f t="shared" si="212"/>
        <v/>
      </c>
      <c r="AD283" s="111" t="str">
        <f t="shared" si="213"/>
        <v/>
      </c>
      <c r="AE283" s="111" t="str">
        <f t="shared" si="214"/>
        <v/>
      </c>
      <c r="AF283" s="235" t="str">
        <f>[4]SayfaKAY!BA1116</f>
        <v/>
      </c>
      <c r="AG283" s="179" t="str">
        <f>[4]SayfaKAY!S1116</f>
        <v/>
      </c>
      <c r="AH283" s="178" t="str">
        <f t="shared" si="215"/>
        <v/>
      </c>
      <c r="AI283" s="163" t="str">
        <f>[4]SayfaKAY!AV1116</f>
        <v/>
      </c>
      <c r="AJ283" s="164" t="str">
        <f t="shared" si="216"/>
        <v/>
      </c>
      <c r="AK283" s="164" t="str">
        <f t="shared" si="217"/>
        <v/>
      </c>
      <c r="AL283" s="112" t="str">
        <f>[4]SayfaKAY!AX1116</f>
        <v/>
      </c>
      <c r="AM283" s="257" t="str" cm="1">
        <f t="array" ref="AM283">IFERROR(IF(AND(P283&lt;&gt;"D(Arıza Değil)",AH283="Bu Arıza Aracın Servise Verilmesine Engel Değil"),
IF(Z283-F283&gt;0,(AB283-Y283)*24*60,
IF(OR(AND(G283&gt;$AS$1,G283&lt;$AT$1),AND(G283&gt;$AU$1,G283&lt;$AV$1)),
(AF283-H283)*24*60,     BH:BH0)),        AN283),0)</f>
        <v/>
      </c>
      <c r="AN283" s="257" t="str">
        <f t="shared" si="218"/>
        <v/>
      </c>
      <c r="AO283" s="174" t="str">
        <f>[4]SayfaKAY!AG1116</f>
        <v/>
      </c>
      <c r="AP283" s="174" t="str">
        <f>[4]SayfaKAY!AI1116</f>
        <v/>
      </c>
      <c r="AQ283" s="174" t="str">
        <f>[4]SayfaKAY!AQ1116</f>
        <v/>
      </c>
      <c r="AR283" s="174" t="str">
        <f>[4]SayfaKAY!AH1116</f>
        <v/>
      </c>
      <c r="AS283" s="174" t="str">
        <f>[4]SayfaKAY!AJ1116</f>
        <v/>
      </c>
      <c r="AT283" s="175" t="str">
        <f>[4]SayfaKAY!AM1116</f>
        <v/>
      </c>
      <c r="AU283" s="176" t="str">
        <f>[4]SayfaKAY!AL1116</f>
        <v/>
      </c>
      <c r="AV283" s="176" t="str">
        <f>[4]SayfaKAY!AP1116</f>
        <v/>
      </c>
      <c r="AW283" s="177" t="str">
        <f>[4]SayfaKAY!AT1116</f>
        <v/>
      </c>
      <c r="AX283" s="194" t="str">
        <f t="shared" si="219"/>
        <v/>
      </c>
      <c r="AY283" s="168"/>
      <c r="AZ283" s="167"/>
      <c r="BA283" s="170"/>
      <c r="BB283" s="171"/>
      <c r="BC283" s="114"/>
      <c r="BD283" s="114"/>
      <c r="BE283" s="114"/>
      <c r="BF283" s="114"/>
      <c r="BG283" s="114"/>
      <c r="BH283" s="114">
        <f>IFERROR(FRACAS!AN1119, "Hata Var")</f>
        <v>2355.9999999892898</v>
      </c>
      <c r="BI283" s="114"/>
      <c r="BJ283" s="114"/>
      <c r="BK283" s="105" t="str">
        <f>[4]SayfaKAY!AW1116</f>
        <v/>
      </c>
      <c r="BL283" s="105" t="str">
        <f>[4]SayfaKAY!V1116</f>
        <v/>
      </c>
      <c r="BM283" s="114"/>
      <c r="BN283" s="171" t="str">
        <f t="shared" si="220"/>
        <v>x yok</v>
      </c>
      <c r="BO283" s="171" t="b">
        <f t="shared" si="221"/>
        <v>0</v>
      </c>
      <c r="BP283" s="171" t="e">
        <f t="shared" si="222"/>
        <v>#VALUE!</v>
      </c>
      <c r="BQ283" s="226" t="e">
        <f t="shared" si="223"/>
        <v>#VALUE!</v>
      </c>
      <c r="BR283" s="226" t="e">
        <f t="shared" si="224"/>
        <v>#VALUE!</v>
      </c>
      <c r="BS283" s="226" t="e">
        <f t="shared" si="225"/>
        <v>#VALUE!</v>
      </c>
      <c r="BT283" s="114"/>
      <c r="BU283" s="242"/>
      <c r="BV283" s="233">
        <f t="shared" si="226"/>
        <v>-1</v>
      </c>
      <c r="BW283" s="226" t="str">
        <f t="shared" si="227"/>
        <v>Hayır, çakışma yok</v>
      </c>
      <c r="BX283" s="229"/>
      <c r="BY283" s="247" t="e">
        <f t="shared" si="228"/>
        <v>#VALUE!</v>
      </c>
      <c r="BZ283" s="247" t="e">
        <f t="shared" si="229"/>
        <v>#VALUE!</v>
      </c>
      <c r="CA283" s="247" t="e">
        <f t="shared" si="230"/>
        <v>#VALUE!</v>
      </c>
      <c r="CB283" s="213"/>
      <c r="CC283" s="211"/>
      <c r="CD283" s="196"/>
      <c r="CE283" s="213">
        <v>1115</v>
      </c>
      <c r="CF283" s="182" t="str">
        <f t="shared" si="231"/>
        <v/>
      </c>
      <c r="CG283" s="182" t="str">
        <f t="shared" si="232"/>
        <v/>
      </c>
      <c r="CH283" s="196"/>
      <c r="CI283" s="196"/>
      <c r="CJ283" s="196"/>
      <c r="CK283" s="196" t="e">
        <f t="shared" si="233"/>
        <v>#VALUE!</v>
      </c>
      <c r="CL283" s="196" t="e">
        <f t="shared" si="234"/>
        <v>#VALUE!</v>
      </c>
      <c r="CM283" s="196" t="e">
        <f t="shared" si="235"/>
        <v>#VALUE!</v>
      </c>
      <c r="CN283" s="114"/>
      <c r="CO283" s="115" t="str">
        <f t="shared" si="236"/>
        <v/>
      </c>
      <c r="CP283" s="116" t="e">
        <f t="shared" si="237"/>
        <v>#VALUE!</v>
      </c>
      <c r="CQ283" s="117" t="str">
        <f t="shared" si="238"/>
        <v/>
      </c>
      <c r="CR283" s="117" t="str">
        <f t="shared" si="239"/>
        <v/>
      </c>
      <c r="CS283" s="117" t="str">
        <f t="shared" si="240"/>
        <v/>
      </c>
      <c r="CT283" s="118" t="e">
        <f t="shared" si="241"/>
        <v>#VALUE!</v>
      </c>
      <c r="CU283" s="118" t="e">
        <f t="shared" si="242"/>
        <v>#VALUE!</v>
      </c>
      <c r="CV283" s="118" t="e">
        <f t="shared" si="243"/>
        <v>#VALUE!</v>
      </c>
      <c r="CW283" s="119" t="e">
        <f t="shared" si="244"/>
        <v>#VALUE!</v>
      </c>
    </row>
    <row r="284" spans="1:101" ht="118.5" customHeight="1" x14ac:dyDescent="0.3">
      <c r="A284" s="160" t="str">
        <f>[4]SayfaKAY!C1117</f>
        <v/>
      </c>
      <c r="B284" s="104" t="str">
        <f>[4]SayfaKAY!D1117</f>
        <v/>
      </c>
      <c r="C284" s="105" t="str">
        <f>[4]SayfaKAY!E1117</f>
        <v/>
      </c>
      <c r="D284" s="105" t="str">
        <f>[4]SayfaKAY!F1117</f>
        <v/>
      </c>
      <c r="E284" s="106" t="str">
        <f>[4]SayfaKAY!G1117</f>
        <v/>
      </c>
      <c r="F284" s="134" t="str">
        <f t="shared" si="205"/>
        <v/>
      </c>
      <c r="G284" s="135" t="str">
        <f t="shared" si="206"/>
        <v/>
      </c>
      <c r="H284" s="235" t="str">
        <f>[4]SayfaKAY!H1117</f>
        <v/>
      </c>
      <c r="I284" s="104" t="str">
        <f>[4]SayfaKAY!I1117</f>
        <v/>
      </c>
      <c r="J284" s="103" t="str">
        <f>IF([4]SayfaKAY!J1117="","",IF([4]SayfaKAY!J1117="Müşteri","Notified by Customer","Notified by Bozankaya"))</f>
        <v/>
      </c>
      <c r="K284" s="103" t="e">
        <f>VLOOKUP([4]SayfaKAY!L1117,#REF!,2,FALSE)</f>
        <v>#REF!</v>
      </c>
      <c r="L284" s="165" t="str">
        <f>[4]SayfaKAY!X1117</f>
        <v/>
      </c>
      <c r="M284" s="107" t="str">
        <f t="shared" si="207"/>
        <v/>
      </c>
      <c r="N284" s="105" t="str">
        <f>[4]SayfaKAY!M1117</f>
        <v/>
      </c>
      <c r="O284" s="166" t="str">
        <f>[4]SayfaKAY!P1117</f>
        <v/>
      </c>
      <c r="P284" s="166" t="str">
        <f>[4]SayfaKAY!Q1117</f>
        <v/>
      </c>
      <c r="Q284" s="166" t="str">
        <f>[4]SayfaKAY!R1117</f>
        <v/>
      </c>
      <c r="R284" s="132" t="str" cm="1">
        <f t="array" ref="R284">IF([4]SayfaKAY!U1117="","",_xlfn.IFS([4]SayfaKAY!U1117="Bozankaya","Bozankaya",[4]SayfaKAY!U1117="Müşteri","Customer",[4]SayfaKAY!U1117="Tedarikçi","Equipment Supplier"))</f>
        <v/>
      </c>
      <c r="S284" s="204" t="str">
        <f>[4]SayfaKAY!N1117</f>
        <v/>
      </c>
      <c r="T284" s="133" t="str">
        <f>[4]SayfaKAY!AD1117</f>
        <v/>
      </c>
      <c r="U284" s="132" t="str">
        <f>[4]SayfaKAY!W1117</f>
        <v/>
      </c>
      <c r="V284" s="108" t="str">
        <f>[4]SayfaKAY!AZ1117</f>
        <v/>
      </c>
      <c r="W284" s="136" t="str">
        <f t="shared" si="208"/>
        <v/>
      </c>
      <c r="X284" s="137" t="str">
        <f t="shared" si="209"/>
        <v/>
      </c>
      <c r="Y284" s="235" t="str">
        <f>[4]SayfaKAY!AE1117</f>
        <v/>
      </c>
      <c r="Z284" s="109" t="str">
        <f t="shared" si="210"/>
        <v/>
      </c>
      <c r="AA284" s="110" t="str">
        <f t="shared" si="211"/>
        <v/>
      </c>
      <c r="AB284" s="182" t="str">
        <f>[4]SayfaKAY!BA1117</f>
        <v/>
      </c>
      <c r="AC284" s="257" t="str">
        <f t="shared" si="212"/>
        <v/>
      </c>
      <c r="AD284" s="111" t="str">
        <f t="shared" si="213"/>
        <v/>
      </c>
      <c r="AE284" s="111" t="str">
        <f t="shared" si="214"/>
        <v/>
      </c>
      <c r="AF284" s="235" t="str">
        <f>[4]SayfaKAY!BA1117</f>
        <v/>
      </c>
      <c r="AG284" s="179" t="str">
        <f>[4]SayfaKAY!S1117</f>
        <v/>
      </c>
      <c r="AH284" s="178" t="str">
        <f t="shared" si="215"/>
        <v/>
      </c>
      <c r="AI284" s="163" t="str">
        <f>[4]SayfaKAY!AV1117</f>
        <v/>
      </c>
      <c r="AJ284" s="164" t="str">
        <f t="shared" si="216"/>
        <v/>
      </c>
      <c r="AK284" s="164" t="str">
        <f t="shared" si="217"/>
        <v/>
      </c>
      <c r="AL284" s="112" t="str">
        <f>[4]SayfaKAY!AX1117</f>
        <v/>
      </c>
      <c r="AM284" s="257" t="str" cm="1">
        <f t="array" ref="AM284">IFERROR(IF(AND(P284&lt;&gt;"D(Arıza Değil)",AH284="Bu Arıza Aracın Servise Verilmesine Engel Değil"),
IF(Z284-F284&gt;0,(AB284-Y284)*24*60,
IF(OR(AND(G284&gt;$AS$1,G284&lt;$AT$1),AND(G284&gt;$AU$1,G284&lt;$AV$1)),
(AF284-H284)*24*60,     BH:BH0)),        AN284),0)</f>
        <v/>
      </c>
      <c r="AN284" s="257" t="str">
        <f t="shared" si="218"/>
        <v/>
      </c>
      <c r="AO284" s="174" t="str">
        <f>[4]SayfaKAY!AG1117</f>
        <v/>
      </c>
      <c r="AP284" s="174" t="str">
        <f>[4]SayfaKAY!AI1117</f>
        <v/>
      </c>
      <c r="AQ284" s="174" t="str">
        <f>[4]SayfaKAY!AQ1117</f>
        <v/>
      </c>
      <c r="AR284" s="174" t="str">
        <f>[4]SayfaKAY!AH1117</f>
        <v/>
      </c>
      <c r="AS284" s="174" t="str">
        <f>[4]SayfaKAY!AJ1117</f>
        <v/>
      </c>
      <c r="AT284" s="175" t="str">
        <f>[4]SayfaKAY!AM1117</f>
        <v/>
      </c>
      <c r="AU284" s="176" t="str">
        <f>[4]SayfaKAY!AL1117</f>
        <v/>
      </c>
      <c r="AV284" s="176" t="str">
        <f>[4]SayfaKAY!AP1117</f>
        <v/>
      </c>
      <c r="AW284" s="177" t="str">
        <f>[4]SayfaKAY!AT1117</f>
        <v/>
      </c>
      <c r="AX284" s="194" t="str">
        <f t="shared" si="219"/>
        <v/>
      </c>
      <c r="AY284" s="168"/>
      <c r="AZ284" s="167"/>
      <c r="BA284" s="113"/>
      <c r="BB284" s="171" t="str">
        <f>IF($AQ$1="X", IF(AND(G284&gt;=$AS$1,G284&lt;=$AT$1),IF(P284&lt;&gt;"D(Arıza Değil)",AC284,0), IF(AND(G284&gt;=$AU$1,G284&lt;=$AV$1),IF(P284&lt;&gt;"D(Arıza Değil)",AC284,0), "")), "")</f>
        <v/>
      </c>
      <c r="BC284" s="114"/>
      <c r="BD284" s="114"/>
      <c r="BE284" s="114"/>
      <c r="BF284" s="114"/>
      <c r="BG284" s="114"/>
      <c r="BH284" s="114">
        <f>IFERROR(FRACAS!AN1120, "Hata Var")</f>
        <v>519.99999998719431</v>
      </c>
      <c r="BI284" s="114"/>
      <c r="BJ284" s="114"/>
      <c r="BK284" s="105" t="str">
        <f>[4]SayfaKAY!AW1117</f>
        <v/>
      </c>
      <c r="BL284" s="105" t="str">
        <f>[4]SayfaKAY!V1117</f>
        <v/>
      </c>
      <c r="BM284" s="114"/>
      <c r="BN284" s="171" t="str">
        <f t="shared" si="220"/>
        <v>x yok</v>
      </c>
      <c r="BO284" s="171" t="b">
        <f t="shared" si="221"/>
        <v>0</v>
      </c>
      <c r="BP284" s="171" t="e">
        <f t="shared" si="222"/>
        <v>#VALUE!</v>
      </c>
      <c r="BQ284" s="226" t="e">
        <f t="shared" si="223"/>
        <v>#VALUE!</v>
      </c>
      <c r="BR284" s="226" t="e">
        <f t="shared" si="224"/>
        <v>#VALUE!</v>
      </c>
      <c r="BS284" s="226" t="e">
        <f t="shared" si="225"/>
        <v>#VALUE!</v>
      </c>
      <c r="BT284" s="114"/>
      <c r="BU284" s="242"/>
      <c r="BV284" s="233">
        <f t="shared" si="226"/>
        <v>-1</v>
      </c>
      <c r="BW284" s="226" t="str">
        <f t="shared" si="227"/>
        <v>Hayır, çakışma yok</v>
      </c>
      <c r="BX284" s="229"/>
      <c r="BY284" s="247" t="e">
        <f t="shared" si="228"/>
        <v>#VALUE!</v>
      </c>
      <c r="BZ284" s="247" t="e">
        <f t="shared" si="229"/>
        <v>#VALUE!</v>
      </c>
      <c r="CA284" s="247" t="e">
        <f t="shared" si="230"/>
        <v>#VALUE!</v>
      </c>
      <c r="CB284" s="213"/>
      <c r="CC284" s="211"/>
      <c r="CD284" s="196"/>
      <c r="CE284" s="213">
        <v>1116</v>
      </c>
      <c r="CF284" s="182" t="str">
        <f t="shared" si="231"/>
        <v/>
      </c>
      <c r="CG284" s="182" t="str">
        <f t="shared" si="232"/>
        <v/>
      </c>
      <c r="CH284" s="196"/>
      <c r="CI284" s="196"/>
      <c r="CJ284" s="196"/>
      <c r="CK284" s="196" t="e">
        <f t="shared" si="233"/>
        <v>#VALUE!</v>
      </c>
      <c r="CL284" s="196" t="e">
        <f t="shared" si="234"/>
        <v>#VALUE!</v>
      </c>
      <c r="CM284" s="196" t="e">
        <f t="shared" si="235"/>
        <v>#VALUE!</v>
      </c>
      <c r="CN284" s="114"/>
      <c r="CO284" s="115" t="str">
        <f t="shared" si="236"/>
        <v/>
      </c>
      <c r="CP284" s="116" t="e">
        <f t="shared" si="237"/>
        <v>#VALUE!</v>
      </c>
      <c r="CQ284" s="117" t="str">
        <f t="shared" si="238"/>
        <v/>
      </c>
      <c r="CR284" s="117" t="str">
        <f t="shared" si="239"/>
        <v/>
      </c>
      <c r="CS284" s="117" t="str">
        <f t="shared" si="240"/>
        <v/>
      </c>
      <c r="CT284" s="118" t="e">
        <f t="shared" si="241"/>
        <v>#VALUE!</v>
      </c>
      <c r="CU284" s="118" t="e">
        <f t="shared" si="242"/>
        <v>#VALUE!</v>
      </c>
      <c r="CV284" s="118" t="e">
        <f t="shared" si="243"/>
        <v>#VALUE!</v>
      </c>
      <c r="CW284" s="119" t="e">
        <f t="shared" si="244"/>
        <v>#VALUE!</v>
      </c>
    </row>
    <row r="285" spans="1:101" ht="118.5" customHeight="1" x14ac:dyDescent="0.3">
      <c r="A285" s="104" t="str">
        <f>[4]SayfaKAY!C1118</f>
        <v/>
      </c>
      <c r="B285" s="104" t="str">
        <f>[4]SayfaKAY!D1118</f>
        <v/>
      </c>
      <c r="C285" s="105" t="str">
        <f>[4]SayfaKAY!E1118</f>
        <v/>
      </c>
      <c r="D285" s="105" t="str">
        <f>[4]SayfaKAY!F1118</f>
        <v/>
      </c>
      <c r="E285" s="106" t="str">
        <f>[4]SayfaKAY!G1118</f>
        <v/>
      </c>
      <c r="F285" s="193" t="str">
        <f t="shared" si="205"/>
        <v/>
      </c>
      <c r="G285" s="135" t="str">
        <f t="shared" si="206"/>
        <v/>
      </c>
      <c r="H285" s="235" t="str">
        <f>[4]SayfaKAY!H1118</f>
        <v/>
      </c>
      <c r="I285" s="104" t="str">
        <f>[4]SayfaKAY!I1118</f>
        <v/>
      </c>
      <c r="J285" s="103" t="str">
        <f>IF([4]SayfaKAY!J1118="","",IF([4]SayfaKAY!J1118="Müşteri","Notified by Customer","Notified by Bozankaya"))</f>
        <v/>
      </c>
      <c r="K285" s="103" t="e">
        <f>VLOOKUP([4]SayfaKAY!L1118,#REF!,2,FALSE)</f>
        <v>#REF!</v>
      </c>
      <c r="L285" s="165" t="str">
        <f>[4]SayfaKAY!X1118</f>
        <v/>
      </c>
      <c r="M285" s="107" t="str">
        <f t="shared" si="207"/>
        <v/>
      </c>
      <c r="N285" s="105" t="str">
        <f>[4]SayfaKAY!M1118</f>
        <v/>
      </c>
      <c r="O285" s="166" t="str">
        <f>[4]SayfaKAY!P1118</f>
        <v/>
      </c>
      <c r="P285" s="166" t="str">
        <f>[4]SayfaKAY!Q1118</f>
        <v/>
      </c>
      <c r="Q285" s="166" t="str">
        <f>[4]SayfaKAY!R1118</f>
        <v/>
      </c>
      <c r="R285" s="132" t="str" cm="1">
        <f t="array" ref="R285">IF([4]SayfaKAY!U1118="","",_xlfn.IFS([4]SayfaKAY!U1118="Bozankaya","Bozankaya",[4]SayfaKAY!U1118="Müşteri","Customer",[4]SayfaKAY!U1118="Tedarikçi","Equipment Supplier"))</f>
        <v/>
      </c>
      <c r="S285" s="204" t="str">
        <f>[4]SayfaKAY!N1118</f>
        <v/>
      </c>
      <c r="T285" s="133" t="str">
        <f>[4]SayfaKAY!AD1118</f>
        <v/>
      </c>
      <c r="U285" s="132" t="str">
        <f>[4]SayfaKAY!W1118</f>
        <v/>
      </c>
      <c r="V285" s="108" t="str">
        <f>[4]SayfaKAY!AZ1118</f>
        <v/>
      </c>
      <c r="W285" s="136" t="str">
        <f t="shared" si="208"/>
        <v/>
      </c>
      <c r="X285" s="137" t="str">
        <f t="shared" si="209"/>
        <v/>
      </c>
      <c r="Y285" s="235" t="str">
        <f>[4]SayfaKAY!AE1118</f>
        <v/>
      </c>
      <c r="Z285" s="192" t="str">
        <f t="shared" si="210"/>
        <v/>
      </c>
      <c r="AA285" s="110" t="str">
        <f t="shared" si="211"/>
        <v/>
      </c>
      <c r="AB285" s="182" t="str">
        <f>[4]SayfaKAY!BA1118</f>
        <v/>
      </c>
      <c r="AC285" s="257" t="str">
        <f t="shared" si="212"/>
        <v/>
      </c>
      <c r="AD285" s="111" t="str">
        <f t="shared" si="213"/>
        <v/>
      </c>
      <c r="AE285" s="111" t="str">
        <f t="shared" si="214"/>
        <v/>
      </c>
      <c r="AF285" s="235" t="str">
        <f>[4]SayfaKAY!BA1118</f>
        <v/>
      </c>
      <c r="AG285" s="179" t="str">
        <f>[4]SayfaKAY!S1118</f>
        <v/>
      </c>
      <c r="AH285" s="178" t="str">
        <f t="shared" si="215"/>
        <v/>
      </c>
      <c r="AI285" s="163" t="str">
        <f>[4]SayfaKAY!AV1118</f>
        <v/>
      </c>
      <c r="AJ285" s="164" t="str">
        <f t="shared" si="216"/>
        <v/>
      </c>
      <c r="AK285" s="164" t="str">
        <f t="shared" si="217"/>
        <v/>
      </c>
      <c r="AL285" s="112" t="str">
        <f>[4]SayfaKAY!AX1118</f>
        <v/>
      </c>
      <c r="AM285" s="257" t="str" cm="1">
        <f t="array" ref="AM285">IFERROR(IF(AND(P285&lt;&gt;"D(Arıza Değil)",AH285="Bu Arıza Aracın Servise Verilmesine Engel Değil"),
IF(Z285-F285&gt;0,(AB285-Y285)*24*60,
IF(OR(AND(G285&gt;$AS$1,G285&lt;$AT$1),AND(G285&gt;$AU$1,G285&lt;$AV$1)),
(AF285-H285)*24*60,     BH:BH0)),        AN285),0)</f>
        <v/>
      </c>
      <c r="AN285" s="257" t="str">
        <f t="shared" si="218"/>
        <v/>
      </c>
      <c r="AO285" s="174" t="str">
        <f>[4]SayfaKAY!AG1118</f>
        <v/>
      </c>
      <c r="AP285" s="174" t="str">
        <f>[4]SayfaKAY!AI1118</f>
        <v/>
      </c>
      <c r="AQ285" s="174" t="str">
        <f>[4]SayfaKAY!AQ1118</f>
        <v/>
      </c>
      <c r="AR285" s="174" t="str">
        <f>[4]SayfaKAY!AH1118</f>
        <v/>
      </c>
      <c r="AS285" s="174" t="str">
        <f>[4]SayfaKAY!AJ1118</f>
        <v/>
      </c>
      <c r="AT285" s="175" t="str">
        <f>[4]SayfaKAY!AM1118</f>
        <v/>
      </c>
      <c r="AU285" s="176" t="str">
        <f>[4]SayfaKAY!AL1118</f>
        <v/>
      </c>
      <c r="AV285" s="176" t="str">
        <f>[4]SayfaKAY!AP1118</f>
        <v/>
      </c>
      <c r="AW285" s="177" t="str">
        <f>[4]SayfaKAY!AT1118</f>
        <v/>
      </c>
      <c r="AX285" s="194" t="str">
        <f t="shared" si="219"/>
        <v/>
      </c>
      <c r="AY285" s="168"/>
      <c r="AZ285" s="167"/>
      <c r="BA285" s="170"/>
      <c r="BB285" s="171"/>
      <c r="BC285" s="114"/>
      <c r="BD285" s="114"/>
      <c r="BE285" s="114"/>
      <c r="BF285" s="114"/>
      <c r="BG285" s="114"/>
      <c r="BH285" s="114">
        <f>IFERROR(FRACAS!AN1121, "Hata Var")</f>
        <v>188.00000006798655</v>
      </c>
      <c r="BI285" s="114"/>
      <c r="BJ285" s="114"/>
      <c r="BK285" s="105" t="str">
        <f>[4]SayfaKAY!AW1118</f>
        <v/>
      </c>
      <c r="BL285" s="105" t="str">
        <f>[4]SayfaKAY!V1118</f>
        <v/>
      </c>
      <c r="BM285" s="114"/>
      <c r="BN285" s="171" t="str">
        <f t="shared" si="220"/>
        <v>x yok</v>
      </c>
      <c r="BO285" s="171" t="b">
        <f t="shared" si="221"/>
        <v>0</v>
      </c>
      <c r="BP285" s="171" t="e">
        <f t="shared" si="222"/>
        <v>#VALUE!</v>
      </c>
      <c r="BQ285" s="226" t="e">
        <f t="shared" si="223"/>
        <v>#VALUE!</v>
      </c>
      <c r="BR285" s="226" t="e">
        <f t="shared" si="224"/>
        <v>#VALUE!</v>
      </c>
      <c r="BS285" s="226" t="e">
        <f t="shared" si="225"/>
        <v>#VALUE!</v>
      </c>
      <c r="BT285" s="114"/>
      <c r="BU285" s="242"/>
      <c r="BV285" s="233">
        <f t="shared" si="226"/>
        <v>-1</v>
      </c>
      <c r="BW285" s="226" t="str">
        <f t="shared" si="227"/>
        <v>Hayır, çakışma yok</v>
      </c>
      <c r="BX285" s="229"/>
      <c r="BY285" s="247" t="e">
        <f t="shared" si="228"/>
        <v>#VALUE!</v>
      </c>
      <c r="BZ285" s="247" t="e">
        <f t="shared" si="229"/>
        <v>#VALUE!</v>
      </c>
      <c r="CA285" s="247" t="e">
        <f t="shared" si="230"/>
        <v>#VALUE!</v>
      </c>
      <c r="CB285" s="213"/>
      <c r="CC285" s="211"/>
      <c r="CD285" s="196"/>
      <c r="CE285" s="213">
        <v>1117</v>
      </c>
      <c r="CF285" s="182" t="str">
        <f t="shared" si="231"/>
        <v/>
      </c>
      <c r="CG285" s="182" t="str">
        <f t="shared" si="232"/>
        <v/>
      </c>
      <c r="CH285" s="196"/>
      <c r="CI285" s="196"/>
      <c r="CJ285" s="196"/>
      <c r="CK285" s="196" t="e">
        <f t="shared" si="233"/>
        <v>#VALUE!</v>
      </c>
      <c r="CL285" s="196" t="e">
        <f t="shared" si="234"/>
        <v>#VALUE!</v>
      </c>
      <c r="CM285" s="196" t="e">
        <f t="shared" si="235"/>
        <v>#VALUE!</v>
      </c>
      <c r="CN285" s="114"/>
      <c r="CO285" s="115" t="str">
        <f t="shared" si="236"/>
        <v/>
      </c>
      <c r="CP285" s="116" t="e">
        <f t="shared" si="237"/>
        <v>#VALUE!</v>
      </c>
      <c r="CQ285" s="117" t="str">
        <f t="shared" si="238"/>
        <v/>
      </c>
      <c r="CR285" s="117" t="str">
        <f t="shared" si="239"/>
        <v/>
      </c>
      <c r="CS285" s="117" t="str">
        <f t="shared" si="240"/>
        <v/>
      </c>
      <c r="CT285" s="118" t="e">
        <f t="shared" si="241"/>
        <v>#VALUE!</v>
      </c>
      <c r="CU285" s="118" t="e">
        <f t="shared" si="242"/>
        <v>#VALUE!</v>
      </c>
      <c r="CV285" s="118" t="e">
        <f t="shared" si="243"/>
        <v>#VALUE!</v>
      </c>
      <c r="CW285" s="119" t="e">
        <f t="shared" si="244"/>
        <v>#VALUE!</v>
      </c>
    </row>
    <row r="286" spans="1:101" ht="118.5" customHeight="1" x14ac:dyDescent="0.3">
      <c r="A286" s="160" t="str">
        <f>[4]SayfaKAY!C1119</f>
        <v/>
      </c>
      <c r="B286" s="104" t="str">
        <f>[4]SayfaKAY!D1119</f>
        <v/>
      </c>
      <c r="C286" s="105" t="str">
        <f>[4]SayfaKAY!E1119</f>
        <v/>
      </c>
      <c r="D286" s="105" t="str">
        <f>[4]SayfaKAY!F1119</f>
        <v/>
      </c>
      <c r="E286" s="106" t="str">
        <f>[4]SayfaKAY!G1119</f>
        <v/>
      </c>
      <c r="F286" s="134" t="str">
        <f t="shared" si="205"/>
        <v/>
      </c>
      <c r="G286" s="135" t="str">
        <f t="shared" si="206"/>
        <v/>
      </c>
      <c r="H286" s="235" t="str">
        <f>[4]SayfaKAY!H1119</f>
        <v/>
      </c>
      <c r="I286" s="104" t="str">
        <f>[4]SayfaKAY!I1119</f>
        <v/>
      </c>
      <c r="J286" s="103" t="str">
        <f>IF([4]SayfaKAY!J1119="","",IF([4]SayfaKAY!J1119="Müşteri","Notified by Customer","Notified by Bozankaya"))</f>
        <v/>
      </c>
      <c r="K286" s="103" t="e">
        <f>VLOOKUP([4]SayfaKAY!L1119,#REF!,2,FALSE)</f>
        <v>#REF!</v>
      </c>
      <c r="L286" s="165" t="str">
        <f>[4]SayfaKAY!X1119</f>
        <v/>
      </c>
      <c r="M286" s="107" t="str">
        <f t="shared" si="207"/>
        <v/>
      </c>
      <c r="N286" s="105" t="str">
        <f>[4]SayfaKAY!M1119</f>
        <v/>
      </c>
      <c r="O286" s="166" t="str">
        <f>[4]SayfaKAY!P1119</f>
        <v/>
      </c>
      <c r="P286" s="166" t="str">
        <f>[4]SayfaKAY!Q1119</f>
        <v/>
      </c>
      <c r="Q286" s="166" t="str">
        <f>[4]SayfaKAY!R1119</f>
        <v/>
      </c>
      <c r="R286" s="132" t="str" cm="1">
        <f t="array" ref="R286">IF([4]SayfaKAY!U1119="","",_xlfn.IFS([4]SayfaKAY!U1119="Bozankaya","Bozankaya",[4]SayfaKAY!U1119="Müşteri","Customer",[4]SayfaKAY!U1119="Tedarikçi","Equipment Supplier"))</f>
        <v/>
      </c>
      <c r="S286" s="204" t="str">
        <f>[4]SayfaKAY!N1119</f>
        <v/>
      </c>
      <c r="T286" s="133" t="str">
        <f>[4]SayfaKAY!AD1119</f>
        <v/>
      </c>
      <c r="U286" s="132" t="str">
        <f>[4]SayfaKAY!W1119</f>
        <v/>
      </c>
      <c r="V286" s="108" t="str">
        <f>[4]SayfaKAY!AZ1119</f>
        <v/>
      </c>
      <c r="W286" s="136" t="str">
        <f t="shared" si="208"/>
        <v/>
      </c>
      <c r="X286" s="137" t="str">
        <f t="shared" si="209"/>
        <v/>
      </c>
      <c r="Y286" s="235" t="str">
        <f>[4]SayfaKAY!AE1119</f>
        <v/>
      </c>
      <c r="Z286" s="109" t="str">
        <f t="shared" si="210"/>
        <v/>
      </c>
      <c r="AA286" s="110" t="str">
        <f t="shared" si="211"/>
        <v/>
      </c>
      <c r="AB286" s="182" t="str">
        <f>[4]SayfaKAY!BA1119</f>
        <v/>
      </c>
      <c r="AC286" s="257" t="str">
        <f t="shared" si="212"/>
        <v/>
      </c>
      <c r="AD286" s="111" t="str">
        <f t="shared" si="213"/>
        <v/>
      </c>
      <c r="AE286" s="111" t="str">
        <f t="shared" si="214"/>
        <v/>
      </c>
      <c r="AF286" s="235" t="str">
        <f>[4]SayfaKAY!BA1119</f>
        <v/>
      </c>
      <c r="AG286" s="179" t="str">
        <f>[4]SayfaKAY!S1119</f>
        <v/>
      </c>
      <c r="AH286" s="178" t="str">
        <f t="shared" si="215"/>
        <v/>
      </c>
      <c r="AI286" s="163" t="str">
        <f>[4]SayfaKAY!AV1119</f>
        <v/>
      </c>
      <c r="AJ286" s="164" t="str">
        <f t="shared" si="216"/>
        <v/>
      </c>
      <c r="AK286" s="164" t="str">
        <f t="shared" si="217"/>
        <v/>
      </c>
      <c r="AL286" s="112" t="str">
        <f>[4]SayfaKAY!AX1119</f>
        <v/>
      </c>
      <c r="AM286" s="257" t="str" cm="1">
        <f t="array" ref="AM286">IFERROR(IF(AND(P286&lt;&gt;"D(Arıza Değil)",AH286="Bu Arıza Aracın Servise Verilmesine Engel Değil"),
IF(Z286-F286&gt;0,(AB286-Y286)*24*60,
IF(OR(AND(G286&gt;$AS$1,G286&lt;$AT$1),AND(G286&gt;$AU$1,G286&lt;$AV$1)),
(AF286-H286)*24*60,     BH:BH0)),        AN286),0)</f>
        <v/>
      </c>
      <c r="AN286" s="257" t="str">
        <f t="shared" si="218"/>
        <v/>
      </c>
      <c r="AO286" s="174" t="str">
        <f>[4]SayfaKAY!AG1119</f>
        <v/>
      </c>
      <c r="AP286" s="174" t="str">
        <f>[4]SayfaKAY!AI1119</f>
        <v/>
      </c>
      <c r="AQ286" s="174" t="str">
        <f>[4]SayfaKAY!AQ1119</f>
        <v/>
      </c>
      <c r="AR286" s="174" t="str">
        <f>[4]SayfaKAY!AH1119</f>
        <v/>
      </c>
      <c r="AS286" s="174" t="str">
        <f>[4]SayfaKAY!AJ1119</f>
        <v/>
      </c>
      <c r="AT286" s="175" t="str">
        <f>[4]SayfaKAY!AM1119</f>
        <v/>
      </c>
      <c r="AU286" s="176" t="str">
        <f>[4]SayfaKAY!AL1119</f>
        <v/>
      </c>
      <c r="AV286" s="176" t="str">
        <f>[4]SayfaKAY!AP1119</f>
        <v/>
      </c>
      <c r="AW286" s="177" t="str">
        <f>[4]SayfaKAY!AT1119</f>
        <v/>
      </c>
      <c r="AX286" s="194" t="str">
        <f t="shared" si="219"/>
        <v/>
      </c>
      <c r="AY286" s="168"/>
      <c r="AZ286" s="167"/>
      <c r="BA286" s="113"/>
      <c r="BB286" s="171" t="str">
        <f>IF($AQ$1="X", IF(AND(G286&gt;=$AS$1,G286&lt;=$AT$1),IF(P286&lt;&gt;"D(Arıza Değil)",AC286,0), IF(AND(G286&gt;=$AU$1,G286&lt;=$AV$1),IF(P286&lt;&gt;"D(Arıza Değil)",AC286,0), "")), "")</f>
        <v/>
      </c>
      <c r="BC286" s="114"/>
      <c r="BD286" s="114"/>
      <c r="BE286" s="114"/>
      <c r="BF286" s="114"/>
      <c r="BG286" s="114"/>
      <c r="BH286" s="114">
        <f>IFERROR(FRACAS!AN1122, "Hata Var")</f>
        <v>253264.86666662036</v>
      </c>
      <c r="BI286" s="114"/>
      <c r="BJ286" s="114"/>
      <c r="BK286" s="105" t="str">
        <f>[4]SayfaKAY!AW1119</f>
        <v/>
      </c>
      <c r="BL286" s="105" t="str">
        <f>[4]SayfaKAY!V1119</f>
        <v/>
      </c>
      <c r="BM286" s="114"/>
      <c r="BN286" s="171" t="str">
        <f t="shared" si="220"/>
        <v>x yok</v>
      </c>
      <c r="BO286" s="171" t="b">
        <f t="shared" si="221"/>
        <v>0</v>
      </c>
      <c r="BP286" s="171" t="e">
        <f t="shared" si="222"/>
        <v>#VALUE!</v>
      </c>
      <c r="BQ286" s="226" t="e">
        <f t="shared" si="223"/>
        <v>#VALUE!</v>
      </c>
      <c r="BR286" s="226" t="e">
        <f t="shared" si="224"/>
        <v>#VALUE!</v>
      </c>
      <c r="BS286" s="226" t="e">
        <f t="shared" si="225"/>
        <v>#VALUE!</v>
      </c>
      <c r="BT286" s="114"/>
      <c r="BU286" s="242"/>
      <c r="BV286" s="233">
        <f t="shared" si="226"/>
        <v>-1</v>
      </c>
      <c r="BW286" s="226" t="str">
        <f t="shared" si="227"/>
        <v>Hayır, çakışma yok</v>
      </c>
      <c r="BX286" s="229"/>
      <c r="BY286" s="247" t="e">
        <f t="shared" si="228"/>
        <v>#VALUE!</v>
      </c>
      <c r="BZ286" s="247" t="e">
        <f t="shared" si="229"/>
        <v>#VALUE!</v>
      </c>
      <c r="CA286" s="247" t="e">
        <f t="shared" si="230"/>
        <v>#VALUE!</v>
      </c>
      <c r="CB286" s="213"/>
      <c r="CC286" s="211"/>
      <c r="CD286" s="196"/>
      <c r="CE286" s="213">
        <v>1118</v>
      </c>
      <c r="CF286" s="182" t="str">
        <f t="shared" si="231"/>
        <v/>
      </c>
      <c r="CG286" s="182" t="str">
        <f t="shared" si="232"/>
        <v/>
      </c>
      <c r="CH286" s="196"/>
      <c r="CI286" s="196"/>
      <c r="CJ286" s="196"/>
      <c r="CK286" s="196" t="e">
        <f t="shared" si="233"/>
        <v>#VALUE!</v>
      </c>
      <c r="CL286" s="196" t="e">
        <f t="shared" si="234"/>
        <v>#VALUE!</v>
      </c>
      <c r="CM286" s="196" t="e">
        <f t="shared" si="235"/>
        <v>#VALUE!</v>
      </c>
      <c r="CN286" s="114"/>
      <c r="CO286" s="115" t="str">
        <f t="shared" si="236"/>
        <v/>
      </c>
      <c r="CP286" s="116" t="e">
        <f t="shared" si="237"/>
        <v>#VALUE!</v>
      </c>
      <c r="CQ286" s="117" t="str">
        <f t="shared" si="238"/>
        <v/>
      </c>
      <c r="CR286" s="117" t="str">
        <f t="shared" si="239"/>
        <v/>
      </c>
      <c r="CS286" s="117" t="str">
        <f t="shared" si="240"/>
        <v/>
      </c>
      <c r="CT286" s="118" t="e">
        <f t="shared" si="241"/>
        <v>#VALUE!</v>
      </c>
      <c r="CU286" s="118" t="e">
        <f t="shared" si="242"/>
        <v>#VALUE!</v>
      </c>
      <c r="CV286" s="118" t="e">
        <f t="shared" si="243"/>
        <v>#VALUE!</v>
      </c>
      <c r="CW286" s="119" t="e">
        <f t="shared" si="244"/>
        <v>#VALUE!</v>
      </c>
    </row>
    <row r="287" spans="1:101" ht="118.5" customHeight="1" x14ac:dyDescent="0.3">
      <c r="A287" s="104" t="str">
        <f>[4]SayfaKAY!C1120</f>
        <v/>
      </c>
      <c r="B287" s="104" t="str">
        <f>[4]SayfaKAY!D1120</f>
        <v/>
      </c>
      <c r="C287" s="105" t="str">
        <f>[4]SayfaKAY!E1120</f>
        <v/>
      </c>
      <c r="D287" s="105" t="str">
        <f>[4]SayfaKAY!F1120</f>
        <v/>
      </c>
      <c r="E287" s="106" t="str">
        <f>[4]SayfaKAY!G1120</f>
        <v/>
      </c>
      <c r="F287" s="193" t="str">
        <f t="shared" si="205"/>
        <v/>
      </c>
      <c r="G287" s="135" t="str">
        <f t="shared" si="206"/>
        <v/>
      </c>
      <c r="H287" s="235" t="str">
        <f>[4]SayfaKAY!H1120</f>
        <v/>
      </c>
      <c r="I287" s="104" t="str">
        <f>[4]SayfaKAY!I1120</f>
        <v/>
      </c>
      <c r="J287" s="103" t="str">
        <f>IF([4]SayfaKAY!J1120="","",IF([4]SayfaKAY!J1120="Müşteri","Notified by Customer","Notified by Bozankaya"))</f>
        <v/>
      </c>
      <c r="K287" s="103" t="e">
        <f>VLOOKUP([4]SayfaKAY!L1120,#REF!,2,FALSE)</f>
        <v>#REF!</v>
      </c>
      <c r="L287" s="165" t="str">
        <f>[4]SayfaKAY!X1120</f>
        <v/>
      </c>
      <c r="M287" s="107" t="str">
        <f t="shared" si="207"/>
        <v/>
      </c>
      <c r="N287" s="105" t="str">
        <f>[4]SayfaKAY!M1120</f>
        <v/>
      </c>
      <c r="O287" s="166" t="str">
        <f>[4]SayfaKAY!P1120</f>
        <v/>
      </c>
      <c r="P287" s="166" t="str">
        <f>[4]SayfaKAY!Q1120</f>
        <v/>
      </c>
      <c r="Q287" s="166" t="str">
        <f>[4]SayfaKAY!R1120</f>
        <v/>
      </c>
      <c r="R287" s="132" t="str" cm="1">
        <f t="array" ref="R287">IF([4]SayfaKAY!U1120="","",_xlfn.IFS([4]SayfaKAY!U1120="Bozankaya","Bozankaya",[4]SayfaKAY!U1120="Müşteri","Customer",[4]SayfaKAY!U1120="Tedarikçi","Equipment Supplier"))</f>
        <v/>
      </c>
      <c r="S287" s="204" t="str">
        <f>[4]SayfaKAY!N1120</f>
        <v/>
      </c>
      <c r="T287" s="133" t="str">
        <f>[4]SayfaKAY!AD1120</f>
        <v/>
      </c>
      <c r="U287" s="132" t="str">
        <f>[4]SayfaKAY!W1120</f>
        <v/>
      </c>
      <c r="V287" s="108" t="str">
        <f>[4]SayfaKAY!AZ1120</f>
        <v/>
      </c>
      <c r="W287" s="136" t="str">
        <f t="shared" si="208"/>
        <v/>
      </c>
      <c r="X287" s="137" t="str">
        <f t="shared" si="209"/>
        <v/>
      </c>
      <c r="Y287" s="235" t="str">
        <f>[4]SayfaKAY!AE1120</f>
        <v/>
      </c>
      <c r="Z287" s="192" t="str">
        <f t="shared" si="210"/>
        <v/>
      </c>
      <c r="AA287" s="110" t="str">
        <f t="shared" si="211"/>
        <v/>
      </c>
      <c r="AB287" s="182" t="str">
        <f>[4]SayfaKAY!BA1120</f>
        <v/>
      </c>
      <c r="AC287" s="257" t="str">
        <f t="shared" si="212"/>
        <v/>
      </c>
      <c r="AD287" s="111" t="str">
        <f t="shared" si="213"/>
        <v/>
      </c>
      <c r="AE287" s="111" t="str">
        <f t="shared" si="214"/>
        <v/>
      </c>
      <c r="AF287" s="235" t="str">
        <f>[4]SayfaKAY!BA1120</f>
        <v/>
      </c>
      <c r="AG287" s="179" t="str">
        <f>[4]SayfaKAY!S1120</f>
        <v/>
      </c>
      <c r="AH287" s="178" t="str">
        <f t="shared" si="215"/>
        <v/>
      </c>
      <c r="AI287" s="163" t="str">
        <f>[4]SayfaKAY!AV1120</f>
        <v/>
      </c>
      <c r="AJ287" s="164" t="str">
        <f t="shared" si="216"/>
        <v/>
      </c>
      <c r="AK287" s="164" t="str">
        <f t="shared" si="217"/>
        <v/>
      </c>
      <c r="AL287" s="112" t="str">
        <f>[4]SayfaKAY!AX1120</f>
        <v/>
      </c>
      <c r="AM287" s="257" t="str" cm="1">
        <f t="array" ref="AM287">IFERROR(IF(AND(P287&lt;&gt;"D(Arıza Değil)",AH287="Bu Arıza Aracın Servise Verilmesine Engel Değil"),
IF(Z287-F287&gt;0,(AB287-Y287)*24*60,
IF(OR(AND(G287&gt;$AS$1,G287&lt;$AT$1),AND(G287&gt;$AU$1,G287&lt;$AV$1)),
(AF287-H287)*24*60,     BH:BH0)),        AN287),0)</f>
        <v/>
      </c>
      <c r="AN287" s="257" t="str">
        <f t="shared" si="218"/>
        <v/>
      </c>
      <c r="AO287" s="174" t="str">
        <f>[4]SayfaKAY!AG1120</f>
        <v/>
      </c>
      <c r="AP287" s="174" t="str">
        <f>[4]SayfaKAY!AI1120</f>
        <v/>
      </c>
      <c r="AQ287" s="174" t="str">
        <f>[4]SayfaKAY!AQ1120</f>
        <v/>
      </c>
      <c r="AR287" s="174" t="str">
        <f>[4]SayfaKAY!AH1120</f>
        <v/>
      </c>
      <c r="AS287" s="174" t="str">
        <f>[4]SayfaKAY!AJ1120</f>
        <v/>
      </c>
      <c r="AT287" s="175" t="str">
        <f>[4]SayfaKAY!AM1120</f>
        <v/>
      </c>
      <c r="AU287" s="176" t="str">
        <f>[4]SayfaKAY!AL1120</f>
        <v/>
      </c>
      <c r="AV287" s="176" t="str">
        <f>[4]SayfaKAY!AP1120</f>
        <v/>
      </c>
      <c r="AW287" s="177" t="str">
        <f>[4]SayfaKAY!AT1120</f>
        <v/>
      </c>
      <c r="AX287" s="194" t="str">
        <f t="shared" si="219"/>
        <v/>
      </c>
      <c r="AY287" s="168"/>
      <c r="AZ287" s="167"/>
      <c r="BA287" s="170"/>
      <c r="BB287" s="171"/>
      <c r="BC287" s="114"/>
      <c r="BD287" s="114"/>
      <c r="BE287" s="114"/>
      <c r="BF287" s="114"/>
      <c r="BG287" s="114"/>
      <c r="BH287" s="114">
        <f>IFERROR(FRACAS!AN1123, "Hata Var")</f>
        <v>323.99999999790452</v>
      </c>
      <c r="BI287" s="114"/>
      <c r="BJ287" s="114"/>
      <c r="BK287" s="105" t="str">
        <f>[4]SayfaKAY!AW1120</f>
        <v/>
      </c>
      <c r="BL287" s="105" t="str">
        <f>[4]SayfaKAY!V1120</f>
        <v/>
      </c>
      <c r="BM287" s="114"/>
      <c r="BN287" s="171" t="str">
        <f t="shared" si="220"/>
        <v>x yok</v>
      </c>
      <c r="BO287" s="171" t="b">
        <f t="shared" si="221"/>
        <v>0</v>
      </c>
      <c r="BP287" s="171" t="e">
        <f t="shared" si="222"/>
        <v>#VALUE!</v>
      </c>
      <c r="BQ287" s="226" t="e">
        <f t="shared" si="223"/>
        <v>#VALUE!</v>
      </c>
      <c r="BR287" s="226" t="e">
        <f t="shared" si="224"/>
        <v>#VALUE!</v>
      </c>
      <c r="BS287" s="226" t="e">
        <f t="shared" si="225"/>
        <v>#VALUE!</v>
      </c>
      <c r="BT287" s="114"/>
      <c r="BU287" s="242"/>
      <c r="BV287" s="233">
        <f t="shared" si="226"/>
        <v>-1</v>
      </c>
      <c r="BW287" s="226" t="str">
        <f t="shared" si="227"/>
        <v>Hayır, çakışma yok</v>
      </c>
      <c r="BX287" s="229"/>
      <c r="BY287" s="247" t="e">
        <f t="shared" si="228"/>
        <v>#VALUE!</v>
      </c>
      <c r="BZ287" s="247" t="e">
        <f t="shared" si="229"/>
        <v>#VALUE!</v>
      </c>
      <c r="CA287" s="247" t="e">
        <f t="shared" si="230"/>
        <v>#VALUE!</v>
      </c>
      <c r="CB287" s="213"/>
      <c r="CC287" s="211"/>
      <c r="CD287" s="196"/>
      <c r="CE287" s="213">
        <v>1119</v>
      </c>
      <c r="CF287" s="182" t="str">
        <f t="shared" si="231"/>
        <v/>
      </c>
      <c r="CG287" s="182" t="str">
        <f t="shared" si="232"/>
        <v/>
      </c>
      <c r="CH287" s="196"/>
      <c r="CI287" s="196"/>
      <c r="CJ287" s="196"/>
      <c r="CK287" s="196" t="e">
        <f t="shared" si="233"/>
        <v>#VALUE!</v>
      </c>
      <c r="CL287" s="196" t="e">
        <f t="shared" si="234"/>
        <v>#VALUE!</v>
      </c>
      <c r="CM287" s="196" t="e">
        <f t="shared" si="235"/>
        <v>#VALUE!</v>
      </c>
      <c r="CN287" s="114"/>
      <c r="CO287" s="115" t="str">
        <f t="shared" si="236"/>
        <v/>
      </c>
      <c r="CP287" s="116" t="e">
        <f t="shared" si="237"/>
        <v>#VALUE!</v>
      </c>
      <c r="CQ287" s="117" t="str">
        <f t="shared" si="238"/>
        <v/>
      </c>
      <c r="CR287" s="117" t="str">
        <f t="shared" si="239"/>
        <v/>
      </c>
      <c r="CS287" s="117" t="str">
        <f t="shared" si="240"/>
        <v/>
      </c>
      <c r="CT287" s="118" t="e">
        <f t="shared" si="241"/>
        <v>#VALUE!</v>
      </c>
      <c r="CU287" s="118" t="e">
        <f t="shared" si="242"/>
        <v>#VALUE!</v>
      </c>
      <c r="CV287" s="118" t="e">
        <f t="shared" si="243"/>
        <v>#VALUE!</v>
      </c>
      <c r="CW287" s="119" t="e">
        <f t="shared" si="244"/>
        <v>#VALUE!</v>
      </c>
    </row>
    <row r="288" spans="1:101" ht="118.5" customHeight="1" x14ac:dyDescent="0.3">
      <c r="A288" s="160" t="str">
        <f>[4]SayfaKAY!C1121</f>
        <v/>
      </c>
      <c r="B288" s="104" t="str">
        <f>[4]SayfaKAY!D1121</f>
        <v/>
      </c>
      <c r="C288" s="105" t="str">
        <f>[4]SayfaKAY!E1121</f>
        <v/>
      </c>
      <c r="D288" s="105" t="str">
        <f>[4]SayfaKAY!F1121</f>
        <v/>
      </c>
      <c r="E288" s="106" t="str">
        <f>[4]SayfaKAY!G1121</f>
        <v/>
      </c>
      <c r="F288" s="134" t="str">
        <f t="shared" si="205"/>
        <v/>
      </c>
      <c r="G288" s="135" t="str">
        <f t="shared" si="206"/>
        <v/>
      </c>
      <c r="H288" s="235" t="str">
        <f>[4]SayfaKAY!H1121</f>
        <v/>
      </c>
      <c r="I288" s="104" t="str">
        <f>[4]SayfaKAY!I1121</f>
        <v/>
      </c>
      <c r="J288" s="103" t="str">
        <f>IF([4]SayfaKAY!J1121="","",IF([4]SayfaKAY!J1121="Müşteri","Notified by Customer","Notified by Bozankaya"))</f>
        <v/>
      </c>
      <c r="K288" s="103" t="e">
        <f>VLOOKUP([4]SayfaKAY!L1121,#REF!,2,FALSE)</f>
        <v>#REF!</v>
      </c>
      <c r="L288" s="165" t="str">
        <f>[4]SayfaKAY!X1121</f>
        <v/>
      </c>
      <c r="M288" s="107" t="str">
        <f t="shared" si="207"/>
        <v/>
      </c>
      <c r="N288" s="105" t="str">
        <f>[4]SayfaKAY!M1121</f>
        <v/>
      </c>
      <c r="O288" s="166" t="str">
        <f>[4]SayfaKAY!P1121</f>
        <v/>
      </c>
      <c r="P288" s="166" t="str">
        <f>[4]SayfaKAY!Q1121</f>
        <v/>
      </c>
      <c r="Q288" s="166" t="str">
        <f>[4]SayfaKAY!R1121</f>
        <v/>
      </c>
      <c r="R288" s="132" t="str" cm="1">
        <f t="array" ref="R288">IF([4]SayfaKAY!U1121="","",_xlfn.IFS([4]SayfaKAY!U1121="Bozankaya","Bozankaya",[4]SayfaKAY!U1121="Müşteri","Customer",[4]SayfaKAY!U1121="Tedarikçi","Equipment Supplier"))</f>
        <v/>
      </c>
      <c r="S288" s="204" t="str">
        <f>[4]SayfaKAY!N1121</f>
        <v/>
      </c>
      <c r="T288" s="133" t="str">
        <f>[4]SayfaKAY!AD1121</f>
        <v/>
      </c>
      <c r="U288" s="132" t="str">
        <f>[4]SayfaKAY!W1121</f>
        <v/>
      </c>
      <c r="V288" s="108" t="str">
        <f>[4]SayfaKAY!AZ1121</f>
        <v/>
      </c>
      <c r="W288" s="136" t="str">
        <f t="shared" si="208"/>
        <v/>
      </c>
      <c r="X288" s="137" t="str">
        <f t="shared" si="209"/>
        <v/>
      </c>
      <c r="Y288" s="235" t="str">
        <f>[4]SayfaKAY!AE1121</f>
        <v/>
      </c>
      <c r="Z288" s="109" t="str">
        <f t="shared" si="210"/>
        <v/>
      </c>
      <c r="AA288" s="110" t="str">
        <f t="shared" si="211"/>
        <v/>
      </c>
      <c r="AB288" s="182" t="str">
        <f>[4]SayfaKAY!BA1121</f>
        <v/>
      </c>
      <c r="AC288" s="257" t="str">
        <f t="shared" si="212"/>
        <v/>
      </c>
      <c r="AD288" s="111" t="str">
        <f t="shared" si="213"/>
        <v/>
      </c>
      <c r="AE288" s="111" t="str">
        <f t="shared" si="214"/>
        <v/>
      </c>
      <c r="AF288" s="235" t="str">
        <f>[4]SayfaKAY!BA1121</f>
        <v/>
      </c>
      <c r="AG288" s="179" t="str">
        <f>[4]SayfaKAY!S1121</f>
        <v/>
      </c>
      <c r="AH288" s="178" t="str">
        <f t="shared" si="215"/>
        <v/>
      </c>
      <c r="AI288" s="163" t="str">
        <f>[4]SayfaKAY!AV1121</f>
        <v/>
      </c>
      <c r="AJ288" s="164" t="str">
        <f t="shared" si="216"/>
        <v/>
      </c>
      <c r="AK288" s="164" t="str">
        <f t="shared" si="217"/>
        <v/>
      </c>
      <c r="AL288" s="112" t="str">
        <f>[4]SayfaKAY!AX1121</f>
        <v/>
      </c>
      <c r="AM288" s="257" t="str" cm="1">
        <f t="array" ref="AM288">IFERROR(IF(AND(P288&lt;&gt;"D(Arıza Değil)",AH288="Bu Arıza Aracın Servise Verilmesine Engel Değil"),
IF(Z288-F288&gt;0,(AB288-Y288)*24*60,
IF(OR(AND(G288&gt;$AS$1,G288&lt;$AT$1),AND(G288&gt;$AU$1,G288&lt;$AV$1)),
(AF288-H288)*24*60,     BH:BH0)),        AN288),0)</f>
        <v/>
      </c>
      <c r="AN288" s="257" t="str">
        <f t="shared" si="218"/>
        <v/>
      </c>
      <c r="AO288" s="174" t="str">
        <f>[4]SayfaKAY!AG1121</f>
        <v/>
      </c>
      <c r="AP288" s="174" t="str">
        <f>[4]SayfaKAY!AI1121</f>
        <v/>
      </c>
      <c r="AQ288" s="174" t="str">
        <f>[4]SayfaKAY!AQ1121</f>
        <v/>
      </c>
      <c r="AR288" s="174" t="str">
        <f>[4]SayfaKAY!AH1121</f>
        <v/>
      </c>
      <c r="AS288" s="174" t="str">
        <f>[4]SayfaKAY!AJ1121</f>
        <v/>
      </c>
      <c r="AT288" s="175" t="str">
        <f>[4]SayfaKAY!AM1121</f>
        <v/>
      </c>
      <c r="AU288" s="176" t="str">
        <f>[4]SayfaKAY!AL1121</f>
        <v/>
      </c>
      <c r="AV288" s="176" t="str">
        <f>[4]SayfaKAY!AP1121</f>
        <v/>
      </c>
      <c r="AW288" s="177" t="str">
        <f>[4]SayfaKAY!AT1121</f>
        <v/>
      </c>
      <c r="AX288" s="194" t="str">
        <f t="shared" si="219"/>
        <v/>
      </c>
      <c r="AY288" s="168"/>
      <c r="AZ288" s="167"/>
      <c r="BA288" s="113"/>
      <c r="BB288" s="171" t="str">
        <f>IF($AQ$1="X", IF(AND(G288&gt;=$AS$1,G288&lt;=$AT$1),IF(P288&lt;&gt;"D(Arıza Değil)",AC288,0), IF(AND(G288&gt;=$AU$1,G288&lt;=$AV$1),IF(P288&lt;&gt;"D(Arıza Değil)",AC288,0), "")), "")</f>
        <v/>
      </c>
      <c r="BC288" s="114"/>
      <c r="BD288" s="114"/>
      <c r="BE288" s="114"/>
      <c r="BF288" s="114"/>
      <c r="BG288" s="114"/>
      <c r="BH288" s="114">
        <f>IFERROR(FRACAS!AN1124, "Hata Var")</f>
        <v>326.99999995529652</v>
      </c>
      <c r="BI288" s="114"/>
      <c r="BJ288" s="114"/>
      <c r="BK288" s="105" t="str">
        <f>[4]SayfaKAY!AW1121</f>
        <v/>
      </c>
      <c r="BL288" s="105" t="str">
        <f>[4]SayfaKAY!V1121</f>
        <v/>
      </c>
      <c r="BM288" s="114"/>
      <c r="BN288" s="171" t="str">
        <f t="shared" si="220"/>
        <v>x yok</v>
      </c>
      <c r="BO288" s="171" t="b">
        <f t="shared" si="221"/>
        <v>0</v>
      </c>
      <c r="BP288" s="171" t="e">
        <f t="shared" si="222"/>
        <v>#VALUE!</v>
      </c>
      <c r="BQ288" s="226" t="e">
        <f t="shared" si="223"/>
        <v>#VALUE!</v>
      </c>
      <c r="BR288" s="226" t="e">
        <f t="shared" si="224"/>
        <v>#VALUE!</v>
      </c>
      <c r="BS288" s="226" t="e">
        <f t="shared" si="225"/>
        <v>#VALUE!</v>
      </c>
      <c r="BT288" s="114"/>
      <c r="BU288" s="242"/>
      <c r="BV288" s="233">
        <f t="shared" si="226"/>
        <v>-1</v>
      </c>
      <c r="BW288" s="226" t="str">
        <f t="shared" si="227"/>
        <v>Hayır, çakışma yok</v>
      </c>
      <c r="BX288" s="229"/>
      <c r="BY288" s="247" t="e">
        <f t="shared" si="228"/>
        <v>#VALUE!</v>
      </c>
      <c r="BZ288" s="247" t="e">
        <f t="shared" si="229"/>
        <v>#VALUE!</v>
      </c>
      <c r="CA288" s="247" t="e">
        <f t="shared" si="230"/>
        <v>#VALUE!</v>
      </c>
      <c r="CB288" s="213"/>
      <c r="CC288" s="211"/>
      <c r="CD288" s="196"/>
      <c r="CE288" s="213">
        <v>1120</v>
      </c>
      <c r="CF288" s="182" t="str">
        <f t="shared" si="231"/>
        <v/>
      </c>
      <c r="CG288" s="182" t="str">
        <f t="shared" si="232"/>
        <v/>
      </c>
      <c r="CH288" s="196"/>
      <c r="CI288" s="196"/>
      <c r="CJ288" s="196"/>
      <c r="CK288" s="196" t="e">
        <f t="shared" si="233"/>
        <v>#VALUE!</v>
      </c>
      <c r="CL288" s="196" t="e">
        <f t="shared" si="234"/>
        <v>#VALUE!</v>
      </c>
      <c r="CM288" s="196" t="e">
        <f t="shared" si="235"/>
        <v>#VALUE!</v>
      </c>
      <c r="CN288" s="114"/>
      <c r="CO288" s="115" t="str">
        <f t="shared" si="236"/>
        <v/>
      </c>
      <c r="CP288" s="116" t="e">
        <f t="shared" si="237"/>
        <v>#VALUE!</v>
      </c>
      <c r="CQ288" s="117" t="str">
        <f t="shared" si="238"/>
        <v/>
      </c>
      <c r="CR288" s="117" t="str">
        <f t="shared" si="239"/>
        <v/>
      </c>
      <c r="CS288" s="117" t="str">
        <f t="shared" si="240"/>
        <v/>
      </c>
      <c r="CT288" s="118" t="e">
        <f t="shared" si="241"/>
        <v>#VALUE!</v>
      </c>
      <c r="CU288" s="118" t="e">
        <f t="shared" si="242"/>
        <v>#VALUE!</v>
      </c>
      <c r="CV288" s="118" t="e">
        <f t="shared" si="243"/>
        <v>#VALUE!</v>
      </c>
      <c r="CW288" s="119" t="e">
        <f t="shared" si="244"/>
        <v>#VALUE!</v>
      </c>
    </row>
    <row r="289" spans="1:101" ht="118.5" customHeight="1" x14ac:dyDescent="0.3">
      <c r="A289" s="104" t="str">
        <f>[4]SayfaKAY!C1122</f>
        <v/>
      </c>
      <c r="B289" s="104" t="str">
        <f>[4]SayfaKAY!D1122</f>
        <v/>
      </c>
      <c r="C289" s="105" t="str">
        <f>[4]SayfaKAY!E1122</f>
        <v/>
      </c>
      <c r="D289" s="105" t="str">
        <f>[4]SayfaKAY!F1122</f>
        <v/>
      </c>
      <c r="E289" s="106" t="str">
        <f>[4]SayfaKAY!G1122</f>
        <v/>
      </c>
      <c r="F289" s="193" t="str">
        <f t="shared" si="205"/>
        <v/>
      </c>
      <c r="G289" s="135" t="str">
        <f t="shared" si="206"/>
        <v/>
      </c>
      <c r="H289" s="235" t="str">
        <f>[4]SayfaKAY!H1122</f>
        <v/>
      </c>
      <c r="I289" s="104" t="str">
        <f>[4]SayfaKAY!I1122</f>
        <v/>
      </c>
      <c r="J289" s="103" t="str">
        <f>IF([4]SayfaKAY!J1122="","",IF([4]SayfaKAY!J1122="Müşteri","Notified by Customer","Notified by Bozankaya"))</f>
        <v/>
      </c>
      <c r="K289" s="103" t="e">
        <f>VLOOKUP([4]SayfaKAY!L1122,#REF!,2,FALSE)</f>
        <v>#REF!</v>
      </c>
      <c r="L289" s="165" t="str">
        <f>[4]SayfaKAY!X1122</f>
        <v/>
      </c>
      <c r="M289" s="107" t="str">
        <f t="shared" si="207"/>
        <v/>
      </c>
      <c r="N289" s="105" t="str">
        <f>[4]SayfaKAY!M1122</f>
        <v/>
      </c>
      <c r="O289" s="166" t="str">
        <f>[4]SayfaKAY!P1122</f>
        <v/>
      </c>
      <c r="P289" s="166" t="str">
        <f>[4]SayfaKAY!Q1122</f>
        <v/>
      </c>
      <c r="Q289" s="166" t="str">
        <f>[4]SayfaKAY!R1122</f>
        <v/>
      </c>
      <c r="R289" s="132" t="str" cm="1">
        <f t="array" ref="R289">IF([4]SayfaKAY!U1122="","",_xlfn.IFS([4]SayfaKAY!U1122="Bozankaya","Bozankaya",[4]SayfaKAY!U1122="Müşteri","Customer",[4]SayfaKAY!U1122="Tedarikçi","Equipment Supplier"))</f>
        <v/>
      </c>
      <c r="S289" s="204" t="str">
        <f>[4]SayfaKAY!N1122</f>
        <v/>
      </c>
      <c r="T289" s="133" t="str">
        <f>[4]SayfaKAY!AD1122</f>
        <v/>
      </c>
      <c r="U289" s="132" t="str">
        <f>[4]SayfaKAY!W1122</f>
        <v/>
      </c>
      <c r="V289" s="108" t="str">
        <f>[4]SayfaKAY!AZ1122</f>
        <v/>
      </c>
      <c r="W289" s="136" t="str">
        <f t="shared" si="208"/>
        <v/>
      </c>
      <c r="X289" s="137" t="str">
        <f t="shared" si="209"/>
        <v/>
      </c>
      <c r="Y289" s="235" t="str">
        <f>[4]SayfaKAY!AE1122</f>
        <v/>
      </c>
      <c r="Z289" s="192" t="str">
        <f t="shared" si="210"/>
        <v/>
      </c>
      <c r="AA289" s="110" t="str">
        <f t="shared" si="211"/>
        <v/>
      </c>
      <c r="AB289" s="182" t="str">
        <f>[4]SayfaKAY!BA1122</f>
        <v/>
      </c>
      <c r="AC289" s="257" t="str">
        <f t="shared" si="212"/>
        <v/>
      </c>
      <c r="AD289" s="111" t="str">
        <f t="shared" si="213"/>
        <v/>
      </c>
      <c r="AE289" s="111" t="str">
        <f t="shared" si="214"/>
        <v/>
      </c>
      <c r="AF289" s="235" t="str">
        <f>[4]SayfaKAY!BA1122</f>
        <v/>
      </c>
      <c r="AG289" s="179" t="str">
        <f>[4]SayfaKAY!S1122</f>
        <v/>
      </c>
      <c r="AH289" s="178" t="str">
        <f t="shared" si="215"/>
        <v/>
      </c>
      <c r="AI289" s="163" t="str">
        <f>[4]SayfaKAY!AV1122</f>
        <v/>
      </c>
      <c r="AJ289" s="164" t="str">
        <f t="shared" si="216"/>
        <v/>
      </c>
      <c r="AK289" s="164" t="str">
        <f t="shared" si="217"/>
        <v/>
      </c>
      <c r="AL289" s="112" t="str">
        <f>[4]SayfaKAY!AX1122</f>
        <v/>
      </c>
      <c r="AM289" s="257" t="str" cm="1">
        <f t="array" ref="AM289">IFERROR(IF(AND(P289&lt;&gt;"D(Arıza Değil)",AH289="Bu Arıza Aracın Servise Verilmesine Engel Değil"),
IF(Z289-F289&gt;0,(AB289-Y289)*24*60,
IF(OR(AND(G289&gt;$AS$1,G289&lt;$AT$1),AND(G289&gt;$AU$1,G289&lt;$AV$1)),
(AF289-H289)*24*60,     BH:BH0)),        AN289),0)</f>
        <v/>
      </c>
      <c r="AN289" s="257" t="str">
        <f t="shared" si="218"/>
        <v/>
      </c>
      <c r="AO289" s="174" t="str">
        <f>[4]SayfaKAY!AG1122</f>
        <v/>
      </c>
      <c r="AP289" s="174" t="str">
        <f>[4]SayfaKAY!AI1122</f>
        <v/>
      </c>
      <c r="AQ289" s="174" t="str">
        <f>[4]SayfaKAY!AQ1122</f>
        <v/>
      </c>
      <c r="AR289" s="174" t="str">
        <f>[4]SayfaKAY!AH1122</f>
        <v/>
      </c>
      <c r="AS289" s="174" t="str">
        <f>[4]SayfaKAY!AJ1122</f>
        <v/>
      </c>
      <c r="AT289" s="175" t="str">
        <f>[4]SayfaKAY!AM1122</f>
        <v/>
      </c>
      <c r="AU289" s="176" t="str">
        <f>[4]SayfaKAY!AL1122</f>
        <v/>
      </c>
      <c r="AV289" s="176" t="str">
        <f>[4]SayfaKAY!AP1122</f>
        <v/>
      </c>
      <c r="AW289" s="177" t="str">
        <f>[4]SayfaKAY!AT1122</f>
        <v/>
      </c>
      <c r="AX289" s="194" t="str">
        <f t="shared" si="219"/>
        <v/>
      </c>
      <c r="AY289" s="168"/>
      <c r="AZ289" s="167"/>
      <c r="BA289" s="170"/>
      <c r="BB289" s="171"/>
      <c r="BC289" s="114"/>
      <c r="BD289" s="114"/>
      <c r="BE289" s="114"/>
      <c r="BF289" s="114"/>
      <c r="BG289" s="114"/>
      <c r="BH289" s="114">
        <f>IFERROR(FRACAS!AN1125, "Hata Var")</f>
        <v>219170.00000001281</v>
      </c>
      <c r="BI289" s="114"/>
      <c r="BJ289" s="114"/>
      <c r="BK289" s="105" t="str">
        <f>[4]SayfaKAY!AW1122</f>
        <v/>
      </c>
      <c r="BL289" s="105" t="str">
        <f>[4]SayfaKAY!V1122</f>
        <v/>
      </c>
      <c r="BM289" s="114"/>
      <c r="BN289" s="171" t="str">
        <f t="shared" si="220"/>
        <v>x yok</v>
      </c>
      <c r="BO289" s="171" t="b">
        <f t="shared" si="221"/>
        <v>0</v>
      </c>
      <c r="BP289" s="171" t="e">
        <f t="shared" si="222"/>
        <v>#VALUE!</v>
      </c>
      <c r="BQ289" s="226" t="e">
        <f t="shared" si="223"/>
        <v>#VALUE!</v>
      </c>
      <c r="BR289" s="226" t="e">
        <f t="shared" si="224"/>
        <v>#VALUE!</v>
      </c>
      <c r="BS289" s="226" t="e">
        <f t="shared" si="225"/>
        <v>#VALUE!</v>
      </c>
      <c r="BT289" s="114"/>
      <c r="BU289" s="242"/>
      <c r="BV289" s="233">
        <f t="shared" si="226"/>
        <v>-1</v>
      </c>
      <c r="BW289" s="226" t="str">
        <f t="shared" si="227"/>
        <v>Hayır, çakışma yok</v>
      </c>
      <c r="BX289" s="229"/>
      <c r="BY289" s="247" t="e">
        <f t="shared" si="228"/>
        <v>#VALUE!</v>
      </c>
      <c r="BZ289" s="247" t="e">
        <f t="shared" si="229"/>
        <v>#VALUE!</v>
      </c>
      <c r="CA289" s="247" t="e">
        <f t="shared" si="230"/>
        <v>#VALUE!</v>
      </c>
      <c r="CB289" s="213"/>
      <c r="CC289" s="211"/>
      <c r="CD289" s="196"/>
      <c r="CE289" s="213">
        <v>1121</v>
      </c>
      <c r="CF289" s="182" t="str">
        <f t="shared" si="231"/>
        <v/>
      </c>
      <c r="CG289" s="182" t="str">
        <f t="shared" si="232"/>
        <v/>
      </c>
      <c r="CH289" s="196"/>
      <c r="CI289" s="196"/>
      <c r="CJ289" s="196"/>
      <c r="CK289" s="196" t="e">
        <f t="shared" si="233"/>
        <v>#VALUE!</v>
      </c>
      <c r="CL289" s="196" t="e">
        <f t="shared" si="234"/>
        <v>#VALUE!</v>
      </c>
      <c r="CM289" s="196" t="e">
        <f t="shared" si="235"/>
        <v>#VALUE!</v>
      </c>
      <c r="CN289" s="114"/>
      <c r="CO289" s="115" t="str">
        <f t="shared" si="236"/>
        <v/>
      </c>
      <c r="CP289" s="116" t="e">
        <f t="shared" si="237"/>
        <v>#VALUE!</v>
      </c>
      <c r="CQ289" s="117" t="str">
        <f t="shared" si="238"/>
        <v/>
      </c>
      <c r="CR289" s="117" t="str">
        <f t="shared" si="239"/>
        <v/>
      </c>
      <c r="CS289" s="117" t="str">
        <f t="shared" si="240"/>
        <v/>
      </c>
      <c r="CT289" s="118" t="e">
        <f t="shared" si="241"/>
        <v>#VALUE!</v>
      </c>
      <c r="CU289" s="118" t="e">
        <f t="shared" si="242"/>
        <v>#VALUE!</v>
      </c>
      <c r="CV289" s="118" t="e">
        <f t="shared" si="243"/>
        <v>#VALUE!</v>
      </c>
      <c r="CW289" s="119" t="e">
        <f t="shared" si="244"/>
        <v>#VALUE!</v>
      </c>
    </row>
    <row r="290" spans="1:101" ht="118.5" customHeight="1" x14ac:dyDescent="0.3">
      <c r="A290" s="160" t="str">
        <f>[4]SayfaKAY!C1123</f>
        <v/>
      </c>
      <c r="B290" s="104" t="str">
        <f>[4]SayfaKAY!D1123</f>
        <v/>
      </c>
      <c r="C290" s="105" t="str">
        <f>[4]SayfaKAY!E1123</f>
        <v/>
      </c>
      <c r="D290" s="105" t="str">
        <f>[4]SayfaKAY!F1123</f>
        <v/>
      </c>
      <c r="E290" s="106" t="str">
        <f>[4]SayfaKAY!G1123</f>
        <v/>
      </c>
      <c r="F290" s="134" t="str">
        <f t="shared" si="205"/>
        <v/>
      </c>
      <c r="G290" s="135" t="str">
        <f t="shared" si="206"/>
        <v/>
      </c>
      <c r="H290" s="235" t="str">
        <f>[4]SayfaKAY!H1123</f>
        <v/>
      </c>
      <c r="I290" s="104" t="str">
        <f>[4]SayfaKAY!I1123</f>
        <v/>
      </c>
      <c r="J290" s="103" t="str">
        <f>IF([4]SayfaKAY!J1123="","",IF([4]SayfaKAY!J1123="Müşteri","Notified by Customer","Notified by Bozankaya"))</f>
        <v/>
      </c>
      <c r="K290" s="103" t="e">
        <f>VLOOKUP([4]SayfaKAY!L1123,#REF!,2,FALSE)</f>
        <v>#REF!</v>
      </c>
      <c r="L290" s="165" t="str">
        <f>[4]SayfaKAY!X1123</f>
        <v/>
      </c>
      <c r="M290" s="107" t="str">
        <f t="shared" si="207"/>
        <v/>
      </c>
      <c r="N290" s="105" t="str">
        <f>[4]SayfaKAY!M1123</f>
        <v/>
      </c>
      <c r="O290" s="166" t="str">
        <f>[4]SayfaKAY!P1123</f>
        <v/>
      </c>
      <c r="P290" s="166" t="str">
        <f>[4]SayfaKAY!Q1123</f>
        <v/>
      </c>
      <c r="Q290" s="166" t="str">
        <f>[4]SayfaKAY!R1123</f>
        <v/>
      </c>
      <c r="R290" s="132" t="str" cm="1">
        <f t="array" ref="R290">IF([4]SayfaKAY!U1123="","",_xlfn.IFS([4]SayfaKAY!U1123="Bozankaya","Bozankaya",[4]SayfaKAY!U1123="Müşteri","Customer",[4]SayfaKAY!U1123="Tedarikçi","Equipment Supplier"))</f>
        <v/>
      </c>
      <c r="S290" s="204" t="str">
        <f>[4]SayfaKAY!N1123</f>
        <v/>
      </c>
      <c r="T290" s="133" t="str">
        <f>[4]SayfaKAY!AD1123</f>
        <v/>
      </c>
      <c r="U290" s="132" t="str">
        <f>[4]SayfaKAY!W1123</f>
        <v/>
      </c>
      <c r="V290" s="108" t="str">
        <f>[4]SayfaKAY!AZ1123</f>
        <v/>
      </c>
      <c r="W290" s="136" t="str">
        <f t="shared" si="208"/>
        <v/>
      </c>
      <c r="X290" s="137" t="str">
        <f t="shared" si="209"/>
        <v/>
      </c>
      <c r="Y290" s="235" t="str">
        <f>[4]SayfaKAY!AE1123</f>
        <v/>
      </c>
      <c r="Z290" s="109" t="str">
        <f t="shared" si="210"/>
        <v/>
      </c>
      <c r="AA290" s="110" t="str">
        <f t="shared" si="211"/>
        <v/>
      </c>
      <c r="AB290" s="182" t="str">
        <f>[4]SayfaKAY!BA1123</f>
        <v/>
      </c>
      <c r="AC290" s="257" t="str">
        <f t="shared" si="212"/>
        <v/>
      </c>
      <c r="AD290" s="111" t="str">
        <f t="shared" si="213"/>
        <v/>
      </c>
      <c r="AE290" s="111" t="str">
        <f t="shared" si="214"/>
        <v/>
      </c>
      <c r="AF290" s="235" t="str">
        <f>[4]SayfaKAY!BA1123</f>
        <v/>
      </c>
      <c r="AG290" s="179" t="str">
        <f>[4]SayfaKAY!S1123</f>
        <v/>
      </c>
      <c r="AH290" s="178" t="str">
        <f t="shared" si="215"/>
        <v/>
      </c>
      <c r="AI290" s="163" t="str">
        <f>[4]SayfaKAY!AV1123</f>
        <v/>
      </c>
      <c r="AJ290" s="164" t="str">
        <f t="shared" si="216"/>
        <v/>
      </c>
      <c r="AK290" s="164" t="str">
        <f t="shared" si="217"/>
        <v/>
      </c>
      <c r="AL290" s="112" t="str">
        <f>[4]SayfaKAY!AX1123</f>
        <v/>
      </c>
      <c r="AM290" s="257" t="str" cm="1">
        <f t="array" ref="AM290">IFERROR(IF(AND(P290&lt;&gt;"D(Arıza Değil)",AH290="Bu Arıza Aracın Servise Verilmesine Engel Değil"),
IF(Z290-F290&gt;0,(AB290-Y290)*24*60,
IF(OR(AND(G290&gt;$AS$1,G290&lt;$AT$1),AND(G290&gt;$AU$1,G290&lt;$AV$1)),
(AF290-H290)*24*60,     BH:BH0)),        AN290),0)</f>
        <v/>
      </c>
      <c r="AN290" s="257" t="str">
        <f t="shared" si="218"/>
        <v/>
      </c>
      <c r="AO290" s="174" t="str">
        <f>[4]SayfaKAY!AG1123</f>
        <v/>
      </c>
      <c r="AP290" s="174" t="str">
        <f>[4]SayfaKAY!AI1123</f>
        <v/>
      </c>
      <c r="AQ290" s="174" t="str">
        <f>[4]SayfaKAY!AQ1123</f>
        <v/>
      </c>
      <c r="AR290" s="174" t="str">
        <f>[4]SayfaKAY!AH1123</f>
        <v/>
      </c>
      <c r="AS290" s="174" t="str">
        <f>[4]SayfaKAY!AJ1123</f>
        <v/>
      </c>
      <c r="AT290" s="175" t="str">
        <f>[4]SayfaKAY!AM1123</f>
        <v/>
      </c>
      <c r="AU290" s="176" t="str">
        <f>[4]SayfaKAY!AL1123</f>
        <v/>
      </c>
      <c r="AV290" s="176" t="str">
        <f>[4]SayfaKAY!AP1123</f>
        <v/>
      </c>
      <c r="AW290" s="177" t="str">
        <f>[4]SayfaKAY!AT1123</f>
        <v/>
      </c>
      <c r="AX290" s="194" t="str">
        <f t="shared" si="219"/>
        <v/>
      </c>
      <c r="AY290" s="168"/>
      <c r="AZ290" s="167"/>
      <c r="BA290" s="113"/>
      <c r="BB290" s="171" t="str">
        <f>IF($AQ$1="X", IF(AND(G290&gt;=$AS$1,G290&lt;=$AT$1),IF(P290&lt;&gt;"D(Arıza Değil)",AC290,0), IF(AND(G290&gt;=$AU$1,G290&lt;=$AV$1),IF(P290&lt;&gt;"D(Arıza Değil)",AC290,0), "")), "")</f>
        <v/>
      </c>
      <c r="BC290" s="114"/>
      <c r="BD290" s="114"/>
      <c r="BE290" s="114"/>
      <c r="BF290" s="114"/>
      <c r="BG290" s="114"/>
      <c r="BH290" s="114">
        <f>IFERROR(FRACAS!AN1126, "Hata Var")</f>
        <v>801.99999993201345</v>
      </c>
      <c r="BI290" s="114"/>
      <c r="BJ290" s="114"/>
      <c r="BK290" s="105" t="str">
        <f>[4]SayfaKAY!AW1123</f>
        <v/>
      </c>
      <c r="BL290" s="105" t="str">
        <f>[4]SayfaKAY!V1123</f>
        <v/>
      </c>
      <c r="BM290" s="114"/>
      <c r="BN290" s="171" t="str">
        <f t="shared" si="220"/>
        <v>x yok</v>
      </c>
      <c r="BO290" s="171" t="b">
        <f t="shared" si="221"/>
        <v>0</v>
      </c>
      <c r="BP290" s="171" t="e">
        <f t="shared" si="222"/>
        <v>#VALUE!</v>
      </c>
      <c r="BQ290" s="226" t="e">
        <f t="shared" si="223"/>
        <v>#VALUE!</v>
      </c>
      <c r="BR290" s="226" t="e">
        <f t="shared" si="224"/>
        <v>#VALUE!</v>
      </c>
      <c r="BS290" s="226" t="e">
        <f t="shared" si="225"/>
        <v>#VALUE!</v>
      </c>
      <c r="BT290" s="114"/>
      <c r="BU290" s="242"/>
      <c r="BV290" s="233">
        <f t="shared" si="226"/>
        <v>-1</v>
      </c>
      <c r="BW290" s="226" t="str">
        <f t="shared" si="227"/>
        <v>Hayır, çakışma yok</v>
      </c>
      <c r="BX290" s="229"/>
      <c r="BY290" s="247" t="e">
        <f t="shared" si="228"/>
        <v>#VALUE!</v>
      </c>
      <c r="BZ290" s="247" t="e">
        <f t="shared" si="229"/>
        <v>#VALUE!</v>
      </c>
      <c r="CA290" s="247" t="e">
        <f t="shared" si="230"/>
        <v>#VALUE!</v>
      </c>
      <c r="CB290" s="213"/>
      <c r="CC290" s="211"/>
      <c r="CD290" s="196"/>
      <c r="CE290" s="213">
        <v>1122</v>
      </c>
      <c r="CF290" s="182" t="str">
        <f t="shared" si="231"/>
        <v/>
      </c>
      <c r="CG290" s="182" t="str">
        <f t="shared" si="232"/>
        <v/>
      </c>
      <c r="CH290" s="196"/>
      <c r="CI290" s="196"/>
      <c r="CJ290" s="196"/>
      <c r="CK290" s="196" t="e">
        <f t="shared" si="233"/>
        <v>#VALUE!</v>
      </c>
      <c r="CL290" s="196" t="e">
        <f t="shared" si="234"/>
        <v>#VALUE!</v>
      </c>
      <c r="CM290" s="196" t="e">
        <f t="shared" si="235"/>
        <v>#VALUE!</v>
      </c>
      <c r="CN290" s="114"/>
      <c r="CO290" s="115" t="str">
        <f t="shared" si="236"/>
        <v/>
      </c>
      <c r="CP290" s="116" t="e">
        <f t="shared" si="237"/>
        <v>#VALUE!</v>
      </c>
      <c r="CQ290" s="117" t="str">
        <f t="shared" si="238"/>
        <v/>
      </c>
      <c r="CR290" s="117" t="str">
        <f t="shared" si="239"/>
        <v/>
      </c>
      <c r="CS290" s="117" t="str">
        <f t="shared" si="240"/>
        <v/>
      </c>
      <c r="CT290" s="118" t="e">
        <f t="shared" si="241"/>
        <v>#VALUE!</v>
      </c>
      <c r="CU290" s="118" t="e">
        <f t="shared" si="242"/>
        <v>#VALUE!</v>
      </c>
      <c r="CV290" s="118" t="e">
        <f t="shared" si="243"/>
        <v>#VALUE!</v>
      </c>
      <c r="CW290" s="119" t="e">
        <f t="shared" si="244"/>
        <v>#VALUE!</v>
      </c>
    </row>
    <row r="291" spans="1:101" ht="118.5" customHeight="1" x14ac:dyDescent="0.3">
      <c r="A291" s="104" t="str">
        <f>[4]SayfaKAY!C1124</f>
        <v/>
      </c>
      <c r="B291" s="104" t="str">
        <f>[4]SayfaKAY!D1124</f>
        <v/>
      </c>
      <c r="C291" s="105" t="str">
        <f>[4]SayfaKAY!E1124</f>
        <v/>
      </c>
      <c r="D291" s="105" t="str">
        <f>[4]SayfaKAY!F1124</f>
        <v/>
      </c>
      <c r="E291" s="106" t="str">
        <f>[4]SayfaKAY!G1124</f>
        <v/>
      </c>
      <c r="F291" s="193" t="str">
        <f t="shared" si="205"/>
        <v/>
      </c>
      <c r="G291" s="135" t="str">
        <f t="shared" si="206"/>
        <v/>
      </c>
      <c r="H291" s="235" t="str">
        <f>[4]SayfaKAY!H1124</f>
        <v/>
      </c>
      <c r="I291" s="104" t="str">
        <f>[4]SayfaKAY!I1124</f>
        <v/>
      </c>
      <c r="J291" s="103" t="str">
        <f>IF([4]SayfaKAY!J1124="","",IF([4]SayfaKAY!J1124="Müşteri","Notified by Customer","Notified by Bozankaya"))</f>
        <v/>
      </c>
      <c r="K291" s="103" t="e">
        <f>VLOOKUP([4]SayfaKAY!L1124,#REF!,2,FALSE)</f>
        <v>#REF!</v>
      </c>
      <c r="L291" s="165" t="str">
        <f>[4]SayfaKAY!X1124</f>
        <v/>
      </c>
      <c r="M291" s="107" t="str">
        <f t="shared" si="207"/>
        <v/>
      </c>
      <c r="N291" s="105" t="str">
        <f>[4]SayfaKAY!M1124</f>
        <v/>
      </c>
      <c r="O291" s="166" t="str">
        <f>[4]SayfaKAY!P1124</f>
        <v/>
      </c>
      <c r="P291" s="166" t="str">
        <f>[4]SayfaKAY!Q1124</f>
        <v/>
      </c>
      <c r="Q291" s="166" t="str">
        <f>[4]SayfaKAY!R1124</f>
        <v/>
      </c>
      <c r="R291" s="132" t="str" cm="1">
        <f t="array" ref="R291">IF([4]SayfaKAY!U1124="","",_xlfn.IFS([4]SayfaKAY!U1124="Bozankaya","Bozankaya",[4]SayfaKAY!U1124="Müşteri","Customer",[4]SayfaKAY!U1124="Tedarikçi","Equipment Supplier"))</f>
        <v/>
      </c>
      <c r="S291" s="204" t="str">
        <f>[4]SayfaKAY!N1124</f>
        <v/>
      </c>
      <c r="T291" s="133" t="str">
        <f>[4]SayfaKAY!AD1124</f>
        <v/>
      </c>
      <c r="U291" s="132" t="str">
        <f>[4]SayfaKAY!W1124</f>
        <v/>
      </c>
      <c r="V291" s="108" t="str">
        <f>[4]SayfaKAY!AZ1124</f>
        <v/>
      </c>
      <c r="W291" s="136" t="str">
        <f t="shared" si="208"/>
        <v/>
      </c>
      <c r="X291" s="137" t="str">
        <f t="shared" si="209"/>
        <v/>
      </c>
      <c r="Y291" s="235" t="str">
        <f>[4]SayfaKAY!AE1124</f>
        <v/>
      </c>
      <c r="Z291" s="192" t="str">
        <f t="shared" si="210"/>
        <v/>
      </c>
      <c r="AA291" s="110" t="str">
        <f t="shared" si="211"/>
        <v/>
      </c>
      <c r="AB291" s="182" t="str">
        <f>[4]SayfaKAY!BA1124</f>
        <v/>
      </c>
      <c r="AC291" s="257" t="str">
        <f t="shared" si="212"/>
        <v/>
      </c>
      <c r="AD291" s="111" t="str">
        <f t="shared" si="213"/>
        <v/>
      </c>
      <c r="AE291" s="111" t="str">
        <f t="shared" si="214"/>
        <v/>
      </c>
      <c r="AF291" s="235" t="str">
        <f>[4]SayfaKAY!BA1124</f>
        <v/>
      </c>
      <c r="AG291" s="179" t="str">
        <f>[4]SayfaKAY!S1124</f>
        <v/>
      </c>
      <c r="AH291" s="178" t="str">
        <f t="shared" si="215"/>
        <v/>
      </c>
      <c r="AI291" s="163" t="str">
        <f>[4]SayfaKAY!AV1124</f>
        <v/>
      </c>
      <c r="AJ291" s="164" t="str">
        <f t="shared" si="216"/>
        <v/>
      </c>
      <c r="AK291" s="164" t="str">
        <f t="shared" si="217"/>
        <v/>
      </c>
      <c r="AL291" s="112" t="str">
        <f>[4]SayfaKAY!AX1124</f>
        <v/>
      </c>
      <c r="AM291" s="257" t="str" cm="1">
        <f t="array" ref="AM291">IFERROR(IF(AND(P291&lt;&gt;"D(Arıza Değil)",AH291="Bu Arıza Aracın Servise Verilmesine Engel Değil"),
IF(Z291-F291&gt;0,(AB291-Y291)*24*60,
IF(OR(AND(G291&gt;$AS$1,G291&lt;$AT$1),AND(G291&gt;$AU$1,G291&lt;$AV$1)),
(AF291-H291)*24*60,     BH:BH0)),        AN291),0)</f>
        <v/>
      </c>
      <c r="AN291" s="257" t="str">
        <f t="shared" si="218"/>
        <v/>
      </c>
      <c r="AO291" s="174" t="str">
        <f>[4]SayfaKAY!AG1124</f>
        <v/>
      </c>
      <c r="AP291" s="174" t="str">
        <f>[4]SayfaKAY!AI1124</f>
        <v/>
      </c>
      <c r="AQ291" s="174" t="str">
        <f>[4]SayfaKAY!AQ1124</f>
        <v/>
      </c>
      <c r="AR291" s="174" t="str">
        <f>[4]SayfaKAY!AH1124</f>
        <v/>
      </c>
      <c r="AS291" s="174" t="str">
        <f>[4]SayfaKAY!AJ1124</f>
        <v/>
      </c>
      <c r="AT291" s="175" t="str">
        <f>[4]SayfaKAY!AM1124</f>
        <v/>
      </c>
      <c r="AU291" s="176" t="str">
        <f>[4]SayfaKAY!AL1124</f>
        <v/>
      </c>
      <c r="AV291" s="176" t="str">
        <f>[4]SayfaKAY!AP1124</f>
        <v/>
      </c>
      <c r="AW291" s="177" t="str">
        <f>[4]SayfaKAY!AT1124</f>
        <v/>
      </c>
      <c r="AX291" s="194" t="str">
        <f t="shared" si="219"/>
        <v/>
      </c>
      <c r="AY291" s="168"/>
      <c r="AZ291" s="167"/>
      <c r="BA291" s="170"/>
      <c r="BB291" s="171"/>
      <c r="BC291" s="114"/>
      <c r="BD291" s="114"/>
      <c r="BE291" s="114"/>
      <c r="BF291" s="114"/>
      <c r="BG291" s="114"/>
      <c r="BH291" s="114">
        <f>IFERROR(FRACAS!AN1127, "Hata Var")</f>
        <v>231.99999998090789</v>
      </c>
      <c r="BI291" s="114"/>
      <c r="BJ291" s="114"/>
      <c r="BK291" s="105" t="str">
        <f>[4]SayfaKAY!AW1124</f>
        <v/>
      </c>
      <c r="BL291" s="105" t="str">
        <f>[4]SayfaKAY!V1124</f>
        <v/>
      </c>
      <c r="BM291" s="114"/>
      <c r="BN291" s="171" t="str">
        <f t="shared" si="220"/>
        <v>x yok</v>
      </c>
      <c r="BO291" s="171" t="b">
        <f t="shared" si="221"/>
        <v>0</v>
      </c>
      <c r="BP291" s="171" t="e">
        <f t="shared" si="222"/>
        <v>#VALUE!</v>
      </c>
      <c r="BQ291" s="226" t="e">
        <f t="shared" si="223"/>
        <v>#VALUE!</v>
      </c>
      <c r="BR291" s="226" t="e">
        <f t="shared" si="224"/>
        <v>#VALUE!</v>
      </c>
      <c r="BS291" s="226" t="e">
        <f t="shared" si="225"/>
        <v>#VALUE!</v>
      </c>
      <c r="BT291" s="114"/>
      <c r="BU291" s="242"/>
      <c r="BV291" s="233">
        <f t="shared" si="226"/>
        <v>-1</v>
      </c>
      <c r="BW291" s="226" t="str">
        <f t="shared" si="227"/>
        <v>Hayır, çakışma yok</v>
      </c>
      <c r="BX291" s="229"/>
      <c r="BY291" s="247" t="e">
        <f t="shared" si="228"/>
        <v>#VALUE!</v>
      </c>
      <c r="BZ291" s="247" t="e">
        <f t="shared" si="229"/>
        <v>#VALUE!</v>
      </c>
      <c r="CA291" s="247" t="e">
        <f t="shared" si="230"/>
        <v>#VALUE!</v>
      </c>
      <c r="CB291" s="213"/>
      <c r="CC291" s="211"/>
      <c r="CD291" s="196"/>
      <c r="CE291" s="213">
        <v>1123</v>
      </c>
      <c r="CF291" s="182" t="str">
        <f t="shared" si="231"/>
        <v/>
      </c>
      <c r="CG291" s="182" t="str">
        <f t="shared" si="232"/>
        <v/>
      </c>
      <c r="CH291" s="196"/>
      <c r="CI291" s="196"/>
      <c r="CJ291" s="196"/>
      <c r="CK291" s="196" t="e">
        <f t="shared" si="233"/>
        <v>#VALUE!</v>
      </c>
      <c r="CL291" s="196" t="e">
        <f t="shared" si="234"/>
        <v>#VALUE!</v>
      </c>
      <c r="CM291" s="196" t="e">
        <f t="shared" si="235"/>
        <v>#VALUE!</v>
      </c>
      <c r="CN291" s="114"/>
      <c r="CO291" s="115" t="str">
        <f t="shared" si="236"/>
        <v/>
      </c>
      <c r="CP291" s="116" t="e">
        <f t="shared" si="237"/>
        <v>#VALUE!</v>
      </c>
      <c r="CQ291" s="117" t="str">
        <f t="shared" si="238"/>
        <v/>
      </c>
      <c r="CR291" s="117" t="str">
        <f t="shared" si="239"/>
        <v/>
      </c>
      <c r="CS291" s="117" t="str">
        <f t="shared" si="240"/>
        <v/>
      </c>
      <c r="CT291" s="118" t="e">
        <f t="shared" si="241"/>
        <v>#VALUE!</v>
      </c>
      <c r="CU291" s="118" t="e">
        <f t="shared" si="242"/>
        <v>#VALUE!</v>
      </c>
      <c r="CV291" s="118" t="e">
        <f t="shared" si="243"/>
        <v>#VALUE!</v>
      </c>
      <c r="CW291" s="119" t="e">
        <f t="shared" si="244"/>
        <v>#VALUE!</v>
      </c>
    </row>
    <row r="292" spans="1:101" ht="118.5" customHeight="1" x14ac:dyDescent="0.3">
      <c r="A292" s="160" t="str">
        <f>[4]SayfaKAY!C1125</f>
        <v/>
      </c>
      <c r="B292" s="104" t="str">
        <f>[4]SayfaKAY!D1125</f>
        <v/>
      </c>
      <c r="C292" s="105" t="str">
        <f>[4]SayfaKAY!E1125</f>
        <v/>
      </c>
      <c r="D292" s="105" t="str">
        <f>[4]SayfaKAY!F1125</f>
        <v/>
      </c>
      <c r="E292" s="106" t="str">
        <f>[4]SayfaKAY!G1125</f>
        <v/>
      </c>
      <c r="F292" s="134" t="str">
        <f t="shared" si="205"/>
        <v/>
      </c>
      <c r="G292" s="135" t="str">
        <f t="shared" si="206"/>
        <v/>
      </c>
      <c r="H292" s="235" t="str">
        <f>[4]SayfaKAY!H1125</f>
        <v/>
      </c>
      <c r="I292" s="104" t="str">
        <f>[4]SayfaKAY!I1125</f>
        <v/>
      </c>
      <c r="J292" s="103" t="str">
        <f>IF([4]SayfaKAY!J1125="","",IF([4]SayfaKAY!J1125="Müşteri","Notified by Customer","Notified by Bozankaya"))</f>
        <v/>
      </c>
      <c r="K292" s="103" t="e">
        <f>VLOOKUP([4]SayfaKAY!L1125,#REF!,2,FALSE)</f>
        <v>#REF!</v>
      </c>
      <c r="L292" s="165" t="str">
        <f>[4]SayfaKAY!X1125</f>
        <v/>
      </c>
      <c r="M292" s="107" t="str">
        <f t="shared" si="207"/>
        <v/>
      </c>
      <c r="N292" s="105" t="str">
        <f>[4]SayfaKAY!M1125</f>
        <v/>
      </c>
      <c r="O292" s="166" t="str">
        <f>[4]SayfaKAY!P1125</f>
        <v/>
      </c>
      <c r="P292" s="166" t="str">
        <f>[4]SayfaKAY!Q1125</f>
        <v/>
      </c>
      <c r="Q292" s="166" t="str">
        <f>[4]SayfaKAY!R1125</f>
        <v/>
      </c>
      <c r="R292" s="132" t="str" cm="1">
        <f t="array" ref="R292">IF([4]SayfaKAY!U1125="","",_xlfn.IFS([4]SayfaKAY!U1125="Bozankaya","Bozankaya",[4]SayfaKAY!U1125="Müşteri","Customer",[4]SayfaKAY!U1125="Tedarikçi","Equipment Supplier"))</f>
        <v/>
      </c>
      <c r="S292" s="204" t="str">
        <f>[4]SayfaKAY!N1125</f>
        <v/>
      </c>
      <c r="T292" s="133" t="str">
        <f>[4]SayfaKAY!AD1125</f>
        <v/>
      </c>
      <c r="U292" s="132" t="str">
        <f>[4]SayfaKAY!W1125</f>
        <v/>
      </c>
      <c r="V292" s="108" t="str">
        <f>[4]SayfaKAY!AZ1125</f>
        <v/>
      </c>
      <c r="W292" s="136" t="str">
        <f t="shared" si="208"/>
        <v/>
      </c>
      <c r="X292" s="137" t="str">
        <f t="shared" si="209"/>
        <v/>
      </c>
      <c r="Y292" s="235" t="str">
        <f>[4]SayfaKAY!AE1125</f>
        <v/>
      </c>
      <c r="Z292" s="109" t="str">
        <f t="shared" si="210"/>
        <v/>
      </c>
      <c r="AA292" s="110" t="str">
        <f t="shared" si="211"/>
        <v/>
      </c>
      <c r="AB292" s="182" t="str">
        <f>[4]SayfaKAY!BA1125</f>
        <v/>
      </c>
      <c r="AC292" s="257" t="str">
        <f t="shared" si="212"/>
        <v/>
      </c>
      <c r="AD292" s="111" t="str">
        <f t="shared" si="213"/>
        <v/>
      </c>
      <c r="AE292" s="111" t="str">
        <f t="shared" si="214"/>
        <v/>
      </c>
      <c r="AF292" s="235" t="str">
        <f>[4]SayfaKAY!BA1125</f>
        <v/>
      </c>
      <c r="AG292" s="179" t="str">
        <f>[4]SayfaKAY!S1125</f>
        <v/>
      </c>
      <c r="AH292" s="178" t="str">
        <f t="shared" si="215"/>
        <v/>
      </c>
      <c r="AI292" s="163" t="str">
        <f>[4]SayfaKAY!AV1125</f>
        <v/>
      </c>
      <c r="AJ292" s="164" t="str">
        <f t="shared" si="216"/>
        <v/>
      </c>
      <c r="AK292" s="164" t="str">
        <f t="shared" si="217"/>
        <v/>
      </c>
      <c r="AL292" s="112" t="str">
        <f>[4]SayfaKAY!AX1125</f>
        <v/>
      </c>
      <c r="AM292" s="257" t="str" cm="1">
        <f t="array" ref="AM292">IFERROR(IF(AND(P292&lt;&gt;"D(Arıza Değil)",AH292="Bu Arıza Aracın Servise Verilmesine Engel Değil"),
IF(Z292-F292&gt;0,(AB292-Y292)*24*60,
IF(OR(AND(G292&gt;$AS$1,G292&lt;$AT$1),AND(G292&gt;$AU$1,G292&lt;$AV$1)),
(AF292-H292)*24*60,     BH:BH0)),        AN292),0)</f>
        <v/>
      </c>
      <c r="AN292" s="257" t="str">
        <f t="shared" si="218"/>
        <v/>
      </c>
      <c r="AO292" s="174" t="str">
        <f>[4]SayfaKAY!AG1125</f>
        <v/>
      </c>
      <c r="AP292" s="174" t="str">
        <f>[4]SayfaKAY!AI1125</f>
        <v/>
      </c>
      <c r="AQ292" s="174" t="str">
        <f>[4]SayfaKAY!AQ1125</f>
        <v/>
      </c>
      <c r="AR292" s="174" t="str">
        <f>[4]SayfaKAY!AH1125</f>
        <v/>
      </c>
      <c r="AS292" s="174" t="str">
        <f>[4]SayfaKAY!AJ1125</f>
        <v/>
      </c>
      <c r="AT292" s="175" t="str">
        <f>[4]SayfaKAY!AM1125</f>
        <v/>
      </c>
      <c r="AU292" s="176" t="str">
        <f>[4]SayfaKAY!AL1125</f>
        <v/>
      </c>
      <c r="AV292" s="176" t="str">
        <f>[4]SayfaKAY!AP1125</f>
        <v/>
      </c>
      <c r="AW292" s="177" t="str">
        <f>[4]SayfaKAY!AT1125</f>
        <v/>
      </c>
      <c r="AX292" s="194" t="str">
        <f t="shared" si="219"/>
        <v/>
      </c>
      <c r="AY292" s="168"/>
      <c r="AZ292" s="167"/>
      <c r="BA292" s="113"/>
      <c r="BB292" s="171" t="str">
        <f>IF($AQ$1="X", IF(AND(G292&gt;=$AS$1,G292&lt;=$AT$1),IF(P292&lt;&gt;"D(Arıza Değil)",AC292,0), IF(AND(G292&gt;=$AU$1,G292&lt;=$AV$1),IF(P292&lt;&gt;"D(Arıza Değil)",AC292,0), "")), "")</f>
        <v/>
      </c>
      <c r="BC292" s="114"/>
      <c r="BD292" s="114"/>
      <c r="BE292" s="114"/>
      <c r="BF292" s="114"/>
      <c r="BG292" s="114"/>
      <c r="BH292" s="114">
        <f>IFERROR(FRACAS!AN1128, "Hata Var")</f>
        <v>173.99999994901009</v>
      </c>
      <c r="BI292" s="114"/>
      <c r="BJ292" s="114"/>
      <c r="BK292" s="105" t="str">
        <f>[4]SayfaKAY!AW1125</f>
        <v/>
      </c>
      <c r="BL292" s="105" t="str">
        <f>[4]SayfaKAY!V1125</f>
        <v/>
      </c>
      <c r="BM292" s="114"/>
      <c r="BN292" s="171" t="str">
        <f t="shared" si="220"/>
        <v>x yok</v>
      </c>
      <c r="BO292" s="171" t="b">
        <f t="shared" si="221"/>
        <v>0</v>
      </c>
      <c r="BP292" s="171" t="e">
        <f t="shared" si="222"/>
        <v>#VALUE!</v>
      </c>
      <c r="BQ292" s="226" t="e">
        <f t="shared" si="223"/>
        <v>#VALUE!</v>
      </c>
      <c r="BR292" s="226" t="e">
        <f t="shared" si="224"/>
        <v>#VALUE!</v>
      </c>
      <c r="BS292" s="226" t="e">
        <f t="shared" si="225"/>
        <v>#VALUE!</v>
      </c>
      <c r="BT292" s="114"/>
      <c r="BU292" s="242"/>
      <c r="BV292" s="233">
        <f t="shared" si="226"/>
        <v>-1</v>
      </c>
      <c r="BW292" s="226" t="str">
        <f t="shared" si="227"/>
        <v>Hayır, çakışma yok</v>
      </c>
      <c r="BX292" s="229"/>
      <c r="BY292" s="247" t="e">
        <f t="shared" si="228"/>
        <v>#VALUE!</v>
      </c>
      <c r="BZ292" s="247" t="e">
        <f t="shared" si="229"/>
        <v>#VALUE!</v>
      </c>
      <c r="CA292" s="247" t="e">
        <f t="shared" si="230"/>
        <v>#VALUE!</v>
      </c>
      <c r="CB292" s="213"/>
      <c r="CC292" s="211"/>
      <c r="CD292" s="196"/>
      <c r="CE292" s="213">
        <v>1124</v>
      </c>
      <c r="CF292" s="182" t="str">
        <f t="shared" si="231"/>
        <v/>
      </c>
      <c r="CG292" s="182" t="str">
        <f t="shared" si="232"/>
        <v/>
      </c>
      <c r="CH292" s="196"/>
      <c r="CI292" s="196"/>
      <c r="CJ292" s="196"/>
      <c r="CK292" s="196" t="e">
        <f t="shared" si="233"/>
        <v>#VALUE!</v>
      </c>
      <c r="CL292" s="196" t="e">
        <f t="shared" si="234"/>
        <v>#VALUE!</v>
      </c>
      <c r="CM292" s="196" t="e">
        <f t="shared" si="235"/>
        <v>#VALUE!</v>
      </c>
      <c r="CN292" s="114"/>
      <c r="CO292" s="115" t="str">
        <f t="shared" si="236"/>
        <v/>
      </c>
      <c r="CP292" s="116" t="e">
        <f t="shared" si="237"/>
        <v>#VALUE!</v>
      </c>
      <c r="CQ292" s="117" t="str">
        <f t="shared" si="238"/>
        <v/>
      </c>
      <c r="CR292" s="117" t="str">
        <f t="shared" si="239"/>
        <v/>
      </c>
      <c r="CS292" s="117" t="str">
        <f t="shared" si="240"/>
        <v/>
      </c>
      <c r="CT292" s="118" t="e">
        <f t="shared" si="241"/>
        <v>#VALUE!</v>
      </c>
      <c r="CU292" s="118" t="e">
        <f t="shared" si="242"/>
        <v>#VALUE!</v>
      </c>
      <c r="CV292" s="118" t="e">
        <f t="shared" si="243"/>
        <v>#VALUE!</v>
      </c>
      <c r="CW292" s="119" t="e">
        <f t="shared" si="244"/>
        <v>#VALUE!</v>
      </c>
    </row>
    <row r="293" spans="1:101" ht="118.5" customHeight="1" x14ac:dyDescent="0.3">
      <c r="A293" s="104" t="str">
        <f>[4]SayfaKAY!C1126</f>
        <v/>
      </c>
      <c r="B293" s="104" t="str">
        <f>[4]SayfaKAY!D1126</f>
        <v/>
      </c>
      <c r="C293" s="105" t="str">
        <f>[4]SayfaKAY!E1126</f>
        <v/>
      </c>
      <c r="D293" s="105" t="str">
        <f>[4]SayfaKAY!F1126</f>
        <v/>
      </c>
      <c r="E293" s="106" t="str">
        <f>[4]SayfaKAY!G1126</f>
        <v/>
      </c>
      <c r="F293" s="193" t="str">
        <f t="shared" si="205"/>
        <v/>
      </c>
      <c r="G293" s="135" t="str">
        <f t="shared" si="206"/>
        <v/>
      </c>
      <c r="H293" s="235" t="str">
        <f>[4]SayfaKAY!H1126</f>
        <v/>
      </c>
      <c r="I293" s="104" t="str">
        <f>[4]SayfaKAY!I1126</f>
        <v/>
      </c>
      <c r="J293" s="103" t="str">
        <f>IF([4]SayfaKAY!J1126="","",IF([4]SayfaKAY!J1126="Müşteri","Notified by Customer","Notified by Bozankaya"))</f>
        <v/>
      </c>
      <c r="K293" s="103" t="e">
        <f>VLOOKUP([4]SayfaKAY!L1126,#REF!,2,FALSE)</f>
        <v>#REF!</v>
      </c>
      <c r="L293" s="165" t="str">
        <f>[4]SayfaKAY!X1126</f>
        <v/>
      </c>
      <c r="M293" s="107" t="str">
        <f t="shared" si="207"/>
        <v/>
      </c>
      <c r="N293" s="105" t="str">
        <f>[4]SayfaKAY!M1126</f>
        <v/>
      </c>
      <c r="O293" s="166" t="str">
        <f>[4]SayfaKAY!P1126</f>
        <v/>
      </c>
      <c r="P293" s="166" t="str">
        <f>[4]SayfaKAY!Q1126</f>
        <v/>
      </c>
      <c r="Q293" s="166" t="str">
        <f>[4]SayfaKAY!R1126</f>
        <v/>
      </c>
      <c r="R293" s="132" t="str" cm="1">
        <f t="array" ref="R293">IF([4]SayfaKAY!U1126="","",_xlfn.IFS([4]SayfaKAY!U1126="Bozankaya","Bozankaya",[4]SayfaKAY!U1126="Müşteri","Customer",[4]SayfaKAY!U1126="Tedarikçi","Equipment Supplier"))</f>
        <v/>
      </c>
      <c r="S293" s="204" t="str">
        <f>[4]SayfaKAY!N1126</f>
        <v/>
      </c>
      <c r="T293" s="133" t="str">
        <f>[4]SayfaKAY!AD1126</f>
        <v/>
      </c>
      <c r="U293" s="132" t="str">
        <f>[4]SayfaKAY!W1126</f>
        <v/>
      </c>
      <c r="V293" s="108" t="str">
        <f>[4]SayfaKAY!AZ1126</f>
        <v/>
      </c>
      <c r="W293" s="136" t="str">
        <f t="shared" si="208"/>
        <v/>
      </c>
      <c r="X293" s="137" t="str">
        <f t="shared" si="209"/>
        <v/>
      </c>
      <c r="Y293" s="235" t="str">
        <f>[4]SayfaKAY!AE1126</f>
        <v/>
      </c>
      <c r="Z293" s="192" t="str">
        <f t="shared" si="210"/>
        <v/>
      </c>
      <c r="AA293" s="110" t="str">
        <f t="shared" si="211"/>
        <v/>
      </c>
      <c r="AB293" s="182" t="str">
        <f>[4]SayfaKAY!BA1126</f>
        <v/>
      </c>
      <c r="AC293" s="257" t="str">
        <f t="shared" si="212"/>
        <v/>
      </c>
      <c r="AD293" s="111" t="str">
        <f t="shared" si="213"/>
        <v/>
      </c>
      <c r="AE293" s="111" t="str">
        <f t="shared" si="214"/>
        <v/>
      </c>
      <c r="AF293" s="235" t="str">
        <f>[4]SayfaKAY!BA1126</f>
        <v/>
      </c>
      <c r="AG293" s="179" t="str">
        <f>[4]SayfaKAY!S1126</f>
        <v/>
      </c>
      <c r="AH293" s="178" t="str">
        <f t="shared" si="215"/>
        <v/>
      </c>
      <c r="AI293" s="163" t="str">
        <f>[4]SayfaKAY!AV1126</f>
        <v/>
      </c>
      <c r="AJ293" s="164" t="str">
        <f t="shared" si="216"/>
        <v/>
      </c>
      <c r="AK293" s="164" t="str">
        <f t="shared" si="217"/>
        <v/>
      </c>
      <c r="AL293" s="112" t="str">
        <f>[4]SayfaKAY!AX1126</f>
        <v/>
      </c>
      <c r="AM293" s="257" t="str" cm="1">
        <f t="array" ref="AM293">IFERROR(IF(AND(P293&lt;&gt;"D(Arıza Değil)",AH293="Bu Arıza Aracın Servise Verilmesine Engel Değil"),
IF(Z293-F293&gt;0,(AB293-Y293)*24*60,
IF(OR(AND(G293&gt;$AS$1,G293&lt;$AT$1),AND(G293&gt;$AU$1,G293&lt;$AV$1)),
(AF293-H293)*24*60,     BH:BH0)),        AN293),0)</f>
        <v/>
      </c>
      <c r="AN293" s="257" t="str">
        <f t="shared" si="218"/>
        <v/>
      </c>
      <c r="AO293" s="174" t="str">
        <f>[4]SayfaKAY!AG1126</f>
        <v/>
      </c>
      <c r="AP293" s="174" t="str">
        <f>[4]SayfaKAY!AI1126</f>
        <v/>
      </c>
      <c r="AQ293" s="174" t="str">
        <f>[4]SayfaKAY!AQ1126</f>
        <v/>
      </c>
      <c r="AR293" s="174" t="str">
        <f>[4]SayfaKAY!AH1126</f>
        <v/>
      </c>
      <c r="AS293" s="174" t="str">
        <f>[4]SayfaKAY!AJ1126</f>
        <v/>
      </c>
      <c r="AT293" s="175" t="str">
        <f>[4]SayfaKAY!AM1126</f>
        <v/>
      </c>
      <c r="AU293" s="176" t="str">
        <f>[4]SayfaKAY!AL1126</f>
        <v/>
      </c>
      <c r="AV293" s="176" t="str">
        <f>[4]SayfaKAY!AP1126</f>
        <v/>
      </c>
      <c r="AW293" s="177" t="str">
        <f>[4]SayfaKAY!AT1126</f>
        <v/>
      </c>
      <c r="AX293" s="194" t="str">
        <f t="shared" si="219"/>
        <v/>
      </c>
      <c r="AY293" s="168"/>
      <c r="AZ293" s="167"/>
      <c r="BA293" s="170"/>
      <c r="BB293" s="171"/>
      <c r="BC293" s="114"/>
      <c r="BD293" s="114"/>
      <c r="BE293" s="114"/>
      <c r="BF293" s="114"/>
      <c r="BG293" s="114"/>
      <c r="BH293" s="114">
        <f>IFERROR(FRACAS!AN1129, "Hata Var")</f>
        <v>231.00000005098991</v>
      </c>
      <c r="BI293" s="114"/>
      <c r="BJ293" s="114"/>
      <c r="BK293" s="105" t="str">
        <f>[4]SayfaKAY!AW1126</f>
        <v/>
      </c>
      <c r="BL293" s="105" t="str">
        <f>[4]SayfaKAY!V1126</f>
        <v/>
      </c>
      <c r="BM293" s="114"/>
      <c r="BN293" s="171" t="str">
        <f t="shared" si="220"/>
        <v>x yok</v>
      </c>
      <c r="BO293" s="171" t="b">
        <f t="shared" si="221"/>
        <v>0</v>
      </c>
      <c r="BP293" s="171" t="e">
        <f t="shared" si="222"/>
        <v>#VALUE!</v>
      </c>
      <c r="BQ293" s="226" t="e">
        <f t="shared" si="223"/>
        <v>#VALUE!</v>
      </c>
      <c r="BR293" s="226" t="e">
        <f t="shared" si="224"/>
        <v>#VALUE!</v>
      </c>
      <c r="BS293" s="226" t="e">
        <f t="shared" si="225"/>
        <v>#VALUE!</v>
      </c>
      <c r="BT293" s="114"/>
      <c r="BU293" s="242"/>
      <c r="BV293" s="233">
        <f t="shared" si="226"/>
        <v>-1</v>
      </c>
      <c r="BW293" s="226" t="str">
        <f t="shared" si="227"/>
        <v>Hayır, çakışma yok</v>
      </c>
      <c r="BX293" s="229"/>
      <c r="BY293" s="247" t="e">
        <f t="shared" si="228"/>
        <v>#VALUE!</v>
      </c>
      <c r="BZ293" s="247" t="e">
        <f t="shared" si="229"/>
        <v>#VALUE!</v>
      </c>
      <c r="CA293" s="247" t="e">
        <f t="shared" si="230"/>
        <v>#VALUE!</v>
      </c>
      <c r="CB293" s="213"/>
      <c r="CC293" s="211"/>
      <c r="CD293" s="196"/>
      <c r="CE293" s="213">
        <v>1125</v>
      </c>
      <c r="CF293" s="182" t="str">
        <f t="shared" si="231"/>
        <v/>
      </c>
      <c r="CG293" s="182" t="str">
        <f t="shared" si="232"/>
        <v/>
      </c>
      <c r="CH293" s="196"/>
      <c r="CI293" s="196"/>
      <c r="CJ293" s="196"/>
      <c r="CK293" s="196" t="e">
        <f t="shared" si="233"/>
        <v>#VALUE!</v>
      </c>
      <c r="CL293" s="196" t="e">
        <f t="shared" si="234"/>
        <v>#VALUE!</v>
      </c>
      <c r="CM293" s="196" t="e">
        <f t="shared" si="235"/>
        <v>#VALUE!</v>
      </c>
      <c r="CN293" s="114"/>
      <c r="CO293" s="115" t="str">
        <f t="shared" si="236"/>
        <v/>
      </c>
      <c r="CP293" s="116" t="e">
        <f t="shared" si="237"/>
        <v>#VALUE!</v>
      </c>
      <c r="CQ293" s="117" t="str">
        <f t="shared" si="238"/>
        <v/>
      </c>
      <c r="CR293" s="117" t="str">
        <f t="shared" si="239"/>
        <v/>
      </c>
      <c r="CS293" s="117" t="str">
        <f t="shared" si="240"/>
        <v/>
      </c>
      <c r="CT293" s="118" t="e">
        <f t="shared" si="241"/>
        <v>#VALUE!</v>
      </c>
      <c r="CU293" s="118" t="e">
        <f t="shared" si="242"/>
        <v>#VALUE!</v>
      </c>
      <c r="CV293" s="118" t="e">
        <f t="shared" si="243"/>
        <v>#VALUE!</v>
      </c>
      <c r="CW293" s="119" t="e">
        <f t="shared" si="244"/>
        <v>#VALUE!</v>
      </c>
    </row>
    <row r="294" spans="1:101" ht="118.5" customHeight="1" x14ac:dyDescent="0.3">
      <c r="A294" s="160" t="str">
        <f>[4]SayfaKAY!C1127</f>
        <v/>
      </c>
      <c r="B294" s="104" t="str">
        <f>[4]SayfaKAY!D1127</f>
        <v/>
      </c>
      <c r="C294" s="105" t="str">
        <f>[4]SayfaKAY!E1127</f>
        <v/>
      </c>
      <c r="D294" s="105" t="str">
        <f>[4]SayfaKAY!F1127</f>
        <v/>
      </c>
      <c r="E294" s="106" t="str">
        <f>[4]SayfaKAY!G1127</f>
        <v/>
      </c>
      <c r="F294" s="134" t="str">
        <f t="shared" si="205"/>
        <v/>
      </c>
      <c r="G294" s="135" t="str">
        <f t="shared" si="206"/>
        <v/>
      </c>
      <c r="H294" s="235" t="str">
        <f>[4]SayfaKAY!H1127</f>
        <v/>
      </c>
      <c r="I294" s="104" t="str">
        <f>[4]SayfaKAY!I1127</f>
        <v/>
      </c>
      <c r="J294" s="103" t="str">
        <f>IF([4]SayfaKAY!J1127="","",IF([4]SayfaKAY!J1127="Müşteri","Notified by Customer","Notified by Bozankaya"))</f>
        <v/>
      </c>
      <c r="K294" s="103" t="e">
        <f>VLOOKUP([4]SayfaKAY!L1127,#REF!,2,FALSE)</f>
        <v>#REF!</v>
      </c>
      <c r="L294" s="165" t="str">
        <f>[4]SayfaKAY!X1127</f>
        <v/>
      </c>
      <c r="M294" s="107" t="str">
        <f t="shared" si="207"/>
        <v/>
      </c>
      <c r="N294" s="105" t="str">
        <f>[4]SayfaKAY!M1127</f>
        <v/>
      </c>
      <c r="O294" s="166" t="str">
        <f>[4]SayfaKAY!P1127</f>
        <v/>
      </c>
      <c r="P294" s="166" t="str">
        <f>[4]SayfaKAY!Q1127</f>
        <v/>
      </c>
      <c r="Q294" s="166" t="str">
        <f>[4]SayfaKAY!R1127</f>
        <v/>
      </c>
      <c r="R294" s="132" t="str" cm="1">
        <f t="array" ref="R294">IF([4]SayfaKAY!U1127="","",_xlfn.IFS([4]SayfaKAY!U1127="Bozankaya","Bozankaya",[4]SayfaKAY!U1127="Müşteri","Customer",[4]SayfaKAY!U1127="Tedarikçi","Equipment Supplier"))</f>
        <v/>
      </c>
      <c r="S294" s="204" t="str">
        <f>[4]SayfaKAY!N1127</f>
        <v/>
      </c>
      <c r="T294" s="133" t="str">
        <f>[4]SayfaKAY!AD1127</f>
        <v/>
      </c>
      <c r="U294" s="132" t="str">
        <f>[4]SayfaKAY!W1127</f>
        <v/>
      </c>
      <c r="V294" s="108" t="str">
        <f>[4]SayfaKAY!AZ1127</f>
        <v/>
      </c>
      <c r="W294" s="136" t="str">
        <f t="shared" si="208"/>
        <v/>
      </c>
      <c r="X294" s="137" t="str">
        <f t="shared" si="209"/>
        <v/>
      </c>
      <c r="Y294" s="235" t="str">
        <f>[4]SayfaKAY!AE1127</f>
        <v/>
      </c>
      <c r="Z294" s="109" t="str">
        <f t="shared" si="210"/>
        <v/>
      </c>
      <c r="AA294" s="110" t="str">
        <f t="shared" si="211"/>
        <v/>
      </c>
      <c r="AB294" s="182" t="str">
        <f>[4]SayfaKAY!BA1127</f>
        <v/>
      </c>
      <c r="AC294" s="257" t="str">
        <f t="shared" si="212"/>
        <v/>
      </c>
      <c r="AD294" s="111" t="str">
        <f t="shared" si="213"/>
        <v/>
      </c>
      <c r="AE294" s="111" t="str">
        <f t="shared" si="214"/>
        <v/>
      </c>
      <c r="AF294" s="235" t="str">
        <f>[4]SayfaKAY!BA1127</f>
        <v/>
      </c>
      <c r="AG294" s="179" t="str">
        <f>[4]SayfaKAY!S1127</f>
        <v/>
      </c>
      <c r="AH294" s="178" t="str">
        <f t="shared" si="215"/>
        <v/>
      </c>
      <c r="AI294" s="163" t="str">
        <f>[4]SayfaKAY!AV1127</f>
        <v/>
      </c>
      <c r="AJ294" s="164" t="str">
        <f t="shared" si="216"/>
        <v/>
      </c>
      <c r="AK294" s="164" t="str">
        <f t="shared" si="217"/>
        <v/>
      </c>
      <c r="AL294" s="112" t="str">
        <f>[4]SayfaKAY!AX1127</f>
        <v/>
      </c>
      <c r="AM294" s="257" t="str" cm="1">
        <f t="array" ref="AM294">IFERROR(IF(AND(P294&lt;&gt;"D(Arıza Değil)",AH294="Bu Arıza Aracın Servise Verilmesine Engel Değil"),
IF(Z294-F294&gt;0,(AB294-Y294)*24*60,
IF(OR(AND(G294&gt;$AS$1,G294&lt;$AT$1),AND(G294&gt;$AU$1,G294&lt;$AV$1)),
(AF294-H294)*24*60,     BH:BH0)),        AN294),0)</f>
        <v/>
      </c>
      <c r="AN294" s="257" t="str">
        <f t="shared" si="218"/>
        <v/>
      </c>
      <c r="AO294" s="174" t="str">
        <f>[4]SayfaKAY!AG1127</f>
        <v/>
      </c>
      <c r="AP294" s="174" t="str">
        <f>[4]SayfaKAY!AI1127</f>
        <v/>
      </c>
      <c r="AQ294" s="174" t="str">
        <f>[4]SayfaKAY!AQ1127</f>
        <v/>
      </c>
      <c r="AR294" s="174" t="str">
        <f>[4]SayfaKAY!AH1127</f>
        <v/>
      </c>
      <c r="AS294" s="174" t="str">
        <f>[4]SayfaKAY!AJ1127</f>
        <v/>
      </c>
      <c r="AT294" s="175" t="str">
        <f>[4]SayfaKAY!AM1127</f>
        <v/>
      </c>
      <c r="AU294" s="176" t="str">
        <f>[4]SayfaKAY!AL1127</f>
        <v/>
      </c>
      <c r="AV294" s="176" t="str">
        <f>[4]SayfaKAY!AP1127</f>
        <v/>
      </c>
      <c r="AW294" s="177" t="str">
        <f>[4]SayfaKAY!AT1127</f>
        <v/>
      </c>
      <c r="AX294" s="194" t="str">
        <f t="shared" si="219"/>
        <v/>
      </c>
      <c r="AY294" s="168"/>
      <c r="AZ294" s="167"/>
      <c r="BA294" s="113"/>
      <c r="BB294" s="171" t="str">
        <f>IF($AQ$1="X", IF(AND(G294&gt;=$AS$1,G294&lt;=$AT$1),IF(P294&lt;&gt;"D(Arıza Değil)",AC294,0), IF(AND(G294&gt;=$AU$1,G294&lt;=$AV$1),IF(P294&lt;&gt;"D(Arıza Değil)",AC294,0), "")), "")</f>
        <v/>
      </c>
      <c r="BC294" s="114"/>
      <c r="BD294" s="114"/>
      <c r="BE294" s="114"/>
      <c r="BF294" s="114"/>
      <c r="BG294" s="114"/>
      <c r="BH294" s="114">
        <f>IFERROR(FRACAS!AN1130, "Hata Var")</f>
        <v>218850.99999997881</v>
      </c>
      <c r="BI294" s="114"/>
      <c r="BJ294" s="114"/>
      <c r="BK294" s="105" t="str">
        <f>[4]SayfaKAY!AW1127</f>
        <v/>
      </c>
      <c r="BL294" s="105" t="str">
        <f>[4]SayfaKAY!V1127</f>
        <v/>
      </c>
      <c r="BM294" s="114"/>
      <c r="BN294" s="171" t="str">
        <f t="shared" si="220"/>
        <v>x yok</v>
      </c>
      <c r="BO294" s="171" t="b">
        <f t="shared" si="221"/>
        <v>0</v>
      </c>
      <c r="BP294" s="171" t="e">
        <f t="shared" si="222"/>
        <v>#VALUE!</v>
      </c>
      <c r="BQ294" s="226" t="e">
        <f t="shared" si="223"/>
        <v>#VALUE!</v>
      </c>
      <c r="BR294" s="226" t="e">
        <f t="shared" si="224"/>
        <v>#VALUE!</v>
      </c>
      <c r="BS294" s="226" t="e">
        <f t="shared" si="225"/>
        <v>#VALUE!</v>
      </c>
      <c r="BT294" s="114"/>
      <c r="BU294" s="242"/>
      <c r="BV294" s="233">
        <f t="shared" si="226"/>
        <v>-1</v>
      </c>
      <c r="BW294" s="226" t="str">
        <f t="shared" si="227"/>
        <v>Hayır, çakışma yok</v>
      </c>
      <c r="BX294" s="229"/>
      <c r="BY294" s="247" t="e">
        <f t="shared" si="228"/>
        <v>#VALUE!</v>
      </c>
      <c r="BZ294" s="247" t="e">
        <f t="shared" si="229"/>
        <v>#VALUE!</v>
      </c>
      <c r="CA294" s="247" t="e">
        <f t="shared" si="230"/>
        <v>#VALUE!</v>
      </c>
      <c r="CB294" s="213"/>
      <c r="CC294" s="211"/>
      <c r="CD294" s="196"/>
      <c r="CE294" s="213">
        <v>1126</v>
      </c>
      <c r="CF294" s="182" t="str">
        <f t="shared" si="231"/>
        <v/>
      </c>
      <c r="CG294" s="182" t="str">
        <f t="shared" si="232"/>
        <v/>
      </c>
      <c r="CH294" s="196"/>
      <c r="CI294" s="196"/>
      <c r="CJ294" s="196"/>
      <c r="CK294" s="196" t="e">
        <f t="shared" si="233"/>
        <v>#VALUE!</v>
      </c>
      <c r="CL294" s="196" t="e">
        <f t="shared" si="234"/>
        <v>#VALUE!</v>
      </c>
      <c r="CM294" s="196" t="e">
        <f t="shared" si="235"/>
        <v>#VALUE!</v>
      </c>
      <c r="CN294" s="114"/>
      <c r="CO294" s="115" t="str">
        <f t="shared" si="236"/>
        <v/>
      </c>
      <c r="CP294" s="116" t="e">
        <f t="shared" si="237"/>
        <v>#VALUE!</v>
      </c>
      <c r="CQ294" s="117" t="str">
        <f t="shared" si="238"/>
        <v/>
      </c>
      <c r="CR294" s="117" t="str">
        <f t="shared" si="239"/>
        <v/>
      </c>
      <c r="CS294" s="117" t="str">
        <f t="shared" si="240"/>
        <v/>
      </c>
      <c r="CT294" s="118" t="e">
        <f t="shared" si="241"/>
        <v>#VALUE!</v>
      </c>
      <c r="CU294" s="118" t="e">
        <f t="shared" si="242"/>
        <v>#VALUE!</v>
      </c>
      <c r="CV294" s="118" t="e">
        <f t="shared" si="243"/>
        <v>#VALUE!</v>
      </c>
      <c r="CW294" s="119" t="e">
        <f t="shared" si="244"/>
        <v>#VALUE!</v>
      </c>
    </row>
    <row r="295" spans="1:101" ht="118.5" customHeight="1" x14ac:dyDescent="0.3">
      <c r="A295" s="104" t="str">
        <f>[4]SayfaKAY!C1128</f>
        <v/>
      </c>
      <c r="B295" s="104" t="str">
        <f>[4]SayfaKAY!D1128</f>
        <v/>
      </c>
      <c r="C295" s="105" t="str">
        <f>[4]SayfaKAY!E1128</f>
        <v/>
      </c>
      <c r="D295" s="105" t="str">
        <f>[4]SayfaKAY!F1128</f>
        <v/>
      </c>
      <c r="E295" s="106" t="str">
        <f>[4]SayfaKAY!G1128</f>
        <v/>
      </c>
      <c r="F295" s="193" t="str">
        <f t="shared" si="205"/>
        <v/>
      </c>
      <c r="G295" s="135" t="str">
        <f t="shared" si="206"/>
        <v/>
      </c>
      <c r="H295" s="235" t="str">
        <f>[4]SayfaKAY!H1128</f>
        <v/>
      </c>
      <c r="I295" s="104" t="str">
        <f>[4]SayfaKAY!I1128</f>
        <v/>
      </c>
      <c r="J295" s="103" t="str">
        <f>IF([4]SayfaKAY!J1128="","",IF([4]SayfaKAY!J1128="Müşteri","Notified by Customer","Notified by Bozankaya"))</f>
        <v/>
      </c>
      <c r="K295" s="103" t="e">
        <f>VLOOKUP([4]SayfaKAY!L1128,#REF!,2,FALSE)</f>
        <v>#REF!</v>
      </c>
      <c r="L295" s="165" t="str">
        <f>[4]SayfaKAY!X1128</f>
        <v/>
      </c>
      <c r="M295" s="107" t="str">
        <f t="shared" si="207"/>
        <v/>
      </c>
      <c r="N295" s="105" t="str">
        <f>[4]SayfaKAY!M1128</f>
        <v/>
      </c>
      <c r="O295" s="166" t="str">
        <f>[4]SayfaKAY!P1128</f>
        <v/>
      </c>
      <c r="P295" s="166" t="str">
        <f>[4]SayfaKAY!Q1128</f>
        <v/>
      </c>
      <c r="Q295" s="166" t="str">
        <f>[4]SayfaKAY!R1128</f>
        <v/>
      </c>
      <c r="R295" s="132" t="str" cm="1">
        <f t="array" ref="R295">IF([4]SayfaKAY!U1128="","",_xlfn.IFS([4]SayfaKAY!U1128="Bozankaya","Bozankaya",[4]SayfaKAY!U1128="Müşteri","Customer",[4]SayfaKAY!U1128="Tedarikçi","Equipment Supplier"))</f>
        <v/>
      </c>
      <c r="S295" s="204" t="str">
        <f>[4]SayfaKAY!N1128</f>
        <v/>
      </c>
      <c r="T295" s="133" t="str">
        <f>[4]SayfaKAY!AD1128</f>
        <v/>
      </c>
      <c r="U295" s="132" t="str">
        <f>[4]SayfaKAY!W1128</f>
        <v/>
      </c>
      <c r="V295" s="108" t="str">
        <f>[4]SayfaKAY!AZ1128</f>
        <v/>
      </c>
      <c r="W295" s="136" t="str">
        <f t="shared" si="208"/>
        <v/>
      </c>
      <c r="X295" s="137" t="str">
        <f t="shared" si="209"/>
        <v/>
      </c>
      <c r="Y295" s="235" t="str">
        <f>[4]SayfaKAY!AE1128</f>
        <v/>
      </c>
      <c r="Z295" s="192" t="str">
        <f t="shared" si="210"/>
        <v/>
      </c>
      <c r="AA295" s="110" t="str">
        <f t="shared" si="211"/>
        <v/>
      </c>
      <c r="AB295" s="182" t="str">
        <f>[4]SayfaKAY!BA1128</f>
        <v/>
      </c>
      <c r="AC295" s="257" t="str">
        <f t="shared" si="212"/>
        <v/>
      </c>
      <c r="AD295" s="111" t="str">
        <f t="shared" si="213"/>
        <v/>
      </c>
      <c r="AE295" s="111" t="str">
        <f t="shared" si="214"/>
        <v/>
      </c>
      <c r="AF295" s="235" t="str">
        <f>[4]SayfaKAY!BA1128</f>
        <v/>
      </c>
      <c r="AG295" s="179" t="str">
        <f>[4]SayfaKAY!S1128</f>
        <v/>
      </c>
      <c r="AH295" s="178" t="str">
        <f t="shared" si="215"/>
        <v/>
      </c>
      <c r="AI295" s="163" t="str">
        <f>[4]SayfaKAY!AV1128</f>
        <v/>
      </c>
      <c r="AJ295" s="164" t="str">
        <f t="shared" si="216"/>
        <v/>
      </c>
      <c r="AK295" s="164" t="str">
        <f t="shared" si="217"/>
        <v/>
      </c>
      <c r="AL295" s="112" t="str">
        <f>[4]SayfaKAY!AX1128</f>
        <v/>
      </c>
      <c r="AM295" s="257" t="str" cm="1">
        <f t="array" ref="AM295">IFERROR(IF(AND(P295&lt;&gt;"D(Arıza Değil)",AH295="Bu Arıza Aracın Servise Verilmesine Engel Değil"),
IF(Z295-F295&gt;0,(AB295-Y295)*24*60,
IF(OR(AND(G295&gt;$AS$1,G295&lt;$AT$1),AND(G295&gt;$AU$1,G295&lt;$AV$1)),
(AF295-H295)*24*60,     BH:BH0)),        AN295),0)</f>
        <v/>
      </c>
      <c r="AN295" s="257" t="str">
        <f t="shared" si="218"/>
        <v/>
      </c>
      <c r="AO295" s="174" t="str">
        <f>[4]SayfaKAY!AG1128</f>
        <v/>
      </c>
      <c r="AP295" s="174" t="str">
        <f>[4]SayfaKAY!AI1128</f>
        <v/>
      </c>
      <c r="AQ295" s="174" t="str">
        <f>[4]SayfaKAY!AQ1128</f>
        <v/>
      </c>
      <c r="AR295" s="174" t="str">
        <f>[4]SayfaKAY!AH1128</f>
        <v/>
      </c>
      <c r="AS295" s="174" t="str">
        <f>[4]SayfaKAY!AJ1128</f>
        <v/>
      </c>
      <c r="AT295" s="175" t="str">
        <f>[4]SayfaKAY!AM1128</f>
        <v/>
      </c>
      <c r="AU295" s="176" t="str">
        <f>[4]SayfaKAY!AL1128</f>
        <v/>
      </c>
      <c r="AV295" s="176" t="str">
        <f>[4]SayfaKAY!AP1128</f>
        <v/>
      </c>
      <c r="AW295" s="177" t="str">
        <f>[4]SayfaKAY!AT1128</f>
        <v/>
      </c>
      <c r="AX295" s="194" t="str">
        <f t="shared" si="219"/>
        <v/>
      </c>
      <c r="AY295" s="168"/>
      <c r="AZ295" s="167"/>
      <c r="BA295" s="170"/>
      <c r="BB295" s="171"/>
      <c r="BC295" s="114"/>
      <c r="BD295" s="114"/>
      <c r="BE295" s="114"/>
      <c r="BF295" s="114"/>
      <c r="BG295" s="114"/>
      <c r="BH295" s="114">
        <f>IFERROR(FRACAS!AN1131, "Hata Var")</f>
        <v>158.00000011688098</v>
      </c>
      <c r="BI295" s="114"/>
      <c r="BJ295" s="114"/>
      <c r="BK295" s="105" t="str">
        <f>[4]SayfaKAY!AW1128</f>
        <v/>
      </c>
      <c r="BL295" s="105" t="str">
        <f>[4]SayfaKAY!V1128</f>
        <v/>
      </c>
      <c r="BM295" s="114"/>
      <c r="BN295" s="171" t="str">
        <f t="shared" si="220"/>
        <v>x yok</v>
      </c>
      <c r="BO295" s="171" t="b">
        <f t="shared" si="221"/>
        <v>0</v>
      </c>
      <c r="BP295" s="171" t="e">
        <f t="shared" si="222"/>
        <v>#VALUE!</v>
      </c>
      <c r="BQ295" s="226" t="e">
        <f t="shared" si="223"/>
        <v>#VALUE!</v>
      </c>
      <c r="BR295" s="226" t="e">
        <f t="shared" si="224"/>
        <v>#VALUE!</v>
      </c>
      <c r="BS295" s="226" t="e">
        <f t="shared" si="225"/>
        <v>#VALUE!</v>
      </c>
      <c r="BT295" s="114"/>
      <c r="BU295" s="242"/>
      <c r="BV295" s="233">
        <f t="shared" si="226"/>
        <v>-1</v>
      </c>
      <c r="BW295" s="226" t="str">
        <f t="shared" si="227"/>
        <v>Hayır, çakışma yok</v>
      </c>
      <c r="BX295" s="229"/>
      <c r="BY295" s="247" t="e">
        <f t="shared" si="228"/>
        <v>#VALUE!</v>
      </c>
      <c r="BZ295" s="247" t="e">
        <f t="shared" si="229"/>
        <v>#VALUE!</v>
      </c>
      <c r="CA295" s="247" t="e">
        <f t="shared" si="230"/>
        <v>#VALUE!</v>
      </c>
      <c r="CB295" s="213"/>
      <c r="CC295" s="211"/>
      <c r="CD295" s="196"/>
      <c r="CE295" s="213">
        <v>1127</v>
      </c>
      <c r="CF295" s="182" t="str">
        <f t="shared" si="231"/>
        <v/>
      </c>
      <c r="CG295" s="182" t="str">
        <f t="shared" si="232"/>
        <v/>
      </c>
      <c r="CH295" s="196"/>
      <c r="CI295" s="196"/>
      <c r="CJ295" s="196"/>
      <c r="CK295" s="196" t="e">
        <f t="shared" si="233"/>
        <v>#VALUE!</v>
      </c>
      <c r="CL295" s="196" t="e">
        <f t="shared" si="234"/>
        <v>#VALUE!</v>
      </c>
      <c r="CM295" s="196" t="e">
        <f t="shared" si="235"/>
        <v>#VALUE!</v>
      </c>
      <c r="CN295" s="114"/>
      <c r="CO295" s="115" t="str">
        <f t="shared" si="236"/>
        <v/>
      </c>
      <c r="CP295" s="116" t="e">
        <f t="shared" si="237"/>
        <v>#VALUE!</v>
      </c>
      <c r="CQ295" s="117" t="str">
        <f t="shared" si="238"/>
        <v/>
      </c>
      <c r="CR295" s="117" t="str">
        <f t="shared" si="239"/>
        <v/>
      </c>
      <c r="CS295" s="117" t="str">
        <f t="shared" si="240"/>
        <v/>
      </c>
      <c r="CT295" s="118" t="e">
        <f t="shared" si="241"/>
        <v>#VALUE!</v>
      </c>
      <c r="CU295" s="118" t="e">
        <f t="shared" si="242"/>
        <v>#VALUE!</v>
      </c>
      <c r="CV295" s="118" t="e">
        <f t="shared" si="243"/>
        <v>#VALUE!</v>
      </c>
      <c r="CW295" s="119" t="e">
        <f t="shared" si="244"/>
        <v>#VALUE!</v>
      </c>
    </row>
    <row r="296" spans="1:101" ht="118.5" customHeight="1" x14ac:dyDescent="0.3">
      <c r="A296" s="160" t="str">
        <f>[4]SayfaKAY!C1129</f>
        <v/>
      </c>
      <c r="B296" s="104" t="str">
        <f>[4]SayfaKAY!D1129</f>
        <v/>
      </c>
      <c r="C296" s="105" t="str">
        <f>[4]SayfaKAY!E1129</f>
        <v/>
      </c>
      <c r="D296" s="105" t="str">
        <f>[4]SayfaKAY!F1129</f>
        <v/>
      </c>
      <c r="E296" s="106" t="str">
        <f>[4]SayfaKAY!G1129</f>
        <v/>
      </c>
      <c r="F296" s="134" t="str">
        <f t="shared" si="205"/>
        <v/>
      </c>
      <c r="G296" s="135" t="str">
        <f t="shared" si="206"/>
        <v/>
      </c>
      <c r="H296" s="235" t="str">
        <f>[4]SayfaKAY!H1129</f>
        <v/>
      </c>
      <c r="I296" s="104" t="str">
        <f>[4]SayfaKAY!I1129</f>
        <v/>
      </c>
      <c r="J296" s="103" t="str">
        <f>IF([4]SayfaKAY!J1129="","",IF([4]SayfaKAY!J1129="Müşteri","Notified by Customer","Notified by Bozankaya"))</f>
        <v/>
      </c>
      <c r="K296" s="103" t="e">
        <f>VLOOKUP([4]SayfaKAY!L1129,#REF!,2,FALSE)</f>
        <v>#REF!</v>
      </c>
      <c r="L296" s="165" t="str">
        <f>[4]SayfaKAY!X1129</f>
        <v/>
      </c>
      <c r="M296" s="107" t="str">
        <f t="shared" si="207"/>
        <v/>
      </c>
      <c r="N296" s="105" t="str">
        <f>[4]SayfaKAY!M1129</f>
        <v/>
      </c>
      <c r="O296" s="166" t="str">
        <f>[4]SayfaKAY!P1129</f>
        <v/>
      </c>
      <c r="P296" s="166" t="str">
        <f>[4]SayfaKAY!Q1129</f>
        <v/>
      </c>
      <c r="Q296" s="166" t="str">
        <f>[4]SayfaKAY!R1129</f>
        <v/>
      </c>
      <c r="R296" s="132" t="str" cm="1">
        <f t="array" ref="R296">IF([4]SayfaKAY!U1129="","",_xlfn.IFS([4]SayfaKAY!U1129="Bozankaya","Bozankaya",[4]SayfaKAY!U1129="Müşteri","Customer",[4]SayfaKAY!U1129="Tedarikçi","Equipment Supplier"))</f>
        <v/>
      </c>
      <c r="S296" s="204" t="str">
        <f>[4]SayfaKAY!N1129</f>
        <v/>
      </c>
      <c r="T296" s="133" t="str">
        <f>[4]SayfaKAY!AD1129</f>
        <v/>
      </c>
      <c r="U296" s="132" t="str">
        <f>[4]SayfaKAY!W1129</f>
        <v/>
      </c>
      <c r="V296" s="108" t="str">
        <f>[4]SayfaKAY!AZ1129</f>
        <v/>
      </c>
      <c r="W296" s="136" t="str">
        <f t="shared" si="208"/>
        <v/>
      </c>
      <c r="X296" s="137" t="str">
        <f t="shared" si="209"/>
        <v/>
      </c>
      <c r="Y296" s="235" t="str">
        <f>[4]SayfaKAY!AE1129</f>
        <v/>
      </c>
      <c r="Z296" s="109" t="str">
        <f t="shared" si="210"/>
        <v/>
      </c>
      <c r="AA296" s="110" t="str">
        <f t="shared" si="211"/>
        <v/>
      </c>
      <c r="AB296" s="182" t="str">
        <f>[4]SayfaKAY!BA1129</f>
        <v/>
      </c>
      <c r="AC296" s="257" t="str">
        <f t="shared" si="212"/>
        <v/>
      </c>
      <c r="AD296" s="111" t="str">
        <f t="shared" si="213"/>
        <v/>
      </c>
      <c r="AE296" s="111" t="str">
        <f t="shared" si="214"/>
        <v/>
      </c>
      <c r="AF296" s="235" t="str">
        <f>[4]SayfaKAY!BA1129</f>
        <v/>
      </c>
      <c r="AG296" s="179" t="str">
        <f>[4]SayfaKAY!S1129</f>
        <v/>
      </c>
      <c r="AH296" s="178" t="str">
        <f t="shared" si="215"/>
        <v/>
      </c>
      <c r="AI296" s="163" t="str">
        <f>[4]SayfaKAY!AV1129</f>
        <v/>
      </c>
      <c r="AJ296" s="164" t="str">
        <f t="shared" si="216"/>
        <v/>
      </c>
      <c r="AK296" s="164" t="str">
        <f t="shared" si="217"/>
        <v/>
      </c>
      <c r="AL296" s="112" t="str">
        <f>[4]SayfaKAY!AX1129</f>
        <v/>
      </c>
      <c r="AM296" s="257" t="str" cm="1">
        <f t="array" ref="AM296">IFERROR(IF(AND(P296&lt;&gt;"D(Arıza Değil)",AH296="Bu Arıza Aracın Servise Verilmesine Engel Değil"),
IF(Z296-F296&gt;0,(AB296-Y296)*24*60,
IF(OR(AND(G296&gt;$AS$1,G296&lt;$AT$1),AND(G296&gt;$AU$1,G296&lt;$AV$1)),
(AF296-H296)*24*60,     BH:BH0)),        AN296),0)</f>
        <v/>
      </c>
      <c r="AN296" s="257" t="str">
        <f t="shared" si="218"/>
        <v/>
      </c>
      <c r="AO296" s="174" t="str">
        <f>[4]SayfaKAY!AG1129</f>
        <v/>
      </c>
      <c r="AP296" s="174" t="str">
        <f>[4]SayfaKAY!AI1129</f>
        <v/>
      </c>
      <c r="AQ296" s="174" t="str">
        <f>[4]SayfaKAY!AQ1129</f>
        <v/>
      </c>
      <c r="AR296" s="174" t="str">
        <f>[4]SayfaKAY!AH1129</f>
        <v/>
      </c>
      <c r="AS296" s="174" t="str">
        <f>[4]SayfaKAY!AJ1129</f>
        <v/>
      </c>
      <c r="AT296" s="175" t="str">
        <f>[4]SayfaKAY!AM1129</f>
        <v/>
      </c>
      <c r="AU296" s="176" t="str">
        <f>[4]SayfaKAY!AL1129</f>
        <v/>
      </c>
      <c r="AV296" s="176" t="str">
        <f>[4]SayfaKAY!AP1129</f>
        <v/>
      </c>
      <c r="AW296" s="177" t="str">
        <f>[4]SayfaKAY!AT1129</f>
        <v/>
      </c>
      <c r="AX296" s="194" t="str">
        <f t="shared" si="219"/>
        <v/>
      </c>
      <c r="AY296" s="168"/>
      <c r="AZ296" s="167"/>
      <c r="BA296" s="113"/>
      <c r="BB296" s="171" t="str">
        <f>IF($AQ$1="X", IF(AND(G296&gt;=$AS$1,G296&lt;=$AT$1),IF(P296&lt;&gt;"D(Arıza Değil)",AC296,0), IF(AND(G296&gt;=$AU$1,G296&lt;=$AV$1),IF(P296&lt;&gt;"D(Arıza Değil)",AC296,0), "")), "")</f>
        <v/>
      </c>
      <c r="BC296" s="114"/>
      <c r="BD296" s="114"/>
      <c r="BE296" s="114"/>
      <c r="BF296" s="114"/>
      <c r="BG296" s="114"/>
      <c r="BH296" s="114">
        <f>IFERROR(FRACAS!AN1132, "Hata Var")</f>
        <v>596.99999995529652</v>
      </c>
      <c r="BI296" s="114"/>
      <c r="BJ296" s="114"/>
      <c r="BK296" s="105" t="str">
        <f>[4]SayfaKAY!AW1129</f>
        <v/>
      </c>
      <c r="BL296" s="105" t="str">
        <f>[4]SayfaKAY!V1129</f>
        <v/>
      </c>
      <c r="BM296" s="114"/>
      <c r="BN296" s="171" t="str">
        <f t="shared" si="220"/>
        <v>x yok</v>
      </c>
      <c r="BO296" s="171" t="b">
        <f t="shared" si="221"/>
        <v>0</v>
      </c>
      <c r="BP296" s="171" t="e">
        <f t="shared" si="222"/>
        <v>#VALUE!</v>
      </c>
      <c r="BQ296" s="226" t="e">
        <f t="shared" si="223"/>
        <v>#VALUE!</v>
      </c>
      <c r="BR296" s="226" t="e">
        <f t="shared" si="224"/>
        <v>#VALUE!</v>
      </c>
      <c r="BS296" s="226" t="e">
        <f t="shared" si="225"/>
        <v>#VALUE!</v>
      </c>
      <c r="BT296" s="114"/>
      <c r="BU296" s="242"/>
      <c r="BV296" s="233">
        <f t="shared" si="226"/>
        <v>-1</v>
      </c>
      <c r="BW296" s="226" t="str">
        <f t="shared" si="227"/>
        <v>Hayır, çakışma yok</v>
      </c>
      <c r="BX296" s="229"/>
      <c r="BY296" s="247" t="e">
        <f t="shared" si="228"/>
        <v>#VALUE!</v>
      </c>
      <c r="BZ296" s="247" t="e">
        <f t="shared" si="229"/>
        <v>#VALUE!</v>
      </c>
      <c r="CA296" s="247" t="e">
        <f t="shared" si="230"/>
        <v>#VALUE!</v>
      </c>
      <c r="CB296" s="213"/>
      <c r="CC296" s="211"/>
      <c r="CD296" s="196"/>
      <c r="CE296" s="213">
        <v>1128</v>
      </c>
      <c r="CF296" s="182" t="str">
        <f t="shared" si="231"/>
        <v/>
      </c>
      <c r="CG296" s="182" t="str">
        <f t="shared" si="232"/>
        <v/>
      </c>
      <c r="CH296" s="196"/>
      <c r="CI296" s="196"/>
      <c r="CJ296" s="196"/>
      <c r="CK296" s="196" t="e">
        <f t="shared" si="233"/>
        <v>#VALUE!</v>
      </c>
      <c r="CL296" s="196" t="e">
        <f t="shared" si="234"/>
        <v>#VALUE!</v>
      </c>
      <c r="CM296" s="196" t="e">
        <f t="shared" si="235"/>
        <v>#VALUE!</v>
      </c>
      <c r="CN296" s="114"/>
      <c r="CO296" s="115" t="str">
        <f t="shared" si="236"/>
        <v/>
      </c>
      <c r="CP296" s="116" t="e">
        <f t="shared" si="237"/>
        <v>#VALUE!</v>
      </c>
      <c r="CQ296" s="117" t="str">
        <f t="shared" si="238"/>
        <v/>
      </c>
      <c r="CR296" s="117" t="str">
        <f t="shared" si="239"/>
        <v/>
      </c>
      <c r="CS296" s="117" t="str">
        <f t="shared" si="240"/>
        <v/>
      </c>
      <c r="CT296" s="118" t="e">
        <f t="shared" si="241"/>
        <v>#VALUE!</v>
      </c>
      <c r="CU296" s="118" t="e">
        <f t="shared" si="242"/>
        <v>#VALUE!</v>
      </c>
      <c r="CV296" s="118" t="e">
        <f t="shared" si="243"/>
        <v>#VALUE!</v>
      </c>
      <c r="CW296" s="119" t="e">
        <f t="shared" si="244"/>
        <v>#VALUE!</v>
      </c>
    </row>
    <row r="297" spans="1:101" ht="118.5" customHeight="1" x14ac:dyDescent="0.3">
      <c r="A297" s="104" t="str">
        <f>[4]SayfaKAY!C1130</f>
        <v/>
      </c>
      <c r="B297" s="104" t="str">
        <f>[4]SayfaKAY!D1130</f>
        <v/>
      </c>
      <c r="C297" s="105" t="str">
        <f>[4]SayfaKAY!E1130</f>
        <v/>
      </c>
      <c r="D297" s="105" t="str">
        <f>[4]SayfaKAY!F1130</f>
        <v/>
      </c>
      <c r="E297" s="106" t="str">
        <f>[4]SayfaKAY!G1130</f>
        <v/>
      </c>
      <c r="F297" s="193" t="str">
        <f t="shared" si="205"/>
        <v/>
      </c>
      <c r="G297" s="135" t="str">
        <f t="shared" si="206"/>
        <v/>
      </c>
      <c r="H297" s="235" t="str">
        <f>[4]SayfaKAY!H1130</f>
        <v/>
      </c>
      <c r="I297" s="104" t="str">
        <f>[4]SayfaKAY!I1130</f>
        <v/>
      </c>
      <c r="J297" s="103" t="str">
        <f>IF([4]SayfaKAY!J1130="","",IF([4]SayfaKAY!J1130="Müşteri","Notified by Customer","Notified by Bozankaya"))</f>
        <v/>
      </c>
      <c r="K297" s="103" t="e">
        <f>VLOOKUP([4]SayfaKAY!L1130,#REF!,2,FALSE)</f>
        <v>#REF!</v>
      </c>
      <c r="L297" s="165" t="str">
        <f>[4]SayfaKAY!X1130</f>
        <v/>
      </c>
      <c r="M297" s="107" t="str">
        <f t="shared" si="207"/>
        <v/>
      </c>
      <c r="N297" s="105" t="str">
        <f>[4]SayfaKAY!M1130</f>
        <v/>
      </c>
      <c r="O297" s="166" t="str">
        <f>[4]SayfaKAY!P1130</f>
        <v/>
      </c>
      <c r="P297" s="166" t="str">
        <f>[4]SayfaKAY!Q1130</f>
        <v/>
      </c>
      <c r="Q297" s="166" t="str">
        <f>[4]SayfaKAY!R1130</f>
        <v/>
      </c>
      <c r="R297" s="132" t="str" cm="1">
        <f t="array" ref="R297">IF([4]SayfaKAY!U1130="","",_xlfn.IFS([4]SayfaKAY!U1130="Bozankaya","Bozankaya",[4]SayfaKAY!U1130="Müşteri","Customer",[4]SayfaKAY!U1130="Tedarikçi","Equipment Supplier"))</f>
        <v/>
      </c>
      <c r="S297" s="204" t="str">
        <f>[4]SayfaKAY!N1130</f>
        <v/>
      </c>
      <c r="T297" s="133" t="str">
        <f>[4]SayfaKAY!AD1130</f>
        <v/>
      </c>
      <c r="U297" s="132" t="str">
        <f>[4]SayfaKAY!W1130</f>
        <v/>
      </c>
      <c r="V297" s="108" t="str">
        <f>[4]SayfaKAY!AZ1130</f>
        <v/>
      </c>
      <c r="W297" s="136" t="str">
        <f t="shared" si="208"/>
        <v/>
      </c>
      <c r="X297" s="137" t="str">
        <f t="shared" si="209"/>
        <v/>
      </c>
      <c r="Y297" s="235" t="str">
        <f>[4]SayfaKAY!AE1130</f>
        <v/>
      </c>
      <c r="Z297" s="192" t="str">
        <f t="shared" si="210"/>
        <v/>
      </c>
      <c r="AA297" s="110" t="str">
        <f t="shared" si="211"/>
        <v/>
      </c>
      <c r="AB297" s="182" t="str">
        <f>[4]SayfaKAY!BA1130</f>
        <v/>
      </c>
      <c r="AC297" s="257" t="str">
        <f t="shared" si="212"/>
        <v/>
      </c>
      <c r="AD297" s="111" t="str">
        <f t="shared" si="213"/>
        <v/>
      </c>
      <c r="AE297" s="111" t="str">
        <f t="shared" si="214"/>
        <v/>
      </c>
      <c r="AF297" s="235" t="str">
        <f>[4]SayfaKAY!BA1130</f>
        <v/>
      </c>
      <c r="AG297" s="179" t="str">
        <f>[4]SayfaKAY!S1130</f>
        <v/>
      </c>
      <c r="AH297" s="178" t="str">
        <f t="shared" si="215"/>
        <v/>
      </c>
      <c r="AI297" s="163" t="str">
        <f>[4]SayfaKAY!AV1130</f>
        <v/>
      </c>
      <c r="AJ297" s="164" t="str">
        <f t="shared" si="216"/>
        <v/>
      </c>
      <c r="AK297" s="164" t="str">
        <f t="shared" si="217"/>
        <v/>
      </c>
      <c r="AL297" s="112" t="str">
        <f>[4]SayfaKAY!AX1130</f>
        <v/>
      </c>
      <c r="AM297" s="257" t="str" cm="1">
        <f t="array" ref="AM297">IFERROR(IF(AND(P297&lt;&gt;"D(Arıza Değil)",AH297="Bu Arıza Aracın Servise Verilmesine Engel Değil"),
IF(Z297-F297&gt;0,(AB297-Y297)*24*60,
IF(OR(AND(G297&gt;$AS$1,G297&lt;$AT$1),AND(G297&gt;$AU$1,G297&lt;$AV$1)),
(AF297-H297)*24*60,     BH:BH0)),        AN297),0)</f>
        <v/>
      </c>
      <c r="AN297" s="257" t="str">
        <f t="shared" si="218"/>
        <v/>
      </c>
      <c r="AO297" s="174" t="str">
        <f>[4]SayfaKAY!AG1130</f>
        <v/>
      </c>
      <c r="AP297" s="174" t="str">
        <f>[4]SayfaKAY!AI1130</f>
        <v/>
      </c>
      <c r="AQ297" s="174" t="str">
        <f>[4]SayfaKAY!AQ1130</f>
        <v/>
      </c>
      <c r="AR297" s="174" t="str">
        <f>[4]SayfaKAY!AH1130</f>
        <v/>
      </c>
      <c r="AS297" s="174" t="str">
        <f>[4]SayfaKAY!AJ1130</f>
        <v/>
      </c>
      <c r="AT297" s="175" t="str">
        <f>[4]SayfaKAY!AM1130</f>
        <v/>
      </c>
      <c r="AU297" s="176" t="str">
        <f>[4]SayfaKAY!AL1130</f>
        <v/>
      </c>
      <c r="AV297" s="176" t="str">
        <f>[4]SayfaKAY!AP1130</f>
        <v/>
      </c>
      <c r="AW297" s="177" t="str">
        <f>[4]SayfaKAY!AT1130</f>
        <v/>
      </c>
      <c r="AX297" s="194" t="str">
        <f t="shared" si="219"/>
        <v/>
      </c>
      <c r="AY297" s="168"/>
      <c r="AZ297" s="167"/>
      <c r="BA297" s="170"/>
      <c r="BB297" s="171"/>
      <c r="BC297" s="114"/>
      <c r="BD297" s="114"/>
      <c r="BE297" s="114"/>
      <c r="BF297" s="114"/>
      <c r="BG297" s="114"/>
      <c r="BH297" s="114">
        <f>IFERROR(FRACAS!AN1133, "Hata Var")</f>
        <v>246125.00000001281</v>
      </c>
      <c r="BI297" s="114"/>
      <c r="BJ297" s="114"/>
      <c r="BK297" s="105" t="str">
        <f>[4]SayfaKAY!AW1130</f>
        <v/>
      </c>
      <c r="BL297" s="105" t="str">
        <f>[4]SayfaKAY!V1130</f>
        <v/>
      </c>
      <c r="BM297" s="114"/>
      <c r="BN297" s="171" t="str">
        <f t="shared" si="220"/>
        <v>x yok</v>
      </c>
      <c r="BO297" s="171" t="b">
        <f t="shared" si="221"/>
        <v>0</v>
      </c>
      <c r="BP297" s="171" t="e">
        <f t="shared" si="222"/>
        <v>#VALUE!</v>
      </c>
      <c r="BQ297" s="226" t="e">
        <f t="shared" si="223"/>
        <v>#VALUE!</v>
      </c>
      <c r="BR297" s="226" t="e">
        <f t="shared" si="224"/>
        <v>#VALUE!</v>
      </c>
      <c r="BS297" s="226" t="e">
        <f t="shared" si="225"/>
        <v>#VALUE!</v>
      </c>
      <c r="BT297" s="114"/>
      <c r="BU297" s="242"/>
      <c r="BV297" s="233">
        <f t="shared" si="226"/>
        <v>-1</v>
      </c>
      <c r="BW297" s="226" t="str">
        <f t="shared" si="227"/>
        <v>Hayır, çakışma yok</v>
      </c>
      <c r="BX297" s="229"/>
      <c r="BY297" s="247" t="e">
        <f t="shared" si="228"/>
        <v>#VALUE!</v>
      </c>
      <c r="BZ297" s="247" t="e">
        <f t="shared" si="229"/>
        <v>#VALUE!</v>
      </c>
      <c r="CA297" s="247" t="e">
        <f t="shared" si="230"/>
        <v>#VALUE!</v>
      </c>
      <c r="CB297" s="213"/>
      <c r="CC297" s="211"/>
      <c r="CD297" s="196"/>
      <c r="CE297" s="213">
        <v>1129</v>
      </c>
      <c r="CF297" s="182" t="str">
        <f t="shared" si="231"/>
        <v/>
      </c>
      <c r="CG297" s="182" t="str">
        <f t="shared" si="232"/>
        <v/>
      </c>
      <c r="CH297" s="196"/>
      <c r="CI297" s="196"/>
      <c r="CJ297" s="196"/>
      <c r="CK297" s="196" t="e">
        <f t="shared" si="233"/>
        <v>#VALUE!</v>
      </c>
      <c r="CL297" s="196" t="e">
        <f t="shared" si="234"/>
        <v>#VALUE!</v>
      </c>
      <c r="CM297" s="196" t="e">
        <f t="shared" si="235"/>
        <v>#VALUE!</v>
      </c>
      <c r="CN297" s="114"/>
      <c r="CO297" s="115" t="str">
        <f t="shared" si="236"/>
        <v/>
      </c>
      <c r="CP297" s="116" t="e">
        <f t="shared" si="237"/>
        <v>#VALUE!</v>
      </c>
      <c r="CQ297" s="117" t="str">
        <f t="shared" si="238"/>
        <v/>
      </c>
      <c r="CR297" s="117" t="str">
        <f t="shared" si="239"/>
        <v/>
      </c>
      <c r="CS297" s="117" t="str">
        <f t="shared" si="240"/>
        <v/>
      </c>
      <c r="CT297" s="118" t="e">
        <f t="shared" si="241"/>
        <v>#VALUE!</v>
      </c>
      <c r="CU297" s="118" t="e">
        <f t="shared" si="242"/>
        <v>#VALUE!</v>
      </c>
      <c r="CV297" s="118" t="e">
        <f t="shared" si="243"/>
        <v>#VALUE!</v>
      </c>
      <c r="CW297" s="119" t="e">
        <f t="shared" si="244"/>
        <v>#VALUE!</v>
      </c>
    </row>
    <row r="298" spans="1:101" ht="118.5" customHeight="1" x14ac:dyDescent="0.3">
      <c r="A298" s="160" t="str">
        <f>[4]SayfaKAY!C1131</f>
        <v/>
      </c>
      <c r="B298" s="104" t="str">
        <f>[4]SayfaKAY!D1131</f>
        <v/>
      </c>
      <c r="C298" s="105" t="str">
        <f>[4]SayfaKAY!E1131</f>
        <v/>
      </c>
      <c r="D298" s="105" t="str">
        <f>[4]SayfaKAY!F1131</f>
        <v/>
      </c>
      <c r="E298" s="106" t="str">
        <f>[4]SayfaKAY!G1131</f>
        <v/>
      </c>
      <c r="F298" s="134" t="str">
        <f t="shared" si="205"/>
        <v/>
      </c>
      <c r="G298" s="135" t="str">
        <f t="shared" si="206"/>
        <v/>
      </c>
      <c r="H298" s="235" t="str">
        <f>[4]SayfaKAY!H1131</f>
        <v/>
      </c>
      <c r="I298" s="104" t="str">
        <f>[4]SayfaKAY!I1131</f>
        <v/>
      </c>
      <c r="J298" s="103" t="str">
        <f>IF([4]SayfaKAY!J1131="","",IF([4]SayfaKAY!J1131="Müşteri","Notified by Customer","Notified by Bozankaya"))</f>
        <v/>
      </c>
      <c r="K298" s="103" t="e">
        <f>VLOOKUP([4]SayfaKAY!L1131,#REF!,2,FALSE)</f>
        <v>#REF!</v>
      </c>
      <c r="L298" s="165" t="str">
        <f>[4]SayfaKAY!X1131</f>
        <v/>
      </c>
      <c r="M298" s="107" t="str">
        <f t="shared" si="207"/>
        <v/>
      </c>
      <c r="N298" s="105" t="str">
        <f>[4]SayfaKAY!M1131</f>
        <v/>
      </c>
      <c r="O298" s="166" t="str">
        <f>[4]SayfaKAY!P1131</f>
        <v/>
      </c>
      <c r="P298" s="166" t="str">
        <f>[4]SayfaKAY!Q1131</f>
        <v/>
      </c>
      <c r="Q298" s="166" t="str">
        <f>[4]SayfaKAY!R1131</f>
        <v/>
      </c>
      <c r="R298" s="132" t="str" cm="1">
        <f t="array" ref="R298">IF([4]SayfaKAY!U1131="","",_xlfn.IFS([4]SayfaKAY!U1131="Bozankaya","Bozankaya",[4]SayfaKAY!U1131="Müşteri","Customer",[4]SayfaKAY!U1131="Tedarikçi","Equipment Supplier"))</f>
        <v/>
      </c>
      <c r="S298" s="204" t="str">
        <f>[4]SayfaKAY!N1131</f>
        <v/>
      </c>
      <c r="T298" s="133" t="str">
        <f>[4]SayfaKAY!AD1131</f>
        <v/>
      </c>
      <c r="U298" s="132" t="str">
        <f>[4]SayfaKAY!W1131</f>
        <v/>
      </c>
      <c r="V298" s="108" t="str">
        <f>[4]SayfaKAY!AZ1131</f>
        <v/>
      </c>
      <c r="W298" s="136" t="str">
        <f t="shared" si="208"/>
        <v/>
      </c>
      <c r="X298" s="137" t="str">
        <f t="shared" si="209"/>
        <v/>
      </c>
      <c r="Y298" s="235" t="str">
        <f>[4]SayfaKAY!AE1131</f>
        <v/>
      </c>
      <c r="Z298" s="109" t="str">
        <f t="shared" si="210"/>
        <v/>
      </c>
      <c r="AA298" s="110" t="str">
        <f t="shared" si="211"/>
        <v/>
      </c>
      <c r="AB298" s="182" t="str">
        <f>[4]SayfaKAY!BA1131</f>
        <v/>
      </c>
      <c r="AC298" s="257" t="str">
        <f t="shared" si="212"/>
        <v/>
      </c>
      <c r="AD298" s="111" t="str">
        <f t="shared" si="213"/>
        <v/>
      </c>
      <c r="AE298" s="111" t="str">
        <f t="shared" si="214"/>
        <v/>
      </c>
      <c r="AF298" s="235" t="str">
        <f>[4]SayfaKAY!BA1131</f>
        <v/>
      </c>
      <c r="AG298" s="179" t="str">
        <f>[4]SayfaKAY!S1131</f>
        <v/>
      </c>
      <c r="AH298" s="178" t="str">
        <f t="shared" si="215"/>
        <v/>
      </c>
      <c r="AI298" s="163" t="str">
        <f>[4]SayfaKAY!AV1131</f>
        <v/>
      </c>
      <c r="AJ298" s="164" t="str">
        <f t="shared" si="216"/>
        <v/>
      </c>
      <c r="AK298" s="164" t="str">
        <f t="shared" si="217"/>
        <v/>
      </c>
      <c r="AL298" s="112" t="str">
        <f>[4]SayfaKAY!AX1131</f>
        <v/>
      </c>
      <c r="AM298" s="257" t="str" cm="1">
        <f t="array" ref="AM298">IFERROR(IF(AND(P298&lt;&gt;"D(Arıza Değil)",AH298="Bu Arıza Aracın Servise Verilmesine Engel Değil"),
IF(Z298-F298&gt;0,(AB298-Y298)*24*60,
IF(OR(AND(G298&gt;$AS$1,G298&lt;$AT$1),AND(G298&gt;$AU$1,G298&lt;$AV$1)),
(AF298-H298)*24*60,     BH:BH0)),        AN298),0)</f>
        <v/>
      </c>
      <c r="AN298" s="257" t="str">
        <f t="shared" si="218"/>
        <v/>
      </c>
      <c r="AO298" s="174" t="str">
        <f>[4]SayfaKAY!AG1131</f>
        <v/>
      </c>
      <c r="AP298" s="174" t="str">
        <f>[4]SayfaKAY!AI1131</f>
        <v/>
      </c>
      <c r="AQ298" s="174" t="str">
        <f>[4]SayfaKAY!AQ1131</f>
        <v/>
      </c>
      <c r="AR298" s="174" t="str">
        <f>[4]SayfaKAY!AH1131</f>
        <v/>
      </c>
      <c r="AS298" s="174" t="str">
        <f>[4]SayfaKAY!AJ1131</f>
        <v/>
      </c>
      <c r="AT298" s="175" t="str">
        <f>[4]SayfaKAY!AM1131</f>
        <v/>
      </c>
      <c r="AU298" s="176" t="str">
        <f>[4]SayfaKAY!AL1131</f>
        <v/>
      </c>
      <c r="AV298" s="176" t="str">
        <f>[4]SayfaKAY!AP1131</f>
        <v/>
      </c>
      <c r="AW298" s="177" t="str">
        <f>[4]SayfaKAY!AT1131</f>
        <v/>
      </c>
      <c r="AX298" s="194" t="str">
        <f t="shared" si="219"/>
        <v/>
      </c>
      <c r="AY298" s="168"/>
      <c r="AZ298" s="167"/>
      <c r="BA298" s="113"/>
      <c r="BB298" s="171" t="str">
        <f>IF($AQ$1="X", IF(AND(G298&gt;=$AS$1,G298&lt;=$AT$1),IF(P298&lt;&gt;"D(Arıza Değil)",AC298,0), IF(AND(G298&gt;=$AU$1,G298&lt;=$AV$1),IF(P298&lt;&gt;"D(Arıza Değil)",AC298,0), "")), "")</f>
        <v/>
      </c>
      <c r="BC298" s="114"/>
      <c r="BD298" s="114"/>
      <c r="BE298" s="114"/>
      <c r="BF298" s="114"/>
      <c r="BG298" s="114"/>
      <c r="BH298" s="114">
        <f>IFERROR(FRACAS!AN1134, "Hata Var")</f>
        <v>235901.79999993998</v>
      </c>
      <c r="BI298" s="114"/>
      <c r="BJ298" s="114"/>
      <c r="BK298" s="105" t="str">
        <f>[4]SayfaKAY!AW1131</f>
        <v/>
      </c>
      <c r="BL298" s="105" t="str">
        <f>[4]SayfaKAY!V1131</f>
        <v/>
      </c>
      <c r="BM298" s="114"/>
      <c r="BN298" s="171" t="str">
        <f t="shared" si="220"/>
        <v>x yok</v>
      </c>
      <c r="BO298" s="171" t="b">
        <f t="shared" si="221"/>
        <v>0</v>
      </c>
      <c r="BP298" s="171" t="e">
        <f t="shared" si="222"/>
        <v>#VALUE!</v>
      </c>
      <c r="BQ298" s="226" t="e">
        <f t="shared" si="223"/>
        <v>#VALUE!</v>
      </c>
      <c r="BR298" s="226" t="e">
        <f t="shared" si="224"/>
        <v>#VALUE!</v>
      </c>
      <c r="BS298" s="226" t="e">
        <f t="shared" si="225"/>
        <v>#VALUE!</v>
      </c>
      <c r="BT298" s="114"/>
      <c r="BU298" s="242"/>
      <c r="BV298" s="233">
        <f t="shared" si="226"/>
        <v>-1</v>
      </c>
      <c r="BW298" s="226" t="str">
        <f t="shared" si="227"/>
        <v>Hayır, çakışma yok</v>
      </c>
      <c r="BX298" s="229"/>
      <c r="BY298" s="247" t="e">
        <f t="shared" si="228"/>
        <v>#VALUE!</v>
      </c>
      <c r="BZ298" s="247" t="e">
        <f t="shared" si="229"/>
        <v>#VALUE!</v>
      </c>
      <c r="CA298" s="247" t="e">
        <f t="shared" si="230"/>
        <v>#VALUE!</v>
      </c>
      <c r="CB298" s="213"/>
      <c r="CC298" s="211"/>
      <c r="CD298" s="196"/>
      <c r="CE298" s="213">
        <v>1130</v>
      </c>
      <c r="CF298" s="182" t="str">
        <f t="shared" si="231"/>
        <v/>
      </c>
      <c r="CG298" s="182" t="str">
        <f t="shared" si="232"/>
        <v/>
      </c>
      <c r="CH298" s="196"/>
      <c r="CI298" s="196"/>
      <c r="CJ298" s="196"/>
      <c r="CK298" s="196" t="e">
        <f t="shared" si="233"/>
        <v>#VALUE!</v>
      </c>
      <c r="CL298" s="196" t="e">
        <f t="shared" si="234"/>
        <v>#VALUE!</v>
      </c>
      <c r="CM298" s="196" t="e">
        <f t="shared" si="235"/>
        <v>#VALUE!</v>
      </c>
      <c r="CN298" s="114"/>
      <c r="CO298" s="115" t="str">
        <f t="shared" si="236"/>
        <v/>
      </c>
      <c r="CP298" s="116" t="e">
        <f t="shared" si="237"/>
        <v>#VALUE!</v>
      </c>
      <c r="CQ298" s="117" t="str">
        <f t="shared" si="238"/>
        <v/>
      </c>
      <c r="CR298" s="117" t="str">
        <f t="shared" si="239"/>
        <v/>
      </c>
      <c r="CS298" s="117" t="str">
        <f t="shared" si="240"/>
        <v/>
      </c>
      <c r="CT298" s="118" t="e">
        <f t="shared" si="241"/>
        <v>#VALUE!</v>
      </c>
      <c r="CU298" s="118" t="e">
        <f t="shared" si="242"/>
        <v>#VALUE!</v>
      </c>
      <c r="CV298" s="118" t="e">
        <f t="shared" si="243"/>
        <v>#VALUE!</v>
      </c>
      <c r="CW298" s="119" t="e">
        <f t="shared" si="244"/>
        <v>#VALUE!</v>
      </c>
    </row>
    <row r="299" spans="1:101" ht="118.5" customHeight="1" x14ac:dyDescent="0.3">
      <c r="A299" s="104" t="str">
        <f>[4]SayfaKAY!C1132</f>
        <v/>
      </c>
      <c r="B299" s="104" t="str">
        <f>[4]SayfaKAY!D1132</f>
        <v/>
      </c>
      <c r="C299" s="105" t="str">
        <f>[4]SayfaKAY!E1132</f>
        <v/>
      </c>
      <c r="D299" s="105" t="str">
        <f>[4]SayfaKAY!F1132</f>
        <v/>
      </c>
      <c r="E299" s="106" t="str">
        <f>[4]SayfaKAY!G1132</f>
        <v/>
      </c>
      <c r="F299" s="193" t="str">
        <f t="shared" si="205"/>
        <v/>
      </c>
      <c r="G299" s="135" t="str">
        <f t="shared" si="206"/>
        <v/>
      </c>
      <c r="H299" s="235" t="str">
        <f>[4]SayfaKAY!H1132</f>
        <v/>
      </c>
      <c r="I299" s="104" t="str">
        <f>[4]SayfaKAY!I1132</f>
        <v/>
      </c>
      <c r="J299" s="103" t="str">
        <f>IF([4]SayfaKAY!J1132="","",IF([4]SayfaKAY!J1132="Müşteri","Notified by Customer","Notified by Bozankaya"))</f>
        <v/>
      </c>
      <c r="K299" s="103" t="e">
        <f>VLOOKUP([4]SayfaKAY!L1132,#REF!,2,FALSE)</f>
        <v>#REF!</v>
      </c>
      <c r="L299" s="165" t="str">
        <f>[4]SayfaKAY!X1132</f>
        <v/>
      </c>
      <c r="M299" s="107" t="str">
        <f t="shared" si="207"/>
        <v/>
      </c>
      <c r="N299" s="105" t="str">
        <f>[4]SayfaKAY!M1132</f>
        <v/>
      </c>
      <c r="O299" s="166" t="str">
        <f>[4]SayfaKAY!P1132</f>
        <v/>
      </c>
      <c r="P299" s="166" t="str">
        <f>[4]SayfaKAY!Q1132</f>
        <v/>
      </c>
      <c r="Q299" s="166" t="str">
        <f>[4]SayfaKAY!R1132</f>
        <v/>
      </c>
      <c r="R299" s="132" t="str" cm="1">
        <f t="array" ref="R299">IF([4]SayfaKAY!U1132="","",_xlfn.IFS([4]SayfaKAY!U1132="Bozankaya","Bozankaya",[4]SayfaKAY!U1132="Müşteri","Customer",[4]SayfaKAY!U1132="Tedarikçi","Equipment Supplier"))</f>
        <v/>
      </c>
      <c r="S299" s="204" t="str">
        <f>[4]SayfaKAY!N1132</f>
        <v/>
      </c>
      <c r="T299" s="133" t="str">
        <f>[4]SayfaKAY!AD1132</f>
        <v/>
      </c>
      <c r="U299" s="132" t="str">
        <f>[4]SayfaKAY!W1132</f>
        <v/>
      </c>
      <c r="V299" s="108" t="str">
        <f>[4]SayfaKAY!AZ1132</f>
        <v/>
      </c>
      <c r="W299" s="136" t="str">
        <f t="shared" si="208"/>
        <v/>
      </c>
      <c r="X299" s="137" t="str">
        <f t="shared" si="209"/>
        <v/>
      </c>
      <c r="Y299" s="235" t="str">
        <f>[4]SayfaKAY!AE1132</f>
        <v/>
      </c>
      <c r="Z299" s="192" t="str">
        <f t="shared" si="210"/>
        <v/>
      </c>
      <c r="AA299" s="110" t="str">
        <f t="shared" si="211"/>
        <v/>
      </c>
      <c r="AB299" s="182" t="str">
        <f>[4]SayfaKAY!BA1132</f>
        <v/>
      </c>
      <c r="AC299" s="257" t="str">
        <f t="shared" si="212"/>
        <v/>
      </c>
      <c r="AD299" s="111" t="str">
        <f t="shared" si="213"/>
        <v/>
      </c>
      <c r="AE299" s="111" t="str">
        <f t="shared" si="214"/>
        <v/>
      </c>
      <c r="AF299" s="235" t="str">
        <f>[4]SayfaKAY!BA1132</f>
        <v/>
      </c>
      <c r="AG299" s="179" t="str">
        <f>[4]SayfaKAY!S1132</f>
        <v/>
      </c>
      <c r="AH299" s="178" t="str">
        <f t="shared" si="215"/>
        <v/>
      </c>
      <c r="AI299" s="163" t="str">
        <f>[4]SayfaKAY!AV1132</f>
        <v/>
      </c>
      <c r="AJ299" s="164" t="str">
        <f t="shared" si="216"/>
        <v/>
      </c>
      <c r="AK299" s="164" t="str">
        <f t="shared" si="217"/>
        <v/>
      </c>
      <c r="AL299" s="112" t="str">
        <f>[4]SayfaKAY!AX1132</f>
        <v/>
      </c>
      <c r="AM299" s="257" t="str" cm="1">
        <f t="array" ref="AM299">IFERROR(IF(AND(P299&lt;&gt;"D(Arıza Değil)",AH299="Bu Arıza Aracın Servise Verilmesine Engel Değil"),
IF(Z299-F299&gt;0,(AB299-Y299)*24*60,
IF(OR(AND(G299&gt;$AS$1,G299&lt;$AT$1),AND(G299&gt;$AU$1,G299&lt;$AV$1)),
(AF299-H299)*24*60,     BH:BH0)),        AN299),0)</f>
        <v/>
      </c>
      <c r="AN299" s="257" t="str">
        <f t="shared" si="218"/>
        <v/>
      </c>
      <c r="AO299" s="174" t="str">
        <f>[4]SayfaKAY!AG1132</f>
        <v/>
      </c>
      <c r="AP299" s="174" t="str">
        <f>[4]SayfaKAY!AI1132</f>
        <v/>
      </c>
      <c r="AQ299" s="174" t="str">
        <f>[4]SayfaKAY!AQ1132</f>
        <v/>
      </c>
      <c r="AR299" s="174" t="str">
        <f>[4]SayfaKAY!AH1132</f>
        <v/>
      </c>
      <c r="AS299" s="174" t="str">
        <f>[4]SayfaKAY!AJ1132</f>
        <v/>
      </c>
      <c r="AT299" s="175" t="str">
        <f>[4]SayfaKAY!AM1132</f>
        <v/>
      </c>
      <c r="AU299" s="176" t="str">
        <f>[4]SayfaKAY!AL1132</f>
        <v/>
      </c>
      <c r="AV299" s="176" t="str">
        <f>[4]SayfaKAY!AP1132</f>
        <v/>
      </c>
      <c r="AW299" s="177" t="str">
        <f>[4]SayfaKAY!AT1132</f>
        <v/>
      </c>
      <c r="AX299" s="194" t="str">
        <f t="shared" si="219"/>
        <v/>
      </c>
      <c r="AY299" s="168"/>
      <c r="AZ299" s="167"/>
      <c r="BA299" s="170"/>
      <c r="BB299" s="171"/>
      <c r="BC299" s="114"/>
      <c r="BD299" s="114"/>
      <c r="BE299" s="114"/>
      <c r="BF299" s="114"/>
      <c r="BG299" s="114"/>
      <c r="BH299" s="114">
        <f>IFERROR(FRACAS!AN1135, "Hata Var")</f>
        <v>235898.00000006799</v>
      </c>
      <c r="BI299" s="114"/>
      <c r="BJ299" s="114"/>
      <c r="BK299" s="105" t="str">
        <f>[4]SayfaKAY!AW1132</f>
        <v/>
      </c>
      <c r="BL299" s="105" t="str">
        <f>[4]SayfaKAY!V1132</f>
        <v/>
      </c>
      <c r="BM299" s="114"/>
      <c r="BN299" s="171" t="str">
        <f t="shared" si="220"/>
        <v>x yok</v>
      </c>
      <c r="BO299" s="171" t="b">
        <f t="shared" si="221"/>
        <v>0</v>
      </c>
      <c r="BP299" s="171" t="e">
        <f t="shared" si="222"/>
        <v>#VALUE!</v>
      </c>
      <c r="BQ299" s="226" t="e">
        <f t="shared" si="223"/>
        <v>#VALUE!</v>
      </c>
      <c r="BR299" s="226" t="e">
        <f t="shared" si="224"/>
        <v>#VALUE!</v>
      </c>
      <c r="BS299" s="226" t="e">
        <f t="shared" si="225"/>
        <v>#VALUE!</v>
      </c>
      <c r="BT299" s="114"/>
      <c r="BU299" s="242"/>
      <c r="BV299" s="233">
        <f t="shared" si="226"/>
        <v>-1</v>
      </c>
      <c r="BW299" s="226" t="str">
        <f t="shared" si="227"/>
        <v>Hayır, çakışma yok</v>
      </c>
      <c r="BX299" s="229"/>
      <c r="BY299" s="247" t="e">
        <f t="shared" si="228"/>
        <v>#VALUE!</v>
      </c>
      <c r="BZ299" s="247" t="e">
        <f t="shared" si="229"/>
        <v>#VALUE!</v>
      </c>
      <c r="CA299" s="247" t="e">
        <f t="shared" si="230"/>
        <v>#VALUE!</v>
      </c>
      <c r="CB299" s="213"/>
      <c r="CC299" s="211"/>
      <c r="CD299" s="196"/>
      <c r="CE299" s="213">
        <v>1131</v>
      </c>
      <c r="CF299" s="182" t="str">
        <f t="shared" si="231"/>
        <v/>
      </c>
      <c r="CG299" s="182" t="str">
        <f t="shared" si="232"/>
        <v/>
      </c>
      <c r="CH299" s="196"/>
      <c r="CI299" s="196"/>
      <c r="CJ299" s="196"/>
      <c r="CK299" s="196" t="e">
        <f t="shared" si="233"/>
        <v>#VALUE!</v>
      </c>
      <c r="CL299" s="196" t="e">
        <f t="shared" si="234"/>
        <v>#VALUE!</v>
      </c>
      <c r="CM299" s="196" t="e">
        <f t="shared" si="235"/>
        <v>#VALUE!</v>
      </c>
      <c r="CN299" s="114"/>
      <c r="CO299" s="115" t="str">
        <f t="shared" si="236"/>
        <v/>
      </c>
      <c r="CP299" s="116" t="e">
        <f t="shared" si="237"/>
        <v>#VALUE!</v>
      </c>
      <c r="CQ299" s="117" t="str">
        <f t="shared" si="238"/>
        <v/>
      </c>
      <c r="CR299" s="117" t="str">
        <f t="shared" si="239"/>
        <v/>
      </c>
      <c r="CS299" s="117" t="str">
        <f t="shared" si="240"/>
        <v/>
      </c>
      <c r="CT299" s="118" t="e">
        <f t="shared" si="241"/>
        <v>#VALUE!</v>
      </c>
      <c r="CU299" s="118" t="e">
        <f t="shared" si="242"/>
        <v>#VALUE!</v>
      </c>
      <c r="CV299" s="118" t="e">
        <f t="shared" si="243"/>
        <v>#VALUE!</v>
      </c>
      <c r="CW299" s="119" t="e">
        <f t="shared" si="244"/>
        <v>#VALUE!</v>
      </c>
    </row>
    <row r="300" spans="1:101" ht="118.5" customHeight="1" x14ac:dyDescent="0.3">
      <c r="A300" s="160" t="str">
        <f>[4]SayfaKAY!C1133</f>
        <v/>
      </c>
      <c r="B300" s="104" t="str">
        <f>[4]SayfaKAY!D1133</f>
        <v/>
      </c>
      <c r="C300" s="105" t="str">
        <f>[4]SayfaKAY!E1133</f>
        <v/>
      </c>
      <c r="D300" s="105" t="str">
        <f>[4]SayfaKAY!F1133</f>
        <v/>
      </c>
      <c r="E300" s="106" t="str">
        <f>[4]SayfaKAY!G1133</f>
        <v/>
      </c>
      <c r="F300" s="134" t="str">
        <f t="shared" si="205"/>
        <v/>
      </c>
      <c r="G300" s="135" t="str">
        <f t="shared" si="206"/>
        <v/>
      </c>
      <c r="H300" s="235" t="str">
        <f>[4]SayfaKAY!H1133</f>
        <v/>
      </c>
      <c r="I300" s="104" t="str">
        <f>[4]SayfaKAY!I1133</f>
        <v/>
      </c>
      <c r="J300" s="103" t="str">
        <f>IF([4]SayfaKAY!J1133="","",IF([4]SayfaKAY!J1133="Müşteri","Notified by Customer","Notified by Bozankaya"))</f>
        <v/>
      </c>
      <c r="K300" s="103" t="e">
        <f>VLOOKUP([4]SayfaKAY!L1133,#REF!,2,FALSE)</f>
        <v>#REF!</v>
      </c>
      <c r="L300" s="165" t="str">
        <f>[4]SayfaKAY!X1133</f>
        <v/>
      </c>
      <c r="M300" s="107" t="str">
        <f t="shared" si="207"/>
        <v/>
      </c>
      <c r="N300" s="105" t="str">
        <f>[4]SayfaKAY!M1133</f>
        <v/>
      </c>
      <c r="O300" s="166" t="str">
        <f>[4]SayfaKAY!P1133</f>
        <v/>
      </c>
      <c r="P300" s="166" t="str">
        <f>[4]SayfaKAY!Q1133</f>
        <v/>
      </c>
      <c r="Q300" s="166" t="str">
        <f>[4]SayfaKAY!R1133</f>
        <v/>
      </c>
      <c r="R300" s="132" t="str" cm="1">
        <f t="array" ref="R300">IF([4]SayfaKAY!U1133="","",_xlfn.IFS([4]SayfaKAY!U1133="Bozankaya","Bozankaya",[4]SayfaKAY!U1133="Müşteri","Customer",[4]SayfaKAY!U1133="Tedarikçi","Equipment Supplier"))</f>
        <v/>
      </c>
      <c r="S300" s="204" t="str">
        <f>[4]SayfaKAY!N1133</f>
        <v/>
      </c>
      <c r="T300" s="133" t="str">
        <f>[4]SayfaKAY!AD1133</f>
        <v/>
      </c>
      <c r="U300" s="132" t="str">
        <f>[4]SayfaKAY!W1133</f>
        <v/>
      </c>
      <c r="V300" s="108" t="str">
        <f>[4]SayfaKAY!AZ1133</f>
        <v/>
      </c>
      <c r="W300" s="136" t="str">
        <f t="shared" si="208"/>
        <v/>
      </c>
      <c r="X300" s="137" t="str">
        <f t="shared" si="209"/>
        <v/>
      </c>
      <c r="Y300" s="235" t="str">
        <f>[4]SayfaKAY!AE1133</f>
        <v/>
      </c>
      <c r="Z300" s="109" t="str">
        <f t="shared" si="210"/>
        <v/>
      </c>
      <c r="AA300" s="110" t="str">
        <f t="shared" si="211"/>
        <v/>
      </c>
      <c r="AB300" s="182" t="str">
        <f>[4]SayfaKAY!BA1133</f>
        <v/>
      </c>
      <c r="AC300" s="257" t="str">
        <f t="shared" si="212"/>
        <v/>
      </c>
      <c r="AD300" s="111" t="str">
        <f t="shared" si="213"/>
        <v/>
      </c>
      <c r="AE300" s="111" t="str">
        <f t="shared" si="214"/>
        <v/>
      </c>
      <c r="AF300" s="235" t="str">
        <f>[4]SayfaKAY!BA1133</f>
        <v/>
      </c>
      <c r="AG300" s="179" t="str">
        <f>[4]SayfaKAY!S1133</f>
        <v/>
      </c>
      <c r="AH300" s="178" t="str">
        <f t="shared" si="215"/>
        <v/>
      </c>
      <c r="AI300" s="163" t="str">
        <f>[4]SayfaKAY!AV1133</f>
        <v/>
      </c>
      <c r="AJ300" s="164" t="str">
        <f t="shared" si="216"/>
        <v/>
      </c>
      <c r="AK300" s="164" t="str">
        <f t="shared" si="217"/>
        <v/>
      </c>
      <c r="AL300" s="112" t="str">
        <f>[4]SayfaKAY!AX1133</f>
        <v/>
      </c>
      <c r="AM300" s="257" t="str" cm="1">
        <f t="array" ref="AM300">IFERROR(IF(AND(P300&lt;&gt;"D(Arıza Değil)",AH300="Bu Arıza Aracın Servise Verilmesine Engel Değil"),
IF(Z300-F300&gt;0,(AB300-Y300)*24*60,
IF(OR(AND(G300&gt;$AS$1,G300&lt;$AT$1),AND(G300&gt;$AU$1,G300&lt;$AV$1)),
(AF300-H300)*24*60,     BH:BH0)),        AN300),0)</f>
        <v/>
      </c>
      <c r="AN300" s="257" t="str">
        <f t="shared" si="218"/>
        <v/>
      </c>
      <c r="AO300" s="174" t="str">
        <f>[4]SayfaKAY!AG1133</f>
        <v/>
      </c>
      <c r="AP300" s="174" t="str">
        <f>[4]SayfaKAY!AI1133</f>
        <v/>
      </c>
      <c r="AQ300" s="174" t="str">
        <f>[4]SayfaKAY!AQ1133</f>
        <v/>
      </c>
      <c r="AR300" s="174" t="str">
        <f>[4]SayfaKAY!AH1133</f>
        <v/>
      </c>
      <c r="AS300" s="174" t="str">
        <f>[4]SayfaKAY!AJ1133</f>
        <v/>
      </c>
      <c r="AT300" s="175" t="str">
        <f>[4]SayfaKAY!AM1133</f>
        <v/>
      </c>
      <c r="AU300" s="176" t="str">
        <f>[4]SayfaKAY!AL1133</f>
        <v/>
      </c>
      <c r="AV300" s="176" t="str">
        <f>[4]SayfaKAY!AP1133</f>
        <v/>
      </c>
      <c r="AW300" s="177" t="str">
        <f>[4]SayfaKAY!AT1133</f>
        <v/>
      </c>
      <c r="AX300" s="194" t="str">
        <f t="shared" si="219"/>
        <v/>
      </c>
      <c r="AY300" s="168"/>
      <c r="AZ300" s="167"/>
      <c r="BA300" s="113"/>
      <c r="BB300" s="171" t="str">
        <f>IF($AQ$1="X", IF(AND(G300&gt;=$AS$1,G300&lt;=$AT$1),IF(P300&lt;&gt;"D(Arıza Değil)",AC300,0), IF(AND(G300&gt;=$AU$1,G300&lt;=$AV$1),IF(P300&lt;&gt;"D(Arıza Değil)",AC300,0), "")), "")</f>
        <v/>
      </c>
      <c r="BC300" s="114"/>
      <c r="BD300" s="114"/>
      <c r="BE300" s="114"/>
      <c r="BF300" s="114"/>
      <c r="BG300" s="114"/>
      <c r="BH300" s="114">
        <f>IFERROR(FRACAS!AN1136, "Hata Var")</f>
        <v>721.00000007660128</v>
      </c>
      <c r="BI300" s="114"/>
      <c r="BJ300" s="114"/>
      <c r="BK300" s="105" t="str">
        <f>[4]SayfaKAY!AW1133</f>
        <v/>
      </c>
      <c r="BL300" s="105" t="str">
        <f>[4]SayfaKAY!V1133</f>
        <v/>
      </c>
      <c r="BM300" s="114"/>
      <c r="BN300" s="171" t="str">
        <f t="shared" si="220"/>
        <v>x yok</v>
      </c>
      <c r="BO300" s="171" t="b">
        <f t="shared" si="221"/>
        <v>0</v>
      </c>
      <c r="BP300" s="171" t="e">
        <f t="shared" si="222"/>
        <v>#VALUE!</v>
      </c>
      <c r="BQ300" s="226" t="e">
        <f t="shared" si="223"/>
        <v>#VALUE!</v>
      </c>
      <c r="BR300" s="226" t="e">
        <f t="shared" si="224"/>
        <v>#VALUE!</v>
      </c>
      <c r="BS300" s="226" t="e">
        <f t="shared" si="225"/>
        <v>#VALUE!</v>
      </c>
      <c r="BT300" s="114"/>
      <c r="BU300" s="242"/>
      <c r="BV300" s="233">
        <f t="shared" si="226"/>
        <v>-1</v>
      </c>
      <c r="BW300" s="226" t="str">
        <f t="shared" si="227"/>
        <v>Hayır, çakışma yok</v>
      </c>
      <c r="BX300" s="229"/>
      <c r="BY300" s="247" t="e">
        <f t="shared" si="228"/>
        <v>#VALUE!</v>
      </c>
      <c r="BZ300" s="247" t="e">
        <f t="shared" si="229"/>
        <v>#VALUE!</v>
      </c>
      <c r="CA300" s="247" t="e">
        <f t="shared" si="230"/>
        <v>#VALUE!</v>
      </c>
      <c r="CB300" s="213"/>
      <c r="CC300" s="211"/>
      <c r="CD300" s="196"/>
      <c r="CE300" s="213">
        <v>1132</v>
      </c>
      <c r="CF300" s="182" t="str">
        <f t="shared" si="231"/>
        <v/>
      </c>
      <c r="CG300" s="182" t="str">
        <f t="shared" si="232"/>
        <v/>
      </c>
      <c r="CH300" s="196"/>
      <c r="CI300" s="196"/>
      <c r="CJ300" s="196"/>
      <c r="CK300" s="196" t="e">
        <f t="shared" si="233"/>
        <v>#VALUE!</v>
      </c>
      <c r="CL300" s="196" t="e">
        <f t="shared" si="234"/>
        <v>#VALUE!</v>
      </c>
      <c r="CM300" s="196" t="e">
        <f t="shared" si="235"/>
        <v>#VALUE!</v>
      </c>
      <c r="CN300" s="114"/>
      <c r="CO300" s="115" t="str">
        <f t="shared" si="236"/>
        <v/>
      </c>
      <c r="CP300" s="116" t="e">
        <f t="shared" si="237"/>
        <v>#VALUE!</v>
      </c>
      <c r="CQ300" s="117" t="str">
        <f t="shared" si="238"/>
        <v/>
      </c>
      <c r="CR300" s="117" t="str">
        <f t="shared" si="239"/>
        <v/>
      </c>
      <c r="CS300" s="117" t="str">
        <f t="shared" si="240"/>
        <v/>
      </c>
      <c r="CT300" s="118" t="e">
        <f t="shared" si="241"/>
        <v>#VALUE!</v>
      </c>
      <c r="CU300" s="118" t="e">
        <f t="shared" si="242"/>
        <v>#VALUE!</v>
      </c>
      <c r="CV300" s="118" t="e">
        <f t="shared" si="243"/>
        <v>#VALUE!</v>
      </c>
      <c r="CW300" s="119" t="e">
        <f t="shared" si="244"/>
        <v>#VALUE!</v>
      </c>
    </row>
    <row r="301" spans="1:101" ht="118.5" customHeight="1" x14ac:dyDescent="0.3">
      <c r="A301" s="104" t="str">
        <f>[4]SayfaKAY!C1134</f>
        <v/>
      </c>
      <c r="B301" s="104" t="str">
        <f>[4]SayfaKAY!D1134</f>
        <v/>
      </c>
      <c r="C301" s="105" t="str">
        <f>[4]SayfaKAY!E1134</f>
        <v/>
      </c>
      <c r="D301" s="105" t="str">
        <f>[4]SayfaKAY!F1134</f>
        <v/>
      </c>
      <c r="E301" s="106" t="str">
        <f>[4]SayfaKAY!G1134</f>
        <v/>
      </c>
      <c r="F301" s="193" t="str">
        <f t="shared" si="205"/>
        <v/>
      </c>
      <c r="G301" s="135" t="str">
        <f t="shared" si="206"/>
        <v/>
      </c>
      <c r="H301" s="235" t="str">
        <f>[4]SayfaKAY!H1134</f>
        <v/>
      </c>
      <c r="I301" s="104" t="str">
        <f>[4]SayfaKAY!I1134</f>
        <v/>
      </c>
      <c r="J301" s="103" t="str">
        <f>IF([4]SayfaKAY!J1134="","",IF([4]SayfaKAY!J1134="Müşteri","Notified by Customer","Notified by Bozankaya"))</f>
        <v/>
      </c>
      <c r="K301" s="103" t="e">
        <f>VLOOKUP([4]SayfaKAY!L1134,#REF!,2,FALSE)</f>
        <v>#REF!</v>
      </c>
      <c r="L301" s="165" t="str">
        <f>[4]SayfaKAY!X1134</f>
        <v/>
      </c>
      <c r="M301" s="107" t="str">
        <f t="shared" si="207"/>
        <v/>
      </c>
      <c r="N301" s="105" t="str">
        <f>[4]SayfaKAY!M1134</f>
        <v/>
      </c>
      <c r="O301" s="166" t="str">
        <f>[4]SayfaKAY!P1134</f>
        <v/>
      </c>
      <c r="P301" s="166" t="str">
        <f>[4]SayfaKAY!Q1134</f>
        <v/>
      </c>
      <c r="Q301" s="166" t="str">
        <f>[4]SayfaKAY!R1134</f>
        <v/>
      </c>
      <c r="R301" s="132" t="str" cm="1">
        <f t="array" ref="R301">IF([4]SayfaKAY!U1134="","",_xlfn.IFS([4]SayfaKAY!U1134="Bozankaya","Bozankaya",[4]SayfaKAY!U1134="Müşteri","Customer",[4]SayfaKAY!U1134="Tedarikçi","Equipment Supplier"))</f>
        <v/>
      </c>
      <c r="S301" s="204" t="str">
        <f>[4]SayfaKAY!N1134</f>
        <v/>
      </c>
      <c r="T301" s="133" t="str">
        <f>[4]SayfaKAY!AD1134</f>
        <v/>
      </c>
      <c r="U301" s="132" t="str">
        <f>[4]SayfaKAY!W1134</f>
        <v/>
      </c>
      <c r="V301" s="108" t="str">
        <f>[4]SayfaKAY!AZ1134</f>
        <v/>
      </c>
      <c r="W301" s="136" t="str">
        <f t="shared" si="208"/>
        <v/>
      </c>
      <c r="X301" s="137" t="str">
        <f t="shared" si="209"/>
        <v/>
      </c>
      <c r="Y301" s="235" t="str">
        <f>[4]SayfaKAY!AE1134</f>
        <v/>
      </c>
      <c r="Z301" s="192" t="str">
        <f t="shared" si="210"/>
        <v/>
      </c>
      <c r="AA301" s="110" t="str">
        <f t="shared" si="211"/>
        <v/>
      </c>
      <c r="AB301" s="182" t="str">
        <f>[4]SayfaKAY!BA1134</f>
        <v/>
      </c>
      <c r="AC301" s="257" t="str">
        <f t="shared" si="212"/>
        <v/>
      </c>
      <c r="AD301" s="111" t="str">
        <f t="shared" si="213"/>
        <v/>
      </c>
      <c r="AE301" s="111" t="str">
        <f t="shared" si="214"/>
        <v/>
      </c>
      <c r="AF301" s="235" t="str">
        <f>[4]SayfaKAY!BA1134</f>
        <v/>
      </c>
      <c r="AG301" s="179" t="str">
        <f>[4]SayfaKAY!S1134</f>
        <v/>
      </c>
      <c r="AH301" s="178" t="str">
        <f t="shared" si="215"/>
        <v/>
      </c>
      <c r="AI301" s="163" t="str">
        <f>[4]SayfaKAY!AV1134</f>
        <v/>
      </c>
      <c r="AJ301" s="164" t="str">
        <f t="shared" si="216"/>
        <v/>
      </c>
      <c r="AK301" s="164" t="str">
        <f t="shared" si="217"/>
        <v/>
      </c>
      <c r="AL301" s="112" t="str">
        <f>[4]SayfaKAY!AX1134</f>
        <v/>
      </c>
      <c r="AM301" s="257" t="str" cm="1">
        <f t="array" ref="AM301">IFERROR(IF(AND(P301&lt;&gt;"D(Arıza Değil)",AH301="Bu Arıza Aracın Servise Verilmesine Engel Değil"),
IF(Z301-F301&gt;0,(AB301-Y301)*24*60,
IF(OR(AND(G301&gt;$AS$1,G301&lt;$AT$1),AND(G301&gt;$AU$1,G301&lt;$AV$1)),
(AF301-H301)*24*60,     BH:BH0)),        AN301),0)</f>
        <v/>
      </c>
      <c r="AN301" s="257" t="str">
        <f t="shared" si="218"/>
        <v/>
      </c>
      <c r="AO301" s="174" t="str">
        <f>[4]SayfaKAY!AG1134</f>
        <v/>
      </c>
      <c r="AP301" s="174" t="str">
        <f>[4]SayfaKAY!AI1134</f>
        <v/>
      </c>
      <c r="AQ301" s="174" t="str">
        <f>[4]SayfaKAY!AQ1134</f>
        <v/>
      </c>
      <c r="AR301" s="174" t="str">
        <f>[4]SayfaKAY!AH1134</f>
        <v/>
      </c>
      <c r="AS301" s="174" t="str">
        <f>[4]SayfaKAY!AJ1134</f>
        <v/>
      </c>
      <c r="AT301" s="175" t="str">
        <f>[4]SayfaKAY!AM1134</f>
        <v/>
      </c>
      <c r="AU301" s="176" t="str">
        <f>[4]SayfaKAY!AL1134</f>
        <v/>
      </c>
      <c r="AV301" s="176" t="str">
        <f>[4]SayfaKAY!AP1134</f>
        <v/>
      </c>
      <c r="AW301" s="177" t="str">
        <f>[4]SayfaKAY!AT1134</f>
        <v/>
      </c>
      <c r="AX301" s="194" t="str">
        <f t="shared" si="219"/>
        <v/>
      </c>
      <c r="AY301" s="168"/>
      <c r="AZ301" s="167"/>
      <c r="BA301" s="170"/>
      <c r="BB301" s="171"/>
      <c r="BC301" s="114"/>
      <c r="BD301" s="114"/>
      <c r="BE301" s="114"/>
      <c r="BF301" s="114"/>
      <c r="BG301" s="114"/>
      <c r="BH301" s="114">
        <f>IFERROR(FRACAS!AN1137, "Hata Var")</f>
        <v>222819.99999998719</v>
      </c>
      <c r="BI301" s="114"/>
      <c r="BJ301" s="114"/>
      <c r="BK301" s="105" t="str">
        <f>[4]SayfaKAY!AW1134</f>
        <v/>
      </c>
      <c r="BL301" s="105" t="str">
        <f>[4]SayfaKAY!V1134</f>
        <v/>
      </c>
      <c r="BM301" s="114"/>
      <c r="BN301" s="171" t="str">
        <f t="shared" si="220"/>
        <v>x yok</v>
      </c>
      <c r="BO301" s="171" t="b">
        <f t="shared" si="221"/>
        <v>0</v>
      </c>
      <c r="BP301" s="171" t="e">
        <f t="shared" si="222"/>
        <v>#VALUE!</v>
      </c>
      <c r="BQ301" s="226" t="e">
        <f t="shared" si="223"/>
        <v>#VALUE!</v>
      </c>
      <c r="BR301" s="226" t="e">
        <f t="shared" si="224"/>
        <v>#VALUE!</v>
      </c>
      <c r="BS301" s="226" t="e">
        <f t="shared" si="225"/>
        <v>#VALUE!</v>
      </c>
      <c r="BT301" s="114"/>
      <c r="BU301" s="242"/>
      <c r="BV301" s="233">
        <f t="shared" si="226"/>
        <v>-1</v>
      </c>
      <c r="BW301" s="226" t="str">
        <f t="shared" si="227"/>
        <v>Hayır, çakışma yok</v>
      </c>
      <c r="BX301" s="229"/>
      <c r="BY301" s="247" t="e">
        <f t="shared" si="228"/>
        <v>#VALUE!</v>
      </c>
      <c r="BZ301" s="247" t="e">
        <f t="shared" si="229"/>
        <v>#VALUE!</v>
      </c>
      <c r="CA301" s="247" t="e">
        <f t="shared" si="230"/>
        <v>#VALUE!</v>
      </c>
      <c r="CB301" s="213"/>
      <c r="CC301" s="211"/>
      <c r="CD301" s="196"/>
      <c r="CE301" s="213">
        <v>1133</v>
      </c>
      <c r="CF301" s="182" t="str">
        <f t="shared" si="231"/>
        <v/>
      </c>
      <c r="CG301" s="182" t="str">
        <f t="shared" si="232"/>
        <v/>
      </c>
      <c r="CH301" s="196"/>
      <c r="CI301" s="196"/>
      <c r="CJ301" s="196"/>
      <c r="CK301" s="196" t="e">
        <f t="shared" si="233"/>
        <v>#VALUE!</v>
      </c>
      <c r="CL301" s="196" t="e">
        <f t="shared" si="234"/>
        <v>#VALUE!</v>
      </c>
      <c r="CM301" s="196" t="e">
        <f t="shared" si="235"/>
        <v>#VALUE!</v>
      </c>
      <c r="CN301" s="114"/>
      <c r="CO301" s="115" t="str">
        <f t="shared" si="236"/>
        <v/>
      </c>
      <c r="CP301" s="116" t="e">
        <f t="shared" si="237"/>
        <v>#VALUE!</v>
      </c>
      <c r="CQ301" s="117" t="str">
        <f t="shared" si="238"/>
        <v/>
      </c>
      <c r="CR301" s="117" t="str">
        <f t="shared" si="239"/>
        <v/>
      </c>
      <c r="CS301" s="117" t="str">
        <f t="shared" si="240"/>
        <v/>
      </c>
      <c r="CT301" s="118" t="e">
        <f t="shared" si="241"/>
        <v>#VALUE!</v>
      </c>
      <c r="CU301" s="118" t="e">
        <f t="shared" si="242"/>
        <v>#VALUE!</v>
      </c>
      <c r="CV301" s="118" t="e">
        <f t="shared" si="243"/>
        <v>#VALUE!</v>
      </c>
      <c r="CW301" s="119" t="e">
        <f t="shared" si="244"/>
        <v>#VALUE!</v>
      </c>
    </row>
    <row r="302" spans="1:101" ht="118.5" customHeight="1" x14ac:dyDescent="0.3">
      <c r="A302" s="160" t="str">
        <f>[4]SayfaKAY!C1135</f>
        <v/>
      </c>
      <c r="B302" s="104" t="str">
        <f>[4]SayfaKAY!D1135</f>
        <v/>
      </c>
      <c r="C302" s="105" t="str">
        <f>[4]SayfaKAY!E1135</f>
        <v/>
      </c>
      <c r="D302" s="105" t="str">
        <f>[4]SayfaKAY!F1135</f>
        <v/>
      </c>
      <c r="E302" s="106" t="str">
        <f>[4]SayfaKAY!G1135</f>
        <v/>
      </c>
      <c r="F302" s="134" t="str">
        <f t="shared" si="205"/>
        <v/>
      </c>
      <c r="G302" s="135" t="str">
        <f t="shared" si="206"/>
        <v/>
      </c>
      <c r="H302" s="235" t="str">
        <f>[4]SayfaKAY!H1135</f>
        <v/>
      </c>
      <c r="I302" s="104" t="str">
        <f>[4]SayfaKAY!I1135</f>
        <v/>
      </c>
      <c r="J302" s="103" t="str">
        <f>IF([4]SayfaKAY!J1135="","",IF([4]SayfaKAY!J1135="Müşteri","Notified by Customer","Notified by Bozankaya"))</f>
        <v/>
      </c>
      <c r="K302" s="103" t="e">
        <f>VLOOKUP([4]SayfaKAY!L1135,#REF!,2,FALSE)</f>
        <v>#REF!</v>
      </c>
      <c r="L302" s="165" t="str">
        <f>[4]SayfaKAY!X1135</f>
        <v/>
      </c>
      <c r="M302" s="107" t="str">
        <f t="shared" si="207"/>
        <v/>
      </c>
      <c r="N302" s="105" t="str">
        <f>[4]SayfaKAY!M1135</f>
        <v/>
      </c>
      <c r="O302" s="166" t="str">
        <f>[4]SayfaKAY!P1135</f>
        <v/>
      </c>
      <c r="P302" s="166" t="str">
        <f>[4]SayfaKAY!Q1135</f>
        <v/>
      </c>
      <c r="Q302" s="166" t="str">
        <f>[4]SayfaKAY!R1135</f>
        <v/>
      </c>
      <c r="R302" s="132" t="str" cm="1">
        <f t="array" ref="R302">IF([4]SayfaKAY!U1135="","",_xlfn.IFS([4]SayfaKAY!U1135="Bozankaya","Bozankaya",[4]SayfaKAY!U1135="Müşteri","Customer",[4]SayfaKAY!U1135="Tedarikçi","Equipment Supplier"))</f>
        <v/>
      </c>
      <c r="S302" s="204" t="str">
        <f>[4]SayfaKAY!N1135</f>
        <v/>
      </c>
      <c r="T302" s="133" t="str">
        <f>[4]SayfaKAY!AD1135</f>
        <v/>
      </c>
      <c r="U302" s="132" t="str">
        <f>[4]SayfaKAY!W1135</f>
        <v/>
      </c>
      <c r="V302" s="108" t="str">
        <f>[4]SayfaKAY!AZ1135</f>
        <v/>
      </c>
      <c r="W302" s="136" t="str">
        <f t="shared" si="208"/>
        <v/>
      </c>
      <c r="X302" s="137" t="str">
        <f t="shared" si="209"/>
        <v/>
      </c>
      <c r="Y302" s="235" t="str">
        <f>[4]SayfaKAY!AE1135</f>
        <v/>
      </c>
      <c r="Z302" s="109" t="str">
        <f t="shared" si="210"/>
        <v/>
      </c>
      <c r="AA302" s="110" t="str">
        <f t="shared" si="211"/>
        <v/>
      </c>
      <c r="AB302" s="182" t="str">
        <f>[4]SayfaKAY!BA1135</f>
        <v/>
      </c>
      <c r="AC302" s="257" t="str">
        <f t="shared" si="212"/>
        <v/>
      </c>
      <c r="AD302" s="111" t="str">
        <f t="shared" si="213"/>
        <v/>
      </c>
      <c r="AE302" s="111" t="str">
        <f t="shared" si="214"/>
        <v/>
      </c>
      <c r="AF302" s="235" t="str">
        <f>[4]SayfaKAY!BA1135</f>
        <v/>
      </c>
      <c r="AG302" s="179" t="str">
        <f>[4]SayfaKAY!S1135</f>
        <v/>
      </c>
      <c r="AH302" s="178" t="str">
        <f t="shared" si="215"/>
        <v/>
      </c>
      <c r="AI302" s="163" t="str">
        <f>[4]SayfaKAY!AV1135</f>
        <v/>
      </c>
      <c r="AJ302" s="164" t="str">
        <f t="shared" si="216"/>
        <v/>
      </c>
      <c r="AK302" s="164" t="str">
        <f t="shared" si="217"/>
        <v/>
      </c>
      <c r="AL302" s="112" t="str">
        <f>[4]SayfaKAY!AX1135</f>
        <v/>
      </c>
      <c r="AM302" s="257" t="str" cm="1">
        <f t="array" ref="AM302">IFERROR(IF(AND(P302&lt;&gt;"D(Arıza Değil)",AH302="Bu Arıza Aracın Servise Verilmesine Engel Değil"),
IF(Z302-F302&gt;0,(AB302-Y302)*24*60,
IF(OR(AND(G302&gt;$AS$1,G302&lt;$AT$1),AND(G302&gt;$AU$1,G302&lt;$AV$1)),
(AF302-H302)*24*60,     BH:BH0)),        AN302),0)</f>
        <v/>
      </c>
      <c r="AN302" s="257" t="str">
        <f t="shared" si="218"/>
        <v/>
      </c>
      <c r="AO302" s="174" t="str">
        <f>[4]SayfaKAY!AG1135</f>
        <v/>
      </c>
      <c r="AP302" s="174" t="str">
        <f>[4]SayfaKAY!AI1135</f>
        <v/>
      </c>
      <c r="AQ302" s="174" t="str">
        <f>[4]SayfaKAY!AQ1135</f>
        <v/>
      </c>
      <c r="AR302" s="174" t="str">
        <f>[4]SayfaKAY!AH1135</f>
        <v/>
      </c>
      <c r="AS302" s="174" t="str">
        <f>[4]SayfaKAY!AJ1135</f>
        <v/>
      </c>
      <c r="AT302" s="175" t="str">
        <f>[4]SayfaKAY!AM1135</f>
        <v/>
      </c>
      <c r="AU302" s="176" t="str">
        <f>[4]SayfaKAY!AL1135</f>
        <v/>
      </c>
      <c r="AV302" s="176" t="str">
        <f>[4]SayfaKAY!AP1135</f>
        <v/>
      </c>
      <c r="AW302" s="177" t="str">
        <f>[4]SayfaKAY!AT1135</f>
        <v/>
      </c>
      <c r="AX302" s="194" t="str">
        <f t="shared" si="219"/>
        <v/>
      </c>
      <c r="AY302" s="168"/>
      <c r="AZ302" s="167"/>
      <c r="BA302" s="113"/>
      <c r="BB302" s="171" t="str">
        <f>IF($AQ$1="X", IF(AND(G302&gt;=$AS$1,G302&lt;=$AT$1),IF(P302&lt;&gt;"D(Arıza Değil)",AC302,0), IF(AND(G302&gt;=$AU$1,G302&lt;=$AV$1),IF(P302&lt;&gt;"D(Arıza Değil)",AC302,0), "")), "")</f>
        <v/>
      </c>
      <c r="BC302" s="114"/>
      <c r="BD302" s="114"/>
      <c r="BE302" s="114"/>
      <c r="BF302" s="114"/>
      <c r="BG302" s="114"/>
      <c r="BH302" s="114">
        <f>IFERROR(FRACAS!AN1138, "Hata Var")</f>
        <v>223947.99999993411</v>
      </c>
      <c r="BI302" s="114"/>
      <c r="BJ302" s="114"/>
      <c r="BK302" s="105" t="str">
        <f>[4]SayfaKAY!AW1135</f>
        <v/>
      </c>
      <c r="BL302" s="105" t="str">
        <f>[4]SayfaKAY!V1135</f>
        <v/>
      </c>
      <c r="BM302" s="114"/>
      <c r="BN302" s="171" t="str">
        <f t="shared" si="220"/>
        <v>x yok</v>
      </c>
      <c r="BO302" s="171" t="b">
        <f t="shared" si="221"/>
        <v>0</v>
      </c>
      <c r="BP302" s="171" t="e">
        <f t="shared" si="222"/>
        <v>#VALUE!</v>
      </c>
      <c r="BQ302" s="226" t="e">
        <f t="shared" si="223"/>
        <v>#VALUE!</v>
      </c>
      <c r="BR302" s="226" t="e">
        <f t="shared" si="224"/>
        <v>#VALUE!</v>
      </c>
      <c r="BS302" s="226" t="e">
        <f t="shared" si="225"/>
        <v>#VALUE!</v>
      </c>
      <c r="BT302" s="114"/>
      <c r="BU302" s="242"/>
      <c r="BV302" s="233">
        <f t="shared" si="226"/>
        <v>-1</v>
      </c>
      <c r="BW302" s="226" t="str">
        <f t="shared" si="227"/>
        <v>Hayır, çakışma yok</v>
      </c>
      <c r="BX302" s="229"/>
      <c r="BY302" s="247" t="e">
        <f t="shared" si="228"/>
        <v>#VALUE!</v>
      </c>
      <c r="BZ302" s="247" t="e">
        <f t="shared" si="229"/>
        <v>#VALUE!</v>
      </c>
      <c r="CA302" s="247" t="e">
        <f t="shared" si="230"/>
        <v>#VALUE!</v>
      </c>
      <c r="CB302" s="213"/>
      <c r="CC302" s="211"/>
      <c r="CD302" s="196"/>
      <c r="CE302" s="213">
        <v>1134</v>
      </c>
      <c r="CF302" s="182" t="str">
        <f t="shared" si="231"/>
        <v/>
      </c>
      <c r="CG302" s="182" t="str">
        <f t="shared" si="232"/>
        <v/>
      </c>
      <c r="CH302" s="196"/>
      <c r="CI302" s="196"/>
      <c r="CJ302" s="196"/>
      <c r="CK302" s="196" t="e">
        <f t="shared" si="233"/>
        <v>#VALUE!</v>
      </c>
      <c r="CL302" s="196" t="e">
        <f t="shared" si="234"/>
        <v>#VALUE!</v>
      </c>
      <c r="CM302" s="196" t="e">
        <f t="shared" si="235"/>
        <v>#VALUE!</v>
      </c>
      <c r="CN302" s="114"/>
      <c r="CO302" s="115" t="str">
        <f t="shared" si="236"/>
        <v/>
      </c>
      <c r="CP302" s="116" t="e">
        <f t="shared" si="237"/>
        <v>#VALUE!</v>
      </c>
      <c r="CQ302" s="117" t="str">
        <f t="shared" si="238"/>
        <v/>
      </c>
      <c r="CR302" s="117" t="str">
        <f t="shared" si="239"/>
        <v/>
      </c>
      <c r="CS302" s="117" t="str">
        <f t="shared" si="240"/>
        <v/>
      </c>
      <c r="CT302" s="118" t="e">
        <f t="shared" si="241"/>
        <v>#VALUE!</v>
      </c>
      <c r="CU302" s="118" t="e">
        <f t="shared" si="242"/>
        <v>#VALUE!</v>
      </c>
      <c r="CV302" s="118" t="e">
        <f t="shared" si="243"/>
        <v>#VALUE!</v>
      </c>
      <c r="CW302" s="119" t="e">
        <f t="shared" si="244"/>
        <v>#VALUE!</v>
      </c>
    </row>
    <row r="303" spans="1:101" ht="118.5" customHeight="1" x14ac:dyDescent="0.3">
      <c r="A303" s="104" t="str">
        <f>[4]SayfaKAY!C1136</f>
        <v/>
      </c>
      <c r="B303" s="104" t="str">
        <f>[4]SayfaKAY!D1136</f>
        <v/>
      </c>
      <c r="C303" s="105" t="str">
        <f>[4]SayfaKAY!E1136</f>
        <v/>
      </c>
      <c r="D303" s="105" t="str">
        <f>[4]SayfaKAY!F1136</f>
        <v/>
      </c>
      <c r="E303" s="106" t="str">
        <f>[4]SayfaKAY!G1136</f>
        <v/>
      </c>
      <c r="F303" s="193" t="str">
        <f t="shared" si="205"/>
        <v/>
      </c>
      <c r="G303" s="135" t="str">
        <f t="shared" si="206"/>
        <v/>
      </c>
      <c r="H303" s="235" t="str">
        <f>[4]SayfaKAY!H1136</f>
        <v/>
      </c>
      <c r="I303" s="104" t="str">
        <f>[4]SayfaKAY!I1136</f>
        <v/>
      </c>
      <c r="J303" s="103" t="str">
        <f>IF([4]SayfaKAY!J1136="","",IF([4]SayfaKAY!J1136="Müşteri","Notified by Customer","Notified by Bozankaya"))</f>
        <v/>
      </c>
      <c r="K303" s="103" t="e">
        <f>VLOOKUP([4]SayfaKAY!L1136,#REF!,2,FALSE)</f>
        <v>#REF!</v>
      </c>
      <c r="L303" s="165" t="str">
        <f>[4]SayfaKAY!X1136</f>
        <v/>
      </c>
      <c r="M303" s="107" t="str">
        <f t="shared" si="207"/>
        <v/>
      </c>
      <c r="N303" s="105" t="str">
        <f>[4]SayfaKAY!M1136</f>
        <v/>
      </c>
      <c r="O303" s="166" t="str">
        <f>[4]SayfaKAY!P1136</f>
        <v/>
      </c>
      <c r="P303" s="166" t="str">
        <f>[4]SayfaKAY!Q1136</f>
        <v/>
      </c>
      <c r="Q303" s="166" t="str">
        <f>[4]SayfaKAY!R1136</f>
        <v/>
      </c>
      <c r="R303" s="132" t="str" cm="1">
        <f t="array" ref="R303">IF([4]SayfaKAY!U1136="","",_xlfn.IFS([4]SayfaKAY!U1136="Bozankaya","Bozankaya",[4]SayfaKAY!U1136="Müşteri","Customer",[4]SayfaKAY!U1136="Tedarikçi","Equipment Supplier"))</f>
        <v/>
      </c>
      <c r="S303" s="204" t="str">
        <f>[4]SayfaKAY!N1136</f>
        <v/>
      </c>
      <c r="T303" s="133" t="str">
        <f>[4]SayfaKAY!AD1136</f>
        <v/>
      </c>
      <c r="U303" s="132" t="str">
        <f>[4]SayfaKAY!W1136</f>
        <v/>
      </c>
      <c r="V303" s="108" t="str">
        <f>[4]SayfaKAY!AZ1136</f>
        <v/>
      </c>
      <c r="W303" s="136" t="str">
        <f t="shared" si="208"/>
        <v/>
      </c>
      <c r="X303" s="137" t="str">
        <f t="shared" si="209"/>
        <v/>
      </c>
      <c r="Y303" s="235" t="str">
        <f>[4]SayfaKAY!AE1136</f>
        <v/>
      </c>
      <c r="Z303" s="192" t="str">
        <f t="shared" si="210"/>
        <v/>
      </c>
      <c r="AA303" s="110" t="str">
        <f t="shared" si="211"/>
        <v/>
      </c>
      <c r="AB303" s="182" t="str">
        <f>[4]SayfaKAY!BA1136</f>
        <v/>
      </c>
      <c r="AC303" s="257" t="str">
        <f t="shared" si="212"/>
        <v/>
      </c>
      <c r="AD303" s="111" t="str">
        <f t="shared" si="213"/>
        <v/>
      </c>
      <c r="AE303" s="111" t="str">
        <f t="shared" si="214"/>
        <v/>
      </c>
      <c r="AF303" s="235" t="str">
        <f>[4]SayfaKAY!BA1136</f>
        <v/>
      </c>
      <c r="AG303" s="179" t="str">
        <f>[4]SayfaKAY!S1136</f>
        <v/>
      </c>
      <c r="AH303" s="178" t="str">
        <f t="shared" si="215"/>
        <v/>
      </c>
      <c r="AI303" s="163" t="str">
        <f>[4]SayfaKAY!AV1136</f>
        <v/>
      </c>
      <c r="AJ303" s="164" t="str">
        <f t="shared" si="216"/>
        <v/>
      </c>
      <c r="AK303" s="164" t="str">
        <f t="shared" si="217"/>
        <v/>
      </c>
      <c r="AL303" s="112" t="str">
        <f>[4]SayfaKAY!AX1136</f>
        <v/>
      </c>
      <c r="AM303" s="257" t="str" cm="1">
        <f t="array" ref="AM303">IFERROR(IF(AND(P303&lt;&gt;"D(Arıza Değil)",AH303="Bu Arıza Aracın Servise Verilmesine Engel Değil"),
IF(Z303-F303&gt;0,(AB303-Y303)*24*60,
IF(OR(AND(G303&gt;$AS$1,G303&lt;$AT$1),AND(G303&gt;$AU$1,G303&lt;$AV$1)),
(AF303-H303)*24*60,     BH:BH0)),        AN303),0)</f>
        <v/>
      </c>
      <c r="AN303" s="257" t="str">
        <f t="shared" si="218"/>
        <v/>
      </c>
      <c r="AO303" s="174" t="str">
        <f>[4]SayfaKAY!AG1136</f>
        <v/>
      </c>
      <c r="AP303" s="174" t="str">
        <f>[4]SayfaKAY!AI1136</f>
        <v/>
      </c>
      <c r="AQ303" s="174" t="str">
        <f>[4]SayfaKAY!AQ1136</f>
        <v/>
      </c>
      <c r="AR303" s="174" t="str">
        <f>[4]SayfaKAY!AH1136</f>
        <v/>
      </c>
      <c r="AS303" s="174" t="str">
        <f>[4]SayfaKAY!AJ1136</f>
        <v/>
      </c>
      <c r="AT303" s="175" t="str">
        <f>[4]SayfaKAY!AM1136</f>
        <v/>
      </c>
      <c r="AU303" s="176" t="str">
        <f>[4]SayfaKAY!AL1136</f>
        <v/>
      </c>
      <c r="AV303" s="176" t="str">
        <f>[4]SayfaKAY!AP1136</f>
        <v/>
      </c>
      <c r="AW303" s="177" t="str">
        <f>[4]SayfaKAY!AT1136</f>
        <v/>
      </c>
      <c r="AX303" s="194" t="str">
        <f t="shared" si="219"/>
        <v/>
      </c>
      <c r="AY303" s="168"/>
      <c r="AZ303" s="167"/>
      <c r="BA303" s="170"/>
      <c r="BB303" s="171"/>
      <c r="BC303" s="114"/>
      <c r="BD303" s="114"/>
      <c r="BE303" s="114"/>
      <c r="BF303" s="114"/>
      <c r="BG303" s="114"/>
      <c r="BH303" s="114">
        <f>IFERROR(FRACAS!AN1139, "Hata Var")</f>
        <v>226442.000000017</v>
      </c>
      <c r="BI303" s="114"/>
      <c r="BJ303" s="114"/>
      <c r="BK303" s="105" t="str">
        <f>[4]SayfaKAY!AW1136</f>
        <v/>
      </c>
      <c r="BL303" s="105" t="str">
        <f>[4]SayfaKAY!V1136</f>
        <v/>
      </c>
      <c r="BM303" s="114"/>
      <c r="BN303" s="171" t="str">
        <f t="shared" si="220"/>
        <v>x yok</v>
      </c>
      <c r="BO303" s="171" t="b">
        <f t="shared" si="221"/>
        <v>0</v>
      </c>
      <c r="BP303" s="171" t="e">
        <f t="shared" si="222"/>
        <v>#VALUE!</v>
      </c>
      <c r="BQ303" s="226" t="e">
        <f t="shared" si="223"/>
        <v>#VALUE!</v>
      </c>
      <c r="BR303" s="226" t="e">
        <f t="shared" si="224"/>
        <v>#VALUE!</v>
      </c>
      <c r="BS303" s="226" t="e">
        <f t="shared" si="225"/>
        <v>#VALUE!</v>
      </c>
      <c r="BT303" s="114"/>
      <c r="BU303" s="242"/>
      <c r="BV303" s="233">
        <f t="shared" si="226"/>
        <v>-1</v>
      </c>
      <c r="BW303" s="226" t="str">
        <f t="shared" si="227"/>
        <v>Hayır, çakışma yok</v>
      </c>
      <c r="BX303" s="229"/>
      <c r="BY303" s="247" t="e">
        <f t="shared" si="228"/>
        <v>#VALUE!</v>
      </c>
      <c r="BZ303" s="247" t="e">
        <f t="shared" si="229"/>
        <v>#VALUE!</v>
      </c>
      <c r="CA303" s="247" t="e">
        <f t="shared" si="230"/>
        <v>#VALUE!</v>
      </c>
      <c r="CB303" s="213"/>
      <c r="CC303" s="211"/>
      <c r="CD303" s="196"/>
      <c r="CE303" s="213">
        <v>1135</v>
      </c>
      <c r="CF303" s="182" t="str">
        <f t="shared" si="231"/>
        <v/>
      </c>
      <c r="CG303" s="182" t="str">
        <f t="shared" si="232"/>
        <v/>
      </c>
      <c r="CH303" s="196"/>
      <c r="CI303" s="196"/>
      <c r="CJ303" s="196"/>
      <c r="CK303" s="196" t="e">
        <f t="shared" si="233"/>
        <v>#VALUE!</v>
      </c>
      <c r="CL303" s="196" t="e">
        <f t="shared" si="234"/>
        <v>#VALUE!</v>
      </c>
      <c r="CM303" s="196" t="e">
        <f t="shared" si="235"/>
        <v>#VALUE!</v>
      </c>
      <c r="CN303" s="114"/>
      <c r="CO303" s="115" t="str">
        <f t="shared" si="236"/>
        <v/>
      </c>
      <c r="CP303" s="116" t="e">
        <f t="shared" si="237"/>
        <v>#VALUE!</v>
      </c>
      <c r="CQ303" s="117" t="str">
        <f t="shared" si="238"/>
        <v/>
      </c>
      <c r="CR303" s="117" t="str">
        <f t="shared" si="239"/>
        <v/>
      </c>
      <c r="CS303" s="117" t="str">
        <f t="shared" si="240"/>
        <v/>
      </c>
      <c r="CT303" s="118" t="e">
        <f t="shared" si="241"/>
        <v>#VALUE!</v>
      </c>
      <c r="CU303" s="118" t="e">
        <f t="shared" si="242"/>
        <v>#VALUE!</v>
      </c>
      <c r="CV303" s="118" t="e">
        <f t="shared" si="243"/>
        <v>#VALUE!</v>
      </c>
      <c r="CW303" s="119" t="e">
        <f t="shared" si="244"/>
        <v>#VALUE!</v>
      </c>
    </row>
    <row r="304" spans="1:101" ht="118.5" customHeight="1" x14ac:dyDescent="0.3">
      <c r="A304" s="160" t="str">
        <f>[4]SayfaKAY!C1137</f>
        <v/>
      </c>
      <c r="B304" s="104" t="str">
        <f>[4]SayfaKAY!D1137</f>
        <v/>
      </c>
      <c r="C304" s="105" t="str">
        <f>[4]SayfaKAY!E1137</f>
        <v/>
      </c>
      <c r="D304" s="105" t="str">
        <f>[4]SayfaKAY!F1137</f>
        <v/>
      </c>
      <c r="E304" s="106" t="str">
        <f>[4]SayfaKAY!G1137</f>
        <v/>
      </c>
      <c r="F304" s="134" t="str">
        <f t="shared" si="205"/>
        <v/>
      </c>
      <c r="G304" s="135" t="str">
        <f t="shared" si="206"/>
        <v/>
      </c>
      <c r="H304" s="235" t="str">
        <f>[4]SayfaKAY!H1137</f>
        <v/>
      </c>
      <c r="I304" s="104" t="str">
        <f>[4]SayfaKAY!I1137</f>
        <v/>
      </c>
      <c r="J304" s="103" t="str">
        <f>IF([4]SayfaKAY!J1137="","",IF([4]SayfaKAY!J1137="Müşteri","Notified by Customer","Notified by Bozankaya"))</f>
        <v/>
      </c>
      <c r="K304" s="103" t="e">
        <f>VLOOKUP([4]SayfaKAY!L1137,#REF!,2,FALSE)</f>
        <v>#REF!</v>
      </c>
      <c r="L304" s="165" t="str">
        <f>[4]SayfaKAY!X1137</f>
        <v/>
      </c>
      <c r="M304" s="107" t="str">
        <f t="shared" si="207"/>
        <v/>
      </c>
      <c r="N304" s="105" t="str">
        <f>[4]SayfaKAY!M1137</f>
        <v/>
      </c>
      <c r="O304" s="166" t="str">
        <f>[4]SayfaKAY!P1137</f>
        <v/>
      </c>
      <c r="P304" s="166" t="str">
        <f>[4]SayfaKAY!Q1137</f>
        <v/>
      </c>
      <c r="Q304" s="166" t="str">
        <f>[4]SayfaKAY!R1137</f>
        <v/>
      </c>
      <c r="R304" s="132" t="str" cm="1">
        <f t="array" ref="R304">IF([4]SayfaKAY!U1137="","",_xlfn.IFS([4]SayfaKAY!U1137="Bozankaya","Bozankaya",[4]SayfaKAY!U1137="Müşteri","Customer",[4]SayfaKAY!U1137="Tedarikçi","Equipment Supplier"))</f>
        <v/>
      </c>
      <c r="S304" s="204" t="str">
        <f>[4]SayfaKAY!N1137</f>
        <v/>
      </c>
      <c r="T304" s="133" t="str">
        <f>[4]SayfaKAY!AD1137</f>
        <v/>
      </c>
      <c r="U304" s="132" t="str">
        <f>[4]SayfaKAY!W1137</f>
        <v/>
      </c>
      <c r="V304" s="108" t="str">
        <f>[4]SayfaKAY!AZ1137</f>
        <v/>
      </c>
      <c r="W304" s="136" t="str">
        <f t="shared" si="208"/>
        <v/>
      </c>
      <c r="X304" s="137" t="str">
        <f t="shared" si="209"/>
        <v/>
      </c>
      <c r="Y304" s="235" t="str">
        <f>[4]SayfaKAY!AE1137</f>
        <v/>
      </c>
      <c r="Z304" s="109" t="str">
        <f t="shared" si="210"/>
        <v/>
      </c>
      <c r="AA304" s="110" t="str">
        <f t="shared" si="211"/>
        <v/>
      </c>
      <c r="AB304" s="182" t="str">
        <f>[4]SayfaKAY!BA1137</f>
        <v/>
      </c>
      <c r="AC304" s="257" t="str">
        <f t="shared" si="212"/>
        <v/>
      </c>
      <c r="AD304" s="111" t="str">
        <f t="shared" si="213"/>
        <v/>
      </c>
      <c r="AE304" s="111" t="str">
        <f t="shared" si="214"/>
        <v/>
      </c>
      <c r="AF304" s="235" t="str">
        <f>[4]SayfaKAY!BA1137</f>
        <v/>
      </c>
      <c r="AG304" s="179" t="str">
        <f>[4]SayfaKAY!S1137</f>
        <v/>
      </c>
      <c r="AH304" s="178" t="str">
        <f t="shared" si="215"/>
        <v/>
      </c>
      <c r="AI304" s="163" t="str">
        <f>[4]SayfaKAY!AV1137</f>
        <v/>
      </c>
      <c r="AJ304" s="164" t="str">
        <f t="shared" si="216"/>
        <v/>
      </c>
      <c r="AK304" s="164" t="str">
        <f t="shared" si="217"/>
        <v/>
      </c>
      <c r="AL304" s="112" t="str">
        <f>[4]SayfaKAY!AX1137</f>
        <v/>
      </c>
      <c r="AM304" s="257" t="str" cm="1">
        <f t="array" ref="AM304">IFERROR(IF(AND(P304&lt;&gt;"D(Arıza Değil)",AH304="Bu Arıza Aracın Servise Verilmesine Engel Değil"),
IF(Z304-F304&gt;0,(AB304-Y304)*24*60,
IF(OR(AND(G304&gt;$AS$1,G304&lt;$AT$1),AND(G304&gt;$AU$1,G304&lt;$AV$1)),
(AF304-H304)*24*60,     BH:BH0)),        AN304),0)</f>
        <v/>
      </c>
      <c r="AN304" s="257" t="str">
        <f t="shared" si="218"/>
        <v/>
      </c>
      <c r="AO304" s="174" t="str">
        <f>[4]SayfaKAY!AG1137</f>
        <v/>
      </c>
      <c r="AP304" s="174" t="str">
        <f>[4]SayfaKAY!AI1137</f>
        <v/>
      </c>
      <c r="AQ304" s="174" t="str">
        <f>[4]SayfaKAY!AQ1137</f>
        <v/>
      </c>
      <c r="AR304" s="174" t="str">
        <f>[4]SayfaKAY!AH1137</f>
        <v/>
      </c>
      <c r="AS304" s="174" t="str">
        <f>[4]SayfaKAY!AJ1137</f>
        <v/>
      </c>
      <c r="AT304" s="175" t="str">
        <f>[4]SayfaKAY!AM1137</f>
        <v/>
      </c>
      <c r="AU304" s="176" t="str">
        <f>[4]SayfaKAY!AL1137</f>
        <v/>
      </c>
      <c r="AV304" s="176" t="str">
        <f>[4]SayfaKAY!AP1137</f>
        <v/>
      </c>
      <c r="AW304" s="177" t="str">
        <f>[4]SayfaKAY!AT1137</f>
        <v/>
      </c>
      <c r="AX304" s="194" t="str">
        <f t="shared" si="219"/>
        <v/>
      </c>
      <c r="AY304" s="168"/>
      <c r="AZ304" s="167"/>
      <c r="BA304" s="113"/>
      <c r="BB304" s="171" t="str">
        <f>IF($AQ$1="X", IF(AND(G304&gt;=$AS$1,G304&lt;=$AT$1),IF(P304&lt;&gt;"D(Arıza Değil)",AC304,0), IF(AND(G304&gt;=$AU$1,G304&lt;=$AV$1),IF(P304&lt;&gt;"D(Arıza Değil)",AC304,0), "")), "")</f>
        <v/>
      </c>
      <c r="BC304" s="114"/>
      <c r="BD304" s="114"/>
      <c r="BE304" s="114"/>
      <c r="BF304" s="114"/>
      <c r="BG304" s="114"/>
      <c r="BH304" s="114">
        <f>IFERROR(FRACAS!AN1140, "Hata Var")</f>
        <v>231078.05000006338</v>
      </c>
      <c r="BI304" s="114"/>
      <c r="BJ304" s="114"/>
      <c r="BK304" s="105" t="str">
        <f>[4]SayfaKAY!AW1137</f>
        <v/>
      </c>
      <c r="BL304" s="105" t="str">
        <f>[4]SayfaKAY!V1137</f>
        <v/>
      </c>
      <c r="BM304" s="114"/>
      <c r="BN304" s="171" t="str">
        <f t="shared" si="220"/>
        <v>x yok</v>
      </c>
      <c r="BO304" s="171" t="b">
        <f t="shared" si="221"/>
        <v>0</v>
      </c>
      <c r="BP304" s="171" t="e">
        <f t="shared" si="222"/>
        <v>#VALUE!</v>
      </c>
      <c r="BQ304" s="226" t="e">
        <f t="shared" si="223"/>
        <v>#VALUE!</v>
      </c>
      <c r="BR304" s="226" t="e">
        <f t="shared" si="224"/>
        <v>#VALUE!</v>
      </c>
      <c r="BS304" s="226" t="e">
        <f t="shared" si="225"/>
        <v>#VALUE!</v>
      </c>
      <c r="BT304" s="114"/>
      <c r="BU304" s="242"/>
      <c r="BV304" s="233">
        <f t="shared" si="226"/>
        <v>-1</v>
      </c>
      <c r="BW304" s="226" t="str">
        <f t="shared" si="227"/>
        <v>Hayır, çakışma yok</v>
      </c>
      <c r="BX304" s="229"/>
      <c r="BY304" s="247" t="e">
        <f t="shared" si="228"/>
        <v>#VALUE!</v>
      </c>
      <c r="BZ304" s="247" t="e">
        <f t="shared" si="229"/>
        <v>#VALUE!</v>
      </c>
      <c r="CA304" s="247" t="e">
        <f t="shared" si="230"/>
        <v>#VALUE!</v>
      </c>
      <c r="CB304" s="213"/>
      <c r="CC304" s="211"/>
      <c r="CD304" s="196"/>
      <c r="CE304" s="213">
        <v>1136</v>
      </c>
      <c r="CF304" s="182" t="str">
        <f t="shared" si="231"/>
        <v/>
      </c>
      <c r="CG304" s="182" t="str">
        <f t="shared" si="232"/>
        <v/>
      </c>
      <c r="CH304" s="196"/>
      <c r="CI304" s="196"/>
      <c r="CJ304" s="196"/>
      <c r="CK304" s="196" t="e">
        <f t="shared" si="233"/>
        <v>#VALUE!</v>
      </c>
      <c r="CL304" s="196" t="e">
        <f t="shared" si="234"/>
        <v>#VALUE!</v>
      </c>
      <c r="CM304" s="196" t="e">
        <f t="shared" si="235"/>
        <v>#VALUE!</v>
      </c>
      <c r="CN304" s="114"/>
      <c r="CO304" s="115" t="str">
        <f t="shared" si="236"/>
        <v/>
      </c>
      <c r="CP304" s="116" t="e">
        <f t="shared" si="237"/>
        <v>#VALUE!</v>
      </c>
      <c r="CQ304" s="117" t="str">
        <f t="shared" si="238"/>
        <v/>
      </c>
      <c r="CR304" s="117" t="str">
        <f t="shared" si="239"/>
        <v/>
      </c>
      <c r="CS304" s="117" t="str">
        <f t="shared" si="240"/>
        <v/>
      </c>
      <c r="CT304" s="118" t="e">
        <f t="shared" si="241"/>
        <v>#VALUE!</v>
      </c>
      <c r="CU304" s="118" t="e">
        <f t="shared" si="242"/>
        <v>#VALUE!</v>
      </c>
      <c r="CV304" s="118" t="e">
        <f t="shared" si="243"/>
        <v>#VALUE!</v>
      </c>
      <c r="CW304" s="119" t="e">
        <f t="shared" si="244"/>
        <v>#VALUE!</v>
      </c>
    </row>
    <row r="305" spans="1:101" ht="118.5" customHeight="1" x14ac:dyDescent="0.3">
      <c r="A305" s="104" t="str">
        <f>[4]SayfaKAY!C1138</f>
        <v/>
      </c>
      <c r="B305" s="104" t="str">
        <f>[4]SayfaKAY!D1138</f>
        <v/>
      </c>
      <c r="C305" s="105" t="str">
        <f>[4]SayfaKAY!E1138</f>
        <v/>
      </c>
      <c r="D305" s="105" t="str">
        <f>[4]SayfaKAY!F1138</f>
        <v/>
      </c>
      <c r="E305" s="106" t="str">
        <f>[4]SayfaKAY!G1138</f>
        <v/>
      </c>
      <c r="F305" s="193" t="str">
        <f t="shared" si="205"/>
        <v/>
      </c>
      <c r="G305" s="135" t="str">
        <f t="shared" si="206"/>
        <v/>
      </c>
      <c r="H305" s="235" t="str">
        <f>[4]SayfaKAY!H1138</f>
        <v/>
      </c>
      <c r="I305" s="104" t="str">
        <f>[4]SayfaKAY!I1138</f>
        <v/>
      </c>
      <c r="J305" s="103" t="str">
        <f>IF([4]SayfaKAY!J1138="","",IF([4]SayfaKAY!J1138="Müşteri","Notified by Customer","Notified by Bozankaya"))</f>
        <v/>
      </c>
      <c r="K305" s="103" t="e">
        <f>VLOOKUP([4]SayfaKAY!L1138,#REF!,2,FALSE)</f>
        <v>#REF!</v>
      </c>
      <c r="L305" s="165" t="str">
        <f>[4]SayfaKAY!X1138</f>
        <v/>
      </c>
      <c r="M305" s="107" t="str">
        <f t="shared" si="207"/>
        <v/>
      </c>
      <c r="N305" s="105" t="str">
        <f>[4]SayfaKAY!M1138</f>
        <v/>
      </c>
      <c r="O305" s="166" t="str">
        <f>[4]SayfaKAY!P1138</f>
        <v/>
      </c>
      <c r="P305" s="166" t="str">
        <f>[4]SayfaKAY!Q1138</f>
        <v/>
      </c>
      <c r="Q305" s="166" t="str">
        <f>[4]SayfaKAY!R1138</f>
        <v/>
      </c>
      <c r="R305" s="132" t="str" cm="1">
        <f t="array" ref="R305">IF([4]SayfaKAY!U1138="","",_xlfn.IFS([4]SayfaKAY!U1138="Bozankaya","Bozankaya",[4]SayfaKAY!U1138="Müşteri","Customer",[4]SayfaKAY!U1138="Tedarikçi","Equipment Supplier"))</f>
        <v/>
      </c>
      <c r="S305" s="204" t="str">
        <f>[4]SayfaKAY!N1138</f>
        <v/>
      </c>
      <c r="T305" s="133" t="str">
        <f>[4]SayfaKAY!AD1138</f>
        <v/>
      </c>
      <c r="U305" s="132" t="str">
        <f>[4]SayfaKAY!W1138</f>
        <v/>
      </c>
      <c r="V305" s="108" t="str">
        <f>[4]SayfaKAY!AZ1138</f>
        <v/>
      </c>
      <c r="W305" s="136" t="str">
        <f t="shared" si="208"/>
        <v/>
      </c>
      <c r="X305" s="137" t="str">
        <f t="shared" si="209"/>
        <v/>
      </c>
      <c r="Y305" s="235" t="str">
        <f>[4]SayfaKAY!AE1138</f>
        <v/>
      </c>
      <c r="Z305" s="192" t="str">
        <f t="shared" si="210"/>
        <v/>
      </c>
      <c r="AA305" s="110" t="str">
        <f t="shared" si="211"/>
        <v/>
      </c>
      <c r="AB305" s="182" t="str">
        <f>[4]SayfaKAY!BA1138</f>
        <v/>
      </c>
      <c r="AC305" s="257" t="str">
        <f t="shared" si="212"/>
        <v/>
      </c>
      <c r="AD305" s="111" t="str">
        <f t="shared" si="213"/>
        <v/>
      </c>
      <c r="AE305" s="111" t="str">
        <f t="shared" si="214"/>
        <v/>
      </c>
      <c r="AF305" s="235" t="str">
        <f>[4]SayfaKAY!BA1138</f>
        <v/>
      </c>
      <c r="AG305" s="179" t="str">
        <f>[4]SayfaKAY!S1138</f>
        <v/>
      </c>
      <c r="AH305" s="178" t="str">
        <f t="shared" si="215"/>
        <v/>
      </c>
      <c r="AI305" s="163" t="str">
        <f>[4]SayfaKAY!AV1138</f>
        <v/>
      </c>
      <c r="AJ305" s="164" t="str">
        <f t="shared" si="216"/>
        <v/>
      </c>
      <c r="AK305" s="164" t="str">
        <f t="shared" si="217"/>
        <v/>
      </c>
      <c r="AL305" s="112" t="str">
        <f>[4]SayfaKAY!AX1138</f>
        <v/>
      </c>
      <c r="AM305" s="257" t="str" cm="1">
        <f t="array" ref="AM305">IFERROR(IF(AND(P305&lt;&gt;"D(Arıza Değil)",AH305="Bu Arıza Aracın Servise Verilmesine Engel Değil"),
IF(Z305-F305&gt;0,(AB305-Y305)*24*60,
IF(OR(AND(G305&gt;$AS$1,G305&lt;$AT$1),AND(G305&gt;$AU$1,G305&lt;$AV$1)),
(AF305-H305)*24*60,     BH:BH0)),        AN305),0)</f>
        <v/>
      </c>
      <c r="AN305" s="257" t="str">
        <f t="shared" si="218"/>
        <v/>
      </c>
      <c r="AO305" s="174" t="str">
        <f>[4]SayfaKAY!AG1138</f>
        <v/>
      </c>
      <c r="AP305" s="174" t="str">
        <f>[4]SayfaKAY!AI1138</f>
        <v/>
      </c>
      <c r="AQ305" s="174" t="str">
        <f>[4]SayfaKAY!AQ1138</f>
        <v/>
      </c>
      <c r="AR305" s="174" t="str">
        <f>[4]SayfaKAY!AH1138</f>
        <v/>
      </c>
      <c r="AS305" s="174" t="str">
        <f>[4]SayfaKAY!AJ1138</f>
        <v/>
      </c>
      <c r="AT305" s="175" t="str">
        <f>[4]SayfaKAY!AM1138</f>
        <v/>
      </c>
      <c r="AU305" s="176" t="str">
        <f>[4]SayfaKAY!AL1138</f>
        <v/>
      </c>
      <c r="AV305" s="176" t="str">
        <f>[4]SayfaKAY!AP1138</f>
        <v/>
      </c>
      <c r="AW305" s="177" t="str">
        <f>[4]SayfaKAY!AT1138</f>
        <v/>
      </c>
      <c r="AX305" s="194" t="str">
        <f t="shared" si="219"/>
        <v/>
      </c>
      <c r="AY305" s="168"/>
      <c r="AZ305" s="167"/>
      <c r="BA305" s="170"/>
      <c r="BB305" s="171"/>
      <c r="BC305" s="114"/>
      <c r="BD305" s="114"/>
      <c r="BE305" s="114"/>
      <c r="BF305" s="114"/>
      <c r="BG305" s="114"/>
      <c r="BH305" s="114">
        <f>IFERROR(FRACAS!AN1141, "Hata Var")</f>
        <v>335938.99999997229</v>
      </c>
      <c r="BI305" s="114"/>
      <c r="BJ305" s="114"/>
      <c r="BK305" s="105" t="str">
        <f>[4]SayfaKAY!AW1138</f>
        <v/>
      </c>
      <c r="BL305" s="105" t="str">
        <f>[4]SayfaKAY!V1138</f>
        <v/>
      </c>
      <c r="BM305" s="114"/>
      <c r="BN305" s="171" t="str">
        <f t="shared" si="220"/>
        <v>x yok</v>
      </c>
      <c r="BO305" s="171" t="b">
        <f t="shared" si="221"/>
        <v>0</v>
      </c>
      <c r="BP305" s="171" t="e">
        <f t="shared" si="222"/>
        <v>#VALUE!</v>
      </c>
      <c r="BQ305" s="226" t="e">
        <f t="shared" si="223"/>
        <v>#VALUE!</v>
      </c>
      <c r="BR305" s="226" t="e">
        <f t="shared" si="224"/>
        <v>#VALUE!</v>
      </c>
      <c r="BS305" s="226" t="e">
        <f t="shared" si="225"/>
        <v>#VALUE!</v>
      </c>
      <c r="BT305" s="114"/>
      <c r="BU305" s="242"/>
      <c r="BV305" s="233">
        <f t="shared" si="226"/>
        <v>-1</v>
      </c>
      <c r="BW305" s="226" t="str">
        <f t="shared" si="227"/>
        <v>Hayır, çakışma yok</v>
      </c>
      <c r="BX305" s="229"/>
      <c r="BY305" s="247" t="e">
        <f t="shared" si="228"/>
        <v>#VALUE!</v>
      </c>
      <c r="BZ305" s="247" t="e">
        <f t="shared" si="229"/>
        <v>#VALUE!</v>
      </c>
      <c r="CA305" s="247" t="e">
        <f t="shared" si="230"/>
        <v>#VALUE!</v>
      </c>
      <c r="CB305" s="213"/>
      <c r="CC305" s="211"/>
      <c r="CD305" s="196"/>
      <c r="CE305" s="213">
        <v>1137</v>
      </c>
      <c r="CF305" s="182" t="str">
        <f t="shared" si="231"/>
        <v/>
      </c>
      <c r="CG305" s="182" t="str">
        <f t="shared" si="232"/>
        <v/>
      </c>
      <c r="CH305" s="196"/>
      <c r="CI305" s="196"/>
      <c r="CJ305" s="196"/>
      <c r="CK305" s="196" t="e">
        <f t="shared" si="233"/>
        <v>#VALUE!</v>
      </c>
      <c r="CL305" s="196" t="e">
        <f t="shared" si="234"/>
        <v>#VALUE!</v>
      </c>
      <c r="CM305" s="196" t="e">
        <f t="shared" si="235"/>
        <v>#VALUE!</v>
      </c>
      <c r="CN305" s="114"/>
      <c r="CO305" s="115" t="str">
        <f t="shared" si="236"/>
        <v/>
      </c>
      <c r="CP305" s="116" t="e">
        <f t="shared" si="237"/>
        <v>#VALUE!</v>
      </c>
      <c r="CQ305" s="117" t="str">
        <f t="shared" si="238"/>
        <v/>
      </c>
      <c r="CR305" s="117" t="str">
        <f t="shared" si="239"/>
        <v/>
      </c>
      <c r="CS305" s="117" t="str">
        <f t="shared" si="240"/>
        <v/>
      </c>
      <c r="CT305" s="118" t="e">
        <f t="shared" si="241"/>
        <v>#VALUE!</v>
      </c>
      <c r="CU305" s="118" t="e">
        <f t="shared" si="242"/>
        <v>#VALUE!</v>
      </c>
      <c r="CV305" s="118" t="e">
        <f t="shared" si="243"/>
        <v>#VALUE!</v>
      </c>
      <c r="CW305" s="119" t="e">
        <f t="shared" si="244"/>
        <v>#VALUE!</v>
      </c>
    </row>
    <row r="306" spans="1:101" ht="118.5" customHeight="1" x14ac:dyDescent="0.3">
      <c r="A306" s="160" t="str">
        <f>[4]SayfaKAY!C1139</f>
        <v/>
      </c>
      <c r="B306" s="104" t="str">
        <f>[4]SayfaKAY!D1139</f>
        <v/>
      </c>
      <c r="C306" s="105" t="str">
        <f>[4]SayfaKAY!E1139</f>
        <v/>
      </c>
      <c r="D306" s="105" t="str">
        <f>[4]SayfaKAY!F1139</f>
        <v/>
      </c>
      <c r="E306" s="106" t="str">
        <f>[4]SayfaKAY!G1139</f>
        <v/>
      </c>
      <c r="F306" s="134" t="str">
        <f t="shared" si="205"/>
        <v/>
      </c>
      <c r="G306" s="135" t="str">
        <f t="shared" si="206"/>
        <v/>
      </c>
      <c r="H306" s="235" t="str">
        <f>[4]SayfaKAY!H1139</f>
        <v/>
      </c>
      <c r="I306" s="104" t="str">
        <f>[4]SayfaKAY!I1139</f>
        <v/>
      </c>
      <c r="J306" s="103" t="str">
        <f>IF([4]SayfaKAY!J1139="","",IF([4]SayfaKAY!J1139="Müşteri","Notified by Customer","Notified by Bozankaya"))</f>
        <v/>
      </c>
      <c r="K306" s="103" t="e">
        <f>VLOOKUP([4]SayfaKAY!L1139,#REF!,2,FALSE)</f>
        <v>#REF!</v>
      </c>
      <c r="L306" s="165" t="str">
        <f>[4]SayfaKAY!X1139</f>
        <v/>
      </c>
      <c r="M306" s="107" t="str">
        <f t="shared" si="207"/>
        <v/>
      </c>
      <c r="N306" s="105" t="str">
        <f>[4]SayfaKAY!M1139</f>
        <v/>
      </c>
      <c r="O306" s="166" t="str">
        <f>[4]SayfaKAY!P1139</f>
        <v/>
      </c>
      <c r="P306" s="166" t="str">
        <f>[4]SayfaKAY!Q1139</f>
        <v/>
      </c>
      <c r="Q306" s="166" t="str">
        <f>[4]SayfaKAY!R1139</f>
        <v/>
      </c>
      <c r="R306" s="132" t="str" cm="1">
        <f t="array" ref="R306">IF([4]SayfaKAY!U1139="","",_xlfn.IFS([4]SayfaKAY!U1139="Bozankaya","Bozankaya",[4]SayfaKAY!U1139="Müşteri","Customer",[4]SayfaKAY!U1139="Tedarikçi","Equipment Supplier"))</f>
        <v/>
      </c>
      <c r="S306" s="204" t="str">
        <f>[4]SayfaKAY!N1139</f>
        <v/>
      </c>
      <c r="T306" s="133" t="str">
        <f>[4]SayfaKAY!AD1139</f>
        <v/>
      </c>
      <c r="U306" s="132" t="str">
        <f>[4]SayfaKAY!W1139</f>
        <v/>
      </c>
      <c r="V306" s="108" t="str">
        <f>[4]SayfaKAY!AZ1139</f>
        <v/>
      </c>
      <c r="W306" s="136" t="str">
        <f t="shared" si="208"/>
        <v/>
      </c>
      <c r="X306" s="137" t="str">
        <f t="shared" si="209"/>
        <v/>
      </c>
      <c r="Y306" s="235" t="str">
        <f>[4]SayfaKAY!AE1139</f>
        <v/>
      </c>
      <c r="Z306" s="109" t="str">
        <f t="shared" si="210"/>
        <v/>
      </c>
      <c r="AA306" s="110" t="str">
        <f t="shared" si="211"/>
        <v/>
      </c>
      <c r="AB306" s="182" t="str">
        <f>[4]SayfaKAY!BA1139</f>
        <v/>
      </c>
      <c r="AC306" s="257" t="str">
        <f t="shared" si="212"/>
        <v/>
      </c>
      <c r="AD306" s="111" t="str">
        <f t="shared" si="213"/>
        <v/>
      </c>
      <c r="AE306" s="111" t="str">
        <f t="shared" si="214"/>
        <v/>
      </c>
      <c r="AF306" s="235" t="str">
        <f>[4]SayfaKAY!BA1139</f>
        <v/>
      </c>
      <c r="AG306" s="179" t="str">
        <f>[4]SayfaKAY!S1139</f>
        <v/>
      </c>
      <c r="AH306" s="178" t="str">
        <f t="shared" si="215"/>
        <v/>
      </c>
      <c r="AI306" s="163" t="str">
        <f>[4]SayfaKAY!AV1139</f>
        <v/>
      </c>
      <c r="AJ306" s="164" t="str">
        <f t="shared" si="216"/>
        <v/>
      </c>
      <c r="AK306" s="164" t="str">
        <f t="shared" si="217"/>
        <v/>
      </c>
      <c r="AL306" s="112" t="str">
        <f>[4]SayfaKAY!AX1139</f>
        <v/>
      </c>
      <c r="AM306" s="257" t="str" cm="1">
        <f t="array" ref="AM306">IFERROR(IF(AND(P306&lt;&gt;"D(Arıza Değil)",AH306="Bu Arıza Aracın Servise Verilmesine Engel Değil"),
IF(Z306-F306&gt;0,(AB306-Y306)*24*60,
IF(OR(AND(G306&gt;$AS$1,G306&lt;$AT$1),AND(G306&gt;$AU$1,G306&lt;$AV$1)),
(AF306-H306)*24*60,     BH:BH0)),        AN306),0)</f>
        <v/>
      </c>
      <c r="AN306" s="257" t="str">
        <f t="shared" si="218"/>
        <v/>
      </c>
      <c r="AO306" s="174" t="str">
        <f>[4]SayfaKAY!AG1139</f>
        <v/>
      </c>
      <c r="AP306" s="174" t="str">
        <f>[4]SayfaKAY!AI1139</f>
        <v/>
      </c>
      <c r="AQ306" s="174" t="str">
        <f>[4]SayfaKAY!AQ1139</f>
        <v/>
      </c>
      <c r="AR306" s="174" t="str">
        <f>[4]SayfaKAY!AH1139</f>
        <v/>
      </c>
      <c r="AS306" s="174" t="str">
        <f>[4]SayfaKAY!AJ1139</f>
        <v/>
      </c>
      <c r="AT306" s="175" t="str">
        <f>[4]SayfaKAY!AM1139</f>
        <v/>
      </c>
      <c r="AU306" s="176" t="str">
        <f>[4]SayfaKAY!AL1139</f>
        <v/>
      </c>
      <c r="AV306" s="176" t="str">
        <f>[4]SayfaKAY!AP1139</f>
        <v/>
      </c>
      <c r="AW306" s="177" t="str">
        <f>[4]SayfaKAY!AT1139</f>
        <v/>
      </c>
      <c r="AX306" s="194" t="str">
        <f t="shared" si="219"/>
        <v/>
      </c>
      <c r="AY306" s="168"/>
      <c r="AZ306" s="167"/>
      <c r="BA306" s="113"/>
      <c r="BB306" s="171" t="str">
        <f>IF($AQ$1="X", IF(AND(G306&gt;=$AS$1,G306&lt;=$AT$1),IF(P306&lt;&gt;"D(Arıza Değil)",AC306,0), IF(AND(G306&gt;=$AU$1,G306&lt;=$AV$1),IF(P306&lt;&gt;"D(Arıza Değil)",AC306,0), "")), "")</f>
        <v/>
      </c>
      <c r="BC306" s="114"/>
      <c r="BD306" s="114"/>
      <c r="BE306" s="114"/>
      <c r="BF306" s="114"/>
      <c r="BG306" s="114"/>
      <c r="BH306" s="114">
        <f>IFERROR(FRACAS!AN1142, "Hata Var")</f>
        <v>231111.0000000021</v>
      </c>
      <c r="BI306" s="114"/>
      <c r="BJ306" s="114"/>
      <c r="BK306" s="105" t="str">
        <f>[4]SayfaKAY!AW1139</f>
        <v/>
      </c>
      <c r="BL306" s="105" t="str">
        <f>[4]SayfaKAY!V1139</f>
        <v/>
      </c>
      <c r="BM306" s="114"/>
      <c r="BN306" s="171" t="str">
        <f t="shared" si="220"/>
        <v>x yok</v>
      </c>
      <c r="BO306" s="171" t="b">
        <f t="shared" si="221"/>
        <v>0</v>
      </c>
      <c r="BP306" s="171" t="e">
        <f t="shared" si="222"/>
        <v>#VALUE!</v>
      </c>
      <c r="BQ306" s="226" t="e">
        <f t="shared" si="223"/>
        <v>#VALUE!</v>
      </c>
      <c r="BR306" s="226" t="e">
        <f t="shared" si="224"/>
        <v>#VALUE!</v>
      </c>
      <c r="BS306" s="226" t="e">
        <f t="shared" si="225"/>
        <v>#VALUE!</v>
      </c>
      <c r="BT306" s="114"/>
      <c r="BU306" s="242"/>
      <c r="BV306" s="233">
        <f t="shared" si="226"/>
        <v>-1</v>
      </c>
      <c r="BW306" s="226" t="str">
        <f t="shared" si="227"/>
        <v>Hayır, çakışma yok</v>
      </c>
      <c r="BX306" s="229"/>
      <c r="BY306" s="247" t="e">
        <f t="shared" si="228"/>
        <v>#VALUE!</v>
      </c>
      <c r="BZ306" s="247" t="e">
        <f t="shared" si="229"/>
        <v>#VALUE!</v>
      </c>
      <c r="CA306" s="247" t="e">
        <f t="shared" si="230"/>
        <v>#VALUE!</v>
      </c>
      <c r="CB306" s="213"/>
      <c r="CC306" s="211"/>
      <c r="CD306" s="196"/>
      <c r="CE306" s="213">
        <v>1138</v>
      </c>
      <c r="CF306" s="182" t="str">
        <f t="shared" si="231"/>
        <v/>
      </c>
      <c r="CG306" s="182" t="str">
        <f t="shared" si="232"/>
        <v/>
      </c>
      <c r="CH306" s="196"/>
      <c r="CI306" s="196"/>
      <c r="CJ306" s="196"/>
      <c r="CK306" s="196" t="e">
        <f t="shared" si="233"/>
        <v>#VALUE!</v>
      </c>
      <c r="CL306" s="196" t="e">
        <f t="shared" si="234"/>
        <v>#VALUE!</v>
      </c>
      <c r="CM306" s="196" t="e">
        <f t="shared" si="235"/>
        <v>#VALUE!</v>
      </c>
      <c r="CN306" s="114"/>
      <c r="CO306" s="115" t="str">
        <f t="shared" si="236"/>
        <v/>
      </c>
      <c r="CP306" s="116" t="e">
        <f t="shared" si="237"/>
        <v>#VALUE!</v>
      </c>
      <c r="CQ306" s="117" t="str">
        <f t="shared" si="238"/>
        <v/>
      </c>
      <c r="CR306" s="117" t="str">
        <f t="shared" si="239"/>
        <v/>
      </c>
      <c r="CS306" s="117" t="str">
        <f t="shared" si="240"/>
        <v/>
      </c>
      <c r="CT306" s="118" t="e">
        <f t="shared" si="241"/>
        <v>#VALUE!</v>
      </c>
      <c r="CU306" s="118" t="e">
        <f t="shared" si="242"/>
        <v>#VALUE!</v>
      </c>
      <c r="CV306" s="118" t="e">
        <f t="shared" si="243"/>
        <v>#VALUE!</v>
      </c>
      <c r="CW306" s="119" t="e">
        <f t="shared" si="244"/>
        <v>#VALUE!</v>
      </c>
    </row>
    <row r="307" spans="1:101" ht="118.5" customHeight="1" x14ac:dyDescent="0.3">
      <c r="A307" s="104" t="str">
        <f>[4]SayfaKAY!C1140</f>
        <v/>
      </c>
      <c r="B307" s="104" t="str">
        <f>[4]SayfaKAY!D1140</f>
        <v/>
      </c>
      <c r="C307" s="105" t="str">
        <f>[4]SayfaKAY!E1140</f>
        <v/>
      </c>
      <c r="D307" s="105" t="str">
        <f>[4]SayfaKAY!F1140</f>
        <v/>
      </c>
      <c r="E307" s="106" t="str">
        <f>[4]SayfaKAY!G1140</f>
        <v/>
      </c>
      <c r="F307" s="193" t="str">
        <f t="shared" si="205"/>
        <v/>
      </c>
      <c r="G307" s="135" t="str">
        <f t="shared" si="206"/>
        <v/>
      </c>
      <c r="H307" s="235" t="str">
        <f>[4]SayfaKAY!H1140</f>
        <v/>
      </c>
      <c r="I307" s="104" t="str">
        <f>[4]SayfaKAY!I1140</f>
        <v/>
      </c>
      <c r="J307" s="103" t="str">
        <f>IF([4]SayfaKAY!J1140="","",IF([4]SayfaKAY!J1140="Müşteri","Notified by Customer","Notified by Bozankaya"))</f>
        <v/>
      </c>
      <c r="K307" s="103" t="e">
        <f>VLOOKUP([4]SayfaKAY!L1140,#REF!,2,FALSE)</f>
        <v>#REF!</v>
      </c>
      <c r="L307" s="165" t="str">
        <f>[4]SayfaKAY!X1140</f>
        <v/>
      </c>
      <c r="M307" s="107" t="str">
        <f t="shared" si="207"/>
        <v/>
      </c>
      <c r="N307" s="105" t="str">
        <f>[4]SayfaKAY!M1140</f>
        <v/>
      </c>
      <c r="O307" s="166" t="str">
        <f>[4]SayfaKAY!P1140</f>
        <v/>
      </c>
      <c r="P307" s="166" t="str">
        <f>[4]SayfaKAY!Q1140</f>
        <v/>
      </c>
      <c r="Q307" s="166" t="str">
        <f>[4]SayfaKAY!R1140</f>
        <v/>
      </c>
      <c r="R307" s="132" t="str" cm="1">
        <f t="array" ref="R307">IF([4]SayfaKAY!U1140="","",_xlfn.IFS([4]SayfaKAY!U1140="Bozankaya","Bozankaya",[4]SayfaKAY!U1140="Müşteri","Customer",[4]SayfaKAY!U1140="Tedarikçi","Equipment Supplier"))</f>
        <v/>
      </c>
      <c r="S307" s="204" t="str">
        <f>[4]SayfaKAY!N1140</f>
        <v/>
      </c>
      <c r="T307" s="133" t="str">
        <f>[4]SayfaKAY!AD1140</f>
        <v/>
      </c>
      <c r="U307" s="132" t="str">
        <f>[4]SayfaKAY!W1140</f>
        <v/>
      </c>
      <c r="V307" s="108" t="str">
        <f>[4]SayfaKAY!AZ1140</f>
        <v/>
      </c>
      <c r="W307" s="136" t="str">
        <f t="shared" si="208"/>
        <v/>
      </c>
      <c r="X307" s="137" t="str">
        <f t="shared" si="209"/>
        <v/>
      </c>
      <c r="Y307" s="235" t="str">
        <f>[4]SayfaKAY!AE1140</f>
        <v/>
      </c>
      <c r="Z307" s="192" t="str">
        <f t="shared" si="210"/>
        <v/>
      </c>
      <c r="AA307" s="110" t="str">
        <f t="shared" si="211"/>
        <v/>
      </c>
      <c r="AB307" s="182" t="str">
        <f>[4]SayfaKAY!BA1140</f>
        <v/>
      </c>
      <c r="AC307" s="257" t="str">
        <f t="shared" si="212"/>
        <v/>
      </c>
      <c r="AD307" s="111" t="str">
        <f t="shared" si="213"/>
        <v/>
      </c>
      <c r="AE307" s="111" t="str">
        <f t="shared" si="214"/>
        <v/>
      </c>
      <c r="AF307" s="235" t="str">
        <f>[4]SayfaKAY!BA1140</f>
        <v/>
      </c>
      <c r="AG307" s="179" t="str">
        <f>[4]SayfaKAY!S1140</f>
        <v/>
      </c>
      <c r="AH307" s="178" t="str">
        <f t="shared" si="215"/>
        <v/>
      </c>
      <c r="AI307" s="163" t="str">
        <f>[4]SayfaKAY!AV1140</f>
        <v/>
      </c>
      <c r="AJ307" s="164" t="str">
        <f t="shared" si="216"/>
        <v/>
      </c>
      <c r="AK307" s="164" t="str">
        <f t="shared" si="217"/>
        <v/>
      </c>
      <c r="AL307" s="112" t="str">
        <f>[4]SayfaKAY!AX1140</f>
        <v/>
      </c>
      <c r="AM307" s="257" t="str" cm="1">
        <f t="array" ref="AM307">IFERROR(IF(AND(P307&lt;&gt;"D(Arıza Değil)",AH307="Bu Arıza Aracın Servise Verilmesine Engel Değil"),
IF(Z307-F307&gt;0,(AB307-Y307)*24*60,
IF(OR(AND(G307&gt;$AS$1,G307&lt;$AT$1),AND(G307&gt;$AU$1,G307&lt;$AV$1)),
(AF307-H307)*24*60,     BH:BH0)),        AN307),0)</f>
        <v/>
      </c>
      <c r="AN307" s="257" t="str">
        <f t="shared" si="218"/>
        <v/>
      </c>
      <c r="AO307" s="174" t="str">
        <f>[4]SayfaKAY!AG1140</f>
        <v/>
      </c>
      <c r="AP307" s="174" t="str">
        <f>[4]SayfaKAY!AI1140</f>
        <v/>
      </c>
      <c r="AQ307" s="174" t="str">
        <f>[4]SayfaKAY!AQ1140</f>
        <v/>
      </c>
      <c r="AR307" s="174" t="str">
        <f>[4]SayfaKAY!AH1140</f>
        <v/>
      </c>
      <c r="AS307" s="174" t="str">
        <f>[4]SayfaKAY!AJ1140</f>
        <v/>
      </c>
      <c r="AT307" s="175" t="str">
        <f>[4]SayfaKAY!AM1140</f>
        <v/>
      </c>
      <c r="AU307" s="176" t="str">
        <f>[4]SayfaKAY!AL1140</f>
        <v/>
      </c>
      <c r="AV307" s="176" t="str">
        <f>[4]SayfaKAY!AP1140</f>
        <v/>
      </c>
      <c r="AW307" s="177" t="str">
        <f>[4]SayfaKAY!AT1140</f>
        <v/>
      </c>
      <c r="AX307" s="194" t="str">
        <f t="shared" si="219"/>
        <v/>
      </c>
      <c r="AY307" s="168"/>
      <c r="AZ307" s="167"/>
      <c r="BA307" s="170"/>
      <c r="BB307" s="171"/>
      <c r="BC307" s="114"/>
      <c r="BD307" s="114"/>
      <c r="BE307" s="114"/>
      <c r="BF307" s="114"/>
      <c r="BG307" s="114"/>
      <c r="BH307" s="114">
        <f>IFERROR(FRACAS!AN1143, "Hata Var")</f>
        <v>232454.99999995111</v>
      </c>
      <c r="BI307" s="114"/>
      <c r="BJ307" s="114"/>
      <c r="BK307" s="105" t="str">
        <f>[4]SayfaKAY!AW1140</f>
        <v/>
      </c>
      <c r="BL307" s="105" t="str">
        <f>[4]SayfaKAY!V1140</f>
        <v/>
      </c>
      <c r="BM307" s="114"/>
      <c r="BN307" s="171" t="str">
        <f t="shared" si="220"/>
        <v>x yok</v>
      </c>
      <c r="BO307" s="171" t="b">
        <f t="shared" si="221"/>
        <v>0</v>
      </c>
      <c r="BP307" s="171" t="e">
        <f t="shared" si="222"/>
        <v>#VALUE!</v>
      </c>
      <c r="BQ307" s="226" t="e">
        <f t="shared" si="223"/>
        <v>#VALUE!</v>
      </c>
      <c r="BR307" s="226" t="e">
        <f t="shared" si="224"/>
        <v>#VALUE!</v>
      </c>
      <c r="BS307" s="226" t="e">
        <f t="shared" si="225"/>
        <v>#VALUE!</v>
      </c>
      <c r="BT307" s="114"/>
      <c r="BU307" s="242"/>
      <c r="BV307" s="233">
        <f t="shared" si="226"/>
        <v>-1</v>
      </c>
      <c r="BW307" s="226" t="str">
        <f t="shared" si="227"/>
        <v>Hayır, çakışma yok</v>
      </c>
      <c r="BX307" s="229"/>
      <c r="BY307" s="247" t="e">
        <f t="shared" si="228"/>
        <v>#VALUE!</v>
      </c>
      <c r="BZ307" s="247" t="e">
        <f t="shared" si="229"/>
        <v>#VALUE!</v>
      </c>
      <c r="CA307" s="247" t="e">
        <f t="shared" si="230"/>
        <v>#VALUE!</v>
      </c>
      <c r="CB307" s="213"/>
      <c r="CC307" s="211"/>
      <c r="CD307" s="196"/>
      <c r="CE307" s="213">
        <v>1139</v>
      </c>
      <c r="CF307" s="182" t="str">
        <f t="shared" si="231"/>
        <v/>
      </c>
      <c r="CG307" s="182" t="str">
        <f t="shared" si="232"/>
        <v/>
      </c>
      <c r="CH307" s="196"/>
      <c r="CI307" s="196"/>
      <c r="CJ307" s="196"/>
      <c r="CK307" s="196" t="e">
        <f t="shared" si="233"/>
        <v>#VALUE!</v>
      </c>
      <c r="CL307" s="196" t="e">
        <f t="shared" si="234"/>
        <v>#VALUE!</v>
      </c>
      <c r="CM307" s="196" t="e">
        <f t="shared" si="235"/>
        <v>#VALUE!</v>
      </c>
      <c r="CN307" s="114"/>
      <c r="CO307" s="115" t="str">
        <f t="shared" si="236"/>
        <v/>
      </c>
      <c r="CP307" s="116" t="e">
        <f t="shared" si="237"/>
        <v>#VALUE!</v>
      </c>
      <c r="CQ307" s="117" t="str">
        <f t="shared" si="238"/>
        <v/>
      </c>
      <c r="CR307" s="117" t="str">
        <f t="shared" si="239"/>
        <v/>
      </c>
      <c r="CS307" s="117" t="str">
        <f t="shared" si="240"/>
        <v/>
      </c>
      <c r="CT307" s="118" t="e">
        <f t="shared" si="241"/>
        <v>#VALUE!</v>
      </c>
      <c r="CU307" s="118" t="e">
        <f t="shared" si="242"/>
        <v>#VALUE!</v>
      </c>
      <c r="CV307" s="118" t="e">
        <f t="shared" si="243"/>
        <v>#VALUE!</v>
      </c>
      <c r="CW307" s="119" t="e">
        <f t="shared" si="244"/>
        <v>#VALUE!</v>
      </c>
    </row>
    <row r="308" spans="1:101" ht="118.5" customHeight="1" x14ac:dyDescent="0.3">
      <c r="A308" s="160" t="str">
        <f>[4]SayfaKAY!C1141</f>
        <v/>
      </c>
      <c r="B308" s="104" t="str">
        <f>[4]SayfaKAY!D1141</f>
        <v/>
      </c>
      <c r="C308" s="105" t="str">
        <f>[4]SayfaKAY!E1141</f>
        <v/>
      </c>
      <c r="D308" s="105" t="str">
        <f>[4]SayfaKAY!F1141</f>
        <v/>
      </c>
      <c r="E308" s="106" t="str">
        <f>[4]SayfaKAY!G1141</f>
        <v/>
      </c>
      <c r="F308" s="134" t="str">
        <f t="shared" si="205"/>
        <v/>
      </c>
      <c r="G308" s="135" t="str">
        <f t="shared" si="206"/>
        <v/>
      </c>
      <c r="H308" s="235" t="str">
        <f>[4]SayfaKAY!H1141</f>
        <v/>
      </c>
      <c r="I308" s="104" t="str">
        <f>[4]SayfaKAY!I1141</f>
        <v/>
      </c>
      <c r="J308" s="103" t="str">
        <f>IF([4]SayfaKAY!J1141="","",IF([4]SayfaKAY!J1141="Müşteri","Notified by Customer","Notified by Bozankaya"))</f>
        <v/>
      </c>
      <c r="K308" s="103" t="e">
        <f>VLOOKUP([4]SayfaKAY!L1141,#REF!,2,FALSE)</f>
        <v>#REF!</v>
      </c>
      <c r="L308" s="165" t="str">
        <f>[4]SayfaKAY!X1141</f>
        <v/>
      </c>
      <c r="M308" s="107" t="str">
        <f t="shared" si="207"/>
        <v/>
      </c>
      <c r="N308" s="105" t="str">
        <f>[4]SayfaKAY!M1141</f>
        <v/>
      </c>
      <c r="O308" s="166" t="str">
        <f>[4]SayfaKAY!P1141</f>
        <v/>
      </c>
      <c r="P308" s="166" t="str">
        <f>[4]SayfaKAY!Q1141</f>
        <v/>
      </c>
      <c r="Q308" s="166" t="str">
        <f>[4]SayfaKAY!R1141</f>
        <v/>
      </c>
      <c r="R308" s="132" t="str" cm="1">
        <f t="array" ref="R308">IF([4]SayfaKAY!U1141="","",_xlfn.IFS([4]SayfaKAY!U1141="Bozankaya","Bozankaya",[4]SayfaKAY!U1141="Müşteri","Customer",[4]SayfaKAY!U1141="Tedarikçi","Equipment Supplier"))</f>
        <v/>
      </c>
      <c r="S308" s="204" t="str">
        <f>[4]SayfaKAY!N1141</f>
        <v/>
      </c>
      <c r="T308" s="133" t="str">
        <f>[4]SayfaKAY!AD1141</f>
        <v/>
      </c>
      <c r="U308" s="132" t="str">
        <f>[4]SayfaKAY!W1141</f>
        <v/>
      </c>
      <c r="V308" s="108" t="str">
        <f>[4]SayfaKAY!AZ1141</f>
        <v/>
      </c>
      <c r="W308" s="136" t="str">
        <f t="shared" si="208"/>
        <v/>
      </c>
      <c r="X308" s="137" t="str">
        <f t="shared" si="209"/>
        <v/>
      </c>
      <c r="Y308" s="235" t="str">
        <f>[4]SayfaKAY!AE1141</f>
        <v/>
      </c>
      <c r="Z308" s="109" t="str">
        <f t="shared" si="210"/>
        <v/>
      </c>
      <c r="AA308" s="110" t="str">
        <f t="shared" si="211"/>
        <v/>
      </c>
      <c r="AB308" s="182" t="str">
        <f>[4]SayfaKAY!BA1141</f>
        <v/>
      </c>
      <c r="AC308" s="257" t="str">
        <f t="shared" si="212"/>
        <v/>
      </c>
      <c r="AD308" s="111" t="str">
        <f t="shared" si="213"/>
        <v/>
      </c>
      <c r="AE308" s="111" t="str">
        <f t="shared" si="214"/>
        <v/>
      </c>
      <c r="AF308" s="235" t="str">
        <f>[4]SayfaKAY!BA1141</f>
        <v/>
      </c>
      <c r="AG308" s="179" t="str">
        <f>[4]SayfaKAY!S1141</f>
        <v/>
      </c>
      <c r="AH308" s="178" t="str">
        <f t="shared" si="215"/>
        <v/>
      </c>
      <c r="AI308" s="163" t="str">
        <f>[4]SayfaKAY!AV1141</f>
        <v/>
      </c>
      <c r="AJ308" s="164" t="str">
        <f t="shared" si="216"/>
        <v/>
      </c>
      <c r="AK308" s="164" t="str">
        <f t="shared" si="217"/>
        <v/>
      </c>
      <c r="AL308" s="112" t="str">
        <f>[4]SayfaKAY!AX1141</f>
        <v/>
      </c>
      <c r="AM308" s="257" t="str" cm="1">
        <f t="array" ref="AM308">IFERROR(IF(AND(P308&lt;&gt;"D(Arıza Değil)",AH308="Bu Arıza Aracın Servise Verilmesine Engel Değil"),
IF(Z308-F308&gt;0,(AB308-Y308)*24*60,
IF(OR(AND(G308&gt;$AS$1,G308&lt;$AT$1),AND(G308&gt;$AU$1,G308&lt;$AV$1)),
(AF308-H308)*24*60,     BH:BH0)),        AN308),0)</f>
        <v/>
      </c>
      <c r="AN308" s="257" t="str">
        <f t="shared" si="218"/>
        <v/>
      </c>
      <c r="AO308" s="174" t="str">
        <f>[4]SayfaKAY!AG1141</f>
        <v/>
      </c>
      <c r="AP308" s="174" t="str">
        <f>[4]SayfaKAY!AI1141</f>
        <v/>
      </c>
      <c r="AQ308" s="174" t="str">
        <f>[4]SayfaKAY!AQ1141</f>
        <v/>
      </c>
      <c r="AR308" s="174" t="str">
        <f>[4]SayfaKAY!AH1141</f>
        <v/>
      </c>
      <c r="AS308" s="174" t="str">
        <f>[4]SayfaKAY!AJ1141</f>
        <v/>
      </c>
      <c r="AT308" s="175" t="str">
        <f>[4]SayfaKAY!AM1141</f>
        <v/>
      </c>
      <c r="AU308" s="176" t="str">
        <f>[4]SayfaKAY!AL1141</f>
        <v/>
      </c>
      <c r="AV308" s="176" t="str">
        <f>[4]SayfaKAY!AP1141</f>
        <v/>
      </c>
      <c r="AW308" s="177" t="str">
        <f>[4]SayfaKAY!AT1141</f>
        <v/>
      </c>
      <c r="AX308" s="194" t="str">
        <f t="shared" si="219"/>
        <v/>
      </c>
      <c r="AY308" s="168"/>
      <c r="AZ308" s="167"/>
      <c r="BA308" s="113"/>
      <c r="BB308" s="171" t="str">
        <f>IF($AQ$1="X", IF(AND(G308&gt;=$AS$1,G308&lt;=$AT$1),IF(P308&lt;&gt;"D(Arıza Değil)",AC308,0), IF(AND(G308&gt;=$AU$1,G308&lt;=$AV$1),IF(P308&lt;&gt;"D(Arıza Değil)",AC308,0), "")), "")</f>
        <v/>
      </c>
      <c r="BC308" s="114"/>
      <c r="BD308" s="114"/>
      <c r="BE308" s="114"/>
      <c r="BF308" s="114"/>
      <c r="BG308" s="114"/>
      <c r="BH308" s="114" t="str">
        <f>IFERROR(FRACAS!AN1144, "Hata Var")</f>
        <v/>
      </c>
      <c r="BI308" s="114"/>
      <c r="BJ308" s="114"/>
      <c r="BK308" s="105" t="str">
        <f>[4]SayfaKAY!AW1141</f>
        <v/>
      </c>
      <c r="BL308" s="105" t="str">
        <f>[4]SayfaKAY!V1141</f>
        <v/>
      </c>
      <c r="BM308" s="114"/>
      <c r="BN308" s="171" t="str">
        <f t="shared" si="220"/>
        <v>x yok</v>
      </c>
      <c r="BO308" s="171" t="b">
        <f t="shared" si="221"/>
        <v>0</v>
      </c>
      <c r="BP308" s="171" t="e">
        <f t="shared" si="222"/>
        <v>#VALUE!</v>
      </c>
      <c r="BQ308" s="226" t="e">
        <f t="shared" si="223"/>
        <v>#VALUE!</v>
      </c>
      <c r="BR308" s="226" t="e">
        <f t="shared" si="224"/>
        <v>#VALUE!</v>
      </c>
      <c r="BS308" s="226" t="e">
        <f t="shared" si="225"/>
        <v>#VALUE!</v>
      </c>
      <c r="BT308" s="114"/>
      <c r="BU308" s="242"/>
      <c r="BV308" s="233">
        <f t="shared" si="226"/>
        <v>-1</v>
      </c>
      <c r="BW308" s="226" t="str">
        <f t="shared" si="227"/>
        <v>Hayır, çakışma yok</v>
      </c>
      <c r="BX308" s="229"/>
      <c r="BY308" s="247" t="e">
        <f t="shared" si="228"/>
        <v>#VALUE!</v>
      </c>
      <c r="BZ308" s="247" t="e">
        <f t="shared" si="229"/>
        <v>#VALUE!</v>
      </c>
      <c r="CA308" s="247" t="e">
        <f t="shared" si="230"/>
        <v>#VALUE!</v>
      </c>
      <c r="CB308" s="213"/>
      <c r="CC308" s="211"/>
      <c r="CD308" s="196"/>
      <c r="CE308" s="213">
        <v>1140</v>
      </c>
      <c r="CF308" s="182" t="str">
        <f t="shared" si="231"/>
        <v/>
      </c>
      <c r="CG308" s="182" t="str">
        <f t="shared" si="232"/>
        <v/>
      </c>
      <c r="CH308" s="196"/>
      <c r="CI308" s="196"/>
      <c r="CJ308" s="196"/>
      <c r="CK308" s="196" t="e">
        <f t="shared" si="233"/>
        <v>#VALUE!</v>
      </c>
      <c r="CL308" s="196" t="e">
        <f t="shared" si="234"/>
        <v>#VALUE!</v>
      </c>
      <c r="CM308" s="196" t="e">
        <f t="shared" si="235"/>
        <v>#VALUE!</v>
      </c>
      <c r="CN308" s="114"/>
      <c r="CO308" s="115" t="str">
        <f t="shared" si="236"/>
        <v/>
      </c>
      <c r="CP308" s="116" t="e">
        <f t="shared" si="237"/>
        <v>#VALUE!</v>
      </c>
      <c r="CQ308" s="117" t="str">
        <f t="shared" si="238"/>
        <v/>
      </c>
      <c r="CR308" s="117" t="str">
        <f t="shared" si="239"/>
        <v/>
      </c>
      <c r="CS308" s="117" t="str">
        <f t="shared" si="240"/>
        <v/>
      </c>
      <c r="CT308" s="118" t="e">
        <f t="shared" si="241"/>
        <v>#VALUE!</v>
      </c>
      <c r="CU308" s="118" t="e">
        <f t="shared" si="242"/>
        <v>#VALUE!</v>
      </c>
      <c r="CV308" s="118" t="e">
        <f t="shared" si="243"/>
        <v>#VALUE!</v>
      </c>
      <c r="CW308" s="119" t="e">
        <f t="shared" si="244"/>
        <v>#VALUE!</v>
      </c>
    </row>
    <row r="309" spans="1:101" ht="118.5" customHeight="1" x14ac:dyDescent="0.3">
      <c r="A309" s="104" t="str">
        <f>[4]SayfaKAY!C1142</f>
        <v/>
      </c>
      <c r="B309" s="104" t="str">
        <f>[4]SayfaKAY!D1142</f>
        <v/>
      </c>
      <c r="C309" s="105" t="str">
        <f>[4]SayfaKAY!E1142</f>
        <v/>
      </c>
      <c r="D309" s="105" t="str">
        <f>[4]SayfaKAY!F1142</f>
        <v/>
      </c>
      <c r="E309" s="106" t="str">
        <f>[4]SayfaKAY!G1142</f>
        <v/>
      </c>
      <c r="F309" s="193" t="str">
        <f t="shared" si="205"/>
        <v/>
      </c>
      <c r="G309" s="135" t="str">
        <f t="shared" si="206"/>
        <v/>
      </c>
      <c r="H309" s="235" t="str">
        <f>[4]SayfaKAY!H1142</f>
        <v/>
      </c>
      <c r="I309" s="104" t="str">
        <f>[4]SayfaKAY!I1142</f>
        <v/>
      </c>
      <c r="J309" s="103" t="str">
        <f>IF([4]SayfaKAY!J1142="","",IF([4]SayfaKAY!J1142="Müşteri","Notified by Customer","Notified by Bozankaya"))</f>
        <v/>
      </c>
      <c r="K309" s="103" t="e">
        <f>VLOOKUP([4]SayfaKAY!L1142,#REF!,2,FALSE)</f>
        <v>#REF!</v>
      </c>
      <c r="L309" s="165" t="str">
        <f>[4]SayfaKAY!X1142</f>
        <v/>
      </c>
      <c r="M309" s="107" t="str">
        <f t="shared" si="207"/>
        <v/>
      </c>
      <c r="N309" s="105" t="str">
        <f>[4]SayfaKAY!M1142</f>
        <v/>
      </c>
      <c r="O309" s="166" t="str">
        <f>[4]SayfaKAY!P1142</f>
        <v/>
      </c>
      <c r="P309" s="166" t="str">
        <f>[4]SayfaKAY!Q1142</f>
        <v/>
      </c>
      <c r="Q309" s="166" t="str">
        <f>[4]SayfaKAY!R1142</f>
        <v/>
      </c>
      <c r="R309" s="132" t="str" cm="1">
        <f t="array" ref="R309">IF([4]SayfaKAY!U1142="","",_xlfn.IFS([4]SayfaKAY!U1142="Bozankaya","Bozankaya",[4]SayfaKAY!U1142="Müşteri","Customer",[4]SayfaKAY!U1142="Tedarikçi","Equipment Supplier"))</f>
        <v/>
      </c>
      <c r="S309" s="204" t="str">
        <f>[4]SayfaKAY!N1142</f>
        <v/>
      </c>
      <c r="T309" s="133" t="str">
        <f>[4]SayfaKAY!AD1142</f>
        <v/>
      </c>
      <c r="U309" s="132" t="str">
        <f>[4]SayfaKAY!W1142</f>
        <v/>
      </c>
      <c r="V309" s="108" t="str">
        <f>[4]SayfaKAY!AZ1142</f>
        <v/>
      </c>
      <c r="W309" s="136" t="str">
        <f t="shared" si="208"/>
        <v/>
      </c>
      <c r="X309" s="137" t="str">
        <f t="shared" si="209"/>
        <v/>
      </c>
      <c r="Y309" s="235" t="str">
        <f>[4]SayfaKAY!AE1142</f>
        <v/>
      </c>
      <c r="Z309" s="192" t="str">
        <f t="shared" si="210"/>
        <v/>
      </c>
      <c r="AA309" s="110" t="str">
        <f t="shared" si="211"/>
        <v/>
      </c>
      <c r="AB309" s="182" t="str">
        <f>[4]SayfaKAY!BA1142</f>
        <v/>
      </c>
      <c r="AC309" s="257" t="str">
        <f t="shared" si="212"/>
        <v/>
      </c>
      <c r="AD309" s="111" t="str">
        <f t="shared" si="213"/>
        <v/>
      </c>
      <c r="AE309" s="111" t="str">
        <f t="shared" si="214"/>
        <v/>
      </c>
      <c r="AF309" s="235" t="str">
        <f>[4]SayfaKAY!BA1142</f>
        <v/>
      </c>
      <c r="AG309" s="179" t="str">
        <f>[4]SayfaKAY!S1142</f>
        <v/>
      </c>
      <c r="AH309" s="178" t="str">
        <f t="shared" si="215"/>
        <v/>
      </c>
      <c r="AI309" s="163" t="str">
        <f>[4]SayfaKAY!AV1142</f>
        <v/>
      </c>
      <c r="AJ309" s="164" t="str">
        <f t="shared" si="216"/>
        <v/>
      </c>
      <c r="AK309" s="164" t="str">
        <f t="shared" si="217"/>
        <v/>
      </c>
      <c r="AL309" s="112" t="str">
        <f>[4]SayfaKAY!AX1142</f>
        <v/>
      </c>
      <c r="AM309" s="257" t="str" cm="1">
        <f t="array" ref="AM309">IFERROR(IF(AND(P309&lt;&gt;"D(Arıza Değil)",AH309="Bu Arıza Aracın Servise Verilmesine Engel Değil"),
IF(Z309-F309&gt;0,(AB309-Y309)*24*60,
IF(OR(AND(G309&gt;$AS$1,G309&lt;$AT$1),AND(G309&gt;$AU$1,G309&lt;$AV$1)),
(AF309-H309)*24*60,     BH:BH0)),        AN309),0)</f>
        <v/>
      </c>
      <c r="AN309" s="257" t="str">
        <f t="shared" si="218"/>
        <v/>
      </c>
      <c r="AO309" s="174" t="str">
        <f>[4]SayfaKAY!AG1142</f>
        <v/>
      </c>
      <c r="AP309" s="174" t="str">
        <f>[4]SayfaKAY!AI1142</f>
        <v/>
      </c>
      <c r="AQ309" s="174" t="str">
        <f>[4]SayfaKAY!AQ1142</f>
        <v/>
      </c>
      <c r="AR309" s="174" t="str">
        <f>[4]SayfaKAY!AH1142</f>
        <v/>
      </c>
      <c r="AS309" s="174" t="str">
        <f>[4]SayfaKAY!AJ1142</f>
        <v/>
      </c>
      <c r="AT309" s="175" t="str">
        <f>[4]SayfaKAY!AM1142</f>
        <v/>
      </c>
      <c r="AU309" s="176" t="str">
        <f>[4]SayfaKAY!AL1142</f>
        <v/>
      </c>
      <c r="AV309" s="176" t="str">
        <f>[4]SayfaKAY!AP1142</f>
        <v/>
      </c>
      <c r="AW309" s="177" t="str">
        <f>[4]SayfaKAY!AT1142</f>
        <v/>
      </c>
      <c r="AX309" s="194" t="str">
        <f t="shared" si="219"/>
        <v/>
      </c>
      <c r="AY309" s="168"/>
      <c r="AZ309" s="167"/>
      <c r="BA309" s="170"/>
      <c r="BB309" s="171"/>
      <c r="BC309" s="114"/>
      <c r="BD309" s="114"/>
      <c r="BE309" s="114"/>
      <c r="BF309" s="114"/>
      <c r="BG309" s="114"/>
      <c r="BH309" s="114">
        <f>IFERROR(FRACAS!AN1145, "Hata Var")</f>
        <v>232174.00000008289</v>
      </c>
      <c r="BI309" s="114"/>
      <c r="BJ309" s="114"/>
      <c r="BK309" s="105" t="str">
        <f>[4]SayfaKAY!AW1142</f>
        <v/>
      </c>
      <c r="BL309" s="105" t="str">
        <f>[4]SayfaKAY!V1142</f>
        <v/>
      </c>
      <c r="BM309" s="114"/>
      <c r="BN309" s="171" t="str">
        <f t="shared" si="220"/>
        <v>x yok</v>
      </c>
      <c r="BO309" s="171" t="b">
        <f t="shared" si="221"/>
        <v>0</v>
      </c>
      <c r="BP309" s="171" t="e">
        <f t="shared" si="222"/>
        <v>#VALUE!</v>
      </c>
      <c r="BQ309" s="226" t="e">
        <f t="shared" si="223"/>
        <v>#VALUE!</v>
      </c>
      <c r="BR309" s="226" t="e">
        <f t="shared" si="224"/>
        <v>#VALUE!</v>
      </c>
      <c r="BS309" s="226" t="e">
        <f t="shared" si="225"/>
        <v>#VALUE!</v>
      </c>
      <c r="BT309" s="114"/>
      <c r="BU309" s="242"/>
      <c r="BV309" s="233">
        <f t="shared" si="226"/>
        <v>-1</v>
      </c>
      <c r="BW309" s="226" t="str">
        <f t="shared" si="227"/>
        <v>Hayır, çakışma yok</v>
      </c>
      <c r="BX309" s="229"/>
      <c r="BY309" s="247" t="e">
        <f t="shared" si="228"/>
        <v>#VALUE!</v>
      </c>
      <c r="BZ309" s="247" t="e">
        <f t="shared" si="229"/>
        <v>#VALUE!</v>
      </c>
      <c r="CA309" s="247" t="e">
        <f t="shared" si="230"/>
        <v>#VALUE!</v>
      </c>
      <c r="CB309" s="213"/>
      <c r="CC309" s="211"/>
      <c r="CD309" s="196"/>
      <c r="CE309" s="213">
        <v>1141</v>
      </c>
      <c r="CF309" s="182" t="str">
        <f t="shared" si="231"/>
        <v/>
      </c>
      <c r="CG309" s="182" t="str">
        <f t="shared" si="232"/>
        <v/>
      </c>
      <c r="CH309" s="196"/>
      <c r="CI309" s="196"/>
      <c r="CJ309" s="196"/>
      <c r="CK309" s="196" t="e">
        <f t="shared" si="233"/>
        <v>#VALUE!</v>
      </c>
      <c r="CL309" s="196" t="e">
        <f t="shared" si="234"/>
        <v>#VALUE!</v>
      </c>
      <c r="CM309" s="196" t="e">
        <f t="shared" si="235"/>
        <v>#VALUE!</v>
      </c>
      <c r="CN309" s="114"/>
      <c r="CO309" s="115" t="str">
        <f t="shared" si="236"/>
        <v/>
      </c>
      <c r="CP309" s="116" t="e">
        <f t="shared" si="237"/>
        <v>#VALUE!</v>
      </c>
      <c r="CQ309" s="117" t="str">
        <f t="shared" si="238"/>
        <v/>
      </c>
      <c r="CR309" s="117" t="str">
        <f t="shared" si="239"/>
        <v/>
      </c>
      <c r="CS309" s="117" t="str">
        <f t="shared" si="240"/>
        <v/>
      </c>
      <c r="CT309" s="118" t="e">
        <f t="shared" si="241"/>
        <v>#VALUE!</v>
      </c>
      <c r="CU309" s="118" t="e">
        <f t="shared" si="242"/>
        <v>#VALUE!</v>
      </c>
      <c r="CV309" s="118" t="e">
        <f t="shared" si="243"/>
        <v>#VALUE!</v>
      </c>
      <c r="CW309" s="119" t="e">
        <f t="shared" si="244"/>
        <v>#VALUE!</v>
      </c>
    </row>
    <row r="310" spans="1:101" ht="118.5" customHeight="1" x14ac:dyDescent="0.3">
      <c r="A310" s="160" t="str">
        <f>[4]SayfaKAY!C1143</f>
        <v/>
      </c>
      <c r="B310" s="104" t="str">
        <f>[4]SayfaKAY!D1143</f>
        <v/>
      </c>
      <c r="C310" s="105" t="str">
        <f>[4]SayfaKAY!E1143</f>
        <v/>
      </c>
      <c r="D310" s="105" t="str">
        <f>[4]SayfaKAY!F1143</f>
        <v/>
      </c>
      <c r="E310" s="106" t="str">
        <f>[4]SayfaKAY!G1143</f>
        <v/>
      </c>
      <c r="F310" s="134" t="str">
        <f t="shared" si="205"/>
        <v/>
      </c>
      <c r="G310" s="135" t="str">
        <f t="shared" si="206"/>
        <v/>
      </c>
      <c r="H310" s="235" t="str">
        <f>[4]SayfaKAY!H1143</f>
        <v/>
      </c>
      <c r="I310" s="104" t="str">
        <f>[4]SayfaKAY!I1143</f>
        <v/>
      </c>
      <c r="J310" s="103" t="str">
        <f>IF([4]SayfaKAY!J1143="","",IF([4]SayfaKAY!J1143="Müşteri","Notified by Customer","Notified by Bozankaya"))</f>
        <v/>
      </c>
      <c r="K310" s="103" t="e">
        <f>VLOOKUP([4]SayfaKAY!L1143,#REF!,2,FALSE)</f>
        <v>#REF!</v>
      </c>
      <c r="L310" s="165" t="str">
        <f>[4]SayfaKAY!X1143</f>
        <v/>
      </c>
      <c r="M310" s="107" t="str">
        <f t="shared" si="207"/>
        <v/>
      </c>
      <c r="N310" s="105" t="str">
        <f>[4]SayfaKAY!M1143</f>
        <v/>
      </c>
      <c r="O310" s="166" t="str">
        <f>[4]SayfaKAY!P1143</f>
        <v/>
      </c>
      <c r="P310" s="166" t="str">
        <f>[4]SayfaKAY!Q1143</f>
        <v/>
      </c>
      <c r="Q310" s="166" t="str">
        <f>[4]SayfaKAY!R1143</f>
        <v/>
      </c>
      <c r="R310" s="132" t="str" cm="1">
        <f t="array" ref="R310">IF([4]SayfaKAY!U1143="","",_xlfn.IFS([4]SayfaKAY!U1143="Bozankaya","Bozankaya",[4]SayfaKAY!U1143="Müşteri","Customer",[4]SayfaKAY!U1143="Tedarikçi","Equipment Supplier"))</f>
        <v/>
      </c>
      <c r="S310" s="204" t="str">
        <f>[4]SayfaKAY!N1143</f>
        <v/>
      </c>
      <c r="T310" s="133" t="str">
        <f>[4]SayfaKAY!AD1143</f>
        <v/>
      </c>
      <c r="U310" s="132" t="str">
        <f>[4]SayfaKAY!W1143</f>
        <v/>
      </c>
      <c r="V310" s="108" t="str">
        <f>[4]SayfaKAY!AZ1143</f>
        <v/>
      </c>
      <c r="W310" s="136" t="str">
        <f t="shared" si="208"/>
        <v/>
      </c>
      <c r="X310" s="137" t="str">
        <f t="shared" si="209"/>
        <v/>
      </c>
      <c r="Y310" s="235" t="str">
        <f>[4]SayfaKAY!AE1143</f>
        <v/>
      </c>
      <c r="Z310" s="109" t="str">
        <f t="shared" si="210"/>
        <v/>
      </c>
      <c r="AA310" s="110" t="str">
        <f t="shared" si="211"/>
        <v/>
      </c>
      <c r="AB310" s="182" t="str">
        <f>[4]SayfaKAY!BA1143</f>
        <v/>
      </c>
      <c r="AC310" s="257" t="str">
        <f t="shared" si="212"/>
        <v/>
      </c>
      <c r="AD310" s="111" t="str">
        <f t="shared" si="213"/>
        <v/>
      </c>
      <c r="AE310" s="111" t="str">
        <f t="shared" si="214"/>
        <v/>
      </c>
      <c r="AF310" s="235" t="str">
        <f>[4]SayfaKAY!BA1143</f>
        <v/>
      </c>
      <c r="AG310" s="179" t="str">
        <f>[4]SayfaKAY!S1143</f>
        <v/>
      </c>
      <c r="AH310" s="178" t="str">
        <f t="shared" si="215"/>
        <v/>
      </c>
      <c r="AI310" s="163" t="str">
        <f>[4]SayfaKAY!AV1143</f>
        <v/>
      </c>
      <c r="AJ310" s="164" t="str">
        <f t="shared" si="216"/>
        <v/>
      </c>
      <c r="AK310" s="164" t="str">
        <f t="shared" si="217"/>
        <v/>
      </c>
      <c r="AL310" s="112" t="str">
        <f>[4]SayfaKAY!AX1143</f>
        <v/>
      </c>
      <c r="AM310" s="257" t="str" cm="1">
        <f t="array" ref="AM310">IFERROR(IF(AND(P310&lt;&gt;"D(Arıza Değil)",AH310="Bu Arıza Aracın Servise Verilmesine Engel Değil"),
IF(Z310-F310&gt;0,(AB310-Y310)*24*60,
IF(OR(AND(G310&gt;$AS$1,G310&lt;$AT$1),AND(G310&gt;$AU$1,G310&lt;$AV$1)),
(AF310-H310)*24*60,     BH:BH0)),        AN310),0)</f>
        <v/>
      </c>
      <c r="AN310" s="257" t="str">
        <f t="shared" si="218"/>
        <v/>
      </c>
      <c r="AO310" s="174" t="str">
        <f>[4]SayfaKAY!AG1143</f>
        <v/>
      </c>
      <c r="AP310" s="174" t="str">
        <f>[4]SayfaKAY!AI1143</f>
        <v/>
      </c>
      <c r="AQ310" s="174" t="str">
        <f>[4]SayfaKAY!AQ1143</f>
        <v/>
      </c>
      <c r="AR310" s="174" t="str">
        <f>[4]SayfaKAY!AH1143</f>
        <v/>
      </c>
      <c r="AS310" s="174" t="str">
        <f>[4]SayfaKAY!AJ1143</f>
        <v/>
      </c>
      <c r="AT310" s="175" t="str">
        <f>[4]SayfaKAY!AM1143</f>
        <v/>
      </c>
      <c r="AU310" s="176" t="str">
        <f>[4]SayfaKAY!AL1143</f>
        <v/>
      </c>
      <c r="AV310" s="176" t="str">
        <f>[4]SayfaKAY!AP1143</f>
        <v/>
      </c>
      <c r="AW310" s="177" t="str">
        <f>[4]SayfaKAY!AT1143</f>
        <v/>
      </c>
      <c r="AX310" s="194" t="str">
        <f t="shared" si="219"/>
        <v/>
      </c>
      <c r="AY310" s="168"/>
      <c r="AZ310" s="167"/>
      <c r="BA310" s="113"/>
      <c r="BB310" s="171" t="str">
        <f>IF($AQ$1="X", IF(AND(G310&gt;=$AS$1,G310&lt;=$AT$1),IF(P310&lt;&gt;"D(Arıza Değil)",AC310,0), IF(AND(G310&gt;=$AU$1,G310&lt;=$AV$1),IF(P310&lt;&gt;"D(Arıza Değil)",AC310,0), "")), "")</f>
        <v/>
      </c>
      <c r="BC310" s="114"/>
      <c r="BD310" s="114"/>
      <c r="BE310" s="114"/>
      <c r="BF310" s="114"/>
      <c r="BG310" s="114"/>
      <c r="BH310" s="114">
        <f>IFERROR(FRACAS!AN1146, "Hata Var")</f>
        <v>231453.9999999362</v>
      </c>
      <c r="BI310" s="114"/>
      <c r="BJ310" s="114"/>
      <c r="BK310" s="105" t="str">
        <f>[4]SayfaKAY!AW1143</f>
        <v/>
      </c>
      <c r="BL310" s="105" t="str">
        <f>[4]SayfaKAY!V1143</f>
        <v/>
      </c>
      <c r="BM310" s="114"/>
      <c r="BN310" s="171" t="str">
        <f t="shared" si="220"/>
        <v>x yok</v>
      </c>
      <c r="BO310" s="171" t="b">
        <f t="shared" si="221"/>
        <v>0</v>
      </c>
      <c r="BP310" s="171" t="e">
        <f t="shared" si="222"/>
        <v>#VALUE!</v>
      </c>
      <c r="BQ310" s="226" t="e">
        <f t="shared" si="223"/>
        <v>#VALUE!</v>
      </c>
      <c r="BR310" s="226" t="e">
        <f t="shared" si="224"/>
        <v>#VALUE!</v>
      </c>
      <c r="BS310" s="226" t="e">
        <f t="shared" si="225"/>
        <v>#VALUE!</v>
      </c>
      <c r="BT310" s="114"/>
      <c r="BU310" s="242"/>
      <c r="BV310" s="233">
        <f t="shared" si="226"/>
        <v>-1</v>
      </c>
      <c r="BW310" s="226" t="str">
        <f t="shared" si="227"/>
        <v>Hayır, çakışma yok</v>
      </c>
      <c r="BX310" s="229"/>
      <c r="BY310" s="247" t="e">
        <f t="shared" si="228"/>
        <v>#VALUE!</v>
      </c>
      <c r="BZ310" s="247" t="e">
        <f t="shared" si="229"/>
        <v>#VALUE!</v>
      </c>
      <c r="CA310" s="247" t="e">
        <f t="shared" si="230"/>
        <v>#VALUE!</v>
      </c>
      <c r="CB310" s="213"/>
      <c r="CC310" s="211"/>
      <c r="CD310" s="196"/>
      <c r="CE310" s="213">
        <v>1142</v>
      </c>
      <c r="CF310" s="182" t="str">
        <f t="shared" si="231"/>
        <v/>
      </c>
      <c r="CG310" s="182" t="str">
        <f t="shared" si="232"/>
        <v/>
      </c>
      <c r="CH310" s="196"/>
      <c r="CI310" s="196"/>
      <c r="CJ310" s="196"/>
      <c r="CK310" s="196" t="e">
        <f t="shared" si="233"/>
        <v>#VALUE!</v>
      </c>
      <c r="CL310" s="196" t="e">
        <f t="shared" si="234"/>
        <v>#VALUE!</v>
      </c>
      <c r="CM310" s="196" t="e">
        <f t="shared" si="235"/>
        <v>#VALUE!</v>
      </c>
      <c r="CN310" s="114"/>
      <c r="CO310" s="115" t="str">
        <f t="shared" si="236"/>
        <v/>
      </c>
      <c r="CP310" s="116" t="e">
        <f t="shared" si="237"/>
        <v>#VALUE!</v>
      </c>
      <c r="CQ310" s="117" t="str">
        <f t="shared" si="238"/>
        <v/>
      </c>
      <c r="CR310" s="117" t="str">
        <f t="shared" si="239"/>
        <v/>
      </c>
      <c r="CS310" s="117" t="str">
        <f t="shared" si="240"/>
        <v/>
      </c>
      <c r="CT310" s="118" t="e">
        <f t="shared" si="241"/>
        <v>#VALUE!</v>
      </c>
      <c r="CU310" s="118" t="e">
        <f t="shared" si="242"/>
        <v>#VALUE!</v>
      </c>
      <c r="CV310" s="118" t="e">
        <f t="shared" si="243"/>
        <v>#VALUE!</v>
      </c>
      <c r="CW310" s="119" t="e">
        <f t="shared" si="244"/>
        <v>#VALUE!</v>
      </c>
    </row>
    <row r="311" spans="1:101" ht="118.5" customHeight="1" x14ac:dyDescent="0.3">
      <c r="A311" s="104" t="str">
        <f>[4]SayfaKAY!C1144</f>
        <v/>
      </c>
      <c r="B311" s="104" t="str">
        <f>[4]SayfaKAY!D1144</f>
        <v/>
      </c>
      <c r="C311" s="105" t="str">
        <f>[4]SayfaKAY!E1144</f>
        <v/>
      </c>
      <c r="D311" s="105" t="str">
        <f>[4]SayfaKAY!F1144</f>
        <v/>
      </c>
      <c r="E311" s="106" t="str">
        <f>[4]SayfaKAY!G1144</f>
        <v/>
      </c>
      <c r="F311" s="193" t="str">
        <f t="shared" si="205"/>
        <v/>
      </c>
      <c r="G311" s="135" t="str">
        <f t="shared" si="206"/>
        <v/>
      </c>
      <c r="H311" s="235" t="str">
        <f>[4]SayfaKAY!H1144</f>
        <v/>
      </c>
      <c r="I311" s="104" t="str">
        <f>[4]SayfaKAY!I1144</f>
        <v/>
      </c>
      <c r="J311" s="103" t="str">
        <f>IF([4]SayfaKAY!J1144="","",IF([4]SayfaKAY!J1144="Müşteri","Notified by Customer","Notified by Bozankaya"))</f>
        <v/>
      </c>
      <c r="K311" s="103" t="e">
        <f>VLOOKUP([4]SayfaKAY!L1144,#REF!,2,FALSE)</f>
        <v>#REF!</v>
      </c>
      <c r="L311" s="165" t="str">
        <f>[4]SayfaKAY!X1144</f>
        <v/>
      </c>
      <c r="M311" s="107" t="str">
        <f t="shared" si="207"/>
        <v/>
      </c>
      <c r="N311" s="105" t="str">
        <f>[4]SayfaKAY!M1144</f>
        <v/>
      </c>
      <c r="O311" s="166" t="str">
        <f>[4]SayfaKAY!P1144</f>
        <v/>
      </c>
      <c r="P311" s="166" t="str">
        <f>[4]SayfaKAY!Q1144</f>
        <v/>
      </c>
      <c r="Q311" s="166" t="str">
        <f>[4]SayfaKAY!R1144</f>
        <v/>
      </c>
      <c r="R311" s="132" t="str" cm="1">
        <f t="array" ref="R311">IF([4]SayfaKAY!U1144="","",_xlfn.IFS([4]SayfaKAY!U1144="Bozankaya","Bozankaya",[4]SayfaKAY!U1144="Müşteri","Customer",[4]SayfaKAY!U1144="Tedarikçi","Equipment Supplier"))</f>
        <v/>
      </c>
      <c r="S311" s="204" t="str">
        <f>[4]SayfaKAY!N1144</f>
        <v/>
      </c>
      <c r="T311" s="133" t="str">
        <f>[4]SayfaKAY!AD1144</f>
        <v/>
      </c>
      <c r="U311" s="132" t="str">
        <f>[4]SayfaKAY!W1144</f>
        <v/>
      </c>
      <c r="V311" s="108" t="str">
        <f>[4]SayfaKAY!AZ1144</f>
        <v/>
      </c>
      <c r="W311" s="136" t="str">
        <f t="shared" si="208"/>
        <v/>
      </c>
      <c r="X311" s="137" t="str">
        <f t="shared" si="209"/>
        <v/>
      </c>
      <c r="Y311" s="235" t="str">
        <f>[4]SayfaKAY!AE1144</f>
        <v/>
      </c>
      <c r="Z311" s="192" t="str">
        <f t="shared" si="210"/>
        <v/>
      </c>
      <c r="AA311" s="110" t="str">
        <f t="shared" si="211"/>
        <v/>
      </c>
      <c r="AB311" s="182" t="str">
        <f>[4]SayfaKAY!BA1144</f>
        <v/>
      </c>
      <c r="AC311" s="257" t="str">
        <f t="shared" si="212"/>
        <v/>
      </c>
      <c r="AD311" s="111" t="str">
        <f t="shared" si="213"/>
        <v/>
      </c>
      <c r="AE311" s="111" t="str">
        <f t="shared" si="214"/>
        <v/>
      </c>
      <c r="AF311" s="235" t="str">
        <f>[4]SayfaKAY!BA1144</f>
        <v/>
      </c>
      <c r="AG311" s="179" t="str">
        <f>[4]SayfaKAY!S1144</f>
        <v/>
      </c>
      <c r="AH311" s="178" t="str">
        <f t="shared" si="215"/>
        <v/>
      </c>
      <c r="AI311" s="163" t="str">
        <f>[4]SayfaKAY!AV1144</f>
        <v/>
      </c>
      <c r="AJ311" s="164" t="str">
        <f t="shared" si="216"/>
        <v/>
      </c>
      <c r="AK311" s="164" t="str">
        <f t="shared" si="217"/>
        <v/>
      </c>
      <c r="AL311" s="112" t="str">
        <f>[4]SayfaKAY!AX1144</f>
        <v/>
      </c>
      <c r="AM311" s="257" t="str" cm="1">
        <f t="array" ref="AM311">IFERROR(IF(AND(P311&lt;&gt;"D(Arıza Değil)",AH311="Bu Arıza Aracın Servise Verilmesine Engel Değil"),
IF(Z311-F311&gt;0,(AB311-Y311)*24*60,
IF(OR(AND(G311&gt;$AS$1,G311&lt;$AT$1),AND(G311&gt;$AU$1,G311&lt;$AV$1)),
(AF311-H311)*24*60,     BH:BH0)),        AN311),0)</f>
        <v/>
      </c>
      <c r="AN311" s="257" t="str">
        <f t="shared" si="218"/>
        <v/>
      </c>
      <c r="AO311" s="174" t="str">
        <f>[4]SayfaKAY!AG1144</f>
        <v/>
      </c>
      <c r="AP311" s="174" t="str">
        <f>[4]SayfaKAY!AI1144</f>
        <v/>
      </c>
      <c r="AQ311" s="174" t="str">
        <f>[4]SayfaKAY!AQ1144</f>
        <v/>
      </c>
      <c r="AR311" s="174" t="str">
        <f>[4]SayfaKAY!AH1144</f>
        <v/>
      </c>
      <c r="AS311" s="174" t="str">
        <f>[4]SayfaKAY!AJ1144</f>
        <v/>
      </c>
      <c r="AT311" s="175" t="str">
        <f>[4]SayfaKAY!AM1144</f>
        <v/>
      </c>
      <c r="AU311" s="176" t="str">
        <f>[4]SayfaKAY!AL1144</f>
        <v/>
      </c>
      <c r="AV311" s="176" t="str">
        <f>[4]SayfaKAY!AP1144</f>
        <v/>
      </c>
      <c r="AW311" s="177" t="str">
        <f>[4]SayfaKAY!AT1144</f>
        <v/>
      </c>
      <c r="AX311" s="194" t="str">
        <f t="shared" si="219"/>
        <v/>
      </c>
      <c r="AY311" s="168"/>
      <c r="AZ311" s="167"/>
      <c r="BA311" s="170"/>
      <c r="BB311" s="171"/>
      <c r="BC311" s="114"/>
      <c r="BD311" s="114"/>
      <c r="BE311" s="114"/>
      <c r="BF311" s="114"/>
      <c r="BG311" s="114"/>
      <c r="BH311" s="114">
        <f>IFERROR(FRACAS!AN1147, "Hata Var")</f>
        <v>250879.00000003399</v>
      </c>
      <c r="BI311" s="114"/>
      <c r="BJ311" s="114"/>
      <c r="BK311" s="105" t="str">
        <f>[4]SayfaKAY!AW1144</f>
        <v/>
      </c>
      <c r="BL311" s="105" t="str">
        <f>[4]SayfaKAY!V1144</f>
        <v/>
      </c>
      <c r="BM311" s="114"/>
      <c r="BN311" s="171" t="str">
        <f t="shared" si="220"/>
        <v>x yok</v>
      </c>
      <c r="BO311" s="171" t="b">
        <f t="shared" si="221"/>
        <v>0</v>
      </c>
      <c r="BP311" s="171" t="e">
        <f t="shared" si="222"/>
        <v>#VALUE!</v>
      </c>
      <c r="BQ311" s="226" t="e">
        <f t="shared" si="223"/>
        <v>#VALUE!</v>
      </c>
      <c r="BR311" s="226" t="e">
        <f t="shared" si="224"/>
        <v>#VALUE!</v>
      </c>
      <c r="BS311" s="226" t="e">
        <f t="shared" si="225"/>
        <v>#VALUE!</v>
      </c>
      <c r="BT311" s="114"/>
      <c r="BU311" s="242"/>
      <c r="BV311" s="233">
        <f t="shared" si="226"/>
        <v>-1</v>
      </c>
      <c r="BW311" s="226" t="str">
        <f t="shared" si="227"/>
        <v>Hayır, çakışma yok</v>
      </c>
      <c r="BX311" s="229"/>
      <c r="BY311" s="247" t="e">
        <f t="shared" si="228"/>
        <v>#VALUE!</v>
      </c>
      <c r="BZ311" s="247" t="e">
        <f t="shared" si="229"/>
        <v>#VALUE!</v>
      </c>
      <c r="CA311" s="247" t="e">
        <f t="shared" si="230"/>
        <v>#VALUE!</v>
      </c>
      <c r="CB311" s="213"/>
      <c r="CC311" s="211"/>
      <c r="CD311" s="196"/>
      <c r="CE311" s="213">
        <v>1143</v>
      </c>
      <c r="CF311" s="182" t="str">
        <f t="shared" si="231"/>
        <v/>
      </c>
      <c r="CG311" s="182" t="str">
        <f t="shared" si="232"/>
        <v/>
      </c>
      <c r="CH311" s="196"/>
      <c r="CI311" s="196"/>
      <c r="CJ311" s="196"/>
      <c r="CK311" s="196" t="e">
        <f t="shared" si="233"/>
        <v>#VALUE!</v>
      </c>
      <c r="CL311" s="196" t="e">
        <f t="shared" si="234"/>
        <v>#VALUE!</v>
      </c>
      <c r="CM311" s="196" t="e">
        <f t="shared" si="235"/>
        <v>#VALUE!</v>
      </c>
      <c r="CN311" s="114"/>
      <c r="CO311" s="115" t="str">
        <f t="shared" si="236"/>
        <v/>
      </c>
      <c r="CP311" s="116" t="e">
        <f t="shared" si="237"/>
        <v>#VALUE!</v>
      </c>
      <c r="CQ311" s="117" t="str">
        <f t="shared" si="238"/>
        <v/>
      </c>
      <c r="CR311" s="117" t="str">
        <f t="shared" si="239"/>
        <v/>
      </c>
      <c r="CS311" s="117" t="str">
        <f t="shared" si="240"/>
        <v/>
      </c>
      <c r="CT311" s="118" t="e">
        <f t="shared" si="241"/>
        <v>#VALUE!</v>
      </c>
      <c r="CU311" s="118" t="e">
        <f t="shared" si="242"/>
        <v>#VALUE!</v>
      </c>
      <c r="CV311" s="118" t="e">
        <f t="shared" si="243"/>
        <v>#VALUE!</v>
      </c>
      <c r="CW311" s="119" t="e">
        <f t="shared" si="244"/>
        <v>#VALUE!</v>
      </c>
    </row>
    <row r="312" spans="1:101" ht="118.5" customHeight="1" x14ac:dyDescent="0.3">
      <c r="A312" s="160" t="str">
        <f>[4]SayfaKAY!C1145</f>
        <v/>
      </c>
      <c r="B312" s="104" t="str">
        <f>[4]SayfaKAY!D1145</f>
        <v/>
      </c>
      <c r="C312" s="105" t="str">
        <f>[4]SayfaKAY!E1145</f>
        <v/>
      </c>
      <c r="D312" s="105" t="str">
        <f>[4]SayfaKAY!F1145</f>
        <v/>
      </c>
      <c r="E312" s="106" t="str">
        <f>[4]SayfaKAY!G1145</f>
        <v/>
      </c>
      <c r="F312" s="134" t="str">
        <f t="shared" si="205"/>
        <v/>
      </c>
      <c r="G312" s="135" t="str">
        <f t="shared" si="206"/>
        <v/>
      </c>
      <c r="H312" s="235" t="str">
        <f>[4]SayfaKAY!H1145</f>
        <v/>
      </c>
      <c r="I312" s="104" t="str">
        <f>[4]SayfaKAY!I1145</f>
        <v/>
      </c>
      <c r="J312" s="103" t="str">
        <f>IF([4]SayfaKAY!J1145="","",IF([4]SayfaKAY!J1145="Müşteri","Notified by Customer","Notified by Bozankaya"))</f>
        <v/>
      </c>
      <c r="K312" s="103" t="e">
        <f>VLOOKUP([4]SayfaKAY!L1145,#REF!,2,FALSE)</f>
        <v>#REF!</v>
      </c>
      <c r="L312" s="165" t="str">
        <f>[4]SayfaKAY!X1145</f>
        <v/>
      </c>
      <c r="M312" s="107" t="str">
        <f t="shared" si="207"/>
        <v/>
      </c>
      <c r="N312" s="105" t="str">
        <f>[4]SayfaKAY!M1145</f>
        <v/>
      </c>
      <c r="O312" s="166" t="str">
        <f>[4]SayfaKAY!P1145</f>
        <v/>
      </c>
      <c r="P312" s="166" t="str">
        <f>[4]SayfaKAY!Q1145</f>
        <v/>
      </c>
      <c r="Q312" s="166" t="str">
        <f>[4]SayfaKAY!R1145</f>
        <v/>
      </c>
      <c r="R312" s="132" t="str" cm="1">
        <f t="array" ref="R312">IF([4]SayfaKAY!U1145="","",_xlfn.IFS([4]SayfaKAY!U1145="Bozankaya","Bozankaya",[4]SayfaKAY!U1145="Müşteri","Customer",[4]SayfaKAY!U1145="Tedarikçi","Equipment Supplier"))</f>
        <v/>
      </c>
      <c r="S312" s="204" t="str">
        <f>[4]SayfaKAY!N1145</f>
        <v/>
      </c>
      <c r="T312" s="133" t="str">
        <f>[4]SayfaKAY!AD1145</f>
        <v/>
      </c>
      <c r="U312" s="132" t="str">
        <f>[4]SayfaKAY!W1145</f>
        <v/>
      </c>
      <c r="V312" s="108" t="str">
        <f>[4]SayfaKAY!AZ1145</f>
        <v/>
      </c>
      <c r="W312" s="136" t="str">
        <f t="shared" si="208"/>
        <v/>
      </c>
      <c r="X312" s="137" t="str">
        <f t="shared" si="209"/>
        <v/>
      </c>
      <c r="Y312" s="235" t="str">
        <f>[4]SayfaKAY!AE1145</f>
        <v/>
      </c>
      <c r="Z312" s="109" t="str">
        <f t="shared" si="210"/>
        <v/>
      </c>
      <c r="AA312" s="110" t="str">
        <f t="shared" si="211"/>
        <v/>
      </c>
      <c r="AB312" s="182" t="str">
        <f>[4]SayfaKAY!BA1145</f>
        <v/>
      </c>
      <c r="AC312" s="257" t="str">
        <f t="shared" si="212"/>
        <v/>
      </c>
      <c r="AD312" s="111" t="str">
        <f t="shared" si="213"/>
        <v/>
      </c>
      <c r="AE312" s="111" t="str">
        <f t="shared" si="214"/>
        <v/>
      </c>
      <c r="AF312" s="235" t="str">
        <f>[4]SayfaKAY!BA1145</f>
        <v/>
      </c>
      <c r="AG312" s="179" t="str">
        <f>[4]SayfaKAY!S1145</f>
        <v/>
      </c>
      <c r="AH312" s="178" t="str">
        <f t="shared" si="215"/>
        <v/>
      </c>
      <c r="AI312" s="163" t="str">
        <f>[4]SayfaKAY!AV1145</f>
        <v/>
      </c>
      <c r="AJ312" s="164" t="str">
        <f t="shared" si="216"/>
        <v/>
      </c>
      <c r="AK312" s="164" t="str">
        <f t="shared" si="217"/>
        <v/>
      </c>
      <c r="AL312" s="112" t="str">
        <f>[4]SayfaKAY!AX1145</f>
        <v/>
      </c>
      <c r="AM312" s="257" t="str" cm="1">
        <f t="array" ref="AM312">IFERROR(IF(AND(P312&lt;&gt;"D(Arıza Değil)",AH312="Bu Arıza Aracın Servise Verilmesine Engel Değil"),
IF(Z312-F312&gt;0,(AB312-Y312)*24*60,
IF(OR(AND(G312&gt;$AS$1,G312&lt;$AT$1),AND(G312&gt;$AU$1,G312&lt;$AV$1)),
(AF312-H312)*24*60,     BH:BH0)),        AN312),0)</f>
        <v/>
      </c>
      <c r="AN312" s="257" t="str">
        <f t="shared" si="218"/>
        <v/>
      </c>
      <c r="AO312" s="174" t="str">
        <f>[4]SayfaKAY!AG1145</f>
        <v/>
      </c>
      <c r="AP312" s="174" t="str">
        <f>[4]SayfaKAY!AI1145</f>
        <v/>
      </c>
      <c r="AQ312" s="174" t="str">
        <f>[4]SayfaKAY!AQ1145</f>
        <v/>
      </c>
      <c r="AR312" s="174" t="str">
        <f>[4]SayfaKAY!AH1145</f>
        <v/>
      </c>
      <c r="AS312" s="174" t="str">
        <f>[4]SayfaKAY!AJ1145</f>
        <v/>
      </c>
      <c r="AT312" s="175" t="str">
        <f>[4]SayfaKAY!AM1145</f>
        <v/>
      </c>
      <c r="AU312" s="176" t="str">
        <f>[4]SayfaKAY!AL1145</f>
        <v/>
      </c>
      <c r="AV312" s="176" t="str">
        <f>[4]SayfaKAY!AP1145</f>
        <v/>
      </c>
      <c r="AW312" s="177" t="str">
        <f>[4]SayfaKAY!AT1145</f>
        <v/>
      </c>
      <c r="AX312" s="194" t="str">
        <f t="shared" si="219"/>
        <v/>
      </c>
      <c r="AY312" s="168"/>
      <c r="AZ312" s="167"/>
      <c r="BA312" s="113"/>
      <c r="BB312" s="171" t="str">
        <f>IF($AQ$1="X", IF(AND(G312&gt;=$AS$1,G312&lt;=$AT$1),IF(P312&lt;&gt;"D(Arıza Değil)",AC312,0), IF(AND(G312&gt;=$AU$1,G312&lt;=$AV$1),IF(P312&lt;&gt;"D(Arıza Değil)",AC312,0), "")), "")</f>
        <v/>
      </c>
      <c r="BC312" s="114"/>
      <c r="BD312" s="114"/>
      <c r="BE312" s="114"/>
      <c r="BF312" s="114"/>
      <c r="BG312" s="114"/>
      <c r="BH312" s="114">
        <f>IFERROR(FRACAS!AN1148, "Hata Var")</f>
        <v>233723.99999994901</v>
      </c>
      <c r="BI312" s="114"/>
      <c r="BJ312" s="114"/>
      <c r="BK312" s="105" t="str">
        <f>[4]SayfaKAY!AW1145</f>
        <v/>
      </c>
      <c r="BL312" s="105" t="str">
        <f>[4]SayfaKAY!V1145</f>
        <v/>
      </c>
      <c r="BM312" s="114"/>
      <c r="BN312" s="171" t="str">
        <f t="shared" si="220"/>
        <v>x yok</v>
      </c>
      <c r="BO312" s="171" t="b">
        <f t="shared" si="221"/>
        <v>0</v>
      </c>
      <c r="BP312" s="171" t="e">
        <f t="shared" si="222"/>
        <v>#VALUE!</v>
      </c>
      <c r="BQ312" s="226" t="e">
        <f t="shared" si="223"/>
        <v>#VALUE!</v>
      </c>
      <c r="BR312" s="226" t="e">
        <f t="shared" si="224"/>
        <v>#VALUE!</v>
      </c>
      <c r="BS312" s="226" t="e">
        <f t="shared" si="225"/>
        <v>#VALUE!</v>
      </c>
      <c r="BT312" s="114"/>
      <c r="BU312" s="242"/>
      <c r="BV312" s="233">
        <f t="shared" si="226"/>
        <v>-1</v>
      </c>
      <c r="BW312" s="226" t="str">
        <f t="shared" si="227"/>
        <v>Hayır, çakışma yok</v>
      </c>
      <c r="BX312" s="229"/>
      <c r="BY312" s="247" t="e">
        <f t="shared" si="228"/>
        <v>#VALUE!</v>
      </c>
      <c r="BZ312" s="247" t="e">
        <f t="shared" si="229"/>
        <v>#VALUE!</v>
      </c>
      <c r="CA312" s="247" t="e">
        <f t="shared" si="230"/>
        <v>#VALUE!</v>
      </c>
      <c r="CB312" s="213"/>
      <c r="CC312" s="211"/>
      <c r="CD312" s="196"/>
      <c r="CE312" s="213">
        <v>1144</v>
      </c>
      <c r="CF312" s="182" t="str">
        <f t="shared" si="231"/>
        <v/>
      </c>
      <c r="CG312" s="182" t="str">
        <f t="shared" si="232"/>
        <v/>
      </c>
      <c r="CH312" s="196"/>
      <c r="CI312" s="196"/>
      <c r="CJ312" s="196"/>
      <c r="CK312" s="196" t="e">
        <f t="shared" si="233"/>
        <v>#VALUE!</v>
      </c>
      <c r="CL312" s="196" t="e">
        <f t="shared" si="234"/>
        <v>#VALUE!</v>
      </c>
      <c r="CM312" s="196" t="e">
        <f t="shared" si="235"/>
        <v>#VALUE!</v>
      </c>
      <c r="CN312" s="114"/>
      <c r="CO312" s="115" t="str">
        <f t="shared" si="236"/>
        <v/>
      </c>
      <c r="CP312" s="116" t="e">
        <f t="shared" si="237"/>
        <v>#VALUE!</v>
      </c>
      <c r="CQ312" s="117" t="str">
        <f t="shared" si="238"/>
        <v/>
      </c>
      <c r="CR312" s="117" t="str">
        <f t="shared" si="239"/>
        <v/>
      </c>
      <c r="CS312" s="117" t="str">
        <f t="shared" si="240"/>
        <v/>
      </c>
      <c r="CT312" s="118" t="e">
        <f t="shared" si="241"/>
        <v>#VALUE!</v>
      </c>
      <c r="CU312" s="118" t="e">
        <f t="shared" si="242"/>
        <v>#VALUE!</v>
      </c>
      <c r="CV312" s="118" t="e">
        <f t="shared" si="243"/>
        <v>#VALUE!</v>
      </c>
      <c r="CW312" s="119" t="e">
        <f t="shared" si="244"/>
        <v>#VALUE!</v>
      </c>
    </row>
    <row r="313" spans="1:101" ht="118.5" customHeight="1" x14ac:dyDescent="0.3">
      <c r="A313" s="104" t="str">
        <f>[4]SayfaKAY!C1146</f>
        <v/>
      </c>
      <c r="B313" s="104" t="str">
        <f>[4]SayfaKAY!D1146</f>
        <v/>
      </c>
      <c r="C313" s="105" t="str">
        <f>[4]SayfaKAY!E1146</f>
        <v/>
      </c>
      <c r="D313" s="105" t="str">
        <f>[4]SayfaKAY!F1146</f>
        <v/>
      </c>
      <c r="E313" s="106" t="str">
        <f>[4]SayfaKAY!G1146</f>
        <v/>
      </c>
      <c r="F313" s="193" t="str">
        <f t="shared" si="205"/>
        <v/>
      </c>
      <c r="G313" s="135" t="str">
        <f t="shared" si="206"/>
        <v/>
      </c>
      <c r="H313" s="235" t="str">
        <f>[4]SayfaKAY!H1146</f>
        <v/>
      </c>
      <c r="I313" s="104" t="str">
        <f>[4]SayfaKAY!I1146</f>
        <v/>
      </c>
      <c r="J313" s="103" t="str">
        <f>IF([4]SayfaKAY!J1146="","",IF([4]SayfaKAY!J1146="Müşteri","Notified by Customer","Notified by Bozankaya"))</f>
        <v/>
      </c>
      <c r="K313" s="103" t="e">
        <f>VLOOKUP([4]SayfaKAY!L1146,#REF!,2,FALSE)</f>
        <v>#REF!</v>
      </c>
      <c r="L313" s="165" t="str">
        <f>[4]SayfaKAY!X1146</f>
        <v/>
      </c>
      <c r="M313" s="107" t="str">
        <f t="shared" si="207"/>
        <v/>
      </c>
      <c r="N313" s="105" t="str">
        <f>[4]SayfaKAY!M1146</f>
        <v/>
      </c>
      <c r="O313" s="166" t="str">
        <f>[4]SayfaKAY!P1146</f>
        <v/>
      </c>
      <c r="P313" s="166" t="str">
        <f>[4]SayfaKAY!Q1146</f>
        <v/>
      </c>
      <c r="Q313" s="166" t="str">
        <f>[4]SayfaKAY!R1146</f>
        <v/>
      </c>
      <c r="R313" s="132" t="str" cm="1">
        <f t="array" ref="R313">IF([4]SayfaKAY!U1146="","",_xlfn.IFS([4]SayfaKAY!U1146="Bozankaya","Bozankaya",[4]SayfaKAY!U1146="Müşteri","Customer",[4]SayfaKAY!U1146="Tedarikçi","Equipment Supplier"))</f>
        <v/>
      </c>
      <c r="S313" s="204" t="str">
        <f>[4]SayfaKAY!N1146</f>
        <v/>
      </c>
      <c r="T313" s="133" t="str">
        <f>[4]SayfaKAY!AD1146</f>
        <v/>
      </c>
      <c r="U313" s="132" t="str">
        <f>[4]SayfaKAY!W1146</f>
        <v/>
      </c>
      <c r="V313" s="108" t="str">
        <f>[4]SayfaKAY!AZ1146</f>
        <v/>
      </c>
      <c r="W313" s="136" t="str">
        <f t="shared" si="208"/>
        <v/>
      </c>
      <c r="X313" s="137" t="str">
        <f t="shared" si="209"/>
        <v/>
      </c>
      <c r="Y313" s="235" t="str">
        <f>[4]SayfaKAY!AE1146</f>
        <v/>
      </c>
      <c r="Z313" s="192" t="str">
        <f t="shared" si="210"/>
        <v/>
      </c>
      <c r="AA313" s="110" t="str">
        <f t="shared" si="211"/>
        <v/>
      </c>
      <c r="AB313" s="182" t="str">
        <f>[4]SayfaKAY!BA1146</f>
        <v/>
      </c>
      <c r="AC313" s="257" t="str">
        <f t="shared" si="212"/>
        <v/>
      </c>
      <c r="AD313" s="111" t="str">
        <f t="shared" si="213"/>
        <v/>
      </c>
      <c r="AE313" s="111" t="str">
        <f t="shared" si="214"/>
        <v/>
      </c>
      <c r="AF313" s="235" t="str">
        <f>[4]SayfaKAY!BA1146</f>
        <v/>
      </c>
      <c r="AG313" s="179" t="str">
        <f>[4]SayfaKAY!S1146</f>
        <v/>
      </c>
      <c r="AH313" s="178" t="str">
        <f t="shared" si="215"/>
        <v/>
      </c>
      <c r="AI313" s="163" t="str">
        <f>[4]SayfaKAY!AV1146</f>
        <v/>
      </c>
      <c r="AJ313" s="164" t="str">
        <f t="shared" si="216"/>
        <v/>
      </c>
      <c r="AK313" s="164" t="str">
        <f t="shared" si="217"/>
        <v/>
      </c>
      <c r="AL313" s="112" t="str">
        <f>[4]SayfaKAY!AX1146</f>
        <v/>
      </c>
      <c r="AM313" s="257" t="str" cm="1">
        <f t="array" ref="AM313">IFERROR(IF(AND(P313&lt;&gt;"D(Arıza Değil)",AH313="Bu Arıza Aracın Servise Verilmesine Engel Değil"),
IF(Z313-F313&gt;0,(AB313-Y313)*24*60,
IF(OR(AND(G313&gt;$AS$1,G313&lt;$AT$1),AND(G313&gt;$AU$1,G313&lt;$AV$1)),
(AF313-H313)*24*60,     BH:BH0)),        AN313),0)</f>
        <v/>
      </c>
      <c r="AN313" s="257" t="str">
        <f t="shared" si="218"/>
        <v/>
      </c>
      <c r="AO313" s="174" t="str">
        <f>[4]SayfaKAY!AG1146</f>
        <v/>
      </c>
      <c r="AP313" s="174" t="str">
        <f>[4]SayfaKAY!AI1146</f>
        <v/>
      </c>
      <c r="AQ313" s="174" t="str">
        <f>[4]SayfaKAY!AQ1146</f>
        <v/>
      </c>
      <c r="AR313" s="174" t="str">
        <f>[4]SayfaKAY!AH1146</f>
        <v/>
      </c>
      <c r="AS313" s="174" t="str">
        <f>[4]SayfaKAY!AJ1146</f>
        <v/>
      </c>
      <c r="AT313" s="175" t="str">
        <f>[4]SayfaKAY!AM1146</f>
        <v/>
      </c>
      <c r="AU313" s="176" t="str">
        <f>[4]SayfaKAY!AL1146</f>
        <v/>
      </c>
      <c r="AV313" s="176" t="str">
        <f>[4]SayfaKAY!AP1146</f>
        <v/>
      </c>
      <c r="AW313" s="177" t="str">
        <f>[4]SayfaKAY!AT1146</f>
        <v/>
      </c>
      <c r="AX313" s="194" t="str">
        <f t="shared" si="219"/>
        <v/>
      </c>
      <c r="AY313" s="168"/>
      <c r="AZ313" s="167"/>
      <c r="BA313" s="170"/>
      <c r="BB313" s="171"/>
      <c r="BC313" s="114"/>
      <c r="BD313" s="114"/>
      <c r="BE313" s="114"/>
      <c r="BF313" s="114"/>
      <c r="BG313" s="114"/>
      <c r="BH313" s="114">
        <f>IFERROR(FRACAS!AN1149, "Hata Var")</f>
        <v>233661.99999988312</v>
      </c>
      <c r="BI313" s="114"/>
      <c r="BJ313" s="114"/>
      <c r="BK313" s="105" t="str">
        <f>[4]SayfaKAY!AW1146</f>
        <v/>
      </c>
      <c r="BL313" s="105" t="str">
        <f>[4]SayfaKAY!V1146</f>
        <v/>
      </c>
      <c r="BM313" s="114"/>
      <c r="BN313" s="171" t="str">
        <f t="shared" si="220"/>
        <v>x yok</v>
      </c>
      <c r="BO313" s="171" t="b">
        <f t="shared" si="221"/>
        <v>0</v>
      </c>
      <c r="BP313" s="171" t="e">
        <f t="shared" si="222"/>
        <v>#VALUE!</v>
      </c>
      <c r="BQ313" s="226" t="e">
        <f t="shared" si="223"/>
        <v>#VALUE!</v>
      </c>
      <c r="BR313" s="226" t="e">
        <f t="shared" si="224"/>
        <v>#VALUE!</v>
      </c>
      <c r="BS313" s="226" t="e">
        <f t="shared" si="225"/>
        <v>#VALUE!</v>
      </c>
      <c r="BT313" s="114"/>
      <c r="BU313" s="242"/>
      <c r="BV313" s="233">
        <f t="shared" si="226"/>
        <v>-1</v>
      </c>
      <c r="BW313" s="226" t="str">
        <f t="shared" si="227"/>
        <v>Hayır, çakışma yok</v>
      </c>
      <c r="BX313" s="229"/>
      <c r="BY313" s="247" t="e">
        <f t="shared" si="228"/>
        <v>#VALUE!</v>
      </c>
      <c r="BZ313" s="247" t="e">
        <f t="shared" si="229"/>
        <v>#VALUE!</v>
      </c>
      <c r="CA313" s="247" t="e">
        <f t="shared" si="230"/>
        <v>#VALUE!</v>
      </c>
      <c r="CB313" s="213"/>
      <c r="CC313" s="211"/>
      <c r="CD313" s="196"/>
      <c r="CE313" s="213">
        <v>1145</v>
      </c>
      <c r="CF313" s="182" t="str">
        <f t="shared" si="231"/>
        <v/>
      </c>
      <c r="CG313" s="182" t="str">
        <f t="shared" si="232"/>
        <v/>
      </c>
      <c r="CH313" s="196"/>
      <c r="CI313" s="196"/>
      <c r="CJ313" s="196"/>
      <c r="CK313" s="196" t="e">
        <f t="shared" si="233"/>
        <v>#VALUE!</v>
      </c>
      <c r="CL313" s="196" t="e">
        <f t="shared" si="234"/>
        <v>#VALUE!</v>
      </c>
      <c r="CM313" s="196" t="e">
        <f t="shared" si="235"/>
        <v>#VALUE!</v>
      </c>
      <c r="CN313" s="114"/>
      <c r="CO313" s="115" t="str">
        <f t="shared" si="236"/>
        <v/>
      </c>
      <c r="CP313" s="116" t="e">
        <f t="shared" si="237"/>
        <v>#VALUE!</v>
      </c>
      <c r="CQ313" s="117" t="str">
        <f t="shared" si="238"/>
        <v/>
      </c>
      <c r="CR313" s="117" t="str">
        <f t="shared" si="239"/>
        <v/>
      </c>
      <c r="CS313" s="117" t="str">
        <f t="shared" si="240"/>
        <v/>
      </c>
      <c r="CT313" s="118" t="e">
        <f t="shared" si="241"/>
        <v>#VALUE!</v>
      </c>
      <c r="CU313" s="118" t="e">
        <f t="shared" si="242"/>
        <v>#VALUE!</v>
      </c>
      <c r="CV313" s="118" t="e">
        <f t="shared" si="243"/>
        <v>#VALUE!</v>
      </c>
      <c r="CW313" s="119" t="e">
        <f t="shared" si="244"/>
        <v>#VALUE!</v>
      </c>
    </row>
    <row r="314" spans="1:101" ht="118.5" customHeight="1" x14ac:dyDescent="0.3">
      <c r="A314" s="160" t="str">
        <f>[4]SayfaKAY!C1147</f>
        <v/>
      </c>
      <c r="B314" s="104" t="str">
        <f>[4]SayfaKAY!D1147</f>
        <v/>
      </c>
      <c r="C314" s="105" t="str">
        <f>[4]SayfaKAY!E1147</f>
        <v/>
      </c>
      <c r="D314" s="105" t="str">
        <f>[4]SayfaKAY!F1147</f>
        <v/>
      </c>
      <c r="E314" s="106" t="str">
        <f>[4]SayfaKAY!G1147</f>
        <v/>
      </c>
      <c r="F314" s="134" t="str">
        <f t="shared" si="205"/>
        <v/>
      </c>
      <c r="G314" s="135" t="str">
        <f t="shared" si="206"/>
        <v/>
      </c>
      <c r="H314" s="235" t="str">
        <f>[4]SayfaKAY!H1147</f>
        <v/>
      </c>
      <c r="I314" s="104" t="str">
        <f>[4]SayfaKAY!I1147</f>
        <v/>
      </c>
      <c r="J314" s="103" t="str">
        <f>IF([4]SayfaKAY!J1147="","",IF([4]SayfaKAY!J1147="Müşteri","Notified by Customer","Notified by Bozankaya"))</f>
        <v/>
      </c>
      <c r="K314" s="103" t="e">
        <f>VLOOKUP([4]SayfaKAY!L1147,#REF!,2,FALSE)</f>
        <v>#REF!</v>
      </c>
      <c r="L314" s="165" t="str">
        <f>[4]SayfaKAY!X1147</f>
        <v/>
      </c>
      <c r="M314" s="107" t="str">
        <f t="shared" si="207"/>
        <v/>
      </c>
      <c r="N314" s="105" t="str">
        <f>[4]SayfaKAY!M1147</f>
        <v/>
      </c>
      <c r="O314" s="166" t="str">
        <f>[4]SayfaKAY!P1147</f>
        <v/>
      </c>
      <c r="P314" s="166" t="str">
        <f>[4]SayfaKAY!Q1147</f>
        <v/>
      </c>
      <c r="Q314" s="166" t="str">
        <f>[4]SayfaKAY!R1147</f>
        <v/>
      </c>
      <c r="R314" s="132" t="str" cm="1">
        <f t="array" ref="R314">IF([4]SayfaKAY!U1147="","",_xlfn.IFS([4]SayfaKAY!U1147="Bozankaya","Bozankaya",[4]SayfaKAY!U1147="Müşteri","Customer",[4]SayfaKAY!U1147="Tedarikçi","Equipment Supplier"))</f>
        <v/>
      </c>
      <c r="S314" s="204" t="str">
        <f>[4]SayfaKAY!N1147</f>
        <v/>
      </c>
      <c r="T314" s="133" t="str">
        <f>[4]SayfaKAY!AD1147</f>
        <v/>
      </c>
      <c r="U314" s="132" t="str">
        <f>[4]SayfaKAY!W1147</f>
        <v/>
      </c>
      <c r="V314" s="108" t="str">
        <f>[4]SayfaKAY!AZ1147</f>
        <v/>
      </c>
      <c r="W314" s="136" t="str">
        <f t="shared" si="208"/>
        <v/>
      </c>
      <c r="X314" s="137" t="str">
        <f t="shared" si="209"/>
        <v/>
      </c>
      <c r="Y314" s="235" t="str">
        <f>[4]SayfaKAY!AE1147</f>
        <v/>
      </c>
      <c r="Z314" s="109" t="str">
        <f t="shared" si="210"/>
        <v/>
      </c>
      <c r="AA314" s="110" t="str">
        <f t="shared" si="211"/>
        <v/>
      </c>
      <c r="AB314" s="182" t="str">
        <f>[4]SayfaKAY!BA1147</f>
        <v/>
      </c>
      <c r="AC314" s="257" t="str">
        <f t="shared" si="212"/>
        <v/>
      </c>
      <c r="AD314" s="111" t="str">
        <f t="shared" si="213"/>
        <v/>
      </c>
      <c r="AE314" s="111" t="str">
        <f t="shared" si="214"/>
        <v/>
      </c>
      <c r="AF314" s="235" t="str">
        <f>[4]SayfaKAY!BA1147</f>
        <v/>
      </c>
      <c r="AG314" s="179" t="str">
        <f>[4]SayfaKAY!S1147</f>
        <v/>
      </c>
      <c r="AH314" s="178" t="str">
        <f t="shared" si="215"/>
        <v/>
      </c>
      <c r="AI314" s="163" t="str">
        <f>[4]SayfaKAY!AV1147</f>
        <v/>
      </c>
      <c r="AJ314" s="164" t="str">
        <f t="shared" si="216"/>
        <v/>
      </c>
      <c r="AK314" s="164" t="str">
        <f t="shared" si="217"/>
        <v/>
      </c>
      <c r="AL314" s="112" t="str">
        <f>[4]SayfaKAY!AX1147</f>
        <v/>
      </c>
      <c r="AM314" s="257" t="str" cm="1">
        <f t="array" ref="AM314">IFERROR(IF(AND(P314&lt;&gt;"D(Arıza Değil)",AH314="Bu Arıza Aracın Servise Verilmesine Engel Değil"),
IF(Z314-F314&gt;0,(AB314-Y314)*24*60,
IF(OR(AND(G314&gt;$AS$1,G314&lt;$AT$1),AND(G314&gt;$AU$1,G314&lt;$AV$1)),
(AF314-H314)*24*60,     BH:BH0)),        AN314),0)</f>
        <v/>
      </c>
      <c r="AN314" s="257" t="str">
        <f t="shared" si="218"/>
        <v/>
      </c>
      <c r="AO314" s="174" t="str">
        <f>[4]SayfaKAY!AG1147</f>
        <v/>
      </c>
      <c r="AP314" s="174" t="str">
        <f>[4]SayfaKAY!AI1147</f>
        <v/>
      </c>
      <c r="AQ314" s="174" t="str">
        <f>[4]SayfaKAY!AQ1147</f>
        <v/>
      </c>
      <c r="AR314" s="174" t="str">
        <f>[4]SayfaKAY!AH1147</f>
        <v/>
      </c>
      <c r="AS314" s="174" t="str">
        <f>[4]SayfaKAY!AJ1147</f>
        <v/>
      </c>
      <c r="AT314" s="175" t="str">
        <f>[4]SayfaKAY!AM1147</f>
        <v/>
      </c>
      <c r="AU314" s="176" t="str">
        <f>[4]SayfaKAY!AL1147</f>
        <v/>
      </c>
      <c r="AV314" s="176" t="str">
        <f>[4]SayfaKAY!AP1147</f>
        <v/>
      </c>
      <c r="AW314" s="177" t="str">
        <f>[4]SayfaKAY!AT1147</f>
        <v/>
      </c>
      <c r="AX314" s="194" t="str">
        <f t="shared" si="219"/>
        <v/>
      </c>
      <c r="AY314" s="168"/>
      <c r="AZ314" s="167"/>
      <c r="BA314" s="113"/>
      <c r="BB314" s="171" t="str">
        <f>IF($AQ$1="X", IF(AND(G314&gt;=$AS$1,G314&lt;=$AT$1),IF(P314&lt;&gt;"D(Arıza Değil)",AC314,0), IF(AND(G314&gt;=$AU$1,G314&lt;=$AV$1),IF(P314&lt;&gt;"D(Arıza Değil)",AC314,0), "")), "")</f>
        <v/>
      </c>
      <c r="BC314" s="114"/>
      <c r="BD314" s="114"/>
      <c r="BE314" s="114"/>
      <c r="BF314" s="114"/>
      <c r="BG314" s="114"/>
      <c r="BH314" s="114" t="str">
        <f>IFERROR(FRACAS!AN1150, "Hata Var")</f>
        <v/>
      </c>
      <c r="BI314" s="114"/>
      <c r="BJ314" s="114"/>
      <c r="BK314" s="105" t="str">
        <f>[4]SayfaKAY!AW1147</f>
        <v/>
      </c>
      <c r="BL314" s="105" t="str">
        <f>[4]SayfaKAY!V1147</f>
        <v/>
      </c>
      <c r="BM314" s="114"/>
      <c r="BN314" s="171" t="str">
        <f t="shared" si="220"/>
        <v>x yok</v>
      </c>
      <c r="BO314" s="171" t="b">
        <f t="shared" si="221"/>
        <v>0</v>
      </c>
      <c r="BP314" s="171" t="e">
        <f t="shared" si="222"/>
        <v>#VALUE!</v>
      </c>
      <c r="BQ314" s="226" t="e">
        <f t="shared" si="223"/>
        <v>#VALUE!</v>
      </c>
      <c r="BR314" s="226" t="e">
        <f t="shared" si="224"/>
        <v>#VALUE!</v>
      </c>
      <c r="BS314" s="226" t="e">
        <f t="shared" si="225"/>
        <v>#VALUE!</v>
      </c>
      <c r="BT314" s="114"/>
      <c r="BU314" s="242"/>
      <c r="BV314" s="233">
        <f t="shared" si="226"/>
        <v>-1</v>
      </c>
      <c r="BW314" s="226" t="str">
        <f t="shared" si="227"/>
        <v>Hayır, çakışma yok</v>
      </c>
      <c r="BX314" s="229"/>
      <c r="BY314" s="247" t="e">
        <f t="shared" si="228"/>
        <v>#VALUE!</v>
      </c>
      <c r="BZ314" s="247" t="e">
        <f t="shared" si="229"/>
        <v>#VALUE!</v>
      </c>
      <c r="CA314" s="247" t="e">
        <f t="shared" si="230"/>
        <v>#VALUE!</v>
      </c>
      <c r="CB314" s="213"/>
      <c r="CC314" s="211"/>
      <c r="CD314" s="196"/>
      <c r="CE314" s="213">
        <v>1146</v>
      </c>
      <c r="CF314" s="182" t="str">
        <f t="shared" si="231"/>
        <v/>
      </c>
      <c r="CG314" s="182" t="str">
        <f t="shared" si="232"/>
        <v/>
      </c>
      <c r="CH314" s="196"/>
      <c r="CI314" s="196"/>
      <c r="CJ314" s="196"/>
      <c r="CK314" s="196" t="e">
        <f t="shared" si="233"/>
        <v>#VALUE!</v>
      </c>
      <c r="CL314" s="196" t="e">
        <f t="shared" si="234"/>
        <v>#VALUE!</v>
      </c>
      <c r="CM314" s="196" t="e">
        <f t="shared" si="235"/>
        <v>#VALUE!</v>
      </c>
      <c r="CN314" s="114"/>
      <c r="CO314" s="115" t="str">
        <f t="shared" si="236"/>
        <v/>
      </c>
      <c r="CP314" s="116" t="e">
        <f t="shared" si="237"/>
        <v>#VALUE!</v>
      </c>
      <c r="CQ314" s="117" t="str">
        <f t="shared" si="238"/>
        <v/>
      </c>
      <c r="CR314" s="117" t="str">
        <f t="shared" si="239"/>
        <v/>
      </c>
      <c r="CS314" s="117" t="str">
        <f t="shared" si="240"/>
        <v/>
      </c>
      <c r="CT314" s="118" t="e">
        <f t="shared" si="241"/>
        <v>#VALUE!</v>
      </c>
      <c r="CU314" s="118" t="e">
        <f t="shared" si="242"/>
        <v>#VALUE!</v>
      </c>
      <c r="CV314" s="118" t="e">
        <f t="shared" si="243"/>
        <v>#VALUE!</v>
      </c>
      <c r="CW314" s="119" t="e">
        <f t="shared" si="244"/>
        <v>#VALUE!</v>
      </c>
    </row>
    <row r="315" spans="1:101" ht="118.5" customHeight="1" x14ac:dyDescent="0.3">
      <c r="A315" s="104" t="str">
        <f>[4]SayfaKAY!C1148</f>
        <v/>
      </c>
      <c r="B315" s="104" t="str">
        <f>[4]SayfaKAY!D1148</f>
        <v/>
      </c>
      <c r="C315" s="105" t="str">
        <f>[4]SayfaKAY!E1148</f>
        <v/>
      </c>
      <c r="D315" s="105" t="str">
        <f>[4]SayfaKAY!F1148</f>
        <v/>
      </c>
      <c r="E315" s="106" t="str">
        <f>[4]SayfaKAY!G1148</f>
        <v/>
      </c>
      <c r="F315" s="193" t="str">
        <f t="shared" si="205"/>
        <v/>
      </c>
      <c r="G315" s="135" t="str">
        <f t="shared" si="206"/>
        <v/>
      </c>
      <c r="H315" s="235" t="str">
        <f>[4]SayfaKAY!H1148</f>
        <v/>
      </c>
      <c r="I315" s="104" t="str">
        <f>[4]SayfaKAY!I1148</f>
        <v/>
      </c>
      <c r="J315" s="103" t="str">
        <f>IF([4]SayfaKAY!J1148="","",IF([4]SayfaKAY!J1148="Müşteri","Notified by Customer","Notified by Bozankaya"))</f>
        <v/>
      </c>
      <c r="K315" s="103" t="e">
        <f>VLOOKUP([4]SayfaKAY!L1148,#REF!,2,FALSE)</f>
        <v>#REF!</v>
      </c>
      <c r="L315" s="165" t="str">
        <f>[4]SayfaKAY!X1148</f>
        <v/>
      </c>
      <c r="M315" s="107" t="str">
        <f t="shared" si="207"/>
        <v/>
      </c>
      <c r="N315" s="105" t="str">
        <f>[4]SayfaKAY!M1148</f>
        <v/>
      </c>
      <c r="O315" s="166" t="str">
        <f>[4]SayfaKAY!P1148</f>
        <v/>
      </c>
      <c r="P315" s="166" t="str">
        <f>[4]SayfaKAY!Q1148</f>
        <v/>
      </c>
      <c r="Q315" s="166" t="str">
        <f>[4]SayfaKAY!R1148</f>
        <v/>
      </c>
      <c r="R315" s="132" t="str" cm="1">
        <f t="array" ref="R315">IF([4]SayfaKAY!U1148="","",_xlfn.IFS([4]SayfaKAY!U1148="Bozankaya","Bozankaya",[4]SayfaKAY!U1148="Müşteri","Customer",[4]SayfaKAY!U1148="Tedarikçi","Equipment Supplier"))</f>
        <v/>
      </c>
      <c r="S315" s="204" t="str">
        <f>[4]SayfaKAY!N1148</f>
        <v/>
      </c>
      <c r="T315" s="133" t="str">
        <f>[4]SayfaKAY!AD1148</f>
        <v/>
      </c>
      <c r="U315" s="132" t="str">
        <f>[4]SayfaKAY!W1148</f>
        <v/>
      </c>
      <c r="V315" s="108" t="str">
        <f>[4]SayfaKAY!AZ1148</f>
        <v/>
      </c>
      <c r="W315" s="136" t="str">
        <f t="shared" si="208"/>
        <v/>
      </c>
      <c r="X315" s="137" t="str">
        <f t="shared" si="209"/>
        <v/>
      </c>
      <c r="Y315" s="235" t="str">
        <f>[4]SayfaKAY!AE1148</f>
        <v/>
      </c>
      <c r="Z315" s="192" t="str">
        <f t="shared" si="210"/>
        <v/>
      </c>
      <c r="AA315" s="110" t="str">
        <f t="shared" si="211"/>
        <v/>
      </c>
      <c r="AB315" s="182" t="str">
        <f>[4]SayfaKAY!BA1148</f>
        <v/>
      </c>
      <c r="AC315" s="257" t="str">
        <f t="shared" si="212"/>
        <v/>
      </c>
      <c r="AD315" s="111" t="str">
        <f t="shared" si="213"/>
        <v/>
      </c>
      <c r="AE315" s="111" t="str">
        <f t="shared" si="214"/>
        <v/>
      </c>
      <c r="AF315" s="235" t="str">
        <f>[4]SayfaKAY!BA1148</f>
        <v/>
      </c>
      <c r="AG315" s="179" t="str">
        <f>[4]SayfaKAY!S1148</f>
        <v/>
      </c>
      <c r="AH315" s="178" t="str">
        <f t="shared" si="215"/>
        <v/>
      </c>
      <c r="AI315" s="163" t="str">
        <f>[4]SayfaKAY!AV1148</f>
        <v/>
      </c>
      <c r="AJ315" s="164" t="str">
        <f t="shared" si="216"/>
        <v/>
      </c>
      <c r="AK315" s="164" t="str">
        <f t="shared" si="217"/>
        <v/>
      </c>
      <c r="AL315" s="112" t="str">
        <f>[4]SayfaKAY!AX1148</f>
        <v/>
      </c>
      <c r="AM315" s="257" t="str" cm="1">
        <f t="array" ref="AM315">IFERROR(IF(AND(P315&lt;&gt;"D(Arıza Değil)",AH315="Bu Arıza Aracın Servise Verilmesine Engel Değil"),
IF(Z315-F315&gt;0,(AB315-Y315)*24*60,
IF(OR(AND(G315&gt;$AS$1,G315&lt;$AT$1),AND(G315&gt;$AU$1,G315&lt;$AV$1)),
(AF315-H315)*24*60,     BH:BH0)),        AN315),0)</f>
        <v/>
      </c>
      <c r="AN315" s="257" t="str">
        <f t="shared" si="218"/>
        <v/>
      </c>
      <c r="AO315" s="174" t="str">
        <f>[4]SayfaKAY!AG1148</f>
        <v/>
      </c>
      <c r="AP315" s="174" t="str">
        <f>[4]SayfaKAY!AI1148</f>
        <v/>
      </c>
      <c r="AQ315" s="174" t="str">
        <f>[4]SayfaKAY!AQ1148</f>
        <v/>
      </c>
      <c r="AR315" s="174" t="str">
        <f>[4]SayfaKAY!AH1148</f>
        <v/>
      </c>
      <c r="AS315" s="174" t="str">
        <f>[4]SayfaKAY!AJ1148</f>
        <v/>
      </c>
      <c r="AT315" s="175" t="str">
        <f>[4]SayfaKAY!AM1148</f>
        <v/>
      </c>
      <c r="AU315" s="176" t="str">
        <f>[4]SayfaKAY!AL1148</f>
        <v/>
      </c>
      <c r="AV315" s="176" t="str">
        <f>[4]SayfaKAY!AP1148</f>
        <v/>
      </c>
      <c r="AW315" s="177" t="str">
        <f>[4]SayfaKAY!AT1148</f>
        <v/>
      </c>
      <c r="AX315" s="194" t="str">
        <f t="shared" si="219"/>
        <v/>
      </c>
      <c r="AY315" s="168"/>
      <c r="AZ315" s="167"/>
      <c r="BA315" s="170"/>
      <c r="BB315" s="171"/>
      <c r="BC315" s="114"/>
      <c r="BD315" s="114"/>
      <c r="BE315" s="114"/>
      <c r="BF315" s="114"/>
      <c r="BG315" s="114"/>
      <c r="BH315" s="114">
        <f>IFERROR(FRACAS!AN1151, "Hata Var")</f>
        <v>236548.95000005141</v>
      </c>
      <c r="BI315" s="114"/>
      <c r="BJ315" s="114"/>
      <c r="BK315" s="105" t="str">
        <f>[4]SayfaKAY!AW1148</f>
        <v/>
      </c>
      <c r="BL315" s="105" t="str">
        <f>[4]SayfaKAY!V1148</f>
        <v/>
      </c>
      <c r="BM315" s="114"/>
      <c r="BN315" s="171" t="str">
        <f t="shared" si="220"/>
        <v>x yok</v>
      </c>
      <c r="BO315" s="171" t="b">
        <f t="shared" si="221"/>
        <v>0</v>
      </c>
      <c r="BP315" s="171" t="e">
        <f t="shared" si="222"/>
        <v>#VALUE!</v>
      </c>
      <c r="BQ315" s="226" t="e">
        <f t="shared" si="223"/>
        <v>#VALUE!</v>
      </c>
      <c r="BR315" s="226" t="e">
        <f t="shared" si="224"/>
        <v>#VALUE!</v>
      </c>
      <c r="BS315" s="226" t="e">
        <f t="shared" si="225"/>
        <v>#VALUE!</v>
      </c>
      <c r="BT315" s="114"/>
      <c r="BU315" s="242"/>
      <c r="BV315" s="233">
        <f t="shared" si="226"/>
        <v>-1</v>
      </c>
      <c r="BW315" s="226" t="str">
        <f t="shared" si="227"/>
        <v>Hayır, çakışma yok</v>
      </c>
      <c r="BX315" s="229"/>
      <c r="BY315" s="247" t="e">
        <f t="shared" si="228"/>
        <v>#VALUE!</v>
      </c>
      <c r="BZ315" s="247" t="e">
        <f t="shared" si="229"/>
        <v>#VALUE!</v>
      </c>
      <c r="CA315" s="247" t="e">
        <f t="shared" si="230"/>
        <v>#VALUE!</v>
      </c>
      <c r="CB315" s="213"/>
      <c r="CC315" s="211"/>
      <c r="CD315" s="196"/>
      <c r="CE315" s="213">
        <v>1147</v>
      </c>
      <c r="CF315" s="182" t="str">
        <f t="shared" si="231"/>
        <v/>
      </c>
      <c r="CG315" s="182" t="str">
        <f t="shared" si="232"/>
        <v/>
      </c>
      <c r="CH315" s="196"/>
      <c r="CI315" s="196"/>
      <c r="CJ315" s="196"/>
      <c r="CK315" s="196" t="e">
        <f t="shared" si="233"/>
        <v>#VALUE!</v>
      </c>
      <c r="CL315" s="196" t="e">
        <f t="shared" si="234"/>
        <v>#VALUE!</v>
      </c>
      <c r="CM315" s="196" t="e">
        <f t="shared" si="235"/>
        <v>#VALUE!</v>
      </c>
      <c r="CN315" s="114"/>
      <c r="CO315" s="115" t="str">
        <f t="shared" si="236"/>
        <v/>
      </c>
      <c r="CP315" s="116" t="e">
        <f t="shared" si="237"/>
        <v>#VALUE!</v>
      </c>
      <c r="CQ315" s="117" t="str">
        <f t="shared" si="238"/>
        <v/>
      </c>
      <c r="CR315" s="117" t="str">
        <f t="shared" si="239"/>
        <v/>
      </c>
      <c r="CS315" s="117" t="str">
        <f t="shared" si="240"/>
        <v/>
      </c>
      <c r="CT315" s="118" t="e">
        <f t="shared" si="241"/>
        <v>#VALUE!</v>
      </c>
      <c r="CU315" s="118" t="e">
        <f t="shared" si="242"/>
        <v>#VALUE!</v>
      </c>
      <c r="CV315" s="118" t="e">
        <f t="shared" si="243"/>
        <v>#VALUE!</v>
      </c>
      <c r="CW315" s="119" t="e">
        <f t="shared" si="244"/>
        <v>#VALUE!</v>
      </c>
    </row>
    <row r="316" spans="1:101" ht="118.5" customHeight="1" x14ac:dyDescent="0.3">
      <c r="A316" s="160" t="str">
        <f>[4]SayfaKAY!C1149</f>
        <v/>
      </c>
      <c r="B316" s="104" t="str">
        <f>[4]SayfaKAY!D1149</f>
        <v/>
      </c>
      <c r="C316" s="105" t="str">
        <f>[4]SayfaKAY!E1149</f>
        <v/>
      </c>
      <c r="D316" s="105" t="str">
        <f>[4]SayfaKAY!F1149</f>
        <v/>
      </c>
      <c r="E316" s="106" t="str">
        <f>[4]SayfaKAY!G1149</f>
        <v/>
      </c>
      <c r="F316" s="134" t="str">
        <f t="shared" si="205"/>
        <v/>
      </c>
      <c r="G316" s="135" t="str">
        <f t="shared" si="206"/>
        <v/>
      </c>
      <c r="H316" s="235" t="str">
        <f>[4]SayfaKAY!H1149</f>
        <v/>
      </c>
      <c r="I316" s="104" t="str">
        <f>[4]SayfaKAY!I1149</f>
        <v/>
      </c>
      <c r="J316" s="103" t="str">
        <f>IF([4]SayfaKAY!J1149="","",IF([4]SayfaKAY!J1149="Müşteri","Notified by Customer","Notified by Bozankaya"))</f>
        <v/>
      </c>
      <c r="K316" s="103" t="e">
        <f>VLOOKUP([4]SayfaKAY!L1149,#REF!,2,FALSE)</f>
        <v>#REF!</v>
      </c>
      <c r="L316" s="165" t="str">
        <f>[4]SayfaKAY!X1149</f>
        <v/>
      </c>
      <c r="M316" s="107" t="str">
        <f t="shared" si="207"/>
        <v/>
      </c>
      <c r="N316" s="105" t="str">
        <f>[4]SayfaKAY!M1149</f>
        <v/>
      </c>
      <c r="O316" s="166" t="str">
        <f>[4]SayfaKAY!P1149</f>
        <v/>
      </c>
      <c r="P316" s="166" t="str">
        <f>[4]SayfaKAY!Q1149</f>
        <v/>
      </c>
      <c r="Q316" s="166" t="str">
        <f>[4]SayfaKAY!R1149</f>
        <v/>
      </c>
      <c r="R316" s="132" t="str" cm="1">
        <f t="array" ref="R316">IF([4]SayfaKAY!U1149="","",_xlfn.IFS([4]SayfaKAY!U1149="Bozankaya","Bozankaya",[4]SayfaKAY!U1149="Müşteri","Customer",[4]SayfaKAY!U1149="Tedarikçi","Equipment Supplier"))</f>
        <v/>
      </c>
      <c r="S316" s="204" t="str">
        <f>[4]SayfaKAY!N1149</f>
        <v/>
      </c>
      <c r="T316" s="133" t="str">
        <f>[4]SayfaKAY!AD1149</f>
        <v/>
      </c>
      <c r="U316" s="132" t="str">
        <f>[4]SayfaKAY!W1149</f>
        <v/>
      </c>
      <c r="V316" s="108" t="str">
        <f>[4]SayfaKAY!AZ1149</f>
        <v/>
      </c>
      <c r="W316" s="136" t="str">
        <f t="shared" si="208"/>
        <v/>
      </c>
      <c r="X316" s="137" t="str">
        <f t="shared" si="209"/>
        <v/>
      </c>
      <c r="Y316" s="235" t="str">
        <f>[4]SayfaKAY!AE1149</f>
        <v/>
      </c>
      <c r="Z316" s="109" t="str">
        <f t="shared" si="210"/>
        <v/>
      </c>
      <c r="AA316" s="110" t="str">
        <f t="shared" si="211"/>
        <v/>
      </c>
      <c r="AB316" s="182" t="str">
        <f>[4]SayfaKAY!BA1149</f>
        <v/>
      </c>
      <c r="AC316" s="257" t="str">
        <f t="shared" si="212"/>
        <v/>
      </c>
      <c r="AD316" s="111" t="str">
        <f t="shared" si="213"/>
        <v/>
      </c>
      <c r="AE316" s="111" t="str">
        <f t="shared" si="214"/>
        <v/>
      </c>
      <c r="AF316" s="235" t="str">
        <f>[4]SayfaKAY!BA1149</f>
        <v/>
      </c>
      <c r="AG316" s="179" t="str">
        <f>[4]SayfaKAY!S1149</f>
        <v/>
      </c>
      <c r="AH316" s="178" t="str">
        <f t="shared" si="215"/>
        <v/>
      </c>
      <c r="AI316" s="163" t="str">
        <f>[4]SayfaKAY!AV1149</f>
        <v/>
      </c>
      <c r="AJ316" s="164" t="str">
        <f t="shared" si="216"/>
        <v/>
      </c>
      <c r="AK316" s="164" t="str">
        <f t="shared" si="217"/>
        <v/>
      </c>
      <c r="AL316" s="112" t="str">
        <f>[4]SayfaKAY!AX1149</f>
        <v/>
      </c>
      <c r="AM316" s="257" t="str" cm="1">
        <f t="array" ref="AM316">IFERROR(IF(AND(P316&lt;&gt;"D(Arıza Değil)",AH316="Bu Arıza Aracın Servise Verilmesine Engel Değil"),
IF(Z316-F316&gt;0,(AB316-Y316)*24*60,
IF(OR(AND(G316&gt;$AS$1,G316&lt;$AT$1),AND(G316&gt;$AU$1,G316&lt;$AV$1)),
(AF316-H316)*24*60,     BH:BH0)),        AN316),0)</f>
        <v/>
      </c>
      <c r="AN316" s="257" t="str">
        <f t="shared" si="218"/>
        <v/>
      </c>
      <c r="AO316" s="174" t="str">
        <f>[4]SayfaKAY!AG1149</f>
        <v/>
      </c>
      <c r="AP316" s="174" t="str">
        <f>[4]SayfaKAY!AI1149</f>
        <v/>
      </c>
      <c r="AQ316" s="174" t="str">
        <f>[4]SayfaKAY!AQ1149</f>
        <v/>
      </c>
      <c r="AR316" s="174" t="str">
        <f>[4]SayfaKAY!AH1149</f>
        <v/>
      </c>
      <c r="AS316" s="174" t="str">
        <f>[4]SayfaKAY!AJ1149</f>
        <v/>
      </c>
      <c r="AT316" s="175" t="str">
        <f>[4]SayfaKAY!AM1149</f>
        <v/>
      </c>
      <c r="AU316" s="176" t="str">
        <f>[4]SayfaKAY!AL1149</f>
        <v/>
      </c>
      <c r="AV316" s="176" t="str">
        <f>[4]SayfaKAY!AP1149</f>
        <v/>
      </c>
      <c r="AW316" s="177" t="str">
        <f>[4]SayfaKAY!AT1149</f>
        <v/>
      </c>
      <c r="AX316" s="194" t="str">
        <f t="shared" si="219"/>
        <v/>
      </c>
      <c r="AY316" s="168"/>
      <c r="AZ316" s="167"/>
      <c r="BA316" s="113"/>
      <c r="BB316" s="171" t="str">
        <f>IF($AQ$1="X", IF(AND(G316&gt;=$AS$1,G316&lt;=$AT$1),IF(P316&lt;&gt;"D(Arıza Değil)",AC316,0), IF(AND(G316&gt;=$AU$1,G316&lt;=$AV$1),IF(P316&lt;&gt;"D(Arıza Değil)",AC316,0), "")), "")</f>
        <v/>
      </c>
      <c r="BC316" s="114"/>
      <c r="BD316" s="114"/>
      <c r="BE316" s="114"/>
      <c r="BF316" s="114"/>
      <c r="BG316" s="114"/>
      <c r="BH316" s="114">
        <f>IFERROR(FRACAS!AN1152, "Hata Var")</f>
        <v>235497.99999988521</v>
      </c>
      <c r="BI316" s="114"/>
      <c r="BJ316" s="114"/>
      <c r="BK316" s="105" t="str">
        <f>[4]SayfaKAY!AW1149</f>
        <v/>
      </c>
      <c r="BL316" s="105" t="str">
        <f>[4]SayfaKAY!V1149</f>
        <v/>
      </c>
      <c r="BM316" s="114"/>
      <c r="BN316" s="171" t="str">
        <f t="shared" si="220"/>
        <v>x yok</v>
      </c>
      <c r="BO316" s="171" t="b">
        <f t="shared" si="221"/>
        <v>0</v>
      </c>
      <c r="BP316" s="171" t="e">
        <f t="shared" si="222"/>
        <v>#VALUE!</v>
      </c>
      <c r="BQ316" s="226" t="e">
        <f t="shared" si="223"/>
        <v>#VALUE!</v>
      </c>
      <c r="BR316" s="226" t="e">
        <f t="shared" si="224"/>
        <v>#VALUE!</v>
      </c>
      <c r="BS316" s="226" t="e">
        <f t="shared" si="225"/>
        <v>#VALUE!</v>
      </c>
      <c r="BT316" s="114"/>
      <c r="BU316" s="242"/>
      <c r="BV316" s="233">
        <f t="shared" si="226"/>
        <v>-1</v>
      </c>
      <c r="BW316" s="226" t="str">
        <f t="shared" si="227"/>
        <v>Hayır, çakışma yok</v>
      </c>
      <c r="BX316" s="229"/>
      <c r="BY316" s="247" t="e">
        <f t="shared" si="228"/>
        <v>#VALUE!</v>
      </c>
      <c r="BZ316" s="247" t="e">
        <f t="shared" si="229"/>
        <v>#VALUE!</v>
      </c>
      <c r="CA316" s="247" t="e">
        <f t="shared" si="230"/>
        <v>#VALUE!</v>
      </c>
      <c r="CB316" s="213"/>
      <c r="CC316" s="211"/>
      <c r="CD316" s="196"/>
      <c r="CE316" s="213">
        <v>1148</v>
      </c>
      <c r="CF316" s="182" t="str">
        <f t="shared" si="231"/>
        <v/>
      </c>
      <c r="CG316" s="182" t="str">
        <f t="shared" si="232"/>
        <v/>
      </c>
      <c r="CH316" s="196"/>
      <c r="CI316" s="196"/>
      <c r="CJ316" s="196"/>
      <c r="CK316" s="196" t="e">
        <f t="shared" si="233"/>
        <v>#VALUE!</v>
      </c>
      <c r="CL316" s="196" t="e">
        <f t="shared" si="234"/>
        <v>#VALUE!</v>
      </c>
      <c r="CM316" s="196" t="e">
        <f t="shared" si="235"/>
        <v>#VALUE!</v>
      </c>
      <c r="CN316" s="114"/>
      <c r="CO316" s="115" t="str">
        <f t="shared" si="236"/>
        <v/>
      </c>
      <c r="CP316" s="116" t="e">
        <f t="shared" si="237"/>
        <v>#VALUE!</v>
      </c>
      <c r="CQ316" s="117" t="str">
        <f t="shared" si="238"/>
        <v/>
      </c>
      <c r="CR316" s="117" t="str">
        <f t="shared" si="239"/>
        <v/>
      </c>
      <c r="CS316" s="117" t="str">
        <f t="shared" si="240"/>
        <v/>
      </c>
      <c r="CT316" s="118" t="e">
        <f t="shared" si="241"/>
        <v>#VALUE!</v>
      </c>
      <c r="CU316" s="118" t="e">
        <f t="shared" si="242"/>
        <v>#VALUE!</v>
      </c>
      <c r="CV316" s="118" t="e">
        <f t="shared" si="243"/>
        <v>#VALUE!</v>
      </c>
      <c r="CW316" s="119" t="e">
        <f t="shared" si="244"/>
        <v>#VALUE!</v>
      </c>
    </row>
    <row r="317" spans="1:101" ht="118.5" customHeight="1" x14ac:dyDescent="0.3">
      <c r="A317" s="104" t="str">
        <f>[4]SayfaKAY!C1150</f>
        <v/>
      </c>
      <c r="B317" s="104" t="str">
        <f>[4]SayfaKAY!D1150</f>
        <v/>
      </c>
      <c r="C317" s="105" t="str">
        <f>[4]SayfaKAY!E1150</f>
        <v/>
      </c>
      <c r="D317" s="105" t="str">
        <f>[4]SayfaKAY!F1150</f>
        <v/>
      </c>
      <c r="E317" s="106" t="str">
        <f>[4]SayfaKAY!G1150</f>
        <v/>
      </c>
      <c r="F317" s="193" t="str">
        <f t="shared" si="205"/>
        <v/>
      </c>
      <c r="G317" s="135" t="str">
        <f t="shared" si="206"/>
        <v/>
      </c>
      <c r="H317" s="235" t="str">
        <f>[4]SayfaKAY!H1150</f>
        <v/>
      </c>
      <c r="I317" s="104" t="str">
        <f>[4]SayfaKAY!I1150</f>
        <v/>
      </c>
      <c r="J317" s="103" t="str">
        <f>IF([4]SayfaKAY!J1150="","",IF([4]SayfaKAY!J1150="Müşteri","Notified by Customer","Notified by Bozankaya"))</f>
        <v/>
      </c>
      <c r="K317" s="103" t="e">
        <f>VLOOKUP([4]SayfaKAY!L1150,#REF!,2,FALSE)</f>
        <v>#REF!</v>
      </c>
      <c r="L317" s="165" t="str">
        <f>[4]SayfaKAY!X1150</f>
        <v/>
      </c>
      <c r="M317" s="107" t="str">
        <f t="shared" si="207"/>
        <v/>
      </c>
      <c r="N317" s="105" t="str">
        <f>[4]SayfaKAY!M1150</f>
        <v/>
      </c>
      <c r="O317" s="166" t="str">
        <f>[4]SayfaKAY!P1150</f>
        <v/>
      </c>
      <c r="P317" s="166" t="str">
        <f>[4]SayfaKAY!Q1150</f>
        <v/>
      </c>
      <c r="Q317" s="166" t="str">
        <f>[4]SayfaKAY!R1150</f>
        <v/>
      </c>
      <c r="R317" s="132" t="str" cm="1">
        <f t="array" ref="R317">IF([4]SayfaKAY!U1150="","",_xlfn.IFS([4]SayfaKAY!U1150="Bozankaya","Bozankaya",[4]SayfaKAY!U1150="Müşteri","Customer",[4]SayfaKAY!U1150="Tedarikçi","Equipment Supplier"))</f>
        <v/>
      </c>
      <c r="S317" s="204" t="str">
        <f>[4]SayfaKAY!N1150</f>
        <v/>
      </c>
      <c r="T317" s="133" t="str">
        <f>[4]SayfaKAY!AD1150</f>
        <v/>
      </c>
      <c r="U317" s="132" t="str">
        <f>[4]SayfaKAY!W1150</f>
        <v/>
      </c>
      <c r="V317" s="108" t="str">
        <f>[4]SayfaKAY!AZ1150</f>
        <v/>
      </c>
      <c r="W317" s="136" t="str">
        <f t="shared" si="208"/>
        <v/>
      </c>
      <c r="X317" s="137" t="str">
        <f t="shared" si="209"/>
        <v/>
      </c>
      <c r="Y317" s="235" t="str">
        <f>[4]SayfaKAY!AE1150</f>
        <v/>
      </c>
      <c r="Z317" s="192" t="str">
        <f t="shared" si="210"/>
        <v/>
      </c>
      <c r="AA317" s="110" t="str">
        <f t="shared" si="211"/>
        <v/>
      </c>
      <c r="AB317" s="182" t="str">
        <f>[4]SayfaKAY!BA1150</f>
        <v/>
      </c>
      <c r="AC317" s="257" t="str">
        <f t="shared" si="212"/>
        <v/>
      </c>
      <c r="AD317" s="111" t="str">
        <f t="shared" si="213"/>
        <v/>
      </c>
      <c r="AE317" s="111" t="str">
        <f t="shared" si="214"/>
        <v/>
      </c>
      <c r="AF317" s="235" t="str">
        <f>[4]SayfaKAY!BA1150</f>
        <v/>
      </c>
      <c r="AG317" s="179" t="str">
        <f>[4]SayfaKAY!S1150</f>
        <v/>
      </c>
      <c r="AH317" s="178" t="str">
        <f t="shared" si="215"/>
        <v/>
      </c>
      <c r="AI317" s="163" t="str">
        <f>[4]SayfaKAY!AV1150</f>
        <v/>
      </c>
      <c r="AJ317" s="164" t="str">
        <f t="shared" si="216"/>
        <v/>
      </c>
      <c r="AK317" s="164" t="str">
        <f t="shared" si="217"/>
        <v/>
      </c>
      <c r="AL317" s="112" t="str">
        <f>[4]SayfaKAY!AX1150</f>
        <v/>
      </c>
      <c r="AM317" s="257" t="str" cm="1">
        <f t="array" ref="AM317">IFERROR(IF(AND(P317&lt;&gt;"D(Arıza Değil)",AH317="Bu Arıza Aracın Servise Verilmesine Engel Değil"),
IF(Z317-F317&gt;0,(AB317-Y317)*24*60,
IF(OR(AND(G317&gt;$AS$1,G317&lt;$AT$1),AND(G317&gt;$AU$1,G317&lt;$AV$1)),
(AF317-H317)*24*60,     BH:BH0)),        AN317),0)</f>
        <v/>
      </c>
      <c r="AN317" s="257" t="str">
        <f t="shared" si="218"/>
        <v/>
      </c>
      <c r="AO317" s="174" t="str">
        <f>[4]SayfaKAY!AG1150</f>
        <v/>
      </c>
      <c r="AP317" s="174" t="str">
        <f>[4]SayfaKAY!AI1150</f>
        <v/>
      </c>
      <c r="AQ317" s="174" t="str">
        <f>[4]SayfaKAY!AQ1150</f>
        <v/>
      </c>
      <c r="AR317" s="174" t="str">
        <f>[4]SayfaKAY!AH1150</f>
        <v/>
      </c>
      <c r="AS317" s="174" t="str">
        <f>[4]SayfaKAY!AJ1150</f>
        <v/>
      </c>
      <c r="AT317" s="175" t="str">
        <f>[4]SayfaKAY!AM1150</f>
        <v/>
      </c>
      <c r="AU317" s="176" t="str">
        <f>[4]SayfaKAY!AL1150</f>
        <v/>
      </c>
      <c r="AV317" s="176" t="str">
        <f>[4]SayfaKAY!AP1150</f>
        <v/>
      </c>
      <c r="AW317" s="177" t="str">
        <f>[4]SayfaKAY!AT1150</f>
        <v/>
      </c>
      <c r="AX317" s="194" t="str">
        <f t="shared" si="219"/>
        <v/>
      </c>
      <c r="AY317" s="168"/>
      <c r="AZ317" s="167"/>
      <c r="BA317" s="170"/>
      <c r="BB317" s="171"/>
      <c r="BC317" s="114"/>
      <c r="BD317" s="114"/>
      <c r="BE317" s="114"/>
      <c r="BF317" s="114"/>
      <c r="BG317" s="114"/>
      <c r="BH317" s="114">
        <f>IFERROR(FRACAS!AN1153, "Hata Var")</f>
        <v>112373.00000006799</v>
      </c>
      <c r="BI317" s="114"/>
      <c r="BJ317" s="114"/>
      <c r="BK317" s="105" t="str">
        <f>[4]SayfaKAY!AW1150</f>
        <v/>
      </c>
      <c r="BL317" s="105" t="str">
        <f>[4]SayfaKAY!V1150</f>
        <v/>
      </c>
      <c r="BM317" s="114"/>
      <c r="BN317" s="171" t="str">
        <f t="shared" si="220"/>
        <v>x yok</v>
      </c>
      <c r="BO317" s="171" t="b">
        <f t="shared" si="221"/>
        <v>0</v>
      </c>
      <c r="BP317" s="171" t="e">
        <f t="shared" si="222"/>
        <v>#VALUE!</v>
      </c>
      <c r="BQ317" s="226" t="e">
        <f t="shared" si="223"/>
        <v>#VALUE!</v>
      </c>
      <c r="BR317" s="226" t="e">
        <f t="shared" si="224"/>
        <v>#VALUE!</v>
      </c>
      <c r="BS317" s="226" t="e">
        <f t="shared" si="225"/>
        <v>#VALUE!</v>
      </c>
      <c r="BT317" s="114"/>
      <c r="BU317" s="242"/>
      <c r="BV317" s="233">
        <f t="shared" si="226"/>
        <v>-1</v>
      </c>
      <c r="BW317" s="226" t="str">
        <f t="shared" si="227"/>
        <v>Hayır, çakışma yok</v>
      </c>
      <c r="BX317" s="229"/>
      <c r="BY317" s="247" t="e">
        <f t="shared" si="228"/>
        <v>#VALUE!</v>
      </c>
      <c r="BZ317" s="247" t="e">
        <f t="shared" si="229"/>
        <v>#VALUE!</v>
      </c>
      <c r="CA317" s="247" t="e">
        <f t="shared" si="230"/>
        <v>#VALUE!</v>
      </c>
      <c r="CB317" s="213"/>
      <c r="CC317" s="211"/>
      <c r="CD317" s="196"/>
      <c r="CE317" s="213">
        <v>1149</v>
      </c>
      <c r="CF317" s="182" t="str">
        <f t="shared" si="231"/>
        <v/>
      </c>
      <c r="CG317" s="182" t="str">
        <f t="shared" si="232"/>
        <v/>
      </c>
      <c r="CH317" s="196"/>
      <c r="CI317" s="196"/>
      <c r="CJ317" s="196"/>
      <c r="CK317" s="196" t="e">
        <f t="shared" si="233"/>
        <v>#VALUE!</v>
      </c>
      <c r="CL317" s="196" t="e">
        <f t="shared" si="234"/>
        <v>#VALUE!</v>
      </c>
      <c r="CM317" s="196" t="e">
        <f t="shared" si="235"/>
        <v>#VALUE!</v>
      </c>
      <c r="CN317" s="114"/>
      <c r="CO317" s="115" t="str">
        <f t="shared" si="236"/>
        <v/>
      </c>
      <c r="CP317" s="116" t="e">
        <f t="shared" si="237"/>
        <v>#VALUE!</v>
      </c>
      <c r="CQ317" s="117" t="str">
        <f t="shared" si="238"/>
        <v/>
      </c>
      <c r="CR317" s="117" t="str">
        <f t="shared" si="239"/>
        <v/>
      </c>
      <c r="CS317" s="117" t="str">
        <f t="shared" si="240"/>
        <v/>
      </c>
      <c r="CT317" s="118" t="e">
        <f t="shared" si="241"/>
        <v>#VALUE!</v>
      </c>
      <c r="CU317" s="118" t="e">
        <f t="shared" si="242"/>
        <v>#VALUE!</v>
      </c>
      <c r="CV317" s="118" t="e">
        <f t="shared" si="243"/>
        <v>#VALUE!</v>
      </c>
      <c r="CW317" s="119" t="e">
        <f t="shared" si="244"/>
        <v>#VALUE!</v>
      </c>
    </row>
    <row r="318" spans="1:101" ht="118.5" customHeight="1" x14ac:dyDescent="0.3">
      <c r="A318" s="160" t="str">
        <f>[4]SayfaKAY!C1151</f>
        <v/>
      </c>
      <c r="B318" s="104" t="str">
        <f>[4]SayfaKAY!D1151</f>
        <v/>
      </c>
      <c r="C318" s="105" t="str">
        <f>[4]SayfaKAY!E1151</f>
        <v/>
      </c>
      <c r="D318" s="105" t="str">
        <f>[4]SayfaKAY!F1151</f>
        <v/>
      </c>
      <c r="E318" s="106" t="str">
        <f>[4]SayfaKAY!G1151</f>
        <v/>
      </c>
      <c r="F318" s="134" t="str">
        <f t="shared" si="205"/>
        <v/>
      </c>
      <c r="G318" s="135" t="str">
        <f t="shared" si="206"/>
        <v/>
      </c>
      <c r="H318" s="235" t="str">
        <f>[4]SayfaKAY!H1151</f>
        <v/>
      </c>
      <c r="I318" s="104" t="str">
        <f>[4]SayfaKAY!I1151</f>
        <v/>
      </c>
      <c r="J318" s="103" t="str">
        <f>IF([4]SayfaKAY!J1151="","",IF([4]SayfaKAY!J1151="Müşteri","Notified by Customer","Notified by Bozankaya"))</f>
        <v/>
      </c>
      <c r="K318" s="103" t="e">
        <f>VLOOKUP([4]SayfaKAY!L1151,#REF!,2,FALSE)</f>
        <v>#REF!</v>
      </c>
      <c r="L318" s="165" t="str">
        <f>[4]SayfaKAY!X1151</f>
        <v/>
      </c>
      <c r="M318" s="107" t="str">
        <f t="shared" si="207"/>
        <v/>
      </c>
      <c r="N318" s="105" t="str">
        <f>[4]SayfaKAY!M1151</f>
        <v/>
      </c>
      <c r="O318" s="166" t="str">
        <f>[4]SayfaKAY!P1151</f>
        <v/>
      </c>
      <c r="P318" s="166" t="str">
        <f>[4]SayfaKAY!Q1151</f>
        <v/>
      </c>
      <c r="Q318" s="166" t="str">
        <f>[4]SayfaKAY!R1151</f>
        <v/>
      </c>
      <c r="R318" s="132" t="str" cm="1">
        <f t="array" ref="R318">IF([4]SayfaKAY!U1151="","",_xlfn.IFS([4]SayfaKAY!U1151="Bozankaya","Bozankaya",[4]SayfaKAY!U1151="Müşteri","Customer",[4]SayfaKAY!U1151="Tedarikçi","Equipment Supplier"))</f>
        <v/>
      </c>
      <c r="S318" s="204" t="str">
        <f>[4]SayfaKAY!N1151</f>
        <v/>
      </c>
      <c r="T318" s="133" t="str">
        <f>[4]SayfaKAY!AD1151</f>
        <v/>
      </c>
      <c r="U318" s="132" t="str">
        <f>[4]SayfaKAY!W1151</f>
        <v/>
      </c>
      <c r="V318" s="108" t="str">
        <f>[4]SayfaKAY!AZ1151</f>
        <v/>
      </c>
      <c r="W318" s="136" t="str">
        <f t="shared" si="208"/>
        <v/>
      </c>
      <c r="X318" s="137" t="str">
        <f t="shared" si="209"/>
        <v/>
      </c>
      <c r="Y318" s="235" t="str">
        <f>[4]SayfaKAY!AE1151</f>
        <v/>
      </c>
      <c r="Z318" s="109" t="str">
        <f t="shared" si="210"/>
        <v/>
      </c>
      <c r="AA318" s="110" t="str">
        <f t="shared" si="211"/>
        <v/>
      </c>
      <c r="AB318" s="182" t="str">
        <f>[4]SayfaKAY!BA1151</f>
        <v/>
      </c>
      <c r="AC318" s="257" t="str">
        <f t="shared" si="212"/>
        <v/>
      </c>
      <c r="AD318" s="111" t="str">
        <f t="shared" si="213"/>
        <v/>
      </c>
      <c r="AE318" s="111" t="str">
        <f t="shared" si="214"/>
        <v/>
      </c>
      <c r="AF318" s="235" t="str">
        <f>[4]SayfaKAY!BA1151</f>
        <v/>
      </c>
      <c r="AG318" s="179" t="str">
        <f>[4]SayfaKAY!S1151</f>
        <v/>
      </c>
      <c r="AH318" s="178" t="str">
        <f t="shared" si="215"/>
        <v/>
      </c>
      <c r="AI318" s="163" t="str">
        <f>[4]SayfaKAY!AV1151</f>
        <v/>
      </c>
      <c r="AJ318" s="164" t="str">
        <f t="shared" si="216"/>
        <v/>
      </c>
      <c r="AK318" s="164" t="str">
        <f t="shared" si="217"/>
        <v/>
      </c>
      <c r="AL318" s="112" t="str">
        <f>[4]SayfaKAY!AX1151</f>
        <v/>
      </c>
      <c r="AM318" s="257" t="str" cm="1">
        <f t="array" ref="AM318">IFERROR(IF(AND(P318&lt;&gt;"D(Arıza Değil)",AH318="Bu Arıza Aracın Servise Verilmesine Engel Değil"),
IF(Z318-F318&gt;0,(AB318-Y318)*24*60,
IF(OR(AND(G318&gt;$AS$1,G318&lt;$AT$1),AND(G318&gt;$AU$1,G318&lt;$AV$1)),
(AF318-H318)*24*60,     BH:BH0)),        AN318),0)</f>
        <v/>
      </c>
      <c r="AN318" s="257" t="str">
        <f t="shared" si="218"/>
        <v/>
      </c>
      <c r="AO318" s="174" t="str">
        <f>[4]SayfaKAY!AG1151</f>
        <v/>
      </c>
      <c r="AP318" s="174" t="str">
        <f>[4]SayfaKAY!AI1151</f>
        <v/>
      </c>
      <c r="AQ318" s="174" t="str">
        <f>[4]SayfaKAY!AQ1151</f>
        <v/>
      </c>
      <c r="AR318" s="174" t="str">
        <f>[4]SayfaKAY!AH1151</f>
        <v/>
      </c>
      <c r="AS318" s="174" t="str">
        <f>[4]SayfaKAY!AJ1151</f>
        <v/>
      </c>
      <c r="AT318" s="175" t="str">
        <f>[4]SayfaKAY!AM1151</f>
        <v/>
      </c>
      <c r="AU318" s="176" t="str">
        <f>[4]SayfaKAY!AL1151</f>
        <v/>
      </c>
      <c r="AV318" s="176" t="str">
        <f>[4]SayfaKAY!AP1151</f>
        <v/>
      </c>
      <c r="AW318" s="177" t="str">
        <f>[4]SayfaKAY!AT1151</f>
        <v/>
      </c>
      <c r="AX318" s="194" t="str">
        <f t="shared" si="219"/>
        <v/>
      </c>
      <c r="AY318" s="168"/>
      <c r="AZ318" s="167"/>
      <c r="BA318" s="113"/>
      <c r="BB318" s="171" t="str">
        <f>IF($AQ$1="X", IF(AND(G318&gt;=$AS$1,G318&lt;=$AT$1),IF(P318&lt;&gt;"D(Arıza Değil)",AC318,0), IF(AND(G318&gt;=$AU$1,G318&lt;=$AV$1),IF(P318&lt;&gt;"D(Arıza Değil)",AC318,0), "")), "")</f>
        <v/>
      </c>
      <c r="BC318" s="114"/>
      <c r="BD318" s="114"/>
      <c r="BE318" s="114"/>
      <c r="BF318" s="114"/>
      <c r="BG318" s="114"/>
      <c r="BH318" s="114">
        <f>IFERROR(FRACAS!AN1154, "Hata Var")</f>
        <v>234591.99999998091</v>
      </c>
      <c r="BI318" s="114"/>
      <c r="BJ318" s="114"/>
      <c r="BK318" s="105" t="str">
        <f>[4]SayfaKAY!AW1151</f>
        <v/>
      </c>
      <c r="BL318" s="105" t="str">
        <f>[4]SayfaKAY!V1151</f>
        <v/>
      </c>
      <c r="BM318" s="114"/>
      <c r="BN318" s="171" t="str">
        <f t="shared" si="220"/>
        <v>x yok</v>
      </c>
      <c r="BO318" s="171" t="b">
        <f t="shared" si="221"/>
        <v>0</v>
      </c>
      <c r="BP318" s="171" t="e">
        <f t="shared" si="222"/>
        <v>#VALUE!</v>
      </c>
      <c r="BQ318" s="226" t="e">
        <f t="shared" si="223"/>
        <v>#VALUE!</v>
      </c>
      <c r="BR318" s="226" t="e">
        <f t="shared" si="224"/>
        <v>#VALUE!</v>
      </c>
      <c r="BS318" s="226" t="e">
        <f t="shared" si="225"/>
        <v>#VALUE!</v>
      </c>
      <c r="BT318" s="114"/>
      <c r="BU318" s="242"/>
      <c r="BV318" s="233">
        <f t="shared" si="226"/>
        <v>-1</v>
      </c>
      <c r="BW318" s="226" t="str">
        <f t="shared" si="227"/>
        <v>Hayır, çakışma yok</v>
      </c>
      <c r="BX318" s="229"/>
      <c r="BY318" s="247" t="e">
        <f t="shared" si="228"/>
        <v>#VALUE!</v>
      </c>
      <c r="BZ318" s="247" t="e">
        <f t="shared" si="229"/>
        <v>#VALUE!</v>
      </c>
      <c r="CA318" s="247" t="e">
        <f t="shared" si="230"/>
        <v>#VALUE!</v>
      </c>
      <c r="CB318" s="213"/>
      <c r="CC318" s="211"/>
      <c r="CD318" s="196"/>
      <c r="CE318" s="213">
        <v>1150</v>
      </c>
      <c r="CF318" s="182" t="str">
        <f t="shared" si="231"/>
        <v/>
      </c>
      <c r="CG318" s="182" t="str">
        <f t="shared" si="232"/>
        <v/>
      </c>
      <c r="CH318" s="196"/>
      <c r="CI318" s="196"/>
      <c r="CJ318" s="196"/>
      <c r="CK318" s="196" t="e">
        <f t="shared" si="233"/>
        <v>#VALUE!</v>
      </c>
      <c r="CL318" s="196" t="e">
        <f t="shared" si="234"/>
        <v>#VALUE!</v>
      </c>
      <c r="CM318" s="196" t="e">
        <f t="shared" si="235"/>
        <v>#VALUE!</v>
      </c>
      <c r="CN318" s="114"/>
      <c r="CO318" s="115" t="str">
        <f t="shared" si="236"/>
        <v/>
      </c>
      <c r="CP318" s="116" t="e">
        <f t="shared" si="237"/>
        <v>#VALUE!</v>
      </c>
      <c r="CQ318" s="117" t="str">
        <f t="shared" si="238"/>
        <v/>
      </c>
      <c r="CR318" s="117" t="str">
        <f t="shared" si="239"/>
        <v/>
      </c>
      <c r="CS318" s="117" t="str">
        <f t="shared" si="240"/>
        <v/>
      </c>
      <c r="CT318" s="118" t="e">
        <f t="shared" si="241"/>
        <v>#VALUE!</v>
      </c>
      <c r="CU318" s="118" t="e">
        <f t="shared" si="242"/>
        <v>#VALUE!</v>
      </c>
      <c r="CV318" s="118" t="e">
        <f t="shared" si="243"/>
        <v>#VALUE!</v>
      </c>
      <c r="CW318" s="119" t="e">
        <f t="shared" si="244"/>
        <v>#VALUE!</v>
      </c>
    </row>
    <row r="319" spans="1:101" ht="118.5" customHeight="1" x14ac:dyDescent="0.3">
      <c r="A319" s="104" t="str">
        <f>[4]SayfaKAY!C1152</f>
        <v/>
      </c>
      <c r="B319" s="104" t="str">
        <f>[4]SayfaKAY!D1152</f>
        <v/>
      </c>
      <c r="C319" s="105" t="str">
        <f>[4]SayfaKAY!E1152</f>
        <v/>
      </c>
      <c r="D319" s="105" t="str">
        <f>[4]SayfaKAY!F1152</f>
        <v/>
      </c>
      <c r="E319" s="106" t="str">
        <f>[4]SayfaKAY!G1152</f>
        <v/>
      </c>
      <c r="F319" s="193" t="str">
        <f t="shared" si="205"/>
        <v/>
      </c>
      <c r="G319" s="135" t="str">
        <f t="shared" si="206"/>
        <v/>
      </c>
      <c r="H319" s="235" t="str">
        <f>[4]SayfaKAY!H1152</f>
        <v/>
      </c>
      <c r="I319" s="104" t="str">
        <f>[4]SayfaKAY!I1152</f>
        <v/>
      </c>
      <c r="J319" s="103" t="str">
        <f>IF([4]SayfaKAY!J1152="","",IF([4]SayfaKAY!J1152="Müşteri","Notified by Customer","Notified by Bozankaya"))</f>
        <v/>
      </c>
      <c r="K319" s="103" t="e">
        <f>VLOOKUP([4]SayfaKAY!L1152,#REF!,2,FALSE)</f>
        <v>#REF!</v>
      </c>
      <c r="L319" s="165" t="str">
        <f>[4]SayfaKAY!X1152</f>
        <v/>
      </c>
      <c r="M319" s="107" t="str">
        <f t="shared" si="207"/>
        <v/>
      </c>
      <c r="N319" s="105" t="str">
        <f>[4]SayfaKAY!M1152</f>
        <v/>
      </c>
      <c r="O319" s="166" t="str">
        <f>[4]SayfaKAY!P1152</f>
        <v/>
      </c>
      <c r="P319" s="166" t="str">
        <f>[4]SayfaKAY!Q1152</f>
        <v/>
      </c>
      <c r="Q319" s="166" t="str">
        <f>[4]SayfaKAY!R1152</f>
        <v/>
      </c>
      <c r="R319" s="132" t="str" cm="1">
        <f t="array" ref="R319">IF([4]SayfaKAY!U1152="","",_xlfn.IFS([4]SayfaKAY!U1152="Bozankaya","Bozankaya",[4]SayfaKAY!U1152="Müşteri","Customer",[4]SayfaKAY!U1152="Tedarikçi","Equipment Supplier"))</f>
        <v/>
      </c>
      <c r="S319" s="204" t="str">
        <f>[4]SayfaKAY!N1152</f>
        <v/>
      </c>
      <c r="T319" s="133" t="str">
        <f>[4]SayfaKAY!AD1152</f>
        <v/>
      </c>
      <c r="U319" s="132" t="str">
        <f>[4]SayfaKAY!W1152</f>
        <v/>
      </c>
      <c r="V319" s="108" t="str">
        <f>[4]SayfaKAY!AZ1152</f>
        <v/>
      </c>
      <c r="W319" s="136" t="str">
        <f t="shared" si="208"/>
        <v/>
      </c>
      <c r="X319" s="137" t="str">
        <f t="shared" si="209"/>
        <v/>
      </c>
      <c r="Y319" s="235" t="str">
        <f>[4]SayfaKAY!AE1152</f>
        <v/>
      </c>
      <c r="Z319" s="192" t="str">
        <f t="shared" si="210"/>
        <v/>
      </c>
      <c r="AA319" s="110" t="str">
        <f t="shared" si="211"/>
        <v/>
      </c>
      <c r="AB319" s="182" t="str">
        <f>[4]SayfaKAY!BA1152</f>
        <v/>
      </c>
      <c r="AC319" s="257" t="str">
        <f t="shared" si="212"/>
        <v/>
      </c>
      <c r="AD319" s="111" t="str">
        <f t="shared" si="213"/>
        <v/>
      </c>
      <c r="AE319" s="111" t="str">
        <f t="shared" si="214"/>
        <v/>
      </c>
      <c r="AF319" s="235" t="str">
        <f>[4]SayfaKAY!BA1152</f>
        <v/>
      </c>
      <c r="AG319" s="179" t="str">
        <f>[4]SayfaKAY!S1152</f>
        <v/>
      </c>
      <c r="AH319" s="178" t="str">
        <f t="shared" si="215"/>
        <v/>
      </c>
      <c r="AI319" s="163" t="str">
        <f>[4]SayfaKAY!AV1152</f>
        <v/>
      </c>
      <c r="AJ319" s="164" t="str">
        <f t="shared" si="216"/>
        <v/>
      </c>
      <c r="AK319" s="164" t="str">
        <f t="shared" si="217"/>
        <v/>
      </c>
      <c r="AL319" s="112" t="str">
        <f>[4]SayfaKAY!AX1152</f>
        <v/>
      </c>
      <c r="AM319" s="257" t="str" cm="1">
        <f t="array" ref="AM319">IFERROR(IF(AND(P319&lt;&gt;"D(Arıza Değil)",AH319="Bu Arıza Aracın Servise Verilmesine Engel Değil"),
IF(Z319-F319&gt;0,(AB319-Y319)*24*60,
IF(OR(AND(G319&gt;$AS$1,G319&lt;$AT$1),AND(G319&gt;$AU$1,G319&lt;$AV$1)),
(AF319-H319)*24*60,     BH:BH0)),        AN319),0)</f>
        <v/>
      </c>
      <c r="AN319" s="257" t="str">
        <f t="shared" si="218"/>
        <v/>
      </c>
      <c r="AO319" s="174" t="str">
        <f>[4]SayfaKAY!AG1152</f>
        <v/>
      </c>
      <c r="AP319" s="174" t="str">
        <f>[4]SayfaKAY!AI1152</f>
        <v/>
      </c>
      <c r="AQ319" s="174" t="str">
        <f>[4]SayfaKAY!AQ1152</f>
        <v/>
      </c>
      <c r="AR319" s="174" t="str">
        <f>[4]SayfaKAY!AH1152</f>
        <v/>
      </c>
      <c r="AS319" s="174" t="str">
        <f>[4]SayfaKAY!AJ1152</f>
        <v/>
      </c>
      <c r="AT319" s="175" t="str">
        <f>[4]SayfaKAY!AM1152</f>
        <v/>
      </c>
      <c r="AU319" s="176" t="str">
        <f>[4]SayfaKAY!AL1152</f>
        <v/>
      </c>
      <c r="AV319" s="176" t="str">
        <f>[4]SayfaKAY!AP1152</f>
        <v/>
      </c>
      <c r="AW319" s="177" t="str">
        <f>[4]SayfaKAY!AT1152</f>
        <v/>
      </c>
      <c r="AX319" s="194" t="str">
        <f t="shared" si="219"/>
        <v/>
      </c>
      <c r="AY319" s="168"/>
      <c r="AZ319" s="167"/>
      <c r="BA319" s="170"/>
      <c r="BB319" s="171"/>
      <c r="BC319" s="114"/>
      <c r="BD319" s="114"/>
      <c r="BE319" s="114"/>
      <c r="BF319" s="114"/>
      <c r="BG319" s="114"/>
      <c r="BH319" s="114">
        <f>IFERROR(FRACAS!AN1155, "Hata Var")</f>
        <v>234591.99999998091</v>
      </c>
      <c r="BI319" s="114"/>
      <c r="BJ319" s="114"/>
      <c r="BK319" s="105" t="str">
        <f>[4]SayfaKAY!AW1152</f>
        <v/>
      </c>
      <c r="BL319" s="105" t="str">
        <f>[4]SayfaKAY!V1152</f>
        <v/>
      </c>
      <c r="BM319" s="114"/>
      <c r="BN319" s="171" t="str">
        <f t="shared" si="220"/>
        <v>x yok</v>
      </c>
      <c r="BO319" s="171" t="b">
        <f t="shared" si="221"/>
        <v>0</v>
      </c>
      <c r="BP319" s="171" t="e">
        <f t="shared" si="222"/>
        <v>#VALUE!</v>
      </c>
      <c r="BQ319" s="226" t="e">
        <f t="shared" si="223"/>
        <v>#VALUE!</v>
      </c>
      <c r="BR319" s="226" t="e">
        <f t="shared" si="224"/>
        <v>#VALUE!</v>
      </c>
      <c r="BS319" s="226" t="e">
        <f t="shared" si="225"/>
        <v>#VALUE!</v>
      </c>
      <c r="BT319" s="114"/>
      <c r="BU319" s="242"/>
      <c r="BV319" s="233">
        <f t="shared" si="226"/>
        <v>-1</v>
      </c>
      <c r="BW319" s="226" t="str">
        <f t="shared" si="227"/>
        <v>Hayır, çakışma yok</v>
      </c>
      <c r="BX319" s="229"/>
      <c r="BY319" s="247" t="e">
        <f t="shared" si="228"/>
        <v>#VALUE!</v>
      </c>
      <c r="BZ319" s="247" t="e">
        <f t="shared" si="229"/>
        <v>#VALUE!</v>
      </c>
      <c r="CA319" s="247" t="e">
        <f t="shared" si="230"/>
        <v>#VALUE!</v>
      </c>
      <c r="CB319" s="213"/>
      <c r="CC319" s="211"/>
      <c r="CD319" s="196"/>
      <c r="CE319" s="213">
        <v>1151</v>
      </c>
      <c r="CF319" s="182" t="str">
        <f t="shared" si="231"/>
        <v/>
      </c>
      <c r="CG319" s="182" t="str">
        <f t="shared" si="232"/>
        <v/>
      </c>
      <c r="CH319" s="196"/>
      <c r="CI319" s="196"/>
      <c r="CJ319" s="196"/>
      <c r="CK319" s="196" t="e">
        <f t="shared" si="233"/>
        <v>#VALUE!</v>
      </c>
      <c r="CL319" s="196" t="e">
        <f t="shared" si="234"/>
        <v>#VALUE!</v>
      </c>
      <c r="CM319" s="196" t="e">
        <f t="shared" si="235"/>
        <v>#VALUE!</v>
      </c>
      <c r="CN319" s="114"/>
      <c r="CO319" s="115" t="str">
        <f t="shared" si="236"/>
        <v/>
      </c>
      <c r="CP319" s="116" t="e">
        <f t="shared" si="237"/>
        <v>#VALUE!</v>
      </c>
      <c r="CQ319" s="117" t="str">
        <f t="shared" si="238"/>
        <v/>
      </c>
      <c r="CR319" s="117" t="str">
        <f t="shared" si="239"/>
        <v/>
      </c>
      <c r="CS319" s="117" t="str">
        <f t="shared" si="240"/>
        <v/>
      </c>
      <c r="CT319" s="118" t="e">
        <f t="shared" si="241"/>
        <v>#VALUE!</v>
      </c>
      <c r="CU319" s="118" t="e">
        <f t="shared" si="242"/>
        <v>#VALUE!</v>
      </c>
      <c r="CV319" s="118" t="e">
        <f t="shared" si="243"/>
        <v>#VALUE!</v>
      </c>
      <c r="CW319" s="119" t="e">
        <f t="shared" si="244"/>
        <v>#VALUE!</v>
      </c>
    </row>
    <row r="320" spans="1:101" ht="118.5" customHeight="1" x14ac:dyDescent="0.3">
      <c r="A320" s="160" t="str">
        <f>[4]SayfaKAY!C1153</f>
        <v/>
      </c>
      <c r="B320" s="104" t="str">
        <f>[4]SayfaKAY!D1153</f>
        <v/>
      </c>
      <c r="C320" s="105" t="str">
        <f>[4]SayfaKAY!E1153</f>
        <v/>
      </c>
      <c r="D320" s="105" t="str">
        <f>[4]SayfaKAY!F1153</f>
        <v/>
      </c>
      <c r="E320" s="106" t="str">
        <f>[4]SayfaKAY!G1153</f>
        <v/>
      </c>
      <c r="F320" s="134" t="str">
        <f t="shared" si="205"/>
        <v/>
      </c>
      <c r="G320" s="135" t="str">
        <f t="shared" si="206"/>
        <v/>
      </c>
      <c r="H320" s="235" t="str">
        <f>[4]SayfaKAY!H1153</f>
        <v/>
      </c>
      <c r="I320" s="104" t="str">
        <f>[4]SayfaKAY!I1153</f>
        <v/>
      </c>
      <c r="J320" s="103" t="str">
        <f>IF([4]SayfaKAY!J1153="","",IF([4]SayfaKAY!J1153="Müşteri","Notified by Customer","Notified by Bozankaya"))</f>
        <v/>
      </c>
      <c r="K320" s="103" t="e">
        <f>VLOOKUP([4]SayfaKAY!L1153,#REF!,2,FALSE)</f>
        <v>#REF!</v>
      </c>
      <c r="L320" s="165" t="str">
        <f>[4]SayfaKAY!X1153</f>
        <v/>
      </c>
      <c r="M320" s="107" t="str">
        <f t="shared" si="207"/>
        <v/>
      </c>
      <c r="N320" s="105" t="str">
        <f>[4]SayfaKAY!M1153</f>
        <v/>
      </c>
      <c r="O320" s="166" t="str">
        <f>[4]SayfaKAY!P1153</f>
        <v/>
      </c>
      <c r="P320" s="166" t="str">
        <f>[4]SayfaKAY!Q1153</f>
        <v/>
      </c>
      <c r="Q320" s="166" t="str">
        <f>[4]SayfaKAY!R1153</f>
        <v/>
      </c>
      <c r="R320" s="132" t="str" cm="1">
        <f t="array" ref="R320">IF([4]SayfaKAY!U1153="","",_xlfn.IFS([4]SayfaKAY!U1153="Bozankaya","Bozankaya",[4]SayfaKAY!U1153="Müşteri","Customer",[4]SayfaKAY!U1153="Tedarikçi","Equipment Supplier"))</f>
        <v/>
      </c>
      <c r="S320" s="204" t="str">
        <f>[4]SayfaKAY!N1153</f>
        <v/>
      </c>
      <c r="T320" s="133" t="str">
        <f>[4]SayfaKAY!AD1153</f>
        <v/>
      </c>
      <c r="U320" s="132" t="str">
        <f>[4]SayfaKAY!W1153</f>
        <v/>
      </c>
      <c r="V320" s="108" t="str">
        <f>[4]SayfaKAY!AZ1153</f>
        <v/>
      </c>
      <c r="W320" s="136" t="str">
        <f t="shared" si="208"/>
        <v/>
      </c>
      <c r="X320" s="137" t="str">
        <f t="shared" si="209"/>
        <v/>
      </c>
      <c r="Y320" s="235" t="str">
        <f>[4]SayfaKAY!AE1153</f>
        <v/>
      </c>
      <c r="Z320" s="109" t="str">
        <f t="shared" si="210"/>
        <v/>
      </c>
      <c r="AA320" s="110" t="str">
        <f t="shared" si="211"/>
        <v/>
      </c>
      <c r="AB320" s="182" t="str">
        <f>[4]SayfaKAY!BA1153</f>
        <v/>
      </c>
      <c r="AC320" s="257" t="str">
        <f t="shared" si="212"/>
        <v/>
      </c>
      <c r="AD320" s="111" t="str">
        <f t="shared" si="213"/>
        <v/>
      </c>
      <c r="AE320" s="111" t="str">
        <f t="shared" si="214"/>
        <v/>
      </c>
      <c r="AF320" s="235" t="str">
        <f>[4]SayfaKAY!BA1153</f>
        <v/>
      </c>
      <c r="AG320" s="179" t="str">
        <f>[4]SayfaKAY!S1153</f>
        <v/>
      </c>
      <c r="AH320" s="178" t="str">
        <f t="shared" si="215"/>
        <v/>
      </c>
      <c r="AI320" s="163" t="str">
        <f>[4]SayfaKAY!AV1153</f>
        <v/>
      </c>
      <c r="AJ320" s="164" t="str">
        <f t="shared" si="216"/>
        <v/>
      </c>
      <c r="AK320" s="164" t="str">
        <f t="shared" si="217"/>
        <v/>
      </c>
      <c r="AL320" s="112" t="str">
        <f>[4]SayfaKAY!AX1153</f>
        <v/>
      </c>
      <c r="AM320" s="257" t="str" cm="1">
        <f t="array" ref="AM320">IFERROR(IF(AND(P320&lt;&gt;"D(Arıza Değil)",AH320="Bu Arıza Aracın Servise Verilmesine Engel Değil"),
IF(Z320-F320&gt;0,(AB320-Y320)*24*60,
IF(OR(AND(G320&gt;$AS$1,G320&lt;$AT$1),AND(G320&gt;$AU$1,G320&lt;$AV$1)),
(AF320-H320)*24*60,     BH:BH0)),        AN320),0)</f>
        <v/>
      </c>
      <c r="AN320" s="257" t="str">
        <f t="shared" si="218"/>
        <v/>
      </c>
      <c r="AO320" s="174" t="str">
        <f>[4]SayfaKAY!AG1153</f>
        <v/>
      </c>
      <c r="AP320" s="174" t="str">
        <f>[4]SayfaKAY!AI1153</f>
        <v/>
      </c>
      <c r="AQ320" s="174" t="str">
        <f>[4]SayfaKAY!AQ1153</f>
        <v/>
      </c>
      <c r="AR320" s="174" t="str">
        <f>[4]SayfaKAY!AH1153</f>
        <v/>
      </c>
      <c r="AS320" s="174" t="str">
        <f>[4]SayfaKAY!AJ1153</f>
        <v/>
      </c>
      <c r="AT320" s="175" t="str">
        <f>[4]SayfaKAY!AM1153</f>
        <v/>
      </c>
      <c r="AU320" s="176" t="str">
        <f>[4]SayfaKAY!AL1153</f>
        <v/>
      </c>
      <c r="AV320" s="176" t="str">
        <f>[4]SayfaKAY!AP1153</f>
        <v/>
      </c>
      <c r="AW320" s="177" t="str">
        <f>[4]SayfaKAY!AT1153</f>
        <v/>
      </c>
      <c r="AX320" s="194" t="str">
        <f t="shared" si="219"/>
        <v/>
      </c>
      <c r="AY320" s="168"/>
      <c r="AZ320" s="167"/>
      <c r="BA320" s="113"/>
      <c r="BB320" s="171" t="str">
        <f>IF($AQ$1="X", IF(AND(G320&gt;=$AS$1,G320&lt;=$AT$1),IF(P320&lt;&gt;"D(Arıza Değil)",AC320,0), IF(AND(G320&gt;=$AU$1,G320&lt;=$AV$1),IF(P320&lt;&gt;"D(Arıza Değil)",AC320,0), "")), "")</f>
        <v/>
      </c>
      <c r="BC320" s="114"/>
      <c r="BD320" s="114"/>
      <c r="BE320" s="114"/>
      <c r="BF320" s="114"/>
      <c r="BG320" s="114"/>
      <c r="BH320" s="114">
        <f>IFERROR(FRACAS!AN1156, "Hata Var")</f>
        <v>203.00000011688098</v>
      </c>
      <c r="BI320" s="114"/>
      <c r="BJ320" s="114"/>
      <c r="BK320" s="105" t="str">
        <f>[4]SayfaKAY!AW1153</f>
        <v/>
      </c>
      <c r="BL320" s="105" t="str">
        <f>[4]SayfaKAY!V1153</f>
        <v/>
      </c>
      <c r="BM320" s="114"/>
      <c r="BN320" s="171" t="str">
        <f t="shared" si="220"/>
        <v>x yok</v>
      </c>
      <c r="BO320" s="171" t="b">
        <f t="shared" si="221"/>
        <v>0</v>
      </c>
      <c r="BP320" s="171" t="e">
        <f t="shared" si="222"/>
        <v>#VALUE!</v>
      </c>
      <c r="BQ320" s="226" t="e">
        <f t="shared" si="223"/>
        <v>#VALUE!</v>
      </c>
      <c r="BR320" s="226" t="e">
        <f t="shared" si="224"/>
        <v>#VALUE!</v>
      </c>
      <c r="BS320" s="226" t="e">
        <f t="shared" si="225"/>
        <v>#VALUE!</v>
      </c>
      <c r="BT320" s="114"/>
      <c r="BU320" s="242"/>
      <c r="BV320" s="233">
        <f t="shared" si="226"/>
        <v>-1</v>
      </c>
      <c r="BW320" s="226" t="str">
        <f t="shared" si="227"/>
        <v>Hayır, çakışma yok</v>
      </c>
      <c r="BX320" s="229"/>
      <c r="BY320" s="247" t="e">
        <f t="shared" si="228"/>
        <v>#VALUE!</v>
      </c>
      <c r="BZ320" s="247" t="e">
        <f t="shared" si="229"/>
        <v>#VALUE!</v>
      </c>
      <c r="CA320" s="247" t="e">
        <f t="shared" si="230"/>
        <v>#VALUE!</v>
      </c>
      <c r="CB320" s="213"/>
      <c r="CC320" s="211"/>
      <c r="CD320" s="196"/>
      <c r="CE320" s="213">
        <v>1152</v>
      </c>
      <c r="CF320" s="182" t="str">
        <f t="shared" si="231"/>
        <v/>
      </c>
      <c r="CG320" s="182" t="str">
        <f t="shared" si="232"/>
        <v/>
      </c>
      <c r="CH320" s="196"/>
      <c r="CI320" s="196"/>
      <c r="CJ320" s="196"/>
      <c r="CK320" s="196" t="e">
        <f t="shared" si="233"/>
        <v>#VALUE!</v>
      </c>
      <c r="CL320" s="196" t="e">
        <f t="shared" si="234"/>
        <v>#VALUE!</v>
      </c>
      <c r="CM320" s="196" t="e">
        <f t="shared" si="235"/>
        <v>#VALUE!</v>
      </c>
      <c r="CN320" s="114"/>
      <c r="CO320" s="115" t="str">
        <f t="shared" si="236"/>
        <v/>
      </c>
      <c r="CP320" s="116" t="e">
        <f t="shared" si="237"/>
        <v>#VALUE!</v>
      </c>
      <c r="CQ320" s="117" t="str">
        <f t="shared" si="238"/>
        <v/>
      </c>
      <c r="CR320" s="117" t="str">
        <f t="shared" si="239"/>
        <v/>
      </c>
      <c r="CS320" s="117" t="str">
        <f t="shared" si="240"/>
        <v/>
      </c>
      <c r="CT320" s="118" t="e">
        <f t="shared" si="241"/>
        <v>#VALUE!</v>
      </c>
      <c r="CU320" s="118" t="e">
        <f t="shared" si="242"/>
        <v>#VALUE!</v>
      </c>
      <c r="CV320" s="118" t="e">
        <f t="shared" si="243"/>
        <v>#VALUE!</v>
      </c>
      <c r="CW320" s="119" t="e">
        <f t="shared" si="244"/>
        <v>#VALUE!</v>
      </c>
    </row>
    <row r="321" spans="1:101" ht="118.5" customHeight="1" x14ac:dyDescent="0.3">
      <c r="A321" s="104" t="str">
        <f>[4]SayfaKAY!C1154</f>
        <v/>
      </c>
      <c r="B321" s="104" t="str">
        <f>[4]SayfaKAY!D1154</f>
        <v/>
      </c>
      <c r="C321" s="105" t="str">
        <f>[4]SayfaKAY!E1154</f>
        <v/>
      </c>
      <c r="D321" s="105" t="str">
        <f>[4]SayfaKAY!F1154</f>
        <v/>
      </c>
      <c r="E321" s="106" t="str">
        <f>[4]SayfaKAY!G1154</f>
        <v/>
      </c>
      <c r="F321" s="193" t="str">
        <f t="shared" si="205"/>
        <v/>
      </c>
      <c r="G321" s="135" t="str">
        <f t="shared" si="206"/>
        <v/>
      </c>
      <c r="H321" s="235" t="str">
        <f>[4]SayfaKAY!H1154</f>
        <v/>
      </c>
      <c r="I321" s="104" t="str">
        <f>[4]SayfaKAY!I1154</f>
        <v/>
      </c>
      <c r="J321" s="103" t="str">
        <f>IF([4]SayfaKAY!J1154="","",IF([4]SayfaKAY!J1154="Müşteri","Notified by Customer","Notified by Bozankaya"))</f>
        <v/>
      </c>
      <c r="K321" s="103" t="e">
        <f>VLOOKUP([4]SayfaKAY!L1154,#REF!,2,FALSE)</f>
        <v>#REF!</v>
      </c>
      <c r="L321" s="165" t="str">
        <f>[4]SayfaKAY!X1154</f>
        <v/>
      </c>
      <c r="M321" s="107" t="str">
        <f t="shared" si="207"/>
        <v/>
      </c>
      <c r="N321" s="105" t="str">
        <f>[4]SayfaKAY!M1154</f>
        <v/>
      </c>
      <c r="O321" s="166" t="str">
        <f>[4]SayfaKAY!P1154</f>
        <v/>
      </c>
      <c r="P321" s="166" t="str">
        <f>[4]SayfaKAY!Q1154</f>
        <v/>
      </c>
      <c r="Q321" s="166" t="str">
        <f>[4]SayfaKAY!R1154</f>
        <v/>
      </c>
      <c r="R321" s="132" t="str" cm="1">
        <f t="array" ref="R321">IF([4]SayfaKAY!U1154="","",_xlfn.IFS([4]SayfaKAY!U1154="Bozankaya","Bozankaya",[4]SayfaKAY!U1154="Müşteri","Customer",[4]SayfaKAY!U1154="Tedarikçi","Equipment Supplier"))</f>
        <v/>
      </c>
      <c r="S321" s="204" t="str">
        <f>[4]SayfaKAY!N1154</f>
        <v/>
      </c>
      <c r="T321" s="133" t="str">
        <f>[4]SayfaKAY!AD1154</f>
        <v/>
      </c>
      <c r="U321" s="132" t="str">
        <f>[4]SayfaKAY!W1154</f>
        <v/>
      </c>
      <c r="V321" s="108" t="str">
        <f>[4]SayfaKAY!AZ1154</f>
        <v/>
      </c>
      <c r="W321" s="136" t="str">
        <f t="shared" si="208"/>
        <v/>
      </c>
      <c r="X321" s="137" t="str">
        <f t="shared" si="209"/>
        <v/>
      </c>
      <c r="Y321" s="235" t="str">
        <f>[4]SayfaKAY!AE1154</f>
        <v/>
      </c>
      <c r="Z321" s="192" t="str">
        <f t="shared" si="210"/>
        <v/>
      </c>
      <c r="AA321" s="110" t="str">
        <f t="shared" si="211"/>
        <v/>
      </c>
      <c r="AB321" s="182" t="str">
        <f>[4]SayfaKAY!BA1154</f>
        <v/>
      </c>
      <c r="AC321" s="257" t="str">
        <f t="shared" si="212"/>
        <v/>
      </c>
      <c r="AD321" s="111" t="str">
        <f t="shared" si="213"/>
        <v/>
      </c>
      <c r="AE321" s="111" t="str">
        <f t="shared" si="214"/>
        <v/>
      </c>
      <c r="AF321" s="235" t="str">
        <f>[4]SayfaKAY!BA1154</f>
        <v/>
      </c>
      <c r="AG321" s="179" t="str">
        <f>[4]SayfaKAY!S1154</f>
        <v/>
      </c>
      <c r="AH321" s="178" t="str">
        <f t="shared" si="215"/>
        <v/>
      </c>
      <c r="AI321" s="163" t="str">
        <f>[4]SayfaKAY!AV1154</f>
        <v/>
      </c>
      <c r="AJ321" s="164" t="str">
        <f t="shared" si="216"/>
        <v/>
      </c>
      <c r="AK321" s="164" t="str">
        <f t="shared" si="217"/>
        <v/>
      </c>
      <c r="AL321" s="112" t="str">
        <f>[4]SayfaKAY!AX1154</f>
        <v/>
      </c>
      <c r="AM321" s="257" t="str" cm="1">
        <f t="array" ref="AM321">IFERROR(IF(AND(P321&lt;&gt;"D(Arıza Değil)",AH321="Bu Arıza Aracın Servise Verilmesine Engel Değil"),
IF(Z321-F321&gt;0,(AB321-Y321)*24*60,
IF(OR(AND(G321&gt;$AS$1,G321&lt;$AT$1),AND(G321&gt;$AU$1,G321&lt;$AV$1)),
(AF321-H321)*24*60,     BH:BH0)),        AN321),0)</f>
        <v/>
      </c>
      <c r="AN321" s="257" t="str">
        <f t="shared" si="218"/>
        <v/>
      </c>
      <c r="AO321" s="174" t="str">
        <f>[4]SayfaKAY!AG1154</f>
        <v/>
      </c>
      <c r="AP321" s="174" t="str">
        <f>[4]SayfaKAY!AI1154</f>
        <v/>
      </c>
      <c r="AQ321" s="174" t="str">
        <f>[4]SayfaKAY!AQ1154</f>
        <v/>
      </c>
      <c r="AR321" s="174" t="str">
        <f>[4]SayfaKAY!AH1154</f>
        <v/>
      </c>
      <c r="AS321" s="174" t="str">
        <f>[4]SayfaKAY!AJ1154</f>
        <v/>
      </c>
      <c r="AT321" s="175" t="str">
        <f>[4]SayfaKAY!AM1154</f>
        <v/>
      </c>
      <c r="AU321" s="176" t="str">
        <f>[4]SayfaKAY!AL1154</f>
        <v/>
      </c>
      <c r="AV321" s="176" t="str">
        <f>[4]SayfaKAY!AP1154</f>
        <v/>
      </c>
      <c r="AW321" s="177" t="str">
        <f>[4]SayfaKAY!AT1154</f>
        <v/>
      </c>
      <c r="AX321" s="194" t="str">
        <f t="shared" si="219"/>
        <v/>
      </c>
      <c r="AY321" s="168"/>
      <c r="AZ321" s="167"/>
      <c r="BA321" s="170"/>
      <c r="BB321" s="171"/>
      <c r="BC321" s="114"/>
      <c r="BD321" s="114"/>
      <c r="BE321" s="114"/>
      <c r="BF321" s="114"/>
      <c r="BG321" s="114"/>
      <c r="BH321" s="114">
        <f>IFERROR(FRACAS!AN1157, "Hata Var")</f>
        <v>126.99999993201345</v>
      </c>
      <c r="BI321" s="114"/>
      <c r="BJ321" s="114"/>
      <c r="BK321" s="105" t="str">
        <f>[4]SayfaKAY!AW1154</f>
        <v/>
      </c>
      <c r="BL321" s="105" t="str">
        <f>[4]SayfaKAY!V1154</f>
        <v/>
      </c>
      <c r="BM321" s="114"/>
      <c r="BN321" s="171" t="str">
        <f t="shared" si="220"/>
        <v>x yok</v>
      </c>
      <c r="BO321" s="171" t="b">
        <f t="shared" si="221"/>
        <v>0</v>
      </c>
      <c r="BP321" s="171" t="e">
        <f t="shared" si="222"/>
        <v>#VALUE!</v>
      </c>
      <c r="BQ321" s="226" t="e">
        <f t="shared" si="223"/>
        <v>#VALUE!</v>
      </c>
      <c r="BR321" s="226" t="e">
        <f t="shared" si="224"/>
        <v>#VALUE!</v>
      </c>
      <c r="BS321" s="226" t="e">
        <f t="shared" si="225"/>
        <v>#VALUE!</v>
      </c>
      <c r="BT321" s="114"/>
      <c r="BU321" s="242"/>
      <c r="BV321" s="233">
        <f t="shared" si="226"/>
        <v>-1</v>
      </c>
      <c r="BW321" s="226" t="str">
        <f t="shared" si="227"/>
        <v>Hayır, çakışma yok</v>
      </c>
      <c r="BX321" s="229"/>
      <c r="BY321" s="247" t="e">
        <f t="shared" si="228"/>
        <v>#VALUE!</v>
      </c>
      <c r="BZ321" s="247" t="e">
        <f t="shared" si="229"/>
        <v>#VALUE!</v>
      </c>
      <c r="CA321" s="247" t="e">
        <f t="shared" si="230"/>
        <v>#VALUE!</v>
      </c>
      <c r="CB321" s="213"/>
      <c r="CC321" s="211"/>
      <c r="CD321" s="196"/>
      <c r="CE321" s="213">
        <v>1153</v>
      </c>
      <c r="CF321" s="182" t="str">
        <f t="shared" si="231"/>
        <v/>
      </c>
      <c r="CG321" s="182" t="str">
        <f t="shared" si="232"/>
        <v/>
      </c>
      <c r="CH321" s="196"/>
      <c r="CI321" s="196"/>
      <c r="CJ321" s="196"/>
      <c r="CK321" s="196" t="e">
        <f t="shared" si="233"/>
        <v>#VALUE!</v>
      </c>
      <c r="CL321" s="196" t="e">
        <f t="shared" si="234"/>
        <v>#VALUE!</v>
      </c>
      <c r="CM321" s="196" t="e">
        <f t="shared" si="235"/>
        <v>#VALUE!</v>
      </c>
      <c r="CN321" s="114"/>
      <c r="CO321" s="115" t="str">
        <f t="shared" si="236"/>
        <v/>
      </c>
      <c r="CP321" s="116" t="e">
        <f t="shared" si="237"/>
        <v>#VALUE!</v>
      </c>
      <c r="CQ321" s="117" t="str">
        <f t="shared" si="238"/>
        <v/>
      </c>
      <c r="CR321" s="117" t="str">
        <f t="shared" si="239"/>
        <v/>
      </c>
      <c r="CS321" s="117" t="str">
        <f t="shared" si="240"/>
        <v/>
      </c>
      <c r="CT321" s="118" t="e">
        <f t="shared" si="241"/>
        <v>#VALUE!</v>
      </c>
      <c r="CU321" s="118" t="e">
        <f t="shared" si="242"/>
        <v>#VALUE!</v>
      </c>
      <c r="CV321" s="118" t="e">
        <f t="shared" si="243"/>
        <v>#VALUE!</v>
      </c>
      <c r="CW321" s="119" t="e">
        <f t="shared" si="244"/>
        <v>#VALUE!</v>
      </c>
    </row>
    <row r="322" spans="1:101" ht="118.5" customHeight="1" x14ac:dyDescent="0.3">
      <c r="A322" s="160" t="str">
        <f>[4]SayfaKAY!C1155</f>
        <v/>
      </c>
      <c r="B322" s="104" t="str">
        <f>[4]SayfaKAY!D1155</f>
        <v/>
      </c>
      <c r="C322" s="105" t="str">
        <f>[4]SayfaKAY!E1155</f>
        <v/>
      </c>
      <c r="D322" s="105" t="str">
        <f>[4]SayfaKAY!F1155</f>
        <v/>
      </c>
      <c r="E322" s="106" t="str">
        <f>[4]SayfaKAY!G1155</f>
        <v/>
      </c>
      <c r="F322" s="134" t="str">
        <f t="shared" si="205"/>
        <v/>
      </c>
      <c r="G322" s="135" t="str">
        <f t="shared" si="206"/>
        <v/>
      </c>
      <c r="H322" s="235" t="str">
        <f>[4]SayfaKAY!H1155</f>
        <v/>
      </c>
      <c r="I322" s="104" t="str">
        <f>[4]SayfaKAY!I1155</f>
        <v/>
      </c>
      <c r="J322" s="103" t="str">
        <f>IF([4]SayfaKAY!J1155="","",IF([4]SayfaKAY!J1155="Müşteri","Notified by Customer","Notified by Bozankaya"))</f>
        <v/>
      </c>
      <c r="K322" s="103" t="e">
        <f>VLOOKUP([4]SayfaKAY!L1155,#REF!,2,FALSE)</f>
        <v>#REF!</v>
      </c>
      <c r="L322" s="165" t="str">
        <f>[4]SayfaKAY!X1155</f>
        <v/>
      </c>
      <c r="M322" s="107" t="str">
        <f t="shared" si="207"/>
        <v/>
      </c>
      <c r="N322" s="105" t="str">
        <f>[4]SayfaKAY!M1155</f>
        <v/>
      </c>
      <c r="O322" s="166" t="str">
        <f>[4]SayfaKAY!P1155</f>
        <v/>
      </c>
      <c r="P322" s="166" t="str">
        <f>[4]SayfaKAY!Q1155</f>
        <v/>
      </c>
      <c r="Q322" s="166" t="str">
        <f>[4]SayfaKAY!R1155</f>
        <v/>
      </c>
      <c r="R322" s="132" t="str" cm="1">
        <f t="array" ref="R322">IF([4]SayfaKAY!U1155="","",_xlfn.IFS([4]SayfaKAY!U1155="Bozankaya","Bozankaya",[4]SayfaKAY!U1155="Müşteri","Customer",[4]SayfaKAY!U1155="Tedarikçi","Equipment Supplier"))</f>
        <v/>
      </c>
      <c r="S322" s="204" t="str">
        <f>[4]SayfaKAY!N1155</f>
        <v/>
      </c>
      <c r="T322" s="133" t="str">
        <f>[4]SayfaKAY!AD1155</f>
        <v/>
      </c>
      <c r="U322" s="132" t="str">
        <f>[4]SayfaKAY!W1155</f>
        <v/>
      </c>
      <c r="V322" s="108" t="str">
        <f>[4]SayfaKAY!AZ1155</f>
        <v/>
      </c>
      <c r="W322" s="136" t="str">
        <f t="shared" si="208"/>
        <v/>
      </c>
      <c r="X322" s="137" t="str">
        <f t="shared" si="209"/>
        <v/>
      </c>
      <c r="Y322" s="235" t="str">
        <f>[4]SayfaKAY!AE1155</f>
        <v/>
      </c>
      <c r="Z322" s="109" t="str">
        <f t="shared" si="210"/>
        <v/>
      </c>
      <c r="AA322" s="110" t="str">
        <f t="shared" si="211"/>
        <v/>
      </c>
      <c r="AB322" s="182" t="str">
        <f>[4]SayfaKAY!BA1155</f>
        <v/>
      </c>
      <c r="AC322" s="257" t="str">
        <f t="shared" si="212"/>
        <v/>
      </c>
      <c r="AD322" s="111" t="str">
        <f t="shared" si="213"/>
        <v/>
      </c>
      <c r="AE322" s="111" t="str">
        <f t="shared" si="214"/>
        <v/>
      </c>
      <c r="AF322" s="235" t="str">
        <f>[4]SayfaKAY!BA1155</f>
        <v/>
      </c>
      <c r="AG322" s="179" t="str">
        <f>[4]SayfaKAY!S1155</f>
        <v/>
      </c>
      <c r="AH322" s="178" t="str">
        <f t="shared" si="215"/>
        <v/>
      </c>
      <c r="AI322" s="163" t="str">
        <f>[4]SayfaKAY!AV1155</f>
        <v/>
      </c>
      <c r="AJ322" s="164" t="str">
        <f t="shared" si="216"/>
        <v/>
      </c>
      <c r="AK322" s="164" t="str">
        <f t="shared" si="217"/>
        <v/>
      </c>
      <c r="AL322" s="112" t="str">
        <f>[4]SayfaKAY!AX1155</f>
        <v/>
      </c>
      <c r="AM322" s="257" t="str" cm="1">
        <f t="array" ref="AM322">IFERROR(IF(AND(P322&lt;&gt;"D(Arıza Değil)",AH322="Bu Arıza Aracın Servise Verilmesine Engel Değil"),
IF(Z322-F322&gt;0,(AB322-Y322)*24*60,
IF(OR(AND(G322&gt;$AS$1,G322&lt;$AT$1),AND(G322&gt;$AU$1,G322&lt;$AV$1)),
(AF322-H322)*24*60,     BH:BH0)),        AN322),0)</f>
        <v/>
      </c>
      <c r="AN322" s="257" t="str">
        <f t="shared" si="218"/>
        <v/>
      </c>
      <c r="AO322" s="174" t="str">
        <f>[4]SayfaKAY!AG1155</f>
        <v/>
      </c>
      <c r="AP322" s="174" t="str">
        <f>[4]SayfaKAY!AI1155</f>
        <v/>
      </c>
      <c r="AQ322" s="174" t="str">
        <f>[4]SayfaKAY!AQ1155</f>
        <v/>
      </c>
      <c r="AR322" s="174" t="str">
        <f>[4]SayfaKAY!AH1155</f>
        <v/>
      </c>
      <c r="AS322" s="174" t="str">
        <f>[4]SayfaKAY!AJ1155</f>
        <v/>
      </c>
      <c r="AT322" s="175" t="str">
        <f>[4]SayfaKAY!AM1155</f>
        <v/>
      </c>
      <c r="AU322" s="176" t="str">
        <f>[4]SayfaKAY!AL1155</f>
        <v/>
      </c>
      <c r="AV322" s="176" t="str">
        <f>[4]SayfaKAY!AP1155</f>
        <v/>
      </c>
      <c r="AW322" s="177" t="str">
        <f>[4]SayfaKAY!AT1155</f>
        <v/>
      </c>
      <c r="AX322" s="194" t="str">
        <f t="shared" si="219"/>
        <v/>
      </c>
      <c r="AY322" s="168"/>
      <c r="AZ322" s="167"/>
      <c r="BA322" s="113"/>
      <c r="BB322" s="171" t="str">
        <f>IF($AQ$1="X", IF(AND(G322&gt;=$AS$1,G322&lt;=$AT$1),IF(P322&lt;&gt;"D(Arıza Değil)",AC322,0), IF(AND(G322&gt;=$AU$1,G322&lt;=$AV$1),IF(P322&lt;&gt;"D(Arıza Değil)",AC322,0), "")), "")</f>
        <v/>
      </c>
      <c r="BC322" s="114"/>
      <c r="BD322" s="114"/>
      <c r="BE322" s="114"/>
      <c r="BF322" s="114"/>
      <c r="BG322" s="114"/>
      <c r="BH322" s="114">
        <f>IFERROR(FRACAS!AN1158, "Hata Var")</f>
        <v>216.00000000209548</v>
      </c>
      <c r="BI322" s="114"/>
      <c r="BJ322" s="114"/>
      <c r="BK322" s="105" t="str">
        <f>[4]SayfaKAY!AW1155</f>
        <v/>
      </c>
      <c r="BL322" s="105" t="str">
        <f>[4]SayfaKAY!V1155</f>
        <v/>
      </c>
      <c r="BM322" s="114"/>
      <c r="BN322" s="171" t="str">
        <f t="shared" si="220"/>
        <v>x yok</v>
      </c>
      <c r="BO322" s="171" t="b">
        <f t="shared" si="221"/>
        <v>0</v>
      </c>
      <c r="BP322" s="171" t="e">
        <f t="shared" si="222"/>
        <v>#VALUE!</v>
      </c>
      <c r="BQ322" s="226" t="e">
        <f t="shared" si="223"/>
        <v>#VALUE!</v>
      </c>
      <c r="BR322" s="226" t="e">
        <f t="shared" si="224"/>
        <v>#VALUE!</v>
      </c>
      <c r="BS322" s="226" t="e">
        <f t="shared" si="225"/>
        <v>#VALUE!</v>
      </c>
      <c r="BT322" s="114"/>
      <c r="BU322" s="242"/>
      <c r="BV322" s="233">
        <f t="shared" si="226"/>
        <v>-1</v>
      </c>
      <c r="BW322" s="226" t="str">
        <f t="shared" si="227"/>
        <v>Hayır, çakışma yok</v>
      </c>
      <c r="BX322" s="229"/>
      <c r="BY322" s="247" t="e">
        <f t="shared" si="228"/>
        <v>#VALUE!</v>
      </c>
      <c r="BZ322" s="247" t="e">
        <f t="shared" si="229"/>
        <v>#VALUE!</v>
      </c>
      <c r="CA322" s="247" t="e">
        <f t="shared" si="230"/>
        <v>#VALUE!</v>
      </c>
      <c r="CB322" s="213"/>
      <c r="CC322" s="211"/>
      <c r="CD322" s="196"/>
      <c r="CE322" s="213">
        <v>1154</v>
      </c>
      <c r="CF322" s="182" t="str">
        <f t="shared" si="231"/>
        <v/>
      </c>
      <c r="CG322" s="182" t="str">
        <f t="shared" si="232"/>
        <v/>
      </c>
      <c r="CH322" s="196"/>
      <c r="CI322" s="196"/>
      <c r="CJ322" s="196"/>
      <c r="CK322" s="196" t="e">
        <f t="shared" si="233"/>
        <v>#VALUE!</v>
      </c>
      <c r="CL322" s="196" t="e">
        <f t="shared" si="234"/>
        <v>#VALUE!</v>
      </c>
      <c r="CM322" s="196" t="e">
        <f t="shared" si="235"/>
        <v>#VALUE!</v>
      </c>
      <c r="CN322" s="114"/>
      <c r="CO322" s="115" t="str">
        <f t="shared" si="236"/>
        <v/>
      </c>
      <c r="CP322" s="116" t="e">
        <f t="shared" si="237"/>
        <v>#VALUE!</v>
      </c>
      <c r="CQ322" s="117" t="str">
        <f t="shared" si="238"/>
        <v/>
      </c>
      <c r="CR322" s="117" t="str">
        <f t="shared" si="239"/>
        <v/>
      </c>
      <c r="CS322" s="117" t="str">
        <f t="shared" si="240"/>
        <v/>
      </c>
      <c r="CT322" s="118" t="e">
        <f t="shared" si="241"/>
        <v>#VALUE!</v>
      </c>
      <c r="CU322" s="118" t="e">
        <f t="shared" si="242"/>
        <v>#VALUE!</v>
      </c>
      <c r="CV322" s="118" t="e">
        <f t="shared" si="243"/>
        <v>#VALUE!</v>
      </c>
      <c r="CW322" s="119" t="e">
        <f t="shared" si="244"/>
        <v>#VALUE!</v>
      </c>
    </row>
    <row r="323" spans="1:101" ht="118.5" customHeight="1" x14ac:dyDescent="0.3">
      <c r="A323" s="104" t="str">
        <f>[4]SayfaKAY!C1156</f>
        <v/>
      </c>
      <c r="B323" s="104" t="str">
        <f>[4]SayfaKAY!D1156</f>
        <v/>
      </c>
      <c r="C323" s="105" t="str">
        <f>[4]SayfaKAY!E1156</f>
        <v/>
      </c>
      <c r="D323" s="105" t="str">
        <f>[4]SayfaKAY!F1156</f>
        <v/>
      </c>
      <c r="E323" s="106" t="str">
        <f>[4]SayfaKAY!G1156</f>
        <v/>
      </c>
      <c r="F323" s="193" t="str">
        <f t="shared" si="205"/>
        <v/>
      </c>
      <c r="G323" s="135" t="str">
        <f t="shared" si="206"/>
        <v/>
      </c>
      <c r="H323" s="235" t="str">
        <f>[4]SayfaKAY!H1156</f>
        <v/>
      </c>
      <c r="I323" s="104" t="str">
        <f>[4]SayfaKAY!I1156</f>
        <v/>
      </c>
      <c r="J323" s="103" t="str">
        <f>IF([4]SayfaKAY!J1156="","",IF([4]SayfaKAY!J1156="Müşteri","Notified by Customer","Notified by Bozankaya"))</f>
        <v/>
      </c>
      <c r="K323" s="103" t="e">
        <f>VLOOKUP([4]SayfaKAY!L1156,#REF!,2,FALSE)</f>
        <v>#REF!</v>
      </c>
      <c r="L323" s="165" t="str">
        <f>[4]SayfaKAY!X1156</f>
        <v/>
      </c>
      <c r="M323" s="107" t="str">
        <f t="shared" si="207"/>
        <v/>
      </c>
      <c r="N323" s="105" t="str">
        <f>[4]SayfaKAY!M1156</f>
        <v/>
      </c>
      <c r="O323" s="166" t="str">
        <f>[4]SayfaKAY!P1156</f>
        <v/>
      </c>
      <c r="P323" s="166" t="str">
        <f>[4]SayfaKAY!Q1156</f>
        <v/>
      </c>
      <c r="Q323" s="166" t="str">
        <f>[4]SayfaKAY!R1156</f>
        <v/>
      </c>
      <c r="R323" s="132" t="str" cm="1">
        <f t="array" ref="R323">IF([4]SayfaKAY!U1156="","",_xlfn.IFS([4]SayfaKAY!U1156="Bozankaya","Bozankaya",[4]SayfaKAY!U1156="Müşteri","Customer",[4]SayfaKAY!U1156="Tedarikçi","Equipment Supplier"))</f>
        <v/>
      </c>
      <c r="S323" s="204" t="str">
        <f>[4]SayfaKAY!N1156</f>
        <v/>
      </c>
      <c r="T323" s="133" t="str">
        <f>[4]SayfaKAY!AD1156</f>
        <v/>
      </c>
      <c r="U323" s="132" t="str">
        <f>[4]SayfaKAY!W1156</f>
        <v/>
      </c>
      <c r="V323" s="108" t="str">
        <f>[4]SayfaKAY!AZ1156</f>
        <v/>
      </c>
      <c r="W323" s="136" t="str">
        <f t="shared" si="208"/>
        <v/>
      </c>
      <c r="X323" s="137" t="str">
        <f t="shared" si="209"/>
        <v/>
      </c>
      <c r="Y323" s="235" t="str">
        <f>[4]SayfaKAY!AE1156</f>
        <v/>
      </c>
      <c r="Z323" s="192" t="str">
        <f t="shared" si="210"/>
        <v/>
      </c>
      <c r="AA323" s="110" t="str">
        <f t="shared" si="211"/>
        <v/>
      </c>
      <c r="AB323" s="182" t="str">
        <f>[4]SayfaKAY!BA1156</f>
        <v/>
      </c>
      <c r="AC323" s="257" t="str">
        <f t="shared" si="212"/>
        <v/>
      </c>
      <c r="AD323" s="111" t="str">
        <f t="shared" si="213"/>
        <v/>
      </c>
      <c r="AE323" s="111" t="str">
        <f t="shared" si="214"/>
        <v/>
      </c>
      <c r="AF323" s="235" t="str">
        <f>[4]SayfaKAY!BA1156</f>
        <v/>
      </c>
      <c r="AG323" s="179" t="str">
        <f>[4]SayfaKAY!S1156</f>
        <v/>
      </c>
      <c r="AH323" s="178" t="str">
        <f t="shared" si="215"/>
        <v/>
      </c>
      <c r="AI323" s="163" t="str">
        <f>[4]SayfaKAY!AV1156</f>
        <v/>
      </c>
      <c r="AJ323" s="164" t="str">
        <f t="shared" si="216"/>
        <v/>
      </c>
      <c r="AK323" s="164" t="str">
        <f t="shared" si="217"/>
        <v/>
      </c>
      <c r="AL323" s="112" t="str">
        <f>[4]SayfaKAY!AX1156</f>
        <v/>
      </c>
      <c r="AM323" s="257" t="str" cm="1">
        <f t="array" ref="AM323">IFERROR(IF(AND(P323&lt;&gt;"D(Arıza Değil)",AH323="Bu Arıza Aracın Servise Verilmesine Engel Değil"),
IF(Z323-F323&gt;0,(AB323-Y323)*24*60,
IF(OR(AND(G323&gt;$AS$1,G323&lt;$AT$1),AND(G323&gt;$AU$1,G323&lt;$AV$1)),
(AF323-H323)*24*60,     BH:BH0)),        AN323),0)</f>
        <v/>
      </c>
      <c r="AN323" s="257" t="str">
        <f t="shared" si="218"/>
        <v/>
      </c>
      <c r="AO323" s="174" t="str">
        <f>[4]SayfaKAY!AG1156</f>
        <v/>
      </c>
      <c r="AP323" s="174" t="str">
        <f>[4]SayfaKAY!AI1156</f>
        <v/>
      </c>
      <c r="AQ323" s="174" t="str">
        <f>[4]SayfaKAY!AQ1156</f>
        <v/>
      </c>
      <c r="AR323" s="174" t="str">
        <f>[4]SayfaKAY!AH1156</f>
        <v/>
      </c>
      <c r="AS323" s="174" t="str">
        <f>[4]SayfaKAY!AJ1156</f>
        <v/>
      </c>
      <c r="AT323" s="175" t="str">
        <f>[4]SayfaKAY!AM1156</f>
        <v/>
      </c>
      <c r="AU323" s="176" t="str">
        <f>[4]SayfaKAY!AL1156</f>
        <v/>
      </c>
      <c r="AV323" s="176" t="str">
        <f>[4]SayfaKAY!AP1156</f>
        <v/>
      </c>
      <c r="AW323" s="177" t="str">
        <f>[4]SayfaKAY!AT1156</f>
        <v/>
      </c>
      <c r="AX323" s="194" t="str">
        <f t="shared" si="219"/>
        <v/>
      </c>
      <c r="AY323" s="168"/>
      <c r="AZ323" s="167"/>
      <c r="BA323" s="170"/>
      <c r="BB323" s="171"/>
      <c r="BC323" s="114"/>
      <c r="BD323" s="114"/>
      <c r="BE323" s="114"/>
      <c r="BF323" s="114"/>
      <c r="BG323" s="114"/>
      <c r="BH323" s="114">
        <f>IFERROR(FRACAS!AN1159, "Hata Var")</f>
        <v>962.99999999580905</v>
      </c>
      <c r="BI323" s="114"/>
      <c r="BJ323" s="114"/>
      <c r="BK323" s="105" t="str">
        <f>[4]SayfaKAY!AW1156</f>
        <v/>
      </c>
      <c r="BL323" s="105" t="str">
        <f>[4]SayfaKAY!V1156</f>
        <v/>
      </c>
      <c r="BM323" s="114"/>
      <c r="BN323" s="171" t="str">
        <f t="shared" si="220"/>
        <v>x yok</v>
      </c>
      <c r="BO323" s="171" t="b">
        <f t="shared" si="221"/>
        <v>0</v>
      </c>
      <c r="BP323" s="171" t="e">
        <f t="shared" si="222"/>
        <v>#VALUE!</v>
      </c>
      <c r="BQ323" s="226" t="e">
        <f t="shared" si="223"/>
        <v>#VALUE!</v>
      </c>
      <c r="BR323" s="226" t="e">
        <f t="shared" si="224"/>
        <v>#VALUE!</v>
      </c>
      <c r="BS323" s="226" t="e">
        <f t="shared" si="225"/>
        <v>#VALUE!</v>
      </c>
      <c r="BT323" s="114"/>
      <c r="BU323" s="242"/>
      <c r="BV323" s="233">
        <f t="shared" si="226"/>
        <v>-1</v>
      </c>
      <c r="BW323" s="226" t="str">
        <f t="shared" si="227"/>
        <v>Hayır, çakışma yok</v>
      </c>
      <c r="BX323" s="229"/>
      <c r="BY323" s="247" t="e">
        <f t="shared" si="228"/>
        <v>#VALUE!</v>
      </c>
      <c r="BZ323" s="247" t="e">
        <f t="shared" si="229"/>
        <v>#VALUE!</v>
      </c>
      <c r="CA323" s="247" t="e">
        <f t="shared" si="230"/>
        <v>#VALUE!</v>
      </c>
      <c r="CB323" s="213"/>
      <c r="CC323" s="211"/>
      <c r="CD323" s="196"/>
      <c r="CE323" s="213">
        <v>1155</v>
      </c>
      <c r="CF323" s="182" t="str">
        <f t="shared" si="231"/>
        <v/>
      </c>
      <c r="CG323" s="182" t="str">
        <f t="shared" si="232"/>
        <v/>
      </c>
      <c r="CH323" s="196"/>
      <c r="CI323" s="196"/>
      <c r="CJ323" s="196"/>
      <c r="CK323" s="196" t="e">
        <f t="shared" si="233"/>
        <v>#VALUE!</v>
      </c>
      <c r="CL323" s="196" t="e">
        <f t="shared" si="234"/>
        <v>#VALUE!</v>
      </c>
      <c r="CM323" s="196" t="e">
        <f t="shared" si="235"/>
        <v>#VALUE!</v>
      </c>
      <c r="CN323" s="114"/>
      <c r="CO323" s="115" t="str">
        <f t="shared" si="236"/>
        <v/>
      </c>
      <c r="CP323" s="116" t="e">
        <f t="shared" si="237"/>
        <v>#VALUE!</v>
      </c>
      <c r="CQ323" s="117" t="str">
        <f t="shared" si="238"/>
        <v/>
      </c>
      <c r="CR323" s="117" t="str">
        <f t="shared" si="239"/>
        <v/>
      </c>
      <c r="CS323" s="117" t="str">
        <f t="shared" si="240"/>
        <v/>
      </c>
      <c r="CT323" s="118" t="e">
        <f t="shared" si="241"/>
        <v>#VALUE!</v>
      </c>
      <c r="CU323" s="118" t="e">
        <f t="shared" si="242"/>
        <v>#VALUE!</v>
      </c>
      <c r="CV323" s="118" t="e">
        <f t="shared" si="243"/>
        <v>#VALUE!</v>
      </c>
      <c r="CW323" s="119" t="e">
        <f t="shared" si="244"/>
        <v>#VALUE!</v>
      </c>
    </row>
    <row r="324" spans="1:101" ht="118.5" customHeight="1" x14ac:dyDescent="0.3">
      <c r="A324" s="160" t="str">
        <f>[4]SayfaKAY!C1157</f>
        <v/>
      </c>
      <c r="B324" s="104" t="str">
        <f>[4]SayfaKAY!D1157</f>
        <v/>
      </c>
      <c r="C324" s="105" t="str">
        <f>[4]SayfaKAY!E1157</f>
        <v/>
      </c>
      <c r="D324" s="105" t="str">
        <f>[4]SayfaKAY!F1157</f>
        <v/>
      </c>
      <c r="E324" s="106" t="str">
        <f>[4]SayfaKAY!G1157</f>
        <v/>
      </c>
      <c r="F324" s="134" t="str">
        <f t="shared" si="205"/>
        <v/>
      </c>
      <c r="G324" s="135" t="str">
        <f t="shared" si="206"/>
        <v/>
      </c>
      <c r="H324" s="235" t="str">
        <f>[4]SayfaKAY!H1157</f>
        <v/>
      </c>
      <c r="I324" s="104" t="str">
        <f>[4]SayfaKAY!I1157</f>
        <v/>
      </c>
      <c r="J324" s="103" t="str">
        <f>IF([4]SayfaKAY!J1157="","",IF([4]SayfaKAY!J1157="Müşteri","Notified by Customer","Notified by Bozankaya"))</f>
        <v/>
      </c>
      <c r="K324" s="103" t="e">
        <f>VLOOKUP([4]SayfaKAY!L1157,#REF!,2,FALSE)</f>
        <v>#REF!</v>
      </c>
      <c r="L324" s="165" t="str">
        <f>[4]SayfaKAY!X1157</f>
        <v/>
      </c>
      <c r="M324" s="107" t="str">
        <f t="shared" si="207"/>
        <v/>
      </c>
      <c r="N324" s="105" t="str">
        <f>[4]SayfaKAY!M1157</f>
        <v/>
      </c>
      <c r="O324" s="166" t="str">
        <f>[4]SayfaKAY!P1157</f>
        <v/>
      </c>
      <c r="P324" s="166" t="str">
        <f>[4]SayfaKAY!Q1157</f>
        <v/>
      </c>
      <c r="Q324" s="166" t="str">
        <f>[4]SayfaKAY!R1157</f>
        <v/>
      </c>
      <c r="R324" s="132" t="str" cm="1">
        <f t="array" ref="R324">IF([4]SayfaKAY!U1157="","",_xlfn.IFS([4]SayfaKAY!U1157="Bozankaya","Bozankaya",[4]SayfaKAY!U1157="Müşteri","Customer",[4]SayfaKAY!U1157="Tedarikçi","Equipment Supplier"))</f>
        <v/>
      </c>
      <c r="S324" s="204" t="str">
        <f>[4]SayfaKAY!N1157</f>
        <v/>
      </c>
      <c r="T324" s="133" t="str">
        <f>[4]SayfaKAY!AD1157</f>
        <v/>
      </c>
      <c r="U324" s="132" t="str">
        <f>[4]SayfaKAY!W1157</f>
        <v/>
      </c>
      <c r="V324" s="108" t="str">
        <f>[4]SayfaKAY!AZ1157</f>
        <v/>
      </c>
      <c r="W324" s="136" t="str">
        <f t="shared" si="208"/>
        <v/>
      </c>
      <c r="X324" s="137" t="str">
        <f t="shared" si="209"/>
        <v/>
      </c>
      <c r="Y324" s="235" t="str">
        <f>[4]SayfaKAY!AE1157</f>
        <v/>
      </c>
      <c r="Z324" s="109" t="str">
        <f t="shared" si="210"/>
        <v/>
      </c>
      <c r="AA324" s="110" t="str">
        <f t="shared" si="211"/>
        <v/>
      </c>
      <c r="AB324" s="182" t="str">
        <f>[4]SayfaKAY!BA1157</f>
        <v/>
      </c>
      <c r="AC324" s="257" t="str">
        <f t="shared" si="212"/>
        <v/>
      </c>
      <c r="AD324" s="111" t="str">
        <f t="shared" si="213"/>
        <v/>
      </c>
      <c r="AE324" s="111" t="str">
        <f t="shared" si="214"/>
        <v/>
      </c>
      <c r="AF324" s="235" t="str">
        <f>[4]SayfaKAY!BA1157</f>
        <v/>
      </c>
      <c r="AG324" s="179" t="str">
        <f>[4]SayfaKAY!S1157</f>
        <v/>
      </c>
      <c r="AH324" s="178" t="str">
        <f t="shared" si="215"/>
        <v/>
      </c>
      <c r="AI324" s="163" t="str">
        <f>[4]SayfaKAY!AV1157</f>
        <v/>
      </c>
      <c r="AJ324" s="164" t="str">
        <f t="shared" si="216"/>
        <v/>
      </c>
      <c r="AK324" s="164" t="str">
        <f t="shared" si="217"/>
        <v/>
      </c>
      <c r="AL324" s="112" t="str">
        <f>[4]SayfaKAY!AX1157</f>
        <v/>
      </c>
      <c r="AM324" s="257" t="str" cm="1">
        <f t="array" ref="AM324">IFERROR(IF(AND(P324&lt;&gt;"D(Arıza Değil)",AH324="Bu Arıza Aracın Servise Verilmesine Engel Değil"),
IF(Z324-F324&gt;0,(AB324-Y324)*24*60,
IF(OR(AND(G324&gt;$AS$1,G324&lt;$AT$1),AND(G324&gt;$AU$1,G324&lt;$AV$1)),
(AF324-H324)*24*60,     BH:BH0)),        AN324),0)</f>
        <v/>
      </c>
      <c r="AN324" s="257" t="str">
        <f t="shared" si="218"/>
        <v/>
      </c>
      <c r="AO324" s="174" t="str">
        <f>[4]SayfaKAY!AG1157</f>
        <v/>
      </c>
      <c r="AP324" s="174" t="str">
        <f>[4]SayfaKAY!AI1157</f>
        <v/>
      </c>
      <c r="AQ324" s="174" t="str">
        <f>[4]SayfaKAY!AQ1157</f>
        <v/>
      </c>
      <c r="AR324" s="174" t="str">
        <f>[4]SayfaKAY!AH1157</f>
        <v/>
      </c>
      <c r="AS324" s="174" t="str">
        <f>[4]SayfaKAY!AJ1157</f>
        <v/>
      </c>
      <c r="AT324" s="175" t="str">
        <f>[4]SayfaKAY!AM1157</f>
        <v/>
      </c>
      <c r="AU324" s="176" t="str">
        <f>[4]SayfaKAY!AL1157</f>
        <v/>
      </c>
      <c r="AV324" s="176" t="str">
        <f>[4]SayfaKAY!AP1157</f>
        <v/>
      </c>
      <c r="AW324" s="177" t="str">
        <f>[4]SayfaKAY!AT1157</f>
        <v/>
      </c>
      <c r="AX324" s="194" t="str">
        <f t="shared" si="219"/>
        <v/>
      </c>
      <c r="AY324" s="168"/>
      <c r="AZ324" s="167"/>
      <c r="BA324" s="113"/>
      <c r="BB324" s="171" t="str">
        <f>IF($AQ$1="X", IF(AND(G324&gt;=$AS$1,G324&lt;=$AT$1),IF(P324&lt;&gt;"D(Arıza Değil)",AC324,0), IF(AND(G324&gt;=$AU$1,G324&lt;=$AV$1),IF(P324&lt;&gt;"D(Arıza Değil)",AC324,0), "")), "")</f>
        <v/>
      </c>
      <c r="BC324" s="114"/>
      <c r="BD324" s="114"/>
      <c r="BE324" s="114"/>
      <c r="BF324" s="114"/>
      <c r="BG324" s="114"/>
      <c r="BH324" s="114">
        <f>IFERROR(FRACAS!AN1160, "Hata Var")</f>
        <v>240311.9999999553</v>
      </c>
      <c r="BI324" s="114"/>
      <c r="BJ324" s="114"/>
      <c r="BK324" s="105" t="str">
        <f>[4]SayfaKAY!AW1157</f>
        <v/>
      </c>
      <c r="BL324" s="105" t="str">
        <f>[4]SayfaKAY!V1157</f>
        <v/>
      </c>
      <c r="BM324" s="114"/>
      <c r="BN324" s="171" t="str">
        <f t="shared" si="220"/>
        <v>x yok</v>
      </c>
      <c r="BO324" s="171" t="b">
        <f t="shared" si="221"/>
        <v>0</v>
      </c>
      <c r="BP324" s="171" t="e">
        <f t="shared" si="222"/>
        <v>#VALUE!</v>
      </c>
      <c r="BQ324" s="226" t="e">
        <f t="shared" si="223"/>
        <v>#VALUE!</v>
      </c>
      <c r="BR324" s="226" t="e">
        <f t="shared" si="224"/>
        <v>#VALUE!</v>
      </c>
      <c r="BS324" s="226" t="e">
        <f t="shared" si="225"/>
        <v>#VALUE!</v>
      </c>
      <c r="BT324" s="114"/>
      <c r="BU324" s="242"/>
      <c r="BV324" s="233">
        <f t="shared" si="226"/>
        <v>-1</v>
      </c>
      <c r="BW324" s="226" t="str">
        <f t="shared" si="227"/>
        <v>Hayır, çakışma yok</v>
      </c>
      <c r="BX324" s="229"/>
      <c r="BY324" s="247" t="e">
        <f t="shared" si="228"/>
        <v>#VALUE!</v>
      </c>
      <c r="BZ324" s="247" t="e">
        <f t="shared" si="229"/>
        <v>#VALUE!</v>
      </c>
      <c r="CA324" s="247" t="e">
        <f t="shared" si="230"/>
        <v>#VALUE!</v>
      </c>
      <c r="CB324" s="213"/>
      <c r="CC324" s="211"/>
      <c r="CD324" s="196"/>
      <c r="CE324" s="213">
        <v>1156</v>
      </c>
      <c r="CF324" s="182" t="str">
        <f t="shared" si="231"/>
        <v/>
      </c>
      <c r="CG324" s="182" t="str">
        <f t="shared" si="232"/>
        <v/>
      </c>
      <c r="CH324" s="196"/>
      <c r="CI324" s="196"/>
      <c r="CJ324" s="196"/>
      <c r="CK324" s="196" t="e">
        <f t="shared" si="233"/>
        <v>#VALUE!</v>
      </c>
      <c r="CL324" s="196" t="e">
        <f t="shared" si="234"/>
        <v>#VALUE!</v>
      </c>
      <c r="CM324" s="196" t="e">
        <f t="shared" si="235"/>
        <v>#VALUE!</v>
      </c>
      <c r="CN324" s="114"/>
      <c r="CO324" s="115" t="str">
        <f t="shared" si="236"/>
        <v/>
      </c>
      <c r="CP324" s="116" t="e">
        <f t="shared" si="237"/>
        <v>#VALUE!</v>
      </c>
      <c r="CQ324" s="117" t="str">
        <f t="shared" si="238"/>
        <v/>
      </c>
      <c r="CR324" s="117" t="str">
        <f t="shared" si="239"/>
        <v/>
      </c>
      <c r="CS324" s="117" t="str">
        <f t="shared" si="240"/>
        <v/>
      </c>
      <c r="CT324" s="118" t="e">
        <f t="shared" si="241"/>
        <v>#VALUE!</v>
      </c>
      <c r="CU324" s="118" t="e">
        <f t="shared" si="242"/>
        <v>#VALUE!</v>
      </c>
      <c r="CV324" s="118" t="e">
        <f t="shared" si="243"/>
        <v>#VALUE!</v>
      </c>
      <c r="CW324" s="119" t="e">
        <f t="shared" si="244"/>
        <v>#VALUE!</v>
      </c>
    </row>
    <row r="325" spans="1:101" ht="118.5" customHeight="1" x14ac:dyDescent="0.3">
      <c r="A325" s="104" t="str">
        <f>[4]SayfaKAY!C1158</f>
        <v/>
      </c>
      <c r="B325" s="104" t="str">
        <f>[4]SayfaKAY!D1158</f>
        <v/>
      </c>
      <c r="C325" s="105" t="str">
        <f>[4]SayfaKAY!E1158</f>
        <v/>
      </c>
      <c r="D325" s="105" t="str">
        <f>[4]SayfaKAY!F1158</f>
        <v/>
      </c>
      <c r="E325" s="106" t="str">
        <f>[4]SayfaKAY!G1158</f>
        <v/>
      </c>
      <c r="F325" s="193" t="str">
        <f t="shared" si="205"/>
        <v/>
      </c>
      <c r="G325" s="135" t="str">
        <f t="shared" si="206"/>
        <v/>
      </c>
      <c r="H325" s="235" t="str">
        <f>[4]SayfaKAY!H1158</f>
        <v/>
      </c>
      <c r="I325" s="104" t="str">
        <f>[4]SayfaKAY!I1158</f>
        <v/>
      </c>
      <c r="J325" s="103" t="str">
        <f>IF([4]SayfaKAY!J1158="","",IF([4]SayfaKAY!J1158="Müşteri","Notified by Customer","Notified by Bozankaya"))</f>
        <v/>
      </c>
      <c r="K325" s="103" t="e">
        <f>VLOOKUP([4]SayfaKAY!L1158,#REF!,2,FALSE)</f>
        <v>#REF!</v>
      </c>
      <c r="L325" s="165" t="str">
        <f>[4]SayfaKAY!X1158</f>
        <v/>
      </c>
      <c r="M325" s="107" t="str">
        <f t="shared" si="207"/>
        <v/>
      </c>
      <c r="N325" s="105" t="str">
        <f>[4]SayfaKAY!M1158</f>
        <v/>
      </c>
      <c r="O325" s="166" t="str">
        <f>[4]SayfaKAY!P1158</f>
        <v/>
      </c>
      <c r="P325" s="166" t="str">
        <f>[4]SayfaKAY!Q1158</f>
        <v/>
      </c>
      <c r="Q325" s="166" t="str">
        <f>[4]SayfaKAY!R1158</f>
        <v/>
      </c>
      <c r="R325" s="132" t="str" cm="1">
        <f t="array" ref="R325">IF([4]SayfaKAY!U1158="","",_xlfn.IFS([4]SayfaKAY!U1158="Bozankaya","Bozankaya",[4]SayfaKAY!U1158="Müşteri","Customer",[4]SayfaKAY!U1158="Tedarikçi","Equipment Supplier"))</f>
        <v/>
      </c>
      <c r="S325" s="204" t="str">
        <f>[4]SayfaKAY!N1158</f>
        <v/>
      </c>
      <c r="T325" s="133" t="str">
        <f>[4]SayfaKAY!AD1158</f>
        <v/>
      </c>
      <c r="U325" s="132" t="str">
        <f>[4]SayfaKAY!W1158</f>
        <v/>
      </c>
      <c r="V325" s="108" t="str">
        <f>[4]SayfaKAY!AZ1158</f>
        <v/>
      </c>
      <c r="W325" s="136" t="str">
        <f t="shared" si="208"/>
        <v/>
      </c>
      <c r="X325" s="137" t="str">
        <f t="shared" si="209"/>
        <v/>
      </c>
      <c r="Y325" s="235" t="str">
        <f>[4]SayfaKAY!AE1158</f>
        <v/>
      </c>
      <c r="Z325" s="192" t="str">
        <f t="shared" si="210"/>
        <v/>
      </c>
      <c r="AA325" s="110" t="str">
        <f t="shared" si="211"/>
        <v/>
      </c>
      <c r="AB325" s="182" t="str">
        <f>[4]SayfaKAY!BA1158</f>
        <v/>
      </c>
      <c r="AC325" s="257" t="str">
        <f t="shared" si="212"/>
        <v/>
      </c>
      <c r="AD325" s="111" t="str">
        <f t="shared" si="213"/>
        <v/>
      </c>
      <c r="AE325" s="111" t="str">
        <f t="shared" si="214"/>
        <v/>
      </c>
      <c r="AF325" s="235" t="str">
        <f>[4]SayfaKAY!BA1158</f>
        <v/>
      </c>
      <c r="AG325" s="179" t="str">
        <f>[4]SayfaKAY!S1158</f>
        <v/>
      </c>
      <c r="AH325" s="178" t="str">
        <f t="shared" si="215"/>
        <v/>
      </c>
      <c r="AI325" s="163" t="str">
        <f>[4]SayfaKAY!AV1158</f>
        <v/>
      </c>
      <c r="AJ325" s="164" t="str">
        <f t="shared" si="216"/>
        <v/>
      </c>
      <c r="AK325" s="164" t="str">
        <f t="shared" si="217"/>
        <v/>
      </c>
      <c r="AL325" s="112" t="str">
        <f>[4]SayfaKAY!AX1158</f>
        <v/>
      </c>
      <c r="AM325" s="257" t="str" cm="1">
        <f t="array" ref="AM325">IFERROR(IF(AND(P325&lt;&gt;"D(Arıza Değil)",AH325="Bu Arıza Aracın Servise Verilmesine Engel Değil"),
IF(Z325-F325&gt;0,(AB325-Y325)*24*60,
IF(OR(AND(G325&gt;$AS$1,G325&lt;$AT$1),AND(G325&gt;$AU$1,G325&lt;$AV$1)),
(AF325-H325)*24*60,     BH:BH0)),        AN325),0)</f>
        <v/>
      </c>
      <c r="AN325" s="257" t="str">
        <f t="shared" si="218"/>
        <v/>
      </c>
      <c r="AO325" s="174" t="str">
        <f>[4]SayfaKAY!AG1158</f>
        <v/>
      </c>
      <c r="AP325" s="174" t="str">
        <f>[4]SayfaKAY!AI1158</f>
        <v/>
      </c>
      <c r="AQ325" s="174" t="str">
        <f>[4]SayfaKAY!AQ1158</f>
        <v/>
      </c>
      <c r="AR325" s="174" t="str">
        <f>[4]SayfaKAY!AH1158</f>
        <v/>
      </c>
      <c r="AS325" s="174" t="str">
        <f>[4]SayfaKAY!AJ1158</f>
        <v/>
      </c>
      <c r="AT325" s="175" t="str">
        <f>[4]SayfaKAY!AM1158</f>
        <v/>
      </c>
      <c r="AU325" s="176" t="str">
        <f>[4]SayfaKAY!AL1158</f>
        <v/>
      </c>
      <c r="AV325" s="176" t="str">
        <f>[4]SayfaKAY!AP1158</f>
        <v/>
      </c>
      <c r="AW325" s="177" t="str">
        <f>[4]SayfaKAY!AT1158</f>
        <v/>
      </c>
      <c r="AX325" s="194" t="str">
        <f t="shared" si="219"/>
        <v/>
      </c>
      <c r="AY325" s="168"/>
      <c r="AZ325" s="167"/>
      <c r="BA325" s="170"/>
      <c r="BB325" s="171"/>
      <c r="BC325" s="114"/>
      <c r="BD325" s="114"/>
      <c r="BE325" s="114"/>
      <c r="BF325" s="114"/>
      <c r="BG325" s="114"/>
      <c r="BH325" s="114">
        <f>IFERROR(FRACAS!AN1161, "Hata Var")</f>
        <v>241040.9999999532</v>
      </c>
      <c r="BI325" s="114"/>
      <c r="BJ325" s="114"/>
      <c r="BK325" s="105" t="str">
        <f>[4]SayfaKAY!AW1158</f>
        <v/>
      </c>
      <c r="BL325" s="105" t="str">
        <f>[4]SayfaKAY!V1158</f>
        <v/>
      </c>
      <c r="BM325" s="114"/>
      <c r="BN325" s="171" t="str">
        <f t="shared" si="220"/>
        <v>x yok</v>
      </c>
      <c r="BO325" s="171" t="b">
        <f t="shared" si="221"/>
        <v>0</v>
      </c>
      <c r="BP325" s="171" t="e">
        <f t="shared" si="222"/>
        <v>#VALUE!</v>
      </c>
      <c r="BQ325" s="226" t="e">
        <f t="shared" si="223"/>
        <v>#VALUE!</v>
      </c>
      <c r="BR325" s="226" t="e">
        <f t="shared" si="224"/>
        <v>#VALUE!</v>
      </c>
      <c r="BS325" s="226" t="e">
        <f t="shared" si="225"/>
        <v>#VALUE!</v>
      </c>
      <c r="BT325" s="114"/>
      <c r="BU325" s="242"/>
      <c r="BV325" s="233">
        <f t="shared" si="226"/>
        <v>-1</v>
      </c>
      <c r="BW325" s="226" t="str">
        <f t="shared" si="227"/>
        <v>Hayır, çakışma yok</v>
      </c>
      <c r="BX325" s="229"/>
      <c r="BY325" s="247" t="e">
        <f t="shared" si="228"/>
        <v>#VALUE!</v>
      </c>
      <c r="BZ325" s="247" t="e">
        <f t="shared" si="229"/>
        <v>#VALUE!</v>
      </c>
      <c r="CA325" s="247" t="e">
        <f t="shared" si="230"/>
        <v>#VALUE!</v>
      </c>
      <c r="CB325" s="213"/>
      <c r="CC325" s="211"/>
      <c r="CD325" s="196"/>
      <c r="CE325" s="213">
        <v>1157</v>
      </c>
      <c r="CF325" s="182" t="str">
        <f t="shared" si="231"/>
        <v/>
      </c>
      <c r="CG325" s="182" t="str">
        <f t="shared" si="232"/>
        <v/>
      </c>
      <c r="CH325" s="196"/>
      <c r="CI325" s="196"/>
      <c r="CJ325" s="196"/>
      <c r="CK325" s="196" t="e">
        <f t="shared" si="233"/>
        <v>#VALUE!</v>
      </c>
      <c r="CL325" s="196" t="e">
        <f t="shared" si="234"/>
        <v>#VALUE!</v>
      </c>
      <c r="CM325" s="196" t="e">
        <f t="shared" si="235"/>
        <v>#VALUE!</v>
      </c>
      <c r="CN325" s="114"/>
      <c r="CO325" s="115" t="str">
        <f t="shared" si="236"/>
        <v/>
      </c>
      <c r="CP325" s="116" t="e">
        <f t="shared" si="237"/>
        <v>#VALUE!</v>
      </c>
      <c r="CQ325" s="117" t="str">
        <f t="shared" si="238"/>
        <v/>
      </c>
      <c r="CR325" s="117" t="str">
        <f t="shared" si="239"/>
        <v/>
      </c>
      <c r="CS325" s="117" t="str">
        <f t="shared" si="240"/>
        <v/>
      </c>
      <c r="CT325" s="118" t="e">
        <f t="shared" si="241"/>
        <v>#VALUE!</v>
      </c>
      <c r="CU325" s="118" t="e">
        <f t="shared" si="242"/>
        <v>#VALUE!</v>
      </c>
      <c r="CV325" s="118" t="e">
        <f t="shared" si="243"/>
        <v>#VALUE!</v>
      </c>
      <c r="CW325" s="119" t="e">
        <f t="shared" si="244"/>
        <v>#VALUE!</v>
      </c>
    </row>
    <row r="326" spans="1:101" ht="118.5" customHeight="1" x14ac:dyDescent="0.3">
      <c r="A326" s="160" t="str">
        <f>[4]SayfaKAY!C1159</f>
        <v/>
      </c>
      <c r="B326" s="104" t="str">
        <f>[4]SayfaKAY!D1159</f>
        <v/>
      </c>
      <c r="C326" s="105" t="str">
        <f>[4]SayfaKAY!E1159</f>
        <v/>
      </c>
      <c r="D326" s="105" t="str">
        <f>[4]SayfaKAY!F1159</f>
        <v/>
      </c>
      <c r="E326" s="106" t="str">
        <f>[4]SayfaKAY!G1159</f>
        <v/>
      </c>
      <c r="F326" s="134" t="str">
        <f t="shared" ref="F326:F389" si="245">IF(H326="","",INT(H326))</f>
        <v/>
      </c>
      <c r="G326" s="135" t="str">
        <f t="shared" ref="G326:G389" si="246">IF(H326="","",MOD(H326,1))</f>
        <v/>
      </c>
      <c r="H326" s="235" t="str">
        <f>[4]SayfaKAY!H1159</f>
        <v/>
      </c>
      <c r="I326" s="104" t="str">
        <f>[4]SayfaKAY!I1159</f>
        <v/>
      </c>
      <c r="J326" s="103" t="str">
        <f>IF([4]SayfaKAY!J1159="","",IF([4]SayfaKAY!J1159="Müşteri","Notified by Customer","Notified by Bozankaya"))</f>
        <v/>
      </c>
      <c r="K326" s="103" t="e">
        <f>VLOOKUP([4]SayfaKAY!L1159,#REF!,2,FALSE)</f>
        <v>#REF!</v>
      </c>
      <c r="L326" s="165" t="str">
        <f>[4]SayfaKAY!X1159</f>
        <v/>
      </c>
      <c r="M326" s="107" t="str">
        <f t="shared" ref="M326:M389" si="247">IF( E326="", "", A326&amp;"-"&amp;E326)</f>
        <v/>
      </c>
      <c r="N326" s="105" t="str">
        <f>[4]SayfaKAY!M1159</f>
        <v/>
      </c>
      <c r="O326" s="166" t="str">
        <f>[4]SayfaKAY!P1159</f>
        <v/>
      </c>
      <c r="P326" s="166" t="str">
        <f>[4]SayfaKAY!Q1159</f>
        <v/>
      </c>
      <c r="Q326" s="166" t="str">
        <f>[4]SayfaKAY!R1159</f>
        <v/>
      </c>
      <c r="R326" s="132" t="str" cm="1">
        <f t="array" ref="R326">IF([4]SayfaKAY!U1159="","",_xlfn.IFS([4]SayfaKAY!U1159="Bozankaya","Bozankaya",[4]SayfaKAY!U1159="Müşteri","Customer",[4]SayfaKAY!U1159="Tedarikçi","Equipment Supplier"))</f>
        <v/>
      </c>
      <c r="S326" s="204" t="str">
        <f>[4]SayfaKAY!N1159</f>
        <v/>
      </c>
      <c r="T326" s="133" t="str">
        <f>[4]SayfaKAY!AD1159</f>
        <v/>
      </c>
      <c r="U326" s="132" t="str">
        <f>[4]SayfaKAY!W1159</f>
        <v/>
      </c>
      <c r="V326" s="108" t="str">
        <f>[4]SayfaKAY!AZ1159</f>
        <v/>
      </c>
      <c r="W326" s="136" t="str">
        <f t="shared" ref="W326:W389" si="248">IF(Y326="","",INT(Y326))</f>
        <v/>
      </c>
      <c r="X326" s="137" t="str">
        <f t="shared" ref="X326:X389" si="249">IF(Y326="","",TEXT(Y326,"ss:dd"))</f>
        <v/>
      </c>
      <c r="Y326" s="235" t="str">
        <f>[4]SayfaKAY!AE1159</f>
        <v/>
      </c>
      <c r="Z326" s="109" t="str">
        <f t="shared" ref="Z326:Z389" si="250">IF(AB326="","",INT(AB326))</f>
        <v/>
      </c>
      <c r="AA326" s="110" t="str">
        <f t="shared" ref="AA326:AA389" si="251">IF(AB326="","",TEXT(AB326,"ss:dd"))</f>
        <v/>
      </c>
      <c r="AB326" s="182" t="str">
        <f>[4]SayfaKAY!BA1159</f>
        <v/>
      </c>
      <c r="AC326" s="257" t="str">
        <f t="shared" ref="AC326:AC389" si="252">IF(AF326="","",(AF326-H326)*24*60)</f>
        <v/>
      </c>
      <c r="AD326" s="111" t="str">
        <f t="shared" ref="AD326:AD389" si="253">IF(AF326="","",INT(AF326))</f>
        <v/>
      </c>
      <c r="AE326" s="111" t="str">
        <f t="shared" ref="AE326:AE389" si="254">IF(AF326="","",TEXT(AF326,"ss:dd"))</f>
        <v/>
      </c>
      <c r="AF326" s="235" t="str">
        <f>[4]SayfaKAY!BA1159</f>
        <v/>
      </c>
      <c r="AG326" s="179" t="str">
        <f>[4]SayfaKAY!S1159</f>
        <v/>
      </c>
      <c r="AH326" s="178" t="str">
        <f t="shared" ref="AH326:AH389" si="255">IF(P326="A(Hareket etmeyi engelleyen arıza)","Bu Arıza Aracın Servise Verilmesine Engel",
 IF(P326="B(Servisten çekmeye etki eden arıza)","Bu Arıza Aracın Servise Verilmesine Engel",
 IF(P326="C(Sisteme etki etmeyen arıza)","Bu Arıza Aracın Servise Verilmesine Engel Değil",
 IF(P326="D(Arıza Değil)","Bu Arıza Aracın Servise Verilmesine Engel Değil",                     ""))))</f>
        <v/>
      </c>
      <c r="AI326" s="163" t="str">
        <f>[4]SayfaKAY!AV1159</f>
        <v/>
      </c>
      <c r="AJ326" s="164" t="str">
        <f t="shared" ref="AJ326:AJ389" si="256">IF(AL326="","",INT(AL326))</f>
        <v/>
      </c>
      <c r="AK326" s="164" t="str">
        <f t="shared" ref="AK326:AK389" si="257">IF(AL326="","",TEXT(AL326,"ss:dd"))</f>
        <v/>
      </c>
      <c r="AL326" s="112" t="str">
        <f>[4]SayfaKAY!AX1159</f>
        <v/>
      </c>
      <c r="AM326" s="257" t="str" cm="1">
        <f t="array" ref="AM326">IFERROR(IF(AND(P326&lt;&gt;"D(Arıza Değil)",AH326="Bu Arıza Aracın Servise Verilmesine Engel Değil"),
IF(Z326-F326&gt;0,(AB326-Y326)*24*60,
IF(OR(AND(G326&gt;$AS$1,G326&lt;$AT$1),AND(G326&gt;$AU$1,G326&lt;$AV$1)),
(AF326-H326)*24*60,     BH:BH0)),        AN326),0)</f>
        <v/>
      </c>
      <c r="AN326" s="257" t="str">
        <f t="shared" ref="AN326:AN389" si="258">IFERROR(IF(P326&lt;&gt;"D(Arıza Değil)",AC326,0),0)</f>
        <v/>
      </c>
      <c r="AO326" s="174" t="str">
        <f>[4]SayfaKAY!AG1159</f>
        <v/>
      </c>
      <c r="AP326" s="174" t="str">
        <f>[4]SayfaKAY!AI1159</f>
        <v/>
      </c>
      <c r="AQ326" s="174" t="str">
        <f>[4]SayfaKAY!AQ1159</f>
        <v/>
      </c>
      <c r="AR326" s="174" t="str">
        <f>[4]SayfaKAY!AH1159</f>
        <v/>
      </c>
      <c r="AS326" s="174" t="str">
        <f>[4]SayfaKAY!AJ1159</f>
        <v/>
      </c>
      <c r="AT326" s="175" t="str">
        <f>[4]SayfaKAY!AM1159</f>
        <v/>
      </c>
      <c r="AU326" s="176" t="str">
        <f>[4]SayfaKAY!AL1159</f>
        <v/>
      </c>
      <c r="AV326" s="176" t="str">
        <f>[4]SayfaKAY!AP1159</f>
        <v/>
      </c>
      <c r="AW326" s="177" t="str">
        <f>[4]SayfaKAY!AT1159</f>
        <v/>
      </c>
      <c r="AX326" s="194" t="str">
        <f t="shared" ref="AX326:AX389" si="259">IF(V326="","",V326*AC326*BC$1)</f>
        <v/>
      </c>
      <c r="AY326" s="168"/>
      <c r="AZ326" s="167"/>
      <c r="BA326" s="113"/>
      <c r="BB326" s="171" t="str">
        <f>IF($AQ$1="X", IF(AND(G326&gt;=$AS$1,G326&lt;=$AT$1),IF(P326&lt;&gt;"D(Arıza Değil)",AC326,0), IF(AND(G326&gt;=$AU$1,G326&lt;=$AV$1),IF(P326&lt;&gt;"D(Arıza Değil)",AC326,0), "")), "")</f>
        <v/>
      </c>
      <c r="BC326" s="114"/>
      <c r="BD326" s="114"/>
      <c r="BE326" s="114"/>
      <c r="BF326" s="114"/>
      <c r="BG326" s="114"/>
      <c r="BH326" s="114">
        <f>IFERROR(FRACAS!AN1162, "Hata Var")</f>
        <v>241158.99999988731</v>
      </c>
      <c r="BI326" s="114"/>
      <c r="BJ326" s="114"/>
      <c r="BK326" s="105" t="str">
        <f>[4]SayfaKAY!AW1159</f>
        <v/>
      </c>
      <c r="BL326" s="105" t="str">
        <f>[4]SayfaKAY!V1159</f>
        <v/>
      </c>
      <c r="BM326" s="114"/>
      <c r="BN326" s="171" t="str">
        <f t="shared" ref="BN326:BN389" si="260">IF($AQ$1="X", IF(AND(G326&gt;=$AS$1,G326&lt;=$AT$1),IF(P326&lt;&gt;"D(Arıza Değil",AC326,0),IF(AND(G326&gt;=$AU$1,G326&lt;=$AV$1),IF(P326&lt;&gt;"D:Arıza Değil",AC326,0), "x var")), "x yok")</f>
        <v>x yok</v>
      </c>
      <c r="BO326" s="171" t="b">
        <f t="shared" ref="BO326:BO389" si="261">IF(OR(AND(G326&gt;$AS$1,G326&lt;$AT$1),AND(G326&gt;$AU$1,G326&lt;$AV$1)),"aynı gün giderilen arıza")</f>
        <v>0</v>
      </c>
      <c r="BP326" s="171" t="e">
        <f t="shared" ref="BP326:BP389" si="262">IF(Z326-F326&gt;0,"Bir günden fazla süren arıza",IF(OR(AND(G326&gt;$AS$1,G326&lt;$AT$1),AND(G326&gt;$AU$1,G326&lt;$AV$1)),"aynı gün giderilen arıza"))</f>
        <v>#VALUE!</v>
      </c>
      <c r="BQ326" s="226" t="e">
        <f t="shared" ref="BQ326:BQ389" si="263">(Y326-H326)*24*60</f>
        <v>#VALUE!</v>
      </c>
      <c r="BR326" s="226" t="e">
        <f t="shared" ref="BR326:BR389" si="264">(AB326-Y326)*24*60</f>
        <v>#VALUE!</v>
      </c>
      <c r="BS326" s="226" t="e">
        <f t="shared" ref="BS326:BS389" si="265">(AF326-H326)*24*60</f>
        <v>#VALUE!</v>
      </c>
      <c r="BT326" s="114"/>
      <c r="BU326" s="242"/>
      <c r="BV326" s="233">
        <f t="shared" ref="BV326:BV389" si="266">COUNTIFS(B$5:B$9980,B326,H$5:H$9980,"&lt;="&amp;AF326,AF$5:AF$9980,"&gt;="&amp;H326)-1</f>
        <v>-1</v>
      </c>
      <c r="BW326" s="226" t="str">
        <f t="shared" ref="BW326:BW389" si="267">IF(COUNTIFS(B$5:B$9980,B326,H$5:H$9980,"&lt;="&amp;AF326,AF$5:AF$9980,"&gt;="&amp;H326)&gt;1,"Evet, çakışma var","Hayır, çakışma yok")</f>
        <v>Hayır, çakışma yok</v>
      </c>
      <c r="BX326" s="229"/>
      <c r="BY326" s="247" t="e">
        <f t="shared" ref="BY326:BY389" si="268">Y326-H326</f>
        <v>#VALUE!</v>
      </c>
      <c r="BZ326" s="247" t="e">
        <f t="shared" ref="BZ326:BZ389" si="269">AB326-Y326</f>
        <v>#VALUE!</v>
      </c>
      <c r="CA326" s="247" t="e">
        <f t="shared" ref="CA326:CA389" si="270">AB326-H326</f>
        <v>#VALUE!</v>
      </c>
      <c r="CB326" s="213"/>
      <c r="CC326" s="211"/>
      <c r="CD326" s="196"/>
      <c r="CE326" s="213">
        <v>1158</v>
      </c>
      <c r="CF326" s="182" t="str">
        <f t="shared" ref="CF326:CF389" si="271">H326</f>
        <v/>
      </c>
      <c r="CG326" s="182" t="str">
        <f t="shared" ref="CG326:CG389" si="272">AB326</f>
        <v/>
      </c>
      <c r="CH326" s="196"/>
      <c r="CI326" s="196"/>
      <c r="CJ326" s="196"/>
      <c r="CK326" s="196" t="e">
        <f t="shared" ref="CK326:CK389" si="273">AB326-Y326</f>
        <v>#VALUE!</v>
      </c>
      <c r="CL326" s="196" t="e">
        <f t="shared" ref="CL326:CL389" si="274">Y326-H326</f>
        <v>#VALUE!</v>
      </c>
      <c r="CM326" s="196" t="e">
        <f t="shared" ref="CM326:CM389" si="275">AB326-H326</f>
        <v>#VALUE!</v>
      </c>
      <c r="CN326" s="114"/>
      <c r="CO326" s="115" t="str">
        <f t="shared" ref="CO326:CO389" si="276">AC326</f>
        <v/>
      </c>
      <c r="CP326" s="116" t="e">
        <f t="shared" ref="CP326:CP389" si="277">CU326/24</f>
        <v>#VALUE!</v>
      </c>
      <c r="CQ326" s="117" t="str">
        <f t="shared" ref="CQ326:CQ389" si="278">G326</f>
        <v/>
      </c>
      <c r="CR326" s="117" t="str">
        <f t="shared" ref="CR326:CR389" si="279">Y326</f>
        <v/>
      </c>
      <c r="CS326" s="117" t="str">
        <f t="shared" ref="CS326:CS389" si="280">AB326</f>
        <v/>
      </c>
      <c r="CT326" s="118" t="e">
        <f t="shared" ref="CT326:CT389" si="281">(CR326-CQ326)*1440</f>
        <v>#VALUE!</v>
      </c>
      <c r="CU326" s="118" t="e">
        <f t="shared" ref="CU326:CU389" si="282">(CS326-CR326)*1440</f>
        <v>#VALUE!</v>
      </c>
      <c r="CV326" s="118" t="e">
        <f t="shared" ref="CV326:CV389" si="283">(CS326-CQ326)*1440</f>
        <v>#VALUE!</v>
      </c>
      <c r="CW326" s="119" t="e">
        <f t="shared" ref="CW326:CW389" si="284">CT326/CV326</f>
        <v>#VALUE!</v>
      </c>
    </row>
    <row r="327" spans="1:101" ht="118.5" customHeight="1" x14ac:dyDescent="0.3">
      <c r="A327" s="104" t="str">
        <f>[4]SayfaKAY!C1160</f>
        <v/>
      </c>
      <c r="B327" s="104" t="str">
        <f>[4]SayfaKAY!D1160</f>
        <v/>
      </c>
      <c r="C327" s="105" t="str">
        <f>[4]SayfaKAY!E1160</f>
        <v/>
      </c>
      <c r="D327" s="105" t="str">
        <f>[4]SayfaKAY!F1160</f>
        <v/>
      </c>
      <c r="E327" s="106" t="str">
        <f>[4]SayfaKAY!G1160</f>
        <v/>
      </c>
      <c r="F327" s="193" t="str">
        <f t="shared" si="245"/>
        <v/>
      </c>
      <c r="G327" s="135" t="str">
        <f t="shared" si="246"/>
        <v/>
      </c>
      <c r="H327" s="235" t="str">
        <f>[4]SayfaKAY!H1160</f>
        <v/>
      </c>
      <c r="I327" s="104" t="str">
        <f>[4]SayfaKAY!I1160</f>
        <v/>
      </c>
      <c r="J327" s="103" t="str">
        <f>IF([4]SayfaKAY!J1160="","",IF([4]SayfaKAY!J1160="Müşteri","Notified by Customer","Notified by Bozankaya"))</f>
        <v/>
      </c>
      <c r="K327" s="103" t="e">
        <f>VLOOKUP([4]SayfaKAY!L1160,#REF!,2,FALSE)</f>
        <v>#REF!</v>
      </c>
      <c r="L327" s="165" t="str">
        <f>[4]SayfaKAY!X1160</f>
        <v/>
      </c>
      <c r="M327" s="107" t="str">
        <f t="shared" si="247"/>
        <v/>
      </c>
      <c r="N327" s="105" t="str">
        <f>[4]SayfaKAY!M1160</f>
        <v/>
      </c>
      <c r="O327" s="166" t="str">
        <f>[4]SayfaKAY!P1160</f>
        <v/>
      </c>
      <c r="P327" s="166" t="str">
        <f>[4]SayfaKAY!Q1160</f>
        <v/>
      </c>
      <c r="Q327" s="166" t="str">
        <f>[4]SayfaKAY!R1160</f>
        <v/>
      </c>
      <c r="R327" s="132" t="str" cm="1">
        <f t="array" ref="R327">IF([4]SayfaKAY!U1160="","",_xlfn.IFS([4]SayfaKAY!U1160="Bozankaya","Bozankaya",[4]SayfaKAY!U1160="Müşteri","Customer",[4]SayfaKAY!U1160="Tedarikçi","Equipment Supplier"))</f>
        <v/>
      </c>
      <c r="S327" s="204" t="str">
        <f>[4]SayfaKAY!N1160</f>
        <v/>
      </c>
      <c r="T327" s="133" t="str">
        <f>[4]SayfaKAY!AD1160</f>
        <v/>
      </c>
      <c r="U327" s="132" t="str">
        <f>[4]SayfaKAY!W1160</f>
        <v/>
      </c>
      <c r="V327" s="108" t="str">
        <f>[4]SayfaKAY!AZ1160</f>
        <v/>
      </c>
      <c r="W327" s="136" t="str">
        <f t="shared" si="248"/>
        <v/>
      </c>
      <c r="X327" s="137" t="str">
        <f t="shared" si="249"/>
        <v/>
      </c>
      <c r="Y327" s="235" t="str">
        <f>[4]SayfaKAY!AE1160</f>
        <v/>
      </c>
      <c r="Z327" s="192" t="str">
        <f t="shared" si="250"/>
        <v/>
      </c>
      <c r="AA327" s="110" t="str">
        <f t="shared" si="251"/>
        <v/>
      </c>
      <c r="AB327" s="182" t="str">
        <f>[4]SayfaKAY!BA1160</f>
        <v/>
      </c>
      <c r="AC327" s="257" t="str">
        <f t="shared" si="252"/>
        <v/>
      </c>
      <c r="AD327" s="111" t="str">
        <f t="shared" si="253"/>
        <v/>
      </c>
      <c r="AE327" s="111" t="str">
        <f t="shared" si="254"/>
        <v/>
      </c>
      <c r="AF327" s="235" t="str">
        <f>[4]SayfaKAY!BA1160</f>
        <v/>
      </c>
      <c r="AG327" s="179" t="str">
        <f>[4]SayfaKAY!S1160</f>
        <v/>
      </c>
      <c r="AH327" s="178" t="str">
        <f t="shared" si="255"/>
        <v/>
      </c>
      <c r="AI327" s="163" t="str">
        <f>[4]SayfaKAY!AV1160</f>
        <v/>
      </c>
      <c r="AJ327" s="164" t="str">
        <f t="shared" si="256"/>
        <v/>
      </c>
      <c r="AK327" s="164" t="str">
        <f t="shared" si="257"/>
        <v/>
      </c>
      <c r="AL327" s="112" t="str">
        <f>[4]SayfaKAY!AX1160</f>
        <v/>
      </c>
      <c r="AM327" s="257" t="str" cm="1">
        <f t="array" ref="AM327">IFERROR(IF(AND(P327&lt;&gt;"D(Arıza Değil)",AH327="Bu Arıza Aracın Servise Verilmesine Engel Değil"),
IF(Z327-F327&gt;0,(AB327-Y327)*24*60,
IF(OR(AND(G327&gt;$AS$1,G327&lt;$AT$1),AND(G327&gt;$AU$1,G327&lt;$AV$1)),
(AF327-H327)*24*60,     BH:BH0)),        AN327),0)</f>
        <v/>
      </c>
      <c r="AN327" s="257" t="str">
        <f t="shared" si="258"/>
        <v/>
      </c>
      <c r="AO327" s="174" t="str">
        <f>[4]SayfaKAY!AG1160</f>
        <v/>
      </c>
      <c r="AP327" s="174" t="str">
        <f>[4]SayfaKAY!AI1160</f>
        <v/>
      </c>
      <c r="AQ327" s="174" t="str">
        <f>[4]SayfaKAY!AQ1160</f>
        <v/>
      </c>
      <c r="AR327" s="174" t="str">
        <f>[4]SayfaKAY!AH1160</f>
        <v/>
      </c>
      <c r="AS327" s="174" t="str">
        <f>[4]SayfaKAY!AJ1160</f>
        <v/>
      </c>
      <c r="AT327" s="175" t="str">
        <f>[4]SayfaKAY!AM1160</f>
        <v/>
      </c>
      <c r="AU327" s="176" t="str">
        <f>[4]SayfaKAY!AL1160</f>
        <v/>
      </c>
      <c r="AV327" s="176" t="str">
        <f>[4]SayfaKAY!AP1160</f>
        <v/>
      </c>
      <c r="AW327" s="177" t="str">
        <f>[4]SayfaKAY!AT1160</f>
        <v/>
      </c>
      <c r="AX327" s="194" t="str">
        <f t="shared" si="259"/>
        <v/>
      </c>
      <c r="AY327" s="168"/>
      <c r="AZ327" s="167"/>
      <c r="BA327" s="170"/>
      <c r="BB327" s="171"/>
      <c r="BC327" s="114"/>
      <c r="BD327" s="114"/>
      <c r="BE327" s="114"/>
      <c r="BF327" s="114"/>
      <c r="BG327" s="114"/>
      <c r="BH327" s="114">
        <f>IFERROR(FRACAS!AN1163, "Hata Var")</f>
        <v>240009.0000000468</v>
      </c>
      <c r="BI327" s="114"/>
      <c r="BJ327" s="114"/>
      <c r="BK327" s="105" t="str">
        <f>[4]SayfaKAY!AW1160</f>
        <v/>
      </c>
      <c r="BL327" s="105" t="str">
        <f>[4]SayfaKAY!V1160</f>
        <v/>
      </c>
      <c r="BM327" s="114"/>
      <c r="BN327" s="171" t="str">
        <f t="shared" si="260"/>
        <v>x yok</v>
      </c>
      <c r="BO327" s="171" t="b">
        <f t="shared" si="261"/>
        <v>0</v>
      </c>
      <c r="BP327" s="171" t="e">
        <f t="shared" si="262"/>
        <v>#VALUE!</v>
      </c>
      <c r="BQ327" s="226" t="e">
        <f t="shared" si="263"/>
        <v>#VALUE!</v>
      </c>
      <c r="BR327" s="226" t="e">
        <f t="shared" si="264"/>
        <v>#VALUE!</v>
      </c>
      <c r="BS327" s="226" t="e">
        <f t="shared" si="265"/>
        <v>#VALUE!</v>
      </c>
      <c r="BT327" s="114"/>
      <c r="BU327" s="242"/>
      <c r="BV327" s="233">
        <f t="shared" si="266"/>
        <v>-1</v>
      </c>
      <c r="BW327" s="226" t="str">
        <f t="shared" si="267"/>
        <v>Hayır, çakışma yok</v>
      </c>
      <c r="BX327" s="229"/>
      <c r="BY327" s="247" t="e">
        <f t="shared" si="268"/>
        <v>#VALUE!</v>
      </c>
      <c r="BZ327" s="247" t="e">
        <f t="shared" si="269"/>
        <v>#VALUE!</v>
      </c>
      <c r="CA327" s="247" t="e">
        <f t="shared" si="270"/>
        <v>#VALUE!</v>
      </c>
      <c r="CB327" s="213"/>
      <c r="CC327" s="211"/>
      <c r="CD327" s="196"/>
      <c r="CE327" s="213">
        <v>1159</v>
      </c>
      <c r="CF327" s="182" t="str">
        <f t="shared" si="271"/>
        <v/>
      </c>
      <c r="CG327" s="182" t="str">
        <f t="shared" si="272"/>
        <v/>
      </c>
      <c r="CH327" s="196"/>
      <c r="CI327" s="196"/>
      <c r="CJ327" s="196"/>
      <c r="CK327" s="196" t="e">
        <f t="shared" si="273"/>
        <v>#VALUE!</v>
      </c>
      <c r="CL327" s="196" t="e">
        <f t="shared" si="274"/>
        <v>#VALUE!</v>
      </c>
      <c r="CM327" s="196" t="e">
        <f t="shared" si="275"/>
        <v>#VALUE!</v>
      </c>
      <c r="CN327" s="114"/>
      <c r="CO327" s="115" t="str">
        <f t="shared" si="276"/>
        <v/>
      </c>
      <c r="CP327" s="116" t="e">
        <f t="shared" si="277"/>
        <v>#VALUE!</v>
      </c>
      <c r="CQ327" s="117" t="str">
        <f t="shared" si="278"/>
        <v/>
      </c>
      <c r="CR327" s="117" t="str">
        <f t="shared" si="279"/>
        <v/>
      </c>
      <c r="CS327" s="117" t="str">
        <f t="shared" si="280"/>
        <v/>
      </c>
      <c r="CT327" s="118" t="e">
        <f t="shared" si="281"/>
        <v>#VALUE!</v>
      </c>
      <c r="CU327" s="118" t="e">
        <f t="shared" si="282"/>
        <v>#VALUE!</v>
      </c>
      <c r="CV327" s="118" t="e">
        <f t="shared" si="283"/>
        <v>#VALUE!</v>
      </c>
      <c r="CW327" s="119" t="e">
        <f t="shared" si="284"/>
        <v>#VALUE!</v>
      </c>
    </row>
    <row r="328" spans="1:101" ht="118.5" customHeight="1" x14ac:dyDescent="0.3">
      <c r="A328" s="160" t="str">
        <f>[4]SayfaKAY!C1161</f>
        <v/>
      </c>
      <c r="B328" s="104" t="str">
        <f>[4]SayfaKAY!D1161</f>
        <v/>
      </c>
      <c r="C328" s="105" t="str">
        <f>[4]SayfaKAY!E1161</f>
        <v/>
      </c>
      <c r="D328" s="105" t="str">
        <f>[4]SayfaKAY!F1161</f>
        <v/>
      </c>
      <c r="E328" s="106" t="str">
        <f>[4]SayfaKAY!G1161</f>
        <v/>
      </c>
      <c r="F328" s="134" t="str">
        <f t="shared" si="245"/>
        <v/>
      </c>
      <c r="G328" s="135" t="str">
        <f t="shared" si="246"/>
        <v/>
      </c>
      <c r="H328" s="235" t="str">
        <f>[4]SayfaKAY!H1161</f>
        <v/>
      </c>
      <c r="I328" s="104" t="str">
        <f>[4]SayfaKAY!I1161</f>
        <v/>
      </c>
      <c r="J328" s="103" t="str">
        <f>IF([4]SayfaKAY!J1161="","",IF([4]SayfaKAY!J1161="Müşteri","Notified by Customer","Notified by Bozankaya"))</f>
        <v/>
      </c>
      <c r="K328" s="103" t="e">
        <f>VLOOKUP([4]SayfaKAY!L1161,#REF!,2,FALSE)</f>
        <v>#REF!</v>
      </c>
      <c r="L328" s="165" t="str">
        <f>[4]SayfaKAY!X1161</f>
        <v/>
      </c>
      <c r="M328" s="107" t="str">
        <f t="shared" si="247"/>
        <v/>
      </c>
      <c r="N328" s="105" t="str">
        <f>[4]SayfaKAY!M1161</f>
        <v/>
      </c>
      <c r="O328" s="166" t="str">
        <f>[4]SayfaKAY!P1161</f>
        <v/>
      </c>
      <c r="P328" s="166" t="str">
        <f>[4]SayfaKAY!Q1161</f>
        <v/>
      </c>
      <c r="Q328" s="166" t="str">
        <f>[4]SayfaKAY!R1161</f>
        <v/>
      </c>
      <c r="R328" s="132" t="str" cm="1">
        <f t="array" ref="R328">IF([4]SayfaKAY!U1161="","",_xlfn.IFS([4]SayfaKAY!U1161="Bozankaya","Bozankaya",[4]SayfaKAY!U1161="Müşteri","Customer",[4]SayfaKAY!U1161="Tedarikçi","Equipment Supplier"))</f>
        <v/>
      </c>
      <c r="S328" s="204" t="str">
        <f>[4]SayfaKAY!N1161</f>
        <v/>
      </c>
      <c r="T328" s="133" t="str">
        <f>[4]SayfaKAY!AD1161</f>
        <v/>
      </c>
      <c r="U328" s="132" t="str">
        <f>[4]SayfaKAY!W1161</f>
        <v/>
      </c>
      <c r="V328" s="108" t="str">
        <f>[4]SayfaKAY!AZ1161</f>
        <v/>
      </c>
      <c r="W328" s="136" t="str">
        <f t="shared" si="248"/>
        <v/>
      </c>
      <c r="X328" s="137" t="str">
        <f t="shared" si="249"/>
        <v/>
      </c>
      <c r="Y328" s="235" t="str">
        <f>[4]SayfaKAY!AE1161</f>
        <v/>
      </c>
      <c r="Z328" s="109" t="str">
        <f t="shared" si="250"/>
        <v/>
      </c>
      <c r="AA328" s="110" t="str">
        <f t="shared" si="251"/>
        <v/>
      </c>
      <c r="AB328" s="182" t="str">
        <f>[4]SayfaKAY!BA1161</f>
        <v/>
      </c>
      <c r="AC328" s="257" t="str">
        <f t="shared" si="252"/>
        <v/>
      </c>
      <c r="AD328" s="111" t="str">
        <f t="shared" si="253"/>
        <v/>
      </c>
      <c r="AE328" s="111" t="str">
        <f t="shared" si="254"/>
        <v/>
      </c>
      <c r="AF328" s="235" t="str">
        <f>[4]SayfaKAY!BA1161</f>
        <v/>
      </c>
      <c r="AG328" s="179" t="str">
        <f>[4]SayfaKAY!S1161</f>
        <v/>
      </c>
      <c r="AH328" s="178" t="str">
        <f t="shared" si="255"/>
        <v/>
      </c>
      <c r="AI328" s="163" t="str">
        <f>[4]SayfaKAY!AV1161</f>
        <v/>
      </c>
      <c r="AJ328" s="164" t="str">
        <f t="shared" si="256"/>
        <v/>
      </c>
      <c r="AK328" s="164" t="str">
        <f t="shared" si="257"/>
        <v/>
      </c>
      <c r="AL328" s="112" t="str">
        <f>[4]SayfaKAY!AX1161</f>
        <v/>
      </c>
      <c r="AM328" s="257" t="str" cm="1">
        <f t="array" ref="AM328">IFERROR(IF(AND(P328&lt;&gt;"D(Arıza Değil)",AH328="Bu Arıza Aracın Servise Verilmesine Engel Değil"),
IF(Z328-F328&gt;0,(AB328-Y328)*24*60,
IF(OR(AND(G328&gt;$AS$1,G328&lt;$AT$1),AND(G328&gt;$AU$1,G328&lt;$AV$1)),
(AF328-H328)*24*60,     BH:BH0)),        AN328),0)</f>
        <v/>
      </c>
      <c r="AN328" s="257" t="str">
        <f t="shared" si="258"/>
        <v/>
      </c>
      <c r="AO328" s="174" t="str">
        <f>[4]SayfaKAY!AG1161</f>
        <v/>
      </c>
      <c r="AP328" s="174" t="str">
        <f>[4]SayfaKAY!AI1161</f>
        <v/>
      </c>
      <c r="AQ328" s="174" t="str">
        <f>[4]SayfaKAY!AQ1161</f>
        <v/>
      </c>
      <c r="AR328" s="174" t="str">
        <f>[4]SayfaKAY!AH1161</f>
        <v/>
      </c>
      <c r="AS328" s="174" t="str">
        <f>[4]SayfaKAY!AJ1161</f>
        <v/>
      </c>
      <c r="AT328" s="175" t="str">
        <f>[4]SayfaKAY!AM1161</f>
        <v/>
      </c>
      <c r="AU328" s="176" t="str">
        <f>[4]SayfaKAY!AL1161</f>
        <v/>
      </c>
      <c r="AV328" s="176" t="str">
        <f>[4]SayfaKAY!AP1161</f>
        <v/>
      </c>
      <c r="AW328" s="177" t="str">
        <f>[4]SayfaKAY!AT1161</f>
        <v/>
      </c>
      <c r="AX328" s="194" t="str">
        <f t="shared" si="259"/>
        <v/>
      </c>
      <c r="AY328" s="168"/>
      <c r="AZ328" s="167"/>
      <c r="BA328" s="113"/>
      <c r="BB328" s="171" t="str">
        <f>IF($AQ$1="X", IF(AND(G328&gt;=$AS$1,G328&lt;=$AT$1),IF(P328&lt;&gt;"D(Arıza Değil)",AC328,0), IF(AND(G328&gt;=$AU$1,G328&lt;=$AV$1),IF(P328&lt;&gt;"D(Arıza Değil)",AC328,0), "")), "")</f>
        <v/>
      </c>
      <c r="BC328" s="114"/>
      <c r="BD328" s="114"/>
      <c r="BE328" s="114"/>
      <c r="BF328" s="114"/>
      <c r="BG328" s="114"/>
      <c r="BH328" s="114">
        <f>IFERROR(FRACAS!AN1164, "Hata Var")</f>
        <v>241886.0000000149</v>
      </c>
      <c r="BI328" s="114"/>
      <c r="BJ328" s="114"/>
      <c r="BK328" s="105" t="str">
        <f>[4]SayfaKAY!AW1161</f>
        <v/>
      </c>
      <c r="BL328" s="105" t="str">
        <f>[4]SayfaKAY!V1161</f>
        <v/>
      </c>
      <c r="BM328" s="114"/>
      <c r="BN328" s="171" t="str">
        <f t="shared" si="260"/>
        <v>x yok</v>
      </c>
      <c r="BO328" s="171" t="b">
        <f t="shared" si="261"/>
        <v>0</v>
      </c>
      <c r="BP328" s="171" t="e">
        <f t="shared" si="262"/>
        <v>#VALUE!</v>
      </c>
      <c r="BQ328" s="226" t="e">
        <f t="shared" si="263"/>
        <v>#VALUE!</v>
      </c>
      <c r="BR328" s="226" t="e">
        <f t="shared" si="264"/>
        <v>#VALUE!</v>
      </c>
      <c r="BS328" s="226" t="e">
        <f t="shared" si="265"/>
        <v>#VALUE!</v>
      </c>
      <c r="BT328" s="114"/>
      <c r="BU328" s="242"/>
      <c r="BV328" s="233">
        <f t="shared" si="266"/>
        <v>-1</v>
      </c>
      <c r="BW328" s="226" t="str">
        <f t="shared" si="267"/>
        <v>Hayır, çakışma yok</v>
      </c>
      <c r="BX328" s="229"/>
      <c r="BY328" s="247" t="e">
        <f t="shared" si="268"/>
        <v>#VALUE!</v>
      </c>
      <c r="BZ328" s="247" t="e">
        <f t="shared" si="269"/>
        <v>#VALUE!</v>
      </c>
      <c r="CA328" s="247" t="e">
        <f t="shared" si="270"/>
        <v>#VALUE!</v>
      </c>
      <c r="CB328" s="213"/>
      <c r="CC328" s="211"/>
      <c r="CD328" s="196"/>
      <c r="CE328" s="213">
        <v>1160</v>
      </c>
      <c r="CF328" s="182" t="str">
        <f t="shared" si="271"/>
        <v/>
      </c>
      <c r="CG328" s="182" t="str">
        <f t="shared" si="272"/>
        <v/>
      </c>
      <c r="CH328" s="196"/>
      <c r="CI328" s="196"/>
      <c r="CJ328" s="196"/>
      <c r="CK328" s="196" t="e">
        <f t="shared" si="273"/>
        <v>#VALUE!</v>
      </c>
      <c r="CL328" s="196" t="e">
        <f t="shared" si="274"/>
        <v>#VALUE!</v>
      </c>
      <c r="CM328" s="196" t="e">
        <f t="shared" si="275"/>
        <v>#VALUE!</v>
      </c>
      <c r="CN328" s="114"/>
      <c r="CO328" s="115" t="str">
        <f t="shared" si="276"/>
        <v/>
      </c>
      <c r="CP328" s="116" t="e">
        <f t="shared" si="277"/>
        <v>#VALUE!</v>
      </c>
      <c r="CQ328" s="117" t="str">
        <f t="shared" si="278"/>
        <v/>
      </c>
      <c r="CR328" s="117" t="str">
        <f t="shared" si="279"/>
        <v/>
      </c>
      <c r="CS328" s="117" t="str">
        <f t="shared" si="280"/>
        <v/>
      </c>
      <c r="CT328" s="118" t="e">
        <f t="shared" si="281"/>
        <v>#VALUE!</v>
      </c>
      <c r="CU328" s="118" t="e">
        <f t="shared" si="282"/>
        <v>#VALUE!</v>
      </c>
      <c r="CV328" s="118" t="e">
        <f t="shared" si="283"/>
        <v>#VALUE!</v>
      </c>
      <c r="CW328" s="119" t="e">
        <f t="shared" si="284"/>
        <v>#VALUE!</v>
      </c>
    </row>
    <row r="329" spans="1:101" ht="118.5" customHeight="1" x14ac:dyDescent="0.3">
      <c r="A329" s="104" t="str">
        <f>[4]SayfaKAY!C1162</f>
        <v/>
      </c>
      <c r="B329" s="104" t="str">
        <f>[4]SayfaKAY!D1162</f>
        <v/>
      </c>
      <c r="C329" s="105" t="str">
        <f>[4]SayfaKAY!E1162</f>
        <v/>
      </c>
      <c r="D329" s="105" t="str">
        <f>[4]SayfaKAY!F1162</f>
        <v/>
      </c>
      <c r="E329" s="106" t="str">
        <f>[4]SayfaKAY!G1162</f>
        <v/>
      </c>
      <c r="F329" s="193" t="str">
        <f t="shared" si="245"/>
        <v/>
      </c>
      <c r="G329" s="135" t="str">
        <f t="shared" si="246"/>
        <v/>
      </c>
      <c r="H329" s="235" t="str">
        <f>[4]SayfaKAY!H1162</f>
        <v/>
      </c>
      <c r="I329" s="104" t="str">
        <f>[4]SayfaKAY!I1162</f>
        <v/>
      </c>
      <c r="J329" s="103" t="str">
        <f>IF([4]SayfaKAY!J1162="","",IF([4]SayfaKAY!J1162="Müşteri","Notified by Customer","Notified by Bozankaya"))</f>
        <v/>
      </c>
      <c r="K329" s="103" t="e">
        <f>VLOOKUP([4]SayfaKAY!L1162,#REF!,2,FALSE)</f>
        <v>#REF!</v>
      </c>
      <c r="L329" s="165" t="str">
        <f>[4]SayfaKAY!X1162</f>
        <v/>
      </c>
      <c r="M329" s="107" t="str">
        <f t="shared" si="247"/>
        <v/>
      </c>
      <c r="N329" s="105" t="str">
        <f>[4]SayfaKAY!M1162</f>
        <v/>
      </c>
      <c r="O329" s="166" t="str">
        <f>[4]SayfaKAY!P1162</f>
        <v/>
      </c>
      <c r="P329" s="166" t="str">
        <f>[4]SayfaKAY!Q1162</f>
        <v/>
      </c>
      <c r="Q329" s="166" t="str">
        <f>[4]SayfaKAY!R1162</f>
        <v/>
      </c>
      <c r="R329" s="132" t="str" cm="1">
        <f t="array" ref="R329">IF([4]SayfaKAY!U1162="","",_xlfn.IFS([4]SayfaKAY!U1162="Bozankaya","Bozankaya",[4]SayfaKAY!U1162="Müşteri","Customer",[4]SayfaKAY!U1162="Tedarikçi","Equipment Supplier"))</f>
        <v/>
      </c>
      <c r="S329" s="204" t="str">
        <f>[4]SayfaKAY!N1162</f>
        <v/>
      </c>
      <c r="T329" s="133" t="str">
        <f>[4]SayfaKAY!AD1162</f>
        <v/>
      </c>
      <c r="U329" s="132" t="str">
        <f>[4]SayfaKAY!W1162</f>
        <v/>
      </c>
      <c r="V329" s="108" t="str">
        <f>[4]SayfaKAY!AZ1162</f>
        <v/>
      </c>
      <c r="W329" s="136" t="str">
        <f t="shared" si="248"/>
        <v/>
      </c>
      <c r="X329" s="137" t="str">
        <f t="shared" si="249"/>
        <v/>
      </c>
      <c r="Y329" s="235" t="str">
        <f>[4]SayfaKAY!AE1162</f>
        <v/>
      </c>
      <c r="Z329" s="192" t="str">
        <f t="shared" si="250"/>
        <v/>
      </c>
      <c r="AA329" s="110" t="str">
        <f t="shared" si="251"/>
        <v/>
      </c>
      <c r="AB329" s="182" t="str">
        <f>[4]SayfaKAY!BA1162</f>
        <v/>
      </c>
      <c r="AC329" s="257" t="str">
        <f t="shared" si="252"/>
        <v/>
      </c>
      <c r="AD329" s="111" t="str">
        <f t="shared" si="253"/>
        <v/>
      </c>
      <c r="AE329" s="111" t="str">
        <f t="shared" si="254"/>
        <v/>
      </c>
      <c r="AF329" s="235" t="str">
        <f>[4]SayfaKAY!BA1162</f>
        <v/>
      </c>
      <c r="AG329" s="179" t="str">
        <f>[4]SayfaKAY!S1162</f>
        <v/>
      </c>
      <c r="AH329" s="178" t="str">
        <f t="shared" si="255"/>
        <v/>
      </c>
      <c r="AI329" s="163" t="str">
        <f>[4]SayfaKAY!AV1162</f>
        <v/>
      </c>
      <c r="AJ329" s="164" t="str">
        <f t="shared" si="256"/>
        <v/>
      </c>
      <c r="AK329" s="164" t="str">
        <f t="shared" si="257"/>
        <v/>
      </c>
      <c r="AL329" s="112" t="str">
        <f>[4]SayfaKAY!AX1162</f>
        <v/>
      </c>
      <c r="AM329" s="257" t="str" cm="1">
        <f t="array" ref="AM329">IFERROR(IF(AND(P329&lt;&gt;"D(Arıza Değil)",AH329="Bu Arıza Aracın Servise Verilmesine Engel Değil"),
IF(Z329-F329&gt;0,(AB329-Y329)*24*60,
IF(OR(AND(G329&gt;$AS$1,G329&lt;$AT$1),AND(G329&gt;$AU$1,G329&lt;$AV$1)),
(AF329-H329)*24*60,     BH:BH0)),        AN329),0)</f>
        <v/>
      </c>
      <c r="AN329" s="257" t="str">
        <f t="shared" si="258"/>
        <v/>
      </c>
      <c r="AO329" s="174" t="str">
        <f>[4]SayfaKAY!AG1162</f>
        <v/>
      </c>
      <c r="AP329" s="174" t="str">
        <f>[4]SayfaKAY!AI1162</f>
        <v/>
      </c>
      <c r="AQ329" s="174" t="str">
        <f>[4]SayfaKAY!AQ1162</f>
        <v/>
      </c>
      <c r="AR329" s="174" t="str">
        <f>[4]SayfaKAY!AH1162</f>
        <v/>
      </c>
      <c r="AS329" s="174" t="str">
        <f>[4]SayfaKAY!AJ1162</f>
        <v/>
      </c>
      <c r="AT329" s="175" t="str">
        <f>[4]SayfaKAY!AM1162</f>
        <v/>
      </c>
      <c r="AU329" s="176" t="str">
        <f>[4]SayfaKAY!AL1162</f>
        <v/>
      </c>
      <c r="AV329" s="176" t="str">
        <f>[4]SayfaKAY!AP1162</f>
        <v/>
      </c>
      <c r="AW329" s="177" t="str">
        <f>[4]SayfaKAY!AT1162</f>
        <v/>
      </c>
      <c r="AX329" s="194" t="str">
        <f t="shared" si="259"/>
        <v/>
      </c>
      <c r="AY329" s="168"/>
      <c r="AZ329" s="167"/>
      <c r="BA329" s="170"/>
      <c r="BB329" s="171"/>
      <c r="BC329" s="114"/>
      <c r="BD329" s="114"/>
      <c r="BE329" s="114"/>
      <c r="BF329" s="114"/>
      <c r="BG329" s="114"/>
      <c r="BH329" s="114">
        <f>IFERROR(FRACAS!AN1165, "Hata Var")</f>
        <v>244491.99999998091</v>
      </c>
      <c r="BI329" s="114"/>
      <c r="BJ329" s="114"/>
      <c r="BK329" s="105" t="str">
        <f>[4]SayfaKAY!AW1162</f>
        <v/>
      </c>
      <c r="BL329" s="105" t="str">
        <f>[4]SayfaKAY!V1162</f>
        <v/>
      </c>
      <c r="BM329" s="114"/>
      <c r="BN329" s="171" t="str">
        <f t="shared" si="260"/>
        <v>x yok</v>
      </c>
      <c r="BO329" s="171" t="b">
        <f t="shared" si="261"/>
        <v>0</v>
      </c>
      <c r="BP329" s="171" t="e">
        <f t="shared" si="262"/>
        <v>#VALUE!</v>
      </c>
      <c r="BQ329" s="226" t="e">
        <f t="shared" si="263"/>
        <v>#VALUE!</v>
      </c>
      <c r="BR329" s="226" t="e">
        <f t="shared" si="264"/>
        <v>#VALUE!</v>
      </c>
      <c r="BS329" s="226" t="e">
        <f t="shared" si="265"/>
        <v>#VALUE!</v>
      </c>
      <c r="BT329" s="114"/>
      <c r="BU329" s="242"/>
      <c r="BV329" s="233">
        <f t="shared" si="266"/>
        <v>-1</v>
      </c>
      <c r="BW329" s="226" t="str">
        <f t="shared" si="267"/>
        <v>Hayır, çakışma yok</v>
      </c>
      <c r="BX329" s="229"/>
      <c r="BY329" s="247" t="e">
        <f t="shared" si="268"/>
        <v>#VALUE!</v>
      </c>
      <c r="BZ329" s="247" t="e">
        <f t="shared" si="269"/>
        <v>#VALUE!</v>
      </c>
      <c r="CA329" s="247" t="e">
        <f t="shared" si="270"/>
        <v>#VALUE!</v>
      </c>
      <c r="CB329" s="213"/>
      <c r="CC329" s="211"/>
      <c r="CD329" s="196"/>
      <c r="CE329" s="213">
        <v>1161</v>
      </c>
      <c r="CF329" s="182" t="str">
        <f t="shared" si="271"/>
        <v/>
      </c>
      <c r="CG329" s="182" t="str">
        <f t="shared" si="272"/>
        <v/>
      </c>
      <c r="CH329" s="196"/>
      <c r="CI329" s="196"/>
      <c r="CJ329" s="196"/>
      <c r="CK329" s="196" t="e">
        <f t="shared" si="273"/>
        <v>#VALUE!</v>
      </c>
      <c r="CL329" s="196" t="e">
        <f t="shared" si="274"/>
        <v>#VALUE!</v>
      </c>
      <c r="CM329" s="196" t="e">
        <f t="shared" si="275"/>
        <v>#VALUE!</v>
      </c>
      <c r="CN329" s="114"/>
      <c r="CO329" s="115" t="str">
        <f t="shared" si="276"/>
        <v/>
      </c>
      <c r="CP329" s="116" t="e">
        <f t="shared" si="277"/>
        <v>#VALUE!</v>
      </c>
      <c r="CQ329" s="117" t="str">
        <f t="shared" si="278"/>
        <v/>
      </c>
      <c r="CR329" s="117" t="str">
        <f t="shared" si="279"/>
        <v/>
      </c>
      <c r="CS329" s="117" t="str">
        <f t="shared" si="280"/>
        <v/>
      </c>
      <c r="CT329" s="118" t="e">
        <f t="shared" si="281"/>
        <v>#VALUE!</v>
      </c>
      <c r="CU329" s="118" t="e">
        <f t="shared" si="282"/>
        <v>#VALUE!</v>
      </c>
      <c r="CV329" s="118" t="e">
        <f t="shared" si="283"/>
        <v>#VALUE!</v>
      </c>
      <c r="CW329" s="119" t="e">
        <f t="shared" si="284"/>
        <v>#VALUE!</v>
      </c>
    </row>
    <row r="330" spans="1:101" ht="118.5" customHeight="1" x14ac:dyDescent="0.3">
      <c r="A330" s="160" t="str">
        <f>[4]SayfaKAY!C1163</f>
        <v/>
      </c>
      <c r="B330" s="104" t="str">
        <f>[4]SayfaKAY!D1163</f>
        <v/>
      </c>
      <c r="C330" s="105" t="str">
        <f>[4]SayfaKAY!E1163</f>
        <v/>
      </c>
      <c r="D330" s="105" t="str">
        <f>[4]SayfaKAY!F1163</f>
        <v/>
      </c>
      <c r="E330" s="106" t="str">
        <f>[4]SayfaKAY!G1163</f>
        <v/>
      </c>
      <c r="F330" s="134" t="str">
        <f t="shared" si="245"/>
        <v/>
      </c>
      <c r="G330" s="135" t="str">
        <f t="shared" si="246"/>
        <v/>
      </c>
      <c r="H330" s="235" t="str">
        <f>[4]SayfaKAY!H1163</f>
        <v/>
      </c>
      <c r="I330" s="104" t="str">
        <f>[4]SayfaKAY!I1163</f>
        <v/>
      </c>
      <c r="J330" s="103" t="str">
        <f>IF([4]SayfaKAY!J1163="","",IF([4]SayfaKAY!J1163="Müşteri","Notified by Customer","Notified by Bozankaya"))</f>
        <v/>
      </c>
      <c r="K330" s="103" t="e">
        <f>VLOOKUP([4]SayfaKAY!L1163,#REF!,2,FALSE)</f>
        <v>#REF!</v>
      </c>
      <c r="L330" s="165" t="str">
        <f>[4]SayfaKAY!X1163</f>
        <v/>
      </c>
      <c r="M330" s="107" t="str">
        <f t="shared" si="247"/>
        <v/>
      </c>
      <c r="N330" s="105" t="str">
        <f>[4]SayfaKAY!M1163</f>
        <v/>
      </c>
      <c r="O330" s="166" t="str">
        <f>[4]SayfaKAY!P1163</f>
        <v/>
      </c>
      <c r="P330" s="166" t="str">
        <f>[4]SayfaKAY!Q1163</f>
        <v/>
      </c>
      <c r="Q330" s="166" t="str">
        <f>[4]SayfaKAY!R1163</f>
        <v/>
      </c>
      <c r="R330" s="132" t="str" cm="1">
        <f t="array" ref="R330">IF([4]SayfaKAY!U1163="","",_xlfn.IFS([4]SayfaKAY!U1163="Bozankaya","Bozankaya",[4]SayfaKAY!U1163="Müşteri","Customer",[4]SayfaKAY!U1163="Tedarikçi","Equipment Supplier"))</f>
        <v/>
      </c>
      <c r="S330" s="204" t="str">
        <f>[4]SayfaKAY!N1163</f>
        <v/>
      </c>
      <c r="T330" s="133" t="str">
        <f>[4]SayfaKAY!AD1163</f>
        <v/>
      </c>
      <c r="U330" s="132" t="str">
        <f>[4]SayfaKAY!W1163</f>
        <v/>
      </c>
      <c r="V330" s="108" t="str">
        <f>[4]SayfaKAY!AZ1163</f>
        <v/>
      </c>
      <c r="W330" s="136" t="str">
        <f t="shared" si="248"/>
        <v/>
      </c>
      <c r="X330" s="137" t="str">
        <f t="shared" si="249"/>
        <v/>
      </c>
      <c r="Y330" s="235" t="str">
        <f>[4]SayfaKAY!AE1163</f>
        <v/>
      </c>
      <c r="Z330" s="109" t="str">
        <f t="shared" si="250"/>
        <v/>
      </c>
      <c r="AA330" s="110" t="str">
        <f t="shared" si="251"/>
        <v/>
      </c>
      <c r="AB330" s="182" t="str">
        <f>[4]SayfaKAY!BA1163</f>
        <v/>
      </c>
      <c r="AC330" s="257" t="str">
        <f t="shared" si="252"/>
        <v/>
      </c>
      <c r="AD330" s="111" t="str">
        <f t="shared" si="253"/>
        <v/>
      </c>
      <c r="AE330" s="111" t="str">
        <f t="shared" si="254"/>
        <v/>
      </c>
      <c r="AF330" s="235" t="str">
        <f>[4]SayfaKAY!BA1163</f>
        <v/>
      </c>
      <c r="AG330" s="179" t="str">
        <f>[4]SayfaKAY!S1163</f>
        <v/>
      </c>
      <c r="AH330" s="178" t="str">
        <f t="shared" si="255"/>
        <v/>
      </c>
      <c r="AI330" s="163" t="str">
        <f>[4]SayfaKAY!AV1163</f>
        <v/>
      </c>
      <c r="AJ330" s="164" t="str">
        <f t="shared" si="256"/>
        <v/>
      </c>
      <c r="AK330" s="164" t="str">
        <f t="shared" si="257"/>
        <v/>
      </c>
      <c r="AL330" s="112" t="str">
        <f>[4]SayfaKAY!AX1163</f>
        <v/>
      </c>
      <c r="AM330" s="257" t="str" cm="1">
        <f t="array" ref="AM330">IFERROR(IF(AND(P330&lt;&gt;"D(Arıza Değil)",AH330="Bu Arıza Aracın Servise Verilmesine Engel Değil"),
IF(Z330-F330&gt;0,(AB330-Y330)*24*60,
IF(OR(AND(G330&gt;$AS$1,G330&lt;$AT$1),AND(G330&gt;$AU$1,G330&lt;$AV$1)),
(AF330-H330)*24*60,     BH:BH0)),        AN330),0)</f>
        <v/>
      </c>
      <c r="AN330" s="257" t="str">
        <f t="shared" si="258"/>
        <v/>
      </c>
      <c r="AO330" s="174" t="str">
        <f>[4]SayfaKAY!AG1163</f>
        <v/>
      </c>
      <c r="AP330" s="174" t="str">
        <f>[4]SayfaKAY!AI1163</f>
        <v/>
      </c>
      <c r="AQ330" s="174" t="str">
        <f>[4]SayfaKAY!AQ1163</f>
        <v/>
      </c>
      <c r="AR330" s="174" t="str">
        <f>[4]SayfaKAY!AH1163</f>
        <v/>
      </c>
      <c r="AS330" s="174" t="str">
        <f>[4]SayfaKAY!AJ1163</f>
        <v/>
      </c>
      <c r="AT330" s="175" t="str">
        <f>[4]SayfaKAY!AM1163</f>
        <v/>
      </c>
      <c r="AU330" s="176" t="str">
        <f>[4]SayfaKAY!AL1163</f>
        <v/>
      </c>
      <c r="AV330" s="176" t="str">
        <f>[4]SayfaKAY!AP1163</f>
        <v/>
      </c>
      <c r="AW330" s="177" t="str">
        <f>[4]SayfaKAY!AT1163</f>
        <v/>
      </c>
      <c r="AX330" s="194" t="str">
        <f t="shared" si="259"/>
        <v/>
      </c>
      <c r="AY330" s="168"/>
      <c r="AZ330" s="167"/>
      <c r="BA330" s="113"/>
      <c r="BB330" s="171" t="str">
        <f>IF($AQ$1="X", IF(AND(G330&gt;=$AS$1,G330&lt;=$AT$1),IF(P330&lt;&gt;"D(Arıza Değil)",AC330,0), IF(AND(G330&gt;=$AU$1,G330&lt;=$AV$1),IF(P330&lt;&gt;"D(Arıza Değil)",AC330,0), "")), "")</f>
        <v/>
      </c>
      <c r="BC330" s="114"/>
      <c r="BD330" s="114"/>
      <c r="BE330" s="114"/>
      <c r="BF330" s="114"/>
      <c r="BG330" s="114"/>
      <c r="BH330" s="114">
        <f>IFERROR(FRACAS!AN1166, "Hata Var")</f>
        <v>243671.9999999064</v>
      </c>
      <c r="BI330" s="114"/>
      <c r="BJ330" s="114"/>
      <c r="BK330" s="105" t="str">
        <f>[4]SayfaKAY!AW1163</f>
        <v/>
      </c>
      <c r="BL330" s="105" t="str">
        <f>[4]SayfaKAY!V1163</f>
        <v/>
      </c>
      <c r="BM330" s="114"/>
      <c r="BN330" s="171" t="str">
        <f t="shared" si="260"/>
        <v>x yok</v>
      </c>
      <c r="BO330" s="171" t="b">
        <f t="shared" si="261"/>
        <v>0</v>
      </c>
      <c r="BP330" s="171" t="e">
        <f t="shared" si="262"/>
        <v>#VALUE!</v>
      </c>
      <c r="BQ330" s="226" t="e">
        <f t="shared" si="263"/>
        <v>#VALUE!</v>
      </c>
      <c r="BR330" s="226" t="e">
        <f t="shared" si="264"/>
        <v>#VALUE!</v>
      </c>
      <c r="BS330" s="226" t="e">
        <f t="shared" si="265"/>
        <v>#VALUE!</v>
      </c>
      <c r="BT330" s="114"/>
      <c r="BU330" s="242"/>
      <c r="BV330" s="233">
        <f t="shared" si="266"/>
        <v>-1</v>
      </c>
      <c r="BW330" s="226" t="str">
        <f t="shared" si="267"/>
        <v>Hayır, çakışma yok</v>
      </c>
      <c r="BX330" s="229"/>
      <c r="BY330" s="247" t="e">
        <f t="shared" si="268"/>
        <v>#VALUE!</v>
      </c>
      <c r="BZ330" s="247" t="e">
        <f t="shared" si="269"/>
        <v>#VALUE!</v>
      </c>
      <c r="CA330" s="247" t="e">
        <f t="shared" si="270"/>
        <v>#VALUE!</v>
      </c>
      <c r="CB330" s="213"/>
      <c r="CC330" s="211"/>
      <c r="CD330" s="196"/>
      <c r="CE330" s="213">
        <v>1162</v>
      </c>
      <c r="CF330" s="182" t="str">
        <f t="shared" si="271"/>
        <v/>
      </c>
      <c r="CG330" s="182" t="str">
        <f t="shared" si="272"/>
        <v/>
      </c>
      <c r="CH330" s="196"/>
      <c r="CI330" s="196"/>
      <c r="CJ330" s="196"/>
      <c r="CK330" s="196" t="e">
        <f t="shared" si="273"/>
        <v>#VALUE!</v>
      </c>
      <c r="CL330" s="196" t="e">
        <f t="shared" si="274"/>
        <v>#VALUE!</v>
      </c>
      <c r="CM330" s="196" t="e">
        <f t="shared" si="275"/>
        <v>#VALUE!</v>
      </c>
      <c r="CN330" s="114"/>
      <c r="CO330" s="115" t="str">
        <f t="shared" si="276"/>
        <v/>
      </c>
      <c r="CP330" s="116" t="e">
        <f t="shared" si="277"/>
        <v>#VALUE!</v>
      </c>
      <c r="CQ330" s="117" t="str">
        <f t="shared" si="278"/>
        <v/>
      </c>
      <c r="CR330" s="117" t="str">
        <f t="shared" si="279"/>
        <v/>
      </c>
      <c r="CS330" s="117" t="str">
        <f t="shared" si="280"/>
        <v/>
      </c>
      <c r="CT330" s="118" t="e">
        <f t="shared" si="281"/>
        <v>#VALUE!</v>
      </c>
      <c r="CU330" s="118" t="e">
        <f t="shared" si="282"/>
        <v>#VALUE!</v>
      </c>
      <c r="CV330" s="118" t="e">
        <f t="shared" si="283"/>
        <v>#VALUE!</v>
      </c>
      <c r="CW330" s="119" t="e">
        <f t="shared" si="284"/>
        <v>#VALUE!</v>
      </c>
    </row>
    <row r="331" spans="1:101" ht="118.5" customHeight="1" x14ac:dyDescent="0.3">
      <c r="A331" s="104" t="str">
        <f>[4]SayfaKAY!C1164</f>
        <v/>
      </c>
      <c r="B331" s="104" t="str">
        <f>[4]SayfaKAY!D1164</f>
        <v/>
      </c>
      <c r="C331" s="105" t="str">
        <f>[4]SayfaKAY!E1164</f>
        <v/>
      </c>
      <c r="D331" s="105" t="str">
        <f>[4]SayfaKAY!F1164</f>
        <v/>
      </c>
      <c r="E331" s="106" t="str">
        <f>[4]SayfaKAY!G1164</f>
        <v/>
      </c>
      <c r="F331" s="193" t="str">
        <f t="shared" si="245"/>
        <v/>
      </c>
      <c r="G331" s="135" t="str">
        <f t="shared" si="246"/>
        <v/>
      </c>
      <c r="H331" s="235" t="str">
        <f>[4]SayfaKAY!H1164</f>
        <v/>
      </c>
      <c r="I331" s="104" t="str">
        <f>[4]SayfaKAY!I1164</f>
        <v/>
      </c>
      <c r="J331" s="103" t="str">
        <f>IF([4]SayfaKAY!J1164="","",IF([4]SayfaKAY!J1164="Müşteri","Notified by Customer","Notified by Bozankaya"))</f>
        <v/>
      </c>
      <c r="K331" s="103" t="e">
        <f>VLOOKUP([4]SayfaKAY!L1164,#REF!,2,FALSE)</f>
        <v>#REF!</v>
      </c>
      <c r="L331" s="165" t="str">
        <f>[4]SayfaKAY!X1164</f>
        <v/>
      </c>
      <c r="M331" s="107" t="str">
        <f t="shared" si="247"/>
        <v/>
      </c>
      <c r="N331" s="105" t="str">
        <f>[4]SayfaKAY!M1164</f>
        <v/>
      </c>
      <c r="O331" s="166" t="str">
        <f>[4]SayfaKAY!P1164</f>
        <v/>
      </c>
      <c r="P331" s="166" t="str">
        <f>[4]SayfaKAY!Q1164</f>
        <v/>
      </c>
      <c r="Q331" s="166" t="str">
        <f>[4]SayfaKAY!R1164</f>
        <v/>
      </c>
      <c r="R331" s="132" t="str" cm="1">
        <f t="array" ref="R331">IF([4]SayfaKAY!U1164="","",_xlfn.IFS([4]SayfaKAY!U1164="Bozankaya","Bozankaya",[4]SayfaKAY!U1164="Müşteri","Customer",[4]SayfaKAY!U1164="Tedarikçi","Equipment Supplier"))</f>
        <v/>
      </c>
      <c r="S331" s="204" t="str">
        <f>[4]SayfaKAY!N1164</f>
        <v/>
      </c>
      <c r="T331" s="133" t="str">
        <f>[4]SayfaKAY!AD1164</f>
        <v/>
      </c>
      <c r="U331" s="132" t="str">
        <f>[4]SayfaKAY!W1164</f>
        <v/>
      </c>
      <c r="V331" s="108" t="str">
        <f>[4]SayfaKAY!AZ1164</f>
        <v/>
      </c>
      <c r="W331" s="136" t="str">
        <f t="shared" si="248"/>
        <v/>
      </c>
      <c r="X331" s="137" t="str">
        <f t="shared" si="249"/>
        <v/>
      </c>
      <c r="Y331" s="235" t="str">
        <f>[4]SayfaKAY!AE1164</f>
        <v/>
      </c>
      <c r="Z331" s="192" t="str">
        <f t="shared" si="250"/>
        <v/>
      </c>
      <c r="AA331" s="110" t="str">
        <f t="shared" si="251"/>
        <v/>
      </c>
      <c r="AB331" s="182" t="str">
        <f>[4]SayfaKAY!BA1164</f>
        <v/>
      </c>
      <c r="AC331" s="257" t="str">
        <f t="shared" si="252"/>
        <v/>
      </c>
      <c r="AD331" s="111" t="str">
        <f t="shared" si="253"/>
        <v/>
      </c>
      <c r="AE331" s="111" t="str">
        <f t="shared" si="254"/>
        <v/>
      </c>
      <c r="AF331" s="235" t="str">
        <f>[4]SayfaKAY!BA1164</f>
        <v/>
      </c>
      <c r="AG331" s="179" t="str">
        <f>[4]SayfaKAY!S1164</f>
        <v/>
      </c>
      <c r="AH331" s="178" t="str">
        <f t="shared" si="255"/>
        <v/>
      </c>
      <c r="AI331" s="163" t="str">
        <f>[4]SayfaKAY!AV1164</f>
        <v/>
      </c>
      <c r="AJ331" s="164" t="str">
        <f t="shared" si="256"/>
        <v/>
      </c>
      <c r="AK331" s="164" t="str">
        <f t="shared" si="257"/>
        <v/>
      </c>
      <c r="AL331" s="112" t="str">
        <f>[4]SayfaKAY!AX1164</f>
        <v/>
      </c>
      <c r="AM331" s="257" t="str" cm="1">
        <f t="array" ref="AM331">IFERROR(IF(AND(P331&lt;&gt;"D(Arıza Değil)",AH331="Bu Arıza Aracın Servise Verilmesine Engel Değil"),
IF(Z331-F331&gt;0,(AB331-Y331)*24*60,
IF(OR(AND(G331&gt;$AS$1,G331&lt;$AT$1),AND(G331&gt;$AU$1,G331&lt;$AV$1)),
(AF331-H331)*24*60,     BH:BH0)),        AN331),0)</f>
        <v/>
      </c>
      <c r="AN331" s="257" t="str">
        <f t="shared" si="258"/>
        <v/>
      </c>
      <c r="AO331" s="174" t="str">
        <f>[4]SayfaKAY!AG1164</f>
        <v/>
      </c>
      <c r="AP331" s="174" t="str">
        <f>[4]SayfaKAY!AI1164</f>
        <v/>
      </c>
      <c r="AQ331" s="174" t="str">
        <f>[4]SayfaKAY!AQ1164</f>
        <v/>
      </c>
      <c r="AR331" s="174" t="str">
        <f>[4]SayfaKAY!AH1164</f>
        <v/>
      </c>
      <c r="AS331" s="174" t="str">
        <f>[4]SayfaKAY!AJ1164</f>
        <v/>
      </c>
      <c r="AT331" s="175" t="str">
        <f>[4]SayfaKAY!AM1164</f>
        <v/>
      </c>
      <c r="AU331" s="176" t="str">
        <f>[4]SayfaKAY!AL1164</f>
        <v/>
      </c>
      <c r="AV331" s="176" t="str">
        <f>[4]SayfaKAY!AP1164</f>
        <v/>
      </c>
      <c r="AW331" s="177" t="str">
        <f>[4]SayfaKAY!AT1164</f>
        <v/>
      </c>
      <c r="AX331" s="194" t="str">
        <f t="shared" si="259"/>
        <v/>
      </c>
      <c r="AY331" s="168"/>
      <c r="AZ331" s="167"/>
      <c r="BA331" s="170"/>
      <c r="BB331" s="171"/>
      <c r="BC331" s="114"/>
      <c r="BD331" s="114"/>
      <c r="BE331" s="114"/>
      <c r="BF331" s="114"/>
      <c r="BG331" s="114"/>
      <c r="BH331" s="114">
        <f>IFERROR(FRACAS!AN1167, "Hata Var")</f>
        <v>260312.00000011479</v>
      </c>
      <c r="BI331" s="114"/>
      <c r="BJ331" s="114"/>
      <c r="BK331" s="105" t="str">
        <f>[4]SayfaKAY!AW1164</f>
        <v/>
      </c>
      <c r="BL331" s="105" t="str">
        <f>[4]SayfaKAY!V1164</f>
        <v/>
      </c>
      <c r="BM331" s="114"/>
      <c r="BN331" s="171" t="str">
        <f t="shared" si="260"/>
        <v>x yok</v>
      </c>
      <c r="BO331" s="171" t="b">
        <f t="shared" si="261"/>
        <v>0</v>
      </c>
      <c r="BP331" s="171" t="e">
        <f t="shared" si="262"/>
        <v>#VALUE!</v>
      </c>
      <c r="BQ331" s="226" t="e">
        <f t="shared" si="263"/>
        <v>#VALUE!</v>
      </c>
      <c r="BR331" s="226" t="e">
        <f t="shared" si="264"/>
        <v>#VALUE!</v>
      </c>
      <c r="BS331" s="226" t="e">
        <f t="shared" si="265"/>
        <v>#VALUE!</v>
      </c>
      <c r="BT331" s="114"/>
      <c r="BU331" s="242"/>
      <c r="BV331" s="233">
        <f t="shared" si="266"/>
        <v>-1</v>
      </c>
      <c r="BW331" s="226" t="str">
        <f t="shared" si="267"/>
        <v>Hayır, çakışma yok</v>
      </c>
      <c r="BX331" s="229"/>
      <c r="BY331" s="247" t="e">
        <f t="shared" si="268"/>
        <v>#VALUE!</v>
      </c>
      <c r="BZ331" s="247" t="e">
        <f t="shared" si="269"/>
        <v>#VALUE!</v>
      </c>
      <c r="CA331" s="247" t="e">
        <f t="shared" si="270"/>
        <v>#VALUE!</v>
      </c>
      <c r="CB331" s="213"/>
      <c r="CC331" s="211"/>
      <c r="CD331" s="196"/>
      <c r="CE331" s="213">
        <v>1163</v>
      </c>
      <c r="CF331" s="182" t="str">
        <f t="shared" si="271"/>
        <v/>
      </c>
      <c r="CG331" s="182" t="str">
        <f t="shared" si="272"/>
        <v/>
      </c>
      <c r="CH331" s="196"/>
      <c r="CI331" s="196"/>
      <c r="CJ331" s="196"/>
      <c r="CK331" s="196" t="e">
        <f t="shared" si="273"/>
        <v>#VALUE!</v>
      </c>
      <c r="CL331" s="196" t="e">
        <f t="shared" si="274"/>
        <v>#VALUE!</v>
      </c>
      <c r="CM331" s="196" t="e">
        <f t="shared" si="275"/>
        <v>#VALUE!</v>
      </c>
      <c r="CN331" s="114"/>
      <c r="CO331" s="115" t="str">
        <f t="shared" si="276"/>
        <v/>
      </c>
      <c r="CP331" s="116" t="e">
        <f t="shared" si="277"/>
        <v>#VALUE!</v>
      </c>
      <c r="CQ331" s="117" t="str">
        <f t="shared" si="278"/>
        <v/>
      </c>
      <c r="CR331" s="117" t="str">
        <f t="shared" si="279"/>
        <v/>
      </c>
      <c r="CS331" s="117" t="str">
        <f t="shared" si="280"/>
        <v/>
      </c>
      <c r="CT331" s="118" t="e">
        <f t="shared" si="281"/>
        <v>#VALUE!</v>
      </c>
      <c r="CU331" s="118" t="e">
        <f t="shared" si="282"/>
        <v>#VALUE!</v>
      </c>
      <c r="CV331" s="118" t="e">
        <f t="shared" si="283"/>
        <v>#VALUE!</v>
      </c>
      <c r="CW331" s="119" t="e">
        <f t="shared" si="284"/>
        <v>#VALUE!</v>
      </c>
    </row>
    <row r="332" spans="1:101" ht="118.5" customHeight="1" x14ac:dyDescent="0.3">
      <c r="A332" s="160" t="str">
        <f>[4]SayfaKAY!C1165</f>
        <v/>
      </c>
      <c r="B332" s="104" t="str">
        <f>[4]SayfaKAY!D1165</f>
        <v/>
      </c>
      <c r="C332" s="105" t="str">
        <f>[4]SayfaKAY!E1165</f>
        <v/>
      </c>
      <c r="D332" s="105" t="str">
        <f>[4]SayfaKAY!F1165</f>
        <v/>
      </c>
      <c r="E332" s="106" t="str">
        <f>[4]SayfaKAY!G1165</f>
        <v/>
      </c>
      <c r="F332" s="134" t="str">
        <f t="shared" si="245"/>
        <v/>
      </c>
      <c r="G332" s="135" t="str">
        <f t="shared" si="246"/>
        <v/>
      </c>
      <c r="H332" s="235" t="str">
        <f>[4]SayfaKAY!H1165</f>
        <v/>
      </c>
      <c r="I332" s="104" t="str">
        <f>[4]SayfaKAY!I1165</f>
        <v/>
      </c>
      <c r="J332" s="103" t="str">
        <f>IF([4]SayfaKAY!J1165="","",IF([4]SayfaKAY!J1165="Müşteri","Notified by Customer","Notified by Bozankaya"))</f>
        <v/>
      </c>
      <c r="K332" s="103" t="e">
        <f>VLOOKUP([4]SayfaKAY!L1165,#REF!,2,FALSE)</f>
        <v>#REF!</v>
      </c>
      <c r="L332" s="165" t="str">
        <f>[4]SayfaKAY!X1165</f>
        <v/>
      </c>
      <c r="M332" s="107" t="str">
        <f t="shared" si="247"/>
        <v/>
      </c>
      <c r="N332" s="105" t="str">
        <f>[4]SayfaKAY!M1165</f>
        <v/>
      </c>
      <c r="O332" s="166" t="str">
        <f>[4]SayfaKAY!P1165</f>
        <v/>
      </c>
      <c r="P332" s="166" t="str">
        <f>[4]SayfaKAY!Q1165</f>
        <v/>
      </c>
      <c r="Q332" s="166" t="str">
        <f>[4]SayfaKAY!R1165</f>
        <v/>
      </c>
      <c r="R332" s="132" t="str" cm="1">
        <f t="array" ref="R332">IF([4]SayfaKAY!U1165="","",_xlfn.IFS([4]SayfaKAY!U1165="Bozankaya","Bozankaya",[4]SayfaKAY!U1165="Müşteri","Customer",[4]SayfaKAY!U1165="Tedarikçi","Equipment Supplier"))</f>
        <v/>
      </c>
      <c r="S332" s="204" t="str">
        <f>[4]SayfaKAY!N1165</f>
        <v/>
      </c>
      <c r="T332" s="133" t="str">
        <f>[4]SayfaKAY!AD1165</f>
        <v/>
      </c>
      <c r="U332" s="132" t="str">
        <f>[4]SayfaKAY!W1165</f>
        <v/>
      </c>
      <c r="V332" s="108" t="str">
        <f>[4]SayfaKAY!AZ1165</f>
        <v/>
      </c>
      <c r="W332" s="136" t="str">
        <f t="shared" si="248"/>
        <v/>
      </c>
      <c r="X332" s="137" t="str">
        <f t="shared" si="249"/>
        <v/>
      </c>
      <c r="Y332" s="235" t="str">
        <f>[4]SayfaKAY!AE1165</f>
        <v/>
      </c>
      <c r="Z332" s="109" t="str">
        <f t="shared" si="250"/>
        <v/>
      </c>
      <c r="AA332" s="110" t="str">
        <f t="shared" si="251"/>
        <v/>
      </c>
      <c r="AB332" s="182" t="str">
        <f>[4]SayfaKAY!BA1165</f>
        <v/>
      </c>
      <c r="AC332" s="257" t="str">
        <f t="shared" si="252"/>
        <v/>
      </c>
      <c r="AD332" s="111" t="str">
        <f t="shared" si="253"/>
        <v/>
      </c>
      <c r="AE332" s="111" t="str">
        <f t="shared" si="254"/>
        <v/>
      </c>
      <c r="AF332" s="235" t="str">
        <f>[4]SayfaKAY!BA1165</f>
        <v/>
      </c>
      <c r="AG332" s="179" t="str">
        <f>[4]SayfaKAY!S1165</f>
        <v/>
      </c>
      <c r="AH332" s="178" t="str">
        <f t="shared" si="255"/>
        <v/>
      </c>
      <c r="AI332" s="163" t="str">
        <f>[4]SayfaKAY!AV1165</f>
        <v/>
      </c>
      <c r="AJ332" s="164" t="str">
        <f t="shared" si="256"/>
        <v/>
      </c>
      <c r="AK332" s="164" t="str">
        <f t="shared" si="257"/>
        <v/>
      </c>
      <c r="AL332" s="112" t="str">
        <f>[4]SayfaKAY!AX1165</f>
        <v/>
      </c>
      <c r="AM332" s="257" t="str" cm="1">
        <f t="array" ref="AM332">IFERROR(IF(AND(P332&lt;&gt;"D(Arıza Değil)",AH332="Bu Arıza Aracın Servise Verilmesine Engel Değil"),
IF(Z332-F332&gt;0,(AB332-Y332)*24*60,
IF(OR(AND(G332&gt;$AS$1,G332&lt;$AT$1),AND(G332&gt;$AU$1,G332&lt;$AV$1)),
(AF332-H332)*24*60,     BH:BH0)),        AN332),0)</f>
        <v/>
      </c>
      <c r="AN332" s="257" t="str">
        <f t="shared" si="258"/>
        <v/>
      </c>
      <c r="AO332" s="174" t="str">
        <f>[4]SayfaKAY!AG1165</f>
        <v/>
      </c>
      <c r="AP332" s="174" t="str">
        <f>[4]SayfaKAY!AI1165</f>
        <v/>
      </c>
      <c r="AQ332" s="174" t="str">
        <f>[4]SayfaKAY!AQ1165</f>
        <v/>
      </c>
      <c r="AR332" s="174" t="str">
        <f>[4]SayfaKAY!AH1165</f>
        <v/>
      </c>
      <c r="AS332" s="174" t="str">
        <f>[4]SayfaKAY!AJ1165</f>
        <v/>
      </c>
      <c r="AT332" s="175" t="str">
        <f>[4]SayfaKAY!AM1165</f>
        <v/>
      </c>
      <c r="AU332" s="176" t="str">
        <f>[4]SayfaKAY!AL1165</f>
        <v/>
      </c>
      <c r="AV332" s="176" t="str">
        <f>[4]SayfaKAY!AP1165</f>
        <v/>
      </c>
      <c r="AW332" s="177" t="str">
        <f>[4]SayfaKAY!AT1165</f>
        <v/>
      </c>
      <c r="AX332" s="194" t="str">
        <f t="shared" si="259"/>
        <v/>
      </c>
      <c r="AY332" s="168"/>
      <c r="AZ332" s="167"/>
      <c r="BA332" s="113"/>
      <c r="BB332" s="171" t="str">
        <f>IF($AQ$1="X", IF(AND(G332&gt;=$AS$1,G332&lt;=$AT$1),IF(P332&lt;&gt;"D(Arıza Değil)",AC332,0), IF(AND(G332&gt;=$AU$1,G332&lt;=$AV$1),IF(P332&lt;&gt;"D(Arıza Değil)",AC332,0), "")), "")</f>
        <v/>
      </c>
      <c r="BC332" s="114"/>
      <c r="BD332" s="114"/>
      <c r="BE332" s="114"/>
      <c r="BF332" s="114"/>
      <c r="BG332" s="114"/>
      <c r="BH332" s="114">
        <f>IFERROR(FRACAS!AN1168, "Hata Var")</f>
        <v>62.000000065891072</v>
      </c>
      <c r="BI332" s="114"/>
      <c r="BJ332" s="114"/>
      <c r="BK332" s="105" t="str">
        <f>[4]SayfaKAY!AW1165</f>
        <v/>
      </c>
      <c r="BL332" s="105" t="str">
        <f>[4]SayfaKAY!V1165</f>
        <v/>
      </c>
      <c r="BM332" s="114"/>
      <c r="BN332" s="171" t="str">
        <f t="shared" si="260"/>
        <v>x yok</v>
      </c>
      <c r="BO332" s="171" t="b">
        <f t="shared" si="261"/>
        <v>0</v>
      </c>
      <c r="BP332" s="171" t="e">
        <f t="shared" si="262"/>
        <v>#VALUE!</v>
      </c>
      <c r="BQ332" s="226" t="e">
        <f t="shared" si="263"/>
        <v>#VALUE!</v>
      </c>
      <c r="BR332" s="226" t="e">
        <f t="shared" si="264"/>
        <v>#VALUE!</v>
      </c>
      <c r="BS332" s="226" t="e">
        <f t="shared" si="265"/>
        <v>#VALUE!</v>
      </c>
      <c r="BT332" s="114"/>
      <c r="BU332" s="242"/>
      <c r="BV332" s="233">
        <f t="shared" si="266"/>
        <v>-1</v>
      </c>
      <c r="BW332" s="226" t="str">
        <f t="shared" si="267"/>
        <v>Hayır, çakışma yok</v>
      </c>
      <c r="BX332" s="229"/>
      <c r="BY332" s="247" t="e">
        <f t="shared" si="268"/>
        <v>#VALUE!</v>
      </c>
      <c r="BZ332" s="247" t="e">
        <f t="shared" si="269"/>
        <v>#VALUE!</v>
      </c>
      <c r="CA332" s="247" t="e">
        <f t="shared" si="270"/>
        <v>#VALUE!</v>
      </c>
      <c r="CB332" s="213"/>
      <c r="CC332" s="211"/>
      <c r="CD332" s="196"/>
      <c r="CE332" s="213">
        <v>1164</v>
      </c>
      <c r="CF332" s="182" t="str">
        <f t="shared" si="271"/>
        <v/>
      </c>
      <c r="CG332" s="182" t="str">
        <f t="shared" si="272"/>
        <v/>
      </c>
      <c r="CH332" s="196"/>
      <c r="CI332" s="196"/>
      <c r="CJ332" s="196"/>
      <c r="CK332" s="196" t="e">
        <f t="shared" si="273"/>
        <v>#VALUE!</v>
      </c>
      <c r="CL332" s="196" t="e">
        <f t="shared" si="274"/>
        <v>#VALUE!</v>
      </c>
      <c r="CM332" s="196" t="e">
        <f t="shared" si="275"/>
        <v>#VALUE!</v>
      </c>
      <c r="CN332" s="114"/>
      <c r="CO332" s="115" t="str">
        <f t="shared" si="276"/>
        <v/>
      </c>
      <c r="CP332" s="116" t="e">
        <f t="shared" si="277"/>
        <v>#VALUE!</v>
      </c>
      <c r="CQ332" s="117" t="str">
        <f t="shared" si="278"/>
        <v/>
      </c>
      <c r="CR332" s="117" t="str">
        <f t="shared" si="279"/>
        <v/>
      </c>
      <c r="CS332" s="117" t="str">
        <f t="shared" si="280"/>
        <v/>
      </c>
      <c r="CT332" s="118" t="e">
        <f t="shared" si="281"/>
        <v>#VALUE!</v>
      </c>
      <c r="CU332" s="118" t="e">
        <f t="shared" si="282"/>
        <v>#VALUE!</v>
      </c>
      <c r="CV332" s="118" t="e">
        <f t="shared" si="283"/>
        <v>#VALUE!</v>
      </c>
      <c r="CW332" s="119" t="e">
        <f t="shared" si="284"/>
        <v>#VALUE!</v>
      </c>
    </row>
    <row r="333" spans="1:101" ht="118.5" customHeight="1" x14ac:dyDescent="0.3">
      <c r="A333" s="104" t="str">
        <f>[4]SayfaKAY!C1166</f>
        <v/>
      </c>
      <c r="B333" s="104" t="str">
        <f>[4]SayfaKAY!D1166</f>
        <v/>
      </c>
      <c r="C333" s="105" t="str">
        <f>[4]SayfaKAY!E1166</f>
        <v/>
      </c>
      <c r="D333" s="105" t="str">
        <f>[4]SayfaKAY!F1166</f>
        <v/>
      </c>
      <c r="E333" s="106" t="str">
        <f>[4]SayfaKAY!G1166</f>
        <v/>
      </c>
      <c r="F333" s="193" t="str">
        <f t="shared" si="245"/>
        <v/>
      </c>
      <c r="G333" s="135" t="str">
        <f t="shared" si="246"/>
        <v/>
      </c>
      <c r="H333" s="235" t="str">
        <f>[4]SayfaKAY!H1166</f>
        <v/>
      </c>
      <c r="I333" s="104" t="str">
        <f>[4]SayfaKAY!I1166</f>
        <v/>
      </c>
      <c r="J333" s="103" t="str">
        <f>IF([4]SayfaKAY!J1166="","",IF([4]SayfaKAY!J1166="Müşteri","Notified by Customer","Notified by Bozankaya"))</f>
        <v/>
      </c>
      <c r="K333" s="103" t="e">
        <f>VLOOKUP([4]SayfaKAY!L1166,#REF!,2,FALSE)</f>
        <v>#REF!</v>
      </c>
      <c r="L333" s="165" t="str">
        <f>[4]SayfaKAY!X1166</f>
        <v/>
      </c>
      <c r="M333" s="107" t="str">
        <f t="shared" si="247"/>
        <v/>
      </c>
      <c r="N333" s="105" t="str">
        <f>[4]SayfaKAY!M1166</f>
        <v/>
      </c>
      <c r="O333" s="166" t="str">
        <f>[4]SayfaKAY!P1166</f>
        <v/>
      </c>
      <c r="P333" s="166" t="str">
        <f>[4]SayfaKAY!Q1166</f>
        <v/>
      </c>
      <c r="Q333" s="166" t="str">
        <f>[4]SayfaKAY!R1166</f>
        <v/>
      </c>
      <c r="R333" s="132" t="str" cm="1">
        <f t="array" ref="R333">IF([4]SayfaKAY!U1166="","",_xlfn.IFS([4]SayfaKAY!U1166="Bozankaya","Bozankaya",[4]SayfaKAY!U1166="Müşteri","Customer",[4]SayfaKAY!U1166="Tedarikçi","Equipment Supplier"))</f>
        <v/>
      </c>
      <c r="S333" s="204" t="str">
        <f>[4]SayfaKAY!N1166</f>
        <v/>
      </c>
      <c r="T333" s="133" t="str">
        <f>[4]SayfaKAY!AD1166</f>
        <v/>
      </c>
      <c r="U333" s="132" t="str">
        <f>[4]SayfaKAY!W1166</f>
        <v/>
      </c>
      <c r="V333" s="108" t="str">
        <f>[4]SayfaKAY!AZ1166</f>
        <v/>
      </c>
      <c r="W333" s="136" t="str">
        <f t="shared" si="248"/>
        <v/>
      </c>
      <c r="X333" s="137" t="str">
        <f t="shared" si="249"/>
        <v/>
      </c>
      <c r="Y333" s="235" t="str">
        <f>[4]SayfaKAY!AE1166</f>
        <v/>
      </c>
      <c r="Z333" s="192" t="str">
        <f t="shared" si="250"/>
        <v/>
      </c>
      <c r="AA333" s="110" t="str">
        <f t="shared" si="251"/>
        <v/>
      </c>
      <c r="AB333" s="182" t="str">
        <f>[4]SayfaKAY!BA1166</f>
        <v/>
      </c>
      <c r="AC333" s="257" t="str">
        <f t="shared" si="252"/>
        <v/>
      </c>
      <c r="AD333" s="111" t="str">
        <f t="shared" si="253"/>
        <v/>
      </c>
      <c r="AE333" s="111" t="str">
        <f t="shared" si="254"/>
        <v/>
      </c>
      <c r="AF333" s="235" t="str">
        <f>[4]SayfaKAY!BA1166</f>
        <v/>
      </c>
      <c r="AG333" s="179" t="str">
        <f>[4]SayfaKAY!S1166</f>
        <v/>
      </c>
      <c r="AH333" s="178" t="str">
        <f t="shared" si="255"/>
        <v/>
      </c>
      <c r="AI333" s="163" t="str">
        <f>[4]SayfaKAY!AV1166</f>
        <v/>
      </c>
      <c r="AJ333" s="164" t="str">
        <f t="shared" si="256"/>
        <v/>
      </c>
      <c r="AK333" s="164" t="str">
        <f t="shared" si="257"/>
        <v/>
      </c>
      <c r="AL333" s="112" t="str">
        <f>[4]SayfaKAY!AX1166</f>
        <v/>
      </c>
      <c r="AM333" s="257" t="str" cm="1">
        <f t="array" ref="AM333">IFERROR(IF(AND(P333&lt;&gt;"D(Arıza Değil)",AH333="Bu Arıza Aracın Servise Verilmesine Engel Değil"),
IF(Z333-F333&gt;0,(AB333-Y333)*24*60,
IF(OR(AND(G333&gt;$AS$1,G333&lt;$AT$1),AND(G333&gt;$AU$1,G333&lt;$AV$1)),
(AF333-H333)*24*60,     BH:BH0)),        AN333),0)</f>
        <v/>
      </c>
      <c r="AN333" s="257" t="str">
        <f t="shared" si="258"/>
        <v/>
      </c>
      <c r="AO333" s="174" t="str">
        <f>[4]SayfaKAY!AG1166</f>
        <v/>
      </c>
      <c r="AP333" s="174" t="str">
        <f>[4]SayfaKAY!AI1166</f>
        <v/>
      </c>
      <c r="AQ333" s="174" t="str">
        <f>[4]SayfaKAY!AQ1166</f>
        <v/>
      </c>
      <c r="AR333" s="174" t="str">
        <f>[4]SayfaKAY!AH1166</f>
        <v/>
      </c>
      <c r="AS333" s="174" t="str">
        <f>[4]SayfaKAY!AJ1166</f>
        <v/>
      </c>
      <c r="AT333" s="175" t="str">
        <f>[4]SayfaKAY!AM1166</f>
        <v/>
      </c>
      <c r="AU333" s="176" t="str">
        <f>[4]SayfaKAY!AL1166</f>
        <v/>
      </c>
      <c r="AV333" s="176" t="str">
        <f>[4]SayfaKAY!AP1166</f>
        <v/>
      </c>
      <c r="AW333" s="177" t="str">
        <f>[4]SayfaKAY!AT1166</f>
        <v/>
      </c>
      <c r="AX333" s="194" t="str">
        <f t="shared" si="259"/>
        <v/>
      </c>
      <c r="AY333" s="168"/>
      <c r="AZ333" s="167"/>
      <c r="BA333" s="170"/>
      <c r="BB333" s="171"/>
      <c r="BC333" s="114"/>
      <c r="BD333" s="114"/>
      <c r="BE333" s="114"/>
      <c r="BF333" s="114"/>
      <c r="BG333" s="114"/>
      <c r="BH333" s="114">
        <f>IFERROR(FRACAS!AN1169, "Hata Var")</f>
        <v>1140.9999999788124</v>
      </c>
      <c r="BI333" s="114"/>
      <c r="BJ333" s="114"/>
      <c r="BK333" s="105" t="str">
        <f>[4]SayfaKAY!AW1166</f>
        <v/>
      </c>
      <c r="BL333" s="105" t="str">
        <f>[4]SayfaKAY!V1166</f>
        <v/>
      </c>
      <c r="BM333" s="114"/>
      <c r="BN333" s="171" t="str">
        <f t="shared" si="260"/>
        <v>x yok</v>
      </c>
      <c r="BO333" s="171" t="b">
        <f t="shared" si="261"/>
        <v>0</v>
      </c>
      <c r="BP333" s="171" t="e">
        <f t="shared" si="262"/>
        <v>#VALUE!</v>
      </c>
      <c r="BQ333" s="226" t="e">
        <f t="shared" si="263"/>
        <v>#VALUE!</v>
      </c>
      <c r="BR333" s="226" t="e">
        <f t="shared" si="264"/>
        <v>#VALUE!</v>
      </c>
      <c r="BS333" s="226" t="e">
        <f t="shared" si="265"/>
        <v>#VALUE!</v>
      </c>
      <c r="BT333" s="114"/>
      <c r="BU333" s="242"/>
      <c r="BV333" s="233">
        <f t="shared" si="266"/>
        <v>-1</v>
      </c>
      <c r="BW333" s="226" t="str">
        <f t="shared" si="267"/>
        <v>Hayır, çakışma yok</v>
      </c>
      <c r="BX333" s="229"/>
      <c r="BY333" s="247" t="e">
        <f t="shared" si="268"/>
        <v>#VALUE!</v>
      </c>
      <c r="BZ333" s="247" t="e">
        <f t="shared" si="269"/>
        <v>#VALUE!</v>
      </c>
      <c r="CA333" s="247" t="e">
        <f t="shared" si="270"/>
        <v>#VALUE!</v>
      </c>
      <c r="CB333" s="213"/>
      <c r="CC333" s="211"/>
      <c r="CD333" s="196"/>
      <c r="CE333" s="213">
        <v>1165</v>
      </c>
      <c r="CF333" s="182" t="str">
        <f t="shared" si="271"/>
        <v/>
      </c>
      <c r="CG333" s="182" t="str">
        <f t="shared" si="272"/>
        <v/>
      </c>
      <c r="CH333" s="196"/>
      <c r="CI333" s="196"/>
      <c r="CJ333" s="196"/>
      <c r="CK333" s="196" t="e">
        <f t="shared" si="273"/>
        <v>#VALUE!</v>
      </c>
      <c r="CL333" s="196" t="e">
        <f t="shared" si="274"/>
        <v>#VALUE!</v>
      </c>
      <c r="CM333" s="196" t="e">
        <f t="shared" si="275"/>
        <v>#VALUE!</v>
      </c>
      <c r="CN333" s="114"/>
      <c r="CO333" s="115" t="str">
        <f t="shared" si="276"/>
        <v/>
      </c>
      <c r="CP333" s="116" t="e">
        <f t="shared" si="277"/>
        <v>#VALUE!</v>
      </c>
      <c r="CQ333" s="117" t="str">
        <f t="shared" si="278"/>
        <v/>
      </c>
      <c r="CR333" s="117" t="str">
        <f t="shared" si="279"/>
        <v/>
      </c>
      <c r="CS333" s="117" t="str">
        <f t="shared" si="280"/>
        <v/>
      </c>
      <c r="CT333" s="118" t="e">
        <f t="shared" si="281"/>
        <v>#VALUE!</v>
      </c>
      <c r="CU333" s="118" t="e">
        <f t="shared" si="282"/>
        <v>#VALUE!</v>
      </c>
      <c r="CV333" s="118" t="e">
        <f t="shared" si="283"/>
        <v>#VALUE!</v>
      </c>
      <c r="CW333" s="119" t="e">
        <f t="shared" si="284"/>
        <v>#VALUE!</v>
      </c>
    </row>
    <row r="334" spans="1:101" ht="118.5" customHeight="1" x14ac:dyDescent="0.3">
      <c r="A334" s="160" t="str">
        <f>[4]SayfaKAY!C1167</f>
        <v/>
      </c>
      <c r="B334" s="104" t="str">
        <f>[4]SayfaKAY!D1167</f>
        <v/>
      </c>
      <c r="C334" s="105" t="str">
        <f>[4]SayfaKAY!E1167</f>
        <v/>
      </c>
      <c r="D334" s="105" t="str">
        <f>[4]SayfaKAY!F1167</f>
        <v/>
      </c>
      <c r="E334" s="106" t="str">
        <f>[4]SayfaKAY!G1167</f>
        <v/>
      </c>
      <c r="F334" s="134" t="str">
        <f t="shared" si="245"/>
        <v/>
      </c>
      <c r="G334" s="135" t="str">
        <f t="shared" si="246"/>
        <v/>
      </c>
      <c r="H334" s="235" t="str">
        <f>[4]SayfaKAY!H1167</f>
        <v/>
      </c>
      <c r="I334" s="104" t="str">
        <f>[4]SayfaKAY!I1167</f>
        <v/>
      </c>
      <c r="J334" s="103" t="str">
        <f>IF([4]SayfaKAY!J1167="","",IF([4]SayfaKAY!J1167="Müşteri","Notified by Customer","Notified by Bozankaya"))</f>
        <v/>
      </c>
      <c r="K334" s="103" t="e">
        <f>VLOOKUP([4]SayfaKAY!L1167,#REF!,2,FALSE)</f>
        <v>#REF!</v>
      </c>
      <c r="L334" s="165" t="str">
        <f>[4]SayfaKAY!X1167</f>
        <v/>
      </c>
      <c r="M334" s="107" t="str">
        <f t="shared" si="247"/>
        <v/>
      </c>
      <c r="N334" s="105" t="str">
        <f>[4]SayfaKAY!M1167</f>
        <v/>
      </c>
      <c r="O334" s="166" t="str">
        <f>[4]SayfaKAY!P1167</f>
        <v/>
      </c>
      <c r="P334" s="166" t="str">
        <f>[4]SayfaKAY!Q1167</f>
        <v/>
      </c>
      <c r="Q334" s="166" t="str">
        <f>[4]SayfaKAY!R1167</f>
        <v/>
      </c>
      <c r="R334" s="132" t="str" cm="1">
        <f t="array" ref="R334">IF([4]SayfaKAY!U1167="","",_xlfn.IFS([4]SayfaKAY!U1167="Bozankaya","Bozankaya",[4]SayfaKAY!U1167="Müşteri","Customer",[4]SayfaKAY!U1167="Tedarikçi","Equipment Supplier"))</f>
        <v/>
      </c>
      <c r="S334" s="204" t="str">
        <f>[4]SayfaKAY!N1167</f>
        <v/>
      </c>
      <c r="T334" s="133" t="str">
        <f>[4]SayfaKAY!AD1167</f>
        <v/>
      </c>
      <c r="U334" s="132" t="str">
        <f>[4]SayfaKAY!W1167</f>
        <v/>
      </c>
      <c r="V334" s="108" t="str">
        <f>[4]SayfaKAY!AZ1167</f>
        <v/>
      </c>
      <c r="W334" s="136" t="str">
        <f t="shared" si="248"/>
        <v/>
      </c>
      <c r="X334" s="137" t="str">
        <f t="shared" si="249"/>
        <v/>
      </c>
      <c r="Y334" s="235" t="str">
        <f>[4]SayfaKAY!AE1167</f>
        <v/>
      </c>
      <c r="Z334" s="109" t="str">
        <f t="shared" si="250"/>
        <v/>
      </c>
      <c r="AA334" s="110" t="str">
        <f t="shared" si="251"/>
        <v/>
      </c>
      <c r="AB334" s="182" t="str">
        <f>[4]SayfaKAY!BA1167</f>
        <v/>
      </c>
      <c r="AC334" s="257" t="str">
        <f t="shared" si="252"/>
        <v/>
      </c>
      <c r="AD334" s="111" t="str">
        <f t="shared" si="253"/>
        <v/>
      </c>
      <c r="AE334" s="111" t="str">
        <f t="shared" si="254"/>
        <v/>
      </c>
      <c r="AF334" s="235" t="str">
        <f>[4]SayfaKAY!BA1167</f>
        <v/>
      </c>
      <c r="AG334" s="179" t="str">
        <f>[4]SayfaKAY!S1167</f>
        <v/>
      </c>
      <c r="AH334" s="178" t="str">
        <f t="shared" si="255"/>
        <v/>
      </c>
      <c r="AI334" s="163" t="str">
        <f>[4]SayfaKAY!AV1167</f>
        <v/>
      </c>
      <c r="AJ334" s="164" t="str">
        <f t="shared" si="256"/>
        <v/>
      </c>
      <c r="AK334" s="164" t="str">
        <f t="shared" si="257"/>
        <v/>
      </c>
      <c r="AL334" s="112" t="str">
        <f>[4]SayfaKAY!AX1167</f>
        <v/>
      </c>
      <c r="AM334" s="257" t="str" cm="1">
        <f t="array" ref="AM334">IFERROR(IF(AND(P334&lt;&gt;"D(Arıza Değil)",AH334="Bu Arıza Aracın Servise Verilmesine Engel Değil"),
IF(Z334-F334&gt;0,(AB334-Y334)*24*60,
IF(OR(AND(G334&gt;$AS$1,G334&lt;$AT$1),AND(G334&gt;$AU$1,G334&lt;$AV$1)),
(AF334-H334)*24*60,     BH:BH0)),        AN334),0)</f>
        <v/>
      </c>
      <c r="AN334" s="257" t="str">
        <f t="shared" si="258"/>
        <v/>
      </c>
      <c r="AO334" s="174" t="str">
        <f>[4]SayfaKAY!AG1167</f>
        <v/>
      </c>
      <c r="AP334" s="174" t="str">
        <f>[4]SayfaKAY!AI1167</f>
        <v/>
      </c>
      <c r="AQ334" s="174" t="str">
        <f>[4]SayfaKAY!AQ1167</f>
        <v/>
      </c>
      <c r="AR334" s="174" t="str">
        <f>[4]SayfaKAY!AH1167</f>
        <v/>
      </c>
      <c r="AS334" s="174" t="str">
        <f>[4]SayfaKAY!AJ1167</f>
        <v/>
      </c>
      <c r="AT334" s="175" t="str">
        <f>[4]SayfaKAY!AM1167</f>
        <v/>
      </c>
      <c r="AU334" s="176" t="str">
        <f>[4]SayfaKAY!AL1167</f>
        <v/>
      </c>
      <c r="AV334" s="176" t="str">
        <f>[4]SayfaKAY!AP1167</f>
        <v/>
      </c>
      <c r="AW334" s="177" t="str">
        <f>[4]SayfaKAY!AT1167</f>
        <v/>
      </c>
      <c r="AX334" s="194" t="str">
        <f t="shared" si="259"/>
        <v/>
      </c>
      <c r="AY334" s="168"/>
      <c r="AZ334" s="167"/>
      <c r="BA334" s="113"/>
      <c r="BB334" s="171" t="str">
        <f>IF($AQ$1="X", IF(AND(G334&gt;=$AS$1,G334&lt;=$AT$1),IF(P334&lt;&gt;"D(Arıza Değil)",AC334,0), IF(AND(G334&gt;=$AU$1,G334&lt;=$AV$1),IF(P334&lt;&gt;"D(Arıza Değil)",AC334,0), "")), "")</f>
        <v/>
      </c>
      <c r="BC334" s="114"/>
      <c r="BD334" s="114"/>
      <c r="BE334" s="114"/>
      <c r="BF334" s="114"/>
      <c r="BG334" s="114"/>
      <c r="BH334" s="114">
        <f>IFERROR(FRACAS!AN1170, "Hata Var")</f>
        <v>1140.9999999788124</v>
      </c>
      <c r="BI334" s="114"/>
      <c r="BJ334" s="114"/>
      <c r="BK334" s="105" t="str">
        <f>[4]SayfaKAY!AW1167</f>
        <v/>
      </c>
      <c r="BL334" s="105" t="str">
        <f>[4]SayfaKAY!V1167</f>
        <v/>
      </c>
      <c r="BM334" s="114"/>
      <c r="BN334" s="171" t="str">
        <f t="shared" si="260"/>
        <v>x yok</v>
      </c>
      <c r="BO334" s="171" t="b">
        <f t="shared" si="261"/>
        <v>0</v>
      </c>
      <c r="BP334" s="171" t="e">
        <f t="shared" si="262"/>
        <v>#VALUE!</v>
      </c>
      <c r="BQ334" s="226" t="e">
        <f t="shared" si="263"/>
        <v>#VALUE!</v>
      </c>
      <c r="BR334" s="226" t="e">
        <f t="shared" si="264"/>
        <v>#VALUE!</v>
      </c>
      <c r="BS334" s="226" t="e">
        <f t="shared" si="265"/>
        <v>#VALUE!</v>
      </c>
      <c r="BT334" s="114"/>
      <c r="BU334" s="242"/>
      <c r="BV334" s="233">
        <f t="shared" si="266"/>
        <v>-1</v>
      </c>
      <c r="BW334" s="226" t="str">
        <f t="shared" si="267"/>
        <v>Hayır, çakışma yok</v>
      </c>
      <c r="BX334" s="229"/>
      <c r="BY334" s="247" t="e">
        <f t="shared" si="268"/>
        <v>#VALUE!</v>
      </c>
      <c r="BZ334" s="247" t="e">
        <f t="shared" si="269"/>
        <v>#VALUE!</v>
      </c>
      <c r="CA334" s="247" t="e">
        <f t="shared" si="270"/>
        <v>#VALUE!</v>
      </c>
      <c r="CB334" s="213"/>
      <c r="CC334" s="211"/>
      <c r="CD334" s="196"/>
      <c r="CE334" s="213">
        <v>1166</v>
      </c>
      <c r="CF334" s="182" t="str">
        <f t="shared" si="271"/>
        <v/>
      </c>
      <c r="CG334" s="182" t="str">
        <f t="shared" si="272"/>
        <v/>
      </c>
      <c r="CH334" s="196"/>
      <c r="CI334" s="196"/>
      <c r="CJ334" s="196"/>
      <c r="CK334" s="196" t="e">
        <f t="shared" si="273"/>
        <v>#VALUE!</v>
      </c>
      <c r="CL334" s="196" t="e">
        <f t="shared" si="274"/>
        <v>#VALUE!</v>
      </c>
      <c r="CM334" s="196" t="e">
        <f t="shared" si="275"/>
        <v>#VALUE!</v>
      </c>
      <c r="CN334" s="114"/>
      <c r="CO334" s="115" t="str">
        <f t="shared" si="276"/>
        <v/>
      </c>
      <c r="CP334" s="116" t="e">
        <f t="shared" si="277"/>
        <v>#VALUE!</v>
      </c>
      <c r="CQ334" s="117" t="str">
        <f t="shared" si="278"/>
        <v/>
      </c>
      <c r="CR334" s="117" t="str">
        <f t="shared" si="279"/>
        <v/>
      </c>
      <c r="CS334" s="117" t="str">
        <f t="shared" si="280"/>
        <v/>
      </c>
      <c r="CT334" s="118" t="e">
        <f t="shared" si="281"/>
        <v>#VALUE!</v>
      </c>
      <c r="CU334" s="118" t="e">
        <f t="shared" si="282"/>
        <v>#VALUE!</v>
      </c>
      <c r="CV334" s="118" t="e">
        <f t="shared" si="283"/>
        <v>#VALUE!</v>
      </c>
      <c r="CW334" s="119" t="e">
        <f t="shared" si="284"/>
        <v>#VALUE!</v>
      </c>
    </row>
    <row r="335" spans="1:101" ht="118.5" customHeight="1" x14ac:dyDescent="0.3">
      <c r="A335" s="104" t="str">
        <f>[4]SayfaKAY!C1168</f>
        <v/>
      </c>
      <c r="B335" s="104" t="str">
        <f>[4]SayfaKAY!D1168</f>
        <v/>
      </c>
      <c r="C335" s="105" t="str">
        <f>[4]SayfaKAY!E1168</f>
        <v/>
      </c>
      <c r="D335" s="105" t="str">
        <f>[4]SayfaKAY!F1168</f>
        <v/>
      </c>
      <c r="E335" s="106" t="str">
        <f>[4]SayfaKAY!G1168</f>
        <v/>
      </c>
      <c r="F335" s="193" t="str">
        <f t="shared" si="245"/>
        <v/>
      </c>
      <c r="G335" s="135" t="str">
        <f t="shared" si="246"/>
        <v/>
      </c>
      <c r="H335" s="235" t="str">
        <f>[4]SayfaKAY!H1168</f>
        <v/>
      </c>
      <c r="I335" s="104" t="str">
        <f>[4]SayfaKAY!I1168</f>
        <v/>
      </c>
      <c r="J335" s="103" t="str">
        <f>IF([4]SayfaKAY!J1168="","",IF([4]SayfaKAY!J1168="Müşteri","Notified by Customer","Notified by Bozankaya"))</f>
        <v/>
      </c>
      <c r="K335" s="103" t="e">
        <f>VLOOKUP([4]SayfaKAY!L1168,#REF!,2,FALSE)</f>
        <v>#REF!</v>
      </c>
      <c r="L335" s="165" t="str">
        <f>[4]SayfaKAY!X1168</f>
        <v/>
      </c>
      <c r="M335" s="107" t="str">
        <f t="shared" si="247"/>
        <v/>
      </c>
      <c r="N335" s="105" t="str">
        <f>[4]SayfaKAY!M1168</f>
        <v/>
      </c>
      <c r="O335" s="166" t="str">
        <f>[4]SayfaKAY!P1168</f>
        <v/>
      </c>
      <c r="P335" s="166" t="str">
        <f>[4]SayfaKAY!Q1168</f>
        <v/>
      </c>
      <c r="Q335" s="166" t="str">
        <f>[4]SayfaKAY!R1168</f>
        <v/>
      </c>
      <c r="R335" s="132" t="str" cm="1">
        <f t="array" ref="R335">IF([4]SayfaKAY!U1168="","",_xlfn.IFS([4]SayfaKAY!U1168="Bozankaya","Bozankaya",[4]SayfaKAY!U1168="Müşteri","Customer",[4]SayfaKAY!U1168="Tedarikçi","Equipment Supplier"))</f>
        <v/>
      </c>
      <c r="S335" s="204" t="str">
        <f>[4]SayfaKAY!N1168</f>
        <v/>
      </c>
      <c r="T335" s="133" t="str">
        <f>[4]SayfaKAY!AD1168</f>
        <v/>
      </c>
      <c r="U335" s="132" t="str">
        <f>[4]SayfaKAY!W1168</f>
        <v/>
      </c>
      <c r="V335" s="108" t="str">
        <f>[4]SayfaKAY!AZ1168</f>
        <v/>
      </c>
      <c r="W335" s="136" t="str">
        <f t="shared" si="248"/>
        <v/>
      </c>
      <c r="X335" s="137" t="str">
        <f t="shared" si="249"/>
        <v/>
      </c>
      <c r="Y335" s="235" t="str">
        <f>[4]SayfaKAY!AE1168</f>
        <v/>
      </c>
      <c r="Z335" s="192" t="str">
        <f t="shared" si="250"/>
        <v/>
      </c>
      <c r="AA335" s="110" t="str">
        <f t="shared" si="251"/>
        <v/>
      </c>
      <c r="AB335" s="182" t="str">
        <f>[4]SayfaKAY!BA1168</f>
        <v/>
      </c>
      <c r="AC335" s="257" t="str">
        <f t="shared" si="252"/>
        <v/>
      </c>
      <c r="AD335" s="111" t="str">
        <f t="shared" si="253"/>
        <v/>
      </c>
      <c r="AE335" s="111" t="str">
        <f t="shared" si="254"/>
        <v/>
      </c>
      <c r="AF335" s="235" t="str">
        <f>[4]SayfaKAY!BA1168</f>
        <v/>
      </c>
      <c r="AG335" s="179" t="str">
        <f>[4]SayfaKAY!S1168</f>
        <v/>
      </c>
      <c r="AH335" s="178" t="str">
        <f t="shared" si="255"/>
        <v/>
      </c>
      <c r="AI335" s="163" t="str">
        <f>[4]SayfaKAY!AV1168</f>
        <v/>
      </c>
      <c r="AJ335" s="164" t="str">
        <f t="shared" si="256"/>
        <v/>
      </c>
      <c r="AK335" s="164" t="str">
        <f t="shared" si="257"/>
        <v/>
      </c>
      <c r="AL335" s="112" t="str">
        <f>[4]SayfaKAY!AX1168</f>
        <v/>
      </c>
      <c r="AM335" s="257" t="str" cm="1">
        <f t="array" ref="AM335">IFERROR(IF(AND(P335&lt;&gt;"D(Arıza Değil)",AH335="Bu Arıza Aracın Servise Verilmesine Engel Değil"),
IF(Z335-F335&gt;0,(AB335-Y335)*24*60,
IF(OR(AND(G335&gt;$AS$1,G335&lt;$AT$1),AND(G335&gt;$AU$1,G335&lt;$AV$1)),
(AF335-H335)*24*60,     BH:BH0)),        AN335),0)</f>
        <v/>
      </c>
      <c r="AN335" s="257" t="str">
        <f t="shared" si="258"/>
        <v/>
      </c>
      <c r="AO335" s="174" t="str">
        <f>[4]SayfaKAY!AG1168</f>
        <v/>
      </c>
      <c r="AP335" s="174" t="str">
        <f>[4]SayfaKAY!AI1168</f>
        <v/>
      </c>
      <c r="AQ335" s="174" t="str">
        <f>[4]SayfaKAY!AQ1168</f>
        <v/>
      </c>
      <c r="AR335" s="174" t="str">
        <f>[4]SayfaKAY!AH1168</f>
        <v/>
      </c>
      <c r="AS335" s="174" t="str">
        <f>[4]SayfaKAY!AJ1168</f>
        <v/>
      </c>
      <c r="AT335" s="175" t="str">
        <f>[4]SayfaKAY!AM1168</f>
        <v/>
      </c>
      <c r="AU335" s="176" t="str">
        <f>[4]SayfaKAY!AL1168</f>
        <v/>
      </c>
      <c r="AV335" s="176" t="str">
        <f>[4]SayfaKAY!AP1168</f>
        <v/>
      </c>
      <c r="AW335" s="177" t="str">
        <f>[4]SayfaKAY!AT1168</f>
        <v/>
      </c>
      <c r="AX335" s="194" t="str">
        <f t="shared" si="259"/>
        <v/>
      </c>
      <c r="AY335" s="168"/>
      <c r="AZ335" s="167"/>
      <c r="BA335" s="170"/>
      <c r="BB335" s="171"/>
      <c r="BC335" s="114"/>
      <c r="BD335" s="114"/>
      <c r="BE335" s="114"/>
      <c r="BF335" s="114"/>
      <c r="BG335" s="114"/>
      <c r="BH335" s="114">
        <f>IFERROR(FRACAS!AN1171, "Hata Var")</f>
        <v>244800.61666661175</v>
      </c>
      <c r="BI335" s="114"/>
      <c r="BJ335" s="114"/>
      <c r="BK335" s="105" t="str">
        <f>[4]SayfaKAY!AW1168</f>
        <v/>
      </c>
      <c r="BL335" s="105" t="str">
        <f>[4]SayfaKAY!V1168</f>
        <v/>
      </c>
      <c r="BM335" s="114"/>
      <c r="BN335" s="171" t="str">
        <f t="shared" si="260"/>
        <v>x yok</v>
      </c>
      <c r="BO335" s="171" t="b">
        <f t="shared" si="261"/>
        <v>0</v>
      </c>
      <c r="BP335" s="171" t="e">
        <f t="shared" si="262"/>
        <v>#VALUE!</v>
      </c>
      <c r="BQ335" s="226" t="e">
        <f t="shared" si="263"/>
        <v>#VALUE!</v>
      </c>
      <c r="BR335" s="226" t="e">
        <f t="shared" si="264"/>
        <v>#VALUE!</v>
      </c>
      <c r="BS335" s="226" t="e">
        <f t="shared" si="265"/>
        <v>#VALUE!</v>
      </c>
      <c r="BT335" s="114"/>
      <c r="BU335" s="242"/>
      <c r="BV335" s="233">
        <f t="shared" si="266"/>
        <v>-1</v>
      </c>
      <c r="BW335" s="226" t="str">
        <f t="shared" si="267"/>
        <v>Hayır, çakışma yok</v>
      </c>
      <c r="BX335" s="229"/>
      <c r="BY335" s="247" t="e">
        <f t="shared" si="268"/>
        <v>#VALUE!</v>
      </c>
      <c r="BZ335" s="247" t="e">
        <f t="shared" si="269"/>
        <v>#VALUE!</v>
      </c>
      <c r="CA335" s="247" t="e">
        <f t="shared" si="270"/>
        <v>#VALUE!</v>
      </c>
      <c r="CB335" s="213"/>
      <c r="CC335" s="211"/>
      <c r="CD335" s="196"/>
      <c r="CE335" s="213">
        <v>1167</v>
      </c>
      <c r="CF335" s="182" t="str">
        <f t="shared" si="271"/>
        <v/>
      </c>
      <c r="CG335" s="182" t="str">
        <f t="shared" si="272"/>
        <v/>
      </c>
      <c r="CH335" s="196"/>
      <c r="CI335" s="196"/>
      <c r="CJ335" s="196"/>
      <c r="CK335" s="196" t="e">
        <f t="shared" si="273"/>
        <v>#VALUE!</v>
      </c>
      <c r="CL335" s="196" t="e">
        <f t="shared" si="274"/>
        <v>#VALUE!</v>
      </c>
      <c r="CM335" s="196" t="e">
        <f t="shared" si="275"/>
        <v>#VALUE!</v>
      </c>
      <c r="CN335" s="114"/>
      <c r="CO335" s="115" t="str">
        <f t="shared" si="276"/>
        <v/>
      </c>
      <c r="CP335" s="116" t="e">
        <f t="shared" si="277"/>
        <v>#VALUE!</v>
      </c>
      <c r="CQ335" s="117" t="str">
        <f t="shared" si="278"/>
        <v/>
      </c>
      <c r="CR335" s="117" t="str">
        <f t="shared" si="279"/>
        <v/>
      </c>
      <c r="CS335" s="117" t="str">
        <f t="shared" si="280"/>
        <v/>
      </c>
      <c r="CT335" s="118" t="e">
        <f t="shared" si="281"/>
        <v>#VALUE!</v>
      </c>
      <c r="CU335" s="118" t="e">
        <f t="shared" si="282"/>
        <v>#VALUE!</v>
      </c>
      <c r="CV335" s="118" t="e">
        <f t="shared" si="283"/>
        <v>#VALUE!</v>
      </c>
      <c r="CW335" s="119" t="e">
        <f t="shared" si="284"/>
        <v>#VALUE!</v>
      </c>
    </row>
    <row r="336" spans="1:101" ht="118.5" customHeight="1" x14ac:dyDescent="0.3">
      <c r="A336" s="160" t="str">
        <f>[4]SayfaKAY!C1169</f>
        <v/>
      </c>
      <c r="B336" s="104" t="str">
        <f>[4]SayfaKAY!D1169</f>
        <v/>
      </c>
      <c r="C336" s="105" t="str">
        <f>[4]SayfaKAY!E1169</f>
        <v/>
      </c>
      <c r="D336" s="105" t="str">
        <f>[4]SayfaKAY!F1169</f>
        <v/>
      </c>
      <c r="E336" s="106" t="str">
        <f>[4]SayfaKAY!G1169</f>
        <v/>
      </c>
      <c r="F336" s="134" t="str">
        <f t="shared" si="245"/>
        <v/>
      </c>
      <c r="G336" s="135" t="str">
        <f t="shared" si="246"/>
        <v/>
      </c>
      <c r="H336" s="235" t="str">
        <f>[4]SayfaKAY!H1169</f>
        <v/>
      </c>
      <c r="I336" s="104" t="str">
        <f>[4]SayfaKAY!I1169</f>
        <v/>
      </c>
      <c r="J336" s="103" t="str">
        <f>IF([4]SayfaKAY!J1169="","",IF([4]SayfaKAY!J1169="Müşteri","Notified by Customer","Notified by Bozankaya"))</f>
        <v/>
      </c>
      <c r="K336" s="103" t="e">
        <f>VLOOKUP([4]SayfaKAY!L1169,#REF!,2,FALSE)</f>
        <v>#REF!</v>
      </c>
      <c r="L336" s="165" t="str">
        <f>[4]SayfaKAY!X1169</f>
        <v/>
      </c>
      <c r="M336" s="107" t="str">
        <f t="shared" si="247"/>
        <v/>
      </c>
      <c r="N336" s="105" t="str">
        <f>[4]SayfaKAY!M1169</f>
        <v/>
      </c>
      <c r="O336" s="166" t="str">
        <f>[4]SayfaKAY!P1169</f>
        <v/>
      </c>
      <c r="P336" s="166" t="str">
        <f>[4]SayfaKAY!Q1169</f>
        <v/>
      </c>
      <c r="Q336" s="166" t="str">
        <f>[4]SayfaKAY!R1169</f>
        <v/>
      </c>
      <c r="R336" s="132" t="str" cm="1">
        <f t="array" ref="R336">IF([4]SayfaKAY!U1169="","",_xlfn.IFS([4]SayfaKAY!U1169="Bozankaya","Bozankaya",[4]SayfaKAY!U1169="Müşteri","Customer",[4]SayfaKAY!U1169="Tedarikçi","Equipment Supplier"))</f>
        <v/>
      </c>
      <c r="S336" s="204" t="str">
        <f>[4]SayfaKAY!N1169</f>
        <v/>
      </c>
      <c r="T336" s="133" t="str">
        <f>[4]SayfaKAY!AD1169</f>
        <v/>
      </c>
      <c r="U336" s="132" t="str">
        <f>[4]SayfaKAY!W1169</f>
        <v/>
      </c>
      <c r="V336" s="108" t="str">
        <f>[4]SayfaKAY!AZ1169</f>
        <v/>
      </c>
      <c r="W336" s="136" t="str">
        <f t="shared" si="248"/>
        <v/>
      </c>
      <c r="X336" s="137" t="str">
        <f t="shared" si="249"/>
        <v/>
      </c>
      <c r="Y336" s="235" t="str">
        <f>[4]SayfaKAY!AE1169</f>
        <v/>
      </c>
      <c r="Z336" s="109" t="str">
        <f t="shared" si="250"/>
        <v/>
      </c>
      <c r="AA336" s="110" t="str">
        <f t="shared" si="251"/>
        <v/>
      </c>
      <c r="AB336" s="182" t="str">
        <f>[4]SayfaKAY!BA1169</f>
        <v/>
      </c>
      <c r="AC336" s="257" t="str">
        <f t="shared" si="252"/>
        <v/>
      </c>
      <c r="AD336" s="111" t="str">
        <f t="shared" si="253"/>
        <v/>
      </c>
      <c r="AE336" s="111" t="str">
        <f t="shared" si="254"/>
        <v/>
      </c>
      <c r="AF336" s="235" t="str">
        <f>[4]SayfaKAY!BA1169</f>
        <v/>
      </c>
      <c r="AG336" s="179" t="str">
        <f>[4]SayfaKAY!S1169</f>
        <v/>
      </c>
      <c r="AH336" s="178" t="str">
        <f t="shared" si="255"/>
        <v/>
      </c>
      <c r="AI336" s="163" t="str">
        <f>[4]SayfaKAY!AV1169</f>
        <v/>
      </c>
      <c r="AJ336" s="164" t="str">
        <f t="shared" si="256"/>
        <v/>
      </c>
      <c r="AK336" s="164" t="str">
        <f t="shared" si="257"/>
        <v/>
      </c>
      <c r="AL336" s="112" t="str">
        <f>[4]SayfaKAY!AX1169</f>
        <v/>
      </c>
      <c r="AM336" s="257" t="str" cm="1">
        <f t="array" ref="AM336">IFERROR(IF(AND(P336&lt;&gt;"D(Arıza Değil)",AH336="Bu Arıza Aracın Servise Verilmesine Engel Değil"),
IF(Z336-F336&gt;0,(AB336-Y336)*24*60,
IF(OR(AND(G336&gt;$AS$1,G336&lt;$AT$1),AND(G336&gt;$AU$1,G336&lt;$AV$1)),
(AF336-H336)*24*60,     BH:BH0)),        AN336),0)</f>
        <v/>
      </c>
      <c r="AN336" s="257" t="str">
        <f t="shared" si="258"/>
        <v/>
      </c>
      <c r="AO336" s="174" t="str">
        <f>[4]SayfaKAY!AG1169</f>
        <v/>
      </c>
      <c r="AP336" s="174" t="str">
        <f>[4]SayfaKAY!AI1169</f>
        <v/>
      </c>
      <c r="AQ336" s="174" t="str">
        <f>[4]SayfaKAY!AQ1169</f>
        <v/>
      </c>
      <c r="AR336" s="174" t="str">
        <f>[4]SayfaKAY!AH1169</f>
        <v/>
      </c>
      <c r="AS336" s="174" t="str">
        <f>[4]SayfaKAY!AJ1169</f>
        <v/>
      </c>
      <c r="AT336" s="175" t="str">
        <f>[4]SayfaKAY!AM1169</f>
        <v/>
      </c>
      <c r="AU336" s="176" t="str">
        <f>[4]SayfaKAY!AL1169</f>
        <v/>
      </c>
      <c r="AV336" s="176" t="str">
        <f>[4]SayfaKAY!AP1169</f>
        <v/>
      </c>
      <c r="AW336" s="177" t="str">
        <f>[4]SayfaKAY!AT1169</f>
        <v/>
      </c>
      <c r="AX336" s="194" t="str">
        <f t="shared" si="259"/>
        <v/>
      </c>
      <c r="AY336" s="168"/>
      <c r="AZ336" s="167"/>
      <c r="BA336" s="113"/>
      <c r="BB336" s="171" t="str">
        <f>IF($AQ$1="X", IF(AND(G336&gt;=$AS$1,G336&lt;=$AT$1),IF(P336&lt;&gt;"D(Arıza Değil)",AC336,0), IF(AND(G336&gt;=$AU$1,G336&lt;=$AV$1),IF(P336&lt;&gt;"D(Arıza Değil)",AC336,0), "")), "")</f>
        <v/>
      </c>
      <c r="BC336" s="114"/>
      <c r="BD336" s="114"/>
      <c r="BE336" s="114"/>
      <c r="BF336" s="114"/>
      <c r="BG336" s="114"/>
      <c r="BH336" s="114">
        <f>IFERROR(FRACAS!AN1172, "Hata Var")</f>
        <v>245301.00000005099</v>
      </c>
      <c r="BI336" s="114"/>
      <c r="BJ336" s="114"/>
      <c r="BK336" s="105" t="str">
        <f>[4]SayfaKAY!AW1169</f>
        <v/>
      </c>
      <c r="BL336" s="105" t="str">
        <f>[4]SayfaKAY!V1169</f>
        <v/>
      </c>
      <c r="BM336" s="114"/>
      <c r="BN336" s="171" t="str">
        <f t="shared" si="260"/>
        <v>x yok</v>
      </c>
      <c r="BO336" s="171" t="b">
        <f t="shared" si="261"/>
        <v>0</v>
      </c>
      <c r="BP336" s="171" t="e">
        <f t="shared" si="262"/>
        <v>#VALUE!</v>
      </c>
      <c r="BQ336" s="226" t="e">
        <f t="shared" si="263"/>
        <v>#VALUE!</v>
      </c>
      <c r="BR336" s="226" t="e">
        <f t="shared" si="264"/>
        <v>#VALUE!</v>
      </c>
      <c r="BS336" s="226" t="e">
        <f t="shared" si="265"/>
        <v>#VALUE!</v>
      </c>
      <c r="BT336" s="114"/>
      <c r="BU336" s="242"/>
      <c r="BV336" s="233">
        <f t="shared" si="266"/>
        <v>-1</v>
      </c>
      <c r="BW336" s="226" t="str">
        <f t="shared" si="267"/>
        <v>Hayır, çakışma yok</v>
      </c>
      <c r="BX336" s="229"/>
      <c r="BY336" s="247" t="e">
        <f t="shared" si="268"/>
        <v>#VALUE!</v>
      </c>
      <c r="BZ336" s="247" t="e">
        <f t="shared" si="269"/>
        <v>#VALUE!</v>
      </c>
      <c r="CA336" s="247" t="e">
        <f t="shared" si="270"/>
        <v>#VALUE!</v>
      </c>
      <c r="CB336" s="213"/>
      <c r="CC336" s="211"/>
      <c r="CD336" s="196"/>
      <c r="CE336" s="213">
        <v>1168</v>
      </c>
      <c r="CF336" s="182" t="str">
        <f t="shared" si="271"/>
        <v/>
      </c>
      <c r="CG336" s="182" t="str">
        <f t="shared" si="272"/>
        <v/>
      </c>
      <c r="CH336" s="196"/>
      <c r="CI336" s="196"/>
      <c r="CJ336" s="196"/>
      <c r="CK336" s="196" t="e">
        <f t="shared" si="273"/>
        <v>#VALUE!</v>
      </c>
      <c r="CL336" s="196" t="e">
        <f t="shared" si="274"/>
        <v>#VALUE!</v>
      </c>
      <c r="CM336" s="196" t="e">
        <f t="shared" si="275"/>
        <v>#VALUE!</v>
      </c>
      <c r="CN336" s="114"/>
      <c r="CO336" s="115" t="str">
        <f t="shared" si="276"/>
        <v/>
      </c>
      <c r="CP336" s="116" t="e">
        <f t="shared" si="277"/>
        <v>#VALUE!</v>
      </c>
      <c r="CQ336" s="117" t="str">
        <f t="shared" si="278"/>
        <v/>
      </c>
      <c r="CR336" s="117" t="str">
        <f t="shared" si="279"/>
        <v/>
      </c>
      <c r="CS336" s="117" t="str">
        <f t="shared" si="280"/>
        <v/>
      </c>
      <c r="CT336" s="118" t="e">
        <f t="shared" si="281"/>
        <v>#VALUE!</v>
      </c>
      <c r="CU336" s="118" t="e">
        <f t="shared" si="282"/>
        <v>#VALUE!</v>
      </c>
      <c r="CV336" s="118" t="e">
        <f t="shared" si="283"/>
        <v>#VALUE!</v>
      </c>
      <c r="CW336" s="119" t="e">
        <f t="shared" si="284"/>
        <v>#VALUE!</v>
      </c>
    </row>
    <row r="337" spans="1:101" ht="118.5" customHeight="1" x14ac:dyDescent="0.3">
      <c r="A337" s="104" t="str">
        <f>[4]SayfaKAY!C1170</f>
        <v/>
      </c>
      <c r="B337" s="104" t="str">
        <f>[4]SayfaKAY!D1170</f>
        <v/>
      </c>
      <c r="C337" s="105" t="str">
        <f>[4]SayfaKAY!E1170</f>
        <v/>
      </c>
      <c r="D337" s="105" t="str">
        <f>[4]SayfaKAY!F1170</f>
        <v/>
      </c>
      <c r="E337" s="106" t="str">
        <f>[4]SayfaKAY!G1170</f>
        <v/>
      </c>
      <c r="F337" s="193" t="str">
        <f t="shared" si="245"/>
        <v/>
      </c>
      <c r="G337" s="135" t="str">
        <f t="shared" si="246"/>
        <v/>
      </c>
      <c r="H337" s="235" t="str">
        <f>[4]SayfaKAY!H1170</f>
        <v/>
      </c>
      <c r="I337" s="104" t="str">
        <f>[4]SayfaKAY!I1170</f>
        <v/>
      </c>
      <c r="J337" s="103" t="str">
        <f>IF([4]SayfaKAY!J1170="","",IF([4]SayfaKAY!J1170="Müşteri","Notified by Customer","Notified by Bozankaya"))</f>
        <v/>
      </c>
      <c r="K337" s="103" t="e">
        <f>VLOOKUP([4]SayfaKAY!L1170,#REF!,2,FALSE)</f>
        <v>#REF!</v>
      </c>
      <c r="L337" s="165" t="str">
        <f>[4]SayfaKAY!X1170</f>
        <v/>
      </c>
      <c r="M337" s="107" t="str">
        <f t="shared" si="247"/>
        <v/>
      </c>
      <c r="N337" s="105" t="str">
        <f>[4]SayfaKAY!M1170</f>
        <v/>
      </c>
      <c r="O337" s="166" t="str">
        <f>[4]SayfaKAY!P1170</f>
        <v/>
      </c>
      <c r="P337" s="166" t="str">
        <f>[4]SayfaKAY!Q1170</f>
        <v/>
      </c>
      <c r="Q337" s="166" t="str">
        <f>[4]SayfaKAY!R1170</f>
        <v/>
      </c>
      <c r="R337" s="132" t="str" cm="1">
        <f t="array" ref="R337">IF([4]SayfaKAY!U1170="","",_xlfn.IFS([4]SayfaKAY!U1170="Bozankaya","Bozankaya",[4]SayfaKAY!U1170="Müşteri","Customer",[4]SayfaKAY!U1170="Tedarikçi","Equipment Supplier"))</f>
        <v/>
      </c>
      <c r="S337" s="204" t="str">
        <f>[4]SayfaKAY!N1170</f>
        <v/>
      </c>
      <c r="T337" s="133" t="str">
        <f>[4]SayfaKAY!AD1170</f>
        <v/>
      </c>
      <c r="U337" s="132" t="str">
        <f>[4]SayfaKAY!W1170</f>
        <v/>
      </c>
      <c r="V337" s="108" t="str">
        <f>[4]SayfaKAY!AZ1170</f>
        <v/>
      </c>
      <c r="W337" s="136" t="str">
        <f t="shared" si="248"/>
        <v/>
      </c>
      <c r="X337" s="137" t="str">
        <f t="shared" si="249"/>
        <v/>
      </c>
      <c r="Y337" s="235" t="str">
        <f>[4]SayfaKAY!AE1170</f>
        <v/>
      </c>
      <c r="Z337" s="192" t="str">
        <f t="shared" si="250"/>
        <v/>
      </c>
      <c r="AA337" s="110" t="str">
        <f t="shared" si="251"/>
        <v/>
      </c>
      <c r="AB337" s="182" t="str">
        <f>[4]SayfaKAY!BA1170</f>
        <v/>
      </c>
      <c r="AC337" s="257" t="str">
        <f t="shared" si="252"/>
        <v/>
      </c>
      <c r="AD337" s="111" t="str">
        <f t="shared" si="253"/>
        <v/>
      </c>
      <c r="AE337" s="111" t="str">
        <f t="shared" si="254"/>
        <v/>
      </c>
      <c r="AF337" s="235" t="str">
        <f>[4]SayfaKAY!BA1170</f>
        <v/>
      </c>
      <c r="AG337" s="179" t="str">
        <f>[4]SayfaKAY!S1170</f>
        <v/>
      </c>
      <c r="AH337" s="178" t="str">
        <f t="shared" si="255"/>
        <v/>
      </c>
      <c r="AI337" s="163" t="str">
        <f>[4]SayfaKAY!AV1170</f>
        <v/>
      </c>
      <c r="AJ337" s="164" t="str">
        <f t="shared" si="256"/>
        <v/>
      </c>
      <c r="AK337" s="164" t="str">
        <f t="shared" si="257"/>
        <v/>
      </c>
      <c r="AL337" s="112" t="str">
        <f>[4]SayfaKAY!AX1170</f>
        <v/>
      </c>
      <c r="AM337" s="257" t="str" cm="1">
        <f t="array" ref="AM337">IFERROR(IF(AND(P337&lt;&gt;"D(Arıza Değil)",AH337="Bu Arıza Aracın Servise Verilmesine Engel Değil"),
IF(Z337-F337&gt;0,(AB337-Y337)*24*60,
IF(OR(AND(G337&gt;$AS$1,G337&lt;$AT$1),AND(G337&gt;$AU$1,G337&lt;$AV$1)),
(AF337-H337)*24*60,     BH:BH0)),        AN337),0)</f>
        <v/>
      </c>
      <c r="AN337" s="257" t="str">
        <f t="shared" si="258"/>
        <v/>
      </c>
      <c r="AO337" s="174" t="str">
        <f>[4]SayfaKAY!AG1170</f>
        <v/>
      </c>
      <c r="AP337" s="174" t="str">
        <f>[4]SayfaKAY!AI1170</f>
        <v/>
      </c>
      <c r="AQ337" s="174" t="str">
        <f>[4]SayfaKAY!AQ1170</f>
        <v/>
      </c>
      <c r="AR337" s="174" t="str">
        <f>[4]SayfaKAY!AH1170</f>
        <v/>
      </c>
      <c r="AS337" s="174" t="str">
        <f>[4]SayfaKAY!AJ1170</f>
        <v/>
      </c>
      <c r="AT337" s="175" t="str">
        <f>[4]SayfaKAY!AM1170</f>
        <v/>
      </c>
      <c r="AU337" s="176" t="str">
        <f>[4]SayfaKAY!AL1170</f>
        <v/>
      </c>
      <c r="AV337" s="176" t="str">
        <f>[4]SayfaKAY!AP1170</f>
        <v/>
      </c>
      <c r="AW337" s="177" t="str">
        <f>[4]SayfaKAY!AT1170</f>
        <v/>
      </c>
      <c r="AX337" s="194" t="str">
        <f t="shared" si="259"/>
        <v/>
      </c>
      <c r="AY337" s="168"/>
      <c r="AZ337" s="167"/>
      <c r="BA337" s="170"/>
      <c r="BB337" s="171"/>
      <c r="BC337" s="114"/>
      <c r="BD337" s="114"/>
      <c r="BE337" s="114"/>
      <c r="BF337" s="114"/>
      <c r="BG337" s="114"/>
      <c r="BH337" s="114">
        <f>IFERROR(FRACAS!AN1173, "Hata Var")</f>
        <v>252297.99999993411</v>
      </c>
      <c r="BI337" s="114"/>
      <c r="BJ337" s="114"/>
      <c r="BK337" s="105" t="str">
        <f>[4]SayfaKAY!AW1170</f>
        <v/>
      </c>
      <c r="BL337" s="105" t="str">
        <f>[4]SayfaKAY!V1170</f>
        <v/>
      </c>
      <c r="BM337" s="114"/>
      <c r="BN337" s="171" t="str">
        <f t="shared" si="260"/>
        <v>x yok</v>
      </c>
      <c r="BO337" s="171" t="b">
        <f t="shared" si="261"/>
        <v>0</v>
      </c>
      <c r="BP337" s="171" t="e">
        <f t="shared" si="262"/>
        <v>#VALUE!</v>
      </c>
      <c r="BQ337" s="226" t="e">
        <f t="shared" si="263"/>
        <v>#VALUE!</v>
      </c>
      <c r="BR337" s="226" t="e">
        <f t="shared" si="264"/>
        <v>#VALUE!</v>
      </c>
      <c r="BS337" s="226" t="e">
        <f t="shared" si="265"/>
        <v>#VALUE!</v>
      </c>
      <c r="BT337" s="114"/>
      <c r="BU337" s="242"/>
      <c r="BV337" s="233">
        <f t="shared" si="266"/>
        <v>-1</v>
      </c>
      <c r="BW337" s="226" t="str">
        <f t="shared" si="267"/>
        <v>Hayır, çakışma yok</v>
      </c>
      <c r="BX337" s="229"/>
      <c r="BY337" s="247" t="e">
        <f t="shared" si="268"/>
        <v>#VALUE!</v>
      </c>
      <c r="BZ337" s="247" t="e">
        <f t="shared" si="269"/>
        <v>#VALUE!</v>
      </c>
      <c r="CA337" s="247" t="e">
        <f t="shared" si="270"/>
        <v>#VALUE!</v>
      </c>
      <c r="CB337" s="213"/>
      <c r="CC337" s="211"/>
      <c r="CD337" s="196"/>
      <c r="CE337" s="213">
        <v>1169</v>
      </c>
      <c r="CF337" s="182" t="str">
        <f t="shared" si="271"/>
        <v/>
      </c>
      <c r="CG337" s="182" t="str">
        <f t="shared" si="272"/>
        <v/>
      </c>
      <c r="CH337" s="196"/>
      <c r="CI337" s="196"/>
      <c r="CJ337" s="196"/>
      <c r="CK337" s="196" t="e">
        <f t="shared" si="273"/>
        <v>#VALUE!</v>
      </c>
      <c r="CL337" s="196" t="e">
        <f t="shared" si="274"/>
        <v>#VALUE!</v>
      </c>
      <c r="CM337" s="196" t="e">
        <f t="shared" si="275"/>
        <v>#VALUE!</v>
      </c>
      <c r="CN337" s="114"/>
      <c r="CO337" s="115" t="str">
        <f t="shared" si="276"/>
        <v/>
      </c>
      <c r="CP337" s="116" t="e">
        <f t="shared" si="277"/>
        <v>#VALUE!</v>
      </c>
      <c r="CQ337" s="117" t="str">
        <f t="shared" si="278"/>
        <v/>
      </c>
      <c r="CR337" s="117" t="str">
        <f t="shared" si="279"/>
        <v/>
      </c>
      <c r="CS337" s="117" t="str">
        <f t="shared" si="280"/>
        <v/>
      </c>
      <c r="CT337" s="118" t="e">
        <f t="shared" si="281"/>
        <v>#VALUE!</v>
      </c>
      <c r="CU337" s="118" t="e">
        <f t="shared" si="282"/>
        <v>#VALUE!</v>
      </c>
      <c r="CV337" s="118" t="e">
        <f t="shared" si="283"/>
        <v>#VALUE!</v>
      </c>
      <c r="CW337" s="119" t="e">
        <f t="shared" si="284"/>
        <v>#VALUE!</v>
      </c>
    </row>
    <row r="338" spans="1:101" ht="118.5" customHeight="1" x14ac:dyDescent="0.3">
      <c r="A338" s="160" t="str">
        <f>[4]SayfaKAY!C1171</f>
        <v/>
      </c>
      <c r="B338" s="104" t="str">
        <f>[4]SayfaKAY!D1171</f>
        <v/>
      </c>
      <c r="C338" s="105" t="str">
        <f>[4]SayfaKAY!E1171</f>
        <v/>
      </c>
      <c r="D338" s="105" t="str">
        <f>[4]SayfaKAY!F1171</f>
        <v/>
      </c>
      <c r="E338" s="106" t="str">
        <f>[4]SayfaKAY!G1171</f>
        <v/>
      </c>
      <c r="F338" s="134" t="str">
        <f t="shared" si="245"/>
        <v/>
      </c>
      <c r="G338" s="135" t="str">
        <f t="shared" si="246"/>
        <v/>
      </c>
      <c r="H338" s="235" t="str">
        <f>[4]SayfaKAY!H1171</f>
        <v/>
      </c>
      <c r="I338" s="104" t="str">
        <f>[4]SayfaKAY!I1171</f>
        <v/>
      </c>
      <c r="J338" s="103" t="str">
        <f>IF([4]SayfaKAY!J1171="","",IF([4]SayfaKAY!J1171="Müşteri","Notified by Customer","Notified by Bozankaya"))</f>
        <v/>
      </c>
      <c r="K338" s="103" t="e">
        <f>VLOOKUP([4]SayfaKAY!L1171,#REF!,2,FALSE)</f>
        <v>#REF!</v>
      </c>
      <c r="L338" s="165" t="str">
        <f>[4]SayfaKAY!X1171</f>
        <v/>
      </c>
      <c r="M338" s="107" t="str">
        <f t="shared" si="247"/>
        <v/>
      </c>
      <c r="N338" s="105" t="str">
        <f>[4]SayfaKAY!M1171</f>
        <v/>
      </c>
      <c r="O338" s="166" t="str">
        <f>[4]SayfaKAY!P1171</f>
        <v/>
      </c>
      <c r="P338" s="166" t="str">
        <f>[4]SayfaKAY!Q1171</f>
        <v/>
      </c>
      <c r="Q338" s="166" t="str">
        <f>[4]SayfaKAY!R1171</f>
        <v/>
      </c>
      <c r="R338" s="132" t="str" cm="1">
        <f t="array" ref="R338">IF([4]SayfaKAY!U1171="","",_xlfn.IFS([4]SayfaKAY!U1171="Bozankaya","Bozankaya",[4]SayfaKAY!U1171="Müşteri","Customer",[4]SayfaKAY!U1171="Tedarikçi","Equipment Supplier"))</f>
        <v/>
      </c>
      <c r="S338" s="204" t="str">
        <f>[4]SayfaKAY!N1171</f>
        <v/>
      </c>
      <c r="T338" s="133" t="str">
        <f>[4]SayfaKAY!AD1171</f>
        <v/>
      </c>
      <c r="U338" s="132" t="str">
        <f>[4]SayfaKAY!W1171</f>
        <v/>
      </c>
      <c r="V338" s="108" t="str">
        <f>[4]SayfaKAY!AZ1171</f>
        <v/>
      </c>
      <c r="W338" s="136" t="str">
        <f t="shared" si="248"/>
        <v/>
      </c>
      <c r="X338" s="137" t="str">
        <f t="shared" si="249"/>
        <v/>
      </c>
      <c r="Y338" s="235" t="str">
        <f>[4]SayfaKAY!AE1171</f>
        <v/>
      </c>
      <c r="Z338" s="109" t="str">
        <f t="shared" si="250"/>
        <v/>
      </c>
      <c r="AA338" s="110" t="str">
        <f t="shared" si="251"/>
        <v/>
      </c>
      <c r="AB338" s="182" t="str">
        <f>[4]SayfaKAY!BA1171</f>
        <v/>
      </c>
      <c r="AC338" s="257" t="str">
        <f t="shared" si="252"/>
        <v/>
      </c>
      <c r="AD338" s="111" t="str">
        <f t="shared" si="253"/>
        <v/>
      </c>
      <c r="AE338" s="111" t="str">
        <f t="shared" si="254"/>
        <v/>
      </c>
      <c r="AF338" s="235" t="str">
        <f>[4]SayfaKAY!BA1171</f>
        <v/>
      </c>
      <c r="AG338" s="179" t="str">
        <f>[4]SayfaKAY!S1171</f>
        <v/>
      </c>
      <c r="AH338" s="178" t="str">
        <f t="shared" si="255"/>
        <v/>
      </c>
      <c r="AI338" s="163" t="str">
        <f>[4]SayfaKAY!AV1171</f>
        <v/>
      </c>
      <c r="AJ338" s="164" t="str">
        <f t="shared" si="256"/>
        <v/>
      </c>
      <c r="AK338" s="164" t="str">
        <f t="shared" si="257"/>
        <v/>
      </c>
      <c r="AL338" s="112" t="str">
        <f>[4]SayfaKAY!AX1171</f>
        <v/>
      </c>
      <c r="AM338" s="257" t="str" cm="1">
        <f t="array" ref="AM338">IFERROR(IF(AND(P338&lt;&gt;"D(Arıza Değil)",AH338="Bu Arıza Aracın Servise Verilmesine Engel Değil"),
IF(Z338-F338&gt;0,(AB338-Y338)*24*60,
IF(OR(AND(G338&gt;$AS$1,G338&lt;$AT$1),AND(G338&gt;$AU$1,G338&lt;$AV$1)),
(AF338-H338)*24*60,     BH:BH0)),        AN338),0)</f>
        <v/>
      </c>
      <c r="AN338" s="257" t="str">
        <f t="shared" si="258"/>
        <v/>
      </c>
      <c r="AO338" s="174" t="str">
        <f>[4]SayfaKAY!AG1171</f>
        <v/>
      </c>
      <c r="AP338" s="174" t="str">
        <f>[4]SayfaKAY!AI1171</f>
        <v/>
      </c>
      <c r="AQ338" s="174" t="str">
        <f>[4]SayfaKAY!AQ1171</f>
        <v/>
      </c>
      <c r="AR338" s="174" t="str">
        <f>[4]SayfaKAY!AH1171</f>
        <v/>
      </c>
      <c r="AS338" s="174" t="str">
        <f>[4]SayfaKAY!AJ1171</f>
        <v/>
      </c>
      <c r="AT338" s="175" t="str">
        <f>[4]SayfaKAY!AM1171</f>
        <v/>
      </c>
      <c r="AU338" s="176" t="str">
        <f>[4]SayfaKAY!AL1171</f>
        <v/>
      </c>
      <c r="AV338" s="176" t="str">
        <f>[4]SayfaKAY!AP1171</f>
        <v/>
      </c>
      <c r="AW338" s="177" t="str">
        <f>[4]SayfaKAY!AT1171</f>
        <v/>
      </c>
      <c r="AX338" s="194" t="str">
        <f t="shared" si="259"/>
        <v/>
      </c>
      <c r="AY338" s="168"/>
      <c r="AZ338" s="167"/>
      <c r="BA338" s="113"/>
      <c r="BB338" s="171" t="str">
        <f>IF($AQ$1="X", IF(AND(G338&gt;=$AS$1,G338&lt;=$AT$1),IF(P338&lt;&gt;"D(Arıza Değil)",AC338,0), IF(AND(G338&gt;=$AU$1,G338&lt;=$AV$1),IF(P338&lt;&gt;"D(Arıza Değil)",AC338,0), "")), "")</f>
        <v/>
      </c>
      <c r="BC338" s="114"/>
      <c r="BD338" s="114"/>
      <c r="BE338" s="114"/>
      <c r="BF338" s="114"/>
      <c r="BG338" s="114"/>
      <c r="BH338" s="114">
        <f>IFERROR(FRACAS!AN1174, "Hata Var")</f>
        <v>1047.9999998852145</v>
      </c>
      <c r="BI338" s="114"/>
      <c r="BJ338" s="114"/>
      <c r="BK338" s="105" t="str">
        <f>[4]SayfaKAY!AW1171</f>
        <v/>
      </c>
      <c r="BL338" s="105" t="str">
        <f>[4]SayfaKAY!V1171</f>
        <v/>
      </c>
      <c r="BM338" s="114"/>
      <c r="BN338" s="171" t="str">
        <f t="shared" si="260"/>
        <v>x yok</v>
      </c>
      <c r="BO338" s="171" t="b">
        <f t="shared" si="261"/>
        <v>0</v>
      </c>
      <c r="BP338" s="171" t="e">
        <f t="shared" si="262"/>
        <v>#VALUE!</v>
      </c>
      <c r="BQ338" s="226" t="e">
        <f t="shared" si="263"/>
        <v>#VALUE!</v>
      </c>
      <c r="BR338" s="226" t="e">
        <f t="shared" si="264"/>
        <v>#VALUE!</v>
      </c>
      <c r="BS338" s="226" t="e">
        <f t="shared" si="265"/>
        <v>#VALUE!</v>
      </c>
      <c r="BT338" s="114"/>
      <c r="BU338" s="242"/>
      <c r="BV338" s="233">
        <f t="shared" si="266"/>
        <v>-1</v>
      </c>
      <c r="BW338" s="226" t="str">
        <f t="shared" si="267"/>
        <v>Hayır, çakışma yok</v>
      </c>
      <c r="BX338" s="229"/>
      <c r="BY338" s="247" t="e">
        <f t="shared" si="268"/>
        <v>#VALUE!</v>
      </c>
      <c r="BZ338" s="247" t="e">
        <f t="shared" si="269"/>
        <v>#VALUE!</v>
      </c>
      <c r="CA338" s="247" t="e">
        <f t="shared" si="270"/>
        <v>#VALUE!</v>
      </c>
      <c r="CB338" s="213"/>
      <c r="CC338" s="211"/>
      <c r="CD338" s="196"/>
      <c r="CE338" s="213">
        <v>1170</v>
      </c>
      <c r="CF338" s="182" t="str">
        <f t="shared" si="271"/>
        <v/>
      </c>
      <c r="CG338" s="182" t="str">
        <f t="shared" si="272"/>
        <v/>
      </c>
      <c r="CH338" s="196"/>
      <c r="CI338" s="196"/>
      <c r="CJ338" s="196"/>
      <c r="CK338" s="196" t="e">
        <f t="shared" si="273"/>
        <v>#VALUE!</v>
      </c>
      <c r="CL338" s="196" t="e">
        <f t="shared" si="274"/>
        <v>#VALUE!</v>
      </c>
      <c r="CM338" s="196" t="e">
        <f t="shared" si="275"/>
        <v>#VALUE!</v>
      </c>
      <c r="CN338" s="114"/>
      <c r="CO338" s="115" t="str">
        <f t="shared" si="276"/>
        <v/>
      </c>
      <c r="CP338" s="116" t="e">
        <f t="shared" si="277"/>
        <v>#VALUE!</v>
      </c>
      <c r="CQ338" s="117" t="str">
        <f t="shared" si="278"/>
        <v/>
      </c>
      <c r="CR338" s="117" t="str">
        <f t="shared" si="279"/>
        <v/>
      </c>
      <c r="CS338" s="117" t="str">
        <f t="shared" si="280"/>
        <v/>
      </c>
      <c r="CT338" s="118" t="e">
        <f t="shared" si="281"/>
        <v>#VALUE!</v>
      </c>
      <c r="CU338" s="118" t="e">
        <f t="shared" si="282"/>
        <v>#VALUE!</v>
      </c>
      <c r="CV338" s="118" t="e">
        <f t="shared" si="283"/>
        <v>#VALUE!</v>
      </c>
      <c r="CW338" s="119" t="e">
        <f t="shared" si="284"/>
        <v>#VALUE!</v>
      </c>
    </row>
    <row r="339" spans="1:101" ht="118.5" customHeight="1" x14ac:dyDescent="0.3">
      <c r="A339" s="104" t="str">
        <f>[4]SayfaKAY!C1172</f>
        <v/>
      </c>
      <c r="B339" s="104" t="str">
        <f>[4]SayfaKAY!D1172</f>
        <v/>
      </c>
      <c r="C339" s="105" t="str">
        <f>[4]SayfaKAY!E1172</f>
        <v/>
      </c>
      <c r="D339" s="105" t="str">
        <f>[4]SayfaKAY!F1172</f>
        <v/>
      </c>
      <c r="E339" s="106" t="str">
        <f>[4]SayfaKAY!G1172</f>
        <v/>
      </c>
      <c r="F339" s="193" t="str">
        <f t="shared" si="245"/>
        <v/>
      </c>
      <c r="G339" s="135" t="str">
        <f t="shared" si="246"/>
        <v/>
      </c>
      <c r="H339" s="235" t="str">
        <f>[4]SayfaKAY!H1172</f>
        <v/>
      </c>
      <c r="I339" s="104" t="str">
        <f>[4]SayfaKAY!I1172</f>
        <v/>
      </c>
      <c r="J339" s="103" t="str">
        <f>IF([4]SayfaKAY!J1172="","",IF([4]SayfaKAY!J1172="Müşteri","Notified by Customer","Notified by Bozankaya"))</f>
        <v/>
      </c>
      <c r="K339" s="103" t="e">
        <f>VLOOKUP([4]SayfaKAY!L1172,#REF!,2,FALSE)</f>
        <v>#REF!</v>
      </c>
      <c r="L339" s="165" t="str">
        <f>[4]SayfaKAY!X1172</f>
        <v/>
      </c>
      <c r="M339" s="107" t="str">
        <f t="shared" si="247"/>
        <v/>
      </c>
      <c r="N339" s="105" t="str">
        <f>[4]SayfaKAY!M1172</f>
        <v/>
      </c>
      <c r="O339" s="166" t="str">
        <f>[4]SayfaKAY!P1172</f>
        <v/>
      </c>
      <c r="P339" s="166" t="str">
        <f>[4]SayfaKAY!Q1172</f>
        <v/>
      </c>
      <c r="Q339" s="166" t="str">
        <f>[4]SayfaKAY!R1172</f>
        <v/>
      </c>
      <c r="R339" s="132" t="str" cm="1">
        <f t="array" ref="R339">IF([4]SayfaKAY!U1172="","",_xlfn.IFS([4]SayfaKAY!U1172="Bozankaya","Bozankaya",[4]SayfaKAY!U1172="Müşteri","Customer",[4]SayfaKAY!U1172="Tedarikçi","Equipment Supplier"))</f>
        <v/>
      </c>
      <c r="S339" s="204" t="str">
        <f>[4]SayfaKAY!N1172</f>
        <v/>
      </c>
      <c r="T339" s="133" t="str">
        <f>[4]SayfaKAY!AD1172</f>
        <v/>
      </c>
      <c r="U339" s="132" t="str">
        <f>[4]SayfaKAY!W1172</f>
        <v/>
      </c>
      <c r="V339" s="108" t="str">
        <f>[4]SayfaKAY!AZ1172</f>
        <v/>
      </c>
      <c r="W339" s="136" t="str">
        <f t="shared" si="248"/>
        <v/>
      </c>
      <c r="X339" s="137" t="str">
        <f t="shared" si="249"/>
        <v/>
      </c>
      <c r="Y339" s="235" t="str">
        <f>[4]SayfaKAY!AE1172</f>
        <v/>
      </c>
      <c r="Z339" s="192" t="str">
        <f t="shared" si="250"/>
        <v/>
      </c>
      <c r="AA339" s="110" t="str">
        <f t="shared" si="251"/>
        <v/>
      </c>
      <c r="AB339" s="182" t="str">
        <f>[4]SayfaKAY!BA1172</f>
        <v/>
      </c>
      <c r="AC339" s="257" t="str">
        <f t="shared" si="252"/>
        <v/>
      </c>
      <c r="AD339" s="111" t="str">
        <f t="shared" si="253"/>
        <v/>
      </c>
      <c r="AE339" s="111" t="str">
        <f t="shared" si="254"/>
        <v/>
      </c>
      <c r="AF339" s="235" t="str">
        <f>[4]SayfaKAY!BA1172</f>
        <v/>
      </c>
      <c r="AG339" s="179" t="str">
        <f>[4]SayfaKAY!S1172</f>
        <v/>
      </c>
      <c r="AH339" s="178" t="str">
        <f t="shared" si="255"/>
        <v/>
      </c>
      <c r="AI339" s="163" t="str">
        <f>[4]SayfaKAY!AV1172</f>
        <v/>
      </c>
      <c r="AJ339" s="164" t="str">
        <f t="shared" si="256"/>
        <v/>
      </c>
      <c r="AK339" s="164" t="str">
        <f t="shared" si="257"/>
        <v/>
      </c>
      <c r="AL339" s="112" t="str">
        <f>[4]SayfaKAY!AX1172</f>
        <v/>
      </c>
      <c r="AM339" s="257" t="str" cm="1">
        <f t="array" ref="AM339">IFERROR(IF(AND(P339&lt;&gt;"D(Arıza Değil)",AH339="Bu Arıza Aracın Servise Verilmesine Engel Değil"),
IF(Z339-F339&gt;0,(AB339-Y339)*24*60,
IF(OR(AND(G339&gt;$AS$1,G339&lt;$AT$1),AND(G339&gt;$AU$1,G339&lt;$AV$1)),
(AF339-H339)*24*60,     BH:BH0)),        AN339),0)</f>
        <v/>
      </c>
      <c r="AN339" s="257" t="str">
        <f t="shared" si="258"/>
        <v/>
      </c>
      <c r="AO339" s="174" t="str">
        <f>[4]SayfaKAY!AG1172</f>
        <v/>
      </c>
      <c r="AP339" s="174" t="str">
        <f>[4]SayfaKAY!AI1172</f>
        <v/>
      </c>
      <c r="AQ339" s="174" t="str">
        <f>[4]SayfaKAY!AQ1172</f>
        <v/>
      </c>
      <c r="AR339" s="174" t="str">
        <f>[4]SayfaKAY!AH1172</f>
        <v/>
      </c>
      <c r="AS339" s="174" t="str">
        <f>[4]SayfaKAY!AJ1172</f>
        <v/>
      </c>
      <c r="AT339" s="175" t="str">
        <f>[4]SayfaKAY!AM1172</f>
        <v/>
      </c>
      <c r="AU339" s="176" t="str">
        <f>[4]SayfaKAY!AL1172</f>
        <v/>
      </c>
      <c r="AV339" s="176" t="str">
        <f>[4]SayfaKAY!AP1172</f>
        <v/>
      </c>
      <c r="AW339" s="177" t="str">
        <f>[4]SayfaKAY!AT1172</f>
        <v/>
      </c>
      <c r="AX339" s="194" t="str">
        <f t="shared" si="259"/>
        <v/>
      </c>
      <c r="AY339" s="168"/>
      <c r="AZ339" s="167"/>
      <c r="BA339" s="170"/>
      <c r="BB339" s="171"/>
      <c r="BC339" s="114"/>
      <c r="BD339" s="114"/>
      <c r="BE339" s="114"/>
      <c r="BF339" s="114"/>
      <c r="BG339" s="114"/>
      <c r="BH339" s="114">
        <f>IFERROR(FRACAS!AN1175, "Hata Var")</f>
        <v>254.99999995110556</v>
      </c>
      <c r="BI339" s="114"/>
      <c r="BJ339" s="114"/>
      <c r="BK339" s="105" t="str">
        <f>[4]SayfaKAY!AW1172</f>
        <v/>
      </c>
      <c r="BL339" s="105" t="str">
        <f>[4]SayfaKAY!V1172</f>
        <v/>
      </c>
      <c r="BM339" s="114"/>
      <c r="BN339" s="171" t="str">
        <f t="shared" si="260"/>
        <v>x yok</v>
      </c>
      <c r="BO339" s="171" t="b">
        <f t="shared" si="261"/>
        <v>0</v>
      </c>
      <c r="BP339" s="171" t="e">
        <f t="shared" si="262"/>
        <v>#VALUE!</v>
      </c>
      <c r="BQ339" s="226" t="e">
        <f t="shared" si="263"/>
        <v>#VALUE!</v>
      </c>
      <c r="BR339" s="226" t="e">
        <f t="shared" si="264"/>
        <v>#VALUE!</v>
      </c>
      <c r="BS339" s="226" t="e">
        <f t="shared" si="265"/>
        <v>#VALUE!</v>
      </c>
      <c r="BT339" s="114"/>
      <c r="BU339" s="242"/>
      <c r="BV339" s="233">
        <f t="shared" si="266"/>
        <v>-1</v>
      </c>
      <c r="BW339" s="226" t="str">
        <f t="shared" si="267"/>
        <v>Hayır, çakışma yok</v>
      </c>
      <c r="BX339" s="229"/>
      <c r="BY339" s="247" t="e">
        <f t="shared" si="268"/>
        <v>#VALUE!</v>
      </c>
      <c r="BZ339" s="247" t="e">
        <f t="shared" si="269"/>
        <v>#VALUE!</v>
      </c>
      <c r="CA339" s="247" t="e">
        <f t="shared" si="270"/>
        <v>#VALUE!</v>
      </c>
      <c r="CB339" s="213"/>
      <c r="CC339" s="211"/>
      <c r="CD339" s="196"/>
      <c r="CE339" s="213">
        <v>1171</v>
      </c>
      <c r="CF339" s="182" t="str">
        <f t="shared" si="271"/>
        <v/>
      </c>
      <c r="CG339" s="182" t="str">
        <f t="shared" si="272"/>
        <v/>
      </c>
      <c r="CH339" s="196"/>
      <c r="CI339" s="196"/>
      <c r="CJ339" s="196"/>
      <c r="CK339" s="196" t="e">
        <f t="shared" si="273"/>
        <v>#VALUE!</v>
      </c>
      <c r="CL339" s="196" t="e">
        <f t="shared" si="274"/>
        <v>#VALUE!</v>
      </c>
      <c r="CM339" s="196" t="e">
        <f t="shared" si="275"/>
        <v>#VALUE!</v>
      </c>
      <c r="CN339" s="114"/>
      <c r="CO339" s="115" t="str">
        <f t="shared" si="276"/>
        <v/>
      </c>
      <c r="CP339" s="116" t="e">
        <f t="shared" si="277"/>
        <v>#VALUE!</v>
      </c>
      <c r="CQ339" s="117" t="str">
        <f t="shared" si="278"/>
        <v/>
      </c>
      <c r="CR339" s="117" t="str">
        <f t="shared" si="279"/>
        <v/>
      </c>
      <c r="CS339" s="117" t="str">
        <f t="shared" si="280"/>
        <v/>
      </c>
      <c r="CT339" s="118" t="e">
        <f t="shared" si="281"/>
        <v>#VALUE!</v>
      </c>
      <c r="CU339" s="118" t="e">
        <f t="shared" si="282"/>
        <v>#VALUE!</v>
      </c>
      <c r="CV339" s="118" t="e">
        <f t="shared" si="283"/>
        <v>#VALUE!</v>
      </c>
      <c r="CW339" s="119" t="e">
        <f t="shared" si="284"/>
        <v>#VALUE!</v>
      </c>
    </row>
    <row r="340" spans="1:101" ht="118.5" customHeight="1" x14ac:dyDescent="0.3">
      <c r="A340" s="160" t="str">
        <f>[4]SayfaKAY!C1173</f>
        <v/>
      </c>
      <c r="B340" s="104" t="str">
        <f>[4]SayfaKAY!D1173</f>
        <v/>
      </c>
      <c r="C340" s="105" t="str">
        <f>[4]SayfaKAY!E1173</f>
        <v/>
      </c>
      <c r="D340" s="105" t="str">
        <f>[4]SayfaKAY!F1173</f>
        <v/>
      </c>
      <c r="E340" s="106" t="str">
        <f>[4]SayfaKAY!G1173</f>
        <v/>
      </c>
      <c r="F340" s="134" t="str">
        <f t="shared" si="245"/>
        <v/>
      </c>
      <c r="G340" s="135" t="str">
        <f t="shared" si="246"/>
        <v/>
      </c>
      <c r="H340" s="235" t="str">
        <f>[4]SayfaKAY!H1173</f>
        <v/>
      </c>
      <c r="I340" s="104" t="str">
        <f>[4]SayfaKAY!I1173</f>
        <v/>
      </c>
      <c r="J340" s="103" t="str">
        <f>IF([4]SayfaKAY!J1173="","",IF([4]SayfaKAY!J1173="Müşteri","Notified by Customer","Notified by Bozankaya"))</f>
        <v/>
      </c>
      <c r="K340" s="103" t="e">
        <f>VLOOKUP([4]SayfaKAY!L1173,#REF!,2,FALSE)</f>
        <v>#REF!</v>
      </c>
      <c r="L340" s="165" t="str">
        <f>[4]SayfaKAY!X1173</f>
        <v/>
      </c>
      <c r="M340" s="107" t="str">
        <f t="shared" si="247"/>
        <v/>
      </c>
      <c r="N340" s="105" t="str">
        <f>[4]SayfaKAY!M1173</f>
        <v/>
      </c>
      <c r="O340" s="166" t="str">
        <f>[4]SayfaKAY!P1173</f>
        <v/>
      </c>
      <c r="P340" s="166" t="str">
        <f>[4]SayfaKAY!Q1173</f>
        <v/>
      </c>
      <c r="Q340" s="166" t="str">
        <f>[4]SayfaKAY!R1173</f>
        <v/>
      </c>
      <c r="R340" s="132" t="str" cm="1">
        <f t="array" ref="R340">IF([4]SayfaKAY!U1173="","",_xlfn.IFS([4]SayfaKAY!U1173="Bozankaya","Bozankaya",[4]SayfaKAY!U1173="Müşteri","Customer",[4]SayfaKAY!U1173="Tedarikçi","Equipment Supplier"))</f>
        <v/>
      </c>
      <c r="S340" s="204" t="str">
        <f>[4]SayfaKAY!N1173</f>
        <v/>
      </c>
      <c r="T340" s="133" t="str">
        <f>[4]SayfaKAY!AD1173</f>
        <v/>
      </c>
      <c r="U340" s="132" t="str">
        <f>[4]SayfaKAY!W1173</f>
        <v/>
      </c>
      <c r="V340" s="108" t="str">
        <f>[4]SayfaKAY!AZ1173</f>
        <v/>
      </c>
      <c r="W340" s="136" t="str">
        <f t="shared" si="248"/>
        <v/>
      </c>
      <c r="X340" s="137" t="str">
        <f t="shared" si="249"/>
        <v/>
      </c>
      <c r="Y340" s="235" t="str">
        <f>[4]SayfaKAY!AE1173</f>
        <v/>
      </c>
      <c r="Z340" s="109" t="str">
        <f t="shared" si="250"/>
        <v/>
      </c>
      <c r="AA340" s="110" t="str">
        <f t="shared" si="251"/>
        <v/>
      </c>
      <c r="AB340" s="182" t="str">
        <f>[4]SayfaKAY!BA1173</f>
        <v/>
      </c>
      <c r="AC340" s="257" t="str">
        <f t="shared" si="252"/>
        <v/>
      </c>
      <c r="AD340" s="111" t="str">
        <f t="shared" si="253"/>
        <v/>
      </c>
      <c r="AE340" s="111" t="str">
        <f t="shared" si="254"/>
        <v/>
      </c>
      <c r="AF340" s="235" t="str">
        <f>[4]SayfaKAY!BA1173</f>
        <v/>
      </c>
      <c r="AG340" s="179" t="str">
        <f>[4]SayfaKAY!S1173</f>
        <v/>
      </c>
      <c r="AH340" s="178" t="str">
        <f t="shared" si="255"/>
        <v/>
      </c>
      <c r="AI340" s="163" t="str">
        <f>[4]SayfaKAY!AV1173</f>
        <v/>
      </c>
      <c r="AJ340" s="164" t="str">
        <f t="shared" si="256"/>
        <v/>
      </c>
      <c r="AK340" s="164" t="str">
        <f t="shared" si="257"/>
        <v/>
      </c>
      <c r="AL340" s="112" t="str">
        <f>[4]SayfaKAY!AX1173</f>
        <v/>
      </c>
      <c r="AM340" s="257" t="str" cm="1">
        <f t="array" ref="AM340">IFERROR(IF(AND(P340&lt;&gt;"D(Arıza Değil)",AH340="Bu Arıza Aracın Servise Verilmesine Engel Değil"),
IF(Z340-F340&gt;0,(AB340-Y340)*24*60,
IF(OR(AND(G340&gt;$AS$1,G340&lt;$AT$1),AND(G340&gt;$AU$1,G340&lt;$AV$1)),
(AF340-H340)*24*60,     BH:BH0)),        AN340),0)</f>
        <v/>
      </c>
      <c r="AN340" s="257" t="str">
        <f t="shared" si="258"/>
        <v/>
      </c>
      <c r="AO340" s="174" t="str">
        <f>[4]SayfaKAY!AG1173</f>
        <v/>
      </c>
      <c r="AP340" s="174" t="str">
        <f>[4]SayfaKAY!AI1173</f>
        <v/>
      </c>
      <c r="AQ340" s="174" t="str">
        <f>[4]SayfaKAY!AQ1173</f>
        <v/>
      </c>
      <c r="AR340" s="174" t="str">
        <f>[4]SayfaKAY!AH1173</f>
        <v/>
      </c>
      <c r="AS340" s="174" t="str">
        <f>[4]SayfaKAY!AJ1173</f>
        <v/>
      </c>
      <c r="AT340" s="175" t="str">
        <f>[4]SayfaKAY!AM1173</f>
        <v/>
      </c>
      <c r="AU340" s="176" t="str">
        <f>[4]SayfaKAY!AL1173</f>
        <v/>
      </c>
      <c r="AV340" s="176" t="str">
        <f>[4]SayfaKAY!AP1173</f>
        <v/>
      </c>
      <c r="AW340" s="177" t="str">
        <f>[4]SayfaKAY!AT1173</f>
        <v/>
      </c>
      <c r="AX340" s="194" t="str">
        <f t="shared" si="259"/>
        <v/>
      </c>
      <c r="AY340" s="168"/>
      <c r="AZ340" s="167"/>
      <c r="BA340" s="113"/>
      <c r="BB340" s="171" t="str">
        <f>IF($AQ$1="X", IF(AND(G340&gt;=$AS$1,G340&lt;=$AT$1),IF(P340&lt;&gt;"D(Arıza Değil)",AC340,0), IF(AND(G340&gt;=$AU$1,G340&lt;=$AV$1),IF(P340&lt;&gt;"D(Arıza Değil)",AC340,0), "")), "")</f>
        <v/>
      </c>
      <c r="BC340" s="114"/>
      <c r="BD340" s="114"/>
      <c r="BE340" s="114"/>
      <c r="BF340" s="114"/>
      <c r="BG340" s="114"/>
      <c r="BH340" s="114">
        <f>IFERROR(FRACAS!AN1176, "Hata Var")</f>
        <v>306.99999993201345</v>
      </c>
      <c r="BI340" s="114"/>
      <c r="BJ340" s="114"/>
      <c r="BK340" s="105" t="str">
        <f>[4]SayfaKAY!AW1173</f>
        <v/>
      </c>
      <c r="BL340" s="105" t="str">
        <f>[4]SayfaKAY!V1173</f>
        <v/>
      </c>
      <c r="BM340" s="114"/>
      <c r="BN340" s="171" t="str">
        <f t="shared" si="260"/>
        <v>x yok</v>
      </c>
      <c r="BO340" s="171" t="b">
        <f t="shared" si="261"/>
        <v>0</v>
      </c>
      <c r="BP340" s="171" t="e">
        <f t="shared" si="262"/>
        <v>#VALUE!</v>
      </c>
      <c r="BQ340" s="226" t="e">
        <f t="shared" si="263"/>
        <v>#VALUE!</v>
      </c>
      <c r="BR340" s="226" t="e">
        <f t="shared" si="264"/>
        <v>#VALUE!</v>
      </c>
      <c r="BS340" s="226" t="e">
        <f t="shared" si="265"/>
        <v>#VALUE!</v>
      </c>
      <c r="BT340" s="114"/>
      <c r="BU340" s="242"/>
      <c r="BV340" s="233">
        <f t="shared" si="266"/>
        <v>-1</v>
      </c>
      <c r="BW340" s="226" t="str">
        <f t="shared" si="267"/>
        <v>Hayır, çakışma yok</v>
      </c>
      <c r="BX340" s="229"/>
      <c r="BY340" s="247" t="e">
        <f t="shared" si="268"/>
        <v>#VALUE!</v>
      </c>
      <c r="BZ340" s="247" t="e">
        <f t="shared" si="269"/>
        <v>#VALUE!</v>
      </c>
      <c r="CA340" s="247" t="e">
        <f t="shared" si="270"/>
        <v>#VALUE!</v>
      </c>
      <c r="CB340" s="213"/>
      <c r="CC340" s="211"/>
      <c r="CD340" s="196"/>
      <c r="CE340" s="213">
        <v>1172</v>
      </c>
      <c r="CF340" s="182" t="str">
        <f t="shared" si="271"/>
        <v/>
      </c>
      <c r="CG340" s="182" t="str">
        <f t="shared" si="272"/>
        <v/>
      </c>
      <c r="CH340" s="196"/>
      <c r="CI340" s="196"/>
      <c r="CJ340" s="196"/>
      <c r="CK340" s="196" t="e">
        <f t="shared" si="273"/>
        <v>#VALUE!</v>
      </c>
      <c r="CL340" s="196" t="e">
        <f t="shared" si="274"/>
        <v>#VALUE!</v>
      </c>
      <c r="CM340" s="196" t="e">
        <f t="shared" si="275"/>
        <v>#VALUE!</v>
      </c>
      <c r="CN340" s="114"/>
      <c r="CO340" s="115" t="str">
        <f t="shared" si="276"/>
        <v/>
      </c>
      <c r="CP340" s="116" t="e">
        <f t="shared" si="277"/>
        <v>#VALUE!</v>
      </c>
      <c r="CQ340" s="117" t="str">
        <f t="shared" si="278"/>
        <v/>
      </c>
      <c r="CR340" s="117" t="str">
        <f t="shared" si="279"/>
        <v/>
      </c>
      <c r="CS340" s="117" t="str">
        <f t="shared" si="280"/>
        <v/>
      </c>
      <c r="CT340" s="118" t="e">
        <f t="shared" si="281"/>
        <v>#VALUE!</v>
      </c>
      <c r="CU340" s="118" t="e">
        <f t="shared" si="282"/>
        <v>#VALUE!</v>
      </c>
      <c r="CV340" s="118" t="e">
        <f t="shared" si="283"/>
        <v>#VALUE!</v>
      </c>
      <c r="CW340" s="119" t="e">
        <f t="shared" si="284"/>
        <v>#VALUE!</v>
      </c>
    </row>
    <row r="341" spans="1:101" ht="118.5" customHeight="1" x14ac:dyDescent="0.3">
      <c r="A341" s="104" t="str">
        <f>[4]SayfaKAY!C1174</f>
        <v/>
      </c>
      <c r="B341" s="104" t="str">
        <f>[4]SayfaKAY!D1174</f>
        <v/>
      </c>
      <c r="C341" s="105" t="str">
        <f>[4]SayfaKAY!E1174</f>
        <v/>
      </c>
      <c r="D341" s="105" t="str">
        <f>[4]SayfaKAY!F1174</f>
        <v/>
      </c>
      <c r="E341" s="106" t="str">
        <f>[4]SayfaKAY!G1174</f>
        <v/>
      </c>
      <c r="F341" s="193" t="str">
        <f t="shared" si="245"/>
        <v/>
      </c>
      <c r="G341" s="135" t="str">
        <f t="shared" si="246"/>
        <v/>
      </c>
      <c r="H341" s="235" t="str">
        <f>[4]SayfaKAY!H1174</f>
        <v/>
      </c>
      <c r="I341" s="104" t="str">
        <f>[4]SayfaKAY!I1174</f>
        <v/>
      </c>
      <c r="J341" s="103" t="str">
        <f>IF([4]SayfaKAY!J1174="","",IF([4]SayfaKAY!J1174="Müşteri","Notified by Customer","Notified by Bozankaya"))</f>
        <v/>
      </c>
      <c r="K341" s="103" t="e">
        <f>VLOOKUP([4]SayfaKAY!L1174,#REF!,2,FALSE)</f>
        <v>#REF!</v>
      </c>
      <c r="L341" s="165" t="str">
        <f>[4]SayfaKAY!X1174</f>
        <v/>
      </c>
      <c r="M341" s="107" t="str">
        <f t="shared" si="247"/>
        <v/>
      </c>
      <c r="N341" s="105" t="str">
        <f>[4]SayfaKAY!M1174</f>
        <v/>
      </c>
      <c r="O341" s="166" t="str">
        <f>[4]SayfaKAY!P1174</f>
        <v/>
      </c>
      <c r="P341" s="166" t="str">
        <f>[4]SayfaKAY!Q1174</f>
        <v/>
      </c>
      <c r="Q341" s="166" t="str">
        <f>[4]SayfaKAY!R1174</f>
        <v/>
      </c>
      <c r="R341" s="132" t="str" cm="1">
        <f t="array" ref="R341">IF([4]SayfaKAY!U1174="","",_xlfn.IFS([4]SayfaKAY!U1174="Bozankaya","Bozankaya",[4]SayfaKAY!U1174="Müşteri","Customer",[4]SayfaKAY!U1174="Tedarikçi","Equipment Supplier"))</f>
        <v/>
      </c>
      <c r="S341" s="204" t="str">
        <f>[4]SayfaKAY!N1174</f>
        <v/>
      </c>
      <c r="T341" s="133" t="str">
        <f>[4]SayfaKAY!AD1174</f>
        <v/>
      </c>
      <c r="U341" s="132" t="str">
        <f>[4]SayfaKAY!W1174</f>
        <v/>
      </c>
      <c r="V341" s="108" t="str">
        <f>[4]SayfaKAY!AZ1174</f>
        <v/>
      </c>
      <c r="W341" s="136" t="str">
        <f t="shared" si="248"/>
        <v/>
      </c>
      <c r="X341" s="137" t="str">
        <f t="shared" si="249"/>
        <v/>
      </c>
      <c r="Y341" s="235" t="str">
        <f>[4]SayfaKAY!AE1174</f>
        <v/>
      </c>
      <c r="Z341" s="192" t="str">
        <f t="shared" si="250"/>
        <v/>
      </c>
      <c r="AA341" s="110" t="str">
        <f t="shared" si="251"/>
        <v/>
      </c>
      <c r="AB341" s="182" t="str">
        <f>[4]SayfaKAY!BA1174</f>
        <v/>
      </c>
      <c r="AC341" s="257" t="str">
        <f t="shared" si="252"/>
        <v/>
      </c>
      <c r="AD341" s="111" t="str">
        <f t="shared" si="253"/>
        <v/>
      </c>
      <c r="AE341" s="111" t="str">
        <f t="shared" si="254"/>
        <v/>
      </c>
      <c r="AF341" s="235" t="str">
        <f>[4]SayfaKAY!BA1174</f>
        <v/>
      </c>
      <c r="AG341" s="179" t="str">
        <f>[4]SayfaKAY!S1174</f>
        <v/>
      </c>
      <c r="AH341" s="178" t="str">
        <f t="shared" si="255"/>
        <v/>
      </c>
      <c r="AI341" s="163" t="str">
        <f>[4]SayfaKAY!AV1174</f>
        <v/>
      </c>
      <c r="AJ341" s="164" t="str">
        <f t="shared" si="256"/>
        <v/>
      </c>
      <c r="AK341" s="164" t="str">
        <f t="shared" si="257"/>
        <v/>
      </c>
      <c r="AL341" s="112" t="str">
        <f>[4]SayfaKAY!AX1174</f>
        <v/>
      </c>
      <c r="AM341" s="257" t="str" cm="1">
        <f t="array" ref="AM341">IFERROR(IF(AND(P341&lt;&gt;"D(Arıza Değil)",AH341="Bu Arıza Aracın Servise Verilmesine Engel Değil"),
IF(Z341-F341&gt;0,(AB341-Y341)*24*60,
IF(OR(AND(G341&gt;$AS$1,G341&lt;$AT$1),AND(G341&gt;$AU$1,G341&lt;$AV$1)),
(AF341-H341)*24*60,     BH:BH0)),        AN341),0)</f>
        <v/>
      </c>
      <c r="AN341" s="257" t="str">
        <f t="shared" si="258"/>
        <v/>
      </c>
      <c r="AO341" s="174" t="str">
        <f>[4]SayfaKAY!AG1174</f>
        <v/>
      </c>
      <c r="AP341" s="174" t="str">
        <f>[4]SayfaKAY!AI1174</f>
        <v/>
      </c>
      <c r="AQ341" s="174" t="str">
        <f>[4]SayfaKAY!AQ1174</f>
        <v/>
      </c>
      <c r="AR341" s="174" t="str">
        <f>[4]SayfaKAY!AH1174</f>
        <v/>
      </c>
      <c r="AS341" s="174" t="str">
        <f>[4]SayfaKAY!AJ1174</f>
        <v/>
      </c>
      <c r="AT341" s="175" t="str">
        <f>[4]SayfaKAY!AM1174</f>
        <v/>
      </c>
      <c r="AU341" s="176" t="str">
        <f>[4]SayfaKAY!AL1174</f>
        <v/>
      </c>
      <c r="AV341" s="176" t="str">
        <f>[4]SayfaKAY!AP1174</f>
        <v/>
      </c>
      <c r="AW341" s="177" t="str">
        <f>[4]SayfaKAY!AT1174</f>
        <v/>
      </c>
      <c r="AX341" s="194" t="str">
        <f t="shared" si="259"/>
        <v/>
      </c>
      <c r="AY341" s="168"/>
      <c r="AZ341" s="167"/>
      <c r="BA341" s="170"/>
      <c r="BB341" s="171"/>
      <c r="BC341" s="114"/>
      <c r="BD341" s="114"/>
      <c r="BE341" s="114"/>
      <c r="BF341" s="114"/>
      <c r="BG341" s="114"/>
      <c r="BH341" s="114">
        <f>IFERROR(FRACAS!AN1177, "Hata Var")</f>
        <v>260228.00000001909</v>
      </c>
      <c r="BI341" s="114"/>
      <c r="BJ341" s="114"/>
      <c r="BK341" s="105" t="str">
        <f>[4]SayfaKAY!AW1174</f>
        <v/>
      </c>
      <c r="BL341" s="105" t="str">
        <f>[4]SayfaKAY!V1174</f>
        <v/>
      </c>
      <c r="BM341" s="114"/>
      <c r="BN341" s="171" t="str">
        <f t="shared" si="260"/>
        <v>x yok</v>
      </c>
      <c r="BO341" s="171" t="b">
        <f t="shared" si="261"/>
        <v>0</v>
      </c>
      <c r="BP341" s="171" t="e">
        <f t="shared" si="262"/>
        <v>#VALUE!</v>
      </c>
      <c r="BQ341" s="226" t="e">
        <f t="shared" si="263"/>
        <v>#VALUE!</v>
      </c>
      <c r="BR341" s="226" t="e">
        <f t="shared" si="264"/>
        <v>#VALUE!</v>
      </c>
      <c r="BS341" s="226" t="e">
        <f t="shared" si="265"/>
        <v>#VALUE!</v>
      </c>
      <c r="BT341" s="114"/>
      <c r="BU341" s="242"/>
      <c r="BV341" s="233">
        <f t="shared" si="266"/>
        <v>-1</v>
      </c>
      <c r="BW341" s="226" t="str">
        <f t="shared" si="267"/>
        <v>Hayır, çakışma yok</v>
      </c>
      <c r="BX341" s="229"/>
      <c r="BY341" s="247" t="e">
        <f t="shared" si="268"/>
        <v>#VALUE!</v>
      </c>
      <c r="BZ341" s="247" t="e">
        <f t="shared" si="269"/>
        <v>#VALUE!</v>
      </c>
      <c r="CA341" s="247" t="e">
        <f t="shared" si="270"/>
        <v>#VALUE!</v>
      </c>
      <c r="CB341" s="213"/>
      <c r="CC341" s="211"/>
      <c r="CD341" s="196"/>
      <c r="CE341" s="213">
        <v>1173</v>
      </c>
      <c r="CF341" s="182" t="str">
        <f t="shared" si="271"/>
        <v/>
      </c>
      <c r="CG341" s="182" t="str">
        <f t="shared" si="272"/>
        <v/>
      </c>
      <c r="CH341" s="196"/>
      <c r="CI341" s="196"/>
      <c r="CJ341" s="196"/>
      <c r="CK341" s="196" t="e">
        <f t="shared" si="273"/>
        <v>#VALUE!</v>
      </c>
      <c r="CL341" s="196" t="e">
        <f t="shared" si="274"/>
        <v>#VALUE!</v>
      </c>
      <c r="CM341" s="196" t="e">
        <f t="shared" si="275"/>
        <v>#VALUE!</v>
      </c>
      <c r="CN341" s="114"/>
      <c r="CO341" s="115" t="str">
        <f t="shared" si="276"/>
        <v/>
      </c>
      <c r="CP341" s="116" t="e">
        <f t="shared" si="277"/>
        <v>#VALUE!</v>
      </c>
      <c r="CQ341" s="117" t="str">
        <f t="shared" si="278"/>
        <v/>
      </c>
      <c r="CR341" s="117" t="str">
        <f t="shared" si="279"/>
        <v/>
      </c>
      <c r="CS341" s="117" t="str">
        <f t="shared" si="280"/>
        <v/>
      </c>
      <c r="CT341" s="118" t="e">
        <f t="shared" si="281"/>
        <v>#VALUE!</v>
      </c>
      <c r="CU341" s="118" t="e">
        <f t="shared" si="282"/>
        <v>#VALUE!</v>
      </c>
      <c r="CV341" s="118" t="e">
        <f t="shared" si="283"/>
        <v>#VALUE!</v>
      </c>
      <c r="CW341" s="119" t="e">
        <f t="shared" si="284"/>
        <v>#VALUE!</v>
      </c>
    </row>
    <row r="342" spans="1:101" ht="118.5" customHeight="1" x14ac:dyDescent="0.3">
      <c r="A342" s="160" t="str">
        <f>[4]SayfaKAY!C1175</f>
        <v/>
      </c>
      <c r="B342" s="104" t="str">
        <f>[4]SayfaKAY!D1175</f>
        <v/>
      </c>
      <c r="C342" s="105" t="str">
        <f>[4]SayfaKAY!E1175</f>
        <v/>
      </c>
      <c r="D342" s="105" t="str">
        <f>[4]SayfaKAY!F1175</f>
        <v/>
      </c>
      <c r="E342" s="106" t="str">
        <f>[4]SayfaKAY!G1175</f>
        <v/>
      </c>
      <c r="F342" s="134" t="str">
        <f t="shared" si="245"/>
        <v/>
      </c>
      <c r="G342" s="135" t="str">
        <f t="shared" si="246"/>
        <v/>
      </c>
      <c r="H342" s="235" t="str">
        <f>[4]SayfaKAY!H1175</f>
        <v/>
      </c>
      <c r="I342" s="104" t="str">
        <f>[4]SayfaKAY!I1175</f>
        <v/>
      </c>
      <c r="J342" s="103" t="str">
        <f>IF([4]SayfaKAY!J1175="","",IF([4]SayfaKAY!J1175="Müşteri","Notified by Customer","Notified by Bozankaya"))</f>
        <v/>
      </c>
      <c r="K342" s="103" t="e">
        <f>VLOOKUP([4]SayfaKAY!L1175,#REF!,2,FALSE)</f>
        <v>#REF!</v>
      </c>
      <c r="L342" s="165" t="str">
        <f>[4]SayfaKAY!X1175</f>
        <v/>
      </c>
      <c r="M342" s="107" t="str">
        <f t="shared" si="247"/>
        <v/>
      </c>
      <c r="N342" s="105" t="str">
        <f>[4]SayfaKAY!M1175</f>
        <v/>
      </c>
      <c r="O342" s="166" t="str">
        <f>[4]SayfaKAY!P1175</f>
        <v/>
      </c>
      <c r="P342" s="166" t="str">
        <f>[4]SayfaKAY!Q1175</f>
        <v/>
      </c>
      <c r="Q342" s="166" t="str">
        <f>[4]SayfaKAY!R1175</f>
        <v/>
      </c>
      <c r="R342" s="132" t="str" cm="1">
        <f t="array" ref="R342">IF([4]SayfaKAY!U1175="","",_xlfn.IFS([4]SayfaKAY!U1175="Bozankaya","Bozankaya",[4]SayfaKAY!U1175="Müşteri","Customer",[4]SayfaKAY!U1175="Tedarikçi","Equipment Supplier"))</f>
        <v/>
      </c>
      <c r="S342" s="204" t="str">
        <f>[4]SayfaKAY!N1175</f>
        <v/>
      </c>
      <c r="T342" s="133" t="str">
        <f>[4]SayfaKAY!AD1175</f>
        <v/>
      </c>
      <c r="U342" s="132" t="str">
        <f>[4]SayfaKAY!W1175</f>
        <v/>
      </c>
      <c r="V342" s="108" t="str">
        <f>[4]SayfaKAY!AZ1175</f>
        <v/>
      </c>
      <c r="W342" s="136" t="str">
        <f t="shared" si="248"/>
        <v/>
      </c>
      <c r="X342" s="137" t="str">
        <f t="shared" si="249"/>
        <v/>
      </c>
      <c r="Y342" s="235" t="str">
        <f>[4]SayfaKAY!AE1175</f>
        <v/>
      </c>
      <c r="Z342" s="109" t="str">
        <f t="shared" si="250"/>
        <v/>
      </c>
      <c r="AA342" s="110" t="str">
        <f t="shared" si="251"/>
        <v/>
      </c>
      <c r="AB342" s="182" t="str">
        <f>[4]SayfaKAY!BA1175</f>
        <v/>
      </c>
      <c r="AC342" s="257" t="str">
        <f t="shared" si="252"/>
        <v/>
      </c>
      <c r="AD342" s="111" t="str">
        <f t="shared" si="253"/>
        <v/>
      </c>
      <c r="AE342" s="111" t="str">
        <f t="shared" si="254"/>
        <v/>
      </c>
      <c r="AF342" s="235" t="str">
        <f>[4]SayfaKAY!BA1175</f>
        <v/>
      </c>
      <c r="AG342" s="179" t="str">
        <f>[4]SayfaKAY!S1175</f>
        <v/>
      </c>
      <c r="AH342" s="178" t="str">
        <f t="shared" si="255"/>
        <v/>
      </c>
      <c r="AI342" s="163" t="str">
        <f>[4]SayfaKAY!AV1175</f>
        <v/>
      </c>
      <c r="AJ342" s="164" t="str">
        <f t="shared" si="256"/>
        <v/>
      </c>
      <c r="AK342" s="164" t="str">
        <f t="shared" si="257"/>
        <v/>
      </c>
      <c r="AL342" s="112" t="str">
        <f>[4]SayfaKAY!AX1175</f>
        <v/>
      </c>
      <c r="AM342" s="257" t="str" cm="1">
        <f t="array" ref="AM342">IFERROR(IF(AND(P342&lt;&gt;"D(Arıza Değil)",AH342="Bu Arıza Aracın Servise Verilmesine Engel Değil"),
IF(Z342-F342&gt;0,(AB342-Y342)*24*60,
IF(OR(AND(G342&gt;$AS$1,G342&lt;$AT$1),AND(G342&gt;$AU$1,G342&lt;$AV$1)),
(AF342-H342)*24*60,     BH:BH0)),        AN342),0)</f>
        <v/>
      </c>
      <c r="AN342" s="257" t="str">
        <f t="shared" si="258"/>
        <v/>
      </c>
      <c r="AO342" s="174" t="str">
        <f>[4]SayfaKAY!AG1175</f>
        <v/>
      </c>
      <c r="AP342" s="174" t="str">
        <f>[4]SayfaKAY!AI1175</f>
        <v/>
      </c>
      <c r="AQ342" s="174" t="str">
        <f>[4]SayfaKAY!AQ1175</f>
        <v/>
      </c>
      <c r="AR342" s="174" t="str">
        <f>[4]SayfaKAY!AH1175</f>
        <v/>
      </c>
      <c r="AS342" s="174" t="str">
        <f>[4]SayfaKAY!AJ1175</f>
        <v/>
      </c>
      <c r="AT342" s="175" t="str">
        <f>[4]SayfaKAY!AM1175</f>
        <v/>
      </c>
      <c r="AU342" s="176" t="str">
        <f>[4]SayfaKAY!AL1175</f>
        <v/>
      </c>
      <c r="AV342" s="176" t="str">
        <f>[4]SayfaKAY!AP1175</f>
        <v/>
      </c>
      <c r="AW342" s="177" t="str">
        <f>[4]SayfaKAY!AT1175</f>
        <v/>
      </c>
      <c r="AX342" s="194" t="str">
        <f t="shared" si="259"/>
        <v/>
      </c>
      <c r="AY342" s="168"/>
      <c r="AZ342" s="167"/>
      <c r="BA342" s="113"/>
      <c r="BB342" s="171" t="str">
        <f>IF($AQ$1="X", IF(AND(G342&gt;=$AS$1,G342&lt;=$AT$1),IF(P342&lt;&gt;"D(Arıza Değil)",AC342,0), IF(AND(G342&gt;=$AU$1,G342&lt;=$AV$1),IF(P342&lt;&gt;"D(Arıza Değil)",AC342,0), "")), "")</f>
        <v/>
      </c>
      <c r="BC342" s="114"/>
      <c r="BD342" s="114"/>
      <c r="BE342" s="114"/>
      <c r="BF342" s="114"/>
      <c r="BG342" s="114"/>
      <c r="BH342" s="114">
        <f>IFERROR(FRACAS!AN1178, "Hata Var")</f>
        <v>510.00000004889444</v>
      </c>
      <c r="BI342" s="114"/>
      <c r="BJ342" s="114"/>
      <c r="BK342" s="105" t="str">
        <f>[4]SayfaKAY!AW1175</f>
        <v/>
      </c>
      <c r="BL342" s="105" t="str">
        <f>[4]SayfaKAY!V1175</f>
        <v/>
      </c>
      <c r="BM342" s="114"/>
      <c r="BN342" s="171" t="str">
        <f t="shared" si="260"/>
        <v>x yok</v>
      </c>
      <c r="BO342" s="171" t="b">
        <f t="shared" si="261"/>
        <v>0</v>
      </c>
      <c r="BP342" s="171" t="e">
        <f t="shared" si="262"/>
        <v>#VALUE!</v>
      </c>
      <c r="BQ342" s="226" t="e">
        <f t="shared" si="263"/>
        <v>#VALUE!</v>
      </c>
      <c r="BR342" s="226" t="e">
        <f t="shared" si="264"/>
        <v>#VALUE!</v>
      </c>
      <c r="BS342" s="226" t="e">
        <f t="shared" si="265"/>
        <v>#VALUE!</v>
      </c>
      <c r="BT342" s="114"/>
      <c r="BU342" s="242"/>
      <c r="BV342" s="233">
        <f t="shared" si="266"/>
        <v>-1</v>
      </c>
      <c r="BW342" s="226" t="str">
        <f t="shared" si="267"/>
        <v>Hayır, çakışma yok</v>
      </c>
      <c r="BX342" s="229"/>
      <c r="BY342" s="247" t="e">
        <f t="shared" si="268"/>
        <v>#VALUE!</v>
      </c>
      <c r="BZ342" s="247" t="e">
        <f t="shared" si="269"/>
        <v>#VALUE!</v>
      </c>
      <c r="CA342" s="247" t="e">
        <f t="shared" si="270"/>
        <v>#VALUE!</v>
      </c>
      <c r="CB342" s="213"/>
      <c r="CC342" s="211"/>
      <c r="CD342" s="196"/>
      <c r="CE342" s="213">
        <v>1174</v>
      </c>
      <c r="CF342" s="182" t="str">
        <f t="shared" si="271"/>
        <v/>
      </c>
      <c r="CG342" s="182" t="str">
        <f t="shared" si="272"/>
        <v/>
      </c>
      <c r="CH342" s="196"/>
      <c r="CI342" s="196"/>
      <c r="CJ342" s="196"/>
      <c r="CK342" s="196" t="e">
        <f t="shared" si="273"/>
        <v>#VALUE!</v>
      </c>
      <c r="CL342" s="196" t="e">
        <f t="shared" si="274"/>
        <v>#VALUE!</v>
      </c>
      <c r="CM342" s="196" t="e">
        <f t="shared" si="275"/>
        <v>#VALUE!</v>
      </c>
      <c r="CN342" s="114"/>
      <c r="CO342" s="115" t="str">
        <f t="shared" si="276"/>
        <v/>
      </c>
      <c r="CP342" s="116" t="e">
        <f t="shared" si="277"/>
        <v>#VALUE!</v>
      </c>
      <c r="CQ342" s="117" t="str">
        <f t="shared" si="278"/>
        <v/>
      </c>
      <c r="CR342" s="117" t="str">
        <f t="shared" si="279"/>
        <v/>
      </c>
      <c r="CS342" s="117" t="str">
        <f t="shared" si="280"/>
        <v/>
      </c>
      <c r="CT342" s="118" t="e">
        <f t="shared" si="281"/>
        <v>#VALUE!</v>
      </c>
      <c r="CU342" s="118" t="e">
        <f t="shared" si="282"/>
        <v>#VALUE!</v>
      </c>
      <c r="CV342" s="118" t="e">
        <f t="shared" si="283"/>
        <v>#VALUE!</v>
      </c>
      <c r="CW342" s="119" t="e">
        <f t="shared" si="284"/>
        <v>#VALUE!</v>
      </c>
    </row>
    <row r="343" spans="1:101" ht="118.5" customHeight="1" x14ac:dyDescent="0.3">
      <c r="A343" s="104" t="str">
        <f>[4]SayfaKAY!C1176</f>
        <v/>
      </c>
      <c r="B343" s="104" t="str">
        <f>[4]SayfaKAY!D1176</f>
        <v/>
      </c>
      <c r="C343" s="105" t="str">
        <f>[4]SayfaKAY!E1176</f>
        <v/>
      </c>
      <c r="D343" s="105" t="str">
        <f>[4]SayfaKAY!F1176</f>
        <v/>
      </c>
      <c r="E343" s="106" t="str">
        <f>[4]SayfaKAY!G1176</f>
        <v/>
      </c>
      <c r="F343" s="193" t="str">
        <f t="shared" si="245"/>
        <v/>
      </c>
      <c r="G343" s="135" t="str">
        <f t="shared" si="246"/>
        <v/>
      </c>
      <c r="H343" s="235" t="str">
        <f>[4]SayfaKAY!H1176</f>
        <v/>
      </c>
      <c r="I343" s="104" t="str">
        <f>[4]SayfaKAY!I1176</f>
        <v/>
      </c>
      <c r="J343" s="103" t="str">
        <f>IF([4]SayfaKAY!J1176="","",IF([4]SayfaKAY!J1176="Müşteri","Notified by Customer","Notified by Bozankaya"))</f>
        <v/>
      </c>
      <c r="K343" s="103" t="e">
        <f>VLOOKUP([4]SayfaKAY!L1176,#REF!,2,FALSE)</f>
        <v>#REF!</v>
      </c>
      <c r="L343" s="165" t="str">
        <f>[4]SayfaKAY!X1176</f>
        <v/>
      </c>
      <c r="M343" s="107" t="str">
        <f t="shared" si="247"/>
        <v/>
      </c>
      <c r="N343" s="105" t="str">
        <f>[4]SayfaKAY!M1176</f>
        <v/>
      </c>
      <c r="O343" s="166" t="str">
        <f>[4]SayfaKAY!P1176</f>
        <v/>
      </c>
      <c r="P343" s="166" t="str">
        <f>[4]SayfaKAY!Q1176</f>
        <v/>
      </c>
      <c r="Q343" s="166" t="str">
        <f>[4]SayfaKAY!R1176</f>
        <v/>
      </c>
      <c r="R343" s="132" t="str" cm="1">
        <f t="array" ref="R343">IF([4]SayfaKAY!U1176="","",_xlfn.IFS([4]SayfaKAY!U1176="Bozankaya","Bozankaya",[4]SayfaKAY!U1176="Müşteri","Customer",[4]SayfaKAY!U1176="Tedarikçi","Equipment Supplier"))</f>
        <v/>
      </c>
      <c r="S343" s="204" t="str">
        <f>[4]SayfaKAY!N1176</f>
        <v/>
      </c>
      <c r="T343" s="133" t="str">
        <f>[4]SayfaKAY!AD1176</f>
        <v/>
      </c>
      <c r="U343" s="132" t="str">
        <f>[4]SayfaKAY!W1176</f>
        <v/>
      </c>
      <c r="V343" s="108" t="str">
        <f>[4]SayfaKAY!AZ1176</f>
        <v/>
      </c>
      <c r="W343" s="136" t="str">
        <f t="shared" si="248"/>
        <v/>
      </c>
      <c r="X343" s="137" t="str">
        <f t="shared" si="249"/>
        <v/>
      </c>
      <c r="Y343" s="235" t="str">
        <f>[4]SayfaKAY!AE1176</f>
        <v/>
      </c>
      <c r="Z343" s="192" t="str">
        <f t="shared" si="250"/>
        <v/>
      </c>
      <c r="AA343" s="110" t="str">
        <f t="shared" si="251"/>
        <v/>
      </c>
      <c r="AB343" s="182" t="str">
        <f>[4]SayfaKAY!BA1176</f>
        <v/>
      </c>
      <c r="AC343" s="257" t="str">
        <f t="shared" si="252"/>
        <v/>
      </c>
      <c r="AD343" s="111" t="str">
        <f t="shared" si="253"/>
        <v/>
      </c>
      <c r="AE343" s="111" t="str">
        <f t="shared" si="254"/>
        <v/>
      </c>
      <c r="AF343" s="235" t="str">
        <f>[4]SayfaKAY!BA1176</f>
        <v/>
      </c>
      <c r="AG343" s="179" t="str">
        <f>[4]SayfaKAY!S1176</f>
        <v/>
      </c>
      <c r="AH343" s="178" t="str">
        <f t="shared" si="255"/>
        <v/>
      </c>
      <c r="AI343" s="163" t="str">
        <f>[4]SayfaKAY!AV1176</f>
        <v/>
      </c>
      <c r="AJ343" s="164" t="str">
        <f t="shared" si="256"/>
        <v/>
      </c>
      <c r="AK343" s="164" t="str">
        <f t="shared" si="257"/>
        <v/>
      </c>
      <c r="AL343" s="112" t="str">
        <f>[4]SayfaKAY!AX1176</f>
        <v/>
      </c>
      <c r="AM343" s="257" t="str" cm="1">
        <f t="array" ref="AM343">IFERROR(IF(AND(P343&lt;&gt;"D(Arıza Değil)",AH343="Bu Arıza Aracın Servise Verilmesine Engel Değil"),
IF(Z343-F343&gt;0,(AB343-Y343)*24*60,
IF(OR(AND(G343&gt;$AS$1,G343&lt;$AT$1),AND(G343&gt;$AU$1,G343&lt;$AV$1)),
(AF343-H343)*24*60,     BH:BH0)),        AN343),0)</f>
        <v/>
      </c>
      <c r="AN343" s="257" t="str">
        <f t="shared" si="258"/>
        <v/>
      </c>
      <c r="AO343" s="174" t="str">
        <f>[4]SayfaKAY!AG1176</f>
        <v/>
      </c>
      <c r="AP343" s="174" t="str">
        <f>[4]SayfaKAY!AI1176</f>
        <v/>
      </c>
      <c r="AQ343" s="174" t="str">
        <f>[4]SayfaKAY!AQ1176</f>
        <v/>
      </c>
      <c r="AR343" s="174" t="str">
        <f>[4]SayfaKAY!AH1176</f>
        <v/>
      </c>
      <c r="AS343" s="174" t="str">
        <f>[4]SayfaKAY!AJ1176</f>
        <v/>
      </c>
      <c r="AT343" s="175" t="str">
        <f>[4]SayfaKAY!AM1176</f>
        <v/>
      </c>
      <c r="AU343" s="176" t="str">
        <f>[4]SayfaKAY!AL1176</f>
        <v/>
      </c>
      <c r="AV343" s="176" t="str">
        <f>[4]SayfaKAY!AP1176</f>
        <v/>
      </c>
      <c r="AW343" s="177" t="str">
        <f>[4]SayfaKAY!AT1176</f>
        <v/>
      </c>
      <c r="AX343" s="194" t="str">
        <f t="shared" si="259"/>
        <v/>
      </c>
      <c r="AY343" s="168"/>
      <c r="AZ343" s="167"/>
      <c r="BA343" s="170"/>
      <c r="BB343" s="171"/>
      <c r="BC343" s="114"/>
      <c r="BD343" s="114"/>
      <c r="BE343" s="114"/>
      <c r="BF343" s="114"/>
      <c r="BG343" s="114"/>
      <c r="BH343" s="114">
        <f>IFERROR(FRACAS!AN1179, "Hata Var")</f>
        <v>238.99999997229315</v>
      </c>
      <c r="BI343" s="114"/>
      <c r="BJ343" s="114"/>
      <c r="BK343" s="105" t="str">
        <f>[4]SayfaKAY!AW1176</f>
        <v/>
      </c>
      <c r="BL343" s="105" t="str">
        <f>[4]SayfaKAY!V1176</f>
        <v/>
      </c>
      <c r="BM343" s="114"/>
      <c r="BN343" s="171" t="str">
        <f t="shared" si="260"/>
        <v>x yok</v>
      </c>
      <c r="BO343" s="171" t="b">
        <f t="shared" si="261"/>
        <v>0</v>
      </c>
      <c r="BP343" s="171" t="e">
        <f t="shared" si="262"/>
        <v>#VALUE!</v>
      </c>
      <c r="BQ343" s="226" t="e">
        <f t="shared" si="263"/>
        <v>#VALUE!</v>
      </c>
      <c r="BR343" s="226" t="e">
        <f t="shared" si="264"/>
        <v>#VALUE!</v>
      </c>
      <c r="BS343" s="226" t="e">
        <f t="shared" si="265"/>
        <v>#VALUE!</v>
      </c>
      <c r="BT343" s="114"/>
      <c r="BU343" s="242"/>
      <c r="BV343" s="233">
        <f t="shared" si="266"/>
        <v>-1</v>
      </c>
      <c r="BW343" s="226" t="str">
        <f t="shared" si="267"/>
        <v>Hayır, çakışma yok</v>
      </c>
      <c r="BX343" s="229"/>
      <c r="BY343" s="247" t="e">
        <f t="shared" si="268"/>
        <v>#VALUE!</v>
      </c>
      <c r="BZ343" s="247" t="e">
        <f t="shared" si="269"/>
        <v>#VALUE!</v>
      </c>
      <c r="CA343" s="247" t="e">
        <f t="shared" si="270"/>
        <v>#VALUE!</v>
      </c>
      <c r="CB343" s="213"/>
      <c r="CC343" s="211"/>
      <c r="CD343" s="196"/>
      <c r="CE343" s="213">
        <v>1175</v>
      </c>
      <c r="CF343" s="182" t="str">
        <f t="shared" si="271"/>
        <v/>
      </c>
      <c r="CG343" s="182" t="str">
        <f t="shared" si="272"/>
        <v/>
      </c>
      <c r="CH343" s="196"/>
      <c r="CI343" s="196"/>
      <c r="CJ343" s="196"/>
      <c r="CK343" s="196" t="e">
        <f t="shared" si="273"/>
        <v>#VALUE!</v>
      </c>
      <c r="CL343" s="196" t="e">
        <f t="shared" si="274"/>
        <v>#VALUE!</v>
      </c>
      <c r="CM343" s="196" t="e">
        <f t="shared" si="275"/>
        <v>#VALUE!</v>
      </c>
      <c r="CN343" s="114"/>
      <c r="CO343" s="115" t="str">
        <f t="shared" si="276"/>
        <v/>
      </c>
      <c r="CP343" s="116" t="e">
        <f t="shared" si="277"/>
        <v>#VALUE!</v>
      </c>
      <c r="CQ343" s="117" t="str">
        <f t="shared" si="278"/>
        <v/>
      </c>
      <c r="CR343" s="117" t="str">
        <f t="shared" si="279"/>
        <v/>
      </c>
      <c r="CS343" s="117" t="str">
        <f t="shared" si="280"/>
        <v/>
      </c>
      <c r="CT343" s="118" t="e">
        <f t="shared" si="281"/>
        <v>#VALUE!</v>
      </c>
      <c r="CU343" s="118" t="e">
        <f t="shared" si="282"/>
        <v>#VALUE!</v>
      </c>
      <c r="CV343" s="118" t="e">
        <f t="shared" si="283"/>
        <v>#VALUE!</v>
      </c>
      <c r="CW343" s="119" t="e">
        <f t="shared" si="284"/>
        <v>#VALUE!</v>
      </c>
    </row>
    <row r="344" spans="1:101" ht="118.5" customHeight="1" x14ac:dyDescent="0.3">
      <c r="A344" s="160" t="str">
        <f>[4]SayfaKAY!C1177</f>
        <v/>
      </c>
      <c r="B344" s="104" t="str">
        <f>[4]SayfaKAY!D1177</f>
        <v/>
      </c>
      <c r="C344" s="105" t="str">
        <f>[4]SayfaKAY!E1177</f>
        <v/>
      </c>
      <c r="D344" s="105" t="str">
        <f>[4]SayfaKAY!F1177</f>
        <v/>
      </c>
      <c r="E344" s="106" t="str">
        <f>[4]SayfaKAY!G1177</f>
        <v/>
      </c>
      <c r="F344" s="134" t="str">
        <f t="shared" si="245"/>
        <v/>
      </c>
      <c r="G344" s="135" t="str">
        <f t="shared" si="246"/>
        <v/>
      </c>
      <c r="H344" s="235" t="str">
        <f>[4]SayfaKAY!H1177</f>
        <v/>
      </c>
      <c r="I344" s="104" t="str">
        <f>[4]SayfaKAY!I1177</f>
        <v/>
      </c>
      <c r="J344" s="103" t="str">
        <f>IF([4]SayfaKAY!J1177="","",IF([4]SayfaKAY!J1177="Müşteri","Notified by Customer","Notified by Bozankaya"))</f>
        <v/>
      </c>
      <c r="K344" s="103" t="e">
        <f>VLOOKUP([4]SayfaKAY!L1177,#REF!,2,FALSE)</f>
        <v>#REF!</v>
      </c>
      <c r="L344" s="165" t="str">
        <f>[4]SayfaKAY!X1177</f>
        <v/>
      </c>
      <c r="M344" s="107" t="str">
        <f t="shared" si="247"/>
        <v/>
      </c>
      <c r="N344" s="105" t="str">
        <f>[4]SayfaKAY!M1177</f>
        <v/>
      </c>
      <c r="O344" s="166" t="str">
        <f>[4]SayfaKAY!P1177</f>
        <v/>
      </c>
      <c r="P344" s="166" t="str">
        <f>[4]SayfaKAY!Q1177</f>
        <v/>
      </c>
      <c r="Q344" s="166" t="str">
        <f>[4]SayfaKAY!R1177</f>
        <v/>
      </c>
      <c r="R344" s="132" t="str" cm="1">
        <f t="array" ref="R344">IF([4]SayfaKAY!U1177="","",_xlfn.IFS([4]SayfaKAY!U1177="Bozankaya","Bozankaya",[4]SayfaKAY!U1177="Müşteri","Customer",[4]SayfaKAY!U1177="Tedarikçi","Equipment Supplier"))</f>
        <v/>
      </c>
      <c r="S344" s="204" t="str">
        <f>[4]SayfaKAY!N1177</f>
        <v/>
      </c>
      <c r="T344" s="133" t="str">
        <f>[4]SayfaKAY!AD1177</f>
        <v/>
      </c>
      <c r="U344" s="132" t="str">
        <f>[4]SayfaKAY!W1177</f>
        <v/>
      </c>
      <c r="V344" s="108" t="str">
        <f>[4]SayfaKAY!AZ1177</f>
        <v/>
      </c>
      <c r="W344" s="136" t="str">
        <f t="shared" si="248"/>
        <v/>
      </c>
      <c r="X344" s="137" t="str">
        <f t="shared" si="249"/>
        <v/>
      </c>
      <c r="Y344" s="235" t="str">
        <f>[4]SayfaKAY!AE1177</f>
        <v/>
      </c>
      <c r="Z344" s="109" t="str">
        <f t="shared" si="250"/>
        <v/>
      </c>
      <c r="AA344" s="110" t="str">
        <f t="shared" si="251"/>
        <v/>
      </c>
      <c r="AB344" s="182" t="str">
        <f>[4]SayfaKAY!BA1177</f>
        <v/>
      </c>
      <c r="AC344" s="257" t="str">
        <f t="shared" si="252"/>
        <v/>
      </c>
      <c r="AD344" s="111" t="str">
        <f t="shared" si="253"/>
        <v/>
      </c>
      <c r="AE344" s="111" t="str">
        <f t="shared" si="254"/>
        <v/>
      </c>
      <c r="AF344" s="235" t="str">
        <f>[4]SayfaKAY!BA1177</f>
        <v/>
      </c>
      <c r="AG344" s="179" t="str">
        <f>[4]SayfaKAY!S1177</f>
        <v/>
      </c>
      <c r="AH344" s="178" t="str">
        <f t="shared" si="255"/>
        <v/>
      </c>
      <c r="AI344" s="163" t="str">
        <f>[4]SayfaKAY!AV1177</f>
        <v/>
      </c>
      <c r="AJ344" s="164" t="str">
        <f t="shared" si="256"/>
        <v/>
      </c>
      <c r="AK344" s="164" t="str">
        <f t="shared" si="257"/>
        <v/>
      </c>
      <c r="AL344" s="112" t="str">
        <f>[4]SayfaKAY!AX1177</f>
        <v/>
      </c>
      <c r="AM344" s="257" t="str" cm="1">
        <f t="array" ref="AM344">IFERROR(IF(AND(P344&lt;&gt;"D(Arıza Değil)",AH344="Bu Arıza Aracın Servise Verilmesine Engel Değil"),
IF(Z344-F344&gt;0,(AB344-Y344)*24*60,
IF(OR(AND(G344&gt;$AS$1,G344&lt;$AT$1),AND(G344&gt;$AU$1,G344&lt;$AV$1)),
(AF344-H344)*24*60,     BH:BH0)),        AN344),0)</f>
        <v/>
      </c>
      <c r="AN344" s="257" t="str">
        <f t="shared" si="258"/>
        <v/>
      </c>
      <c r="AO344" s="174" t="str">
        <f>[4]SayfaKAY!AG1177</f>
        <v/>
      </c>
      <c r="AP344" s="174" t="str">
        <f>[4]SayfaKAY!AI1177</f>
        <v/>
      </c>
      <c r="AQ344" s="174" t="str">
        <f>[4]SayfaKAY!AQ1177</f>
        <v/>
      </c>
      <c r="AR344" s="174" t="str">
        <f>[4]SayfaKAY!AH1177</f>
        <v/>
      </c>
      <c r="AS344" s="174" t="str">
        <f>[4]SayfaKAY!AJ1177</f>
        <v/>
      </c>
      <c r="AT344" s="175" t="str">
        <f>[4]SayfaKAY!AM1177</f>
        <v/>
      </c>
      <c r="AU344" s="176" t="str">
        <f>[4]SayfaKAY!AL1177</f>
        <v/>
      </c>
      <c r="AV344" s="176" t="str">
        <f>[4]SayfaKAY!AP1177</f>
        <v/>
      </c>
      <c r="AW344" s="177" t="str">
        <f>[4]SayfaKAY!AT1177</f>
        <v/>
      </c>
      <c r="AX344" s="194" t="str">
        <f t="shared" si="259"/>
        <v/>
      </c>
      <c r="AY344" s="168"/>
      <c r="AZ344" s="167"/>
      <c r="BA344" s="113"/>
      <c r="BB344" s="171" t="str">
        <f>IF($AQ$1="X", IF(AND(G344&gt;=$AS$1,G344&lt;=$AT$1),IF(P344&lt;&gt;"D(Arıza Değil)",AC344,0), IF(AND(G344&gt;=$AU$1,G344&lt;=$AV$1),IF(P344&lt;&gt;"D(Arıza Değil)",AC344,0), "")), "")</f>
        <v/>
      </c>
      <c r="BC344" s="114"/>
      <c r="BD344" s="114"/>
      <c r="BE344" s="114"/>
      <c r="BF344" s="114"/>
      <c r="BG344" s="114"/>
      <c r="BH344" s="114">
        <f>IFERROR(FRACAS!AN1180, "Hata Var")</f>
        <v>720</v>
      </c>
      <c r="BI344" s="114"/>
      <c r="BJ344" s="114"/>
      <c r="BK344" s="105" t="str">
        <f>[4]SayfaKAY!AW1177</f>
        <v/>
      </c>
      <c r="BL344" s="105" t="str">
        <f>[4]SayfaKAY!V1177</f>
        <v/>
      </c>
      <c r="BM344" s="114"/>
      <c r="BN344" s="171" t="str">
        <f t="shared" si="260"/>
        <v>x yok</v>
      </c>
      <c r="BO344" s="171" t="b">
        <f t="shared" si="261"/>
        <v>0</v>
      </c>
      <c r="BP344" s="171" t="e">
        <f t="shared" si="262"/>
        <v>#VALUE!</v>
      </c>
      <c r="BQ344" s="226" t="e">
        <f t="shared" si="263"/>
        <v>#VALUE!</v>
      </c>
      <c r="BR344" s="226" t="e">
        <f t="shared" si="264"/>
        <v>#VALUE!</v>
      </c>
      <c r="BS344" s="226" t="e">
        <f t="shared" si="265"/>
        <v>#VALUE!</v>
      </c>
      <c r="BT344" s="114"/>
      <c r="BU344" s="242"/>
      <c r="BV344" s="233">
        <f t="shared" si="266"/>
        <v>-1</v>
      </c>
      <c r="BW344" s="226" t="str">
        <f t="shared" si="267"/>
        <v>Hayır, çakışma yok</v>
      </c>
      <c r="BX344" s="229"/>
      <c r="BY344" s="247" t="e">
        <f t="shared" si="268"/>
        <v>#VALUE!</v>
      </c>
      <c r="BZ344" s="247" t="e">
        <f t="shared" si="269"/>
        <v>#VALUE!</v>
      </c>
      <c r="CA344" s="247" t="e">
        <f t="shared" si="270"/>
        <v>#VALUE!</v>
      </c>
      <c r="CB344" s="213"/>
      <c r="CC344" s="211"/>
      <c r="CD344" s="196"/>
      <c r="CE344" s="213">
        <v>1176</v>
      </c>
      <c r="CF344" s="182" t="str">
        <f t="shared" si="271"/>
        <v/>
      </c>
      <c r="CG344" s="182" t="str">
        <f t="shared" si="272"/>
        <v/>
      </c>
      <c r="CH344" s="196"/>
      <c r="CI344" s="196"/>
      <c r="CJ344" s="196"/>
      <c r="CK344" s="196" t="e">
        <f t="shared" si="273"/>
        <v>#VALUE!</v>
      </c>
      <c r="CL344" s="196" t="e">
        <f t="shared" si="274"/>
        <v>#VALUE!</v>
      </c>
      <c r="CM344" s="196" t="e">
        <f t="shared" si="275"/>
        <v>#VALUE!</v>
      </c>
      <c r="CN344" s="114"/>
      <c r="CO344" s="115" t="str">
        <f t="shared" si="276"/>
        <v/>
      </c>
      <c r="CP344" s="116" t="e">
        <f t="shared" si="277"/>
        <v>#VALUE!</v>
      </c>
      <c r="CQ344" s="117" t="str">
        <f t="shared" si="278"/>
        <v/>
      </c>
      <c r="CR344" s="117" t="str">
        <f t="shared" si="279"/>
        <v/>
      </c>
      <c r="CS344" s="117" t="str">
        <f t="shared" si="280"/>
        <v/>
      </c>
      <c r="CT344" s="118" t="e">
        <f t="shared" si="281"/>
        <v>#VALUE!</v>
      </c>
      <c r="CU344" s="118" t="e">
        <f t="shared" si="282"/>
        <v>#VALUE!</v>
      </c>
      <c r="CV344" s="118" t="e">
        <f t="shared" si="283"/>
        <v>#VALUE!</v>
      </c>
      <c r="CW344" s="119" t="e">
        <f t="shared" si="284"/>
        <v>#VALUE!</v>
      </c>
    </row>
    <row r="345" spans="1:101" ht="118.5" customHeight="1" x14ac:dyDescent="0.3">
      <c r="A345" s="104" t="str">
        <f>[4]SayfaKAY!C1178</f>
        <v/>
      </c>
      <c r="B345" s="104" t="str">
        <f>[4]SayfaKAY!D1178</f>
        <v/>
      </c>
      <c r="C345" s="105" t="str">
        <f>[4]SayfaKAY!E1178</f>
        <v/>
      </c>
      <c r="D345" s="105" t="str">
        <f>[4]SayfaKAY!F1178</f>
        <v/>
      </c>
      <c r="E345" s="106" t="str">
        <f>[4]SayfaKAY!G1178</f>
        <v/>
      </c>
      <c r="F345" s="193" t="str">
        <f t="shared" si="245"/>
        <v/>
      </c>
      <c r="G345" s="135" t="str">
        <f t="shared" si="246"/>
        <v/>
      </c>
      <c r="H345" s="235" t="str">
        <f>[4]SayfaKAY!H1178</f>
        <v/>
      </c>
      <c r="I345" s="104" t="str">
        <f>[4]SayfaKAY!I1178</f>
        <v/>
      </c>
      <c r="J345" s="103" t="str">
        <f>IF([4]SayfaKAY!J1178="","",IF([4]SayfaKAY!J1178="Müşteri","Notified by Customer","Notified by Bozankaya"))</f>
        <v/>
      </c>
      <c r="K345" s="103" t="e">
        <f>VLOOKUP([4]SayfaKAY!L1178,#REF!,2,FALSE)</f>
        <v>#REF!</v>
      </c>
      <c r="L345" s="165" t="str">
        <f>[4]SayfaKAY!X1178</f>
        <v/>
      </c>
      <c r="M345" s="107" t="str">
        <f t="shared" si="247"/>
        <v/>
      </c>
      <c r="N345" s="105" t="str">
        <f>[4]SayfaKAY!M1178</f>
        <v/>
      </c>
      <c r="O345" s="166" t="str">
        <f>[4]SayfaKAY!P1178</f>
        <v/>
      </c>
      <c r="P345" s="166" t="str">
        <f>[4]SayfaKAY!Q1178</f>
        <v/>
      </c>
      <c r="Q345" s="166" t="str">
        <f>[4]SayfaKAY!R1178</f>
        <v/>
      </c>
      <c r="R345" s="132" t="str" cm="1">
        <f t="array" ref="R345">IF([4]SayfaKAY!U1178="","",_xlfn.IFS([4]SayfaKAY!U1178="Bozankaya","Bozankaya",[4]SayfaKAY!U1178="Müşteri","Customer",[4]SayfaKAY!U1178="Tedarikçi","Equipment Supplier"))</f>
        <v/>
      </c>
      <c r="S345" s="204" t="str">
        <f>[4]SayfaKAY!N1178</f>
        <v/>
      </c>
      <c r="T345" s="133" t="str">
        <f>[4]SayfaKAY!AD1178</f>
        <v/>
      </c>
      <c r="U345" s="132" t="str">
        <f>[4]SayfaKAY!W1178</f>
        <v/>
      </c>
      <c r="V345" s="108" t="str">
        <f>[4]SayfaKAY!AZ1178</f>
        <v/>
      </c>
      <c r="W345" s="136" t="str">
        <f t="shared" si="248"/>
        <v/>
      </c>
      <c r="X345" s="137" t="str">
        <f t="shared" si="249"/>
        <v/>
      </c>
      <c r="Y345" s="235" t="str">
        <f>[4]SayfaKAY!AE1178</f>
        <v/>
      </c>
      <c r="Z345" s="192" t="str">
        <f t="shared" si="250"/>
        <v/>
      </c>
      <c r="AA345" s="110" t="str">
        <f t="shared" si="251"/>
        <v/>
      </c>
      <c r="AB345" s="182" t="str">
        <f>[4]SayfaKAY!BA1178</f>
        <v/>
      </c>
      <c r="AC345" s="257" t="str">
        <f t="shared" si="252"/>
        <v/>
      </c>
      <c r="AD345" s="111" t="str">
        <f t="shared" si="253"/>
        <v/>
      </c>
      <c r="AE345" s="111" t="str">
        <f t="shared" si="254"/>
        <v/>
      </c>
      <c r="AF345" s="235" t="str">
        <f>[4]SayfaKAY!BA1178</f>
        <v/>
      </c>
      <c r="AG345" s="179" t="str">
        <f>[4]SayfaKAY!S1178</f>
        <v/>
      </c>
      <c r="AH345" s="178" t="str">
        <f t="shared" si="255"/>
        <v/>
      </c>
      <c r="AI345" s="163" t="str">
        <f>[4]SayfaKAY!AV1178</f>
        <v/>
      </c>
      <c r="AJ345" s="164" t="str">
        <f t="shared" si="256"/>
        <v/>
      </c>
      <c r="AK345" s="164" t="str">
        <f t="shared" si="257"/>
        <v/>
      </c>
      <c r="AL345" s="112" t="str">
        <f>[4]SayfaKAY!AX1178</f>
        <v/>
      </c>
      <c r="AM345" s="257" t="str" cm="1">
        <f t="array" ref="AM345">IFERROR(IF(AND(P345&lt;&gt;"D(Arıza Değil)",AH345="Bu Arıza Aracın Servise Verilmesine Engel Değil"),
IF(Z345-F345&gt;0,(AB345-Y345)*24*60,
IF(OR(AND(G345&gt;$AS$1,G345&lt;$AT$1),AND(G345&gt;$AU$1,G345&lt;$AV$1)),
(AF345-H345)*24*60,     BH:BH0)),        AN345),0)</f>
        <v/>
      </c>
      <c r="AN345" s="257" t="str">
        <f t="shared" si="258"/>
        <v/>
      </c>
      <c r="AO345" s="174" t="str">
        <f>[4]SayfaKAY!AG1178</f>
        <v/>
      </c>
      <c r="AP345" s="174" t="str">
        <f>[4]SayfaKAY!AI1178</f>
        <v/>
      </c>
      <c r="AQ345" s="174" t="str">
        <f>[4]SayfaKAY!AQ1178</f>
        <v/>
      </c>
      <c r="AR345" s="174" t="str">
        <f>[4]SayfaKAY!AH1178</f>
        <v/>
      </c>
      <c r="AS345" s="174" t="str">
        <f>[4]SayfaKAY!AJ1178</f>
        <v/>
      </c>
      <c r="AT345" s="175" t="str">
        <f>[4]SayfaKAY!AM1178</f>
        <v/>
      </c>
      <c r="AU345" s="176" t="str">
        <f>[4]SayfaKAY!AL1178</f>
        <v/>
      </c>
      <c r="AV345" s="176" t="str">
        <f>[4]SayfaKAY!AP1178</f>
        <v/>
      </c>
      <c r="AW345" s="177" t="str">
        <f>[4]SayfaKAY!AT1178</f>
        <v/>
      </c>
      <c r="AX345" s="194" t="str">
        <f t="shared" si="259"/>
        <v/>
      </c>
      <c r="AY345" s="168"/>
      <c r="AZ345" s="167"/>
      <c r="BA345" s="170"/>
      <c r="BB345" s="171"/>
      <c r="BC345" s="114"/>
      <c r="BD345" s="114"/>
      <c r="BE345" s="114"/>
      <c r="BF345" s="114"/>
      <c r="BG345" s="114"/>
      <c r="BH345" s="114">
        <f>IFERROR(FRACAS!AN1181, "Hata Var")</f>
        <v>94.99999996391125</v>
      </c>
      <c r="BI345" s="114"/>
      <c r="BJ345" s="114"/>
      <c r="BK345" s="105" t="str">
        <f>[4]SayfaKAY!AW1178</f>
        <v/>
      </c>
      <c r="BL345" s="105" t="str">
        <f>[4]SayfaKAY!V1178</f>
        <v/>
      </c>
      <c r="BM345" s="114"/>
      <c r="BN345" s="171" t="str">
        <f t="shared" si="260"/>
        <v>x yok</v>
      </c>
      <c r="BO345" s="171" t="b">
        <f t="shared" si="261"/>
        <v>0</v>
      </c>
      <c r="BP345" s="171" t="e">
        <f t="shared" si="262"/>
        <v>#VALUE!</v>
      </c>
      <c r="BQ345" s="226" t="e">
        <f t="shared" si="263"/>
        <v>#VALUE!</v>
      </c>
      <c r="BR345" s="226" t="e">
        <f t="shared" si="264"/>
        <v>#VALUE!</v>
      </c>
      <c r="BS345" s="226" t="e">
        <f t="shared" si="265"/>
        <v>#VALUE!</v>
      </c>
      <c r="BT345" s="114"/>
      <c r="BU345" s="242"/>
      <c r="BV345" s="233">
        <f t="shared" si="266"/>
        <v>-1</v>
      </c>
      <c r="BW345" s="226" t="str">
        <f t="shared" si="267"/>
        <v>Hayır, çakışma yok</v>
      </c>
      <c r="BX345" s="229"/>
      <c r="BY345" s="247" t="e">
        <f t="shared" si="268"/>
        <v>#VALUE!</v>
      </c>
      <c r="BZ345" s="247" t="e">
        <f t="shared" si="269"/>
        <v>#VALUE!</v>
      </c>
      <c r="CA345" s="247" t="e">
        <f t="shared" si="270"/>
        <v>#VALUE!</v>
      </c>
      <c r="CB345" s="213"/>
      <c r="CC345" s="211"/>
      <c r="CD345" s="196"/>
      <c r="CE345" s="213">
        <v>1177</v>
      </c>
      <c r="CF345" s="182" t="str">
        <f t="shared" si="271"/>
        <v/>
      </c>
      <c r="CG345" s="182" t="str">
        <f t="shared" si="272"/>
        <v/>
      </c>
      <c r="CH345" s="196"/>
      <c r="CI345" s="196"/>
      <c r="CJ345" s="196"/>
      <c r="CK345" s="196" t="e">
        <f t="shared" si="273"/>
        <v>#VALUE!</v>
      </c>
      <c r="CL345" s="196" t="e">
        <f t="shared" si="274"/>
        <v>#VALUE!</v>
      </c>
      <c r="CM345" s="196" t="e">
        <f t="shared" si="275"/>
        <v>#VALUE!</v>
      </c>
      <c r="CN345" s="114"/>
      <c r="CO345" s="115" t="str">
        <f t="shared" si="276"/>
        <v/>
      </c>
      <c r="CP345" s="116" t="e">
        <f t="shared" si="277"/>
        <v>#VALUE!</v>
      </c>
      <c r="CQ345" s="117" t="str">
        <f t="shared" si="278"/>
        <v/>
      </c>
      <c r="CR345" s="117" t="str">
        <f t="shared" si="279"/>
        <v/>
      </c>
      <c r="CS345" s="117" t="str">
        <f t="shared" si="280"/>
        <v/>
      </c>
      <c r="CT345" s="118" t="e">
        <f t="shared" si="281"/>
        <v>#VALUE!</v>
      </c>
      <c r="CU345" s="118" t="e">
        <f t="shared" si="282"/>
        <v>#VALUE!</v>
      </c>
      <c r="CV345" s="118" t="e">
        <f t="shared" si="283"/>
        <v>#VALUE!</v>
      </c>
      <c r="CW345" s="119" t="e">
        <f t="shared" si="284"/>
        <v>#VALUE!</v>
      </c>
    </row>
    <row r="346" spans="1:101" ht="118.5" customHeight="1" x14ac:dyDescent="0.3">
      <c r="A346" s="160" t="str">
        <f>[4]SayfaKAY!C1179</f>
        <v/>
      </c>
      <c r="B346" s="104" t="str">
        <f>[4]SayfaKAY!D1179</f>
        <v/>
      </c>
      <c r="C346" s="105" t="str">
        <f>[4]SayfaKAY!E1179</f>
        <v/>
      </c>
      <c r="D346" s="105" t="str">
        <f>[4]SayfaKAY!F1179</f>
        <v/>
      </c>
      <c r="E346" s="106" t="str">
        <f>[4]SayfaKAY!G1179</f>
        <v/>
      </c>
      <c r="F346" s="134" t="str">
        <f t="shared" si="245"/>
        <v/>
      </c>
      <c r="G346" s="135" t="str">
        <f t="shared" si="246"/>
        <v/>
      </c>
      <c r="H346" s="235" t="str">
        <f>[4]SayfaKAY!H1179</f>
        <v/>
      </c>
      <c r="I346" s="104" t="str">
        <f>[4]SayfaKAY!I1179</f>
        <v/>
      </c>
      <c r="J346" s="103" t="str">
        <f>IF([4]SayfaKAY!J1179="","",IF([4]SayfaKAY!J1179="Müşteri","Notified by Customer","Notified by Bozankaya"))</f>
        <v/>
      </c>
      <c r="K346" s="103" t="e">
        <f>VLOOKUP([4]SayfaKAY!L1179,#REF!,2,FALSE)</f>
        <v>#REF!</v>
      </c>
      <c r="L346" s="165" t="str">
        <f>[4]SayfaKAY!X1179</f>
        <v/>
      </c>
      <c r="M346" s="107" t="str">
        <f t="shared" si="247"/>
        <v/>
      </c>
      <c r="N346" s="105" t="str">
        <f>[4]SayfaKAY!M1179</f>
        <v/>
      </c>
      <c r="O346" s="166" t="str">
        <f>[4]SayfaKAY!P1179</f>
        <v/>
      </c>
      <c r="P346" s="166" t="str">
        <f>[4]SayfaKAY!Q1179</f>
        <v/>
      </c>
      <c r="Q346" s="166" t="str">
        <f>[4]SayfaKAY!R1179</f>
        <v/>
      </c>
      <c r="R346" s="132" t="str" cm="1">
        <f t="array" ref="R346">IF([4]SayfaKAY!U1179="","",_xlfn.IFS([4]SayfaKAY!U1179="Bozankaya","Bozankaya",[4]SayfaKAY!U1179="Müşteri","Customer",[4]SayfaKAY!U1179="Tedarikçi","Equipment Supplier"))</f>
        <v/>
      </c>
      <c r="S346" s="204" t="str">
        <f>[4]SayfaKAY!N1179</f>
        <v/>
      </c>
      <c r="T346" s="133" t="str">
        <f>[4]SayfaKAY!AD1179</f>
        <v/>
      </c>
      <c r="U346" s="132" t="str">
        <f>[4]SayfaKAY!W1179</f>
        <v/>
      </c>
      <c r="V346" s="108" t="str">
        <f>[4]SayfaKAY!AZ1179</f>
        <v/>
      </c>
      <c r="W346" s="136" t="str">
        <f t="shared" si="248"/>
        <v/>
      </c>
      <c r="X346" s="137" t="str">
        <f t="shared" si="249"/>
        <v/>
      </c>
      <c r="Y346" s="235" t="str">
        <f>[4]SayfaKAY!AE1179</f>
        <v/>
      </c>
      <c r="Z346" s="109" t="str">
        <f t="shared" si="250"/>
        <v/>
      </c>
      <c r="AA346" s="110" t="str">
        <f t="shared" si="251"/>
        <v/>
      </c>
      <c r="AB346" s="182" t="str">
        <f>[4]SayfaKAY!BA1179</f>
        <v/>
      </c>
      <c r="AC346" s="257" t="str">
        <f t="shared" si="252"/>
        <v/>
      </c>
      <c r="AD346" s="111" t="str">
        <f t="shared" si="253"/>
        <v/>
      </c>
      <c r="AE346" s="111" t="str">
        <f t="shared" si="254"/>
        <v/>
      </c>
      <c r="AF346" s="235" t="str">
        <f>[4]SayfaKAY!BA1179</f>
        <v/>
      </c>
      <c r="AG346" s="179" t="str">
        <f>[4]SayfaKAY!S1179</f>
        <v/>
      </c>
      <c r="AH346" s="178" t="str">
        <f t="shared" si="255"/>
        <v/>
      </c>
      <c r="AI346" s="163" t="str">
        <f>[4]SayfaKAY!AV1179</f>
        <v/>
      </c>
      <c r="AJ346" s="164" t="str">
        <f t="shared" si="256"/>
        <v/>
      </c>
      <c r="AK346" s="164" t="str">
        <f t="shared" si="257"/>
        <v/>
      </c>
      <c r="AL346" s="112" t="str">
        <f>[4]SayfaKAY!AX1179</f>
        <v/>
      </c>
      <c r="AM346" s="257" t="str" cm="1">
        <f t="array" ref="AM346">IFERROR(IF(AND(P346&lt;&gt;"D(Arıza Değil)",AH346="Bu Arıza Aracın Servise Verilmesine Engel Değil"),
IF(Z346-F346&gt;0,(AB346-Y346)*24*60,
IF(OR(AND(G346&gt;$AS$1,G346&lt;$AT$1),AND(G346&gt;$AU$1,G346&lt;$AV$1)),
(AF346-H346)*24*60,     BH:BH0)),        AN346),0)</f>
        <v/>
      </c>
      <c r="AN346" s="257" t="str">
        <f t="shared" si="258"/>
        <v/>
      </c>
      <c r="AO346" s="174" t="str">
        <f>[4]SayfaKAY!AG1179</f>
        <v/>
      </c>
      <c r="AP346" s="174" t="str">
        <f>[4]SayfaKAY!AI1179</f>
        <v/>
      </c>
      <c r="AQ346" s="174" t="str">
        <f>[4]SayfaKAY!AQ1179</f>
        <v/>
      </c>
      <c r="AR346" s="174" t="str">
        <f>[4]SayfaKAY!AH1179</f>
        <v/>
      </c>
      <c r="AS346" s="174" t="str">
        <f>[4]SayfaKAY!AJ1179</f>
        <v/>
      </c>
      <c r="AT346" s="175" t="str">
        <f>[4]SayfaKAY!AM1179</f>
        <v/>
      </c>
      <c r="AU346" s="176" t="str">
        <f>[4]SayfaKAY!AL1179</f>
        <v/>
      </c>
      <c r="AV346" s="176" t="str">
        <f>[4]SayfaKAY!AP1179</f>
        <v/>
      </c>
      <c r="AW346" s="177" t="str">
        <f>[4]SayfaKAY!AT1179</f>
        <v/>
      </c>
      <c r="AX346" s="194" t="str">
        <f t="shared" si="259"/>
        <v/>
      </c>
      <c r="AY346" s="168"/>
      <c r="AZ346" s="167"/>
      <c r="BA346" s="113"/>
      <c r="BB346" s="171" t="str">
        <f>IF($AQ$1="X", IF(AND(G346&gt;=$AS$1,G346&lt;=$AT$1),IF(P346&lt;&gt;"D(Arıza Değil)",AC346,0), IF(AND(G346&gt;=$AU$1,G346&lt;=$AV$1),IF(P346&lt;&gt;"D(Arıza Değil)",AC346,0), "")), "")</f>
        <v/>
      </c>
      <c r="BC346" s="114"/>
      <c r="BD346" s="114"/>
      <c r="BE346" s="114"/>
      <c r="BF346" s="114"/>
      <c r="BG346" s="114"/>
      <c r="BH346" s="114">
        <f>IFERROR(FRACAS!AN1182, "Hata Var")</f>
        <v>94.99999996391125</v>
      </c>
      <c r="BI346" s="114"/>
      <c r="BJ346" s="114"/>
      <c r="BK346" s="105" t="str">
        <f>[4]SayfaKAY!AW1179</f>
        <v/>
      </c>
      <c r="BL346" s="105" t="str">
        <f>[4]SayfaKAY!V1179</f>
        <v/>
      </c>
      <c r="BM346" s="114"/>
      <c r="BN346" s="171" t="str">
        <f t="shared" si="260"/>
        <v>x yok</v>
      </c>
      <c r="BO346" s="171" t="b">
        <f t="shared" si="261"/>
        <v>0</v>
      </c>
      <c r="BP346" s="171" t="e">
        <f t="shared" si="262"/>
        <v>#VALUE!</v>
      </c>
      <c r="BQ346" s="226" t="e">
        <f t="shared" si="263"/>
        <v>#VALUE!</v>
      </c>
      <c r="BR346" s="226" t="e">
        <f t="shared" si="264"/>
        <v>#VALUE!</v>
      </c>
      <c r="BS346" s="226" t="e">
        <f t="shared" si="265"/>
        <v>#VALUE!</v>
      </c>
      <c r="BT346" s="114"/>
      <c r="BU346" s="242"/>
      <c r="BV346" s="233">
        <f t="shared" si="266"/>
        <v>-1</v>
      </c>
      <c r="BW346" s="226" t="str">
        <f t="shared" si="267"/>
        <v>Hayır, çakışma yok</v>
      </c>
      <c r="BX346" s="229"/>
      <c r="BY346" s="247" t="e">
        <f t="shared" si="268"/>
        <v>#VALUE!</v>
      </c>
      <c r="BZ346" s="247" t="e">
        <f t="shared" si="269"/>
        <v>#VALUE!</v>
      </c>
      <c r="CA346" s="247" t="e">
        <f t="shared" si="270"/>
        <v>#VALUE!</v>
      </c>
      <c r="CB346" s="213"/>
      <c r="CC346" s="211"/>
      <c r="CD346" s="196"/>
      <c r="CE346" s="213">
        <v>1178</v>
      </c>
      <c r="CF346" s="182" t="str">
        <f t="shared" si="271"/>
        <v/>
      </c>
      <c r="CG346" s="182" t="str">
        <f t="shared" si="272"/>
        <v/>
      </c>
      <c r="CH346" s="196"/>
      <c r="CI346" s="196"/>
      <c r="CJ346" s="196"/>
      <c r="CK346" s="196" t="e">
        <f t="shared" si="273"/>
        <v>#VALUE!</v>
      </c>
      <c r="CL346" s="196" t="e">
        <f t="shared" si="274"/>
        <v>#VALUE!</v>
      </c>
      <c r="CM346" s="196" t="e">
        <f t="shared" si="275"/>
        <v>#VALUE!</v>
      </c>
      <c r="CN346" s="114"/>
      <c r="CO346" s="115" t="str">
        <f t="shared" si="276"/>
        <v/>
      </c>
      <c r="CP346" s="116" t="e">
        <f t="shared" si="277"/>
        <v>#VALUE!</v>
      </c>
      <c r="CQ346" s="117" t="str">
        <f t="shared" si="278"/>
        <v/>
      </c>
      <c r="CR346" s="117" t="str">
        <f t="shared" si="279"/>
        <v/>
      </c>
      <c r="CS346" s="117" t="str">
        <f t="shared" si="280"/>
        <v/>
      </c>
      <c r="CT346" s="118" t="e">
        <f t="shared" si="281"/>
        <v>#VALUE!</v>
      </c>
      <c r="CU346" s="118" t="e">
        <f t="shared" si="282"/>
        <v>#VALUE!</v>
      </c>
      <c r="CV346" s="118" t="e">
        <f t="shared" si="283"/>
        <v>#VALUE!</v>
      </c>
      <c r="CW346" s="119" t="e">
        <f t="shared" si="284"/>
        <v>#VALUE!</v>
      </c>
    </row>
    <row r="347" spans="1:101" ht="118.5" customHeight="1" x14ac:dyDescent="0.3">
      <c r="A347" s="104" t="str">
        <f>[4]SayfaKAY!C1180</f>
        <v/>
      </c>
      <c r="B347" s="104" t="str">
        <f>[4]SayfaKAY!D1180</f>
        <v/>
      </c>
      <c r="C347" s="105" t="str">
        <f>[4]SayfaKAY!E1180</f>
        <v/>
      </c>
      <c r="D347" s="105" t="str">
        <f>[4]SayfaKAY!F1180</f>
        <v/>
      </c>
      <c r="E347" s="106" t="str">
        <f>[4]SayfaKAY!G1180</f>
        <v/>
      </c>
      <c r="F347" s="193" t="str">
        <f t="shared" si="245"/>
        <v/>
      </c>
      <c r="G347" s="135" t="str">
        <f t="shared" si="246"/>
        <v/>
      </c>
      <c r="H347" s="235" t="str">
        <f>[4]SayfaKAY!H1180</f>
        <v/>
      </c>
      <c r="I347" s="104" t="str">
        <f>[4]SayfaKAY!I1180</f>
        <v/>
      </c>
      <c r="J347" s="103" t="str">
        <f>IF([4]SayfaKAY!J1180="","",IF([4]SayfaKAY!J1180="Müşteri","Notified by Customer","Notified by Bozankaya"))</f>
        <v/>
      </c>
      <c r="K347" s="103" t="e">
        <f>VLOOKUP([4]SayfaKAY!L1180,#REF!,2,FALSE)</f>
        <v>#REF!</v>
      </c>
      <c r="L347" s="165" t="str">
        <f>[4]SayfaKAY!X1180</f>
        <v/>
      </c>
      <c r="M347" s="107" t="str">
        <f t="shared" si="247"/>
        <v/>
      </c>
      <c r="N347" s="105" t="str">
        <f>[4]SayfaKAY!M1180</f>
        <v/>
      </c>
      <c r="O347" s="166" t="str">
        <f>[4]SayfaKAY!P1180</f>
        <v/>
      </c>
      <c r="P347" s="166" t="str">
        <f>[4]SayfaKAY!Q1180</f>
        <v/>
      </c>
      <c r="Q347" s="166" t="str">
        <f>[4]SayfaKAY!R1180</f>
        <v/>
      </c>
      <c r="R347" s="132" t="str" cm="1">
        <f t="array" ref="R347">IF([4]SayfaKAY!U1180="","",_xlfn.IFS([4]SayfaKAY!U1180="Bozankaya","Bozankaya",[4]SayfaKAY!U1180="Müşteri","Customer",[4]SayfaKAY!U1180="Tedarikçi","Equipment Supplier"))</f>
        <v/>
      </c>
      <c r="S347" s="204" t="str">
        <f>[4]SayfaKAY!N1180</f>
        <v/>
      </c>
      <c r="T347" s="133" t="str">
        <f>[4]SayfaKAY!AD1180</f>
        <v/>
      </c>
      <c r="U347" s="132" t="str">
        <f>[4]SayfaKAY!W1180</f>
        <v/>
      </c>
      <c r="V347" s="108" t="str">
        <f>[4]SayfaKAY!AZ1180</f>
        <v/>
      </c>
      <c r="W347" s="136" t="str">
        <f t="shared" si="248"/>
        <v/>
      </c>
      <c r="X347" s="137" t="str">
        <f t="shared" si="249"/>
        <v/>
      </c>
      <c r="Y347" s="235" t="str">
        <f>[4]SayfaKAY!AE1180</f>
        <v/>
      </c>
      <c r="Z347" s="192" t="str">
        <f t="shared" si="250"/>
        <v/>
      </c>
      <c r="AA347" s="110" t="str">
        <f t="shared" si="251"/>
        <v/>
      </c>
      <c r="AB347" s="182" t="str">
        <f>[4]SayfaKAY!BA1180</f>
        <v/>
      </c>
      <c r="AC347" s="257" t="str">
        <f t="shared" si="252"/>
        <v/>
      </c>
      <c r="AD347" s="111" t="str">
        <f t="shared" si="253"/>
        <v/>
      </c>
      <c r="AE347" s="111" t="str">
        <f t="shared" si="254"/>
        <v/>
      </c>
      <c r="AF347" s="235" t="str">
        <f>[4]SayfaKAY!BA1180</f>
        <v/>
      </c>
      <c r="AG347" s="179" t="str">
        <f>[4]SayfaKAY!S1180</f>
        <v/>
      </c>
      <c r="AH347" s="178" t="str">
        <f t="shared" si="255"/>
        <v/>
      </c>
      <c r="AI347" s="163" t="str">
        <f>[4]SayfaKAY!AV1180</f>
        <v/>
      </c>
      <c r="AJ347" s="164" t="str">
        <f t="shared" si="256"/>
        <v/>
      </c>
      <c r="AK347" s="164" t="str">
        <f t="shared" si="257"/>
        <v/>
      </c>
      <c r="AL347" s="112" t="str">
        <f>[4]SayfaKAY!AX1180</f>
        <v/>
      </c>
      <c r="AM347" s="257" t="str" cm="1">
        <f t="array" ref="AM347">IFERROR(IF(AND(P347&lt;&gt;"D(Arıza Değil)",AH347="Bu Arıza Aracın Servise Verilmesine Engel Değil"),
IF(Z347-F347&gt;0,(AB347-Y347)*24*60,
IF(OR(AND(G347&gt;$AS$1,G347&lt;$AT$1),AND(G347&gt;$AU$1,G347&lt;$AV$1)),
(AF347-H347)*24*60,     BH:BH0)),        AN347),0)</f>
        <v/>
      </c>
      <c r="AN347" s="257" t="str">
        <f t="shared" si="258"/>
        <v/>
      </c>
      <c r="AO347" s="174" t="str">
        <f>[4]SayfaKAY!AG1180</f>
        <v/>
      </c>
      <c r="AP347" s="174" t="str">
        <f>[4]SayfaKAY!AI1180</f>
        <v/>
      </c>
      <c r="AQ347" s="174" t="str">
        <f>[4]SayfaKAY!AQ1180</f>
        <v/>
      </c>
      <c r="AR347" s="174" t="str">
        <f>[4]SayfaKAY!AH1180</f>
        <v/>
      </c>
      <c r="AS347" s="174" t="str">
        <f>[4]SayfaKAY!AJ1180</f>
        <v/>
      </c>
      <c r="AT347" s="175" t="str">
        <f>[4]SayfaKAY!AM1180</f>
        <v/>
      </c>
      <c r="AU347" s="176" t="str">
        <f>[4]SayfaKAY!AL1180</f>
        <v/>
      </c>
      <c r="AV347" s="176" t="str">
        <f>[4]SayfaKAY!AP1180</f>
        <v/>
      </c>
      <c r="AW347" s="177" t="str">
        <f>[4]SayfaKAY!AT1180</f>
        <v/>
      </c>
      <c r="AX347" s="194" t="str">
        <f t="shared" si="259"/>
        <v/>
      </c>
      <c r="AY347" s="168"/>
      <c r="AZ347" s="167"/>
      <c r="BA347" s="170"/>
      <c r="BB347" s="171"/>
      <c r="BC347" s="114"/>
      <c r="BD347" s="114"/>
      <c r="BE347" s="114"/>
      <c r="BF347" s="114"/>
      <c r="BG347" s="114"/>
      <c r="BH347" s="114">
        <f>IFERROR(FRACAS!AN1183, "Hata Var")</f>
        <v>747.99999993410893</v>
      </c>
      <c r="BI347" s="114"/>
      <c r="BJ347" s="114"/>
      <c r="BK347" s="105" t="str">
        <f>[4]SayfaKAY!AW1180</f>
        <v/>
      </c>
      <c r="BL347" s="105" t="str">
        <f>[4]SayfaKAY!V1180</f>
        <v/>
      </c>
      <c r="BM347" s="114"/>
      <c r="BN347" s="171" t="str">
        <f t="shared" si="260"/>
        <v>x yok</v>
      </c>
      <c r="BO347" s="171" t="b">
        <f t="shared" si="261"/>
        <v>0</v>
      </c>
      <c r="BP347" s="171" t="e">
        <f t="shared" si="262"/>
        <v>#VALUE!</v>
      </c>
      <c r="BQ347" s="226" t="e">
        <f t="shared" si="263"/>
        <v>#VALUE!</v>
      </c>
      <c r="BR347" s="226" t="e">
        <f t="shared" si="264"/>
        <v>#VALUE!</v>
      </c>
      <c r="BS347" s="226" t="e">
        <f t="shared" si="265"/>
        <v>#VALUE!</v>
      </c>
      <c r="BT347" s="114"/>
      <c r="BU347" s="242"/>
      <c r="BV347" s="233">
        <f t="shared" si="266"/>
        <v>-1</v>
      </c>
      <c r="BW347" s="226" t="str">
        <f t="shared" si="267"/>
        <v>Hayır, çakışma yok</v>
      </c>
      <c r="BX347" s="229"/>
      <c r="BY347" s="247" t="e">
        <f t="shared" si="268"/>
        <v>#VALUE!</v>
      </c>
      <c r="BZ347" s="247" t="e">
        <f t="shared" si="269"/>
        <v>#VALUE!</v>
      </c>
      <c r="CA347" s="247" t="e">
        <f t="shared" si="270"/>
        <v>#VALUE!</v>
      </c>
      <c r="CB347" s="213"/>
      <c r="CC347" s="211"/>
      <c r="CD347" s="196"/>
      <c r="CE347" s="213">
        <v>1179</v>
      </c>
      <c r="CF347" s="182" t="str">
        <f t="shared" si="271"/>
        <v/>
      </c>
      <c r="CG347" s="182" t="str">
        <f t="shared" si="272"/>
        <v/>
      </c>
      <c r="CH347" s="196"/>
      <c r="CI347" s="196"/>
      <c r="CJ347" s="196"/>
      <c r="CK347" s="196" t="e">
        <f t="shared" si="273"/>
        <v>#VALUE!</v>
      </c>
      <c r="CL347" s="196" t="e">
        <f t="shared" si="274"/>
        <v>#VALUE!</v>
      </c>
      <c r="CM347" s="196" t="e">
        <f t="shared" si="275"/>
        <v>#VALUE!</v>
      </c>
      <c r="CN347" s="114"/>
      <c r="CO347" s="115" t="str">
        <f t="shared" si="276"/>
        <v/>
      </c>
      <c r="CP347" s="116" t="e">
        <f t="shared" si="277"/>
        <v>#VALUE!</v>
      </c>
      <c r="CQ347" s="117" t="str">
        <f t="shared" si="278"/>
        <v/>
      </c>
      <c r="CR347" s="117" t="str">
        <f t="shared" si="279"/>
        <v/>
      </c>
      <c r="CS347" s="117" t="str">
        <f t="shared" si="280"/>
        <v/>
      </c>
      <c r="CT347" s="118" t="e">
        <f t="shared" si="281"/>
        <v>#VALUE!</v>
      </c>
      <c r="CU347" s="118" t="e">
        <f t="shared" si="282"/>
        <v>#VALUE!</v>
      </c>
      <c r="CV347" s="118" t="e">
        <f t="shared" si="283"/>
        <v>#VALUE!</v>
      </c>
      <c r="CW347" s="119" t="e">
        <f t="shared" si="284"/>
        <v>#VALUE!</v>
      </c>
    </row>
    <row r="348" spans="1:101" ht="118.5" customHeight="1" x14ac:dyDescent="0.3">
      <c r="A348" s="160" t="str">
        <f>[4]SayfaKAY!C1181</f>
        <v/>
      </c>
      <c r="B348" s="104" t="str">
        <f>[4]SayfaKAY!D1181</f>
        <v/>
      </c>
      <c r="C348" s="105" t="str">
        <f>[4]SayfaKAY!E1181</f>
        <v/>
      </c>
      <c r="D348" s="105" t="str">
        <f>[4]SayfaKAY!F1181</f>
        <v/>
      </c>
      <c r="E348" s="106" t="str">
        <f>[4]SayfaKAY!G1181</f>
        <v/>
      </c>
      <c r="F348" s="134" t="str">
        <f t="shared" si="245"/>
        <v/>
      </c>
      <c r="G348" s="135" t="str">
        <f t="shared" si="246"/>
        <v/>
      </c>
      <c r="H348" s="235" t="str">
        <f>[4]SayfaKAY!H1181</f>
        <v/>
      </c>
      <c r="I348" s="104" t="str">
        <f>[4]SayfaKAY!I1181</f>
        <v/>
      </c>
      <c r="J348" s="103" t="str">
        <f>IF([4]SayfaKAY!J1181="","",IF([4]SayfaKAY!J1181="Müşteri","Notified by Customer","Notified by Bozankaya"))</f>
        <v/>
      </c>
      <c r="K348" s="103" t="e">
        <f>VLOOKUP([4]SayfaKAY!L1181,#REF!,2,FALSE)</f>
        <v>#REF!</v>
      </c>
      <c r="L348" s="165" t="str">
        <f>[4]SayfaKAY!X1181</f>
        <v/>
      </c>
      <c r="M348" s="107" t="str">
        <f t="shared" si="247"/>
        <v/>
      </c>
      <c r="N348" s="105" t="str">
        <f>[4]SayfaKAY!M1181</f>
        <v/>
      </c>
      <c r="O348" s="166" t="str">
        <f>[4]SayfaKAY!P1181</f>
        <v/>
      </c>
      <c r="P348" s="166" t="str">
        <f>[4]SayfaKAY!Q1181</f>
        <v/>
      </c>
      <c r="Q348" s="166" t="str">
        <f>[4]SayfaKAY!R1181</f>
        <v/>
      </c>
      <c r="R348" s="132" t="str" cm="1">
        <f t="array" ref="R348">IF([4]SayfaKAY!U1181="","",_xlfn.IFS([4]SayfaKAY!U1181="Bozankaya","Bozankaya",[4]SayfaKAY!U1181="Müşteri","Customer",[4]SayfaKAY!U1181="Tedarikçi","Equipment Supplier"))</f>
        <v/>
      </c>
      <c r="S348" s="204" t="str">
        <f>[4]SayfaKAY!N1181</f>
        <v/>
      </c>
      <c r="T348" s="133" t="str">
        <f>[4]SayfaKAY!AD1181</f>
        <v/>
      </c>
      <c r="U348" s="132" t="str">
        <f>[4]SayfaKAY!W1181</f>
        <v/>
      </c>
      <c r="V348" s="108" t="str">
        <f>[4]SayfaKAY!AZ1181</f>
        <v/>
      </c>
      <c r="W348" s="136" t="str">
        <f t="shared" si="248"/>
        <v/>
      </c>
      <c r="X348" s="137" t="str">
        <f t="shared" si="249"/>
        <v/>
      </c>
      <c r="Y348" s="235" t="str">
        <f>[4]SayfaKAY!AE1181</f>
        <v/>
      </c>
      <c r="Z348" s="109" t="str">
        <f t="shared" si="250"/>
        <v/>
      </c>
      <c r="AA348" s="110" t="str">
        <f t="shared" si="251"/>
        <v/>
      </c>
      <c r="AB348" s="182" t="str">
        <f>[4]SayfaKAY!BA1181</f>
        <v/>
      </c>
      <c r="AC348" s="257" t="str">
        <f t="shared" si="252"/>
        <v/>
      </c>
      <c r="AD348" s="111" t="str">
        <f t="shared" si="253"/>
        <v/>
      </c>
      <c r="AE348" s="111" t="str">
        <f t="shared" si="254"/>
        <v/>
      </c>
      <c r="AF348" s="235" t="str">
        <f>[4]SayfaKAY!BA1181</f>
        <v/>
      </c>
      <c r="AG348" s="179" t="str">
        <f>[4]SayfaKAY!S1181</f>
        <v/>
      </c>
      <c r="AH348" s="178" t="str">
        <f t="shared" si="255"/>
        <v/>
      </c>
      <c r="AI348" s="163" t="str">
        <f>[4]SayfaKAY!AV1181</f>
        <v/>
      </c>
      <c r="AJ348" s="164" t="str">
        <f t="shared" si="256"/>
        <v/>
      </c>
      <c r="AK348" s="164" t="str">
        <f t="shared" si="257"/>
        <v/>
      </c>
      <c r="AL348" s="112" t="str">
        <f>[4]SayfaKAY!AX1181</f>
        <v/>
      </c>
      <c r="AM348" s="257" t="str" cm="1">
        <f t="array" ref="AM348">IFERROR(IF(AND(P348&lt;&gt;"D(Arıza Değil)",AH348="Bu Arıza Aracın Servise Verilmesine Engel Değil"),
IF(Z348-F348&gt;0,(AB348-Y348)*24*60,
IF(OR(AND(G348&gt;$AS$1,G348&lt;$AT$1),AND(G348&gt;$AU$1,G348&lt;$AV$1)),
(AF348-H348)*24*60,     BH:BH0)),        AN348),0)</f>
        <v/>
      </c>
      <c r="AN348" s="257" t="str">
        <f t="shared" si="258"/>
        <v/>
      </c>
      <c r="AO348" s="174" t="str">
        <f>[4]SayfaKAY!AG1181</f>
        <v/>
      </c>
      <c r="AP348" s="174" t="str">
        <f>[4]SayfaKAY!AI1181</f>
        <v/>
      </c>
      <c r="AQ348" s="174" t="str">
        <f>[4]SayfaKAY!AQ1181</f>
        <v/>
      </c>
      <c r="AR348" s="174" t="str">
        <f>[4]SayfaKAY!AH1181</f>
        <v/>
      </c>
      <c r="AS348" s="174" t="str">
        <f>[4]SayfaKAY!AJ1181</f>
        <v/>
      </c>
      <c r="AT348" s="175" t="str">
        <f>[4]SayfaKAY!AM1181</f>
        <v/>
      </c>
      <c r="AU348" s="176" t="str">
        <f>[4]SayfaKAY!AL1181</f>
        <v/>
      </c>
      <c r="AV348" s="176" t="str">
        <f>[4]SayfaKAY!AP1181</f>
        <v/>
      </c>
      <c r="AW348" s="177" t="str">
        <f>[4]SayfaKAY!AT1181</f>
        <v/>
      </c>
      <c r="AX348" s="194" t="str">
        <f t="shared" si="259"/>
        <v/>
      </c>
      <c r="AY348" s="168"/>
      <c r="AZ348" s="167"/>
      <c r="BA348" s="113"/>
      <c r="BB348" s="171" t="str">
        <f>IF($AQ$1="X", IF(AND(G348&gt;=$AS$1,G348&lt;=$AT$1),IF(P348&lt;&gt;"D(Arıza Değil)",AC348,0), IF(AND(G348&gt;=$AU$1,G348&lt;=$AV$1),IF(P348&lt;&gt;"D(Arıza Değil)",AC348,0), "")), "")</f>
        <v/>
      </c>
      <c r="BC348" s="114"/>
      <c r="BD348" s="114"/>
      <c r="BE348" s="114"/>
      <c r="BF348" s="114"/>
      <c r="BG348" s="114"/>
      <c r="BH348" s="114">
        <f>IFERROR(FRACAS!AN1184, "Hata Var")</f>
        <v>814.99999996391125</v>
      </c>
      <c r="BI348" s="114"/>
      <c r="BJ348" s="114"/>
      <c r="BK348" s="105" t="str">
        <f>[4]SayfaKAY!AW1181</f>
        <v/>
      </c>
      <c r="BL348" s="105" t="str">
        <f>[4]SayfaKAY!V1181</f>
        <v/>
      </c>
      <c r="BM348" s="114"/>
      <c r="BN348" s="171" t="str">
        <f t="shared" si="260"/>
        <v>x yok</v>
      </c>
      <c r="BO348" s="171" t="b">
        <f t="shared" si="261"/>
        <v>0</v>
      </c>
      <c r="BP348" s="171" t="e">
        <f t="shared" si="262"/>
        <v>#VALUE!</v>
      </c>
      <c r="BQ348" s="226" t="e">
        <f t="shared" si="263"/>
        <v>#VALUE!</v>
      </c>
      <c r="BR348" s="226" t="e">
        <f t="shared" si="264"/>
        <v>#VALUE!</v>
      </c>
      <c r="BS348" s="226" t="e">
        <f t="shared" si="265"/>
        <v>#VALUE!</v>
      </c>
      <c r="BT348" s="114"/>
      <c r="BU348" s="242"/>
      <c r="BV348" s="233">
        <f t="shared" si="266"/>
        <v>-1</v>
      </c>
      <c r="BW348" s="226" t="str">
        <f t="shared" si="267"/>
        <v>Hayır, çakışma yok</v>
      </c>
      <c r="BX348" s="229"/>
      <c r="BY348" s="247" t="e">
        <f t="shared" si="268"/>
        <v>#VALUE!</v>
      </c>
      <c r="BZ348" s="247" t="e">
        <f t="shared" si="269"/>
        <v>#VALUE!</v>
      </c>
      <c r="CA348" s="247" t="e">
        <f t="shared" si="270"/>
        <v>#VALUE!</v>
      </c>
      <c r="CB348" s="213"/>
      <c r="CC348" s="211"/>
      <c r="CD348" s="196"/>
      <c r="CE348" s="213">
        <v>1180</v>
      </c>
      <c r="CF348" s="182" t="str">
        <f t="shared" si="271"/>
        <v/>
      </c>
      <c r="CG348" s="182" t="str">
        <f t="shared" si="272"/>
        <v/>
      </c>
      <c r="CH348" s="196"/>
      <c r="CI348" s="196"/>
      <c r="CJ348" s="196"/>
      <c r="CK348" s="196" t="e">
        <f t="shared" si="273"/>
        <v>#VALUE!</v>
      </c>
      <c r="CL348" s="196" t="e">
        <f t="shared" si="274"/>
        <v>#VALUE!</v>
      </c>
      <c r="CM348" s="196" t="e">
        <f t="shared" si="275"/>
        <v>#VALUE!</v>
      </c>
      <c r="CN348" s="114"/>
      <c r="CO348" s="115" t="str">
        <f t="shared" si="276"/>
        <v/>
      </c>
      <c r="CP348" s="116" t="e">
        <f t="shared" si="277"/>
        <v>#VALUE!</v>
      </c>
      <c r="CQ348" s="117" t="str">
        <f t="shared" si="278"/>
        <v/>
      </c>
      <c r="CR348" s="117" t="str">
        <f t="shared" si="279"/>
        <v/>
      </c>
      <c r="CS348" s="117" t="str">
        <f t="shared" si="280"/>
        <v/>
      </c>
      <c r="CT348" s="118" t="e">
        <f t="shared" si="281"/>
        <v>#VALUE!</v>
      </c>
      <c r="CU348" s="118" t="e">
        <f t="shared" si="282"/>
        <v>#VALUE!</v>
      </c>
      <c r="CV348" s="118" t="e">
        <f t="shared" si="283"/>
        <v>#VALUE!</v>
      </c>
      <c r="CW348" s="119" t="e">
        <f t="shared" si="284"/>
        <v>#VALUE!</v>
      </c>
    </row>
    <row r="349" spans="1:101" ht="118.5" customHeight="1" x14ac:dyDescent="0.3">
      <c r="A349" s="104" t="str">
        <f>[4]SayfaKAY!C1182</f>
        <v/>
      </c>
      <c r="B349" s="104" t="str">
        <f>[4]SayfaKAY!D1182</f>
        <v/>
      </c>
      <c r="C349" s="105" t="str">
        <f>[4]SayfaKAY!E1182</f>
        <v/>
      </c>
      <c r="D349" s="105" t="str">
        <f>[4]SayfaKAY!F1182</f>
        <v/>
      </c>
      <c r="E349" s="106" t="str">
        <f>[4]SayfaKAY!G1182</f>
        <v/>
      </c>
      <c r="F349" s="193" t="str">
        <f t="shared" si="245"/>
        <v/>
      </c>
      <c r="G349" s="135" t="str">
        <f t="shared" si="246"/>
        <v/>
      </c>
      <c r="H349" s="235" t="str">
        <f>[4]SayfaKAY!H1182</f>
        <v/>
      </c>
      <c r="I349" s="104" t="str">
        <f>[4]SayfaKAY!I1182</f>
        <v/>
      </c>
      <c r="J349" s="103" t="str">
        <f>IF([4]SayfaKAY!J1182="","",IF([4]SayfaKAY!J1182="Müşteri","Notified by Customer","Notified by Bozankaya"))</f>
        <v/>
      </c>
      <c r="K349" s="103" t="e">
        <f>VLOOKUP([4]SayfaKAY!L1182,#REF!,2,FALSE)</f>
        <v>#REF!</v>
      </c>
      <c r="L349" s="165" t="str">
        <f>[4]SayfaKAY!X1182</f>
        <v/>
      </c>
      <c r="M349" s="107" t="str">
        <f t="shared" si="247"/>
        <v/>
      </c>
      <c r="N349" s="105" t="str">
        <f>[4]SayfaKAY!M1182</f>
        <v/>
      </c>
      <c r="O349" s="166" t="str">
        <f>[4]SayfaKAY!P1182</f>
        <v/>
      </c>
      <c r="P349" s="166" t="str">
        <f>[4]SayfaKAY!Q1182</f>
        <v/>
      </c>
      <c r="Q349" s="166" t="str">
        <f>[4]SayfaKAY!R1182</f>
        <v/>
      </c>
      <c r="R349" s="132" t="str" cm="1">
        <f t="array" ref="R349">IF([4]SayfaKAY!U1182="","",_xlfn.IFS([4]SayfaKAY!U1182="Bozankaya","Bozankaya",[4]SayfaKAY!U1182="Müşteri","Customer",[4]SayfaKAY!U1182="Tedarikçi","Equipment Supplier"))</f>
        <v/>
      </c>
      <c r="S349" s="204" t="str">
        <f>[4]SayfaKAY!N1182</f>
        <v/>
      </c>
      <c r="T349" s="133" t="str">
        <f>[4]SayfaKAY!AD1182</f>
        <v/>
      </c>
      <c r="U349" s="132" t="str">
        <f>[4]SayfaKAY!W1182</f>
        <v/>
      </c>
      <c r="V349" s="108" t="str">
        <f>[4]SayfaKAY!AZ1182</f>
        <v/>
      </c>
      <c r="W349" s="136" t="str">
        <f t="shared" si="248"/>
        <v/>
      </c>
      <c r="X349" s="137" t="str">
        <f t="shared" si="249"/>
        <v/>
      </c>
      <c r="Y349" s="235" t="str">
        <f>[4]SayfaKAY!AE1182</f>
        <v/>
      </c>
      <c r="Z349" s="192" t="str">
        <f t="shared" si="250"/>
        <v/>
      </c>
      <c r="AA349" s="110" t="str">
        <f t="shared" si="251"/>
        <v/>
      </c>
      <c r="AB349" s="182" t="str">
        <f>[4]SayfaKAY!BA1182</f>
        <v/>
      </c>
      <c r="AC349" s="257" t="str">
        <f t="shared" si="252"/>
        <v/>
      </c>
      <c r="AD349" s="111" t="str">
        <f t="shared" si="253"/>
        <v/>
      </c>
      <c r="AE349" s="111" t="str">
        <f t="shared" si="254"/>
        <v/>
      </c>
      <c r="AF349" s="235" t="str">
        <f>[4]SayfaKAY!BA1182</f>
        <v/>
      </c>
      <c r="AG349" s="179" t="str">
        <f>[4]SayfaKAY!S1182</f>
        <v/>
      </c>
      <c r="AH349" s="178" t="str">
        <f t="shared" si="255"/>
        <v/>
      </c>
      <c r="AI349" s="163" t="str">
        <f>[4]SayfaKAY!AV1182</f>
        <v/>
      </c>
      <c r="AJ349" s="164" t="str">
        <f t="shared" si="256"/>
        <v/>
      </c>
      <c r="AK349" s="164" t="str">
        <f t="shared" si="257"/>
        <v/>
      </c>
      <c r="AL349" s="112" t="str">
        <f>[4]SayfaKAY!AX1182</f>
        <v/>
      </c>
      <c r="AM349" s="257" t="str" cm="1">
        <f t="array" ref="AM349">IFERROR(IF(AND(P349&lt;&gt;"D(Arıza Değil)",AH349="Bu Arıza Aracın Servise Verilmesine Engel Değil"),
IF(Z349-F349&gt;0,(AB349-Y349)*24*60,
IF(OR(AND(G349&gt;$AS$1,G349&lt;$AT$1),AND(G349&gt;$AU$1,G349&lt;$AV$1)),
(AF349-H349)*24*60,     BH:BH0)),        AN349),0)</f>
        <v/>
      </c>
      <c r="AN349" s="257" t="str">
        <f t="shared" si="258"/>
        <v/>
      </c>
      <c r="AO349" s="174" t="str">
        <f>[4]SayfaKAY!AG1182</f>
        <v/>
      </c>
      <c r="AP349" s="174" t="str">
        <f>[4]SayfaKAY!AI1182</f>
        <v/>
      </c>
      <c r="AQ349" s="174" t="str">
        <f>[4]SayfaKAY!AQ1182</f>
        <v/>
      </c>
      <c r="AR349" s="174" t="str">
        <f>[4]SayfaKAY!AH1182</f>
        <v/>
      </c>
      <c r="AS349" s="174" t="str">
        <f>[4]SayfaKAY!AJ1182</f>
        <v/>
      </c>
      <c r="AT349" s="175" t="str">
        <f>[4]SayfaKAY!AM1182</f>
        <v/>
      </c>
      <c r="AU349" s="176" t="str">
        <f>[4]SayfaKAY!AL1182</f>
        <v/>
      </c>
      <c r="AV349" s="176" t="str">
        <f>[4]SayfaKAY!AP1182</f>
        <v/>
      </c>
      <c r="AW349" s="177" t="str">
        <f>[4]SayfaKAY!AT1182</f>
        <v/>
      </c>
      <c r="AX349" s="194" t="str">
        <f t="shared" si="259"/>
        <v/>
      </c>
      <c r="AY349" s="168"/>
      <c r="AZ349" s="167"/>
      <c r="BA349" s="170"/>
      <c r="BB349" s="171"/>
      <c r="BC349" s="114"/>
      <c r="BD349" s="114"/>
      <c r="BE349" s="114"/>
      <c r="BF349" s="114"/>
      <c r="BG349" s="114"/>
      <c r="BH349" s="114">
        <f>IFERROR(FRACAS!AN1185, "Hata Var")</f>
        <v>256260.00000009779</v>
      </c>
      <c r="BI349" s="114"/>
      <c r="BJ349" s="114"/>
      <c r="BK349" s="105" t="str">
        <f>[4]SayfaKAY!AW1182</f>
        <v/>
      </c>
      <c r="BL349" s="105" t="str">
        <f>[4]SayfaKAY!V1182</f>
        <v/>
      </c>
      <c r="BM349" s="114"/>
      <c r="BN349" s="171" t="str">
        <f t="shared" si="260"/>
        <v>x yok</v>
      </c>
      <c r="BO349" s="171" t="b">
        <f t="shared" si="261"/>
        <v>0</v>
      </c>
      <c r="BP349" s="171" t="e">
        <f t="shared" si="262"/>
        <v>#VALUE!</v>
      </c>
      <c r="BQ349" s="226" t="e">
        <f t="shared" si="263"/>
        <v>#VALUE!</v>
      </c>
      <c r="BR349" s="226" t="e">
        <f t="shared" si="264"/>
        <v>#VALUE!</v>
      </c>
      <c r="BS349" s="226" t="e">
        <f t="shared" si="265"/>
        <v>#VALUE!</v>
      </c>
      <c r="BT349" s="114"/>
      <c r="BU349" s="242"/>
      <c r="BV349" s="233">
        <f t="shared" si="266"/>
        <v>-1</v>
      </c>
      <c r="BW349" s="226" t="str">
        <f t="shared" si="267"/>
        <v>Hayır, çakışma yok</v>
      </c>
      <c r="BX349" s="229"/>
      <c r="BY349" s="247" t="e">
        <f t="shared" si="268"/>
        <v>#VALUE!</v>
      </c>
      <c r="BZ349" s="247" t="e">
        <f t="shared" si="269"/>
        <v>#VALUE!</v>
      </c>
      <c r="CA349" s="247" t="e">
        <f t="shared" si="270"/>
        <v>#VALUE!</v>
      </c>
      <c r="CB349" s="213"/>
      <c r="CC349" s="211"/>
      <c r="CD349" s="196"/>
      <c r="CE349" s="213">
        <v>1181</v>
      </c>
      <c r="CF349" s="182" t="str">
        <f t="shared" si="271"/>
        <v/>
      </c>
      <c r="CG349" s="182" t="str">
        <f t="shared" si="272"/>
        <v/>
      </c>
      <c r="CH349" s="196"/>
      <c r="CI349" s="196"/>
      <c r="CJ349" s="196"/>
      <c r="CK349" s="196" t="e">
        <f t="shared" si="273"/>
        <v>#VALUE!</v>
      </c>
      <c r="CL349" s="196" t="e">
        <f t="shared" si="274"/>
        <v>#VALUE!</v>
      </c>
      <c r="CM349" s="196" t="e">
        <f t="shared" si="275"/>
        <v>#VALUE!</v>
      </c>
      <c r="CN349" s="114"/>
      <c r="CO349" s="115" t="str">
        <f t="shared" si="276"/>
        <v/>
      </c>
      <c r="CP349" s="116" t="e">
        <f t="shared" si="277"/>
        <v>#VALUE!</v>
      </c>
      <c r="CQ349" s="117" t="str">
        <f t="shared" si="278"/>
        <v/>
      </c>
      <c r="CR349" s="117" t="str">
        <f t="shared" si="279"/>
        <v/>
      </c>
      <c r="CS349" s="117" t="str">
        <f t="shared" si="280"/>
        <v/>
      </c>
      <c r="CT349" s="118" t="e">
        <f t="shared" si="281"/>
        <v>#VALUE!</v>
      </c>
      <c r="CU349" s="118" t="e">
        <f t="shared" si="282"/>
        <v>#VALUE!</v>
      </c>
      <c r="CV349" s="118" t="e">
        <f t="shared" si="283"/>
        <v>#VALUE!</v>
      </c>
      <c r="CW349" s="119" t="e">
        <f t="shared" si="284"/>
        <v>#VALUE!</v>
      </c>
    </row>
    <row r="350" spans="1:101" ht="118.5" customHeight="1" x14ac:dyDescent="0.3">
      <c r="A350" s="160" t="str">
        <f>[4]SayfaKAY!C1183</f>
        <v/>
      </c>
      <c r="B350" s="104" t="str">
        <f>[4]SayfaKAY!D1183</f>
        <v/>
      </c>
      <c r="C350" s="105" t="str">
        <f>[4]SayfaKAY!E1183</f>
        <v/>
      </c>
      <c r="D350" s="105" t="str">
        <f>[4]SayfaKAY!F1183</f>
        <v/>
      </c>
      <c r="E350" s="106" t="str">
        <f>[4]SayfaKAY!G1183</f>
        <v/>
      </c>
      <c r="F350" s="134" t="str">
        <f t="shared" si="245"/>
        <v/>
      </c>
      <c r="G350" s="135" t="str">
        <f t="shared" si="246"/>
        <v/>
      </c>
      <c r="H350" s="235" t="str">
        <f>[4]SayfaKAY!H1183</f>
        <v/>
      </c>
      <c r="I350" s="104" t="str">
        <f>[4]SayfaKAY!I1183</f>
        <v/>
      </c>
      <c r="J350" s="103" t="str">
        <f>IF([4]SayfaKAY!J1183="","",IF([4]SayfaKAY!J1183="Müşteri","Notified by Customer","Notified by Bozankaya"))</f>
        <v/>
      </c>
      <c r="K350" s="103" t="e">
        <f>VLOOKUP([4]SayfaKAY!L1183,#REF!,2,FALSE)</f>
        <v>#REF!</v>
      </c>
      <c r="L350" s="165" t="str">
        <f>[4]SayfaKAY!X1183</f>
        <v/>
      </c>
      <c r="M350" s="107" t="str">
        <f t="shared" si="247"/>
        <v/>
      </c>
      <c r="N350" s="105" t="str">
        <f>[4]SayfaKAY!M1183</f>
        <v/>
      </c>
      <c r="O350" s="166" t="str">
        <f>[4]SayfaKAY!P1183</f>
        <v/>
      </c>
      <c r="P350" s="166" t="str">
        <f>[4]SayfaKAY!Q1183</f>
        <v/>
      </c>
      <c r="Q350" s="166" t="str">
        <f>[4]SayfaKAY!R1183</f>
        <v/>
      </c>
      <c r="R350" s="132" t="str" cm="1">
        <f t="array" ref="R350">IF([4]SayfaKAY!U1183="","",_xlfn.IFS([4]SayfaKAY!U1183="Bozankaya","Bozankaya",[4]SayfaKAY!U1183="Müşteri","Customer",[4]SayfaKAY!U1183="Tedarikçi","Equipment Supplier"))</f>
        <v/>
      </c>
      <c r="S350" s="204" t="str">
        <f>[4]SayfaKAY!N1183</f>
        <v/>
      </c>
      <c r="T350" s="133" t="str">
        <f>[4]SayfaKAY!AD1183</f>
        <v/>
      </c>
      <c r="U350" s="132" t="str">
        <f>[4]SayfaKAY!W1183</f>
        <v/>
      </c>
      <c r="V350" s="108" t="str">
        <f>[4]SayfaKAY!AZ1183</f>
        <v/>
      </c>
      <c r="W350" s="136" t="str">
        <f t="shared" si="248"/>
        <v/>
      </c>
      <c r="X350" s="137" t="str">
        <f t="shared" si="249"/>
        <v/>
      </c>
      <c r="Y350" s="235" t="str">
        <f>[4]SayfaKAY!AE1183</f>
        <v/>
      </c>
      <c r="Z350" s="109" t="str">
        <f t="shared" si="250"/>
        <v/>
      </c>
      <c r="AA350" s="110" t="str">
        <f t="shared" si="251"/>
        <v/>
      </c>
      <c r="AB350" s="182" t="str">
        <f>[4]SayfaKAY!BA1183</f>
        <v/>
      </c>
      <c r="AC350" s="257" t="str">
        <f t="shared" si="252"/>
        <v/>
      </c>
      <c r="AD350" s="111" t="str">
        <f t="shared" si="253"/>
        <v/>
      </c>
      <c r="AE350" s="111" t="str">
        <f t="shared" si="254"/>
        <v/>
      </c>
      <c r="AF350" s="235" t="str">
        <f>[4]SayfaKAY!BA1183</f>
        <v/>
      </c>
      <c r="AG350" s="179" t="str">
        <f>[4]SayfaKAY!S1183</f>
        <v/>
      </c>
      <c r="AH350" s="178" t="str">
        <f t="shared" si="255"/>
        <v/>
      </c>
      <c r="AI350" s="163" t="str">
        <f>[4]SayfaKAY!AV1183</f>
        <v/>
      </c>
      <c r="AJ350" s="164" t="str">
        <f t="shared" si="256"/>
        <v/>
      </c>
      <c r="AK350" s="164" t="str">
        <f t="shared" si="257"/>
        <v/>
      </c>
      <c r="AL350" s="112" t="str">
        <f>[4]SayfaKAY!AX1183</f>
        <v/>
      </c>
      <c r="AM350" s="257" t="str" cm="1">
        <f t="array" ref="AM350">IFERROR(IF(AND(P350&lt;&gt;"D(Arıza Değil)",AH350="Bu Arıza Aracın Servise Verilmesine Engel Değil"),
IF(Z350-F350&gt;0,(AB350-Y350)*24*60,
IF(OR(AND(G350&gt;$AS$1,G350&lt;$AT$1),AND(G350&gt;$AU$1,G350&lt;$AV$1)),
(AF350-H350)*24*60,     BH:BH0)),        AN350),0)</f>
        <v/>
      </c>
      <c r="AN350" s="257" t="str">
        <f t="shared" si="258"/>
        <v/>
      </c>
      <c r="AO350" s="174" t="str">
        <f>[4]SayfaKAY!AG1183</f>
        <v/>
      </c>
      <c r="AP350" s="174" t="str">
        <f>[4]SayfaKAY!AI1183</f>
        <v/>
      </c>
      <c r="AQ350" s="174" t="str">
        <f>[4]SayfaKAY!AQ1183</f>
        <v/>
      </c>
      <c r="AR350" s="174" t="str">
        <f>[4]SayfaKAY!AH1183</f>
        <v/>
      </c>
      <c r="AS350" s="174" t="str">
        <f>[4]SayfaKAY!AJ1183</f>
        <v/>
      </c>
      <c r="AT350" s="175" t="str">
        <f>[4]SayfaKAY!AM1183</f>
        <v/>
      </c>
      <c r="AU350" s="176" t="str">
        <f>[4]SayfaKAY!AL1183</f>
        <v/>
      </c>
      <c r="AV350" s="176" t="str">
        <f>[4]SayfaKAY!AP1183</f>
        <v/>
      </c>
      <c r="AW350" s="177" t="str">
        <f>[4]SayfaKAY!AT1183</f>
        <v/>
      </c>
      <c r="AX350" s="194" t="str">
        <f t="shared" si="259"/>
        <v/>
      </c>
      <c r="AY350" s="168"/>
      <c r="AZ350" s="167"/>
      <c r="BA350" s="113"/>
      <c r="BB350" s="171" t="str">
        <f>IF($AQ$1="X", IF(AND(G350&gt;=$AS$1,G350&lt;=$AT$1),IF(P350&lt;&gt;"D(Arıza Değil)",AC350,0), IF(AND(G350&gt;=$AU$1,G350&lt;=$AV$1),IF(P350&lt;&gt;"D(Arıza Değil)",AC350,0), "")), "")</f>
        <v/>
      </c>
      <c r="BC350" s="114"/>
      <c r="BD350" s="114"/>
      <c r="BE350" s="114"/>
      <c r="BF350" s="114"/>
      <c r="BG350" s="114"/>
      <c r="BH350" s="114">
        <f>IFERROR(FRACAS!AN1186, "Hata Var")</f>
        <v>776630.00000001281</v>
      </c>
      <c r="BI350" s="114"/>
      <c r="BJ350" s="114"/>
      <c r="BK350" s="105" t="str">
        <f>[4]SayfaKAY!AW1183</f>
        <v/>
      </c>
      <c r="BL350" s="105" t="str">
        <f>[4]SayfaKAY!V1183</f>
        <v/>
      </c>
      <c r="BM350" s="114"/>
      <c r="BN350" s="171" t="str">
        <f t="shared" si="260"/>
        <v>x yok</v>
      </c>
      <c r="BO350" s="171" t="b">
        <f t="shared" si="261"/>
        <v>0</v>
      </c>
      <c r="BP350" s="171" t="e">
        <f t="shared" si="262"/>
        <v>#VALUE!</v>
      </c>
      <c r="BQ350" s="226" t="e">
        <f t="shared" si="263"/>
        <v>#VALUE!</v>
      </c>
      <c r="BR350" s="226" t="e">
        <f t="shared" si="264"/>
        <v>#VALUE!</v>
      </c>
      <c r="BS350" s="226" t="e">
        <f t="shared" si="265"/>
        <v>#VALUE!</v>
      </c>
      <c r="BT350" s="114"/>
      <c r="BU350" s="242"/>
      <c r="BV350" s="233">
        <f t="shared" si="266"/>
        <v>-1</v>
      </c>
      <c r="BW350" s="226" t="str">
        <f t="shared" si="267"/>
        <v>Hayır, çakışma yok</v>
      </c>
      <c r="BX350" s="229"/>
      <c r="BY350" s="247" t="e">
        <f t="shared" si="268"/>
        <v>#VALUE!</v>
      </c>
      <c r="BZ350" s="247" t="e">
        <f t="shared" si="269"/>
        <v>#VALUE!</v>
      </c>
      <c r="CA350" s="247" t="e">
        <f t="shared" si="270"/>
        <v>#VALUE!</v>
      </c>
      <c r="CB350" s="213"/>
      <c r="CC350" s="211"/>
      <c r="CD350" s="196"/>
      <c r="CE350" s="213">
        <v>1182</v>
      </c>
      <c r="CF350" s="182" t="str">
        <f t="shared" si="271"/>
        <v/>
      </c>
      <c r="CG350" s="182" t="str">
        <f t="shared" si="272"/>
        <v/>
      </c>
      <c r="CH350" s="196"/>
      <c r="CI350" s="196"/>
      <c r="CJ350" s="196"/>
      <c r="CK350" s="196" t="e">
        <f t="shared" si="273"/>
        <v>#VALUE!</v>
      </c>
      <c r="CL350" s="196" t="e">
        <f t="shared" si="274"/>
        <v>#VALUE!</v>
      </c>
      <c r="CM350" s="196" t="e">
        <f t="shared" si="275"/>
        <v>#VALUE!</v>
      </c>
      <c r="CN350" s="114"/>
      <c r="CO350" s="115" t="str">
        <f t="shared" si="276"/>
        <v/>
      </c>
      <c r="CP350" s="116" t="e">
        <f t="shared" si="277"/>
        <v>#VALUE!</v>
      </c>
      <c r="CQ350" s="117" t="str">
        <f t="shared" si="278"/>
        <v/>
      </c>
      <c r="CR350" s="117" t="str">
        <f t="shared" si="279"/>
        <v/>
      </c>
      <c r="CS350" s="117" t="str">
        <f t="shared" si="280"/>
        <v/>
      </c>
      <c r="CT350" s="118" t="e">
        <f t="shared" si="281"/>
        <v>#VALUE!</v>
      </c>
      <c r="CU350" s="118" t="e">
        <f t="shared" si="282"/>
        <v>#VALUE!</v>
      </c>
      <c r="CV350" s="118" t="e">
        <f t="shared" si="283"/>
        <v>#VALUE!</v>
      </c>
      <c r="CW350" s="119" t="e">
        <f t="shared" si="284"/>
        <v>#VALUE!</v>
      </c>
    </row>
    <row r="351" spans="1:101" ht="118.5" customHeight="1" x14ac:dyDescent="0.3">
      <c r="A351" s="104" t="str">
        <f>[4]SayfaKAY!C1184</f>
        <v/>
      </c>
      <c r="B351" s="104" t="str">
        <f>[4]SayfaKAY!D1184</f>
        <v/>
      </c>
      <c r="C351" s="105" t="str">
        <f>[4]SayfaKAY!E1184</f>
        <v/>
      </c>
      <c r="D351" s="105" t="str">
        <f>[4]SayfaKAY!F1184</f>
        <v/>
      </c>
      <c r="E351" s="106" t="str">
        <f>[4]SayfaKAY!G1184</f>
        <v/>
      </c>
      <c r="F351" s="193" t="str">
        <f t="shared" si="245"/>
        <v/>
      </c>
      <c r="G351" s="135" t="str">
        <f t="shared" si="246"/>
        <v/>
      </c>
      <c r="H351" s="235" t="str">
        <f>[4]SayfaKAY!H1184</f>
        <v/>
      </c>
      <c r="I351" s="104" t="str">
        <f>[4]SayfaKAY!I1184</f>
        <v/>
      </c>
      <c r="J351" s="103" t="str">
        <f>IF([4]SayfaKAY!J1184="","",IF([4]SayfaKAY!J1184="Müşteri","Notified by Customer","Notified by Bozankaya"))</f>
        <v/>
      </c>
      <c r="K351" s="103" t="e">
        <f>VLOOKUP([4]SayfaKAY!L1184,#REF!,2,FALSE)</f>
        <v>#REF!</v>
      </c>
      <c r="L351" s="165" t="str">
        <f>[4]SayfaKAY!X1184</f>
        <v/>
      </c>
      <c r="M351" s="107" t="str">
        <f t="shared" si="247"/>
        <v/>
      </c>
      <c r="N351" s="105" t="str">
        <f>[4]SayfaKAY!M1184</f>
        <v/>
      </c>
      <c r="O351" s="166" t="str">
        <f>[4]SayfaKAY!P1184</f>
        <v/>
      </c>
      <c r="P351" s="166" t="str">
        <f>[4]SayfaKAY!Q1184</f>
        <v/>
      </c>
      <c r="Q351" s="166" t="str">
        <f>[4]SayfaKAY!R1184</f>
        <v/>
      </c>
      <c r="R351" s="132" t="str" cm="1">
        <f t="array" ref="R351">IF([4]SayfaKAY!U1184="","",_xlfn.IFS([4]SayfaKAY!U1184="Bozankaya","Bozankaya",[4]SayfaKAY!U1184="Müşteri","Customer",[4]SayfaKAY!U1184="Tedarikçi","Equipment Supplier"))</f>
        <v/>
      </c>
      <c r="S351" s="204" t="str">
        <f>[4]SayfaKAY!N1184</f>
        <v/>
      </c>
      <c r="T351" s="133" t="str">
        <f>[4]SayfaKAY!AD1184</f>
        <v/>
      </c>
      <c r="U351" s="132" t="str">
        <f>[4]SayfaKAY!W1184</f>
        <v/>
      </c>
      <c r="V351" s="108" t="str">
        <f>[4]SayfaKAY!AZ1184</f>
        <v/>
      </c>
      <c r="W351" s="136" t="str">
        <f t="shared" si="248"/>
        <v/>
      </c>
      <c r="X351" s="137" t="str">
        <f t="shared" si="249"/>
        <v/>
      </c>
      <c r="Y351" s="235" t="str">
        <f>[4]SayfaKAY!AE1184</f>
        <v/>
      </c>
      <c r="Z351" s="192" t="str">
        <f t="shared" si="250"/>
        <v/>
      </c>
      <c r="AA351" s="110" t="str">
        <f t="shared" si="251"/>
        <v/>
      </c>
      <c r="AB351" s="182" t="str">
        <f>[4]SayfaKAY!BA1184</f>
        <v/>
      </c>
      <c r="AC351" s="257" t="str">
        <f t="shared" si="252"/>
        <v/>
      </c>
      <c r="AD351" s="111" t="str">
        <f t="shared" si="253"/>
        <v/>
      </c>
      <c r="AE351" s="111" t="str">
        <f t="shared" si="254"/>
        <v/>
      </c>
      <c r="AF351" s="235" t="str">
        <f>[4]SayfaKAY!BA1184</f>
        <v/>
      </c>
      <c r="AG351" s="179" t="str">
        <f>[4]SayfaKAY!S1184</f>
        <v/>
      </c>
      <c r="AH351" s="178" t="str">
        <f t="shared" si="255"/>
        <v/>
      </c>
      <c r="AI351" s="163" t="str">
        <f>[4]SayfaKAY!AV1184</f>
        <v/>
      </c>
      <c r="AJ351" s="164" t="str">
        <f t="shared" si="256"/>
        <v/>
      </c>
      <c r="AK351" s="164" t="str">
        <f t="shared" si="257"/>
        <v/>
      </c>
      <c r="AL351" s="112" t="str">
        <f>[4]SayfaKAY!AX1184</f>
        <v/>
      </c>
      <c r="AM351" s="257" t="str" cm="1">
        <f t="array" ref="AM351">IFERROR(IF(AND(P351&lt;&gt;"D(Arıza Değil)",AH351="Bu Arıza Aracın Servise Verilmesine Engel Değil"),
IF(Z351-F351&gt;0,(AB351-Y351)*24*60,
IF(OR(AND(G351&gt;$AS$1,G351&lt;$AT$1),AND(G351&gt;$AU$1,G351&lt;$AV$1)),
(AF351-H351)*24*60,     BH:BH0)),        AN351),0)</f>
        <v/>
      </c>
      <c r="AN351" s="257" t="str">
        <f t="shared" si="258"/>
        <v/>
      </c>
      <c r="AO351" s="174" t="str">
        <f>[4]SayfaKAY!AG1184</f>
        <v/>
      </c>
      <c r="AP351" s="174" t="str">
        <f>[4]SayfaKAY!AI1184</f>
        <v/>
      </c>
      <c r="AQ351" s="174" t="str">
        <f>[4]SayfaKAY!AQ1184</f>
        <v/>
      </c>
      <c r="AR351" s="174" t="str">
        <f>[4]SayfaKAY!AH1184</f>
        <v/>
      </c>
      <c r="AS351" s="174" t="str">
        <f>[4]SayfaKAY!AJ1184</f>
        <v/>
      </c>
      <c r="AT351" s="175" t="str">
        <f>[4]SayfaKAY!AM1184</f>
        <v/>
      </c>
      <c r="AU351" s="176" t="str">
        <f>[4]SayfaKAY!AL1184</f>
        <v/>
      </c>
      <c r="AV351" s="176" t="str">
        <f>[4]SayfaKAY!AP1184</f>
        <v/>
      </c>
      <c r="AW351" s="177" t="str">
        <f>[4]SayfaKAY!AT1184</f>
        <v/>
      </c>
      <c r="AX351" s="194" t="str">
        <f t="shared" si="259"/>
        <v/>
      </c>
      <c r="AY351" s="168"/>
      <c r="AZ351" s="167"/>
      <c r="BA351" s="170"/>
      <c r="BB351" s="171"/>
      <c r="BC351" s="114"/>
      <c r="BD351" s="114"/>
      <c r="BE351" s="114"/>
      <c r="BF351" s="114"/>
      <c r="BG351" s="114"/>
      <c r="BH351" s="114">
        <f>IFERROR(FRACAS!AN1187, "Hata Var")</f>
        <v>773759.00000002119</v>
      </c>
      <c r="BI351" s="114"/>
      <c r="BJ351" s="114"/>
      <c r="BK351" s="105" t="str">
        <f>[4]SayfaKAY!AW1184</f>
        <v/>
      </c>
      <c r="BL351" s="105" t="str">
        <f>[4]SayfaKAY!V1184</f>
        <v/>
      </c>
      <c r="BM351" s="114"/>
      <c r="BN351" s="171" t="str">
        <f t="shared" si="260"/>
        <v>x yok</v>
      </c>
      <c r="BO351" s="171" t="b">
        <f t="shared" si="261"/>
        <v>0</v>
      </c>
      <c r="BP351" s="171" t="e">
        <f t="shared" si="262"/>
        <v>#VALUE!</v>
      </c>
      <c r="BQ351" s="226" t="e">
        <f t="shared" si="263"/>
        <v>#VALUE!</v>
      </c>
      <c r="BR351" s="226" t="e">
        <f t="shared" si="264"/>
        <v>#VALUE!</v>
      </c>
      <c r="BS351" s="226" t="e">
        <f t="shared" si="265"/>
        <v>#VALUE!</v>
      </c>
      <c r="BT351" s="114"/>
      <c r="BU351" s="242"/>
      <c r="BV351" s="233">
        <f t="shared" si="266"/>
        <v>-1</v>
      </c>
      <c r="BW351" s="226" t="str">
        <f t="shared" si="267"/>
        <v>Hayır, çakışma yok</v>
      </c>
      <c r="BX351" s="229"/>
      <c r="BY351" s="247" t="e">
        <f t="shared" si="268"/>
        <v>#VALUE!</v>
      </c>
      <c r="BZ351" s="247" t="e">
        <f t="shared" si="269"/>
        <v>#VALUE!</v>
      </c>
      <c r="CA351" s="247" t="e">
        <f t="shared" si="270"/>
        <v>#VALUE!</v>
      </c>
      <c r="CB351" s="213"/>
      <c r="CC351" s="211"/>
      <c r="CD351" s="196"/>
      <c r="CE351" s="213">
        <v>1183</v>
      </c>
      <c r="CF351" s="182" t="str">
        <f t="shared" si="271"/>
        <v/>
      </c>
      <c r="CG351" s="182" t="str">
        <f t="shared" si="272"/>
        <v/>
      </c>
      <c r="CH351" s="196"/>
      <c r="CI351" s="196"/>
      <c r="CJ351" s="196"/>
      <c r="CK351" s="196" t="e">
        <f t="shared" si="273"/>
        <v>#VALUE!</v>
      </c>
      <c r="CL351" s="196" t="e">
        <f t="shared" si="274"/>
        <v>#VALUE!</v>
      </c>
      <c r="CM351" s="196" t="e">
        <f t="shared" si="275"/>
        <v>#VALUE!</v>
      </c>
      <c r="CN351" s="114"/>
      <c r="CO351" s="115" t="str">
        <f t="shared" si="276"/>
        <v/>
      </c>
      <c r="CP351" s="116" t="e">
        <f t="shared" si="277"/>
        <v>#VALUE!</v>
      </c>
      <c r="CQ351" s="117" t="str">
        <f t="shared" si="278"/>
        <v/>
      </c>
      <c r="CR351" s="117" t="str">
        <f t="shared" si="279"/>
        <v/>
      </c>
      <c r="CS351" s="117" t="str">
        <f t="shared" si="280"/>
        <v/>
      </c>
      <c r="CT351" s="118" t="e">
        <f t="shared" si="281"/>
        <v>#VALUE!</v>
      </c>
      <c r="CU351" s="118" t="e">
        <f t="shared" si="282"/>
        <v>#VALUE!</v>
      </c>
      <c r="CV351" s="118" t="e">
        <f t="shared" si="283"/>
        <v>#VALUE!</v>
      </c>
      <c r="CW351" s="119" t="e">
        <f t="shared" si="284"/>
        <v>#VALUE!</v>
      </c>
    </row>
    <row r="352" spans="1:101" ht="118.5" customHeight="1" x14ac:dyDescent="0.3">
      <c r="A352" s="160" t="str">
        <f>[4]SayfaKAY!C1185</f>
        <v/>
      </c>
      <c r="B352" s="104" t="str">
        <f>[4]SayfaKAY!D1185</f>
        <v/>
      </c>
      <c r="C352" s="105" t="str">
        <f>[4]SayfaKAY!E1185</f>
        <v/>
      </c>
      <c r="D352" s="105" t="str">
        <f>[4]SayfaKAY!F1185</f>
        <v/>
      </c>
      <c r="E352" s="106" t="str">
        <f>[4]SayfaKAY!G1185</f>
        <v/>
      </c>
      <c r="F352" s="134" t="str">
        <f t="shared" si="245"/>
        <v/>
      </c>
      <c r="G352" s="135" t="str">
        <f t="shared" si="246"/>
        <v/>
      </c>
      <c r="H352" s="235" t="str">
        <f>[4]SayfaKAY!H1185</f>
        <v/>
      </c>
      <c r="I352" s="104" t="str">
        <f>[4]SayfaKAY!I1185</f>
        <v/>
      </c>
      <c r="J352" s="103" t="str">
        <f>IF([4]SayfaKAY!J1185="","",IF([4]SayfaKAY!J1185="Müşteri","Notified by Customer","Notified by Bozankaya"))</f>
        <v/>
      </c>
      <c r="K352" s="103" t="e">
        <f>VLOOKUP([4]SayfaKAY!L1185,#REF!,2,FALSE)</f>
        <v>#REF!</v>
      </c>
      <c r="L352" s="165" t="str">
        <f>[4]SayfaKAY!X1185</f>
        <v/>
      </c>
      <c r="M352" s="107" t="str">
        <f t="shared" si="247"/>
        <v/>
      </c>
      <c r="N352" s="105" t="str">
        <f>[4]SayfaKAY!M1185</f>
        <v/>
      </c>
      <c r="O352" s="166" t="str">
        <f>[4]SayfaKAY!P1185</f>
        <v/>
      </c>
      <c r="P352" s="166" t="str">
        <f>[4]SayfaKAY!Q1185</f>
        <v/>
      </c>
      <c r="Q352" s="166" t="str">
        <f>[4]SayfaKAY!R1185</f>
        <v/>
      </c>
      <c r="R352" s="132" t="str" cm="1">
        <f t="array" ref="R352">IF([4]SayfaKAY!U1185="","",_xlfn.IFS([4]SayfaKAY!U1185="Bozankaya","Bozankaya",[4]SayfaKAY!U1185="Müşteri","Customer",[4]SayfaKAY!U1185="Tedarikçi","Equipment Supplier"))</f>
        <v/>
      </c>
      <c r="S352" s="204" t="str">
        <f>[4]SayfaKAY!N1185</f>
        <v/>
      </c>
      <c r="T352" s="133" t="str">
        <f>[4]SayfaKAY!AD1185</f>
        <v/>
      </c>
      <c r="U352" s="132" t="str">
        <f>[4]SayfaKAY!W1185</f>
        <v/>
      </c>
      <c r="V352" s="108" t="str">
        <f>[4]SayfaKAY!AZ1185</f>
        <v/>
      </c>
      <c r="W352" s="136" t="str">
        <f t="shared" si="248"/>
        <v/>
      </c>
      <c r="X352" s="137" t="str">
        <f t="shared" si="249"/>
        <v/>
      </c>
      <c r="Y352" s="235" t="str">
        <f>[4]SayfaKAY!AE1185</f>
        <v/>
      </c>
      <c r="Z352" s="109" t="str">
        <f t="shared" si="250"/>
        <v/>
      </c>
      <c r="AA352" s="110" t="str">
        <f t="shared" si="251"/>
        <v/>
      </c>
      <c r="AB352" s="182" t="str">
        <f>[4]SayfaKAY!BA1185</f>
        <v/>
      </c>
      <c r="AC352" s="257" t="str">
        <f t="shared" si="252"/>
        <v/>
      </c>
      <c r="AD352" s="111" t="str">
        <f t="shared" si="253"/>
        <v/>
      </c>
      <c r="AE352" s="111" t="str">
        <f t="shared" si="254"/>
        <v/>
      </c>
      <c r="AF352" s="235" t="str">
        <f>[4]SayfaKAY!BA1185</f>
        <v/>
      </c>
      <c r="AG352" s="179" t="str">
        <f>[4]SayfaKAY!S1185</f>
        <v/>
      </c>
      <c r="AH352" s="178" t="str">
        <f t="shared" si="255"/>
        <v/>
      </c>
      <c r="AI352" s="163" t="str">
        <f>[4]SayfaKAY!AV1185</f>
        <v/>
      </c>
      <c r="AJ352" s="164" t="str">
        <f t="shared" si="256"/>
        <v/>
      </c>
      <c r="AK352" s="164" t="str">
        <f t="shared" si="257"/>
        <v/>
      </c>
      <c r="AL352" s="112" t="str">
        <f>[4]SayfaKAY!AX1185</f>
        <v/>
      </c>
      <c r="AM352" s="257" t="str" cm="1">
        <f t="array" ref="AM352">IFERROR(IF(AND(P352&lt;&gt;"D(Arıza Değil)",AH352="Bu Arıza Aracın Servise Verilmesine Engel Değil"),
IF(Z352-F352&gt;0,(AB352-Y352)*24*60,
IF(OR(AND(G352&gt;$AS$1,G352&lt;$AT$1),AND(G352&gt;$AU$1,G352&lt;$AV$1)),
(AF352-H352)*24*60,     BH:BH0)),        AN352),0)</f>
        <v/>
      </c>
      <c r="AN352" s="257" t="str">
        <f t="shared" si="258"/>
        <v/>
      </c>
      <c r="AO352" s="174" t="str">
        <f>[4]SayfaKAY!AG1185</f>
        <v/>
      </c>
      <c r="AP352" s="174" t="str">
        <f>[4]SayfaKAY!AI1185</f>
        <v/>
      </c>
      <c r="AQ352" s="174" t="str">
        <f>[4]SayfaKAY!AQ1185</f>
        <v/>
      </c>
      <c r="AR352" s="174" t="str">
        <f>[4]SayfaKAY!AH1185</f>
        <v/>
      </c>
      <c r="AS352" s="174" t="str">
        <f>[4]SayfaKAY!AJ1185</f>
        <v/>
      </c>
      <c r="AT352" s="175" t="str">
        <f>[4]SayfaKAY!AM1185</f>
        <v/>
      </c>
      <c r="AU352" s="176" t="str">
        <f>[4]SayfaKAY!AL1185</f>
        <v/>
      </c>
      <c r="AV352" s="176" t="str">
        <f>[4]SayfaKAY!AP1185</f>
        <v/>
      </c>
      <c r="AW352" s="177" t="str">
        <f>[4]SayfaKAY!AT1185</f>
        <v/>
      </c>
      <c r="AX352" s="194" t="str">
        <f t="shared" si="259"/>
        <v/>
      </c>
      <c r="AY352" s="168"/>
      <c r="AZ352" s="167"/>
      <c r="BA352" s="113"/>
      <c r="BB352" s="171" t="str">
        <f>IF($AQ$1="X", IF(AND(G352&gt;=$AS$1,G352&lt;=$AT$1),IF(P352&lt;&gt;"D(Arıza Değil)",AC352,0), IF(AND(G352&gt;=$AU$1,G352&lt;=$AV$1),IF(P352&lt;&gt;"D(Arıza Değil)",AC352,0), "")), "")</f>
        <v/>
      </c>
      <c r="BC352" s="114"/>
      <c r="BD352" s="114"/>
      <c r="BE352" s="114"/>
      <c r="BF352" s="114"/>
      <c r="BG352" s="114"/>
      <c r="BH352" s="114">
        <f>IFERROR(FRACAS!AN1188, "Hata Var")</f>
        <v>702588.99999988731</v>
      </c>
      <c r="BI352" s="114"/>
      <c r="BJ352" s="114"/>
      <c r="BK352" s="105" t="str">
        <f>[4]SayfaKAY!AW1185</f>
        <v/>
      </c>
      <c r="BL352" s="105" t="str">
        <f>[4]SayfaKAY!V1185</f>
        <v/>
      </c>
      <c r="BM352" s="114"/>
      <c r="BN352" s="171" t="str">
        <f t="shared" si="260"/>
        <v>x yok</v>
      </c>
      <c r="BO352" s="171" t="b">
        <f t="shared" si="261"/>
        <v>0</v>
      </c>
      <c r="BP352" s="171" t="e">
        <f t="shared" si="262"/>
        <v>#VALUE!</v>
      </c>
      <c r="BQ352" s="226" t="e">
        <f t="shared" si="263"/>
        <v>#VALUE!</v>
      </c>
      <c r="BR352" s="226" t="e">
        <f t="shared" si="264"/>
        <v>#VALUE!</v>
      </c>
      <c r="BS352" s="226" t="e">
        <f t="shared" si="265"/>
        <v>#VALUE!</v>
      </c>
      <c r="BT352" s="114"/>
      <c r="BU352" s="242"/>
      <c r="BV352" s="233">
        <f t="shared" si="266"/>
        <v>-1</v>
      </c>
      <c r="BW352" s="226" t="str">
        <f t="shared" si="267"/>
        <v>Hayır, çakışma yok</v>
      </c>
      <c r="BX352" s="229"/>
      <c r="BY352" s="247" t="e">
        <f t="shared" si="268"/>
        <v>#VALUE!</v>
      </c>
      <c r="BZ352" s="247" t="e">
        <f t="shared" si="269"/>
        <v>#VALUE!</v>
      </c>
      <c r="CA352" s="247" t="e">
        <f t="shared" si="270"/>
        <v>#VALUE!</v>
      </c>
      <c r="CB352" s="213"/>
      <c r="CC352" s="211"/>
      <c r="CD352" s="196"/>
      <c r="CE352" s="213">
        <v>1184</v>
      </c>
      <c r="CF352" s="182" t="str">
        <f t="shared" si="271"/>
        <v/>
      </c>
      <c r="CG352" s="182" t="str">
        <f t="shared" si="272"/>
        <v/>
      </c>
      <c r="CH352" s="196"/>
      <c r="CI352" s="196"/>
      <c r="CJ352" s="196"/>
      <c r="CK352" s="196" t="e">
        <f t="shared" si="273"/>
        <v>#VALUE!</v>
      </c>
      <c r="CL352" s="196" t="e">
        <f t="shared" si="274"/>
        <v>#VALUE!</v>
      </c>
      <c r="CM352" s="196" t="e">
        <f t="shared" si="275"/>
        <v>#VALUE!</v>
      </c>
      <c r="CN352" s="114"/>
      <c r="CO352" s="115" t="str">
        <f t="shared" si="276"/>
        <v/>
      </c>
      <c r="CP352" s="116" t="e">
        <f t="shared" si="277"/>
        <v>#VALUE!</v>
      </c>
      <c r="CQ352" s="117" t="str">
        <f t="shared" si="278"/>
        <v/>
      </c>
      <c r="CR352" s="117" t="str">
        <f t="shared" si="279"/>
        <v/>
      </c>
      <c r="CS352" s="117" t="str">
        <f t="shared" si="280"/>
        <v/>
      </c>
      <c r="CT352" s="118" t="e">
        <f t="shared" si="281"/>
        <v>#VALUE!</v>
      </c>
      <c r="CU352" s="118" t="e">
        <f t="shared" si="282"/>
        <v>#VALUE!</v>
      </c>
      <c r="CV352" s="118" t="e">
        <f t="shared" si="283"/>
        <v>#VALUE!</v>
      </c>
      <c r="CW352" s="119" t="e">
        <f t="shared" si="284"/>
        <v>#VALUE!</v>
      </c>
    </row>
    <row r="353" spans="1:101" ht="118.5" customHeight="1" x14ac:dyDescent="0.3">
      <c r="A353" s="104" t="str">
        <f>[4]SayfaKAY!C1186</f>
        <v/>
      </c>
      <c r="B353" s="104" t="str">
        <f>[4]SayfaKAY!D1186</f>
        <v/>
      </c>
      <c r="C353" s="105" t="str">
        <f>[4]SayfaKAY!E1186</f>
        <v/>
      </c>
      <c r="D353" s="105" t="str">
        <f>[4]SayfaKAY!F1186</f>
        <v/>
      </c>
      <c r="E353" s="106" t="str">
        <f>[4]SayfaKAY!G1186</f>
        <v/>
      </c>
      <c r="F353" s="193" t="str">
        <f t="shared" si="245"/>
        <v/>
      </c>
      <c r="G353" s="135" t="str">
        <f t="shared" si="246"/>
        <v/>
      </c>
      <c r="H353" s="235" t="str">
        <f>[4]SayfaKAY!H1186</f>
        <v/>
      </c>
      <c r="I353" s="104" t="str">
        <f>[4]SayfaKAY!I1186</f>
        <v/>
      </c>
      <c r="J353" s="103" t="str">
        <f>IF([4]SayfaKAY!J1186="","",IF([4]SayfaKAY!J1186="Müşteri","Notified by Customer","Notified by Bozankaya"))</f>
        <v/>
      </c>
      <c r="K353" s="103" t="e">
        <f>VLOOKUP([4]SayfaKAY!L1186,#REF!,2,FALSE)</f>
        <v>#REF!</v>
      </c>
      <c r="L353" s="165" t="str">
        <f>[4]SayfaKAY!X1186</f>
        <v/>
      </c>
      <c r="M353" s="107" t="str">
        <f t="shared" si="247"/>
        <v/>
      </c>
      <c r="N353" s="105" t="str">
        <f>[4]SayfaKAY!M1186</f>
        <v/>
      </c>
      <c r="O353" s="166" t="str">
        <f>[4]SayfaKAY!P1186</f>
        <v/>
      </c>
      <c r="P353" s="166" t="str">
        <f>[4]SayfaKAY!Q1186</f>
        <v/>
      </c>
      <c r="Q353" s="166" t="str">
        <f>[4]SayfaKAY!R1186</f>
        <v/>
      </c>
      <c r="R353" s="132" t="str" cm="1">
        <f t="array" ref="R353">IF([4]SayfaKAY!U1186="","",_xlfn.IFS([4]SayfaKAY!U1186="Bozankaya","Bozankaya",[4]SayfaKAY!U1186="Müşteri","Customer",[4]SayfaKAY!U1186="Tedarikçi","Equipment Supplier"))</f>
        <v/>
      </c>
      <c r="S353" s="204" t="str">
        <f>[4]SayfaKAY!N1186</f>
        <v/>
      </c>
      <c r="T353" s="133" t="str">
        <f>[4]SayfaKAY!AD1186</f>
        <v/>
      </c>
      <c r="U353" s="132" t="str">
        <f>[4]SayfaKAY!W1186</f>
        <v/>
      </c>
      <c r="V353" s="108" t="str">
        <f>[4]SayfaKAY!AZ1186</f>
        <v/>
      </c>
      <c r="W353" s="136" t="str">
        <f t="shared" si="248"/>
        <v/>
      </c>
      <c r="X353" s="137" t="str">
        <f t="shared" si="249"/>
        <v/>
      </c>
      <c r="Y353" s="235" t="str">
        <f>[4]SayfaKAY!AE1186</f>
        <v/>
      </c>
      <c r="Z353" s="192" t="str">
        <f t="shared" si="250"/>
        <v/>
      </c>
      <c r="AA353" s="110" t="str">
        <f t="shared" si="251"/>
        <v/>
      </c>
      <c r="AB353" s="182" t="str">
        <f>[4]SayfaKAY!BA1186</f>
        <v/>
      </c>
      <c r="AC353" s="257" t="str">
        <f t="shared" si="252"/>
        <v/>
      </c>
      <c r="AD353" s="111" t="str">
        <f t="shared" si="253"/>
        <v/>
      </c>
      <c r="AE353" s="111" t="str">
        <f t="shared" si="254"/>
        <v/>
      </c>
      <c r="AF353" s="235" t="str">
        <f>[4]SayfaKAY!BA1186</f>
        <v/>
      </c>
      <c r="AG353" s="179" t="str">
        <f>[4]SayfaKAY!S1186</f>
        <v/>
      </c>
      <c r="AH353" s="178" t="str">
        <f t="shared" si="255"/>
        <v/>
      </c>
      <c r="AI353" s="163" t="str">
        <f>[4]SayfaKAY!AV1186</f>
        <v/>
      </c>
      <c r="AJ353" s="164" t="str">
        <f t="shared" si="256"/>
        <v/>
      </c>
      <c r="AK353" s="164" t="str">
        <f t="shared" si="257"/>
        <v/>
      </c>
      <c r="AL353" s="112" t="str">
        <f>[4]SayfaKAY!AX1186</f>
        <v/>
      </c>
      <c r="AM353" s="257" t="str" cm="1">
        <f t="array" ref="AM353">IFERROR(IF(AND(P353&lt;&gt;"D(Arıza Değil)",AH353="Bu Arıza Aracın Servise Verilmesine Engel Değil"),
IF(Z353-F353&gt;0,(AB353-Y353)*24*60,
IF(OR(AND(G353&gt;$AS$1,G353&lt;$AT$1),AND(G353&gt;$AU$1,G353&lt;$AV$1)),
(AF353-H353)*24*60,     BH:BH0)),        AN353),0)</f>
        <v/>
      </c>
      <c r="AN353" s="257" t="str">
        <f t="shared" si="258"/>
        <v/>
      </c>
      <c r="AO353" s="174" t="str">
        <f>[4]SayfaKAY!AG1186</f>
        <v/>
      </c>
      <c r="AP353" s="174" t="str">
        <f>[4]SayfaKAY!AI1186</f>
        <v/>
      </c>
      <c r="AQ353" s="174" t="str">
        <f>[4]SayfaKAY!AQ1186</f>
        <v/>
      </c>
      <c r="AR353" s="174" t="str">
        <f>[4]SayfaKAY!AH1186</f>
        <v/>
      </c>
      <c r="AS353" s="174" t="str">
        <f>[4]SayfaKAY!AJ1186</f>
        <v/>
      </c>
      <c r="AT353" s="175" t="str">
        <f>[4]SayfaKAY!AM1186</f>
        <v/>
      </c>
      <c r="AU353" s="176" t="str">
        <f>[4]SayfaKAY!AL1186</f>
        <v/>
      </c>
      <c r="AV353" s="176" t="str">
        <f>[4]SayfaKAY!AP1186</f>
        <v/>
      </c>
      <c r="AW353" s="177" t="str">
        <f>[4]SayfaKAY!AT1186</f>
        <v/>
      </c>
      <c r="AX353" s="194" t="str">
        <f t="shared" si="259"/>
        <v/>
      </c>
      <c r="AY353" s="168"/>
      <c r="AZ353" s="167"/>
      <c r="BA353" s="170"/>
      <c r="BB353" s="171"/>
      <c r="BC353" s="114"/>
      <c r="BD353" s="114"/>
      <c r="BE353" s="114"/>
      <c r="BF353" s="114"/>
      <c r="BG353" s="114"/>
      <c r="BH353" s="114">
        <f>IFERROR(FRACAS!AN1189, "Hata Var")</f>
        <v>254.99999995110556</v>
      </c>
      <c r="BI353" s="114"/>
      <c r="BJ353" s="114"/>
      <c r="BK353" s="105" t="str">
        <f>[4]SayfaKAY!AW1186</f>
        <v/>
      </c>
      <c r="BL353" s="105" t="str">
        <f>[4]SayfaKAY!V1186</f>
        <v/>
      </c>
      <c r="BM353" s="114"/>
      <c r="BN353" s="171" t="str">
        <f t="shared" si="260"/>
        <v>x yok</v>
      </c>
      <c r="BO353" s="171" t="b">
        <f t="shared" si="261"/>
        <v>0</v>
      </c>
      <c r="BP353" s="171" t="e">
        <f t="shared" si="262"/>
        <v>#VALUE!</v>
      </c>
      <c r="BQ353" s="226" t="e">
        <f t="shared" si="263"/>
        <v>#VALUE!</v>
      </c>
      <c r="BR353" s="226" t="e">
        <f t="shared" si="264"/>
        <v>#VALUE!</v>
      </c>
      <c r="BS353" s="226" t="e">
        <f t="shared" si="265"/>
        <v>#VALUE!</v>
      </c>
      <c r="BT353" s="114"/>
      <c r="BU353" s="242"/>
      <c r="BV353" s="233">
        <f t="shared" si="266"/>
        <v>-1</v>
      </c>
      <c r="BW353" s="226" t="str">
        <f t="shared" si="267"/>
        <v>Hayır, çakışma yok</v>
      </c>
      <c r="BX353" s="229"/>
      <c r="BY353" s="247" t="e">
        <f t="shared" si="268"/>
        <v>#VALUE!</v>
      </c>
      <c r="BZ353" s="247" t="e">
        <f t="shared" si="269"/>
        <v>#VALUE!</v>
      </c>
      <c r="CA353" s="247" t="e">
        <f t="shared" si="270"/>
        <v>#VALUE!</v>
      </c>
      <c r="CB353" s="213"/>
      <c r="CC353" s="211"/>
      <c r="CD353" s="196"/>
      <c r="CE353" s="213">
        <v>1185</v>
      </c>
      <c r="CF353" s="182" t="str">
        <f t="shared" si="271"/>
        <v/>
      </c>
      <c r="CG353" s="182" t="str">
        <f t="shared" si="272"/>
        <v/>
      </c>
      <c r="CH353" s="196"/>
      <c r="CI353" s="196"/>
      <c r="CJ353" s="196"/>
      <c r="CK353" s="196" t="e">
        <f t="shared" si="273"/>
        <v>#VALUE!</v>
      </c>
      <c r="CL353" s="196" t="e">
        <f t="shared" si="274"/>
        <v>#VALUE!</v>
      </c>
      <c r="CM353" s="196" t="e">
        <f t="shared" si="275"/>
        <v>#VALUE!</v>
      </c>
      <c r="CN353" s="114"/>
      <c r="CO353" s="115" t="str">
        <f t="shared" si="276"/>
        <v/>
      </c>
      <c r="CP353" s="116" t="e">
        <f t="shared" si="277"/>
        <v>#VALUE!</v>
      </c>
      <c r="CQ353" s="117" t="str">
        <f t="shared" si="278"/>
        <v/>
      </c>
      <c r="CR353" s="117" t="str">
        <f t="shared" si="279"/>
        <v/>
      </c>
      <c r="CS353" s="117" t="str">
        <f t="shared" si="280"/>
        <v/>
      </c>
      <c r="CT353" s="118" t="e">
        <f t="shared" si="281"/>
        <v>#VALUE!</v>
      </c>
      <c r="CU353" s="118" t="e">
        <f t="shared" si="282"/>
        <v>#VALUE!</v>
      </c>
      <c r="CV353" s="118" t="e">
        <f t="shared" si="283"/>
        <v>#VALUE!</v>
      </c>
      <c r="CW353" s="119" t="e">
        <f t="shared" si="284"/>
        <v>#VALUE!</v>
      </c>
    </row>
    <row r="354" spans="1:101" ht="118.5" customHeight="1" x14ac:dyDescent="0.3">
      <c r="A354" s="160" t="str">
        <f>[4]SayfaKAY!C1187</f>
        <v/>
      </c>
      <c r="B354" s="104" t="str">
        <f>[4]SayfaKAY!D1187</f>
        <v/>
      </c>
      <c r="C354" s="105" t="str">
        <f>[4]SayfaKAY!E1187</f>
        <v/>
      </c>
      <c r="D354" s="105" t="str">
        <f>[4]SayfaKAY!F1187</f>
        <v/>
      </c>
      <c r="E354" s="106" t="str">
        <f>[4]SayfaKAY!G1187</f>
        <v/>
      </c>
      <c r="F354" s="134" t="str">
        <f t="shared" si="245"/>
        <v/>
      </c>
      <c r="G354" s="135" t="str">
        <f t="shared" si="246"/>
        <v/>
      </c>
      <c r="H354" s="235" t="str">
        <f>[4]SayfaKAY!H1187</f>
        <v/>
      </c>
      <c r="I354" s="104" t="str">
        <f>[4]SayfaKAY!I1187</f>
        <v/>
      </c>
      <c r="J354" s="103" t="str">
        <f>IF([4]SayfaKAY!J1187="","",IF([4]SayfaKAY!J1187="Müşteri","Notified by Customer","Notified by Bozankaya"))</f>
        <v/>
      </c>
      <c r="K354" s="103" t="e">
        <f>VLOOKUP([4]SayfaKAY!L1187,#REF!,2,FALSE)</f>
        <v>#REF!</v>
      </c>
      <c r="L354" s="165" t="str">
        <f>[4]SayfaKAY!X1187</f>
        <v/>
      </c>
      <c r="M354" s="107" t="str">
        <f t="shared" si="247"/>
        <v/>
      </c>
      <c r="N354" s="105" t="str">
        <f>[4]SayfaKAY!M1187</f>
        <v/>
      </c>
      <c r="O354" s="166" t="str">
        <f>[4]SayfaKAY!P1187</f>
        <v/>
      </c>
      <c r="P354" s="166" t="str">
        <f>[4]SayfaKAY!Q1187</f>
        <v/>
      </c>
      <c r="Q354" s="166" t="str">
        <f>[4]SayfaKAY!R1187</f>
        <v/>
      </c>
      <c r="R354" s="132" t="str" cm="1">
        <f t="array" ref="R354">IF([4]SayfaKAY!U1187="","",_xlfn.IFS([4]SayfaKAY!U1187="Bozankaya","Bozankaya",[4]SayfaKAY!U1187="Müşteri","Customer",[4]SayfaKAY!U1187="Tedarikçi","Equipment Supplier"))</f>
        <v/>
      </c>
      <c r="S354" s="204" t="str">
        <f>[4]SayfaKAY!N1187</f>
        <v/>
      </c>
      <c r="T354" s="133" t="str">
        <f>[4]SayfaKAY!AD1187</f>
        <v/>
      </c>
      <c r="U354" s="132" t="str">
        <f>[4]SayfaKAY!W1187</f>
        <v/>
      </c>
      <c r="V354" s="108" t="str">
        <f>[4]SayfaKAY!AZ1187</f>
        <v/>
      </c>
      <c r="W354" s="136" t="str">
        <f t="shared" si="248"/>
        <v/>
      </c>
      <c r="X354" s="137" t="str">
        <f t="shared" si="249"/>
        <v/>
      </c>
      <c r="Y354" s="235" t="str">
        <f>[4]SayfaKAY!AE1187</f>
        <v/>
      </c>
      <c r="Z354" s="109" t="str">
        <f t="shared" si="250"/>
        <v/>
      </c>
      <c r="AA354" s="110" t="str">
        <f t="shared" si="251"/>
        <v/>
      </c>
      <c r="AB354" s="182" t="str">
        <f>[4]SayfaKAY!BA1187</f>
        <v/>
      </c>
      <c r="AC354" s="257" t="str">
        <f t="shared" si="252"/>
        <v/>
      </c>
      <c r="AD354" s="111" t="str">
        <f t="shared" si="253"/>
        <v/>
      </c>
      <c r="AE354" s="111" t="str">
        <f t="shared" si="254"/>
        <v/>
      </c>
      <c r="AF354" s="235" t="str">
        <f>[4]SayfaKAY!BA1187</f>
        <v/>
      </c>
      <c r="AG354" s="179" t="str">
        <f>[4]SayfaKAY!S1187</f>
        <v/>
      </c>
      <c r="AH354" s="178" t="str">
        <f t="shared" si="255"/>
        <v/>
      </c>
      <c r="AI354" s="163" t="str">
        <f>[4]SayfaKAY!AV1187</f>
        <v/>
      </c>
      <c r="AJ354" s="164" t="str">
        <f t="shared" si="256"/>
        <v/>
      </c>
      <c r="AK354" s="164" t="str">
        <f t="shared" si="257"/>
        <v/>
      </c>
      <c r="AL354" s="112" t="str">
        <f>[4]SayfaKAY!AX1187</f>
        <v/>
      </c>
      <c r="AM354" s="257" t="str" cm="1">
        <f t="array" ref="AM354">IFERROR(IF(AND(P354&lt;&gt;"D(Arıza Değil)",AH354="Bu Arıza Aracın Servise Verilmesine Engel Değil"),
IF(Z354-F354&gt;0,(AB354-Y354)*24*60,
IF(OR(AND(G354&gt;$AS$1,G354&lt;$AT$1),AND(G354&gt;$AU$1,G354&lt;$AV$1)),
(AF354-H354)*24*60,     BH:BH0)),        AN354),0)</f>
        <v/>
      </c>
      <c r="AN354" s="257" t="str">
        <f t="shared" si="258"/>
        <v/>
      </c>
      <c r="AO354" s="174" t="str">
        <f>[4]SayfaKAY!AG1187</f>
        <v/>
      </c>
      <c r="AP354" s="174" t="str">
        <f>[4]SayfaKAY!AI1187</f>
        <v/>
      </c>
      <c r="AQ354" s="174" t="str">
        <f>[4]SayfaKAY!AQ1187</f>
        <v/>
      </c>
      <c r="AR354" s="174" t="str">
        <f>[4]SayfaKAY!AH1187</f>
        <v/>
      </c>
      <c r="AS354" s="174" t="str">
        <f>[4]SayfaKAY!AJ1187</f>
        <v/>
      </c>
      <c r="AT354" s="175" t="str">
        <f>[4]SayfaKAY!AM1187</f>
        <v/>
      </c>
      <c r="AU354" s="176" t="str">
        <f>[4]SayfaKAY!AL1187</f>
        <v/>
      </c>
      <c r="AV354" s="176" t="str">
        <f>[4]SayfaKAY!AP1187</f>
        <v/>
      </c>
      <c r="AW354" s="177" t="str">
        <f>[4]SayfaKAY!AT1187</f>
        <v/>
      </c>
      <c r="AX354" s="194" t="str">
        <f t="shared" si="259"/>
        <v/>
      </c>
      <c r="AY354" s="168"/>
      <c r="AZ354" s="167"/>
      <c r="BA354" s="113"/>
      <c r="BB354" s="171" t="str">
        <f>IF($AQ$1="X", IF(AND(G354&gt;=$AS$1,G354&lt;=$AT$1),IF(P354&lt;&gt;"D(Arıza Değil)",AC354,0), IF(AND(G354&gt;=$AU$1,G354&lt;=$AV$1),IF(P354&lt;&gt;"D(Arıza Değil)",AC354,0), "")), "")</f>
        <v/>
      </c>
      <c r="BC354" s="114"/>
      <c r="BD354" s="114"/>
      <c r="BE354" s="114"/>
      <c r="BF354" s="114"/>
      <c r="BG354" s="114"/>
      <c r="BH354" s="114">
        <f>IFERROR(FRACAS!AN1190, "Hata Var")</f>
        <v>107.99999999580905</v>
      </c>
      <c r="BI354" s="114"/>
      <c r="BJ354" s="114"/>
      <c r="BK354" s="105" t="str">
        <f>[4]SayfaKAY!AW1187</f>
        <v/>
      </c>
      <c r="BL354" s="105" t="str">
        <f>[4]SayfaKAY!V1187</f>
        <v/>
      </c>
      <c r="BM354" s="114"/>
      <c r="BN354" s="171" t="str">
        <f t="shared" si="260"/>
        <v>x yok</v>
      </c>
      <c r="BO354" s="171" t="b">
        <f t="shared" si="261"/>
        <v>0</v>
      </c>
      <c r="BP354" s="171" t="e">
        <f t="shared" si="262"/>
        <v>#VALUE!</v>
      </c>
      <c r="BQ354" s="226" t="e">
        <f t="shared" si="263"/>
        <v>#VALUE!</v>
      </c>
      <c r="BR354" s="226" t="e">
        <f t="shared" si="264"/>
        <v>#VALUE!</v>
      </c>
      <c r="BS354" s="226" t="e">
        <f t="shared" si="265"/>
        <v>#VALUE!</v>
      </c>
      <c r="BT354" s="114"/>
      <c r="BU354" s="242"/>
      <c r="BV354" s="233">
        <f t="shared" si="266"/>
        <v>-1</v>
      </c>
      <c r="BW354" s="226" t="str">
        <f t="shared" si="267"/>
        <v>Hayır, çakışma yok</v>
      </c>
      <c r="BX354" s="229"/>
      <c r="BY354" s="247" t="e">
        <f t="shared" si="268"/>
        <v>#VALUE!</v>
      </c>
      <c r="BZ354" s="247" t="e">
        <f t="shared" si="269"/>
        <v>#VALUE!</v>
      </c>
      <c r="CA354" s="247" t="e">
        <f t="shared" si="270"/>
        <v>#VALUE!</v>
      </c>
      <c r="CB354" s="213"/>
      <c r="CC354" s="211"/>
      <c r="CD354" s="196"/>
      <c r="CE354" s="213">
        <v>1186</v>
      </c>
      <c r="CF354" s="182" t="str">
        <f t="shared" si="271"/>
        <v/>
      </c>
      <c r="CG354" s="182" t="str">
        <f t="shared" si="272"/>
        <v/>
      </c>
      <c r="CH354" s="196"/>
      <c r="CI354" s="196"/>
      <c r="CJ354" s="196"/>
      <c r="CK354" s="196" t="e">
        <f t="shared" si="273"/>
        <v>#VALUE!</v>
      </c>
      <c r="CL354" s="196" t="e">
        <f t="shared" si="274"/>
        <v>#VALUE!</v>
      </c>
      <c r="CM354" s="196" t="e">
        <f t="shared" si="275"/>
        <v>#VALUE!</v>
      </c>
      <c r="CN354" s="114"/>
      <c r="CO354" s="115" t="str">
        <f t="shared" si="276"/>
        <v/>
      </c>
      <c r="CP354" s="116" t="e">
        <f t="shared" si="277"/>
        <v>#VALUE!</v>
      </c>
      <c r="CQ354" s="117" t="str">
        <f t="shared" si="278"/>
        <v/>
      </c>
      <c r="CR354" s="117" t="str">
        <f t="shared" si="279"/>
        <v/>
      </c>
      <c r="CS354" s="117" t="str">
        <f t="shared" si="280"/>
        <v/>
      </c>
      <c r="CT354" s="118" t="e">
        <f t="shared" si="281"/>
        <v>#VALUE!</v>
      </c>
      <c r="CU354" s="118" t="e">
        <f t="shared" si="282"/>
        <v>#VALUE!</v>
      </c>
      <c r="CV354" s="118" t="e">
        <f t="shared" si="283"/>
        <v>#VALUE!</v>
      </c>
      <c r="CW354" s="119" t="e">
        <f t="shared" si="284"/>
        <v>#VALUE!</v>
      </c>
    </row>
    <row r="355" spans="1:101" ht="118.5" customHeight="1" x14ac:dyDescent="0.3">
      <c r="A355" s="104" t="str">
        <f>[4]SayfaKAY!C1188</f>
        <v/>
      </c>
      <c r="B355" s="104" t="str">
        <f>[4]SayfaKAY!D1188</f>
        <v/>
      </c>
      <c r="C355" s="105" t="str">
        <f>[4]SayfaKAY!E1188</f>
        <v/>
      </c>
      <c r="D355" s="105" t="str">
        <f>[4]SayfaKAY!F1188</f>
        <v/>
      </c>
      <c r="E355" s="106" t="str">
        <f>[4]SayfaKAY!G1188</f>
        <v/>
      </c>
      <c r="F355" s="193" t="str">
        <f t="shared" si="245"/>
        <v/>
      </c>
      <c r="G355" s="135" t="str">
        <f t="shared" si="246"/>
        <v/>
      </c>
      <c r="H355" s="235" t="str">
        <f>[4]SayfaKAY!H1188</f>
        <v/>
      </c>
      <c r="I355" s="104" t="str">
        <f>[4]SayfaKAY!I1188</f>
        <v/>
      </c>
      <c r="J355" s="103" t="str">
        <f>IF([4]SayfaKAY!J1188="","",IF([4]SayfaKAY!J1188="Müşteri","Notified by Customer","Notified by Bozankaya"))</f>
        <v/>
      </c>
      <c r="K355" s="103" t="e">
        <f>VLOOKUP([4]SayfaKAY!L1188,#REF!,2,FALSE)</f>
        <v>#REF!</v>
      </c>
      <c r="L355" s="165" t="str">
        <f>[4]SayfaKAY!X1188</f>
        <v/>
      </c>
      <c r="M355" s="107" t="str">
        <f t="shared" si="247"/>
        <v/>
      </c>
      <c r="N355" s="105" t="str">
        <f>[4]SayfaKAY!M1188</f>
        <v/>
      </c>
      <c r="O355" s="166" t="str">
        <f>[4]SayfaKAY!P1188</f>
        <v/>
      </c>
      <c r="P355" s="166" t="str">
        <f>[4]SayfaKAY!Q1188</f>
        <v/>
      </c>
      <c r="Q355" s="166" t="str">
        <f>[4]SayfaKAY!R1188</f>
        <v/>
      </c>
      <c r="R355" s="132" t="str" cm="1">
        <f t="array" ref="R355">IF([4]SayfaKAY!U1188="","",_xlfn.IFS([4]SayfaKAY!U1188="Bozankaya","Bozankaya",[4]SayfaKAY!U1188="Müşteri","Customer",[4]SayfaKAY!U1188="Tedarikçi","Equipment Supplier"))</f>
        <v/>
      </c>
      <c r="S355" s="204" t="str">
        <f>[4]SayfaKAY!N1188</f>
        <v/>
      </c>
      <c r="T355" s="133" t="str">
        <f>[4]SayfaKAY!AD1188</f>
        <v/>
      </c>
      <c r="U355" s="132" t="str">
        <f>[4]SayfaKAY!W1188</f>
        <v/>
      </c>
      <c r="V355" s="108" t="str">
        <f>[4]SayfaKAY!AZ1188</f>
        <v/>
      </c>
      <c r="W355" s="136" t="str">
        <f t="shared" si="248"/>
        <v/>
      </c>
      <c r="X355" s="137" t="str">
        <f t="shared" si="249"/>
        <v/>
      </c>
      <c r="Y355" s="235" t="str">
        <f>[4]SayfaKAY!AE1188</f>
        <v/>
      </c>
      <c r="Z355" s="192" t="str">
        <f t="shared" si="250"/>
        <v/>
      </c>
      <c r="AA355" s="110" t="str">
        <f t="shared" si="251"/>
        <v/>
      </c>
      <c r="AB355" s="182" t="str">
        <f>[4]SayfaKAY!BA1188</f>
        <v/>
      </c>
      <c r="AC355" s="257" t="str">
        <f t="shared" si="252"/>
        <v/>
      </c>
      <c r="AD355" s="111" t="str">
        <f t="shared" si="253"/>
        <v/>
      </c>
      <c r="AE355" s="111" t="str">
        <f t="shared" si="254"/>
        <v/>
      </c>
      <c r="AF355" s="235" t="str">
        <f>[4]SayfaKAY!BA1188</f>
        <v/>
      </c>
      <c r="AG355" s="179" t="str">
        <f>[4]SayfaKAY!S1188</f>
        <v/>
      </c>
      <c r="AH355" s="178" t="str">
        <f t="shared" si="255"/>
        <v/>
      </c>
      <c r="AI355" s="163" t="str">
        <f>[4]SayfaKAY!AV1188</f>
        <v/>
      </c>
      <c r="AJ355" s="164" t="str">
        <f t="shared" si="256"/>
        <v/>
      </c>
      <c r="AK355" s="164" t="str">
        <f t="shared" si="257"/>
        <v/>
      </c>
      <c r="AL355" s="112" t="str">
        <f>[4]SayfaKAY!AX1188</f>
        <v/>
      </c>
      <c r="AM355" s="257" t="str" cm="1">
        <f t="array" ref="AM355">IFERROR(IF(AND(P355&lt;&gt;"D(Arıza Değil)",AH355="Bu Arıza Aracın Servise Verilmesine Engel Değil"),
IF(Z355-F355&gt;0,(AB355-Y355)*24*60,
IF(OR(AND(G355&gt;$AS$1,G355&lt;$AT$1),AND(G355&gt;$AU$1,G355&lt;$AV$1)),
(AF355-H355)*24*60,     BH:BH0)),        AN355),0)</f>
        <v/>
      </c>
      <c r="AN355" s="257" t="str">
        <f t="shared" si="258"/>
        <v/>
      </c>
      <c r="AO355" s="174" t="str">
        <f>[4]SayfaKAY!AG1188</f>
        <v/>
      </c>
      <c r="AP355" s="174" t="str">
        <f>[4]SayfaKAY!AI1188</f>
        <v/>
      </c>
      <c r="AQ355" s="174" t="str">
        <f>[4]SayfaKAY!AQ1188</f>
        <v/>
      </c>
      <c r="AR355" s="174" t="str">
        <f>[4]SayfaKAY!AH1188</f>
        <v/>
      </c>
      <c r="AS355" s="174" t="str">
        <f>[4]SayfaKAY!AJ1188</f>
        <v/>
      </c>
      <c r="AT355" s="175" t="str">
        <f>[4]SayfaKAY!AM1188</f>
        <v/>
      </c>
      <c r="AU355" s="176" t="str">
        <f>[4]SayfaKAY!AL1188</f>
        <v/>
      </c>
      <c r="AV355" s="176" t="str">
        <f>[4]SayfaKAY!AP1188</f>
        <v/>
      </c>
      <c r="AW355" s="177" t="str">
        <f>[4]SayfaKAY!AT1188</f>
        <v/>
      </c>
      <c r="AX355" s="194" t="str">
        <f t="shared" si="259"/>
        <v/>
      </c>
      <c r="AY355" s="168"/>
      <c r="AZ355" s="167"/>
      <c r="BA355" s="170"/>
      <c r="BB355" s="171"/>
      <c r="BC355" s="114"/>
      <c r="BD355" s="114"/>
      <c r="BE355" s="114"/>
      <c r="BF355" s="114"/>
      <c r="BG355" s="114"/>
      <c r="BH355" s="114">
        <f>IFERROR(FRACAS!AN1191, "Hata Var")</f>
        <v>654047.00000006589</v>
      </c>
      <c r="BI355" s="114"/>
      <c r="BJ355" s="114"/>
      <c r="BK355" s="105" t="str">
        <f>[4]SayfaKAY!AW1188</f>
        <v/>
      </c>
      <c r="BL355" s="105" t="str">
        <f>[4]SayfaKAY!V1188</f>
        <v/>
      </c>
      <c r="BM355" s="114"/>
      <c r="BN355" s="171" t="str">
        <f t="shared" si="260"/>
        <v>x yok</v>
      </c>
      <c r="BO355" s="171" t="b">
        <f t="shared" si="261"/>
        <v>0</v>
      </c>
      <c r="BP355" s="171" t="e">
        <f t="shared" si="262"/>
        <v>#VALUE!</v>
      </c>
      <c r="BQ355" s="226" t="e">
        <f t="shared" si="263"/>
        <v>#VALUE!</v>
      </c>
      <c r="BR355" s="226" t="e">
        <f t="shared" si="264"/>
        <v>#VALUE!</v>
      </c>
      <c r="BS355" s="226" t="e">
        <f t="shared" si="265"/>
        <v>#VALUE!</v>
      </c>
      <c r="BT355" s="114"/>
      <c r="BU355" s="242"/>
      <c r="BV355" s="233">
        <f t="shared" si="266"/>
        <v>-1</v>
      </c>
      <c r="BW355" s="226" t="str">
        <f t="shared" si="267"/>
        <v>Hayır, çakışma yok</v>
      </c>
      <c r="BX355" s="229"/>
      <c r="BY355" s="247" t="e">
        <f t="shared" si="268"/>
        <v>#VALUE!</v>
      </c>
      <c r="BZ355" s="247" t="e">
        <f t="shared" si="269"/>
        <v>#VALUE!</v>
      </c>
      <c r="CA355" s="247" t="e">
        <f t="shared" si="270"/>
        <v>#VALUE!</v>
      </c>
      <c r="CB355" s="213"/>
      <c r="CC355" s="211"/>
      <c r="CD355" s="196"/>
      <c r="CE355" s="213">
        <v>1187</v>
      </c>
      <c r="CF355" s="182" t="str">
        <f t="shared" si="271"/>
        <v/>
      </c>
      <c r="CG355" s="182" t="str">
        <f t="shared" si="272"/>
        <v/>
      </c>
      <c r="CH355" s="196"/>
      <c r="CI355" s="196"/>
      <c r="CJ355" s="196"/>
      <c r="CK355" s="196" t="e">
        <f t="shared" si="273"/>
        <v>#VALUE!</v>
      </c>
      <c r="CL355" s="196" t="e">
        <f t="shared" si="274"/>
        <v>#VALUE!</v>
      </c>
      <c r="CM355" s="196" t="e">
        <f t="shared" si="275"/>
        <v>#VALUE!</v>
      </c>
      <c r="CN355" s="114"/>
      <c r="CO355" s="115" t="str">
        <f t="shared" si="276"/>
        <v/>
      </c>
      <c r="CP355" s="116" t="e">
        <f t="shared" si="277"/>
        <v>#VALUE!</v>
      </c>
      <c r="CQ355" s="117" t="str">
        <f t="shared" si="278"/>
        <v/>
      </c>
      <c r="CR355" s="117" t="str">
        <f t="shared" si="279"/>
        <v/>
      </c>
      <c r="CS355" s="117" t="str">
        <f t="shared" si="280"/>
        <v/>
      </c>
      <c r="CT355" s="118" t="e">
        <f t="shared" si="281"/>
        <v>#VALUE!</v>
      </c>
      <c r="CU355" s="118" t="e">
        <f t="shared" si="282"/>
        <v>#VALUE!</v>
      </c>
      <c r="CV355" s="118" t="e">
        <f t="shared" si="283"/>
        <v>#VALUE!</v>
      </c>
      <c r="CW355" s="119" t="e">
        <f t="shared" si="284"/>
        <v>#VALUE!</v>
      </c>
    </row>
    <row r="356" spans="1:101" ht="118.5" customHeight="1" x14ac:dyDescent="0.3">
      <c r="A356" s="160" t="str">
        <f>[4]SayfaKAY!C1189</f>
        <v/>
      </c>
      <c r="B356" s="104" t="str">
        <f>[4]SayfaKAY!D1189</f>
        <v/>
      </c>
      <c r="C356" s="105" t="str">
        <f>[4]SayfaKAY!E1189</f>
        <v/>
      </c>
      <c r="D356" s="105" t="str">
        <f>[4]SayfaKAY!F1189</f>
        <v/>
      </c>
      <c r="E356" s="106" t="str">
        <f>[4]SayfaKAY!G1189</f>
        <v/>
      </c>
      <c r="F356" s="134" t="str">
        <f t="shared" si="245"/>
        <v/>
      </c>
      <c r="G356" s="135" t="str">
        <f t="shared" si="246"/>
        <v/>
      </c>
      <c r="H356" s="235" t="str">
        <f>[4]SayfaKAY!H1189</f>
        <v/>
      </c>
      <c r="I356" s="104" t="str">
        <f>[4]SayfaKAY!I1189</f>
        <v/>
      </c>
      <c r="J356" s="103" t="str">
        <f>IF([4]SayfaKAY!J1189="","",IF([4]SayfaKAY!J1189="Müşteri","Notified by Customer","Notified by Bozankaya"))</f>
        <v/>
      </c>
      <c r="K356" s="103" t="e">
        <f>VLOOKUP([4]SayfaKAY!L1189,#REF!,2,FALSE)</f>
        <v>#REF!</v>
      </c>
      <c r="L356" s="165" t="str">
        <f>[4]SayfaKAY!X1189</f>
        <v/>
      </c>
      <c r="M356" s="107" t="str">
        <f t="shared" si="247"/>
        <v/>
      </c>
      <c r="N356" s="105" t="str">
        <f>[4]SayfaKAY!M1189</f>
        <v/>
      </c>
      <c r="O356" s="166" t="str">
        <f>[4]SayfaKAY!P1189</f>
        <v/>
      </c>
      <c r="P356" s="166" t="str">
        <f>[4]SayfaKAY!Q1189</f>
        <v/>
      </c>
      <c r="Q356" s="166" t="str">
        <f>[4]SayfaKAY!R1189</f>
        <v/>
      </c>
      <c r="R356" s="132" t="str" cm="1">
        <f t="array" ref="R356">IF([4]SayfaKAY!U1189="","",_xlfn.IFS([4]SayfaKAY!U1189="Bozankaya","Bozankaya",[4]SayfaKAY!U1189="Müşteri","Customer",[4]SayfaKAY!U1189="Tedarikçi","Equipment Supplier"))</f>
        <v/>
      </c>
      <c r="S356" s="204" t="str">
        <f>[4]SayfaKAY!N1189</f>
        <v/>
      </c>
      <c r="T356" s="133" t="str">
        <f>[4]SayfaKAY!AD1189</f>
        <v/>
      </c>
      <c r="U356" s="132" t="str">
        <f>[4]SayfaKAY!W1189</f>
        <v/>
      </c>
      <c r="V356" s="108" t="str">
        <f>[4]SayfaKAY!AZ1189</f>
        <v/>
      </c>
      <c r="W356" s="136" t="str">
        <f t="shared" si="248"/>
        <v/>
      </c>
      <c r="X356" s="137" t="str">
        <f t="shared" si="249"/>
        <v/>
      </c>
      <c r="Y356" s="235" t="str">
        <f>[4]SayfaKAY!AE1189</f>
        <v/>
      </c>
      <c r="Z356" s="109" t="str">
        <f t="shared" si="250"/>
        <v/>
      </c>
      <c r="AA356" s="110" t="str">
        <f t="shared" si="251"/>
        <v/>
      </c>
      <c r="AB356" s="182" t="str">
        <f>[4]SayfaKAY!BA1189</f>
        <v/>
      </c>
      <c r="AC356" s="257" t="str">
        <f t="shared" si="252"/>
        <v/>
      </c>
      <c r="AD356" s="111" t="str">
        <f t="shared" si="253"/>
        <v/>
      </c>
      <c r="AE356" s="111" t="str">
        <f t="shared" si="254"/>
        <v/>
      </c>
      <c r="AF356" s="235" t="str">
        <f>[4]SayfaKAY!BA1189</f>
        <v/>
      </c>
      <c r="AG356" s="179" t="str">
        <f>[4]SayfaKAY!S1189</f>
        <v/>
      </c>
      <c r="AH356" s="178" t="str">
        <f t="shared" si="255"/>
        <v/>
      </c>
      <c r="AI356" s="163" t="str">
        <f>[4]SayfaKAY!AV1189</f>
        <v/>
      </c>
      <c r="AJ356" s="164" t="str">
        <f t="shared" si="256"/>
        <v/>
      </c>
      <c r="AK356" s="164" t="str">
        <f t="shared" si="257"/>
        <v/>
      </c>
      <c r="AL356" s="112" t="str">
        <f>[4]SayfaKAY!AX1189</f>
        <v/>
      </c>
      <c r="AM356" s="257" t="str" cm="1">
        <f t="array" ref="AM356">IFERROR(IF(AND(P356&lt;&gt;"D(Arıza Değil)",AH356="Bu Arıza Aracın Servise Verilmesine Engel Değil"),
IF(Z356-F356&gt;0,(AB356-Y356)*24*60,
IF(OR(AND(G356&gt;$AS$1,G356&lt;$AT$1),AND(G356&gt;$AU$1,G356&lt;$AV$1)),
(AF356-H356)*24*60,     BH:BH0)),        AN356),0)</f>
        <v/>
      </c>
      <c r="AN356" s="257" t="str">
        <f t="shared" si="258"/>
        <v/>
      </c>
      <c r="AO356" s="174" t="str">
        <f>[4]SayfaKAY!AG1189</f>
        <v/>
      </c>
      <c r="AP356" s="174" t="str">
        <f>[4]SayfaKAY!AI1189</f>
        <v/>
      </c>
      <c r="AQ356" s="174" t="str">
        <f>[4]SayfaKAY!AQ1189</f>
        <v/>
      </c>
      <c r="AR356" s="174" t="str">
        <f>[4]SayfaKAY!AH1189</f>
        <v/>
      </c>
      <c r="AS356" s="174" t="str">
        <f>[4]SayfaKAY!AJ1189</f>
        <v/>
      </c>
      <c r="AT356" s="175" t="str">
        <f>[4]SayfaKAY!AM1189</f>
        <v/>
      </c>
      <c r="AU356" s="176" t="str">
        <f>[4]SayfaKAY!AL1189</f>
        <v/>
      </c>
      <c r="AV356" s="176" t="str">
        <f>[4]SayfaKAY!AP1189</f>
        <v/>
      </c>
      <c r="AW356" s="177" t="str">
        <f>[4]SayfaKAY!AT1189</f>
        <v/>
      </c>
      <c r="AX356" s="194" t="str">
        <f t="shared" si="259"/>
        <v/>
      </c>
      <c r="AY356" s="168"/>
      <c r="AZ356" s="167"/>
      <c r="BA356" s="113"/>
      <c r="BB356" s="171" t="str">
        <f>IF($AQ$1="X", IF(AND(G356&gt;=$AS$1,G356&lt;=$AT$1),IF(P356&lt;&gt;"D(Arıza Değil)",AC356,0), IF(AND(G356&gt;=$AU$1,G356&lt;=$AV$1),IF(P356&lt;&gt;"D(Arıza Değil)",AC356,0), "")), "")</f>
        <v/>
      </c>
      <c r="BC356" s="114"/>
      <c r="BD356" s="114"/>
      <c r="BE356" s="114"/>
      <c r="BF356" s="114"/>
      <c r="BG356" s="114"/>
      <c r="BH356" s="114">
        <f>IFERROR(FRACAS!AN1192, "Hata Var")</f>
        <v>200.00000001280569</v>
      </c>
      <c r="BI356" s="114"/>
      <c r="BJ356" s="114"/>
      <c r="BK356" s="105" t="str">
        <f>[4]SayfaKAY!AW1189</f>
        <v/>
      </c>
      <c r="BL356" s="105" t="str">
        <f>[4]SayfaKAY!V1189</f>
        <v/>
      </c>
      <c r="BM356" s="114"/>
      <c r="BN356" s="171" t="str">
        <f t="shared" si="260"/>
        <v>x yok</v>
      </c>
      <c r="BO356" s="171" t="b">
        <f t="shared" si="261"/>
        <v>0</v>
      </c>
      <c r="BP356" s="171" t="e">
        <f t="shared" si="262"/>
        <v>#VALUE!</v>
      </c>
      <c r="BQ356" s="226" t="e">
        <f t="shared" si="263"/>
        <v>#VALUE!</v>
      </c>
      <c r="BR356" s="226" t="e">
        <f t="shared" si="264"/>
        <v>#VALUE!</v>
      </c>
      <c r="BS356" s="226" t="e">
        <f t="shared" si="265"/>
        <v>#VALUE!</v>
      </c>
      <c r="BT356" s="114"/>
      <c r="BU356" s="242"/>
      <c r="BV356" s="233">
        <f t="shared" si="266"/>
        <v>-1</v>
      </c>
      <c r="BW356" s="226" t="str">
        <f t="shared" si="267"/>
        <v>Hayır, çakışma yok</v>
      </c>
      <c r="BX356" s="229"/>
      <c r="BY356" s="247" t="e">
        <f t="shared" si="268"/>
        <v>#VALUE!</v>
      </c>
      <c r="BZ356" s="247" t="e">
        <f t="shared" si="269"/>
        <v>#VALUE!</v>
      </c>
      <c r="CA356" s="247" t="e">
        <f t="shared" si="270"/>
        <v>#VALUE!</v>
      </c>
      <c r="CB356" s="213"/>
      <c r="CC356" s="211"/>
      <c r="CD356" s="196"/>
      <c r="CE356" s="213">
        <v>1188</v>
      </c>
      <c r="CF356" s="182" t="str">
        <f t="shared" si="271"/>
        <v/>
      </c>
      <c r="CG356" s="182" t="str">
        <f t="shared" si="272"/>
        <v/>
      </c>
      <c r="CH356" s="196"/>
      <c r="CI356" s="196"/>
      <c r="CJ356" s="196"/>
      <c r="CK356" s="196" t="e">
        <f t="shared" si="273"/>
        <v>#VALUE!</v>
      </c>
      <c r="CL356" s="196" t="e">
        <f t="shared" si="274"/>
        <v>#VALUE!</v>
      </c>
      <c r="CM356" s="196" t="e">
        <f t="shared" si="275"/>
        <v>#VALUE!</v>
      </c>
      <c r="CN356" s="114"/>
      <c r="CO356" s="115" t="str">
        <f t="shared" si="276"/>
        <v/>
      </c>
      <c r="CP356" s="116" t="e">
        <f t="shared" si="277"/>
        <v>#VALUE!</v>
      </c>
      <c r="CQ356" s="117" t="str">
        <f t="shared" si="278"/>
        <v/>
      </c>
      <c r="CR356" s="117" t="str">
        <f t="shared" si="279"/>
        <v/>
      </c>
      <c r="CS356" s="117" t="str">
        <f t="shared" si="280"/>
        <v/>
      </c>
      <c r="CT356" s="118" t="e">
        <f t="shared" si="281"/>
        <v>#VALUE!</v>
      </c>
      <c r="CU356" s="118" t="e">
        <f t="shared" si="282"/>
        <v>#VALUE!</v>
      </c>
      <c r="CV356" s="118" t="e">
        <f t="shared" si="283"/>
        <v>#VALUE!</v>
      </c>
      <c r="CW356" s="119" t="e">
        <f t="shared" si="284"/>
        <v>#VALUE!</v>
      </c>
    </row>
    <row r="357" spans="1:101" ht="118.5" customHeight="1" x14ac:dyDescent="0.3">
      <c r="A357" s="104" t="str">
        <f>[4]SayfaKAY!C1190</f>
        <v/>
      </c>
      <c r="B357" s="104" t="str">
        <f>[4]SayfaKAY!D1190</f>
        <v/>
      </c>
      <c r="C357" s="105" t="str">
        <f>[4]SayfaKAY!E1190</f>
        <v/>
      </c>
      <c r="D357" s="105" t="str">
        <f>[4]SayfaKAY!F1190</f>
        <v/>
      </c>
      <c r="E357" s="106" t="str">
        <f>[4]SayfaKAY!G1190</f>
        <v/>
      </c>
      <c r="F357" s="193" t="str">
        <f t="shared" si="245"/>
        <v/>
      </c>
      <c r="G357" s="135" t="str">
        <f t="shared" si="246"/>
        <v/>
      </c>
      <c r="H357" s="235" t="str">
        <f>[4]SayfaKAY!H1190</f>
        <v/>
      </c>
      <c r="I357" s="104" t="str">
        <f>[4]SayfaKAY!I1190</f>
        <v/>
      </c>
      <c r="J357" s="103" t="str">
        <f>IF([4]SayfaKAY!J1190="","",IF([4]SayfaKAY!J1190="Müşteri","Notified by Customer","Notified by Bozankaya"))</f>
        <v/>
      </c>
      <c r="K357" s="103" t="e">
        <f>VLOOKUP([4]SayfaKAY!L1190,#REF!,2,FALSE)</f>
        <v>#REF!</v>
      </c>
      <c r="L357" s="165" t="str">
        <f>[4]SayfaKAY!X1190</f>
        <v/>
      </c>
      <c r="M357" s="107" t="str">
        <f t="shared" si="247"/>
        <v/>
      </c>
      <c r="N357" s="105" t="str">
        <f>[4]SayfaKAY!M1190</f>
        <v/>
      </c>
      <c r="O357" s="166" t="str">
        <f>[4]SayfaKAY!P1190</f>
        <v/>
      </c>
      <c r="P357" s="166" t="str">
        <f>[4]SayfaKAY!Q1190</f>
        <v/>
      </c>
      <c r="Q357" s="166" t="str">
        <f>[4]SayfaKAY!R1190</f>
        <v/>
      </c>
      <c r="R357" s="132" t="str" cm="1">
        <f t="array" ref="R357">IF([4]SayfaKAY!U1190="","",_xlfn.IFS([4]SayfaKAY!U1190="Bozankaya","Bozankaya",[4]SayfaKAY!U1190="Müşteri","Customer",[4]SayfaKAY!U1190="Tedarikçi","Equipment Supplier"))</f>
        <v/>
      </c>
      <c r="S357" s="204" t="str">
        <f>[4]SayfaKAY!N1190</f>
        <v/>
      </c>
      <c r="T357" s="133" t="str">
        <f>[4]SayfaKAY!AD1190</f>
        <v/>
      </c>
      <c r="U357" s="132" t="str">
        <f>[4]SayfaKAY!W1190</f>
        <v/>
      </c>
      <c r="V357" s="108" t="str">
        <f>[4]SayfaKAY!AZ1190</f>
        <v/>
      </c>
      <c r="W357" s="136" t="str">
        <f t="shared" si="248"/>
        <v/>
      </c>
      <c r="X357" s="137" t="str">
        <f t="shared" si="249"/>
        <v/>
      </c>
      <c r="Y357" s="235" t="str">
        <f>[4]SayfaKAY!AE1190</f>
        <v/>
      </c>
      <c r="Z357" s="192" t="str">
        <f t="shared" si="250"/>
        <v/>
      </c>
      <c r="AA357" s="110" t="str">
        <f t="shared" si="251"/>
        <v/>
      </c>
      <c r="AB357" s="182" t="str">
        <f>[4]SayfaKAY!BA1190</f>
        <v/>
      </c>
      <c r="AC357" s="257" t="str">
        <f t="shared" si="252"/>
        <v/>
      </c>
      <c r="AD357" s="111" t="str">
        <f t="shared" si="253"/>
        <v/>
      </c>
      <c r="AE357" s="111" t="str">
        <f t="shared" si="254"/>
        <v/>
      </c>
      <c r="AF357" s="235" t="str">
        <f>[4]SayfaKAY!BA1190</f>
        <v/>
      </c>
      <c r="AG357" s="179" t="str">
        <f>[4]SayfaKAY!S1190</f>
        <v/>
      </c>
      <c r="AH357" s="178" t="str">
        <f t="shared" si="255"/>
        <v/>
      </c>
      <c r="AI357" s="163" t="str">
        <f>[4]SayfaKAY!AV1190</f>
        <v/>
      </c>
      <c r="AJ357" s="164" t="str">
        <f t="shared" si="256"/>
        <v/>
      </c>
      <c r="AK357" s="164" t="str">
        <f t="shared" si="257"/>
        <v/>
      </c>
      <c r="AL357" s="112" t="str">
        <f>[4]SayfaKAY!AX1190</f>
        <v/>
      </c>
      <c r="AM357" s="257" t="str" cm="1">
        <f t="array" ref="AM357">IFERROR(IF(AND(P357&lt;&gt;"D(Arıza Değil)",AH357="Bu Arıza Aracın Servise Verilmesine Engel Değil"),
IF(Z357-F357&gt;0,(AB357-Y357)*24*60,
IF(OR(AND(G357&gt;$AS$1,G357&lt;$AT$1),AND(G357&gt;$AU$1,G357&lt;$AV$1)),
(AF357-H357)*24*60,     BH:BH0)),        AN357),0)</f>
        <v/>
      </c>
      <c r="AN357" s="257" t="str">
        <f t="shared" si="258"/>
        <v/>
      </c>
      <c r="AO357" s="174" t="str">
        <f>[4]SayfaKAY!AG1190</f>
        <v/>
      </c>
      <c r="AP357" s="174" t="str">
        <f>[4]SayfaKAY!AI1190</f>
        <v/>
      </c>
      <c r="AQ357" s="174" t="str">
        <f>[4]SayfaKAY!AQ1190</f>
        <v/>
      </c>
      <c r="AR357" s="174" t="str">
        <f>[4]SayfaKAY!AH1190</f>
        <v/>
      </c>
      <c r="AS357" s="174" t="str">
        <f>[4]SayfaKAY!AJ1190</f>
        <v/>
      </c>
      <c r="AT357" s="175" t="str">
        <f>[4]SayfaKAY!AM1190</f>
        <v/>
      </c>
      <c r="AU357" s="176" t="str">
        <f>[4]SayfaKAY!AL1190</f>
        <v/>
      </c>
      <c r="AV357" s="176" t="str">
        <f>[4]SayfaKAY!AP1190</f>
        <v/>
      </c>
      <c r="AW357" s="177" t="str">
        <f>[4]SayfaKAY!AT1190</f>
        <v/>
      </c>
      <c r="AX357" s="194" t="str">
        <f t="shared" si="259"/>
        <v/>
      </c>
      <c r="AY357" s="168"/>
      <c r="AZ357" s="167"/>
      <c r="BA357" s="170"/>
      <c r="BB357" s="171"/>
      <c r="BC357" s="114"/>
      <c r="BD357" s="114"/>
      <c r="BE357" s="114"/>
      <c r="BF357" s="114"/>
      <c r="BG357" s="114"/>
      <c r="BH357" s="114">
        <f>IFERROR(FRACAS!AN1193, "Hata Var")</f>
        <v>189.99999993829988</v>
      </c>
      <c r="BI357" s="114"/>
      <c r="BJ357" s="114"/>
      <c r="BK357" s="105" t="str">
        <f>[4]SayfaKAY!AW1190</f>
        <v/>
      </c>
      <c r="BL357" s="105" t="str">
        <f>[4]SayfaKAY!V1190</f>
        <v/>
      </c>
      <c r="BM357" s="114"/>
      <c r="BN357" s="171" t="str">
        <f t="shared" si="260"/>
        <v>x yok</v>
      </c>
      <c r="BO357" s="171" t="b">
        <f t="shared" si="261"/>
        <v>0</v>
      </c>
      <c r="BP357" s="171" t="e">
        <f t="shared" si="262"/>
        <v>#VALUE!</v>
      </c>
      <c r="BQ357" s="226" t="e">
        <f t="shared" si="263"/>
        <v>#VALUE!</v>
      </c>
      <c r="BR357" s="226" t="e">
        <f t="shared" si="264"/>
        <v>#VALUE!</v>
      </c>
      <c r="BS357" s="226" t="e">
        <f t="shared" si="265"/>
        <v>#VALUE!</v>
      </c>
      <c r="BT357" s="114"/>
      <c r="BU357" s="242"/>
      <c r="BV357" s="233">
        <f t="shared" si="266"/>
        <v>-1</v>
      </c>
      <c r="BW357" s="226" t="str">
        <f t="shared" si="267"/>
        <v>Hayır, çakışma yok</v>
      </c>
      <c r="BX357" s="229"/>
      <c r="BY357" s="247" t="e">
        <f t="shared" si="268"/>
        <v>#VALUE!</v>
      </c>
      <c r="BZ357" s="247" t="e">
        <f t="shared" si="269"/>
        <v>#VALUE!</v>
      </c>
      <c r="CA357" s="247" t="e">
        <f t="shared" si="270"/>
        <v>#VALUE!</v>
      </c>
      <c r="CB357" s="213"/>
      <c r="CC357" s="211"/>
      <c r="CD357" s="196"/>
      <c r="CE357" s="213">
        <v>1189</v>
      </c>
      <c r="CF357" s="182" t="str">
        <f t="shared" si="271"/>
        <v/>
      </c>
      <c r="CG357" s="182" t="str">
        <f t="shared" si="272"/>
        <v/>
      </c>
      <c r="CH357" s="196"/>
      <c r="CI357" s="196"/>
      <c r="CJ357" s="196"/>
      <c r="CK357" s="196" t="e">
        <f t="shared" si="273"/>
        <v>#VALUE!</v>
      </c>
      <c r="CL357" s="196" t="e">
        <f t="shared" si="274"/>
        <v>#VALUE!</v>
      </c>
      <c r="CM357" s="196" t="e">
        <f t="shared" si="275"/>
        <v>#VALUE!</v>
      </c>
      <c r="CN357" s="114"/>
      <c r="CO357" s="115" t="str">
        <f t="shared" si="276"/>
        <v/>
      </c>
      <c r="CP357" s="116" t="e">
        <f t="shared" si="277"/>
        <v>#VALUE!</v>
      </c>
      <c r="CQ357" s="117" t="str">
        <f t="shared" si="278"/>
        <v/>
      </c>
      <c r="CR357" s="117" t="str">
        <f t="shared" si="279"/>
        <v/>
      </c>
      <c r="CS357" s="117" t="str">
        <f t="shared" si="280"/>
        <v/>
      </c>
      <c r="CT357" s="118" t="e">
        <f t="shared" si="281"/>
        <v>#VALUE!</v>
      </c>
      <c r="CU357" s="118" t="e">
        <f t="shared" si="282"/>
        <v>#VALUE!</v>
      </c>
      <c r="CV357" s="118" t="e">
        <f t="shared" si="283"/>
        <v>#VALUE!</v>
      </c>
      <c r="CW357" s="119" t="e">
        <f t="shared" si="284"/>
        <v>#VALUE!</v>
      </c>
    </row>
    <row r="358" spans="1:101" ht="118.5" customHeight="1" x14ac:dyDescent="0.3">
      <c r="A358" s="160" t="str">
        <f>[4]SayfaKAY!C1191</f>
        <v/>
      </c>
      <c r="B358" s="104" t="str">
        <f>[4]SayfaKAY!D1191</f>
        <v/>
      </c>
      <c r="C358" s="105" t="str">
        <f>[4]SayfaKAY!E1191</f>
        <v/>
      </c>
      <c r="D358" s="105" t="str">
        <f>[4]SayfaKAY!F1191</f>
        <v/>
      </c>
      <c r="E358" s="106" t="str">
        <f>[4]SayfaKAY!G1191</f>
        <v/>
      </c>
      <c r="F358" s="134" t="str">
        <f t="shared" si="245"/>
        <v/>
      </c>
      <c r="G358" s="135" t="str">
        <f t="shared" si="246"/>
        <v/>
      </c>
      <c r="H358" s="235" t="str">
        <f>[4]SayfaKAY!H1191</f>
        <v/>
      </c>
      <c r="I358" s="104" t="str">
        <f>[4]SayfaKAY!I1191</f>
        <v/>
      </c>
      <c r="J358" s="103" t="str">
        <f>IF([4]SayfaKAY!J1191="","",IF([4]SayfaKAY!J1191="Müşteri","Notified by Customer","Notified by Bozankaya"))</f>
        <v/>
      </c>
      <c r="K358" s="103" t="e">
        <f>VLOOKUP([4]SayfaKAY!L1191,#REF!,2,FALSE)</f>
        <v>#REF!</v>
      </c>
      <c r="L358" s="165" t="str">
        <f>[4]SayfaKAY!X1191</f>
        <v/>
      </c>
      <c r="M358" s="107" t="str">
        <f t="shared" si="247"/>
        <v/>
      </c>
      <c r="N358" s="105" t="str">
        <f>[4]SayfaKAY!M1191</f>
        <v/>
      </c>
      <c r="O358" s="166" t="str">
        <f>[4]SayfaKAY!P1191</f>
        <v/>
      </c>
      <c r="P358" s="166" t="str">
        <f>[4]SayfaKAY!Q1191</f>
        <v/>
      </c>
      <c r="Q358" s="166" t="str">
        <f>[4]SayfaKAY!R1191</f>
        <v/>
      </c>
      <c r="R358" s="132" t="str" cm="1">
        <f t="array" ref="R358">IF([4]SayfaKAY!U1191="","",_xlfn.IFS([4]SayfaKAY!U1191="Bozankaya","Bozankaya",[4]SayfaKAY!U1191="Müşteri","Customer",[4]SayfaKAY!U1191="Tedarikçi","Equipment Supplier"))</f>
        <v/>
      </c>
      <c r="S358" s="204" t="str">
        <f>[4]SayfaKAY!N1191</f>
        <v/>
      </c>
      <c r="T358" s="133" t="str">
        <f>[4]SayfaKAY!AD1191</f>
        <v/>
      </c>
      <c r="U358" s="132" t="str">
        <f>[4]SayfaKAY!W1191</f>
        <v/>
      </c>
      <c r="V358" s="108" t="str">
        <f>[4]SayfaKAY!AZ1191</f>
        <v/>
      </c>
      <c r="W358" s="136" t="str">
        <f t="shared" si="248"/>
        <v/>
      </c>
      <c r="X358" s="137" t="str">
        <f t="shared" si="249"/>
        <v/>
      </c>
      <c r="Y358" s="235" t="str">
        <f>[4]SayfaKAY!AE1191</f>
        <v/>
      </c>
      <c r="Z358" s="109" t="str">
        <f t="shared" si="250"/>
        <v/>
      </c>
      <c r="AA358" s="110" t="str">
        <f t="shared" si="251"/>
        <v/>
      </c>
      <c r="AB358" s="182" t="str">
        <f>[4]SayfaKAY!BA1191</f>
        <v/>
      </c>
      <c r="AC358" s="257" t="str">
        <f t="shared" si="252"/>
        <v/>
      </c>
      <c r="AD358" s="111" t="str">
        <f t="shared" si="253"/>
        <v/>
      </c>
      <c r="AE358" s="111" t="str">
        <f t="shared" si="254"/>
        <v/>
      </c>
      <c r="AF358" s="235" t="str">
        <f>[4]SayfaKAY!BA1191</f>
        <v/>
      </c>
      <c r="AG358" s="179" t="str">
        <f>[4]SayfaKAY!S1191</f>
        <v/>
      </c>
      <c r="AH358" s="178" t="str">
        <f t="shared" si="255"/>
        <v/>
      </c>
      <c r="AI358" s="163" t="str">
        <f>[4]SayfaKAY!AV1191</f>
        <v/>
      </c>
      <c r="AJ358" s="164" t="str">
        <f t="shared" si="256"/>
        <v/>
      </c>
      <c r="AK358" s="164" t="str">
        <f t="shared" si="257"/>
        <v/>
      </c>
      <c r="AL358" s="112" t="str">
        <f>[4]SayfaKAY!AX1191</f>
        <v/>
      </c>
      <c r="AM358" s="257" t="str" cm="1">
        <f t="array" ref="AM358">IFERROR(IF(AND(P358&lt;&gt;"D(Arıza Değil)",AH358="Bu Arıza Aracın Servise Verilmesine Engel Değil"),
IF(Z358-F358&gt;0,(AB358-Y358)*24*60,
IF(OR(AND(G358&gt;$AS$1,G358&lt;$AT$1),AND(G358&gt;$AU$1,G358&lt;$AV$1)),
(AF358-H358)*24*60,     BH:BH0)),        AN358),0)</f>
        <v/>
      </c>
      <c r="AN358" s="257" t="str">
        <f t="shared" si="258"/>
        <v/>
      </c>
      <c r="AO358" s="174" t="str">
        <f>[4]SayfaKAY!AG1191</f>
        <v/>
      </c>
      <c r="AP358" s="174" t="str">
        <f>[4]SayfaKAY!AI1191</f>
        <v/>
      </c>
      <c r="AQ358" s="174" t="str">
        <f>[4]SayfaKAY!AQ1191</f>
        <v/>
      </c>
      <c r="AR358" s="174" t="str">
        <f>[4]SayfaKAY!AH1191</f>
        <v/>
      </c>
      <c r="AS358" s="174" t="str">
        <f>[4]SayfaKAY!AJ1191</f>
        <v/>
      </c>
      <c r="AT358" s="175" t="str">
        <f>[4]SayfaKAY!AM1191</f>
        <v/>
      </c>
      <c r="AU358" s="176" t="str">
        <f>[4]SayfaKAY!AL1191</f>
        <v/>
      </c>
      <c r="AV358" s="176" t="str">
        <f>[4]SayfaKAY!AP1191</f>
        <v/>
      </c>
      <c r="AW358" s="177" t="str">
        <f>[4]SayfaKAY!AT1191</f>
        <v/>
      </c>
      <c r="AX358" s="194" t="str">
        <f t="shared" si="259"/>
        <v/>
      </c>
      <c r="AY358" s="168"/>
      <c r="AZ358" s="167"/>
      <c r="BA358" s="113"/>
      <c r="BB358" s="171" t="str">
        <f>IF($AQ$1="X", IF(AND(G358&gt;=$AS$1,G358&lt;=$AT$1),IF(P358&lt;&gt;"D(Arıza Değil)",AC358,0), IF(AND(G358&gt;=$AU$1,G358&lt;=$AV$1),IF(P358&lt;&gt;"D(Arıza Değil)",AC358,0), "")), "")</f>
        <v/>
      </c>
      <c r="BC358" s="114"/>
      <c r="BD358" s="114"/>
      <c r="BE358" s="114"/>
      <c r="BF358" s="114"/>
      <c r="BG358" s="114"/>
      <c r="BH358" s="114">
        <f>IFERROR(FRACAS!AN1194, "Hata Var")</f>
        <v>213.99999998509884</v>
      </c>
      <c r="BI358" s="114"/>
      <c r="BJ358" s="114"/>
      <c r="BK358" s="105" t="str">
        <f>[4]SayfaKAY!AW1191</f>
        <v/>
      </c>
      <c r="BL358" s="105" t="str">
        <f>[4]SayfaKAY!V1191</f>
        <v/>
      </c>
      <c r="BM358" s="114"/>
      <c r="BN358" s="171" t="str">
        <f t="shared" si="260"/>
        <v>x yok</v>
      </c>
      <c r="BO358" s="171" t="b">
        <f t="shared" si="261"/>
        <v>0</v>
      </c>
      <c r="BP358" s="171" t="e">
        <f t="shared" si="262"/>
        <v>#VALUE!</v>
      </c>
      <c r="BQ358" s="226" t="e">
        <f t="shared" si="263"/>
        <v>#VALUE!</v>
      </c>
      <c r="BR358" s="226" t="e">
        <f t="shared" si="264"/>
        <v>#VALUE!</v>
      </c>
      <c r="BS358" s="226" t="e">
        <f t="shared" si="265"/>
        <v>#VALUE!</v>
      </c>
      <c r="BT358" s="114"/>
      <c r="BU358" s="242"/>
      <c r="BV358" s="233">
        <f t="shared" si="266"/>
        <v>-1</v>
      </c>
      <c r="BW358" s="226" t="str">
        <f t="shared" si="267"/>
        <v>Hayır, çakışma yok</v>
      </c>
      <c r="BX358" s="229"/>
      <c r="BY358" s="247" t="e">
        <f t="shared" si="268"/>
        <v>#VALUE!</v>
      </c>
      <c r="BZ358" s="247" t="e">
        <f t="shared" si="269"/>
        <v>#VALUE!</v>
      </c>
      <c r="CA358" s="247" t="e">
        <f t="shared" si="270"/>
        <v>#VALUE!</v>
      </c>
      <c r="CB358" s="213"/>
      <c r="CC358" s="211"/>
      <c r="CD358" s="196"/>
      <c r="CE358" s="213">
        <v>1190</v>
      </c>
      <c r="CF358" s="182" t="str">
        <f t="shared" si="271"/>
        <v/>
      </c>
      <c r="CG358" s="182" t="str">
        <f t="shared" si="272"/>
        <v/>
      </c>
      <c r="CH358" s="196"/>
      <c r="CI358" s="196"/>
      <c r="CJ358" s="196"/>
      <c r="CK358" s="196" t="e">
        <f t="shared" si="273"/>
        <v>#VALUE!</v>
      </c>
      <c r="CL358" s="196" t="e">
        <f t="shared" si="274"/>
        <v>#VALUE!</v>
      </c>
      <c r="CM358" s="196" t="e">
        <f t="shared" si="275"/>
        <v>#VALUE!</v>
      </c>
      <c r="CN358" s="114"/>
      <c r="CO358" s="115" t="str">
        <f t="shared" si="276"/>
        <v/>
      </c>
      <c r="CP358" s="116" t="e">
        <f t="shared" si="277"/>
        <v>#VALUE!</v>
      </c>
      <c r="CQ358" s="117" t="str">
        <f t="shared" si="278"/>
        <v/>
      </c>
      <c r="CR358" s="117" t="str">
        <f t="shared" si="279"/>
        <v/>
      </c>
      <c r="CS358" s="117" t="str">
        <f t="shared" si="280"/>
        <v/>
      </c>
      <c r="CT358" s="118" t="e">
        <f t="shared" si="281"/>
        <v>#VALUE!</v>
      </c>
      <c r="CU358" s="118" t="e">
        <f t="shared" si="282"/>
        <v>#VALUE!</v>
      </c>
      <c r="CV358" s="118" t="e">
        <f t="shared" si="283"/>
        <v>#VALUE!</v>
      </c>
      <c r="CW358" s="119" t="e">
        <f t="shared" si="284"/>
        <v>#VALUE!</v>
      </c>
    </row>
    <row r="359" spans="1:101" ht="118.5" customHeight="1" x14ac:dyDescent="0.3">
      <c r="A359" s="104" t="str">
        <f>[4]SayfaKAY!C1192</f>
        <v/>
      </c>
      <c r="B359" s="104" t="str">
        <f>[4]SayfaKAY!D1192</f>
        <v/>
      </c>
      <c r="C359" s="105" t="str">
        <f>[4]SayfaKAY!E1192</f>
        <v/>
      </c>
      <c r="D359" s="105" t="str">
        <f>[4]SayfaKAY!F1192</f>
        <v/>
      </c>
      <c r="E359" s="106" t="str">
        <f>[4]SayfaKAY!G1192</f>
        <v/>
      </c>
      <c r="F359" s="193" t="str">
        <f t="shared" si="245"/>
        <v/>
      </c>
      <c r="G359" s="135" t="str">
        <f t="shared" si="246"/>
        <v/>
      </c>
      <c r="H359" s="235" t="str">
        <f>[4]SayfaKAY!H1192</f>
        <v/>
      </c>
      <c r="I359" s="104" t="str">
        <f>[4]SayfaKAY!I1192</f>
        <v/>
      </c>
      <c r="J359" s="103" t="str">
        <f>IF([4]SayfaKAY!J1192="","",IF([4]SayfaKAY!J1192="Müşteri","Notified by Customer","Notified by Bozankaya"))</f>
        <v/>
      </c>
      <c r="K359" s="103" t="e">
        <f>VLOOKUP([4]SayfaKAY!L1192,#REF!,2,FALSE)</f>
        <v>#REF!</v>
      </c>
      <c r="L359" s="165" t="str">
        <f>[4]SayfaKAY!X1192</f>
        <v/>
      </c>
      <c r="M359" s="107" t="str">
        <f t="shared" si="247"/>
        <v/>
      </c>
      <c r="N359" s="105" t="str">
        <f>[4]SayfaKAY!M1192</f>
        <v/>
      </c>
      <c r="O359" s="166" t="str">
        <f>[4]SayfaKAY!P1192</f>
        <v/>
      </c>
      <c r="P359" s="166" t="str">
        <f>[4]SayfaKAY!Q1192</f>
        <v/>
      </c>
      <c r="Q359" s="166" t="str">
        <f>[4]SayfaKAY!R1192</f>
        <v/>
      </c>
      <c r="R359" s="132" t="str" cm="1">
        <f t="array" ref="R359">IF([4]SayfaKAY!U1192="","",_xlfn.IFS([4]SayfaKAY!U1192="Bozankaya","Bozankaya",[4]SayfaKAY!U1192="Müşteri","Customer",[4]SayfaKAY!U1192="Tedarikçi","Equipment Supplier"))</f>
        <v/>
      </c>
      <c r="S359" s="204" t="str">
        <f>[4]SayfaKAY!N1192</f>
        <v/>
      </c>
      <c r="T359" s="133" t="str">
        <f>[4]SayfaKAY!AD1192</f>
        <v/>
      </c>
      <c r="U359" s="132" t="str">
        <f>[4]SayfaKAY!W1192</f>
        <v/>
      </c>
      <c r="V359" s="108" t="str">
        <f>[4]SayfaKAY!AZ1192</f>
        <v/>
      </c>
      <c r="W359" s="136" t="str">
        <f t="shared" si="248"/>
        <v/>
      </c>
      <c r="X359" s="137" t="str">
        <f t="shared" si="249"/>
        <v/>
      </c>
      <c r="Y359" s="235" t="str">
        <f>[4]SayfaKAY!AE1192</f>
        <v/>
      </c>
      <c r="Z359" s="192" t="str">
        <f t="shared" si="250"/>
        <v/>
      </c>
      <c r="AA359" s="110" t="str">
        <f t="shared" si="251"/>
        <v/>
      </c>
      <c r="AB359" s="182" t="str">
        <f>[4]SayfaKAY!BA1192</f>
        <v/>
      </c>
      <c r="AC359" s="257" t="str">
        <f t="shared" si="252"/>
        <v/>
      </c>
      <c r="AD359" s="111" t="str">
        <f t="shared" si="253"/>
        <v/>
      </c>
      <c r="AE359" s="111" t="str">
        <f t="shared" si="254"/>
        <v/>
      </c>
      <c r="AF359" s="235" t="str">
        <f>[4]SayfaKAY!BA1192</f>
        <v/>
      </c>
      <c r="AG359" s="179" t="str">
        <f>[4]SayfaKAY!S1192</f>
        <v/>
      </c>
      <c r="AH359" s="178" t="str">
        <f t="shared" si="255"/>
        <v/>
      </c>
      <c r="AI359" s="163" t="str">
        <f>[4]SayfaKAY!AV1192</f>
        <v/>
      </c>
      <c r="AJ359" s="164" t="str">
        <f t="shared" si="256"/>
        <v/>
      </c>
      <c r="AK359" s="164" t="str">
        <f t="shared" si="257"/>
        <v/>
      </c>
      <c r="AL359" s="112" t="str">
        <f>[4]SayfaKAY!AX1192</f>
        <v/>
      </c>
      <c r="AM359" s="257" t="str" cm="1">
        <f t="array" ref="AM359">IFERROR(IF(AND(P359&lt;&gt;"D(Arıza Değil)",AH359="Bu Arıza Aracın Servise Verilmesine Engel Değil"),
IF(Z359-F359&gt;0,(AB359-Y359)*24*60,
IF(OR(AND(G359&gt;$AS$1,G359&lt;$AT$1),AND(G359&gt;$AU$1,G359&lt;$AV$1)),
(AF359-H359)*24*60,     BH:BH0)),        AN359),0)</f>
        <v/>
      </c>
      <c r="AN359" s="257" t="str">
        <f t="shared" si="258"/>
        <v/>
      </c>
      <c r="AO359" s="174" t="str">
        <f>[4]SayfaKAY!AG1192</f>
        <v/>
      </c>
      <c r="AP359" s="174" t="str">
        <f>[4]SayfaKAY!AI1192</f>
        <v/>
      </c>
      <c r="AQ359" s="174" t="str">
        <f>[4]SayfaKAY!AQ1192</f>
        <v/>
      </c>
      <c r="AR359" s="174" t="str">
        <f>[4]SayfaKAY!AH1192</f>
        <v/>
      </c>
      <c r="AS359" s="174" t="str">
        <f>[4]SayfaKAY!AJ1192</f>
        <v/>
      </c>
      <c r="AT359" s="175" t="str">
        <f>[4]SayfaKAY!AM1192</f>
        <v/>
      </c>
      <c r="AU359" s="176" t="str">
        <f>[4]SayfaKAY!AL1192</f>
        <v/>
      </c>
      <c r="AV359" s="176" t="str">
        <f>[4]SayfaKAY!AP1192</f>
        <v/>
      </c>
      <c r="AW359" s="177" t="str">
        <f>[4]SayfaKAY!AT1192</f>
        <v/>
      </c>
      <c r="AX359" s="194" t="str">
        <f t="shared" si="259"/>
        <v/>
      </c>
      <c r="AY359" s="168"/>
      <c r="AZ359" s="167"/>
      <c r="BA359" s="170"/>
      <c r="BB359" s="171"/>
      <c r="BC359" s="114"/>
      <c r="BD359" s="114"/>
      <c r="BE359" s="114"/>
      <c r="BF359" s="114"/>
      <c r="BG359" s="114"/>
      <c r="BH359" s="114">
        <f>IFERROR(FRACAS!AN1195, "Hata Var")</f>
        <v>197.99999999580905</v>
      </c>
      <c r="BI359" s="114"/>
      <c r="BJ359" s="114"/>
      <c r="BK359" s="105" t="str">
        <f>[4]SayfaKAY!AW1192</f>
        <v/>
      </c>
      <c r="BL359" s="105" t="str">
        <f>[4]SayfaKAY!V1192</f>
        <v/>
      </c>
      <c r="BM359" s="114"/>
      <c r="BN359" s="171" t="str">
        <f t="shared" si="260"/>
        <v>x yok</v>
      </c>
      <c r="BO359" s="171" t="b">
        <f t="shared" si="261"/>
        <v>0</v>
      </c>
      <c r="BP359" s="171" t="e">
        <f t="shared" si="262"/>
        <v>#VALUE!</v>
      </c>
      <c r="BQ359" s="226" t="e">
        <f t="shared" si="263"/>
        <v>#VALUE!</v>
      </c>
      <c r="BR359" s="226" t="e">
        <f t="shared" si="264"/>
        <v>#VALUE!</v>
      </c>
      <c r="BS359" s="226" t="e">
        <f t="shared" si="265"/>
        <v>#VALUE!</v>
      </c>
      <c r="BT359" s="114"/>
      <c r="BU359" s="242"/>
      <c r="BV359" s="233">
        <f t="shared" si="266"/>
        <v>-1</v>
      </c>
      <c r="BW359" s="226" t="str">
        <f t="shared" si="267"/>
        <v>Hayır, çakışma yok</v>
      </c>
      <c r="BX359" s="229"/>
      <c r="BY359" s="247" t="e">
        <f t="shared" si="268"/>
        <v>#VALUE!</v>
      </c>
      <c r="BZ359" s="247" t="e">
        <f t="shared" si="269"/>
        <v>#VALUE!</v>
      </c>
      <c r="CA359" s="247" t="e">
        <f t="shared" si="270"/>
        <v>#VALUE!</v>
      </c>
      <c r="CB359" s="213"/>
      <c r="CC359" s="211"/>
      <c r="CD359" s="196"/>
      <c r="CE359" s="213">
        <v>1191</v>
      </c>
      <c r="CF359" s="182" t="str">
        <f t="shared" si="271"/>
        <v/>
      </c>
      <c r="CG359" s="182" t="str">
        <f t="shared" si="272"/>
        <v/>
      </c>
      <c r="CH359" s="196"/>
      <c r="CI359" s="196"/>
      <c r="CJ359" s="196"/>
      <c r="CK359" s="196" t="e">
        <f t="shared" si="273"/>
        <v>#VALUE!</v>
      </c>
      <c r="CL359" s="196" t="e">
        <f t="shared" si="274"/>
        <v>#VALUE!</v>
      </c>
      <c r="CM359" s="196" t="e">
        <f t="shared" si="275"/>
        <v>#VALUE!</v>
      </c>
      <c r="CN359" s="114"/>
      <c r="CO359" s="115" t="str">
        <f t="shared" si="276"/>
        <v/>
      </c>
      <c r="CP359" s="116" t="e">
        <f t="shared" si="277"/>
        <v>#VALUE!</v>
      </c>
      <c r="CQ359" s="117" t="str">
        <f t="shared" si="278"/>
        <v/>
      </c>
      <c r="CR359" s="117" t="str">
        <f t="shared" si="279"/>
        <v/>
      </c>
      <c r="CS359" s="117" t="str">
        <f t="shared" si="280"/>
        <v/>
      </c>
      <c r="CT359" s="118" t="e">
        <f t="shared" si="281"/>
        <v>#VALUE!</v>
      </c>
      <c r="CU359" s="118" t="e">
        <f t="shared" si="282"/>
        <v>#VALUE!</v>
      </c>
      <c r="CV359" s="118" t="e">
        <f t="shared" si="283"/>
        <v>#VALUE!</v>
      </c>
      <c r="CW359" s="119" t="e">
        <f t="shared" si="284"/>
        <v>#VALUE!</v>
      </c>
    </row>
    <row r="360" spans="1:101" ht="118.5" customHeight="1" x14ac:dyDescent="0.3">
      <c r="A360" s="160" t="str">
        <f>[4]SayfaKAY!C1193</f>
        <v/>
      </c>
      <c r="B360" s="104" t="str">
        <f>[4]SayfaKAY!D1193</f>
        <v/>
      </c>
      <c r="C360" s="105" t="str">
        <f>[4]SayfaKAY!E1193</f>
        <v/>
      </c>
      <c r="D360" s="105" t="str">
        <f>[4]SayfaKAY!F1193</f>
        <v/>
      </c>
      <c r="E360" s="106" t="str">
        <f>[4]SayfaKAY!G1193</f>
        <v/>
      </c>
      <c r="F360" s="134" t="str">
        <f t="shared" si="245"/>
        <v/>
      </c>
      <c r="G360" s="135" t="str">
        <f t="shared" si="246"/>
        <v/>
      </c>
      <c r="H360" s="235" t="str">
        <f>[4]SayfaKAY!H1193</f>
        <v/>
      </c>
      <c r="I360" s="104" t="str">
        <f>[4]SayfaKAY!I1193</f>
        <v/>
      </c>
      <c r="J360" s="103" t="str">
        <f>IF([4]SayfaKAY!J1193="","",IF([4]SayfaKAY!J1193="Müşteri","Notified by Customer","Notified by Bozankaya"))</f>
        <v/>
      </c>
      <c r="K360" s="103" t="e">
        <f>VLOOKUP([4]SayfaKAY!L1193,#REF!,2,FALSE)</f>
        <v>#REF!</v>
      </c>
      <c r="L360" s="165" t="str">
        <f>[4]SayfaKAY!X1193</f>
        <v/>
      </c>
      <c r="M360" s="107" t="str">
        <f t="shared" si="247"/>
        <v/>
      </c>
      <c r="N360" s="105" t="str">
        <f>[4]SayfaKAY!M1193</f>
        <v/>
      </c>
      <c r="O360" s="166" t="str">
        <f>[4]SayfaKAY!P1193</f>
        <v/>
      </c>
      <c r="P360" s="166" t="str">
        <f>[4]SayfaKAY!Q1193</f>
        <v/>
      </c>
      <c r="Q360" s="166" t="str">
        <f>[4]SayfaKAY!R1193</f>
        <v/>
      </c>
      <c r="R360" s="132" t="str" cm="1">
        <f t="array" ref="R360">IF([4]SayfaKAY!U1193="","",_xlfn.IFS([4]SayfaKAY!U1193="Bozankaya","Bozankaya",[4]SayfaKAY!U1193="Müşteri","Customer",[4]SayfaKAY!U1193="Tedarikçi","Equipment Supplier"))</f>
        <v/>
      </c>
      <c r="S360" s="204" t="str">
        <f>[4]SayfaKAY!N1193</f>
        <v/>
      </c>
      <c r="T360" s="133" t="str">
        <f>[4]SayfaKAY!AD1193</f>
        <v/>
      </c>
      <c r="U360" s="132" t="str">
        <f>[4]SayfaKAY!W1193</f>
        <v/>
      </c>
      <c r="V360" s="108" t="str">
        <f>[4]SayfaKAY!AZ1193</f>
        <v/>
      </c>
      <c r="W360" s="136" t="str">
        <f t="shared" si="248"/>
        <v/>
      </c>
      <c r="X360" s="137" t="str">
        <f t="shared" si="249"/>
        <v/>
      </c>
      <c r="Y360" s="235" t="str">
        <f>[4]SayfaKAY!AE1193</f>
        <v/>
      </c>
      <c r="Z360" s="109" t="str">
        <f t="shared" si="250"/>
        <v/>
      </c>
      <c r="AA360" s="110" t="str">
        <f t="shared" si="251"/>
        <v/>
      </c>
      <c r="AB360" s="182" t="str">
        <f>[4]SayfaKAY!BA1193</f>
        <v/>
      </c>
      <c r="AC360" s="257" t="str">
        <f t="shared" si="252"/>
        <v/>
      </c>
      <c r="AD360" s="111" t="str">
        <f t="shared" si="253"/>
        <v/>
      </c>
      <c r="AE360" s="111" t="str">
        <f t="shared" si="254"/>
        <v/>
      </c>
      <c r="AF360" s="235" t="str">
        <f>[4]SayfaKAY!BA1193</f>
        <v/>
      </c>
      <c r="AG360" s="179" t="str">
        <f>[4]SayfaKAY!S1193</f>
        <v/>
      </c>
      <c r="AH360" s="178" t="str">
        <f t="shared" si="255"/>
        <v/>
      </c>
      <c r="AI360" s="163" t="str">
        <f>[4]SayfaKAY!AV1193</f>
        <v/>
      </c>
      <c r="AJ360" s="164" t="str">
        <f t="shared" si="256"/>
        <v/>
      </c>
      <c r="AK360" s="164" t="str">
        <f t="shared" si="257"/>
        <v/>
      </c>
      <c r="AL360" s="112" t="str">
        <f>[4]SayfaKAY!AX1193</f>
        <v/>
      </c>
      <c r="AM360" s="257" t="str" cm="1">
        <f t="array" ref="AM360">IFERROR(IF(AND(P360&lt;&gt;"D(Arıza Değil)",AH360="Bu Arıza Aracın Servise Verilmesine Engel Değil"),
IF(Z360-F360&gt;0,(AB360-Y360)*24*60,
IF(OR(AND(G360&gt;$AS$1,G360&lt;$AT$1),AND(G360&gt;$AU$1,G360&lt;$AV$1)),
(AF360-H360)*24*60,     BH:BH0)),        AN360),0)</f>
        <v/>
      </c>
      <c r="AN360" s="257" t="str">
        <f t="shared" si="258"/>
        <v/>
      </c>
      <c r="AO360" s="174" t="str">
        <f>[4]SayfaKAY!AG1193</f>
        <v/>
      </c>
      <c r="AP360" s="174" t="str">
        <f>[4]SayfaKAY!AI1193</f>
        <v/>
      </c>
      <c r="AQ360" s="174" t="str">
        <f>[4]SayfaKAY!AQ1193</f>
        <v/>
      </c>
      <c r="AR360" s="174" t="str">
        <f>[4]SayfaKAY!AH1193</f>
        <v/>
      </c>
      <c r="AS360" s="174" t="str">
        <f>[4]SayfaKAY!AJ1193</f>
        <v/>
      </c>
      <c r="AT360" s="175" t="str">
        <f>[4]SayfaKAY!AM1193</f>
        <v/>
      </c>
      <c r="AU360" s="176" t="str">
        <f>[4]SayfaKAY!AL1193</f>
        <v/>
      </c>
      <c r="AV360" s="176" t="str">
        <f>[4]SayfaKAY!AP1193</f>
        <v/>
      </c>
      <c r="AW360" s="177" t="str">
        <f>[4]SayfaKAY!AT1193</f>
        <v/>
      </c>
      <c r="AX360" s="194" t="str">
        <f t="shared" si="259"/>
        <v/>
      </c>
      <c r="AY360" s="168"/>
      <c r="AZ360" s="167"/>
      <c r="BA360" s="113"/>
      <c r="BB360" s="171" t="str">
        <f>IF($AQ$1="X", IF(AND(G360&gt;=$AS$1,G360&lt;=$AT$1),IF(P360&lt;&gt;"D(Arıza Değil)",AC360,0), IF(AND(G360&gt;=$AU$1,G360&lt;=$AV$1),IF(P360&lt;&gt;"D(Arıza Değil)",AC360,0), "")), "")</f>
        <v/>
      </c>
      <c r="BC360" s="114"/>
      <c r="BD360" s="114"/>
      <c r="BE360" s="114"/>
      <c r="BF360" s="114"/>
      <c r="BG360" s="114"/>
      <c r="BH360" s="114">
        <f>IFERROR(FRACAS!AN1196, "Hata Var")</f>
        <v>309.00000009569339</v>
      </c>
      <c r="BI360" s="114"/>
      <c r="BJ360" s="114"/>
      <c r="BK360" s="105" t="str">
        <f>[4]SayfaKAY!AW1193</f>
        <v/>
      </c>
      <c r="BL360" s="105" t="str">
        <f>[4]SayfaKAY!V1193</f>
        <v/>
      </c>
      <c r="BM360" s="114"/>
      <c r="BN360" s="171" t="str">
        <f t="shared" si="260"/>
        <v>x yok</v>
      </c>
      <c r="BO360" s="171" t="b">
        <f t="shared" si="261"/>
        <v>0</v>
      </c>
      <c r="BP360" s="171" t="e">
        <f t="shared" si="262"/>
        <v>#VALUE!</v>
      </c>
      <c r="BQ360" s="226" t="e">
        <f t="shared" si="263"/>
        <v>#VALUE!</v>
      </c>
      <c r="BR360" s="226" t="e">
        <f t="shared" si="264"/>
        <v>#VALUE!</v>
      </c>
      <c r="BS360" s="226" t="e">
        <f t="shared" si="265"/>
        <v>#VALUE!</v>
      </c>
      <c r="BT360" s="114"/>
      <c r="BU360" s="242"/>
      <c r="BV360" s="233">
        <f t="shared" si="266"/>
        <v>-1</v>
      </c>
      <c r="BW360" s="226" t="str">
        <f t="shared" si="267"/>
        <v>Hayır, çakışma yok</v>
      </c>
      <c r="BX360" s="229"/>
      <c r="BY360" s="247" t="e">
        <f t="shared" si="268"/>
        <v>#VALUE!</v>
      </c>
      <c r="BZ360" s="247" t="e">
        <f t="shared" si="269"/>
        <v>#VALUE!</v>
      </c>
      <c r="CA360" s="247" t="e">
        <f t="shared" si="270"/>
        <v>#VALUE!</v>
      </c>
      <c r="CB360" s="213"/>
      <c r="CC360" s="211"/>
      <c r="CD360" s="196"/>
      <c r="CE360" s="213">
        <v>1192</v>
      </c>
      <c r="CF360" s="182" t="str">
        <f t="shared" si="271"/>
        <v/>
      </c>
      <c r="CG360" s="182" t="str">
        <f t="shared" si="272"/>
        <v/>
      </c>
      <c r="CH360" s="196"/>
      <c r="CI360" s="196"/>
      <c r="CJ360" s="196"/>
      <c r="CK360" s="196" t="e">
        <f t="shared" si="273"/>
        <v>#VALUE!</v>
      </c>
      <c r="CL360" s="196" t="e">
        <f t="shared" si="274"/>
        <v>#VALUE!</v>
      </c>
      <c r="CM360" s="196" t="e">
        <f t="shared" si="275"/>
        <v>#VALUE!</v>
      </c>
      <c r="CN360" s="114"/>
      <c r="CO360" s="115" t="str">
        <f t="shared" si="276"/>
        <v/>
      </c>
      <c r="CP360" s="116" t="e">
        <f t="shared" si="277"/>
        <v>#VALUE!</v>
      </c>
      <c r="CQ360" s="117" t="str">
        <f t="shared" si="278"/>
        <v/>
      </c>
      <c r="CR360" s="117" t="str">
        <f t="shared" si="279"/>
        <v/>
      </c>
      <c r="CS360" s="117" t="str">
        <f t="shared" si="280"/>
        <v/>
      </c>
      <c r="CT360" s="118" t="e">
        <f t="shared" si="281"/>
        <v>#VALUE!</v>
      </c>
      <c r="CU360" s="118" t="e">
        <f t="shared" si="282"/>
        <v>#VALUE!</v>
      </c>
      <c r="CV360" s="118" t="e">
        <f t="shared" si="283"/>
        <v>#VALUE!</v>
      </c>
      <c r="CW360" s="119" t="e">
        <f t="shared" si="284"/>
        <v>#VALUE!</v>
      </c>
    </row>
    <row r="361" spans="1:101" ht="118.5" customHeight="1" x14ac:dyDescent="0.3">
      <c r="A361" s="104" t="str">
        <f>[4]SayfaKAY!C1194</f>
        <v/>
      </c>
      <c r="B361" s="104" t="str">
        <f>[4]SayfaKAY!D1194</f>
        <v/>
      </c>
      <c r="C361" s="105" t="str">
        <f>[4]SayfaKAY!E1194</f>
        <v/>
      </c>
      <c r="D361" s="105" t="str">
        <f>[4]SayfaKAY!F1194</f>
        <v/>
      </c>
      <c r="E361" s="106" t="str">
        <f>[4]SayfaKAY!G1194</f>
        <v/>
      </c>
      <c r="F361" s="193" t="str">
        <f t="shared" si="245"/>
        <v/>
      </c>
      <c r="G361" s="135" t="str">
        <f t="shared" si="246"/>
        <v/>
      </c>
      <c r="H361" s="235" t="str">
        <f>[4]SayfaKAY!H1194</f>
        <v/>
      </c>
      <c r="I361" s="104" t="str">
        <f>[4]SayfaKAY!I1194</f>
        <v/>
      </c>
      <c r="J361" s="103" t="str">
        <f>IF([4]SayfaKAY!J1194="","",IF([4]SayfaKAY!J1194="Müşteri","Notified by Customer","Notified by Bozankaya"))</f>
        <v/>
      </c>
      <c r="K361" s="103" t="e">
        <f>VLOOKUP([4]SayfaKAY!L1194,#REF!,2,FALSE)</f>
        <v>#REF!</v>
      </c>
      <c r="L361" s="165" t="str">
        <f>[4]SayfaKAY!X1194</f>
        <v/>
      </c>
      <c r="M361" s="107" t="str">
        <f t="shared" si="247"/>
        <v/>
      </c>
      <c r="N361" s="105" t="str">
        <f>[4]SayfaKAY!M1194</f>
        <v/>
      </c>
      <c r="O361" s="166" t="str">
        <f>[4]SayfaKAY!P1194</f>
        <v/>
      </c>
      <c r="P361" s="166" t="str">
        <f>[4]SayfaKAY!Q1194</f>
        <v/>
      </c>
      <c r="Q361" s="166" t="str">
        <f>[4]SayfaKAY!R1194</f>
        <v/>
      </c>
      <c r="R361" s="132" t="str" cm="1">
        <f t="array" ref="R361">IF([4]SayfaKAY!U1194="","",_xlfn.IFS([4]SayfaKAY!U1194="Bozankaya","Bozankaya",[4]SayfaKAY!U1194="Müşteri","Customer",[4]SayfaKAY!U1194="Tedarikçi","Equipment Supplier"))</f>
        <v/>
      </c>
      <c r="S361" s="204" t="str">
        <f>[4]SayfaKAY!N1194</f>
        <v/>
      </c>
      <c r="T361" s="133" t="str">
        <f>[4]SayfaKAY!AD1194</f>
        <v/>
      </c>
      <c r="U361" s="132" t="str">
        <f>[4]SayfaKAY!W1194</f>
        <v/>
      </c>
      <c r="V361" s="108" t="str">
        <f>[4]SayfaKAY!AZ1194</f>
        <v/>
      </c>
      <c r="W361" s="136" t="str">
        <f t="shared" si="248"/>
        <v/>
      </c>
      <c r="X361" s="137" t="str">
        <f t="shared" si="249"/>
        <v/>
      </c>
      <c r="Y361" s="235" t="str">
        <f>[4]SayfaKAY!AE1194</f>
        <v/>
      </c>
      <c r="Z361" s="192" t="str">
        <f t="shared" si="250"/>
        <v/>
      </c>
      <c r="AA361" s="110" t="str">
        <f t="shared" si="251"/>
        <v/>
      </c>
      <c r="AB361" s="182" t="str">
        <f>[4]SayfaKAY!BA1194</f>
        <v/>
      </c>
      <c r="AC361" s="257" t="str">
        <f t="shared" si="252"/>
        <v/>
      </c>
      <c r="AD361" s="111" t="str">
        <f t="shared" si="253"/>
        <v/>
      </c>
      <c r="AE361" s="111" t="str">
        <f t="shared" si="254"/>
        <v/>
      </c>
      <c r="AF361" s="235" t="str">
        <f>[4]SayfaKAY!BA1194</f>
        <v/>
      </c>
      <c r="AG361" s="179" t="str">
        <f>[4]SayfaKAY!S1194</f>
        <v/>
      </c>
      <c r="AH361" s="178" t="str">
        <f t="shared" si="255"/>
        <v/>
      </c>
      <c r="AI361" s="163" t="str">
        <f>[4]SayfaKAY!AV1194</f>
        <v/>
      </c>
      <c r="AJ361" s="164" t="str">
        <f t="shared" si="256"/>
        <v/>
      </c>
      <c r="AK361" s="164" t="str">
        <f t="shared" si="257"/>
        <v/>
      </c>
      <c r="AL361" s="112" t="str">
        <f>[4]SayfaKAY!AX1194</f>
        <v/>
      </c>
      <c r="AM361" s="257" t="str" cm="1">
        <f t="array" ref="AM361">IFERROR(IF(AND(P361&lt;&gt;"D(Arıza Değil)",AH361="Bu Arıza Aracın Servise Verilmesine Engel Değil"),
IF(Z361-F361&gt;0,(AB361-Y361)*24*60,
IF(OR(AND(G361&gt;$AS$1,G361&lt;$AT$1),AND(G361&gt;$AU$1,G361&lt;$AV$1)),
(AF361-H361)*24*60,     BH:BH0)),        AN361),0)</f>
        <v/>
      </c>
      <c r="AN361" s="257" t="str">
        <f t="shared" si="258"/>
        <v/>
      </c>
      <c r="AO361" s="174" t="str">
        <f>[4]SayfaKAY!AG1194</f>
        <v/>
      </c>
      <c r="AP361" s="174" t="str">
        <f>[4]SayfaKAY!AI1194</f>
        <v/>
      </c>
      <c r="AQ361" s="174" t="str">
        <f>[4]SayfaKAY!AQ1194</f>
        <v/>
      </c>
      <c r="AR361" s="174" t="str">
        <f>[4]SayfaKAY!AH1194</f>
        <v/>
      </c>
      <c r="AS361" s="174" t="str">
        <f>[4]SayfaKAY!AJ1194</f>
        <v/>
      </c>
      <c r="AT361" s="175" t="str">
        <f>[4]SayfaKAY!AM1194</f>
        <v/>
      </c>
      <c r="AU361" s="176" t="str">
        <f>[4]SayfaKAY!AL1194</f>
        <v/>
      </c>
      <c r="AV361" s="176" t="str">
        <f>[4]SayfaKAY!AP1194</f>
        <v/>
      </c>
      <c r="AW361" s="177" t="str">
        <f>[4]SayfaKAY!AT1194</f>
        <v/>
      </c>
      <c r="AX361" s="194" t="str">
        <f t="shared" si="259"/>
        <v/>
      </c>
      <c r="AY361" s="168"/>
      <c r="AZ361" s="167"/>
      <c r="BA361" s="170"/>
      <c r="BB361" s="171"/>
      <c r="BC361" s="114"/>
      <c r="BD361" s="114"/>
      <c r="BE361" s="114"/>
      <c r="BF361" s="114"/>
      <c r="BG361" s="114"/>
      <c r="BH361" s="114">
        <f>IFERROR(FRACAS!AN1197, "Hata Var")</f>
        <v>110.00000001280569</v>
      </c>
      <c r="BI361" s="114"/>
      <c r="BJ361" s="114"/>
      <c r="BK361" s="105" t="str">
        <f>[4]SayfaKAY!AW1194</f>
        <v/>
      </c>
      <c r="BL361" s="105" t="str">
        <f>[4]SayfaKAY!V1194</f>
        <v/>
      </c>
      <c r="BM361" s="114"/>
      <c r="BN361" s="171" t="str">
        <f t="shared" si="260"/>
        <v>x yok</v>
      </c>
      <c r="BO361" s="171" t="b">
        <f t="shared" si="261"/>
        <v>0</v>
      </c>
      <c r="BP361" s="171" t="e">
        <f t="shared" si="262"/>
        <v>#VALUE!</v>
      </c>
      <c r="BQ361" s="226" t="e">
        <f t="shared" si="263"/>
        <v>#VALUE!</v>
      </c>
      <c r="BR361" s="226" t="e">
        <f t="shared" si="264"/>
        <v>#VALUE!</v>
      </c>
      <c r="BS361" s="226" t="e">
        <f t="shared" si="265"/>
        <v>#VALUE!</v>
      </c>
      <c r="BT361" s="114"/>
      <c r="BU361" s="242"/>
      <c r="BV361" s="233">
        <f t="shared" si="266"/>
        <v>-1</v>
      </c>
      <c r="BW361" s="226" t="str">
        <f t="shared" si="267"/>
        <v>Hayır, çakışma yok</v>
      </c>
      <c r="BX361" s="229"/>
      <c r="BY361" s="247" t="e">
        <f t="shared" si="268"/>
        <v>#VALUE!</v>
      </c>
      <c r="BZ361" s="247" t="e">
        <f t="shared" si="269"/>
        <v>#VALUE!</v>
      </c>
      <c r="CA361" s="247" t="e">
        <f t="shared" si="270"/>
        <v>#VALUE!</v>
      </c>
      <c r="CB361" s="213"/>
      <c r="CC361" s="211"/>
      <c r="CD361" s="196"/>
      <c r="CE361" s="213">
        <v>1193</v>
      </c>
      <c r="CF361" s="182" t="str">
        <f t="shared" si="271"/>
        <v/>
      </c>
      <c r="CG361" s="182" t="str">
        <f t="shared" si="272"/>
        <v/>
      </c>
      <c r="CH361" s="196"/>
      <c r="CI361" s="196"/>
      <c r="CJ361" s="196"/>
      <c r="CK361" s="196" t="e">
        <f t="shared" si="273"/>
        <v>#VALUE!</v>
      </c>
      <c r="CL361" s="196" t="e">
        <f t="shared" si="274"/>
        <v>#VALUE!</v>
      </c>
      <c r="CM361" s="196" t="e">
        <f t="shared" si="275"/>
        <v>#VALUE!</v>
      </c>
      <c r="CN361" s="114"/>
      <c r="CO361" s="115" t="str">
        <f t="shared" si="276"/>
        <v/>
      </c>
      <c r="CP361" s="116" t="e">
        <f t="shared" si="277"/>
        <v>#VALUE!</v>
      </c>
      <c r="CQ361" s="117" t="str">
        <f t="shared" si="278"/>
        <v/>
      </c>
      <c r="CR361" s="117" t="str">
        <f t="shared" si="279"/>
        <v/>
      </c>
      <c r="CS361" s="117" t="str">
        <f t="shared" si="280"/>
        <v/>
      </c>
      <c r="CT361" s="118" t="e">
        <f t="shared" si="281"/>
        <v>#VALUE!</v>
      </c>
      <c r="CU361" s="118" t="e">
        <f t="shared" si="282"/>
        <v>#VALUE!</v>
      </c>
      <c r="CV361" s="118" t="e">
        <f t="shared" si="283"/>
        <v>#VALUE!</v>
      </c>
      <c r="CW361" s="119" t="e">
        <f t="shared" si="284"/>
        <v>#VALUE!</v>
      </c>
    </row>
    <row r="362" spans="1:101" ht="118.5" customHeight="1" x14ac:dyDescent="0.3">
      <c r="A362" s="160" t="str">
        <f>[4]SayfaKAY!C1195</f>
        <v/>
      </c>
      <c r="B362" s="104" t="str">
        <f>[4]SayfaKAY!D1195</f>
        <v/>
      </c>
      <c r="C362" s="105" t="str">
        <f>[4]SayfaKAY!E1195</f>
        <v/>
      </c>
      <c r="D362" s="105" t="str">
        <f>[4]SayfaKAY!F1195</f>
        <v/>
      </c>
      <c r="E362" s="106" t="str">
        <f>[4]SayfaKAY!G1195</f>
        <v/>
      </c>
      <c r="F362" s="134" t="str">
        <f t="shared" si="245"/>
        <v/>
      </c>
      <c r="G362" s="135" t="str">
        <f t="shared" si="246"/>
        <v/>
      </c>
      <c r="H362" s="235" t="str">
        <f>[4]SayfaKAY!H1195</f>
        <v/>
      </c>
      <c r="I362" s="104" t="str">
        <f>[4]SayfaKAY!I1195</f>
        <v/>
      </c>
      <c r="J362" s="103" t="str">
        <f>IF([4]SayfaKAY!J1195="","",IF([4]SayfaKAY!J1195="Müşteri","Notified by Customer","Notified by Bozankaya"))</f>
        <v/>
      </c>
      <c r="K362" s="103" t="e">
        <f>VLOOKUP([4]SayfaKAY!L1195,#REF!,2,FALSE)</f>
        <v>#REF!</v>
      </c>
      <c r="L362" s="165" t="str">
        <f>[4]SayfaKAY!X1195</f>
        <v/>
      </c>
      <c r="M362" s="107" t="str">
        <f t="shared" si="247"/>
        <v/>
      </c>
      <c r="N362" s="105" t="str">
        <f>[4]SayfaKAY!M1195</f>
        <v/>
      </c>
      <c r="O362" s="166" t="str">
        <f>[4]SayfaKAY!P1195</f>
        <v/>
      </c>
      <c r="P362" s="166" t="str">
        <f>[4]SayfaKAY!Q1195</f>
        <v/>
      </c>
      <c r="Q362" s="166" t="str">
        <f>[4]SayfaKAY!R1195</f>
        <v/>
      </c>
      <c r="R362" s="132" t="str" cm="1">
        <f t="array" ref="R362">IF([4]SayfaKAY!U1195="","",_xlfn.IFS([4]SayfaKAY!U1195="Bozankaya","Bozankaya",[4]SayfaKAY!U1195="Müşteri","Customer",[4]SayfaKAY!U1195="Tedarikçi","Equipment Supplier"))</f>
        <v/>
      </c>
      <c r="S362" s="204" t="str">
        <f>[4]SayfaKAY!N1195</f>
        <v/>
      </c>
      <c r="T362" s="133" t="str">
        <f>[4]SayfaKAY!AD1195</f>
        <v/>
      </c>
      <c r="U362" s="132" t="str">
        <f>[4]SayfaKAY!W1195</f>
        <v/>
      </c>
      <c r="V362" s="108" t="str">
        <f>[4]SayfaKAY!AZ1195</f>
        <v/>
      </c>
      <c r="W362" s="136" t="str">
        <f t="shared" si="248"/>
        <v/>
      </c>
      <c r="X362" s="137" t="str">
        <f t="shared" si="249"/>
        <v/>
      </c>
      <c r="Y362" s="235" t="str">
        <f>[4]SayfaKAY!AE1195</f>
        <v/>
      </c>
      <c r="Z362" s="109" t="str">
        <f t="shared" si="250"/>
        <v/>
      </c>
      <c r="AA362" s="110" t="str">
        <f t="shared" si="251"/>
        <v/>
      </c>
      <c r="AB362" s="182" t="str">
        <f>[4]SayfaKAY!BA1195</f>
        <v/>
      </c>
      <c r="AC362" s="257" t="str">
        <f t="shared" si="252"/>
        <v/>
      </c>
      <c r="AD362" s="111" t="str">
        <f t="shared" si="253"/>
        <v/>
      </c>
      <c r="AE362" s="111" t="str">
        <f t="shared" si="254"/>
        <v/>
      </c>
      <c r="AF362" s="235" t="str">
        <f>[4]SayfaKAY!BA1195</f>
        <v/>
      </c>
      <c r="AG362" s="179" t="str">
        <f>[4]SayfaKAY!S1195</f>
        <v/>
      </c>
      <c r="AH362" s="178" t="str">
        <f t="shared" si="255"/>
        <v/>
      </c>
      <c r="AI362" s="163" t="str">
        <f>[4]SayfaKAY!AV1195</f>
        <v/>
      </c>
      <c r="AJ362" s="164" t="str">
        <f t="shared" si="256"/>
        <v/>
      </c>
      <c r="AK362" s="164" t="str">
        <f t="shared" si="257"/>
        <v/>
      </c>
      <c r="AL362" s="112" t="str">
        <f>[4]SayfaKAY!AX1195</f>
        <v/>
      </c>
      <c r="AM362" s="257" t="str" cm="1">
        <f t="array" ref="AM362">IFERROR(IF(AND(P362&lt;&gt;"D(Arıza Değil)",AH362="Bu Arıza Aracın Servise Verilmesine Engel Değil"),
IF(Z362-F362&gt;0,(AB362-Y362)*24*60,
IF(OR(AND(G362&gt;$AS$1,G362&lt;$AT$1),AND(G362&gt;$AU$1,G362&lt;$AV$1)),
(AF362-H362)*24*60,     BH:BH0)),        AN362),0)</f>
        <v/>
      </c>
      <c r="AN362" s="257" t="str">
        <f t="shared" si="258"/>
        <v/>
      </c>
      <c r="AO362" s="174" t="str">
        <f>[4]SayfaKAY!AG1195</f>
        <v/>
      </c>
      <c r="AP362" s="174" t="str">
        <f>[4]SayfaKAY!AI1195</f>
        <v/>
      </c>
      <c r="AQ362" s="174" t="str">
        <f>[4]SayfaKAY!AQ1195</f>
        <v/>
      </c>
      <c r="AR362" s="174" t="str">
        <f>[4]SayfaKAY!AH1195</f>
        <v/>
      </c>
      <c r="AS362" s="174" t="str">
        <f>[4]SayfaKAY!AJ1195</f>
        <v/>
      </c>
      <c r="AT362" s="175" t="str">
        <f>[4]SayfaKAY!AM1195</f>
        <v/>
      </c>
      <c r="AU362" s="176" t="str">
        <f>[4]SayfaKAY!AL1195</f>
        <v/>
      </c>
      <c r="AV362" s="176" t="str">
        <f>[4]SayfaKAY!AP1195</f>
        <v/>
      </c>
      <c r="AW362" s="177" t="str">
        <f>[4]SayfaKAY!AT1195</f>
        <v/>
      </c>
      <c r="AX362" s="194" t="str">
        <f t="shared" si="259"/>
        <v/>
      </c>
      <c r="AY362" s="168"/>
      <c r="AZ362" s="167"/>
      <c r="BA362" s="113"/>
      <c r="BB362" s="171" t="str">
        <f>IF($AQ$1="X", IF(AND(G362&gt;=$AS$1,G362&lt;=$AT$1),IF(P362&lt;&gt;"D(Arıza Değil)",AC362,0), IF(AND(G362&gt;=$AU$1,G362&lt;=$AV$1),IF(P362&lt;&gt;"D(Arıza Değil)",AC362,0), "")), "")</f>
        <v/>
      </c>
      <c r="BC362" s="114"/>
      <c r="BD362" s="114"/>
      <c r="BE362" s="114"/>
      <c r="BF362" s="114"/>
      <c r="BG362" s="114"/>
      <c r="BH362" s="114">
        <f>IFERROR(FRACAS!AN1198, "Hata Var")</f>
        <v>1040.6333334243391</v>
      </c>
      <c r="BI362" s="114"/>
      <c r="BJ362" s="114"/>
      <c r="BK362" s="105" t="str">
        <f>[4]SayfaKAY!AW1195</f>
        <v/>
      </c>
      <c r="BL362" s="105" t="str">
        <f>[4]SayfaKAY!V1195</f>
        <v/>
      </c>
      <c r="BM362" s="114"/>
      <c r="BN362" s="171" t="str">
        <f t="shared" si="260"/>
        <v>x yok</v>
      </c>
      <c r="BO362" s="171" t="b">
        <f t="shared" si="261"/>
        <v>0</v>
      </c>
      <c r="BP362" s="171" t="e">
        <f t="shared" si="262"/>
        <v>#VALUE!</v>
      </c>
      <c r="BQ362" s="226" t="e">
        <f t="shared" si="263"/>
        <v>#VALUE!</v>
      </c>
      <c r="BR362" s="226" t="e">
        <f t="shared" si="264"/>
        <v>#VALUE!</v>
      </c>
      <c r="BS362" s="226" t="e">
        <f t="shared" si="265"/>
        <v>#VALUE!</v>
      </c>
      <c r="BT362" s="114"/>
      <c r="BU362" s="242"/>
      <c r="BV362" s="233">
        <f t="shared" si="266"/>
        <v>-1</v>
      </c>
      <c r="BW362" s="226" t="str">
        <f t="shared" si="267"/>
        <v>Hayır, çakışma yok</v>
      </c>
      <c r="BX362" s="229"/>
      <c r="BY362" s="247" t="e">
        <f t="shared" si="268"/>
        <v>#VALUE!</v>
      </c>
      <c r="BZ362" s="247" t="e">
        <f t="shared" si="269"/>
        <v>#VALUE!</v>
      </c>
      <c r="CA362" s="247" t="e">
        <f t="shared" si="270"/>
        <v>#VALUE!</v>
      </c>
      <c r="CB362" s="213"/>
      <c r="CC362" s="211"/>
      <c r="CD362" s="196"/>
      <c r="CE362" s="213">
        <v>1194</v>
      </c>
      <c r="CF362" s="182" t="str">
        <f t="shared" si="271"/>
        <v/>
      </c>
      <c r="CG362" s="182" t="str">
        <f t="shared" si="272"/>
        <v/>
      </c>
      <c r="CH362" s="196"/>
      <c r="CI362" s="196"/>
      <c r="CJ362" s="196"/>
      <c r="CK362" s="196" t="e">
        <f t="shared" si="273"/>
        <v>#VALUE!</v>
      </c>
      <c r="CL362" s="196" t="e">
        <f t="shared" si="274"/>
        <v>#VALUE!</v>
      </c>
      <c r="CM362" s="196" t="e">
        <f t="shared" si="275"/>
        <v>#VALUE!</v>
      </c>
      <c r="CN362" s="114"/>
      <c r="CO362" s="115" t="str">
        <f t="shared" si="276"/>
        <v/>
      </c>
      <c r="CP362" s="116" t="e">
        <f t="shared" si="277"/>
        <v>#VALUE!</v>
      </c>
      <c r="CQ362" s="117" t="str">
        <f t="shared" si="278"/>
        <v/>
      </c>
      <c r="CR362" s="117" t="str">
        <f t="shared" si="279"/>
        <v/>
      </c>
      <c r="CS362" s="117" t="str">
        <f t="shared" si="280"/>
        <v/>
      </c>
      <c r="CT362" s="118" t="e">
        <f t="shared" si="281"/>
        <v>#VALUE!</v>
      </c>
      <c r="CU362" s="118" t="e">
        <f t="shared" si="282"/>
        <v>#VALUE!</v>
      </c>
      <c r="CV362" s="118" t="e">
        <f t="shared" si="283"/>
        <v>#VALUE!</v>
      </c>
      <c r="CW362" s="119" t="e">
        <f t="shared" si="284"/>
        <v>#VALUE!</v>
      </c>
    </row>
    <row r="363" spans="1:101" ht="118.5" customHeight="1" x14ac:dyDescent="0.3">
      <c r="A363" s="104" t="str">
        <f>[4]SayfaKAY!C1196</f>
        <v/>
      </c>
      <c r="B363" s="104" t="str">
        <f>[4]SayfaKAY!D1196</f>
        <v/>
      </c>
      <c r="C363" s="105" t="str">
        <f>[4]SayfaKAY!E1196</f>
        <v/>
      </c>
      <c r="D363" s="105" t="str">
        <f>[4]SayfaKAY!F1196</f>
        <v/>
      </c>
      <c r="E363" s="106" t="str">
        <f>[4]SayfaKAY!G1196</f>
        <v/>
      </c>
      <c r="F363" s="193" t="str">
        <f t="shared" si="245"/>
        <v/>
      </c>
      <c r="G363" s="135" t="str">
        <f t="shared" si="246"/>
        <v/>
      </c>
      <c r="H363" s="235" t="str">
        <f>[4]SayfaKAY!H1196</f>
        <v/>
      </c>
      <c r="I363" s="104" t="str">
        <f>[4]SayfaKAY!I1196</f>
        <v/>
      </c>
      <c r="J363" s="103" t="str">
        <f>IF([4]SayfaKAY!J1196="","",IF([4]SayfaKAY!J1196="Müşteri","Notified by Customer","Notified by Bozankaya"))</f>
        <v/>
      </c>
      <c r="K363" s="103" t="e">
        <f>VLOOKUP([4]SayfaKAY!L1196,#REF!,2,FALSE)</f>
        <v>#REF!</v>
      </c>
      <c r="L363" s="165" t="str">
        <f>[4]SayfaKAY!X1196</f>
        <v/>
      </c>
      <c r="M363" s="107" t="str">
        <f t="shared" si="247"/>
        <v/>
      </c>
      <c r="N363" s="105" t="str">
        <f>[4]SayfaKAY!M1196</f>
        <v/>
      </c>
      <c r="O363" s="166" t="str">
        <f>[4]SayfaKAY!P1196</f>
        <v/>
      </c>
      <c r="P363" s="166" t="str">
        <f>[4]SayfaKAY!Q1196</f>
        <v/>
      </c>
      <c r="Q363" s="166" t="str">
        <f>[4]SayfaKAY!R1196</f>
        <v/>
      </c>
      <c r="R363" s="132" t="str" cm="1">
        <f t="array" ref="R363">IF([4]SayfaKAY!U1196="","",_xlfn.IFS([4]SayfaKAY!U1196="Bozankaya","Bozankaya",[4]SayfaKAY!U1196="Müşteri","Customer",[4]SayfaKAY!U1196="Tedarikçi","Equipment Supplier"))</f>
        <v/>
      </c>
      <c r="S363" s="204" t="str">
        <f>[4]SayfaKAY!N1196</f>
        <v/>
      </c>
      <c r="T363" s="133" t="str">
        <f>[4]SayfaKAY!AD1196</f>
        <v/>
      </c>
      <c r="U363" s="132" t="str">
        <f>[4]SayfaKAY!W1196</f>
        <v/>
      </c>
      <c r="V363" s="108" t="str">
        <f>[4]SayfaKAY!AZ1196</f>
        <v/>
      </c>
      <c r="W363" s="136" t="str">
        <f t="shared" si="248"/>
        <v/>
      </c>
      <c r="X363" s="137" t="str">
        <f t="shared" si="249"/>
        <v/>
      </c>
      <c r="Y363" s="235" t="str">
        <f>[4]SayfaKAY!AE1196</f>
        <v/>
      </c>
      <c r="Z363" s="192" t="str">
        <f t="shared" si="250"/>
        <v/>
      </c>
      <c r="AA363" s="110" t="str">
        <f t="shared" si="251"/>
        <v/>
      </c>
      <c r="AB363" s="182" t="str">
        <f>[4]SayfaKAY!BA1196</f>
        <v/>
      </c>
      <c r="AC363" s="257" t="str">
        <f t="shared" si="252"/>
        <v/>
      </c>
      <c r="AD363" s="111" t="str">
        <f t="shared" si="253"/>
        <v/>
      </c>
      <c r="AE363" s="111" t="str">
        <f t="shared" si="254"/>
        <v/>
      </c>
      <c r="AF363" s="235" t="str">
        <f>[4]SayfaKAY!BA1196</f>
        <v/>
      </c>
      <c r="AG363" s="179" t="str">
        <f>[4]SayfaKAY!S1196</f>
        <v/>
      </c>
      <c r="AH363" s="178" t="str">
        <f t="shared" si="255"/>
        <v/>
      </c>
      <c r="AI363" s="163" t="str">
        <f>[4]SayfaKAY!AV1196</f>
        <v/>
      </c>
      <c r="AJ363" s="164" t="str">
        <f t="shared" si="256"/>
        <v/>
      </c>
      <c r="AK363" s="164" t="str">
        <f t="shared" si="257"/>
        <v/>
      </c>
      <c r="AL363" s="112" t="str">
        <f>[4]SayfaKAY!AX1196</f>
        <v/>
      </c>
      <c r="AM363" s="257" t="str" cm="1">
        <f t="array" ref="AM363">IFERROR(IF(AND(P363&lt;&gt;"D(Arıza Değil)",AH363="Bu Arıza Aracın Servise Verilmesine Engel Değil"),
IF(Z363-F363&gt;0,(AB363-Y363)*24*60,
IF(OR(AND(G363&gt;$AS$1,G363&lt;$AT$1),AND(G363&gt;$AU$1,G363&lt;$AV$1)),
(AF363-H363)*24*60,     BH:BH0)),        AN363),0)</f>
        <v/>
      </c>
      <c r="AN363" s="257" t="str">
        <f t="shared" si="258"/>
        <v/>
      </c>
      <c r="AO363" s="174" t="str">
        <f>[4]SayfaKAY!AG1196</f>
        <v/>
      </c>
      <c r="AP363" s="174" t="str">
        <f>[4]SayfaKAY!AI1196</f>
        <v/>
      </c>
      <c r="AQ363" s="174" t="str">
        <f>[4]SayfaKAY!AQ1196</f>
        <v/>
      </c>
      <c r="AR363" s="174" t="str">
        <f>[4]SayfaKAY!AH1196</f>
        <v/>
      </c>
      <c r="AS363" s="174" t="str">
        <f>[4]SayfaKAY!AJ1196</f>
        <v/>
      </c>
      <c r="AT363" s="175" t="str">
        <f>[4]SayfaKAY!AM1196</f>
        <v/>
      </c>
      <c r="AU363" s="176" t="str">
        <f>[4]SayfaKAY!AL1196</f>
        <v/>
      </c>
      <c r="AV363" s="176" t="str">
        <f>[4]SayfaKAY!AP1196</f>
        <v/>
      </c>
      <c r="AW363" s="177" t="str">
        <f>[4]SayfaKAY!AT1196</f>
        <v/>
      </c>
      <c r="AX363" s="194" t="str">
        <f t="shared" si="259"/>
        <v/>
      </c>
      <c r="AY363" s="168"/>
      <c r="AZ363" s="167"/>
      <c r="BA363" s="170"/>
      <c r="BB363" s="171"/>
      <c r="BC363" s="114"/>
      <c r="BD363" s="114"/>
      <c r="BE363" s="114"/>
      <c r="BF363" s="114"/>
      <c r="BG363" s="114"/>
      <c r="BH363" s="114">
        <f>IFERROR(FRACAS!AN1199, "Hata Var")</f>
        <v>158711.00000011269</v>
      </c>
      <c r="BI363" s="114"/>
      <c r="BJ363" s="114"/>
      <c r="BK363" s="105" t="str">
        <f>[4]SayfaKAY!AW1196</f>
        <v/>
      </c>
      <c r="BL363" s="105" t="str">
        <f>[4]SayfaKAY!V1196</f>
        <v/>
      </c>
      <c r="BM363" s="114"/>
      <c r="BN363" s="171" t="str">
        <f t="shared" si="260"/>
        <v>x yok</v>
      </c>
      <c r="BO363" s="171" t="b">
        <f t="shared" si="261"/>
        <v>0</v>
      </c>
      <c r="BP363" s="171" t="e">
        <f t="shared" si="262"/>
        <v>#VALUE!</v>
      </c>
      <c r="BQ363" s="226" t="e">
        <f t="shared" si="263"/>
        <v>#VALUE!</v>
      </c>
      <c r="BR363" s="226" t="e">
        <f t="shared" si="264"/>
        <v>#VALUE!</v>
      </c>
      <c r="BS363" s="226" t="e">
        <f t="shared" si="265"/>
        <v>#VALUE!</v>
      </c>
      <c r="BT363" s="114"/>
      <c r="BU363" s="242"/>
      <c r="BV363" s="233">
        <f t="shared" si="266"/>
        <v>-1</v>
      </c>
      <c r="BW363" s="226" t="str">
        <f t="shared" si="267"/>
        <v>Hayır, çakışma yok</v>
      </c>
      <c r="BX363" s="229"/>
      <c r="BY363" s="247" t="e">
        <f t="shared" si="268"/>
        <v>#VALUE!</v>
      </c>
      <c r="BZ363" s="247" t="e">
        <f t="shared" si="269"/>
        <v>#VALUE!</v>
      </c>
      <c r="CA363" s="247" t="e">
        <f t="shared" si="270"/>
        <v>#VALUE!</v>
      </c>
      <c r="CB363" s="213"/>
      <c r="CC363" s="211"/>
      <c r="CD363" s="196"/>
      <c r="CE363" s="213">
        <v>1195</v>
      </c>
      <c r="CF363" s="182" t="str">
        <f t="shared" si="271"/>
        <v/>
      </c>
      <c r="CG363" s="182" t="str">
        <f t="shared" si="272"/>
        <v/>
      </c>
      <c r="CH363" s="196"/>
      <c r="CI363" s="196"/>
      <c r="CJ363" s="196"/>
      <c r="CK363" s="196" t="e">
        <f t="shared" si="273"/>
        <v>#VALUE!</v>
      </c>
      <c r="CL363" s="196" t="e">
        <f t="shared" si="274"/>
        <v>#VALUE!</v>
      </c>
      <c r="CM363" s="196" t="e">
        <f t="shared" si="275"/>
        <v>#VALUE!</v>
      </c>
      <c r="CN363" s="114"/>
      <c r="CO363" s="115" t="str">
        <f t="shared" si="276"/>
        <v/>
      </c>
      <c r="CP363" s="116" t="e">
        <f t="shared" si="277"/>
        <v>#VALUE!</v>
      </c>
      <c r="CQ363" s="117" t="str">
        <f t="shared" si="278"/>
        <v/>
      </c>
      <c r="CR363" s="117" t="str">
        <f t="shared" si="279"/>
        <v/>
      </c>
      <c r="CS363" s="117" t="str">
        <f t="shared" si="280"/>
        <v/>
      </c>
      <c r="CT363" s="118" t="e">
        <f t="shared" si="281"/>
        <v>#VALUE!</v>
      </c>
      <c r="CU363" s="118" t="e">
        <f t="shared" si="282"/>
        <v>#VALUE!</v>
      </c>
      <c r="CV363" s="118" t="e">
        <f t="shared" si="283"/>
        <v>#VALUE!</v>
      </c>
      <c r="CW363" s="119" t="e">
        <f t="shared" si="284"/>
        <v>#VALUE!</v>
      </c>
    </row>
    <row r="364" spans="1:101" ht="118.5" customHeight="1" x14ac:dyDescent="0.3">
      <c r="A364" s="160" t="str">
        <f>[4]SayfaKAY!C1197</f>
        <v/>
      </c>
      <c r="B364" s="104" t="str">
        <f>[4]SayfaKAY!D1197</f>
        <v/>
      </c>
      <c r="C364" s="105" t="str">
        <f>[4]SayfaKAY!E1197</f>
        <v/>
      </c>
      <c r="D364" s="105" t="str">
        <f>[4]SayfaKAY!F1197</f>
        <v/>
      </c>
      <c r="E364" s="106" t="str">
        <f>[4]SayfaKAY!G1197</f>
        <v/>
      </c>
      <c r="F364" s="134" t="str">
        <f t="shared" si="245"/>
        <v/>
      </c>
      <c r="G364" s="135" t="str">
        <f t="shared" si="246"/>
        <v/>
      </c>
      <c r="H364" s="235" t="str">
        <f>[4]SayfaKAY!H1197</f>
        <v/>
      </c>
      <c r="I364" s="104" t="str">
        <f>[4]SayfaKAY!I1197</f>
        <v/>
      </c>
      <c r="J364" s="103" t="str">
        <f>IF([4]SayfaKAY!J1197="","",IF([4]SayfaKAY!J1197="Müşteri","Notified by Customer","Notified by Bozankaya"))</f>
        <v/>
      </c>
      <c r="K364" s="103" t="e">
        <f>VLOOKUP([4]SayfaKAY!L1197,#REF!,2,FALSE)</f>
        <v>#REF!</v>
      </c>
      <c r="L364" s="165" t="str">
        <f>[4]SayfaKAY!X1197</f>
        <v/>
      </c>
      <c r="M364" s="107" t="str">
        <f t="shared" si="247"/>
        <v/>
      </c>
      <c r="N364" s="105" t="str">
        <f>[4]SayfaKAY!M1197</f>
        <v/>
      </c>
      <c r="O364" s="166" t="str">
        <f>[4]SayfaKAY!P1197</f>
        <v/>
      </c>
      <c r="P364" s="166" t="str">
        <f>[4]SayfaKAY!Q1197</f>
        <v/>
      </c>
      <c r="Q364" s="166" t="str">
        <f>[4]SayfaKAY!R1197</f>
        <v/>
      </c>
      <c r="R364" s="132" t="str" cm="1">
        <f t="array" ref="R364">IF([4]SayfaKAY!U1197="","",_xlfn.IFS([4]SayfaKAY!U1197="Bozankaya","Bozankaya",[4]SayfaKAY!U1197="Müşteri","Customer",[4]SayfaKAY!U1197="Tedarikçi","Equipment Supplier"))</f>
        <v/>
      </c>
      <c r="S364" s="204" t="str">
        <f>[4]SayfaKAY!N1197</f>
        <v/>
      </c>
      <c r="T364" s="133" t="str">
        <f>[4]SayfaKAY!AD1197</f>
        <v/>
      </c>
      <c r="U364" s="132" t="str">
        <f>[4]SayfaKAY!W1197</f>
        <v/>
      </c>
      <c r="V364" s="108" t="str">
        <f>[4]SayfaKAY!AZ1197</f>
        <v/>
      </c>
      <c r="W364" s="136" t="str">
        <f t="shared" si="248"/>
        <v/>
      </c>
      <c r="X364" s="137" t="str">
        <f t="shared" si="249"/>
        <v/>
      </c>
      <c r="Y364" s="235" t="str">
        <f>[4]SayfaKAY!AE1197</f>
        <v/>
      </c>
      <c r="Z364" s="109" t="str">
        <f t="shared" si="250"/>
        <v/>
      </c>
      <c r="AA364" s="110" t="str">
        <f t="shared" si="251"/>
        <v/>
      </c>
      <c r="AB364" s="182" t="str">
        <f>[4]SayfaKAY!BA1197</f>
        <v/>
      </c>
      <c r="AC364" s="257" t="str">
        <f t="shared" si="252"/>
        <v/>
      </c>
      <c r="AD364" s="111" t="str">
        <f t="shared" si="253"/>
        <v/>
      </c>
      <c r="AE364" s="111" t="str">
        <f t="shared" si="254"/>
        <v/>
      </c>
      <c r="AF364" s="235" t="str">
        <f>[4]SayfaKAY!BA1197</f>
        <v/>
      </c>
      <c r="AG364" s="179" t="str">
        <f>[4]SayfaKAY!S1197</f>
        <v/>
      </c>
      <c r="AH364" s="178" t="str">
        <f t="shared" si="255"/>
        <v/>
      </c>
      <c r="AI364" s="163" t="str">
        <f>[4]SayfaKAY!AV1197</f>
        <v/>
      </c>
      <c r="AJ364" s="164" t="str">
        <f t="shared" si="256"/>
        <v/>
      </c>
      <c r="AK364" s="164" t="str">
        <f t="shared" si="257"/>
        <v/>
      </c>
      <c r="AL364" s="112" t="str">
        <f>[4]SayfaKAY!AX1197</f>
        <v/>
      </c>
      <c r="AM364" s="257" t="str" cm="1">
        <f t="array" ref="AM364">IFERROR(IF(AND(P364&lt;&gt;"D(Arıza Değil)",AH364="Bu Arıza Aracın Servise Verilmesine Engel Değil"),
IF(Z364-F364&gt;0,(AB364-Y364)*24*60,
IF(OR(AND(G364&gt;$AS$1,G364&lt;$AT$1),AND(G364&gt;$AU$1,G364&lt;$AV$1)),
(AF364-H364)*24*60,     BH:BH0)),        AN364),0)</f>
        <v/>
      </c>
      <c r="AN364" s="257" t="str">
        <f t="shared" si="258"/>
        <v/>
      </c>
      <c r="AO364" s="174" t="str">
        <f>[4]SayfaKAY!AG1197</f>
        <v/>
      </c>
      <c r="AP364" s="174" t="str">
        <f>[4]SayfaKAY!AI1197</f>
        <v/>
      </c>
      <c r="AQ364" s="174" t="str">
        <f>[4]SayfaKAY!AQ1197</f>
        <v/>
      </c>
      <c r="AR364" s="174" t="str">
        <f>[4]SayfaKAY!AH1197</f>
        <v/>
      </c>
      <c r="AS364" s="174" t="str">
        <f>[4]SayfaKAY!AJ1197</f>
        <v/>
      </c>
      <c r="AT364" s="175" t="str">
        <f>[4]SayfaKAY!AM1197</f>
        <v/>
      </c>
      <c r="AU364" s="176" t="str">
        <f>[4]SayfaKAY!AL1197</f>
        <v/>
      </c>
      <c r="AV364" s="176" t="str">
        <f>[4]SayfaKAY!AP1197</f>
        <v/>
      </c>
      <c r="AW364" s="177" t="str">
        <f>[4]SayfaKAY!AT1197</f>
        <v/>
      </c>
      <c r="AX364" s="194" t="str">
        <f t="shared" si="259"/>
        <v/>
      </c>
      <c r="AY364" s="168"/>
      <c r="AZ364" s="167"/>
      <c r="BA364" s="113"/>
      <c r="BB364" s="171" t="str">
        <f>IF($AQ$1="X", IF(AND(G364&gt;=$AS$1,G364&lt;=$AT$1),IF(P364&lt;&gt;"D(Arıza Değil)",AC364,0), IF(AND(G364&gt;=$AU$1,G364&lt;=$AV$1),IF(P364&lt;&gt;"D(Arıza Değil)",AC364,0), "")), "")</f>
        <v/>
      </c>
      <c r="BC364" s="114"/>
      <c r="BD364" s="114"/>
      <c r="BE364" s="114"/>
      <c r="BF364" s="114"/>
      <c r="BG364" s="114"/>
      <c r="BH364" s="114">
        <f>IFERROR(FRACAS!AN1200, "Hata Var")</f>
        <v>167.99999989802018</v>
      </c>
      <c r="BI364" s="114"/>
      <c r="BJ364" s="114"/>
      <c r="BK364" s="105" t="str">
        <f>[4]SayfaKAY!AW1197</f>
        <v/>
      </c>
      <c r="BL364" s="105" t="str">
        <f>[4]SayfaKAY!V1197</f>
        <v/>
      </c>
      <c r="BM364" s="114"/>
      <c r="BN364" s="171" t="str">
        <f t="shared" si="260"/>
        <v>x yok</v>
      </c>
      <c r="BO364" s="171" t="b">
        <f t="shared" si="261"/>
        <v>0</v>
      </c>
      <c r="BP364" s="171" t="e">
        <f t="shared" si="262"/>
        <v>#VALUE!</v>
      </c>
      <c r="BQ364" s="226" t="e">
        <f t="shared" si="263"/>
        <v>#VALUE!</v>
      </c>
      <c r="BR364" s="226" t="e">
        <f t="shared" si="264"/>
        <v>#VALUE!</v>
      </c>
      <c r="BS364" s="226" t="e">
        <f t="shared" si="265"/>
        <v>#VALUE!</v>
      </c>
      <c r="BT364" s="114"/>
      <c r="BU364" s="242"/>
      <c r="BV364" s="233">
        <f t="shared" si="266"/>
        <v>-1</v>
      </c>
      <c r="BW364" s="226" t="str">
        <f t="shared" si="267"/>
        <v>Hayır, çakışma yok</v>
      </c>
      <c r="BX364" s="229"/>
      <c r="BY364" s="247" t="e">
        <f t="shared" si="268"/>
        <v>#VALUE!</v>
      </c>
      <c r="BZ364" s="247" t="e">
        <f t="shared" si="269"/>
        <v>#VALUE!</v>
      </c>
      <c r="CA364" s="247" t="e">
        <f t="shared" si="270"/>
        <v>#VALUE!</v>
      </c>
      <c r="CB364" s="213"/>
      <c r="CC364" s="211"/>
      <c r="CD364" s="196"/>
      <c r="CE364" s="213">
        <v>1196</v>
      </c>
      <c r="CF364" s="182" t="str">
        <f t="shared" si="271"/>
        <v/>
      </c>
      <c r="CG364" s="182" t="str">
        <f t="shared" si="272"/>
        <v/>
      </c>
      <c r="CH364" s="196"/>
      <c r="CI364" s="196"/>
      <c r="CJ364" s="196"/>
      <c r="CK364" s="196" t="e">
        <f t="shared" si="273"/>
        <v>#VALUE!</v>
      </c>
      <c r="CL364" s="196" t="e">
        <f t="shared" si="274"/>
        <v>#VALUE!</v>
      </c>
      <c r="CM364" s="196" t="e">
        <f t="shared" si="275"/>
        <v>#VALUE!</v>
      </c>
      <c r="CN364" s="114"/>
      <c r="CO364" s="115" t="str">
        <f t="shared" si="276"/>
        <v/>
      </c>
      <c r="CP364" s="116" t="e">
        <f t="shared" si="277"/>
        <v>#VALUE!</v>
      </c>
      <c r="CQ364" s="117" t="str">
        <f t="shared" si="278"/>
        <v/>
      </c>
      <c r="CR364" s="117" t="str">
        <f t="shared" si="279"/>
        <v/>
      </c>
      <c r="CS364" s="117" t="str">
        <f t="shared" si="280"/>
        <v/>
      </c>
      <c r="CT364" s="118" t="e">
        <f t="shared" si="281"/>
        <v>#VALUE!</v>
      </c>
      <c r="CU364" s="118" t="e">
        <f t="shared" si="282"/>
        <v>#VALUE!</v>
      </c>
      <c r="CV364" s="118" t="e">
        <f t="shared" si="283"/>
        <v>#VALUE!</v>
      </c>
      <c r="CW364" s="119" t="e">
        <f t="shared" si="284"/>
        <v>#VALUE!</v>
      </c>
    </row>
    <row r="365" spans="1:101" ht="118.5" customHeight="1" x14ac:dyDescent="0.3">
      <c r="A365" s="104" t="str">
        <f>[4]SayfaKAY!C1198</f>
        <v/>
      </c>
      <c r="B365" s="104" t="str">
        <f>[4]SayfaKAY!D1198</f>
        <v/>
      </c>
      <c r="C365" s="105" t="str">
        <f>[4]SayfaKAY!E1198</f>
        <v/>
      </c>
      <c r="D365" s="105" t="str">
        <f>[4]SayfaKAY!F1198</f>
        <v/>
      </c>
      <c r="E365" s="106" t="str">
        <f>[4]SayfaKAY!G1198</f>
        <v/>
      </c>
      <c r="F365" s="193" t="str">
        <f t="shared" si="245"/>
        <v/>
      </c>
      <c r="G365" s="135" t="str">
        <f t="shared" si="246"/>
        <v/>
      </c>
      <c r="H365" s="235" t="str">
        <f>[4]SayfaKAY!H1198</f>
        <v/>
      </c>
      <c r="I365" s="104" t="str">
        <f>[4]SayfaKAY!I1198</f>
        <v/>
      </c>
      <c r="J365" s="103" t="str">
        <f>IF([4]SayfaKAY!J1198="","",IF([4]SayfaKAY!J1198="Müşteri","Notified by Customer","Notified by Bozankaya"))</f>
        <v/>
      </c>
      <c r="K365" s="103" t="e">
        <f>VLOOKUP([4]SayfaKAY!L1198,#REF!,2,FALSE)</f>
        <v>#REF!</v>
      </c>
      <c r="L365" s="165" t="str">
        <f>[4]SayfaKAY!X1198</f>
        <v/>
      </c>
      <c r="M365" s="107" t="str">
        <f t="shared" si="247"/>
        <v/>
      </c>
      <c r="N365" s="105" t="str">
        <f>[4]SayfaKAY!M1198</f>
        <v/>
      </c>
      <c r="O365" s="166" t="str">
        <f>[4]SayfaKAY!P1198</f>
        <v/>
      </c>
      <c r="P365" s="166" t="str">
        <f>[4]SayfaKAY!Q1198</f>
        <v/>
      </c>
      <c r="Q365" s="166" t="str">
        <f>[4]SayfaKAY!R1198</f>
        <v/>
      </c>
      <c r="R365" s="132" t="str" cm="1">
        <f t="array" ref="R365">IF([4]SayfaKAY!U1198="","",_xlfn.IFS([4]SayfaKAY!U1198="Bozankaya","Bozankaya",[4]SayfaKAY!U1198="Müşteri","Customer",[4]SayfaKAY!U1198="Tedarikçi","Equipment Supplier"))</f>
        <v/>
      </c>
      <c r="S365" s="204" t="str">
        <f>[4]SayfaKAY!N1198</f>
        <v/>
      </c>
      <c r="T365" s="133" t="str">
        <f>[4]SayfaKAY!AD1198</f>
        <v/>
      </c>
      <c r="U365" s="132" t="str">
        <f>[4]SayfaKAY!W1198</f>
        <v/>
      </c>
      <c r="V365" s="108" t="str">
        <f>[4]SayfaKAY!AZ1198</f>
        <v/>
      </c>
      <c r="W365" s="136" t="str">
        <f t="shared" si="248"/>
        <v/>
      </c>
      <c r="X365" s="137" t="str">
        <f t="shared" si="249"/>
        <v/>
      </c>
      <c r="Y365" s="235" t="str">
        <f>[4]SayfaKAY!AE1198</f>
        <v/>
      </c>
      <c r="Z365" s="192" t="str">
        <f t="shared" si="250"/>
        <v/>
      </c>
      <c r="AA365" s="110" t="str">
        <f t="shared" si="251"/>
        <v/>
      </c>
      <c r="AB365" s="182" t="str">
        <f>[4]SayfaKAY!BA1198</f>
        <v/>
      </c>
      <c r="AC365" s="257" t="str">
        <f t="shared" si="252"/>
        <v/>
      </c>
      <c r="AD365" s="111" t="str">
        <f t="shared" si="253"/>
        <v/>
      </c>
      <c r="AE365" s="111" t="str">
        <f t="shared" si="254"/>
        <v/>
      </c>
      <c r="AF365" s="235" t="str">
        <f>[4]SayfaKAY!BA1198</f>
        <v/>
      </c>
      <c r="AG365" s="179" t="str">
        <f>[4]SayfaKAY!S1198</f>
        <v/>
      </c>
      <c r="AH365" s="178" t="str">
        <f t="shared" si="255"/>
        <v/>
      </c>
      <c r="AI365" s="163" t="str">
        <f>[4]SayfaKAY!AV1198</f>
        <v/>
      </c>
      <c r="AJ365" s="164" t="str">
        <f t="shared" si="256"/>
        <v/>
      </c>
      <c r="AK365" s="164" t="str">
        <f t="shared" si="257"/>
        <v/>
      </c>
      <c r="AL365" s="112" t="str">
        <f>[4]SayfaKAY!AX1198</f>
        <v/>
      </c>
      <c r="AM365" s="257" t="str" cm="1">
        <f t="array" ref="AM365">IFERROR(IF(AND(P365&lt;&gt;"D(Arıza Değil)",AH365="Bu Arıza Aracın Servise Verilmesine Engel Değil"),
IF(Z365-F365&gt;0,(AB365-Y365)*24*60,
IF(OR(AND(G365&gt;$AS$1,G365&lt;$AT$1),AND(G365&gt;$AU$1,G365&lt;$AV$1)),
(AF365-H365)*24*60,     BH:BH0)),        AN365),0)</f>
        <v/>
      </c>
      <c r="AN365" s="257" t="str">
        <f t="shared" si="258"/>
        <v/>
      </c>
      <c r="AO365" s="174" t="str">
        <f>[4]SayfaKAY!AG1198</f>
        <v/>
      </c>
      <c r="AP365" s="174" t="str">
        <f>[4]SayfaKAY!AI1198</f>
        <v/>
      </c>
      <c r="AQ365" s="174" t="str">
        <f>[4]SayfaKAY!AQ1198</f>
        <v/>
      </c>
      <c r="AR365" s="174" t="str">
        <f>[4]SayfaKAY!AH1198</f>
        <v/>
      </c>
      <c r="AS365" s="174" t="str">
        <f>[4]SayfaKAY!AJ1198</f>
        <v/>
      </c>
      <c r="AT365" s="175" t="str">
        <f>[4]SayfaKAY!AM1198</f>
        <v/>
      </c>
      <c r="AU365" s="176" t="str">
        <f>[4]SayfaKAY!AL1198</f>
        <v/>
      </c>
      <c r="AV365" s="176" t="str">
        <f>[4]SayfaKAY!AP1198</f>
        <v/>
      </c>
      <c r="AW365" s="177" t="str">
        <f>[4]SayfaKAY!AT1198</f>
        <v/>
      </c>
      <c r="AX365" s="194" t="str">
        <f t="shared" si="259"/>
        <v/>
      </c>
      <c r="AY365" s="168"/>
      <c r="AZ365" s="167"/>
      <c r="BA365" s="170"/>
      <c r="BB365" s="171"/>
      <c r="BC365" s="114"/>
      <c r="BD365" s="114"/>
      <c r="BE365" s="114"/>
      <c r="BF365" s="114"/>
      <c r="BG365" s="114"/>
      <c r="BH365" s="114">
        <f>IFERROR(FRACAS!AN1201, "Hata Var")</f>
        <v>1664.0000000596046</v>
      </c>
      <c r="BI365" s="114"/>
      <c r="BJ365" s="114"/>
      <c r="BK365" s="105" t="str">
        <f>[4]SayfaKAY!AW1198</f>
        <v/>
      </c>
      <c r="BL365" s="105" t="str">
        <f>[4]SayfaKAY!V1198</f>
        <v/>
      </c>
      <c r="BM365" s="114"/>
      <c r="BN365" s="171" t="str">
        <f t="shared" si="260"/>
        <v>x yok</v>
      </c>
      <c r="BO365" s="171" t="b">
        <f t="shared" si="261"/>
        <v>0</v>
      </c>
      <c r="BP365" s="171" t="e">
        <f t="shared" si="262"/>
        <v>#VALUE!</v>
      </c>
      <c r="BQ365" s="226" t="e">
        <f t="shared" si="263"/>
        <v>#VALUE!</v>
      </c>
      <c r="BR365" s="226" t="e">
        <f t="shared" si="264"/>
        <v>#VALUE!</v>
      </c>
      <c r="BS365" s="226" t="e">
        <f t="shared" si="265"/>
        <v>#VALUE!</v>
      </c>
      <c r="BT365" s="114"/>
      <c r="BU365" s="242"/>
      <c r="BV365" s="233">
        <f t="shared" si="266"/>
        <v>-1</v>
      </c>
      <c r="BW365" s="226" t="str">
        <f t="shared" si="267"/>
        <v>Hayır, çakışma yok</v>
      </c>
      <c r="BX365" s="229"/>
      <c r="BY365" s="247" t="e">
        <f t="shared" si="268"/>
        <v>#VALUE!</v>
      </c>
      <c r="BZ365" s="247" t="e">
        <f t="shared" si="269"/>
        <v>#VALUE!</v>
      </c>
      <c r="CA365" s="247" t="e">
        <f t="shared" si="270"/>
        <v>#VALUE!</v>
      </c>
      <c r="CB365" s="213"/>
      <c r="CC365" s="211"/>
      <c r="CD365" s="196"/>
      <c r="CE365" s="213">
        <v>1197</v>
      </c>
      <c r="CF365" s="182" t="str">
        <f t="shared" si="271"/>
        <v/>
      </c>
      <c r="CG365" s="182" t="str">
        <f t="shared" si="272"/>
        <v/>
      </c>
      <c r="CH365" s="196"/>
      <c r="CI365" s="196"/>
      <c r="CJ365" s="196"/>
      <c r="CK365" s="196" t="e">
        <f t="shared" si="273"/>
        <v>#VALUE!</v>
      </c>
      <c r="CL365" s="196" t="e">
        <f t="shared" si="274"/>
        <v>#VALUE!</v>
      </c>
      <c r="CM365" s="196" t="e">
        <f t="shared" si="275"/>
        <v>#VALUE!</v>
      </c>
      <c r="CN365" s="114"/>
      <c r="CO365" s="115" t="str">
        <f t="shared" si="276"/>
        <v/>
      </c>
      <c r="CP365" s="116" t="e">
        <f t="shared" si="277"/>
        <v>#VALUE!</v>
      </c>
      <c r="CQ365" s="117" t="str">
        <f t="shared" si="278"/>
        <v/>
      </c>
      <c r="CR365" s="117" t="str">
        <f t="shared" si="279"/>
        <v/>
      </c>
      <c r="CS365" s="117" t="str">
        <f t="shared" si="280"/>
        <v/>
      </c>
      <c r="CT365" s="118" t="e">
        <f t="shared" si="281"/>
        <v>#VALUE!</v>
      </c>
      <c r="CU365" s="118" t="e">
        <f t="shared" si="282"/>
        <v>#VALUE!</v>
      </c>
      <c r="CV365" s="118" t="e">
        <f t="shared" si="283"/>
        <v>#VALUE!</v>
      </c>
      <c r="CW365" s="119" t="e">
        <f t="shared" si="284"/>
        <v>#VALUE!</v>
      </c>
    </row>
    <row r="366" spans="1:101" ht="118.5" customHeight="1" x14ac:dyDescent="0.3">
      <c r="A366" s="160" t="str">
        <f>[4]SayfaKAY!C1199</f>
        <v/>
      </c>
      <c r="B366" s="104" t="str">
        <f>[4]SayfaKAY!D1199</f>
        <v/>
      </c>
      <c r="C366" s="105" t="str">
        <f>[4]SayfaKAY!E1199</f>
        <v/>
      </c>
      <c r="D366" s="105" t="str">
        <f>[4]SayfaKAY!F1199</f>
        <v/>
      </c>
      <c r="E366" s="106" t="str">
        <f>[4]SayfaKAY!G1199</f>
        <v/>
      </c>
      <c r="F366" s="134" t="str">
        <f t="shared" si="245"/>
        <v/>
      </c>
      <c r="G366" s="135" t="str">
        <f t="shared" si="246"/>
        <v/>
      </c>
      <c r="H366" s="235" t="str">
        <f>[4]SayfaKAY!H1199</f>
        <v/>
      </c>
      <c r="I366" s="104" t="str">
        <f>[4]SayfaKAY!I1199</f>
        <v/>
      </c>
      <c r="J366" s="103" t="str">
        <f>IF([4]SayfaKAY!J1199="","",IF([4]SayfaKAY!J1199="Müşteri","Notified by Customer","Notified by Bozankaya"))</f>
        <v/>
      </c>
      <c r="K366" s="103" t="e">
        <f>VLOOKUP([4]SayfaKAY!L1199,#REF!,2,FALSE)</f>
        <v>#REF!</v>
      </c>
      <c r="L366" s="165" t="str">
        <f>[4]SayfaKAY!X1199</f>
        <v/>
      </c>
      <c r="M366" s="107" t="str">
        <f t="shared" si="247"/>
        <v/>
      </c>
      <c r="N366" s="105" t="str">
        <f>[4]SayfaKAY!M1199</f>
        <v/>
      </c>
      <c r="O366" s="166" t="str">
        <f>[4]SayfaKAY!P1199</f>
        <v/>
      </c>
      <c r="P366" s="166" t="str">
        <f>[4]SayfaKAY!Q1199</f>
        <v/>
      </c>
      <c r="Q366" s="166" t="str">
        <f>[4]SayfaKAY!R1199</f>
        <v/>
      </c>
      <c r="R366" s="132" t="str" cm="1">
        <f t="array" ref="R366">IF([4]SayfaKAY!U1199="","",_xlfn.IFS([4]SayfaKAY!U1199="Bozankaya","Bozankaya",[4]SayfaKAY!U1199="Müşteri","Customer",[4]SayfaKAY!U1199="Tedarikçi","Equipment Supplier"))</f>
        <v/>
      </c>
      <c r="S366" s="204" t="str">
        <f>[4]SayfaKAY!N1199</f>
        <v/>
      </c>
      <c r="T366" s="133" t="str">
        <f>[4]SayfaKAY!AD1199</f>
        <v/>
      </c>
      <c r="U366" s="132" t="str">
        <f>[4]SayfaKAY!W1199</f>
        <v/>
      </c>
      <c r="V366" s="108" t="str">
        <f>[4]SayfaKAY!AZ1199</f>
        <v/>
      </c>
      <c r="W366" s="136" t="str">
        <f t="shared" si="248"/>
        <v/>
      </c>
      <c r="X366" s="137" t="str">
        <f t="shared" si="249"/>
        <v/>
      </c>
      <c r="Y366" s="235" t="str">
        <f>[4]SayfaKAY!AE1199</f>
        <v/>
      </c>
      <c r="Z366" s="109" t="str">
        <f t="shared" si="250"/>
        <v/>
      </c>
      <c r="AA366" s="110" t="str">
        <f t="shared" si="251"/>
        <v/>
      </c>
      <c r="AB366" s="182" t="str">
        <f>[4]SayfaKAY!BA1199</f>
        <v/>
      </c>
      <c r="AC366" s="257" t="str">
        <f t="shared" si="252"/>
        <v/>
      </c>
      <c r="AD366" s="111" t="str">
        <f t="shared" si="253"/>
        <v/>
      </c>
      <c r="AE366" s="111" t="str">
        <f t="shared" si="254"/>
        <v/>
      </c>
      <c r="AF366" s="235" t="str">
        <f>[4]SayfaKAY!BA1199</f>
        <v/>
      </c>
      <c r="AG366" s="179" t="str">
        <f>[4]SayfaKAY!S1199</f>
        <v/>
      </c>
      <c r="AH366" s="178" t="str">
        <f t="shared" si="255"/>
        <v/>
      </c>
      <c r="AI366" s="163" t="str">
        <f>[4]SayfaKAY!AV1199</f>
        <v/>
      </c>
      <c r="AJ366" s="164" t="str">
        <f t="shared" si="256"/>
        <v/>
      </c>
      <c r="AK366" s="164" t="str">
        <f t="shared" si="257"/>
        <v/>
      </c>
      <c r="AL366" s="112" t="str">
        <f>[4]SayfaKAY!AX1199</f>
        <v/>
      </c>
      <c r="AM366" s="257" t="str" cm="1">
        <f t="array" ref="AM366">IFERROR(IF(AND(P366&lt;&gt;"D(Arıza Değil)",AH366="Bu Arıza Aracın Servise Verilmesine Engel Değil"),
IF(Z366-F366&gt;0,(AB366-Y366)*24*60,
IF(OR(AND(G366&gt;$AS$1,G366&lt;$AT$1),AND(G366&gt;$AU$1,G366&lt;$AV$1)),
(AF366-H366)*24*60,     BH:BH0)),        AN366),0)</f>
        <v/>
      </c>
      <c r="AN366" s="257" t="str">
        <f t="shared" si="258"/>
        <v/>
      </c>
      <c r="AO366" s="174" t="str">
        <f>[4]SayfaKAY!AG1199</f>
        <v/>
      </c>
      <c r="AP366" s="174" t="str">
        <f>[4]SayfaKAY!AI1199</f>
        <v/>
      </c>
      <c r="AQ366" s="174" t="str">
        <f>[4]SayfaKAY!AQ1199</f>
        <v/>
      </c>
      <c r="AR366" s="174" t="str">
        <f>[4]SayfaKAY!AH1199</f>
        <v/>
      </c>
      <c r="AS366" s="174" t="str">
        <f>[4]SayfaKAY!AJ1199</f>
        <v/>
      </c>
      <c r="AT366" s="175" t="str">
        <f>[4]SayfaKAY!AM1199</f>
        <v/>
      </c>
      <c r="AU366" s="176" t="str">
        <f>[4]SayfaKAY!AL1199</f>
        <v/>
      </c>
      <c r="AV366" s="176" t="str">
        <f>[4]SayfaKAY!AP1199</f>
        <v/>
      </c>
      <c r="AW366" s="177" t="str">
        <f>[4]SayfaKAY!AT1199</f>
        <v/>
      </c>
      <c r="AX366" s="194" t="str">
        <f t="shared" si="259"/>
        <v/>
      </c>
      <c r="AY366" s="168"/>
      <c r="AZ366" s="167"/>
      <c r="BA366" s="113"/>
      <c r="BB366" s="171" t="str">
        <f>IF($AQ$1="X", IF(AND(G366&gt;=$AS$1,G366&lt;=$AT$1),IF(P366&lt;&gt;"D(Arıza Değil)",AC366,0), IF(AND(G366&gt;=$AU$1,G366&lt;=$AV$1),IF(P366&lt;&gt;"D(Arıza Değil)",AC366,0), "")), "")</f>
        <v/>
      </c>
      <c r="BC366" s="114"/>
      <c r="BD366" s="114"/>
      <c r="BE366" s="114"/>
      <c r="BF366" s="114"/>
      <c r="BG366" s="114"/>
      <c r="BH366" s="114">
        <f>IFERROR(FRACAS!AN1202, "Hata Var")</f>
        <v>72.000000004190952</v>
      </c>
      <c r="BI366" s="114"/>
      <c r="BJ366" s="114"/>
      <c r="BK366" s="105" t="str">
        <f>[4]SayfaKAY!AW1199</f>
        <v/>
      </c>
      <c r="BL366" s="105" t="str">
        <f>[4]SayfaKAY!V1199</f>
        <v/>
      </c>
      <c r="BM366" s="114"/>
      <c r="BN366" s="171" t="str">
        <f t="shared" si="260"/>
        <v>x yok</v>
      </c>
      <c r="BO366" s="171" t="b">
        <f t="shared" si="261"/>
        <v>0</v>
      </c>
      <c r="BP366" s="171" t="e">
        <f t="shared" si="262"/>
        <v>#VALUE!</v>
      </c>
      <c r="BQ366" s="226" t="e">
        <f t="shared" si="263"/>
        <v>#VALUE!</v>
      </c>
      <c r="BR366" s="226" t="e">
        <f t="shared" si="264"/>
        <v>#VALUE!</v>
      </c>
      <c r="BS366" s="226" t="e">
        <f t="shared" si="265"/>
        <v>#VALUE!</v>
      </c>
      <c r="BT366" s="114"/>
      <c r="BU366" s="242"/>
      <c r="BV366" s="233">
        <f t="shared" si="266"/>
        <v>-1</v>
      </c>
      <c r="BW366" s="226" t="str">
        <f t="shared" si="267"/>
        <v>Hayır, çakışma yok</v>
      </c>
      <c r="BX366" s="229"/>
      <c r="BY366" s="247" t="e">
        <f t="shared" si="268"/>
        <v>#VALUE!</v>
      </c>
      <c r="BZ366" s="247" t="e">
        <f t="shared" si="269"/>
        <v>#VALUE!</v>
      </c>
      <c r="CA366" s="247" t="e">
        <f t="shared" si="270"/>
        <v>#VALUE!</v>
      </c>
      <c r="CB366" s="213"/>
      <c r="CC366" s="211"/>
      <c r="CD366" s="196"/>
      <c r="CE366" s="213">
        <v>1198</v>
      </c>
      <c r="CF366" s="182" t="str">
        <f t="shared" si="271"/>
        <v/>
      </c>
      <c r="CG366" s="182" t="str">
        <f t="shared" si="272"/>
        <v/>
      </c>
      <c r="CH366" s="196"/>
      <c r="CI366" s="196"/>
      <c r="CJ366" s="196"/>
      <c r="CK366" s="196" t="e">
        <f t="shared" si="273"/>
        <v>#VALUE!</v>
      </c>
      <c r="CL366" s="196" t="e">
        <f t="shared" si="274"/>
        <v>#VALUE!</v>
      </c>
      <c r="CM366" s="196" t="e">
        <f t="shared" si="275"/>
        <v>#VALUE!</v>
      </c>
      <c r="CN366" s="114"/>
      <c r="CO366" s="115" t="str">
        <f t="shared" si="276"/>
        <v/>
      </c>
      <c r="CP366" s="116" t="e">
        <f t="shared" si="277"/>
        <v>#VALUE!</v>
      </c>
      <c r="CQ366" s="117" t="str">
        <f t="shared" si="278"/>
        <v/>
      </c>
      <c r="CR366" s="117" t="str">
        <f t="shared" si="279"/>
        <v/>
      </c>
      <c r="CS366" s="117" t="str">
        <f t="shared" si="280"/>
        <v/>
      </c>
      <c r="CT366" s="118" t="e">
        <f t="shared" si="281"/>
        <v>#VALUE!</v>
      </c>
      <c r="CU366" s="118" t="e">
        <f t="shared" si="282"/>
        <v>#VALUE!</v>
      </c>
      <c r="CV366" s="118" t="e">
        <f t="shared" si="283"/>
        <v>#VALUE!</v>
      </c>
      <c r="CW366" s="119" t="e">
        <f t="shared" si="284"/>
        <v>#VALUE!</v>
      </c>
    </row>
    <row r="367" spans="1:101" ht="118.5" customHeight="1" x14ac:dyDescent="0.3">
      <c r="A367" s="104" t="str">
        <f>[4]SayfaKAY!C1200</f>
        <v/>
      </c>
      <c r="B367" s="104" t="str">
        <f>[4]SayfaKAY!D1200</f>
        <v/>
      </c>
      <c r="C367" s="105" t="str">
        <f>[4]SayfaKAY!E1200</f>
        <v/>
      </c>
      <c r="D367" s="105" t="str">
        <f>[4]SayfaKAY!F1200</f>
        <v/>
      </c>
      <c r="E367" s="106" t="str">
        <f>[4]SayfaKAY!G1200</f>
        <v/>
      </c>
      <c r="F367" s="193" t="str">
        <f t="shared" si="245"/>
        <v/>
      </c>
      <c r="G367" s="135" t="str">
        <f t="shared" si="246"/>
        <v/>
      </c>
      <c r="H367" s="235" t="str">
        <f>[4]SayfaKAY!H1200</f>
        <v/>
      </c>
      <c r="I367" s="104" t="str">
        <f>[4]SayfaKAY!I1200</f>
        <v/>
      </c>
      <c r="J367" s="103" t="str">
        <f>IF([4]SayfaKAY!J1200="","",IF([4]SayfaKAY!J1200="Müşteri","Notified by Customer","Notified by Bozankaya"))</f>
        <v/>
      </c>
      <c r="K367" s="103" t="e">
        <f>VLOOKUP([4]SayfaKAY!L1200,#REF!,2,FALSE)</f>
        <v>#REF!</v>
      </c>
      <c r="L367" s="165" t="str">
        <f>[4]SayfaKAY!X1200</f>
        <v/>
      </c>
      <c r="M367" s="107" t="str">
        <f t="shared" si="247"/>
        <v/>
      </c>
      <c r="N367" s="105" t="str">
        <f>[4]SayfaKAY!M1200</f>
        <v/>
      </c>
      <c r="O367" s="166" t="str">
        <f>[4]SayfaKAY!P1200</f>
        <v/>
      </c>
      <c r="P367" s="166" t="str">
        <f>[4]SayfaKAY!Q1200</f>
        <v/>
      </c>
      <c r="Q367" s="166" t="str">
        <f>[4]SayfaKAY!R1200</f>
        <v/>
      </c>
      <c r="R367" s="132" t="str" cm="1">
        <f t="array" ref="R367">IF([4]SayfaKAY!U1200="","",_xlfn.IFS([4]SayfaKAY!U1200="Bozankaya","Bozankaya",[4]SayfaKAY!U1200="Müşteri","Customer",[4]SayfaKAY!U1200="Tedarikçi","Equipment Supplier"))</f>
        <v/>
      </c>
      <c r="S367" s="204" t="str">
        <f>[4]SayfaKAY!N1200</f>
        <v/>
      </c>
      <c r="T367" s="133" t="str">
        <f>[4]SayfaKAY!AD1200</f>
        <v/>
      </c>
      <c r="U367" s="132" t="str">
        <f>[4]SayfaKAY!W1200</f>
        <v/>
      </c>
      <c r="V367" s="108" t="str">
        <f>[4]SayfaKAY!AZ1200</f>
        <v/>
      </c>
      <c r="W367" s="136" t="str">
        <f t="shared" si="248"/>
        <v/>
      </c>
      <c r="X367" s="137" t="str">
        <f t="shared" si="249"/>
        <v/>
      </c>
      <c r="Y367" s="235" t="str">
        <f>[4]SayfaKAY!AE1200</f>
        <v/>
      </c>
      <c r="Z367" s="192" t="str">
        <f t="shared" si="250"/>
        <v/>
      </c>
      <c r="AA367" s="110" t="str">
        <f t="shared" si="251"/>
        <v/>
      </c>
      <c r="AB367" s="182" t="str">
        <f>[4]SayfaKAY!BA1200</f>
        <v/>
      </c>
      <c r="AC367" s="257" t="str">
        <f t="shared" si="252"/>
        <v/>
      </c>
      <c r="AD367" s="111" t="str">
        <f t="shared" si="253"/>
        <v/>
      </c>
      <c r="AE367" s="111" t="str">
        <f t="shared" si="254"/>
        <v/>
      </c>
      <c r="AF367" s="235" t="str">
        <f>[4]SayfaKAY!BA1200</f>
        <v/>
      </c>
      <c r="AG367" s="179" t="str">
        <f>[4]SayfaKAY!S1200</f>
        <v/>
      </c>
      <c r="AH367" s="178" t="str">
        <f t="shared" si="255"/>
        <v/>
      </c>
      <c r="AI367" s="163" t="str">
        <f>[4]SayfaKAY!AV1200</f>
        <v/>
      </c>
      <c r="AJ367" s="164" t="str">
        <f t="shared" si="256"/>
        <v/>
      </c>
      <c r="AK367" s="164" t="str">
        <f t="shared" si="257"/>
        <v/>
      </c>
      <c r="AL367" s="112" t="str">
        <f>[4]SayfaKAY!AX1200</f>
        <v/>
      </c>
      <c r="AM367" s="257" t="str" cm="1">
        <f t="array" ref="AM367">IFERROR(IF(AND(P367&lt;&gt;"D(Arıza Değil)",AH367="Bu Arıza Aracın Servise Verilmesine Engel Değil"),
IF(Z367-F367&gt;0,(AB367-Y367)*24*60,
IF(OR(AND(G367&gt;$AS$1,G367&lt;$AT$1),AND(G367&gt;$AU$1,G367&lt;$AV$1)),
(AF367-H367)*24*60,     BH:BH0)),        AN367),0)</f>
        <v/>
      </c>
      <c r="AN367" s="257" t="str">
        <f t="shared" si="258"/>
        <v/>
      </c>
      <c r="AO367" s="174" t="str">
        <f>[4]SayfaKAY!AG1200</f>
        <v/>
      </c>
      <c r="AP367" s="174" t="str">
        <f>[4]SayfaKAY!AI1200</f>
        <v/>
      </c>
      <c r="AQ367" s="174" t="str">
        <f>[4]SayfaKAY!AQ1200</f>
        <v/>
      </c>
      <c r="AR367" s="174" t="str">
        <f>[4]SayfaKAY!AH1200</f>
        <v/>
      </c>
      <c r="AS367" s="174" t="str">
        <f>[4]SayfaKAY!AJ1200</f>
        <v/>
      </c>
      <c r="AT367" s="175" t="str">
        <f>[4]SayfaKAY!AM1200</f>
        <v/>
      </c>
      <c r="AU367" s="176" t="str">
        <f>[4]SayfaKAY!AL1200</f>
        <v/>
      </c>
      <c r="AV367" s="176" t="str">
        <f>[4]SayfaKAY!AP1200</f>
        <v/>
      </c>
      <c r="AW367" s="177" t="str">
        <f>[4]SayfaKAY!AT1200</f>
        <v/>
      </c>
      <c r="AX367" s="194" t="str">
        <f t="shared" si="259"/>
        <v/>
      </c>
      <c r="AY367" s="168"/>
      <c r="AZ367" s="167"/>
      <c r="BA367" s="170"/>
      <c r="BB367" s="171"/>
      <c r="BC367" s="114"/>
      <c r="BD367" s="114"/>
      <c r="BE367" s="114"/>
      <c r="BF367" s="114"/>
      <c r="BG367" s="114"/>
      <c r="BH367" s="114">
        <f>IFERROR(FRACAS!AN1203, "Hata Var")</f>
        <v>132.00000005308539</v>
      </c>
      <c r="BI367" s="114"/>
      <c r="BJ367" s="114"/>
      <c r="BK367" s="105" t="str">
        <f>[4]SayfaKAY!AW1200</f>
        <v/>
      </c>
      <c r="BL367" s="105" t="str">
        <f>[4]SayfaKAY!V1200</f>
        <v/>
      </c>
      <c r="BM367" s="114"/>
      <c r="BN367" s="171" t="str">
        <f t="shared" si="260"/>
        <v>x yok</v>
      </c>
      <c r="BO367" s="171" t="b">
        <f t="shared" si="261"/>
        <v>0</v>
      </c>
      <c r="BP367" s="171" t="e">
        <f t="shared" si="262"/>
        <v>#VALUE!</v>
      </c>
      <c r="BQ367" s="226" t="e">
        <f t="shared" si="263"/>
        <v>#VALUE!</v>
      </c>
      <c r="BR367" s="226" t="e">
        <f t="shared" si="264"/>
        <v>#VALUE!</v>
      </c>
      <c r="BS367" s="226" t="e">
        <f t="shared" si="265"/>
        <v>#VALUE!</v>
      </c>
      <c r="BT367" s="114"/>
      <c r="BU367" s="242"/>
      <c r="BV367" s="233">
        <f t="shared" si="266"/>
        <v>-1</v>
      </c>
      <c r="BW367" s="226" t="str">
        <f t="shared" si="267"/>
        <v>Hayır, çakışma yok</v>
      </c>
      <c r="BX367" s="229"/>
      <c r="BY367" s="247" t="e">
        <f t="shared" si="268"/>
        <v>#VALUE!</v>
      </c>
      <c r="BZ367" s="247" t="e">
        <f t="shared" si="269"/>
        <v>#VALUE!</v>
      </c>
      <c r="CA367" s="247" t="e">
        <f t="shared" si="270"/>
        <v>#VALUE!</v>
      </c>
      <c r="CB367" s="213"/>
      <c r="CC367" s="211"/>
      <c r="CD367" s="196"/>
      <c r="CE367" s="213">
        <v>1199</v>
      </c>
      <c r="CF367" s="182" t="str">
        <f t="shared" si="271"/>
        <v/>
      </c>
      <c r="CG367" s="182" t="str">
        <f t="shared" si="272"/>
        <v/>
      </c>
      <c r="CH367" s="196"/>
      <c r="CI367" s="196"/>
      <c r="CJ367" s="196"/>
      <c r="CK367" s="196" t="e">
        <f t="shared" si="273"/>
        <v>#VALUE!</v>
      </c>
      <c r="CL367" s="196" t="e">
        <f t="shared" si="274"/>
        <v>#VALUE!</v>
      </c>
      <c r="CM367" s="196" t="e">
        <f t="shared" si="275"/>
        <v>#VALUE!</v>
      </c>
      <c r="CN367" s="114"/>
      <c r="CO367" s="115" t="str">
        <f t="shared" si="276"/>
        <v/>
      </c>
      <c r="CP367" s="116" t="e">
        <f t="shared" si="277"/>
        <v>#VALUE!</v>
      </c>
      <c r="CQ367" s="117" t="str">
        <f t="shared" si="278"/>
        <v/>
      </c>
      <c r="CR367" s="117" t="str">
        <f t="shared" si="279"/>
        <v/>
      </c>
      <c r="CS367" s="117" t="str">
        <f t="shared" si="280"/>
        <v/>
      </c>
      <c r="CT367" s="118" t="e">
        <f t="shared" si="281"/>
        <v>#VALUE!</v>
      </c>
      <c r="CU367" s="118" t="e">
        <f t="shared" si="282"/>
        <v>#VALUE!</v>
      </c>
      <c r="CV367" s="118" t="e">
        <f t="shared" si="283"/>
        <v>#VALUE!</v>
      </c>
      <c r="CW367" s="119" t="e">
        <f t="shared" si="284"/>
        <v>#VALUE!</v>
      </c>
    </row>
    <row r="368" spans="1:101" ht="118.5" customHeight="1" x14ac:dyDescent="0.3">
      <c r="A368" s="160" t="str">
        <f>[4]SayfaKAY!C1201</f>
        <v/>
      </c>
      <c r="B368" s="104" t="str">
        <f>[4]SayfaKAY!D1201</f>
        <v/>
      </c>
      <c r="C368" s="105" t="str">
        <f>[4]SayfaKAY!E1201</f>
        <v/>
      </c>
      <c r="D368" s="105" t="str">
        <f>[4]SayfaKAY!F1201</f>
        <v/>
      </c>
      <c r="E368" s="106" t="str">
        <f>[4]SayfaKAY!G1201</f>
        <v/>
      </c>
      <c r="F368" s="134" t="str">
        <f t="shared" si="245"/>
        <v/>
      </c>
      <c r="G368" s="135" t="str">
        <f t="shared" si="246"/>
        <v/>
      </c>
      <c r="H368" s="235" t="str">
        <f>[4]SayfaKAY!H1201</f>
        <v/>
      </c>
      <c r="I368" s="104" t="str">
        <f>[4]SayfaKAY!I1201</f>
        <v/>
      </c>
      <c r="J368" s="103" t="str">
        <f>IF([4]SayfaKAY!J1201="","",IF([4]SayfaKAY!J1201="Müşteri","Notified by Customer","Notified by Bozankaya"))</f>
        <v/>
      </c>
      <c r="K368" s="103" t="e">
        <f>VLOOKUP([4]SayfaKAY!L1201,#REF!,2,FALSE)</f>
        <v>#REF!</v>
      </c>
      <c r="L368" s="165" t="str">
        <f>[4]SayfaKAY!X1201</f>
        <v/>
      </c>
      <c r="M368" s="107" t="str">
        <f t="shared" si="247"/>
        <v/>
      </c>
      <c r="N368" s="105" t="str">
        <f>[4]SayfaKAY!M1201</f>
        <v/>
      </c>
      <c r="O368" s="166" t="str">
        <f>[4]SayfaKAY!P1201</f>
        <v/>
      </c>
      <c r="P368" s="166" t="str">
        <f>[4]SayfaKAY!Q1201</f>
        <v/>
      </c>
      <c r="Q368" s="166" t="str">
        <f>[4]SayfaKAY!R1201</f>
        <v/>
      </c>
      <c r="R368" s="132" t="str" cm="1">
        <f t="array" ref="R368">IF([4]SayfaKAY!U1201="","",_xlfn.IFS([4]SayfaKAY!U1201="Bozankaya","Bozankaya",[4]SayfaKAY!U1201="Müşteri","Customer",[4]SayfaKAY!U1201="Tedarikçi","Equipment Supplier"))</f>
        <v/>
      </c>
      <c r="S368" s="204" t="str">
        <f>[4]SayfaKAY!N1201</f>
        <v/>
      </c>
      <c r="T368" s="133" t="str">
        <f>[4]SayfaKAY!AD1201</f>
        <v/>
      </c>
      <c r="U368" s="132" t="str">
        <f>[4]SayfaKAY!W1201</f>
        <v/>
      </c>
      <c r="V368" s="108" t="str">
        <f>[4]SayfaKAY!AZ1201</f>
        <v/>
      </c>
      <c r="W368" s="136" t="str">
        <f t="shared" si="248"/>
        <v/>
      </c>
      <c r="X368" s="137" t="str">
        <f t="shared" si="249"/>
        <v/>
      </c>
      <c r="Y368" s="235" t="str">
        <f>[4]SayfaKAY!AE1201</f>
        <v/>
      </c>
      <c r="Z368" s="109" t="str">
        <f t="shared" si="250"/>
        <v/>
      </c>
      <c r="AA368" s="110" t="str">
        <f t="shared" si="251"/>
        <v/>
      </c>
      <c r="AB368" s="182" t="str">
        <f>[4]SayfaKAY!BA1201</f>
        <v/>
      </c>
      <c r="AC368" s="257" t="str">
        <f t="shared" si="252"/>
        <v/>
      </c>
      <c r="AD368" s="111" t="str">
        <f t="shared" si="253"/>
        <v/>
      </c>
      <c r="AE368" s="111" t="str">
        <f t="shared" si="254"/>
        <v/>
      </c>
      <c r="AF368" s="235" t="str">
        <f>[4]SayfaKAY!BA1201</f>
        <v/>
      </c>
      <c r="AG368" s="179" t="str">
        <f>[4]SayfaKAY!S1201</f>
        <v/>
      </c>
      <c r="AH368" s="178" t="str">
        <f t="shared" si="255"/>
        <v/>
      </c>
      <c r="AI368" s="163" t="str">
        <f>[4]SayfaKAY!AV1201</f>
        <v/>
      </c>
      <c r="AJ368" s="164" t="str">
        <f t="shared" si="256"/>
        <v/>
      </c>
      <c r="AK368" s="164" t="str">
        <f t="shared" si="257"/>
        <v/>
      </c>
      <c r="AL368" s="112" t="str">
        <f>[4]SayfaKAY!AX1201</f>
        <v/>
      </c>
      <c r="AM368" s="257" t="str" cm="1">
        <f t="array" ref="AM368">IFERROR(IF(AND(P368&lt;&gt;"D(Arıza Değil)",AH368="Bu Arıza Aracın Servise Verilmesine Engel Değil"),
IF(Z368-F368&gt;0,(AB368-Y368)*24*60,
IF(OR(AND(G368&gt;$AS$1,G368&lt;$AT$1),AND(G368&gt;$AU$1,G368&lt;$AV$1)),
(AF368-H368)*24*60,     BH:BH0)),        AN368),0)</f>
        <v/>
      </c>
      <c r="AN368" s="257" t="str">
        <f t="shared" si="258"/>
        <v/>
      </c>
      <c r="AO368" s="174" t="str">
        <f>[4]SayfaKAY!AG1201</f>
        <v/>
      </c>
      <c r="AP368" s="174" t="str">
        <f>[4]SayfaKAY!AI1201</f>
        <v/>
      </c>
      <c r="AQ368" s="174" t="str">
        <f>[4]SayfaKAY!AQ1201</f>
        <v/>
      </c>
      <c r="AR368" s="174" t="str">
        <f>[4]SayfaKAY!AH1201</f>
        <v/>
      </c>
      <c r="AS368" s="174" t="str">
        <f>[4]SayfaKAY!AJ1201</f>
        <v/>
      </c>
      <c r="AT368" s="175" t="str">
        <f>[4]SayfaKAY!AM1201</f>
        <v/>
      </c>
      <c r="AU368" s="176" t="str">
        <f>[4]SayfaKAY!AL1201</f>
        <v/>
      </c>
      <c r="AV368" s="176" t="str">
        <f>[4]SayfaKAY!AP1201</f>
        <v/>
      </c>
      <c r="AW368" s="177" t="str">
        <f>[4]SayfaKAY!AT1201</f>
        <v/>
      </c>
      <c r="AX368" s="194" t="str">
        <f t="shared" si="259"/>
        <v/>
      </c>
      <c r="AY368" s="168"/>
      <c r="AZ368" s="167"/>
      <c r="BA368" s="113"/>
      <c r="BB368" s="171" t="str">
        <f>IF($AQ$1="X", IF(AND(G368&gt;=$AS$1,G368&lt;=$AT$1),IF(P368&lt;&gt;"D(Arıza Değil)",AC368,0), IF(AND(G368&gt;=$AU$1,G368&lt;=$AV$1),IF(P368&lt;&gt;"D(Arıza Değil)",AC368,0), "")), "")</f>
        <v/>
      </c>
      <c r="BC368" s="114"/>
      <c r="BD368" s="114"/>
      <c r="BE368" s="114"/>
      <c r="BF368" s="114"/>
      <c r="BG368" s="114"/>
      <c r="BH368" s="114">
        <f>IFERROR(FRACAS!AN1204, "Hata Var")</f>
        <v>278892.00000000419</v>
      </c>
      <c r="BI368" s="114"/>
      <c r="BJ368" s="114"/>
      <c r="BK368" s="105" t="str">
        <f>[4]SayfaKAY!AW1201</f>
        <v/>
      </c>
      <c r="BL368" s="105" t="str">
        <f>[4]SayfaKAY!V1201</f>
        <v/>
      </c>
      <c r="BM368" s="114"/>
      <c r="BN368" s="171" t="str">
        <f t="shared" si="260"/>
        <v>x yok</v>
      </c>
      <c r="BO368" s="171" t="b">
        <f t="shared" si="261"/>
        <v>0</v>
      </c>
      <c r="BP368" s="171" t="e">
        <f t="shared" si="262"/>
        <v>#VALUE!</v>
      </c>
      <c r="BQ368" s="226" t="e">
        <f t="shared" si="263"/>
        <v>#VALUE!</v>
      </c>
      <c r="BR368" s="226" t="e">
        <f t="shared" si="264"/>
        <v>#VALUE!</v>
      </c>
      <c r="BS368" s="226" t="e">
        <f t="shared" si="265"/>
        <v>#VALUE!</v>
      </c>
      <c r="BT368" s="114"/>
      <c r="BU368" s="242"/>
      <c r="BV368" s="233">
        <f t="shared" si="266"/>
        <v>-1</v>
      </c>
      <c r="BW368" s="226" t="str">
        <f t="shared" si="267"/>
        <v>Hayır, çakışma yok</v>
      </c>
      <c r="BX368" s="229"/>
      <c r="BY368" s="247" t="e">
        <f t="shared" si="268"/>
        <v>#VALUE!</v>
      </c>
      <c r="BZ368" s="247" t="e">
        <f t="shared" si="269"/>
        <v>#VALUE!</v>
      </c>
      <c r="CA368" s="247" t="e">
        <f t="shared" si="270"/>
        <v>#VALUE!</v>
      </c>
      <c r="CB368" s="213"/>
      <c r="CC368" s="211"/>
      <c r="CD368" s="196"/>
      <c r="CE368" s="213">
        <v>1200</v>
      </c>
      <c r="CF368" s="182" t="str">
        <f t="shared" si="271"/>
        <v/>
      </c>
      <c r="CG368" s="182" t="str">
        <f t="shared" si="272"/>
        <v/>
      </c>
      <c r="CH368" s="196"/>
      <c r="CI368" s="196"/>
      <c r="CJ368" s="196"/>
      <c r="CK368" s="196" t="e">
        <f t="shared" si="273"/>
        <v>#VALUE!</v>
      </c>
      <c r="CL368" s="196" t="e">
        <f t="shared" si="274"/>
        <v>#VALUE!</v>
      </c>
      <c r="CM368" s="196" t="e">
        <f t="shared" si="275"/>
        <v>#VALUE!</v>
      </c>
      <c r="CN368" s="114"/>
      <c r="CO368" s="115" t="str">
        <f t="shared" si="276"/>
        <v/>
      </c>
      <c r="CP368" s="116" t="e">
        <f t="shared" si="277"/>
        <v>#VALUE!</v>
      </c>
      <c r="CQ368" s="117" t="str">
        <f t="shared" si="278"/>
        <v/>
      </c>
      <c r="CR368" s="117" t="str">
        <f t="shared" si="279"/>
        <v/>
      </c>
      <c r="CS368" s="117" t="str">
        <f t="shared" si="280"/>
        <v/>
      </c>
      <c r="CT368" s="118" t="e">
        <f t="shared" si="281"/>
        <v>#VALUE!</v>
      </c>
      <c r="CU368" s="118" t="e">
        <f t="shared" si="282"/>
        <v>#VALUE!</v>
      </c>
      <c r="CV368" s="118" t="e">
        <f t="shared" si="283"/>
        <v>#VALUE!</v>
      </c>
      <c r="CW368" s="119" t="e">
        <f t="shared" si="284"/>
        <v>#VALUE!</v>
      </c>
    </row>
    <row r="369" spans="1:101" ht="118.5" customHeight="1" x14ac:dyDescent="0.3">
      <c r="A369" s="104" t="str">
        <f>[4]SayfaKAY!C1202</f>
        <v/>
      </c>
      <c r="B369" s="104" t="str">
        <f>[4]SayfaKAY!D1202</f>
        <v/>
      </c>
      <c r="C369" s="105" t="str">
        <f>[4]SayfaKAY!E1202</f>
        <v/>
      </c>
      <c r="D369" s="105" t="str">
        <f>[4]SayfaKAY!F1202</f>
        <v/>
      </c>
      <c r="E369" s="106" t="str">
        <f>[4]SayfaKAY!G1202</f>
        <v/>
      </c>
      <c r="F369" s="193" t="str">
        <f t="shared" si="245"/>
        <v/>
      </c>
      <c r="G369" s="135" t="str">
        <f t="shared" si="246"/>
        <v/>
      </c>
      <c r="H369" s="235" t="str">
        <f>[4]SayfaKAY!H1202</f>
        <v/>
      </c>
      <c r="I369" s="104" t="str">
        <f>[4]SayfaKAY!I1202</f>
        <v/>
      </c>
      <c r="J369" s="103" t="str">
        <f>IF([4]SayfaKAY!J1202="","",IF([4]SayfaKAY!J1202="Müşteri","Notified by Customer","Notified by Bozankaya"))</f>
        <v/>
      </c>
      <c r="K369" s="103" t="e">
        <f>VLOOKUP([4]SayfaKAY!L1202,#REF!,2,FALSE)</f>
        <v>#REF!</v>
      </c>
      <c r="L369" s="165" t="str">
        <f>[4]SayfaKAY!X1202</f>
        <v/>
      </c>
      <c r="M369" s="107" t="str">
        <f t="shared" si="247"/>
        <v/>
      </c>
      <c r="N369" s="105" t="str">
        <f>[4]SayfaKAY!M1202</f>
        <v/>
      </c>
      <c r="O369" s="166" t="str">
        <f>[4]SayfaKAY!P1202</f>
        <v/>
      </c>
      <c r="P369" s="166" t="str">
        <f>[4]SayfaKAY!Q1202</f>
        <v/>
      </c>
      <c r="Q369" s="166" t="str">
        <f>[4]SayfaKAY!R1202</f>
        <v/>
      </c>
      <c r="R369" s="132" t="str" cm="1">
        <f t="array" ref="R369">IF([4]SayfaKAY!U1202="","",_xlfn.IFS([4]SayfaKAY!U1202="Bozankaya","Bozankaya",[4]SayfaKAY!U1202="Müşteri","Customer",[4]SayfaKAY!U1202="Tedarikçi","Equipment Supplier"))</f>
        <v/>
      </c>
      <c r="S369" s="204" t="str">
        <f>[4]SayfaKAY!N1202</f>
        <v/>
      </c>
      <c r="T369" s="133" t="str">
        <f>[4]SayfaKAY!AD1202</f>
        <v/>
      </c>
      <c r="U369" s="132" t="str">
        <f>[4]SayfaKAY!W1202</f>
        <v/>
      </c>
      <c r="V369" s="108" t="str">
        <f>[4]SayfaKAY!AZ1202</f>
        <v/>
      </c>
      <c r="W369" s="136" t="str">
        <f t="shared" si="248"/>
        <v/>
      </c>
      <c r="X369" s="137" t="str">
        <f t="shared" si="249"/>
        <v/>
      </c>
      <c r="Y369" s="235" t="str">
        <f>[4]SayfaKAY!AE1202</f>
        <v/>
      </c>
      <c r="Z369" s="192" t="str">
        <f t="shared" si="250"/>
        <v/>
      </c>
      <c r="AA369" s="110" t="str">
        <f t="shared" si="251"/>
        <v/>
      </c>
      <c r="AB369" s="182" t="str">
        <f>[4]SayfaKAY!BA1202</f>
        <v/>
      </c>
      <c r="AC369" s="257" t="str">
        <f t="shared" si="252"/>
        <v/>
      </c>
      <c r="AD369" s="111" t="str">
        <f t="shared" si="253"/>
        <v/>
      </c>
      <c r="AE369" s="111" t="str">
        <f t="shared" si="254"/>
        <v/>
      </c>
      <c r="AF369" s="235" t="str">
        <f>[4]SayfaKAY!BA1202</f>
        <v/>
      </c>
      <c r="AG369" s="179" t="str">
        <f>[4]SayfaKAY!S1202</f>
        <v/>
      </c>
      <c r="AH369" s="178" t="str">
        <f t="shared" si="255"/>
        <v/>
      </c>
      <c r="AI369" s="163" t="str">
        <f>[4]SayfaKAY!AV1202</f>
        <v/>
      </c>
      <c r="AJ369" s="164" t="str">
        <f t="shared" si="256"/>
        <v/>
      </c>
      <c r="AK369" s="164" t="str">
        <f t="shared" si="257"/>
        <v/>
      </c>
      <c r="AL369" s="112" t="str">
        <f>[4]SayfaKAY!AX1202</f>
        <v/>
      </c>
      <c r="AM369" s="257" t="str" cm="1">
        <f t="array" ref="AM369">IFERROR(IF(AND(P369&lt;&gt;"D(Arıza Değil)",AH369="Bu Arıza Aracın Servise Verilmesine Engel Değil"),
IF(Z369-F369&gt;0,(AB369-Y369)*24*60,
IF(OR(AND(G369&gt;$AS$1,G369&lt;$AT$1),AND(G369&gt;$AU$1,G369&lt;$AV$1)),
(AF369-H369)*24*60,     BH:BH0)),        AN369),0)</f>
        <v/>
      </c>
      <c r="AN369" s="257" t="str">
        <f t="shared" si="258"/>
        <v/>
      </c>
      <c r="AO369" s="174" t="str">
        <f>[4]SayfaKAY!AG1202</f>
        <v/>
      </c>
      <c r="AP369" s="174" t="str">
        <f>[4]SayfaKAY!AI1202</f>
        <v/>
      </c>
      <c r="AQ369" s="174" t="str">
        <f>[4]SayfaKAY!AQ1202</f>
        <v/>
      </c>
      <c r="AR369" s="174" t="str">
        <f>[4]SayfaKAY!AH1202</f>
        <v/>
      </c>
      <c r="AS369" s="174" t="str">
        <f>[4]SayfaKAY!AJ1202</f>
        <v/>
      </c>
      <c r="AT369" s="175" t="str">
        <f>[4]SayfaKAY!AM1202</f>
        <v/>
      </c>
      <c r="AU369" s="176" t="str">
        <f>[4]SayfaKAY!AL1202</f>
        <v/>
      </c>
      <c r="AV369" s="176" t="str">
        <f>[4]SayfaKAY!AP1202</f>
        <v/>
      </c>
      <c r="AW369" s="177" t="str">
        <f>[4]SayfaKAY!AT1202</f>
        <v/>
      </c>
      <c r="AX369" s="194" t="str">
        <f t="shared" si="259"/>
        <v/>
      </c>
      <c r="AY369" s="168"/>
      <c r="AZ369" s="167"/>
      <c r="BA369" s="170"/>
      <c r="BB369" s="171"/>
      <c r="BC369" s="114"/>
      <c r="BD369" s="114"/>
      <c r="BE369" s="114"/>
      <c r="BF369" s="114"/>
      <c r="BG369" s="114"/>
      <c r="BH369" s="114">
        <f>IFERROR(FRACAS!AN1205, "Hata Var")</f>
        <v>780.00000004889444</v>
      </c>
      <c r="BI369" s="114"/>
      <c r="BJ369" s="114"/>
      <c r="BK369" s="105" t="str">
        <f>[4]SayfaKAY!AW1202</f>
        <v/>
      </c>
      <c r="BL369" s="105" t="str">
        <f>[4]SayfaKAY!V1202</f>
        <v/>
      </c>
      <c r="BM369" s="114"/>
      <c r="BN369" s="171" t="str">
        <f t="shared" si="260"/>
        <v>x yok</v>
      </c>
      <c r="BO369" s="171" t="b">
        <f t="shared" si="261"/>
        <v>0</v>
      </c>
      <c r="BP369" s="171" t="e">
        <f t="shared" si="262"/>
        <v>#VALUE!</v>
      </c>
      <c r="BQ369" s="226" t="e">
        <f t="shared" si="263"/>
        <v>#VALUE!</v>
      </c>
      <c r="BR369" s="226" t="e">
        <f t="shared" si="264"/>
        <v>#VALUE!</v>
      </c>
      <c r="BS369" s="226" t="e">
        <f t="shared" si="265"/>
        <v>#VALUE!</v>
      </c>
      <c r="BT369" s="114"/>
      <c r="BU369" s="242"/>
      <c r="BV369" s="233">
        <f t="shared" si="266"/>
        <v>-1</v>
      </c>
      <c r="BW369" s="226" t="str">
        <f t="shared" si="267"/>
        <v>Hayır, çakışma yok</v>
      </c>
      <c r="BX369" s="229"/>
      <c r="BY369" s="247" t="e">
        <f t="shared" si="268"/>
        <v>#VALUE!</v>
      </c>
      <c r="BZ369" s="247" t="e">
        <f t="shared" si="269"/>
        <v>#VALUE!</v>
      </c>
      <c r="CA369" s="247" t="e">
        <f t="shared" si="270"/>
        <v>#VALUE!</v>
      </c>
      <c r="CB369" s="213"/>
      <c r="CC369" s="211"/>
      <c r="CD369" s="196"/>
      <c r="CE369" s="213">
        <v>1201</v>
      </c>
      <c r="CF369" s="182" t="str">
        <f t="shared" si="271"/>
        <v/>
      </c>
      <c r="CG369" s="182" t="str">
        <f t="shared" si="272"/>
        <v/>
      </c>
      <c r="CH369" s="196"/>
      <c r="CI369" s="196"/>
      <c r="CJ369" s="196"/>
      <c r="CK369" s="196" t="e">
        <f t="shared" si="273"/>
        <v>#VALUE!</v>
      </c>
      <c r="CL369" s="196" t="e">
        <f t="shared" si="274"/>
        <v>#VALUE!</v>
      </c>
      <c r="CM369" s="196" t="e">
        <f t="shared" si="275"/>
        <v>#VALUE!</v>
      </c>
      <c r="CN369" s="114"/>
      <c r="CO369" s="115" t="str">
        <f t="shared" si="276"/>
        <v/>
      </c>
      <c r="CP369" s="116" t="e">
        <f t="shared" si="277"/>
        <v>#VALUE!</v>
      </c>
      <c r="CQ369" s="117" t="str">
        <f t="shared" si="278"/>
        <v/>
      </c>
      <c r="CR369" s="117" t="str">
        <f t="shared" si="279"/>
        <v/>
      </c>
      <c r="CS369" s="117" t="str">
        <f t="shared" si="280"/>
        <v/>
      </c>
      <c r="CT369" s="118" t="e">
        <f t="shared" si="281"/>
        <v>#VALUE!</v>
      </c>
      <c r="CU369" s="118" t="e">
        <f t="shared" si="282"/>
        <v>#VALUE!</v>
      </c>
      <c r="CV369" s="118" t="e">
        <f t="shared" si="283"/>
        <v>#VALUE!</v>
      </c>
      <c r="CW369" s="119" t="e">
        <f t="shared" si="284"/>
        <v>#VALUE!</v>
      </c>
    </row>
    <row r="370" spans="1:101" ht="118.5" customHeight="1" x14ac:dyDescent="0.3">
      <c r="A370" s="160" t="str">
        <f>[4]SayfaKAY!C1203</f>
        <v/>
      </c>
      <c r="B370" s="104" t="str">
        <f>[4]SayfaKAY!D1203</f>
        <v/>
      </c>
      <c r="C370" s="105" t="str">
        <f>[4]SayfaKAY!E1203</f>
        <v/>
      </c>
      <c r="D370" s="105" t="str">
        <f>[4]SayfaKAY!F1203</f>
        <v/>
      </c>
      <c r="E370" s="106" t="str">
        <f>[4]SayfaKAY!G1203</f>
        <v/>
      </c>
      <c r="F370" s="134" t="str">
        <f t="shared" si="245"/>
        <v/>
      </c>
      <c r="G370" s="135" t="str">
        <f t="shared" si="246"/>
        <v/>
      </c>
      <c r="H370" s="235" t="str">
        <f>[4]SayfaKAY!H1203</f>
        <v/>
      </c>
      <c r="I370" s="104" t="str">
        <f>[4]SayfaKAY!I1203</f>
        <v/>
      </c>
      <c r="J370" s="103" t="str">
        <f>IF([4]SayfaKAY!J1203="","",IF([4]SayfaKAY!J1203="Müşteri","Notified by Customer","Notified by Bozankaya"))</f>
        <v/>
      </c>
      <c r="K370" s="103" t="e">
        <f>VLOOKUP([4]SayfaKAY!L1203,#REF!,2,FALSE)</f>
        <v>#REF!</v>
      </c>
      <c r="L370" s="165" t="str">
        <f>[4]SayfaKAY!X1203</f>
        <v/>
      </c>
      <c r="M370" s="107" t="str">
        <f t="shared" si="247"/>
        <v/>
      </c>
      <c r="N370" s="105" t="str">
        <f>[4]SayfaKAY!M1203</f>
        <v/>
      </c>
      <c r="O370" s="166" t="str">
        <f>[4]SayfaKAY!P1203</f>
        <v/>
      </c>
      <c r="P370" s="166" t="str">
        <f>[4]SayfaKAY!Q1203</f>
        <v/>
      </c>
      <c r="Q370" s="166" t="str">
        <f>[4]SayfaKAY!R1203</f>
        <v/>
      </c>
      <c r="R370" s="132" t="str" cm="1">
        <f t="array" ref="R370">IF([4]SayfaKAY!U1203="","",_xlfn.IFS([4]SayfaKAY!U1203="Bozankaya","Bozankaya",[4]SayfaKAY!U1203="Müşteri","Customer",[4]SayfaKAY!U1203="Tedarikçi","Equipment Supplier"))</f>
        <v/>
      </c>
      <c r="S370" s="204" t="str">
        <f>[4]SayfaKAY!N1203</f>
        <v/>
      </c>
      <c r="T370" s="133" t="str">
        <f>[4]SayfaKAY!AD1203</f>
        <v/>
      </c>
      <c r="U370" s="132" t="str">
        <f>[4]SayfaKAY!W1203</f>
        <v/>
      </c>
      <c r="V370" s="108" t="str">
        <f>[4]SayfaKAY!AZ1203</f>
        <v/>
      </c>
      <c r="W370" s="136" t="str">
        <f t="shared" si="248"/>
        <v/>
      </c>
      <c r="X370" s="137" t="str">
        <f t="shared" si="249"/>
        <v/>
      </c>
      <c r="Y370" s="235" t="str">
        <f>[4]SayfaKAY!AE1203</f>
        <v/>
      </c>
      <c r="Z370" s="109" t="str">
        <f t="shared" si="250"/>
        <v/>
      </c>
      <c r="AA370" s="110" t="str">
        <f t="shared" si="251"/>
        <v/>
      </c>
      <c r="AB370" s="182" t="str">
        <f>[4]SayfaKAY!BA1203</f>
        <v/>
      </c>
      <c r="AC370" s="257" t="str">
        <f t="shared" si="252"/>
        <v/>
      </c>
      <c r="AD370" s="111" t="str">
        <f t="shared" si="253"/>
        <v/>
      </c>
      <c r="AE370" s="111" t="str">
        <f t="shared" si="254"/>
        <v/>
      </c>
      <c r="AF370" s="235" t="str">
        <f>[4]SayfaKAY!BA1203</f>
        <v/>
      </c>
      <c r="AG370" s="179" t="str">
        <f>[4]SayfaKAY!S1203</f>
        <v/>
      </c>
      <c r="AH370" s="178" t="str">
        <f t="shared" si="255"/>
        <v/>
      </c>
      <c r="AI370" s="163" t="str">
        <f>[4]SayfaKAY!AV1203</f>
        <v/>
      </c>
      <c r="AJ370" s="164" t="str">
        <f t="shared" si="256"/>
        <v/>
      </c>
      <c r="AK370" s="164" t="str">
        <f t="shared" si="257"/>
        <v/>
      </c>
      <c r="AL370" s="112" t="str">
        <f>[4]SayfaKAY!AX1203</f>
        <v/>
      </c>
      <c r="AM370" s="257" t="str" cm="1">
        <f t="array" ref="AM370">IFERROR(IF(AND(P370&lt;&gt;"D(Arıza Değil)",AH370="Bu Arıza Aracın Servise Verilmesine Engel Değil"),
IF(Z370-F370&gt;0,(AB370-Y370)*24*60,
IF(OR(AND(G370&gt;$AS$1,G370&lt;$AT$1),AND(G370&gt;$AU$1,G370&lt;$AV$1)),
(AF370-H370)*24*60,     BH:BH0)),        AN370),0)</f>
        <v/>
      </c>
      <c r="AN370" s="257" t="str">
        <f t="shared" si="258"/>
        <v/>
      </c>
      <c r="AO370" s="174" t="str">
        <f>[4]SayfaKAY!AG1203</f>
        <v/>
      </c>
      <c r="AP370" s="174" t="str">
        <f>[4]SayfaKAY!AI1203</f>
        <v/>
      </c>
      <c r="AQ370" s="174" t="str">
        <f>[4]SayfaKAY!AQ1203</f>
        <v/>
      </c>
      <c r="AR370" s="174" t="str">
        <f>[4]SayfaKAY!AH1203</f>
        <v/>
      </c>
      <c r="AS370" s="174" t="str">
        <f>[4]SayfaKAY!AJ1203</f>
        <v/>
      </c>
      <c r="AT370" s="175" t="str">
        <f>[4]SayfaKAY!AM1203</f>
        <v/>
      </c>
      <c r="AU370" s="176" t="str">
        <f>[4]SayfaKAY!AL1203</f>
        <v/>
      </c>
      <c r="AV370" s="176" t="str">
        <f>[4]SayfaKAY!AP1203</f>
        <v/>
      </c>
      <c r="AW370" s="177" t="str">
        <f>[4]SayfaKAY!AT1203</f>
        <v/>
      </c>
      <c r="AX370" s="194" t="str">
        <f t="shared" si="259"/>
        <v/>
      </c>
      <c r="AY370" s="168"/>
      <c r="AZ370" s="167"/>
      <c r="BA370" s="113"/>
      <c r="BB370" s="171" t="str">
        <f>IF($AQ$1="X", IF(AND(G370&gt;=$AS$1,G370&lt;=$AT$1),IF(P370&lt;&gt;"D(Arıza Değil)",AC370,0), IF(AND(G370&gt;=$AU$1,G370&lt;=$AV$1),IF(P370&lt;&gt;"D(Arıza Değil)",AC370,0), "")), "")</f>
        <v/>
      </c>
      <c r="BC370" s="114"/>
      <c r="BD370" s="114"/>
      <c r="BE370" s="114"/>
      <c r="BF370" s="114"/>
      <c r="BG370" s="114"/>
      <c r="BH370" s="114">
        <f>IFERROR(FRACAS!AN1206, "Hata Var")</f>
        <v>263792.99999994691</v>
      </c>
      <c r="BI370" s="114"/>
      <c r="BJ370" s="114"/>
      <c r="BK370" s="105" t="str">
        <f>[4]SayfaKAY!AW1203</f>
        <v/>
      </c>
      <c r="BL370" s="105" t="str">
        <f>[4]SayfaKAY!V1203</f>
        <v/>
      </c>
      <c r="BM370" s="114"/>
      <c r="BN370" s="171" t="str">
        <f t="shared" si="260"/>
        <v>x yok</v>
      </c>
      <c r="BO370" s="171" t="b">
        <f t="shared" si="261"/>
        <v>0</v>
      </c>
      <c r="BP370" s="171" t="e">
        <f t="shared" si="262"/>
        <v>#VALUE!</v>
      </c>
      <c r="BQ370" s="226" t="e">
        <f t="shared" si="263"/>
        <v>#VALUE!</v>
      </c>
      <c r="BR370" s="226" t="e">
        <f t="shared" si="264"/>
        <v>#VALUE!</v>
      </c>
      <c r="BS370" s="226" t="e">
        <f t="shared" si="265"/>
        <v>#VALUE!</v>
      </c>
      <c r="BT370" s="114"/>
      <c r="BU370" s="242"/>
      <c r="BV370" s="233">
        <f t="shared" si="266"/>
        <v>-1</v>
      </c>
      <c r="BW370" s="226" t="str">
        <f t="shared" si="267"/>
        <v>Hayır, çakışma yok</v>
      </c>
      <c r="BX370" s="229"/>
      <c r="BY370" s="247" t="e">
        <f t="shared" si="268"/>
        <v>#VALUE!</v>
      </c>
      <c r="BZ370" s="247" t="e">
        <f t="shared" si="269"/>
        <v>#VALUE!</v>
      </c>
      <c r="CA370" s="247" t="e">
        <f t="shared" si="270"/>
        <v>#VALUE!</v>
      </c>
      <c r="CB370" s="213"/>
      <c r="CC370" s="211"/>
      <c r="CD370" s="196"/>
      <c r="CE370" s="213">
        <v>1202</v>
      </c>
      <c r="CF370" s="182" t="str">
        <f t="shared" si="271"/>
        <v/>
      </c>
      <c r="CG370" s="182" t="str">
        <f t="shared" si="272"/>
        <v/>
      </c>
      <c r="CH370" s="196"/>
      <c r="CI370" s="196"/>
      <c r="CJ370" s="196"/>
      <c r="CK370" s="196" t="e">
        <f t="shared" si="273"/>
        <v>#VALUE!</v>
      </c>
      <c r="CL370" s="196" t="e">
        <f t="shared" si="274"/>
        <v>#VALUE!</v>
      </c>
      <c r="CM370" s="196" t="e">
        <f t="shared" si="275"/>
        <v>#VALUE!</v>
      </c>
      <c r="CN370" s="114"/>
      <c r="CO370" s="115" t="str">
        <f t="shared" si="276"/>
        <v/>
      </c>
      <c r="CP370" s="116" t="e">
        <f t="shared" si="277"/>
        <v>#VALUE!</v>
      </c>
      <c r="CQ370" s="117" t="str">
        <f t="shared" si="278"/>
        <v/>
      </c>
      <c r="CR370" s="117" t="str">
        <f t="shared" si="279"/>
        <v/>
      </c>
      <c r="CS370" s="117" t="str">
        <f t="shared" si="280"/>
        <v/>
      </c>
      <c r="CT370" s="118" t="e">
        <f t="shared" si="281"/>
        <v>#VALUE!</v>
      </c>
      <c r="CU370" s="118" t="e">
        <f t="shared" si="282"/>
        <v>#VALUE!</v>
      </c>
      <c r="CV370" s="118" t="e">
        <f t="shared" si="283"/>
        <v>#VALUE!</v>
      </c>
      <c r="CW370" s="119" t="e">
        <f t="shared" si="284"/>
        <v>#VALUE!</v>
      </c>
    </row>
    <row r="371" spans="1:101" ht="118.5" customHeight="1" x14ac:dyDescent="0.3">
      <c r="A371" s="104" t="str">
        <f>[4]SayfaKAY!C1204</f>
        <v/>
      </c>
      <c r="B371" s="104" t="str">
        <f>[4]SayfaKAY!D1204</f>
        <v/>
      </c>
      <c r="C371" s="105" t="str">
        <f>[4]SayfaKAY!E1204</f>
        <v/>
      </c>
      <c r="D371" s="105" t="str">
        <f>[4]SayfaKAY!F1204</f>
        <v/>
      </c>
      <c r="E371" s="106" t="str">
        <f>[4]SayfaKAY!G1204</f>
        <v/>
      </c>
      <c r="F371" s="193" t="str">
        <f t="shared" si="245"/>
        <v/>
      </c>
      <c r="G371" s="135" t="str">
        <f t="shared" si="246"/>
        <v/>
      </c>
      <c r="H371" s="235" t="str">
        <f>[4]SayfaKAY!H1204</f>
        <v/>
      </c>
      <c r="I371" s="104" t="str">
        <f>[4]SayfaKAY!I1204</f>
        <v/>
      </c>
      <c r="J371" s="103" t="str">
        <f>IF([4]SayfaKAY!J1204="","",IF([4]SayfaKAY!J1204="Müşteri","Notified by Customer","Notified by Bozankaya"))</f>
        <v/>
      </c>
      <c r="K371" s="103" t="e">
        <f>VLOOKUP([4]SayfaKAY!L1204,#REF!,2,FALSE)</f>
        <v>#REF!</v>
      </c>
      <c r="L371" s="165" t="str">
        <f>[4]SayfaKAY!X1204</f>
        <v/>
      </c>
      <c r="M371" s="107" t="str">
        <f t="shared" si="247"/>
        <v/>
      </c>
      <c r="N371" s="105" t="str">
        <f>[4]SayfaKAY!M1204</f>
        <v/>
      </c>
      <c r="O371" s="166" t="str">
        <f>[4]SayfaKAY!P1204</f>
        <v/>
      </c>
      <c r="P371" s="166" t="str">
        <f>[4]SayfaKAY!Q1204</f>
        <v/>
      </c>
      <c r="Q371" s="166" t="str">
        <f>[4]SayfaKAY!R1204</f>
        <v/>
      </c>
      <c r="R371" s="132" t="str" cm="1">
        <f t="array" ref="R371">IF([4]SayfaKAY!U1204="","",_xlfn.IFS([4]SayfaKAY!U1204="Bozankaya","Bozankaya",[4]SayfaKAY!U1204="Müşteri","Customer",[4]SayfaKAY!U1204="Tedarikçi","Equipment Supplier"))</f>
        <v/>
      </c>
      <c r="S371" s="204" t="str">
        <f>[4]SayfaKAY!N1204</f>
        <v/>
      </c>
      <c r="T371" s="133" t="str">
        <f>[4]SayfaKAY!AD1204</f>
        <v/>
      </c>
      <c r="U371" s="132" t="str">
        <f>[4]SayfaKAY!W1204</f>
        <v/>
      </c>
      <c r="V371" s="108" t="str">
        <f>[4]SayfaKAY!AZ1204</f>
        <v/>
      </c>
      <c r="W371" s="136" t="str">
        <f t="shared" si="248"/>
        <v/>
      </c>
      <c r="X371" s="137" t="str">
        <f t="shared" si="249"/>
        <v/>
      </c>
      <c r="Y371" s="235" t="str">
        <f>[4]SayfaKAY!AE1204</f>
        <v/>
      </c>
      <c r="Z371" s="192" t="str">
        <f t="shared" si="250"/>
        <v/>
      </c>
      <c r="AA371" s="110" t="str">
        <f t="shared" si="251"/>
        <v/>
      </c>
      <c r="AB371" s="182" t="str">
        <f>[4]SayfaKAY!BA1204</f>
        <v/>
      </c>
      <c r="AC371" s="257" t="str">
        <f t="shared" si="252"/>
        <v/>
      </c>
      <c r="AD371" s="111" t="str">
        <f t="shared" si="253"/>
        <v/>
      </c>
      <c r="AE371" s="111" t="str">
        <f t="shared" si="254"/>
        <v/>
      </c>
      <c r="AF371" s="235" t="str">
        <f>[4]SayfaKAY!BA1204</f>
        <v/>
      </c>
      <c r="AG371" s="179" t="str">
        <f>[4]SayfaKAY!S1204</f>
        <v/>
      </c>
      <c r="AH371" s="178" t="str">
        <f t="shared" si="255"/>
        <v/>
      </c>
      <c r="AI371" s="163" t="str">
        <f>[4]SayfaKAY!AV1204</f>
        <v/>
      </c>
      <c r="AJ371" s="164" t="str">
        <f t="shared" si="256"/>
        <v/>
      </c>
      <c r="AK371" s="164" t="str">
        <f t="shared" si="257"/>
        <v/>
      </c>
      <c r="AL371" s="112" t="str">
        <f>[4]SayfaKAY!AX1204</f>
        <v/>
      </c>
      <c r="AM371" s="257" t="str" cm="1">
        <f t="array" ref="AM371">IFERROR(IF(AND(P371&lt;&gt;"D(Arıza Değil)",AH371="Bu Arıza Aracın Servise Verilmesine Engel Değil"),
IF(Z371-F371&gt;0,(AB371-Y371)*24*60,
IF(OR(AND(G371&gt;$AS$1,G371&lt;$AT$1),AND(G371&gt;$AU$1,G371&lt;$AV$1)),
(AF371-H371)*24*60,     BH:BH0)),        AN371),0)</f>
        <v/>
      </c>
      <c r="AN371" s="257" t="str">
        <f t="shared" si="258"/>
        <v/>
      </c>
      <c r="AO371" s="174" t="str">
        <f>[4]SayfaKAY!AG1204</f>
        <v/>
      </c>
      <c r="AP371" s="174" t="str">
        <f>[4]SayfaKAY!AI1204</f>
        <v/>
      </c>
      <c r="AQ371" s="174" t="str">
        <f>[4]SayfaKAY!AQ1204</f>
        <v/>
      </c>
      <c r="AR371" s="174" t="str">
        <f>[4]SayfaKAY!AH1204</f>
        <v/>
      </c>
      <c r="AS371" s="174" t="str">
        <f>[4]SayfaKAY!AJ1204</f>
        <v/>
      </c>
      <c r="AT371" s="175" t="str">
        <f>[4]SayfaKAY!AM1204</f>
        <v/>
      </c>
      <c r="AU371" s="176" t="str">
        <f>[4]SayfaKAY!AL1204</f>
        <v/>
      </c>
      <c r="AV371" s="176" t="str">
        <f>[4]SayfaKAY!AP1204</f>
        <v/>
      </c>
      <c r="AW371" s="177" t="str">
        <f>[4]SayfaKAY!AT1204</f>
        <v/>
      </c>
      <c r="AX371" s="194" t="str">
        <f t="shared" si="259"/>
        <v/>
      </c>
      <c r="AY371" s="168"/>
      <c r="AZ371" s="167"/>
      <c r="BA371" s="170"/>
      <c r="BB371" s="171"/>
      <c r="BC371" s="114"/>
      <c r="BD371" s="114"/>
      <c r="BE371" s="114"/>
      <c r="BF371" s="114"/>
      <c r="BG371" s="114"/>
      <c r="BH371" s="114">
        <f>IFERROR(FRACAS!AN1207, "Hata Var")</f>
        <v>13054.999999963911</v>
      </c>
      <c r="BI371" s="114"/>
      <c r="BJ371" s="114"/>
      <c r="BK371" s="105" t="str">
        <f>[4]SayfaKAY!AW1204</f>
        <v/>
      </c>
      <c r="BL371" s="105" t="str">
        <f>[4]SayfaKAY!V1204</f>
        <v/>
      </c>
      <c r="BM371" s="114"/>
      <c r="BN371" s="171" t="str">
        <f t="shared" si="260"/>
        <v>x yok</v>
      </c>
      <c r="BO371" s="171" t="b">
        <f t="shared" si="261"/>
        <v>0</v>
      </c>
      <c r="BP371" s="171" t="e">
        <f t="shared" si="262"/>
        <v>#VALUE!</v>
      </c>
      <c r="BQ371" s="226" t="e">
        <f t="shared" si="263"/>
        <v>#VALUE!</v>
      </c>
      <c r="BR371" s="226" t="e">
        <f t="shared" si="264"/>
        <v>#VALUE!</v>
      </c>
      <c r="BS371" s="226" t="e">
        <f t="shared" si="265"/>
        <v>#VALUE!</v>
      </c>
      <c r="BT371" s="114"/>
      <c r="BU371" s="242"/>
      <c r="BV371" s="233">
        <f t="shared" si="266"/>
        <v>-1</v>
      </c>
      <c r="BW371" s="226" t="str">
        <f t="shared" si="267"/>
        <v>Hayır, çakışma yok</v>
      </c>
      <c r="BX371" s="229"/>
      <c r="BY371" s="247" t="e">
        <f t="shared" si="268"/>
        <v>#VALUE!</v>
      </c>
      <c r="BZ371" s="247" t="e">
        <f t="shared" si="269"/>
        <v>#VALUE!</v>
      </c>
      <c r="CA371" s="247" t="e">
        <f t="shared" si="270"/>
        <v>#VALUE!</v>
      </c>
      <c r="CB371" s="213"/>
      <c r="CC371" s="211"/>
      <c r="CD371" s="196"/>
      <c r="CE371" s="213">
        <v>1203</v>
      </c>
      <c r="CF371" s="182" t="str">
        <f t="shared" si="271"/>
        <v/>
      </c>
      <c r="CG371" s="182" t="str">
        <f t="shared" si="272"/>
        <v/>
      </c>
      <c r="CH371" s="196"/>
      <c r="CI371" s="196"/>
      <c r="CJ371" s="196"/>
      <c r="CK371" s="196" t="e">
        <f t="shared" si="273"/>
        <v>#VALUE!</v>
      </c>
      <c r="CL371" s="196" t="e">
        <f t="shared" si="274"/>
        <v>#VALUE!</v>
      </c>
      <c r="CM371" s="196" t="e">
        <f t="shared" si="275"/>
        <v>#VALUE!</v>
      </c>
      <c r="CN371" s="114"/>
      <c r="CO371" s="115" t="str">
        <f t="shared" si="276"/>
        <v/>
      </c>
      <c r="CP371" s="116" t="e">
        <f t="shared" si="277"/>
        <v>#VALUE!</v>
      </c>
      <c r="CQ371" s="117" t="str">
        <f t="shared" si="278"/>
        <v/>
      </c>
      <c r="CR371" s="117" t="str">
        <f t="shared" si="279"/>
        <v/>
      </c>
      <c r="CS371" s="117" t="str">
        <f t="shared" si="280"/>
        <v/>
      </c>
      <c r="CT371" s="118" t="e">
        <f t="shared" si="281"/>
        <v>#VALUE!</v>
      </c>
      <c r="CU371" s="118" t="e">
        <f t="shared" si="282"/>
        <v>#VALUE!</v>
      </c>
      <c r="CV371" s="118" t="e">
        <f t="shared" si="283"/>
        <v>#VALUE!</v>
      </c>
      <c r="CW371" s="119" t="e">
        <f t="shared" si="284"/>
        <v>#VALUE!</v>
      </c>
    </row>
    <row r="372" spans="1:101" ht="118.5" customHeight="1" x14ac:dyDescent="0.3">
      <c r="A372" s="160" t="str">
        <f>[4]SayfaKAY!C1205</f>
        <v/>
      </c>
      <c r="B372" s="104" t="str">
        <f>[4]SayfaKAY!D1205</f>
        <v/>
      </c>
      <c r="C372" s="105" t="str">
        <f>[4]SayfaKAY!E1205</f>
        <v/>
      </c>
      <c r="D372" s="105" t="str">
        <f>[4]SayfaKAY!F1205</f>
        <v/>
      </c>
      <c r="E372" s="106" t="str">
        <f>[4]SayfaKAY!G1205</f>
        <v/>
      </c>
      <c r="F372" s="134" t="str">
        <f t="shared" si="245"/>
        <v/>
      </c>
      <c r="G372" s="135" t="str">
        <f t="shared" si="246"/>
        <v/>
      </c>
      <c r="H372" s="235" t="str">
        <f>[4]SayfaKAY!H1205</f>
        <v/>
      </c>
      <c r="I372" s="104" t="str">
        <f>[4]SayfaKAY!I1205</f>
        <v/>
      </c>
      <c r="J372" s="103" t="str">
        <f>IF([4]SayfaKAY!J1205="","",IF([4]SayfaKAY!J1205="Müşteri","Notified by Customer","Notified by Bozankaya"))</f>
        <v/>
      </c>
      <c r="K372" s="103" t="e">
        <f>VLOOKUP([4]SayfaKAY!L1205,#REF!,2,FALSE)</f>
        <v>#REF!</v>
      </c>
      <c r="L372" s="165" t="str">
        <f>[4]SayfaKAY!X1205</f>
        <v/>
      </c>
      <c r="M372" s="107" t="str">
        <f t="shared" si="247"/>
        <v/>
      </c>
      <c r="N372" s="105" t="str">
        <f>[4]SayfaKAY!M1205</f>
        <v/>
      </c>
      <c r="O372" s="166" t="str">
        <f>[4]SayfaKAY!P1205</f>
        <v/>
      </c>
      <c r="P372" s="166" t="str">
        <f>[4]SayfaKAY!Q1205</f>
        <v/>
      </c>
      <c r="Q372" s="166" t="str">
        <f>[4]SayfaKAY!R1205</f>
        <v/>
      </c>
      <c r="R372" s="132" t="str" cm="1">
        <f t="array" ref="R372">IF([4]SayfaKAY!U1205="","",_xlfn.IFS([4]SayfaKAY!U1205="Bozankaya","Bozankaya",[4]SayfaKAY!U1205="Müşteri","Customer",[4]SayfaKAY!U1205="Tedarikçi","Equipment Supplier"))</f>
        <v/>
      </c>
      <c r="S372" s="204" t="str">
        <f>[4]SayfaKAY!N1205</f>
        <v/>
      </c>
      <c r="T372" s="133" t="str">
        <f>[4]SayfaKAY!AD1205</f>
        <v/>
      </c>
      <c r="U372" s="132" t="str">
        <f>[4]SayfaKAY!W1205</f>
        <v/>
      </c>
      <c r="V372" s="108" t="str">
        <f>[4]SayfaKAY!AZ1205</f>
        <v/>
      </c>
      <c r="W372" s="136" t="str">
        <f t="shared" si="248"/>
        <v/>
      </c>
      <c r="X372" s="137" t="str">
        <f t="shared" si="249"/>
        <v/>
      </c>
      <c r="Y372" s="235" t="str">
        <f>[4]SayfaKAY!AE1205</f>
        <v/>
      </c>
      <c r="Z372" s="109" t="str">
        <f t="shared" si="250"/>
        <v/>
      </c>
      <c r="AA372" s="110" t="str">
        <f t="shared" si="251"/>
        <v/>
      </c>
      <c r="AB372" s="182" t="str">
        <f>[4]SayfaKAY!BA1205</f>
        <v/>
      </c>
      <c r="AC372" s="257" t="str">
        <f t="shared" si="252"/>
        <v/>
      </c>
      <c r="AD372" s="111" t="str">
        <f t="shared" si="253"/>
        <v/>
      </c>
      <c r="AE372" s="111" t="str">
        <f t="shared" si="254"/>
        <v/>
      </c>
      <c r="AF372" s="235" t="str">
        <f>[4]SayfaKAY!BA1205</f>
        <v/>
      </c>
      <c r="AG372" s="179" t="str">
        <f>[4]SayfaKAY!S1205</f>
        <v/>
      </c>
      <c r="AH372" s="178" t="str">
        <f t="shared" si="255"/>
        <v/>
      </c>
      <c r="AI372" s="163" t="str">
        <f>[4]SayfaKAY!AV1205</f>
        <v/>
      </c>
      <c r="AJ372" s="164" t="str">
        <f t="shared" si="256"/>
        <v/>
      </c>
      <c r="AK372" s="164" t="str">
        <f t="shared" si="257"/>
        <v/>
      </c>
      <c r="AL372" s="112" t="str">
        <f>[4]SayfaKAY!AX1205</f>
        <v/>
      </c>
      <c r="AM372" s="257" t="str" cm="1">
        <f t="array" ref="AM372">IFERROR(IF(AND(P372&lt;&gt;"D(Arıza Değil)",AH372="Bu Arıza Aracın Servise Verilmesine Engel Değil"),
IF(Z372-F372&gt;0,(AB372-Y372)*24*60,
IF(OR(AND(G372&gt;$AS$1,G372&lt;$AT$1),AND(G372&gt;$AU$1,G372&lt;$AV$1)),
(AF372-H372)*24*60,     BH:BH0)),        AN372),0)</f>
        <v/>
      </c>
      <c r="AN372" s="257" t="str">
        <f t="shared" si="258"/>
        <v/>
      </c>
      <c r="AO372" s="174" t="str">
        <f>[4]SayfaKAY!AG1205</f>
        <v/>
      </c>
      <c r="AP372" s="174" t="str">
        <f>[4]SayfaKAY!AI1205</f>
        <v/>
      </c>
      <c r="AQ372" s="174" t="str">
        <f>[4]SayfaKAY!AQ1205</f>
        <v/>
      </c>
      <c r="AR372" s="174" t="str">
        <f>[4]SayfaKAY!AH1205</f>
        <v/>
      </c>
      <c r="AS372" s="174" t="str">
        <f>[4]SayfaKAY!AJ1205</f>
        <v/>
      </c>
      <c r="AT372" s="175" t="str">
        <f>[4]SayfaKAY!AM1205</f>
        <v/>
      </c>
      <c r="AU372" s="176" t="str">
        <f>[4]SayfaKAY!AL1205</f>
        <v/>
      </c>
      <c r="AV372" s="176" t="str">
        <f>[4]SayfaKAY!AP1205</f>
        <v/>
      </c>
      <c r="AW372" s="177" t="str">
        <f>[4]SayfaKAY!AT1205</f>
        <v/>
      </c>
      <c r="AX372" s="194" t="str">
        <f t="shared" si="259"/>
        <v/>
      </c>
      <c r="AY372" s="168"/>
      <c r="AZ372" s="167"/>
      <c r="BA372" s="113"/>
      <c r="BB372" s="171" t="str">
        <f>IF($AQ$1="X", IF(AND(G372&gt;=$AS$1,G372&lt;=$AT$1),IF(P372&lt;&gt;"D(Arıza Değil)",AC372,0), IF(AND(G372&gt;=$AU$1,G372&lt;=$AV$1),IF(P372&lt;&gt;"D(Arıza Değil)",AC372,0), "")), "")</f>
        <v/>
      </c>
      <c r="BC372" s="114"/>
      <c r="BD372" s="114"/>
      <c r="BE372" s="114"/>
      <c r="BF372" s="114"/>
      <c r="BG372" s="114"/>
      <c r="BH372" s="114">
        <f>IFERROR(FRACAS!AN1208, "Hata Var")</f>
        <v>187.66666670911945</v>
      </c>
      <c r="BI372" s="114"/>
      <c r="BJ372" s="114"/>
      <c r="BK372" s="105" t="str">
        <f>[4]SayfaKAY!AW1205</f>
        <v/>
      </c>
      <c r="BL372" s="105" t="str">
        <f>[4]SayfaKAY!V1205</f>
        <v/>
      </c>
      <c r="BM372" s="114"/>
      <c r="BN372" s="171" t="str">
        <f t="shared" si="260"/>
        <v>x yok</v>
      </c>
      <c r="BO372" s="171" t="b">
        <f t="shared" si="261"/>
        <v>0</v>
      </c>
      <c r="BP372" s="171" t="e">
        <f t="shared" si="262"/>
        <v>#VALUE!</v>
      </c>
      <c r="BQ372" s="226" t="e">
        <f t="shared" si="263"/>
        <v>#VALUE!</v>
      </c>
      <c r="BR372" s="226" t="e">
        <f t="shared" si="264"/>
        <v>#VALUE!</v>
      </c>
      <c r="BS372" s="226" t="e">
        <f t="shared" si="265"/>
        <v>#VALUE!</v>
      </c>
      <c r="BT372" s="114"/>
      <c r="BU372" s="242"/>
      <c r="BV372" s="233">
        <f t="shared" si="266"/>
        <v>-1</v>
      </c>
      <c r="BW372" s="226" t="str">
        <f t="shared" si="267"/>
        <v>Hayır, çakışma yok</v>
      </c>
      <c r="BX372" s="229"/>
      <c r="BY372" s="247" t="e">
        <f t="shared" si="268"/>
        <v>#VALUE!</v>
      </c>
      <c r="BZ372" s="247" t="e">
        <f t="shared" si="269"/>
        <v>#VALUE!</v>
      </c>
      <c r="CA372" s="247" t="e">
        <f t="shared" si="270"/>
        <v>#VALUE!</v>
      </c>
      <c r="CB372" s="213"/>
      <c r="CC372" s="211"/>
      <c r="CD372" s="196"/>
      <c r="CE372" s="213">
        <v>1204</v>
      </c>
      <c r="CF372" s="182" t="str">
        <f t="shared" si="271"/>
        <v/>
      </c>
      <c r="CG372" s="182" t="str">
        <f t="shared" si="272"/>
        <v/>
      </c>
      <c r="CH372" s="196"/>
      <c r="CI372" s="196"/>
      <c r="CJ372" s="196"/>
      <c r="CK372" s="196" t="e">
        <f t="shared" si="273"/>
        <v>#VALUE!</v>
      </c>
      <c r="CL372" s="196" t="e">
        <f t="shared" si="274"/>
        <v>#VALUE!</v>
      </c>
      <c r="CM372" s="196" t="e">
        <f t="shared" si="275"/>
        <v>#VALUE!</v>
      </c>
      <c r="CN372" s="114"/>
      <c r="CO372" s="115" t="str">
        <f t="shared" si="276"/>
        <v/>
      </c>
      <c r="CP372" s="116" t="e">
        <f t="shared" si="277"/>
        <v>#VALUE!</v>
      </c>
      <c r="CQ372" s="117" t="str">
        <f t="shared" si="278"/>
        <v/>
      </c>
      <c r="CR372" s="117" t="str">
        <f t="shared" si="279"/>
        <v/>
      </c>
      <c r="CS372" s="117" t="str">
        <f t="shared" si="280"/>
        <v/>
      </c>
      <c r="CT372" s="118" t="e">
        <f t="shared" si="281"/>
        <v>#VALUE!</v>
      </c>
      <c r="CU372" s="118" t="e">
        <f t="shared" si="282"/>
        <v>#VALUE!</v>
      </c>
      <c r="CV372" s="118" t="e">
        <f t="shared" si="283"/>
        <v>#VALUE!</v>
      </c>
      <c r="CW372" s="119" t="e">
        <f t="shared" si="284"/>
        <v>#VALUE!</v>
      </c>
    </row>
    <row r="373" spans="1:101" ht="118.5" customHeight="1" x14ac:dyDescent="0.3">
      <c r="A373" s="104" t="str">
        <f>[4]SayfaKAY!C1206</f>
        <v/>
      </c>
      <c r="B373" s="104" t="str">
        <f>[4]SayfaKAY!D1206</f>
        <v/>
      </c>
      <c r="C373" s="105" t="str">
        <f>[4]SayfaKAY!E1206</f>
        <v/>
      </c>
      <c r="D373" s="105" t="str">
        <f>[4]SayfaKAY!F1206</f>
        <v/>
      </c>
      <c r="E373" s="106" t="str">
        <f>[4]SayfaKAY!G1206</f>
        <v/>
      </c>
      <c r="F373" s="193" t="str">
        <f t="shared" si="245"/>
        <v/>
      </c>
      <c r="G373" s="135" t="str">
        <f t="shared" si="246"/>
        <v/>
      </c>
      <c r="H373" s="235" t="str">
        <f>[4]SayfaKAY!H1206</f>
        <v/>
      </c>
      <c r="I373" s="104" t="str">
        <f>[4]SayfaKAY!I1206</f>
        <v/>
      </c>
      <c r="J373" s="103" t="str">
        <f>IF([4]SayfaKAY!J1206="","",IF([4]SayfaKAY!J1206="Müşteri","Notified by Customer","Notified by Bozankaya"))</f>
        <v/>
      </c>
      <c r="K373" s="103" t="e">
        <f>VLOOKUP([4]SayfaKAY!L1206,#REF!,2,FALSE)</f>
        <v>#REF!</v>
      </c>
      <c r="L373" s="165" t="str">
        <f>[4]SayfaKAY!X1206</f>
        <v/>
      </c>
      <c r="M373" s="107" t="str">
        <f t="shared" si="247"/>
        <v/>
      </c>
      <c r="N373" s="105" t="str">
        <f>[4]SayfaKAY!M1206</f>
        <v/>
      </c>
      <c r="O373" s="166" t="str">
        <f>[4]SayfaKAY!P1206</f>
        <v/>
      </c>
      <c r="P373" s="166" t="str">
        <f>[4]SayfaKAY!Q1206</f>
        <v/>
      </c>
      <c r="Q373" s="166" t="str">
        <f>[4]SayfaKAY!R1206</f>
        <v/>
      </c>
      <c r="R373" s="132" t="str" cm="1">
        <f t="array" ref="R373">IF([4]SayfaKAY!U1206="","",_xlfn.IFS([4]SayfaKAY!U1206="Bozankaya","Bozankaya",[4]SayfaKAY!U1206="Müşteri","Customer",[4]SayfaKAY!U1206="Tedarikçi","Equipment Supplier"))</f>
        <v/>
      </c>
      <c r="S373" s="204" t="str">
        <f>[4]SayfaKAY!N1206</f>
        <v/>
      </c>
      <c r="T373" s="133" t="str">
        <f>[4]SayfaKAY!AD1206</f>
        <v/>
      </c>
      <c r="U373" s="132" t="str">
        <f>[4]SayfaKAY!W1206</f>
        <v/>
      </c>
      <c r="V373" s="108" t="str">
        <f>[4]SayfaKAY!AZ1206</f>
        <v/>
      </c>
      <c r="W373" s="136" t="str">
        <f t="shared" si="248"/>
        <v/>
      </c>
      <c r="X373" s="137" t="str">
        <f t="shared" si="249"/>
        <v/>
      </c>
      <c r="Y373" s="235" t="str">
        <f>[4]SayfaKAY!AE1206</f>
        <v/>
      </c>
      <c r="Z373" s="192" t="str">
        <f t="shared" si="250"/>
        <v/>
      </c>
      <c r="AA373" s="110" t="str">
        <f t="shared" si="251"/>
        <v/>
      </c>
      <c r="AB373" s="182" t="str">
        <f>[4]SayfaKAY!BA1206</f>
        <v/>
      </c>
      <c r="AC373" s="257" t="str">
        <f t="shared" si="252"/>
        <v/>
      </c>
      <c r="AD373" s="111" t="str">
        <f t="shared" si="253"/>
        <v/>
      </c>
      <c r="AE373" s="111" t="str">
        <f t="shared" si="254"/>
        <v/>
      </c>
      <c r="AF373" s="235" t="str">
        <f>[4]SayfaKAY!BA1206</f>
        <v/>
      </c>
      <c r="AG373" s="179" t="str">
        <f>[4]SayfaKAY!S1206</f>
        <v/>
      </c>
      <c r="AH373" s="178" t="str">
        <f t="shared" si="255"/>
        <v/>
      </c>
      <c r="AI373" s="163" t="str">
        <f>[4]SayfaKAY!AV1206</f>
        <v/>
      </c>
      <c r="AJ373" s="164" t="str">
        <f t="shared" si="256"/>
        <v/>
      </c>
      <c r="AK373" s="164" t="str">
        <f t="shared" si="257"/>
        <v/>
      </c>
      <c r="AL373" s="112" t="str">
        <f>[4]SayfaKAY!AX1206</f>
        <v/>
      </c>
      <c r="AM373" s="257" t="str" cm="1">
        <f t="array" ref="AM373">IFERROR(IF(AND(P373&lt;&gt;"D(Arıza Değil)",AH373="Bu Arıza Aracın Servise Verilmesine Engel Değil"),
IF(Z373-F373&gt;0,(AB373-Y373)*24*60,
IF(OR(AND(G373&gt;$AS$1,G373&lt;$AT$1),AND(G373&gt;$AU$1,G373&lt;$AV$1)),
(AF373-H373)*24*60,     BH:BH0)),        AN373),0)</f>
        <v/>
      </c>
      <c r="AN373" s="257" t="str">
        <f t="shared" si="258"/>
        <v/>
      </c>
      <c r="AO373" s="174" t="str">
        <f>[4]SayfaKAY!AG1206</f>
        <v/>
      </c>
      <c r="AP373" s="174" t="str">
        <f>[4]SayfaKAY!AI1206</f>
        <v/>
      </c>
      <c r="AQ373" s="174" t="str">
        <f>[4]SayfaKAY!AQ1206</f>
        <v/>
      </c>
      <c r="AR373" s="174" t="str">
        <f>[4]SayfaKAY!AH1206</f>
        <v/>
      </c>
      <c r="AS373" s="174" t="str">
        <f>[4]SayfaKAY!AJ1206</f>
        <v/>
      </c>
      <c r="AT373" s="175" t="str">
        <f>[4]SayfaKAY!AM1206</f>
        <v/>
      </c>
      <c r="AU373" s="176" t="str">
        <f>[4]SayfaKAY!AL1206</f>
        <v/>
      </c>
      <c r="AV373" s="176" t="str">
        <f>[4]SayfaKAY!AP1206</f>
        <v/>
      </c>
      <c r="AW373" s="177" t="str">
        <f>[4]SayfaKAY!AT1206</f>
        <v/>
      </c>
      <c r="AX373" s="194" t="str">
        <f t="shared" si="259"/>
        <v/>
      </c>
      <c r="AY373" s="168"/>
      <c r="AZ373" s="167"/>
      <c r="BA373" s="170"/>
      <c r="BB373" s="171"/>
      <c r="BC373" s="114"/>
      <c r="BD373" s="114"/>
      <c r="BE373" s="114"/>
      <c r="BF373" s="114"/>
      <c r="BG373" s="114"/>
      <c r="BH373" s="114">
        <f>IFERROR(FRACAS!AN1209, "Hata Var")</f>
        <v>121.9999999681022</v>
      </c>
      <c r="BI373" s="114"/>
      <c r="BJ373" s="114"/>
      <c r="BK373" s="105" t="str">
        <f>[4]SayfaKAY!AW1206</f>
        <v/>
      </c>
      <c r="BL373" s="105" t="str">
        <f>[4]SayfaKAY!V1206</f>
        <v/>
      </c>
      <c r="BM373" s="114"/>
      <c r="BN373" s="171" t="str">
        <f t="shared" si="260"/>
        <v>x yok</v>
      </c>
      <c r="BO373" s="171" t="b">
        <f t="shared" si="261"/>
        <v>0</v>
      </c>
      <c r="BP373" s="171" t="e">
        <f t="shared" si="262"/>
        <v>#VALUE!</v>
      </c>
      <c r="BQ373" s="226" t="e">
        <f t="shared" si="263"/>
        <v>#VALUE!</v>
      </c>
      <c r="BR373" s="226" t="e">
        <f t="shared" si="264"/>
        <v>#VALUE!</v>
      </c>
      <c r="BS373" s="226" t="e">
        <f t="shared" si="265"/>
        <v>#VALUE!</v>
      </c>
      <c r="BT373" s="114"/>
      <c r="BU373" s="242"/>
      <c r="BV373" s="233">
        <f t="shared" si="266"/>
        <v>-1</v>
      </c>
      <c r="BW373" s="226" t="str">
        <f t="shared" si="267"/>
        <v>Hayır, çakışma yok</v>
      </c>
      <c r="BX373" s="229"/>
      <c r="BY373" s="247" t="e">
        <f t="shared" si="268"/>
        <v>#VALUE!</v>
      </c>
      <c r="BZ373" s="247" t="e">
        <f t="shared" si="269"/>
        <v>#VALUE!</v>
      </c>
      <c r="CA373" s="247" t="e">
        <f t="shared" si="270"/>
        <v>#VALUE!</v>
      </c>
      <c r="CB373" s="213"/>
      <c r="CC373" s="211"/>
      <c r="CD373" s="196"/>
      <c r="CE373" s="213">
        <v>1205</v>
      </c>
      <c r="CF373" s="182" t="str">
        <f t="shared" si="271"/>
        <v/>
      </c>
      <c r="CG373" s="182" t="str">
        <f t="shared" si="272"/>
        <v/>
      </c>
      <c r="CH373" s="196"/>
      <c r="CI373" s="196"/>
      <c r="CJ373" s="196"/>
      <c r="CK373" s="196" t="e">
        <f t="shared" si="273"/>
        <v>#VALUE!</v>
      </c>
      <c r="CL373" s="196" t="e">
        <f t="shared" si="274"/>
        <v>#VALUE!</v>
      </c>
      <c r="CM373" s="196" t="e">
        <f t="shared" si="275"/>
        <v>#VALUE!</v>
      </c>
      <c r="CN373" s="114"/>
      <c r="CO373" s="115" t="str">
        <f t="shared" si="276"/>
        <v/>
      </c>
      <c r="CP373" s="116" t="e">
        <f t="shared" si="277"/>
        <v>#VALUE!</v>
      </c>
      <c r="CQ373" s="117" t="str">
        <f t="shared" si="278"/>
        <v/>
      </c>
      <c r="CR373" s="117" t="str">
        <f t="shared" si="279"/>
        <v/>
      </c>
      <c r="CS373" s="117" t="str">
        <f t="shared" si="280"/>
        <v/>
      </c>
      <c r="CT373" s="118" t="e">
        <f t="shared" si="281"/>
        <v>#VALUE!</v>
      </c>
      <c r="CU373" s="118" t="e">
        <f t="shared" si="282"/>
        <v>#VALUE!</v>
      </c>
      <c r="CV373" s="118" t="e">
        <f t="shared" si="283"/>
        <v>#VALUE!</v>
      </c>
      <c r="CW373" s="119" t="e">
        <f t="shared" si="284"/>
        <v>#VALUE!</v>
      </c>
    </row>
    <row r="374" spans="1:101" ht="118.5" customHeight="1" x14ac:dyDescent="0.3">
      <c r="A374" s="160" t="str">
        <f>[4]SayfaKAY!C1207</f>
        <v/>
      </c>
      <c r="B374" s="104" t="str">
        <f>[4]SayfaKAY!D1207</f>
        <v/>
      </c>
      <c r="C374" s="105" t="str">
        <f>[4]SayfaKAY!E1207</f>
        <v/>
      </c>
      <c r="D374" s="105" t="str">
        <f>[4]SayfaKAY!F1207</f>
        <v/>
      </c>
      <c r="E374" s="106" t="str">
        <f>[4]SayfaKAY!G1207</f>
        <v/>
      </c>
      <c r="F374" s="134" t="str">
        <f t="shared" si="245"/>
        <v/>
      </c>
      <c r="G374" s="135" t="str">
        <f t="shared" si="246"/>
        <v/>
      </c>
      <c r="H374" s="235" t="str">
        <f>[4]SayfaKAY!H1207</f>
        <v/>
      </c>
      <c r="I374" s="104" t="str">
        <f>[4]SayfaKAY!I1207</f>
        <v/>
      </c>
      <c r="J374" s="103" t="str">
        <f>IF([4]SayfaKAY!J1207="","",IF([4]SayfaKAY!J1207="Müşteri","Notified by Customer","Notified by Bozankaya"))</f>
        <v/>
      </c>
      <c r="K374" s="103" t="e">
        <f>VLOOKUP([4]SayfaKAY!L1207,#REF!,2,FALSE)</f>
        <v>#REF!</v>
      </c>
      <c r="L374" s="165" t="str">
        <f>[4]SayfaKAY!X1207</f>
        <v/>
      </c>
      <c r="M374" s="107" t="str">
        <f t="shared" si="247"/>
        <v/>
      </c>
      <c r="N374" s="105" t="str">
        <f>[4]SayfaKAY!M1207</f>
        <v/>
      </c>
      <c r="O374" s="166" t="str">
        <f>[4]SayfaKAY!P1207</f>
        <v/>
      </c>
      <c r="P374" s="166" t="str">
        <f>[4]SayfaKAY!Q1207</f>
        <v/>
      </c>
      <c r="Q374" s="166" t="str">
        <f>[4]SayfaKAY!R1207</f>
        <v/>
      </c>
      <c r="R374" s="132" t="str" cm="1">
        <f t="array" ref="R374">IF([4]SayfaKAY!U1207="","",_xlfn.IFS([4]SayfaKAY!U1207="Bozankaya","Bozankaya",[4]SayfaKAY!U1207="Müşteri","Customer",[4]SayfaKAY!U1207="Tedarikçi","Equipment Supplier"))</f>
        <v/>
      </c>
      <c r="S374" s="204" t="str">
        <f>[4]SayfaKAY!N1207</f>
        <v/>
      </c>
      <c r="T374" s="133" t="str">
        <f>[4]SayfaKAY!AD1207</f>
        <v/>
      </c>
      <c r="U374" s="132" t="str">
        <f>[4]SayfaKAY!W1207</f>
        <v/>
      </c>
      <c r="V374" s="108" t="str">
        <f>[4]SayfaKAY!AZ1207</f>
        <v/>
      </c>
      <c r="W374" s="136" t="str">
        <f t="shared" si="248"/>
        <v/>
      </c>
      <c r="X374" s="137" t="str">
        <f t="shared" si="249"/>
        <v/>
      </c>
      <c r="Y374" s="235" t="str">
        <f>[4]SayfaKAY!AE1207</f>
        <v/>
      </c>
      <c r="Z374" s="109" t="str">
        <f t="shared" si="250"/>
        <v/>
      </c>
      <c r="AA374" s="110" t="str">
        <f t="shared" si="251"/>
        <v/>
      </c>
      <c r="AB374" s="182" t="str">
        <f>[4]SayfaKAY!BA1207</f>
        <v/>
      </c>
      <c r="AC374" s="257" t="str">
        <f t="shared" si="252"/>
        <v/>
      </c>
      <c r="AD374" s="111" t="str">
        <f t="shared" si="253"/>
        <v/>
      </c>
      <c r="AE374" s="111" t="str">
        <f t="shared" si="254"/>
        <v/>
      </c>
      <c r="AF374" s="235" t="str">
        <f>[4]SayfaKAY!BA1207</f>
        <v/>
      </c>
      <c r="AG374" s="179" t="str">
        <f>[4]SayfaKAY!S1207</f>
        <v/>
      </c>
      <c r="AH374" s="178" t="str">
        <f t="shared" si="255"/>
        <v/>
      </c>
      <c r="AI374" s="163" t="str">
        <f>[4]SayfaKAY!AV1207</f>
        <v/>
      </c>
      <c r="AJ374" s="164" t="str">
        <f t="shared" si="256"/>
        <v/>
      </c>
      <c r="AK374" s="164" t="str">
        <f t="shared" si="257"/>
        <v/>
      </c>
      <c r="AL374" s="112" t="str">
        <f>[4]SayfaKAY!AX1207</f>
        <v/>
      </c>
      <c r="AM374" s="257" t="str" cm="1">
        <f t="array" ref="AM374">IFERROR(IF(AND(P374&lt;&gt;"D(Arıza Değil)",AH374="Bu Arıza Aracın Servise Verilmesine Engel Değil"),
IF(Z374-F374&gt;0,(AB374-Y374)*24*60,
IF(OR(AND(G374&gt;$AS$1,G374&lt;$AT$1),AND(G374&gt;$AU$1,G374&lt;$AV$1)),
(AF374-H374)*24*60,     BH:BH0)),        AN374),0)</f>
        <v/>
      </c>
      <c r="AN374" s="257" t="str">
        <f t="shared" si="258"/>
        <v/>
      </c>
      <c r="AO374" s="174" t="str">
        <f>[4]SayfaKAY!AG1207</f>
        <v/>
      </c>
      <c r="AP374" s="174" t="str">
        <f>[4]SayfaKAY!AI1207</f>
        <v/>
      </c>
      <c r="AQ374" s="174" t="str">
        <f>[4]SayfaKAY!AQ1207</f>
        <v/>
      </c>
      <c r="AR374" s="174" t="str">
        <f>[4]SayfaKAY!AH1207</f>
        <v/>
      </c>
      <c r="AS374" s="174" t="str">
        <f>[4]SayfaKAY!AJ1207</f>
        <v/>
      </c>
      <c r="AT374" s="175" t="str">
        <f>[4]SayfaKAY!AM1207</f>
        <v/>
      </c>
      <c r="AU374" s="176" t="str">
        <f>[4]SayfaKAY!AL1207</f>
        <v/>
      </c>
      <c r="AV374" s="176" t="str">
        <f>[4]SayfaKAY!AP1207</f>
        <v/>
      </c>
      <c r="AW374" s="177" t="str">
        <f>[4]SayfaKAY!AT1207</f>
        <v/>
      </c>
      <c r="AX374" s="194" t="str">
        <f t="shared" si="259"/>
        <v/>
      </c>
      <c r="AY374" s="168"/>
      <c r="AZ374" s="167"/>
      <c r="BA374" s="113"/>
      <c r="BB374" s="171" t="str">
        <f>IF($AQ$1="X", IF(AND(G374&gt;=$AS$1,G374&lt;=$AT$1),IF(P374&lt;&gt;"D(Arıza Değil)",AC374,0), IF(AND(G374&gt;=$AU$1,G374&lt;=$AV$1),IF(P374&lt;&gt;"D(Arıza Değil)",AC374,0), "")), "")</f>
        <v/>
      </c>
      <c r="BC374" s="114"/>
      <c r="BD374" s="114"/>
      <c r="BE374" s="114"/>
      <c r="BF374" s="114"/>
      <c r="BG374" s="114"/>
      <c r="BH374" s="114">
        <f>IFERROR(FRACAS!AN1210, "Hata Var")</f>
        <v>778.99999997229315</v>
      </c>
      <c r="BI374" s="114"/>
      <c r="BJ374" s="114"/>
      <c r="BK374" s="105" t="str">
        <f>[4]SayfaKAY!AW1207</f>
        <v/>
      </c>
      <c r="BL374" s="105" t="str">
        <f>[4]SayfaKAY!V1207</f>
        <v/>
      </c>
      <c r="BM374" s="114"/>
      <c r="BN374" s="171" t="str">
        <f t="shared" si="260"/>
        <v>x yok</v>
      </c>
      <c r="BO374" s="171" t="b">
        <f t="shared" si="261"/>
        <v>0</v>
      </c>
      <c r="BP374" s="171" t="e">
        <f t="shared" si="262"/>
        <v>#VALUE!</v>
      </c>
      <c r="BQ374" s="226" t="e">
        <f t="shared" si="263"/>
        <v>#VALUE!</v>
      </c>
      <c r="BR374" s="226" t="e">
        <f t="shared" si="264"/>
        <v>#VALUE!</v>
      </c>
      <c r="BS374" s="226" t="e">
        <f t="shared" si="265"/>
        <v>#VALUE!</v>
      </c>
      <c r="BT374" s="114"/>
      <c r="BU374" s="242"/>
      <c r="BV374" s="233">
        <f t="shared" si="266"/>
        <v>-1</v>
      </c>
      <c r="BW374" s="226" t="str">
        <f t="shared" si="267"/>
        <v>Hayır, çakışma yok</v>
      </c>
      <c r="BX374" s="229"/>
      <c r="BY374" s="247" t="e">
        <f t="shared" si="268"/>
        <v>#VALUE!</v>
      </c>
      <c r="BZ374" s="247" t="e">
        <f t="shared" si="269"/>
        <v>#VALUE!</v>
      </c>
      <c r="CA374" s="247" t="e">
        <f t="shared" si="270"/>
        <v>#VALUE!</v>
      </c>
      <c r="CB374" s="213"/>
      <c r="CC374" s="211"/>
      <c r="CD374" s="196"/>
      <c r="CE374" s="213">
        <v>1206</v>
      </c>
      <c r="CF374" s="182" t="str">
        <f t="shared" si="271"/>
        <v/>
      </c>
      <c r="CG374" s="182" t="str">
        <f t="shared" si="272"/>
        <v/>
      </c>
      <c r="CH374" s="196"/>
      <c r="CI374" s="196"/>
      <c r="CJ374" s="196"/>
      <c r="CK374" s="196" t="e">
        <f t="shared" si="273"/>
        <v>#VALUE!</v>
      </c>
      <c r="CL374" s="196" t="e">
        <f t="shared" si="274"/>
        <v>#VALUE!</v>
      </c>
      <c r="CM374" s="196" t="e">
        <f t="shared" si="275"/>
        <v>#VALUE!</v>
      </c>
      <c r="CN374" s="114"/>
      <c r="CO374" s="115" t="str">
        <f t="shared" si="276"/>
        <v/>
      </c>
      <c r="CP374" s="116" t="e">
        <f t="shared" si="277"/>
        <v>#VALUE!</v>
      </c>
      <c r="CQ374" s="117" t="str">
        <f t="shared" si="278"/>
        <v/>
      </c>
      <c r="CR374" s="117" t="str">
        <f t="shared" si="279"/>
        <v/>
      </c>
      <c r="CS374" s="117" t="str">
        <f t="shared" si="280"/>
        <v/>
      </c>
      <c r="CT374" s="118" t="e">
        <f t="shared" si="281"/>
        <v>#VALUE!</v>
      </c>
      <c r="CU374" s="118" t="e">
        <f t="shared" si="282"/>
        <v>#VALUE!</v>
      </c>
      <c r="CV374" s="118" t="e">
        <f t="shared" si="283"/>
        <v>#VALUE!</v>
      </c>
      <c r="CW374" s="119" t="e">
        <f t="shared" si="284"/>
        <v>#VALUE!</v>
      </c>
    </row>
    <row r="375" spans="1:101" ht="118.5" customHeight="1" x14ac:dyDescent="0.3">
      <c r="A375" s="104" t="str">
        <f>[4]SayfaKAY!C1208</f>
        <v/>
      </c>
      <c r="B375" s="104" t="str">
        <f>[4]SayfaKAY!D1208</f>
        <v/>
      </c>
      <c r="C375" s="105" t="str">
        <f>[4]SayfaKAY!E1208</f>
        <v/>
      </c>
      <c r="D375" s="105" t="str">
        <f>[4]SayfaKAY!F1208</f>
        <v/>
      </c>
      <c r="E375" s="106" t="str">
        <f>[4]SayfaKAY!G1208</f>
        <v/>
      </c>
      <c r="F375" s="193" t="str">
        <f t="shared" si="245"/>
        <v/>
      </c>
      <c r="G375" s="135" t="str">
        <f t="shared" si="246"/>
        <v/>
      </c>
      <c r="H375" s="235" t="str">
        <f>[4]SayfaKAY!H1208</f>
        <v/>
      </c>
      <c r="I375" s="104" t="str">
        <f>[4]SayfaKAY!I1208</f>
        <v/>
      </c>
      <c r="J375" s="103" t="str">
        <f>IF([4]SayfaKAY!J1208="","",IF([4]SayfaKAY!J1208="Müşteri","Notified by Customer","Notified by Bozankaya"))</f>
        <v/>
      </c>
      <c r="K375" s="103" t="e">
        <f>VLOOKUP([4]SayfaKAY!L1208,#REF!,2,FALSE)</f>
        <v>#REF!</v>
      </c>
      <c r="L375" s="165" t="str">
        <f>[4]SayfaKAY!X1208</f>
        <v/>
      </c>
      <c r="M375" s="107" t="str">
        <f t="shared" si="247"/>
        <v/>
      </c>
      <c r="N375" s="105" t="str">
        <f>[4]SayfaKAY!M1208</f>
        <v/>
      </c>
      <c r="O375" s="166" t="str">
        <f>[4]SayfaKAY!P1208</f>
        <v/>
      </c>
      <c r="P375" s="166" t="str">
        <f>[4]SayfaKAY!Q1208</f>
        <v/>
      </c>
      <c r="Q375" s="166" t="str">
        <f>[4]SayfaKAY!R1208</f>
        <v/>
      </c>
      <c r="R375" s="132" t="str" cm="1">
        <f t="array" ref="R375">IF([4]SayfaKAY!U1208="","",_xlfn.IFS([4]SayfaKAY!U1208="Bozankaya","Bozankaya",[4]SayfaKAY!U1208="Müşteri","Customer",[4]SayfaKAY!U1208="Tedarikçi","Equipment Supplier"))</f>
        <v/>
      </c>
      <c r="S375" s="204" t="str">
        <f>[4]SayfaKAY!N1208</f>
        <v/>
      </c>
      <c r="T375" s="133" t="str">
        <f>[4]SayfaKAY!AD1208</f>
        <v/>
      </c>
      <c r="U375" s="132" t="str">
        <f>[4]SayfaKAY!W1208</f>
        <v/>
      </c>
      <c r="V375" s="108" t="str">
        <f>[4]SayfaKAY!AZ1208</f>
        <v/>
      </c>
      <c r="W375" s="136" t="str">
        <f t="shared" si="248"/>
        <v/>
      </c>
      <c r="X375" s="137" t="str">
        <f t="shared" si="249"/>
        <v/>
      </c>
      <c r="Y375" s="235" t="str">
        <f>[4]SayfaKAY!AE1208</f>
        <v/>
      </c>
      <c r="Z375" s="192" t="str">
        <f t="shared" si="250"/>
        <v/>
      </c>
      <c r="AA375" s="110" t="str">
        <f t="shared" si="251"/>
        <v/>
      </c>
      <c r="AB375" s="182" t="str">
        <f>[4]SayfaKAY!BA1208</f>
        <v/>
      </c>
      <c r="AC375" s="257" t="str">
        <f t="shared" si="252"/>
        <v/>
      </c>
      <c r="AD375" s="111" t="str">
        <f t="shared" si="253"/>
        <v/>
      </c>
      <c r="AE375" s="111" t="str">
        <f t="shared" si="254"/>
        <v/>
      </c>
      <c r="AF375" s="235" t="str">
        <f>[4]SayfaKAY!BA1208</f>
        <v/>
      </c>
      <c r="AG375" s="179" t="str">
        <f>[4]SayfaKAY!S1208</f>
        <v/>
      </c>
      <c r="AH375" s="178" t="str">
        <f t="shared" si="255"/>
        <v/>
      </c>
      <c r="AI375" s="163" t="str">
        <f>[4]SayfaKAY!AV1208</f>
        <v/>
      </c>
      <c r="AJ375" s="164" t="str">
        <f t="shared" si="256"/>
        <v/>
      </c>
      <c r="AK375" s="164" t="str">
        <f t="shared" si="257"/>
        <v/>
      </c>
      <c r="AL375" s="112" t="str">
        <f>[4]SayfaKAY!AX1208</f>
        <v/>
      </c>
      <c r="AM375" s="257" t="str" cm="1">
        <f t="array" ref="AM375">IFERROR(IF(AND(P375&lt;&gt;"D(Arıza Değil)",AH375="Bu Arıza Aracın Servise Verilmesine Engel Değil"),
IF(Z375-F375&gt;0,(AB375-Y375)*24*60,
IF(OR(AND(G375&gt;$AS$1,G375&lt;$AT$1),AND(G375&gt;$AU$1,G375&lt;$AV$1)),
(AF375-H375)*24*60,     BH:BH0)),        AN375),0)</f>
        <v/>
      </c>
      <c r="AN375" s="257" t="str">
        <f t="shared" si="258"/>
        <v/>
      </c>
      <c r="AO375" s="174" t="str">
        <f>[4]SayfaKAY!AG1208</f>
        <v/>
      </c>
      <c r="AP375" s="174" t="str">
        <f>[4]SayfaKAY!AI1208</f>
        <v/>
      </c>
      <c r="AQ375" s="174" t="str">
        <f>[4]SayfaKAY!AQ1208</f>
        <v/>
      </c>
      <c r="AR375" s="174" t="str">
        <f>[4]SayfaKAY!AH1208</f>
        <v/>
      </c>
      <c r="AS375" s="174" t="str">
        <f>[4]SayfaKAY!AJ1208</f>
        <v/>
      </c>
      <c r="AT375" s="175" t="str">
        <f>[4]SayfaKAY!AM1208</f>
        <v/>
      </c>
      <c r="AU375" s="176" t="str">
        <f>[4]SayfaKAY!AL1208</f>
        <v/>
      </c>
      <c r="AV375" s="176" t="str">
        <f>[4]SayfaKAY!AP1208</f>
        <v/>
      </c>
      <c r="AW375" s="177" t="str">
        <f>[4]SayfaKAY!AT1208</f>
        <v/>
      </c>
      <c r="AX375" s="194" t="str">
        <f t="shared" si="259"/>
        <v/>
      </c>
      <c r="AY375" s="168"/>
      <c r="AZ375" s="167"/>
      <c r="BA375" s="170"/>
      <c r="BB375" s="171"/>
      <c r="BC375" s="114"/>
      <c r="BD375" s="114"/>
      <c r="BE375" s="114"/>
      <c r="BF375" s="114"/>
      <c r="BG375" s="114"/>
      <c r="BH375" s="114">
        <f>IFERROR(FRACAS!AN1211, "Hata Var")</f>
        <v>837.99999993410893</v>
      </c>
      <c r="BI375" s="114"/>
      <c r="BJ375" s="114"/>
      <c r="BK375" s="105" t="str">
        <f>[4]SayfaKAY!AW1208</f>
        <v/>
      </c>
      <c r="BL375" s="105" t="str">
        <f>[4]SayfaKAY!V1208</f>
        <v/>
      </c>
      <c r="BM375" s="114"/>
      <c r="BN375" s="171" t="str">
        <f t="shared" si="260"/>
        <v>x yok</v>
      </c>
      <c r="BO375" s="171" t="b">
        <f t="shared" si="261"/>
        <v>0</v>
      </c>
      <c r="BP375" s="171" t="e">
        <f t="shared" si="262"/>
        <v>#VALUE!</v>
      </c>
      <c r="BQ375" s="226" t="e">
        <f t="shared" si="263"/>
        <v>#VALUE!</v>
      </c>
      <c r="BR375" s="226" t="e">
        <f t="shared" si="264"/>
        <v>#VALUE!</v>
      </c>
      <c r="BS375" s="226" t="e">
        <f t="shared" si="265"/>
        <v>#VALUE!</v>
      </c>
      <c r="BT375" s="114"/>
      <c r="BU375" s="242"/>
      <c r="BV375" s="233">
        <f t="shared" si="266"/>
        <v>-1</v>
      </c>
      <c r="BW375" s="226" t="str">
        <f t="shared" si="267"/>
        <v>Hayır, çakışma yok</v>
      </c>
      <c r="BX375" s="229"/>
      <c r="BY375" s="247" t="e">
        <f t="shared" si="268"/>
        <v>#VALUE!</v>
      </c>
      <c r="BZ375" s="247" t="e">
        <f t="shared" si="269"/>
        <v>#VALUE!</v>
      </c>
      <c r="CA375" s="247" t="e">
        <f t="shared" si="270"/>
        <v>#VALUE!</v>
      </c>
      <c r="CB375" s="213"/>
      <c r="CC375" s="211"/>
      <c r="CD375" s="196"/>
      <c r="CE375" s="213">
        <v>1207</v>
      </c>
      <c r="CF375" s="182" t="str">
        <f t="shared" si="271"/>
        <v/>
      </c>
      <c r="CG375" s="182" t="str">
        <f t="shared" si="272"/>
        <v/>
      </c>
      <c r="CH375" s="196"/>
      <c r="CI375" s="196"/>
      <c r="CJ375" s="196"/>
      <c r="CK375" s="196" t="e">
        <f t="shared" si="273"/>
        <v>#VALUE!</v>
      </c>
      <c r="CL375" s="196" t="e">
        <f t="shared" si="274"/>
        <v>#VALUE!</v>
      </c>
      <c r="CM375" s="196" t="e">
        <f t="shared" si="275"/>
        <v>#VALUE!</v>
      </c>
      <c r="CN375" s="114"/>
      <c r="CO375" s="115" t="str">
        <f t="shared" si="276"/>
        <v/>
      </c>
      <c r="CP375" s="116" t="e">
        <f t="shared" si="277"/>
        <v>#VALUE!</v>
      </c>
      <c r="CQ375" s="117" t="str">
        <f t="shared" si="278"/>
        <v/>
      </c>
      <c r="CR375" s="117" t="str">
        <f t="shared" si="279"/>
        <v/>
      </c>
      <c r="CS375" s="117" t="str">
        <f t="shared" si="280"/>
        <v/>
      </c>
      <c r="CT375" s="118" t="e">
        <f t="shared" si="281"/>
        <v>#VALUE!</v>
      </c>
      <c r="CU375" s="118" t="e">
        <f t="shared" si="282"/>
        <v>#VALUE!</v>
      </c>
      <c r="CV375" s="118" t="e">
        <f t="shared" si="283"/>
        <v>#VALUE!</v>
      </c>
      <c r="CW375" s="119" t="e">
        <f t="shared" si="284"/>
        <v>#VALUE!</v>
      </c>
    </row>
    <row r="376" spans="1:101" ht="118.5" customHeight="1" x14ac:dyDescent="0.3">
      <c r="A376" s="160" t="str">
        <f>[4]SayfaKAY!C1209</f>
        <v/>
      </c>
      <c r="B376" s="104" t="str">
        <f>[4]SayfaKAY!D1209</f>
        <v/>
      </c>
      <c r="C376" s="105" t="str">
        <f>[4]SayfaKAY!E1209</f>
        <v/>
      </c>
      <c r="D376" s="105" t="str">
        <f>[4]SayfaKAY!F1209</f>
        <v/>
      </c>
      <c r="E376" s="106" t="str">
        <f>[4]SayfaKAY!G1209</f>
        <v/>
      </c>
      <c r="F376" s="134" t="str">
        <f t="shared" si="245"/>
        <v/>
      </c>
      <c r="G376" s="135" t="str">
        <f t="shared" si="246"/>
        <v/>
      </c>
      <c r="H376" s="235" t="str">
        <f>[4]SayfaKAY!H1209</f>
        <v/>
      </c>
      <c r="I376" s="104" t="str">
        <f>[4]SayfaKAY!I1209</f>
        <v/>
      </c>
      <c r="J376" s="103" t="str">
        <f>IF([4]SayfaKAY!J1209="","",IF([4]SayfaKAY!J1209="Müşteri","Notified by Customer","Notified by Bozankaya"))</f>
        <v/>
      </c>
      <c r="K376" s="103" t="e">
        <f>VLOOKUP([4]SayfaKAY!L1209,#REF!,2,FALSE)</f>
        <v>#REF!</v>
      </c>
      <c r="L376" s="165" t="str">
        <f>[4]SayfaKAY!X1209</f>
        <v/>
      </c>
      <c r="M376" s="107" t="str">
        <f t="shared" si="247"/>
        <v/>
      </c>
      <c r="N376" s="105" t="str">
        <f>[4]SayfaKAY!M1209</f>
        <v/>
      </c>
      <c r="O376" s="166" t="str">
        <f>[4]SayfaKAY!P1209</f>
        <v/>
      </c>
      <c r="P376" s="166" t="str">
        <f>[4]SayfaKAY!Q1209</f>
        <v/>
      </c>
      <c r="Q376" s="166" t="str">
        <f>[4]SayfaKAY!R1209</f>
        <v/>
      </c>
      <c r="R376" s="132" t="str" cm="1">
        <f t="array" ref="R376">IF([4]SayfaKAY!U1209="","",_xlfn.IFS([4]SayfaKAY!U1209="Bozankaya","Bozankaya",[4]SayfaKAY!U1209="Müşteri","Customer",[4]SayfaKAY!U1209="Tedarikçi","Equipment Supplier"))</f>
        <v/>
      </c>
      <c r="S376" s="204" t="str">
        <f>[4]SayfaKAY!N1209</f>
        <v/>
      </c>
      <c r="T376" s="133" t="str">
        <f>[4]SayfaKAY!AD1209</f>
        <v/>
      </c>
      <c r="U376" s="132" t="str">
        <f>[4]SayfaKAY!W1209</f>
        <v/>
      </c>
      <c r="V376" s="108" t="str">
        <f>[4]SayfaKAY!AZ1209</f>
        <v/>
      </c>
      <c r="W376" s="136" t="str">
        <f t="shared" si="248"/>
        <v/>
      </c>
      <c r="X376" s="137" t="str">
        <f t="shared" si="249"/>
        <v/>
      </c>
      <c r="Y376" s="235" t="str">
        <f>[4]SayfaKAY!AE1209</f>
        <v/>
      </c>
      <c r="Z376" s="109" t="str">
        <f t="shared" si="250"/>
        <v/>
      </c>
      <c r="AA376" s="110" t="str">
        <f t="shared" si="251"/>
        <v/>
      </c>
      <c r="AB376" s="182" t="str">
        <f>[4]SayfaKAY!BA1209</f>
        <v/>
      </c>
      <c r="AC376" s="257" t="str">
        <f t="shared" si="252"/>
        <v/>
      </c>
      <c r="AD376" s="111" t="str">
        <f t="shared" si="253"/>
        <v/>
      </c>
      <c r="AE376" s="111" t="str">
        <f t="shared" si="254"/>
        <v/>
      </c>
      <c r="AF376" s="235" t="str">
        <f>[4]SayfaKAY!BA1209</f>
        <v/>
      </c>
      <c r="AG376" s="179" t="str">
        <f>[4]SayfaKAY!S1209</f>
        <v/>
      </c>
      <c r="AH376" s="178" t="str">
        <f t="shared" si="255"/>
        <v/>
      </c>
      <c r="AI376" s="163" t="str">
        <f>[4]SayfaKAY!AV1209</f>
        <v/>
      </c>
      <c r="AJ376" s="164" t="str">
        <f t="shared" si="256"/>
        <v/>
      </c>
      <c r="AK376" s="164" t="str">
        <f t="shared" si="257"/>
        <v/>
      </c>
      <c r="AL376" s="112" t="str">
        <f>[4]SayfaKAY!AX1209</f>
        <v/>
      </c>
      <c r="AM376" s="257" t="str" cm="1">
        <f t="array" ref="AM376">IFERROR(IF(AND(P376&lt;&gt;"D(Arıza Değil)",AH376="Bu Arıza Aracın Servise Verilmesine Engel Değil"),
IF(Z376-F376&gt;0,(AB376-Y376)*24*60,
IF(OR(AND(G376&gt;$AS$1,G376&lt;$AT$1),AND(G376&gt;$AU$1,G376&lt;$AV$1)),
(AF376-H376)*24*60,     BH:BH0)),        AN376),0)</f>
        <v/>
      </c>
      <c r="AN376" s="257" t="str">
        <f t="shared" si="258"/>
        <v/>
      </c>
      <c r="AO376" s="174" t="str">
        <f>[4]SayfaKAY!AG1209</f>
        <v/>
      </c>
      <c r="AP376" s="174" t="str">
        <f>[4]SayfaKAY!AI1209</f>
        <v/>
      </c>
      <c r="AQ376" s="174" t="str">
        <f>[4]SayfaKAY!AQ1209</f>
        <v/>
      </c>
      <c r="AR376" s="174" t="str">
        <f>[4]SayfaKAY!AH1209</f>
        <v/>
      </c>
      <c r="AS376" s="174" t="str">
        <f>[4]SayfaKAY!AJ1209</f>
        <v/>
      </c>
      <c r="AT376" s="175" t="str">
        <f>[4]SayfaKAY!AM1209</f>
        <v/>
      </c>
      <c r="AU376" s="176" t="str">
        <f>[4]SayfaKAY!AL1209</f>
        <v/>
      </c>
      <c r="AV376" s="176" t="str">
        <f>[4]SayfaKAY!AP1209</f>
        <v/>
      </c>
      <c r="AW376" s="177" t="str">
        <f>[4]SayfaKAY!AT1209</f>
        <v/>
      </c>
      <c r="AX376" s="194" t="str">
        <f t="shared" si="259"/>
        <v/>
      </c>
      <c r="AY376" s="168"/>
      <c r="AZ376" s="167"/>
      <c r="BA376" s="113"/>
      <c r="BB376" s="171" t="str">
        <f>IF($AQ$1="X", IF(AND(G376&gt;=$AS$1,G376&lt;=$AT$1),IF(P376&lt;&gt;"D(Arıza Değil)",AC376,0), IF(AND(G376&gt;=$AU$1,G376&lt;=$AV$1),IF(P376&lt;&gt;"D(Arıza Değil)",AC376,0), "")), "")</f>
        <v/>
      </c>
      <c r="BC376" s="114"/>
      <c r="BD376" s="114"/>
      <c r="BE376" s="114"/>
      <c r="BF376" s="114"/>
      <c r="BG376" s="114"/>
      <c r="BH376" s="114">
        <f>IFERROR(FRACAS!AN1212, "Hata Var")</f>
        <v>274115.9999999532</v>
      </c>
      <c r="BI376" s="114"/>
      <c r="BJ376" s="114"/>
      <c r="BK376" s="105" t="str">
        <f>[4]SayfaKAY!AW1209</f>
        <v/>
      </c>
      <c r="BL376" s="105" t="str">
        <f>[4]SayfaKAY!V1209</f>
        <v/>
      </c>
      <c r="BM376" s="114"/>
      <c r="BN376" s="171" t="str">
        <f t="shared" si="260"/>
        <v>x yok</v>
      </c>
      <c r="BO376" s="171" t="b">
        <f t="shared" si="261"/>
        <v>0</v>
      </c>
      <c r="BP376" s="171" t="e">
        <f t="shared" si="262"/>
        <v>#VALUE!</v>
      </c>
      <c r="BQ376" s="226" t="e">
        <f t="shared" si="263"/>
        <v>#VALUE!</v>
      </c>
      <c r="BR376" s="226" t="e">
        <f t="shared" si="264"/>
        <v>#VALUE!</v>
      </c>
      <c r="BS376" s="226" t="e">
        <f t="shared" si="265"/>
        <v>#VALUE!</v>
      </c>
      <c r="BT376" s="114"/>
      <c r="BU376" s="242"/>
      <c r="BV376" s="233">
        <f t="shared" si="266"/>
        <v>-1</v>
      </c>
      <c r="BW376" s="226" t="str">
        <f t="shared" si="267"/>
        <v>Hayır, çakışma yok</v>
      </c>
      <c r="BX376" s="229"/>
      <c r="BY376" s="247" t="e">
        <f t="shared" si="268"/>
        <v>#VALUE!</v>
      </c>
      <c r="BZ376" s="247" t="e">
        <f t="shared" si="269"/>
        <v>#VALUE!</v>
      </c>
      <c r="CA376" s="247" t="e">
        <f t="shared" si="270"/>
        <v>#VALUE!</v>
      </c>
      <c r="CB376" s="213"/>
      <c r="CC376" s="211"/>
      <c r="CD376" s="196"/>
      <c r="CE376" s="213">
        <v>1208</v>
      </c>
      <c r="CF376" s="182" t="str">
        <f t="shared" si="271"/>
        <v/>
      </c>
      <c r="CG376" s="182" t="str">
        <f t="shared" si="272"/>
        <v/>
      </c>
      <c r="CH376" s="196"/>
      <c r="CI376" s="196"/>
      <c r="CJ376" s="196"/>
      <c r="CK376" s="196" t="e">
        <f t="shared" si="273"/>
        <v>#VALUE!</v>
      </c>
      <c r="CL376" s="196" t="e">
        <f t="shared" si="274"/>
        <v>#VALUE!</v>
      </c>
      <c r="CM376" s="196" t="e">
        <f t="shared" si="275"/>
        <v>#VALUE!</v>
      </c>
      <c r="CN376" s="114"/>
      <c r="CO376" s="115" t="str">
        <f t="shared" si="276"/>
        <v/>
      </c>
      <c r="CP376" s="116" t="e">
        <f t="shared" si="277"/>
        <v>#VALUE!</v>
      </c>
      <c r="CQ376" s="117" t="str">
        <f t="shared" si="278"/>
        <v/>
      </c>
      <c r="CR376" s="117" t="str">
        <f t="shared" si="279"/>
        <v/>
      </c>
      <c r="CS376" s="117" t="str">
        <f t="shared" si="280"/>
        <v/>
      </c>
      <c r="CT376" s="118" t="e">
        <f t="shared" si="281"/>
        <v>#VALUE!</v>
      </c>
      <c r="CU376" s="118" t="e">
        <f t="shared" si="282"/>
        <v>#VALUE!</v>
      </c>
      <c r="CV376" s="118" t="e">
        <f t="shared" si="283"/>
        <v>#VALUE!</v>
      </c>
      <c r="CW376" s="119" t="e">
        <f t="shared" si="284"/>
        <v>#VALUE!</v>
      </c>
    </row>
    <row r="377" spans="1:101" ht="118.5" customHeight="1" x14ac:dyDescent="0.3">
      <c r="A377" s="104" t="str">
        <f>[4]SayfaKAY!C1210</f>
        <v/>
      </c>
      <c r="B377" s="104" t="str">
        <f>[4]SayfaKAY!D1210</f>
        <v/>
      </c>
      <c r="C377" s="105" t="str">
        <f>[4]SayfaKAY!E1210</f>
        <v/>
      </c>
      <c r="D377" s="105" t="str">
        <f>[4]SayfaKAY!F1210</f>
        <v/>
      </c>
      <c r="E377" s="106" t="str">
        <f>[4]SayfaKAY!G1210</f>
        <v/>
      </c>
      <c r="F377" s="193" t="str">
        <f t="shared" si="245"/>
        <v/>
      </c>
      <c r="G377" s="135" t="str">
        <f t="shared" si="246"/>
        <v/>
      </c>
      <c r="H377" s="235" t="str">
        <f>[4]SayfaKAY!H1210</f>
        <v/>
      </c>
      <c r="I377" s="104" t="str">
        <f>[4]SayfaKAY!I1210</f>
        <v/>
      </c>
      <c r="J377" s="103" t="str">
        <f>IF([4]SayfaKAY!J1210="","",IF([4]SayfaKAY!J1210="Müşteri","Notified by Customer","Notified by Bozankaya"))</f>
        <v/>
      </c>
      <c r="K377" s="103" t="e">
        <f>VLOOKUP([4]SayfaKAY!L1210,#REF!,2,FALSE)</f>
        <v>#REF!</v>
      </c>
      <c r="L377" s="165" t="str">
        <f>[4]SayfaKAY!X1210</f>
        <v/>
      </c>
      <c r="M377" s="107" t="str">
        <f t="shared" si="247"/>
        <v/>
      </c>
      <c r="N377" s="105" t="str">
        <f>[4]SayfaKAY!M1210</f>
        <v/>
      </c>
      <c r="O377" s="166" t="str">
        <f>[4]SayfaKAY!P1210</f>
        <v/>
      </c>
      <c r="P377" s="166" t="str">
        <f>[4]SayfaKAY!Q1210</f>
        <v/>
      </c>
      <c r="Q377" s="166" t="str">
        <f>[4]SayfaKAY!R1210</f>
        <v/>
      </c>
      <c r="R377" s="132" t="str" cm="1">
        <f t="array" ref="R377">IF([4]SayfaKAY!U1210="","",_xlfn.IFS([4]SayfaKAY!U1210="Bozankaya","Bozankaya",[4]SayfaKAY!U1210="Müşteri","Customer",[4]SayfaKAY!U1210="Tedarikçi","Equipment Supplier"))</f>
        <v/>
      </c>
      <c r="S377" s="204" t="str">
        <f>[4]SayfaKAY!N1210</f>
        <v/>
      </c>
      <c r="T377" s="133" t="str">
        <f>[4]SayfaKAY!AD1210</f>
        <v/>
      </c>
      <c r="U377" s="132" t="str">
        <f>[4]SayfaKAY!W1210</f>
        <v/>
      </c>
      <c r="V377" s="108" t="str">
        <f>[4]SayfaKAY!AZ1210</f>
        <v/>
      </c>
      <c r="W377" s="136" t="str">
        <f t="shared" si="248"/>
        <v/>
      </c>
      <c r="X377" s="137" t="str">
        <f t="shared" si="249"/>
        <v/>
      </c>
      <c r="Y377" s="235" t="str">
        <f>[4]SayfaKAY!AE1210</f>
        <v/>
      </c>
      <c r="Z377" s="192" t="str">
        <f t="shared" si="250"/>
        <v/>
      </c>
      <c r="AA377" s="110" t="str">
        <f t="shared" si="251"/>
        <v/>
      </c>
      <c r="AB377" s="182" t="str">
        <f>[4]SayfaKAY!BA1210</f>
        <v/>
      </c>
      <c r="AC377" s="257" t="str">
        <f t="shared" si="252"/>
        <v/>
      </c>
      <c r="AD377" s="111" t="str">
        <f t="shared" si="253"/>
        <v/>
      </c>
      <c r="AE377" s="111" t="str">
        <f t="shared" si="254"/>
        <v/>
      </c>
      <c r="AF377" s="235" t="str">
        <f>[4]SayfaKAY!BA1210</f>
        <v/>
      </c>
      <c r="AG377" s="179" t="str">
        <f>[4]SayfaKAY!S1210</f>
        <v/>
      </c>
      <c r="AH377" s="178" t="str">
        <f t="shared" si="255"/>
        <v/>
      </c>
      <c r="AI377" s="163" t="str">
        <f>[4]SayfaKAY!AV1210</f>
        <v/>
      </c>
      <c r="AJ377" s="164" t="str">
        <f t="shared" si="256"/>
        <v/>
      </c>
      <c r="AK377" s="164" t="str">
        <f t="shared" si="257"/>
        <v/>
      </c>
      <c r="AL377" s="112" t="str">
        <f>[4]SayfaKAY!AX1210</f>
        <v/>
      </c>
      <c r="AM377" s="257" t="str" cm="1">
        <f t="array" ref="AM377">IFERROR(IF(AND(P377&lt;&gt;"D(Arıza Değil)",AH377="Bu Arıza Aracın Servise Verilmesine Engel Değil"),
IF(Z377-F377&gt;0,(AB377-Y377)*24*60,
IF(OR(AND(G377&gt;$AS$1,G377&lt;$AT$1),AND(G377&gt;$AU$1,G377&lt;$AV$1)),
(AF377-H377)*24*60,     BH:BH0)),        AN377),0)</f>
        <v/>
      </c>
      <c r="AN377" s="257" t="str">
        <f t="shared" si="258"/>
        <v/>
      </c>
      <c r="AO377" s="174" t="str">
        <f>[4]SayfaKAY!AG1210</f>
        <v/>
      </c>
      <c r="AP377" s="174" t="str">
        <f>[4]SayfaKAY!AI1210</f>
        <v/>
      </c>
      <c r="AQ377" s="174" t="str">
        <f>[4]SayfaKAY!AQ1210</f>
        <v/>
      </c>
      <c r="AR377" s="174" t="str">
        <f>[4]SayfaKAY!AH1210</f>
        <v/>
      </c>
      <c r="AS377" s="174" t="str">
        <f>[4]SayfaKAY!AJ1210</f>
        <v/>
      </c>
      <c r="AT377" s="175" t="str">
        <f>[4]SayfaKAY!AM1210</f>
        <v/>
      </c>
      <c r="AU377" s="176" t="str">
        <f>[4]SayfaKAY!AL1210</f>
        <v/>
      </c>
      <c r="AV377" s="176" t="str">
        <f>[4]SayfaKAY!AP1210</f>
        <v/>
      </c>
      <c r="AW377" s="177" t="str">
        <f>[4]SayfaKAY!AT1210</f>
        <v/>
      </c>
      <c r="AX377" s="194" t="str">
        <f t="shared" si="259"/>
        <v/>
      </c>
      <c r="AY377" s="168"/>
      <c r="AZ377" s="167"/>
      <c r="BA377" s="170"/>
      <c r="BB377" s="171"/>
      <c r="BC377" s="114"/>
      <c r="BD377" s="114"/>
      <c r="BE377" s="114"/>
      <c r="BF377" s="114"/>
      <c r="BG377" s="114"/>
      <c r="BH377" s="114">
        <f>IFERROR(FRACAS!AN1213, "Hata Var")</f>
        <v>119.00000002118759</v>
      </c>
      <c r="BI377" s="114"/>
      <c r="BJ377" s="114"/>
      <c r="BK377" s="105" t="str">
        <f>[4]SayfaKAY!AW1210</f>
        <v/>
      </c>
      <c r="BL377" s="105" t="str">
        <f>[4]SayfaKAY!V1210</f>
        <v/>
      </c>
      <c r="BM377" s="114"/>
      <c r="BN377" s="171" t="str">
        <f t="shared" si="260"/>
        <v>x yok</v>
      </c>
      <c r="BO377" s="171" t="b">
        <f t="shared" si="261"/>
        <v>0</v>
      </c>
      <c r="BP377" s="171" t="e">
        <f t="shared" si="262"/>
        <v>#VALUE!</v>
      </c>
      <c r="BQ377" s="226" t="e">
        <f t="shared" si="263"/>
        <v>#VALUE!</v>
      </c>
      <c r="BR377" s="226" t="e">
        <f t="shared" si="264"/>
        <v>#VALUE!</v>
      </c>
      <c r="BS377" s="226" t="e">
        <f t="shared" si="265"/>
        <v>#VALUE!</v>
      </c>
      <c r="BT377" s="114"/>
      <c r="BU377" s="242"/>
      <c r="BV377" s="233">
        <f t="shared" si="266"/>
        <v>-1</v>
      </c>
      <c r="BW377" s="226" t="str">
        <f t="shared" si="267"/>
        <v>Hayır, çakışma yok</v>
      </c>
      <c r="BX377" s="229"/>
      <c r="BY377" s="247" t="e">
        <f t="shared" si="268"/>
        <v>#VALUE!</v>
      </c>
      <c r="BZ377" s="247" t="e">
        <f t="shared" si="269"/>
        <v>#VALUE!</v>
      </c>
      <c r="CA377" s="247" t="e">
        <f t="shared" si="270"/>
        <v>#VALUE!</v>
      </c>
      <c r="CB377" s="213"/>
      <c r="CC377" s="211"/>
      <c r="CD377" s="196"/>
      <c r="CE377" s="213">
        <v>1209</v>
      </c>
      <c r="CF377" s="182" t="str">
        <f t="shared" si="271"/>
        <v/>
      </c>
      <c r="CG377" s="182" t="str">
        <f t="shared" si="272"/>
        <v/>
      </c>
      <c r="CH377" s="196"/>
      <c r="CI377" s="196"/>
      <c r="CJ377" s="196"/>
      <c r="CK377" s="196" t="e">
        <f t="shared" si="273"/>
        <v>#VALUE!</v>
      </c>
      <c r="CL377" s="196" t="e">
        <f t="shared" si="274"/>
        <v>#VALUE!</v>
      </c>
      <c r="CM377" s="196" t="e">
        <f t="shared" si="275"/>
        <v>#VALUE!</v>
      </c>
      <c r="CN377" s="114"/>
      <c r="CO377" s="115" t="str">
        <f t="shared" si="276"/>
        <v/>
      </c>
      <c r="CP377" s="116" t="e">
        <f t="shared" si="277"/>
        <v>#VALUE!</v>
      </c>
      <c r="CQ377" s="117" t="str">
        <f t="shared" si="278"/>
        <v/>
      </c>
      <c r="CR377" s="117" t="str">
        <f t="shared" si="279"/>
        <v/>
      </c>
      <c r="CS377" s="117" t="str">
        <f t="shared" si="280"/>
        <v/>
      </c>
      <c r="CT377" s="118" t="e">
        <f t="shared" si="281"/>
        <v>#VALUE!</v>
      </c>
      <c r="CU377" s="118" t="e">
        <f t="shared" si="282"/>
        <v>#VALUE!</v>
      </c>
      <c r="CV377" s="118" t="e">
        <f t="shared" si="283"/>
        <v>#VALUE!</v>
      </c>
      <c r="CW377" s="119" t="e">
        <f t="shared" si="284"/>
        <v>#VALUE!</v>
      </c>
    </row>
    <row r="378" spans="1:101" ht="118.5" customHeight="1" x14ac:dyDescent="0.3">
      <c r="A378" s="160" t="str">
        <f>[4]SayfaKAY!C1211</f>
        <v/>
      </c>
      <c r="B378" s="104" t="str">
        <f>[4]SayfaKAY!D1211</f>
        <v/>
      </c>
      <c r="C378" s="105" t="str">
        <f>[4]SayfaKAY!E1211</f>
        <v/>
      </c>
      <c r="D378" s="105" t="str">
        <f>[4]SayfaKAY!F1211</f>
        <v/>
      </c>
      <c r="E378" s="106" t="str">
        <f>[4]SayfaKAY!G1211</f>
        <v/>
      </c>
      <c r="F378" s="134" t="str">
        <f t="shared" si="245"/>
        <v/>
      </c>
      <c r="G378" s="135" t="str">
        <f t="shared" si="246"/>
        <v/>
      </c>
      <c r="H378" s="235" t="str">
        <f>[4]SayfaKAY!H1211</f>
        <v/>
      </c>
      <c r="I378" s="104" t="str">
        <f>[4]SayfaKAY!I1211</f>
        <v/>
      </c>
      <c r="J378" s="103" t="str">
        <f>IF([4]SayfaKAY!J1211="","",IF([4]SayfaKAY!J1211="Müşteri","Notified by Customer","Notified by Bozankaya"))</f>
        <v/>
      </c>
      <c r="K378" s="103" t="e">
        <f>VLOOKUP([4]SayfaKAY!L1211,#REF!,2,FALSE)</f>
        <v>#REF!</v>
      </c>
      <c r="L378" s="165" t="str">
        <f>[4]SayfaKAY!X1211</f>
        <v/>
      </c>
      <c r="M378" s="107" t="str">
        <f t="shared" si="247"/>
        <v/>
      </c>
      <c r="N378" s="105" t="str">
        <f>[4]SayfaKAY!M1211</f>
        <v/>
      </c>
      <c r="O378" s="166" t="str">
        <f>[4]SayfaKAY!P1211</f>
        <v/>
      </c>
      <c r="P378" s="166" t="str">
        <f>[4]SayfaKAY!Q1211</f>
        <v/>
      </c>
      <c r="Q378" s="166" t="str">
        <f>[4]SayfaKAY!R1211</f>
        <v/>
      </c>
      <c r="R378" s="132" t="str" cm="1">
        <f t="array" ref="R378">IF([4]SayfaKAY!U1211="","",_xlfn.IFS([4]SayfaKAY!U1211="Bozankaya","Bozankaya",[4]SayfaKAY!U1211="Müşteri","Customer",[4]SayfaKAY!U1211="Tedarikçi","Equipment Supplier"))</f>
        <v/>
      </c>
      <c r="S378" s="204" t="str">
        <f>[4]SayfaKAY!N1211</f>
        <v/>
      </c>
      <c r="T378" s="133" t="str">
        <f>[4]SayfaKAY!AD1211</f>
        <v/>
      </c>
      <c r="U378" s="132" t="str">
        <f>[4]SayfaKAY!W1211</f>
        <v/>
      </c>
      <c r="V378" s="108" t="str">
        <f>[4]SayfaKAY!AZ1211</f>
        <v/>
      </c>
      <c r="W378" s="136" t="str">
        <f t="shared" si="248"/>
        <v/>
      </c>
      <c r="X378" s="137" t="str">
        <f t="shared" si="249"/>
        <v/>
      </c>
      <c r="Y378" s="235" t="str">
        <f>[4]SayfaKAY!AE1211</f>
        <v/>
      </c>
      <c r="Z378" s="109" t="str">
        <f t="shared" si="250"/>
        <v/>
      </c>
      <c r="AA378" s="110" t="str">
        <f t="shared" si="251"/>
        <v/>
      </c>
      <c r="AB378" s="182" t="str">
        <f>[4]SayfaKAY!BA1211</f>
        <v/>
      </c>
      <c r="AC378" s="257" t="str">
        <f t="shared" si="252"/>
        <v/>
      </c>
      <c r="AD378" s="111" t="str">
        <f t="shared" si="253"/>
        <v/>
      </c>
      <c r="AE378" s="111" t="str">
        <f t="shared" si="254"/>
        <v/>
      </c>
      <c r="AF378" s="235" t="str">
        <f>[4]SayfaKAY!BA1211</f>
        <v/>
      </c>
      <c r="AG378" s="179" t="str">
        <f>[4]SayfaKAY!S1211</f>
        <v/>
      </c>
      <c r="AH378" s="178" t="str">
        <f t="shared" si="255"/>
        <v/>
      </c>
      <c r="AI378" s="163" t="str">
        <f>[4]SayfaKAY!AV1211</f>
        <v/>
      </c>
      <c r="AJ378" s="164" t="str">
        <f t="shared" si="256"/>
        <v/>
      </c>
      <c r="AK378" s="164" t="str">
        <f t="shared" si="257"/>
        <v/>
      </c>
      <c r="AL378" s="112" t="str">
        <f>[4]SayfaKAY!AX1211</f>
        <v/>
      </c>
      <c r="AM378" s="257" t="str" cm="1">
        <f t="array" ref="AM378">IFERROR(IF(AND(P378&lt;&gt;"D(Arıza Değil)",AH378="Bu Arıza Aracın Servise Verilmesine Engel Değil"),
IF(Z378-F378&gt;0,(AB378-Y378)*24*60,
IF(OR(AND(G378&gt;$AS$1,G378&lt;$AT$1),AND(G378&gt;$AU$1,G378&lt;$AV$1)),
(AF378-H378)*24*60,     BH:BH0)),        AN378),0)</f>
        <v/>
      </c>
      <c r="AN378" s="257" t="str">
        <f t="shared" si="258"/>
        <v/>
      </c>
      <c r="AO378" s="174" t="str">
        <f>[4]SayfaKAY!AG1211</f>
        <v/>
      </c>
      <c r="AP378" s="174" t="str">
        <f>[4]SayfaKAY!AI1211</f>
        <v/>
      </c>
      <c r="AQ378" s="174" t="str">
        <f>[4]SayfaKAY!AQ1211</f>
        <v/>
      </c>
      <c r="AR378" s="174" t="str">
        <f>[4]SayfaKAY!AH1211</f>
        <v/>
      </c>
      <c r="AS378" s="174" t="str">
        <f>[4]SayfaKAY!AJ1211</f>
        <v/>
      </c>
      <c r="AT378" s="175" t="str">
        <f>[4]SayfaKAY!AM1211</f>
        <v/>
      </c>
      <c r="AU378" s="176" t="str">
        <f>[4]SayfaKAY!AL1211</f>
        <v/>
      </c>
      <c r="AV378" s="176" t="str">
        <f>[4]SayfaKAY!AP1211</f>
        <v/>
      </c>
      <c r="AW378" s="177" t="str">
        <f>[4]SayfaKAY!AT1211</f>
        <v/>
      </c>
      <c r="AX378" s="194" t="str">
        <f t="shared" si="259"/>
        <v/>
      </c>
      <c r="AY378" s="168"/>
      <c r="AZ378" s="167"/>
      <c r="BA378" s="113"/>
      <c r="BB378" s="171" t="str">
        <f>IF($AQ$1="X", IF(AND(G378&gt;=$AS$1,G378&lt;=$AT$1),IF(P378&lt;&gt;"D(Arıza Değil)",AC378,0), IF(AND(G378&gt;=$AU$1,G378&lt;=$AV$1),IF(P378&lt;&gt;"D(Arıza Değil)",AC378,0), "")), "")</f>
        <v/>
      </c>
      <c r="BC378" s="114"/>
      <c r="BD378" s="114"/>
      <c r="BE378" s="114"/>
      <c r="BF378" s="114"/>
      <c r="BG378" s="114"/>
      <c r="BH378" s="114">
        <f>IFERROR(FRACAS!AN1214, "Hata Var")</f>
        <v>60.000000048894435</v>
      </c>
      <c r="BI378" s="114"/>
      <c r="BJ378" s="114"/>
      <c r="BK378" s="105" t="str">
        <f>[4]SayfaKAY!AW1211</f>
        <v/>
      </c>
      <c r="BL378" s="105" t="str">
        <f>[4]SayfaKAY!V1211</f>
        <v/>
      </c>
      <c r="BM378" s="114"/>
      <c r="BN378" s="171" t="str">
        <f t="shared" si="260"/>
        <v>x yok</v>
      </c>
      <c r="BO378" s="171" t="b">
        <f t="shared" si="261"/>
        <v>0</v>
      </c>
      <c r="BP378" s="171" t="e">
        <f t="shared" si="262"/>
        <v>#VALUE!</v>
      </c>
      <c r="BQ378" s="226" t="e">
        <f t="shared" si="263"/>
        <v>#VALUE!</v>
      </c>
      <c r="BR378" s="226" t="e">
        <f t="shared" si="264"/>
        <v>#VALUE!</v>
      </c>
      <c r="BS378" s="226" t="e">
        <f t="shared" si="265"/>
        <v>#VALUE!</v>
      </c>
      <c r="BT378" s="114"/>
      <c r="BU378" s="242"/>
      <c r="BV378" s="233">
        <f t="shared" si="266"/>
        <v>-1</v>
      </c>
      <c r="BW378" s="226" t="str">
        <f t="shared" si="267"/>
        <v>Hayır, çakışma yok</v>
      </c>
      <c r="BX378" s="229"/>
      <c r="BY378" s="247" t="e">
        <f t="shared" si="268"/>
        <v>#VALUE!</v>
      </c>
      <c r="BZ378" s="247" t="e">
        <f t="shared" si="269"/>
        <v>#VALUE!</v>
      </c>
      <c r="CA378" s="247" t="e">
        <f t="shared" si="270"/>
        <v>#VALUE!</v>
      </c>
      <c r="CB378" s="213"/>
      <c r="CC378" s="211"/>
      <c r="CD378" s="196"/>
      <c r="CE378" s="213">
        <v>1210</v>
      </c>
      <c r="CF378" s="182" t="str">
        <f t="shared" si="271"/>
        <v/>
      </c>
      <c r="CG378" s="182" t="str">
        <f t="shared" si="272"/>
        <v/>
      </c>
      <c r="CH378" s="196"/>
      <c r="CI378" s="196"/>
      <c r="CJ378" s="196"/>
      <c r="CK378" s="196" t="e">
        <f t="shared" si="273"/>
        <v>#VALUE!</v>
      </c>
      <c r="CL378" s="196" t="e">
        <f t="shared" si="274"/>
        <v>#VALUE!</v>
      </c>
      <c r="CM378" s="196" t="e">
        <f t="shared" si="275"/>
        <v>#VALUE!</v>
      </c>
      <c r="CN378" s="114"/>
      <c r="CO378" s="115" t="str">
        <f t="shared" si="276"/>
        <v/>
      </c>
      <c r="CP378" s="116" t="e">
        <f t="shared" si="277"/>
        <v>#VALUE!</v>
      </c>
      <c r="CQ378" s="117" t="str">
        <f t="shared" si="278"/>
        <v/>
      </c>
      <c r="CR378" s="117" t="str">
        <f t="shared" si="279"/>
        <v/>
      </c>
      <c r="CS378" s="117" t="str">
        <f t="shared" si="280"/>
        <v/>
      </c>
      <c r="CT378" s="118" t="e">
        <f t="shared" si="281"/>
        <v>#VALUE!</v>
      </c>
      <c r="CU378" s="118" t="e">
        <f t="shared" si="282"/>
        <v>#VALUE!</v>
      </c>
      <c r="CV378" s="118" t="e">
        <f t="shared" si="283"/>
        <v>#VALUE!</v>
      </c>
      <c r="CW378" s="119" t="e">
        <f t="shared" si="284"/>
        <v>#VALUE!</v>
      </c>
    </row>
    <row r="379" spans="1:101" ht="118.5" customHeight="1" x14ac:dyDescent="0.3">
      <c r="A379" s="104" t="str">
        <f>[4]SayfaKAY!C1212</f>
        <v/>
      </c>
      <c r="B379" s="104" t="str">
        <f>[4]SayfaKAY!D1212</f>
        <v/>
      </c>
      <c r="C379" s="105" t="str">
        <f>[4]SayfaKAY!E1212</f>
        <v/>
      </c>
      <c r="D379" s="105" t="str">
        <f>[4]SayfaKAY!F1212</f>
        <v/>
      </c>
      <c r="E379" s="106" t="str">
        <f>[4]SayfaKAY!G1212</f>
        <v/>
      </c>
      <c r="F379" s="193" t="str">
        <f t="shared" si="245"/>
        <v/>
      </c>
      <c r="G379" s="135" t="str">
        <f t="shared" si="246"/>
        <v/>
      </c>
      <c r="H379" s="235" t="str">
        <f>[4]SayfaKAY!H1212</f>
        <v/>
      </c>
      <c r="I379" s="104" t="str">
        <f>[4]SayfaKAY!I1212</f>
        <v/>
      </c>
      <c r="J379" s="103" t="str">
        <f>IF([4]SayfaKAY!J1212="","",IF([4]SayfaKAY!J1212="Müşteri","Notified by Customer","Notified by Bozankaya"))</f>
        <v/>
      </c>
      <c r="K379" s="103" t="e">
        <f>VLOOKUP([4]SayfaKAY!L1212,#REF!,2,FALSE)</f>
        <v>#REF!</v>
      </c>
      <c r="L379" s="165" t="str">
        <f>[4]SayfaKAY!X1212</f>
        <v/>
      </c>
      <c r="M379" s="107" t="str">
        <f t="shared" si="247"/>
        <v/>
      </c>
      <c r="N379" s="105" t="str">
        <f>[4]SayfaKAY!M1212</f>
        <v/>
      </c>
      <c r="O379" s="166" t="str">
        <f>[4]SayfaKAY!P1212</f>
        <v/>
      </c>
      <c r="P379" s="166" t="str">
        <f>[4]SayfaKAY!Q1212</f>
        <v/>
      </c>
      <c r="Q379" s="166" t="str">
        <f>[4]SayfaKAY!R1212</f>
        <v/>
      </c>
      <c r="R379" s="132" t="str" cm="1">
        <f t="array" ref="R379">IF([4]SayfaKAY!U1212="","",_xlfn.IFS([4]SayfaKAY!U1212="Bozankaya","Bozankaya",[4]SayfaKAY!U1212="Müşteri","Customer",[4]SayfaKAY!U1212="Tedarikçi","Equipment Supplier"))</f>
        <v/>
      </c>
      <c r="S379" s="204" t="str">
        <f>[4]SayfaKAY!N1212</f>
        <v/>
      </c>
      <c r="T379" s="133" t="str">
        <f>[4]SayfaKAY!AD1212</f>
        <v/>
      </c>
      <c r="U379" s="132" t="str">
        <f>[4]SayfaKAY!W1212</f>
        <v/>
      </c>
      <c r="V379" s="108" t="str">
        <f>[4]SayfaKAY!AZ1212</f>
        <v/>
      </c>
      <c r="W379" s="136" t="str">
        <f t="shared" si="248"/>
        <v/>
      </c>
      <c r="X379" s="137" t="str">
        <f t="shared" si="249"/>
        <v/>
      </c>
      <c r="Y379" s="235" t="str">
        <f>[4]SayfaKAY!AE1212</f>
        <v/>
      </c>
      <c r="Z379" s="192" t="str">
        <f t="shared" si="250"/>
        <v/>
      </c>
      <c r="AA379" s="110" t="str">
        <f t="shared" si="251"/>
        <v/>
      </c>
      <c r="AB379" s="182" t="str">
        <f>[4]SayfaKAY!BA1212</f>
        <v/>
      </c>
      <c r="AC379" s="257" t="str">
        <f t="shared" si="252"/>
        <v/>
      </c>
      <c r="AD379" s="111" t="str">
        <f t="shared" si="253"/>
        <v/>
      </c>
      <c r="AE379" s="111" t="str">
        <f t="shared" si="254"/>
        <v/>
      </c>
      <c r="AF379" s="235" t="str">
        <f>[4]SayfaKAY!BA1212</f>
        <v/>
      </c>
      <c r="AG379" s="179" t="str">
        <f>[4]SayfaKAY!S1212</f>
        <v/>
      </c>
      <c r="AH379" s="178" t="str">
        <f t="shared" si="255"/>
        <v/>
      </c>
      <c r="AI379" s="163" t="str">
        <f>[4]SayfaKAY!AV1212</f>
        <v/>
      </c>
      <c r="AJ379" s="164" t="str">
        <f t="shared" si="256"/>
        <v/>
      </c>
      <c r="AK379" s="164" t="str">
        <f t="shared" si="257"/>
        <v/>
      </c>
      <c r="AL379" s="112" t="str">
        <f>[4]SayfaKAY!AX1212</f>
        <v/>
      </c>
      <c r="AM379" s="257" t="str" cm="1">
        <f t="array" ref="AM379">IFERROR(IF(AND(P379&lt;&gt;"D(Arıza Değil)",AH379="Bu Arıza Aracın Servise Verilmesine Engel Değil"),
IF(Z379-F379&gt;0,(AB379-Y379)*24*60,
IF(OR(AND(G379&gt;$AS$1,G379&lt;$AT$1),AND(G379&gt;$AU$1,G379&lt;$AV$1)),
(AF379-H379)*24*60,     BH:BH0)),        AN379),0)</f>
        <v/>
      </c>
      <c r="AN379" s="257" t="str">
        <f t="shared" si="258"/>
        <v/>
      </c>
      <c r="AO379" s="174" t="str">
        <f>[4]SayfaKAY!AG1212</f>
        <v/>
      </c>
      <c r="AP379" s="174" t="str">
        <f>[4]SayfaKAY!AI1212</f>
        <v/>
      </c>
      <c r="AQ379" s="174" t="str">
        <f>[4]SayfaKAY!AQ1212</f>
        <v/>
      </c>
      <c r="AR379" s="174" t="str">
        <f>[4]SayfaKAY!AH1212</f>
        <v/>
      </c>
      <c r="AS379" s="174" t="str">
        <f>[4]SayfaKAY!AJ1212</f>
        <v/>
      </c>
      <c r="AT379" s="175" t="str">
        <f>[4]SayfaKAY!AM1212</f>
        <v/>
      </c>
      <c r="AU379" s="176" t="str">
        <f>[4]SayfaKAY!AL1212</f>
        <v/>
      </c>
      <c r="AV379" s="176" t="str">
        <f>[4]SayfaKAY!AP1212</f>
        <v/>
      </c>
      <c r="AW379" s="177" t="str">
        <f>[4]SayfaKAY!AT1212</f>
        <v/>
      </c>
      <c r="AX379" s="194" t="str">
        <f t="shared" si="259"/>
        <v/>
      </c>
      <c r="AY379" s="168"/>
      <c r="AZ379" s="167"/>
      <c r="BA379" s="170"/>
      <c r="BB379" s="171"/>
      <c r="BC379" s="114"/>
      <c r="BD379" s="114"/>
      <c r="BE379" s="114"/>
      <c r="BF379" s="114"/>
      <c r="BG379" s="114"/>
      <c r="BH379" s="114">
        <f>IFERROR(FRACAS!AN1215, "Hata Var")</f>
        <v>49.000000033993274</v>
      </c>
      <c r="BI379" s="114"/>
      <c r="BJ379" s="114"/>
      <c r="BK379" s="105" t="str">
        <f>[4]SayfaKAY!AW1212</f>
        <v/>
      </c>
      <c r="BL379" s="105" t="str">
        <f>[4]SayfaKAY!V1212</f>
        <v/>
      </c>
      <c r="BM379" s="114"/>
      <c r="BN379" s="171" t="str">
        <f t="shared" si="260"/>
        <v>x yok</v>
      </c>
      <c r="BO379" s="171" t="b">
        <f t="shared" si="261"/>
        <v>0</v>
      </c>
      <c r="BP379" s="171" t="e">
        <f t="shared" si="262"/>
        <v>#VALUE!</v>
      </c>
      <c r="BQ379" s="226" t="e">
        <f t="shared" si="263"/>
        <v>#VALUE!</v>
      </c>
      <c r="BR379" s="226" t="e">
        <f t="shared" si="264"/>
        <v>#VALUE!</v>
      </c>
      <c r="BS379" s="226" t="e">
        <f t="shared" si="265"/>
        <v>#VALUE!</v>
      </c>
      <c r="BT379" s="114"/>
      <c r="BU379" s="242"/>
      <c r="BV379" s="233">
        <f t="shared" si="266"/>
        <v>-1</v>
      </c>
      <c r="BW379" s="226" t="str">
        <f t="shared" si="267"/>
        <v>Hayır, çakışma yok</v>
      </c>
      <c r="BX379" s="229"/>
      <c r="BY379" s="247" t="e">
        <f t="shared" si="268"/>
        <v>#VALUE!</v>
      </c>
      <c r="BZ379" s="247" t="e">
        <f t="shared" si="269"/>
        <v>#VALUE!</v>
      </c>
      <c r="CA379" s="247" t="e">
        <f t="shared" si="270"/>
        <v>#VALUE!</v>
      </c>
      <c r="CB379" s="213"/>
      <c r="CC379" s="211"/>
      <c r="CD379" s="196"/>
      <c r="CE379" s="213">
        <v>1211</v>
      </c>
      <c r="CF379" s="182" t="str">
        <f t="shared" si="271"/>
        <v/>
      </c>
      <c r="CG379" s="182" t="str">
        <f t="shared" si="272"/>
        <v/>
      </c>
      <c r="CH379" s="196"/>
      <c r="CI379" s="196"/>
      <c r="CJ379" s="196"/>
      <c r="CK379" s="196" t="e">
        <f t="shared" si="273"/>
        <v>#VALUE!</v>
      </c>
      <c r="CL379" s="196" t="e">
        <f t="shared" si="274"/>
        <v>#VALUE!</v>
      </c>
      <c r="CM379" s="196" t="e">
        <f t="shared" si="275"/>
        <v>#VALUE!</v>
      </c>
      <c r="CN379" s="114"/>
      <c r="CO379" s="115" t="str">
        <f t="shared" si="276"/>
        <v/>
      </c>
      <c r="CP379" s="116" t="e">
        <f t="shared" si="277"/>
        <v>#VALUE!</v>
      </c>
      <c r="CQ379" s="117" t="str">
        <f t="shared" si="278"/>
        <v/>
      </c>
      <c r="CR379" s="117" t="str">
        <f t="shared" si="279"/>
        <v/>
      </c>
      <c r="CS379" s="117" t="str">
        <f t="shared" si="280"/>
        <v/>
      </c>
      <c r="CT379" s="118" t="e">
        <f t="shared" si="281"/>
        <v>#VALUE!</v>
      </c>
      <c r="CU379" s="118" t="e">
        <f t="shared" si="282"/>
        <v>#VALUE!</v>
      </c>
      <c r="CV379" s="118" t="e">
        <f t="shared" si="283"/>
        <v>#VALUE!</v>
      </c>
      <c r="CW379" s="119" t="e">
        <f t="shared" si="284"/>
        <v>#VALUE!</v>
      </c>
    </row>
    <row r="380" spans="1:101" ht="118.5" customHeight="1" x14ac:dyDescent="0.3">
      <c r="A380" s="160" t="str">
        <f>[4]SayfaKAY!C1213</f>
        <v/>
      </c>
      <c r="B380" s="104" t="str">
        <f>[4]SayfaKAY!D1213</f>
        <v/>
      </c>
      <c r="C380" s="105" t="str">
        <f>[4]SayfaKAY!E1213</f>
        <v/>
      </c>
      <c r="D380" s="105" t="str">
        <f>[4]SayfaKAY!F1213</f>
        <v/>
      </c>
      <c r="E380" s="106" t="str">
        <f>[4]SayfaKAY!G1213</f>
        <v/>
      </c>
      <c r="F380" s="134" t="str">
        <f t="shared" si="245"/>
        <v/>
      </c>
      <c r="G380" s="135" t="str">
        <f t="shared" si="246"/>
        <v/>
      </c>
      <c r="H380" s="235" t="str">
        <f>[4]SayfaKAY!H1213</f>
        <v/>
      </c>
      <c r="I380" s="104" t="str">
        <f>[4]SayfaKAY!I1213</f>
        <v/>
      </c>
      <c r="J380" s="103" t="str">
        <f>IF([4]SayfaKAY!J1213="","",IF([4]SayfaKAY!J1213="Müşteri","Notified by Customer","Notified by Bozankaya"))</f>
        <v/>
      </c>
      <c r="K380" s="103" t="e">
        <f>VLOOKUP([4]SayfaKAY!L1213,#REF!,2,FALSE)</f>
        <v>#REF!</v>
      </c>
      <c r="L380" s="165" t="str">
        <f>[4]SayfaKAY!X1213</f>
        <v/>
      </c>
      <c r="M380" s="107" t="str">
        <f t="shared" si="247"/>
        <v/>
      </c>
      <c r="N380" s="105" t="str">
        <f>[4]SayfaKAY!M1213</f>
        <v/>
      </c>
      <c r="O380" s="166" t="str">
        <f>[4]SayfaKAY!P1213</f>
        <v/>
      </c>
      <c r="P380" s="166" t="str">
        <f>[4]SayfaKAY!Q1213</f>
        <v/>
      </c>
      <c r="Q380" s="166" t="str">
        <f>[4]SayfaKAY!R1213</f>
        <v/>
      </c>
      <c r="R380" s="132" t="str" cm="1">
        <f t="array" ref="R380">IF([4]SayfaKAY!U1213="","",_xlfn.IFS([4]SayfaKAY!U1213="Bozankaya","Bozankaya",[4]SayfaKAY!U1213="Müşteri","Customer",[4]SayfaKAY!U1213="Tedarikçi","Equipment Supplier"))</f>
        <v/>
      </c>
      <c r="S380" s="204" t="str">
        <f>[4]SayfaKAY!N1213</f>
        <v/>
      </c>
      <c r="T380" s="133" t="str">
        <f>[4]SayfaKAY!AD1213</f>
        <v/>
      </c>
      <c r="U380" s="132" t="str">
        <f>[4]SayfaKAY!W1213</f>
        <v/>
      </c>
      <c r="V380" s="108" t="str">
        <f>[4]SayfaKAY!AZ1213</f>
        <v/>
      </c>
      <c r="W380" s="136" t="str">
        <f t="shared" si="248"/>
        <v/>
      </c>
      <c r="X380" s="137" t="str">
        <f t="shared" si="249"/>
        <v/>
      </c>
      <c r="Y380" s="235" t="str">
        <f>[4]SayfaKAY!AE1213</f>
        <v/>
      </c>
      <c r="Z380" s="109" t="str">
        <f t="shared" si="250"/>
        <v/>
      </c>
      <c r="AA380" s="110" t="str">
        <f t="shared" si="251"/>
        <v/>
      </c>
      <c r="AB380" s="182" t="str">
        <f>[4]SayfaKAY!BA1213</f>
        <v/>
      </c>
      <c r="AC380" s="257" t="str">
        <f t="shared" si="252"/>
        <v/>
      </c>
      <c r="AD380" s="111" t="str">
        <f t="shared" si="253"/>
        <v/>
      </c>
      <c r="AE380" s="111" t="str">
        <f t="shared" si="254"/>
        <v/>
      </c>
      <c r="AF380" s="235" t="str">
        <f>[4]SayfaKAY!BA1213</f>
        <v/>
      </c>
      <c r="AG380" s="179" t="str">
        <f>[4]SayfaKAY!S1213</f>
        <v/>
      </c>
      <c r="AH380" s="178" t="str">
        <f t="shared" si="255"/>
        <v/>
      </c>
      <c r="AI380" s="163" t="str">
        <f>[4]SayfaKAY!AV1213</f>
        <v/>
      </c>
      <c r="AJ380" s="164" t="str">
        <f t="shared" si="256"/>
        <v/>
      </c>
      <c r="AK380" s="164" t="str">
        <f t="shared" si="257"/>
        <v/>
      </c>
      <c r="AL380" s="112" t="str">
        <f>[4]SayfaKAY!AX1213</f>
        <v/>
      </c>
      <c r="AM380" s="257" t="str" cm="1">
        <f t="array" ref="AM380">IFERROR(IF(AND(P380&lt;&gt;"D(Arıza Değil)",AH380="Bu Arıza Aracın Servise Verilmesine Engel Değil"),
IF(Z380-F380&gt;0,(AB380-Y380)*24*60,
IF(OR(AND(G380&gt;$AS$1,G380&lt;$AT$1),AND(G380&gt;$AU$1,G380&lt;$AV$1)),
(AF380-H380)*24*60,     BH:BH0)),        AN380),0)</f>
        <v/>
      </c>
      <c r="AN380" s="257" t="str">
        <f t="shared" si="258"/>
        <v/>
      </c>
      <c r="AO380" s="174" t="str">
        <f>[4]SayfaKAY!AG1213</f>
        <v/>
      </c>
      <c r="AP380" s="174" t="str">
        <f>[4]SayfaKAY!AI1213</f>
        <v/>
      </c>
      <c r="AQ380" s="174" t="str">
        <f>[4]SayfaKAY!AQ1213</f>
        <v/>
      </c>
      <c r="AR380" s="174" t="str">
        <f>[4]SayfaKAY!AH1213</f>
        <v/>
      </c>
      <c r="AS380" s="174" t="str">
        <f>[4]SayfaKAY!AJ1213</f>
        <v/>
      </c>
      <c r="AT380" s="175" t="str">
        <f>[4]SayfaKAY!AM1213</f>
        <v/>
      </c>
      <c r="AU380" s="176" t="str">
        <f>[4]SayfaKAY!AL1213</f>
        <v/>
      </c>
      <c r="AV380" s="176" t="str">
        <f>[4]SayfaKAY!AP1213</f>
        <v/>
      </c>
      <c r="AW380" s="177" t="str">
        <f>[4]SayfaKAY!AT1213</f>
        <v/>
      </c>
      <c r="AX380" s="194" t="str">
        <f t="shared" si="259"/>
        <v/>
      </c>
      <c r="AY380" s="168"/>
      <c r="AZ380" s="167"/>
      <c r="BA380" s="113"/>
      <c r="BB380" s="171" t="str">
        <f>IF($AQ$1="X", IF(AND(G380&gt;=$AS$1,G380&lt;=$AT$1),IF(P380&lt;&gt;"D(Arıza Değil)",AC380,0), IF(AND(G380&gt;=$AU$1,G380&lt;=$AV$1),IF(P380&lt;&gt;"D(Arıza Değil)",AC380,0), "")), "")</f>
        <v/>
      </c>
      <c r="BC380" s="114"/>
      <c r="BD380" s="114"/>
      <c r="BE380" s="114"/>
      <c r="BF380" s="114"/>
      <c r="BG380" s="114"/>
      <c r="BH380" s="114">
        <f>IFERROR(FRACAS!AN1216, "Hata Var")</f>
        <v>69.999999987194315</v>
      </c>
      <c r="BI380" s="114"/>
      <c r="BJ380" s="114"/>
      <c r="BK380" s="105" t="str">
        <f>[4]SayfaKAY!AW1213</f>
        <v/>
      </c>
      <c r="BL380" s="105" t="str">
        <f>[4]SayfaKAY!V1213</f>
        <v/>
      </c>
      <c r="BM380" s="114"/>
      <c r="BN380" s="171" t="str">
        <f t="shared" si="260"/>
        <v>x yok</v>
      </c>
      <c r="BO380" s="171" t="b">
        <f t="shared" si="261"/>
        <v>0</v>
      </c>
      <c r="BP380" s="171" t="e">
        <f t="shared" si="262"/>
        <v>#VALUE!</v>
      </c>
      <c r="BQ380" s="226" t="e">
        <f t="shared" si="263"/>
        <v>#VALUE!</v>
      </c>
      <c r="BR380" s="226" t="e">
        <f t="shared" si="264"/>
        <v>#VALUE!</v>
      </c>
      <c r="BS380" s="226" t="e">
        <f t="shared" si="265"/>
        <v>#VALUE!</v>
      </c>
      <c r="BT380" s="114"/>
      <c r="BU380" s="242"/>
      <c r="BV380" s="233">
        <f t="shared" si="266"/>
        <v>-1</v>
      </c>
      <c r="BW380" s="226" t="str">
        <f t="shared" si="267"/>
        <v>Hayır, çakışma yok</v>
      </c>
      <c r="BX380" s="229"/>
      <c r="BY380" s="247" t="e">
        <f t="shared" si="268"/>
        <v>#VALUE!</v>
      </c>
      <c r="BZ380" s="247" t="e">
        <f t="shared" si="269"/>
        <v>#VALUE!</v>
      </c>
      <c r="CA380" s="247" t="e">
        <f t="shared" si="270"/>
        <v>#VALUE!</v>
      </c>
      <c r="CB380" s="213"/>
      <c r="CC380" s="211"/>
      <c r="CD380" s="196"/>
      <c r="CE380" s="213">
        <v>1212</v>
      </c>
      <c r="CF380" s="182" t="str">
        <f t="shared" si="271"/>
        <v/>
      </c>
      <c r="CG380" s="182" t="str">
        <f t="shared" si="272"/>
        <v/>
      </c>
      <c r="CH380" s="196"/>
      <c r="CI380" s="196"/>
      <c r="CJ380" s="196"/>
      <c r="CK380" s="196" t="e">
        <f t="shared" si="273"/>
        <v>#VALUE!</v>
      </c>
      <c r="CL380" s="196" t="e">
        <f t="shared" si="274"/>
        <v>#VALUE!</v>
      </c>
      <c r="CM380" s="196" t="e">
        <f t="shared" si="275"/>
        <v>#VALUE!</v>
      </c>
      <c r="CN380" s="114"/>
      <c r="CO380" s="115" t="str">
        <f t="shared" si="276"/>
        <v/>
      </c>
      <c r="CP380" s="116" t="e">
        <f t="shared" si="277"/>
        <v>#VALUE!</v>
      </c>
      <c r="CQ380" s="117" t="str">
        <f t="shared" si="278"/>
        <v/>
      </c>
      <c r="CR380" s="117" t="str">
        <f t="shared" si="279"/>
        <v/>
      </c>
      <c r="CS380" s="117" t="str">
        <f t="shared" si="280"/>
        <v/>
      </c>
      <c r="CT380" s="118" t="e">
        <f t="shared" si="281"/>
        <v>#VALUE!</v>
      </c>
      <c r="CU380" s="118" t="e">
        <f t="shared" si="282"/>
        <v>#VALUE!</v>
      </c>
      <c r="CV380" s="118" t="e">
        <f t="shared" si="283"/>
        <v>#VALUE!</v>
      </c>
      <c r="CW380" s="119" t="e">
        <f t="shared" si="284"/>
        <v>#VALUE!</v>
      </c>
    </row>
    <row r="381" spans="1:101" ht="118.5" customHeight="1" x14ac:dyDescent="0.3">
      <c r="A381" s="104" t="str">
        <f>[4]SayfaKAY!C1214</f>
        <v/>
      </c>
      <c r="B381" s="104" t="str">
        <f>[4]SayfaKAY!D1214</f>
        <v/>
      </c>
      <c r="C381" s="105" t="str">
        <f>[4]SayfaKAY!E1214</f>
        <v/>
      </c>
      <c r="D381" s="105" t="str">
        <f>[4]SayfaKAY!F1214</f>
        <v/>
      </c>
      <c r="E381" s="106" t="str">
        <f>[4]SayfaKAY!G1214</f>
        <v/>
      </c>
      <c r="F381" s="193" t="str">
        <f t="shared" si="245"/>
        <v/>
      </c>
      <c r="G381" s="135" t="str">
        <f t="shared" si="246"/>
        <v/>
      </c>
      <c r="H381" s="235" t="str">
        <f>[4]SayfaKAY!H1214</f>
        <v/>
      </c>
      <c r="I381" s="104" t="str">
        <f>[4]SayfaKAY!I1214</f>
        <v/>
      </c>
      <c r="J381" s="103" t="str">
        <f>IF([4]SayfaKAY!J1214="","",IF([4]SayfaKAY!J1214="Müşteri","Notified by Customer","Notified by Bozankaya"))</f>
        <v/>
      </c>
      <c r="K381" s="103" t="e">
        <f>VLOOKUP([4]SayfaKAY!L1214,#REF!,2,FALSE)</f>
        <v>#REF!</v>
      </c>
      <c r="L381" s="165" t="str">
        <f>[4]SayfaKAY!X1214</f>
        <v/>
      </c>
      <c r="M381" s="107" t="str">
        <f t="shared" si="247"/>
        <v/>
      </c>
      <c r="N381" s="105" t="str">
        <f>[4]SayfaKAY!M1214</f>
        <v/>
      </c>
      <c r="O381" s="166" t="str">
        <f>[4]SayfaKAY!P1214</f>
        <v/>
      </c>
      <c r="P381" s="166" t="str">
        <f>[4]SayfaKAY!Q1214</f>
        <v/>
      </c>
      <c r="Q381" s="166" t="str">
        <f>[4]SayfaKAY!R1214</f>
        <v/>
      </c>
      <c r="R381" s="132" t="str" cm="1">
        <f t="array" ref="R381">IF([4]SayfaKAY!U1214="","",_xlfn.IFS([4]SayfaKAY!U1214="Bozankaya","Bozankaya",[4]SayfaKAY!U1214="Müşteri","Customer",[4]SayfaKAY!U1214="Tedarikçi","Equipment Supplier"))</f>
        <v/>
      </c>
      <c r="S381" s="204" t="str">
        <f>[4]SayfaKAY!N1214</f>
        <v/>
      </c>
      <c r="T381" s="133" t="str">
        <f>[4]SayfaKAY!AD1214</f>
        <v/>
      </c>
      <c r="U381" s="132" t="str">
        <f>[4]SayfaKAY!W1214</f>
        <v/>
      </c>
      <c r="V381" s="108" t="str">
        <f>[4]SayfaKAY!AZ1214</f>
        <v/>
      </c>
      <c r="W381" s="136" t="str">
        <f t="shared" si="248"/>
        <v/>
      </c>
      <c r="X381" s="137" t="str">
        <f t="shared" si="249"/>
        <v/>
      </c>
      <c r="Y381" s="235" t="str">
        <f>[4]SayfaKAY!AE1214</f>
        <v/>
      </c>
      <c r="Z381" s="192" t="str">
        <f t="shared" si="250"/>
        <v/>
      </c>
      <c r="AA381" s="110" t="str">
        <f t="shared" si="251"/>
        <v/>
      </c>
      <c r="AB381" s="182" t="str">
        <f>[4]SayfaKAY!BA1214</f>
        <v/>
      </c>
      <c r="AC381" s="257" t="str">
        <f t="shared" si="252"/>
        <v/>
      </c>
      <c r="AD381" s="111" t="str">
        <f t="shared" si="253"/>
        <v/>
      </c>
      <c r="AE381" s="111" t="str">
        <f t="shared" si="254"/>
        <v/>
      </c>
      <c r="AF381" s="235" t="str">
        <f>[4]SayfaKAY!BA1214</f>
        <v/>
      </c>
      <c r="AG381" s="179" t="str">
        <f>[4]SayfaKAY!S1214</f>
        <v/>
      </c>
      <c r="AH381" s="178" t="str">
        <f t="shared" si="255"/>
        <v/>
      </c>
      <c r="AI381" s="163" t="str">
        <f>[4]SayfaKAY!AV1214</f>
        <v/>
      </c>
      <c r="AJ381" s="164" t="str">
        <f t="shared" si="256"/>
        <v/>
      </c>
      <c r="AK381" s="164" t="str">
        <f t="shared" si="257"/>
        <v/>
      </c>
      <c r="AL381" s="112" t="str">
        <f>[4]SayfaKAY!AX1214</f>
        <v/>
      </c>
      <c r="AM381" s="257" t="str" cm="1">
        <f t="array" ref="AM381">IFERROR(IF(AND(P381&lt;&gt;"D(Arıza Değil)",AH381="Bu Arıza Aracın Servise Verilmesine Engel Değil"),
IF(Z381-F381&gt;0,(AB381-Y381)*24*60,
IF(OR(AND(G381&gt;$AS$1,G381&lt;$AT$1),AND(G381&gt;$AU$1,G381&lt;$AV$1)),
(AF381-H381)*24*60,     BH:BH0)),        AN381),0)</f>
        <v/>
      </c>
      <c r="AN381" s="257" t="str">
        <f t="shared" si="258"/>
        <v/>
      </c>
      <c r="AO381" s="174" t="str">
        <f>[4]SayfaKAY!AG1214</f>
        <v/>
      </c>
      <c r="AP381" s="174" t="str">
        <f>[4]SayfaKAY!AI1214</f>
        <v/>
      </c>
      <c r="AQ381" s="174" t="str">
        <f>[4]SayfaKAY!AQ1214</f>
        <v/>
      </c>
      <c r="AR381" s="174" t="str">
        <f>[4]SayfaKAY!AH1214</f>
        <v/>
      </c>
      <c r="AS381" s="174" t="str">
        <f>[4]SayfaKAY!AJ1214</f>
        <v/>
      </c>
      <c r="AT381" s="175" t="str">
        <f>[4]SayfaKAY!AM1214</f>
        <v/>
      </c>
      <c r="AU381" s="176" t="str">
        <f>[4]SayfaKAY!AL1214</f>
        <v/>
      </c>
      <c r="AV381" s="176" t="str">
        <f>[4]SayfaKAY!AP1214</f>
        <v/>
      </c>
      <c r="AW381" s="177" t="str">
        <f>[4]SayfaKAY!AT1214</f>
        <v/>
      </c>
      <c r="AX381" s="194" t="str">
        <f t="shared" si="259"/>
        <v/>
      </c>
      <c r="AY381" s="168"/>
      <c r="AZ381" s="167"/>
      <c r="BA381" s="170"/>
      <c r="BB381" s="171"/>
      <c r="BC381" s="114"/>
      <c r="BD381" s="114"/>
      <c r="BE381" s="114"/>
      <c r="BF381" s="114"/>
      <c r="BG381" s="114"/>
      <c r="BH381" s="114">
        <f>IFERROR(FRACAS!AN1217, "Hata Var")</f>
        <v>94.000000033993274</v>
      </c>
      <c r="BI381" s="114"/>
      <c r="BJ381" s="114"/>
      <c r="BK381" s="105" t="str">
        <f>[4]SayfaKAY!AW1214</f>
        <v/>
      </c>
      <c r="BL381" s="105" t="str">
        <f>[4]SayfaKAY!V1214</f>
        <v/>
      </c>
      <c r="BM381" s="114"/>
      <c r="BN381" s="171" t="str">
        <f t="shared" si="260"/>
        <v>x yok</v>
      </c>
      <c r="BO381" s="171" t="b">
        <f t="shared" si="261"/>
        <v>0</v>
      </c>
      <c r="BP381" s="171" t="e">
        <f t="shared" si="262"/>
        <v>#VALUE!</v>
      </c>
      <c r="BQ381" s="226" t="e">
        <f t="shared" si="263"/>
        <v>#VALUE!</v>
      </c>
      <c r="BR381" s="226" t="e">
        <f t="shared" si="264"/>
        <v>#VALUE!</v>
      </c>
      <c r="BS381" s="226" t="e">
        <f t="shared" si="265"/>
        <v>#VALUE!</v>
      </c>
      <c r="BT381" s="114"/>
      <c r="BU381" s="242"/>
      <c r="BV381" s="233">
        <f t="shared" si="266"/>
        <v>-1</v>
      </c>
      <c r="BW381" s="226" t="str">
        <f t="shared" si="267"/>
        <v>Hayır, çakışma yok</v>
      </c>
      <c r="BX381" s="229"/>
      <c r="BY381" s="247" t="e">
        <f t="shared" si="268"/>
        <v>#VALUE!</v>
      </c>
      <c r="BZ381" s="247" t="e">
        <f t="shared" si="269"/>
        <v>#VALUE!</v>
      </c>
      <c r="CA381" s="247" t="e">
        <f t="shared" si="270"/>
        <v>#VALUE!</v>
      </c>
      <c r="CB381" s="213"/>
      <c r="CC381" s="211"/>
      <c r="CD381" s="196"/>
      <c r="CE381" s="213">
        <v>1213</v>
      </c>
      <c r="CF381" s="182" t="str">
        <f t="shared" si="271"/>
        <v/>
      </c>
      <c r="CG381" s="182" t="str">
        <f t="shared" si="272"/>
        <v/>
      </c>
      <c r="CH381" s="196"/>
      <c r="CI381" s="196"/>
      <c r="CJ381" s="196"/>
      <c r="CK381" s="196" t="e">
        <f t="shared" si="273"/>
        <v>#VALUE!</v>
      </c>
      <c r="CL381" s="196" t="e">
        <f t="shared" si="274"/>
        <v>#VALUE!</v>
      </c>
      <c r="CM381" s="196" t="e">
        <f t="shared" si="275"/>
        <v>#VALUE!</v>
      </c>
      <c r="CN381" s="114"/>
      <c r="CO381" s="115" t="str">
        <f t="shared" si="276"/>
        <v/>
      </c>
      <c r="CP381" s="116" t="e">
        <f t="shared" si="277"/>
        <v>#VALUE!</v>
      </c>
      <c r="CQ381" s="117" t="str">
        <f t="shared" si="278"/>
        <v/>
      </c>
      <c r="CR381" s="117" t="str">
        <f t="shared" si="279"/>
        <v/>
      </c>
      <c r="CS381" s="117" t="str">
        <f t="shared" si="280"/>
        <v/>
      </c>
      <c r="CT381" s="118" t="e">
        <f t="shared" si="281"/>
        <v>#VALUE!</v>
      </c>
      <c r="CU381" s="118" t="e">
        <f t="shared" si="282"/>
        <v>#VALUE!</v>
      </c>
      <c r="CV381" s="118" t="e">
        <f t="shared" si="283"/>
        <v>#VALUE!</v>
      </c>
      <c r="CW381" s="119" t="e">
        <f t="shared" si="284"/>
        <v>#VALUE!</v>
      </c>
    </row>
    <row r="382" spans="1:101" ht="118.5" customHeight="1" x14ac:dyDescent="0.3">
      <c r="A382" s="160" t="str">
        <f>[4]SayfaKAY!C1215</f>
        <v/>
      </c>
      <c r="B382" s="104" t="str">
        <f>[4]SayfaKAY!D1215</f>
        <v/>
      </c>
      <c r="C382" s="105" t="str">
        <f>[4]SayfaKAY!E1215</f>
        <v/>
      </c>
      <c r="D382" s="105" t="str">
        <f>[4]SayfaKAY!F1215</f>
        <v/>
      </c>
      <c r="E382" s="106" t="str">
        <f>[4]SayfaKAY!G1215</f>
        <v/>
      </c>
      <c r="F382" s="134" t="str">
        <f t="shared" si="245"/>
        <v/>
      </c>
      <c r="G382" s="135" t="str">
        <f t="shared" si="246"/>
        <v/>
      </c>
      <c r="H382" s="235" t="str">
        <f>[4]SayfaKAY!H1215</f>
        <v/>
      </c>
      <c r="I382" s="104" t="str">
        <f>[4]SayfaKAY!I1215</f>
        <v/>
      </c>
      <c r="J382" s="103" t="str">
        <f>IF([4]SayfaKAY!J1215="","",IF([4]SayfaKAY!J1215="Müşteri","Notified by Customer","Notified by Bozankaya"))</f>
        <v/>
      </c>
      <c r="K382" s="103" t="e">
        <f>VLOOKUP([4]SayfaKAY!L1215,#REF!,2,FALSE)</f>
        <v>#REF!</v>
      </c>
      <c r="L382" s="165" t="str">
        <f>[4]SayfaKAY!X1215</f>
        <v/>
      </c>
      <c r="M382" s="107" t="str">
        <f t="shared" si="247"/>
        <v/>
      </c>
      <c r="N382" s="105" t="str">
        <f>[4]SayfaKAY!M1215</f>
        <v/>
      </c>
      <c r="O382" s="166" t="str">
        <f>[4]SayfaKAY!P1215</f>
        <v/>
      </c>
      <c r="P382" s="166" t="str">
        <f>[4]SayfaKAY!Q1215</f>
        <v/>
      </c>
      <c r="Q382" s="166" t="str">
        <f>[4]SayfaKAY!R1215</f>
        <v/>
      </c>
      <c r="R382" s="132" t="str" cm="1">
        <f t="array" ref="R382">IF([4]SayfaKAY!U1215="","",_xlfn.IFS([4]SayfaKAY!U1215="Bozankaya","Bozankaya",[4]SayfaKAY!U1215="Müşteri","Customer",[4]SayfaKAY!U1215="Tedarikçi","Equipment Supplier"))</f>
        <v/>
      </c>
      <c r="S382" s="204" t="str">
        <f>[4]SayfaKAY!N1215</f>
        <v/>
      </c>
      <c r="T382" s="133" t="str">
        <f>[4]SayfaKAY!AD1215</f>
        <v/>
      </c>
      <c r="U382" s="132" t="str">
        <f>[4]SayfaKAY!W1215</f>
        <v/>
      </c>
      <c r="V382" s="108" t="str">
        <f>[4]SayfaKAY!AZ1215</f>
        <v/>
      </c>
      <c r="W382" s="136" t="str">
        <f t="shared" si="248"/>
        <v/>
      </c>
      <c r="X382" s="137" t="str">
        <f t="shared" si="249"/>
        <v/>
      </c>
      <c r="Y382" s="235" t="str">
        <f>[4]SayfaKAY!AE1215</f>
        <v/>
      </c>
      <c r="Z382" s="109" t="str">
        <f t="shared" si="250"/>
        <v/>
      </c>
      <c r="AA382" s="110" t="str">
        <f t="shared" si="251"/>
        <v/>
      </c>
      <c r="AB382" s="182" t="str">
        <f>[4]SayfaKAY!BA1215</f>
        <v/>
      </c>
      <c r="AC382" s="257" t="str">
        <f t="shared" si="252"/>
        <v/>
      </c>
      <c r="AD382" s="111" t="str">
        <f t="shared" si="253"/>
        <v/>
      </c>
      <c r="AE382" s="111" t="str">
        <f t="shared" si="254"/>
        <v/>
      </c>
      <c r="AF382" s="235" t="str">
        <f>[4]SayfaKAY!BA1215</f>
        <v/>
      </c>
      <c r="AG382" s="179" t="str">
        <f>[4]SayfaKAY!S1215</f>
        <v/>
      </c>
      <c r="AH382" s="178" t="str">
        <f t="shared" si="255"/>
        <v/>
      </c>
      <c r="AI382" s="163" t="str">
        <f>[4]SayfaKAY!AV1215</f>
        <v/>
      </c>
      <c r="AJ382" s="164" t="str">
        <f t="shared" si="256"/>
        <v/>
      </c>
      <c r="AK382" s="164" t="str">
        <f t="shared" si="257"/>
        <v/>
      </c>
      <c r="AL382" s="112" t="str">
        <f>[4]SayfaKAY!AX1215</f>
        <v/>
      </c>
      <c r="AM382" s="257" t="str" cm="1">
        <f t="array" ref="AM382">IFERROR(IF(AND(P382&lt;&gt;"D(Arıza Değil)",AH382="Bu Arıza Aracın Servise Verilmesine Engel Değil"),
IF(Z382-F382&gt;0,(AB382-Y382)*24*60,
IF(OR(AND(G382&gt;$AS$1,G382&lt;$AT$1),AND(G382&gt;$AU$1,G382&lt;$AV$1)),
(AF382-H382)*24*60,     BH:BH0)),        AN382),0)</f>
        <v/>
      </c>
      <c r="AN382" s="257" t="str">
        <f t="shared" si="258"/>
        <v/>
      </c>
      <c r="AO382" s="174" t="str">
        <f>[4]SayfaKAY!AG1215</f>
        <v/>
      </c>
      <c r="AP382" s="174" t="str">
        <f>[4]SayfaKAY!AI1215</f>
        <v/>
      </c>
      <c r="AQ382" s="174" t="str">
        <f>[4]SayfaKAY!AQ1215</f>
        <v/>
      </c>
      <c r="AR382" s="174" t="str">
        <f>[4]SayfaKAY!AH1215</f>
        <v/>
      </c>
      <c r="AS382" s="174" t="str">
        <f>[4]SayfaKAY!AJ1215</f>
        <v/>
      </c>
      <c r="AT382" s="175" t="str">
        <f>[4]SayfaKAY!AM1215</f>
        <v/>
      </c>
      <c r="AU382" s="176" t="str">
        <f>[4]SayfaKAY!AL1215</f>
        <v/>
      </c>
      <c r="AV382" s="176" t="str">
        <f>[4]SayfaKAY!AP1215</f>
        <v/>
      </c>
      <c r="AW382" s="177" t="str">
        <f>[4]SayfaKAY!AT1215</f>
        <v/>
      </c>
      <c r="AX382" s="194" t="str">
        <f t="shared" si="259"/>
        <v/>
      </c>
      <c r="AY382" s="168"/>
      <c r="AZ382" s="167"/>
      <c r="BA382" s="113"/>
      <c r="BB382" s="171" t="str">
        <f>IF($AQ$1="X", IF(AND(G382&gt;=$AS$1,G382&lt;=$AT$1),IF(P382&lt;&gt;"D(Arıza Değil)",AC382,0), IF(AND(G382&gt;=$AU$1,G382&lt;=$AV$1),IF(P382&lt;&gt;"D(Arıza Değil)",AC382,0), "")), "")</f>
        <v/>
      </c>
      <c r="BC382" s="114"/>
      <c r="BD382" s="114"/>
      <c r="BE382" s="114"/>
      <c r="BF382" s="114"/>
      <c r="BG382" s="114"/>
      <c r="BH382" s="114">
        <f>IFERROR(FRACAS!AN1218, "Hata Var")</f>
        <v>242.00000006589107</v>
      </c>
      <c r="BI382" s="114"/>
      <c r="BJ382" s="114"/>
      <c r="BK382" s="105" t="str">
        <f>[4]SayfaKAY!AW1215</f>
        <v/>
      </c>
      <c r="BL382" s="105" t="str">
        <f>[4]SayfaKAY!V1215</f>
        <v/>
      </c>
      <c r="BM382" s="114"/>
      <c r="BN382" s="171" t="str">
        <f t="shared" si="260"/>
        <v>x yok</v>
      </c>
      <c r="BO382" s="171" t="b">
        <f t="shared" si="261"/>
        <v>0</v>
      </c>
      <c r="BP382" s="171" t="e">
        <f t="shared" si="262"/>
        <v>#VALUE!</v>
      </c>
      <c r="BQ382" s="226" t="e">
        <f t="shared" si="263"/>
        <v>#VALUE!</v>
      </c>
      <c r="BR382" s="226" t="e">
        <f t="shared" si="264"/>
        <v>#VALUE!</v>
      </c>
      <c r="BS382" s="226" t="e">
        <f t="shared" si="265"/>
        <v>#VALUE!</v>
      </c>
      <c r="BT382" s="114"/>
      <c r="BU382" s="242"/>
      <c r="BV382" s="233">
        <f t="shared" si="266"/>
        <v>-1</v>
      </c>
      <c r="BW382" s="226" t="str">
        <f t="shared" si="267"/>
        <v>Hayır, çakışma yok</v>
      </c>
      <c r="BX382" s="229"/>
      <c r="BY382" s="247" t="e">
        <f t="shared" si="268"/>
        <v>#VALUE!</v>
      </c>
      <c r="BZ382" s="247" t="e">
        <f t="shared" si="269"/>
        <v>#VALUE!</v>
      </c>
      <c r="CA382" s="247" t="e">
        <f t="shared" si="270"/>
        <v>#VALUE!</v>
      </c>
      <c r="CB382" s="213"/>
      <c r="CC382" s="211"/>
      <c r="CD382" s="196"/>
      <c r="CE382" s="213">
        <v>1214</v>
      </c>
      <c r="CF382" s="182" t="str">
        <f t="shared" si="271"/>
        <v/>
      </c>
      <c r="CG382" s="182" t="str">
        <f t="shared" si="272"/>
        <v/>
      </c>
      <c r="CH382" s="196"/>
      <c r="CI382" s="196"/>
      <c r="CJ382" s="196"/>
      <c r="CK382" s="196" t="e">
        <f t="shared" si="273"/>
        <v>#VALUE!</v>
      </c>
      <c r="CL382" s="196" t="e">
        <f t="shared" si="274"/>
        <v>#VALUE!</v>
      </c>
      <c r="CM382" s="196" t="e">
        <f t="shared" si="275"/>
        <v>#VALUE!</v>
      </c>
      <c r="CN382" s="114"/>
      <c r="CO382" s="115" t="str">
        <f t="shared" si="276"/>
        <v/>
      </c>
      <c r="CP382" s="116" t="e">
        <f t="shared" si="277"/>
        <v>#VALUE!</v>
      </c>
      <c r="CQ382" s="117" t="str">
        <f t="shared" si="278"/>
        <v/>
      </c>
      <c r="CR382" s="117" t="str">
        <f t="shared" si="279"/>
        <v/>
      </c>
      <c r="CS382" s="117" t="str">
        <f t="shared" si="280"/>
        <v/>
      </c>
      <c r="CT382" s="118" t="e">
        <f t="shared" si="281"/>
        <v>#VALUE!</v>
      </c>
      <c r="CU382" s="118" t="e">
        <f t="shared" si="282"/>
        <v>#VALUE!</v>
      </c>
      <c r="CV382" s="118" t="e">
        <f t="shared" si="283"/>
        <v>#VALUE!</v>
      </c>
      <c r="CW382" s="119" t="e">
        <f t="shared" si="284"/>
        <v>#VALUE!</v>
      </c>
    </row>
    <row r="383" spans="1:101" ht="118.5" customHeight="1" x14ac:dyDescent="0.3">
      <c r="A383" s="104" t="str">
        <f>[4]SayfaKAY!C1216</f>
        <v/>
      </c>
      <c r="B383" s="104" t="str">
        <f>[4]SayfaKAY!D1216</f>
        <v/>
      </c>
      <c r="C383" s="105" t="str">
        <f>[4]SayfaKAY!E1216</f>
        <v/>
      </c>
      <c r="D383" s="105" t="str">
        <f>[4]SayfaKAY!F1216</f>
        <v/>
      </c>
      <c r="E383" s="106" t="str">
        <f>[4]SayfaKAY!G1216</f>
        <v/>
      </c>
      <c r="F383" s="193" t="str">
        <f t="shared" si="245"/>
        <v/>
      </c>
      <c r="G383" s="135" t="str">
        <f t="shared" si="246"/>
        <v/>
      </c>
      <c r="H383" s="235" t="str">
        <f>[4]SayfaKAY!H1216</f>
        <v/>
      </c>
      <c r="I383" s="104" t="str">
        <f>[4]SayfaKAY!I1216</f>
        <v/>
      </c>
      <c r="J383" s="103" t="str">
        <f>IF([4]SayfaKAY!J1216="","",IF([4]SayfaKAY!J1216="Müşteri","Notified by Customer","Notified by Bozankaya"))</f>
        <v/>
      </c>
      <c r="K383" s="103" t="e">
        <f>VLOOKUP([4]SayfaKAY!L1216,#REF!,2,FALSE)</f>
        <v>#REF!</v>
      </c>
      <c r="L383" s="165" t="str">
        <f>[4]SayfaKAY!X1216</f>
        <v/>
      </c>
      <c r="M383" s="107" t="str">
        <f t="shared" si="247"/>
        <v/>
      </c>
      <c r="N383" s="105" t="str">
        <f>[4]SayfaKAY!M1216</f>
        <v/>
      </c>
      <c r="O383" s="166" t="str">
        <f>[4]SayfaKAY!P1216</f>
        <v/>
      </c>
      <c r="P383" s="166" t="str">
        <f>[4]SayfaKAY!Q1216</f>
        <v/>
      </c>
      <c r="Q383" s="166" t="str">
        <f>[4]SayfaKAY!R1216</f>
        <v/>
      </c>
      <c r="R383" s="132" t="str" cm="1">
        <f t="array" ref="R383">IF([4]SayfaKAY!U1216="","",_xlfn.IFS([4]SayfaKAY!U1216="Bozankaya","Bozankaya",[4]SayfaKAY!U1216="Müşteri","Customer",[4]SayfaKAY!U1216="Tedarikçi","Equipment Supplier"))</f>
        <v/>
      </c>
      <c r="S383" s="204" t="str">
        <f>[4]SayfaKAY!N1216</f>
        <v/>
      </c>
      <c r="T383" s="133" t="str">
        <f>[4]SayfaKAY!AD1216</f>
        <v/>
      </c>
      <c r="U383" s="132" t="str">
        <f>[4]SayfaKAY!W1216</f>
        <v/>
      </c>
      <c r="V383" s="108" t="str">
        <f>[4]SayfaKAY!AZ1216</f>
        <v/>
      </c>
      <c r="W383" s="136" t="str">
        <f t="shared" si="248"/>
        <v/>
      </c>
      <c r="X383" s="137" t="str">
        <f t="shared" si="249"/>
        <v/>
      </c>
      <c r="Y383" s="235" t="str">
        <f>[4]SayfaKAY!AE1216</f>
        <v/>
      </c>
      <c r="Z383" s="192" t="str">
        <f t="shared" si="250"/>
        <v/>
      </c>
      <c r="AA383" s="110" t="str">
        <f t="shared" si="251"/>
        <v/>
      </c>
      <c r="AB383" s="182" t="str">
        <f>[4]SayfaKAY!BA1216</f>
        <v/>
      </c>
      <c r="AC383" s="257" t="str">
        <f t="shared" si="252"/>
        <v/>
      </c>
      <c r="AD383" s="111" t="str">
        <f t="shared" si="253"/>
        <v/>
      </c>
      <c r="AE383" s="111" t="str">
        <f t="shared" si="254"/>
        <v/>
      </c>
      <c r="AF383" s="235" t="str">
        <f>[4]SayfaKAY!BA1216</f>
        <v/>
      </c>
      <c r="AG383" s="179" t="str">
        <f>[4]SayfaKAY!S1216</f>
        <v/>
      </c>
      <c r="AH383" s="178" t="str">
        <f t="shared" si="255"/>
        <v/>
      </c>
      <c r="AI383" s="163" t="str">
        <f>[4]SayfaKAY!AV1216</f>
        <v/>
      </c>
      <c r="AJ383" s="164" t="str">
        <f t="shared" si="256"/>
        <v/>
      </c>
      <c r="AK383" s="164" t="str">
        <f t="shared" si="257"/>
        <v/>
      </c>
      <c r="AL383" s="112" t="str">
        <f>[4]SayfaKAY!AX1216</f>
        <v/>
      </c>
      <c r="AM383" s="257" t="str" cm="1">
        <f t="array" ref="AM383">IFERROR(IF(AND(P383&lt;&gt;"D(Arıza Değil)",AH383="Bu Arıza Aracın Servise Verilmesine Engel Değil"),
IF(Z383-F383&gt;0,(AB383-Y383)*24*60,
IF(OR(AND(G383&gt;$AS$1,G383&lt;$AT$1),AND(G383&gt;$AU$1,G383&lt;$AV$1)),
(AF383-H383)*24*60,     BH:BH0)),        AN383),0)</f>
        <v/>
      </c>
      <c r="AN383" s="257" t="str">
        <f t="shared" si="258"/>
        <v/>
      </c>
      <c r="AO383" s="174" t="str">
        <f>[4]SayfaKAY!AG1216</f>
        <v/>
      </c>
      <c r="AP383" s="174" t="str">
        <f>[4]SayfaKAY!AI1216</f>
        <v/>
      </c>
      <c r="AQ383" s="174" t="str">
        <f>[4]SayfaKAY!AQ1216</f>
        <v/>
      </c>
      <c r="AR383" s="174" t="str">
        <f>[4]SayfaKAY!AH1216</f>
        <v/>
      </c>
      <c r="AS383" s="174" t="str">
        <f>[4]SayfaKAY!AJ1216</f>
        <v/>
      </c>
      <c r="AT383" s="175" t="str">
        <f>[4]SayfaKAY!AM1216</f>
        <v/>
      </c>
      <c r="AU383" s="176" t="str">
        <f>[4]SayfaKAY!AL1216</f>
        <v/>
      </c>
      <c r="AV383" s="176" t="str">
        <f>[4]SayfaKAY!AP1216</f>
        <v/>
      </c>
      <c r="AW383" s="177" t="str">
        <f>[4]SayfaKAY!AT1216</f>
        <v/>
      </c>
      <c r="AX383" s="194" t="str">
        <f t="shared" si="259"/>
        <v/>
      </c>
      <c r="AY383" s="168"/>
      <c r="AZ383" s="167"/>
      <c r="BA383" s="170"/>
      <c r="BB383" s="171"/>
      <c r="BC383" s="114"/>
      <c r="BD383" s="114"/>
      <c r="BE383" s="114"/>
      <c r="BF383" s="114"/>
      <c r="BG383" s="114"/>
      <c r="BH383" s="114">
        <f>IFERROR(FRACAS!AN1219, "Hata Var")</f>
        <v>276324.99999998719</v>
      </c>
      <c r="BI383" s="114"/>
      <c r="BJ383" s="114"/>
      <c r="BK383" s="105" t="str">
        <f>[4]SayfaKAY!AW1216</f>
        <v/>
      </c>
      <c r="BL383" s="105" t="str">
        <f>[4]SayfaKAY!V1216</f>
        <v/>
      </c>
      <c r="BM383" s="114"/>
      <c r="BN383" s="171" t="str">
        <f t="shared" si="260"/>
        <v>x yok</v>
      </c>
      <c r="BO383" s="171" t="b">
        <f t="shared" si="261"/>
        <v>0</v>
      </c>
      <c r="BP383" s="171" t="e">
        <f t="shared" si="262"/>
        <v>#VALUE!</v>
      </c>
      <c r="BQ383" s="226" t="e">
        <f t="shared" si="263"/>
        <v>#VALUE!</v>
      </c>
      <c r="BR383" s="226" t="e">
        <f t="shared" si="264"/>
        <v>#VALUE!</v>
      </c>
      <c r="BS383" s="226" t="e">
        <f t="shared" si="265"/>
        <v>#VALUE!</v>
      </c>
      <c r="BT383" s="114"/>
      <c r="BU383" s="242"/>
      <c r="BV383" s="233">
        <f t="shared" si="266"/>
        <v>-1</v>
      </c>
      <c r="BW383" s="226" t="str">
        <f t="shared" si="267"/>
        <v>Hayır, çakışma yok</v>
      </c>
      <c r="BX383" s="229"/>
      <c r="BY383" s="247" t="e">
        <f t="shared" si="268"/>
        <v>#VALUE!</v>
      </c>
      <c r="BZ383" s="247" t="e">
        <f t="shared" si="269"/>
        <v>#VALUE!</v>
      </c>
      <c r="CA383" s="247" t="e">
        <f t="shared" si="270"/>
        <v>#VALUE!</v>
      </c>
      <c r="CB383" s="213"/>
      <c r="CC383" s="211"/>
      <c r="CD383" s="196"/>
      <c r="CE383" s="213">
        <v>1215</v>
      </c>
      <c r="CF383" s="182" t="str">
        <f t="shared" si="271"/>
        <v/>
      </c>
      <c r="CG383" s="182" t="str">
        <f t="shared" si="272"/>
        <v/>
      </c>
      <c r="CH383" s="196"/>
      <c r="CI383" s="196"/>
      <c r="CJ383" s="196"/>
      <c r="CK383" s="196" t="e">
        <f t="shared" si="273"/>
        <v>#VALUE!</v>
      </c>
      <c r="CL383" s="196" t="e">
        <f t="shared" si="274"/>
        <v>#VALUE!</v>
      </c>
      <c r="CM383" s="196" t="e">
        <f t="shared" si="275"/>
        <v>#VALUE!</v>
      </c>
      <c r="CN383" s="114"/>
      <c r="CO383" s="115" t="str">
        <f t="shared" si="276"/>
        <v/>
      </c>
      <c r="CP383" s="116" t="e">
        <f t="shared" si="277"/>
        <v>#VALUE!</v>
      </c>
      <c r="CQ383" s="117" t="str">
        <f t="shared" si="278"/>
        <v/>
      </c>
      <c r="CR383" s="117" t="str">
        <f t="shared" si="279"/>
        <v/>
      </c>
      <c r="CS383" s="117" t="str">
        <f t="shared" si="280"/>
        <v/>
      </c>
      <c r="CT383" s="118" t="e">
        <f t="shared" si="281"/>
        <v>#VALUE!</v>
      </c>
      <c r="CU383" s="118" t="e">
        <f t="shared" si="282"/>
        <v>#VALUE!</v>
      </c>
      <c r="CV383" s="118" t="e">
        <f t="shared" si="283"/>
        <v>#VALUE!</v>
      </c>
      <c r="CW383" s="119" t="e">
        <f t="shared" si="284"/>
        <v>#VALUE!</v>
      </c>
    </row>
    <row r="384" spans="1:101" ht="118.5" customHeight="1" x14ac:dyDescent="0.3">
      <c r="A384" s="160" t="str">
        <f>[4]SayfaKAY!C1217</f>
        <v/>
      </c>
      <c r="B384" s="104" t="str">
        <f>[4]SayfaKAY!D1217</f>
        <v/>
      </c>
      <c r="C384" s="105" t="str">
        <f>[4]SayfaKAY!E1217</f>
        <v/>
      </c>
      <c r="D384" s="105" t="str">
        <f>[4]SayfaKAY!F1217</f>
        <v/>
      </c>
      <c r="E384" s="106" t="str">
        <f>[4]SayfaKAY!G1217</f>
        <v/>
      </c>
      <c r="F384" s="134" t="str">
        <f t="shared" si="245"/>
        <v/>
      </c>
      <c r="G384" s="135" t="str">
        <f t="shared" si="246"/>
        <v/>
      </c>
      <c r="H384" s="235" t="str">
        <f>[4]SayfaKAY!H1217</f>
        <v/>
      </c>
      <c r="I384" s="104" t="str">
        <f>[4]SayfaKAY!I1217</f>
        <v/>
      </c>
      <c r="J384" s="103" t="str">
        <f>IF([4]SayfaKAY!J1217="","",IF([4]SayfaKAY!J1217="Müşteri","Notified by Customer","Notified by Bozankaya"))</f>
        <v/>
      </c>
      <c r="K384" s="103" t="e">
        <f>VLOOKUP([4]SayfaKAY!L1217,#REF!,2,FALSE)</f>
        <v>#REF!</v>
      </c>
      <c r="L384" s="165" t="str">
        <f>[4]SayfaKAY!X1217</f>
        <v/>
      </c>
      <c r="M384" s="107" t="str">
        <f t="shared" si="247"/>
        <v/>
      </c>
      <c r="N384" s="105" t="str">
        <f>[4]SayfaKAY!M1217</f>
        <v/>
      </c>
      <c r="O384" s="166" t="str">
        <f>[4]SayfaKAY!P1217</f>
        <v/>
      </c>
      <c r="P384" s="166" t="str">
        <f>[4]SayfaKAY!Q1217</f>
        <v/>
      </c>
      <c r="Q384" s="166" t="str">
        <f>[4]SayfaKAY!R1217</f>
        <v/>
      </c>
      <c r="R384" s="132" t="str" cm="1">
        <f t="array" ref="R384">IF([4]SayfaKAY!U1217="","",_xlfn.IFS([4]SayfaKAY!U1217="Bozankaya","Bozankaya",[4]SayfaKAY!U1217="Müşteri","Customer",[4]SayfaKAY!U1217="Tedarikçi","Equipment Supplier"))</f>
        <v/>
      </c>
      <c r="S384" s="204" t="str">
        <f>[4]SayfaKAY!N1217</f>
        <v/>
      </c>
      <c r="T384" s="133" t="str">
        <f>[4]SayfaKAY!AD1217</f>
        <v/>
      </c>
      <c r="U384" s="132" t="str">
        <f>[4]SayfaKAY!W1217</f>
        <v/>
      </c>
      <c r="V384" s="108" t="str">
        <f>[4]SayfaKAY!AZ1217</f>
        <v/>
      </c>
      <c r="W384" s="136" t="str">
        <f t="shared" si="248"/>
        <v/>
      </c>
      <c r="X384" s="137" t="str">
        <f t="shared" si="249"/>
        <v/>
      </c>
      <c r="Y384" s="235" t="str">
        <f>[4]SayfaKAY!AE1217</f>
        <v/>
      </c>
      <c r="Z384" s="109" t="str">
        <f t="shared" si="250"/>
        <v/>
      </c>
      <c r="AA384" s="110" t="str">
        <f t="shared" si="251"/>
        <v/>
      </c>
      <c r="AB384" s="182" t="str">
        <f>[4]SayfaKAY!BA1217</f>
        <v/>
      </c>
      <c r="AC384" s="257" t="str">
        <f t="shared" si="252"/>
        <v/>
      </c>
      <c r="AD384" s="111" t="str">
        <f t="shared" si="253"/>
        <v/>
      </c>
      <c r="AE384" s="111" t="str">
        <f t="shared" si="254"/>
        <v/>
      </c>
      <c r="AF384" s="235" t="str">
        <f>[4]SayfaKAY!BA1217</f>
        <v/>
      </c>
      <c r="AG384" s="179" t="str">
        <f>[4]SayfaKAY!S1217</f>
        <v/>
      </c>
      <c r="AH384" s="178" t="str">
        <f t="shared" si="255"/>
        <v/>
      </c>
      <c r="AI384" s="163" t="str">
        <f>[4]SayfaKAY!AV1217</f>
        <v/>
      </c>
      <c r="AJ384" s="164" t="str">
        <f t="shared" si="256"/>
        <v/>
      </c>
      <c r="AK384" s="164" t="str">
        <f t="shared" si="257"/>
        <v/>
      </c>
      <c r="AL384" s="112" t="str">
        <f>[4]SayfaKAY!AX1217</f>
        <v/>
      </c>
      <c r="AM384" s="257" t="str" cm="1">
        <f t="array" ref="AM384">IFERROR(IF(AND(P384&lt;&gt;"D(Arıza Değil)",AH384="Bu Arıza Aracın Servise Verilmesine Engel Değil"),
IF(Z384-F384&gt;0,(AB384-Y384)*24*60,
IF(OR(AND(G384&gt;$AS$1,G384&lt;$AT$1),AND(G384&gt;$AU$1,G384&lt;$AV$1)),
(AF384-H384)*24*60,     BH:BH0)),        AN384),0)</f>
        <v/>
      </c>
      <c r="AN384" s="257" t="str">
        <f t="shared" si="258"/>
        <v/>
      </c>
      <c r="AO384" s="174" t="str">
        <f>[4]SayfaKAY!AG1217</f>
        <v/>
      </c>
      <c r="AP384" s="174" t="str">
        <f>[4]SayfaKAY!AI1217</f>
        <v/>
      </c>
      <c r="AQ384" s="174" t="str">
        <f>[4]SayfaKAY!AQ1217</f>
        <v/>
      </c>
      <c r="AR384" s="174" t="str">
        <f>[4]SayfaKAY!AH1217</f>
        <v/>
      </c>
      <c r="AS384" s="174" t="str">
        <f>[4]SayfaKAY!AJ1217</f>
        <v/>
      </c>
      <c r="AT384" s="175" t="str">
        <f>[4]SayfaKAY!AM1217</f>
        <v/>
      </c>
      <c r="AU384" s="176" t="str">
        <f>[4]SayfaKAY!AL1217</f>
        <v/>
      </c>
      <c r="AV384" s="176" t="str">
        <f>[4]SayfaKAY!AP1217</f>
        <v/>
      </c>
      <c r="AW384" s="177" t="str">
        <f>[4]SayfaKAY!AT1217</f>
        <v/>
      </c>
      <c r="AX384" s="194" t="str">
        <f t="shared" si="259"/>
        <v/>
      </c>
      <c r="AY384" s="168"/>
      <c r="AZ384" s="167"/>
      <c r="BA384" s="113"/>
      <c r="BB384" s="171" t="str">
        <f>IF($AQ$1="X", IF(AND(G384&gt;=$AS$1,G384&lt;=$AT$1),IF(P384&lt;&gt;"D(Arıza Değil)",AC384,0), IF(AND(G384&gt;=$AU$1,G384&lt;=$AV$1),IF(P384&lt;&gt;"D(Arıza Değil)",AC384,0), "")), "")</f>
        <v/>
      </c>
      <c r="BC384" s="114"/>
      <c r="BD384" s="114"/>
      <c r="BE384" s="114"/>
      <c r="BF384" s="114"/>
      <c r="BG384" s="114"/>
      <c r="BH384" s="114">
        <f>IFERROR(FRACAS!AN1220, "Hata Var")</f>
        <v>56.000000014901161</v>
      </c>
      <c r="BI384" s="114"/>
      <c r="BJ384" s="114"/>
      <c r="BK384" s="105" t="str">
        <f>[4]SayfaKAY!AW1217</f>
        <v/>
      </c>
      <c r="BL384" s="105" t="str">
        <f>[4]SayfaKAY!V1217</f>
        <v/>
      </c>
      <c r="BM384" s="114"/>
      <c r="BN384" s="171" t="str">
        <f t="shared" si="260"/>
        <v>x yok</v>
      </c>
      <c r="BO384" s="171" t="b">
        <f t="shared" si="261"/>
        <v>0</v>
      </c>
      <c r="BP384" s="171" t="e">
        <f t="shared" si="262"/>
        <v>#VALUE!</v>
      </c>
      <c r="BQ384" s="226" t="e">
        <f t="shared" si="263"/>
        <v>#VALUE!</v>
      </c>
      <c r="BR384" s="226" t="e">
        <f t="shared" si="264"/>
        <v>#VALUE!</v>
      </c>
      <c r="BS384" s="226" t="e">
        <f t="shared" si="265"/>
        <v>#VALUE!</v>
      </c>
      <c r="BT384" s="114"/>
      <c r="BU384" s="242"/>
      <c r="BV384" s="233">
        <f t="shared" si="266"/>
        <v>-1</v>
      </c>
      <c r="BW384" s="226" t="str">
        <f t="shared" si="267"/>
        <v>Hayır, çakışma yok</v>
      </c>
      <c r="BX384" s="229"/>
      <c r="BY384" s="247" t="e">
        <f t="shared" si="268"/>
        <v>#VALUE!</v>
      </c>
      <c r="BZ384" s="247" t="e">
        <f t="shared" si="269"/>
        <v>#VALUE!</v>
      </c>
      <c r="CA384" s="247" t="e">
        <f t="shared" si="270"/>
        <v>#VALUE!</v>
      </c>
      <c r="CB384" s="213"/>
      <c r="CC384" s="211"/>
      <c r="CD384" s="196"/>
      <c r="CE384" s="213">
        <v>1216</v>
      </c>
      <c r="CF384" s="182" t="str">
        <f t="shared" si="271"/>
        <v/>
      </c>
      <c r="CG384" s="182" t="str">
        <f t="shared" si="272"/>
        <v/>
      </c>
      <c r="CH384" s="196"/>
      <c r="CI384" s="196"/>
      <c r="CJ384" s="196"/>
      <c r="CK384" s="196" t="e">
        <f t="shared" si="273"/>
        <v>#VALUE!</v>
      </c>
      <c r="CL384" s="196" t="e">
        <f t="shared" si="274"/>
        <v>#VALUE!</v>
      </c>
      <c r="CM384" s="196" t="e">
        <f t="shared" si="275"/>
        <v>#VALUE!</v>
      </c>
      <c r="CN384" s="114"/>
      <c r="CO384" s="115" t="str">
        <f t="shared" si="276"/>
        <v/>
      </c>
      <c r="CP384" s="116" t="e">
        <f t="shared" si="277"/>
        <v>#VALUE!</v>
      </c>
      <c r="CQ384" s="117" t="str">
        <f t="shared" si="278"/>
        <v/>
      </c>
      <c r="CR384" s="117" t="str">
        <f t="shared" si="279"/>
        <v/>
      </c>
      <c r="CS384" s="117" t="str">
        <f t="shared" si="280"/>
        <v/>
      </c>
      <c r="CT384" s="118" t="e">
        <f t="shared" si="281"/>
        <v>#VALUE!</v>
      </c>
      <c r="CU384" s="118" t="e">
        <f t="shared" si="282"/>
        <v>#VALUE!</v>
      </c>
      <c r="CV384" s="118" t="e">
        <f t="shared" si="283"/>
        <v>#VALUE!</v>
      </c>
      <c r="CW384" s="119" t="e">
        <f t="shared" si="284"/>
        <v>#VALUE!</v>
      </c>
    </row>
    <row r="385" spans="1:101" ht="118.5" customHeight="1" x14ac:dyDescent="0.3">
      <c r="A385" s="104" t="str">
        <f>[4]SayfaKAY!C1218</f>
        <v/>
      </c>
      <c r="B385" s="104" t="str">
        <f>[4]SayfaKAY!D1218</f>
        <v/>
      </c>
      <c r="C385" s="105" t="str">
        <f>[4]SayfaKAY!E1218</f>
        <v/>
      </c>
      <c r="D385" s="105" t="str">
        <f>[4]SayfaKAY!F1218</f>
        <v/>
      </c>
      <c r="E385" s="106" t="str">
        <f>[4]SayfaKAY!G1218</f>
        <v/>
      </c>
      <c r="F385" s="193" t="str">
        <f t="shared" si="245"/>
        <v/>
      </c>
      <c r="G385" s="135" t="str">
        <f t="shared" si="246"/>
        <v/>
      </c>
      <c r="H385" s="235" t="str">
        <f>[4]SayfaKAY!H1218</f>
        <v/>
      </c>
      <c r="I385" s="104" t="str">
        <f>[4]SayfaKAY!I1218</f>
        <v/>
      </c>
      <c r="J385" s="103" t="str">
        <f>IF([4]SayfaKAY!J1218="","",IF([4]SayfaKAY!J1218="Müşteri","Notified by Customer","Notified by Bozankaya"))</f>
        <v/>
      </c>
      <c r="K385" s="103" t="e">
        <f>VLOOKUP([4]SayfaKAY!L1218,#REF!,2,FALSE)</f>
        <v>#REF!</v>
      </c>
      <c r="L385" s="165" t="str">
        <f>[4]SayfaKAY!X1218</f>
        <v/>
      </c>
      <c r="M385" s="107" t="str">
        <f t="shared" si="247"/>
        <v/>
      </c>
      <c r="N385" s="105" t="str">
        <f>[4]SayfaKAY!M1218</f>
        <v/>
      </c>
      <c r="O385" s="166" t="str">
        <f>[4]SayfaKAY!P1218</f>
        <v/>
      </c>
      <c r="P385" s="166" t="str">
        <f>[4]SayfaKAY!Q1218</f>
        <v/>
      </c>
      <c r="Q385" s="166" t="str">
        <f>[4]SayfaKAY!R1218</f>
        <v/>
      </c>
      <c r="R385" s="132" t="str" cm="1">
        <f t="array" ref="R385">IF([4]SayfaKAY!U1218="","",_xlfn.IFS([4]SayfaKAY!U1218="Bozankaya","Bozankaya",[4]SayfaKAY!U1218="Müşteri","Customer",[4]SayfaKAY!U1218="Tedarikçi","Equipment Supplier"))</f>
        <v/>
      </c>
      <c r="S385" s="204" t="str">
        <f>[4]SayfaKAY!N1218</f>
        <v/>
      </c>
      <c r="T385" s="133" t="str">
        <f>[4]SayfaKAY!AD1218</f>
        <v/>
      </c>
      <c r="U385" s="132" t="str">
        <f>[4]SayfaKAY!W1218</f>
        <v/>
      </c>
      <c r="V385" s="108" t="str">
        <f>[4]SayfaKAY!AZ1218</f>
        <v/>
      </c>
      <c r="W385" s="136" t="str">
        <f t="shared" si="248"/>
        <v/>
      </c>
      <c r="X385" s="137" t="str">
        <f t="shared" si="249"/>
        <v/>
      </c>
      <c r="Y385" s="235" t="str">
        <f>[4]SayfaKAY!AE1218</f>
        <v/>
      </c>
      <c r="Z385" s="192" t="str">
        <f t="shared" si="250"/>
        <v/>
      </c>
      <c r="AA385" s="110" t="str">
        <f t="shared" si="251"/>
        <v/>
      </c>
      <c r="AB385" s="182" t="str">
        <f>[4]SayfaKAY!BA1218</f>
        <v/>
      </c>
      <c r="AC385" s="257" t="str">
        <f t="shared" si="252"/>
        <v/>
      </c>
      <c r="AD385" s="111" t="str">
        <f t="shared" si="253"/>
        <v/>
      </c>
      <c r="AE385" s="111" t="str">
        <f t="shared" si="254"/>
        <v/>
      </c>
      <c r="AF385" s="235" t="str">
        <f>[4]SayfaKAY!BA1218</f>
        <v/>
      </c>
      <c r="AG385" s="179" t="str">
        <f>[4]SayfaKAY!S1218</f>
        <v/>
      </c>
      <c r="AH385" s="178" t="str">
        <f t="shared" si="255"/>
        <v/>
      </c>
      <c r="AI385" s="163" t="str">
        <f>[4]SayfaKAY!AV1218</f>
        <v/>
      </c>
      <c r="AJ385" s="164" t="str">
        <f t="shared" si="256"/>
        <v/>
      </c>
      <c r="AK385" s="164" t="str">
        <f t="shared" si="257"/>
        <v/>
      </c>
      <c r="AL385" s="112" t="str">
        <f>[4]SayfaKAY!AX1218</f>
        <v/>
      </c>
      <c r="AM385" s="257" t="str" cm="1">
        <f t="array" ref="AM385">IFERROR(IF(AND(P385&lt;&gt;"D(Arıza Değil)",AH385="Bu Arıza Aracın Servise Verilmesine Engel Değil"),
IF(Z385-F385&gt;0,(AB385-Y385)*24*60,
IF(OR(AND(G385&gt;$AS$1,G385&lt;$AT$1),AND(G385&gt;$AU$1,G385&lt;$AV$1)),
(AF385-H385)*24*60,     BH:BH0)),        AN385),0)</f>
        <v/>
      </c>
      <c r="AN385" s="257" t="str">
        <f t="shared" si="258"/>
        <v/>
      </c>
      <c r="AO385" s="174" t="str">
        <f>[4]SayfaKAY!AG1218</f>
        <v/>
      </c>
      <c r="AP385" s="174" t="str">
        <f>[4]SayfaKAY!AI1218</f>
        <v/>
      </c>
      <c r="AQ385" s="174" t="str">
        <f>[4]SayfaKAY!AQ1218</f>
        <v/>
      </c>
      <c r="AR385" s="174" t="str">
        <f>[4]SayfaKAY!AH1218</f>
        <v/>
      </c>
      <c r="AS385" s="174" t="str">
        <f>[4]SayfaKAY!AJ1218</f>
        <v/>
      </c>
      <c r="AT385" s="175" t="str">
        <f>[4]SayfaKAY!AM1218</f>
        <v/>
      </c>
      <c r="AU385" s="176" t="str">
        <f>[4]SayfaKAY!AL1218</f>
        <v/>
      </c>
      <c r="AV385" s="176" t="str">
        <f>[4]SayfaKAY!AP1218</f>
        <v/>
      </c>
      <c r="AW385" s="177" t="str">
        <f>[4]SayfaKAY!AT1218</f>
        <v/>
      </c>
      <c r="AX385" s="194" t="str">
        <f t="shared" si="259"/>
        <v/>
      </c>
      <c r="AY385" s="168"/>
      <c r="AZ385" s="167"/>
      <c r="BA385" s="170"/>
      <c r="BB385" s="171"/>
      <c r="BC385" s="114"/>
      <c r="BD385" s="114"/>
      <c r="BE385" s="114"/>
      <c r="BF385" s="114"/>
      <c r="BG385" s="114"/>
      <c r="BH385" s="114">
        <f>IFERROR(FRACAS!AN1221, "Hata Var")</f>
        <v>2784.9999998894054</v>
      </c>
      <c r="BI385" s="114"/>
      <c r="BJ385" s="114"/>
      <c r="BK385" s="105" t="str">
        <f>[4]SayfaKAY!AW1218</f>
        <v/>
      </c>
      <c r="BL385" s="105" t="str">
        <f>[4]SayfaKAY!V1218</f>
        <v/>
      </c>
      <c r="BM385" s="114"/>
      <c r="BN385" s="171" t="str">
        <f t="shared" si="260"/>
        <v>x yok</v>
      </c>
      <c r="BO385" s="171" t="b">
        <f t="shared" si="261"/>
        <v>0</v>
      </c>
      <c r="BP385" s="171" t="e">
        <f t="shared" si="262"/>
        <v>#VALUE!</v>
      </c>
      <c r="BQ385" s="226" t="e">
        <f t="shared" si="263"/>
        <v>#VALUE!</v>
      </c>
      <c r="BR385" s="226" t="e">
        <f t="shared" si="264"/>
        <v>#VALUE!</v>
      </c>
      <c r="BS385" s="226" t="e">
        <f t="shared" si="265"/>
        <v>#VALUE!</v>
      </c>
      <c r="BT385" s="114"/>
      <c r="BU385" s="242"/>
      <c r="BV385" s="233">
        <f t="shared" si="266"/>
        <v>-1</v>
      </c>
      <c r="BW385" s="226" t="str">
        <f t="shared" si="267"/>
        <v>Hayır, çakışma yok</v>
      </c>
      <c r="BX385" s="229"/>
      <c r="BY385" s="247" t="e">
        <f t="shared" si="268"/>
        <v>#VALUE!</v>
      </c>
      <c r="BZ385" s="247" t="e">
        <f t="shared" si="269"/>
        <v>#VALUE!</v>
      </c>
      <c r="CA385" s="247" t="e">
        <f t="shared" si="270"/>
        <v>#VALUE!</v>
      </c>
      <c r="CB385" s="213"/>
      <c r="CC385" s="211"/>
      <c r="CD385" s="196"/>
      <c r="CE385" s="213">
        <v>1217</v>
      </c>
      <c r="CF385" s="182" t="str">
        <f t="shared" si="271"/>
        <v/>
      </c>
      <c r="CG385" s="182" t="str">
        <f t="shared" si="272"/>
        <v/>
      </c>
      <c r="CH385" s="196"/>
      <c r="CI385" s="196"/>
      <c r="CJ385" s="196"/>
      <c r="CK385" s="196" t="e">
        <f t="shared" si="273"/>
        <v>#VALUE!</v>
      </c>
      <c r="CL385" s="196" t="e">
        <f t="shared" si="274"/>
        <v>#VALUE!</v>
      </c>
      <c r="CM385" s="196" t="e">
        <f t="shared" si="275"/>
        <v>#VALUE!</v>
      </c>
      <c r="CN385" s="114"/>
      <c r="CO385" s="115" t="str">
        <f t="shared" si="276"/>
        <v/>
      </c>
      <c r="CP385" s="116" t="e">
        <f t="shared" si="277"/>
        <v>#VALUE!</v>
      </c>
      <c r="CQ385" s="117" t="str">
        <f t="shared" si="278"/>
        <v/>
      </c>
      <c r="CR385" s="117" t="str">
        <f t="shared" si="279"/>
        <v/>
      </c>
      <c r="CS385" s="117" t="str">
        <f t="shared" si="280"/>
        <v/>
      </c>
      <c r="CT385" s="118" t="e">
        <f t="shared" si="281"/>
        <v>#VALUE!</v>
      </c>
      <c r="CU385" s="118" t="e">
        <f t="shared" si="282"/>
        <v>#VALUE!</v>
      </c>
      <c r="CV385" s="118" t="e">
        <f t="shared" si="283"/>
        <v>#VALUE!</v>
      </c>
      <c r="CW385" s="119" t="e">
        <f t="shared" si="284"/>
        <v>#VALUE!</v>
      </c>
    </row>
    <row r="386" spans="1:101" ht="118.5" customHeight="1" x14ac:dyDescent="0.3">
      <c r="A386" s="160" t="str">
        <f>[4]SayfaKAY!C1219</f>
        <v/>
      </c>
      <c r="B386" s="104" t="str">
        <f>[4]SayfaKAY!D1219</f>
        <v/>
      </c>
      <c r="C386" s="105" t="str">
        <f>[4]SayfaKAY!E1219</f>
        <v/>
      </c>
      <c r="D386" s="105" t="str">
        <f>[4]SayfaKAY!F1219</f>
        <v/>
      </c>
      <c r="E386" s="106" t="str">
        <f>[4]SayfaKAY!G1219</f>
        <v/>
      </c>
      <c r="F386" s="134" t="str">
        <f t="shared" si="245"/>
        <v/>
      </c>
      <c r="G386" s="135" t="str">
        <f t="shared" si="246"/>
        <v/>
      </c>
      <c r="H386" s="235" t="str">
        <f>[4]SayfaKAY!H1219</f>
        <v/>
      </c>
      <c r="I386" s="104" t="str">
        <f>[4]SayfaKAY!I1219</f>
        <v/>
      </c>
      <c r="J386" s="103" t="str">
        <f>IF([4]SayfaKAY!J1219="","",IF([4]SayfaKAY!J1219="Müşteri","Notified by Customer","Notified by Bozankaya"))</f>
        <v/>
      </c>
      <c r="K386" s="103" t="e">
        <f>VLOOKUP([4]SayfaKAY!L1219,#REF!,2,FALSE)</f>
        <v>#REF!</v>
      </c>
      <c r="L386" s="165" t="str">
        <f>[4]SayfaKAY!X1219</f>
        <v/>
      </c>
      <c r="M386" s="107" t="str">
        <f t="shared" si="247"/>
        <v/>
      </c>
      <c r="N386" s="105" t="str">
        <f>[4]SayfaKAY!M1219</f>
        <v/>
      </c>
      <c r="O386" s="166" t="str">
        <f>[4]SayfaKAY!P1219</f>
        <v/>
      </c>
      <c r="P386" s="166" t="str">
        <f>[4]SayfaKAY!Q1219</f>
        <v/>
      </c>
      <c r="Q386" s="166" t="str">
        <f>[4]SayfaKAY!R1219</f>
        <v/>
      </c>
      <c r="R386" s="132" t="str" cm="1">
        <f t="array" ref="R386">IF([4]SayfaKAY!U1219="","",_xlfn.IFS([4]SayfaKAY!U1219="Bozankaya","Bozankaya",[4]SayfaKAY!U1219="Müşteri","Customer",[4]SayfaKAY!U1219="Tedarikçi","Equipment Supplier"))</f>
        <v/>
      </c>
      <c r="S386" s="204" t="str">
        <f>[4]SayfaKAY!N1219</f>
        <v/>
      </c>
      <c r="T386" s="133" t="str">
        <f>[4]SayfaKAY!AD1219</f>
        <v/>
      </c>
      <c r="U386" s="132" t="str">
        <f>[4]SayfaKAY!W1219</f>
        <v/>
      </c>
      <c r="V386" s="108" t="str">
        <f>[4]SayfaKAY!AZ1219</f>
        <v/>
      </c>
      <c r="W386" s="136" t="str">
        <f t="shared" si="248"/>
        <v/>
      </c>
      <c r="X386" s="137" t="str">
        <f t="shared" si="249"/>
        <v/>
      </c>
      <c r="Y386" s="235" t="str">
        <f>[4]SayfaKAY!AE1219</f>
        <v/>
      </c>
      <c r="Z386" s="109" t="str">
        <f t="shared" si="250"/>
        <v/>
      </c>
      <c r="AA386" s="110" t="str">
        <f t="shared" si="251"/>
        <v/>
      </c>
      <c r="AB386" s="182" t="str">
        <f>[4]SayfaKAY!BA1219</f>
        <v/>
      </c>
      <c r="AC386" s="257" t="str">
        <f t="shared" si="252"/>
        <v/>
      </c>
      <c r="AD386" s="111" t="str">
        <f t="shared" si="253"/>
        <v/>
      </c>
      <c r="AE386" s="111" t="str">
        <f t="shared" si="254"/>
        <v/>
      </c>
      <c r="AF386" s="235" t="str">
        <f>[4]SayfaKAY!BA1219</f>
        <v/>
      </c>
      <c r="AG386" s="179" t="str">
        <f>[4]SayfaKAY!S1219</f>
        <v/>
      </c>
      <c r="AH386" s="178" t="str">
        <f t="shared" si="255"/>
        <v/>
      </c>
      <c r="AI386" s="163" t="str">
        <f>[4]SayfaKAY!AV1219</f>
        <v/>
      </c>
      <c r="AJ386" s="164" t="str">
        <f t="shared" si="256"/>
        <v/>
      </c>
      <c r="AK386" s="164" t="str">
        <f t="shared" si="257"/>
        <v/>
      </c>
      <c r="AL386" s="112" t="str">
        <f>[4]SayfaKAY!AX1219</f>
        <v/>
      </c>
      <c r="AM386" s="257" t="str" cm="1">
        <f t="array" ref="AM386">IFERROR(IF(AND(P386&lt;&gt;"D(Arıza Değil)",AH386="Bu Arıza Aracın Servise Verilmesine Engel Değil"),
IF(Z386-F386&gt;0,(AB386-Y386)*24*60,
IF(OR(AND(G386&gt;$AS$1,G386&lt;$AT$1),AND(G386&gt;$AU$1,G386&lt;$AV$1)),
(AF386-H386)*24*60,     BH:BH0)),        AN386),0)</f>
        <v/>
      </c>
      <c r="AN386" s="257" t="str">
        <f t="shared" si="258"/>
        <v/>
      </c>
      <c r="AO386" s="174" t="str">
        <f>[4]SayfaKAY!AG1219</f>
        <v/>
      </c>
      <c r="AP386" s="174" t="str">
        <f>[4]SayfaKAY!AI1219</f>
        <v/>
      </c>
      <c r="AQ386" s="174" t="str">
        <f>[4]SayfaKAY!AQ1219</f>
        <v/>
      </c>
      <c r="AR386" s="174" t="str">
        <f>[4]SayfaKAY!AH1219</f>
        <v/>
      </c>
      <c r="AS386" s="174" t="str">
        <f>[4]SayfaKAY!AJ1219</f>
        <v/>
      </c>
      <c r="AT386" s="175" t="str">
        <f>[4]SayfaKAY!AM1219</f>
        <v/>
      </c>
      <c r="AU386" s="176" t="str">
        <f>[4]SayfaKAY!AL1219</f>
        <v/>
      </c>
      <c r="AV386" s="176" t="str">
        <f>[4]SayfaKAY!AP1219</f>
        <v/>
      </c>
      <c r="AW386" s="177" t="str">
        <f>[4]SayfaKAY!AT1219</f>
        <v/>
      </c>
      <c r="AX386" s="194" t="str">
        <f t="shared" si="259"/>
        <v/>
      </c>
      <c r="AY386" s="168"/>
      <c r="AZ386" s="167"/>
      <c r="BA386" s="113"/>
      <c r="BB386" s="171" t="str">
        <f>IF($AQ$1="X", IF(AND(G386&gt;=$AS$1,G386&lt;=$AT$1),IF(P386&lt;&gt;"D(Arıza Değil)",AC386,0), IF(AND(G386&gt;=$AU$1,G386&lt;=$AV$1),IF(P386&lt;&gt;"D(Arıza Değil)",AC386,0), "")), "")</f>
        <v/>
      </c>
      <c r="BC386" s="114"/>
      <c r="BD386" s="114"/>
      <c r="BE386" s="114"/>
      <c r="BF386" s="114"/>
      <c r="BG386" s="114"/>
      <c r="BH386" s="114">
        <f>IFERROR(FRACAS!AN1222, "Hata Var")</f>
        <v>293.00000011688098</v>
      </c>
      <c r="BI386" s="114"/>
      <c r="BJ386" s="114"/>
      <c r="BK386" s="105" t="str">
        <f>[4]SayfaKAY!AW1219</f>
        <v/>
      </c>
      <c r="BL386" s="105" t="str">
        <f>[4]SayfaKAY!V1219</f>
        <v/>
      </c>
      <c r="BM386" s="114"/>
      <c r="BN386" s="171" t="str">
        <f t="shared" si="260"/>
        <v>x yok</v>
      </c>
      <c r="BO386" s="171" t="b">
        <f t="shared" si="261"/>
        <v>0</v>
      </c>
      <c r="BP386" s="171" t="e">
        <f t="shared" si="262"/>
        <v>#VALUE!</v>
      </c>
      <c r="BQ386" s="226" t="e">
        <f t="shared" si="263"/>
        <v>#VALUE!</v>
      </c>
      <c r="BR386" s="226" t="e">
        <f t="shared" si="264"/>
        <v>#VALUE!</v>
      </c>
      <c r="BS386" s="226" t="e">
        <f t="shared" si="265"/>
        <v>#VALUE!</v>
      </c>
      <c r="BT386" s="114"/>
      <c r="BU386" s="242"/>
      <c r="BV386" s="233">
        <f t="shared" si="266"/>
        <v>-1</v>
      </c>
      <c r="BW386" s="226" t="str">
        <f t="shared" si="267"/>
        <v>Hayır, çakışma yok</v>
      </c>
      <c r="BX386" s="229"/>
      <c r="BY386" s="247" t="e">
        <f t="shared" si="268"/>
        <v>#VALUE!</v>
      </c>
      <c r="BZ386" s="247" t="e">
        <f t="shared" si="269"/>
        <v>#VALUE!</v>
      </c>
      <c r="CA386" s="247" t="e">
        <f t="shared" si="270"/>
        <v>#VALUE!</v>
      </c>
      <c r="CB386" s="213"/>
      <c r="CC386" s="211"/>
      <c r="CD386" s="196"/>
      <c r="CE386" s="213">
        <v>1218</v>
      </c>
      <c r="CF386" s="182" t="str">
        <f t="shared" si="271"/>
        <v/>
      </c>
      <c r="CG386" s="182" t="str">
        <f t="shared" si="272"/>
        <v/>
      </c>
      <c r="CH386" s="196"/>
      <c r="CI386" s="196"/>
      <c r="CJ386" s="196"/>
      <c r="CK386" s="196" t="e">
        <f t="shared" si="273"/>
        <v>#VALUE!</v>
      </c>
      <c r="CL386" s="196" t="e">
        <f t="shared" si="274"/>
        <v>#VALUE!</v>
      </c>
      <c r="CM386" s="196" t="e">
        <f t="shared" si="275"/>
        <v>#VALUE!</v>
      </c>
      <c r="CN386" s="114"/>
      <c r="CO386" s="115" t="str">
        <f t="shared" si="276"/>
        <v/>
      </c>
      <c r="CP386" s="116" t="e">
        <f t="shared" si="277"/>
        <v>#VALUE!</v>
      </c>
      <c r="CQ386" s="117" t="str">
        <f t="shared" si="278"/>
        <v/>
      </c>
      <c r="CR386" s="117" t="str">
        <f t="shared" si="279"/>
        <v/>
      </c>
      <c r="CS386" s="117" t="str">
        <f t="shared" si="280"/>
        <v/>
      </c>
      <c r="CT386" s="118" t="e">
        <f t="shared" si="281"/>
        <v>#VALUE!</v>
      </c>
      <c r="CU386" s="118" t="e">
        <f t="shared" si="282"/>
        <v>#VALUE!</v>
      </c>
      <c r="CV386" s="118" t="e">
        <f t="shared" si="283"/>
        <v>#VALUE!</v>
      </c>
      <c r="CW386" s="119" t="e">
        <f t="shared" si="284"/>
        <v>#VALUE!</v>
      </c>
    </row>
    <row r="387" spans="1:101" ht="118.5" customHeight="1" x14ac:dyDescent="0.3">
      <c r="A387" s="104" t="str">
        <f>[4]SayfaKAY!C1220</f>
        <v/>
      </c>
      <c r="B387" s="104" t="str">
        <f>[4]SayfaKAY!D1220</f>
        <v/>
      </c>
      <c r="C387" s="105" t="str">
        <f>[4]SayfaKAY!E1220</f>
        <v/>
      </c>
      <c r="D387" s="105" t="str">
        <f>[4]SayfaKAY!F1220</f>
        <v/>
      </c>
      <c r="E387" s="106" t="str">
        <f>[4]SayfaKAY!G1220</f>
        <v/>
      </c>
      <c r="F387" s="193" t="str">
        <f t="shared" si="245"/>
        <v/>
      </c>
      <c r="G387" s="135" t="str">
        <f t="shared" si="246"/>
        <v/>
      </c>
      <c r="H387" s="235" t="str">
        <f>[4]SayfaKAY!H1220</f>
        <v/>
      </c>
      <c r="I387" s="104" t="str">
        <f>[4]SayfaKAY!I1220</f>
        <v/>
      </c>
      <c r="J387" s="103" t="str">
        <f>IF([4]SayfaKAY!J1220="","",IF([4]SayfaKAY!J1220="Müşteri","Notified by Customer","Notified by Bozankaya"))</f>
        <v/>
      </c>
      <c r="K387" s="103" t="e">
        <f>VLOOKUP([4]SayfaKAY!L1220,#REF!,2,FALSE)</f>
        <v>#REF!</v>
      </c>
      <c r="L387" s="165" t="str">
        <f>[4]SayfaKAY!X1220</f>
        <v/>
      </c>
      <c r="M387" s="107" t="str">
        <f t="shared" si="247"/>
        <v/>
      </c>
      <c r="N387" s="105" t="str">
        <f>[4]SayfaKAY!M1220</f>
        <v/>
      </c>
      <c r="O387" s="166" t="str">
        <f>[4]SayfaKAY!P1220</f>
        <v/>
      </c>
      <c r="P387" s="166" t="str">
        <f>[4]SayfaKAY!Q1220</f>
        <v/>
      </c>
      <c r="Q387" s="166" t="str">
        <f>[4]SayfaKAY!R1220</f>
        <v/>
      </c>
      <c r="R387" s="132" t="str" cm="1">
        <f t="array" ref="R387">IF([4]SayfaKAY!U1220="","",_xlfn.IFS([4]SayfaKAY!U1220="Bozankaya","Bozankaya",[4]SayfaKAY!U1220="Müşteri","Customer",[4]SayfaKAY!U1220="Tedarikçi","Equipment Supplier"))</f>
        <v/>
      </c>
      <c r="S387" s="204" t="str">
        <f>[4]SayfaKAY!N1220</f>
        <v/>
      </c>
      <c r="T387" s="133" t="str">
        <f>[4]SayfaKAY!AD1220</f>
        <v/>
      </c>
      <c r="U387" s="132" t="str">
        <f>[4]SayfaKAY!W1220</f>
        <v/>
      </c>
      <c r="V387" s="108" t="str">
        <f>[4]SayfaKAY!AZ1220</f>
        <v/>
      </c>
      <c r="W387" s="136" t="str">
        <f t="shared" si="248"/>
        <v/>
      </c>
      <c r="X387" s="137" t="str">
        <f t="shared" si="249"/>
        <v/>
      </c>
      <c r="Y387" s="235" t="str">
        <f>[4]SayfaKAY!AE1220</f>
        <v/>
      </c>
      <c r="Z387" s="192" t="str">
        <f t="shared" si="250"/>
        <v/>
      </c>
      <c r="AA387" s="110" t="str">
        <f t="shared" si="251"/>
        <v/>
      </c>
      <c r="AB387" s="182" t="str">
        <f>[4]SayfaKAY!BA1220</f>
        <v/>
      </c>
      <c r="AC387" s="257" t="str">
        <f t="shared" si="252"/>
        <v/>
      </c>
      <c r="AD387" s="111" t="str">
        <f t="shared" si="253"/>
        <v/>
      </c>
      <c r="AE387" s="111" t="str">
        <f t="shared" si="254"/>
        <v/>
      </c>
      <c r="AF387" s="235" t="str">
        <f>[4]SayfaKAY!BA1220</f>
        <v/>
      </c>
      <c r="AG387" s="179" t="str">
        <f>[4]SayfaKAY!S1220</f>
        <v/>
      </c>
      <c r="AH387" s="178" t="str">
        <f t="shared" si="255"/>
        <v/>
      </c>
      <c r="AI387" s="163" t="str">
        <f>[4]SayfaKAY!AV1220</f>
        <v/>
      </c>
      <c r="AJ387" s="164" t="str">
        <f t="shared" si="256"/>
        <v/>
      </c>
      <c r="AK387" s="164" t="str">
        <f t="shared" si="257"/>
        <v/>
      </c>
      <c r="AL387" s="112" t="str">
        <f>[4]SayfaKAY!AX1220</f>
        <v/>
      </c>
      <c r="AM387" s="257" t="str" cm="1">
        <f t="array" ref="AM387">IFERROR(IF(AND(P387&lt;&gt;"D(Arıza Değil)",AH387="Bu Arıza Aracın Servise Verilmesine Engel Değil"),
IF(Z387-F387&gt;0,(AB387-Y387)*24*60,
IF(OR(AND(G387&gt;$AS$1,G387&lt;$AT$1),AND(G387&gt;$AU$1,G387&lt;$AV$1)),
(AF387-H387)*24*60,     BH:BH0)),        AN387),0)</f>
        <v/>
      </c>
      <c r="AN387" s="257" t="str">
        <f t="shared" si="258"/>
        <v/>
      </c>
      <c r="AO387" s="174" t="str">
        <f>[4]SayfaKAY!AG1220</f>
        <v/>
      </c>
      <c r="AP387" s="174" t="str">
        <f>[4]SayfaKAY!AI1220</f>
        <v/>
      </c>
      <c r="AQ387" s="174" t="str">
        <f>[4]SayfaKAY!AQ1220</f>
        <v/>
      </c>
      <c r="AR387" s="174" t="str">
        <f>[4]SayfaKAY!AH1220</f>
        <v/>
      </c>
      <c r="AS387" s="174" t="str">
        <f>[4]SayfaKAY!AJ1220</f>
        <v/>
      </c>
      <c r="AT387" s="175" t="str">
        <f>[4]SayfaKAY!AM1220</f>
        <v/>
      </c>
      <c r="AU387" s="176" t="str">
        <f>[4]SayfaKAY!AL1220</f>
        <v/>
      </c>
      <c r="AV387" s="176" t="str">
        <f>[4]SayfaKAY!AP1220</f>
        <v/>
      </c>
      <c r="AW387" s="177" t="str">
        <f>[4]SayfaKAY!AT1220</f>
        <v/>
      </c>
      <c r="AX387" s="194" t="str">
        <f t="shared" si="259"/>
        <v/>
      </c>
      <c r="AY387" s="168"/>
      <c r="AZ387" s="167"/>
      <c r="BA387" s="170"/>
      <c r="BB387" s="171"/>
      <c r="BC387" s="114"/>
      <c r="BD387" s="114"/>
      <c r="BE387" s="114"/>
      <c r="BF387" s="114"/>
      <c r="BG387" s="114"/>
      <c r="BH387" s="114">
        <f>IFERROR(FRACAS!AN1223, "Hata Var")</f>
        <v>294171.99999998091</v>
      </c>
      <c r="BI387" s="114"/>
      <c r="BJ387" s="114"/>
      <c r="BK387" s="105" t="str">
        <f>[4]SayfaKAY!AW1220</f>
        <v/>
      </c>
      <c r="BL387" s="105" t="str">
        <f>[4]SayfaKAY!V1220</f>
        <v/>
      </c>
      <c r="BM387" s="114"/>
      <c r="BN387" s="171" t="str">
        <f t="shared" si="260"/>
        <v>x yok</v>
      </c>
      <c r="BO387" s="171" t="b">
        <f t="shared" si="261"/>
        <v>0</v>
      </c>
      <c r="BP387" s="171" t="e">
        <f t="shared" si="262"/>
        <v>#VALUE!</v>
      </c>
      <c r="BQ387" s="226" t="e">
        <f t="shared" si="263"/>
        <v>#VALUE!</v>
      </c>
      <c r="BR387" s="226" t="e">
        <f t="shared" si="264"/>
        <v>#VALUE!</v>
      </c>
      <c r="BS387" s="226" t="e">
        <f t="shared" si="265"/>
        <v>#VALUE!</v>
      </c>
      <c r="BT387" s="114"/>
      <c r="BU387" s="242"/>
      <c r="BV387" s="233">
        <f t="shared" si="266"/>
        <v>-1</v>
      </c>
      <c r="BW387" s="226" t="str">
        <f t="shared" si="267"/>
        <v>Hayır, çakışma yok</v>
      </c>
      <c r="BX387" s="229"/>
      <c r="BY387" s="247" t="e">
        <f t="shared" si="268"/>
        <v>#VALUE!</v>
      </c>
      <c r="BZ387" s="247" t="e">
        <f t="shared" si="269"/>
        <v>#VALUE!</v>
      </c>
      <c r="CA387" s="247" t="e">
        <f t="shared" si="270"/>
        <v>#VALUE!</v>
      </c>
      <c r="CB387" s="213"/>
      <c r="CC387" s="211"/>
      <c r="CD387" s="196"/>
      <c r="CE387" s="213">
        <v>1219</v>
      </c>
      <c r="CF387" s="182" t="str">
        <f t="shared" si="271"/>
        <v/>
      </c>
      <c r="CG387" s="182" t="str">
        <f t="shared" si="272"/>
        <v/>
      </c>
      <c r="CH387" s="196"/>
      <c r="CI387" s="196"/>
      <c r="CJ387" s="196"/>
      <c r="CK387" s="196" t="e">
        <f t="shared" si="273"/>
        <v>#VALUE!</v>
      </c>
      <c r="CL387" s="196" t="e">
        <f t="shared" si="274"/>
        <v>#VALUE!</v>
      </c>
      <c r="CM387" s="196" t="e">
        <f t="shared" si="275"/>
        <v>#VALUE!</v>
      </c>
      <c r="CN387" s="114"/>
      <c r="CO387" s="115" t="str">
        <f t="shared" si="276"/>
        <v/>
      </c>
      <c r="CP387" s="116" t="e">
        <f t="shared" si="277"/>
        <v>#VALUE!</v>
      </c>
      <c r="CQ387" s="117" t="str">
        <f t="shared" si="278"/>
        <v/>
      </c>
      <c r="CR387" s="117" t="str">
        <f t="shared" si="279"/>
        <v/>
      </c>
      <c r="CS387" s="117" t="str">
        <f t="shared" si="280"/>
        <v/>
      </c>
      <c r="CT387" s="118" t="e">
        <f t="shared" si="281"/>
        <v>#VALUE!</v>
      </c>
      <c r="CU387" s="118" t="e">
        <f t="shared" si="282"/>
        <v>#VALUE!</v>
      </c>
      <c r="CV387" s="118" t="e">
        <f t="shared" si="283"/>
        <v>#VALUE!</v>
      </c>
      <c r="CW387" s="119" t="e">
        <f t="shared" si="284"/>
        <v>#VALUE!</v>
      </c>
    </row>
    <row r="388" spans="1:101" ht="118.5" customHeight="1" x14ac:dyDescent="0.3">
      <c r="A388" s="160" t="str">
        <f>[4]SayfaKAY!C1221</f>
        <v/>
      </c>
      <c r="B388" s="104" t="str">
        <f>[4]SayfaKAY!D1221</f>
        <v/>
      </c>
      <c r="C388" s="105" t="str">
        <f>[4]SayfaKAY!E1221</f>
        <v/>
      </c>
      <c r="D388" s="105" t="str">
        <f>[4]SayfaKAY!F1221</f>
        <v/>
      </c>
      <c r="E388" s="106" t="str">
        <f>[4]SayfaKAY!G1221</f>
        <v/>
      </c>
      <c r="F388" s="134" t="str">
        <f t="shared" si="245"/>
        <v/>
      </c>
      <c r="G388" s="135" t="str">
        <f t="shared" si="246"/>
        <v/>
      </c>
      <c r="H388" s="235" t="str">
        <f>[4]SayfaKAY!H1221</f>
        <v/>
      </c>
      <c r="I388" s="104" t="str">
        <f>[4]SayfaKAY!I1221</f>
        <v/>
      </c>
      <c r="J388" s="103" t="str">
        <f>IF([4]SayfaKAY!J1221="","",IF([4]SayfaKAY!J1221="Müşteri","Notified by Customer","Notified by Bozankaya"))</f>
        <v/>
      </c>
      <c r="K388" s="103" t="e">
        <f>VLOOKUP([4]SayfaKAY!L1221,#REF!,2,FALSE)</f>
        <v>#REF!</v>
      </c>
      <c r="L388" s="165" t="str">
        <f>[4]SayfaKAY!X1221</f>
        <v/>
      </c>
      <c r="M388" s="107" t="str">
        <f t="shared" si="247"/>
        <v/>
      </c>
      <c r="N388" s="105" t="str">
        <f>[4]SayfaKAY!M1221</f>
        <v/>
      </c>
      <c r="O388" s="166" t="str">
        <f>[4]SayfaKAY!P1221</f>
        <v/>
      </c>
      <c r="P388" s="166" t="str">
        <f>[4]SayfaKAY!Q1221</f>
        <v/>
      </c>
      <c r="Q388" s="166" t="str">
        <f>[4]SayfaKAY!R1221</f>
        <v/>
      </c>
      <c r="R388" s="132" t="str" cm="1">
        <f t="array" ref="R388">IF([4]SayfaKAY!U1221="","",_xlfn.IFS([4]SayfaKAY!U1221="Bozankaya","Bozankaya",[4]SayfaKAY!U1221="Müşteri","Customer",[4]SayfaKAY!U1221="Tedarikçi","Equipment Supplier"))</f>
        <v/>
      </c>
      <c r="S388" s="204" t="str">
        <f>[4]SayfaKAY!N1221</f>
        <v/>
      </c>
      <c r="T388" s="133" t="str">
        <f>[4]SayfaKAY!AD1221</f>
        <v/>
      </c>
      <c r="U388" s="132" t="str">
        <f>[4]SayfaKAY!W1221</f>
        <v/>
      </c>
      <c r="V388" s="108" t="str">
        <f>[4]SayfaKAY!AZ1221</f>
        <v/>
      </c>
      <c r="W388" s="136" t="str">
        <f t="shared" si="248"/>
        <v/>
      </c>
      <c r="X388" s="137" t="str">
        <f t="shared" si="249"/>
        <v/>
      </c>
      <c r="Y388" s="235" t="str">
        <f>[4]SayfaKAY!AE1221</f>
        <v/>
      </c>
      <c r="Z388" s="109" t="str">
        <f t="shared" si="250"/>
        <v/>
      </c>
      <c r="AA388" s="110" t="str">
        <f t="shared" si="251"/>
        <v/>
      </c>
      <c r="AB388" s="182" t="str">
        <f>[4]SayfaKAY!BA1221</f>
        <v/>
      </c>
      <c r="AC388" s="257" t="str">
        <f t="shared" si="252"/>
        <v/>
      </c>
      <c r="AD388" s="111" t="str">
        <f t="shared" si="253"/>
        <v/>
      </c>
      <c r="AE388" s="111" t="str">
        <f t="shared" si="254"/>
        <v/>
      </c>
      <c r="AF388" s="235" t="str">
        <f>[4]SayfaKAY!BA1221</f>
        <v/>
      </c>
      <c r="AG388" s="179" t="str">
        <f>[4]SayfaKAY!S1221</f>
        <v/>
      </c>
      <c r="AH388" s="178" t="str">
        <f t="shared" si="255"/>
        <v/>
      </c>
      <c r="AI388" s="163" t="str">
        <f>[4]SayfaKAY!AV1221</f>
        <v/>
      </c>
      <c r="AJ388" s="164" t="str">
        <f t="shared" si="256"/>
        <v/>
      </c>
      <c r="AK388" s="164" t="str">
        <f t="shared" si="257"/>
        <v/>
      </c>
      <c r="AL388" s="112" t="str">
        <f>[4]SayfaKAY!AX1221</f>
        <v/>
      </c>
      <c r="AM388" s="257" t="str" cm="1">
        <f t="array" ref="AM388">IFERROR(IF(AND(P388&lt;&gt;"D(Arıza Değil)",AH388="Bu Arıza Aracın Servise Verilmesine Engel Değil"),
IF(Z388-F388&gt;0,(AB388-Y388)*24*60,
IF(OR(AND(G388&gt;$AS$1,G388&lt;$AT$1),AND(G388&gt;$AU$1,G388&lt;$AV$1)),
(AF388-H388)*24*60,     BH:BH0)),        AN388),0)</f>
        <v/>
      </c>
      <c r="AN388" s="257" t="str">
        <f t="shared" si="258"/>
        <v/>
      </c>
      <c r="AO388" s="174" t="str">
        <f>[4]SayfaKAY!AG1221</f>
        <v/>
      </c>
      <c r="AP388" s="174" t="str">
        <f>[4]SayfaKAY!AI1221</f>
        <v/>
      </c>
      <c r="AQ388" s="174" t="str">
        <f>[4]SayfaKAY!AQ1221</f>
        <v/>
      </c>
      <c r="AR388" s="174" t="str">
        <f>[4]SayfaKAY!AH1221</f>
        <v/>
      </c>
      <c r="AS388" s="174" t="str">
        <f>[4]SayfaKAY!AJ1221</f>
        <v/>
      </c>
      <c r="AT388" s="175" t="str">
        <f>[4]SayfaKAY!AM1221</f>
        <v/>
      </c>
      <c r="AU388" s="176" t="str">
        <f>[4]SayfaKAY!AL1221</f>
        <v/>
      </c>
      <c r="AV388" s="176" t="str">
        <f>[4]SayfaKAY!AP1221</f>
        <v/>
      </c>
      <c r="AW388" s="177" t="str">
        <f>[4]SayfaKAY!AT1221</f>
        <v/>
      </c>
      <c r="AX388" s="194" t="str">
        <f t="shared" si="259"/>
        <v/>
      </c>
      <c r="AY388" s="168"/>
      <c r="AZ388" s="167"/>
      <c r="BA388" s="113"/>
      <c r="BB388" s="171" t="str">
        <f>IF($AQ$1="X", IF(AND(G388&gt;=$AS$1,G388&lt;=$AT$1),IF(P388&lt;&gt;"D(Arıza Değil)",AC388,0), IF(AND(G388&gt;=$AU$1,G388&lt;=$AV$1),IF(P388&lt;&gt;"D(Arıza Değil)",AC388,0), "")), "")</f>
        <v/>
      </c>
      <c r="BC388" s="114"/>
      <c r="BD388" s="114"/>
      <c r="BE388" s="114"/>
      <c r="BF388" s="114"/>
      <c r="BG388" s="114"/>
      <c r="BH388" s="114">
        <f>IFERROR(FRACAS!AN1224, "Hata Var")</f>
        <v>293949.9999999383</v>
      </c>
      <c r="BI388" s="114"/>
      <c r="BJ388" s="114"/>
      <c r="BK388" s="105" t="str">
        <f>[4]SayfaKAY!AW1221</f>
        <v/>
      </c>
      <c r="BL388" s="105" t="str">
        <f>[4]SayfaKAY!V1221</f>
        <v/>
      </c>
      <c r="BM388" s="114"/>
      <c r="BN388" s="171" t="str">
        <f t="shared" si="260"/>
        <v>x yok</v>
      </c>
      <c r="BO388" s="171" t="b">
        <f t="shared" si="261"/>
        <v>0</v>
      </c>
      <c r="BP388" s="171" t="e">
        <f t="shared" si="262"/>
        <v>#VALUE!</v>
      </c>
      <c r="BQ388" s="226" t="e">
        <f t="shared" si="263"/>
        <v>#VALUE!</v>
      </c>
      <c r="BR388" s="226" t="e">
        <f t="shared" si="264"/>
        <v>#VALUE!</v>
      </c>
      <c r="BS388" s="226" t="e">
        <f t="shared" si="265"/>
        <v>#VALUE!</v>
      </c>
      <c r="BT388" s="114"/>
      <c r="BU388" s="242"/>
      <c r="BV388" s="233">
        <f t="shared" si="266"/>
        <v>-1</v>
      </c>
      <c r="BW388" s="226" t="str">
        <f t="shared" si="267"/>
        <v>Hayır, çakışma yok</v>
      </c>
      <c r="BX388" s="229"/>
      <c r="BY388" s="247" t="e">
        <f t="shared" si="268"/>
        <v>#VALUE!</v>
      </c>
      <c r="BZ388" s="247" t="e">
        <f t="shared" si="269"/>
        <v>#VALUE!</v>
      </c>
      <c r="CA388" s="247" t="e">
        <f t="shared" si="270"/>
        <v>#VALUE!</v>
      </c>
      <c r="CB388" s="213"/>
      <c r="CC388" s="211"/>
      <c r="CD388" s="196"/>
      <c r="CE388" s="213">
        <v>1220</v>
      </c>
      <c r="CF388" s="182" t="str">
        <f t="shared" si="271"/>
        <v/>
      </c>
      <c r="CG388" s="182" t="str">
        <f t="shared" si="272"/>
        <v/>
      </c>
      <c r="CH388" s="196"/>
      <c r="CI388" s="196"/>
      <c r="CJ388" s="196"/>
      <c r="CK388" s="196" t="e">
        <f t="shared" si="273"/>
        <v>#VALUE!</v>
      </c>
      <c r="CL388" s="196" t="e">
        <f t="shared" si="274"/>
        <v>#VALUE!</v>
      </c>
      <c r="CM388" s="196" t="e">
        <f t="shared" si="275"/>
        <v>#VALUE!</v>
      </c>
      <c r="CN388" s="114"/>
      <c r="CO388" s="115" t="str">
        <f t="shared" si="276"/>
        <v/>
      </c>
      <c r="CP388" s="116" t="e">
        <f t="shared" si="277"/>
        <v>#VALUE!</v>
      </c>
      <c r="CQ388" s="117" t="str">
        <f t="shared" si="278"/>
        <v/>
      </c>
      <c r="CR388" s="117" t="str">
        <f t="shared" si="279"/>
        <v/>
      </c>
      <c r="CS388" s="117" t="str">
        <f t="shared" si="280"/>
        <v/>
      </c>
      <c r="CT388" s="118" t="e">
        <f t="shared" si="281"/>
        <v>#VALUE!</v>
      </c>
      <c r="CU388" s="118" t="e">
        <f t="shared" si="282"/>
        <v>#VALUE!</v>
      </c>
      <c r="CV388" s="118" t="e">
        <f t="shared" si="283"/>
        <v>#VALUE!</v>
      </c>
      <c r="CW388" s="119" t="e">
        <f t="shared" si="284"/>
        <v>#VALUE!</v>
      </c>
    </row>
    <row r="389" spans="1:101" ht="118.5" customHeight="1" x14ac:dyDescent="0.3">
      <c r="A389" s="104" t="str">
        <f>[4]SayfaKAY!C1222</f>
        <v/>
      </c>
      <c r="B389" s="104" t="str">
        <f>[4]SayfaKAY!D1222</f>
        <v/>
      </c>
      <c r="C389" s="105" t="str">
        <f>[4]SayfaKAY!E1222</f>
        <v/>
      </c>
      <c r="D389" s="105" t="str">
        <f>[4]SayfaKAY!F1222</f>
        <v/>
      </c>
      <c r="E389" s="106" t="str">
        <f>[4]SayfaKAY!G1222</f>
        <v/>
      </c>
      <c r="F389" s="193" t="str">
        <f t="shared" si="245"/>
        <v/>
      </c>
      <c r="G389" s="135" t="str">
        <f t="shared" si="246"/>
        <v/>
      </c>
      <c r="H389" s="235" t="str">
        <f>[4]SayfaKAY!H1222</f>
        <v/>
      </c>
      <c r="I389" s="104" t="str">
        <f>[4]SayfaKAY!I1222</f>
        <v/>
      </c>
      <c r="J389" s="103" t="str">
        <f>IF([4]SayfaKAY!J1222="","",IF([4]SayfaKAY!J1222="Müşteri","Notified by Customer","Notified by Bozankaya"))</f>
        <v/>
      </c>
      <c r="K389" s="103" t="e">
        <f>VLOOKUP([4]SayfaKAY!L1222,#REF!,2,FALSE)</f>
        <v>#REF!</v>
      </c>
      <c r="L389" s="165" t="str">
        <f>[4]SayfaKAY!X1222</f>
        <v/>
      </c>
      <c r="M389" s="107" t="str">
        <f t="shared" si="247"/>
        <v/>
      </c>
      <c r="N389" s="105" t="str">
        <f>[4]SayfaKAY!M1222</f>
        <v/>
      </c>
      <c r="O389" s="166" t="str">
        <f>[4]SayfaKAY!P1222</f>
        <v/>
      </c>
      <c r="P389" s="166" t="str">
        <f>[4]SayfaKAY!Q1222</f>
        <v/>
      </c>
      <c r="Q389" s="166" t="str">
        <f>[4]SayfaKAY!R1222</f>
        <v/>
      </c>
      <c r="R389" s="132" t="str" cm="1">
        <f t="array" ref="R389">IF([4]SayfaKAY!U1222="","",_xlfn.IFS([4]SayfaKAY!U1222="Bozankaya","Bozankaya",[4]SayfaKAY!U1222="Müşteri","Customer",[4]SayfaKAY!U1222="Tedarikçi","Equipment Supplier"))</f>
        <v/>
      </c>
      <c r="S389" s="204" t="str">
        <f>[4]SayfaKAY!N1222</f>
        <v/>
      </c>
      <c r="T389" s="133" t="str">
        <f>[4]SayfaKAY!AD1222</f>
        <v/>
      </c>
      <c r="U389" s="132" t="str">
        <f>[4]SayfaKAY!W1222</f>
        <v/>
      </c>
      <c r="V389" s="108" t="str">
        <f>[4]SayfaKAY!AZ1222</f>
        <v/>
      </c>
      <c r="W389" s="136" t="str">
        <f t="shared" si="248"/>
        <v/>
      </c>
      <c r="X389" s="137" t="str">
        <f t="shared" si="249"/>
        <v/>
      </c>
      <c r="Y389" s="235" t="str">
        <f>[4]SayfaKAY!AE1222</f>
        <v/>
      </c>
      <c r="Z389" s="192" t="str">
        <f t="shared" si="250"/>
        <v/>
      </c>
      <c r="AA389" s="110" t="str">
        <f t="shared" si="251"/>
        <v/>
      </c>
      <c r="AB389" s="182" t="str">
        <f>[4]SayfaKAY!BA1222</f>
        <v/>
      </c>
      <c r="AC389" s="257" t="str">
        <f t="shared" si="252"/>
        <v/>
      </c>
      <c r="AD389" s="111" t="str">
        <f t="shared" si="253"/>
        <v/>
      </c>
      <c r="AE389" s="111" t="str">
        <f t="shared" si="254"/>
        <v/>
      </c>
      <c r="AF389" s="235" t="str">
        <f>[4]SayfaKAY!BA1222</f>
        <v/>
      </c>
      <c r="AG389" s="179" t="str">
        <f>[4]SayfaKAY!S1222</f>
        <v/>
      </c>
      <c r="AH389" s="178" t="str">
        <f t="shared" si="255"/>
        <v/>
      </c>
      <c r="AI389" s="163" t="str">
        <f>[4]SayfaKAY!AV1222</f>
        <v/>
      </c>
      <c r="AJ389" s="164" t="str">
        <f t="shared" si="256"/>
        <v/>
      </c>
      <c r="AK389" s="164" t="str">
        <f t="shared" si="257"/>
        <v/>
      </c>
      <c r="AL389" s="112" t="str">
        <f>[4]SayfaKAY!AX1222</f>
        <v/>
      </c>
      <c r="AM389" s="257" t="str" cm="1">
        <f t="array" ref="AM389">IFERROR(IF(AND(P389&lt;&gt;"D(Arıza Değil)",AH389="Bu Arıza Aracın Servise Verilmesine Engel Değil"),
IF(Z389-F389&gt;0,(AB389-Y389)*24*60,
IF(OR(AND(G389&gt;$AS$1,G389&lt;$AT$1),AND(G389&gt;$AU$1,G389&lt;$AV$1)),
(AF389-H389)*24*60,     BH:BH0)),        AN389),0)</f>
        <v/>
      </c>
      <c r="AN389" s="257" t="str">
        <f t="shared" si="258"/>
        <v/>
      </c>
      <c r="AO389" s="174" t="str">
        <f>[4]SayfaKAY!AG1222</f>
        <v/>
      </c>
      <c r="AP389" s="174" t="str">
        <f>[4]SayfaKAY!AI1222</f>
        <v/>
      </c>
      <c r="AQ389" s="174" t="str">
        <f>[4]SayfaKAY!AQ1222</f>
        <v/>
      </c>
      <c r="AR389" s="174" t="str">
        <f>[4]SayfaKAY!AH1222</f>
        <v/>
      </c>
      <c r="AS389" s="174" t="str">
        <f>[4]SayfaKAY!AJ1222</f>
        <v/>
      </c>
      <c r="AT389" s="175" t="str">
        <f>[4]SayfaKAY!AM1222</f>
        <v/>
      </c>
      <c r="AU389" s="176" t="str">
        <f>[4]SayfaKAY!AL1222</f>
        <v/>
      </c>
      <c r="AV389" s="176" t="str">
        <f>[4]SayfaKAY!AP1222</f>
        <v/>
      </c>
      <c r="AW389" s="177" t="str">
        <f>[4]SayfaKAY!AT1222</f>
        <v/>
      </c>
      <c r="AX389" s="194" t="str">
        <f t="shared" si="259"/>
        <v/>
      </c>
      <c r="AY389" s="168"/>
      <c r="AZ389" s="167"/>
      <c r="BA389" s="170"/>
      <c r="BB389" s="171"/>
      <c r="BC389" s="114"/>
      <c r="BD389" s="114"/>
      <c r="BE389" s="114"/>
      <c r="BF389" s="114"/>
      <c r="BG389" s="114"/>
      <c r="BH389" s="114">
        <f>IFERROR(FRACAS!AN1225, "Hata Var")</f>
        <v>11314.000000082888</v>
      </c>
      <c r="BI389" s="114"/>
      <c r="BJ389" s="114"/>
      <c r="BK389" s="105" t="str">
        <f>[4]SayfaKAY!AW1222</f>
        <v/>
      </c>
      <c r="BL389" s="105" t="str">
        <f>[4]SayfaKAY!V1222</f>
        <v/>
      </c>
      <c r="BM389" s="114"/>
      <c r="BN389" s="171" t="str">
        <f t="shared" si="260"/>
        <v>x yok</v>
      </c>
      <c r="BO389" s="171" t="b">
        <f t="shared" si="261"/>
        <v>0</v>
      </c>
      <c r="BP389" s="171" t="e">
        <f t="shared" si="262"/>
        <v>#VALUE!</v>
      </c>
      <c r="BQ389" s="226" t="e">
        <f t="shared" si="263"/>
        <v>#VALUE!</v>
      </c>
      <c r="BR389" s="226" t="e">
        <f t="shared" si="264"/>
        <v>#VALUE!</v>
      </c>
      <c r="BS389" s="226" t="e">
        <f t="shared" si="265"/>
        <v>#VALUE!</v>
      </c>
      <c r="BT389" s="114"/>
      <c r="BU389" s="242"/>
      <c r="BV389" s="233">
        <f t="shared" si="266"/>
        <v>-1</v>
      </c>
      <c r="BW389" s="226" t="str">
        <f t="shared" si="267"/>
        <v>Hayır, çakışma yok</v>
      </c>
      <c r="BX389" s="229"/>
      <c r="BY389" s="247" t="e">
        <f t="shared" si="268"/>
        <v>#VALUE!</v>
      </c>
      <c r="BZ389" s="247" t="e">
        <f t="shared" si="269"/>
        <v>#VALUE!</v>
      </c>
      <c r="CA389" s="247" t="e">
        <f t="shared" si="270"/>
        <v>#VALUE!</v>
      </c>
      <c r="CB389" s="213"/>
      <c r="CC389" s="211"/>
      <c r="CD389" s="196"/>
      <c r="CE389" s="213">
        <v>1221</v>
      </c>
      <c r="CF389" s="182" t="str">
        <f t="shared" si="271"/>
        <v/>
      </c>
      <c r="CG389" s="182" t="str">
        <f t="shared" si="272"/>
        <v/>
      </c>
      <c r="CH389" s="196"/>
      <c r="CI389" s="196"/>
      <c r="CJ389" s="196"/>
      <c r="CK389" s="196" t="e">
        <f t="shared" si="273"/>
        <v>#VALUE!</v>
      </c>
      <c r="CL389" s="196" t="e">
        <f t="shared" si="274"/>
        <v>#VALUE!</v>
      </c>
      <c r="CM389" s="196" t="e">
        <f t="shared" si="275"/>
        <v>#VALUE!</v>
      </c>
      <c r="CN389" s="114"/>
      <c r="CO389" s="115" t="str">
        <f t="shared" si="276"/>
        <v/>
      </c>
      <c r="CP389" s="116" t="e">
        <f t="shared" si="277"/>
        <v>#VALUE!</v>
      </c>
      <c r="CQ389" s="117" t="str">
        <f t="shared" si="278"/>
        <v/>
      </c>
      <c r="CR389" s="117" t="str">
        <f t="shared" si="279"/>
        <v/>
      </c>
      <c r="CS389" s="117" t="str">
        <f t="shared" si="280"/>
        <v/>
      </c>
      <c r="CT389" s="118" t="e">
        <f t="shared" si="281"/>
        <v>#VALUE!</v>
      </c>
      <c r="CU389" s="118" t="e">
        <f t="shared" si="282"/>
        <v>#VALUE!</v>
      </c>
      <c r="CV389" s="118" t="e">
        <f t="shared" si="283"/>
        <v>#VALUE!</v>
      </c>
      <c r="CW389" s="119" t="e">
        <f t="shared" si="284"/>
        <v>#VALUE!</v>
      </c>
    </row>
    <row r="390" spans="1:101" ht="118.5" customHeight="1" x14ac:dyDescent="0.3">
      <c r="A390" s="160" t="str">
        <f>[4]SayfaKAY!C1223</f>
        <v/>
      </c>
      <c r="B390" s="104" t="str">
        <f>[4]SayfaKAY!D1223</f>
        <v/>
      </c>
      <c r="C390" s="105" t="str">
        <f>[4]SayfaKAY!E1223</f>
        <v/>
      </c>
      <c r="D390" s="105" t="str">
        <f>[4]SayfaKAY!F1223</f>
        <v/>
      </c>
      <c r="E390" s="106" t="str">
        <f>[4]SayfaKAY!G1223</f>
        <v/>
      </c>
      <c r="F390" s="134" t="str">
        <f t="shared" ref="F390:F453" si="285">IF(H390="","",INT(H390))</f>
        <v/>
      </c>
      <c r="G390" s="135" t="str">
        <f t="shared" ref="G390:G453" si="286">IF(H390="","",MOD(H390,1))</f>
        <v/>
      </c>
      <c r="H390" s="235" t="str">
        <f>[4]SayfaKAY!H1223</f>
        <v/>
      </c>
      <c r="I390" s="104" t="str">
        <f>[4]SayfaKAY!I1223</f>
        <v/>
      </c>
      <c r="J390" s="103" t="str">
        <f>IF([4]SayfaKAY!J1223="","",IF([4]SayfaKAY!J1223="Müşteri","Notified by Customer","Notified by Bozankaya"))</f>
        <v/>
      </c>
      <c r="K390" s="103" t="e">
        <f>VLOOKUP([4]SayfaKAY!L1223,#REF!,2,FALSE)</f>
        <v>#REF!</v>
      </c>
      <c r="L390" s="165" t="str">
        <f>[4]SayfaKAY!X1223</f>
        <v/>
      </c>
      <c r="M390" s="107" t="str">
        <f t="shared" ref="M390:M453" si="287">IF( E390="", "", A390&amp;"-"&amp;E390)</f>
        <v/>
      </c>
      <c r="N390" s="105" t="str">
        <f>[4]SayfaKAY!M1223</f>
        <v/>
      </c>
      <c r="O390" s="166" t="str">
        <f>[4]SayfaKAY!P1223</f>
        <v/>
      </c>
      <c r="P390" s="166" t="str">
        <f>[4]SayfaKAY!Q1223</f>
        <v/>
      </c>
      <c r="Q390" s="166" t="str">
        <f>[4]SayfaKAY!R1223</f>
        <v/>
      </c>
      <c r="R390" s="132" t="str" cm="1">
        <f t="array" ref="R390">IF([4]SayfaKAY!U1223="","",_xlfn.IFS([4]SayfaKAY!U1223="Bozankaya","Bozankaya",[4]SayfaKAY!U1223="Müşteri","Customer",[4]SayfaKAY!U1223="Tedarikçi","Equipment Supplier"))</f>
        <v/>
      </c>
      <c r="S390" s="204" t="str">
        <f>[4]SayfaKAY!N1223</f>
        <v/>
      </c>
      <c r="T390" s="133" t="str">
        <f>[4]SayfaKAY!AD1223</f>
        <v/>
      </c>
      <c r="U390" s="132" t="str">
        <f>[4]SayfaKAY!W1223</f>
        <v/>
      </c>
      <c r="V390" s="108" t="str">
        <f>[4]SayfaKAY!AZ1223</f>
        <v/>
      </c>
      <c r="W390" s="136" t="str">
        <f t="shared" ref="W390:W453" si="288">IF(Y390="","",INT(Y390))</f>
        <v/>
      </c>
      <c r="X390" s="137" t="str">
        <f t="shared" ref="X390:X453" si="289">IF(Y390="","",TEXT(Y390,"ss:dd"))</f>
        <v/>
      </c>
      <c r="Y390" s="235" t="str">
        <f>[4]SayfaKAY!AE1223</f>
        <v/>
      </c>
      <c r="Z390" s="109" t="str">
        <f t="shared" ref="Z390:Z453" si="290">IF(AB390="","",INT(AB390))</f>
        <v/>
      </c>
      <c r="AA390" s="110" t="str">
        <f t="shared" ref="AA390:AA453" si="291">IF(AB390="","",TEXT(AB390,"ss:dd"))</f>
        <v/>
      </c>
      <c r="AB390" s="182" t="str">
        <f>[4]SayfaKAY!BA1223</f>
        <v/>
      </c>
      <c r="AC390" s="257" t="str">
        <f t="shared" ref="AC390:AC453" si="292">IF(AF390="","",(AF390-H390)*24*60)</f>
        <v/>
      </c>
      <c r="AD390" s="111" t="str">
        <f t="shared" ref="AD390:AD453" si="293">IF(AF390="","",INT(AF390))</f>
        <v/>
      </c>
      <c r="AE390" s="111" t="str">
        <f t="shared" ref="AE390:AE453" si="294">IF(AF390="","",TEXT(AF390,"ss:dd"))</f>
        <v/>
      </c>
      <c r="AF390" s="235" t="str">
        <f>[4]SayfaKAY!BA1223</f>
        <v/>
      </c>
      <c r="AG390" s="179" t="str">
        <f>[4]SayfaKAY!S1223</f>
        <v/>
      </c>
      <c r="AH390" s="178" t="str">
        <f t="shared" ref="AH390:AH453" si="295">IF(P390="A(Hareket etmeyi engelleyen arıza)","Bu Arıza Aracın Servise Verilmesine Engel",
 IF(P390="B(Servisten çekmeye etki eden arıza)","Bu Arıza Aracın Servise Verilmesine Engel",
 IF(P390="C(Sisteme etki etmeyen arıza)","Bu Arıza Aracın Servise Verilmesine Engel Değil",
 IF(P390="D(Arıza Değil)","Bu Arıza Aracın Servise Verilmesine Engel Değil",                     ""))))</f>
        <v/>
      </c>
      <c r="AI390" s="163" t="str">
        <f>[4]SayfaKAY!AV1223</f>
        <v/>
      </c>
      <c r="AJ390" s="164" t="str">
        <f t="shared" ref="AJ390:AJ453" si="296">IF(AL390="","",INT(AL390))</f>
        <v/>
      </c>
      <c r="AK390" s="164" t="str">
        <f t="shared" ref="AK390:AK453" si="297">IF(AL390="","",TEXT(AL390,"ss:dd"))</f>
        <v/>
      </c>
      <c r="AL390" s="112" t="str">
        <f>[4]SayfaKAY!AX1223</f>
        <v/>
      </c>
      <c r="AM390" s="257" t="str" cm="1">
        <f t="array" ref="AM390">IFERROR(IF(AND(P390&lt;&gt;"D(Arıza Değil)",AH390="Bu Arıza Aracın Servise Verilmesine Engel Değil"),
IF(Z390-F390&gt;0,(AB390-Y390)*24*60,
IF(OR(AND(G390&gt;$AS$1,G390&lt;$AT$1),AND(G390&gt;$AU$1,G390&lt;$AV$1)),
(AF390-H390)*24*60,     BH:BH0)),        AN390),0)</f>
        <v/>
      </c>
      <c r="AN390" s="257" t="str">
        <f t="shared" ref="AN390:AN453" si="298">IFERROR(IF(P390&lt;&gt;"D(Arıza Değil)",AC390,0),0)</f>
        <v/>
      </c>
      <c r="AO390" s="174" t="str">
        <f>[4]SayfaKAY!AG1223</f>
        <v/>
      </c>
      <c r="AP390" s="174" t="str">
        <f>[4]SayfaKAY!AI1223</f>
        <v/>
      </c>
      <c r="AQ390" s="174" t="str">
        <f>[4]SayfaKAY!AQ1223</f>
        <v/>
      </c>
      <c r="AR390" s="174" t="str">
        <f>[4]SayfaKAY!AH1223</f>
        <v/>
      </c>
      <c r="AS390" s="174" t="str">
        <f>[4]SayfaKAY!AJ1223</f>
        <v/>
      </c>
      <c r="AT390" s="175" t="str">
        <f>[4]SayfaKAY!AM1223</f>
        <v/>
      </c>
      <c r="AU390" s="176" t="str">
        <f>[4]SayfaKAY!AL1223</f>
        <v/>
      </c>
      <c r="AV390" s="176" t="str">
        <f>[4]SayfaKAY!AP1223</f>
        <v/>
      </c>
      <c r="AW390" s="177" t="str">
        <f>[4]SayfaKAY!AT1223</f>
        <v/>
      </c>
      <c r="AX390" s="194" t="str">
        <f t="shared" ref="AX390:AX453" si="299">IF(V390="","",V390*AC390*BC$1)</f>
        <v/>
      </c>
      <c r="AY390" s="168"/>
      <c r="AZ390" s="167"/>
      <c r="BA390" s="113"/>
      <c r="BB390" s="171" t="str">
        <f>IF($AQ$1="X", IF(AND(G390&gt;=$AS$1,G390&lt;=$AT$1),IF(P390&lt;&gt;"D(Arıza Değil)",AC390,0), IF(AND(G390&gt;=$AU$1,G390&lt;=$AV$1),IF(P390&lt;&gt;"D(Arıza Değil)",AC390,0), "")), "")</f>
        <v/>
      </c>
      <c r="BC390" s="114"/>
      <c r="BD390" s="114"/>
      <c r="BE390" s="114"/>
      <c r="BF390" s="114"/>
      <c r="BG390" s="114"/>
      <c r="BH390" s="114">
        <f>IFERROR(FRACAS!AN1226, "Hata Var")</f>
        <v>154.00000008288771</v>
      </c>
      <c r="BI390" s="114"/>
      <c r="BJ390" s="114"/>
      <c r="BK390" s="105" t="str">
        <f>[4]SayfaKAY!AW1223</f>
        <v/>
      </c>
      <c r="BL390" s="105" t="str">
        <f>[4]SayfaKAY!V1223</f>
        <v/>
      </c>
      <c r="BM390" s="114"/>
      <c r="BN390" s="171" t="str">
        <f t="shared" ref="BN390:BN453" si="300">IF($AQ$1="X", IF(AND(G390&gt;=$AS$1,G390&lt;=$AT$1),IF(P390&lt;&gt;"D(Arıza Değil",AC390,0),IF(AND(G390&gt;=$AU$1,G390&lt;=$AV$1),IF(P390&lt;&gt;"D:Arıza Değil",AC390,0), "x var")), "x yok")</f>
        <v>x yok</v>
      </c>
      <c r="BO390" s="171" t="b">
        <f t="shared" ref="BO390:BO453" si="301">IF(OR(AND(G390&gt;$AS$1,G390&lt;$AT$1),AND(G390&gt;$AU$1,G390&lt;$AV$1)),"aynı gün giderilen arıza")</f>
        <v>0</v>
      </c>
      <c r="BP390" s="171" t="e">
        <f t="shared" ref="BP390:BP453" si="302">IF(Z390-F390&gt;0,"Bir günden fazla süren arıza",IF(OR(AND(G390&gt;$AS$1,G390&lt;$AT$1),AND(G390&gt;$AU$1,G390&lt;$AV$1)),"aynı gün giderilen arıza"))</f>
        <v>#VALUE!</v>
      </c>
      <c r="BQ390" s="226" t="e">
        <f t="shared" ref="BQ390:BQ453" si="303">(Y390-H390)*24*60</f>
        <v>#VALUE!</v>
      </c>
      <c r="BR390" s="226" t="e">
        <f t="shared" ref="BR390:BR453" si="304">(AB390-Y390)*24*60</f>
        <v>#VALUE!</v>
      </c>
      <c r="BS390" s="226" t="e">
        <f t="shared" ref="BS390:BS453" si="305">(AF390-H390)*24*60</f>
        <v>#VALUE!</v>
      </c>
      <c r="BT390" s="114"/>
      <c r="BU390" s="242"/>
      <c r="BV390" s="233">
        <f t="shared" ref="BV390:BV453" si="306">COUNTIFS(B$5:B$9980,B390,H$5:H$9980,"&lt;="&amp;AF390,AF$5:AF$9980,"&gt;="&amp;H390)-1</f>
        <v>-1</v>
      </c>
      <c r="BW390" s="226" t="str">
        <f t="shared" ref="BW390:BW453" si="307">IF(COUNTIFS(B$5:B$9980,B390,H$5:H$9980,"&lt;="&amp;AF390,AF$5:AF$9980,"&gt;="&amp;H390)&gt;1,"Evet, çakışma var","Hayır, çakışma yok")</f>
        <v>Hayır, çakışma yok</v>
      </c>
      <c r="BX390" s="229"/>
      <c r="BY390" s="247" t="e">
        <f t="shared" ref="BY390:BY453" si="308">Y390-H390</f>
        <v>#VALUE!</v>
      </c>
      <c r="BZ390" s="247" t="e">
        <f t="shared" ref="BZ390:BZ453" si="309">AB390-Y390</f>
        <v>#VALUE!</v>
      </c>
      <c r="CA390" s="247" t="e">
        <f t="shared" ref="CA390:CA453" si="310">AB390-H390</f>
        <v>#VALUE!</v>
      </c>
      <c r="CB390" s="213"/>
      <c r="CC390" s="211"/>
      <c r="CD390" s="196"/>
      <c r="CE390" s="213">
        <v>1222</v>
      </c>
      <c r="CF390" s="182" t="str">
        <f t="shared" ref="CF390:CF453" si="311">H390</f>
        <v/>
      </c>
      <c r="CG390" s="182" t="str">
        <f t="shared" ref="CG390:CG453" si="312">AB390</f>
        <v/>
      </c>
      <c r="CH390" s="196"/>
      <c r="CI390" s="196"/>
      <c r="CJ390" s="196"/>
      <c r="CK390" s="196" t="e">
        <f t="shared" ref="CK390:CK453" si="313">AB390-Y390</f>
        <v>#VALUE!</v>
      </c>
      <c r="CL390" s="196" t="e">
        <f t="shared" ref="CL390:CL453" si="314">Y390-H390</f>
        <v>#VALUE!</v>
      </c>
      <c r="CM390" s="196" t="e">
        <f t="shared" ref="CM390:CM453" si="315">AB390-H390</f>
        <v>#VALUE!</v>
      </c>
      <c r="CN390" s="114"/>
      <c r="CO390" s="115" t="str">
        <f t="shared" ref="CO390:CO453" si="316">AC390</f>
        <v/>
      </c>
      <c r="CP390" s="116" t="e">
        <f t="shared" ref="CP390:CP453" si="317">CU390/24</f>
        <v>#VALUE!</v>
      </c>
      <c r="CQ390" s="117" t="str">
        <f t="shared" ref="CQ390:CQ453" si="318">G390</f>
        <v/>
      </c>
      <c r="CR390" s="117" t="str">
        <f t="shared" ref="CR390:CR453" si="319">Y390</f>
        <v/>
      </c>
      <c r="CS390" s="117" t="str">
        <f t="shared" ref="CS390:CS453" si="320">AB390</f>
        <v/>
      </c>
      <c r="CT390" s="118" t="e">
        <f t="shared" ref="CT390:CT453" si="321">(CR390-CQ390)*1440</f>
        <v>#VALUE!</v>
      </c>
      <c r="CU390" s="118" t="e">
        <f t="shared" ref="CU390:CU453" si="322">(CS390-CR390)*1440</f>
        <v>#VALUE!</v>
      </c>
      <c r="CV390" s="118" t="e">
        <f t="shared" ref="CV390:CV453" si="323">(CS390-CQ390)*1440</f>
        <v>#VALUE!</v>
      </c>
      <c r="CW390" s="119" t="e">
        <f t="shared" ref="CW390:CW453" si="324">CT390/CV390</f>
        <v>#VALUE!</v>
      </c>
    </row>
    <row r="391" spans="1:101" ht="118.5" customHeight="1" x14ac:dyDescent="0.3">
      <c r="A391" s="104" t="str">
        <f>[4]SayfaKAY!C1224</f>
        <v/>
      </c>
      <c r="B391" s="104" t="str">
        <f>[4]SayfaKAY!D1224</f>
        <v/>
      </c>
      <c r="C391" s="105" t="str">
        <f>[4]SayfaKAY!E1224</f>
        <v/>
      </c>
      <c r="D391" s="105" t="str">
        <f>[4]SayfaKAY!F1224</f>
        <v/>
      </c>
      <c r="E391" s="106" t="str">
        <f>[4]SayfaKAY!G1224</f>
        <v/>
      </c>
      <c r="F391" s="193" t="str">
        <f t="shared" si="285"/>
        <v/>
      </c>
      <c r="G391" s="135" t="str">
        <f t="shared" si="286"/>
        <v/>
      </c>
      <c r="H391" s="235" t="str">
        <f>[4]SayfaKAY!H1224</f>
        <v/>
      </c>
      <c r="I391" s="104" t="str">
        <f>[4]SayfaKAY!I1224</f>
        <v/>
      </c>
      <c r="J391" s="103" t="str">
        <f>IF([4]SayfaKAY!J1224="","",IF([4]SayfaKAY!J1224="Müşteri","Notified by Customer","Notified by Bozankaya"))</f>
        <v/>
      </c>
      <c r="K391" s="103" t="e">
        <f>VLOOKUP([4]SayfaKAY!L1224,#REF!,2,FALSE)</f>
        <v>#REF!</v>
      </c>
      <c r="L391" s="165" t="str">
        <f>[4]SayfaKAY!X1224</f>
        <v/>
      </c>
      <c r="M391" s="107" t="str">
        <f t="shared" si="287"/>
        <v/>
      </c>
      <c r="N391" s="105" t="str">
        <f>[4]SayfaKAY!M1224</f>
        <v/>
      </c>
      <c r="O391" s="166" t="str">
        <f>[4]SayfaKAY!P1224</f>
        <v/>
      </c>
      <c r="P391" s="166" t="str">
        <f>[4]SayfaKAY!Q1224</f>
        <v/>
      </c>
      <c r="Q391" s="166" t="str">
        <f>[4]SayfaKAY!R1224</f>
        <v/>
      </c>
      <c r="R391" s="132" t="str" cm="1">
        <f t="array" ref="R391">IF([4]SayfaKAY!U1224="","",_xlfn.IFS([4]SayfaKAY!U1224="Bozankaya","Bozankaya",[4]SayfaKAY!U1224="Müşteri","Customer",[4]SayfaKAY!U1224="Tedarikçi","Equipment Supplier"))</f>
        <v/>
      </c>
      <c r="S391" s="204" t="str">
        <f>[4]SayfaKAY!N1224</f>
        <v/>
      </c>
      <c r="T391" s="133" t="str">
        <f>[4]SayfaKAY!AD1224</f>
        <v/>
      </c>
      <c r="U391" s="132" t="str">
        <f>[4]SayfaKAY!W1224</f>
        <v/>
      </c>
      <c r="V391" s="108" t="str">
        <f>[4]SayfaKAY!AZ1224</f>
        <v/>
      </c>
      <c r="W391" s="136" t="str">
        <f t="shared" si="288"/>
        <v/>
      </c>
      <c r="X391" s="137" t="str">
        <f t="shared" si="289"/>
        <v/>
      </c>
      <c r="Y391" s="235" t="str">
        <f>[4]SayfaKAY!AE1224</f>
        <v/>
      </c>
      <c r="Z391" s="192" t="str">
        <f t="shared" si="290"/>
        <v/>
      </c>
      <c r="AA391" s="110" t="str">
        <f t="shared" si="291"/>
        <v/>
      </c>
      <c r="AB391" s="182" t="str">
        <f>[4]SayfaKAY!BA1224</f>
        <v/>
      </c>
      <c r="AC391" s="257" t="str">
        <f t="shared" si="292"/>
        <v/>
      </c>
      <c r="AD391" s="111" t="str">
        <f t="shared" si="293"/>
        <v/>
      </c>
      <c r="AE391" s="111" t="str">
        <f t="shared" si="294"/>
        <v/>
      </c>
      <c r="AF391" s="235" t="str">
        <f>[4]SayfaKAY!BA1224</f>
        <v/>
      </c>
      <c r="AG391" s="179" t="str">
        <f>[4]SayfaKAY!S1224</f>
        <v/>
      </c>
      <c r="AH391" s="178" t="str">
        <f t="shared" si="295"/>
        <v/>
      </c>
      <c r="AI391" s="163" t="str">
        <f>[4]SayfaKAY!AV1224</f>
        <v/>
      </c>
      <c r="AJ391" s="164" t="str">
        <f t="shared" si="296"/>
        <v/>
      </c>
      <c r="AK391" s="164" t="str">
        <f t="shared" si="297"/>
        <v/>
      </c>
      <c r="AL391" s="112" t="str">
        <f>[4]SayfaKAY!AX1224</f>
        <v/>
      </c>
      <c r="AM391" s="257" t="str" cm="1">
        <f t="array" ref="AM391">IFERROR(IF(AND(P391&lt;&gt;"D(Arıza Değil)",AH391="Bu Arıza Aracın Servise Verilmesine Engel Değil"),
IF(Z391-F391&gt;0,(AB391-Y391)*24*60,
IF(OR(AND(G391&gt;$AS$1,G391&lt;$AT$1),AND(G391&gt;$AU$1,G391&lt;$AV$1)),
(AF391-H391)*24*60,     BH:BH0)),        AN391),0)</f>
        <v/>
      </c>
      <c r="AN391" s="257" t="str">
        <f t="shared" si="298"/>
        <v/>
      </c>
      <c r="AO391" s="174" t="str">
        <f>[4]SayfaKAY!AG1224</f>
        <v/>
      </c>
      <c r="AP391" s="174" t="str">
        <f>[4]SayfaKAY!AI1224</f>
        <v/>
      </c>
      <c r="AQ391" s="174" t="str">
        <f>[4]SayfaKAY!AQ1224</f>
        <v/>
      </c>
      <c r="AR391" s="174" t="str">
        <f>[4]SayfaKAY!AH1224</f>
        <v/>
      </c>
      <c r="AS391" s="174" t="str">
        <f>[4]SayfaKAY!AJ1224</f>
        <v/>
      </c>
      <c r="AT391" s="175" t="str">
        <f>[4]SayfaKAY!AM1224</f>
        <v/>
      </c>
      <c r="AU391" s="176" t="str">
        <f>[4]SayfaKAY!AL1224</f>
        <v/>
      </c>
      <c r="AV391" s="176" t="str">
        <f>[4]SayfaKAY!AP1224</f>
        <v/>
      </c>
      <c r="AW391" s="177" t="str">
        <f>[4]SayfaKAY!AT1224</f>
        <v/>
      </c>
      <c r="AX391" s="194" t="str">
        <f t="shared" si="299"/>
        <v/>
      </c>
      <c r="AY391" s="168"/>
      <c r="AZ391" s="167"/>
      <c r="BA391" s="170"/>
      <c r="BB391" s="171"/>
      <c r="BC391" s="114"/>
      <c r="BD391" s="114"/>
      <c r="BE391" s="114"/>
      <c r="BF391" s="114"/>
      <c r="BG391" s="114"/>
      <c r="BH391" s="114">
        <f>IFERROR(FRACAS!AN1227, "Hata Var")</f>
        <v>298791.0000000021</v>
      </c>
      <c r="BI391" s="114"/>
      <c r="BJ391" s="114"/>
      <c r="BK391" s="105" t="str">
        <f>[4]SayfaKAY!AW1224</f>
        <v/>
      </c>
      <c r="BL391" s="105" t="str">
        <f>[4]SayfaKAY!V1224</f>
        <v/>
      </c>
      <c r="BM391" s="114"/>
      <c r="BN391" s="171" t="str">
        <f t="shared" si="300"/>
        <v>x yok</v>
      </c>
      <c r="BO391" s="171" t="b">
        <f t="shared" si="301"/>
        <v>0</v>
      </c>
      <c r="BP391" s="171" t="e">
        <f t="shared" si="302"/>
        <v>#VALUE!</v>
      </c>
      <c r="BQ391" s="226" t="e">
        <f t="shared" si="303"/>
        <v>#VALUE!</v>
      </c>
      <c r="BR391" s="226" t="e">
        <f t="shared" si="304"/>
        <v>#VALUE!</v>
      </c>
      <c r="BS391" s="226" t="e">
        <f t="shared" si="305"/>
        <v>#VALUE!</v>
      </c>
      <c r="BT391" s="114"/>
      <c r="BU391" s="242"/>
      <c r="BV391" s="233">
        <f t="shared" si="306"/>
        <v>-1</v>
      </c>
      <c r="BW391" s="226" t="str">
        <f t="shared" si="307"/>
        <v>Hayır, çakışma yok</v>
      </c>
      <c r="BX391" s="229"/>
      <c r="BY391" s="247" t="e">
        <f t="shared" si="308"/>
        <v>#VALUE!</v>
      </c>
      <c r="BZ391" s="247" t="e">
        <f t="shared" si="309"/>
        <v>#VALUE!</v>
      </c>
      <c r="CA391" s="247" t="e">
        <f t="shared" si="310"/>
        <v>#VALUE!</v>
      </c>
      <c r="CB391" s="213"/>
      <c r="CC391" s="211"/>
      <c r="CD391" s="196"/>
      <c r="CE391" s="213">
        <v>1223</v>
      </c>
      <c r="CF391" s="182" t="str">
        <f t="shared" si="311"/>
        <v/>
      </c>
      <c r="CG391" s="182" t="str">
        <f t="shared" si="312"/>
        <v/>
      </c>
      <c r="CH391" s="196"/>
      <c r="CI391" s="196"/>
      <c r="CJ391" s="196"/>
      <c r="CK391" s="196" t="e">
        <f t="shared" si="313"/>
        <v>#VALUE!</v>
      </c>
      <c r="CL391" s="196" t="e">
        <f t="shared" si="314"/>
        <v>#VALUE!</v>
      </c>
      <c r="CM391" s="196" t="e">
        <f t="shared" si="315"/>
        <v>#VALUE!</v>
      </c>
      <c r="CN391" s="114"/>
      <c r="CO391" s="115" t="str">
        <f t="shared" si="316"/>
        <v/>
      </c>
      <c r="CP391" s="116" t="e">
        <f t="shared" si="317"/>
        <v>#VALUE!</v>
      </c>
      <c r="CQ391" s="117" t="str">
        <f t="shared" si="318"/>
        <v/>
      </c>
      <c r="CR391" s="117" t="str">
        <f t="shared" si="319"/>
        <v/>
      </c>
      <c r="CS391" s="117" t="str">
        <f t="shared" si="320"/>
        <v/>
      </c>
      <c r="CT391" s="118" t="e">
        <f t="shared" si="321"/>
        <v>#VALUE!</v>
      </c>
      <c r="CU391" s="118" t="e">
        <f t="shared" si="322"/>
        <v>#VALUE!</v>
      </c>
      <c r="CV391" s="118" t="e">
        <f t="shared" si="323"/>
        <v>#VALUE!</v>
      </c>
      <c r="CW391" s="119" t="e">
        <f t="shared" si="324"/>
        <v>#VALUE!</v>
      </c>
    </row>
    <row r="392" spans="1:101" ht="118.5" customHeight="1" x14ac:dyDescent="0.3">
      <c r="A392" s="160" t="str">
        <f>[4]SayfaKAY!C1225</f>
        <v/>
      </c>
      <c r="B392" s="104" t="str">
        <f>[4]SayfaKAY!D1225</f>
        <v/>
      </c>
      <c r="C392" s="105" t="str">
        <f>[4]SayfaKAY!E1225</f>
        <v/>
      </c>
      <c r="D392" s="105" t="str">
        <f>[4]SayfaKAY!F1225</f>
        <v/>
      </c>
      <c r="E392" s="106" t="str">
        <f>[4]SayfaKAY!G1225</f>
        <v/>
      </c>
      <c r="F392" s="134" t="str">
        <f t="shared" si="285"/>
        <v/>
      </c>
      <c r="G392" s="135" t="str">
        <f t="shared" si="286"/>
        <v/>
      </c>
      <c r="H392" s="235" t="str">
        <f>[4]SayfaKAY!H1225</f>
        <v/>
      </c>
      <c r="I392" s="104" t="str">
        <f>[4]SayfaKAY!I1225</f>
        <v/>
      </c>
      <c r="J392" s="103" t="str">
        <f>IF([4]SayfaKAY!J1225="","",IF([4]SayfaKAY!J1225="Müşteri","Notified by Customer","Notified by Bozankaya"))</f>
        <v/>
      </c>
      <c r="K392" s="103" t="e">
        <f>VLOOKUP([4]SayfaKAY!L1225,#REF!,2,FALSE)</f>
        <v>#REF!</v>
      </c>
      <c r="L392" s="165" t="str">
        <f>[4]SayfaKAY!X1225</f>
        <v/>
      </c>
      <c r="M392" s="107" t="str">
        <f t="shared" si="287"/>
        <v/>
      </c>
      <c r="N392" s="105" t="str">
        <f>[4]SayfaKAY!M1225</f>
        <v/>
      </c>
      <c r="O392" s="166" t="str">
        <f>[4]SayfaKAY!P1225</f>
        <v/>
      </c>
      <c r="P392" s="166" t="str">
        <f>[4]SayfaKAY!Q1225</f>
        <v/>
      </c>
      <c r="Q392" s="166" t="str">
        <f>[4]SayfaKAY!R1225</f>
        <v/>
      </c>
      <c r="R392" s="132" t="str" cm="1">
        <f t="array" ref="R392">IF([4]SayfaKAY!U1225="","",_xlfn.IFS([4]SayfaKAY!U1225="Bozankaya","Bozankaya",[4]SayfaKAY!U1225="Müşteri","Customer",[4]SayfaKAY!U1225="Tedarikçi","Equipment Supplier"))</f>
        <v/>
      </c>
      <c r="S392" s="204" t="str">
        <f>[4]SayfaKAY!N1225</f>
        <v/>
      </c>
      <c r="T392" s="133" t="str">
        <f>[4]SayfaKAY!AD1225</f>
        <v/>
      </c>
      <c r="U392" s="132" t="str">
        <f>[4]SayfaKAY!W1225</f>
        <v/>
      </c>
      <c r="V392" s="108" t="str">
        <f>[4]SayfaKAY!AZ1225</f>
        <v/>
      </c>
      <c r="W392" s="136" t="str">
        <f t="shared" si="288"/>
        <v/>
      </c>
      <c r="X392" s="137" t="str">
        <f t="shared" si="289"/>
        <v/>
      </c>
      <c r="Y392" s="235" t="str">
        <f>[4]SayfaKAY!AE1225</f>
        <v/>
      </c>
      <c r="Z392" s="109" t="str">
        <f t="shared" si="290"/>
        <v/>
      </c>
      <c r="AA392" s="110" t="str">
        <f t="shared" si="291"/>
        <v/>
      </c>
      <c r="AB392" s="182" t="str">
        <f>[4]SayfaKAY!BA1225</f>
        <v/>
      </c>
      <c r="AC392" s="257" t="str">
        <f t="shared" si="292"/>
        <v/>
      </c>
      <c r="AD392" s="111" t="str">
        <f t="shared" si="293"/>
        <v/>
      </c>
      <c r="AE392" s="111" t="str">
        <f t="shared" si="294"/>
        <v/>
      </c>
      <c r="AF392" s="235" t="str">
        <f>[4]SayfaKAY!BA1225</f>
        <v/>
      </c>
      <c r="AG392" s="179" t="str">
        <f>[4]SayfaKAY!S1225</f>
        <v/>
      </c>
      <c r="AH392" s="178" t="str">
        <f t="shared" si="295"/>
        <v/>
      </c>
      <c r="AI392" s="163" t="str">
        <f>[4]SayfaKAY!AV1225</f>
        <v/>
      </c>
      <c r="AJ392" s="164" t="str">
        <f t="shared" si="296"/>
        <v/>
      </c>
      <c r="AK392" s="164" t="str">
        <f t="shared" si="297"/>
        <v/>
      </c>
      <c r="AL392" s="112" t="str">
        <f>[4]SayfaKAY!AX1225</f>
        <v/>
      </c>
      <c r="AM392" s="257" t="str" cm="1">
        <f t="array" ref="AM392">IFERROR(IF(AND(P392&lt;&gt;"D(Arıza Değil)",AH392="Bu Arıza Aracın Servise Verilmesine Engel Değil"),
IF(Z392-F392&gt;0,(AB392-Y392)*24*60,
IF(OR(AND(G392&gt;$AS$1,G392&lt;$AT$1),AND(G392&gt;$AU$1,G392&lt;$AV$1)),
(AF392-H392)*24*60,     BH:BH0)),        AN392),0)</f>
        <v/>
      </c>
      <c r="AN392" s="257" t="str">
        <f t="shared" si="298"/>
        <v/>
      </c>
      <c r="AO392" s="174" t="str">
        <f>[4]SayfaKAY!AG1225</f>
        <v/>
      </c>
      <c r="AP392" s="174" t="str">
        <f>[4]SayfaKAY!AI1225</f>
        <v/>
      </c>
      <c r="AQ392" s="174" t="str">
        <f>[4]SayfaKAY!AQ1225</f>
        <v/>
      </c>
      <c r="AR392" s="174" t="str">
        <f>[4]SayfaKAY!AH1225</f>
        <v/>
      </c>
      <c r="AS392" s="174" t="str">
        <f>[4]SayfaKAY!AJ1225</f>
        <v/>
      </c>
      <c r="AT392" s="175" t="str">
        <f>[4]SayfaKAY!AM1225</f>
        <v/>
      </c>
      <c r="AU392" s="176" t="str">
        <f>[4]SayfaKAY!AL1225</f>
        <v/>
      </c>
      <c r="AV392" s="176" t="str">
        <f>[4]SayfaKAY!AP1225</f>
        <v/>
      </c>
      <c r="AW392" s="177" t="str">
        <f>[4]SayfaKAY!AT1225</f>
        <v/>
      </c>
      <c r="AX392" s="194" t="str">
        <f t="shared" si="299"/>
        <v/>
      </c>
      <c r="AY392" s="168"/>
      <c r="AZ392" s="167"/>
      <c r="BA392" s="113"/>
      <c r="BB392" s="171" t="str">
        <f>IF($AQ$1="X", IF(AND(G392&gt;=$AS$1,G392&lt;=$AT$1),IF(P392&lt;&gt;"D(Arıza Değil)",AC392,0), IF(AND(G392&gt;=$AU$1,G392&lt;=$AV$1),IF(P392&lt;&gt;"D(Arıza Değil)",AC392,0), "")), "")</f>
        <v/>
      </c>
      <c r="BC392" s="114"/>
      <c r="BD392" s="114"/>
      <c r="BE392" s="114"/>
      <c r="BF392" s="114"/>
      <c r="BG392" s="114"/>
      <c r="BH392" s="114">
        <f>IFERROR(FRACAS!AN1228, "Hata Var")</f>
        <v>299347.9999999213</v>
      </c>
      <c r="BI392" s="114"/>
      <c r="BJ392" s="114"/>
      <c r="BK392" s="105" t="str">
        <f>[4]SayfaKAY!AW1225</f>
        <v/>
      </c>
      <c r="BL392" s="105" t="str">
        <f>[4]SayfaKAY!V1225</f>
        <v/>
      </c>
      <c r="BM392" s="114"/>
      <c r="BN392" s="171" t="str">
        <f t="shared" si="300"/>
        <v>x yok</v>
      </c>
      <c r="BO392" s="171" t="b">
        <f t="shared" si="301"/>
        <v>0</v>
      </c>
      <c r="BP392" s="171" t="e">
        <f t="shared" si="302"/>
        <v>#VALUE!</v>
      </c>
      <c r="BQ392" s="226" t="e">
        <f t="shared" si="303"/>
        <v>#VALUE!</v>
      </c>
      <c r="BR392" s="226" t="e">
        <f t="shared" si="304"/>
        <v>#VALUE!</v>
      </c>
      <c r="BS392" s="226" t="e">
        <f t="shared" si="305"/>
        <v>#VALUE!</v>
      </c>
      <c r="BT392" s="114"/>
      <c r="BU392" s="242"/>
      <c r="BV392" s="233">
        <f t="shared" si="306"/>
        <v>-1</v>
      </c>
      <c r="BW392" s="226" t="str">
        <f t="shared" si="307"/>
        <v>Hayır, çakışma yok</v>
      </c>
      <c r="BX392" s="229"/>
      <c r="BY392" s="247" t="e">
        <f t="shared" si="308"/>
        <v>#VALUE!</v>
      </c>
      <c r="BZ392" s="247" t="e">
        <f t="shared" si="309"/>
        <v>#VALUE!</v>
      </c>
      <c r="CA392" s="247" t="e">
        <f t="shared" si="310"/>
        <v>#VALUE!</v>
      </c>
      <c r="CB392" s="213"/>
      <c r="CC392" s="211"/>
      <c r="CD392" s="196"/>
      <c r="CE392" s="213">
        <v>1224</v>
      </c>
      <c r="CF392" s="182" t="str">
        <f t="shared" si="311"/>
        <v/>
      </c>
      <c r="CG392" s="182" t="str">
        <f t="shared" si="312"/>
        <v/>
      </c>
      <c r="CH392" s="196"/>
      <c r="CI392" s="196"/>
      <c r="CJ392" s="196"/>
      <c r="CK392" s="196" t="e">
        <f t="shared" si="313"/>
        <v>#VALUE!</v>
      </c>
      <c r="CL392" s="196" t="e">
        <f t="shared" si="314"/>
        <v>#VALUE!</v>
      </c>
      <c r="CM392" s="196" t="e">
        <f t="shared" si="315"/>
        <v>#VALUE!</v>
      </c>
      <c r="CN392" s="114"/>
      <c r="CO392" s="115" t="str">
        <f t="shared" si="316"/>
        <v/>
      </c>
      <c r="CP392" s="116" t="e">
        <f t="shared" si="317"/>
        <v>#VALUE!</v>
      </c>
      <c r="CQ392" s="117" t="str">
        <f t="shared" si="318"/>
        <v/>
      </c>
      <c r="CR392" s="117" t="str">
        <f t="shared" si="319"/>
        <v/>
      </c>
      <c r="CS392" s="117" t="str">
        <f t="shared" si="320"/>
        <v/>
      </c>
      <c r="CT392" s="118" t="e">
        <f t="shared" si="321"/>
        <v>#VALUE!</v>
      </c>
      <c r="CU392" s="118" t="e">
        <f t="shared" si="322"/>
        <v>#VALUE!</v>
      </c>
      <c r="CV392" s="118" t="e">
        <f t="shared" si="323"/>
        <v>#VALUE!</v>
      </c>
      <c r="CW392" s="119" t="e">
        <f t="shared" si="324"/>
        <v>#VALUE!</v>
      </c>
    </row>
    <row r="393" spans="1:101" ht="118.5" customHeight="1" x14ac:dyDescent="0.3">
      <c r="A393" s="104" t="str">
        <f>[4]SayfaKAY!C1226</f>
        <v/>
      </c>
      <c r="B393" s="104" t="str">
        <f>[4]SayfaKAY!D1226</f>
        <v/>
      </c>
      <c r="C393" s="105" t="str">
        <f>[4]SayfaKAY!E1226</f>
        <v/>
      </c>
      <c r="D393" s="105" t="str">
        <f>[4]SayfaKAY!F1226</f>
        <v/>
      </c>
      <c r="E393" s="106" t="str">
        <f>[4]SayfaKAY!G1226</f>
        <v/>
      </c>
      <c r="F393" s="193" t="str">
        <f t="shared" si="285"/>
        <v/>
      </c>
      <c r="G393" s="135" t="str">
        <f t="shared" si="286"/>
        <v/>
      </c>
      <c r="H393" s="235" t="str">
        <f>[4]SayfaKAY!H1226</f>
        <v/>
      </c>
      <c r="I393" s="104" t="str">
        <f>[4]SayfaKAY!I1226</f>
        <v/>
      </c>
      <c r="J393" s="103" t="str">
        <f>IF([4]SayfaKAY!J1226="","",IF([4]SayfaKAY!J1226="Müşteri","Notified by Customer","Notified by Bozankaya"))</f>
        <v/>
      </c>
      <c r="K393" s="103" t="e">
        <f>VLOOKUP([4]SayfaKAY!L1226,#REF!,2,FALSE)</f>
        <v>#REF!</v>
      </c>
      <c r="L393" s="165" t="str">
        <f>[4]SayfaKAY!X1226</f>
        <v/>
      </c>
      <c r="M393" s="107" t="str">
        <f t="shared" si="287"/>
        <v/>
      </c>
      <c r="N393" s="105" t="str">
        <f>[4]SayfaKAY!M1226</f>
        <v/>
      </c>
      <c r="O393" s="166" t="str">
        <f>[4]SayfaKAY!P1226</f>
        <v/>
      </c>
      <c r="P393" s="166" t="str">
        <f>[4]SayfaKAY!Q1226</f>
        <v/>
      </c>
      <c r="Q393" s="166" t="str">
        <f>[4]SayfaKAY!R1226</f>
        <v/>
      </c>
      <c r="R393" s="132" t="str" cm="1">
        <f t="array" ref="R393">IF([4]SayfaKAY!U1226="","",_xlfn.IFS([4]SayfaKAY!U1226="Bozankaya","Bozankaya",[4]SayfaKAY!U1226="Müşteri","Customer",[4]SayfaKAY!U1226="Tedarikçi","Equipment Supplier"))</f>
        <v/>
      </c>
      <c r="S393" s="204" t="str">
        <f>[4]SayfaKAY!N1226</f>
        <v/>
      </c>
      <c r="T393" s="133" t="str">
        <f>[4]SayfaKAY!AD1226</f>
        <v/>
      </c>
      <c r="U393" s="132" t="str">
        <f>[4]SayfaKAY!W1226</f>
        <v/>
      </c>
      <c r="V393" s="108" t="str">
        <f>[4]SayfaKAY!AZ1226</f>
        <v/>
      </c>
      <c r="W393" s="136" t="str">
        <f t="shared" si="288"/>
        <v/>
      </c>
      <c r="X393" s="137" t="str">
        <f t="shared" si="289"/>
        <v/>
      </c>
      <c r="Y393" s="235" t="str">
        <f>[4]SayfaKAY!AE1226</f>
        <v/>
      </c>
      <c r="Z393" s="192" t="str">
        <f t="shared" si="290"/>
        <v/>
      </c>
      <c r="AA393" s="110" t="str">
        <f t="shared" si="291"/>
        <v/>
      </c>
      <c r="AB393" s="182" t="str">
        <f>[4]SayfaKAY!BA1226</f>
        <v/>
      </c>
      <c r="AC393" s="257" t="str">
        <f t="shared" si="292"/>
        <v/>
      </c>
      <c r="AD393" s="111" t="str">
        <f t="shared" si="293"/>
        <v/>
      </c>
      <c r="AE393" s="111" t="str">
        <f t="shared" si="294"/>
        <v/>
      </c>
      <c r="AF393" s="235" t="str">
        <f>[4]SayfaKAY!BA1226</f>
        <v/>
      </c>
      <c r="AG393" s="179" t="str">
        <f>[4]SayfaKAY!S1226</f>
        <v/>
      </c>
      <c r="AH393" s="178" t="str">
        <f t="shared" si="295"/>
        <v/>
      </c>
      <c r="AI393" s="163" t="str">
        <f>[4]SayfaKAY!AV1226</f>
        <v/>
      </c>
      <c r="AJ393" s="164" t="str">
        <f t="shared" si="296"/>
        <v/>
      </c>
      <c r="AK393" s="164" t="str">
        <f t="shared" si="297"/>
        <v/>
      </c>
      <c r="AL393" s="112" t="str">
        <f>[4]SayfaKAY!AX1226</f>
        <v/>
      </c>
      <c r="AM393" s="257" t="str" cm="1">
        <f t="array" ref="AM393">IFERROR(IF(AND(P393&lt;&gt;"D(Arıza Değil)",AH393="Bu Arıza Aracın Servise Verilmesine Engel Değil"),
IF(Z393-F393&gt;0,(AB393-Y393)*24*60,
IF(OR(AND(G393&gt;$AS$1,G393&lt;$AT$1),AND(G393&gt;$AU$1,G393&lt;$AV$1)),
(AF393-H393)*24*60,     BH:BH0)),        AN393),0)</f>
        <v/>
      </c>
      <c r="AN393" s="257" t="str">
        <f t="shared" si="298"/>
        <v/>
      </c>
      <c r="AO393" s="174" t="str">
        <f>[4]SayfaKAY!AG1226</f>
        <v/>
      </c>
      <c r="AP393" s="174" t="str">
        <f>[4]SayfaKAY!AI1226</f>
        <v/>
      </c>
      <c r="AQ393" s="174" t="str">
        <f>[4]SayfaKAY!AQ1226</f>
        <v/>
      </c>
      <c r="AR393" s="174" t="str">
        <f>[4]SayfaKAY!AH1226</f>
        <v/>
      </c>
      <c r="AS393" s="174" t="str">
        <f>[4]SayfaKAY!AJ1226</f>
        <v/>
      </c>
      <c r="AT393" s="175" t="str">
        <f>[4]SayfaKAY!AM1226</f>
        <v/>
      </c>
      <c r="AU393" s="176" t="str">
        <f>[4]SayfaKAY!AL1226</f>
        <v/>
      </c>
      <c r="AV393" s="176" t="str">
        <f>[4]SayfaKAY!AP1226</f>
        <v/>
      </c>
      <c r="AW393" s="177" t="str">
        <f>[4]SayfaKAY!AT1226</f>
        <v/>
      </c>
      <c r="AX393" s="194" t="str">
        <f t="shared" si="299"/>
        <v/>
      </c>
      <c r="AY393" s="168"/>
      <c r="AZ393" s="167"/>
      <c r="BA393" s="170"/>
      <c r="BB393" s="171"/>
      <c r="BC393" s="114"/>
      <c r="BD393" s="114"/>
      <c r="BE393" s="114"/>
      <c r="BF393" s="114"/>
      <c r="BG393" s="114"/>
      <c r="BH393" s="114">
        <f>IFERROR(FRACAS!AN1229, "Hata Var")</f>
        <v>301937.99999989802</v>
      </c>
      <c r="BI393" s="114"/>
      <c r="BJ393" s="114"/>
      <c r="BK393" s="105" t="str">
        <f>[4]SayfaKAY!AW1226</f>
        <v/>
      </c>
      <c r="BL393" s="105" t="str">
        <f>[4]SayfaKAY!V1226</f>
        <v/>
      </c>
      <c r="BM393" s="114"/>
      <c r="BN393" s="171" t="str">
        <f t="shared" si="300"/>
        <v>x yok</v>
      </c>
      <c r="BO393" s="171" t="b">
        <f t="shared" si="301"/>
        <v>0</v>
      </c>
      <c r="BP393" s="171" t="e">
        <f t="shared" si="302"/>
        <v>#VALUE!</v>
      </c>
      <c r="BQ393" s="226" t="e">
        <f t="shared" si="303"/>
        <v>#VALUE!</v>
      </c>
      <c r="BR393" s="226" t="e">
        <f t="shared" si="304"/>
        <v>#VALUE!</v>
      </c>
      <c r="BS393" s="226" t="e">
        <f t="shared" si="305"/>
        <v>#VALUE!</v>
      </c>
      <c r="BT393" s="114"/>
      <c r="BU393" s="242"/>
      <c r="BV393" s="233">
        <f t="shared" si="306"/>
        <v>-1</v>
      </c>
      <c r="BW393" s="226" t="str">
        <f t="shared" si="307"/>
        <v>Hayır, çakışma yok</v>
      </c>
      <c r="BX393" s="229"/>
      <c r="BY393" s="247" t="e">
        <f t="shared" si="308"/>
        <v>#VALUE!</v>
      </c>
      <c r="BZ393" s="247" t="e">
        <f t="shared" si="309"/>
        <v>#VALUE!</v>
      </c>
      <c r="CA393" s="247" t="e">
        <f t="shared" si="310"/>
        <v>#VALUE!</v>
      </c>
      <c r="CB393" s="213"/>
      <c r="CC393" s="211"/>
      <c r="CD393" s="196"/>
      <c r="CE393" s="213">
        <v>1225</v>
      </c>
      <c r="CF393" s="182" t="str">
        <f t="shared" si="311"/>
        <v/>
      </c>
      <c r="CG393" s="182" t="str">
        <f t="shared" si="312"/>
        <v/>
      </c>
      <c r="CH393" s="196"/>
      <c r="CI393" s="196"/>
      <c r="CJ393" s="196"/>
      <c r="CK393" s="196" t="e">
        <f t="shared" si="313"/>
        <v>#VALUE!</v>
      </c>
      <c r="CL393" s="196" t="e">
        <f t="shared" si="314"/>
        <v>#VALUE!</v>
      </c>
      <c r="CM393" s="196" t="e">
        <f t="shared" si="315"/>
        <v>#VALUE!</v>
      </c>
      <c r="CN393" s="114"/>
      <c r="CO393" s="115" t="str">
        <f t="shared" si="316"/>
        <v/>
      </c>
      <c r="CP393" s="116" t="e">
        <f t="shared" si="317"/>
        <v>#VALUE!</v>
      </c>
      <c r="CQ393" s="117" t="str">
        <f t="shared" si="318"/>
        <v/>
      </c>
      <c r="CR393" s="117" t="str">
        <f t="shared" si="319"/>
        <v/>
      </c>
      <c r="CS393" s="117" t="str">
        <f t="shared" si="320"/>
        <v/>
      </c>
      <c r="CT393" s="118" t="e">
        <f t="shared" si="321"/>
        <v>#VALUE!</v>
      </c>
      <c r="CU393" s="118" t="e">
        <f t="shared" si="322"/>
        <v>#VALUE!</v>
      </c>
      <c r="CV393" s="118" t="e">
        <f t="shared" si="323"/>
        <v>#VALUE!</v>
      </c>
      <c r="CW393" s="119" t="e">
        <f t="shared" si="324"/>
        <v>#VALUE!</v>
      </c>
    </row>
    <row r="394" spans="1:101" ht="118.5" customHeight="1" x14ac:dyDescent="0.3">
      <c r="A394" s="160" t="str">
        <f>[4]SayfaKAY!C1227</f>
        <v/>
      </c>
      <c r="B394" s="104" t="str">
        <f>[4]SayfaKAY!D1227</f>
        <v/>
      </c>
      <c r="C394" s="105" t="str">
        <f>[4]SayfaKAY!E1227</f>
        <v/>
      </c>
      <c r="D394" s="105" t="str">
        <f>[4]SayfaKAY!F1227</f>
        <v/>
      </c>
      <c r="E394" s="106" t="str">
        <f>[4]SayfaKAY!G1227</f>
        <v/>
      </c>
      <c r="F394" s="134" t="str">
        <f t="shared" si="285"/>
        <v/>
      </c>
      <c r="G394" s="135" t="str">
        <f t="shared" si="286"/>
        <v/>
      </c>
      <c r="H394" s="235" t="str">
        <f>[4]SayfaKAY!H1227</f>
        <v/>
      </c>
      <c r="I394" s="104" t="str">
        <f>[4]SayfaKAY!I1227</f>
        <v/>
      </c>
      <c r="J394" s="103" t="str">
        <f>IF([4]SayfaKAY!J1227="","",IF([4]SayfaKAY!J1227="Müşteri","Notified by Customer","Notified by Bozankaya"))</f>
        <v/>
      </c>
      <c r="K394" s="103" t="e">
        <f>VLOOKUP([4]SayfaKAY!L1227,#REF!,2,FALSE)</f>
        <v>#REF!</v>
      </c>
      <c r="L394" s="165" t="str">
        <f>[4]SayfaKAY!X1227</f>
        <v/>
      </c>
      <c r="M394" s="107" t="str">
        <f t="shared" si="287"/>
        <v/>
      </c>
      <c r="N394" s="105" t="str">
        <f>[4]SayfaKAY!M1227</f>
        <v/>
      </c>
      <c r="O394" s="166" t="str">
        <f>[4]SayfaKAY!P1227</f>
        <v/>
      </c>
      <c r="P394" s="166" t="str">
        <f>[4]SayfaKAY!Q1227</f>
        <v/>
      </c>
      <c r="Q394" s="166" t="str">
        <f>[4]SayfaKAY!R1227</f>
        <v/>
      </c>
      <c r="R394" s="132" t="str" cm="1">
        <f t="array" ref="R394">IF([4]SayfaKAY!U1227="","",_xlfn.IFS([4]SayfaKAY!U1227="Bozankaya","Bozankaya",[4]SayfaKAY!U1227="Müşteri","Customer",[4]SayfaKAY!U1227="Tedarikçi","Equipment Supplier"))</f>
        <v/>
      </c>
      <c r="S394" s="204" t="str">
        <f>[4]SayfaKAY!N1227</f>
        <v/>
      </c>
      <c r="T394" s="133" t="str">
        <f>[4]SayfaKAY!AD1227</f>
        <v/>
      </c>
      <c r="U394" s="132" t="str">
        <f>[4]SayfaKAY!W1227</f>
        <v/>
      </c>
      <c r="V394" s="108" t="str">
        <f>[4]SayfaKAY!AZ1227</f>
        <v/>
      </c>
      <c r="W394" s="136" t="str">
        <f t="shared" si="288"/>
        <v/>
      </c>
      <c r="X394" s="137" t="str">
        <f t="shared" si="289"/>
        <v/>
      </c>
      <c r="Y394" s="235" t="str">
        <f>[4]SayfaKAY!AE1227</f>
        <v/>
      </c>
      <c r="Z394" s="109" t="str">
        <f t="shared" si="290"/>
        <v/>
      </c>
      <c r="AA394" s="110" t="str">
        <f t="shared" si="291"/>
        <v/>
      </c>
      <c r="AB394" s="182" t="str">
        <f>[4]SayfaKAY!BA1227</f>
        <v/>
      </c>
      <c r="AC394" s="257" t="str">
        <f t="shared" si="292"/>
        <v/>
      </c>
      <c r="AD394" s="111" t="str">
        <f t="shared" si="293"/>
        <v/>
      </c>
      <c r="AE394" s="111" t="str">
        <f t="shared" si="294"/>
        <v/>
      </c>
      <c r="AF394" s="235" t="str">
        <f>[4]SayfaKAY!BA1227</f>
        <v/>
      </c>
      <c r="AG394" s="179" t="str">
        <f>[4]SayfaKAY!S1227</f>
        <v/>
      </c>
      <c r="AH394" s="178" t="str">
        <f t="shared" si="295"/>
        <v/>
      </c>
      <c r="AI394" s="163" t="str">
        <f>[4]SayfaKAY!AV1227</f>
        <v/>
      </c>
      <c r="AJ394" s="164" t="str">
        <f t="shared" si="296"/>
        <v/>
      </c>
      <c r="AK394" s="164" t="str">
        <f t="shared" si="297"/>
        <v/>
      </c>
      <c r="AL394" s="112" t="str">
        <f>[4]SayfaKAY!AX1227</f>
        <v/>
      </c>
      <c r="AM394" s="257" t="str" cm="1">
        <f t="array" ref="AM394">IFERROR(IF(AND(P394&lt;&gt;"D(Arıza Değil)",AH394="Bu Arıza Aracın Servise Verilmesine Engel Değil"),
IF(Z394-F394&gt;0,(AB394-Y394)*24*60,
IF(OR(AND(G394&gt;$AS$1,G394&lt;$AT$1),AND(G394&gt;$AU$1,G394&lt;$AV$1)),
(AF394-H394)*24*60,     BH:BH0)),        AN394),0)</f>
        <v/>
      </c>
      <c r="AN394" s="257" t="str">
        <f t="shared" si="298"/>
        <v/>
      </c>
      <c r="AO394" s="174" t="str">
        <f>[4]SayfaKAY!AG1227</f>
        <v/>
      </c>
      <c r="AP394" s="174" t="str">
        <f>[4]SayfaKAY!AI1227</f>
        <v/>
      </c>
      <c r="AQ394" s="174" t="str">
        <f>[4]SayfaKAY!AQ1227</f>
        <v/>
      </c>
      <c r="AR394" s="174" t="str">
        <f>[4]SayfaKAY!AH1227</f>
        <v/>
      </c>
      <c r="AS394" s="174" t="str">
        <f>[4]SayfaKAY!AJ1227</f>
        <v/>
      </c>
      <c r="AT394" s="175" t="str">
        <f>[4]SayfaKAY!AM1227</f>
        <v/>
      </c>
      <c r="AU394" s="176" t="str">
        <f>[4]SayfaKAY!AL1227</f>
        <v/>
      </c>
      <c r="AV394" s="176" t="str">
        <f>[4]SayfaKAY!AP1227</f>
        <v/>
      </c>
      <c r="AW394" s="177" t="str">
        <f>[4]SayfaKAY!AT1227</f>
        <v/>
      </c>
      <c r="AX394" s="194" t="str">
        <f t="shared" si="299"/>
        <v/>
      </c>
      <c r="AY394" s="168"/>
      <c r="AZ394" s="167"/>
      <c r="BA394" s="113"/>
      <c r="BB394" s="171" t="str">
        <f>IF($AQ$1="X", IF(AND(G394&gt;=$AS$1,G394&lt;=$AT$1),IF(P394&lt;&gt;"D(Arıza Değil)",AC394,0), IF(AND(G394&gt;=$AU$1,G394&lt;=$AV$1),IF(P394&lt;&gt;"D(Arıza Değil)",AC394,0), "")), "")</f>
        <v/>
      </c>
      <c r="BC394" s="114"/>
      <c r="BD394" s="114"/>
      <c r="BE394" s="114"/>
      <c r="BF394" s="114"/>
      <c r="BG394" s="114"/>
      <c r="BH394" s="114">
        <f>IFERROR(FRACAS!AN1230, "Hata Var")</f>
        <v>194.99999990221113</v>
      </c>
      <c r="BI394" s="114"/>
      <c r="BJ394" s="114"/>
      <c r="BK394" s="105" t="str">
        <f>[4]SayfaKAY!AW1227</f>
        <v/>
      </c>
      <c r="BL394" s="105" t="str">
        <f>[4]SayfaKAY!V1227</f>
        <v/>
      </c>
      <c r="BM394" s="114"/>
      <c r="BN394" s="171" t="str">
        <f t="shared" si="300"/>
        <v>x yok</v>
      </c>
      <c r="BO394" s="171" t="b">
        <f t="shared" si="301"/>
        <v>0</v>
      </c>
      <c r="BP394" s="171" t="e">
        <f t="shared" si="302"/>
        <v>#VALUE!</v>
      </c>
      <c r="BQ394" s="226" t="e">
        <f t="shared" si="303"/>
        <v>#VALUE!</v>
      </c>
      <c r="BR394" s="226" t="e">
        <f t="shared" si="304"/>
        <v>#VALUE!</v>
      </c>
      <c r="BS394" s="226" t="e">
        <f t="shared" si="305"/>
        <v>#VALUE!</v>
      </c>
      <c r="BT394" s="114"/>
      <c r="BU394" s="242"/>
      <c r="BV394" s="233">
        <f t="shared" si="306"/>
        <v>-1</v>
      </c>
      <c r="BW394" s="226" t="str">
        <f t="shared" si="307"/>
        <v>Hayır, çakışma yok</v>
      </c>
      <c r="BX394" s="229"/>
      <c r="BY394" s="247" t="e">
        <f t="shared" si="308"/>
        <v>#VALUE!</v>
      </c>
      <c r="BZ394" s="247" t="e">
        <f t="shared" si="309"/>
        <v>#VALUE!</v>
      </c>
      <c r="CA394" s="247" t="e">
        <f t="shared" si="310"/>
        <v>#VALUE!</v>
      </c>
      <c r="CB394" s="213"/>
      <c r="CC394" s="211"/>
      <c r="CD394" s="196"/>
      <c r="CE394" s="213">
        <v>1226</v>
      </c>
      <c r="CF394" s="182" t="str">
        <f t="shared" si="311"/>
        <v/>
      </c>
      <c r="CG394" s="182" t="str">
        <f t="shared" si="312"/>
        <v/>
      </c>
      <c r="CH394" s="196"/>
      <c r="CI394" s="196"/>
      <c r="CJ394" s="196"/>
      <c r="CK394" s="196" t="e">
        <f t="shared" si="313"/>
        <v>#VALUE!</v>
      </c>
      <c r="CL394" s="196" t="e">
        <f t="shared" si="314"/>
        <v>#VALUE!</v>
      </c>
      <c r="CM394" s="196" t="e">
        <f t="shared" si="315"/>
        <v>#VALUE!</v>
      </c>
      <c r="CN394" s="114"/>
      <c r="CO394" s="115" t="str">
        <f t="shared" si="316"/>
        <v/>
      </c>
      <c r="CP394" s="116" t="e">
        <f t="shared" si="317"/>
        <v>#VALUE!</v>
      </c>
      <c r="CQ394" s="117" t="str">
        <f t="shared" si="318"/>
        <v/>
      </c>
      <c r="CR394" s="117" t="str">
        <f t="shared" si="319"/>
        <v/>
      </c>
      <c r="CS394" s="117" t="str">
        <f t="shared" si="320"/>
        <v/>
      </c>
      <c r="CT394" s="118" t="e">
        <f t="shared" si="321"/>
        <v>#VALUE!</v>
      </c>
      <c r="CU394" s="118" t="e">
        <f t="shared" si="322"/>
        <v>#VALUE!</v>
      </c>
      <c r="CV394" s="118" t="e">
        <f t="shared" si="323"/>
        <v>#VALUE!</v>
      </c>
      <c r="CW394" s="119" t="e">
        <f t="shared" si="324"/>
        <v>#VALUE!</v>
      </c>
    </row>
    <row r="395" spans="1:101" ht="118.5" customHeight="1" x14ac:dyDescent="0.3">
      <c r="A395" s="104" t="str">
        <f>[4]SayfaKAY!C1228</f>
        <v/>
      </c>
      <c r="B395" s="104" t="str">
        <f>[4]SayfaKAY!D1228</f>
        <v/>
      </c>
      <c r="C395" s="105" t="str">
        <f>[4]SayfaKAY!E1228</f>
        <v/>
      </c>
      <c r="D395" s="105" t="str">
        <f>[4]SayfaKAY!F1228</f>
        <v/>
      </c>
      <c r="E395" s="106" t="str">
        <f>[4]SayfaKAY!G1228</f>
        <v/>
      </c>
      <c r="F395" s="193" t="str">
        <f t="shared" si="285"/>
        <v/>
      </c>
      <c r="G395" s="135" t="str">
        <f t="shared" si="286"/>
        <v/>
      </c>
      <c r="H395" s="235" t="str">
        <f>[4]SayfaKAY!H1228</f>
        <v/>
      </c>
      <c r="I395" s="104" t="str">
        <f>[4]SayfaKAY!I1228</f>
        <v/>
      </c>
      <c r="J395" s="103" t="str">
        <f>IF([4]SayfaKAY!J1228="","",IF([4]SayfaKAY!J1228="Müşteri","Notified by Customer","Notified by Bozankaya"))</f>
        <v/>
      </c>
      <c r="K395" s="103" t="e">
        <f>VLOOKUP([4]SayfaKAY!L1228,#REF!,2,FALSE)</f>
        <v>#REF!</v>
      </c>
      <c r="L395" s="165" t="str">
        <f>[4]SayfaKAY!X1228</f>
        <v/>
      </c>
      <c r="M395" s="107" t="str">
        <f t="shared" si="287"/>
        <v/>
      </c>
      <c r="N395" s="105" t="str">
        <f>[4]SayfaKAY!M1228</f>
        <v/>
      </c>
      <c r="O395" s="166" t="str">
        <f>[4]SayfaKAY!P1228</f>
        <v/>
      </c>
      <c r="P395" s="166" t="str">
        <f>[4]SayfaKAY!Q1228</f>
        <v/>
      </c>
      <c r="Q395" s="166" t="str">
        <f>[4]SayfaKAY!R1228</f>
        <v/>
      </c>
      <c r="R395" s="132" t="str" cm="1">
        <f t="array" ref="R395">IF([4]SayfaKAY!U1228="","",_xlfn.IFS([4]SayfaKAY!U1228="Bozankaya","Bozankaya",[4]SayfaKAY!U1228="Müşteri","Customer",[4]SayfaKAY!U1228="Tedarikçi","Equipment Supplier"))</f>
        <v/>
      </c>
      <c r="S395" s="204" t="str">
        <f>[4]SayfaKAY!N1228</f>
        <v/>
      </c>
      <c r="T395" s="133" t="str">
        <f>[4]SayfaKAY!AD1228</f>
        <v/>
      </c>
      <c r="U395" s="132" t="str">
        <f>[4]SayfaKAY!W1228</f>
        <v/>
      </c>
      <c r="V395" s="108" t="str">
        <f>[4]SayfaKAY!AZ1228</f>
        <v/>
      </c>
      <c r="W395" s="136" t="str">
        <f t="shared" si="288"/>
        <v/>
      </c>
      <c r="X395" s="137" t="str">
        <f t="shared" si="289"/>
        <v/>
      </c>
      <c r="Y395" s="235" t="str">
        <f>[4]SayfaKAY!AE1228</f>
        <v/>
      </c>
      <c r="Z395" s="192" t="str">
        <f t="shared" si="290"/>
        <v/>
      </c>
      <c r="AA395" s="110" t="str">
        <f t="shared" si="291"/>
        <v/>
      </c>
      <c r="AB395" s="182" t="str">
        <f>[4]SayfaKAY!BA1228</f>
        <v/>
      </c>
      <c r="AC395" s="257" t="str">
        <f t="shared" si="292"/>
        <v/>
      </c>
      <c r="AD395" s="111" t="str">
        <f t="shared" si="293"/>
        <v/>
      </c>
      <c r="AE395" s="111" t="str">
        <f t="shared" si="294"/>
        <v/>
      </c>
      <c r="AF395" s="235" t="str">
        <f>[4]SayfaKAY!BA1228</f>
        <v/>
      </c>
      <c r="AG395" s="179" t="str">
        <f>[4]SayfaKAY!S1228</f>
        <v/>
      </c>
      <c r="AH395" s="178" t="str">
        <f t="shared" si="295"/>
        <v/>
      </c>
      <c r="AI395" s="163" t="str">
        <f>[4]SayfaKAY!AV1228</f>
        <v/>
      </c>
      <c r="AJ395" s="164" t="str">
        <f t="shared" si="296"/>
        <v/>
      </c>
      <c r="AK395" s="164" t="str">
        <f t="shared" si="297"/>
        <v/>
      </c>
      <c r="AL395" s="112" t="str">
        <f>[4]SayfaKAY!AX1228</f>
        <v/>
      </c>
      <c r="AM395" s="257" t="str" cm="1">
        <f t="array" ref="AM395">IFERROR(IF(AND(P395&lt;&gt;"D(Arıza Değil)",AH395="Bu Arıza Aracın Servise Verilmesine Engel Değil"),
IF(Z395-F395&gt;0,(AB395-Y395)*24*60,
IF(OR(AND(G395&gt;$AS$1,G395&lt;$AT$1),AND(G395&gt;$AU$1,G395&lt;$AV$1)),
(AF395-H395)*24*60,     BH:BH0)),        AN395),0)</f>
        <v/>
      </c>
      <c r="AN395" s="257" t="str">
        <f t="shared" si="298"/>
        <v/>
      </c>
      <c r="AO395" s="174" t="str">
        <f>[4]SayfaKAY!AG1228</f>
        <v/>
      </c>
      <c r="AP395" s="174" t="str">
        <f>[4]SayfaKAY!AI1228</f>
        <v/>
      </c>
      <c r="AQ395" s="174" t="str">
        <f>[4]SayfaKAY!AQ1228</f>
        <v/>
      </c>
      <c r="AR395" s="174" t="str">
        <f>[4]SayfaKAY!AH1228</f>
        <v/>
      </c>
      <c r="AS395" s="174" t="str">
        <f>[4]SayfaKAY!AJ1228</f>
        <v/>
      </c>
      <c r="AT395" s="175" t="str">
        <f>[4]SayfaKAY!AM1228</f>
        <v/>
      </c>
      <c r="AU395" s="176" t="str">
        <f>[4]SayfaKAY!AL1228</f>
        <v/>
      </c>
      <c r="AV395" s="176" t="str">
        <f>[4]SayfaKAY!AP1228</f>
        <v/>
      </c>
      <c r="AW395" s="177" t="str">
        <f>[4]SayfaKAY!AT1228</f>
        <v/>
      </c>
      <c r="AX395" s="194" t="str">
        <f t="shared" si="299"/>
        <v/>
      </c>
      <c r="AY395" s="168"/>
      <c r="AZ395" s="167"/>
      <c r="BA395" s="170"/>
      <c r="BB395" s="171"/>
      <c r="BC395" s="114"/>
      <c r="BD395" s="114"/>
      <c r="BE395" s="114"/>
      <c r="BF395" s="114"/>
      <c r="BG395" s="114"/>
      <c r="BH395" s="114">
        <f>IFERROR(FRACAS!AN1231, "Hata Var")</f>
        <v>310302.00000000419</v>
      </c>
      <c r="BI395" s="114"/>
      <c r="BJ395" s="114"/>
      <c r="BK395" s="105" t="str">
        <f>[4]SayfaKAY!AW1228</f>
        <v/>
      </c>
      <c r="BL395" s="105" t="str">
        <f>[4]SayfaKAY!V1228</f>
        <v/>
      </c>
      <c r="BM395" s="114"/>
      <c r="BN395" s="171" t="str">
        <f t="shared" si="300"/>
        <v>x yok</v>
      </c>
      <c r="BO395" s="171" t="b">
        <f t="shared" si="301"/>
        <v>0</v>
      </c>
      <c r="BP395" s="171" t="e">
        <f t="shared" si="302"/>
        <v>#VALUE!</v>
      </c>
      <c r="BQ395" s="226" t="e">
        <f t="shared" si="303"/>
        <v>#VALUE!</v>
      </c>
      <c r="BR395" s="226" t="e">
        <f t="shared" si="304"/>
        <v>#VALUE!</v>
      </c>
      <c r="BS395" s="226" t="e">
        <f t="shared" si="305"/>
        <v>#VALUE!</v>
      </c>
      <c r="BT395" s="114"/>
      <c r="BU395" s="242"/>
      <c r="BV395" s="233">
        <f t="shared" si="306"/>
        <v>-1</v>
      </c>
      <c r="BW395" s="226" t="str">
        <f t="shared" si="307"/>
        <v>Hayır, çakışma yok</v>
      </c>
      <c r="BX395" s="229"/>
      <c r="BY395" s="247" t="e">
        <f t="shared" si="308"/>
        <v>#VALUE!</v>
      </c>
      <c r="BZ395" s="247" t="e">
        <f t="shared" si="309"/>
        <v>#VALUE!</v>
      </c>
      <c r="CA395" s="247" t="e">
        <f t="shared" si="310"/>
        <v>#VALUE!</v>
      </c>
      <c r="CB395" s="213"/>
      <c r="CC395" s="211"/>
      <c r="CD395" s="196"/>
      <c r="CE395" s="213">
        <v>1227</v>
      </c>
      <c r="CF395" s="182" t="str">
        <f t="shared" si="311"/>
        <v/>
      </c>
      <c r="CG395" s="182" t="str">
        <f t="shared" si="312"/>
        <v/>
      </c>
      <c r="CH395" s="196"/>
      <c r="CI395" s="196"/>
      <c r="CJ395" s="196"/>
      <c r="CK395" s="196" t="e">
        <f t="shared" si="313"/>
        <v>#VALUE!</v>
      </c>
      <c r="CL395" s="196" t="e">
        <f t="shared" si="314"/>
        <v>#VALUE!</v>
      </c>
      <c r="CM395" s="196" t="e">
        <f t="shared" si="315"/>
        <v>#VALUE!</v>
      </c>
      <c r="CN395" s="114"/>
      <c r="CO395" s="115" t="str">
        <f t="shared" si="316"/>
        <v/>
      </c>
      <c r="CP395" s="116" t="e">
        <f t="shared" si="317"/>
        <v>#VALUE!</v>
      </c>
      <c r="CQ395" s="117" t="str">
        <f t="shared" si="318"/>
        <v/>
      </c>
      <c r="CR395" s="117" t="str">
        <f t="shared" si="319"/>
        <v/>
      </c>
      <c r="CS395" s="117" t="str">
        <f t="shared" si="320"/>
        <v/>
      </c>
      <c r="CT395" s="118" t="e">
        <f t="shared" si="321"/>
        <v>#VALUE!</v>
      </c>
      <c r="CU395" s="118" t="e">
        <f t="shared" si="322"/>
        <v>#VALUE!</v>
      </c>
      <c r="CV395" s="118" t="e">
        <f t="shared" si="323"/>
        <v>#VALUE!</v>
      </c>
      <c r="CW395" s="119" t="e">
        <f t="shared" si="324"/>
        <v>#VALUE!</v>
      </c>
    </row>
    <row r="396" spans="1:101" ht="118.5" customHeight="1" x14ac:dyDescent="0.3">
      <c r="A396" s="160" t="str">
        <f>[4]SayfaKAY!C1229</f>
        <v/>
      </c>
      <c r="B396" s="104" t="str">
        <f>[4]SayfaKAY!D1229</f>
        <v/>
      </c>
      <c r="C396" s="105" t="str">
        <f>[4]SayfaKAY!E1229</f>
        <v/>
      </c>
      <c r="D396" s="105" t="str">
        <f>[4]SayfaKAY!F1229</f>
        <v/>
      </c>
      <c r="E396" s="106" t="str">
        <f>[4]SayfaKAY!G1229</f>
        <v/>
      </c>
      <c r="F396" s="134" t="str">
        <f t="shared" si="285"/>
        <v/>
      </c>
      <c r="G396" s="135" t="str">
        <f t="shared" si="286"/>
        <v/>
      </c>
      <c r="H396" s="235" t="str">
        <f>[4]SayfaKAY!H1229</f>
        <v/>
      </c>
      <c r="I396" s="104" t="str">
        <f>[4]SayfaKAY!I1229</f>
        <v/>
      </c>
      <c r="J396" s="103" t="str">
        <f>IF([4]SayfaKAY!J1229="","",IF([4]SayfaKAY!J1229="Müşteri","Notified by Customer","Notified by Bozankaya"))</f>
        <v/>
      </c>
      <c r="K396" s="103" t="e">
        <f>VLOOKUP([4]SayfaKAY!L1229,#REF!,2,FALSE)</f>
        <v>#REF!</v>
      </c>
      <c r="L396" s="165" t="str">
        <f>[4]SayfaKAY!X1229</f>
        <v/>
      </c>
      <c r="M396" s="107" t="str">
        <f t="shared" si="287"/>
        <v/>
      </c>
      <c r="N396" s="105" t="str">
        <f>[4]SayfaKAY!M1229</f>
        <v/>
      </c>
      <c r="O396" s="166" t="str">
        <f>[4]SayfaKAY!P1229</f>
        <v/>
      </c>
      <c r="P396" s="166" t="str">
        <f>[4]SayfaKAY!Q1229</f>
        <v/>
      </c>
      <c r="Q396" s="166" t="str">
        <f>[4]SayfaKAY!R1229</f>
        <v/>
      </c>
      <c r="R396" s="132" t="str" cm="1">
        <f t="array" ref="R396">IF([4]SayfaKAY!U1229="","",_xlfn.IFS([4]SayfaKAY!U1229="Bozankaya","Bozankaya",[4]SayfaKAY!U1229="Müşteri","Customer",[4]SayfaKAY!U1229="Tedarikçi","Equipment Supplier"))</f>
        <v/>
      </c>
      <c r="S396" s="204" t="str">
        <f>[4]SayfaKAY!N1229</f>
        <v/>
      </c>
      <c r="T396" s="133" t="str">
        <f>[4]SayfaKAY!AD1229</f>
        <v/>
      </c>
      <c r="U396" s="132" t="str">
        <f>[4]SayfaKAY!W1229</f>
        <v/>
      </c>
      <c r="V396" s="108" t="str">
        <f>[4]SayfaKAY!AZ1229</f>
        <v/>
      </c>
      <c r="W396" s="136" t="str">
        <f t="shared" si="288"/>
        <v/>
      </c>
      <c r="X396" s="137" t="str">
        <f t="shared" si="289"/>
        <v/>
      </c>
      <c r="Y396" s="235" t="str">
        <f>[4]SayfaKAY!AE1229</f>
        <v/>
      </c>
      <c r="Z396" s="109" t="str">
        <f t="shared" si="290"/>
        <v/>
      </c>
      <c r="AA396" s="110" t="str">
        <f t="shared" si="291"/>
        <v/>
      </c>
      <c r="AB396" s="182" t="str">
        <f>[4]SayfaKAY!BA1229</f>
        <v/>
      </c>
      <c r="AC396" s="257" t="str">
        <f t="shared" si="292"/>
        <v/>
      </c>
      <c r="AD396" s="111" t="str">
        <f t="shared" si="293"/>
        <v/>
      </c>
      <c r="AE396" s="111" t="str">
        <f t="shared" si="294"/>
        <v/>
      </c>
      <c r="AF396" s="235" t="str">
        <f>[4]SayfaKAY!BA1229</f>
        <v/>
      </c>
      <c r="AG396" s="179" t="str">
        <f>[4]SayfaKAY!S1229</f>
        <v/>
      </c>
      <c r="AH396" s="178" t="str">
        <f t="shared" si="295"/>
        <v/>
      </c>
      <c r="AI396" s="163" t="str">
        <f>[4]SayfaKAY!AV1229</f>
        <v/>
      </c>
      <c r="AJ396" s="164" t="str">
        <f t="shared" si="296"/>
        <v/>
      </c>
      <c r="AK396" s="164" t="str">
        <f t="shared" si="297"/>
        <v/>
      </c>
      <c r="AL396" s="112" t="str">
        <f>[4]SayfaKAY!AX1229</f>
        <v/>
      </c>
      <c r="AM396" s="257" t="str" cm="1">
        <f t="array" ref="AM396">IFERROR(IF(AND(P396&lt;&gt;"D(Arıza Değil)",AH396="Bu Arıza Aracın Servise Verilmesine Engel Değil"),
IF(Z396-F396&gt;0,(AB396-Y396)*24*60,
IF(OR(AND(G396&gt;$AS$1,G396&lt;$AT$1),AND(G396&gt;$AU$1,G396&lt;$AV$1)),
(AF396-H396)*24*60,     BH:BH0)),        AN396),0)</f>
        <v/>
      </c>
      <c r="AN396" s="257" t="str">
        <f t="shared" si="298"/>
        <v/>
      </c>
      <c r="AO396" s="174" t="str">
        <f>[4]SayfaKAY!AG1229</f>
        <v/>
      </c>
      <c r="AP396" s="174" t="str">
        <f>[4]SayfaKAY!AI1229</f>
        <v/>
      </c>
      <c r="AQ396" s="174" t="str">
        <f>[4]SayfaKAY!AQ1229</f>
        <v/>
      </c>
      <c r="AR396" s="174" t="str">
        <f>[4]SayfaKAY!AH1229</f>
        <v/>
      </c>
      <c r="AS396" s="174" t="str">
        <f>[4]SayfaKAY!AJ1229</f>
        <v/>
      </c>
      <c r="AT396" s="175" t="str">
        <f>[4]SayfaKAY!AM1229</f>
        <v/>
      </c>
      <c r="AU396" s="176" t="str">
        <f>[4]SayfaKAY!AL1229</f>
        <v/>
      </c>
      <c r="AV396" s="176" t="str">
        <f>[4]SayfaKAY!AP1229</f>
        <v/>
      </c>
      <c r="AW396" s="177" t="str">
        <f>[4]SayfaKAY!AT1229</f>
        <v/>
      </c>
      <c r="AX396" s="194" t="str">
        <f t="shared" si="299"/>
        <v/>
      </c>
      <c r="AY396" s="168"/>
      <c r="AZ396" s="167"/>
      <c r="BA396" s="113"/>
      <c r="BB396" s="171" t="str">
        <f>IF($AQ$1="X", IF(AND(G396&gt;=$AS$1,G396&lt;=$AT$1),IF(P396&lt;&gt;"D(Arıza Değil)",AC396,0), IF(AND(G396&gt;=$AU$1,G396&lt;=$AV$1),IF(P396&lt;&gt;"D(Arıza Değil)",AC396,0), "")), "")</f>
        <v/>
      </c>
      <c r="BC396" s="114"/>
      <c r="BD396" s="114"/>
      <c r="BE396" s="114"/>
      <c r="BF396" s="114"/>
      <c r="BG396" s="114"/>
      <c r="BH396" s="114">
        <f>IFERROR(FRACAS!AN1232, "Hata Var")</f>
        <v>222.00000005308539</v>
      </c>
      <c r="BI396" s="114"/>
      <c r="BJ396" s="114"/>
      <c r="BK396" s="105" t="str">
        <f>[4]SayfaKAY!AW1229</f>
        <v/>
      </c>
      <c r="BL396" s="105" t="str">
        <f>[4]SayfaKAY!V1229</f>
        <v/>
      </c>
      <c r="BM396" s="114"/>
      <c r="BN396" s="171" t="str">
        <f t="shared" si="300"/>
        <v>x yok</v>
      </c>
      <c r="BO396" s="171" t="b">
        <f t="shared" si="301"/>
        <v>0</v>
      </c>
      <c r="BP396" s="171" t="e">
        <f t="shared" si="302"/>
        <v>#VALUE!</v>
      </c>
      <c r="BQ396" s="226" t="e">
        <f t="shared" si="303"/>
        <v>#VALUE!</v>
      </c>
      <c r="BR396" s="226" t="e">
        <f t="shared" si="304"/>
        <v>#VALUE!</v>
      </c>
      <c r="BS396" s="226" t="e">
        <f t="shared" si="305"/>
        <v>#VALUE!</v>
      </c>
      <c r="BT396" s="114"/>
      <c r="BU396" s="242"/>
      <c r="BV396" s="233">
        <f t="shared" si="306"/>
        <v>-1</v>
      </c>
      <c r="BW396" s="226" t="str">
        <f t="shared" si="307"/>
        <v>Hayır, çakışma yok</v>
      </c>
      <c r="BX396" s="229"/>
      <c r="BY396" s="247" t="e">
        <f t="shared" si="308"/>
        <v>#VALUE!</v>
      </c>
      <c r="BZ396" s="247" t="e">
        <f t="shared" si="309"/>
        <v>#VALUE!</v>
      </c>
      <c r="CA396" s="247" t="e">
        <f t="shared" si="310"/>
        <v>#VALUE!</v>
      </c>
      <c r="CB396" s="213"/>
      <c r="CC396" s="211"/>
      <c r="CD396" s="196"/>
      <c r="CE396" s="213">
        <v>1228</v>
      </c>
      <c r="CF396" s="182" t="str">
        <f t="shared" si="311"/>
        <v/>
      </c>
      <c r="CG396" s="182" t="str">
        <f t="shared" si="312"/>
        <v/>
      </c>
      <c r="CH396" s="196"/>
      <c r="CI396" s="196"/>
      <c r="CJ396" s="196"/>
      <c r="CK396" s="196" t="e">
        <f t="shared" si="313"/>
        <v>#VALUE!</v>
      </c>
      <c r="CL396" s="196" t="e">
        <f t="shared" si="314"/>
        <v>#VALUE!</v>
      </c>
      <c r="CM396" s="196" t="e">
        <f t="shared" si="315"/>
        <v>#VALUE!</v>
      </c>
      <c r="CN396" s="114"/>
      <c r="CO396" s="115" t="str">
        <f t="shared" si="316"/>
        <v/>
      </c>
      <c r="CP396" s="116" t="e">
        <f t="shared" si="317"/>
        <v>#VALUE!</v>
      </c>
      <c r="CQ396" s="117" t="str">
        <f t="shared" si="318"/>
        <v/>
      </c>
      <c r="CR396" s="117" t="str">
        <f t="shared" si="319"/>
        <v/>
      </c>
      <c r="CS396" s="117" t="str">
        <f t="shared" si="320"/>
        <v/>
      </c>
      <c r="CT396" s="118" t="e">
        <f t="shared" si="321"/>
        <v>#VALUE!</v>
      </c>
      <c r="CU396" s="118" t="e">
        <f t="shared" si="322"/>
        <v>#VALUE!</v>
      </c>
      <c r="CV396" s="118" t="e">
        <f t="shared" si="323"/>
        <v>#VALUE!</v>
      </c>
      <c r="CW396" s="119" t="e">
        <f t="shared" si="324"/>
        <v>#VALUE!</v>
      </c>
    </row>
    <row r="397" spans="1:101" ht="118.5" customHeight="1" x14ac:dyDescent="0.3">
      <c r="A397" s="104" t="str">
        <f>[4]SayfaKAY!C1230</f>
        <v/>
      </c>
      <c r="B397" s="104" t="str">
        <f>[4]SayfaKAY!D1230</f>
        <v/>
      </c>
      <c r="C397" s="105" t="str">
        <f>[4]SayfaKAY!E1230</f>
        <v/>
      </c>
      <c r="D397" s="105" t="str">
        <f>[4]SayfaKAY!F1230</f>
        <v/>
      </c>
      <c r="E397" s="106" t="str">
        <f>[4]SayfaKAY!G1230</f>
        <v/>
      </c>
      <c r="F397" s="193" t="str">
        <f t="shared" si="285"/>
        <v/>
      </c>
      <c r="G397" s="135" t="str">
        <f t="shared" si="286"/>
        <v/>
      </c>
      <c r="H397" s="235" t="str">
        <f>[4]SayfaKAY!H1230</f>
        <v/>
      </c>
      <c r="I397" s="104" t="str">
        <f>[4]SayfaKAY!I1230</f>
        <v/>
      </c>
      <c r="J397" s="103" t="str">
        <f>IF([4]SayfaKAY!J1230="","",IF([4]SayfaKAY!J1230="Müşteri","Notified by Customer","Notified by Bozankaya"))</f>
        <v/>
      </c>
      <c r="K397" s="103" t="e">
        <f>VLOOKUP([4]SayfaKAY!L1230,#REF!,2,FALSE)</f>
        <v>#REF!</v>
      </c>
      <c r="L397" s="165" t="str">
        <f>[4]SayfaKAY!X1230</f>
        <v/>
      </c>
      <c r="M397" s="107" t="str">
        <f t="shared" si="287"/>
        <v/>
      </c>
      <c r="N397" s="105" t="str">
        <f>[4]SayfaKAY!M1230</f>
        <v/>
      </c>
      <c r="O397" s="166" t="str">
        <f>[4]SayfaKAY!P1230</f>
        <v/>
      </c>
      <c r="P397" s="166" t="str">
        <f>[4]SayfaKAY!Q1230</f>
        <v/>
      </c>
      <c r="Q397" s="166" t="str">
        <f>[4]SayfaKAY!R1230</f>
        <v/>
      </c>
      <c r="R397" s="132" t="str" cm="1">
        <f t="array" ref="R397">IF([4]SayfaKAY!U1230="","",_xlfn.IFS([4]SayfaKAY!U1230="Bozankaya","Bozankaya",[4]SayfaKAY!U1230="Müşteri","Customer",[4]SayfaKAY!U1230="Tedarikçi","Equipment Supplier"))</f>
        <v/>
      </c>
      <c r="S397" s="204" t="str">
        <f>[4]SayfaKAY!N1230</f>
        <v/>
      </c>
      <c r="T397" s="133" t="str">
        <f>[4]SayfaKAY!AD1230</f>
        <v/>
      </c>
      <c r="U397" s="132" t="str">
        <f>[4]SayfaKAY!W1230</f>
        <v/>
      </c>
      <c r="V397" s="108" t="str">
        <f>[4]SayfaKAY!AZ1230</f>
        <v/>
      </c>
      <c r="W397" s="136" t="str">
        <f t="shared" si="288"/>
        <v/>
      </c>
      <c r="X397" s="137" t="str">
        <f t="shared" si="289"/>
        <v/>
      </c>
      <c r="Y397" s="235" t="str">
        <f>[4]SayfaKAY!AE1230</f>
        <v/>
      </c>
      <c r="Z397" s="192" t="str">
        <f t="shared" si="290"/>
        <v/>
      </c>
      <c r="AA397" s="110" t="str">
        <f t="shared" si="291"/>
        <v/>
      </c>
      <c r="AB397" s="182" t="str">
        <f>[4]SayfaKAY!BA1230</f>
        <v/>
      </c>
      <c r="AC397" s="257" t="str">
        <f t="shared" si="292"/>
        <v/>
      </c>
      <c r="AD397" s="111" t="str">
        <f t="shared" si="293"/>
        <v/>
      </c>
      <c r="AE397" s="111" t="str">
        <f t="shared" si="294"/>
        <v/>
      </c>
      <c r="AF397" s="235" t="str">
        <f>[4]SayfaKAY!BA1230</f>
        <v/>
      </c>
      <c r="AG397" s="179" t="str">
        <f>[4]SayfaKAY!S1230</f>
        <v/>
      </c>
      <c r="AH397" s="178" t="str">
        <f t="shared" si="295"/>
        <v/>
      </c>
      <c r="AI397" s="163" t="str">
        <f>[4]SayfaKAY!AV1230</f>
        <v/>
      </c>
      <c r="AJ397" s="164" t="str">
        <f t="shared" si="296"/>
        <v/>
      </c>
      <c r="AK397" s="164" t="str">
        <f t="shared" si="297"/>
        <v/>
      </c>
      <c r="AL397" s="112" t="str">
        <f>[4]SayfaKAY!AX1230</f>
        <v/>
      </c>
      <c r="AM397" s="257" t="str" cm="1">
        <f t="array" ref="AM397">IFERROR(IF(AND(P397&lt;&gt;"D(Arıza Değil)",AH397="Bu Arıza Aracın Servise Verilmesine Engel Değil"),
IF(Z397-F397&gt;0,(AB397-Y397)*24*60,
IF(OR(AND(G397&gt;$AS$1,G397&lt;$AT$1),AND(G397&gt;$AU$1,G397&lt;$AV$1)),
(AF397-H397)*24*60,     BH:BH0)),        AN397),0)</f>
        <v/>
      </c>
      <c r="AN397" s="257" t="str">
        <f t="shared" si="298"/>
        <v/>
      </c>
      <c r="AO397" s="174" t="str">
        <f>[4]SayfaKAY!AG1230</f>
        <v/>
      </c>
      <c r="AP397" s="174" t="str">
        <f>[4]SayfaKAY!AI1230</f>
        <v/>
      </c>
      <c r="AQ397" s="174" t="str">
        <f>[4]SayfaKAY!AQ1230</f>
        <v/>
      </c>
      <c r="AR397" s="174" t="str">
        <f>[4]SayfaKAY!AH1230</f>
        <v/>
      </c>
      <c r="AS397" s="174" t="str">
        <f>[4]SayfaKAY!AJ1230</f>
        <v/>
      </c>
      <c r="AT397" s="175" t="str">
        <f>[4]SayfaKAY!AM1230</f>
        <v/>
      </c>
      <c r="AU397" s="176" t="str">
        <f>[4]SayfaKAY!AL1230</f>
        <v/>
      </c>
      <c r="AV397" s="176" t="str">
        <f>[4]SayfaKAY!AP1230</f>
        <v/>
      </c>
      <c r="AW397" s="177" t="str">
        <f>[4]SayfaKAY!AT1230</f>
        <v/>
      </c>
      <c r="AX397" s="194" t="str">
        <f t="shared" si="299"/>
        <v/>
      </c>
      <c r="AY397" s="168"/>
      <c r="AZ397" s="167"/>
      <c r="BA397" s="170"/>
      <c r="BB397" s="171"/>
      <c r="BC397" s="114"/>
      <c r="BD397" s="114"/>
      <c r="BE397" s="114"/>
      <c r="BF397" s="114"/>
      <c r="BG397" s="114"/>
      <c r="BH397" s="114">
        <f>IFERROR(FRACAS!AN1233, "Hata Var")</f>
        <v>312461.0000000638</v>
      </c>
      <c r="BI397" s="114"/>
      <c r="BJ397" s="114"/>
      <c r="BK397" s="105" t="str">
        <f>[4]SayfaKAY!AW1230</f>
        <v/>
      </c>
      <c r="BL397" s="105" t="str">
        <f>[4]SayfaKAY!V1230</f>
        <v/>
      </c>
      <c r="BM397" s="114"/>
      <c r="BN397" s="171" t="str">
        <f t="shared" si="300"/>
        <v>x yok</v>
      </c>
      <c r="BO397" s="171" t="b">
        <f t="shared" si="301"/>
        <v>0</v>
      </c>
      <c r="BP397" s="171" t="e">
        <f t="shared" si="302"/>
        <v>#VALUE!</v>
      </c>
      <c r="BQ397" s="226" t="e">
        <f t="shared" si="303"/>
        <v>#VALUE!</v>
      </c>
      <c r="BR397" s="226" t="e">
        <f t="shared" si="304"/>
        <v>#VALUE!</v>
      </c>
      <c r="BS397" s="226" t="e">
        <f t="shared" si="305"/>
        <v>#VALUE!</v>
      </c>
      <c r="BT397" s="114"/>
      <c r="BU397" s="242"/>
      <c r="BV397" s="233">
        <f t="shared" si="306"/>
        <v>-1</v>
      </c>
      <c r="BW397" s="226" t="str">
        <f t="shared" si="307"/>
        <v>Hayır, çakışma yok</v>
      </c>
      <c r="BX397" s="229"/>
      <c r="BY397" s="247" t="e">
        <f t="shared" si="308"/>
        <v>#VALUE!</v>
      </c>
      <c r="BZ397" s="247" t="e">
        <f t="shared" si="309"/>
        <v>#VALUE!</v>
      </c>
      <c r="CA397" s="247" t="e">
        <f t="shared" si="310"/>
        <v>#VALUE!</v>
      </c>
      <c r="CB397" s="213"/>
      <c r="CC397" s="211"/>
      <c r="CD397" s="196"/>
      <c r="CE397" s="213">
        <v>1229</v>
      </c>
      <c r="CF397" s="182" t="str">
        <f t="shared" si="311"/>
        <v/>
      </c>
      <c r="CG397" s="182" t="str">
        <f t="shared" si="312"/>
        <v/>
      </c>
      <c r="CH397" s="196"/>
      <c r="CI397" s="196"/>
      <c r="CJ397" s="196"/>
      <c r="CK397" s="196" t="e">
        <f t="shared" si="313"/>
        <v>#VALUE!</v>
      </c>
      <c r="CL397" s="196" t="e">
        <f t="shared" si="314"/>
        <v>#VALUE!</v>
      </c>
      <c r="CM397" s="196" t="e">
        <f t="shared" si="315"/>
        <v>#VALUE!</v>
      </c>
      <c r="CN397" s="114"/>
      <c r="CO397" s="115" t="str">
        <f t="shared" si="316"/>
        <v/>
      </c>
      <c r="CP397" s="116" t="e">
        <f t="shared" si="317"/>
        <v>#VALUE!</v>
      </c>
      <c r="CQ397" s="117" t="str">
        <f t="shared" si="318"/>
        <v/>
      </c>
      <c r="CR397" s="117" t="str">
        <f t="shared" si="319"/>
        <v/>
      </c>
      <c r="CS397" s="117" t="str">
        <f t="shared" si="320"/>
        <v/>
      </c>
      <c r="CT397" s="118" t="e">
        <f t="shared" si="321"/>
        <v>#VALUE!</v>
      </c>
      <c r="CU397" s="118" t="e">
        <f t="shared" si="322"/>
        <v>#VALUE!</v>
      </c>
      <c r="CV397" s="118" t="e">
        <f t="shared" si="323"/>
        <v>#VALUE!</v>
      </c>
      <c r="CW397" s="119" t="e">
        <f t="shared" si="324"/>
        <v>#VALUE!</v>
      </c>
    </row>
    <row r="398" spans="1:101" ht="118.5" customHeight="1" x14ac:dyDescent="0.3">
      <c r="A398" s="160" t="str">
        <f>[4]SayfaKAY!C1231</f>
        <v/>
      </c>
      <c r="B398" s="104" t="str">
        <f>[4]SayfaKAY!D1231</f>
        <v/>
      </c>
      <c r="C398" s="105" t="str">
        <f>[4]SayfaKAY!E1231</f>
        <v/>
      </c>
      <c r="D398" s="105" t="str">
        <f>[4]SayfaKAY!F1231</f>
        <v/>
      </c>
      <c r="E398" s="106" t="str">
        <f>[4]SayfaKAY!G1231</f>
        <v/>
      </c>
      <c r="F398" s="134" t="str">
        <f t="shared" si="285"/>
        <v/>
      </c>
      <c r="G398" s="135" t="str">
        <f t="shared" si="286"/>
        <v/>
      </c>
      <c r="H398" s="235" t="str">
        <f>[4]SayfaKAY!H1231</f>
        <v/>
      </c>
      <c r="I398" s="104" t="str">
        <f>[4]SayfaKAY!I1231</f>
        <v/>
      </c>
      <c r="J398" s="103" t="str">
        <f>IF([4]SayfaKAY!J1231="","",IF([4]SayfaKAY!J1231="Müşteri","Notified by Customer","Notified by Bozankaya"))</f>
        <v/>
      </c>
      <c r="K398" s="103" t="e">
        <f>VLOOKUP([4]SayfaKAY!L1231,#REF!,2,FALSE)</f>
        <v>#REF!</v>
      </c>
      <c r="L398" s="165" t="str">
        <f>[4]SayfaKAY!X1231</f>
        <v/>
      </c>
      <c r="M398" s="107" t="str">
        <f t="shared" si="287"/>
        <v/>
      </c>
      <c r="N398" s="105" t="str">
        <f>[4]SayfaKAY!M1231</f>
        <v/>
      </c>
      <c r="O398" s="166" t="str">
        <f>[4]SayfaKAY!P1231</f>
        <v/>
      </c>
      <c r="P398" s="166" t="str">
        <f>[4]SayfaKAY!Q1231</f>
        <v/>
      </c>
      <c r="Q398" s="166" t="str">
        <f>[4]SayfaKAY!R1231</f>
        <v/>
      </c>
      <c r="R398" s="132" t="str" cm="1">
        <f t="array" ref="R398">IF([4]SayfaKAY!U1231="","",_xlfn.IFS([4]SayfaKAY!U1231="Bozankaya","Bozankaya",[4]SayfaKAY!U1231="Müşteri","Customer",[4]SayfaKAY!U1231="Tedarikçi","Equipment Supplier"))</f>
        <v/>
      </c>
      <c r="S398" s="204" t="str">
        <f>[4]SayfaKAY!N1231</f>
        <v/>
      </c>
      <c r="T398" s="133" t="str">
        <f>[4]SayfaKAY!AD1231</f>
        <v/>
      </c>
      <c r="U398" s="132" t="str">
        <f>[4]SayfaKAY!W1231</f>
        <v/>
      </c>
      <c r="V398" s="108" t="str">
        <f>[4]SayfaKAY!AZ1231</f>
        <v/>
      </c>
      <c r="W398" s="136" t="str">
        <f t="shared" si="288"/>
        <v/>
      </c>
      <c r="X398" s="137" t="str">
        <f t="shared" si="289"/>
        <v/>
      </c>
      <c r="Y398" s="235" t="str">
        <f>[4]SayfaKAY!AE1231</f>
        <v/>
      </c>
      <c r="Z398" s="109" t="str">
        <f t="shared" si="290"/>
        <v/>
      </c>
      <c r="AA398" s="110" t="str">
        <f t="shared" si="291"/>
        <v/>
      </c>
      <c r="AB398" s="182" t="str">
        <f>[4]SayfaKAY!BA1231</f>
        <v/>
      </c>
      <c r="AC398" s="257" t="str">
        <f t="shared" si="292"/>
        <v/>
      </c>
      <c r="AD398" s="111" t="str">
        <f t="shared" si="293"/>
        <v/>
      </c>
      <c r="AE398" s="111" t="str">
        <f t="shared" si="294"/>
        <v/>
      </c>
      <c r="AF398" s="235" t="str">
        <f>[4]SayfaKAY!BA1231</f>
        <v/>
      </c>
      <c r="AG398" s="179" t="str">
        <f>[4]SayfaKAY!S1231</f>
        <v/>
      </c>
      <c r="AH398" s="178" t="str">
        <f t="shared" si="295"/>
        <v/>
      </c>
      <c r="AI398" s="163" t="str">
        <f>[4]SayfaKAY!AV1231</f>
        <v/>
      </c>
      <c r="AJ398" s="164" t="str">
        <f t="shared" si="296"/>
        <v/>
      </c>
      <c r="AK398" s="164" t="str">
        <f t="shared" si="297"/>
        <v/>
      </c>
      <c r="AL398" s="112" t="str">
        <f>[4]SayfaKAY!AX1231</f>
        <v/>
      </c>
      <c r="AM398" s="257" t="str" cm="1">
        <f t="array" ref="AM398">IFERROR(IF(AND(P398&lt;&gt;"D(Arıza Değil)",AH398="Bu Arıza Aracın Servise Verilmesine Engel Değil"),
IF(Z398-F398&gt;0,(AB398-Y398)*24*60,
IF(OR(AND(G398&gt;$AS$1,G398&lt;$AT$1),AND(G398&gt;$AU$1,G398&lt;$AV$1)),
(AF398-H398)*24*60,     BH:BH0)),        AN398),0)</f>
        <v/>
      </c>
      <c r="AN398" s="257" t="str">
        <f t="shared" si="298"/>
        <v/>
      </c>
      <c r="AO398" s="174" t="str">
        <f>[4]SayfaKAY!AG1231</f>
        <v/>
      </c>
      <c r="AP398" s="174" t="str">
        <f>[4]SayfaKAY!AI1231</f>
        <v/>
      </c>
      <c r="AQ398" s="174" t="str">
        <f>[4]SayfaKAY!AQ1231</f>
        <v/>
      </c>
      <c r="AR398" s="174" t="str">
        <f>[4]SayfaKAY!AH1231</f>
        <v/>
      </c>
      <c r="AS398" s="174" t="str">
        <f>[4]SayfaKAY!AJ1231</f>
        <v/>
      </c>
      <c r="AT398" s="175" t="str">
        <f>[4]SayfaKAY!AM1231</f>
        <v/>
      </c>
      <c r="AU398" s="176" t="str">
        <f>[4]SayfaKAY!AL1231</f>
        <v/>
      </c>
      <c r="AV398" s="176" t="str">
        <f>[4]SayfaKAY!AP1231</f>
        <v/>
      </c>
      <c r="AW398" s="177" t="str">
        <f>[4]SayfaKAY!AT1231</f>
        <v/>
      </c>
      <c r="AX398" s="194" t="str">
        <f t="shared" si="299"/>
        <v/>
      </c>
      <c r="AY398" s="168"/>
      <c r="AZ398" s="167"/>
      <c r="BA398" s="113"/>
      <c r="BB398" s="171" t="str">
        <f>IF($AQ$1="X", IF(AND(G398&gt;=$AS$1,G398&lt;=$AT$1),IF(P398&lt;&gt;"D(Arıza Değil)",AC398,0), IF(AND(G398&gt;=$AU$1,G398&lt;=$AV$1),IF(P398&lt;&gt;"D(Arıza Değil)",AC398,0), "")), "")</f>
        <v/>
      </c>
      <c r="BC398" s="114"/>
      <c r="BD398" s="114"/>
      <c r="BE398" s="114"/>
      <c r="BF398" s="114"/>
      <c r="BG398" s="114"/>
      <c r="BH398" s="114">
        <f>IFERROR(FRACAS!AN1234, "Hata Var")</f>
        <v>312000.00000004889</v>
      </c>
      <c r="BI398" s="114"/>
      <c r="BJ398" s="114"/>
      <c r="BK398" s="105" t="str">
        <f>[4]SayfaKAY!AW1231</f>
        <v/>
      </c>
      <c r="BL398" s="105" t="str">
        <f>[4]SayfaKAY!V1231</f>
        <v/>
      </c>
      <c r="BM398" s="114"/>
      <c r="BN398" s="171" t="str">
        <f t="shared" si="300"/>
        <v>x yok</v>
      </c>
      <c r="BO398" s="171" t="b">
        <f t="shared" si="301"/>
        <v>0</v>
      </c>
      <c r="BP398" s="171" t="e">
        <f t="shared" si="302"/>
        <v>#VALUE!</v>
      </c>
      <c r="BQ398" s="226" t="e">
        <f t="shared" si="303"/>
        <v>#VALUE!</v>
      </c>
      <c r="BR398" s="226" t="e">
        <f t="shared" si="304"/>
        <v>#VALUE!</v>
      </c>
      <c r="BS398" s="226" t="e">
        <f t="shared" si="305"/>
        <v>#VALUE!</v>
      </c>
      <c r="BT398" s="114"/>
      <c r="BU398" s="242"/>
      <c r="BV398" s="233">
        <f t="shared" si="306"/>
        <v>-1</v>
      </c>
      <c r="BW398" s="226" t="str">
        <f t="shared" si="307"/>
        <v>Hayır, çakışma yok</v>
      </c>
      <c r="BX398" s="229"/>
      <c r="BY398" s="247" t="e">
        <f t="shared" si="308"/>
        <v>#VALUE!</v>
      </c>
      <c r="BZ398" s="247" t="e">
        <f t="shared" si="309"/>
        <v>#VALUE!</v>
      </c>
      <c r="CA398" s="247" t="e">
        <f t="shared" si="310"/>
        <v>#VALUE!</v>
      </c>
      <c r="CB398" s="213"/>
      <c r="CC398" s="211"/>
      <c r="CD398" s="196"/>
      <c r="CE398" s="213">
        <v>1230</v>
      </c>
      <c r="CF398" s="182" t="str">
        <f t="shared" si="311"/>
        <v/>
      </c>
      <c r="CG398" s="182" t="str">
        <f t="shared" si="312"/>
        <v/>
      </c>
      <c r="CH398" s="196"/>
      <c r="CI398" s="196"/>
      <c r="CJ398" s="196"/>
      <c r="CK398" s="196" t="e">
        <f t="shared" si="313"/>
        <v>#VALUE!</v>
      </c>
      <c r="CL398" s="196" t="e">
        <f t="shared" si="314"/>
        <v>#VALUE!</v>
      </c>
      <c r="CM398" s="196" t="e">
        <f t="shared" si="315"/>
        <v>#VALUE!</v>
      </c>
      <c r="CN398" s="114"/>
      <c r="CO398" s="115" t="str">
        <f t="shared" si="316"/>
        <v/>
      </c>
      <c r="CP398" s="116" t="e">
        <f t="shared" si="317"/>
        <v>#VALUE!</v>
      </c>
      <c r="CQ398" s="117" t="str">
        <f t="shared" si="318"/>
        <v/>
      </c>
      <c r="CR398" s="117" t="str">
        <f t="shared" si="319"/>
        <v/>
      </c>
      <c r="CS398" s="117" t="str">
        <f t="shared" si="320"/>
        <v/>
      </c>
      <c r="CT398" s="118" t="e">
        <f t="shared" si="321"/>
        <v>#VALUE!</v>
      </c>
      <c r="CU398" s="118" t="e">
        <f t="shared" si="322"/>
        <v>#VALUE!</v>
      </c>
      <c r="CV398" s="118" t="e">
        <f t="shared" si="323"/>
        <v>#VALUE!</v>
      </c>
      <c r="CW398" s="119" t="e">
        <f t="shared" si="324"/>
        <v>#VALUE!</v>
      </c>
    </row>
    <row r="399" spans="1:101" ht="118.5" customHeight="1" x14ac:dyDescent="0.3">
      <c r="A399" s="104" t="str">
        <f>[4]SayfaKAY!C1232</f>
        <v/>
      </c>
      <c r="B399" s="104" t="str">
        <f>[4]SayfaKAY!D1232</f>
        <v/>
      </c>
      <c r="C399" s="105" t="str">
        <f>[4]SayfaKAY!E1232</f>
        <v/>
      </c>
      <c r="D399" s="105" t="str">
        <f>[4]SayfaKAY!F1232</f>
        <v/>
      </c>
      <c r="E399" s="106" t="str">
        <f>[4]SayfaKAY!G1232</f>
        <v/>
      </c>
      <c r="F399" s="193" t="str">
        <f t="shared" si="285"/>
        <v/>
      </c>
      <c r="G399" s="135" t="str">
        <f t="shared" si="286"/>
        <v/>
      </c>
      <c r="H399" s="235" t="str">
        <f>[4]SayfaKAY!H1232</f>
        <v/>
      </c>
      <c r="I399" s="104" t="str">
        <f>[4]SayfaKAY!I1232</f>
        <v/>
      </c>
      <c r="J399" s="103" t="str">
        <f>IF([4]SayfaKAY!J1232="","",IF([4]SayfaKAY!J1232="Müşteri","Notified by Customer","Notified by Bozankaya"))</f>
        <v/>
      </c>
      <c r="K399" s="103" t="e">
        <f>VLOOKUP([4]SayfaKAY!L1232,#REF!,2,FALSE)</f>
        <v>#REF!</v>
      </c>
      <c r="L399" s="165" t="str">
        <f>[4]SayfaKAY!X1232</f>
        <v/>
      </c>
      <c r="M399" s="107" t="str">
        <f t="shared" si="287"/>
        <v/>
      </c>
      <c r="N399" s="105" t="str">
        <f>[4]SayfaKAY!M1232</f>
        <v/>
      </c>
      <c r="O399" s="166" t="str">
        <f>[4]SayfaKAY!P1232</f>
        <v/>
      </c>
      <c r="P399" s="166" t="str">
        <f>[4]SayfaKAY!Q1232</f>
        <v/>
      </c>
      <c r="Q399" s="166" t="str">
        <f>[4]SayfaKAY!R1232</f>
        <v/>
      </c>
      <c r="R399" s="132" t="str" cm="1">
        <f t="array" ref="R399">IF([4]SayfaKAY!U1232="","",_xlfn.IFS([4]SayfaKAY!U1232="Bozankaya","Bozankaya",[4]SayfaKAY!U1232="Müşteri","Customer",[4]SayfaKAY!U1232="Tedarikçi","Equipment Supplier"))</f>
        <v/>
      </c>
      <c r="S399" s="204" t="str">
        <f>[4]SayfaKAY!N1232</f>
        <v/>
      </c>
      <c r="T399" s="133" t="str">
        <f>[4]SayfaKAY!AD1232</f>
        <v/>
      </c>
      <c r="U399" s="132" t="str">
        <f>[4]SayfaKAY!W1232</f>
        <v/>
      </c>
      <c r="V399" s="108" t="str">
        <f>[4]SayfaKAY!AZ1232</f>
        <v/>
      </c>
      <c r="W399" s="136" t="str">
        <f t="shared" si="288"/>
        <v/>
      </c>
      <c r="X399" s="137" t="str">
        <f t="shared" si="289"/>
        <v/>
      </c>
      <c r="Y399" s="235" t="str">
        <f>[4]SayfaKAY!AE1232</f>
        <v/>
      </c>
      <c r="Z399" s="192" t="str">
        <f t="shared" si="290"/>
        <v/>
      </c>
      <c r="AA399" s="110" t="str">
        <f t="shared" si="291"/>
        <v/>
      </c>
      <c r="AB399" s="182" t="str">
        <f>[4]SayfaKAY!BA1232</f>
        <v/>
      </c>
      <c r="AC399" s="257" t="str">
        <f t="shared" si="292"/>
        <v/>
      </c>
      <c r="AD399" s="111" t="str">
        <f t="shared" si="293"/>
        <v/>
      </c>
      <c r="AE399" s="111" t="str">
        <f t="shared" si="294"/>
        <v/>
      </c>
      <c r="AF399" s="235" t="str">
        <f>[4]SayfaKAY!BA1232</f>
        <v/>
      </c>
      <c r="AG399" s="179" t="str">
        <f>[4]SayfaKAY!S1232</f>
        <v/>
      </c>
      <c r="AH399" s="178" t="str">
        <f t="shared" si="295"/>
        <v/>
      </c>
      <c r="AI399" s="163" t="str">
        <f>[4]SayfaKAY!AV1232</f>
        <v/>
      </c>
      <c r="AJ399" s="164" t="str">
        <f t="shared" si="296"/>
        <v/>
      </c>
      <c r="AK399" s="164" t="str">
        <f t="shared" si="297"/>
        <v/>
      </c>
      <c r="AL399" s="112" t="str">
        <f>[4]SayfaKAY!AX1232</f>
        <v/>
      </c>
      <c r="AM399" s="257" t="str" cm="1">
        <f t="array" ref="AM399">IFERROR(IF(AND(P399&lt;&gt;"D(Arıza Değil)",AH399="Bu Arıza Aracın Servise Verilmesine Engel Değil"),
IF(Z399-F399&gt;0,(AB399-Y399)*24*60,
IF(OR(AND(G399&gt;$AS$1,G399&lt;$AT$1),AND(G399&gt;$AU$1,G399&lt;$AV$1)),
(AF399-H399)*24*60,     BH:BH0)),        AN399),0)</f>
        <v/>
      </c>
      <c r="AN399" s="257" t="str">
        <f t="shared" si="298"/>
        <v/>
      </c>
      <c r="AO399" s="174" t="str">
        <f>[4]SayfaKAY!AG1232</f>
        <v/>
      </c>
      <c r="AP399" s="174" t="str">
        <f>[4]SayfaKAY!AI1232</f>
        <v/>
      </c>
      <c r="AQ399" s="174" t="str">
        <f>[4]SayfaKAY!AQ1232</f>
        <v/>
      </c>
      <c r="AR399" s="174" t="str">
        <f>[4]SayfaKAY!AH1232</f>
        <v/>
      </c>
      <c r="AS399" s="174" t="str">
        <f>[4]SayfaKAY!AJ1232</f>
        <v/>
      </c>
      <c r="AT399" s="175" t="str">
        <f>[4]SayfaKAY!AM1232</f>
        <v/>
      </c>
      <c r="AU399" s="176" t="str">
        <f>[4]SayfaKAY!AL1232</f>
        <v/>
      </c>
      <c r="AV399" s="176" t="str">
        <f>[4]SayfaKAY!AP1232</f>
        <v/>
      </c>
      <c r="AW399" s="177" t="str">
        <f>[4]SayfaKAY!AT1232</f>
        <v/>
      </c>
      <c r="AX399" s="194" t="str">
        <f t="shared" si="299"/>
        <v/>
      </c>
      <c r="AY399" s="168"/>
      <c r="AZ399" s="167"/>
      <c r="BA399" s="170"/>
      <c r="BB399" s="171"/>
      <c r="BC399" s="114"/>
      <c r="BD399" s="114"/>
      <c r="BE399" s="114"/>
      <c r="BF399" s="114"/>
      <c r="BG399" s="114"/>
      <c r="BH399" s="114">
        <f>IFERROR(FRACAS!AN1235, "Hata Var")</f>
        <v>314365.99999996601</v>
      </c>
      <c r="BI399" s="114"/>
      <c r="BJ399" s="114"/>
      <c r="BK399" s="105" t="str">
        <f>[4]SayfaKAY!AW1232</f>
        <v/>
      </c>
      <c r="BL399" s="105" t="str">
        <f>[4]SayfaKAY!V1232</f>
        <v/>
      </c>
      <c r="BM399" s="114"/>
      <c r="BN399" s="171" t="str">
        <f t="shared" si="300"/>
        <v>x yok</v>
      </c>
      <c r="BO399" s="171" t="b">
        <f t="shared" si="301"/>
        <v>0</v>
      </c>
      <c r="BP399" s="171" t="e">
        <f t="shared" si="302"/>
        <v>#VALUE!</v>
      </c>
      <c r="BQ399" s="226" t="e">
        <f t="shared" si="303"/>
        <v>#VALUE!</v>
      </c>
      <c r="BR399" s="226" t="e">
        <f t="shared" si="304"/>
        <v>#VALUE!</v>
      </c>
      <c r="BS399" s="226" t="e">
        <f t="shared" si="305"/>
        <v>#VALUE!</v>
      </c>
      <c r="BT399" s="114"/>
      <c r="BU399" s="242"/>
      <c r="BV399" s="233">
        <f t="shared" si="306"/>
        <v>-1</v>
      </c>
      <c r="BW399" s="226" t="str">
        <f t="shared" si="307"/>
        <v>Hayır, çakışma yok</v>
      </c>
      <c r="BX399" s="229"/>
      <c r="BY399" s="247" t="e">
        <f t="shared" si="308"/>
        <v>#VALUE!</v>
      </c>
      <c r="BZ399" s="247" t="e">
        <f t="shared" si="309"/>
        <v>#VALUE!</v>
      </c>
      <c r="CA399" s="247" t="e">
        <f t="shared" si="310"/>
        <v>#VALUE!</v>
      </c>
      <c r="CB399" s="213"/>
      <c r="CC399" s="211"/>
      <c r="CD399" s="196"/>
      <c r="CE399" s="213">
        <v>1231</v>
      </c>
      <c r="CF399" s="182" t="str">
        <f t="shared" si="311"/>
        <v/>
      </c>
      <c r="CG399" s="182" t="str">
        <f t="shared" si="312"/>
        <v/>
      </c>
      <c r="CH399" s="196"/>
      <c r="CI399" s="196"/>
      <c r="CJ399" s="196"/>
      <c r="CK399" s="196" t="e">
        <f t="shared" si="313"/>
        <v>#VALUE!</v>
      </c>
      <c r="CL399" s="196" t="e">
        <f t="shared" si="314"/>
        <v>#VALUE!</v>
      </c>
      <c r="CM399" s="196" t="e">
        <f t="shared" si="315"/>
        <v>#VALUE!</v>
      </c>
      <c r="CN399" s="114"/>
      <c r="CO399" s="115" t="str">
        <f t="shared" si="316"/>
        <v/>
      </c>
      <c r="CP399" s="116" t="e">
        <f t="shared" si="317"/>
        <v>#VALUE!</v>
      </c>
      <c r="CQ399" s="117" t="str">
        <f t="shared" si="318"/>
        <v/>
      </c>
      <c r="CR399" s="117" t="str">
        <f t="shared" si="319"/>
        <v/>
      </c>
      <c r="CS399" s="117" t="str">
        <f t="shared" si="320"/>
        <v/>
      </c>
      <c r="CT399" s="118" t="e">
        <f t="shared" si="321"/>
        <v>#VALUE!</v>
      </c>
      <c r="CU399" s="118" t="e">
        <f t="shared" si="322"/>
        <v>#VALUE!</v>
      </c>
      <c r="CV399" s="118" t="e">
        <f t="shared" si="323"/>
        <v>#VALUE!</v>
      </c>
      <c r="CW399" s="119" t="e">
        <f t="shared" si="324"/>
        <v>#VALUE!</v>
      </c>
    </row>
    <row r="400" spans="1:101" ht="118.5" customHeight="1" x14ac:dyDescent="0.3">
      <c r="A400" s="160" t="str">
        <f>[4]SayfaKAY!C1233</f>
        <v/>
      </c>
      <c r="B400" s="104" t="str">
        <f>[4]SayfaKAY!D1233</f>
        <v/>
      </c>
      <c r="C400" s="105" t="str">
        <f>[4]SayfaKAY!E1233</f>
        <v/>
      </c>
      <c r="D400" s="105" t="str">
        <f>[4]SayfaKAY!F1233</f>
        <v/>
      </c>
      <c r="E400" s="106" t="str">
        <f>[4]SayfaKAY!G1233</f>
        <v/>
      </c>
      <c r="F400" s="134" t="str">
        <f t="shared" si="285"/>
        <v/>
      </c>
      <c r="G400" s="135" t="str">
        <f t="shared" si="286"/>
        <v/>
      </c>
      <c r="H400" s="235" t="str">
        <f>[4]SayfaKAY!H1233</f>
        <v/>
      </c>
      <c r="I400" s="104" t="str">
        <f>[4]SayfaKAY!I1233</f>
        <v/>
      </c>
      <c r="J400" s="103" t="str">
        <f>IF([4]SayfaKAY!J1233="","",IF([4]SayfaKAY!J1233="Müşteri","Notified by Customer","Notified by Bozankaya"))</f>
        <v/>
      </c>
      <c r="K400" s="103" t="e">
        <f>VLOOKUP([4]SayfaKAY!L1233,#REF!,2,FALSE)</f>
        <v>#REF!</v>
      </c>
      <c r="L400" s="165" t="str">
        <f>[4]SayfaKAY!X1233</f>
        <v/>
      </c>
      <c r="M400" s="107" t="str">
        <f t="shared" si="287"/>
        <v/>
      </c>
      <c r="N400" s="105" t="str">
        <f>[4]SayfaKAY!M1233</f>
        <v/>
      </c>
      <c r="O400" s="166" t="str">
        <f>[4]SayfaKAY!P1233</f>
        <v/>
      </c>
      <c r="P400" s="166" t="str">
        <f>[4]SayfaKAY!Q1233</f>
        <v/>
      </c>
      <c r="Q400" s="166" t="str">
        <f>[4]SayfaKAY!R1233</f>
        <v/>
      </c>
      <c r="R400" s="132" t="str" cm="1">
        <f t="array" ref="R400">IF([4]SayfaKAY!U1233="","",_xlfn.IFS([4]SayfaKAY!U1233="Bozankaya","Bozankaya",[4]SayfaKAY!U1233="Müşteri","Customer",[4]SayfaKAY!U1233="Tedarikçi","Equipment Supplier"))</f>
        <v/>
      </c>
      <c r="S400" s="204" t="str">
        <f>[4]SayfaKAY!N1233</f>
        <v/>
      </c>
      <c r="T400" s="133" t="str">
        <f>[4]SayfaKAY!AD1233</f>
        <v/>
      </c>
      <c r="U400" s="132" t="str">
        <f>[4]SayfaKAY!W1233</f>
        <v/>
      </c>
      <c r="V400" s="108" t="str">
        <f>[4]SayfaKAY!AZ1233</f>
        <v/>
      </c>
      <c r="W400" s="136" t="str">
        <f t="shared" si="288"/>
        <v/>
      </c>
      <c r="X400" s="137" t="str">
        <f t="shared" si="289"/>
        <v/>
      </c>
      <c r="Y400" s="235" t="str">
        <f>[4]SayfaKAY!AE1233</f>
        <v/>
      </c>
      <c r="Z400" s="109" t="str">
        <f t="shared" si="290"/>
        <v/>
      </c>
      <c r="AA400" s="110" t="str">
        <f t="shared" si="291"/>
        <v/>
      </c>
      <c r="AB400" s="182" t="str">
        <f>[4]SayfaKAY!BA1233</f>
        <v/>
      </c>
      <c r="AC400" s="257" t="str">
        <f t="shared" si="292"/>
        <v/>
      </c>
      <c r="AD400" s="111" t="str">
        <f t="shared" si="293"/>
        <v/>
      </c>
      <c r="AE400" s="111" t="str">
        <f t="shared" si="294"/>
        <v/>
      </c>
      <c r="AF400" s="235" t="str">
        <f>[4]SayfaKAY!BA1233</f>
        <v/>
      </c>
      <c r="AG400" s="179" t="str">
        <f>[4]SayfaKAY!S1233</f>
        <v/>
      </c>
      <c r="AH400" s="178" t="str">
        <f t="shared" si="295"/>
        <v/>
      </c>
      <c r="AI400" s="163" t="str">
        <f>[4]SayfaKAY!AV1233</f>
        <v/>
      </c>
      <c r="AJ400" s="164" t="str">
        <f t="shared" si="296"/>
        <v/>
      </c>
      <c r="AK400" s="164" t="str">
        <f t="shared" si="297"/>
        <v/>
      </c>
      <c r="AL400" s="112" t="str">
        <f>[4]SayfaKAY!AX1233</f>
        <v/>
      </c>
      <c r="AM400" s="257" t="str" cm="1">
        <f t="array" ref="AM400">IFERROR(IF(AND(P400&lt;&gt;"D(Arıza Değil)",AH400="Bu Arıza Aracın Servise Verilmesine Engel Değil"),
IF(Z400-F400&gt;0,(AB400-Y400)*24*60,
IF(OR(AND(G400&gt;$AS$1,G400&lt;$AT$1),AND(G400&gt;$AU$1,G400&lt;$AV$1)),
(AF400-H400)*24*60,     BH:BH0)),        AN400),0)</f>
        <v/>
      </c>
      <c r="AN400" s="257" t="str">
        <f t="shared" si="298"/>
        <v/>
      </c>
      <c r="AO400" s="174" t="str">
        <f>[4]SayfaKAY!AG1233</f>
        <v/>
      </c>
      <c r="AP400" s="174" t="str">
        <f>[4]SayfaKAY!AI1233</f>
        <v/>
      </c>
      <c r="AQ400" s="174" t="str">
        <f>[4]SayfaKAY!AQ1233</f>
        <v/>
      </c>
      <c r="AR400" s="174" t="str">
        <f>[4]SayfaKAY!AH1233</f>
        <v/>
      </c>
      <c r="AS400" s="174" t="str">
        <f>[4]SayfaKAY!AJ1233</f>
        <v/>
      </c>
      <c r="AT400" s="175" t="str">
        <f>[4]SayfaKAY!AM1233</f>
        <v/>
      </c>
      <c r="AU400" s="176" t="str">
        <f>[4]SayfaKAY!AL1233</f>
        <v/>
      </c>
      <c r="AV400" s="176" t="str">
        <f>[4]SayfaKAY!AP1233</f>
        <v/>
      </c>
      <c r="AW400" s="177" t="str">
        <f>[4]SayfaKAY!AT1233</f>
        <v/>
      </c>
      <c r="AX400" s="194" t="str">
        <f t="shared" si="299"/>
        <v/>
      </c>
      <c r="AY400" s="168"/>
      <c r="AZ400" s="167"/>
      <c r="BA400" s="113"/>
      <c r="BB400" s="171" t="str">
        <f>IF($AQ$1="X", IF(AND(G400&gt;=$AS$1,G400&lt;=$AT$1),IF(P400&lt;&gt;"D(Arıza Değil)",AC400,0), IF(AND(G400&gt;=$AU$1,G400&lt;=$AV$1),IF(P400&lt;&gt;"D(Arıza Değil)",AC400,0), "")), "")</f>
        <v/>
      </c>
      <c r="BC400" s="114"/>
      <c r="BD400" s="114"/>
      <c r="BE400" s="114"/>
      <c r="BF400" s="114"/>
      <c r="BG400" s="114"/>
      <c r="BH400" s="114">
        <f>IFERROR(FRACAS!AN1236, "Hata Var")</f>
        <v>314003.00000001909</v>
      </c>
      <c r="BI400" s="114"/>
      <c r="BJ400" s="114"/>
      <c r="BK400" s="105" t="str">
        <f>[4]SayfaKAY!AW1233</f>
        <v/>
      </c>
      <c r="BL400" s="105" t="str">
        <f>[4]SayfaKAY!V1233</f>
        <v/>
      </c>
      <c r="BM400" s="114"/>
      <c r="BN400" s="171" t="str">
        <f t="shared" si="300"/>
        <v>x yok</v>
      </c>
      <c r="BO400" s="171" t="b">
        <f t="shared" si="301"/>
        <v>0</v>
      </c>
      <c r="BP400" s="171" t="e">
        <f t="shared" si="302"/>
        <v>#VALUE!</v>
      </c>
      <c r="BQ400" s="226" t="e">
        <f t="shared" si="303"/>
        <v>#VALUE!</v>
      </c>
      <c r="BR400" s="226" t="e">
        <f t="shared" si="304"/>
        <v>#VALUE!</v>
      </c>
      <c r="BS400" s="226" t="e">
        <f t="shared" si="305"/>
        <v>#VALUE!</v>
      </c>
      <c r="BT400" s="114"/>
      <c r="BU400" s="242"/>
      <c r="BV400" s="233">
        <f t="shared" si="306"/>
        <v>-1</v>
      </c>
      <c r="BW400" s="226" t="str">
        <f t="shared" si="307"/>
        <v>Hayır, çakışma yok</v>
      </c>
      <c r="BX400" s="229"/>
      <c r="BY400" s="247" t="e">
        <f t="shared" si="308"/>
        <v>#VALUE!</v>
      </c>
      <c r="BZ400" s="247" t="e">
        <f t="shared" si="309"/>
        <v>#VALUE!</v>
      </c>
      <c r="CA400" s="247" t="e">
        <f t="shared" si="310"/>
        <v>#VALUE!</v>
      </c>
      <c r="CB400" s="213"/>
      <c r="CC400" s="211"/>
      <c r="CD400" s="196"/>
      <c r="CE400" s="213">
        <v>1232</v>
      </c>
      <c r="CF400" s="182" t="str">
        <f t="shared" si="311"/>
        <v/>
      </c>
      <c r="CG400" s="182" t="str">
        <f t="shared" si="312"/>
        <v/>
      </c>
      <c r="CH400" s="196"/>
      <c r="CI400" s="196"/>
      <c r="CJ400" s="196"/>
      <c r="CK400" s="196" t="e">
        <f t="shared" si="313"/>
        <v>#VALUE!</v>
      </c>
      <c r="CL400" s="196" t="e">
        <f t="shared" si="314"/>
        <v>#VALUE!</v>
      </c>
      <c r="CM400" s="196" t="e">
        <f t="shared" si="315"/>
        <v>#VALUE!</v>
      </c>
      <c r="CN400" s="114"/>
      <c r="CO400" s="115" t="str">
        <f t="shared" si="316"/>
        <v/>
      </c>
      <c r="CP400" s="116" t="e">
        <f t="shared" si="317"/>
        <v>#VALUE!</v>
      </c>
      <c r="CQ400" s="117" t="str">
        <f t="shared" si="318"/>
        <v/>
      </c>
      <c r="CR400" s="117" t="str">
        <f t="shared" si="319"/>
        <v/>
      </c>
      <c r="CS400" s="117" t="str">
        <f t="shared" si="320"/>
        <v/>
      </c>
      <c r="CT400" s="118" t="e">
        <f t="shared" si="321"/>
        <v>#VALUE!</v>
      </c>
      <c r="CU400" s="118" t="e">
        <f t="shared" si="322"/>
        <v>#VALUE!</v>
      </c>
      <c r="CV400" s="118" t="e">
        <f t="shared" si="323"/>
        <v>#VALUE!</v>
      </c>
      <c r="CW400" s="119" t="e">
        <f t="shared" si="324"/>
        <v>#VALUE!</v>
      </c>
    </row>
    <row r="401" spans="1:101" ht="118.5" customHeight="1" x14ac:dyDescent="0.3">
      <c r="A401" s="104" t="str">
        <f>[4]SayfaKAY!C1234</f>
        <v/>
      </c>
      <c r="B401" s="104" t="str">
        <f>[4]SayfaKAY!D1234</f>
        <v/>
      </c>
      <c r="C401" s="105" t="str">
        <f>[4]SayfaKAY!E1234</f>
        <v/>
      </c>
      <c r="D401" s="105" t="str">
        <f>[4]SayfaKAY!F1234</f>
        <v/>
      </c>
      <c r="E401" s="106" t="str">
        <f>[4]SayfaKAY!G1234</f>
        <v/>
      </c>
      <c r="F401" s="193" t="str">
        <f t="shared" si="285"/>
        <v/>
      </c>
      <c r="G401" s="135" t="str">
        <f t="shared" si="286"/>
        <v/>
      </c>
      <c r="H401" s="235" t="str">
        <f>[4]SayfaKAY!H1234</f>
        <v/>
      </c>
      <c r="I401" s="104" t="str">
        <f>[4]SayfaKAY!I1234</f>
        <v/>
      </c>
      <c r="J401" s="103" t="str">
        <f>IF([4]SayfaKAY!J1234="","",IF([4]SayfaKAY!J1234="Müşteri","Notified by Customer","Notified by Bozankaya"))</f>
        <v/>
      </c>
      <c r="K401" s="103" t="e">
        <f>VLOOKUP([4]SayfaKAY!L1234,#REF!,2,FALSE)</f>
        <v>#REF!</v>
      </c>
      <c r="L401" s="165" t="str">
        <f>[4]SayfaKAY!X1234</f>
        <v/>
      </c>
      <c r="M401" s="107" t="str">
        <f t="shared" si="287"/>
        <v/>
      </c>
      <c r="N401" s="105" t="str">
        <f>[4]SayfaKAY!M1234</f>
        <v/>
      </c>
      <c r="O401" s="166" t="str">
        <f>[4]SayfaKAY!P1234</f>
        <v/>
      </c>
      <c r="P401" s="166" t="str">
        <f>[4]SayfaKAY!Q1234</f>
        <v/>
      </c>
      <c r="Q401" s="166" t="str">
        <f>[4]SayfaKAY!R1234</f>
        <v/>
      </c>
      <c r="R401" s="132" t="str" cm="1">
        <f t="array" ref="R401">IF([4]SayfaKAY!U1234="","",_xlfn.IFS([4]SayfaKAY!U1234="Bozankaya","Bozankaya",[4]SayfaKAY!U1234="Müşteri","Customer",[4]SayfaKAY!U1234="Tedarikçi","Equipment Supplier"))</f>
        <v/>
      </c>
      <c r="S401" s="204" t="str">
        <f>[4]SayfaKAY!N1234</f>
        <v/>
      </c>
      <c r="T401" s="133" t="str">
        <f>[4]SayfaKAY!AD1234</f>
        <v/>
      </c>
      <c r="U401" s="132" t="str">
        <f>[4]SayfaKAY!W1234</f>
        <v/>
      </c>
      <c r="V401" s="108" t="str">
        <f>[4]SayfaKAY!AZ1234</f>
        <v/>
      </c>
      <c r="W401" s="136" t="str">
        <f t="shared" si="288"/>
        <v/>
      </c>
      <c r="X401" s="137" t="str">
        <f t="shared" si="289"/>
        <v/>
      </c>
      <c r="Y401" s="235" t="str">
        <f>[4]SayfaKAY!AE1234</f>
        <v/>
      </c>
      <c r="Z401" s="192" t="str">
        <f t="shared" si="290"/>
        <v/>
      </c>
      <c r="AA401" s="110" t="str">
        <f t="shared" si="291"/>
        <v/>
      </c>
      <c r="AB401" s="182" t="str">
        <f>[4]SayfaKAY!BA1234</f>
        <v/>
      </c>
      <c r="AC401" s="257" t="str">
        <f t="shared" si="292"/>
        <v/>
      </c>
      <c r="AD401" s="111" t="str">
        <f t="shared" si="293"/>
        <v/>
      </c>
      <c r="AE401" s="111" t="str">
        <f t="shared" si="294"/>
        <v/>
      </c>
      <c r="AF401" s="235" t="str">
        <f>[4]SayfaKAY!BA1234</f>
        <v/>
      </c>
      <c r="AG401" s="179" t="str">
        <f>[4]SayfaKAY!S1234</f>
        <v/>
      </c>
      <c r="AH401" s="178" t="str">
        <f t="shared" si="295"/>
        <v/>
      </c>
      <c r="AI401" s="163" t="str">
        <f>[4]SayfaKAY!AV1234</f>
        <v/>
      </c>
      <c r="AJ401" s="164" t="str">
        <f t="shared" si="296"/>
        <v/>
      </c>
      <c r="AK401" s="164" t="str">
        <f t="shared" si="297"/>
        <v/>
      </c>
      <c r="AL401" s="112" t="str">
        <f>[4]SayfaKAY!AX1234</f>
        <v/>
      </c>
      <c r="AM401" s="257" t="str" cm="1">
        <f t="array" ref="AM401">IFERROR(IF(AND(P401&lt;&gt;"D(Arıza Değil)",AH401="Bu Arıza Aracın Servise Verilmesine Engel Değil"),
IF(Z401-F401&gt;0,(AB401-Y401)*24*60,
IF(OR(AND(G401&gt;$AS$1,G401&lt;$AT$1),AND(G401&gt;$AU$1,G401&lt;$AV$1)),
(AF401-H401)*24*60,     BH:BH0)),        AN401),0)</f>
        <v/>
      </c>
      <c r="AN401" s="257" t="str">
        <f t="shared" si="298"/>
        <v/>
      </c>
      <c r="AO401" s="174" t="str">
        <f>[4]SayfaKAY!AG1234</f>
        <v/>
      </c>
      <c r="AP401" s="174" t="str">
        <f>[4]SayfaKAY!AI1234</f>
        <v/>
      </c>
      <c r="AQ401" s="174" t="str">
        <f>[4]SayfaKAY!AQ1234</f>
        <v/>
      </c>
      <c r="AR401" s="174" t="str">
        <f>[4]SayfaKAY!AH1234</f>
        <v/>
      </c>
      <c r="AS401" s="174" t="str">
        <f>[4]SayfaKAY!AJ1234</f>
        <v/>
      </c>
      <c r="AT401" s="175" t="str">
        <f>[4]SayfaKAY!AM1234</f>
        <v/>
      </c>
      <c r="AU401" s="176" t="str">
        <f>[4]SayfaKAY!AL1234</f>
        <v/>
      </c>
      <c r="AV401" s="176" t="str">
        <f>[4]SayfaKAY!AP1234</f>
        <v/>
      </c>
      <c r="AW401" s="177" t="str">
        <f>[4]SayfaKAY!AT1234</f>
        <v/>
      </c>
      <c r="AX401" s="194" t="str">
        <f t="shared" si="299"/>
        <v/>
      </c>
      <c r="AY401" s="168"/>
      <c r="AZ401" s="167"/>
      <c r="BA401" s="170"/>
      <c r="BB401" s="171"/>
      <c r="BC401" s="114"/>
      <c r="BD401" s="114"/>
      <c r="BE401" s="114"/>
      <c r="BF401" s="114"/>
      <c r="BG401" s="114"/>
      <c r="BH401" s="114">
        <f>IFERROR(FRACAS!AN1237, "Hata Var")</f>
        <v>313991.0000000638</v>
      </c>
      <c r="BI401" s="114"/>
      <c r="BJ401" s="114"/>
      <c r="BK401" s="105" t="str">
        <f>[4]SayfaKAY!AW1234</f>
        <v/>
      </c>
      <c r="BL401" s="105" t="str">
        <f>[4]SayfaKAY!V1234</f>
        <v/>
      </c>
      <c r="BM401" s="114"/>
      <c r="BN401" s="171" t="str">
        <f t="shared" si="300"/>
        <v>x yok</v>
      </c>
      <c r="BO401" s="171" t="b">
        <f t="shared" si="301"/>
        <v>0</v>
      </c>
      <c r="BP401" s="171" t="e">
        <f t="shared" si="302"/>
        <v>#VALUE!</v>
      </c>
      <c r="BQ401" s="226" t="e">
        <f t="shared" si="303"/>
        <v>#VALUE!</v>
      </c>
      <c r="BR401" s="226" t="e">
        <f t="shared" si="304"/>
        <v>#VALUE!</v>
      </c>
      <c r="BS401" s="226" t="e">
        <f t="shared" si="305"/>
        <v>#VALUE!</v>
      </c>
      <c r="BT401" s="114"/>
      <c r="BU401" s="242"/>
      <c r="BV401" s="233">
        <f t="shared" si="306"/>
        <v>-1</v>
      </c>
      <c r="BW401" s="226" t="str">
        <f t="shared" si="307"/>
        <v>Hayır, çakışma yok</v>
      </c>
      <c r="BX401" s="229"/>
      <c r="BY401" s="247" t="e">
        <f t="shared" si="308"/>
        <v>#VALUE!</v>
      </c>
      <c r="BZ401" s="247" t="e">
        <f t="shared" si="309"/>
        <v>#VALUE!</v>
      </c>
      <c r="CA401" s="247" t="e">
        <f t="shared" si="310"/>
        <v>#VALUE!</v>
      </c>
      <c r="CB401" s="213"/>
      <c r="CC401" s="211"/>
      <c r="CD401" s="196"/>
      <c r="CE401" s="213">
        <v>1233</v>
      </c>
      <c r="CF401" s="182" t="str">
        <f t="shared" si="311"/>
        <v/>
      </c>
      <c r="CG401" s="182" t="str">
        <f t="shared" si="312"/>
        <v/>
      </c>
      <c r="CH401" s="196"/>
      <c r="CI401" s="196"/>
      <c r="CJ401" s="196"/>
      <c r="CK401" s="196" t="e">
        <f t="shared" si="313"/>
        <v>#VALUE!</v>
      </c>
      <c r="CL401" s="196" t="e">
        <f t="shared" si="314"/>
        <v>#VALUE!</v>
      </c>
      <c r="CM401" s="196" t="e">
        <f t="shared" si="315"/>
        <v>#VALUE!</v>
      </c>
      <c r="CN401" s="114"/>
      <c r="CO401" s="115" t="str">
        <f t="shared" si="316"/>
        <v/>
      </c>
      <c r="CP401" s="116" t="e">
        <f t="shared" si="317"/>
        <v>#VALUE!</v>
      </c>
      <c r="CQ401" s="117" t="str">
        <f t="shared" si="318"/>
        <v/>
      </c>
      <c r="CR401" s="117" t="str">
        <f t="shared" si="319"/>
        <v/>
      </c>
      <c r="CS401" s="117" t="str">
        <f t="shared" si="320"/>
        <v/>
      </c>
      <c r="CT401" s="118" t="e">
        <f t="shared" si="321"/>
        <v>#VALUE!</v>
      </c>
      <c r="CU401" s="118" t="e">
        <f t="shared" si="322"/>
        <v>#VALUE!</v>
      </c>
      <c r="CV401" s="118" t="e">
        <f t="shared" si="323"/>
        <v>#VALUE!</v>
      </c>
      <c r="CW401" s="119" t="e">
        <f t="shared" si="324"/>
        <v>#VALUE!</v>
      </c>
    </row>
    <row r="402" spans="1:101" ht="118.5" customHeight="1" x14ac:dyDescent="0.3">
      <c r="A402" s="160" t="str">
        <f>[4]SayfaKAY!C1235</f>
        <v/>
      </c>
      <c r="B402" s="104" t="str">
        <f>[4]SayfaKAY!D1235</f>
        <v/>
      </c>
      <c r="C402" s="105" t="str">
        <f>[4]SayfaKAY!E1235</f>
        <v/>
      </c>
      <c r="D402" s="105" t="str">
        <f>[4]SayfaKAY!F1235</f>
        <v/>
      </c>
      <c r="E402" s="106" t="str">
        <f>[4]SayfaKAY!G1235</f>
        <v/>
      </c>
      <c r="F402" s="134" t="str">
        <f t="shared" si="285"/>
        <v/>
      </c>
      <c r="G402" s="135" t="str">
        <f t="shared" si="286"/>
        <v/>
      </c>
      <c r="H402" s="235" t="str">
        <f>[4]SayfaKAY!H1235</f>
        <v/>
      </c>
      <c r="I402" s="104" t="str">
        <f>[4]SayfaKAY!I1235</f>
        <v/>
      </c>
      <c r="J402" s="103" t="str">
        <f>IF([4]SayfaKAY!J1235="","",IF([4]SayfaKAY!J1235="Müşteri","Notified by Customer","Notified by Bozankaya"))</f>
        <v/>
      </c>
      <c r="K402" s="103" t="e">
        <f>VLOOKUP([4]SayfaKAY!L1235,#REF!,2,FALSE)</f>
        <v>#REF!</v>
      </c>
      <c r="L402" s="165" t="str">
        <f>[4]SayfaKAY!X1235</f>
        <v/>
      </c>
      <c r="M402" s="107" t="str">
        <f t="shared" si="287"/>
        <v/>
      </c>
      <c r="N402" s="105" t="str">
        <f>[4]SayfaKAY!M1235</f>
        <v/>
      </c>
      <c r="O402" s="166" t="str">
        <f>[4]SayfaKAY!P1235</f>
        <v/>
      </c>
      <c r="P402" s="166" t="str">
        <f>[4]SayfaKAY!Q1235</f>
        <v/>
      </c>
      <c r="Q402" s="166" t="str">
        <f>[4]SayfaKAY!R1235</f>
        <v/>
      </c>
      <c r="R402" s="132" t="str" cm="1">
        <f t="array" ref="R402">IF([4]SayfaKAY!U1235="","",_xlfn.IFS([4]SayfaKAY!U1235="Bozankaya","Bozankaya",[4]SayfaKAY!U1235="Müşteri","Customer",[4]SayfaKAY!U1235="Tedarikçi","Equipment Supplier"))</f>
        <v/>
      </c>
      <c r="S402" s="204" t="str">
        <f>[4]SayfaKAY!N1235</f>
        <v/>
      </c>
      <c r="T402" s="133" t="str">
        <f>[4]SayfaKAY!AD1235</f>
        <v/>
      </c>
      <c r="U402" s="132" t="str">
        <f>[4]SayfaKAY!W1235</f>
        <v/>
      </c>
      <c r="V402" s="108" t="str">
        <f>[4]SayfaKAY!AZ1235</f>
        <v/>
      </c>
      <c r="W402" s="136" t="str">
        <f t="shared" si="288"/>
        <v/>
      </c>
      <c r="X402" s="137" t="str">
        <f t="shared" si="289"/>
        <v/>
      </c>
      <c r="Y402" s="235" t="str">
        <f>[4]SayfaKAY!AE1235</f>
        <v/>
      </c>
      <c r="Z402" s="109" t="str">
        <f t="shared" si="290"/>
        <v/>
      </c>
      <c r="AA402" s="110" t="str">
        <f t="shared" si="291"/>
        <v/>
      </c>
      <c r="AB402" s="182" t="str">
        <f>[4]SayfaKAY!BA1235</f>
        <v/>
      </c>
      <c r="AC402" s="257" t="str">
        <f t="shared" si="292"/>
        <v/>
      </c>
      <c r="AD402" s="111" t="str">
        <f t="shared" si="293"/>
        <v/>
      </c>
      <c r="AE402" s="111" t="str">
        <f t="shared" si="294"/>
        <v/>
      </c>
      <c r="AF402" s="235" t="str">
        <f>[4]SayfaKAY!BA1235</f>
        <v/>
      </c>
      <c r="AG402" s="179" t="str">
        <f>[4]SayfaKAY!S1235</f>
        <v/>
      </c>
      <c r="AH402" s="178" t="str">
        <f t="shared" si="295"/>
        <v/>
      </c>
      <c r="AI402" s="163" t="str">
        <f>[4]SayfaKAY!AV1235</f>
        <v/>
      </c>
      <c r="AJ402" s="164" t="str">
        <f t="shared" si="296"/>
        <v/>
      </c>
      <c r="AK402" s="164" t="str">
        <f t="shared" si="297"/>
        <v/>
      </c>
      <c r="AL402" s="112" t="str">
        <f>[4]SayfaKAY!AX1235</f>
        <v/>
      </c>
      <c r="AM402" s="257" t="str" cm="1">
        <f t="array" ref="AM402">IFERROR(IF(AND(P402&lt;&gt;"D(Arıza Değil)",AH402="Bu Arıza Aracın Servise Verilmesine Engel Değil"),
IF(Z402-F402&gt;0,(AB402-Y402)*24*60,
IF(OR(AND(G402&gt;$AS$1,G402&lt;$AT$1),AND(G402&gt;$AU$1,G402&lt;$AV$1)),
(AF402-H402)*24*60,     BH:BH0)),        AN402),0)</f>
        <v/>
      </c>
      <c r="AN402" s="257" t="str">
        <f t="shared" si="298"/>
        <v/>
      </c>
      <c r="AO402" s="174" t="str">
        <f>[4]SayfaKAY!AG1235</f>
        <v/>
      </c>
      <c r="AP402" s="174" t="str">
        <f>[4]SayfaKAY!AI1235</f>
        <v/>
      </c>
      <c r="AQ402" s="174" t="str">
        <f>[4]SayfaKAY!AQ1235</f>
        <v/>
      </c>
      <c r="AR402" s="174" t="str">
        <f>[4]SayfaKAY!AH1235</f>
        <v/>
      </c>
      <c r="AS402" s="174" t="str">
        <f>[4]SayfaKAY!AJ1235</f>
        <v/>
      </c>
      <c r="AT402" s="175" t="str">
        <f>[4]SayfaKAY!AM1235</f>
        <v/>
      </c>
      <c r="AU402" s="176" t="str">
        <f>[4]SayfaKAY!AL1235</f>
        <v/>
      </c>
      <c r="AV402" s="176" t="str">
        <f>[4]SayfaKAY!AP1235</f>
        <v/>
      </c>
      <c r="AW402" s="177" t="str">
        <f>[4]SayfaKAY!AT1235</f>
        <v/>
      </c>
      <c r="AX402" s="194" t="str">
        <f t="shared" si="299"/>
        <v/>
      </c>
      <c r="AY402" s="168"/>
      <c r="AZ402" s="167"/>
      <c r="BA402" s="113"/>
      <c r="BB402" s="171" t="str">
        <f>IF($AQ$1="X", IF(AND(G402&gt;=$AS$1,G402&lt;=$AT$1),IF(P402&lt;&gt;"D(Arıza Değil)",AC402,0), IF(AND(G402&gt;=$AU$1,G402&lt;=$AV$1),IF(P402&lt;&gt;"D(Arıza Değil)",AC402,0), "")), "")</f>
        <v/>
      </c>
      <c r="BC402" s="114"/>
      <c r="BD402" s="114"/>
      <c r="BE402" s="114"/>
      <c r="BF402" s="114"/>
      <c r="BG402" s="114"/>
      <c r="BH402" s="114">
        <f>IFERROR(FRACAS!AN1238, "Hata Var")</f>
        <v>313339.99999996391</v>
      </c>
      <c r="BI402" s="114"/>
      <c r="BJ402" s="114"/>
      <c r="BK402" s="105" t="str">
        <f>[4]SayfaKAY!AW1235</f>
        <v/>
      </c>
      <c r="BL402" s="105" t="str">
        <f>[4]SayfaKAY!V1235</f>
        <v/>
      </c>
      <c r="BM402" s="114"/>
      <c r="BN402" s="171" t="str">
        <f t="shared" si="300"/>
        <v>x yok</v>
      </c>
      <c r="BO402" s="171" t="b">
        <f t="shared" si="301"/>
        <v>0</v>
      </c>
      <c r="BP402" s="171" t="e">
        <f t="shared" si="302"/>
        <v>#VALUE!</v>
      </c>
      <c r="BQ402" s="226" t="e">
        <f t="shared" si="303"/>
        <v>#VALUE!</v>
      </c>
      <c r="BR402" s="226" t="e">
        <f t="shared" si="304"/>
        <v>#VALUE!</v>
      </c>
      <c r="BS402" s="226" t="e">
        <f t="shared" si="305"/>
        <v>#VALUE!</v>
      </c>
      <c r="BT402" s="114"/>
      <c r="BU402" s="242"/>
      <c r="BV402" s="233">
        <f t="shared" si="306"/>
        <v>-1</v>
      </c>
      <c r="BW402" s="226" t="str">
        <f t="shared" si="307"/>
        <v>Hayır, çakışma yok</v>
      </c>
      <c r="BX402" s="229"/>
      <c r="BY402" s="247" t="e">
        <f t="shared" si="308"/>
        <v>#VALUE!</v>
      </c>
      <c r="BZ402" s="247" t="e">
        <f t="shared" si="309"/>
        <v>#VALUE!</v>
      </c>
      <c r="CA402" s="247" t="e">
        <f t="shared" si="310"/>
        <v>#VALUE!</v>
      </c>
      <c r="CB402" s="213"/>
      <c r="CC402" s="211"/>
      <c r="CD402" s="196"/>
      <c r="CE402" s="213">
        <v>1234</v>
      </c>
      <c r="CF402" s="182" t="str">
        <f t="shared" si="311"/>
        <v/>
      </c>
      <c r="CG402" s="182" t="str">
        <f t="shared" si="312"/>
        <v/>
      </c>
      <c r="CH402" s="196"/>
      <c r="CI402" s="196"/>
      <c r="CJ402" s="196"/>
      <c r="CK402" s="196" t="e">
        <f t="shared" si="313"/>
        <v>#VALUE!</v>
      </c>
      <c r="CL402" s="196" t="e">
        <f t="shared" si="314"/>
        <v>#VALUE!</v>
      </c>
      <c r="CM402" s="196" t="e">
        <f t="shared" si="315"/>
        <v>#VALUE!</v>
      </c>
      <c r="CN402" s="114"/>
      <c r="CO402" s="115" t="str">
        <f t="shared" si="316"/>
        <v/>
      </c>
      <c r="CP402" s="116" t="e">
        <f t="shared" si="317"/>
        <v>#VALUE!</v>
      </c>
      <c r="CQ402" s="117" t="str">
        <f t="shared" si="318"/>
        <v/>
      </c>
      <c r="CR402" s="117" t="str">
        <f t="shared" si="319"/>
        <v/>
      </c>
      <c r="CS402" s="117" t="str">
        <f t="shared" si="320"/>
        <v/>
      </c>
      <c r="CT402" s="118" t="e">
        <f t="shared" si="321"/>
        <v>#VALUE!</v>
      </c>
      <c r="CU402" s="118" t="e">
        <f t="shared" si="322"/>
        <v>#VALUE!</v>
      </c>
      <c r="CV402" s="118" t="e">
        <f t="shared" si="323"/>
        <v>#VALUE!</v>
      </c>
      <c r="CW402" s="119" t="e">
        <f t="shared" si="324"/>
        <v>#VALUE!</v>
      </c>
    </row>
    <row r="403" spans="1:101" ht="118.5" customHeight="1" x14ac:dyDescent="0.3">
      <c r="A403" s="104" t="str">
        <f>[4]SayfaKAY!C1236</f>
        <v/>
      </c>
      <c r="B403" s="104" t="str">
        <f>[4]SayfaKAY!D1236</f>
        <v/>
      </c>
      <c r="C403" s="105" t="str">
        <f>[4]SayfaKAY!E1236</f>
        <v/>
      </c>
      <c r="D403" s="105" t="str">
        <f>[4]SayfaKAY!F1236</f>
        <v/>
      </c>
      <c r="E403" s="106" t="str">
        <f>[4]SayfaKAY!G1236</f>
        <v/>
      </c>
      <c r="F403" s="193" t="str">
        <f t="shared" si="285"/>
        <v/>
      </c>
      <c r="G403" s="135" t="str">
        <f t="shared" si="286"/>
        <v/>
      </c>
      <c r="H403" s="235" t="str">
        <f>[4]SayfaKAY!H1236</f>
        <v/>
      </c>
      <c r="I403" s="104" t="str">
        <f>[4]SayfaKAY!I1236</f>
        <v/>
      </c>
      <c r="J403" s="103" t="str">
        <f>IF([4]SayfaKAY!J1236="","",IF([4]SayfaKAY!J1236="Müşteri","Notified by Customer","Notified by Bozankaya"))</f>
        <v/>
      </c>
      <c r="K403" s="103" t="e">
        <f>VLOOKUP([4]SayfaKAY!L1236,#REF!,2,FALSE)</f>
        <v>#REF!</v>
      </c>
      <c r="L403" s="165" t="str">
        <f>[4]SayfaKAY!X1236</f>
        <v/>
      </c>
      <c r="M403" s="107" t="str">
        <f t="shared" si="287"/>
        <v/>
      </c>
      <c r="N403" s="105" t="str">
        <f>[4]SayfaKAY!M1236</f>
        <v/>
      </c>
      <c r="O403" s="166" t="str">
        <f>[4]SayfaKAY!P1236</f>
        <v/>
      </c>
      <c r="P403" s="166" t="str">
        <f>[4]SayfaKAY!Q1236</f>
        <v/>
      </c>
      <c r="Q403" s="166" t="str">
        <f>[4]SayfaKAY!R1236</f>
        <v/>
      </c>
      <c r="R403" s="132" t="str" cm="1">
        <f t="array" ref="R403">IF([4]SayfaKAY!U1236="","",_xlfn.IFS([4]SayfaKAY!U1236="Bozankaya","Bozankaya",[4]SayfaKAY!U1236="Müşteri","Customer",[4]SayfaKAY!U1236="Tedarikçi","Equipment Supplier"))</f>
        <v/>
      </c>
      <c r="S403" s="204" t="str">
        <f>[4]SayfaKAY!N1236</f>
        <v/>
      </c>
      <c r="T403" s="133" t="str">
        <f>[4]SayfaKAY!AD1236</f>
        <v/>
      </c>
      <c r="U403" s="132" t="str">
        <f>[4]SayfaKAY!W1236</f>
        <v/>
      </c>
      <c r="V403" s="108" t="str">
        <f>[4]SayfaKAY!AZ1236</f>
        <v/>
      </c>
      <c r="W403" s="136" t="str">
        <f t="shared" si="288"/>
        <v/>
      </c>
      <c r="X403" s="137" t="str">
        <f t="shared" si="289"/>
        <v/>
      </c>
      <c r="Y403" s="235" t="str">
        <f>[4]SayfaKAY!AE1236</f>
        <v/>
      </c>
      <c r="Z403" s="192" t="str">
        <f t="shared" si="290"/>
        <v/>
      </c>
      <c r="AA403" s="110" t="str">
        <f t="shared" si="291"/>
        <v/>
      </c>
      <c r="AB403" s="182" t="str">
        <f>[4]SayfaKAY!BA1236</f>
        <v/>
      </c>
      <c r="AC403" s="257" t="str">
        <f t="shared" si="292"/>
        <v/>
      </c>
      <c r="AD403" s="111" t="str">
        <f t="shared" si="293"/>
        <v/>
      </c>
      <c r="AE403" s="111" t="str">
        <f t="shared" si="294"/>
        <v/>
      </c>
      <c r="AF403" s="235" t="str">
        <f>[4]SayfaKAY!BA1236</f>
        <v/>
      </c>
      <c r="AG403" s="179" t="str">
        <f>[4]SayfaKAY!S1236</f>
        <v/>
      </c>
      <c r="AH403" s="178" t="str">
        <f t="shared" si="295"/>
        <v/>
      </c>
      <c r="AI403" s="163" t="str">
        <f>[4]SayfaKAY!AV1236</f>
        <v/>
      </c>
      <c r="AJ403" s="164" t="str">
        <f t="shared" si="296"/>
        <v/>
      </c>
      <c r="AK403" s="164" t="str">
        <f t="shared" si="297"/>
        <v/>
      </c>
      <c r="AL403" s="112" t="str">
        <f>[4]SayfaKAY!AX1236</f>
        <v/>
      </c>
      <c r="AM403" s="257" t="str" cm="1">
        <f t="array" ref="AM403">IFERROR(IF(AND(P403&lt;&gt;"D(Arıza Değil)",AH403="Bu Arıza Aracın Servise Verilmesine Engel Değil"),
IF(Z403-F403&gt;0,(AB403-Y403)*24*60,
IF(OR(AND(G403&gt;$AS$1,G403&lt;$AT$1),AND(G403&gt;$AU$1,G403&lt;$AV$1)),
(AF403-H403)*24*60,     BH:BH0)),        AN403),0)</f>
        <v/>
      </c>
      <c r="AN403" s="257" t="str">
        <f t="shared" si="298"/>
        <v/>
      </c>
      <c r="AO403" s="174" t="str">
        <f>[4]SayfaKAY!AG1236</f>
        <v/>
      </c>
      <c r="AP403" s="174" t="str">
        <f>[4]SayfaKAY!AI1236</f>
        <v/>
      </c>
      <c r="AQ403" s="174" t="str">
        <f>[4]SayfaKAY!AQ1236</f>
        <v/>
      </c>
      <c r="AR403" s="174" t="str">
        <f>[4]SayfaKAY!AH1236</f>
        <v/>
      </c>
      <c r="AS403" s="174" t="str">
        <f>[4]SayfaKAY!AJ1236</f>
        <v/>
      </c>
      <c r="AT403" s="175" t="str">
        <f>[4]SayfaKAY!AM1236</f>
        <v/>
      </c>
      <c r="AU403" s="176" t="str">
        <f>[4]SayfaKAY!AL1236</f>
        <v/>
      </c>
      <c r="AV403" s="176" t="str">
        <f>[4]SayfaKAY!AP1236</f>
        <v/>
      </c>
      <c r="AW403" s="177" t="str">
        <f>[4]SayfaKAY!AT1236</f>
        <v/>
      </c>
      <c r="AX403" s="194" t="str">
        <f t="shared" si="299"/>
        <v/>
      </c>
      <c r="AY403" s="168"/>
      <c r="AZ403" s="167"/>
      <c r="BA403" s="170"/>
      <c r="BB403" s="171"/>
      <c r="BC403" s="114"/>
      <c r="BD403" s="114"/>
      <c r="BE403" s="114"/>
      <c r="BF403" s="114"/>
      <c r="BG403" s="114"/>
      <c r="BH403" s="114">
        <f>IFERROR(FRACAS!AN1239, "Hata Var")</f>
        <v>321522.999999983</v>
      </c>
      <c r="BI403" s="114"/>
      <c r="BJ403" s="114"/>
      <c r="BK403" s="105" t="str">
        <f>[4]SayfaKAY!AW1236</f>
        <v/>
      </c>
      <c r="BL403" s="105" t="str">
        <f>[4]SayfaKAY!V1236</f>
        <v/>
      </c>
      <c r="BM403" s="114"/>
      <c r="BN403" s="171" t="str">
        <f t="shared" si="300"/>
        <v>x yok</v>
      </c>
      <c r="BO403" s="171" t="b">
        <f t="shared" si="301"/>
        <v>0</v>
      </c>
      <c r="BP403" s="171" t="e">
        <f t="shared" si="302"/>
        <v>#VALUE!</v>
      </c>
      <c r="BQ403" s="226" t="e">
        <f t="shared" si="303"/>
        <v>#VALUE!</v>
      </c>
      <c r="BR403" s="226" t="e">
        <f t="shared" si="304"/>
        <v>#VALUE!</v>
      </c>
      <c r="BS403" s="226" t="e">
        <f t="shared" si="305"/>
        <v>#VALUE!</v>
      </c>
      <c r="BT403" s="114"/>
      <c r="BU403" s="242"/>
      <c r="BV403" s="233">
        <f t="shared" si="306"/>
        <v>-1</v>
      </c>
      <c r="BW403" s="226" t="str">
        <f t="shared" si="307"/>
        <v>Hayır, çakışma yok</v>
      </c>
      <c r="BX403" s="229"/>
      <c r="BY403" s="247" t="e">
        <f t="shared" si="308"/>
        <v>#VALUE!</v>
      </c>
      <c r="BZ403" s="247" t="e">
        <f t="shared" si="309"/>
        <v>#VALUE!</v>
      </c>
      <c r="CA403" s="247" t="e">
        <f t="shared" si="310"/>
        <v>#VALUE!</v>
      </c>
      <c r="CB403" s="213"/>
      <c r="CC403" s="211"/>
      <c r="CD403" s="196"/>
      <c r="CE403" s="213">
        <v>1235</v>
      </c>
      <c r="CF403" s="182" t="str">
        <f t="shared" si="311"/>
        <v/>
      </c>
      <c r="CG403" s="182" t="str">
        <f t="shared" si="312"/>
        <v/>
      </c>
      <c r="CH403" s="196"/>
      <c r="CI403" s="196"/>
      <c r="CJ403" s="196"/>
      <c r="CK403" s="196" t="e">
        <f t="shared" si="313"/>
        <v>#VALUE!</v>
      </c>
      <c r="CL403" s="196" t="e">
        <f t="shared" si="314"/>
        <v>#VALUE!</v>
      </c>
      <c r="CM403" s="196" t="e">
        <f t="shared" si="315"/>
        <v>#VALUE!</v>
      </c>
      <c r="CN403" s="114"/>
      <c r="CO403" s="115" t="str">
        <f t="shared" si="316"/>
        <v/>
      </c>
      <c r="CP403" s="116" t="e">
        <f t="shared" si="317"/>
        <v>#VALUE!</v>
      </c>
      <c r="CQ403" s="117" t="str">
        <f t="shared" si="318"/>
        <v/>
      </c>
      <c r="CR403" s="117" t="str">
        <f t="shared" si="319"/>
        <v/>
      </c>
      <c r="CS403" s="117" t="str">
        <f t="shared" si="320"/>
        <v/>
      </c>
      <c r="CT403" s="118" t="e">
        <f t="shared" si="321"/>
        <v>#VALUE!</v>
      </c>
      <c r="CU403" s="118" t="e">
        <f t="shared" si="322"/>
        <v>#VALUE!</v>
      </c>
      <c r="CV403" s="118" t="e">
        <f t="shared" si="323"/>
        <v>#VALUE!</v>
      </c>
      <c r="CW403" s="119" t="e">
        <f t="shared" si="324"/>
        <v>#VALUE!</v>
      </c>
    </row>
    <row r="404" spans="1:101" ht="118.5" customHeight="1" x14ac:dyDescent="0.3">
      <c r="A404" s="160" t="str">
        <f>[4]SayfaKAY!C1237</f>
        <v/>
      </c>
      <c r="B404" s="104" t="str">
        <f>[4]SayfaKAY!D1237</f>
        <v/>
      </c>
      <c r="C404" s="105" t="str">
        <f>[4]SayfaKAY!E1237</f>
        <v/>
      </c>
      <c r="D404" s="105" t="str">
        <f>[4]SayfaKAY!F1237</f>
        <v/>
      </c>
      <c r="E404" s="106" t="str">
        <f>[4]SayfaKAY!G1237</f>
        <v/>
      </c>
      <c r="F404" s="134" t="str">
        <f t="shared" si="285"/>
        <v/>
      </c>
      <c r="G404" s="135" t="str">
        <f t="shared" si="286"/>
        <v/>
      </c>
      <c r="H404" s="235" t="str">
        <f>[4]SayfaKAY!H1237</f>
        <v/>
      </c>
      <c r="I404" s="104" t="str">
        <f>[4]SayfaKAY!I1237</f>
        <v/>
      </c>
      <c r="J404" s="103" t="str">
        <f>IF([4]SayfaKAY!J1237="","",IF([4]SayfaKAY!J1237="Müşteri","Notified by Customer","Notified by Bozankaya"))</f>
        <v/>
      </c>
      <c r="K404" s="103" t="e">
        <f>VLOOKUP([4]SayfaKAY!L1237,#REF!,2,FALSE)</f>
        <v>#REF!</v>
      </c>
      <c r="L404" s="165" t="str">
        <f>[4]SayfaKAY!X1237</f>
        <v/>
      </c>
      <c r="M404" s="107" t="str">
        <f t="shared" si="287"/>
        <v/>
      </c>
      <c r="N404" s="105" t="str">
        <f>[4]SayfaKAY!M1237</f>
        <v/>
      </c>
      <c r="O404" s="166" t="str">
        <f>[4]SayfaKAY!P1237</f>
        <v/>
      </c>
      <c r="P404" s="166" t="str">
        <f>[4]SayfaKAY!Q1237</f>
        <v/>
      </c>
      <c r="Q404" s="166" t="str">
        <f>[4]SayfaKAY!R1237</f>
        <v/>
      </c>
      <c r="R404" s="132" t="str" cm="1">
        <f t="array" ref="R404">IF([4]SayfaKAY!U1237="","",_xlfn.IFS([4]SayfaKAY!U1237="Bozankaya","Bozankaya",[4]SayfaKAY!U1237="Müşteri","Customer",[4]SayfaKAY!U1237="Tedarikçi","Equipment Supplier"))</f>
        <v/>
      </c>
      <c r="S404" s="204" t="str">
        <f>[4]SayfaKAY!N1237</f>
        <v/>
      </c>
      <c r="T404" s="133" t="str">
        <f>[4]SayfaKAY!AD1237</f>
        <v/>
      </c>
      <c r="U404" s="132" t="str">
        <f>[4]SayfaKAY!W1237</f>
        <v/>
      </c>
      <c r="V404" s="108" t="str">
        <f>[4]SayfaKAY!AZ1237</f>
        <v/>
      </c>
      <c r="W404" s="136" t="str">
        <f t="shared" si="288"/>
        <v/>
      </c>
      <c r="X404" s="137" t="str">
        <f t="shared" si="289"/>
        <v/>
      </c>
      <c r="Y404" s="235" t="str">
        <f>[4]SayfaKAY!AE1237</f>
        <v/>
      </c>
      <c r="Z404" s="109" t="str">
        <f t="shared" si="290"/>
        <v/>
      </c>
      <c r="AA404" s="110" t="str">
        <f t="shared" si="291"/>
        <v/>
      </c>
      <c r="AB404" s="182" t="str">
        <f>[4]SayfaKAY!BA1237</f>
        <v/>
      </c>
      <c r="AC404" s="257" t="str">
        <f t="shared" si="292"/>
        <v/>
      </c>
      <c r="AD404" s="111" t="str">
        <f t="shared" si="293"/>
        <v/>
      </c>
      <c r="AE404" s="111" t="str">
        <f t="shared" si="294"/>
        <v/>
      </c>
      <c r="AF404" s="235" t="str">
        <f>[4]SayfaKAY!BA1237</f>
        <v/>
      </c>
      <c r="AG404" s="179" t="str">
        <f>[4]SayfaKAY!S1237</f>
        <v/>
      </c>
      <c r="AH404" s="178" t="str">
        <f t="shared" si="295"/>
        <v/>
      </c>
      <c r="AI404" s="163" t="str">
        <f>[4]SayfaKAY!AV1237</f>
        <v/>
      </c>
      <c r="AJ404" s="164" t="str">
        <f t="shared" si="296"/>
        <v/>
      </c>
      <c r="AK404" s="164" t="str">
        <f t="shared" si="297"/>
        <v/>
      </c>
      <c r="AL404" s="112" t="str">
        <f>[4]SayfaKAY!AX1237</f>
        <v/>
      </c>
      <c r="AM404" s="257" t="str" cm="1">
        <f t="array" ref="AM404">IFERROR(IF(AND(P404&lt;&gt;"D(Arıza Değil)",AH404="Bu Arıza Aracın Servise Verilmesine Engel Değil"),
IF(Z404-F404&gt;0,(AB404-Y404)*24*60,
IF(OR(AND(G404&gt;$AS$1,G404&lt;$AT$1),AND(G404&gt;$AU$1,G404&lt;$AV$1)),
(AF404-H404)*24*60,     BH:BH0)),        AN404),0)</f>
        <v/>
      </c>
      <c r="AN404" s="257" t="str">
        <f t="shared" si="298"/>
        <v/>
      </c>
      <c r="AO404" s="174" t="str">
        <f>[4]SayfaKAY!AG1237</f>
        <v/>
      </c>
      <c r="AP404" s="174" t="str">
        <f>[4]SayfaKAY!AI1237</f>
        <v/>
      </c>
      <c r="AQ404" s="174" t="str">
        <f>[4]SayfaKAY!AQ1237</f>
        <v/>
      </c>
      <c r="AR404" s="174" t="str">
        <f>[4]SayfaKAY!AH1237</f>
        <v/>
      </c>
      <c r="AS404" s="174" t="str">
        <f>[4]SayfaKAY!AJ1237</f>
        <v/>
      </c>
      <c r="AT404" s="175" t="str">
        <f>[4]SayfaKAY!AM1237</f>
        <v/>
      </c>
      <c r="AU404" s="176" t="str">
        <f>[4]SayfaKAY!AL1237</f>
        <v/>
      </c>
      <c r="AV404" s="176" t="str">
        <f>[4]SayfaKAY!AP1237</f>
        <v/>
      </c>
      <c r="AW404" s="177" t="str">
        <f>[4]SayfaKAY!AT1237</f>
        <v/>
      </c>
      <c r="AX404" s="194" t="str">
        <f t="shared" si="299"/>
        <v/>
      </c>
      <c r="AY404" s="168"/>
      <c r="AZ404" s="167"/>
      <c r="BA404" s="113"/>
      <c r="BB404" s="171" t="str">
        <f>IF($AQ$1="X", IF(AND(G404&gt;=$AS$1,G404&lt;=$AT$1),IF(P404&lt;&gt;"D(Arıza Değil)",AC404,0), IF(AND(G404&gt;=$AU$1,G404&lt;=$AV$1),IF(P404&lt;&gt;"D(Arıza Değil)",AC404,0), "")), "")</f>
        <v/>
      </c>
      <c r="BC404" s="114"/>
      <c r="BD404" s="114"/>
      <c r="BE404" s="114"/>
      <c r="BF404" s="114"/>
      <c r="BG404" s="114"/>
      <c r="BH404" s="114">
        <f>IFERROR(FRACAS!AN1240, "Hata Var")</f>
        <v>321581.9999999553</v>
      </c>
      <c r="BI404" s="114"/>
      <c r="BJ404" s="114"/>
      <c r="BK404" s="105" t="str">
        <f>[4]SayfaKAY!AW1237</f>
        <v/>
      </c>
      <c r="BL404" s="105" t="str">
        <f>[4]SayfaKAY!V1237</f>
        <v/>
      </c>
      <c r="BM404" s="114"/>
      <c r="BN404" s="171" t="str">
        <f t="shared" si="300"/>
        <v>x yok</v>
      </c>
      <c r="BO404" s="171" t="b">
        <f t="shared" si="301"/>
        <v>0</v>
      </c>
      <c r="BP404" s="171" t="e">
        <f t="shared" si="302"/>
        <v>#VALUE!</v>
      </c>
      <c r="BQ404" s="226" t="e">
        <f t="shared" si="303"/>
        <v>#VALUE!</v>
      </c>
      <c r="BR404" s="226" t="e">
        <f t="shared" si="304"/>
        <v>#VALUE!</v>
      </c>
      <c r="BS404" s="226" t="e">
        <f t="shared" si="305"/>
        <v>#VALUE!</v>
      </c>
      <c r="BT404" s="114"/>
      <c r="BU404" s="242"/>
      <c r="BV404" s="233">
        <f t="shared" si="306"/>
        <v>-1</v>
      </c>
      <c r="BW404" s="226" t="str">
        <f t="shared" si="307"/>
        <v>Hayır, çakışma yok</v>
      </c>
      <c r="BX404" s="229"/>
      <c r="BY404" s="247" t="e">
        <f t="shared" si="308"/>
        <v>#VALUE!</v>
      </c>
      <c r="BZ404" s="247" t="e">
        <f t="shared" si="309"/>
        <v>#VALUE!</v>
      </c>
      <c r="CA404" s="247" t="e">
        <f t="shared" si="310"/>
        <v>#VALUE!</v>
      </c>
      <c r="CB404" s="213"/>
      <c r="CC404" s="211"/>
      <c r="CD404" s="196"/>
      <c r="CE404" s="213">
        <v>1236</v>
      </c>
      <c r="CF404" s="182" t="str">
        <f t="shared" si="311"/>
        <v/>
      </c>
      <c r="CG404" s="182" t="str">
        <f t="shared" si="312"/>
        <v/>
      </c>
      <c r="CH404" s="196"/>
      <c r="CI404" s="196"/>
      <c r="CJ404" s="196"/>
      <c r="CK404" s="196" t="e">
        <f t="shared" si="313"/>
        <v>#VALUE!</v>
      </c>
      <c r="CL404" s="196" t="e">
        <f t="shared" si="314"/>
        <v>#VALUE!</v>
      </c>
      <c r="CM404" s="196" t="e">
        <f t="shared" si="315"/>
        <v>#VALUE!</v>
      </c>
      <c r="CN404" s="114"/>
      <c r="CO404" s="115" t="str">
        <f t="shared" si="316"/>
        <v/>
      </c>
      <c r="CP404" s="116" t="e">
        <f t="shared" si="317"/>
        <v>#VALUE!</v>
      </c>
      <c r="CQ404" s="117" t="str">
        <f t="shared" si="318"/>
        <v/>
      </c>
      <c r="CR404" s="117" t="str">
        <f t="shared" si="319"/>
        <v/>
      </c>
      <c r="CS404" s="117" t="str">
        <f t="shared" si="320"/>
        <v/>
      </c>
      <c r="CT404" s="118" t="e">
        <f t="shared" si="321"/>
        <v>#VALUE!</v>
      </c>
      <c r="CU404" s="118" t="e">
        <f t="shared" si="322"/>
        <v>#VALUE!</v>
      </c>
      <c r="CV404" s="118" t="e">
        <f t="shared" si="323"/>
        <v>#VALUE!</v>
      </c>
      <c r="CW404" s="119" t="e">
        <f t="shared" si="324"/>
        <v>#VALUE!</v>
      </c>
    </row>
    <row r="405" spans="1:101" ht="118.5" customHeight="1" x14ac:dyDescent="0.3">
      <c r="A405" s="104" t="str">
        <f>[4]SayfaKAY!C1238</f>
        <v/>
      </c>
      <c r="B405" s="104" t="str">
        <f>[4]SayfaKAY!D1238</f>
        <v/>
      </c>
      <c r="C405" s="105" t="str">
        <f>[4]SayfaKAY!E1238</f>
        <v/>
      </c>
      <c r="D405" s="105" t="str">
        <f>[4]SayfaKAY!F1238</f>
        <v/>
      </c>
      <c r="E405" s="106" t="str">
        <f>[4]SayfaKAY!G1238</f>
        <v/>
      </c>
      <c r="F405" s="193" t="str">
        <f t="shared" si="285"/>
        <v/>
      </c>
      <c r="G405" s="135" t="str">
        <f t="shared" si="286"/>
        <v/>
      </c>
      <c r="H405" s="235" t="str">
        <f>[4]SayfaKAY!H1238</f>
        <v/>
      </c>
      <c r="I405" s="104" t="str">
        <f>[4]SayfaKAY!I1238</f>
        <v/>
      </c>
      <c r="J405" s="103" t="str">
        <f>IF([4]SayfaKAY!J1238="","",IF([4]SayfaKAY!J1238="Müşteri","Notified by Customer","Notified by Bozankaya"))</f>
        <v/>
      </c>
      <c r="K405" s="103" t="e">
        <f>VLOOKUP([4]SayfaKAY!L1238,#REF!,2,FALSE)</f>
        <v>#REF!</v>
      </c>
      <c r="L405" s="165" t="str">
        <f>[4]SayfaKAY!X1238</f>
        <v/>
      </c>
      <c r="M405" s="107" t="str">
        <f t="shared" si="287"/>
        <v/>
      </c>
      <c r="N405" s="105" t="str">
        <f>[4]SayfaKAY!M1238</f>
        <v/>
      </c>
      <c r="O405" s="166" t="str">
        <f>[4]SayfaKAY!P1238</f>
        <v/>
      </c>
      <c r="P405" s="166" t="str">
        <f>[4]SayfaKAY!Q1238</f>
        <v/>
      </c>
      <c r="Q405" s="166" t="str">
        <f>[4]SayfaKAY!R1238</f>
        <v/>
      </c>
      <c r="R405" s="132" t="str" cm="1">
        <f t="array" ref="R405">IF([4]SayfaKAY!U1238="","",_xlfn.IFS([4]SayfaKAY!U1238="Bozankaya","Bozankaya",[4]SayfaKAY!U1238="Müşteri","Customer",[4]SayfaKAY!U1238="Tedarikçi","Equipment Supplier"))</f>
        <v/>
      </c>
      <c r="S405" s="204" t="str">
        <f>[4]SayfaKAY!N1238</f>
        <v/>
      </c>
      <c r="T405" s="133" t="str">
        <f>[4]SayfaKAY!AD1238</f>
        <v/>
      </c>
      <c r="U405" s="132" t="str">
        <f>[4]SayfaKAY!W1238</f>
        <v/>
      </c>
      <c r="V405" s="108" t="str">
        <f>[4]SayfaKAY!AZ1238</f>
        <v/>
      </c>
      <c r="W405" s="136" t="str">
        <f t="shared" si="288"/>
        <v/>
      </c>
      <c r="X405" s="137" t="str">
        <f t="shared" si="289"/>
        <v/>
      </c>
      <c r="Y405" s="235" t="str">
        <f>[4]SayfaKAY!AE1238</f>
        <v/>
      </c>
      <c r="Z405" s="192" t="str">
        <f t="shared" si="290"/>
        <v/>
      </c>
      <c r="AA405" s="110" t="str">
        <f t="shared" si="291"/>
        <v/>
      </c>
      <c r="AB405" s="182" t="str">
        <f>[4]SayfaKAY!BA1238</f>
        <v/>
      </c>
      <c r="AC405" s="257" t="str">
        <f t="shared" si="292"/>
        <v/>
      </c>
      <c r="AD405" s="111" t="str">
        <f t="shared" si="293"/>
        <v/>
      </c>
      <c r="AE405" s="111" t="str">
        <f t="shared" si="294"/>
        <v/>
      </c>
      <c r="AF405" s="235" t="str">
        <f>[4]SayfaKAY!BA1238</f>
        <v/>
      </c>
      <c r="AG405" s="179" t="str">
        <f>[4]SayfaKAY!S1238</f>
        <v/>
      </c>
      <c r="AH405" s="178" t="str">
        <f t="shared" si="295"/>
        <v/>
      </c>
      <c r="AI405" s="163" t="str">
        <f>[4]SayfaKAY!AV1238</f>
        <v/>
      </c>
      <c r="AJ405" s="164" t="str">
        <f t="shared" si="296"/>
        <v/>
      </c>
      <c r="AK405" s="164" t="str">
        <f t="shared" si="297"/>
        <v/>
      </c>
      <c r="AL405" s="112" t="str">
        <f>[4]SayfaKAY!AX1238</f>
        <v/>
      </c>
      <c r="AM405" s="257" t="str" cm="1">
        <f t="array" ref="AM405">IFERROR(IF(AND(P405&lt;&gt;"D(Arıza Değil)",AH405="Bu Arıza Aracın Servise Verilmesine Engel Değil"),
IF(Z405-F405&gt;0,(AB405-Y405)*24*60,
IF(OR(AND(G405&gt;$AS$1,G405&lt;$AT$1),AND(G405&gt;$AU$1,G405&lt;$AV$1)),
(AF405-H405)*24*60,     BH:BH0)),        AN405),0)</f>
        <v/>
      </c>
      <c r="AN405" s="257" t="str">
        <f t="shared" si="298"/>
        <v/>
      </c>
      <c r="AO405" s="174" t="str">
        <f>[4]SayfaKAY!AG1238</f>
        <v/>
      </c>
      <c r="AP405" s="174" t="str">
        <f>[4]SayfaKAY!AI1238</f>
        <v/>
      </c>
      <c r="AQ405" s="174" t="str">
        <f>[4]SayfaKAY!AQ1238</f>
        <v/>
      </c>
      <c r="AR405" s="174" t="str">
        <f>[4]SayfaKAY!AH1238</f>
        <v/>
      </c>
      <c r="AS405" s="174" t="str">
        <f>[4]SayfaKAY!AJ1238</f>
        <v/>
      </c>
      <c r="AT405" s="175" t="str">
        <f>[4]SayfaKAY!AM1238</f>
        <v/>
      </c>
      <c r="AU405" s="176" t="str">
        <f>[4]SayfaKAY!AL1238</f>
        <v/>
      </c>
      <c r="AV405" s="176" t="str">
        <f>[4]SayfaKAY!AP1238</f>
        <v/>
      </c>
      <c r="AW405" s="177" t="str">
        <f>[4]SayfaKAY!AT1238</f>
        <v/>
      </c>
      <c r="AX405" s="194" t="str">
        <f t="shared" si="299"/>
        <v/>
      </c>
      <c r="AY405" s="168"/>
      <c r="AZ405" s="167"/>
      <c r="BA405" s="170"/>
      <c r="BB405" s="171"/>
      <c r="BC405" s="114"/>
      <c r="BD405" s="114"/>
      <c r="BE405" s="114"/>
      <c r="BF405" s="114"/>
      <c r="BG405" s="114"/>
      <c r="BH405" s="114">
        <f>IFERROR(FRACAS!AN1241, "Hata Var")</f>
        <v>322980.00000004889</v>
      </c>
      <c r="BI405" s="114"/>
      <c r="BJ405" s="114"/>
      <c r="BK405" s="105" t="str">
        <f>[4]SayfaKAY!AW1238</f>
        <v/>
      </c>
      <c r="BL405" s="105" t="str">
        <f>[4]SayfaKAY!V1238</f>
        <v/>
      </c>
      <c r="BM405" s="114"/>
      <c r="BN405" s="171" t="str">
        <f t="shared" si="300"/>
        <v>x yok</v>
      </c>
      <c r="BO405" s="171" t="b">
        <f t="shared" si="301"/>
        <v>0</v>
      </c>
      <c r="BP405" s="171" t="e">
        <f t="shared" si="302"/>
        <v>#VALUE!</v>
      </c>
      <c r="BQ405" s="226" t="e">
        <f t="shared" si="303"/>
        <v>#VALUE!</v>
      </c>
      <c r="BR405" s="226" t="e">
        <f t="shared" si="304"/>
        <v>#VALUE!</v>
      </c>
      <c r="BS405" s="226" t="e">
        <f t="shared" si="305"/>
        <v>#VALUE!</v>
      </c>
      <c r="BT405" s="114"/>
      <c r="BU405" s="242"/>
      <c r="BV405" s="233">
        <f t="shared" si="306"/>
        <v>-1</v>
      </c>
      <c r="BW405" s="226" t="str">
        <f t="shared" si="307"/>
        <v>Hayır, çakışma yok</v>
      </c>
      <c r="BX405" s="229"/>
      <c r="BY405" s="247" t="e">
        <f t="shared" si="308"/>
        <v>#VALUE!</v>
      </c>
      <c r="BZ405" s="247" t="e">
        <f t="shared" si="309"/>
        <v>#VALUE!</v>
      </c>
      <c r="CA405" s="247" t="e">
        <f t="shared" si="310"/>
        <v>#VALUE!</v>
      </c>
      <c r="CB405" s="213"/>
      <c r="CC405" s="211"/>
      <c r="CD405" s="196"/>
      <c r="CE405" s="213">
        <v>1237</v>
      </c>
      <c r="CF405" s="182" t="str">
        <f t="shared" si="311"/>
        <v/>
      </c>
      <c r="CG405" s="182" t="str">
        <f t="shared" si="312"/>
        <v/>
      </c>
      <c r="CH405" s="196"/>
      <c r="CI405" s="196"/>
      <c r="CJ405" s="196"/>
      <c r="CK405" s="196" t="e">
        <f t="shared" si="313"/>
        <v>#VALUE!</v>
      </c>
      <c r="CL405" s="196" t="e">
        <f t="shared" si="314"/>
        <v>#VALUE!</v>
      </c>
      <c r="CM405" s="196" t="e">
        <f t="shared" si="315"/>
        <v>#VALUE!</v>
      </c>
      <c r="CN405" s="114"/>
      <c r="CO405" s="115" t="str">
        <f t="shared" si="316"/>
        <v/>
      </c>
      <c r="CP405" s="116" t="e">
        <f t="shared" si="317"/>
        <v>#VALUE!</v>
      </c>
      <c r="CQ405" s="117" t="str">
        <f t="shared" si="318"/>
        <v/>
      </c>
      <c r="CR405" s="117" t="str">
        <f t="shared" si="319"/>
        <v/>
      </c>
      <c r="CS405" s="117" t="str">
        <f t="shared" si="320"/>
        <v/>
      </c>
      <c r="CT405" s="118" t="e">
        <f t="shared" si="321"/>
        <v>#VALUE!</v>
      </c>
      <c r="CU405" s="118" t="e">
        <f t="shared" si="322"/>
        <v>#VALUE!</v>
      </c>
      <c r="CV405" s="118" t="e">
        <f t="shared" si="323"/>
        <v>#VALUE!</v>
      </c>
      <c r="CW405" s="119" t="e">
        <f t="shared" si="324"/>
        <v>#VALUE!</v>
      </c>
    </row>
    <row r="406" spans="1:101" ht="118.5" customHeight="1" x14ac:dyDescent="0.3">
      <c r="A406" s="160" t="str">
        <f>[4]SayfaKAY!C1239</f>
        <v/>
      </c>
      <c r="B406" s="104" t="str">
        <f>[4]SayfaKAY!D1239</f>
        <v/>
      </c>
      <c r="C406" s="105" t="str">
        <f>[4]SayfaKAY!E1239</f>
        <v/>
      </c>
      <c r="D406" s="105" t="str">
        <f>[4]SayfaKAY!F1239</f>
        <v/>
      </c>
      <c r="E406" s="106" t="str">
        <f>[4]SayfaKAY!G1239</f>
        <v/>
      </c>
      <c r="F406" s="134" t="str">
        <f t="shared" si="285"/>
        <v/>
      </c>
      <c r="G406" s="135" t="str">
        <f t="shared" si="286"/>
        <v/>
      </c>
      <c r="H406" s="235" t="str">
        <f>[4]SayfaKAY!H1239</f>
        <v/>
      </c>
      <c r="I406" s="104" t="str">
        <f>[4]SayfaKAY!I1239</f>
        <v/>
      </c>
      <c r="J406" s="103" t="str">
        <f>IF([4]SayfaKAY!J1239="","",IF([4]SayfaKAY!J1239="Müşteri","Notified by Customer","Notified by Bozankaya"))</f>
        <v/>
      </c>
      <c r="K406" s="103" t="e">
        <f>VLOOKUP([4]SayfaKAY!L1239,#REF!,2,FALSE)</f>
        <v>#REF!</v>
      </c>
      <c r="L406" s="165" t="str">
        <f>[4]SayfaKAY!X1239</f>
        <v/>
      </c>
      <c r="M406" s="107" t="str">
        <f t="shared" si="287"/>
        <v/>
      </c>
      <c r="N406" s="105" t="str">
        <f>[4]SayfaKAY!M1239</f>
        <v/>
      </c>
      <c r="O406" s="166" t="str">
        <f>[4]SayfaKAY!P1239</f>
        <v/>
      </c>
      <c r="P406" s="166" t="str">
        <f>[4]SayfaKAY!Q1239</f>
        <v/>
      </c>
      <c r="Q406" s="166" t="str">
        <f>[4]SayfaKAY!R1239</f>
        <v/>
      </c>
      <c r="R406" s="132" t="str" cm="1">
        <f t="array" ref="R406">IF([4]SayfaKAY!U1239="","",_xlfn.IFS([4]SayfaKAY!U1239="Bozankaya","Bozankaya",[4]SayfaKAY!U1239="Müşteri","Customer",[4]SayfaKAY!U1239="Tedarikçi","Equipment Supplier"))</f>
        <v/>
      </c>
      <c r="S406" s="204" t="str">
        <f>[4]SayfaKAY!N1239</f>
        <v/>
      </c>
      <c r="T406" s="133" t="str">
        <f>[4]SayfaKAY!AD1239</f>
        <v/>
      </c>
      <c r="U406" s="132" t="str">
        <f>[4]SayfaKAY!W1239</f>
        <v/>
      </c>
      <c r="V406" s="108" t="str">
        <f>[4]SayfaKAY!AZ1239</f>
        <v/>
      </c>
      <c r="W406" s="136" t="str">
        <f t="shared" si="288"/>
        <v/>
      </c>
      <c r="X406" s="137" t="str">
        <f t="shared" si="289"/>
        <v/>
      </c>
      <c r="Y406" s="235" t="str">
        <f>[4]SayfaKAY!AE1239</f>
        <v/>
      </c>
      <c r="Z406" s="109" t="str">
        <f t="shared" si="290"/>
        <v/>
      </c>
      <c r="AA406" s="110" t="str">
        <f t="shared" si="291"/>
        <v/>
      </c>
      <c r="AB406" s="182" t="str">
        <f>[4]SayfaKAY!BA1239</f>
        <v/>
      </c>
      <c r="AC406" s="257" t="str">
        <f t="shared" si="292"/>
        <v/>
      </c>
      <c r="AD406" s="111" t="str">
        <f t="shared" si="293"/>
        <v/>
      </c>
      <c r="AE406" s="111" t="str">
        <f t="shared" si="294"/>
        <v/>
      </c>
      <c r="AF406" s="235" t="str">
        <f>[4]SayfaKAY!BA1239</f>
        <v/>
      </c>
      <c r="AG406" s="179" t="str">
        <f>[4]SayfaKAY!S1239</f>
        <v/>
      </c>
      <c r="AH406" s="178" t="str">
        <f t="shared" si="295"/>
        <v/>
      </c>
      <c r="AI406" s="163" t="str">
        <f>[4]SayfaKAY!AV1239</f>
        <v/>
      </c>
      <c r="AJ406" s="164" t="str">
        <f t="shared" si="296"/>
        <v/>
      </c>
      <c r="AK406" s="164" t="str">
        <f t="shared" si="297"/>
        <v/>
      </c>
      <c r="AL406" s="112" t="str">
        <f>[4]SayfaKAY!AX1239</f>
        <v/>
      </c>
      <c r="AM406" s="257" t="str" cm="1">
        <f t="array" ref="AM406">IFERROR(IF(AND(P406&lt;&gt;"D(Arıza Değil)",AH406="Bu Arıza Aracın Servise Verilmesine Engel Değil"),
IF(Z406-F406&gt;0,(AB406-Y406)*24*60,
IF(OR(AND(G406&gt;$AS$1,G406&lt;$AT$1),AND(G406&gt;$AU$1,G406&lt;$AV$1)),
(AF406-H406)*24*60,     BH:BH0)),        AN406),0)</f>
        <v/>
      </c>
      <c r="AN406" s="257" t="str">
        <f t="shared" si="298"/>
        <v/>
      </c>
      <c r="AO406" s="174" t="str">
        <f>[4]SayfaKAY!AG1239</f>
        <v/>
      </c>
      <c r="AP406" s="174" t="str">
        <f>[4]SayfaKAY!AI1239</f>
        <v/>
      </c>
      <c r="AQ406" s="174" t="str">
        <f>[4]SayfaKAY!AQ1239</f>
        <v/>
      </c>
      <c r="AR406" s="174" t="str">
        <f>[4]SayfaKAY!AH1239</f>
        <v/>
      </c>
      <c r="AS406" s="174" t="str">
        <f>[4]SayfaKAY!AJ1239</f>
        <v/>
      </c>
      <c r="AT406" s="175" t="str">
        <f>[4]SayfaKAY!AM1239</f>
        <v/>
      </c>
      <c r="AU406" s="176" t="str">
        <f>[4]SayfaKAY!AL1239</f>
        <v/>
      </c>
      <c r="AV406" s="176" t="str">
        <f>[4]SayfaKAY!AP1239</f>
        <v/>
      </c>
      <c r="AW406" s="177" t="str">
        <f>[4]SayfaKAY!AT1239</f>
        <v/>
      </c>
      <c r="AX406" s="194" t="str">
        <f t="shared" si="299"/>
        <v/>
      </c>
      <c r="AY406" s="168"/>
      <c r="AZ406" s="167"/>
      <c r="BA406" s="113"/>
      <c r="BB406" s="171" t="str">
        <f>IF($AQ$1="X", IF(AND(G406&gt;=$AS$1,G406&lt;=$AT$1),IF(P406&lt;&gt;"D(Arıza Değil)",AC406,0), IF(AND(G406&gt;=$AU$1,G406&lt;=$AV$1),IF(P406&lt;&gt;"D(Arıza Değil)",AC406,0), "")), "")</f>
        <v/>
      </c>
      <c r="BC406" s="114"/>
      <c r="BD406" s="114"/>
      <c r="BE406" s="114"/>
      <c r="BF406" s="114"/>
      <c r="BG406" s="114"/>
      <c r="BH406" s="114">
        <f>IFERROR(FRACAS!AN1242, "Hata Var")</f>
        <v>1560.0000000977889</v>
      </c>
      <c r="BI406" s="114"/>
      <c r="BJ406" s="114"/>
      <c r="BK406" s="105" t="str">
        <f>[4]SayfaKAY!AW1239</f>
        <v/>
      </c>
      <c r="BL406" s="105" t="str">
        <f>[4]SayfaKAY!V1239</f>
        <v/>
      </c>
      <c r="BM406" s="114"/>
      <c r="BN406" s="171" t="str">
        <f t="shared" si="300"/>
        <v>x yok</v>
      </c>
      <c r="BO406" s="171" t="b">
        <f t="shared" si="301"/>
        <v>0</v>
      </c>
      <c r="BP406" s="171" t="e">
        <f t="shared" si="302"/>
        <v>#VALUE!</v>
      </c>
      <c r="BQ406" s="226" t="e">
        <f t="shared" si="303"/>
        <v>#VALUE!</v>
      </c>
      <c r="BR406" s="226" t="e">
        <f t="shared" si="304"/>
        <v>#VALUE!</v>
      </c>
      <c r="BS406" s="226" t="e">
        <f t="shared" si="305"/>
        <v>#VALUE!</v>
      </c>
      <c r="BT406" s="114"/>
      <c r="BU406" s="242"/>
      <c r="BV406" s="233">
        <f t="shared" si="306"/>
        <v>-1</v>
      </c>
      <c r="BW406" s="226" t="str">
        <f t="shared" si="307"/>
        <v>Hayır, çakışma yok</v>
      </c>
      <c r="BX406" s="229"/>
      <c r="BY406" s="247" t="e">
        <f t="shared" si="308"/>
        <v>#VALUE!</v>
      </c>
      <c r="BZ406" s="247" t="e">
        <f t="shared" si="309"/>
        <v>#VALUE!</v>
      </c>
      <c r="CA406" s="247" t="e">
        <f t="shared" si="310"/>
        <v>#VALUE!</v>
      </c>
      <c r="CB406" s="213"/>
      <c r="CC406" s="211"/>
      <c r="CD406" s="196"/>
      <c r="CE406" s="213">
        <v>1238</v>
      </c>
      <c r="CF406" s="182" t="str">
        <f t="shared" si="311"/>
        <v/>
      </c>
      <c r="CG406" s="182" t="str">
        <f t="shared" si="312"/>
        <v/>
      </c>
      <c r="CH406" s="196"/>
      <c r="CI406" s="196"/>
      <c r="CJ406" s="196"/>
      <c r="CK406" s="196" t="e">
        <f t="shared" si="313"/>
        <v>#VALUE!</v>
      </c>
      <c r="CL406" s="196" t="e">
        <f t="shared" si="314"/>
        <v>#VALUE!</v>
      </c>
      <c r="CM406" s="196" t="e">
        <f t="shared" si="315"/>
        <v>#VALUE!</v>
      </c>
      <c r="CN406" s="114"/>
      <c r="CO406" s="115" t="str">
        <f t="shared" si="316"/>
        <v/>
      </c>
      <c r="CP406" s="116" t="e">
        <f t="shared" si="317"/>
        <v>#VALUE!</v>
      </c>
      <c r="CQ406" s="117" t="str">
        <f t="shared" si="318"/>
        <v/>
      </c>
      <c r="CR406" s="117" t="str">
        <f t="shared" si="319"/>
        <v/>
      </c>
      <c r="CS406" s="117" t="str">
        <f t="shared" si="320"/>
        <v/>
      </c>
      <c r="CT406" s="118" t="e">
        <f t="shared" si="321"/>
        <v>#VALUE!</v>
      </c>
      <c r="CU406" s="118" t="e">
        <f t="shared" si="322"/>
        <v>#VALUE!</v>
      </c>
      <c r="CV406" s="118" t="e">
        <f t="shared" si="323"/>
        <v>#VALUE!</v>
      </c>
      <c r="CW406" s="119" t="e">
        <f t="shared" si="324"/>
        <v>#VALUE!</v>
      </c>
    </row>
    <row r="407" spans="1:101" ht="118.5" customHeight="1" x14ac:dyDescent="0.3">
      <c r="A407" s="104" t="str">
        <f>[4]SayfaKAY!C1240</f>
        <v/>
      </c>
      <c r="B407" s="104" t="str">
        <f>[4]SayfaKAY!D1240</f>
        <v/>
      </c>
      <c r="C407" s="105" t="str">
        <f>[4]SayfaKAY!E1240</f>
        <v/>
      </c>
      <c r="D407" s="105" t="str">
        <f>[4]SayfaKAY!F1240</f>
        <v/>
      </c>
      <c r="E407" s="106" t="str">
        <f>[4]SayfaKAY!G1240</f>
        <v/>
      </c>
      <c r="F407" s="193" t="str">
        <f t="shared" si="285"/>
        <v/>
      </c>
      <c r="G407" s="135" t="str">
        <f t="shared" si="286"/>
        <v/>
      </c>
      <c r="H407" s="235" t="str">
        <f>[4]SayfaKAY!H1240</f>
        <v/>
      </c>
      <c r="I407" s="104" t="str">
        <f>[4]SayfaKAY!I1240</f>
        <v/>
      </c>
      <c r="J407" s="103" t="str">
        <f>IF([4]SayfaKAY!J1240="","",IF([4]SayfaKAY!J1240="Müşteri","Notified by Customer","Notified by Bozankaya"))</f>
        <v/>
      </c>
      <c r="K407" s="103" t="e">
        <f>VLOOKUP([4]SayfaKAY!L1240,#REF!,2,FALSE)</f>
        <v>#REF!</v>
      </c>
      <c r="L407" s="165" t="str">
        <f>[4]SayfaKAY!X1240</f>
        <v/>
      </c>
      <c r="M407" s="107" t="str">
        <f t="shared" si="287"/>
        <v/>
      </c>
      <c r="N407" s="105" t="str">
        <f>[4]SayfaKAY!M1240</f>
        <v/>
      </c>
      <c r="O407" s="166" t="str">
        <f>[4]SayfaKAY!P1240</f>
        <v/>
      </c>
      <c r="P407" s="166" t="str">
        <f>[4]SayfaKAY!Q1240</f>
        <v/>
      </c>
      <c r="Q407" s="166" t="str">
        <f>[4]SayfaKAY!R1240</f>
        <v/>
      </c>
      <c r="R407" s="132" t="str" cm="1">
        <f t="array" ref="R407">IF([4]SayfaKAY!U1240="","",_xlfn.IFS([4]SayfaKAY!U1240="Bozankaya","Bozankaya",[4]SayfaKAY!U1240="Müşteri","Customer",[4]SayfaKAY!U1240="Tedarikçi","Equipment Supplier"))</f>
        <v/>
      </c>
      <c r="S407" s="204" t="str">
        <f>[4]SayfaKAY!N1240</f>
        <v/>
      </c>
      <c r="T407" s="133" t="str">
        <f>[4]SayfaKAY!AD1240</f>
        <v/>
      </c>
      <c r="U407" s="132" t="str">
        <f>[4]SayfaKAY!W1240</f>
        <v/>
      </c>
      <c r="V407" s="108" t="str">
        <f>[4]SayfaKAY!AZ1240</f>
        <v/>
      </c>
      <c r="W407" s="136" t="str">
        <f t="shared" si="288"/>
        <v/>
      </c>
      <c r="X407" s="137" t="str">
        <f t="shared" si="289"/>
        <v/>
      </c>
      <c r="Y407" s="235" t="str">
        <f>[4]SayfaKAY!AE1240</f>
        <v/>
      </c>
      <c r="Z407" s="192" t="str">
        <f t="shared" si="290"/>
        <v/>
      </c>
      <c r="AA407" s="110" t="str">
        <f t="shared" si="291"/>
        <v/>
      </c>
      <c r="AB407" s="182" t="str">
        <f>[4]SayfaKAY!BA1240</f>
        <v/>
      </c>
      <c r="AC407" s="257" t="str">
        <f t="shared" si="292"/>
        <v/>
      </c>
      <c r="AD407" s="111" t="str">
        <f t="shared" si="293"/>
        <v/>
      </c>
      <c r="AE407" s="111" t="str">
        <f t="shared" si="294"/>
        <v/>
      </c>
      <c r="AF407" s="235" t="str">
        <f>[4]SayfaKAY!BA1240</f>
        <v/>
      </c>
      <c r="AG407" s="179" t="str">
        <f>[4]SayfaKAY!S1240</f>
        <v/>
      </c>
      <c r="AH407" s="178" t="str">
        <f t="shared" si="295"/>
        <v/>
      </c>
      <c r="AI407" s="163" t="str">
        <f>[4]SayfaKAY!AV1240</f>
        <v/>
      </c>
      <c r="AJ407" s="164" t="str">
        <f t="shared" si="296"/>
        <v/>
      </c>
      <c r="AK407" s="164" t="str">
        <f t="shared" si="297"/>
        <v/>
      </c>
      <c r="AL407" s="112" t="str">
        <f>[4]SayfaKAY!AX1240</f>
        <v/>
      </c>
      <c r="AM407" s="257" t="str" cm="1">
        <f t="array" ref="AM407">IFERROR(IF(AND(P407&lt;&gt;"D(Arıza Değil)",AH407="Bu Arıza Aracın Servise Verilmesine Engel Değil"),
IF(Z407-F407&gt;0,(AB407-Y407)*24*60,
IF(OR(AND(G407&gt;$AS$1,G407&lt;$AT$1),AND(G407&gt;$AU$1,G407&lt;$AV$1)),
(AF407-H407)*24*60,     BH:BH0)),        AN407),0)</f>
        <v/>
      </c>
      <c r="AN407" s="257" t="str">
        <f t="shared" si="298"/>
        <v/>
      </c>
      <c r="AO407" s="174" t="str">
        <f>[4]SayfaKAY!AG1240</f>
        <v/>
      </c>
      <c r="AP407" s="174" t="str">
        <f>[4]SayfaKAY!AI1240</f>
        <v/>
      </c>
      <c r="AQ407" s="174" t="str">
        <f>[4]SayfaKAY!AQ1240</f>
        <v/>
      </c>
      <c r="AR407" s="174" t="str">
        <f>[4]SayfaKAY!AH1240</f>
        <v/>
      </c>
      <c r="AS407" s="174" t="str">
        <f>[4]SayfaKAY!AJ1240</f>
        <v/>
      </c>
      <c r="AT407" s="175" t="str">
        <f>[4]SayfaKAY!AM1240</f>
        <v/>
      </c>
      <c r="AU407" s="176" t="str">
        <f>[4]SayfaKAY!AL1240</f>
        <v/>
      </c>
      <c r="AV407" s="176" t="str">
        <f>[4]SayfaKAY!AP1240</f>
        <v/>
      </c>
      <c r="AW407" s="177" t="str">
        <f>[4]SayfaKAY!AT1240</f>
        <v/>
      </c>
      <c r="AX407" s="194" t="str">
        <f t="shared" si="299"/>
        <v/>
      </c>
      <c r="AY407" s="168"/>
      <c r="AZ407" s="167"/>
      <c r="BA407" s="170"/>
      <c r="BB407" s="171"/>
      <c r="BC407" s="114"/>
      <c r="BD407" s="114"/>
      <c r="BE407" s="114"/>
      <c r="BF407" s="114"/>
      <c r="BG407" s="114"/>
      <c r="BH407" s="114">
        <f>IFERROR(FRACAS!AN1243, "Hata Var")</f>
        <v>331416.0000000021</v>
      </c>
      <c r="BI407" s="114"/>
      <c r="BJ407" s="114"/>
      <c r="BK407" s="105" t="str">
        <f>[4]SayfaKAY!AW1240</f>
        <v/>
      </c>
      <c r="BL407" s="105" t="str">
        <f>[4]SayfaKAY!V1240</f>
        <v/>
      </c>
      <c r="BM407" s="114"/>
      <c r="BN407" s="171" t="str">
        <f t="shared" si="300"/>
        <v>x yok</v>
      </c>
      <c r="BO407" s="171" t="b">
        <f t="shared" si="301"/>
        <v>0</v>
      </c>
      <c r="BP407" s="171" t="e">
        <f t="shared" si="302"/>
        <v>#VALUE!</v>
      </c>
      <c r="BQ407" s="226" t="e">
        <f t="shared" si="303"/>
        <v>#VALUE!</v>
      </c>
      <c r="BR407" s="226" t="e">
        <f t="shared" si="304"/>
        <v>#VALUE!</v>
      </c>
      <c r="BS407" s="226" t="e">
        <f t="shared" si="305"/>
        <v>#VALUE!</v>
      </c>
      <c r="BT407" s="114"/>
      <c r="BU407" s="242"/>
      <c r="BV407" s="233">
        <f t="shared" si="306"/>
        <v>-1</v>
      </c>
      <c r="BW407" s="226" t="str">
        <f t="shared" si="307"/>
        <v>Hayır, çakışma yok</v>
      </c>
      <c r="BX407" s="229"/>
      <c r="BY407" s="247" t="e">
        <f t="shared" si="308"/>
        <v>#VALUE!</v>
      </c>
      <c r="BZ407" s="247" t="e">
        <f t="shared" si="309"/>
        <v>#VALUE!</v>
      </c>
      <c r="CA407" s="247" t="e">
        <f t="shared" si="310"/>
        <v>#VALUE!</v>
      </c>
      <c r="CB407" s="213"/>
      <c r="CC407" s="211"/>
      <c r="CD407" s="196"/>
      <c r="CE407" s="213">
        <v>1239</v>
      </c>
      <c r="CF407" s="182" t="str">
        <f t="shared" si="311"/>
        <v/>
      </c>
      <c r="CG407" s="182" t="str">
        <f t="shared" si="312"/>
        <v/>
      </c>
      <c r="CH407" s="196"/>
      <c r="CI407" s="196"/>
      <c r="CJ407" s="196"/>
      <c r="CK407" s="196" t="e">
        <f t="shared" si="313"/>
        <v>#VALUE!</v>
      </c>
      <c r="CL407" s="196" t="e">
        <f t="shared" si="314"/>
        <v>#VALUE!</v>
      </c>
      <c r="CM407" s="196" t="e">
        <f t="shared" si="315"/>
        <v>#VALUE!</v>
      </c>
      <c r="CN407" s="114"/>
      <c r="CO407" s="115" t="str">
        <f t="shared" si="316"/>
        <v/>
      </c>
      <c r="CP407" s="116" t="e">
        <f t="shared" si="317"/>
        <v>#VALUE!</v>
      </c>
      <c r="CQ407" s="117" t="str">
        <f t="shared" si="318"/>
        <v/>
      </c>
      <c r="CR407" s="117" t="str">
        <f t="shared" si="319"/>
        <v/>
      </c>
      <c r="CS407" s="117" t="str">
        <f t="shared" si="320"/>
        <v/>
      </c>
      <c r="CT407" s="118" t="e">
        <f t="shared" si="321"/>
        <v>#VALUE!</v>
      </c>
      <c r="CU407" s="118" t="e">
        <f t="shared" si="322"/>
        <v>#VALUE!</v>
      </c>
      <c r="CV407" s="118" t="e">
        <f t="shared" si="323"/>
        <v>#VALUE!</v>
      </c>
      <c r="CW407" s="119" t="e">
        <f t="shared" si="324"/>
        <v>#VALUE!</v>
      </c>
    </row>
    <row r="408" spans="1:101" ht="118.5" customHeight="1" x14ac:dyDescent="0.3">
      <c r="A408" s="160" t="str">
        <f>[4]SayfaKAY!C1241</f>
        <v/>
      </c>
      <c r="B408" s="104" t="str">
        <f>[4]SayfaKAY!D1241</f>
        <v/>
      </c>
      <c r="C408" s="105" t="str">
        <f>[4]SayfaKAY!E1241</f>
        <v/>
      </c>
      <c r="D408" s="105" t="str">
        <f>[4]SayfaKAY!F1241</f>
        <v/>
      </c>
      <c r="E408" s="106" t="str">
        <f>[4]SayfaKAY!G1241</f>
        <v/>
      </c>
      <c r="F408" s="134" t="str">
        <f t="shared" si="285"/>
        <v/>
      </c>
      <c r="G408" s="135" t="str">
        <f t="shared" si="286"/>
        <v/>
      </c>
      <c r="H408" s="235" t="str">
        <f>[4]SayfaKAY!H1241</f>
        <v/>
      </c>
      <c r="I408" s="104" t="str">
        <f>[4]SayfaKAY!I1241</f>
        <v/>
      </c>
      <c r="J408" s="103" t="str">
        <f>IF([4]SayfaKAY!J1241="","",IF([4]SayfaKAY!J1241="Müşteri","Notified by Customer","Notified by Bozankaya"))</f>
        <v/>
      </c>
      <c r="K408" s="103" t="e">
        <f>VLOOKUP([4]SayfaKAY!L1241,#REF!,2,FALSE)</f>
        <v>#REF!</v>
      </c>
      <c r="L408" s="165" t="str">
        <f>[4]SayfaKAY!X1241</f>
        <v/>
      </c>
      <c r="M408" s="107" t="str">
        <f t="shared" si="287"/>
        <v/>
      </c>
      <c r="N408" s="105" t="str">
        <f>[4]SayfaKAY!M1241</f>
        <v/>
      </c>
      <c r="O408" s="166" t="str">
        <f>[4]SayfaKAY!P1241</f>
        <v/>
      </c>
      <c r="P408" s="166" t="str">
        <f>[4]SayfaKAY!Q1241</f>
        <v/>
      </c>
      <c r="Q408" s="166" t="str">
        <f>[4]SayfaKAY!R1241</f>
        <v/>
      </c>
      <c r="R408" s="132" t="str" cm="1">
        <f t="array" ref="R408">IF([4]SayfaKAY!U1241="","",_xlfn.IFS([4]SayfaKAY!U1241="Bozankaya","Bozankaya",[4]SayfaKAY!U1241="Müşteri","Customer",[4]SayfaKAY!U1241="Tedarikçi","Equipment Supplier"))</f>
        <v/>
      </c>
      <c r="S408" s="204" t="str">
        <f>[4]SayfaKAY!N1241</f>
        <v/>
      </c>
      <c r="T408" s="133" t="str">
        <f>[4]SayfaKAY!AD1241</f>
        <v/>
      </c>
      <c r="U408" s="132" t="str">
        <f>[4]SayfaKAY!W1241</f>
        <v/>
      </c>
      <c r="V408" s="108" t="str">
        <f>[4]SayfaKAY!AZ1241</f>
        <v/>
      </c>
      <c r="W408" s="136" t="str">
        <f t="shared" si="288"/>
        <v/>
      </c>
      <c r="X408" s="137" t="str">
        <f t="shared" si="289"/>
        <v/>
      </c>
      <c r="Y408" s="235" t="str">
        <f>[4]SayfaKAY!AE1241</f>
        <v/>
      </c>
      <c r="Z408" s="109" t="str">
        <f t="shared" si="290"/>
        <v/>
      </c>
      <c r="AA408" s="110" t="str">
        <f t="shared" si="291"/>
        <v/>
      </c>
      <c r="AB408" s="182" t="str">
        <f>[4]SayfaKAY!BA1241</f>
        <v/>
      </c>
      <c r="AC408" s="257" t="str">
        <f t="shared" si="292"/>
        <v/>
      </c>
      <c r="AD408" s="111" t="str">
        <f t="shared" si="293"/>
        <v/>
      </c>
      <c r="AE408" s="111" t="str">
        <f t="shared" si="294"/>
        <v/>
      </c>
      <c r="AF408" s="235" t="str">
        <f>[4]SayfaKAY!BA1241</f>
        <v/>
      </c>
      <c r="AG408" s="179" t="str">
        <f>[4]SayfaKAY!S1241</f>
        <v/>
      </c>
      <c r="AH408" s="178" t="str">
        <f t="shared" si="295"/>
        <v/>
      </c>
      <c r="AI408" s="163" t="str">
        <f>[4]SayfaKAY!AV1241</f>
        <v/>
      </c>
      <c r="AJ408" s="164" t="str">
        <f t="shared" si="296"/>
        <v/>
      </c>
      <c r="AK408" s="164" t="str">
        <f t="shared" si="297"/>
        <v/>
      </c>
      <c r="AL408" s="112" t="str">
        <f>[4]SayfaKAY!AX1241</f>
        <v/>
      </c>
      <c r="AM408" s="257" t="str" cm="1">
        <f t="array" ref="AM408">IFERROR(IF(AND(P408&lt;&gt;"D(Arıza Değil)",AH408="Bu Arıza Aracın Servise Verilmesine Engel Değil"),
IF(Z408-F408&gt;0,(AB408-Y408)*24*60,
IF(OR(AND(G408&gt;$AS$1,G408&lt;$AT$1),AND(G408&gt;$AU$1,G408&lt;$AV$1)),
(AF408-H408)*24*60,     BH:BH0)),        AN408),0)</f>
        <v/>
      </c>
      <c r="AN408" s="257" t="str">
        <f t="shared" si="298"/>
        <v/>
      </c>
      <c r="AO408" s="174" t="str">
        <f>[4]SayfaKAY!AG1241</f>
        <v/>
      </c>
      <c r="AP408" s="174" t="str">
        <f>[4]SayfaKAY!AI1241</f>
        <v/>
      </c>
      <c r="AQ408" s="174" t="str">
        <f>[4]SayfaKAY!AQ1241</f>
        <v/>
      </c>
      <c r="AR408" s="174" t="str">
        <f>[4]SayfaKAY!AH1241</f>
        <v/>
      </c>
      <c r="AS408" s="174" t="str">
        <f>[4]SayfaKAY!AJ1241</f>
        <v/>
      </c>
      <c r="AT408" s="175" t="str">
        <f>[4]SayfaKAY!AM1241</f>
        <v/>
      </c>
      <c r="AU408" s="176" t="str">
        <f>[4]SayfaKAY!AL1241</f>
        <v/>
      </c>
      <c r="AV408" s="176" t="str">
        <f>[4]SayfaKAY!AP1241</f>
        <v/>
      </c>
      <c r="AW408" s="177" t="str">
        <f>[4]SayfaKAY!AT1241</f>
        <v/>
      </c>
      <c r="AX408" s="194" t="str">
        <f t="shared" si="299"/>
        <v/>
      </c>
      <c r="AY408" s="168"/>
      <c r="AZ408" s="167"/>
      <c r="BA408" s="113"/>
      <c r="BB408" s="171" t="str">
        <f>IF($AQ$1="X", IF(AND(G408&gt;=$AS$1,G408&lt;=$AT$1),IF(P408&lt;&gt;"D(Arıza Değil)",AC408,0), IF(AND(G408&gt;=$AU$1,G408&lt;=$AV$1),IF(P408&lt;&gt;"D(Arıza Değil)",AC408,0), "")), "")</f>
        <v/>
      </c>
      <c r="BC408" s="114"/>
      <c r="BD408" s="114"/>
      <c r="BE408" s="114"/>
      <c r="BF408" s="114"/>
      <c r="BG408" s="114"/>
      <c r="BH408" s="114">
        <f>IFERROR(FRACAS!AN1244, "Hata Var")</f>
        <v>328068.9999999362</v>
      </c>
      <c r="BI408" s="114"/>
      <c r="BJ408" s="114"/>
      <c r="BK408" s="105" t="str">
        <f>[4]SayfaKAY!AW1241</f>
        <v/>
      </c>
      <c r="BL408" s="105" t="str">
        <f>[4]SayfaKAY!V1241</f>
        <v/>
      </c>
      <c r="BM408" s="114"/>
      <c r="BN408" s="171" t="str">
        <f t="shared" si="300"/>
        <v>x yok</v>
      </c>
      <c r="BO408" s="171" t="b">
        <f t="shared" si="301"/>
        <v>0</v>
      </c>
      <c r="BP408" s="171" t="e">
        <f t="shared" si="302"/>
        <v>#VALUE!</v>
      </c>
      <c r="BQ408" s="226" t="e">
        <f t="shared" si="303"/>
        <v>#VALUE!</v>
      </c>
      <c r="BR408" s="226" t="e">
        <f t="shared" si="304"/>
        <v>#VALUE!</v>
      </c>
      <c r="BS408" s="226" t="e">
        <f t="shared" si="305"/>
        <v>#VALUE!</v>
      </c>
      <c r="BT408" s="114"/>
      <c r="BU408" s="242"/>
      <c r="BV408" s="233">
        <f t="shared" si="306"/>
        <v>-1</v>
      </c>
      <c r="BW408" s="226" t="str">
        <f t="shared" si="307"/>
        <v>Hayır, çakışma yok</v>
      </c>
      <c r="BX408" s="229"/>
      <c r="BY408" s="247" t="e">
        <f t="shared" si="308"/>
        <v>#VALUE!</v>
      </c>
      <c r="BZ408" s="247" t="e">
        <f t="shared" si="309"/>
        <v>#VALUE!</v>
      </c>
      <c r="CA408" s="247" t="e">
        <f t="shared" si="310"/>
        <v>#VALUE!</v>
      </c>
      <c r="CB408" s="213"/>
      <c r="CC408" s="211"/>
      <c r="CD408" s="196"/>
      <c r="CE408" s="213">
        <v>1240</v>
      </c>
      <c r="CF408" s="182" t="str">
        <f t="shared" si="311"/>
        <v/>
      </c>
      <c r="CG408" s="182" t="str">
        <f t="shared" si="312"/>
        <v/>
      </c>
      <c r="CH408" s="196"/>
      <c r="CI408" s="196"/>
      <c r="CJ408" s="196"/>
      <c r="CK408" s="196" t="e">
        <f t="shared" si="313"/>
        <v>#VALUE!</v>
      </c>
      <c r="CL408" s="196" t="e">
        <f t="shared" si="314"/>
        <v>#VALUE!</v>
      </c>
      <c r="CM408" s="196" t="e">
        <f t="shared" si="315"/>
        <v>#VALUE!</v>
      </c>
      <c r="CN408" s="114"/>
      <c r="CO408" s="115" t="str">
        <f t="shared" si="316"/>
        <v/>
      </c>
      <c r="CP408" s="116" t="e">
        <f t="shared" si="317"/>
        <v>#VALUE!</v>
      </c>
      <c r="CQ408" s="117" t="str">
        <f t="shared" si="318"/>
        <v/>
      </c>
      <c r="CR408" s="117" t="str">
        <f t="shared" si="319"/>
        <v/>
      </c>
      <c r="CS408" s="117" t="str">
        <f t="shared" si="320"/>
        <v/>
      </c>
      <c r="CT408" s="118" t="e">
        <f t="shared" si="321"/>
        <v>#VALUE!</v>
      </c>
      <c r="CU408" s="118" t="e">
        <f t="shared" si="322"/>
        <v>#VALUE!</v>
      </c>
      <c r="CV408" s="118" t="e">
        <f t="shared" si="323"/>
        <v>#VALUE!</v>
      </c>
      <c r="CW408" s="119" t="e">
        <f t="shared" si="324"/>
        <v>#VALUE!</v>
      </c>
    </row>
    <row r="409" spans="1:101" ht="118.5" customHeight="1" x14ac:dyDescent="0.3">
      <c r="A409" s="104" t="str">
        <f>[4]SayfaKAY!C1242</f>
        <v/>
      </c>
      <c r="B409" s="104" t="str">
        <f>[4]SayfaKAY!D1242</f>
        <v/>
      </c>
      <c r="C409" s="105" t="str">
        <f>[4]SayfaKAY!E1242</f>
        <v/>
      </c>
      <c r="D409" s="105" t="str">
        <f>[4]SayfaKAY!F1242</f>
        <v/>
      </c>
      <c r="E409" s="106" t="str">
        <f>[4]SayfaKAY!G1242</f>
        <v/>
      </c>
      <c r="F409" s="193" t="str">
        <f t="shared" si="285"/>
        <v/>
      </c>
      <c r="G409" s="135" t="str">
        <f t="shared" si="286"/>
        <v/>
      </c>
      <c r="H409" s="235" t="str">
        <f>[4]SayfaKAY!H1242</f>
        <v/>
      </c>
      <c r="I409" s="104" t="str">
        <f>[4]SayfaKAY!I1242</f>
        <v/>
      </c>
      <c r="J409" s="103" t="str">
        <f>IF([4]SayfaKAY!J1242="","",IF([4]SayfaKAY!J1242="Müşteri","Notified by Customer","Notified by Bozankaya"))</f>
        <v/>
      </c>
      <c r="K409" s="103" t="e">
        <f>VLOOKUP([4]SayfaKAY!L1242,#REF!,2,FALSE)</f>
        <v>#REF!</v>
      </c>
      <c r="L409" s="165" t="str">
        <f>[4]SayfaKAY!X1242</f>
        <v/>
      </c>
      <c r="M409" s="107" t="str">
        <f t="shared" si="287"/>
        <v/>
      </c>
      <c r="N409" s="105" t="str">
        <f>[4]SayfaKAY!M1242</f>
        <v/>
      </c>
      <c r="O409" s="166" t="str">
        <f>[4]SayfaKAY!P1242</f>
        <v/>
      </c>
      <c r="P409" s="166" t="str">
        <f>[4]SayfaKAY!Q1242</f>
        <v/>
      </c>
      <c r="Q409" s="166" t="str">
        <f>[4]SayfaKAY!R1242</f>
        <v/>
      </c>
      <c r="R409" s="132" t="str" cm="1">
        <f t="array" ref="R409">IF([4]SayfaKAY!U1242="","",_xlfn.IFS([4]SayfaKAY!U1242="Bozankaya","Bozankaya",[4]SayfaKAY!U1242="Müşteri","Customer",[4]SayfaKAY!U1242="Tedarikçi","Equipment Supplier"))</f>
        <v/>
      </c>
      <c r="S409" s="204" t="str">
        <f>[4]SayfaKAY!N1242</f>
        <v/>
      </c>
      <c r="T409" s="133" t="str">
        <f>[4]SayfaKAY!AD1242</f>
        <v/>
      </c>
      <c r="U409" s="132" t="str">
        <f>[4]SayfaKAY!W1242</f>
        <v/>
      </c>
      <c r="V409" s="108" t="str">
        <f>[4]SayfaKAY!AZ1242</f>
        <v/>
      </c>
      <c r="W409" s="136" t="str">
        <f t="shared" si="288"/>
        <v/>
      </c>
      <c r="X409" s="137" t="str">
        <f t="shared" si="289"/>
        <v/>
      </c>
      <c r="Y409" s="235" t="str">
        <f>[4]SayfaKAY!AE1242</f>
        <v/>
      </c>
      <c r="Z409" s="192" t="str">
        <f t="shared" si="290"/>
        <v/>
      </c>
      <c r="AA409" s="110" t="str">
        <f t="shared" si="291"/>
        <v/>
      </c>
      <c r="AB409" s="182" t="str">
        <f>[4]SayfaKAY!BA1242</f>
        <v/>
      </c>
      <c r="AC409" s="257" t="str">
        <f t="shared" si="292"/>
        <v/>
      </c>
      <c r="AD409" s="111" t="str">
        <f t="shared" si="293"/>
        <v/>
      </c>
      <c r="AE409" s="111" t="str">
        <f t="shared" si="294"/>
        <v/>
      </c>
      <c r="AF409" s="235" t="str">
        <f>[4]SayfaKAY!BA1242</f>
        <v/>
      </c>
      <c r="AG409" s="179" t="str">
        <f>[4]SayfaKAY!S1242</f>
        <v/>
      </c>
      <c r="AH409" s="178" t="str">
        <f t="shared" si="295"/>
        <v/>
      </c>
      <c r="AI409" s="163" t="str">
        <f>[4]SayfaKAY!AV1242</f>
        <v/>
      </c>
      <c r="AJ409" s="164" t="str">
        <f t="shared" si="296"/>
        <v/>
      </c>
      <c r="AK409" s="164" t="str">
        <f t="shared" si="297"/>
        <v/>
      </c>
      <c r="AL409" s="112" t="str">
        <f>[4]SayfaKAY!AX1242</f>
        <v/>
      </c>
      <c r="AM409" s="257" t="str" cm="1">
        <f t="array" ref="AM409">IFERROR(IF(AND(P409&lt;&gt;"D(Arıza Değil)",AH409="Bu Arıza Aracın Servise Verilmesine Engel Değil"),
IF(Z409-F409&gt;0,(AB409-Y409)*24*60,
IF(OR(AND(G409&gt;$AS$1,G409&lt;$AT$1),AND(G409&gt;$AU$1,G409&lt;$AV$1)),
(AF409-H409)*24*60,     BH:BH0)),        AN409),0)</f>
        <v/>
      </c>
      <c r="AN409" s="257" t="str">
        <f t="shared" si="298"/>
        <v/>
      </c>
      <c r="AO409" s="174" t="str">
        <f>[4]SayfaKAY!AG1242</f>
        <v/>
      </c>
      <c r="AP409" s="174" t="str">
        <f>[4]SayfaKAY!AI1242</f>
        <v/>
      </c>
      <c r="AQ409" s="174" t="str">
        <f>[4]SayfaKAY!AQ1242</f>
        <v/>
      </c>
      <c r="AR409" s="174" t="str">
        <f>[4]SayfaKAY!AH1242</f>
        <v/>
      </c>
      <c r="AS409" s="174" t="str">
        <f>[4]SayfaKAY!AJ1242</f>
        <v/>
      </c>
      <c r="AT409" s="175" t="str">
        <f>[4]SayfaKAY!AM1242</f>
        <v/>
      </c>
      <c r="AU409" s="176" t="str">
        <f>[4]SayfaKAY!AL1242</f>
        <v/>
      </c>
      <c r="AV409" s="176" t="str">
        <f>[4]SayfaKAY!AP1242</f>
        <v/>
      </c>
      <c r="AW409" s="177" t="str">
        <f>[4]SayfaKAY!AT1242</f>
        <v/>
      </c>
      <c r="AX409" s="194" t="str">
        <f t="shared" si="299"/>
        <v/>
      </c>
      <c r="AY409" s="168"/>
      <c r="AZ409" s="167"/>
      <c r="BA409" s="170"/>
      <c r="BB409" s="171"/>
      <c r="BC409" s="114"/>
      <c r="BD409" s="114"/>
      <c r="BE409" s="114"/>
      <c r="BF409" s="114"/>
      <c r="BG409" s="114"/>
      <c r="BH409" s="114">
        <f>IFERROR(FRACAS!AN1245, "Hata Var")</f>
        <v>184.99999996391125</v>
      </c>
      <c r="BI409" s="114"/>
      <c r="BJ409" s="114"/>
      <c r="BK409" s="105" t="str">
        <f>[4]SayfaKAY!AW1242</f>
        <v/>
      </c>
      <c r="BL409" s="105" t="str">
        <f>[4]SayfaKAY!V1242</f>
        <v/>
      </c>
      <c r="BM409" s="114"/>
      <c r="BN409" s="171" t="str">
        <f t="shared" si="300"/>
        <v>x yok</v>
      </c>
      <c r="BO409" s="171" t="b">
        <f t="shared" si="301"/>
        <v>0</v>
      </c>
      <c r="BP409" s="171" t="e">
        <f t="shared" si="302"/>
        <v>#VALUE!</v>
      </c>
      <c r="BQ409" s="226" t="e">
        <f t="shared" si="303"/>
        <v>#VALUE!</v>
      </c>
      <c r="BR409" s="226" t="e">
        <f t="shared" si="304"/>
        <v>#VALUE!</v>
      </c>
      <c r="BS409" s="226" t="e">
        <f t="shared" si="305"/>
        <v>#VALUE!</v>
      </c>
      <c r="BT409" s="114"/>
      <c r="BU409" s="242"/>
      <c r="BV409" s="233">
        <f t="shared" si="306"/>
        <v>-1</v>
      </c>
      <c r="BW409" s="226" t="str">
        <f t="shared" si="307"/>
        <v>Hayır, çakışma yok</v>
      </c>
      <c r="BX409" s="229"/>
      <c r="BY409" s="247" t="e">
        <f t="shared" si="308"/>
        <v>#VALUE!</v>
      </c>
      <c r="BZ409" s="247" t="e">
        <f t="shared" si="309"/>
        <v>#VALUE!</v>
      </c>
      <c r="CA409" s="247" t="e">
        <f t="shared" si="310"/>
        <v>#VALUE!</v>
      </c>
      <c r="CB409" s="213"/>
      <c r="CC409" s="211"/>
      <c r="CD409" s="196"/>
      <c r="CE409" s="213">
        <v>1241</v>
      </c>
      <c r="CF409" s="182" t="str">
        <f t="shared" si="311"/>
        <v/>
      </c>
      <c r="CG409" s="182" t="str">
        <f t="shared" si="312"/>
        <v/>
      </c>
      <c r="CH409" s="196"/>
      <c r="CI409" s="196"/>
      <c r="CJ409" s="196"/>
      <c r="CK409" s="196" t="e">
        <f t="shared" si="313"/>
        <v>#VALUE!</v>
      </c>
      <c r="CL409" s="196" t="e">
        <f t="shared" si="314"/>
        <v>#VALUE!</v>
      </c>
      <c r="CM409" s="196" t="e">
        <f t="shared" si="315"/>
        <v>#VALUE!</v>
      </c>
      <c r="CN409" s="114"/>
      <c r="CO409" s="115" t="str">
        <f t="shared" si="316"/>
        <v/>
      </c>
      <c r="CP409" s="116" t="e">
        <f t="shared" si="317"/>
        <v>#VALUE!</v>
      </c>
      <c r="CQ409" s="117" t="str">
        <f t="shared" si="318"/>
        <v/>
      </c>
      <c r="CR409" s="117" t="str">
        <f t="shared" si="319"/>
        <v/>
      </c>
      <c r="CS409" s="117" t="str">
        <f t="shared" si="320"/>
        <v/>
      </c>
      <c r="CT409" s="118" t="e">
        <f t="shared" si="321"/>
        <v>#VALUE!</v>
      </c>
      <c r="CU409" s="118" t="e">
        <f t="shared" si="322"/>
        <v>#VALUE!</v>
      </c>
      <c r="CV409" s="118" t="e">
        <f t="shared" si="323"/>
        <v>#VALUE!</v>
      </c>
      <c r="CW409" s="119" t="e">
        <f t="shared" si="324"/>
        <v>#VALUE!</v>
      </c>
    </row>
    <row r="410" spans="1:101" ht="118.5" customHeight="1" x14ac:dyDescent="0.3">
      <c r="A410" s="160" t="str">
        <f>[4]SayfaKAY!C1243</f>
        <v/>
      </c>
      <c r="B410" s="104" t="str">
        <f>[4]SayfaKAY!D1243</f>
        <v/>
      </c>
      <c r="C410" s="105" t="str">
        <f>[4]SayfaKAY!E1243</f>
        <v/>
      </c>
      <c r="D410" s="105" t="str">
        <f>[4]SayfaKAY!F1243</f>
        <v/>
      </c>
      <c r="E410" s="106" t="str">
        <f>[4]SayfaKAY!G1243</f>
        <v/>
      </c>
      <c r="F410" s="134" t="str">
        <f t="shared" si="285"/>
        <v/>
      </c>
      <c r="G410" s="135" t="str">
        <f t="shared" si="286"/>
        <v/>
      </c>
      <c r="H410" s="235" t="str">
        <f>[4]SayfaKAY!H1243</f>
        <v/>
      </c>
      <c r="I410" s="104" t="str">
        <f>[4]SayfaKAY!I1243</f>
        <v/>
      </c>
      <c r="J410" s="103" t="str">
        <f>IF([4]SayfaKAY!J1243="","",IF([4]SayfaKAY!J1243="Müşteri","Notified by Customer","Notified by Bozankaya"))</f>
        <v/>
      </c>
      <c r="K410" s="103" t="e">
        <f>VLOOKUP([4]SayfaKAY!L1243,#REF!,2,FALSE)</f>
        <v>#REF!</v>
      </c>
      <c r="L410" s="165" t="str">
        <f>[4]SayfaKAY!X1243</f>
        <v/>
      </c>
      <c r="M410" s="107" t="str">
        <f t="shared" si="287"/>
        <v/>
      </c>
      <c r="N410" s="105" t="str">
        <f>[4]SayfaKAY!M1243</f>
        <v/>
      </c>
      <c r="O410" s="166" t="str">
        <f>[4]SayfaKAY!P1243</f>
        <v/>
      </c>
      <c r="P410" s="166" t="str">
        <f>[4]SayfaKAY!Q1243</f>
        <v/>
      </c>
      <c r="Q410" s="166" t="str">
        <f>[4]SayfaKAY!R1243</f>
        <v/>
      </c>
      <c r="R410" s="132" t="str" cm="1">
        <f t="array" ref="R410">IF([4]SayfaKAY!U1243="","",_xlfn.IFS([4]SayfaKAY!U1243="Bozankaya","Bozankaya",[4]SayfaKAY!U1243="Müşteri","Customer",[4]SayfaKAY!U1243="Tedarikçi","Equipment Supplier"))</f>
        <v/>
      </c>
      <c r="S410" s="204" t="str">
        <f>[4]SayfaKAY!N1243</f>
        <v/>
      </c>
      <c r="T410" s="133" t="str">
        <f>[4]SayfaKAY!AD1243</f>
        <v/>
      </c>
      <c r="U410" s="132" t="str">
        <f>[4]SayfaKAY!W1243</f>
        <v/>
      </c>
      <c r="V410" s="108" t="str">
        <f>[4]SayfaKAY!AZ1243</f>
        <v/>
      </c>
      <c r="W410" s="136" t="str">
        <f t="shared" si="288"/>
        <v/>
      </c>
      <c r="X410" s="137" t="str">
        <f t="shared" si="289"/>
        <v/>
      </c>
      <c r="Y410" s="235" t="str">
        <f>[4]SayfaKAY!AE1243</f>
        <v/>
      </c>
      <c r="Z410" s="109" t="str">
        <f t="shared" si="290"/>
        <v/>
      </c>
      <c r="AA410" s="110" t="str">
        <f t="shared" si="291"/>
        <v/>
      </c>
      <c r="AB410" s="182" t="str">
        <f>[4]SayfaKAY!BA1243</f>
        <v/>
      </c>
      <c r="AC410" s="257" t="str">
        <f t="shared" si="292"/>
        <v/>
      </c>
      <c r="AD410" s="111" t="str">
        <f t="shared" si="293"/>
        <v/>
      </c>
      <c r="AE410" s="111" t="str">
        <f t="shared" si="294"/>
        <v/>
      </c>
      <c r="AF410" s="235" t="str">
        <f>[4]SayfaKAY!BA1243</f>
        <v/>
      </c>
      <c r="AG410" s="179" t="str">
        <f>[4]SayfaKAY!S1243</f>
        <v/>
      </c>
      <c r="AH410" s="178" t="str">
        <f t="shared" si="295"/>
        <v/>
      </c>
      <c r="AI410" s="163" t="str">
        <f>[4]SayfaKAY!AV1243</f>
        <v/>
      </c>
      <c r="AJ410" s="164" t="str">
        <f t="shared" si="296"/>
        <v/>
      </c>
      <c r="AK410" s="164" t="str">
        <f t="shared" si="297"/>
        <v/>
      </c>
      <c r="AL410" s="112" t="str">
        <f>[4]SayfaKAY!AX1243</f>
        <v/>
      </c>
      <c r="AM410" s="257" t="str" cm="1">
        <f t="array" ref="AM410">IFERROR(IF(AND(P410&lt;&gt;"D(Arıza Değil)",AH410="Bu Arıza Aracın Servise Verilmesine Engel Değil"),
IF(Z410-F410&gt;0,(AB410-Y410)*24*60,
IF(OR(AND(G410&gt;$AS$1,G410&lt;$AT$1),AND(G410&gt;$AU$1,G410&lt;$AV$1)),
(AF410-H410)*24*60,     BH:BH0)),        AN410),0)</f>
        <v/>
      </c>
      <c r="AN410" s="257" t="str">
        <f t="shared" si="298"/>
        <v/>
      </c>
      <c r="AO410" s="174" t="str">
        <f>[4]SayfaKAY!AG1243</f>
        <v/>
      </c>
      <c r="AP410" s="174" t="str">
        <f>[4]SayfaKAY!AI1243</f>
        <v/>
      </c>
      <c r="AQ410" s="174" t="str">
        <f>[4]SayfaKAY!AQ1243</f>
        <v/>
      </c>
      <c r="AR410" s="174" t="str">
        <f>[4]SayfaKAY!AH1243</f>
        <v/>
      </c>
      <c r="AS410" s="174" t="str">
        <f>[4]SayfaKAY!AJ1243</f>
        <v/>
      </c>
      <c r="AT410" s="175" t="str">
        <f>[4]SayfaKAY!AM1243</f>
        <v/>
      </c>
      <c r="AU410" s="176" t="str">
        <f>[4]SayfaKAY!AL1243</f>
        <v/>
      </c>
      <c r="AV410" s="176" t="str">
        <f>[4]SayfaKAY!AP1243</f>
        <v/>
      </c>
      <c r="AW410" s="177" t="str">
        <f>[4]SayfaKAY!AT1243</f>
        <v/>
      </c>
      <c r="AX410" s="194" t="str">
        <f t="shared" si="299"/>
        <v/>
      </c>
      <c r="AY410" s="168"/>
      <c r="AZ410" s="167"/>
      <c r="BA410" s="113"/>
      <c r="BB410" s="171" t="str">
        <f>IF($AQ$1="X", IF(AND(G410&gt;=$AS$1,G410&lt;=$AT$1),IF(P410&lt;&gt;"D(Arıza Değil)",AC410,0), IF(AND(G410&gt;=$AU$1,G410&lt;=$AV$1),IF(P410&lt;&gt;"D(Arıza Değil)",AC410,0), "")), "")</f>
        <v/>
      </c>
      <c r="BC410" s="114"/>
      <c r="BD410" s="114"/>
      <c r="BE410" s="114"/>
      <c r="BF410" s="114"/>
      <c r="BG410" s="114"/>
      <c r="BH410" s="114">
        <f>IFERROR(FRACAS!AN1246, "Hata Var")</f>
        <v>329822.00000006589</v>
      </c>
      <c r="BI410" s="114"/>
      <c r="BJ410" s="114"/>
      <c r="BK410" s="105" t="str">
        <f>[4]SayfaKAY!AW1243</f>
        <v/>
      </c>
      <c r="BL410" s="105" t="str">
        <f>[4]SayfaKAY!V1243</f>
        <v/>
      </c>
      <c r="BM410" s="114"/>
      <c r="BN410" s="171" t="str">
        <f t="shared" si="300"/>
        <v>x yok</v>
      </c>
      <c r="BO410" s="171" t="b">
        <f t="shared" si="301"/>
        <v>0</v>
      </c>
      <c r="BP410" s="171" t="e">
        <f t="shared" si="302"/>
        <v>#VALUE!</v>
      </c>
      <c r="BQ410" s="226" t="e">
        <f t="shared" si="303"/>
        <v>#VALUE!</v>
      </c>
      <c r="BR410" s="226" t="e">
        <f t="shared" si="304"/>
        <v>#VALUE!</v>
      </c>
      <c r="BS410" s="226" t="e">
        <f t="shared" si="305"/>
        <v>#VALUE!</v>
      </c>
      <c r="BT410" s="114"/>
      <c r="BU410" s="242"/>
      <c r="BV410" s="233">
        <f t="shared" si="306"/>
        <v>-1</v>
      </c>
      <c r="BW410" s="226" t="str">
        <f t="shared" si="307"/>
        <v>Hayır, çakışma yok</v>
      </c>
      <c r="BX410" s="229"/>
      <c r="BY410" s="247" t="e">
        <f t="shared" si="308"/>
        <v>#VALUE!</v>
      </c>
      <c r="BZ410" s="247" t="e">
        <f t="shared" si="309"/>
        <v>#VALUE!</v>
      </c>
      <c r="CA410" s="247" t="e">
        <f t="shared" si="310"/>
        <v>#VALUE!</v>
      </c>
      <c r="CB410" s="213"/>
      <c r="CC410" s="211"/>
      <c r="CD410" s="196"/>
      <c r="CE410" s="213">
        <v>1242</v>
      </c>
      <c r="CF410" s="182" t="str">
        <f t="shared" si="311"/>
        <v/>
      </c>
      <c r="CG410" s="182" t="str">
        <f t="shared" si="312"/>
        <v/>
      </c>
      <c r="CH410" s="196"/>
      <c r="CI410" s="196"/>
      <c r="CJ410" s="196"/>
      <c r="CK410" s="196" t="e">
        <f t="shared" si="313"/>
        <v>#VALUE!</v>
      </c>
      <c r="CL410" s="196" t="e">
        <f t="shared" si="314"/>
        <v>#VALUE!</v>
      </c>
      <c r="CM410" s="196" t="e">
        <f t="shared" si="315"/>
        <v>#VALUE!</v>
      </c>
      <c r="CN410" s="114"/>
      <c r="CO410" s="115" t="str">
        <f t="shared" si="316"/>
        <v/>
      </c>
      <c r="CP410" s="116" t="e">
        <f t="shared" si="317"/>
        <v>#VALUE!</v>
      </c>
      <c r="CQ410" s="117" t="str">
        <f t="shared" si="318"/>
        <v/>
      </c>
      <c r="CR410" s="117" t="str">
        <f t="shared" si="319"/>
        <v/>
      </c>
      <c r="CS410" s="117" t="str">
        <f t="shared" si="320"/>
        <v/>
      </c>
      <c r="CT410" s="118" t="e">
        <f t="shared" si="321"/>
        <v>#VALUE!</v>
      </c>
      <c r="CU410" s="118" t="e">
        <f t="shared" si="322"/>
        <v>#VALUE!</v>
      </c>
      <c r="CV410" s="118" t="e">
        <f t="shared" si="323"/>
        <v>#VALUE!</v>
      </c>
      <c r="CW410" s="119" t="e">
        <f t="shared" si="324"/>
        <v>#VALUE!</v>
      </c>
    </row>
    <row r="411" spans="1:101" ht="118.5" customHeight="1" x14ac:dyDescent="0.3">
      <c r="A411" s="104" t="str">
        <f>[4]SayfaKAY!C1244</f>
        <v/>
      </c>
      <c r="B411" s="104" t="str">
        <f>[4]SayfaKAY!D1244</f>
        <v/>
      </c>
      <c r="C411" s="105" t="str">
        <f>[4]SayfaKAY!E1244</f>
        <v/>
      </c>
      <c r="D411" s="105" t="str">
        <f>[4]SayfaKAY!F1244</f>
        <v/>
      </c>
      <c r="E411" s="106" t="str">
        <f>[4]SayfaKAY!G1244</f>
        <v/>
      </c>
      <c r="F411" s="193" t="str">
        <f t="shared" si="285"/>
        <v/>
      </c>
      <c r="G411" s="135" t="str">
        <f t="shared" si="286"/>
        <v/>
      </c>
      <c r="H411" s="235" t="str">
        <f>[4]SayfaKAY!H1244</f>
        <v/>
      </c>
      <c r="I411" s="104" t="str">
        <f>[4]SayfaKAY!I1244</f>
        <v/>
      </c>
      <c r="J411" s="103" t="str">
        <f>IF([4]SayfaKAY!J1244="","",IF([4]SayfaKAY!J1244="Müşteri","Notified by Customer","Notified by Bozankaya"))</f>
        <v/>
      </c>
      <c r="K411" s="103" t="e">
        <f>VLOOKUP([4]SayfaKAY!L1244,#REF!,2,FALSE)</f>
        <v>#REF!</v>
      </c>
      <c r="L411" s="165" t="str">
        <f>[4]SayfaKAY!X1244</f>
        <v/>
      </c>
      <c r="M411" s="107" t="str">
        <f t="shared" si="287"/>
        <v/>
      </c>
      <c r="N411" s="105" t="str">
        <f>[4]SayfaKAY!M1244</f>
        <v/>
      </c>
      <c r="O411" s="166" t="str">
        <f>[4]SayfaKAY!P1244</f>
        <v/>
      </c>
      <c r="P411" s="166" t="str">
        <f>[4]SayfaKAY!Q1244</f>
        <v/>
      </c>
      <c r="Q411" s="166" t="str">
        <f>[4]SayfaKAY!R1244</f>
        <v/>
      </c>
      <c r="R411" s="132" t="str" cm="1">
        <f t="array" ref="R411">IF([4]SayfaKAY!U1244="","",_xlfn.IFS([4]SayfaKAY!U1244="Bozankaya","Bozankaya",[4]SayfaKAY!U1244="Müşteri","Customer",[4]SayfaKAY!U1244="Tedarikçi","Equipment Supplier"))</f>
        <v/>
      </c>
      <c r="S411" s="204" t="str">
        <f>[4]SayfaKAY!N1244</f>
        <v/>
      </c>
      <c r="T411" s="133" t="str">
        <f>[4]SayfaKAY!AD1244</f>
        <v/>
      </c>
      <c r="U411" s="132" t="str">
        <f>[4]SayfaKAY!W1244</f>
        <v/>
      </c>
      <c r="V411" s="108" t="str">
        <f>[4]SayfaKAY!AZ1244</f>
        <v/>
      </c>
      <c r="W411" s="136" t="str">
        <f t="shared" si="288"/>
        <v/>
      </c>
      <c r="X411" s="137" t="str">
        <f t="shared" si="289"/>
        <v/>
      </c>
      <c r="Y411" s="235" t="str">
        <f>[4]SayfaKAY!AE1244</f>
        <v/>
      </c>
      <c r="Z411" s="192" t="str">
        <f t="shared" si="290"/>
        <v/>
      </c>
      <c r="AA411" s="110" t="str">
        <f t="shared" si="291"/>
        <v/>
      </c>
      <c r="AB411" s="182" t="str">
        <f>[4]SayfaKAY!BA1244</f>
        <v/>
      </c>
      <c r="AC411" s="257" t="str">
        <f t="shared" si="292"/>
        <v/>
      </c>
      <c r="AD411" s="111" t="str">
        <f t="shared" si="293"/>
        <v/>
      </c>
      <c r="AE411" s="111" t="str">
        <f t="shared" si="294"/>
        <v/>
      </c>
      <c r="AF411" s="235" t="str">
        <f>[4]SayfaKAY!BA1244</f>
        <v/>
      </c>
      <c r="AG411" s="179" t="str">
        <f>[4]SayfaKAY!S1244</f>
        <v/>
      </c>
      <c r="AH411" s="178" t="str">
        <f t="shared" si="295"/>
        <v/>
      </c>
      <c r="AI411" s="163" t="str">
        <f>[4]SayfaKAY!AV1244</f>
        <v/>
      </c>
      <c r="AJ411" s="164" t="str">
        <f t="shared" si="296"/>
        <v/>
      </c>
      <c r="AK411" s="164" t="str">
        <f t="shared" si="297"/>
        <v/>
      </c>
      <c r="AL411" s="112" t="str">
        <f>[4]SayfaKAY!AX1244</f>
        <v/>
      </c>
      <c r="AM411" s="257" t="str" cm="1">
        <f t="array" ref="AM411">IFERROR(IF(AND(P411&lt;&gt;"D(Arıza Değil)",AH411="Bu Arıza Aracın Servise Verilmesine Engel Değil"),
IF(Z411-F411&gt;0,(AB411-Y411)*24*60,
IF(OR(AND(G411&gt;$AS$1,G411&lt;$AT$1),AND(G411&gt;$AU$1,G411&lt;$AV$1)),
(AF411-H411)*24*60,     BH:BH0)),        AN411),0)</f>
        <v/>
      </c>
      <c r="AN411" s="257" t="str">
        <f t="shared" si="298"/>
        <v/>
      </c>
      <c r="AO411" s="174" t="str">
        <f>[4]SayfaKAY!AG1244</f>
        <v/>
      </c>
      <c r="AP411" s="174" t="str">
        <f>[4]SayfaKAY!AI1244</f>
        <v/>
      </c>
      <c r="AQ411" s="174" t="str">
        <f>[4]SayfaKAY!AQ1244</f>
        <v/>
      </c>
      <c r="AR411" s="174" t="str">
        <f>[4]SayfaKAY!AH1244</f>
        <v/>
      </c>
      <c r="AS411" s="174" t="str">
        <f>[4]SayfaKAY!AJ1244</f>
        <v/>
      </c>
      <c r="AT411" s="175" t="str">
        <f>[4]SayfaKAY!AM1244</f>
        <v/>
      </c>
      <c r="AU411" s="176" t="str">
        <f>[4]SayfaKAY!AL1244</f>
        <v/>
      </c>
      <c r="AV411" s="176" t="str">
        <f>[4]SayfaKAY!AP1244</f>
        <v/>
      </c>
      <c r="AW411" s="177" t="str">
        <f>[4]SayfaKAY!AT1244</f>
        <v/>
      </c>
      <c r="AX411" s="194" t="str">
        <f t="shared" si="299"/>
        <v/>
      </c>
      <c r="AY411" s="168"/>
      <c r="AZ411" s="167"/>
      <c r="BA411" s="170"/>
      <c r="BB411" s="171"/>
      <c r="BC411" s="114"/>
      <c r="BD411" s="114"/>
      <c r="BE411" s="114"/>
      <c r="BF411" s="114"/>
      <c r="BG411" s="114"/>
      <c r="BH411" s="114">
        <f>IFERROR(FRACAS!AN1247, "Hata Var")</f>
        <v>329481.0000000021</v>
      </c>
      <c r="BI411" s="114"/>
      <c r="BJ411" s="114"/>
      <c r="BK411" s="105" t="str">
        <f>[4]SayfaKAY!AW1244</f>
        <v/>
      </c>
      <c r="BL411" s="105" t="str">
        <f>[4]SayfaKAY!V1244</f>
        <v/>
      </c>
      <c r="BM411" s="114"/>
      <c r="BN411" s="171" t="str">
        <f t="shared" si="300"/>
        <v>x yok</v>
      </c>
      <c r="BO411" s="171" t="b">
        <f t="shared" si="301"/>
        <v>0</v>
      </c>
      <c r="BP411" s="171" t="e">
        <f t="shared" si="302"/>
        <v>#VALUE!</v>
      </c>
      <c r="BQ411" s="226" t="e">
        <f t="shared" si="303"/>
        <v>#VALUE!</v>
      </c>
      <c r="BR411" s="226" t="e">
        <f t="shared" si="304"/>
        <v>#VALUE!</v>
      </c>
      <c r="BS411" s="226" t="e">
        <f t="shared" si="305"/>
        <v>#VALUE!</v>
      </c>
      <c r="BT411" s="114"/>
      <c r="BU411" s="242"/>
      <c r="BV411" s="233">
        <f t="shared" si="306"/>
        <v>-1</v>
      </c>
      <c r="BW411" s="226" t="str">
        <f t="shared" si="307"/>
        <v>Hayır, çakışma yok</v>
      </c>
      <c r="BX411" s="229"/>
      <c r="BY411" s="247" t="e">
        <f t="shared" si="308"/>
        <v>#VALUE!</v>
      </c>
      <c r="BZ411" s="247" t="e">
        <f t="shared" si="309"/>
        <v>#VALUE!</v>
      </c>
      <c r="CA411" s="247" t="e">
        <f t="shared" si="310"/>
        <v>#VALUE!</v>
      </c>
      <c r="CB411" s="213"/>
      <c r="CC411" s="211"/>
      <c r="CD411" s="196"/>
      <c r="CE411" s="213">
        <v>1243</v>
      </c>
      <c r="CF411" s="182" t="str">
        <f t="shared" si="311"/>
        <v/>
      </c>
      <c r="CG411" s="182" t="str">
        <f t="shared" si="312"/>
        <v/>
      </c>
      <c r="CH411" s="196"/>
      <c r="CI411" s="196"/>
      <c r="CJ411" s="196"/>
      <c r="CK411" s="196" t="e">
        <f t="shared" si="313"/>
        <v>#VALUE!</v>
      </c>
      <c r="CL411" s="196" t="e">
        <f t="shared" si="314"/>
        <v>#VALUE!</v>
      </c>
      <c r="CM411" s="196" t="e">
        <f t="shared" si="315"/>
        <v>#VALUE!</v>
      </c>
      <c r="CN411" s="114"/>
      <c r="CO411" s="115" t="str">
        <f t="shared" si="316"/>
        <v/>
      </c>
      <c r="CP411" s="116" t="e">
        <f t="shared" si="317"/>
        <v>#VALUE!</v>
      </c>
      <c r="CQ411" s="117" t="str">
        <f t="shared" si="318"/>
        <v/>
      </c>
      <c r="CR411" s="117" t="str">
        <f t="shared" si="319"/>
        <v/>
      </c>
      <c r="CS411" s="117" t="str">
        <f t="shared" si="320"/>
        <v/>
      </c>
      <c r="CT411" s="118" t="e">
        <f t="shared" si="321"/>
        <v>#VALUE!</v>
      </c>
      <c r="CU411" s="118" t="e">
        <f t="shared" si="322"/>
        <v>#VALUE!</v>
      </c>
      <c r="CV411" s="118" t="e">
        <f t="shared" si="323"/>
        <v>#VALUE!</v>
      </c>
      <c r="CW411" s="119" t="e">
        <f t="shared" si="324"/>
        <v>#VALUE!</v>
      </c>
    </row>
    <row r="412" spans="1:101" ht="118.5" customHeight="1" x14ac:dyDescent="0.3">
      <c r="A412" s="160" t="str">
        <f>[4]SayfaKAY!C1245</f>
        <v/>
      </c>
      <c r="B412" s="104" t="str">
        <f>[4]SayfaKAY!D1245</f>
        <v/>
      </c>
      <c r="C412" s="105" t="str">
        <f>[4]SayfaKAY!E1245</f>
        <v/>
      </c>
      <c r="D412" s="105" t="str">
        <f>[4]SayfaKAY!F1245</f>
        <v/>
      </c>
      <c r="E412" s="106" t="str">
        <f>[4]SayfaKAY!G1245</f>
        <v/>
      </c>
      <c r="F412" s="134" t="str">
        <f t="shared" si="285"/>
        <v/>
      </c>
      <c r="G412" s="135" t="str">
        <f t="shared" si="286"/>
        <v/>
      </c>
      <c r="H412" s="235" t="str">
        <f>[4]SayfaKAY!H1245</f>
        <v/>
      </c>
      <c r="I412" s="104" t="str">
        <f>[4]SayfaKAY!I1245</f>
        <v/>
      </c>
      <c r="J412" s="103" t="str">
        <f>IF([4]SayfaKAY!J1245="","",IF([4]SayfaKAY!J1245="Müşteri","Notified by Customer","Notified by Bozankaya"))</f>
        <v/>
      </c>
      <c r="K412" s="103" t="e">
        <f>VLOOKUP([4]SayfaKAY!L1245,#REF!,2,FALSE)</f>
        <v>#REF!</v>
      </c>
      <c r="L412" s="165" t="str">
        <f>[4]SayfaKAY!X1245</f>
        <v/>
      </c>
      <c r="M412" s="107" t="str">
        <f t="shared" si="287"/>
        <v/>
      </c>
      <c r="N412" s="105" t="str">
        <f>[4]SayfaKAY!M1245</f>
        <v/>
      </c>
      <c r="O412" s="166" t="str">
        <f>[4]SayfaKAY!P1245</f>
        <v/>
      </c>
      <c r="P412" s="166" t="str">
        <f>[4]SayfaKAY!Q1245</f>
        <v/>
      </c>
      <c r="Q412" s="166" t="str">
        <f>[4]SayfaKAY!R1245</f>
        <v/>
      </c>
      <c r="R412" s="132" t="str" cm="1">
        <f t="array" ref="R412">IF([4]SayfaKAY!U1245="","",_xlfn.IFS([4]SayfaKAY!U1245="Bozankaya","Bozankaya",[4]SayfaKAY!U1245="Müşteri","Customer",[4]SayfaKAY!U1245="Tedarikçi","Equipment Supplier"))</f>
        <v/>
      </c>
      <c r="S412" s="204" t="str">
        <f>[4]SayfaKAY!N1245</f>
        <v/>
      </c>
      <c r="T412" s="133" t="str">
        <f>[4]SayfaKAY!AD1245</f>
        <v/>
      </c>
      <c r="U412" s="132" t="str">
        <f>[4]SayfaKAY!W1245</f>
        <v/>
      </c>
      <c r="V412" s="108" t="str">
        <f>[4]SayfaKAY!AZ1245</f>
        <v/>
      </c>
      <c r="W412" s="136" t="str">
        <f t="shared" si="288"/>
        <v/>
      </c>
      <c r="X412" s="137" t="str">
        <f t="shared" si="289"/>
        <v/>
      </c>
      <c r="Y412" s="235" t="str">
        <f>[4]SayfaKAY!AE1245</f>
        <v/>
      </c>
      <c r="Z412" s="109" t="str">
        <f t="shared" si="290"/>
        <v/>
      </c>
      <c r="AA412" s="110" t="str">
        <f t="shared" si="291"/>
        <v/>
      </c>
      <c r="AB412" s="182" t="str">
        <f>[4]SayfaKAY!BA1245</f>
        <v/>
      </c>
      <c r="AC412" s="257" t="str">
        <f t="shared" si="292"/>
        <v/>
      </c>
      <c r="AD412" s="111" t="str">
        <f t="shared" si="293"/>
        <v/>
      </c>
      <c r="AE412" s="111" t="str">
        <f t="shared" si="294"/>
        <v/>
      </c>
      <c r="AF412" s="235" t="str">
        <f>[4]SayfaKAY!BA1245</f>
        <v/>
      </c>
      <c r="AG412" s="179" t="str">
        <f>[4]SayfaKAY!S1245</f>
        <v/>
      </c>
      <c r="AH412" s="178" t="str">
        <f t="shared" si="295"/>
        <v/>
      </c>
      <c r="AI412" s="163" t="str">
        <f>[4]SayfaKAY!AV1245</f>
        <v/>
      </c>
      <c r="AJ412" s="164" t="str">
        <f t="shared" si="296"/>
        <v/>
      </c>
      <c r="AK412" s="164" t="str">
        <f t="shared" si="297"/>
        <v/>
      </c>
      <c r="AL412" s="112" t="str">
        <f>[4]SayfaKAY!AX1245</f>
        <v/>
      </c>
      <c r="AM412" s="257" t="str" cm="1">
        <f t="array" ref="AM412">IFERROR(IF(AND(P412&lt;&gt;"D(Arıza Değil)",AH412="Bu Arıza Aracın Servise Verilmesine Engel Değil"),
IF(Z412-F412&gt;0,(AB412-Y412)*24*60,
IF(OR(AND(G412&gt;$AS$1,G412&lt;$AT$1),AND(G412&gt;$AU$1,G412&lt;$AV$1)),
(AF412-H412)*24*60,     BH:BH0)),        AN412),0)</f>
        <v/>
      </c>
      <c r="AN412" s="257" t="str">
        <f t="shared" si="298"/>
        <v/>
      </c>
      <c r="AO412" s="174" t="str">
        <f>[4]SayfaKAY!AG1245</f>
        <v/>
      </c>
      <c r="AP412" s="174" t="str">
        <f>[4]SayfaKAY!AI1245</f>
        <v/>
      </c>
      <c r="AQ412" s="174" t="str">
        <f>[4]SayfaKAY!AQ1245</f>
        <v/>
      </c>
      <c r="AR412" s="174" t="str">
        <f>[4]SayfaKAY!AH1245</f>
        <v/>
      </c>
      <c r="AS412" s="174" t="str">
        <f>[4]SayfaKAY!AJ1245</f>
        <v/>
      </c>
      <c r="AT412" s="175" t="str">
        <f>[4]SayfaKAY!AM1245</f>
        <v/>
      </c>
      <c r="AU412" s="176" t="str">
        <f>[4]SayfaKAY!AL1245</f>
        <v/>
      </c>
      <c r="AV412" s="176" t="str">
        <f>[4]SayfaKAY!AP1245</f>
        <v/>
      </c>
      <c r="AW412" s="177" t="str">
        <f>[4]SayfaKAY!AT1245</f>
        <v/>
      </c>
      <c r="AX412" s="194" t="str">
        <f t="shared" si="299"/>
        <v/>
      </c>
      <c r="AY412" s="168"/>
      <c r="AZ412" s="167"/>
      <c r="BA412" s="113"/>
      <c r="BB412" s="171" t="str">
        <f>IF($AQ$1="X", IF(AND(G412&gt;=$AS$1,G412&lt;=$AT$1),IF(P412&lt;&gt;"D(Arıza Değil)",AC412,0), IF(AND(G412&gt;=$AU$1,G412&lt;=$AV$1),IF(P412&lt;&gt;"D(Arıza Değil)",AC412,0), "")), "")</f>
        <v/>
      </c>
      <c r="BC412" s="114"/>
      <c r="BD412" s="114"/>
      <c r="BE412" s="114"/>
      <c r="BF412" s="114"/>
      <c r="BG412" s="114"/>
      <c r="BH412" s="114">
        <f>IFERROR(FRACAS!AN1248, "Hata Var")</f>
        <v>833.00000011688098</v>
      </c>
      <c r="BI412" s="114"/>
      <c r="BJ412" s="114"/>
      <c r="BK412" s="105" t="str">
        <f>[4]SayfaKAY!AW1245</f>
        <v/>
      </c>
      <c r="BL412" s="105" t="str">
        <f>[4]SayfaKAY!V1245</f>
        <v/>
      </c>
      <c r="BM412" s="114"/>
      <c r="BN412" s="171" t="str">
        <f t="shared" si="300"/>
        <v>x yok</v>
      </c>
      <c r="BO412" s="171" t="b">
        <f t="shared" si="301"/>
        <v>0</v>
      </c>
      <c r="BP412" s="171" t="e">
        <f t="shared" si="302"/>
        <v>#VALUE!</v>
      </c>
      <c r="BQ412" s="226" t="e">
        <f t="shared" si="303"/>
        <v>#VALUE!</v>
      </c>
      <c r="BR412" s="226" t="e">
        <f t="shared" si="304"/>
        <v>#VALUE!</v>
      </c>
      <c r="BS412" s="226" t="e">
        <f t="shared" si="305"/>
        <v>#VALUE!</v>
      </c>
      <c r="BT412" s="114"/>
      <c r="BU412" s="242"/>
      <c r="BV412" s="233">
        <f t="shared" si="306"/>
        <v>-1</v>
      </c>
      <c r="BW412" s="226" t="str">
        <f t="shared" si="307"/>
        <v>Hayır, çakışma yok</v>
      </c>
      <c r="BX412" s="229"/>
      <c r="BY412" s="247" t="e">
        <f t="shared" si="308"/>
        <v>#VALUE!</v>
      </c>
      <c r="BZ412" s="247" t="e">
        <f t="shared" si="309"/>
        <v>#VALUE!</v>
      </c>
      <c r="CA412" s="247" t="e">
        <f t="shared" si="310"/>
        <v>#VALUE!</v>
      </c>
      <c r="CB412" s="213"/>
      <c r="CC412" s="211"/>
      <c r="CD412" s="196"/>
      <c r="CE412" s="213">
        <v>1244</v>
      </c>
      <c r="CF412" s="182" t="str">
        <f t="shared" si="311"/>
        <v/>
      </c>
      <c r="CG412" s="182" t="str">
        <f t="shared" si="312"/>
        <v/>
      </c>
      <c r="CH412" s="196"/>
      <c r="CI412" s="196"/>
      <c r="CJ412" s="196"/>
      <c r="CK412" s="196" t="e">
        <f t="shared" si="313"/>
        <v>#VALUE!</v>
      </c>
      <c r="CL412" s="196" t="e">
        <f t="shared" si="314"/>
        <v>#VALUE!</v>
      </c>
      <c r="CM412" s="196" t="e">
        <f t="shared" si="315"/>
        <v>#VALUE!</v>
      </c>
      <c r="CN412" s="114"/>
      <c r="CO412" s="115" t="str">
        <f t="shared" si="316"/>
        <v/>
      </c>
      <c r="CP412" s="116" t="e">
        <f t="shared" si="317"/>
        <v>#VALUE!</v>
      </c>
      <c r="CQ412" s="117" t="str">
        <f t="shared" si="318"/>
        <v/>
      </c>
      <c r="CR412" s="117" t="str">
        <f t="shared" si="319"/>
        <v/>
      </c>
      <c r="CS412" s="117" t="str">
        <f t="shared" si="320"/>
        <v/>
      </c>
      <c r="CT412" s="118" t="e">
        <f t="shared" si="321"/>
        <v>#VALUE!</v>
      </c>
      <c r="CU412" s="118" t="e">
        <f t="shared" si="322"/>
        <v>#VALUE!</v>
      </c>
      <c r="CV412" s="118" t="e">
        <f t="shared" si="323"/>
        <v>#VALUE!</v>
      </c>
      <c r="CW412" s="119" t="e">
        <f t="shared" si="324"/>
        <v>#VALUE!</v>
      </c>
    </row>
    <row r="413" spans="1:101" ht="118.5" customHeight="1" x14ac:dyDescent="0.3">
      <c r="A413" s="104" t="str">
        <f>[4]SayfaKAY!C1246</f>
        <v/>
      </c>
      <c r="B413" s="104" t="str">
        <f>[4]SayfaKAY!D1246</f>
        <v/>
      </c>
      <c r="C413" s="105" t="str">
        <f>[4]SayfaKAY!E1246</f>
        <v/>
      </c>
      <c r="D413" s="105" t="str">
        <f>[4]SayfaKAY!F1246</f>
        <v/>
      </c>
      <c r="E413" s="106" t="str">
        <f>[4]SayfaKAY!G1246</f>
        <v/>
      </c>
      <c r="F413" s="193" t="str">
        <f t="shared" si="285"/>
        <v/>
      </c>
      <c r="G413" s="135" t="str">
        <f t="shared" si="286"/>
        <v/>
      </c>
      <c r="H413" s="235" t="str">
        <f>[4]SayfaKAY!H1246</f>
        <v/>
      </c>
      <c r="I413" s="104" t="str">
        <f>[4]SayfaKAY!I1246</f>
        <v/>
      </c>
      <c r="J413" s="103" t="str">
        <f>IF([4]SayfaKAY!J1246="","",IF([4]SayfaKAY!J1246="Müşteri","Notified by Customer","Notified by Bozankaya"))</f>
        <v/>
      </c>
      <c r="K413" s="103" t="e">
        <f>VLOOKUP([4]SayfaKAY!L1246,#REF!,2,FALSE)</f>
        <v>#REF!</v>
      </c>
      <c r="L413" s="165" t="str">
        <f>[4]SayfaKAY!X1246</f>
        <v/>
      </c>
      <c r="M413" s="107" t="str">
        <f t="shared" si="287"/>
        <v/>
      </c>
      <c r="N413" s="105" t="str">
        <f>[4]SayfaKAY!M1246</f>
        <v/>
      </c>
      <c r="O413" s="166" t="str">
        <f>[4]SayfaKAY!P1246</f>
        <v/>
      </c>
      <c r="P413" s="166" t="str">
        <f>[4]SayfaKAY!Q1246</f>
        <v/>
      </c>
      <c r="Q413" s="166" t="str">
        <f>[4]SayfaKAY!R1246</f>
        <v/>
      </c>
      <c r="R413" s="132" t="str" cm="1">
        <f t="array" ref="R413">IF([4]SayfaKAY!U1246="","",_xlfn.IFS([4]SayfaKAY!U1246="Bozankaya","Bozankaya",[4]SayfaKAY!U1246="Müşteri","Customer",[4]SayfaKAY!U1246="Tedarikçi","Equipment Supplier"))</f>
        <v/>
      </c>
      <c r="S413" s="204" t="str">
        <f>[4]SayfaKAY!N1246</f>
        <v/>
      </c>
      <c r="T413" s="133" t="str">
        <f>[4]SayfaKAY!AD1246</f>
        <v/>
      </c>
      <c r="U413" s="132" t="str">
        <f>[4]SayfaKAY!W1246</f>
        <v/>
      </c>
      <c r="V413" s="108" t="str">
        <f>[4]SayfaKAY!AZ1246</f>
        <v/>
      </c>
      <c r="W413" s="136" t="str">
        <f t="shared" si="288"/>
        <v/>
      </c>
      <c r="X413" s="137" t="str">
        <f t="shared" si="289"/>
        <v/>
      </c>
      <c r="Y413" s="235" t="str">
        <f>[4]SayfaKAY!AE1246</f>
        <v/>
      </c>
      <c r="Z413" s="192" t="str">
        <f t="shared" si="290"/>
        <v/>
      </c>
      <c r="AA413" s="110" t="str">
        <f t="shared" si="291"/>
        <v/>
      </c>
      <c r="AB413" s="182" t="str">
        <f>[4]SayfaKAY!BA1246</f>
        <v/>
      </c>
      <c r="AC413" s="257" t="str">
        <f t="shared" si="292"/>
        <v/>
      </c>
      <c r="AD413" s="111" t="str">
        <f t="shared" si="293"/>
        <v/>
      </c>
      <c r="AE413" s="111" t="str">
        <f t="shared" si="294"/>
        <v/>
      </c>
      <c r="AF413" s="235" t="str">
        <f>[4]SayfaKAY!BA1246</f>
        <v/>
      </c>
      <c r="AG413" s="179" t="str">
        <f>[4]SayfaKAY!S1246</f>
        <v/>
      </c>
      <c r="AH413" s="178" t="str">
        <f t="shared" si="295"/>
        <v/>
      </c>
      <c r="AI413" s="163" t="str">
        <f>[4]SayfaKAY!AV1246</f>
        <v/>
      </c>
      <c r="AJ413" s="164" t="str">
        <f t="shared" si="296"/>
        <v/>
      </c>
      <c r="AK413" s="164" t="str">
        <f t="shared" si="297"/>
        <v/>
      </c>
      <c r="AL413" s="112" t="str">
        <f>[4]SayfaKAY!AX1246</f>
        <v/>
      </c>
      <c r="AM413" s="257" t="str" cm="1">
        <f t="array" ref="AM413">IFERROR(IF(AND(P413&lt;&gt;"D(Arıza Değil)",AH413="Bu Arıza Aracın Servise Verilmesine Engel Değil"),
IF(Z413-F413&gt;0,(AB413-Y413)*24*60,
IF(OR(AND(G413&gt;$AS$1,G413&lt;$AT$1),AND(G413&gt;$AU$1,G413&lt;$AV$1)),
(AF413-H413)*24*60,     BH:BH0)),        AN413),0)</f>
        <v/>
      </c>
      <c r="AN413" s="257" t="str">
        <f t="shared" si="298"/>
        <v/>
      </c>
      <c r="AO413" s="174" t="str">
        <f>[4]SayfaKAY!AG1246</f>
        <v/>
      </c>
      <c r="AP413" s="174" t="str">
        <f>[4]SayfaKAY!AI1246</f>
        <v/>
      </c>
      <c r="AQ413" s="174" t="str">
        <f>[4]SayfaKAY!AQ1246</f>
        <v/>
      </c>
      <c r="AR413" s="174" t="str">
        <f>[4]SayfaKAY!AH1246</f>
        <v/>
      </c>
      <c r="AS413" s="174" t="str">
        <f>[4]SayfaKAY!AJ1246</f>
        <v/>
      </c>
      <c r="AT413" s="175" t="str">
        <f>[4]SayfaKAY!AM1246</f>
        <v/>
      </c>
      <c r="AU413" s="176" t="str">
        <f>[4]SayfaKAY!AL1246</f>
        <v/>
      </c>
      <c r="AV413" s="176" t="str">
        <f>[4]SayfaKAY!AP1246</f>
        <v/>
      </c>
      <c r="AW413" s="177" t="str">
        <f>[4]SayfaKAY!AT1246</f>
        <v/>
      </c>
      <c r="AX413" s="194" t="str">
        <f t="shared" si="299"/>
        <v/>
      </c>
      <c r="AY413" s="168"/>
      <c r="AZ413" s="167"/>
      <c r="BA413" s="170"/>
      <c r="BB413" s="171"/>
      <c r="BC413" s="114"/>
      <c r="BD413" s="114"/>
      <c r="BE413" s="114"/>
      <c r="BF413" s="114"/>
      <c r="BG413" s="114"/>
      <c r="BH413" s="114">
        <f>IFERROR(FRACAS!AN1249, "Hata Var")</f>
        <v>807.99999998300336</v>
      </c>
      <c r="BI413" s="114"/>
      <c r="BJ413" s="114"/>
      <c r="BK413" s="105" t="str">
        <f>[4]SayfaKAY!AW1246</f>
        <v/>
      </c>
      <c r="BL413" s="105" t="str">
        <f>[4]SayfaKAY!V1246</f>
        <v/>
      </c>
      <c r="BM413" s="114"/>
      <c r="BN413" s="171" t="str">
        <f t="shared" si="300"/>
        <v>x yok</v>
      </c>
      <c r="BO413" s="171" t="b">
        <f t="shared" si="301"/>
        <v>0</v>
      </c>
      <c r="BP413" s="171" t="e">
        <f t="shared" si="302"/>
        <v>#VALUE!</v>
      </c>
      <c r="BQ413" s="226" t="e">
        <f t="shared" si="303"/>
        <v>#VALUE!</v>
      </c>
      <c r="BR413" s="226" t="e">
        <f t="shared" si="304"/>
        <v>#VALUE!</v>
      </c>
      <c r="BS413" s="226" t="e">
        <f t="shared" si="305"/>
        <v>#VALUE!</v>
      </c>
      <c r="BT413" s="114"/>
      <c r="BU413" s="242"/>
      <c r="BV413" s="233">
        <f t="shared" si="306"/>
        <v>-1</v>
      </c>
      <c r="BW413" s="226" t="str">
        <f t="shared" si="307"/>
        <v>Hayır, çakışma yok</v>
      </c>
      <c r="BX413" s="229"/>
      <c r="BY413" s="247" t="e">
        <f t="shared" si="308"/>
        <v>#VALUE!</v>
      </c>
      <c r="BZ413" s="247" t="e">
        <f t="shared" si="309"/>
        <v>#VALUE!</v>
      </c>
      <c r="CA413" s="247" t="e">
        <f t="shared" si="310"/>
        <v>#VALUE!</v>
      </c>
      <c r="CB413" s="213"/>
      <c r="CC413" s="211"/>
      <c r="CD413" s="196"/>
      <c r="CE413" s="213">
        <v>1245</v>
      </c>
      <c r="CF413" s="182" t="str">
        <f t="shared" si="311"/>
        <v/>
      </c>
      <c r="CG413" s="182" t="str">
        <f t="shared" si="312"/>
        <v/>
      </c>
      <c r="CH413" s="196"/>
      <c r="CI413" s="196"/>
      <c r="CJ413" s="196"/>
      <c r="CK413" s="196" t="e">
        <f t="shared" si="313"/>
        <v>#VALUE!</v>
      </c>
      <c r="CL413" s="196" t="e">
        <f t="shared" si="314"/>
        <v>#VALUE!</v>
      </c>
      <c r="CM413" s="196" t="e">
        <f t="shared" si="315"/>
        <v>#VALUE!</v>
      </c>
      <c r="CN413" s="114"/>
      <c r="CO413" s="115" t="str">
        <f t="shared" si="316"/>
        <v/>
      </c>
      <c r="CP413" s="116" t="e">
        <f t="shared" si="317"/>
        <v>#VALUE!</v>
      </c>
      <c r="CQ413" s="117" t="str">
        <f t="shared" si="318"/>
        <v/>
      </c>
      <c r="CR413" s="117" t="str">
        <f t="shared" si="319"/>
        <v/>
      </c>
      <c r="CS413" s="117" t="str">
        <f t="shared" si="320"/>
        <v/>
      </c>
      <c r="CT413" s="118" t="e">
        <f t="shared" si="321"/>
        <v>#VALUE!</v>
      </c>
      <c r="CU413" s="118" t="e">
        <f t="shared" si="322"/>
        <v>#VALUE!</v>
      </c>
      <c r="CV413" s="118" t="e">
        <f t="shared" si="323"/>
        <v>#VALUE!</v>
      </c>
      <c r="CW413" s="119" t="e">
        <f t="shared" si="324"/>
        <v>#VALUE!</v>
      </c>
    </row>
    <row r="414" spans="1:101" ht="118.5" customHeight="1" x14ac:dyDescent="0.3">
      <c r="A414" s="160" t="str">
        <f>[4]SayfaKAY!C1247</f>
        <v/>
      </c>
      <c r="B414" s="104" t="str">
        <f>[4]SayfaKAY!D1247</f>
        <v/>
      </c>
      <c r="C414" s="105" t="str">
        <f>[4]SayfaKAY!E1247</f>
        <v/>
      </c>
      <c r="D414" s="105" t="str">
        <f>[4]SayfaKAY!F1247</f>
        <v/>
      </c>
      <c r="E414" s="106" t="str">
        <f>[4]SayfaKAY!G1247</f>
        <v/>
      </c>
      <c r="F414" s="134" t="str">
        <f t="shared" si="285"/>
        <v/>
      </c>
      <c r="G414" s="135" t="str">
        <f t="shared" si="286"/>
        <v/>
      </c>
      <c r="H414" s="235" t="str">
        <f>[4]SayfaKAY!H1247</f>
        <v/>
      </c>
      <c r="I414" s="104" t="str">
        <f>[4]SayfaKAY!I1247</f>
        <v/>
      </c>
      <c r="J414" s="103" t="str">
        <f>IF([4]SayfaKAY!J1247="","",IF([4]SayfaKAY!J1247="Müşteri","Notified by Customer","Notified by Bozankaya"))</f>
        <v/>
      </c>
      <c r="K414" s="103" t="e">
        <f>VLOOKUP([4]SayfaKAY!L1247,#REF!,2,FALSE)</f>
        <v>#REF!</v>
      </c>
      <c r="L414" s="165" t="str">
        <f>[4]SayfaKAY!X1247</f>
        <v/>
      </c>
      <c r="M414" s="107" t="str">
        <f t="shared" si="287"/>
        <v/>
      </c>
      <c r="N414" s="105" t="str">
        <f>[4]SayfaKAY!M1247</f>
        <v/>
      </c>
      <c r="O414" s="166" t="str">
        <f>[4]SayfaKAY!P1247</f>
        <v/>
      </c>
      <c r="P414" s="166" t="str">
        <f>[4]SayfaKAY!Q1247</f>
        <v/>
      </c>
      <c r="Q414" s="166" t="str">
        <f>[4]SayfaKAY!R1247</f>
        <v/>
      </c>
      <c r="R414" s="132" t="str" cm="1">
        <f t="array" ref="R414">IF([4]SayfaKAY!U1247="","",_xlfn.IFS([4]SayfaKAY!U1247="Bozankaya","Bozankaya",[4]SayfaKAY!U1247="Müşteri","Customer",[4]SayfaKAY!U1247="Tedarikçi","Equipment Supplier"))</f>
        <v/>
      </c>
      <c r="S414" s="204" t="str">
        <f>[4]SayfaKAY!N1247</f>
        <v/>
      </c>
      <c r="T414" s="133" t="str">
        <f>[4]SayfaKAY!AD1247</f>
        <v/>
      </c>
      <c r="U414" s="132" t="str">
        <f>[4]SayfaKAY!W1247</f>
        <v/>
      </c>
      <c r="V414" s="108" t="str">
        <f>[4]SayfaKAY!AZ1247</f>
        <v/>
      </c>
      <c r="W414" s="136" t="str">
        <f t="shared" si="288"/>
        <v/>
      </c>
      <c r="X414" s="137" t="str">
        <f t="shared" si="289"/>
        <v/>
      </c>
      <c r="Y414" s="235" t="str">
        <f>[4]SayfaKAY!AE1247</f>
        <v/>
      </c>
      <c r="Z414" s="109" t="str">
        <f t="shared" si="290"/>
        <v/>
      </c>
      <c r="AA414" s="110" t="str">
        <f t="shared" si="291"/>
        <v/>
      </c>
      <c r="AB414" s="182" t="str">
        <f>[4]SayfaKAY!BA1247</f>
        <v/>
      </c>
      <c r="AC414" s="257" t="str">
        <f t="shared" si="292"/>
        <v/>
      </c>
      <c r="AD414" s="111" t="str">
        <f t="shared" si="293"/>
        <v/>
      </c>
      <c r="AE414" s="111" t="str">
        <f t="shared" si="294"/>
        <v/>
      </c>
      <c r="AF414" s="235" t="str">
        <f>[4]SayfaKAY!BA1247</f>
        <v/>
      </c>
      <c r="AG414" s="179" t="str">
        <f>[4]SayfaKAY!S1247</f>
        <v/>
      </c>
      <c r="AH414" s="178" t="str">
        <f t="shared" si="295"/>
        <v/>
      </c>
      <c r="AI414" s="163" t="str">
        <f>[4]SayfaKAY!AV1247</f>
        <v/>
      </c>
      <c r="AJ414" s="164" t="str">
        <f t="shared" si="296"/>
        <v/>
      </c>
      <c r="AK414" s="164" t="str">
        <f t="shared" si="297"/>
        <v/>
      </c>
      <c r="AL414" s="112" t="str">
        <f>[4]SayfaKAY!AX1247</f>
        <v/>
      </c>
      <c r="AM414" s="257" t="str" cm="1">
        <f t="array" ref="AM414">IFERROR(IF(AND(P414&lt;&gt;"D(Arıza Değil)",AH414="Bu Arıza Aracın Servise Verilmesine Engel Değil"),
IF(Z414-F414&gt;0,(AB414-Y414)*24*60,
IF(OR(AND(G414&gt;$AS$1,G414&lt;$AT$1),AND(G414&gt;$AU$1,G414&lt;$AV$1)),
(AF414-H414)*24*60,     BH:BH0)),        AN414),0)</f>
        <v/>
      </c>
      <c r="AN414" s="257" t="str">
        <f t="shared" si="298"/>
        <v/>
      </c>
      <c r="AO414" s="174" t="str">
        <f>[4]SayfaKAY!AG1247</f>
        <v/>
      </c>
      <c r="AP414" s="174" t="str">
        <f>[4]SayfaKAY!AI1247</f>
        <v/>
      </c>
      <c r="AQ414" s="174" t="str">
        <f>[4]SayfaKAY!AQ1247</f>
        <v/>
      </c>
      <c r="AR414" s="174" t="str">
        <f>[4]SayfaKAY!AH1247</f>
        <v/>
      </c>
      <c r="AS414" s="174" t="str">
        <f>[4]SayfaKAY!AJ1247</f>
        <v/>
      </c>
      <c r="AT414" s="175" t="str">
        <f>[4]SayfaKAY!AM1247</f>
        <v/>
      </c>
      <c r="AU414" s="176" t="str">
        <f>[4]SayfaKAY!AL1247</f>
        <v/>
      </c>
      <c r="AV414" s="176" t="str">
        <f>[4]SayfaKAY!AP1247</f>
        <v/>
      </c>
      <c r="AW414" s="177" t="str">
        <f>[4]SayfaKAY!AT1247</f>
        <v/>
      </c>
      <c r="AX414" s="194" t="str">
        <f t="shared" si="299"/>
        <v/>
      </c>
      <c r="AY414" s="168"/>
      <c r="AZ414" s="167"/>
      <c r="BA414" s="113"/>
      <c r="BB414" s="171" t="str">
        <f>IF($AQ$1="X", IF(AND(G414&gt;=$AS$1,G414&lt;=$AT$1),IF(P414&lt;&gt;"D(Arıza Değil)",AC414,0), IF(AND(G414&gt;=$AU$1,G414&lt;=$AV$1),IF(P414&lt;&gt;"D(Arıza Değil)",AC414,0), "")), "")</f>
        <v/>
      </c>
      <c r="BC414" s="114"/>
      <c r="BD414" s="114"/>
      <c r="BE414" s="114"/>
      <c r="BF414" s="114"/>
      <c r="BG414" s="114"/>
      <c r="BH414" s="114">
        <f>IFERROR(FRACAS!AN1250, "Hata Var")</f>
        <v>155.00000001280569</v>
      </c>
      <c r="BI414" s="114"/>
      <c r="BJ414" s="114"/>
      <c r="BK414" s="105" t="str">
        <f>[4]SayfaKAY!AW1247</f>
        <v/>
      </c>
      <c r="BL414" s="105" t="str">
        <f>[4]SayfaKAY!V1247</f>
        <v/>
      </c>
      <c r="BM414" s="114"/>
      <c r="BN414" s="171" t="str">
        <f t="shared" si="300"/>
        <v>x yok</v>
      </c>
      <c r="BO414" s="171" t="b">
        <f t="shared" si="301"/>
        <v>0</v>
      </c>
      <c r="BP414" s="171" t="e">
        <f t="shared" si="302"/>
        <v>#VALUE!</v>
      </c>
      <c r="BQ414" s="226" t="e">
        <f t="shared" si="303"/>
        <v>#VALUE!</v>
      </c>
      <c r="BR414" s="226" t="e">
        <f t="shared" si="304"/>
        <v>#VALUE!</v>
      </c>
      <c r="BS414" s="226" t="e">
        <f t="shared" si="305"/>
        <v>#VALUE!</v>
      </c>
      <c r="BT414" s="114"/>
      <c r="BU414" s="242"/>
      <c r="BV414" s="233">
        <f t="shared" si="306"/>
        <v>-1</v>
      </c>
      <c r="BW414" s="226" t="str">
        <f t="shared" si="307"/>
        <v>Hayır, çakışma yok</v>
      </c>
      <c r="BX414" s="229"/>
      <c r="BY414" s="247" t="e">
        <f t="shared" si="308"/>
        <v>#VALUE!</v>
      </c>
      <c r="BZ414" s="247" t="e">
        <f t="shared" si="309"/>
        <v>#VALUE!</v>
      </c>
      <c r="CA414" s="247" t="e">
        <f t="shared" si="310"/>
        <v>#VALUE!</v>
      </c>
      <c r="CB414" s="213"/>
      <c r="CC414" s="211"/>
      <c r="CD414" s="196"/>
      <c r="CE414" s="213">
        <v>1246</v>
      </c>
      <c r="CF414" s="182" t="str">
        <f t="shared" si="311"/>
        <v/>
      </c>
      <c r="CG414" s="182" t="str">
        <f t="shared" si="312"/>
        <v/>
      </c>
      <c r="CH414" s="196"/>
      <c r="CI414" s="196"/>
      <c r="CJ414" s="196"/>
      <c r="CK414" s="196" t="e">
        <f t="shared" si="313"/>
        <v>#VALUE!</v>
      </c>
      <c r="CL414" s="196" t="e">
        <f t="shared" si="314"/>
        <v>#VALUE!</v>
      </c>
      <c r="CM414" s="196" t="e">
        <f t="shared" si="315"/>
        <v>#VALUE!</v>
      </c>
      <c r="CN414" s="114"/>
      <c r="CO414" s="115" t="str">
        <f t="shared" si="316"/>
        <v/>
      </c>
      <c r="CP414" s="116" t="e">
        <f t="shared" si="317"/>
        <v>#VALUE!</v>
      </c>
      <c r="CQ414" s="117" t="str">
        <f t="shared" si="318"/>
        <v/>
      </c>
      <c r="CR414" s="117" t="str">
        <f t="shared" si="319"/>
        <v/>
      </c>
      <c r="CS414" s="117" t="str">
        <f t="shared" si="320"/>
        <v/>
      </c>
      <c r="CT414" s="118" t="e">
        <f t="shared" si="321"/>
        <v>#VALUE!</v>
      </c>
      <c r="CU414" s="118" t="e">
        <f t="shared" si="322"/>
        <v>#VALUE!</v>
      </c>
      <c r="CV414" s="118" t="e">
        <f t="shared" si="323"/>
        <v>#VALUE!</v>
      </c>
      <c r="CW414" s="119" t="e">
        <f t="shared" si="324"/>
        <v>#VALUE!</v>
      </c>
    </row>
    <row r="415" spans="1:101" ht="118.5" customHeight="1" x14ac:dyDescent="0.3">
      <c r="A415" s="104" t="str">
        <f>[4]SayfaKAY!C1248</f>
        <v/>
      </c>
      <c r="B415" s="104" t="str">
        <f>[4]SayfaKAY!D1248</f>
        <v/>
      </c>
      <c r="C415" s="105" t="str">
        <f>[4]SayfaKAY!E1248</f>
        <v/>
      </c>
      <c r="D415" s="105" t="str">
        <f>[4]SayfaKAY!F1248</f>
        <v/>
      </c>
      <c r="E415" s="106" t="str">
        <f>[4]SayfaKAY!G1248</f>
        <v/>
      </c>
      <c r="F415" s="193" t="str">
        <f t="shared" si="285"/>
        <v/>
      </c>
      <c r="G415" s="135" t="str">
        <f t="shared" si="286"/>
        <v/>
      </c>
      <c r="H415" s="235" t="str">
        <f>[4]SayfaKAY!H1248</f>
        <v/>
      </c>
      <c r="I415" s="104" t="str">
        <f>[4]SayfaKAY!I1248</f>
        <v/>
      </c>
      <c r="J415" s="103" t="str">
        <f>IF([4]SayfaKAY!J1248="","",IF([4]SayfaKAY!J1248="Müşteri","Notified by Customer","Notified by Bozankaya"))</f>
        <v/>
      </c>
      <c r="K415" s="103" t="e">
        <f>VLOOKUP([4]SayfaKAY!L1248,#REF!,2,FALSE)</f>
        <v>#REF!</v>
      </c>
      <c r="L415" s="165" t="str">
        <f>[4]SayfaKAY!X1248</f>
        <v/>
      </c>
      <c r="M415" s="107" t="str">
        <f t="shared" si="287"/>
        <v/>
      </c>
      <c r="N415" s="105" t="str">
        <f>[4]SayfaKAY!M1248</f>
        <v/>
      </c>
      <c r="O415" s="166" t="str">
        <f>[4]SayfaKAY!P1248</f>
        <v/>
      </c>
      <c r="P415" s="166" t="str">
        <f>[4]SayfaKAY!Q1248</f>
        <v/>
      </c>
      <c r="Q415" s="166" t="str">
        <f>[4]SayfaKAY!R1248</f>
        <v/>
      </c>
      <c r="R415" s="132" t="str" cm="1">
        <f t="array" ref="R415">IF([4]SayfaKAY!U1248="","",_xlfn.IFS([4]SayfaKAY!U1248="Bozankaya","Bozankaya",[4]SayfaKAY!U1248="Müşteri","Customer",[4]SayfaKAY!U1248="Tedarikçi","Equipment Supplier"))</f>
        <v/>
      </c>
      <c r="S415" s="204" t="str">
        <f>[4]SayfaKAY!N1248</f>
        <v/>
      </c>
      <c r="T415" s="133" t="str">
        <f>[4]SayfaKAY!AD1248</f>
        <v/>
      </c>
      <c r="U415" s="132" t="str">
        <f>[4]SayfaKAY!W1248</f>
        <v/>
      </c>
      <c r="V415" s="108" t="str">
        <f>[4]SayfaKAY!AZ1248</f>
        <v/>
      </c>
      <c r="W415" s="136" t="str">
        <f t="shared" si="288"/>
        <v/>
      </c>
      <c r="X415" s="137" t="str">
        <f t="shared" si="289"/>
        <v/>
      </c>
      <c r="Y415" s="235" t="str">
        <f>[4]SayfaKAY!AE1248</f>
        <v/>
      </c>
      <c r="Z415" s="192" t="str">
        <f t="shared" si="290"/>
        <v/>
      </c>
      <c r="AA415" s="110" t="str">
        <f t="shared" si="291"/>
        <v/>
      </c>
      <c r="AB415" s="182" t="str">
        <f>[4]SayfaKAY!BA1248</f>
        <v/>
      </c>
      <c r="AC415" s="257" t="str">
        <f t="shared" si="292"/>
        <v/>
      </c>
      <c r="AD415" s="111" t="str">
        <f t="shared" si="293"/>
        <v/>
      </c>
      <c r="AE415" s="111" t="str">
        <f t="shared" si="294"/>
        <v/>
      </c>
      <c r="AF415" s="235" t="str">
        <f>[4]SayfaKAY!BA1248</f>
        <v/>
      </c>
      <c r="AG415" s="179" t="str">
        <f>[4]SayfaKAY!S1248</f>
        <v/>
      </c>
      <c r="AH415" s="178" t="str">
        <f t="shared" si="295"/>
        <v/>
      </c>
      <c r="AI415" s="163" t="str">
        <f>[4]SayfaKAY!AV1248</f>
        <v/>
      </c>
      <c r="AJ415" s="164" t="str">
        <f t="shared" si="296"/>
        <v/>
      </c>
      <c r="AK415" s="164" t="str">
        <f t="shared" si="297"/>
        <v/>
      </c>
      <c r="AL415" s="112" t="str">
        <f>[4]SayfaKAY!AX1248</f>
        <v/>
      </c>
      <c r="AM415" s="257" t="str" cm="1">
        <f t="array" ref="AM415">IFERROR(IF(AND(P415&lt;&gt;"D(Arıza Değil)",AH415="Bu Arıza Aracın Servise Verilmesine Engel Değil"),
IF(Z415-F415&gt;0,(AB415-Y415)*24*60,
IF(OR(AND(G415&gt;$AS$1,G415&lt;$AT$1),AND(G415&gt;$AU$1,G415&lt;$AV$1)),
(AF415-H415)*24*60,     BH:BH0)),        AN415),0)</f>
        <v/>
      </c>
      <c r="AN415" s="257" t="str">
        <f t="shared" si="298"/>
        <v/>
      </c>
      <c r="AO415" s="174" t="str">
        <f>[4]SayfaKAY!AG1248</f>
        <v/>
      </c>
      <c r="AP415" s="174" t="str">
        <f>[4]SayfaKAY!AI1248</f>
        <v/>
      </c>
      <c r="AQ415" s="174" t="str">
        <f>[4]SayfaKAY!AQ1248</f>
        <v/>
      </c>
      <c r="AR415" s="174" t="str">
        <f>[4]SayfaKAY!AH1248</f>
        <v/>
      </c>
      <c r="AS415" s="174" t="str">
        <f>[4]SayfaKAY!AJ1248</f>
        <v/>
      </c>
      <c r="AT415" s="175" t="str">
        <f>[4]SayfaKAY!AM1248</f>
        <v/>
      </c>
      <c r="AU415" s="176" t="str">
        <f>[4]SayfaKAY!AL1248</f>
        <v/>
      </c>
      <c r="AV415" s="176" t="str">
        <f>[4]SayfaKAY!AP1248</f>
        <v/>
      </c>
      <c r="AW415" s="177" t="str">
        <f>[4]SayfaKAY!AT1248</f>
        <v/>
      </c>
      <c r="AX415" s="194" t="str">
        <f t="shared" si="299"/>
        <v/>
      </c>
      <c r="AY415" s="168"/>
      <c r="AZ415" s="167"/>
      <c r="BA415" s="170"/>
      <c r="BB415" s="171"/>
      <c r="BC415" s="114"/>
      <c r="BD415" s="114"/>
      <c r="BE415" s="114"/>
      <c r="BF415" s="114"/>
      <c r="BG415" s="114"/>
      <c r="BH415" s="114">
        <f>IFERROR(FRACAS!AN1251, "Hata Var")</f>
        <v>328104.9999999383</v>
      </c>
      <c r="BI415" s="114"/>
      <c r="BJ415" s="114"/>
      <c r="BK415" s="105" t="str">
        <f>[4]SayfaKAY!AW1248</f>
        <v/>
      </c>
      <c r="BL415" s="105" t="str">
        <f>[4]SayfaKAY!V1248</f>
        <v/>
      </c>
      <c r="BM415" s="114"/>
      <c r="BN415" s="171" t="str">
        <f t="shared" si="300"/>
        <v>x yok</v>
      </c>
      <c r="BO415" s="171" t="b">
        <f t="shared" si="301"/>
        <v>0</v>
      </c>
      <c r="BP415" s="171" t="e">
        <f t="shared" si="302"/>
        <v>#VALUE!</v>
      </c>
      <c r="BQ415" s="226" t="e">
        <f t="shared" si="303"/>
        <v>#VALUE!</v>
      </c>
      <c r="BR415" s="226" t="e">
        <f t="shared" si="304"/>
        <v>#VALUE!</v>
      </c>
      <c r="BS415" s="226" t="e">
        <f t="shared" si="305"/>
        <v>#VALUE!</v>
      </c>
      <c r="BT415" s="114"/>
      <c r="BU415" s="242"/>
      <c r="BV415" s="233">
        <f t="shared" si="306"/>
        <v>-1</v>
      </c>
      <c r="BW415" s="226" t="str">
        <f t="shared" si="307"/>
        <v>Hayır, çakışma yok</v>
      </c>
      <c r="BX415" s="229"/>
      <c r="BY415" s="247" t="e">
        <f t="shared" si="308"/>
        <v>#VALUE!</v>
      </c>
      <c r="BZ415" s="247" t="e">
        <f t="shared" si="309"/>
        <v>#VALUE!</v>
      </c>
      <c r="CA415" s="247" t="e">
        <f t="shared" si="310"/>
        <v>#VALUE!</v>
      </c>
      <c r="CB415" s="213"/>
      <c r="CC415" s="211"/>
      <c r="CD415" s="196"/>
      <c r="CE415" s="213">
        <v>1247</v>
      </c>
      <c r="CF415" s="182" t="str">
        <f t="shared" si="311"/>
        <v/>
      </c>
      <c r="CG415" s="182" t="str">
        <f t="shared" si="312"/>
        <v/>
      </c>
      <c r="CH415" s="196"/>
      <c r="CI415" s="196"/>
      <c r="CJ415" s="196"/>
      <c r="CK415" s="196" t="e">
        <f t="shared" si="313"/>
        <v>#VALUE!</v>
      </c>
      <c r="CL415" s="196" t="e">
        <f t="shared" si="314"/>
        <v>#VALUE!</v>
      </c>
      <c r="CM415" s="196" t="e">
        <f t="shared" si="315"/>
        <v>#VALUE!</v>
      </c>
      <c r="CN415" s="114"/>
      <c r="CO415" s="115" t="str">
        <f t="shared" si="316"/>
        <v/>
      </c>
      <c r="CP415" s="116" t="e">
        <f t="shared" si="317"/>
        <v>#VALUE!</v>
      </c>
      <c r="CQ415" s="117" t="str">
        <f t="shared" si="318"/>
        <v/>
      </c>
      <c r="CR415" s="117" t="str">
        <f t="shared" si="319"/>
        <v/>
      </c>
      <c r="CS415" s="117" t="str">
        <f t="shared" si="320"/>
        <v/>
      </c>
      <c r="CT415" s="118" t="e">
        <f t="shared" si="321"/>
        <v>#VALUE!</v>
      </c>
      <c r="CU415" s="118" t="e">
        <f t="shared" si="322"/>
        <v>#VALUE!</v>
      </c>
      <c r="CV415" s="118" t="e">
        <f t="shared" si="323"/>
        <v>#VALUE!</v>
      </c>
      <c r="CW415" s="119" t="e">
        <f t="shared" si="324"/>
        <v>#VALUE!</v>
      </c>
    </row>
    <row r="416" spans="1:101" ht="118.5" customHeight="1" x14ac:dyDescent="0.3">
      <c r="A416" s="160" t="str">
        <f>[4]SayfaKAY!C1249</f>
        <v/>
      </c>
      <c r="B416" s="104" t="str">
        <f>[4]SayfaKAY!D1249</f>
        <v/>
      </c>
      <c r="C416" s="105" t="str">
        <f>[4]SayfaKAY!E1249</f>
        <v/>
      </c>
      <c r="D416" s="105" t="str">
        <f>[4]SayfaKAY!F1249</f>
        <v/>
      </c>
      <c r="E416" s="106" t="str">
        <f>[4]SayfaKAY!G1249</f>
        <v/>
      </c>
      <c r="F416" s="134" t="str">
        <f t="shared" si="285"/>
        <v/>
      </c>
      <c r="G416" s="135" t="str">
        <f t="shared" si="286"/>
        <v/>
      </c>
      <c r="H416" s="235" t="str">
        <f>[4]SayfaKAY!H1249</f>
        <v/>
      </c>
      <c r="I416" s="104" t="str">
        <f>[4]SayfaKAY!I1249</f>
        <v/>
      </c>
      <c r="J416" s="103" t="str">
        <f>IF([4]SayfaKAY!J1249="","",IF([4]SayfaKAY!J1249="Müşteri","Notified by Customer","Notified by Bozankaya"))</f>
        <v/>
      </c>
      <c r="K416" s="103" t="e">
        <f>VLOOKUP([4]SayfaKAY!L1249,#REF!,2,FALSE)</f>
        <v>#REF!</v>
      </c>
      <c r="L416" s="165" t="str">
        <f>[4]SayfaKAY!X1249</f>
        <v/>
      </c>
      <c r="M416" s="107" t="str">
        <f t="shared" si="287"/>
        <v/>
      </c>
      <c r="N416" s="105" t="str">
        <f>[4]SayfaKAY!M1249</f>
        <v/>
      </c>
      <c r="O416" s="166" t="str">
        <f>[4]SayfaKAY!P1249</f>
        <v/>
      </c>
      <c r="P416" s="166" t="str">
        <f>[4]SayfaKAY!Q1249</f>
        <v/>
      </c>
      <c r="Q416" s="166" t="str">
        <f>[4]SayfaKAY!R1249</f>
        <v/>
      </c>
      <c r="R416" s="132" t="str" cm="1">
        <f t="array" ref="R416">IF([4]SayfaKAY!U1249="","",_xlfn.IFS([4]SayfaKAY!U1249="Bozankaya","Bozankaya",[4]SayfaKAY!U1249="Müşteri","Customer",[4]SayfaKAY!U1249="Tedarikçi","Equipment Supplier"))</f>
        <v/>
      </c>
      <c r="S416" s="204" t="str">
        <f>[4]SayfaKAY!N1249</f>
        <v/>
      </c>
      <c r="T416" s="133" t="str">
        <f>[4]SayfaKAY!AD1249</f>
        <v/>
      </c>
      <c r="U416" s="132" t="str">
        <f>[4]SayfaKAY!W1249</f>
        <v/>
      </c>
      <c r="V416" s="108" t="str">
        <f>[4]SayfaKAY!AZ1249</f>
        <v/>
      </c>
      <c r="W416" s="136" t="str">
        <f t="shared" si="288"/>
        <v/>
      </c>
      <c r="X416" s="137" t="str">
        <f t="shared" si="289"/>
        <v/>
      </c>
      <c r="Y416" s="235" t="str">
        <f>[4]SayfaKAY!AE1249</f>
        <v/>
      </c>
      <c r="Z416" s="109" t="str">
        <f t="shared" si="290"/>
        <v/>
      </c>
      <c r="AA416" s="110" t="str">
        <f t="shared" si="291"/>
        <v/>
      </c>
      <c r="AB416" s="182" t="str">
        <f>[4]SayfaKAY!BA1249</f>
        <v/>
      </c>
      <c r="AC416" s="257" t="str">
        <f t="shared" si="292"/>
        <v/>
      </c>
      <c r="AD416" s="111" t="str">
        <f t="shared" si="293"/>
        <v/>
      </c>
      <c r="AE416" s="111" t="str">
        <f t="shared" si="294"/>
        <v/>
      </c>
      <c r="AF416" s="235" t="str">
        <f>[4]SayfaKAY!BA1249</f>
        <v/>
      </c>
      <c r="AG416" s="179" t="str">
        <f>[4]SayfaKAY!S1249</f>
        <v/>
      </c>
      <c r="AH416" s="178" t="str">
        <f t="shared" si="295"/>
        <v/>
      </c>
      <c r="AI416" s="163" t="str">
        <f>[4]SayfaKAY!AV1249</f>
        <v/>
      </c>
      <c r="AJ416" s="164" t="str">
        <f t="shared" si="296"/>
        <v/>
      </c>
      <c r="AK416" s="164" t="str">
        <f t="shared" si="297"/>
        <v/>
      </c>
      <c r="AL416" s="112" t="str">
        <f>[4]SayfaKAY!AX1249</f>
        <v/>
      </c>
      <c r="AM416" s="257" t="str" cm="1">
        <f t="array" ref="AM416">IFERROR(IF(AND(P416&lt;&gt;"D(Arıza Değil)",AH416="Bu Arıza Aracın Servise Verilmesine Engel Değil"),
IF(Z416-F416&gt;0,(AB416-Y416)*24*60,
IF(OR(AND(G416&gt;$AS$1,G416&lt;$AT$1),AND(G416&gt;$AU$1,G416&lt;$AV$1)),
(AF416-H416)*24*60,     BH:BH0)),        AN416),0)</f>
        <v/>
      </c>
      <c r="AN416" s="257" t="str">
        <f t="shared" si="298"/>
        <v/>
      </c>
      <c r="AO416" s="174" t="str">
        <f>[4]SayfaKAY!AG1249</f>
        <v/>
      </c>
      <c r="AP416" s="174" t="str">
        <f>[4]SayfaKAY!AI1249</f>
        <v/>
      </c>
      <c r="AQ416" s="174" t="str">
        <f>[4]SayfaKAY!AQ1249</f>
        <v/>
      </c>
      <c r="AR416" s="174" t="str">
        <f>[4]SayfaKAY!AH1249</f>
        <v/>
      </c>
      <c r="AS416" s="174" t="str">
        <f>[4]SayfaKAY!AJ1249</f>
        <v/>
      </c>
      <c r="AT416" s="175" t="str">
        <f>[4]SayfaKAY!AM1249</f>
        <v/>
      </c>
      <c r="AU416" s="176" t="str">
        <f>[4]SayfaKAY!AL1249</f>
        <v/>
      </c>
      <c r="AV416" s="176" t="str">
        <f>[4]SayfaKAY!AP1249</f>
        <v/>
      </c>
      <c r="AW416" s="177" t="str">
        <f>[4]SayfaKAY!AT1249</f>
        <v/>
      </c>
      <c r="AX416" s="194" t="str">
        <f t="shared" si="299"/>
        <v/>
      </c>
      <c r="AY416" s="168"/>
      <c r="AZ416" s="167"/>
      <c r="BA416" s="113"/>
      <c r="BB416" s="171" t="str">
        <f>IF($AQ$1="X", IF(AND(G416&gt;=$AS$1,G416&lt;=$AT$1),IF(P416&lt;&gt;"D(Arıza Değil)",AC416,0), IF(AND(G416&gt;=$AU$1,G416&lt;=$AV$1),IF(P416&lt;&gt;"D(Arıza Değil)",AC416,0), "")), "")</f>
        <v/>
      </c>
      <c r="BC416" s="114"/>
      <c r="BD416" s="114"/>
      <c r="BE416" s="114"/>
      <c r="BF416" s="114"/>
      <c r="BG416" s="114"/>
      <c r="BH416" s="114">
        <f>IFERROR(FRACAS!AN1252, "Hata Var")</f>
        <v>236.00000001490116</v>
      </c>
      <c r="BI416" s="114"/>
      <c r="BJ416" s="114"/>
      <c r="BK416" s="105" t="str">
        <f>[4]SayfaKAY!AW1249</f>
        <v/>
      </c>
      <c r="BL416" s="105" t="str">
        <f>[4]SayfaKAY!V1249</f>
        <v/>
      </c>
      <c r="BM416" s="114"/>
      <c r="BN416" s="171" t="str">
        <f t="shared" si="300"/>
        <v>x yok</v>
      </c>
      <c r="BO416" s="171" t="b">
        <f t="shared" si="301"/>
        <v>0</v>
      </c>
      <c r="BP416" s="171" t="e">
        <f t="shared" si="302"/>
        <v>#VALUE!</v>
      </c>
      <c r="BQ416" s="226" t="e">
        <f t="shared" si="303"/>
        <v>#VALUE!</v>
      </c>
      <c r="BR416" s="226" t="e">
        <f t="shared" si="304"/>
        <v>#VALUE!</v>
      </c>
      <c r="BS416" s="226" t="e">
        <f t="shared" si="305"/>
        <v>#VALUE!</v>
      </c>
      <c r="BT416" s="114"/>
      <c r="BU416" s="242"/>
      <c r="BV416" s="233">
        <f t="shared" si="306"/>
        <v>-1</v>
      </c>
      <c r="BW416" s="226" t="str">
        <f t="shared" si="307"/>
        <v>Hayır, çakışma yok</v>
      </c>
      <c r="BX416" s="229"/>
      <c r="BY416" s="247" t="e">
        <f t="shared" si="308"/>
        <v>#VALUE!</v>
      </c>
      <c r="BZ416" s="247" t="e">
        <f t="shared" si="309"/>
        <v>#VALUE!</v>
      </c>
      <c r="CA416" s="247" t="e">
        <f t="shared" si="310"/>
        <v>#VALUE!</v>
      </c>
      <c r="CB416" s="213"/>
      <c r="CC416" s="211"/>
      <c r="CD416" s="196"/>
      <c r="CE416" s="213">
        <v>1248</v>
      </c>
      <c r="CF416" s="182" t="str">
        <f t="shared" si="311"/>
        <v/>
      </c>
      <c r="CG416" s="182" t="str">
        <f t="shared" si="312"/>
        <v/>
      </c>
      <c r="CH416" s="196"/>
      <c r="CI416" s="196"/>
      <c r="CJ416" s="196"/>
      <c r="CK416" s="196" t="e">
        <f t="shared" si="313"/>
        <v>#VALUE!</v>
      </c>
      <c r="CL416" s="196" t="e">
        <f t="shared" si="314"/>
        <v>#VALUE!</v>
      </c>
      <c r="CM416" s="196" t="e">
        <f t="shared" si="315"/>
        <v>#VALUE!</v>
      </c>
      <c r="CN416" s="114"/>
      <c r="CO416" s="115" t="str">
        <f t="shared" si="316"/>
        <v/>
      </c>
      <c r="CP416" s="116" t="e">
        <f t="shared" si="317"/>
        <v>#VALUE!</v>
      </c>
      <c r="CQ416" s="117" t="str">
        <f t="shared" si="318"/>
        <v/>
      </c>
      <c r="CR416" s="117" t="str">
        <f t="shared" si="319"/>
        <v/>
      </c>
      <c r="CS416" s="117" t="str">
        <f t="shared" si="320"/>
        <v/>
      </c>
      <c r="CT416" s="118" t="e">
        <f t="shared" si="321"/>
        <v>#VALUE!</v>
      </c>
      <c r="CU416" s="118" t="e">
        <f t="shared" si="322"/>
        <v>#VALUE!</v>
      </c>
      <c r="CV416" s="118" t="e">
        <f t="shared" si="323"/>
        <v>#VALUE!</v>
      </c>
      <c r="CW416" s="119" t="e">
        <f t="shared" si="324"/>
        <v>#VALUE!</v>
      </c>
    </row>
    <row r="417" spans="1:101" ht="118.5" customHeight="1" x14ac:dyDescent="0.3">
      <c r="A417" s="104" t="str">
        <f>[4]SayfaKAY!C1250</f>
        <v/>
      </c>
      <c r="B417" s="104" t="str">
        <f>[4]SayfaKAY!D1250</f>
        <v/>
      </c>
      <c r="C417" s="105" t="str">
        <f>[4]SayfaKAY!E1250</f>
        <v/>
      </c>
      <c r="D417" s="105" t="str">
        <f>[4]SayfaKAY!F1250</f>
        <v/>
      </c>
      <c r="E417" s="106" t="str">
        <f>[4]SayfaKAY!G1250</f>
        <v/>
      </c>
      <c r="F417" s="193" t="str">
        <f t="shared" si="285"/>
        <v/>
      </c>
      <c r="G417" s="135" t="str">
        <f t="shared" si="286"/>
        <v/>
      </c>
      <c r="H417" s="235" t="str">
        <f>[4]SayfaKAY!H1250</f>
        <v/>
      </c>
      <c r="I417" s="104" t="str">
        <f>[4]SayfaKAY!I1250</f>
        <v/>
      </c>
      <c r="J417" s="103" t="str">
        <f>IF([4]SayfaKAY!J1250="","",IF([4]SayfaKAY!J1250="Müşteri","Notified by Customer","Notified by Bozankaya"))</f>
        <v/>
      </c>
      <c r="K417" s="103" t="e">
        <f>VLOOKUP([4]SayfaKAY!L1250,#REF!,2,FALSE)</f>
        <v>#REF!</v>
      </c>
      <c r="L417" s="165" t="str">
        <f>[4]SayfaKAY!X1250</f>
        <v/>
      </c>
      <c r="M417" s="107" t="str">
        <f t="shared" si="287"/>
        <v/>
      </c>
      <c r="N417" s="105" t="str">
        <f>[4]SayfaKAY!M1250</f>
        <v/>
      </c>
      <c r="O417" s="166" t="str">
        <f>[4]SayfaKAY!P1250</f>
        <v/>
      </c>
      <c r="P417" s="166" t="str">
        <f>[4]SayfaKAY!Q1250</f>
        <v/>
      </c>
      <c r="Q417" s="166" t="str">
        <f>[4]SayfaKAY!R1250</f>
        <v/>
      </c>
      <c r="R417" s="132" t="str" cm="1">
        <f t="array" ref="R417">IF([4]SayfaKAY!U1250="","",_xlfn.IFS([4]SayfaKAY!U1250="Bozankaya","Bozankaya",[4]SayfaKAY!U1250="Müşteri","Customer",[4]SayfaKAY!U1250="Tedarikçi","Equipment Supplier"))</f>
        <v/>
      </c>
      <c r="S417" s="204" t="str">
        <f>[4]SayfaKAY!N1250</f>
        <v/>
      </c>
      <c r="T417" s="133" t="str">
        <f>[4]SayfaKAY!AD1250</f>
        <v/>
      </c>
      <c r="U417" s="132" t="str">
        <f>[4]SayfaKAY!W1250</f>
        <v/>
      </c>
      <c r="V417" s="108" t="str">
        <f>[4]SayfaKAY!AZ1250</f>
        <v/>
      </c>
      <c r="W417" s="136" t="str">
        <f t="shared" si="288"/>
        <v/>
      </c>
      <c r="X417" s="137" t="str">
        <f t="shared" si="289"/>
        <v/>
      </c>
      <c r="Y417" s="235" t="str">
        <f>[4]SayfaKAY!AE1250</f>
        <v/>
      </c>
      <c r="Z417" s="192" t="str">
        <f t="shared" si="290"/>
        <v/>
      </c>
      <c r="AA417" s="110" t="str">
        <f t="shared" si="291"/>
        <v/>
      </c>
      <c r="AB417" s="182" t="str">
        <f>[4]SayfaKAY!BA1250</f>
        <v/>
      </c>
      <c r="AC417" s="257" t="str">
        <f t="shared" si="292"/>
        <v/>
      </c>
      <c r="AD417" s="111" t="str">
        <f t="shared" si="293"/>
        <v/>
      </c>
      <c r="AE417" s="111" t="str">
        <f t="shared" si="294"/>
        <v/>
      </c>
      <c r="AF417" s="235" t="str">
        <f>[4]SayfaKAY!BA1250</f>
        <v/>
      </c>
      <c r="AG417" s="179" t="str">
        <f>[4]SayfaKAY!S1250</f>
        <v/>
      </c>
      <c r="AH417" s="178" t="str">
        <f t="shared" si="295"/>
        <v/>
      </c>
      <c r="AI417" s="163" t="str">
        <f>[4]SayfaKAY!AV1250</f>
        <v/>
      </c>
      <c r="AJ417" s="164" t="str">
        <f t="shared" si="296"/>
        <v/>
      </c>
      <c r="AK417" s="164" t="str">
        <f t="shared" si="297"/>
        <v/>
      </c>
      <c r="AL417" s="112" t="str">
        <f>[4]SayfaKAY!AX1250</f>
        <v/>
      </c>
      <c r="AM417" s="257" t="str" cm="1">
        <f t="array" ref="AM417">IFERROR(IF(AND(P417&lt;&gt;"D(Arıza Değil)",AH417="Bu Arıza Aracın Servise Verilmesine Engel Değil"),
IF(Z417-F417&gt;0,(AB417-Y417)*24*60,
IF(OR(AND(G417&gt;$AS$1,G417&lt;$AT$1),AND(G417&gt;$AU$1,G417&lt;$AV$1)),
(AF417-H417)*24*60,     BH:BH0)),        AN417),0)</f>
        <v/>
      </c>
      <c r="AN417" s="257" t="str">
        <f t="shared" si="298"/>
        <v/>
      </c>
      <c r="AO417" s="174" t="str">
        <f>[4]SayfaKAY!AG1250</f>
        <v/>
      </c>
      <c r="AP417" s="174" t="str">
        <f>[4]SayfaKAY!AI1250</f>
        <v/>
      </c>
      <c r="AQ417" s="174" t="str">
        <f>[4]SayfaKAY!AQ1250</f>
        <v/>
      </c>
      <c r="AR417" s="174" t="str">
        <f>[4]SayfaKAY!AH1250</f>
        <v/>
      </c>
      <c r="AS417" s="174" t="str">
        <f>[4]SayfaKAY!AJ1250</f>
        <v/>
      </c>
      <c r="AT417" s="175" t="str">
        <f>[4]SayfaKAY!AM1250</f>
        <v/>
      </c>
      <c r="AU417" s="176" t="str">
        <f>[4]SayfaKAY!AL1250</f>
        <v/>
      </c>
      <c r="AV417" s="176" t="str">
        <f>[4]SayfaKAY!AP1250</f>
        <v/>
      </c>
      <c r="AW417" s="177" t="str">
        <f>[4]SayfaKAY!AT1250</f>
        <v/>
      </c>
      <c r="AX417" s="194" t="str">
        <f t="shared" si="299"/>
        <v/>
      </c>
      <c r="AY417" s="168"/>
      <c r="AZ417" s="167"/>
      <c r="BA417" s="170"/>
      <c r="BB417" s="171"/>
      <c r="BC417" s="114"/>
      <c r="BD417" s="114"/>
      <c r="BE417" s="114"/>
      <c r="BF417" s="114"/>
      <c r="BG417" s="114"/>
      <c r="BH417" s="114">
        <f>IFERROR(FRACAS!AN1253, "Hata Var")</f>
        <v>2090.0000000128057</v>
      </c>
      <c r="BI417" s="114"/>
      <c r="BJ417" s="114"/>
      <c r="BK417" s="105" t="str">
        <f>[4]SayfaKAY!AW1250</f>
        <v/>
      </c>
      <c r="BL417" s="105" t="str">
        <f>[4]SayfaKAY!V1250</f>
        <v/>
      </c>
      <c r="BM417" s="114"/>
      <c r="BN417" s="171" t="str">
        <f t="shared" si="300"/>
        <v>x yok</v>
      </c>
      <c r="BO417" s="171" t="b">
        <f t="shared" si="301"/>
        <v>0</v>
      </c>
      <c r="BP417" s="171" t="e">
        <f t="shared" si="302"/>
        <v>#VALUE!</v>
      </c>
      <c r="BQ417" s="226" t="e">
        <f t="shared" si="303"/>
        <v>#VALUE!</v>
      </c>
      <c r="BR417" s="226" t="e">
        <f t="shared" si="304"/>
        <v>#VALUE!</v>
      </c>
      <c r="BS417" s="226" t="e">
        <f t="shared" si="305"/>
        <v>#VALUE!</v>
      </c>
      <c r="BT417" s="114"/>
      <c r="BU417" s="242"/>
      <c r="BV417" s="233">
        <f t="shared" si="306"/>
        <v>-1</v>
      </c>
      <c r="BW417" s="226" t="str">
        <f t="shared" si="307"/>
        <v>Hayır, çakışma yok</v>
      </c>
      <c r="BX417" s="229"/>
      <c r="BY417" s="247" t="e">
        <f t="shared" si="308"/>
        <v>#VALUE!</v>
      </c>
      <c r="BZ417" s="247" t="e">
        <f t="shared" si="309"/>
        <v>#VALUE!</v>
      </c>
      <c r="CA417" s="247" t="e">
        <f t="shared" si="310"/>
        <v>#VALUE!</v>
      </c>
      <c r="CB417" s="213"/>
      <c r="CC417" s="211"/>
      <c r="CD417" s="196"/>
      <c r="CE417" s="213">
        <v>1249</v>
      </c>
      <c r="CF417" s="182" t="str">
        <f t="shared" si="311"/>
        <v/>
      </c>
      <c r="CG417" s="182" t="str">
        <f t="shared" si="312"/>
        <v/>
      </c>
      <c r="CH417" s="196"/>
      <c r="CI417" s="196"/>
      <c r="CJ417" s="196"/>
      <c r="CK417" s="196" t="e">
        <f t="shared" si="313"/>
        <v>#VALUE!</v>
      </c>
      <c r="CL417" s="196" t="e">
        <f t="shared" si="314"/>
        <v>#VALUE!</v>
      </c>
      <c r="CM417" s="196" t="e">
        <f t="shared" si="315"/>
        <v>#VALUE!</v>
      </c>
      <c r="CN417" s="114"/>
      <c r="CO417" s="115" t="str">
        <f t="shared" si="316"/>
        <v/>
      </c>
      <c r="CP417" s="116" t="e">
        <f t="shared" si="317"/>
        <v>#VALUE!</v>
      </c>
      <c r="CQ417" s="117" t="str">
        <f t="shared" si="318"/>
        <v/>
      </c>
      <c r="CR417" s="117" t="str">
        <f t="shared" si="319"/>
        <v/>
      </c>
      <c r="CS417" s="117" t="str">
        <f t="shared" si="320"/>
        <v/>
      </c>
      <c r="CT417" s="118" t="e">
        <f t="shared" si="321"/>
        <v>#VALUE!</v>
      </c>
      <c r="CU417" s="118" t="e">
        <f t="shared" si="322"/>
        <v>#VALUE!</v>
      </c>
      <c r="CV417" s="118" t="e">
        <f t="shared" si="323"/>
        <v>#VALUE!</v>
      </c>
      <c r="CW417" s="119" t="e">
        <f t="shared" si="324"/>
        <v>#VALUE!</v>
      </c>
    </row>
    <row r="418" spans="1:101" ht="118.5" customHeight="1" x14ac:dyDescent="0.3">
      <c r="A418" s="160" t="str">
        <f>[4]SayfaKAY!C1251</f>
        <v/>
      </c>
      <c r="B418" s="104" t="str">
        <f>[4]SayfaKAY!D1251</f>
        <v/>
      </c>
      <c r="C418" s="105" t="str">
        <f>[4]SayfaKAY!E1251</f>
        <v/>
      </c>
      <c r="D418" s="105" t="str">
        <f>[4]SayfaKAY!F1251</f>
        <v/>
      </c>
      <c r="E418" s="106" t="str">
        <f>[4]SayfaKAY!G1251</f>
        <v/>
      </c>
      <c r="F418" s="134" t="str">
        <f t="shared" si="285"/>
        <v/>
      </c>
      <c r="G418" s="135" t="str">
        <f t="shared" si="286"/>
        <v/>
      </c>
      <c r="H418" s="235" t="str">
        <f>[4]SayfaKAY!H1251</f>
        <v/>
      </c>
      <c r="I418" s="104" t="str">
        <f>[4]SayfaKAY!I1251</f>
        <v/>
      </c>
      <c r="J418" s="103" t="str">
        <f>IF([4]SayfaKAY!J1251="","",IF([4]SayfaKAY!J1251="Müşteri","Notified by Customer","Notified by Bozankaya"))</f>
        <v/>
      </c>
      <c r="K418" s="103" t="e">
        <f>VLOOKUP([4]SayfaKAY!L1251,#REF!,2,FALSE)</f>
        <v>#REF!</v>
      </c>
      <c r="L418" s="165" t="str">
        <f>[4]SayfaKAY!X1251</f>
        <v/>
      </c>
      <c r="M418" s="107" t="str">
        <f t="shared" si="287"/>
        <v/>
      </c>
      <c r="N418" s="105" t="str">
        <f>[4]SayfaKAY!M1251</f>
        <v/>
      </c>
      <c r="O418" s="166" t="str">
        <f>[4]SayfaKAY!P1251</f>
        <v/>
      </c>
      <c r="P418" s="166" t="str">
        <f>[4]SayfaKAY!Q1251</f>
        <v/>
      </c>
      <c r="Q418" s="166" t="str">
        <f>[4]SayfaKAY!R1251</f>
        <v/>
      </c>
      <c r="R418" s="132" t="str" cm="1">
        <f t="array" ref="R418">IF([4]SayfaKAY!U1251="","",_xlfn.IFS([4]SayfaKAY!U1251="Bozankaya","Bozankaya",[4]SayfaKAY!U1251="Müşteri","Customer",[4]SayfaKAY!U1251="Tedarikçi","Equipment Supplier"))</f>
        <v/>
      </c>
      <c r="S418" s="204" t="str">
        <f>[4]SayfaKAY!N1251</f>
        <v/>
      </c>
      <c r="T418" s="133" t="str">
        <f>[4]SayfaKAY!AD1251</f>
        <v/>
      </c>
      <c r="U418" s="132" t="str">
        <f>[4]SayfaKAY!W1251</f>
        <v/>
      </c>
      <c r="V418" s="108" t="str">
        <f>[4]SayfaKAY!AZ1251</f>
        <v/>
      </c>
      <c r="W418" s="136" t="str">
        <f t="shared" si="288"/>
        <v/>
      </c>
      <c r="X418" s="137" t="str">
        <f t="shared" si="289"/>
        <v/>
      </c>
      <c r="Y418" s="235" t="str">
        <f>[4]SayfaKAY!AE1251</f>
        <v/>
      </c>
      <c r="Z418" s="109" t="str">
        <f t="shared" si="290"/>
        <v/>
      </c>
      <c r="AA418" s="110" t="str">
        <f t="shared" si="291"/>
        <v/>
      </c>
      <c r="AB418" s="182" t="str">
        <f>[4]SayfaKAY!BA1251</f>
        <v/>
      </c>
      <c r="AC418" s="257" t="str">
        <f t="shared" si="292"/>
        <v/>
      </c>
      <c r="AD418" s="111" t="str">
        <f t="shared" si="293"/>
        <v/>
      </c>
      <c r="AE418" s="111" t="str">
        <f t="shared" si="294"/>
        <v/>
      </c>
      <c r="AF418" s="235" t="str">
        <f>[4]SayfaKAY!BA1251</f>
        <v/>
      </c>
      <c r="AG418" s="179" t="str">
        <f>[4]SayfaKAY!S1251</f>
        <v/>
      </c>
      <c r="AH418" s="178" t="str">
        <f t="shared" si="295"/>
        <v/>
      </c>
      <c r="AI418" s="163" t="str">
        <f>[4]SayfaKAY!AV1251</f>
        <v/>
      </c>
      <c r="AJ418" s="164" t="str">
        <f t="shared" si="296"/>
        <v/>
      </c>
      <c r="AK418" s="164" t="str">
        <f t="shared" si="297"/>
        <v/>
      </c>
      <c r="AL418" s="112" t="str">
        <f>[4]SayfaKAY!AX1251</f>
        <v/>
      </c>
      <c r="AM418" s="257" t="str" cm="1">
        <f t="array" ref="AM418">IFERROR(IF(AND(P418&lt;&gt;"D(Arıza Değil)",AH418="Bu Arıza Aracın Servise Verilmesine Engel Değil"),
IF(Z418-F418&gt;0,(AB418-Y418)*24*60,
IF(OR(AND(G418&gt;$AS$1,G418&lt;$AT$1),AND(G418&gt;$AU$1,G418&lt;$AV$1)),
(AF418-H418)*24*60,     BH:BH0)),        AN418),0)</f>
        <v/>
      </c>
      <c r="AN418" s="257" t="str">
        <f t="shared" si="298"/>
        <v/>
      </c>
      <c r="AO418" s="174" t="str">
        <f>[4]SayfaKAY!AG1251</f>
        <v/>
      </c>
      <c r="AP418" s="174" t="str">
        <f>[4]SayfaKAY!AI1251</f>
        <v/>
      </c>
      <c r="AQ418" s="174" t="str">
        <f>[4]SayfaKAY!AQ1251</f>
        <v/>
      </c>
      <c r="AR418" s="174" t="str">
        <f>[4]SayfaKAY!AH1251</f>
        <v/>
      </c>
      <c r="AS418" s="174" t="str">
        <f>[4]SayfaKAY!AJ1251</f>
        <v/>
      </c>
      <c r="AT418" s="175" t="str">
        <f>[4]SayfaKAY!AM1251</f>
        <v/>
      </c>
      <c r="AU418" s="176" t="str">
        <f>[4]SayfaKAY!AL1251</f>
        <v/>
      </c>
      <c r="AV418" s="176" t="str">
        <f>[4]SayfaKAY!AP1251</f>
        <v/>
      </c>
      <c r="AW418" s="177" t="str">
        <f>[4]SayfaKAY!AT1251</f>
        <v/>
      </c>
      <c r="AX418" s="194" t="str">
        <f t="shared" si="299"/>
        <v/>
      </c>
      <c r="AY418" s="168"/>
      <c r="AZ418" s="167"/>
      <c r="BA418" s="113"/>
      <c r="BB418" s="171" t="str">
        <f>IF($AQ$1="X", IF(AND(G418&gt;=$AS$1,G418&lt;=$AT$1),IF(P418&lt;&gt;"D(Arıza Değil)",AC418,0), IF(AND(G418&gt;=$AU$1,G418&lt;=$AV$1),IF(P418&lt;&gt;"D(Arıza Değil)",AC418,0), "")), "")</f>
        <v/>
      </c>
      <c r="BC418" s="114"/>
      <c r="BD418" s="114"/>
      <c r="BE418" s="114"/>
      <c r="BF418" s="114"/>
      <c r="BG418" s="114"/>
      <c r="BH418" s="114">
        <f>IFERROR(FRACAS!AN1254, "Hata Var")</f>
        <v>344713.0000000319</v>
      </c>
      <c r="BI418" s="114"/>
      <c r="BJ418" s="114"/>
      <c r="BK418" s="105" t="str">
        <f>[4]SayfaKAY!AW1251</f>
        <v/>
      </c>
      <c r="BL418" s="105" t="str">
        <f>[4]SayfaKAY!V1251</f>
        <v/>
      </c>
      <c r="BM418" s="114"/>
      <c r="BN418" s="171" t="str">
        <f t="shared" si="300"/>
        <v>x yok</v>
      </c>
      <c r="BO418" s="171" t="b">
        <f t="shared" si="301"/>
        <v>0</v>
      </c>
      <c r="BP418" s="171" t="e">
        <f t="shared" si="302"/>
        <v>#VALUE!</v>
      </c>
      <c r="BQ418" s="226" t="e">
        <f t="shared" si="303"/>
        <v>#VALUE!</v>
      </c>
      <c r="BR418" s="226" t="e">
        <f t="shared" si="304"/>
        <v>#VALUE!</v>
      </c>
      <c r="BS418" s="226" t="e">
        <f t="shared" si="305"/>
        <v>#VALUE!</v>
      </c>
      <c r="BT418" s="114"/>
      <c r="BU418" s="242"/>
      <c r="BV418" s="233">
        <f t="shared" si="306"/>
        <v>-1</v>
      </c>
      <c r="BW418" s="226" t="str">
        <f t="shared" si="307"/>
        <v>Hayır, çakışma yok</v>
      </c>
      <c r="BX418" s="229"/>
      <c r="BY418" s="247" t="e">
        <f t="shared" si="308"/>
        <v>#VALUE!</v>
      </c>
      <c r="BZ418" s="247" t="e">
        <f t="shared" si="309"/>
        <v>#VALUE!</v>
      </c>
      <c r="CA418" s="247" t="e">
        <f t="shared" si="310"/>
        <v>#VALUE!</v>
      </c>
      <c r="CB418" s="213"/>
      <c r="CC418" s="211"/>
      <c r="CD418" s="196"/>
      <c r="CE418" s="213">
        <v>1250</v>
      </c>
      <c r="CF418" s="182" t="str">
        <f t="shared" si="311"/>
        <v/>
      </c>
      <c r="CG418" s="182" t="str">
        <f t="shared" si="312"/>
        <v/>
      </c>
      <c r="CH418" s="196"/>
      <c r="CI418" s="196"/>
      <c r="CJ418" s="196"/>
      <c r="CK418" s="196" t="e">
        <f t="shared" si="313"/>
        <v>#VALUE!</v>
      </c>
      <c r="CL418" s="196" t="e">
        <f t="shared" si="314"/>
        <v>#VALUE!</v>
      </c>
      <c r="CM418" s="196" t="e">
        <f t="shared" si="315"/>
        <v>#VALUE!</v>
      </c>
      <c r="CN418" s="114"/>
      <c r="CO418" s="115" t="str">
        <f t="shared" si="316"/>
        <v/>
      </c>
      <c r="CP418" s="116" t="e">
        <f t="shared" si="317"/>
        <v>#VALUE!</v>
      </c>
      <c r="CQ418" s="117" t="str">
        <f t="shared" si="318"/>
        <v/>
      </c>
      <c r="CR418" s="117" t="str">
        <f t="shared" si="319"/>
        <v/>
      </c>
      <c r="CS418" s="117" t="str">
        <f t="shared" si="320"/>
        <v/>
      </c>
      <c r="CT418" s="118" t="e">
        <f t="shared" si="321"/>
        <v>#VALUE!</v>
      </c>
      <c r="CU418" s="118" t="e">
        <f t="shared" si="322"/>
        <v>#VALUE!</v>
      </c>
      <c r="CV418" s="118" t="e">
        <f t="shared" si="323"/>
        <v>#VALUE!</v>
      </c>
      <c r="CW418" s="119" t="e">
        <f t="shared" si="324"/>
        <v>#VALUE!</v>
      </c>
    </row>
    <row r="419" spans="1:101" ht="118.5" customHeight="1" x14ac:dyDescent="0.3">
      <c r="A419" s="104" t="str">
        <f>[4]SayfaKAY!C1252</f>
        <v/>
      </c>
      <c r="B419" s="104" t="str">
        <f>[4]SayfaKAY!D1252</f>
        <v/>
      </c>
      <c r="C419" s="105" t="str">
        <f>[4]SayfaKAY!E1252</f>
        <v/>
      </c>
      <c r="D419" s="105" t="str">
        <f>[4]SayfaKAY!F1252</f>
        <v/>
      </c>
      <c r="E419" s="106" t="str">
        <f>[4]SayfaKAY!G1252</f>
        <v/>
      </c>
      <c r="F419" s="193" t="str">
        <f t="shared" si="285"/>
        <v/>
      </c>
      <c r="G419" s="135" t="str">
        <f t="shared" si="286"/>
        <v/>
      </c>
      <c r="H419" s="235" t="str">
        <f>[4]SayfaKAY!H1252</f>
        <v/>
      </c>
      <c r="I419" s="104" t="str">
        <f>[4]SayfaKAY!I1252</f>
        <v/>
      </c>
      <c r="J419" s="103" t="str">
        <f>IF([4]SayfaKAY!J1252="","",IF([4]SayfaKAY!J1252="Müşteri","Notified by Customer","Notified by Bozankaya"))</f>
        <v/>
      </c>
      <c r="K419" s="103" t="e">
        <f>VLOOKUP([4]SayfaKAY!L1252,#REF!,2,FALSE)</f>
        <v>#REF!</v>
      </c>
      <c r="L419" s="165" t="str">
        <f>[4]SayfaKAY!X1252</f>
        <v/>
      </c>
      <c r="M419" s="107" t="str">
        <f t="shared" si="287"/>
        <v/>
      </c>
      <c r="N419" s="105" t="str">
        <f>[4]SayfaKAY!M1252</f>
        <v/>
      </c>
      <c r="O419" s="166" t="str">
        <f>[4]SayfaKAY!P1252</f>
        <v/>
      </c>
      <c r="P419" s="166" t="str">
        <f>[4]SayfaKAY!Q1252</f>
        <v/>
      </c>
      <c r="Q419" s="166" t="str">
        <f>[4]SayfaKAY!R1252</f>
        <v/>
      </c>
      <c r="R419" s="132" t="str" cm="1">
        <f t="array" ref="R419">IF([4]SayfaKAY!U1252="","",_xlfn.IFS([4]SayfaKAY!U1252="Bozankaya","Bozankaya",[4]SayfaKAY!U1252="Müşteri","Customer",[4]SayfaKAY!U1252="Tedarikçi","Equipment Supplier"))</f>
        <v/>
      </c>
      <c r="S419" s="204" t="str">
        <f>[4]SayfaKAY!N1252</f>
        <v/>
      </c>
      <c r="T419" s="133" t="str">
        <f>[4]SayfaKAY!AD1252</f>
        <v/>
      </c>
      <c r="U419" s="132" t="str">
        <f>[4]SayfaKAY!W1252</f>
        <v/>
      </c>
      <c r="V419" s="108" t="str">
        <f>[4]SayfaKAY!AZ1252</f>
        <v/>
      </c>
      <c r="W419" s="136" t="str">
        <f t="shared" si="288"/>
        <v/>
      </c>
      <c r="X419" s="137" t="str">
        <f t="shared" si="289"/>
        <v/>
      </c>
      <c r="Y419" s="235" t="str">
        <f>[4]SayfaKAY!AE1252</f>
        <v/>
      </c>
      <c r="Z419" s="192" t="str">
        <f t="shared" si="290"/>
        <v/>
      </c>
      <c r="AA419" s="110" t="str">
        <f t="shared" si="291"/>
        <v/>
      </c>
      <c r="AB419" s="182" t="str">
        <f>[4]SayfaKAY!BA1252</f>
        <v/>
      </c>
      <c r="AC419" s="257" t="str">
        <f t="shared" si="292"/>
        <v/>
      </c>
      <c r="AD419" s="111" t="str">
        <f t="shared" si="293"/>
        <v/>
      </c>
      <c r="AE419" s="111" t="str">
        <f t="shared" si="294"/>
        <v/>
      </c>
      <c r="AF419" s="235" t="str">
        <f>[4]SayfaKAY!BA1252</f>
        <v/>
      </c>
      <c r="AG419" s="179" t="str">
        <f>[4]SayfaKAY!S1252</f>
        <v/>
      </c>
      <c r="AH419" s="178" t="str">
        <f t="shared" si="295"/>
        <v/>
      </c>
      <c r="AI419" s="163" t="str">
        <f>[4]SayfaKAY!AV1252</f>
        <v/>
      </c>
      <c r="AJ419" s="164" t="str">
        <f t="shared" si="296"/>
        <v/>
      </c>
      <c r="AK419" s="164" t="str">
        <f t="shared" si="297"/>
        <v/>
      </c>
      <c r="AL419" s="112" t="str">
        <f>[4]SayfaKAY!AX1252</f>
        <v/>
      </c>
      <c r="AM419" s="257" t="str" cm="1">
        <f t="array" ref="AM419">IFERROR(IF(AND(P419&lt;&gt;"D(Arıza Değil)",AH419="Bu Arıza Aracın Servise Verilmesine Engel Değil"),
IF(Z419-F419&gt;0,(AB419-Y419)*24*60,
IF(OR(AND(G419&gt;$AS$1,G419&lt;$AT$1),AND(G419&gt;$AU$1,G419&lt;$AV$1)),
(AF419-H419)*24*60,     BH:BH0)),        AN419),0)</f>
        <v/>
      </c>
      <c r="AN419" s="257" t="str">
        <f t="shared" si="298"/>
        <v/>
      </c>
      <c r="AO419" s="174" t="str">
        <f>[4]SayfaKAY!AG1252</f>
        <v/>
      </c>
      <c r="AP419" s="174" t="str">
        <f>[4]SayfaKAY!AI1252</f>
        <v/>
      </c>
      <c r="AQ419" s="174" t="str">
        <f>[4]SayfaKAY!AQ1252</f>
        <v/>
      </c>
      <c r="AR419" s="174" t="str">
        <f>[4]SayfaKAY!AH1252</f>
        <v/>
      </c>
      <c r="AS419" s="174" t="str">
        <f>[4]SayfaKAY!AJ1252</f>
        <v/>
      </c>
      <c r="AT419" s="175" t="str">
        <f>[4]SayfaKAY!AM1252</f>
        <v/>
      </c>
      <c r="AU419" s="176" t="str">
        <f>[4]SayfaKAY!AL1252</f>
        <v/>
      </c>
      <c r="AV419" s="176" t="str">
        <f>[4]SayfaKAY!AP1252</f>
        <v/>
      </c>
      <c r="AW419" s="177" t="str">
        <f>[4]SayfaKAY!AT1252</f>
        <v/>
      </c>
      <c r="AX419" s="194" t="str">
        <f t="shared" si="299"/>
        <v/>
      </c>
      <c r="AY419" s="168"/>
      <c r="AZ419" s="167"/>
      <c r="BA419" s="170"/>
      <c r="BB419" s="171"/>
      <c r="BC419" s="114"/>
      <c r="BD419" s="114"/>
      <c r="BE419" s="114"/>
      <c r="BF419" s="114"/>
      <c r="BG419" s="114"/>
      <c r="BH419" s="114">
        <f>IFERROR(FRACAS!AN1255, "Hata Var")</f>
        <v>351038.00000001909</v>
      </c>
      <c r="BI419" s="114"/>
      <c r="BJ419" s="114"/>
      <c r="BK419" s="105" t="str">
        <f>[4]SayfaKAY!AW1252</f>
        <v/>
      </c>
      <c r="BL419" s="105" t="str">
        <f>[4]SayfaKAY!V1252</f>
        <v/>
      </c>
      <c r="BM419" s="114"/>
      <c r="BN419" s="171" t="str">
        <f t="shared" si="300"/>
        <v>x yok</v>
      </c>
      <c r="BO419" s="171" t="b">
        <f t="shared" si="301"/>
        <v>0</v>
      </c>
      <c r="BP419" s="171" t="e">
        <f t="shared" si="302"/>
        <v>#VALUE!</v>
      </c>
      <c r="BQ419" s="226" t="e">
        <f t="shared" si="303"/>
        <v>#VALUE!</v>
      </c>
      <c r="BR419" s="226" t="e">
        <f t="shared" si="304"/>
        <v>#VALUE!</v>
      </c>
      <c r="BS419" s="226" t="e">
        <f t="shared" si="305"/>
        <v>#VALUE!</v>
      </c>
      <c r="BT419" s="114"/>
      <c r="BU419" s="242"/>
      <c r="BV419" s="233">
        <f t="shared" si="306"/>
        <v>-1</v>
      </c>
      <c r="BW419" s="226" t="str">
        <f t="shared" si="307"/>
        <v>Hayır, çakışma yok</v>
      </c>
      <c r="BX419" s="229"/>
      <c r="BY419" s="247" t="e">
        <f t="shared" si="308"/>
        <v>#VALUE!</v>
      </c>
      <c r="BZ419" s="247" t="e">
        <f t="shared" si="309"/>
        <v>#VALUE!</v>
      </c>
      <c r="CA419" s="247" t="e">
        <f t="shared" si="310"/>
        <v>#VALUE!</v>
      </c>
      <c r="CB419" s="213"/>
      <c r="CC419" s="211"/>
      <c r="CD419" s="196"/>
      <c r="CE419" s="213">
        <v>1251</v>
      </c>
      <c r="CF419" s="182" t="str">
        <f t="shared" si="311"/>
        <v/>
      </c>
      <c r="CG419" s="182" t="str">
        <f t="shared" si="312"/>
        <v/>
      </c>
      <c r="CH419" s="196"/>
      <c r="CI419" s="196"/>
      <c r="CJ419" s="196"/>
      <c r="CK419" s="196" t="e">
        <f t="shared" si="313"/>
        <v>#VALUE!</v>
      </c>
      <c r="CL419" s="196" t="e">
        <f t="shared" si="314"/>
        <v>#VALUE!</v>
      </c>
      <c r="CM419" s="196" t="e">
        <f t="shared" si="315"/>
        <v>#VALUE!</v>
      </c>
      <c r="CN419" s="114"/>
      <c r="CO419" s="115" t="str">
        <f t="shared" si="316"/>
        <v/>
      </c>
      <c r="CP419" s="116" t="e">
        <f t="shared" si="317"/>
        <v>#VALUE!</v>
      </c>
      <c r="CQ419" s="117" t="str">
        <f t="shared" si="318"/>
        <v/>
      </c>
      <c r="CR419" s="117" t="str">
        <f t="shared" si="319"/>
        <v/>
      </c>
      <c r="CS419" s="117" t="str">
        <f t="shared" si="320"/>
        <v/>
      </c>
      <c r="CT419" s="118" t="e">
        <f t="shared" si="321"/>
        <v>#VALUE!</v>
      </c>
      <c r="CU419" s="118" t="e">
        <f t="shared" si="322"/>
        <v>#VALUE!</v>
      </c>
      <c r="CV419" s="118" t="e">
        <f t="shared" si="323"/>
        <v>#VALUE!</v>
      </c>
      <c r="CW419" s="119" t="e">
        <f t="shared" si="324"/>
        <v>#VALUE!</v>
      </c>
    </row>
    <row r="420" spans="1:101" ht="118.5" customHeight="1" x14ac:dyDescent="0.3">
      <c r="A420" s="160" t="str">
        <f>[4]SayfaKAY!C1253</f>
        <v/>
      </c>
      <c r="B420" s="104" t="str">
        <f>[4]SayfaKAY!D1253</f>
        <v/>
      </c>
      <c r="C420" s="105" t="str">
        <f>[4]SayfaKAY!E1253</f>
        <v/>
      </c>
      <c r="D420" s="105" t="str">
        <f>[4]SayfaKAY!F1253</f>
        <v/>
      </c>
      <c r="E420" s="106" t="str">
        <f>[4]SayfaKAY!G1253</f>
        <v/>
      </c>
      <c r="F420" s="134" t="str">
        <f t="shared" si="285"/>
        <v/>
      </c>
      <c r="G420" s="135" t="str">
        <f t="shared" si="286"/>
        <v/>
      </c>
      <c r="H420" s="235" t="str">
        <f>[4]SayfaKAY!H1253</f>
        <v/>
      </c>
      <c r="I420" s="104" t="str">
        <f>[4]SayfaKAY!I1253</f>
        <v/>
      </c>
      <c r="J420" s="103" t="str">
        <f>IF([4]SayfaKAY!J1253="","",IF([4]SayfaKAY!J1253="Müşteri","Notified by Customer","Notified by Bozankaya"))</f>
        <v/>
      </c>
      <c r="K420" s="103" t="e">
        <f>VLOOKUP([4]SayfaKAY!L1253,#REF!,2,FALSE)</f>
        <v>#REF!</v>
      </c>
      <c r="L420" s="165" t="str">
        <f>[4]SayfaKAY!X1253</f>
        <v/>
      </c>
      <c r="M420" s="107" t="str">
        <f t="shared" si="287"/>
        <v/>
      </c>
      <c r="N420" s="105" t="str">
        <f>[4]SayfaKAY!M1253</f>
        <v/>
      </c>
      <c r="O420" s="166" t="str">
        <f>[4]SayfaKAY!P1253</f>
        <v/>
      </c>
      <c r="P420" s="166" t="str">
        <f>[4]SayfaKAY!Q1253</f>
        <v/>
      </c>
      <c r="Q420" s="166" t="str">
        <f>[4]SayfaKAY!R1253</f>
        <v/>
      </c>
      <c r="R420" s="132" t="str" cm="1">
        <f t="array" ref="R420">IF([4]SayfaKAY!U1253="","",_xlfn.IFS([4]SayfaKAY!U1253="Bozankaya","Bozankaya",[4]SayfaKAY!U1253="Müşteri","Customer",[4]SayfaKAY!U1253="Tedarikçi","Equipment Supplier"))</f>
        <v/>
      </c>
      <c r="S420" s="204" t="str">
        <f>[4]SayfaKAY!N1253</f>
        <v/>
      </c>
      <c r="T420" s="133" t="str">
        <f>[4]SayfaKAY!AD1253</f>
        <v/>
      </c>
      <c r="U420" s="132" t="str">
        <f>[4]SayfaKAY!W1253</f>
        <v/>
      </c>
      <c r="V420" s="108" t="str">
        <f>[4]SayfaKAY!AZ1253</f>
        <v/>
      </c>
      <c r="W420" s="136" t="str">
        <f t="shared" si="288"/>
        <v/>
      </c>
      <c r="X420" s="137" t="str">
        <f t="shared" si="289"/>
        <v/>
      </c>
      <c r="Y420" s="235" t="str">
        <f>[4]SayfaKAY!AE1253</f>
        <v/>
      </c>
      <c r="Z420" s="109" t="str">
        <f t="shared" si="290"/>
        <v/>
      </c>
      <c r="AA420" s="110" t="str">
        <f t="shared" si="291"/>
        <v/>
      </c>
      <c r="AB420" s="182" t="str">
        <f>[4]SayfaKAY!BA1253</f>
        <v/>
      </c>
      <c r="AC420" s="257" t="str">
        <f t="shared" si="292"/>
        <v/>
      </c>
      <c r="AD420" s="111" t="str">
        <f t="shared" si="293"/>
        <v/>
      </c>
      <c r="AE420" s="111" t="str">
        <f t="shared" si="294"/>
        <v/>
      </c>
      <c r="AF420" s="235" t="str">
        <f>[4]SayfaKAY!BA1253</f>
        <v/>
      </c>
      <c r="AG420" s="179" t="str">
        <f>[4]SayfaKAY!S1253</f>
        <v/>
      </c>
      <c r="AH420" s="178" t="str">
        <f t="shared" si="295"/>
        <v/>
      </c>
      <c r="AI420" s="163" t="str">
        <f>[4]SayfaKAY!AV1253</f>
        <v/>
      </c>
      <c r="AJ420" s="164" t="str">
        <f t="shared" si="296"/>
        <v/>
      </c>
      <c r="AK420" s="164" t="str">
        <f t="shared" si="297"/>
        <v/>
      </c>
      <c r="AL420" s="112" t="str">
        <f>[4]SayfaKAY!AX1253</f>
        <v/>
      </c>
      <c r="AM420" s="257" t="str" cm="1">
        <f t="array" ref="AM420">IFERROR(IF(AND(P420&lt;&gt;"D(Arıza Değil)",AH420="Bu Arıza Aracın Servise Verilmesine Engel Değil"),
IF(Z420-F420&gt;0,(AB420-Y420)*24*60,
IF(OR(AND(G420&gt;$AS$1,G420&lt;$AT$1),AND(G420&gt;$AU$1,G420&lt;$AV$1)),
(AF420-H420)*24*60,     BH:BH0)),        AN420),0)</f>
        <v/>
      </c>
      <c r="AN420" s="257" t="str">
        <f t="shared" si="298"/>
        <v/>
      </c>
      <c r="AO420" s="174" t="str">
        <f>[4]SayfaKAY!AG1253</f>
        <v/>
      </c>
      <c r="AP420" s="174" t="str">
        <f>[4]SayfaKAY!AI1253</f>
        <v/>
      </c>
      <c r="AQ420" s="174" t="str">
        <f>[4]SayfaKAY!AQ1253</f>
        <v/>
      </c>
      <c r="AR420" s="174" t="str">
        <f>[4]SayfaKAY!AH1253</f>
        <v/>
      </c>
      <c r="AS420" s="174" t="str">
        <f>[4]SayfaKAY!AJ1253</f>
        <v/>
      </c>
      <c r="AT420" s="175" t="str">
        <f>[4]SayfaKAY!AM1253</f>
        <v/>
      </c>
      <c r="AU420" s="176" t="str">
        <f>[4]SayfaKAY!AL1253</f>
        <v/>
      </c>
      <c r="AV420" s="176" t="str">
        <f>[4]SayfaKAY!AP1253</f>
        <v/>
      </c>
      <c r="AW420" s="177" t="str">
        <f>[4]SayfaKAY!AT1253</f>
        <v/>
      </c>
      <c r="AX420" s="194" t="str">
        <f t="shared" si="299"/>
        <v/>
      </c>
      <c r="AY420" s="168"/>
      <c r="AZ420" s="167"/>
      <c r="BA420" s="113"/>
      <c r="BB420" s="171" t="str">
        <f>IF($AQ$1="X", IF(AND(G420&gt;=$AS$1,G420&lt;=$AT$1),IF(P420&lt;&gt;"D(Arıza Değil)",AC420,0), IF(AND(G420&gt;=$AU$1,G420&lt;=$AV$1),IF(P420&lt;&gt;"D(Arıza Değil)",AC420,0), "")), "")</f>
        <v/>
      </c>
      <c r="BC420" s="114"/>
      <c r="BD420" s="114"/>
      <c r="BE420" s="114"/>
      <c r="BF420" s="114"/>
      <c r="BG420" s="114"/>
      <c r="BH420" s="114">
        <f>IFERROR(FRACAS!AN1256, "Hata Var")</f>
        <v>346709.00000002119</v>
      </c>
      <c r="BI420" s="114"/>
      <c r="BJ420" s="114"/>
      <c r="BK420" s="105" t="str">
        <f>[4]SayfaKAY!AW1253</f>
        <v/>
      </c>
      <c r="BL420" s="105" t="str">
        <f>[4]SayfaKAY!V1253</f>
        <v/>
      </c>
      <c r="BM420" s="114"/>
      <c r="BN420" s="171" t="str">
        <f t="shared" si="300"/>
        <v>x yok</v>
      </c>
      <c r="BO420" s="171" t="b">
        <f t="shared" si="301"/>
        <v>0</v>
      </c>
      <c r="BP420" s="171" t="e">
        <f t="shared" si="302"/>
        <v>#VALUE!</v>
      </c>
      <c r="BQ420" s="226" t="e">
        <f t="shared" si="303"/>
        <v>#VALUE!</v>
      </c>
      <c r="BR420" s="226" t="e">
        <f t="shared" si="304"/>
        <v>#VALUE!</v>
      </c>
      <c r="BS420" s="226" t="e">
        <f t="shared" si="305"/>
        <v>#VALUE!</v>
      </c>
      <c r="BT420" s="114"/>
      <c r="BU420" s="242"/>
      <c r="BV420" s="233">
        <f t="shared" si="306"/>
        <v>-1</v>
      </c>
      <c r="BW420" s="226" t="str">
        <f t="shared" si="307"/>
        <v>Hayır, çakışma yok</v>
      </c>
      <c r="BX420" s="229"/>
      <c r="BY420" s="247" t="e">
        <f t="shared" si="308"/>
        <v>#VALUE!</v>
      </c>
      <c r="BZ420" s="247" t="e">
        <f t="shared" si="309"/>
        <v>#VALUE!</v>
      </c>
      <c r="CA420" s="247" t="e">
        <f t="shared" si="310"/>
        <v>#VALUE!</v>
      </c>
      <c r="CB420" s="213"/>
      <c r="CC420" s="211"/>
      <c r="CD420" s="196"/>
      <c r="CE420" s="213">
        <v>1252</v>
      </c>
      <c r="CF420" s="182" t="str">
        <f t="shared" si="311"/>
        <v/>
      </c>
      <c r="CG420" s="182" t="str">
        <f t="shared" si="312"/>
        <v/>
      </c>
      <c r="CH420" s="196"/>
      <c r="CI420" s="196"/>
      <c r="CJ420" s="196"/>
      <c r="CK420" s="196" t="e">
        <f t="shared" si="313"/>
        <v>#VALUE!</v>
      </c>
      <c r="CL420" s="196" t="e">
        <f t="shared" si="314"/>
        <v>#VALUE!</v>
      </c>
      <c r="CM420" s="196" t="e">
        <f t="shared" si="315"/>
        <v>#VALUE!</v>
      </c>
      <c r="CN420" s="114"/>
      <c r="CO420" s="115" t="str">
        <f t="shared" si="316"/>
        <v/>
      </c>
      <c r="CP420" s="116" t="e">
        <f t="shared" si="317"/>
        <v>#VALUE!</v>
      </c>
      <c r="CQ420" s="117" t="str">
        <f t="shared" si="318"/>
        <v/>
      </c>
      <c r="CR420" s="117" t="str">
        <f t="shared" si="319"/>
        <v/>
      </c>
      <c r="CS420" s="117" t="str">
        <f t="shared" si="320"/>
        <v/>
      </c>
      <c r="CT420" s="118" t="e">
        <f t="shared" si="321"/>
        <v>#VALUE!</v>
      </c>
      <c r="CU420" s="118" t="e">
        <f t="shared" si="322"/>
        <v>#VALUE!</v>
      </c>
      <c r="CV420" s="118" t="e">
        <f t="shared" si="323"/>
        <v>#VALUE!</v>
      </c>
      <c r="CW420" s="119" t="e">
        <f t="shared" si="324"/>
        <v>#VALUE!</v>
      </c>
    </row>
    <row r="421" spans="1:101" ht="118.5" customHeight="1" x14ac:dyDescent="0.3">
      <c r="A421" s="104" t="str">
        <f>[4]SayfaKAY!C1254</f>
        <v/>
      </c>
      <c r="B421" s="104" t="str">
        <f>[4]SayfaKAY!D1254</f>
        <v/>
      </c>
      <c r="C421" s="105" t="str">
        <f>[4]SayfaKAY!E1254</f>
        <v/>
      </c>
      <c r="D421" s="105" t="str">
        <f>[4]SayfaKAY!F1254</f>
        <v/>
      </c>
      <c r="E421" s="106" t="str">
        <f>[4]SayfaKAY!G1254</f>
        <v/>
      </c>
      <c r="F421" s="193" t="str">
        <f t="shared" si="285"/>
        <v/>
      </c>
      <c r="G421" s="135" t="str">
        <f t="shared" si="286"/>
        <v/>
      </c>
      <c r="H421" s="235" t="str">
        <f>[4]SayfaKAY!H1254</f>
        <v/>
      </c>
      <c r="I421" s="104" t="str">
        <f>[4]SayfaKAY!I1254</f>
        <v/>
      </c>
      <c r="J421" s="103" t="str">
        <f>IF([4]SayfaKAY!J1254="","",IF([4]SayfaKAY!J1254="Müşteri","Notified by Customer","Notified by Bozankaya"))</f>
        <v/>
      </c>
      <c r="K421" s="103" t="e">
        <f>VLOOKUP([4]SayfaKAY!L1254,#REF!,2,FALSE)</f>
        <v>#REF!</v>
      </c>
      <c r="L421" s="165" t="str">
        <f>[4]SayfaKAY!X1254</f>
        <v/>
      </c>
      <c r="M421" s="107" t="str">
        <f t="shared" si="287"/>
        <v/>
      </c>
      <c r="N421" s="105" t="str">
        <f>[4]SayfaKAY!M1254</f>
        <v/>
      </c>
      <c r="O421" s="166" t="str">
        <f>[4]SayfaKAY!P1254</f>
        <v/>
      </c>
      <c r="P421" s="166" t="str">
        <f>[4]SayfaKAY!Q1254</f>
        <v/>
      </c>
      <c r="Q421" s="166" t="str">
        <f>[4]SayfaKAY!R1254</f>
        <v/>
      </c>
      <c r="R421" s="132" t="str" cm="1">
        <f t="array" ref="R421">IF([4]SayfaKAY!U1254="","",_xlfn.IFS([4]SayfaKAY!U1254="Bozankaya","Bozankaya",[4]SayfaKAY!U1254="Müşteri","Customer",[4]SayfaKAY!U1254="Tedarikçi","Equipment Supplier"))</f>
        <v/>
      </c>
      <c r="S421" s="204" t="str">
        <f>[4]SayfaKAY!N1254</f>
        <v/>
      </c>
      <c r="T421" s="133" t="str">
        <f>[4]SayfaKAY!AD1254</f>
        <v/>
      </c>
      <c r="U421" s="132" t="str">
        <f>[4]SayfaKAY!W1254</f>
        <v/>
      </c>
      <c r="V421" s="108" t="str">
        <f>[4]SayfaKAY!AZ1254</f>
        <v/>
      </c>
      <c r="W421" s="136" t="str">
        <f t="shared" si="288"/>
        <v/>
      </c>
      <c r="X421" s="137" t="str">
        <f t="shared" si="289"/>
        <v/>
      </c>
      <c r="Y421" s="235" t="str">
        <f>[4]SayfaKAY!AE1254</f>
        <v/>
      </c>
      <c r="Z421" s="192" t="str">
        <f t="shared" si="290"/>
        <v/>
      </c>
      <c r="AA421" s="110" t="str">
        <f t="shared" si="291"/>
        <v/>
      </c>
      <c r="AB421" s="182" t="str">
        <f>[4]SayfaKAY!BA1254</f>
        <v/>
      </c>
      <c r="AC421" s="257" t="str">
        <f t="shared" si="292"/>
        <v/>
      </c>
      <c r="AD421" s="111" t="str">
        <f t="shared" si="293"/>
        <v/>
      </c>
      <c r="AE421" s="111" t="str">
        <f t="shared" si="294"/>
        <v/>
      </c>
      <c r="AF421" s="235" t="str">
        <f>[4]SayfaKAY!BA1254</f>
        <v/>
      </c>
      <c r="AG421" s="179" t="str">
        <f>[4]SayfaKAY!S1254</f>
        <v/>
      </c>
      <c r="AH421" s="178" t="str">
        <f t="shared" si="295"/>
        <v/>
      </c>
      <c r="AI421" s="163" t="str">
        <f>[4]SayfaKAY!AV1254</f>
        <v/>
      </c>
      <c r="AJ421" s="164" t="str">
        <f t="shared" si="296"/>
        <v/>
      </c>
      <c r="AK421" s="164" t="str">
        <f t="shared" si="297"/>
        <v/>
      </c>
      <c r="AL421" s="112" t="str">
        <f>[4]SayfaKAY!AX1254</f>
        <v/>
      </c>
      <c r="AM421" s="257" t="str" cm="1">
        <f t="array" ref="AM421">IFERROR(IF(AND(P421&lt;&gt;"D(Arıza Değil)",AH421="Bu Arıza Aracın Servise Verilmesine Engel Değil"),
IF(Z421-F421&gt;0,(AB421-Y421)*24*60,
IF(OR(AND(G421&gt;$AS$1,G421&lt;$AT$1),AND(G421&gt;$AU$1,G421&lt;$AV$1)),
(AF421-H421)*24*60,     BH:BH0)),        AN421),0)</f>
        <v/>
      </c>
      <c r="AN421" s="257" t="str">
        <f t="shared" si="298"/>
        <v/>
      </c>
      <c r="AO421" s="174" t="str">
        <f>[4]SayfaKAY!AG1254</f>
        <v/>
      </c>
      <c r="AP421" s="174" t="str">
        <f>[4]SayfaKAY!AI1254</f>
        <v/>
      </c>
      <c r="AQ421" s="174" t="str">
        <f>[4]SayfaKAY!AQ1254</f>
        <v/>
      </c>
      <c r="AR421" s="174" t="str">
        <f>[4]SayfaKAY!AH1254</f>
        <v/>
      </c>
      <c r="AS421" s="174" t="str">
        <f>[4]SayfaKAY!AJ1254</f>
        <v/>
      </c>
      <c r="AT421" s="175" t="str">
        <f>[4]SayfaKAY!AM1254</f>
        <v/>
      </c>
      <c r="AU421" s="176" t="str">
        <f>[4]SayfaKAY!AL1254</f>
        <v/>
      </c>
      <c r="AV421" s="176" t="str">
        <f>[4]SayfaKAY!AP1254</f>
        <v/>
      </c>
      <c r="AW421" s="177" t="str">
        <f>[4]SayfaKAY!AT1254</f>
        <v/>
      </c>
      <c r="AX421" s="194" t="str">
        <f t="shared" si="299"/>
        <v/>
      </c>
      <c r="AY421" s="168"/>
      <c r="AZ421" s="167"/>
      <c r="BA421" s="170"/>
      <c r="BB421" s="171"/>
      <c r="BC421" s="114"/>
      <c r="BD421" s="114"/>
      <c r="BE421" s="114"/>
      <c r="BF421" s="114"/>
      <c r="BG421" s="114"/>
      <c r="BH421" s="114">
        <f>IFERROR(FRACAS!AN1257, "Hata Var")</f>
        <v>351027.00000000419</v>
      </c>
      <c r="BI421" s="114"/>
      <c r="BJ421" s="114"/>
      <c r="BK421" s="105" t="str">
        <f>[4]SayfaKAY!AW1254</f>
        <v/>
      </c>
      <c r="BL421" s="105" t="str">
        <f>[4]SayfaKAY!V1254</f>
        <v/>
      </c>
      <c r="BM421" s="114"/>
      <c r="BN421" s="171" t="str">
        <f t="shared" si="300"/>
        <v>x yok</v>
      </c>
      <c r="BO421" s="171" t="b">
        <f t="shared" si="301"/>
        <v>0</v>
      </c>
      <c r="BP421" s="171" t="e">
        <f t="shared" si="302"/>
        <v>#VALUE!</v>
      </c>
      <c r="BQ421" s="226" t="e">
        <f t="shared" si="303"/>
        <v>#VALUE!</v>
      </c>
      <c r="BR421" s="226" t="e">
        <f t="shared" si="304"/>
        <v>#VALUE!</v>
      </c>
      <c r="BS421" s="226" t="e">
        <f t="shared" si="305"/>
        <v>#VALUE!</v>
      </c>
      <c r="BT421" s="114"/>
      <c r="BU421" s="242"/>
      <c r="BV421" s="233">
        <f t="shared" si="306"/>
        <v>-1</v>
      </c>
      <c r="BW421" s="226" t="str">
        <f t="shared" si="307"/>
        <v>Hayır, çakışma yok</v>
      </c>
      <c r="BX421" s="229"/>
      <c r="BY421" s="247" t="e">
        <f t="shared" si="308"/>
        <v>#VALUE!</v>
      </c>
      <c r="BZ421" s="247" t="e">
        <f t="shared" si="309"/>
        <v>#VALUE!</v>
      </c>
      <c r="CA421" s="247" t="e">
        <f t="shared" si="310"/>
        <v>#VALUE!</v>
      </c>
      <c r="CB421" s="213"/>
      <c r="CC421" s="211"/>
      <c r="CD421" s="196"/>
      <c r="CE421" s="213">
        <v>1253</v>
      </c>
      <c r="CF421" s="182" t="str">
        <f t="shared" si="311"/>
        <v/>
      </c>
      <c r="CG421" s="182" t="str">
        <f t="shared" si="312"/>
        <v/>
      </c>
      <c r="CH421" s="196"/>
      <c r="CI421" s="196"/>
      <c r="CJ421" s="196"/>
      <c r="CK421" s="196" t="e">
        <f t="shared" si="313"/>
        <v>#VALUE!</v>
      </c>
      <c r="CL421" s="196" t="e">
        <f t="shared" si="314"/>
        <v>#VALUE!</v>
      </c>
      <c r="CM421" s="196" t="e">
        <f t="shared" si="315"/>
        <v>#VALUE!</v>
      </c>
      <c r="CN421" s="114"/>
      <c r="CO421" s="115" t="str">
        <f t="shared" si="316"/>
        <v/>
      </c>
      <c r="CP421" s="116" t="e">
        <f t="shared" si="317"/>
        <v>#VALUE!</v>
      </c>
      <c r="CQ421" s="117" t="str">
        <f t="shared" si="318"/>
        <v/>
      </c>
      <c r="CR421" s="117" t="str">
        <f t="shared" si="319"/>
        <v/>
      </c>
      <c r="CS421" s="117" t="str">
        <f t="shared" si="320"/>
        <v/>
      </c>
      <c r="CT421" s="118" t="e">
        <f t="shared" si="321"/>
        <v>#VALUE!</v>
      </c>
      <c r="CU421" s="118" t="e">
        <f t="shared" si="322"/>
        <v>#VALUE!</v>
      </c>
      <c r="CV421" s="118" t="e">
        <f t="shared" si="323"/>
        <v>#VALUE!</v>
      </c>
      <c r="CW421" s="119" t="e">
        <f t="shared" si="324"/>
        <v>#VALUE!</v>
      </c>
    </row>
    <row r="422" spans="1:101" ht="118.5" customHeight="1" x14ac:dyDescent="0.3">
      <c r="A422" s="160" t="str">
        <f>[4]SayfaKAY!C1255</f>
        <v/>
      </c>
      <c r="B422" s="104" t="str">
        <f>[4]SayfaKAY!D1255</f>
        <v/>
      </c>
      <c r="C422" s="105" t="str">
        <f>[4]SayfaKAY!E1255</f>
        <v/>
      </c>
      <c r="D422" s="105" t="str">
        <f>[4]SayfaKAY!F1255</f>
        <v/>
      </c>
      <c r="E422" s="106" t="str">
        <f>[4]SayfaKAY!G1255</f>
        <v/>
      </c>
      <c r="F422" s="134" t="str">
        <f t="shared" si="285"/>
        <v/>
      </c>
      <c r="G422" s="135" t="str">
        <f t="shared" si="286"/>
        <v/>
      </c>
      <c r="H422" s="235" t="str">
        <f>[4]SayfaKAY!H1255</f>
        <v/>
      </c>
      <c r="I422" s="104" t="str">
        <f>[4]SayfaKAY!I1255</f>
        <v/>
      </c>
      <c r="J422" s="103" t="str">
        <f>IF([4]SayfaKAY!J1255="","",IF([4]SayfaKAY!J1255="Müşteri","Notified by Customer","Notified by Bozankaya"))</f>
        <v/>
      </c>
      <c r="K422" s="103" t="e">
        <f>VLOOKUP([4]SayfaKAY!L1255,#REF!,2,FALSE)</f>
        <v>#REF!</v>
      </c>
      <c r="L422" s="165" t="str">
        <f>[4]SayfaKAY!X1255</f>
        <v/>
      </c>
      <c r="M422" s="107" t="str">
        <f t="shared" si="287"/>
        <v/>
      </c>
      <c r="N422" s="105" t="str">
        <f>[4]SayfaKAY!M1255</f>
        <v/>
      </c>
      <c r="O422" s="166" t="str">
        <f>[4]SayfaKAY!P1255</f>
        <v/>
      </c>
      <c r="P422" s="166" t="str">
        <f>[4]SayfaKAY!Q1255</f>
        <v/>
      </c>
      <c r="Q422" s="166" t="str">
        <f>[4]SayfaKAY!R1255</f>
        <v/>
      </c>
      <c r="R422" s="132" t="str" cm="1">
        <f t="array" ref="R422">IF([4]SayfaKAY!U1255="","",_xlfn.IFS([4]SayfaKAY!U1255="Bozankaya","Bozankaya",[4]SayfaKAY!U1255="Müşteri","Customer",[4]SayfaKAY!U1255="Tedarikçi","Equipment Supplier"))</f>
        <v/>
      </c>
      <c r="S422" s="204" t="str">
        <f>[4]SayfaKAY!N1255</f>
        <v/>
      </c>
      <c r="T422" s="133" t="str">
        <f>[4]SayfaKAY!AD1255</f>
        <v/>
      </c>
      <c r="U422" s="132" t="str">
        <f>[4]SayfaKAY!W1255</f>
        <v/>
      </c>
      <c r="V422" s="108" t="str">
        <f>[4]SayfaKAY!AZ1255</f>
        <v/>
      </c>
      <c r="W422" s="136" t="str">
        <f t="shared" si="288"/>
        <v/>
      </c>
      <c r="X422" s="137" t="str">
        <f t="shared" si="289"/>
        <v/>
      </c>
      <c r="Y422" s="235" t="str">
        <f>[4]SayfaKAY!AE1255</f>
        <v/>
      </c>
      <c r="Z422" s="109" t="str">
        <f t="shared" si="290"/>
        <v/>
      </c>
      <c r="AA422" s="110" t="str">
        <f t="shared" si="291"/>
        <v/>
      </c>
      <c r="AB422" s="182" t="str">
        <f>[4]SayfaKAY!BA1255</f>
        <v/>
      </c>
      <c r="AC422" s="257" t="str">
        <f t="shared" si="292"/>
        <v/>
      </c>
      <c r="AD422" s="111" t="str">
        <f t="shared" si="293"/>
        <v/>
      </c>
      <c r="AE422" s="111" t="str">
        <f t="shared" si="294"/>
        <v/>
      </c>
      <c r="AF422" s="235" t="str">
        <f>[4]SayfaKAY!BA1255</f>
        <v/>
      </c>
      <c r="AG422" s="179" t="str">
        <f>[4]SayfaKAY!S1255</f>
        <v/>
      </c>
      <c r="AH422" s="178" t="str">
        <f t="shared" si="295"/>
        <v/>
      </c>
      <c r="AI422" s="163" t="str">
        <f>[4]SayfaKAY!AV1255</f>
        <v/>
      </c>
      <c r="AJ422" s="164" t="str">
        <f t="shared" si="296"/>
        <v/>
      </c>
      <c r="AK422" s="164" t="str">
        <f t="shared" si="297"/>
        <v/>
      </c>
      <c r="AL422" s="112" t="str">
        <f>[4]SayfaKAY!AX1255</f>
        <v/>
      </c>
      <c r="AM422" s="257" t="str" cm="1">
        <f t="array" ref="AM422">IFERROR(IF(AND(P422&lt;&gt;"D(Arıza Değil)",AH422="Bu Arıza Aracın Servise Verilmesine Engel Değil"),
IF(Z422-F422&gt;0,(AB422-Y422)*24*60,
IF(OR(AND(G422&gt;$AS$1,G422&lt;$AT$1),AND(G422&gt;$AU$1,G422&lt;$AV$1)),
(AF422-H422)*24*60,     BH:BH0)),        AN422),0)</f>
        <v/>
      </c>
      <c r="AN422" s="257" t="str">
        <f t="shared" si="298"/>
        <v/>
      </c>
      <c r="AO422" s="174" t="str">
        <f>[4]SayfaKAY!AG1255</f>
        <v/>
      </c>
      <c r="AP422" s="174" t="str">
        <f>[4]SayfaKAY!AI1255</f>
        <v/>
      </c>
      <c r="AQ422" s="174" t="str">
        <f>[4]SayfaKAY!AQ1255</f>
        <v/>
      </c>
      <c r="AR422" s="174" t="str">
        <f>[4]SayfaKAY!AH1255</f>
        <v/>
      </c>
      <c r="AS422" s="174" t="str">
        <f>[4]SayfaKAY!AJ1255</f>
        <v/>
      </c>
      <c r="AT422" s="175" t="str">
        <f>[4]SayfaKAY!AM1255</f>
        <v/>
      </c>
      <c r="AU422" s="176" t="str">
        <f>[4]SayfaKAY!AL1255</f>
        <v/>
      </c>
      <c r="AV422" s="176" t="str">
        <f>[4]SayfaKAY!AP1255</f>
        <v/>
      </c>
      <c r="AW422" s="177" t="str">
        <f>[4]SayfaKAY!AT1255</f>
        <v/>
      </c>
      <c r="AX422" s="194" t="str">
        <f t="shared" si="299"/>
        <v/>
      </c>
      <c r="AY422" s="168"/>
      <c r="AZ422" s="167"/>
      <c r="BA422" s="113"/>
      <c r="BB422" s="171" t="str">
        <f>IF($AQ$1="X", IF(AND(G422&gt;=$AS$1,G422&lt;=$AT$1),IF(P422&lt;&gt;"D(Arıza Değil)",AC422,0), IF(AND(G422&gt;=$AU$1,G422&lt;=$AV$1),IF(P422&lt;&gt;"D(Arıza Değil)",AC422,0), "")), "")</f>
        <v/>
      </c>
      <c r="BC422" s="114"/>
      <c r="BD422" s="114"/>
      <c r="BE422" s="114"/>
      <c r="BF422" s="114"/>
      <c r="BG422" s="114"/>
      <c r="BH422" s="114">
        <f>IFERROR(FRACAS!AN1258, "Hata Var")</f>
        <v>351017.00000006589</v>
      </c>
      <c r="BI422" s="114"/>
      <c r="BJ422" s="114"/>
      <c r="BK422" s="105" t="str">
        <f>[4]SayfaKAY!AW1255</f>
        <v/>
      </c>
      <c r="BL422" s="105" t="str">
        <f>[4]SayfaKAY!V1255</f>
        <v/>
      </c>
      <c r="BM422" s="114"/>
      <c r="BN422" s="171" t="str">
        <f t="shared" si="300"/>
        <v>x yok</v>
      </c>
      <c r="BO422" s="171" t="b">
        <f t="shared" si="301"/>
        <v>0</v>
      </c>
      <c r="BP422" s="171" t="e">
        <f t="shared" si="302"/>
        <v>#VALUE!</v>
      </c>
      <c r="BQ422" s="226" t="e">
        <f t="shared" si="303"/>
        <v>#VALUE!</v>
      </c>
      <c r="BR422" s="226" t="e">
        <f t="shared" si="304"/>
        <v>#VALUE!</v>
      </c>
      <c r="BS422" s="226" t="e">
        <f t="shared" si="305"/>
        <v>#VALUE!</v>
      </c>
      <c r="BT422" s="114"/>
      <c r="BU422" s="242"/>
      <c r="BV422" s="233">
        <f t="shared" si="306"/>
        <v>-1</v>
      </c>
      <c r="BW422" s="226" t="str">
        <f t="shared" si="307"/>
        <v>Hayır, çakışma yok</v>
      </c>
      <c r="BX422" s="229"/>
      <c r="BY422" s="247" t="e">
        <f t="shared" si="308"/>
        <v>#VALUE!</v>
      </c>
      <c r="BZ422" s="247" t="e">
        <f t="shared" si="309"/>
        <v>#VALUE!</v>
      </c>
      <c r="CA422" s="247" t="e">
        <f t="shared" si="310"/>
        <v>#VALUE!</v>
      </c>
      <c r="CB422" s="213"/>
      <c r="CC422" s="211"/>
      <c r="CD422" s="196"/>
      <c r="CE422" s="213">
        <v>1254</v>
      </c>
      <c r="CF422" s="182" t="str">
        <f t="shared" si="311"/>
        <v/>
      </c>
      <c r="CG422" s="182" t="str">
        <f t="shared" si="312"/>
        <v/>
      </c>
      <c r="CH422" s="196"/>
      <c r="CI422" s="196"/>
      <c r="CJ422" s="196"/>
      <c r="CK422" s="196" t="e">
        <f t="shared" si="313"/>
        <v>#VALUE!</v>
      </c>
      <c r="CL422" s="196" t="e">
        <f t="shared" si="314"/>
        <v>#VALUE!</v>
      </c>
      <c r="CM422" s="196" t="e">
        <f t="shared" si="315"/>
        <v>#VALUE!</v>
      </c>
      <c r="CN422" s="114"/>
      <c r="CO422" s="115" t="str">
        <f t="shared" si="316"/>
        <v/>
      </c>
      <c r="CP422" s="116" t="e">
        <f t="shared" si="317"/>
        <v>#VALUE!</v>
      </c>
      <c r="CQ422" s="117" t="str">
        <f t="shared" si="318"/>
        <v/>
      </c>
      <c r="CR422" s="117" t="str">
        <f t="shared" si="319"/>
        <v/>
      </c>
      <c r="CS422" s="117" t="str">
        <f t="shared" si="320"/>
        <v/>
      </c>
      <c r="CT422" s="118" t="e">
        <f t="shared" si="321"/>
        <v>#VALUE!</v>
      </c>
      <c r="CU422" s="118" t="e">
        <f t="shared" si="322"/>
        <v>#VALUE!</v>
      </c>
      <c r="CV422" s="118" t="e">
        <f t="shared" si="323"/>
        <v>#VALUE!</v>
      </c>
      <c r="CW422" s="119" t="e">
        <f t="shared" si="324"/>
        <v>#VALUE!</v>
      </c>
    </row>
    <row r="423" spans="1:101" ht="118.5" customHeight="1" x14ac:dyDescent="0.3">
      <c r="A423" s="104" t="str">
        <f>[4]SayfaKAY!C1256</f>
        <v/>
      </c>
      <c r="B423" s="104" t="str">
        <f>[4]SayfaKAY!D1256</f>
        <v/>
      </c>
      <c r="C423" s="105" t="str">
        <f>[4]SayfaKAY!E1256</f>
        <v/>
      </c>
      <c r="D423" s="105" t="str">
        <f>[4]SayfaKAY!F1256</f>
        <v/>
      </c>
      <c r="E423" s="106" t="str">
        <f>[4]SayfaKAY!G1256</f>
        <v/>
      </c>
      <c r="F423" s="193" t="str">
        <f t="shared" si="285"/>
        <v/>
      </c>
      <c r="G423" s="135" t="str">
        <f t="shared" si="286"/>
        <v/>
      </c>
      <c r="H423" s="235" t="str">
        <f>[4]SayfaKAY!H1256</f>
        <v/>
      </c>
      <c r="I423" s="104" t="str">
        <f>[4]SayfaKAY!I1256</f>
        <v/>
      </c>
      <c r="J423" s="103" t="str">
        <f>IF([4]SayfaKAY!J1256="","",IF([4]SayfaKAY!J1256="Müşteri","Notified by Customer","Notified by Bozankaya"))</f>
        <v/>
      </c>
      <c r="K423" s="103" t="e">
        <f>VLOOKUP([4]SayfaKAY!L1256,#REF!,2,FALSE)</f>
        <v>#REF!</v>
      </c>
      <c r="L423" s="165" t="str">
        <f>[4]SayfaKAY!X1256</f>
        <v/>
      </c>
      <c r="M423" s="107" t="str">
        <f t="shared" si="287"/>
        <v/>
      </c>
      <c r="N423" s="105" t="str">
        <f>[4]SayfaKAY!M1256</f>
        <v/>
      </c>
      <c r="O423" s="166" t="str">
        <f>[4]SayfaKAY!P1256</f>
        <v/>
      </c>
      <c r="P423" s="166" t="str">
        <f>[4]SayfaKAY!Q1256</f>
        <v/>
      </c>
      <c r="Q423" s="166" t="str">
        <f>[4]SayfaKAY!R1256</f>
        <v/>
      </c>
      <c r="R423" s="132" t="str" cm="1">
        <f t="array" ref="R423">IF([4]SayfaKAY!U1256="","",_xlfn.IFS([4]SayfaKAY!U1256="Bozankaya","Bozankaya",[4]SayfaKAY!U1256="Müşteri","Customer",[4]SayfaKAY!U1256="Tedarikçi","Equipment Supplier"))</f>
        <v/>
      </c>
      <c r="S423" s="204" t="str">
        <f>[4]SayfaKAY!N1256</f>
        <v/>
      </c>
      <c r="T423" s="133" t="str">
        <f>[4]SayfaKAY!AD1256</f>
        <v/>
      </c>
      <c r="U423" s="132" t="str">
        <f>[4]SayfaKAY!W1256</f>
        <v/>
      </c>
      <c r="V423" s="108" t="str">
        <f>[4]SayfaKAY!AZ1256</f>
        <v/>
      </c>
      <c r="W423" s="136" t="str">
        <f t="shared" si="288"/>
        <v/>
      </c>
      <c r="X423" s="137" t="str">
        <f t="shared" si="289"/>
        <v/>
      </c>
      <c r="Y423" s="235" t="str">
        <f>[4]SayfaKAY!AE1256</f>
        <v/>
      </c>
      <c r="Z423" s="192" t="str">
        <f t="shared" si="290"/>
        <v/>
      </c>
      <c r="AA423" s="110" t="str">
        <f t="shared" si="291"/>
        <v/>
      </c>
      <c r="AB423" s="182" t="str">
        <f>[4]SayfaKAY!BA1256</f>
        <v/>
      </c>
      <c r="AC423" s="257" t="str">
        <f t="shared" si="292"/>
        <v/>
      </c>
      <c r="AD423" s="111" t="str">
        <f t="shared" si="293"/>
        <v/>
      </c>
      <c r="AE423" s="111" t="str">
        <f t="shared" si="294"/>
        <v/>
      </c>
      <c r="AF423" s="235" t="str">
        <f>[4]SayfaKAY!BA1256</f>
        <v/>
      </c>
      <c r="AG423" s="179" t="str">
        <f>[4]SayfaKAY!S1256</f>
        <v/>
      </c>
      <c r="AH423" s="178" t="str">
        <f t="shared" si="295"/>
        <v/>
      </c>
      <c r="AI423" s="163" t="str">
        <f>[4]SayfaKAY!AV1256</f>
        <v/>
      </c>
      <c r="AJ423" s="164" t="str">
        <f t="shared" si="296"/>
        <v/>
      </c>
      <c r="AK423" s="164" t="str">
        <f t="shared" si="297"/>
        <v/>
      </c>
      <c r="AL423" s="112" t="str">
        <f>[4]SayfaKAY!AX1256</f>
        <v/>
      </c>
      <c r="AM423" s="257" t="str" cm="1">
        <f t="array" ref="AM423">IFERROR(IF(AND(P423&lt;&gt;"D(Arıza Değil)",AH423="Bu Arıza Aracın Servise Verilmesine Engel Değil"),
IF(Z423-F423&gt;0,(AB423-Y423)*24*60,
IF(OR(AND(G423&gt;$AS$1,G423&lt;$AT$1),AND(G423&gt;$AU$1,G423&lt;$AV$1)),
(AF423-H423)*24*60,     BH:BH0)),        AN423),0)</f>
        <v/>
      </c>
      <c r="AN423" s="257" t="str">
        <f t="shared" si="298"/>
        <v/>
      </c>
      <c r="AO423" s="174" t="str">
        <f>[4]SayfaKAY!AG1256</f>
        <v/>
      </c>
      <c r="AP423" s="174" t="str">
        <f>[4]SayfaKAY!AI1256</f>
        <v/>
      </c>
      <c r="AQ423" s="174" t="str">
        <f>[4]SayfaKAY!AQ1256</f>
        <v/>
      </c>
      <c r="AR423" s="174" t="str">
        <f>[4]SayfaKAY!AH1256</f>
        <v/>
      </c>
      <c r="AS423" s="174" t="str">
        <f>[4]SayfaKAY!AJ1256</f>
        <v/>
      </c>
      <c r="AT423" s="175" t="str">
        <f>[4]SayfaKAY!AM1256</f>
        <v/>
      </c>
      <c r="AU423" s="176" t="str">
        <f>[4]SayfaKAY!AL1256</f>
        <v/>
      </c>
      <c r="AV423" s="176" t="str">
        <f>[4]SayfaKAY!AP1256</f>
        <v/>
      </c>
      <c r="AW423" s="177" t="str">
        <f>[4]SayfaKAY!AT1256</f>
        <v/>
      </c>
      <c r="AX423" s="194" t="str">
        <f t="shared" si="299"/>
        <v/>
      </c>
      <c r="AY423" s="168"/>
      <c r="AZ423" s="167"/>
      <c r="BA423" s="170"/>
      <c r="BB423" s="171"/>
      <c r="BC423" s="114"/>
      <c r="BD423" s="114"/>
      <c r="BE423" s="114"/>
      <c r="BF423" s="114"/>
      <c r="BG423" s="114"/>
      <c r="BH423" s="114">
        <f>IFERROR(FRACAS!AN1259, "Hata Var")</f>
        <v>319.99999996391125</v>
      </c>
      <c r="BI423" s="114"/>
      <c r="BJ423" s="114"/>
      <c r="BK423" s="105" t="str">
        <f>[4]SayfaKAY!AW1256</f>
        <v/>
      </c>
      <c r="BL423" s="105" t="str">
        <f>[4]SayfaKAY!V1256</f>
        <v/>
      </c>
      <c r="BM423" s="114"/>
      <c r="BN423" s="171" t="str">
        <f t="shared" si="300"/>
        <v>x yok</v>
      </c>
      <c r="BO423" s="171" t="b">
        <f t="shared" si="301"/>
        <v>0</v>
      </c>
      <c r="BP423" s="171" t="e">
        <f t="shared" si="302"/>
        <v>#VALUE!</v>
      </c>
      <c r="BQ423" s="226" t="e">
        <f t="shared" si="303"/>
        <v>#VALUE!</v>
      </c>
      <c r="BR423" s="226" t="e">
        <f t="shared" si="304"/>
        <v>#VALUE!</v>
      </c>
      <c r="BS423" s="226" t="e">
        <f t="shared" si="305"/>
        <v>#VALUE!</v>
      </c>
      <c r="BT423" s="114"/>
      <c r="BU423" s="242"/>
      <c r="BV423" s="233">
        <f t="shared" si="306"/>
        <v>-1</v>
      </c>
      <c r="BW423" s="226" t="str">
        <f t="shared" si="307"/>
        <v>Hayır, çakışma yok</v>
      </c>
      <c r="BX423" s="229"/>
      <c r="BY423" s="247" t="e">
        <f t="shared" si="308"/>
        <v>#VALUE!</v>
      </c>
      <c r="BZ423" s="247" t="e">
        <f t="shared" si="309"/>
        <v>#VALUE!</v>
      </c>
      <c r="CA423" s="247" t="e">
        <f t="shared" si="310"/>
        <v>#VALUE!</v>
      </c>
      <c r="CB423" s="213"/>
      <c r="CC423" s="211"/>
      <c r="CD423" s="196"/>
      <c r="CE423" s="213">
        <v>1255</v>
      </c>
      <c r="CF423" s="182" t="str">
        <f t="shared" si="311"/>
        <v/>
      </c>
      <c r="CG423" s="182" t="str">
        <f t="shared" si="312"/>
        <v/>
      </c>
      <c r="CH423" s="196"/>
      <c r="CI423" s="196"/>
      <c r="CJ423" s="196"/>
      <c r="CK423" s="196" t="e">
        <f t="shared" si="313"/>
        <v>#VALUE!</v>
      </c>
      <c r="CL423" s="196" t="e">
        <f t="shared" si="314"/>
        <v>#VALUE!</v>
      </c>
      <c r="CM423" s="196" t="e">
        <f t="shared" si="315"/>
        <v>#VALUE!</v>
      </c>
      <c r="CN423" s="114"/>
      <c r="CO423" s="115" t="str">
        <f t="shared" si="316"/>
        <v/>
      </c>
      <c r="CP423" s="116" t="e">
        <f t="shared" si="317"/>
        <v>#VALUE!</v>
      </c>
      <c r="CQ423" s="117" t="str">
        <f t="shared" si="318"/>
        <v/>
      </c>
      <c r="CR423" s="117" t="str">
        <f t="shared" si="319"/>
        <v/>
      </c>
      <c r="CS423" s="117" t="str">
        <f t="shared" si="320"/>
        <v/>
      </c>
      <c r="CT423" s="118" t="e">
        <f t="shared" si="321"/>
        <v>#VALUE!</v>
      </c>
      <c r="CU423" s="118" t="e">
        <f t="shared" si="322"/>
        <v>#VALUE!</v>
      </c>
      <c r="CV423" s="118" t="e">
        <f t="shared" si="323"/>
        <v>#VALUE!</v>
      </c>
      <c r="CW423" s="119" t="e">
        <f t="shared" si="324"/>
        <v>#VALUE!</v>
      </c>
    </row>
    <row r="424" spans="1:101" ht="118.5" customHeight="1" x14ac:dyDescent="0.3">
      <c r="A424" s="160" t="str">
        <f>[4]SayfaKAY!C1257</f>
        <v/>
      </c>
      <c r="B424" s="104" t="str">
        <f>[4]SayfaKAY!D1257</f>
        <v/>
      </c>
      <c r="C424" s="105" t="str">
        <f>[4]SayfaKAY!E1257</f>
        <v/>
      </c>
      <c r="D424" s="105" t="str">
        <f>[4]SayfaKAY!F1257</f>
        <v/>
      </c>
      <c r="E424" s="106" t="str">
        <f>[4]SayfaKAY!G1257</f>
        <v/>
      </c>
      <c r="F424" s="134" t="str">
        <f t="shared" si="285"/>
        <v/>
      </c>
      <c r="G424" s="135" t="str">
        <f t="shared" si="286"/>
        <v/>
      </c>
      <c r="H424" s="235" t="str">
        <f>[4]SayfaKAY!H1257</f>
        <v/>
      </c>
      <c r="I424" s="104" t="str">
        <f>[4]SayfaKAY!I1257</f>
        <v/>
      </c>
      <c r="J424" s="103" t="str">
        <f>IF([4]SayfaKAY!J1257="","",IF([4]SayfaKAY!J1257="Müşteri","Notified by Customer","Notified by Bozankaya"))</f>
        <v/>
      </c>
      <c r="K424" s="103" t="e">
        <f>VLOOKUP([4]SayfaKAY!L1257,#REF!,2,FALSE)</f>
        <v>#REF!</v>
      </c>
      <c r="L424" s="165" t="str">
        <f>[4]SayfaKAY!X1257</f>
        <v/>
      </c>
      <c r="M424" s="107" t="str">
        <f t="shared" si="287"/>
        <v/>
      </c>
      <c r="N424" s="105" t="str">
        <f>[4]SayfaKAY!M1257</f>
        <v/>
      </c>
      <c r="O424" s="166" t="str">
        <f>[4]SayfaKAY!P1257</f>
        <v/>
      </c>
      <c r="P424" s="166" t="str">
        <f>[4]SayfaKAY!Q1257</f>
        <v/>
      </c>
      <c r="Q424" s="166" t="str">
        <f>[4]SayfaKAY!R1257</f>
        <v/>
      </c>
      <c r="R424" s="132" t="str" cm="1">
        <f t="array" ref="R424">IF([4]SayfaKAY!U1257="","",_xlfn.IFS([4]SayfaKAY!U1257="Bozankaya","Bozankaya",[4]SayfaKAY!U1257="Müşteri","Customer",[4]SayfaKAY!U1257="Tedarikçi","Equipment Supplier"))</f>
        <v/>
      </c>
      <c r="S424" s="204" t="str">
        <f>[4]SayfaKAY!N1257</f>
        <v/>
      </c>
      <c r="T424" s="133" t="str">
        <f>[4]SayfaKAY!AD1257</f>
        <v/>
      </c>
      <c r="U424" s="132" t="str">
        <f>[4]SayfaKAY!W1257</f>
        <v/>
      </c>
      <c r="V424" s="108" t="str">
        <f>[4]SayfaKAY!AZ1257</f>
        <v/>
      </c>
      <c r="W424" s="136" t="str">
        <f t="shared" si="288"/>
        <v/>
      </c>
      <c r="X424" s="137" t="str">
        <f t="shared" si="289"/>
        <v/>
      </c>
      <c r="Y424" s="235" t="str">
        <f>[4]SayfaKAY!AE1257</f>
        <v/>
      </c>
      <c r="Z424" s="109" t="str">
        <f t="shared" si="290"/>
        <v/>
      </c>
      <c r="AA424" s="110" t="str">
        <f t="shared" si="291"/>
        <v/>
      </c>
      <c r="AB424" s="182" t="str">
        <f>[4]SayfaKAY!BA1257</f>
        <v/>
      </c>
      <c r="AC424" s="257" t="str">
        <f t="shared" si="292"/>
        <v/>
      </c>
      <c r="AD424" s="111" t="str">
        <f t="shared" si="293"/>
        <v/>
      </c>
      <c r="AE424" s="111" t="str">
        <f t="shared" si="294"/>
        <v/>
      </c>
      <c r="AF424" s="235" t="str">
        <f>[4]SayfaKAY!BA1257</f>
        <v/>
      </c>
      <c r="AG424" s="179" t="str">
        <f>[4]SayfaKAY!S1257</f>
        <v/>
      </c>
      <c r="AH424" s="178" t="str">
        <f t="shared" si="295"/>
        <v/>
      </c>
      <c r="AI424" s="163" t="str">
        <f>[4]SayfaKAY!AV1257</f>
        <v/>
      </c>
      <c r="AJ424" s="164" t="str">
        <f t="shared" si="296"/>
        <v/>
      </c>
      <c r="AK424" s="164" t="str">
        <f t="shared" si="297"/>
        <v/>
      </c>
      <c r="AL424" s="112" t="str">
        <f>[4]SayfaKAY!AX1257</f>
        <v/>
      </c>
      <c r="AM424" s="257" t="str" cm="1">
        <f t="array" ref="AM424">IFERROR(IF(AND(P424&lt;&gt;"D(Arıza Değil)",AH424="Bu Arıza Aracın Servise Verilmesine Engel Değil"),
IF(Z424-F424&gt;0,(AB424-Y424)*24*60,
IF(OR(AND(G424&gt;$AS$1,G424&lt;$AT$1),AND(G424&gt;$AU$1,G424&lt;$AV$1)),
(AF424-H424)*24*60,     BH:BH0)),        AN424),0)</f>
        <v/>
      </c>
      <c r="AN424" s="257" t="str">
        <f t="shared" si="298"/>
        <v/>
      </c>
      <c r="AO424" s="174" t="str">
        <f>[4]SayfaKAY!AG1257</f>
        <v/>
      </c>
      <c r="AP424" s="174" t="str">
        <f>[4]SayfaKAY!AI1257</f>
        <v/>
      </c>
      <c r="AQ424" s="174" t="str">
        <f>[4]SayfaKAY!AQ1257</f>
        <v/>
      </c>
      <c r="AR424" s="174" t="str">
        <f>[4]SayfaKAY!AH1257</f>
        <v/>
      </c>
      <c r="AS424" s="174" t="str">
        <f>[4]SayfaKAY!AJ1257</f>
        <v/>
      </c>
      <c r="AT424" s="175" t="str">
        <f>[4]SayfaKAY!AM1257</f>
        <v/>
      </c>
      <c r="AU424" s="176" t="str">
        <f>[4]SayfaKAY!AL1257</f>
        <v/>
      </c>
      <c r="AV424" s="176" t="str">
        <f>[4]SayfaKAY!AP1257</f>
        <v/>
      </c>
      <c r="AW424" s="177" t="str">
        <f>[4]SayfaKAY!AT1257</f>
        <v/>
      </c>
      <c r="AX424" s="194" t="str">
        <f t="shared" si="299"/>
        <v/>
      </c>
      <c r="AY424" s="168"/>
      <c r="AZ424" s="167"/>
      <c r="BA424" s="113"/>
      <c r="BB424" s="171" t="str">
        <f>IF($AQ$1="X", IF(AND(G424&gt;=$AS$1,G424&lt;=$AT$1),IF(P424&lt;&gt;"D(Arıza Değil)",AC424,0), IF(AND(G424&gt;=$AU$1,G424&lt;=$AV$1),IF(P424&lt;&gt;"D(Arıza Değil)",AC424,0), "")), "")</f>
        <v/>
      </c>
      <c r="BC424" s="114"/>
      <c r="BD424" s="114"/>
      <c r="BE424" s="114"/>
      <c r="BF424" s="114"/>
      <c r="BG424" s="114"/>
      <c r="BH424" s="114">
        <f>IFERROR(FRACAS!AN1260, "Hata Var")</f>
        <v>528032.000000017</v>
      </c>
      <c r="BI424" s="114"/>
      <c r="BJ424" s="114"/>
      <c r="BK424" s="105" t="str">
        <f>[4]SayfaKAY!AW1257</f>
        <v/>
      </c>
      <c r="BL424" s="105" t="str">
        <f>[4]SayfaKAY!V1257</f>
        <v/>
      </c>
      <c r="BM424" s="114"/>
      <c r="BN424" s="171" t="str">
        <f t="shared" si="300"/>
        <v>x yok</v>
      </c>
      <c r="BO424" s="171" t="b">
        <f t="shared" si="301"/>
        <v>0</v>
      </c>
      <c r="BP424" s="171" t="e">
        <f t="shared" si="302"/>
        <v>#VALUE!</v>
      </c>
      <c r="BQ424" s="226" t="e">
        <f t="shared" si="303"/>
        <v>#VALUE!</v>
      </c>
      <c r="BR424" s="226" t="e">
        <f t="shared" si="304"/>
        <v>#VALUE!</v>
      </c>
      <c r="BS424" s="226" t="e">
        <f t="shared" si="305"/>
        <v>#VALUE!</v>
      </c>
      <c r="BT424" s="114"/>
      <c r="BU424" s="242"/>
      <c r="BV424" s="233">
        <f t="shared" si="306"/>
        <v>-1</v>
      </c>
      <c r="BW424" s="226" t="str">
        <f t="shared" si="307"/>
        <v>Hayır, çakışma yok</v>
      </c>
      <c r="BX424" s="229"/>
      <c r="BY424" s="247" t="e">
        <f t="shared" si="308"/>
        <v>#VALUE!</v>
      </c>
      <c r="BZ424" s="247" t="e">
        <f t="shared" si="309"/>
        <v>#VALUE!</v>
      </c>
      <c r="CA424" s="247" t="e">
        <f t="shared" si="310"/>
        <v>#VALUE!</v>
      </c>
      <c r="CB424" s="213"/>
      <c r="CC424" s="211"/>
      <c r="CD424" s="196"/>
      <c r="CE424" s="213">
        <v>1256</v>
      </c>
      <c r="CF424" s="182" t="str">
        <f t="shared" si="311"/>
        <v/>
      </c>
      <c r="CG424" s="182" t="str">
        <f t="shared" si="312"/>
        <v/>
      </c>
      <c r="CH424" s="196"/>
      <c r="CI424" s="196"/>
      <c r="CJ424" s="196"/>
      <c r="CK424" s="196" t="e">
        <f t="shared" si="313"/>
        <v>#VALUE!</v>
      </c>
      <c r="CL424" s="196" t="e">
        <f t="shared" si="314"/>
        <v>#VALUE!</v>
      </c>
      <c r="CM424" s="196" t="e">
        <f t="shared" si="315"/>
        <v>#VALUE!</v>
      </c>
      <c r="CN424" s="114"/>
      <c r="CO424" s="115" t="str">
        <f t="shared" si="316"/>
        <v/>
      </c>
      <c r="CP424" s="116" t="e">
        <f t="shared" si="317"/>
        <v>#VALUE!</v>
      </c>
      <c r="CQ424" s="117" t="str">
        <f t="shared" si="318"/>
        <v/>
      </c>
      <c r="CR424" s="117" t="str">
        <f t="shared" si="319"/>
        <v/>
      </c>
      <c r="CS424" s="117" t="str">
        <f t="shared" si="320"/>
        <v/>
      </c>
      <c r="CT424" s="118" t="e">
        <f t="shared" si="321"/>
        <v>#VALUE!</v>
      </c>
      <c r="CU424" s="118" t="e">
        <f t="shared" si="322"/>
        <v>#VALUE!</v>
      </c>
      <c r="CV424" s="118" t="e">
        <f t="shared" si="323"/>
        <v>#VALUE!</v>
      </c>
      <c r="CW424" s="119" t="e">
        <f t="shared" si="324"/>
        <v>#VALUE!</v>
      </c>
    </row>
    <row r="425" spans="1:101" ht="118.5" customHeight="1" x14ac:dyDescent="0.3">
      <c r="A425" s="104" t="str">
        <f>[4]SayfaKAY!C1258</f>
        <v/>
      </c>
      <c r="B425" s="104" t="str">
        <f>[4]SayfaKAY!D1258</f>
        <v/>
      </c>
      <c r="C425" s="105" t="str">
        <f>[4]SayfaKAY!E1258</f>
        <v/>
      </c>
      <c r="D425" s="105" t="str">
        <f>[4]SayfaKAY!F1258</f>
        <v/>
      </c>
      <c r="E425" s="106" t="str">
        <f>[4]SayfaKAY!G1258</f>
        <v/>
      </c>
      <c r="F425" s="193" t="str">
        <f t="shared" si="285"/>
        <v/>
      </c>
      <c r="G425" s="135" t="str">
        <f t="shared" si="286"/>
        <v/>
      </c>
      <c r="H425" s="235" t="str">
        <f>[4]SayfaKAY!H1258</f>
        <v/>
      </c>
      <c r="I425" s="104" t="str">
        <f>[4]SayfaKAY!I1258</f>
        <v/>
      </c>
      <c r="J425" s="103" t="str">
        <f>IF([4]SayfaKAY!J1258="","",IF([4]SayfaKAY!J1258="Müşteri","Notified by Customer","Notified by Bozankaya"))</f>
        <v/>
      </c>
      <c r="K425" s="103" t="e">
        <f>VLOOKUP([4]SayfaKAY!L1258,#REF!,2,FALSE)</f>
        <v>#REF!</v>
      </c>
      <c r="L425" s="165" t="str">
        <f>[4]SayfaKAY!X1258</f>
        <v/>
      </c>
      <c r="M425" s="107" t="str">
        <f t="shared" si="287"/>
        <v/>
      </c>
      <c r="N425" s="105" t="str">
        <f>[4]SayfaKAY!M1258</f>
        <v/>
      </c>
      <c r="O425" s="166" t="str">
        <f>[4]SayfaKAY!P1258</f>
        <v/>
      </c>
      <c r="P425" s="166" t="str">
        <f>[4]SayfaKAY!Q1258</f>
        <v/>
      </c>
      <c r="Q425" s="166" t="str">
        <f>[4]SayfaKAY!R1258</f>
        <v/>
      </c>
      <c r="R425" s="132" t="str" cm="1">
        <f t="array" ref="R425">IF([4]SayfaKAY!U1258="","",_xlfn.IFS([4]SayfaKAY!U1258="Bozankaya","Bozankaya",[4]SayfaKAY!U1258="Müşteri","Customer",[4]SayfaKAY!U1258="Tedarikçi","Equipment Supplier"))</f>
        <v/>
      </c>
      <c r="S425" s="204" t="str">
        <f>[4]SayfaKAY!N1258</f>
        <v/>
      </c>
      <c r="T425" s="133" t="str">
        <f>[4]SayfaKAY!AD1258</f>
        <v/>
      </c>
      <c r="U425" s="132" t="str">
        <f>[4]SayfaKAY!W1258</f>
        <v/>
      </c>
      <c r="V425" s="108" t="str">
        <f>[4]SayfaKAY!AZ1258</f>
        <v/>
      </c>
      <c r="W425" s="136" t="str">
        <f t="shared" si="288"/>
        <v/>
      </c>
      <c r="X425" s="137" t="str">
        <f t="shared" si="289"/>
        <v/>
      </c>
      <c r="Y425" s="235" t="str">
        <f>[4]SayfaKAY!AE1258</f>
        <v/>
      </c>
      <c r="Z425" s="192" t="str">
        <f t="shared" si="290"/>
        <v/>
      </c>
      <c r="AA425" s="110" t="str">
        <f t="shared" si="291"/>
        <v/>
      </c>
      <c r="AB425" s="182" t="str">
        <f>[4]SayfaKAY!BA1258</f>
        <v/>
      </c>
      <c r="AC425" s="257" t="str">
        <f t="shared" si="292"/>
        <v/>
      </c>
      <c r="AD425" s="111" t="str">
        <f t="shared" si="293"/>
        <v/>
      </c>
      <c r="AE425" s="111" t="str">
        <f t="shared" si="294"/>
        <v/>
      </c>
      <c r="AF425" s="235" t="str">
        <f>[4]SayfaKAY!BA1258</f>
        <v/>
      </c>
      <c r="AG425" s="179" t="str">
        <f>[4]SayfaKAY!S1258</f>
        <v/>
      </c>
      <c r="AH425" s="178" t="str">
        <f t="shared" si="295"/>
        <v/>
      </c>
      <c r="AI425" s="163" t="str">
        <f>[4]SayfaKAY!AV1258</f>
        <v/>
      </c>
      <c r="AJ425" s="164" t="str">
        <f t="shared" si="296"/>
        <v/>
      </c>
      <c r="AK425" s="164" t="str">
        <f t="shared" si="297"/>
        <v/>
      </c>
      <c r="AL425" s="112" t="str">
        <f>[4]SayfaKAY!AX1258</f>
        <v/>
      </c>
      <c r="AM425" s="257" t="str" cm="1">
        <f t="array" ref="AM425">IFERROR(IF(AND(P425&lt;&gt;"D(Arıza Değil)",AH425="Bu Arıza Aracın Servise Verilmesine Engel Değil"),
IF(Z425-F425&gt;0,(AB425-Y425)*24*60,
IF(OR(AND(G425&gt;$AS$1,G425&lt;$AT$1),AND(G425&gt;$AU$1,G425&lt;$AV$1)),
(AF425-H425)*24*60,     BH:BH0)),        AN425),0)</f>
        <v/>
      </c>
      <c r="AN425" s="257" t="str">
        <f t="shared" si="298"/>
        <v/>
      </c>
      <c r="AO425" s="174" t="str">
        <f>[4]SayfaKAY!AG1258</f>
        <v/>
      </c>
      <c r="AP425" s="174" t="str">
        <f>[4]SayfaKAY!AI1258</f>
        <v/>
      </c>
      <c r="AQ425" s="174" t="str">
        <f>[4]SayfaKAY!AQ1258</f>
        <v/>
      </c>
      <c r="AR425" s="174" t="str">
        <f>[4]SayfaKAY!AH1258</f>
        <v/>
      </c>
      <c r="AS425" s="174" t="str">
        <f>[4]SayfaKAY!AJ1258</f>
        <v/>
      </c>
      <c r="AT425" s="175" t="str">
        <f>[4]SayfaKAY!AM1258</f>
        <v/>
      </c>
      <c r="AU425" s="176" t="str">
        <f>[4]SayfaKAY!AL1258</f>
        <v/>
      </c>
      <c r="AV425" s="176" t="str">
        <f>[4]SayfaKAY!AP1258</f>
        <v/>
      </c>
      <c r="AW425" s="177" t="str">
        <f>[4]SayfaKAY!AT1258</f>
        <v/>
      </c>
      <c r="AX425" s="194" t="str">
        <f t="shared" si="299"/>
        <v/>
      </c>
      <c r="AY425" s="168"/>
      <c r="AZ425" s="167"/>
      <c r="BA425" s="170"/>
      <c r="BB425" s="171"/>
      <c r="BC425" s="114"/>
      <c r="BD425" s="114"/>
      <c r="BE425" s="114"/>
      <c r="BF425" s="114"/>
      <c r="BG425" s="114"/>
      <c r="BH425" s="114">
        <f>IFERROR(FRACAS!AN1261, "Hata Var")</f>
        <v>752.00000011478551</v>
      </c>
      <c r="BI425" s="114"/>
      <c r="BJ425" s="114"/>
      <c r="BK425" s="105" t="str">
        <f>[4]SayfaKAY!AW1258</f>
        <v/>
      </c>
      <c r="BL425" s="105" t="str">
        <f>[4]SayfaKAY!V1258</f>
        <v/>
      </c>
      <c r="BM425" s="114"/>
      <c r="BN425" s="171" t="str">
        <f t="shared" si="300"/>
        <v>x yok</v>
      </c>
      <c r="BO425" s="171" t="b">
        <f t="shared" si="301"/>
        <v>0</v>
      </c>
      <c r="BP425" s="171" t="e">
        <f t="shared" si="302"/>
        <v>#VALUE!</v>
      </c>
      <c r="BQ425" s="226" t="e">
        <f t="shared" si="303"/>
        <v>#VALUE!</v>
      </c>
      <c r="BR425" s="226" t="e">
        <f t="shared" si="304"/>
        <v>#VALUE!</v>
      </c>
      <c r="BS425" s="226" t="e">
        <f t="shared" si="305"/>
        <v>#VALUE!</v>
      </c>
      <c r="BT425" s="114"/>
      <c r="BU425" s="242"/>
      <c r="BV425" s="233">
        <f t="shared" si="306"/>
        <v>-1</v>
      </c>
      <c r="BW425" s="226" t="str">
        <f t="shared" si="307"/>
        <v>Hayır, çakışma yok</v>
      </c>
      <c r="BX425" s="229"/>
      <c r="BY425" s="247" t="e">
        <f t="shared" si="308"/>
        <v>#VALUE!</v>
      </c>
      <c r="BZ425" s="247" t="e">
        <f t="shared" si="309"/>
        <v>#VALUE!</v>
      </c>
      <c r="CA425" s="247" t="e">
        <f t="shared" si="310"/>
        <v>#VALUE!</v>
      </c>
      <c r="CB425" s="213"/>
      <c r="CC425" s="211"/>
      <c r="CD425" s="196"/>
      <c r="CE425" s="213">
        <v>1257</v>
      </c>
      <c r="CF425" s="182" t="str">
        <f t="shared" si="311"/>
        <v/>
      </c>
      <c r="CG425" s="182" t="str">
        <f t="shared" si="312"/>
        <v/>
      </c>
      <c r="CH425" s="196"/>
      <c r="CI425" s="196"/>
      <c r="CJ425" s="196"/>
      <c r="CK425" s="196" t="e">
        <f t="shared" si="313"/>
        <v>#VALUE!</v>
      </c>
      <c r="CL425" s="196" t="e">
        <f t="shared" si="314"/>
        <v>#VALUE!</v>
      </c>
      <c r="CM425" s="196" t="e">
        <f t="shared" si="315"/>
        <v>#VALUE!</v>
      </c>
      <c r="CN425" s="114"/>
      <c r="CO425" s="115" t="str">
        <f t="shared" si="316"/>
        <v/>
      </c>
      <c r="CP425" s="116" t="e">
        <f t="shared" si="317"/>
        <v>#VALUE!</v>
      </c>
      <c r="CQ425" s="117" t="str">
        <f t="shared" si="318"/>
        <v/>
      </c>
      <c r="CR425" s="117" t="str">
        <f t="shared" si="319"/>
        <v/>
      </c>
      <c r="CS425" s="117" t="str">
        <f t="shared" si="320"/>
        <v/>
      </c>
      <c r="CT425" s="118" t="e">
        <f t="shared" si="321"/>
        <v>#VALUE!</v>
      </c>
      <c r="CU425" s="118" t="e">
        <f t="shared" si="322"/>
        <v>#VALUE!</v>
      </c>
      <c r="CV425" s="118" t="e">
        <f t="shared" si="323"/>
        <v>#VALUE!</v>
      </c>
      <c r="CW425" s="119" t="e">
        <f t="shared" si="324"/>
        <v>#VALUE!</v>
      </c>
    </row>
    <row r="426" spans="1:101" ht="118.5" customHeight="1" x14ac:dyDescent="0.3">
      <c r="A426" s="160" t="str">
        <f>[4]SayfaKAY!C1259</f>
        <v/>
      </c>
      <c r="B426" s="104" t="str">
        <f>[4]SayfaKAY!D1259</f>
        <v/>
      </c>
      <c r="C426" s="105" t="str">
        <f>[4]SayfaKAY!E1259</f>
        <v/>
      </c>
      <c r="D426" s="105" t="str">
        <f>[4]SayfaKAY!F1259</f>
        <v/>
      </c>
      <c r="E426" s="106" t="str">
        <f>[4]SayfaKAY!G1259</f>
        <v/>
      </c>
      <c r="F426" s="134" t="str">
        <f t="shared" si="285"/>
        <v/>
      </c>
      <c r="G426" s="135" t="str">
        <f t="shared" si="286"/>
        <v/>
      </c>
      <c r="H426" s="235" t="str">
        <f>[4]SayfaKAY!H1259</f>
        <v/>
      </c>
      <c r="I426" s="104" t="str">
        <f>[4]SayfaKAY!I1259</f>
        <v/>
      </c>
      <c r="J426" s="103" t="str">
        <f>IF([4]SayfaKAY!J1259="","",IF([4]SayfaKAY!J1259="Müşteri","Notified by Customer","Notified by Bozankaya"))</f>
        <v/>
      </c>
      <c r="K426" s="103" t="e">
        <f>VLOOKUP([4]SayfaKAY!L1259,#REF!,2,FALSE)</f>
        <v>#REF!</v>
      </c>
      <c r="L426" s="165" t="str">
        <f>[4]SayfaKAY!X1259</f>
        <v/>
      </c>
      <c r="M426" s="107" t="str">
        <f t="shared" si="287"/>
        <v/>
      </c>
      <c r="N426" s="105" t="str">
        <f>[4]SayfaKAY!M1259</f>
        <v/>
      </c>
      <c r="O426" s="166" t="str">
        <f>[4]SayfaKAY!P1259</f>
        <v/>
      </c>
      <c r="P426" s="166" t="str">
        <f>[4]SayfaKAY!Q1259</f>
        <v/>
      </c>
      <c r="Q426" s="166" t="str">
        <f>[4]SayfaKAY!R1259</f>
        <v/>
      </c>
      <c r="R426" s="132" t="str" cm="1">
        <f t="array" ref="R426">IF([4]SayfaKAY!U1259="","",_xlfn.IFS([4]SayfaKAY!U1259="Bozankaya","Bozankaya",[4]SayfaKAY!U1259="Müşteri","Customer",[4]SayfaKAY!U1259="Tedarikçi","Equipment Supplier"))</f>
        <v/>
      </c>
      <c r="S426" s="204" t="str">
        <f>[4]SayfaKAY!N1259</f>
        <v/>
      </c>
      <c r="T426" s="133" t="str">
        <f>[4]SayfaKAY!AD1259</f>
        <v/>
      </c>
      <c r="U426" s="132" t="str">
        <f>[4]SayfaKAY!W1259</f>
        <v/>
      </c>
      <c r="V426" s="108" t="str">
        <f>[4]SayfaKAY!AZ1259</f>
        <v/>
      </c>
      <c r="W426" s="136" t="str">
        <f t="shared" si="288"/>
        <v/>
      </c>
      <c r="X426" s="137" t="str">
        <f t="shared" si="289"/>
        <v/>
      </c>
      <c r="Y426" s="235" t="str">
        <f>[4]SayfaKAY!AE1259</f>
        <v/>
      </c>
      <c r="Z426" s="109" t="str">
        <f t="shared" si="290"/>
        <v/>
      </c>
      <c r="AA426" s="110" t="str">
        <f t="shared" si="291"/>
        <v/>
      </c>
      <c r="AB426" s="182" t="str">
        <f>[4]SayfaKAY!BA1259</f>
        <v/>
      </c>
      <c r="AC426" s="257" t="str">
        <f t="shared" si="292"/>
        <v/>
      </c>
      <c r="AD426" s="111" t="str">
        <f t="shared" si="293"/>
        <v/>
      </c>
      <c r="AE426" s="111" t="str">
        <f t="shared" si="294"/>
        <v/>
      </c>
      <c r="AF426" s="235" t="str">
        <f>[4]SayfaKAY!BA1259</f>
        <v/>
      </c>
      <c r="AG426" s="179" t="str">
        <f>[4]SayfaKAY!S1259</f>
        <v/>
      </c>
      <c r="AH426" s="178" t="str">
        <f t="shared" si="295"/>
        <v/>
      </c>
      <c r="AI426" s="163" t="str">
        <f>[4]SayfaKAY!AV1259</f>
        <v/>
      </c>
      <c r="AJ426" s="164" t="str">
        <f t="shared" si="296"/>
        <v/>
      </c>
      <c r="AK426" s="164" t="str">
        <f t="shared" si="297"/>
        <v/>
      </c>
      <c r="AL426" s="112" t="str">
        <f>[4]SayfaKAY!AX1259</f>
        <v/>
      </c>
      <c r="AM426" s="257" t="str" cm="1">
        <f t="array" ref="AM426">IFERROR(IF(AND(P426&lt;&gt;"D(Arıza Değil)",AH426="Bu Arıza Aracın Servise Verilmesine Engel Değil"),
IF(Z426-F426&gt;0,(AB426-Y426)*24*60,
IF(OR(AND(G426&gt;$AS$1,G426&lt;$AT$1),AND(G426&gt;$AU$1,G426&lt;$AV$1)),
(AF426-H426)*24*60,     BH:BH0)),        AN426),0)</f>
        <v/>
      </c>
      <c r="AN426" s="257" t="str">
        <f t="shared" si="298"/>
        <v/>
      </c>
      <c r="AO426" s="174" t="str">
        <f>[4]SayfaKAY!AG1259</f>
        <v/>
      </c>
      <c r="AP426" s="174" t="str">
        <f>[4]SayfaKAY!AI1259</f>
        <v/>
      </c>
      <c r="AQ426" s="174" t="str">
        <f>[4]SayfaKAY!AQ1259</f>
        <v/>
      </c>
      <c r="AR426" s="174" t="str">
        <f>[4]SayfaKAY!AH1259</f>
        <v/>
      </c>
      <c r="AS426" s="174" t="str">
        <f>[4]SayfaKAY!AJ1259</f>
        <v/>
      </c>
      <c r="AT426" s="175" t="str">
        <f>[4]SayfaKAY!AM1259</f>
        <v/>
      </c>
      <c r="AU426" s="176" t="str">
        <f>[4]SayfaKAY!AL1259</f>
        <v/>
      </c>
      <c r="AV426" s="176" t="str">
        <f>[4]SayfaKAY!AP1259</f>
        <v/>
      </c>
      <c r="AW426" s="177" t="str">
        <f>[4]SayfaKAY!AT1259</f>
        <v/>
      </c>
      <c r="AX426" s="194" t="str">
        <f t="shared" si="299"/>
        <v/>
      </c>
      <c r="AY426" s="168"/>
      <c r="AZ426" s="167"/>
      <c r="BA426" s="113"/>
      <c r="BB426" s="171" t="str">
        <f>IF($AQ$1="X", IF(AND(G426&gt;=$AS$1,G426&lt;=$AT$1),IF(P426&lt;&gt;"D(Arıza Değil)",AC426,0), IF(AND(G426&gt;=$AU$1,G426&lt;=$AV$1),IF(P426&lt;&gt;"D(Arıza Değil)",AC426,0), "")), "")</f>
        <v/>
      </c>
      <c r="BC426" s="114"/>
      <c r="BD426" s="114"/>
      <c r="BE426" s="114"/>
      <c r="BF426" s="114"/>
      <c r="BG426" s="114"/>
      <c r="BH426" s="114">
        <f>IFERROR(FRACAS!AN1262, "Hata Var")</f>
        <v>358684.99999991502</v>
      </c>
      <c r="BI426" s="114"/>
      <c r="BJ426" s="114"/>
      <c r="BK426" s="105" t="str">
        <f>[4]SayfaKAY!AW1259</f>
        <v/>
      </c>
      <c r="BL426" s="105" t="str">
        <f>[4]SayfaKAY!V1259</f>
        <v/>
      </c>
      <c r="BM426" s="114"/>
      <c r="BN426" s="171" t="str">
        <f t="shared" si="300"/>
        <v>x yok</v>
      </c>
      <c r="BO426" s="171" t="b">
        <f t="shared" si="301"/>
        <v>0</v>
      </c>
      <c r="BP426" s="171" t="e">
        <f t="shared" si="302"/>
        <v>#VALUE!</v>
      </c>
      <c r="BQ426" s="226" t="e">
        <f t="shared" si="303"/>
        <v>#VALUE!</v>
      </c>
      <c r="BR426" s="226" t="e">
        <f t="shared" si="304"/>
        <v>#VALUE!</v>
      </c>
      <c r="BS426" s="226" t="e">
        <f t="shared" si="305"/>
        <v>#VALUE!</v>
      </c>
      <c r="BT426" s="114"/>
      <c r="BU426" s="242"/>
      <c r="BV426" s="233">
        <f t="shared" si="306"/>
        <v>-1</v>
      </c>
      <c r="BW426" s="226" t="str">
        <f t="shared" si="307"/>
        <v>Hayır, çakışma yok</v>
      </c>
      <c r="BX426" s="229"/>
      <c r="BY426" s="247" t="e">
        <f t="shared" si="308"/>
        <v>#VALUE!</v>
      </c>
      <c r="BZ426" s="247" t="e">
        <f t="shared" si="309"/>
        <v>#VALUE!</v>
      </c>
      <c r="CA426" s="247" t="e">
        <f t="shared" si="310"/>
        <v>#VALUE!</v>
      </c>
      <c r="CB426" s="213"/>
      <c r="CC426" s="211"/>
      <c r="CD426" s="196"/>
      <c r="CE426" s="213">
        <v>1258</v>
      </c>
      <c r="CF426" s="182" t="str">
        <f t="shared" si="311"/>
        <v/>
      </c>
      <c r="CG426" s="182" t="str">
        <f t="shared" si="312"/>
        <v/>
      </c>
      <c r="CH426" s="196"/>
      <c r="CI426" s="196"/>
      <c r="CJ426" s="196"/>
      <c r="CK426" s="196" t="e">
        <f t="shared" si="313"/>
        <v>#VALUE!</v>
      </c>
      <c r="CL426" s="196" t="e">
        <f t="shared" si="314"/>
        <v>#VALUE!</v>
      </c>
      <c r="CM426" s="196" t="e">
        <f t="shared" si="315"/>
        <v>#VALUE!</v>
      </c>
      <c r="CN426" s="114"/>
      <c r="CO426" s="115" t="str">
        <f t="shared" si="316"/>
        <v/>
      </c>
      <c r="CP426" s="116" t="e">
        <f t="shared" si="317"/>
        <v>#VALUE!</v>
      </c>
      <c r="CQ426" s="117" t="str">
        <f t="shared" si="318"/>
        <v/>
      </c>
      <c r="CR426" s="117" t="str">
        <f t="shared" si="319"/>
        <v/>
      </c>
      <c r="CS426" s="117" t="str">
        <f t="shared" si="320"/>
        <v/>
      </c>
      <c r="CT426" s="118" t="e">
        <f t="shared" si="321"/>
        <v>#VALUE!</v>
      </c>
      <c r="CU426" s="118" t="e">
        <f t="shared" si="322"/>
        <v>#VALUE!</v>
      </c>
      <c r="CV426" s="118" t="e">
        <f t="shared" si="323"/>
        <v>#VALUE!</v>
      </c>
      <c r="CW426" s="119" t="e">
        <f t="shared" si="324"/>
        <v>#VALUE!</v>
      </c>
    </row>
    <row r="427" spans="1:101" ht="118.5" customHeight="1" x14ac:dyDescent="0.3">
      <c r="A427" s="104" t="str">
        <f>[4]SayfaKAY!C1260</f>
        <v/>
      </c>
      <c r="B427" s="104" t="str">
        <f>[4]SayfaKAY!D1260</f>
        <v/>
      </c>
      <c r="C427" s="105" t="str">
        <f>[4]SayfaKAY!E1260</f>
        <v/>
      </c>
      <c r="D427" s="105" t="str">
        <f>[4]SayfaKAY!F1260</f>
        <v/>
      </c>
      <c r="E427" s="106" t="str">
        <f>[4]SayfaKAY!G1260</f>
        <v/>
      </c>
      <c r="F427" s="193" t="str">
        <f t="shared" si="285"/>
        <v/>
      </c>
      <c r="G427" s="135" t="str">
        <f t="shared" si="286"/>
        <v/>
      </c>
      <c r="H427" s="235" t="str">
        <f>[4]SayfaKAY!H1260</f>
        <v/>
      </c>
      <c r="I427" s="104" t="str">
        <f>[4]SayfaKAY!I1260</f>
        <v/>
      </c>
      <c r="J427" s="103" t="str">
        <f>IF([4]SayfaKAY!J1260="","",IF([4]SayfaKAY!J1260="Müşteri","Notified by Customer","Notified by Bozankaya"))</f>
        <v/>
      </c>
      <c r="K427" s="103" t="e">
        <f>VLOOKUP([4]SayfaKAY!L1260,#REF!,2,FALSE)</f>
        <v>#REF!</v>
      </c>
      <c r="L427" s="165" t="str">
        <f>[4]SayfaKAY!X1260</f>
        <v/>
      </c>
      <c r="M427" s="107" t="str">
        <f t="shared" si="287"/>
        <v/>
      </c>
      <c r="N427" s="105" t="str">
        <f>[4]SayfaKAY!M1260</f>
        <v/>
      </c>
      <c r="O427" s="166" t="str">
        <f>[4]SayfaKAY!P1260</f>
        <v/>
      </c>
      <c r="P427" s="166" t="str">
        <f>[4]SayfaKAY!Q1260</f>
        <v/>
      </c>
      <c r="Q427" s="166" t="str">
        <f>[4]SayfaKAY!R1260</f>
        <v/>
      </c>
      <c r="R427" s="132" t="str" cm="1">
        <f t="array" ref="R427">IF([4]SayfaKAY!U1260="","",_xlfn.IFS([4]SayfaKAY!U1260="Bozankaya","Bozankaya",[4]SayfaKAY!U1260="Müşteri","Customer",[4]SayfaKAY!U1260="Tedarikçi","Equipment Supplier"))</f>
        <v/>
      </c>
      <c r="S427" s="204" t="str">
        <f>[4]SayfaKAY!N1260</f>
        <v/>
      </c>
      <c r="T427" s="133" t="str">
        <f>[4]SayfaKAY!AD1260</f>
        <v/>
      </c>
      <c r="U427" s="132" t="str">
        <f>[4]SayfaKAY!W1260</f>
        <v/>
      </c>
      <c r="V427" s="108" t="str">
        <f>[4]SayfaKAY!AZ1260</f>
        <v/>
      </c>
      <c r="W427" s="136" t="str">
        <f t="shared" si="288"/>
        <v/>
      </c>
      <c r="X427" s="137" t="str">
        <f t="shared" si="289"/>
        <v/>
      </c>
      <c r="Y427" s="235" t="str">
        <f>[4]SayfaKAY!AE1260</f>
        <v/>
      </c>
      <c r="Z427" s="192" t="str">
        <f t="shared" si="290"/>
        <v/>
      </c>
      <c r="AA427" s="110" t="str">
        <f t="shared" si="291"/>
        <v/>
      </c>
      <c r="AB427" s="182" t="str">
        <f>[4]SayfaKAY!BA1260</f>
        <v/>
      </c>
      <c r="AC427" s="257" t="str">
        <f t="shared" si="292"/>
        <v/>
      </c>
      <c r="AD427" s="111" t="str">
        <f t="shared" si="293"/>
        <v/>
      </c>
      <c r="AE427" s="111" t="str">
        <f t="shared" si="294"/>
        <v/>
      </c>
      <c r="AF427" s="235" t="str">
        <f>[4]SayfaKAY!BA1260</f>
        <v/>
      </c>
      <c r="AG427" s="179" t="str">
        <f>[4]SayfaKAY!S1260</f>
        <v/>
      </c>
      <c r="AH427" s="178" t="str">
        <f t="shared" si="295"/>
        <v/>
      </c>
      <c r="AI427" s="163" t="str">
        <f>[4]SayfaKAY!AV1260</f>
        <v/>
      </c>
      <c r="AJ427" s="164" t="str">
        <f t="shared" si="296"/>
        <v/>
      </c>
      <c r="AK427" s="164" t="str">
        <f t="shared" si="297"/>
        <v/>
      </c>
      <c r="AL427" s="112" t="str">
        <f>[4]SayfaKAY!AX1260</f>
        <v/>
      </c>
      <c r="AM427" s="257" t="str" cm="1">
        <f t="array" ref="AM427">IFERROR(IF(AND(P427&lt;&gt;"D(Arıza Değil)",AH427="Bu Arıza Aracın Servise Verilmesine Engel Değil"),
IF(Z427-F427&gt;0,(AB427-Y427)*24*60,
IF(OR(AND(G427&gt;$AS$1,G427&lt;$AT$1),AND(G427&gt;$AU$1,G427&lt;$AV$1)),
(AF427-H427)*24*60,     BH:BH0)),        AN427),0)</f>
        <v/>
      </c>
      <c r="AN427" s="257" t="str">
        <f t="shared" si="298"/>
        <v/>
      </c>
      <c r="AO427" s="174" t="str">
        <f>[4]SayfaKAY!AG1260</f>
        <v/>
      </c>
      <c r="AP427" s="174" t="str">
        <f>[4]SayfaKAY!AI1260</f>
        <v/>
      </c>
      <c r="AQ427" s="174" t="str">
        <f>[4]SayfaKAY!AQ1260</f>
        <v/>
      </c>
      <c r="AR427" s="174" t="str">
        <f>[4]SayfaKAY!AH1260</f>
        <v/>
      </c>
      <c r="AS427" s="174" t="str">
        <f>[4]SayfaKAY!AJ1260</f>
        <v/>
      </c>
      <c r="AT427" s="175" t="str">
        <f>[4]SayfaKAY!AM1260</f>
        <v/>
      </c>
      <c r="AU427" s="176" t="str">
        <f>[4]SayfaKAY!AL1260</f>
        <v/>
      </c>
      <c r="AV427" s="176" t="str">
        <f>[4]SayfaKAY!AP1260</f>
        <v/>
      </c>
      <c r="AW427" s="177" t="str">
        <f>[4]SayfaKAY!AT1260</f>
        <v/>
      </c>
      <c r="AX427" s="194" t="str">
        <f t="shared" si="299"/>
        <v/>
      </c>
      <c r="AY427" s="168"/>
      <c r="AZ427" s="167"/>
      <c r="BA427" s="170"/>
      <c r="BB427" s="171"/>
      <c r="BC427" s="114"/>
      <c r="BD427" s="114"/>
      <c r="BE427" s="114"/>
      <c r="BF427" s="114"/>
      <c r="BG427" s="114"/>
      <c r="BH427" s="114">
        <f>IFERROR(FRACAS!AN1263, "Hata Var")</f>
        <v>527516.0000000638</v>
      </c>
      <c r="BI427" s="114"/>
      <c r="BJ427" s="114"/>
      <c r="BK427" s="105" t="str">
        <f>[4]SayfaKAY!AW1260</f>
        <v/>
      </c>
      <c r="BL427" s="105" t="str">
        <f>[4]SayfaKAY!V1260</f>
        <v/>
      </c>
      <c r="BM427" s="114"/>
      <c r="BN427" s="171" t="str">
        <f t="shared" si="300"/>
        <v>x yok</v>
      </c>
      <c r="BO427" s="171" t="b">
        <f t="shared" si="301"/>
        <v>0</v>
      </c>
      <c r="BP427" s="171" t="e">
        <f t="shared" si="302"/>
        <v>#VALUE!</v>
      </c>
      <c r="BQ427" s="226" t="e">
        <f t="shared" si="303"/>
        <v>#VALUE!</v>
      </c>
      <c r="BR427" s="226" t="e">
        <f t="shared" si="304"/>
        <v>#VALUE!</v>
      </c>
      <c r="BS427" s="226" t="e">
        <f t="shared" si="305"/>
        <v>#VALUE!</v>
      </c>
      <c r="BT427" s="114"/>
      <c r="BU427" s="242"/>
      <c r="BV427" s="233">
        <f t="shared" si="306"/>
        <v>-1</v>
      </c>
      <c r="BW427" s="226" t="str">
        <f t="shared" si="307"/>
        <v>Hayır, çakışma yok</v>
      </c>
      <c r="BX427" s="229"/>
      <c r="BY427" s="247" t="e">
        <f t="shared" si="308"/>
        <v>#VALUE!</v>
      </c>
      <c r="BZ427" s="247" t="e">
        <f t="shared" si="309"/>
        <v>#VALUE!</v>
      </c>
      <c r="CA427" s="247" t="e">
        <f t="shared" si="310"/>
        <v>#VALUE!</v>
      </c>
      <c r="CB427" s="213"/>
      <c r="CC427" s="211"/>
      <c r="CD427" s="196"/>
      <c r="CE427" s="213">
        <v>1259</v>
      </c>
      <c r="CF427" s="182" t="str">
        <f t="shared" si="311"/>
        <v/>
      </c>
      <c r="CG427" s="182" t="str">
        <f t="shared" si="312"/>
        <v/>
      </c>
      <c r="CH427" s="196"/>
      <c r="CI427" s="196"/>
      <c r="CJ427" s="196"/>
      <c r="CK427" s="196" t="e">
        <f t="shared" si="313"/>
        <v>#VALUE!</v>
      </c>
      <c r="CL427" s="196" t="e">
        <f t="shared" si="314"/>
        <v>#VALUE!</v>
      </c>
      <c r="CM427" s="196" t="e">
        <f t="shared" si="315"/>
        <v>#VALUE!</v>
      </c>
      <c r="CN427" s="114"/>
      <c r="CO427" s="115" t="str">
        <f t="shared" si="316"/>
        <v/>
      </c>
      <c r="CP427" s="116" t="e">
        <f t="shared" si="317"/>
        <v>#VALUE!</v>
      </c>
      <c r="CQ427" s="117" t="str">
        <f t="shared" si="318"/>
        <v/>
      </c>
      <c r="CR427" s="117" t="str">
        <f t="shared" si="319"/>
        <v/>
      </c>
      <c r="CS427" s="117" t="str">
        <f t="shared" si="320"/>
        <v/>
      </c>
      <c r="CT427" s="118" t="e">
        <f t="shared" si="321"/>
        <v>#VALUE!</v>
      </c>
      <c r="CU427" s="118" t="e">
        <f t="shared" si="322"/>
        <v>#VALUE!</v>
      </c>
      <c r="CV427" s="118" t="e">
        <f t="shared" si="323"/>
        <v>#VALUE!</v>
      </c>
      <c r="CW427" s="119" t="e">
        <f t="shared" si="324"/>
        <v>#VALUE!</v>
      </c>
    </row>
    <row r="428" spans="1:101" ht="118.5" customHeight="1" x14ac:dyDescent="0.3">
      <c r="A428" s="160" t="str">
        <f>[4]SayfaKAY!C1261</f>
        <v/>
      </c>
      <c r="B428" s="104" t="str">
        <f>[4]SayfaKAY!D1261</f>
        <v/>
      </c>
      <c r="C428" s="105" t="str">
        <f>[4]SayfaKAY!E1261</f>
        <v/>
      </c>
      <c r="D428" s="105" t="str">
        <f>[4]SayfaKAY!F1261</f>
        <v/>
      </c>
      <c r="E428" s="106" t="str">
        <f>[4]SayfaKAY!G1261</f>
        <v/>
      </c>
      <c r="F428" s="134" t="str">
        <f t="shared" si="285"/>
        <v/>
      </c>
      <c r="G428" s="135" t="str">
        <f t="shared" si="286"/>
        <v/>
      </c>
      <c r="H428" s="235" t="str">
        <f>[4]SayfaKAY!H1261</f>
        <v/>
      </c>
      <c r="I428" s="104" t="str">
        <f>[4]SayfaKAY!I1261</f>
        <v/>
      </c>
      <c r="J428" s="103" t="str">
        <f>IF([4]SayfaKAY!J1261="","",IF([4]SayfaKAY!J1261="Müşteri","Notified by Customer","Notified by Bozankaya"))</f>
        <v/>
      </c>
      <c r="K428" s="103" t="e">
        <f>VLOOKUP([4]SayfaKAY!L1261,#REF!,2,FALSE)</f>
        <v>#REF!</v>
      </c>
      <c r="L428" s="165" t="str">
        <f>[4]SayfaKAY!X1261</f>
        <v/>
      </c>
      <c r="M428" s="107" t="str">
        <f t="shared" si="287"/>
        <v/>
      </c>
      <c r="N428" s="105" t="str">
        <f>[4]SayfaKAY!M1261</f>
        <v/>
      </c>
      <c r="O428" s="166" t="str">
        <f>[4]SayfaKAY!P1261</f>
        <v/>
      </c>
      <c r="P428" s="166" t="str">
        <f>[4]SayfaKAY!Q1261</f>
        <v/>
      </c>
      <c r="Q428" s="166" t="str">
        <f>[4]SayfaKAY!R1261</f>
        <v/>
      </c>
      <c r="R428" s="132" t="str" cm="1">
        <f t="array" ref="R428">IF([4]SayfaKAY!U1261="","",_xlfn.IFS([4]SayfaKAY!U1261="Bozankaya","Bozankaya",[4]SayfaKAY!U1261="Müşteri","Customer",[4]SayfaKAY!U1261="Tedarikçi","Equipment Supplier"))</f>
        <v/>
      </c>
      <c r="S428" s="204" t="str">
        <f>[4]SayfaKAY!N1261</f>
        <v/>
      </c>
      <c r="T428" s="133" t="str">
        <f>[4]SayfaKAY!AD1261</f>
        <v/>
      </c>
      <c r="U428" s="132" t="str">
        <f>[4]SayfaKAY!W1261</f>
        <v/>
      </c>
      <c r="V428" s="108" t="str">
        <f>[4]SayfaKAY!AZ1261</f>
        <v/>
      </c>
      <c r="W428" s="136" t="str">
        <f t="shared" si="288"/>
        <v/>
      </c>
      <c r="X428" s="137" t="str">
        <f t="shared" si="289"/>
        <v/>
      </c>
      <c r="Y428" s="235" t="str">
        <f>[4]SayfaKAY!AE1261</f>
        <v/>
      </c>
      <c r="Z428" s="109" t="str">
        <f t="shared" si="290"/>
        <v/>
      </c>
      <c r="AA428" s="110" t="str">
        <f t="shared" si="291"/>
        <v/>
      </c>
      <c r="AB428" s="182" t="str">
        <f>[4]SayfaKAY!BA1261</f>
        <v/>
      </c>
      <c r="AC428" s="257" t="str">
        <f t="shared" si="292"/>
        <v/>
      </c>
      <c r="AD428" s="111" t="str">
        <f t="shared" si="293"/>
        <v/>
      </c>
      <c r="AE428" s="111" t="str">
        <f t="shared" si="294"/>
        <v/>
      </c>
      <c r="AF428" s="235" t="str">
        <f>[4]SayfaKAY!BA1261</f>
        <v/>
      </c>
      <c r="AG428" s="179" t="str">
        <f>[4]SayfaKAY!S1261</f>
        <v/>
      </c>
      <c r="AH428" s="178" t="str">
        <f t="shared" si="295"/>
        <v/>
      </c>
      <c r="AI428" s="163" t="str">
        <f>[4]SayfaKAY!AV1261</f>
        <v/>
      </c>
      <c r="AJ428" s="164" t="str">
        <f t="shared" si="296"/>
        <v/>
      </c>
      <c r="AK428" s="164" t="str">
        <f t="shared" si="297"/>
        <v/>
      </c>
      <c r="AL428" s="112" t="str">
        <f>[4]SayfaKAY!AX1261</f>
        <v/>
      </c>
      <c r="AM428" s="257" t="str" cm="1">
        <f t="array" ref="AM428">IFERROR(IF(AND(P428&lt;&gt;"D(Arıza Değil)",AH428="Bu Arıza Aracın Servise Verilmesine Engel Değil"),
IF(Z428-F428&gt;0,(AB428-Y428)*24*60,
IF(OR(AND(G428&gt;$AS$1,G428&lt;$AT$1),AND(G428&gt;$AU$1,G428&lt;$AV$1)),
(AF428-H428)*24*60,     BH:BH0)),        AN428),0)</f>
        <v/>
      </c>
      <c r="AN428" s="257" t="str">
        <f t="shared" si="298"/>
        <v/>
      </c>
      <c r="AO428" s="174" t="str">
        <f>[4]SayfaKAY!AG1261</f>
        <v/>
      </c>
      <c r="AP428" s="174" t="str">
        <f>[4]SayfaKAY!AI1261</f>
        <v/>
      </c>
      <c r="AQ428" s="174" t="str">
        <f>[4]SayfaKAY!AQ1261</f>
        <v/>
      </c>
      <c r="AR428" s="174" t="str">
        <f>[4]SayfaKAY!AH1261</f>
        <v/>
      </c>
      <c r="AS428" s="174" t="str">
        <f>[4]SayfaKAY!AJ1261</f>
        <v/>
      </c>
      <c r="AT428" s="175" t="str">
        <f>[4]SayfaKAY!AM1261</f>
        <v/>
      </c>
      <c r="AU428" s="176" t="str">
        <f>[4]SayfaKAY!AL1261</f>
        <v/>
      </c>
      <c r="AV428" s="176" t="str">
        <f>[4]SayfaKAY!AP1261</f>
        <v/>
      </c>
      <c r="AW428" s="177" t="str">
        <f>[4]SayfaKAY!AT1261</f>
        <v/>
      </c>
      <c r="AX428" s="194" t="str">
        <f t="shared" si="299"/>
        <v/>
      </c>
      <c r="AY428" s="168"/>
      <c r="AZ428" s="167"/>
      <c r="BA428" s="113"/>
      <c r="BB428" s="171" t="str">
        <f>IF($AQ$1="X", IF(AND(G428&gt;=$AS$1,G428&lt;=$AT$1),IF(P428&lt;&gt;"D(Arıza Değil)",AC428,0), IF(AND(G428&gt;=$AU$1,G428&lt;=$AV$1),IF(P428&lt;&gt;"D(Arıza Değil)",AC428,0), "")), "")</f>
        <v/>
      </c>
      <c r="BC428" s="114"/>
      <c r="BD428" s="114"/>
      <c r="BE428" s="114"/>
      <c r="BF428" s="114"/>
      <c r="BG428" s="114"/>
      <c r="BH428" s="114">
        <f>IFERROR(FRACAS!AN1264, "Hata Var")</f>
        <v>364363.9999999234</v>
      </c>
      <c r="BI428" s="114"/>
      <c r="BJ428" s="114"/>
      <c r="BK428" s="105" t="str">
        <f>[4]SayfaKAY!AW1261</f>
        <v/>
      </c>
      <c r="BL428" s="105" t="str">
        <f>[4]SayfaKAY!V1261</f>
        <v/>
      </c>
      <c r="BM428" s="114"/>
      <c r="BN428" s="171" t="str">
        <f t="shared" si="300"/>
        <v>x yok</v>
      </c>
      <c r="BO428" s="171" t="b">
        <f t="shared" si="301"/>
        <v>0</v>
      </c>
      <c r="BP428" s="171" t="e">
        <f t="shared" si="302"/>
        <v>#VALUE!</v>
      </c>
      <c r="BQ428" s="226" t="e">
        <f t="shared" si="303"/>
        <v>#VALUE!</v>
      </c>
      <c r="BR428" s="226" t="e">
        <f t="shared" si="304"/>
        <v>#VALUE!</v>
      </c>
      <c r="BS428" s="226" t="e">
        <f t="shared" si="305"/>
        <v>#VALUE!</v>
      </c>
      <c r="BT428" s="114"/>
      <c r="BU428" s="242"/>
      <c r="BV428" s="233">
        <f t="shared" si="306"/>
        <v>-1</v>
      </c>
      <c r="BW428" s="226" t="str">
        <f t="shared" si="307"/>
        <v>Hayır, çakışma yok</v>
      </c>
      <c r="BX428" s="229"/>
      <c r="BY428" s="247" t="e">
        <f t="shared" si="308"/>
        <v>#VALUE!</v>
      </c>
      <c r="BZ428" s="247" t="e">
        <f t="shared" si="309"/>
        <v>#VALUE!</v>
      </c>
      <c r="CA428" s="247" t="e">
        <f t="shared" si="310"/>
        <v>#VALUE!</v>
      </c>
      <c r="CB428" s="213"/>
      <c r="CC428" s="211"/>
      <c r="CD428" s="196"/>
      <c r="CE428" s="213">
        <v>1260</v>
      </c>
      <c r="CF428" s="182" t="str">
        <f t="shared" si="311"/>
        <v/>
      </c>
      <c r="CG428" s="182" t="str">
        <f t="shared" si="312"/>
        <v/>
      </c>
      <c r="CH428" s="196"/>
      <c r="CI428" s="196"/>
      <c r="CJ428" s="196"/>
      <c r="CK428" s="196" t="e">
        <f t="shared" si="313"/>
        <v>#VALUE!</v>
      </c>
      <c r="CL428" s="196" t="e">
        <f t="shared" si="314"/>
        <v>#VALUE!</v>
      </c>
      <c r="CM428" s="196" t="e">
        <f t="shared" si="315"/>
        <v>#VALUE!</v>
      </c>
      <c r="CN428" s="114"/>
      <c r="CO428" s="115" t="str">
        <f t="shared" si="316"/>
        <v/>
      </c>
      <c r="CP428" s="116" t="e">
        <f t="shared" si="317"/>
        <v>#VALUE!</v>
      </c>
      <c r="CQ428" s="117" t="str">
        <f t="shared" si="318"/>
        <v/>
      </c>
      <c r="CR428" s="117" t="str">
        <f t="shared" si="319"/>
        <v/>
      </c>
      <c r="CS428" s="117" t="str">
        <f t="shared" si="320"/>
        <v/>
      </c>
      <c r="CT428" s="118" t="e">
        <f t="shared" si="321"/>
        <v>#VALUE!</v>
      </c>
      <c r="CU428" s="118" t="e">
        <f t="shared" si="322"/>
        <v>#VALUE!</v>
      </c>
      <c r="CV428" s="118" t="e">
        <f t="shared" si="323"/>
        <v>#VALUE!</v>
      </c>
      <c r="CW428" s="119" t="e">
        <f t="shared" si="324"/>
        <v>#VALUE!</v>
      </c>
    </row>
    <row r="429" spans="1:101" ht="118.5" customHeight="1" x14ac:dyDescent="0.3">
      <c r="A429" s="104" t="str">
        <f>[4]SayfaKAY!C1262</f>
        <v/>
      </c>
      <c r="B429" s="104" t="str">
        <f>[4]SayfaKAY!D1262</f>
        <v/>
      </c>
      <c r="C429" s="105" t="str">
        <f>[4]SayfaKAY!E1262</f>
        <v/>
      </c>
      <c r="D429" s="105" t="str">
        <f>[4]SayfaKAY!F1262</f>
        <v/>
      </c>
      <c r="E429" s="106" t="str">
        <f>[4]SayfaKAY!G1262</f>
        <v/>
      </c>
      <c r="F429" s="193" t="str">
        <f t="shared" si="285"/>
        <v/>
      </c>
      <c r="G429" s="135" t="str">
        <f t="shared" si="286"/>
        <v/>
      </c>
      <c r="H429" s="235" t="str">
        <f>[4]SayfaKAY!H1262</f>
        <v/>
      </c>
      <c r="I429" s="104" t="str">
        <f>[4]SayfaKAY!I1262</f>
        <v/>
      </c>
      <c r="J429" s="103" t="str">
        <f>IF([4]SayfaKAY!J1262="","",IF([4]SayfaKAY!J1262="Müşteri","Notified by Customer","Notified by Bozankaya"))</f>
        <v/>
      </c>
      <c r="K429" s="103" t="e">
        <f>VLOOKUP([4]SayfaKAY!L1262,#REF!,2,FALSE)</f>
        <v>#REF!</v>
      </c>
      <c r="L429" s="165" t="str">
        <f>[4]SayfaKAY!X1262</f>
        <v/>
      </c>
      <c r="M429" s="107" t="str">
        <f t="shared" si="287"/>
        <v/>
      </c>
      <c r="N429" s="105" t="str">
        <f>[4]SayfaKAY!M1262</f>
        <v/>
      </c>
      <c r="O429" s="166" t="str">
        <f>[4]SayfaKAY!P1262</f>
        <v/>
      </c>
      <c r="P429" s="166" t="str">
        <f>[4]SayfaKAY!Q1262</f>
        <v/>
      </c>
      <c r="Q429" s="166" t="str">
        <f>[4]SayfaKAY!R1262</f>
        <v/>
      </c>
      <c r="R429" s="132" t="str" cm="1">
        <f t="array" ref="R429">IF([4]SayfaKAY!U1262="","",_xlfn.IFS([4]SayfaKAY!U1262="Bozankaya","Bozankaya",[4]SayfaKAY!U1262="Müşteri","Customer",[4]SayfaKAY!U1262="Tedarikçi","Equipment Supplier"))</f>
        <v/>
      </c>
      <c r="S429" s="204" t="str">
        <f>[4]SayfaKAY!N1262</f>
        <v/>
      </c>
      <c r="T429" s="133" t="str">
        <f>[4]SayfaKAY!AD1262</f>
        <v/>
      </c>
      <c r="U429" s="132" t="str">
        <f>[4]SayfaKAY!W1262</f>
        <v/>
      </c>
      <c r="V429" s="108" t="str">
        <f>[4]SayfaKAY!AZ1262</f>
        <v/>
      </c>
      <c r="W429" s="136" t="str">
        <f t="shared" si="288"/>
        <v/>
      </c>
      <c r="X429" s="137" t="str">
        <f t="shared" si="289"/>
        <v/>
      </c>
      <c r="Y429" s="235" t="str">
        <f>[4]SayfaKAY!AE1262</f>
        <v/>
      </c>
      <c r="Z429" s="192" t="str">
        <f t="shared" si="290"/>
        <v/>
      </c>
      <c r="AA429" s="110" t="str">
        <f t="shared" si="291"/>
        <v/>
      </c>
      <c r="AB429" s="182" t="str">
        <f>[4]SayfaKAY!BA1262</f>
        <v/>
      </c>
      <c r="AC429" s="257" t="str">
        <f t="shared" si="292"/>
        <v/>
      </c>
      <c r="AD429" s="111" t="str">
        <f t="shared" si="293"/>
        <v/>
      </c>
      <c r="AE429" s="111" t="str">
        <f t="shared" si="294"/>
        <v/>
      </c>
      <c r="AF429" s="235" t="str">
        <f>[4]SayfaKAY!BA1262</f>
        <v/>
      </c>
      <c r="AG429" s="179" t="str">
        <f>[4]SayfaKAY!S1262</f>
        <v/>
      </c>
      <c r="AH429" s="178" t="str">
        <f t="shared" si="295"/>
        <v/>
      </c>
      <c r="AI429" s="163" t="str">
        <f>[4]SayfaKAY!AV1262</f>
        <v/>
      </c>
      <c r="AJ429" s="164" t="str">
        <f t="shared" si="296"/>
        <v/>
      </c>
      <c r="AK429" s="164" t="str">
        <f t="shared" si="297"/>
        <v/>
      </c>
      <c r="AL429" s="112" t="str">
        <f>[4]SayfaKAY!AX1262</f>
        <v/>
      </c>
      <c r="AM429" s="257" t="str" cm="1">
        <f t="array" ref="AM429">IFERROR(IF(AND(P429&lt;&gt;"D(Arıza Değil)",AH429="Bu Arıza Aracın Servise Verilmesine Engel Değil"),
IF(Z429-F429&gt;0,(AB429-Y429)*24*60,
IF(OR(AND(G429&gt;$AS$1,G429&lt;$AT$1),AND(G429&gt;$AU$1,G429&lt;$AV$1)),
(AF429-H429)*24*60,     BH:BH0)),        AN429),0)</f>
        <v/>
      </c>
      <c r="AN429" s="257" t="str">
        <f t="shared" si="298"/>
        <v/>
      </c>
      <c r="AO429" s="174" t="str">
        <f>[4]SayfaKAY!AG1262</f>
        <v/>
      </c>
      <c r="AP429" s="174" t="str">
        <f>[4]SayfaKAY!AI1262</f>
        <v/>
      </c>
      <c r="AQ429" s="174" t="str">
        <f>[4]SayfaKAY!AQ1262</f>
        <v/>
      </c>
      <c r="AR429" s="174" t="str">
        <f>[4]SayfaKAY!AH1262</f>
        <v/>
      </c>
      <c r="AS429" s="174" t="str">
        <f>[4]SayfaKAY!AJ1262</f>
        <v/>
      </c>
      <c r="AT429" s="175" t="str">
        <f>[4]SayfaKAY!AM1262</f>
        <v/>
      </c>
      <c r="AU429" s="176" t="str">
        <f>[4]SayfaKAY!AL1262</f>
        <v/>
      </c>
      <c r="AV429" s="176" t="str">
        <f>[4]SayfaKAY!AP1262</f>
        <v/>
      </c>
      <c r="AW429" s="177" t="str">
        <f>[4]SayfaKAY!AT1262</f>
        <v/>
      </c>
      <c r="AX429" s="194" t="str">
        <f t="shared" si="299"/>
        <v/>
      </c>
      <c r="AY429" s="168"/>
      <c r="AZ429" s="167"/>
      <c r="BA429" s="170"/>
      <c r="BB429" s="171"/>
      <c r="BC429" s="114"/>
      <c r="BD429" s="114"/>
      <c r="BE429" s="114"/>
      <c r="BF429" s="114"/>
      <c r="BG429" s="114"/>
      <c r="BH429" s="114">
        <f>IFERROR(FRACAS!AN1265, "Hata Var")</f>
        <v>364363.9999999234</v>
      </c>
      <c r="BI429" s="114"/>
      <c r="BJ429" s="114"/>
      <c r="BK429" s="105" t="str">
        <f>[4]SayfaKAY!AW1262</f>
        <v/>
      </c>
      <c r="BL429" s="105" t="str">
        <f>[4]SayfaKAY!V1262</f>
        <v/>
      </c>
      <c r="BM429" s="114"/>
      <c r="BN429" s="171" t="str">
        <f t="shared" si="300"/>
        <v>x yok</v>
      </c>
      <c r="BO429" s="171" t="b">
        <f t="shared" si="301"/>
        <v>0</v>
      </c>
      <c r="BP429" s="171" t="e">
        <f t="shared" si="302"/>
        <v>#VALUE!</v>
      </c>
      <c r="BQ429" s="226" t="e">
        <f t="shared" si="303"/>
        <v>#VALUE!</v>
      </c>
      <c r="BR429" s="226" t="e">
        <f t="shared" si="304"/>
        <v>#VALUE!</v>
      </c>
      <c r="BS429" s="226" t="e">
        <f t="shared" si="305"/>
        <v>#VALUE!</v>
      </c>
      <c r="BT429" s="114"/>
      <c r="BU429" s="242"/>
      <c r="BV429" s="233">
        <f t="shared" si="306"/>
        <v>-1</v>
      </c>
      <c r="BW429" s="226" t="str">
        <f t="shared" si="307"/>
        <v>Hayır, çakışma yok</v>
      </c>
      <c r="BX429" s="229"/>
      <c r="BY429" s="247" t="e">
        <f t="shared" si="308"/>
        <v>#VALUE!</v>
      </c>
      <c r="BZ429" s="247" t="e">
        <f t="shared" si="309"/>
        <v>#VALUE!</v>
      </c>
      <c r="CA429" s="247" t="e">
        <f t="shared" si="310"/>
        <v>#VALUE!</v>
      </c>
      <c r="CB429" s="213"/>
      <c r="CC429" s="211"/>
      <c r="CD429" s="196"/>
      <c r="CE429" s="213">
        <v>1261</v>
      </c>
      <c r="CF429" s="182" t="str">
        <f t="shared" si="311"/>
        <v/>
      </c>
      <c r="CG429" s="182" t="str">
        <f t="shared" si="312"/>
        <v/>
      </c>
      <c r="CH429" s="196"/>
      <c r="CI429" s="196"/>
      <c r="CJ429" s="196"/>
      <c r="CK429" s="196" t="e">
        <f t="shared" si="313"/>
        <v>#VALUE!</v>
      </c>
      <c r="CL429" s="196" t="e">
        <f t="shared" si="314"/>
        <v>#VALUE!</v>
      </c>
      <c r="CM429" s="196" t="e">
        <f t="shared" si="315"/>
        <v>#VALUE!</v>
      </c>
      <c r="CN429" s="114"/>
      <c r="CO429" s="115" t="str">
        <f t="shared" si="316"/>
        <v/>
      </c>
      <c r="CP429" s="116" t="e">
        <f t="shared" si="317"/>
        <v>#VALUE!</v>
      </c>
      <c r="CQ429" s="117" t="str">
        <f t="shared" si="318"/>
        <v/>
      </c>
      <c r="CR429" s="117" t="str">
        <f t="shared" si="319"/>
        <v/>
      </c>
      <c r="CS429" s="117" t="str">
        <f t="shared" si="320"/>
        <v/>
      </c>
      <c r="CT429" s="118" t="e">
        <f t="shared" si="321"/>
        <v>#VALUE!</v>
      </c>
      <c r="CU429" s="118" t="e">
        <f t="shared" si="322"/>
        <v>#VALUE!</v>
      </c>
      <c r="CV429" s="118" t="e">
        <f t="shared" si="323"/>
        <v>#VALUE!</v>
      </c>
      <c r="CW429" s="119" t="e">
        <f t="shared" si="324"/>
        <v>#VALUE!</v>
      </c>
    </row>
    <row r="430" spans="1:101" ht="118.5" customHeight="1" x14ac:dyDescent="0.3">
      <c r="A430" s="160" t="str">
        <f>[4]SayfaKAY!C1263</f>
        <v/>
      </c>
      <c r="B430" s="104" t="str">
        <f>[4]SayfaKAY!D1263</f>
        <v/>
      </c>
      <c r="C430" s="105" t="str">
        <f>[4]SayfaKAY!E1263</f>
        <v/>
      </c>
      <c r="D430" s="105" t="str">
        <f>[4]SayfaKAY!F1263</f>
        <v/>
      </c>
      <c r="E430" s="106" t="str">
        <f>[4]SayfaKAY!G1263</f>
        <v/>
      </c>
      <c r="F430" s="134" t="str">
        <f t="shared" si="285"/>
        <v/>
      </c>
      <c r="G430" s="135" t="str">
        <f t="shared" si="286"/>
        <v/>
      </c>
      <c r="H430" s="235" t="str">
        <f>[4]SayfaKAY!H1263</f>
        <v/>
      </c>
      <c r="I430" s="104" t="str">
        <f>[4]SayfaKAY!I1263</f>
        <v/>
      </c>
      <c r="J430" s="103" t="str">
        <f>IF([4]SayfaKAY!J1263="","",IF([4]SayfaKAY!J1263="Müşteri","Notified by Customer","Notified by Bozankaya"))</f>
        <v/>
      </c>
      <c r="K430" s="103" t="e">
        <f>VLOOKUP([4]SayfaKAY!L1263,#REF!,2,FALSE)</f>
        <v>#REF!</v>
      </c>
      <c r="L430" s="165" t="str">
        <f>[4]SayfaKAY!X1263</f>
        <v/>
      </c>
      <c r="M430" s="107" t="str">
        <f t="shared" si="287"/>
        <v/>
      </c>
      <c r="N430" s="105" t="str">
        <f>[4]SayfaKAY!M1263</f>
        <v/>
      </c>
      <c r="O430" s="166" t="str">
        <f>[4]SayfaKAY!P1263</f>
        <v/>
      </c>
      <c r="P430" s="166" t="str">
        <f>[4]SayfaKAY!Q1263</f>
        <v/>
      </c>
      <c r="Q430" s="166" t="str">
        <f>[4]SayfaKAY!R1263</f>
        <v/>
      </c>
      <c r="R430" s="132" t="str" cm="1">
        <f t="array" ref="R430">IF([4]SayfaKAY!U1263="","",_xlfn.IFS([4]SayfaKAY!U1263="Bozankaya","Bozankaya",[4]SayfaKAY!U1263="Müşteri","Customer",[4]SayfaKAY!U1263="Tedarikçi","Equipment Supplier"))</f>
        <v/>
      </c>
      <c r="S430" s="204" t="str">
        <f>[4]SayfaKAY!N1263</f>
        <v/>
      </c>
      <c r="T430" s="133" t="str">
        <f>[4]SayfaKAY!AD1263</f>
        <v/>
      </c>
      <c r="U430" s="132" t="str">
        <f>[4]SayfaKAY!W1263</f>
        <v/>
      </c>
      <c r="V430" s="108" t="str">
        <f>[4]SayfaKAY!AZ1263</f>
        <v/>
      </c>
      <c r="W430" s="136" t="str">
        <f t="shared" si="288"/>
        <v/>
      </c>
      <c r="X430" s="137" t="str">
        <f t="shared" si="289"/>
        <v/>
      </c>
      <c r="Y430" s="235" t="str">
        <f>[4]SayfaKAY!AE1263</f>
        <v/>
      </c>
      <c r="Z430" s="109" t="str">
        <f t="shared" si="290"/>
        <v/>
      </c>
      <c r="AA430" s="110" t="str">
        <f t="shared" si="291"/>
        <v/>
      </c>
      <c r="AB430" s="182" t="str">
        <f>[4]SayfaKAY!BA1263</f>
        <v/>
      </c>
      <c r="AC430" s="257" t="str">
        <f t="shared" si="292"/>
        <v/>
      </c>
      <c r="AD430" s="111" t="str">
        <f t="shared" si="293"/>
        <v/>
      </c>
      <c r="AE430" s="111" t="str">
        <f t="shared" si="294"/>
        <v/>
      </c>
      <c r="AF430" s="235" t="str">
        <f>[4]SayfaKAY!BA1263</f>
        <v/>
      </c>
      <c r="AG430" s="179" t="str">
        <f>[4]SayfaKAY!S1263</f>
        <v/>
      </c>
      <c r="AH430" s="178" t="str">
        <f t="shared" si="295"/>
        <v/>
      </c>
      <c r="AI430" s="163" t="str">
        <f>[4]SayfaKAY!AV1263</f>
        <v/>
      </c>
      <c r="AJ430" s="164" t="str">
        <f t="shared" si="296"/>
        <v/>
      </c>
      <c r="AK430" s="164" t="str">
        <f t="shared" si="297"/>
        <v/>
      </c>
      <c r="AL430" s="112" t="str">
        <f>[4]SayfaKAY!AX1263</f>
        <v/>
      </c>
      <c r="AM430" s="257" t="str" cm="1">
        <f t="array" ref="AM430">IFERROR(IF(AND(P430&lt;&gt;"D(Arıza Değil)",AH430="Bu Arıza Aracın Servise Verilmesine Engel Değil"),
IF(Z430-F430&gt;0,(AB430-Y430)*24*60,
IF(OR(AND(G430&gt;$AS$1,G430&lt;$AT$1),AND(G430&gt;$AU$1,G430&lt;$AV$1)),
(AF430-H430)*24*60,     BH:BH0)),        AN430),0)</f>
        <v/>
      </c>
      <c r="AN430" s="257" t="str">
        <f t="shared" si="298"/>
        <v/>
      </c>
      <c r="AO430" s="174" t="str">
        <f>[4]SayfaKAY!AG1263</f>
        <v/>
      </c>
      <c r="AP430" s="174" t="str">
        <f>[4]SayfaKAY!AI1263</f>
        <v/>
      </c>
      <c r="AQ430" s="174" t="str">
        <f>[4]SayfaKAY!AQ1263</f>
        <v/>
      </c>
      <c r="AR430" s="174" t="str">
        <f>[4]SayfaKAY!AH1263</f>
        <v/>
      </c>
      <c r="AS430" s="174" t="str">
        <f>[4]SayfaKAY!AJ1263</f>
        <v/>
      </c>
      <c r="AT430" s="175" t="str">
        <f>[4]SayfaKAY!AM1263</f>
        <v/>
      </c>
      <c r="AU430" s="176" t="str">
        <f>[4]SayfaKAY!AL1263</f>
        <v/>
      </c>
      <c r="AV430" s="176" t="str">
        <f>[4]SayfaKAY!AP1263</f>
        <v/>
      </c>
      <c r="AW430" s="177" t="str">
        <f>[4]SayfaKAY!AT1263</f>
        <v/>
      </c>
      <c r="AX430" s="194" t="str">
        <f t="shared" si="299"/>
        <v/>
      </c>
      <c r="AY430" s="168"/>
      <c r="AZ430" s="167"/>
      <c r="BA430" s="113"/>
      <c r="BB430" s="171" t="str">
        <f>IF($AQ$1="X", IF(AND(G430&gt;=$AS$1,G430&lt;=$AT$1),IF(P430&lt;&gt;"D(Arıza Değil)",AC430,0), IF(AND(G430&gt;=$AU$1,G430&lt;=$AV$1),IF(P430&lt;&gt;"D(Arıza Değil)",AC430,0), "")), "")</f>
        <v/>
      </c>
      <c r="BC430" s="114"/>
      <c r="BD430" s="114"/>
      <c r="BE430" s="114"/>
      <c r="BF430" s="114"/>
      <c r="BG430" s="114"/>
      <c r="BH430" s="114">
        <f>IFERROR(FRACAS!AN1266, "Hata Var")</f>
        <v>364362.999999983</v>
      </c>
      <c r="BI430" s="114"/>
      <c r="BJ430" s="114"/>
      <c r="BK430" s="105" t="str">
        <f>[4]SayfaKAY!AW1263</f>
        <v/>
      </c>
      <c r="BL430" s="105" t="str">
        <f>[4]SayfaKAY!V1263</f>
        <v/>
      </c>
      <c r="BM430" s="114"/>
      <c r="BN430" s="171" t="str">
        <f t="shared" si="300"/>
        <v>x yok</v>
      </c>
      <c r="BO430" s="171" t="b">
        <f t="shared" si="301"/>
        <v>0</v>
      </c>
      <c r="BP430" s="171" t="e">
        <f t="shared" si="302"/>
        <v>#VALUE!</v>
      </c>
      <c r="BQ430" s="226" t="e">
        <f t="shared" si="303"/>
        <v>#VALUE!</v>
      </c>
      <c r="BR430" s="226" t="e">
        <f t="shared" si="304"/>
        <v>#VALUE!</v>
      </c>
      <c r="BS430" s="226" t="e">
        <f t="shared" si="305"/>
        <v>#VALUE!</v>
      </c>
      <c r="BT430" s="114"/>
      <c r="BU430" s="242"/>
      <c r="BV430" s="233">
        <f t="shared" si="306"/>
        <v>-1</v>
      </c>
      <c r="BW430" s="226" t="str">
        <f t="shared" si="307"/>
        <v>Hayır, çakışma yok</v>
      </c>
      <c r="BX430" s="229"/>
      <c r="BY430" s="247" t="e">
        <f t="shared" si="308"/>
        <v>#VALUE!</v>
      </c>
      <c r="BZ430" s="247" t="e">
        <f t="shared" si="309"/>
        <v>#VALUE!</v>
      </c>
      <c r="CA430" s="247" t="e">
        <f t="shared" si="310"/>
        <v>#VALUE!</v>
      </c>
      <c r="CB430" s="213"/>
      <c r="CC430" s="211"/>
      <c r="CD430" s="196"/>
      <c r="CE430" s="213">
        <v>1262</v>
      </c>
      <c r="CF430" s="182" t="str">
        <f t="shared" si="311"/>
        <v/>
      </c>
      <c r="CG430" s="182" t="str">
        <f t="shared" si="312"/>
        <v/>
      </c>
      <c r="CH430" s="196"/>
      <c r="CI430" s="196"/>
      <c r="CJ430" s="196"/>
      <c r="CK430" s="196" t="e">
        <f t="shared" si="313"/>
        <v>#VALUE!</v>
      </c>
      <c r="CL430" s="196" t="e">
        <f t="shared" si="314"/>
        <v>#VALUE!</v>
      </c>
      <c r="CM430" s="196" t="e">
        <f t="shared" si="315"/>
        <v>#VALUE!</v>
      </c>
      <c r="CN430" s="114"/>
      <c r="CO430" s="115" t="str">
        <f t="shared" si="316"/>
        <v/>
      </c>
      <c r="CP430" s="116" t="e">
        <f t="shared" si="317"/>
        <v>#VALUE!</v>
      </c>
      <c r="CQ430" s="117" t="str">
        <f t="shared" si="318"/>
        <v/>
      </c>
      <c r="CR430" s="117" t="str">
        <f t="shared" si="319"/>
        <v/>
      </c>
      <c r="CS430" s="117" t="str">
        <f t="shared" si="320"/>
        <v/>
      </c>
      <c r="CT430" s="118" t="e">
        <f t="shared" si="321"/>
        <v>#VALUE!</v>
      </c>
      <c r="CU430" s="118" t="e">
        <f t="shared" si="322"/>
        <v>#VALUE!</v>
      </c>
      <c r="CV430" s="118" t="e">
        <f t="shared" si="323"/>
        <v>#VALUE!</v>
      </c>
      <c r="CW430" s="119" t="e">
        <f t="shared" si="324"/>
        <v>#VALUE!</v>
      </c>
    </row>
    <row r="431" spans="1:101" ht="118.5" customHeight="1" x14ac:dyDescent="0.3">
      <c r="A431" s="104" t="str">
        <f>[4]SayfaKAY!C1264</f>
        <v/>
      </c>
      <c r="B431" s="104" t="str">
        <f>[4]SayfaKAY!D1264</f>
        <v/>
      </c>
      <c r="C431" s="105" t="str">
        <f>[4]SayfaKAY!E1264</f>
        <v/>
      </c>
      <c r="D431" s="105" t="str">
        <f>[4]SayfaKAY!F1264</f>
        <v/>
      </c>
      <c r="E431" s="106" t="str">
        <f>[4]SayfaKAY!G1264</f>
        <v/>
      </c>
      <c r="F431" s="193" t="str">
        <f t="shared" si="285"/>
        <v/>
      </c>
      <c r="G431" s="135" t="str">
        <f t="shared" si="286"/>
        <v/>
      </c>
      <c r="H431" s="235" t="str">
        <f>[4]SayfaKAY!H1264</f>
        <v/>
      </c>
      <c r="I431" s="104" t="str">
        <f>[4]SayfaKAY!I1264</f>
        <v/>
      </c>
      <c r="J431" s="103" t="str">
        <f>IF([4]SayfaKAY!J1264="","",IF([4]SayfaKAY!J1264="Müşteri","Notified by Customer","Notified by Bozankaya"))</f>
        <v/>
      </c>
      <c r="K431" s="103" t="e">
        <f>VLOOKUP([4]SayfaKAY!L1264,#REF!,2,FALSE)</f>
        <v>#REF!</v>
      </c>
      <c r="L431" s="165" t="str">
        <f>[4]SayfaKAY!X1264</f>
        <v/>
      </c>
      <c r="M431" s="107" t="str">
        <f t="shared" si="287"/>
        <v/>
      </c>
      <c r="N431" s="105" t="str">
        <f>[4]SayfaKAY!M1264</f>
        <v/>
      </c>
      <c r="O431" s="166" t="str">
        <f>[4]SayfaKAY!P1264</f>
        <v/>
      </c>
      <c r="P431" s="166" t="str">
        <f>[4]SayfaKAY!Q1264</f>
        <v/>
      </c>
      <c r="Q431" s="166" t="str">
        <f>[4]SayfaKAY!R1264</f>
        <v/>
      </c>
      <c r="R431" s="132" t="str" cm="1">
        <f t="array" ref="R431">IF([4]SayfaKAY!U1264="","",_xlfn.IFS([4]SayfaKAY!U1264="Bozankaya","Bozankaya",[4]SayfaKAY!U1264="Müşteri","Customer",[4]SayfaKAY!U1264="Tedarikçi","Equipment Supplier"))</f>
        <v/>
      </c>
      <c r="S431" s="204" t="str">
        <f>[4]SayfaKAY!N1264</f>
        <v/>
      </c>
      <c r="T431" s="133" t="str">
        <f>[4]SayfaKAY!AD1264</f>
        <v/>
      </c>
      <c r="U431" s="132" t="str">
        <f>[4]SayfaKAY!W1264</f>
        <v/>
      </c>
      <c r="V431" s="108" t="str">
        <f>[4]SayfaKAY!AZ1264</f>
        <v/>
      </c>
      <c r="W431" s="136" t="str">
        <f t="shared" si="288"/>
        <v/>
      </c>
      <c r="X431" s="137" t="str">
        <f t="shared" si="289"/>
        <v/>
      </c>
      <c r="Y431" s="235" t="str">
        <f>[4]SayfaKAY!AE1264</f>
        <v/>
      </c>
      <c r="Z431" s="192" t="str">
        <f t="shared" si="290"/>
        <v/>
      </c>
      <c r="AA431" s="110" t="str">
        <f t="shared" si="291"/>
        <v/>
      </c>
      <c r="AB431" s="182" t="str">
        <f>[4]SayfaKAY!BA1264</f>
        <v/>
      </c>
      <c r="AC431" s="257" t="str">
        <f t="shared" si="292"/>
        <v/>
      </c>
      <c r="AD431" s="111" t="str">
        <f t="shared" si="293"/>
        <v/>
      </c>
      <c r="AE431" s="111" t="str">
        <f t="shared" si="294"/>
        <v/>
      </c>
      <c r="AF431" s="235" t="str">
        <f>[4]SayfaKAY!BA1264</f>
        <v/>
      </c>
      <c r="AG431" s="179" t="str">
        <f>[4]SayfaKAY!S1264</f>
        <v/>
      </c>
      <c r="AH431" s="178" t="str">
        <f t="shared" si="295"/>
        <v/>
      </c>
      <c r="AI431" s="163" t="str">
        <f>[4]SayfaKAY!AV1264</f>
        <v/>
      </c>
      <c r="AJ431" s="164" t="str">
        <f t="shared" si="296"/>
        <v/>
      </c>
      <c r="AK431" s="164" t="str">
        <f t="shared" si="297"/>
        <v/>
      </c>
      <c r="AL431" s="112" t="str">
        <f>[4]SayfaKAY!AX1264</f>
        <v/>
      </c>
      <c r="AM431" s="257" t="str" cm="1">
        <f t="array" ref="AM431">IFERROR(IF(AND(P431&lt;&gt;"D(Arıza Değil)",AH431="Bu Arıza Aracın Servise Verilmesine Engel Değil"),
IF(Z431-F431&gt;0,(AB431-Y431)*24*60,
IF(OR(AND(G431&gt;$AS$1,G431&lt;$AT$1),AND(G431&gt;$AU$1,G431&lt;$AV$1)),
(AF431-H431)*24*60,     BH:BH0)),        AN431),0)</f>
        <v/>
      </c>
      <c r="AN431" s="257" t="str">
        <f t="shared" si="298"/>
        <v/>
      </c>
      <c r="AO431" s="174" t="str">
        <f>[4]SayfaKAY!AG1264</f>
        <v/>
      </c>
      <c r="AP431" s="174" t="str">
        <f>[4]SayfaKAY!AI1264</f>
        <v/>
      </c>
      <c r="AQ431" s="174" t="str">
        <f>[4]SayfaKAY!AQ1264</f>
        <v/>
      </c>
      <c r="AR431" s="174" t="str">
        <f>[4]SayfaKAY!AH1264</f>
        <v/>
      </c>
      <c r="AS431" s="174" t="str">
        <f>[4]SayfaKAY!AJ1264</f>
        <v/>
      </c>
      <c r="AT431" s="175" t="str">
        <f>[4]SayfaKAY!AM1264</f>
        <v/>
      </c>
      <c r="AU431" s="176" t="str">
        <f>[4]SayfaKAY!AL1264</f>
        <v/>
      </c>
      <c r="AV431" s="176" t="str">
        <f>[4]SayfaKAY!AP1264</f>
        <v/>
      </c>
      <c r="AW431" s="177" t="str">
        <f>[4]SayfaKAY!AT1264</f>
        <v/>
      </c>
      <c r="AX431" s="194" t="str">
        <f t="shared" si="299"/>
        <v/>
      </c>
      <c r="AY431" s="168"/>
      <c r="AZ431" s="167"/>
      <c r="BA431" s="170"/>
      <c r="BB431" s="171"/>
      <c r="BC431" s="114"/>
      <c r="BD431" s="114"/>
      <c r="BE431" s="114"/>
      <c r="BF431" s="114"/>
      <c r="BG431" s="114"/>
      <c r="BH431" s="114">
        <f>IFERROR(FRACAS!AN1267, "Hata Var")</f>
        <v>364361.9999999064</v>
      </c>
      <c r="BI431" s="114"/>
      <c r="BJ431" s="114"/>
      <c r="BK431" s="105" t="str">
        <f>[4]SayfaKAY!AW1264</f>
        <v/>
      </c>
      <c r="BL431" s="105" t="str">
        <f>[4]SayfaKAY!V1264</f>
        <v/>
      </c>
      <c r="BM431" s="114"/>
      <c r="BN431" s="171" t="str">
        <f t="shared" si="300"/>
        <v>x yok</v>
      </c>
      <c r="BO431" s="171" t="b">
        <f t="shared" si="301"/>
        <v>0</v>
      </c>
      <c r="BP431" s="171" t="e">
        <f t="shared" si="302"/>
        <v>#VALUE!</v>
      </c>
      <c r="BQ431" s="226" t="e">
        <f t="shared" si="303"/>
        <v>#VALUE!</v>
      </c>
      <c r="BR431" s="226" t="e">
        <f t="shared" si="304"/>
        <v>#VALUE!</v>
      </c>
      <c r="BS431" s="226" t="e">
        <f t="shared" si="305"/>
        <v>#VALUE!</v>
      </c>
      <c r="BT431" s="114"/>
      <c r="BU431" s="242"/>
      <c r="BV431" s="233">
        <f t="shared" si="306"/>
        <v>-1</v>
      </c>
      <c r="BW431" s="226" t="str">
        <f t="shared" si="307"/>
        <v>Hayır, çakışma yok</v>
      </c>
      <c r="BX431" s="229"/>
      <c r="BY431" s="247" t="e">
        <f t="shared" si="308"/>
        <v>#VALUE!</v>
      </c>
      <c r="BZ431" s="247" t="e">
        <f t="shared" si="309"/>
        <v>#VALUE!</v>
      </c>
      <c r="CA431" s="247" t="e">
        <f t="shared" si="310"/>
        <v>#VALUE!</v>
      </c>
      <c r="CB431" s="213"/>
      <c r="CC431" s="211"/>
      <c r="CD431" s="196"/>
      <c r="CE431" s="213">
        <v>1263</v>
      </c>
      <c r="CF431" s="182" t="str">
        <f t="shared" si="311"/>
        <v/>
      </c>
      <c r="CG431" s="182" t="str">
        <f t="shared" si="312"/>
        <v/>
      </c>
      <c r="CH431" s="196"/>
      <c r="CI431" s="196"/>
      <c r="CJ431" s="196"/>
      <c r="CK431" s="196" t="e">
        <f t="shared" si="313"/>
        <v>#VALUE!</v>
      </c>
      <c r="CL431" s="196" t="e">
        <f t="shared" si="314"/>
        <v>#VALUE!</v>
      </c>
      <c r="CM431" s="196" t="e">
        <f t="shared" si="315"/>
        <v>#VALUE!</v>
      </c>
      <c r="CN431" s="114"/>
      <c r="CO431" s="115" t="str">
        <f t="shared" si="316"/>
        <v/>
      </c>
      <c r="CP431" s="116" t="e">
        <f t="shared" si="317"/>
        <v>#VALUE!</v>
      </c>
      <c r="CQ431" s="117" t="str">
        <f t="shared" si="318"/>
        <v/>
      </c>
      <c r="CR431" s="117" t="str">
        <f t="shared" si="319"/>
        <v/>
      </c>
      <c r="CS431" s="117" t="str">
        <f t="shared" si="320"/>
        <v/>
      </c>
      <c r="CT431" s="118" t="e">
        <f t="shared" si="321"/>
        <v>#VALUE!</v>
      </c>
      <c r="CU431" s="118" t="e">
        <f t="shared" si="322"/>
        <v>#VALUE!</v>
      </c>
      <c r="CV431" s="118" t="e">
        <f t="shared" si="323"/>
        <v>#VALUE!</v>
      </c>
      <c r="CW431" s="119" t="e">
        <f t="shared" si="324"/>
        <v>#VALUE!</v>
      </c>
    </row>
    <row r="432" spans="1:101" ht="118.5" customHeight="1" x14ac:dyDescent="0.3">
      <c r="A432" s="160" t="str">
        <f>[4]SayfaKAY!C1265</f>
        <v/>
      </c>
      <c r="B432" s="104" t="str">
        <f>[4]SayfaKAY!D1265</f>
        <v/>
      </c>
      <c r="C432" s="105" t="str">
        <f>[4]SayfaKAY!E1265</f>
        <v/>
      </c>
      <c r="D432" s="105" t="str">
        <f>[4]SayfaKAY!F1265</f>
        <v/>
      </c>
      <c r="E432" s="106" t="str">
        <f>[4]SayfaKAY!G1265</f>
        <v/>
      </c>
      <c r="F432" s="134" t="str">
        <f t="shared" si="285"/>
        <v/>
      </c>
      <c r="G432" s="135" t="str">
        <f t="shared" si="286"/>
        <v/>
      </c>
      <c r="H432" s="235" t="str">
        <f>[4]SayfaKAY!H1265</f>
        <v/>
      </c>
      <c r="I432" s="104" t="str">
        <f>[4]SayfaKAY!I1265</f>
        <v/>
      </c>
      <c r="J432" s="103" t="str">
        <f>IF([4]SayfaKAY!J1265="","",IF([4]SayfaKAY!J1265="Müşteri","Notified by Customer","Notified by Bozankaya"))</f>
        <v/>
      </c>
      <c r="K432" s="103" t="e">
        <f>VLOOKUP([4]SayfaKAY!L1265,#REF!,2,FALSE)</f>
        <v>#REF!</v>
      </c>
      <c r="L432" s="165" t="str">
        <f>[4]SayfaKAY!X1265</f>
        <v/>
      </c>
      <c r="M432" s="107" t="str">
        <f t="shared" si="287"/>
        <v/>
      </c>
      <c r="N432" s="105" t="str">
        <f>[4]SayfaKAY!M1265</f>
        <v/>
      </c>
      <c r="O432" s="166" t="str">
        <f>[4]SayfaKAY!P1265</f>
        <v/>
      </c>
      <c r="P432" s="166" t="str">
        <f>[4]SayfaKAY!Q1265</f>
        <v/>
      </c>
      <c r="Q432" s="166" t="str">
        <f>[4]SayfaKAY!R1265</f>
        <v/>
      </c>
      <c r="R432" s="132" t="str" cm="1">
        <f t="array" ref="R432">IF([4]SayfaKAY!U1265="","",_xlfn.IFS([4]SayfaKAY!U1265="Bozankaya","Bozankaya",[4]SayfaKAY!U1265="Müşteri","Customer",[4]SayfaKAY!U1265="Tedarikçi","Equipment Supplier"))</f>
        <v/>
      </c>
      <c r="S432" s="204" t="str">
        <f>[4]SayfaKAY!N1265</f>
        <v/>
      </c>
      <c r="T432" s="133" t="str">
        <f>[4]SayfaKAY!AD1265</f>
        <v/>
      </c>
      <c r="U432" s="132" t="str">
        <f>[4]SayfaKAY!W1265</f>
        <v/>
      </c>
      <c r="V432" s="108" t="str">
        <f>[4]SayfaKAY!AZ1265</f>
        <v/>
      </c>
      <c r="W432" s="136" t="str">
        <f t="shared" si="288"/>
        <v/>
      </c>
      <c r="X432" s="137" t="str">
        <f t="shared" si="289"/>
        <v/>
      </c>
      <c r="Y432" s="235" t="str">
        <f>[4]SayfaKAY!AE1265</f>
        <v/>
      </c>
      <c r="Z432" s="109" t="str">
        <f t="shared" si="290"/>
        <v/>
      </c>
      <c r="AA432" s="110" t="str">
        <f t="shared" si="291"/>
        <v/>
      </c>
      <c r="AB432" s="182" t="str">
        <f>[4]SayfaKAY!BA1265</f>
        <v/>
      </c>
      <c r="AC432" s="257" t="str">
        <f t="shared" si="292"/>
        <v/>
      </c>
      <c r="AD432" s="111" t="str">
        <f t="shared" si="293"/>
        <v/>
      </c>
      <c r="AE432" s="111" t="str">
        <f t="shared" si="294"/>
        <v/>
      </c>
      <c r="AF432" s="235" t="str">
        <f>[4]SayfaKAY!BA1265</f>
        <v/>
      </c>
      <c r="AG432" s="179" t="str">
        <f>[4]SayfaKAY!S1265</f>
        <v/>
      </c>
      <c r="AH432" s="178" t="str">
        <f t="shared" si="295"/>
        <v/>
      </c>
      <c r="AI432" s="163" t="str">
        <f>[4]SayfaKAY!AV1265</f>
        <v/>
      </c>
      <c r="AJ432" s="164" t="str">
        <f t="shared" si="296"/>
        <v/>
      </c>
      <c r="AK432" s="164" t="str">
        <f t="shared" si="297"/>
        <v/>
      </c>
      <c r="AL432" s="112" t="str">
        <f>[4]SayfaKAY!AX1265</f>
        <v/>
      </c>
      <c r="AM432" s="257" t="str" cm="1">
        <f t="array" ref="AM432">IFERROR(IF(AND(P432&lt;&gt;"D(Arıza Değil)",AH432="Bu Arıza Aracın Servise Verilmesine Engel Değil"),
IF(Z432-F432&gt;0,(AB432-Y432)*24*60,
IF(OR(AND(G432&gt;$AS$1,G432&lt;$AT$1),AND(G432&gt;$AU$1,G432&lt;$AV$1)),
(AF432-H432)*24*60,     BH:BH0)),        AN432),0)</f>
        <v/>
      </c>
      <c r="AN432" s="257" t="str">
        <f t="shared" si="298"/>
        <v/>
      </c>
      <c r="AO432" s="174" t="str">
        <f>[4]SayfaKAY!AG1265</f>
        <v/>
      </c>
      <c r="AP432" s="174" t="str">
        <f>[4]SayfaKAY!AI1265</f>
        <v/>
      </c>
      <c r="AQ432" s="174" t="str">
        <f>[4]SayfaKAY!AQ1265</f>
        <v/>
      </c>
      <c r="AR432" s="174" t="str">
        <f>[4]SayfaKAY!AH1265</f>
        <v/>
      </c>
      <c r="AS432" s="174" t="str">
        <f>[4]SayfaKAY!AJ1265</f>
        <v/>
      </c>
      <c r="AT432" s="175" t="str">
        <f>[4]SayfaKAY!AM1265</f>
        <v/>
      </c>
      <c r="AU432" s="176" t="str">
        <f>[4]SayfaKAY!AL1265</f>
        <v/>
      </c>
      <c r="AV432" s="176" t="str">
        <f>[4]SayfaKAY!AP1265</f>
        <v/>
      </c>
      <c r="AW432" s="177" t="str">
        <f>[4]SayfaKAY!AT1265</f>
        <v/>
      </c>
      <c r="AX432" s="194" t="str">
        <f t="shared" si="299"/>
        <v/>
      </c>
      <c r="AY432" s="168"/>
      <c r="AZ432" s="167"/>
      <c r="BA432" s="113"/>
      <c r="BB432" s="171" t="str">
        <f>IF($AQ$1="X", IF(AND(G432&gt;=$AS$1,G432&lt;=$AT$1),IF(P432&lt;&gt;"D(Arıza Değil)",AC432,0), IF(AND(G432&gt;=$AU$1,G432&lt;=$AV$1),IF(P432&lt;&gt;"D(Arıza Değil)",AC432,0), "")), "")</f>
        <v/>
      </c>
      <c r="BC432" s="114"/>
      <c r="BD432" s="114"/>
      <c r="BE432" s="114"/>
      <c r="BF432" s="114"/>
      <c r="BG432" s="114"/>
      <c r="BH432" s="114">
        <f>IFERROR(FRACAS!AN1268, "Hata Var")</f>
        <v>789.99999998719431</v>
      </c>
      <c r="BI432" s="114"/>
      <c r="BJ432" s="114"/>
      <c r="BK432" s="105" t="str">
        <f>[4]SayfaKAY!AW1265</f>
        <v/>
      </c>
      <c r="BL432" s="105" t="str">
        <f>[4]SayfaKAY!V1265</f>
        <v/>
      </c>
      <c r="BM432" s="114"/>
      <c r="BN432" s="171" t="str">
        <f t="shared" si="300"/>
        <v>x yok</v>
      </c>
      <c r="BO432" s="171" t="b">
        <f t="shared" si="301"/>
        <v>0</v>
      </c>
      <c r="BP432" s="171" t="e">
        <f t="shared" si="302"/>
        <v>#VALUE!</v>
      </c>
      <c r="BQ432" s="226" t="e">
        <f t="shared" si="303"/>
        <v>#VALUE!</v>
      </c>
      <c r="BR432" s="226" t="e">
        <f t="shared" si="304"/>
        <v>#VALUE!</v>
      </c>
      <c r="BS432" s="226" t="e">
        <f t="shared" si="305"/>
        <v>#VALUE!</v>
      </c>
      <c r="BT432" s="114"/>
      <c r="BU432" s="242"/>
      <c r="BV432" s="233">
        <f t="shared" si="306"/>
        <v>-1</v>
      </c>
      <c r="BW432" s="226" t="str">
        <f t="shared" si="307"/>
        <v>Hayır, çakışma yok</v>
      </c>
      <c r="BX432" s="229"/>
      <c r="BY432" s="247" t="e">
        <f t="shared" si="308"/>
        <v>#VALUE!</v>
      </c>
      <c r="BZ432" s="247" t="e">
        <f t="shared" si="309"/>
        <v>#VALUE!</v>
      </c>
      <c r="CA432" s="247" t="e">
        <f t="shared" si="310"/>
        <v>#VALUE!</v>
      </c>
      <c r="CB432" s="213"/>
      <c r="CC432" s="211"/>
      <c r="CD432" s="196"/>
      <c r="CE432" s="213">
        <v>1264</v>
      </c>
      <c r="CF432" s="182" t="str">
        <f t="shared" si="311"/>
        <v/>
      </c>
      <c r="CG432" s="182" t="str">
        <f t="shared" si="312"/>
        <v/>
      </c>
      <c r="CH432" s="196"/>
      <c r="CI432" s="196"/>
      <c r="CJ432" s="196"/>
      <c r="CK432" s="196" t="e">
        <f t="shared" si="313"/>
        <v>#VALUE!</v>
      </c>
      <c r="CL432" s="196" t="e">
        <f t="shared" si="314"/>
        <v>#VALUE!</v>
      </c>
      <c r="CM432" s="196" t="e">
        <f t="shared" si="315"/>
        <v>#VALUE!</v>
      </c>
      <c r="CN432" s="114"/>
      <c r="CO432" s="115" t="str">
        <f t="shared" si="316"/>
        <v/>
      </c>
      <c r="CP432" s="116" t="e">
        <f t="shared" si="317"/>
        <v>#VALUE!</v>
      </c>
      <c r="CQ432" s="117" t="str">
        <f t="shared" si="318"/>
        <v/>
      </c>
      <c r="CR432" s="117" t="str">
        <f t="shared" si="319"/>
        <v/>
      </c>
      <c r="CS432" s="117" t="str">
        <f t="shared" si="320"/>
        <v/>
      </c>
      <c r="CT432" s="118" t="e">
        <f t="shared" si="321"/>
        <v>#VALUE!</v>
      </c>
      <c r="CU432" s="118" t="e">
        <f t="shared" si="322"/>
        <v>#VALUE!</v>
      </c>
      <c r="CV432" s="118" t="e">
        <f t="shared" si="323"/>
        <v>#VALUE!</v>
      </c>
      <c r="CW432" s="119" t="e">
        <f t="shared" si="324"/>
        <v>#VALUE!</v>
      </c>
    </row>
    <row r="433" spans="1:101" ht="118.5" customHeight="1" x14ac:dyDescent="0.3">
      <c r="A433" s="104" t="str">
        <f>[4]SayfaKAY!C1266</f>
        <v/>
      </c>
      <c r="B433" s="104" t="str">
        <f>[4]SayfaKAY!D1266</f>
        <v/>
      </c>
      <c r="C433" s="105" t="str">
        <f>[4]SayfaKAY!E1266</f>
        <v/>
      </c>
      <c r="D433" s="105" t="str">
        <f>[4]SayfaKAY!F1266</f>
        <v/>
      </c>
      <c r="E433" s="106" t="str">
        <f>[4]SayfaKAY!G1266</f>
        <v/>
      </c>
      <c r="F433" s="193" t="str">
        <f t="shared" si="285"/>
        <v/>
      </c>
      <c r="G433" s="135" t="str">
        <f t="shared" si="286"/>
        <v/>
      </c>
      <c r="H433" s="235" t="str">
        <f>[4]SayfaKAY!H1266</f>
        <v/>
      </c>
      <c r="I433" s="104" t="str">
        <f>[4]SayfaKAY!I1266</f>
        <v/>
      </c>
      <c r="J433" s="103" t="str">
        <f>IF([4]SayfaKAY!J1266="","",IF([4]SayfaKAY!J1266="Müşteri","Notified by Customer","Notified by Bozankaya"))</f>
        <v/>
      </c>
      <c r="K433" s="103" t="e">
        <f>VLOOKUP([4]SayfaKAY!L1266,#REF!,2,FALSE)</f>
        <v>#REF!</v>
      </c>
      <c r="L433" s="165" t="str">
        <f>[4]SayfaKAY!X1266</f>
        <v/>
      </c>
      <c r="M433" s="107" t="str">
        <f t="shared" si="287"/>
        <v/>
      </c>
      <c r="N433" s="105" t="str">
        <f>[4]SayfaKAY!M1266</f>
        <v/>
      </c>
      <c r="O433" s="166" t="str">
        <f>[4]SayfaKAY!P1266</f>
        <v/>
      </c>
      <c r="P433" s="166" t="str">
        <f>[4]SayfaKAY!Q1266</f>
        <v/>
      </c>
      <c r="Q433" s="166" t="str">
        <f>[4]SayfaKAY!R1266</f>
        <v/>
      </c>
      <c r="R433" s="132" t="str" cm="1">
        <f t="array" ref="R433">IF([4]SayfaKAY!U1266="","",_xlfn.IFS([4]SayfaKAY!U1266="Bozankaya","Bozankaya",[4]SayfaKAY!U1266="Müşteri","Customer",[4]SayfaKAY!U1266="Tedarikçi","Equipment Supplier"))</f>
        <v/>
      </c>
      <c r="S433" s="204" t="str">
        <f>[4]SayfaKAY!N1266</f>
        <v/>
      </c>
      <c r="T433" s="133" t="str">
        <f>[4]SayfaKAY!AD1266</f>
        <v/>
      </c>
      <c r="U433" s="132" t="str">
        <f>[4]SayfaKAY!W1266</f>
        <v/>
      </c>
      <c r="V433" s="108" t="str">
        <f>[4]SayfaKAY!AZ1266</f>
        <v/>
      </c>
      <c r="W433" s="136" t="str">
        <f t="shared" si="288"/>
        <v/>
      </c>
      <c r="X433" s="137" t="str">
        <f t="shared" si="289"/>
        <v/>
      </c>
      <c r="Y433" s="235" t="str">
        <f>[4]SayfaKAY!AE1266</f>
        <v/>
      </c>
      <c r="Z433" s="192" t="str">
        <f t="shared" si="290"/>
        <v/>
      </c>
      <c r="AA433" s="110" t="str">
        <f t="shared" si="291"/>
        <v/>
      </c>
      <c r="AB433" s="182" t="str">
        <f>[4]SayfaKAY!BA1266</f>
        <v/>
      </c>
      <c r="AC433" s="257" t="str">
        <f t="shared" si="292"/>
        <v/>
      </c>
      <c r="AD433" s="111" t="str">
        <f t="shared" si="293"/>
        <v/>
      </c>
      <c r="AE433" s="111" t="str">
        <f t="shared" si="294"/>
        <v/>
      </c>
      <c r="AF433" s="235" t="str">
        <f>[4]SayfaKAY!BA1266</f>
        <v/>
      </c>
      <c r="AG433" s="179" t="str">
        <f>[4]SayfaKAY!S1266</f>
        <v/>
      </c>
      <c r="AH433" s="178" t="str">
        <f t="shared" si="295"/>
        <v/>
      </c>
      <c r="AI433" s="163" t="str">
        <f>[4]SayfaKAY!AV1266</f>
        <v/>
      </c>
      <c r="AJ433" s="164" t="str">
        <f t="shared" si="296"/>
        <v/>
      </c>
      <c r="AK433" s="164" t="str">
        <f t="shared" si="297"/>
        <v/>
      </c>
      <c r="AL433" s="112" t="str">
        <f>[4]SayfaKAY!AX1266</f>
        <v/>
      </c>
      <c r="AM433" s="257" t="str" cm="1">
        <f t="array" ref="AM433">IFERROR(IF(AND(P433&lt;&gt;"D(Arıza Değil)",AH433="Bu Arıza Aracın Servise Verilmesine Engel Değil"),
IF(Z433-F433&gt;0,(AB433-Y433)*24*60,
IF(OR(AND(G433&gt;$AS$1,G433&lt;$AT$1),AND(G433&gt;$AU$1,G433&lt;$AV$1)),
(AF433-H433)*24*60,     BH:BH0)),        AN433),0)</f>
        <v/>
      </c>
      <c r="AN433" s="257" t="str">
        <f t="shared" si="298"/>
        <v/>
      </c>
      <c r="AO433" s="174" t="str">
        <f>[4]SayfaKAY!AG1266</f>
        <v/>
      </c>
      <c r="AP433" s="174" t="str">
        <f>[4]SayfaKAY!AI1266</f>
        <v/>
      </c>
      <c r="AQ433" s="174" t="str">
        <f>[4]SayfaKAY!AQ1266</f>
        <v/>
      </c>
      <c r="AR433" s="174" t="str">
        <f>[4]SayfaKAY!AH1266</f>
        <v/>
      </c>
      <c r="AS433" s="174" t="str">
        <f>[4]SayfaKAY!AJ1266</f>
        <v/>
      </c>
      <c r="AT433" s="175" t="str">
        <f>[4]SayfaKAY!AM1266</f>
        <v/>
      </c>
      <c r="AU433" s="176" t="str">
        <f>[4]SayfaKAY!AL1266</f>
        <v/>
      </c>
      <c r="AV433" s="176" t="str">
        <f>[4]SayfaKAY!AP1266</f>
        <v/>
      </c>
      <c r="AW433" s="177" t="str">
        <f>[4]SayfaKAY!AT1266</f>
        <v/>
      </c>
      <c r="AX433" s="194" t="str">
        <f t="shared" si="299"/>
        <v/>
      </c>
      <c r="AY433" s="168"/>
      <c r="AZ433" s="167"/>
      <c r="BA433" s="170"/>
      <c r="BB433" s="171"/>
      <c r="BC433" s="114"/>
      <c r="BD433" s="114"/>
      <c r="BE433" s="114"/>
      <c r="BF433" s="114"/>
      <c r="BG433" s="114"/>
      <c r="BH433" s="114">
        <f>IFERROR(FRACAS!AN1269, "Hata Var")</f>
        <v>784.00000008288771</v>
      </c>
      <c r="BI433" s="114"/>
      <c r="BJ433" s="114"/>
      <c r="BK433" s="105" t="str">
        <f>[4]SayfaKAY!AW1266</f>
        <v/>
      </c>
      <c r="BL433" s="105" t="str">
        <f>[4]SayfaKAY!V1266</f>
        <v/>
      </c>
      <c r="BM433" s="114"/>
      <c r="BN433" s="171" t="str">
        <f t="shared" si="300"/>
        <v>x yok</v>
      </c>
      <c r="BO433" s="171" t="b">
        <f t="shared" si="301"/>
        <v>0</v>
      </c>
      <c r="BP433" s="171" t="e">
        <f t="shared" si="302"/>
        <v>#VALUE!</v>
      </c>
      <c r="BQ433" s="226" t="e">
        <f t="shared" si="303"/>
        <v>#VALUE!</v>
      </c>
      <c r="BR433" s="226" t="e">
        <f t="shared" si="304"/>
        <v>#VALUE!</v>
      </c>
      <c r="BS433" s="226" t="e">
        <f t="shared" si="305"/>
        <v>#VALUE!</v>
      </c>
      <c r="BT433" s="114"/>
      <c r="BU433" s="242"/>
      <c r="BV433" s="233">
        <f t="shared" si="306"/>
        <v>-1</v>
      </c>
      <c r="BW433" s="226" t="str">
        <f t="shared" si="307"/>
        <v>Hayır, çakışma yok</v>
      </c>
      <c r="BX433" s="229"/>
      <c r="BY433" s="247" t="e">
        <f t="shared" si="308"/>
        <v>#VALUE!</v>
      </c>
      <c r="BZ433" s="247" t="e">
        <f t="shared" si="309"/>
        <v>#VALUE!</v>
      </c>
      <c r="CA433" s="247" t="e">
        <f t="shared" si="310"/>
        <v>#VALUE!</v>
      </c>
      <c r="CB433" s="213"/>
      <c r="CC433" s="211"/>
      <c r="CD433" s="196"/>
      <c r="CE433" s="213">
        <v>1265</v>
      </c>
      <c r="CF433" s="182" t="str">
        <f t="shared" si="311"/>
        <v/>
      </c>
      <c r="CG433" s="182" t="str">
        <f t="shared" si="312"/>
        <v/>
      </c>
      <c r="CH433" s="196"/>
      <c r="CI433" s="196"/>
      <c r="CJ433" s="196"/>
      <c r="CK433" s="196" t="e">
        <f t="shared" si="313"/>
        <v>#VALUE!</v>
      </c>
      <c r="CL433" s="196" t="e">
        <f t="shared" si="314"/>
        <v>#VALUE!</v>
      </c>
      <c r="CM433" s="196" t="e">
        <f t="shared" si="315"/>
        <v>#VALUE!</v>
      </c>
      <c r="CN433" s="114"/>
      <c r="CO433" s="115" t="str">
        <f t="shared" si="316"/>
        <v/>
      </c>
      <c r="CP433" s="116" t="e">
        <f t="shared" si="317"/>
        <v>#VALUE!</v>
      </c>
      <c r="CQ433" s="117" t="str">
        <f t="shared" si="318"/>
        <v/>
      </c>
      <c r="CR433" s="117" t="str">
        <f t="shared" si="319"/>
        <v/>
      </c>
      <c r="CS433" s="117" t="str">
        <f t="shared" si="320"/>
        <v/>
      </c>
      <c r="CT433" s="118" t="e">
        <f t="shared" si="321"/>
        <v>#VALUE!</v>
      </c>
      <c r="CU433" s="118" t="e">
        <f t="shared" si="322"/>
        <v>#VALUE!</v>
      </c>
      <c r="CV433" s="118" t="e">
        <f t="shared" si="323"/>
        <v>#VALUE!</v>
      </c>
      <c r="CW433" s="119" t="e">
        <f t="shared" si="324"/>
        <v>#VALUE!</v>
      </c>
    </row>
    <row r="434" spans="1:101" ht="118.5" customHeight="1" x14ac:dyDescent="0.3">
      <c r="A434" s="160" t="str">
        <f>[4]SayfaKAY!C1267</f>
        <v/>
      </c>
      <c r="B434" s="104" t="str">
        <f>[4]SayfaKAY!D1267</f>
        <v/>
      </c>
      <c r="C434" s="105" t="str">
        <f>[4]SayfaKAY!E1267</f>
        <v/>
      </c>
      <c r="D434" s="105" t="str">
        <f>[4]SayfaKAY!F1267</f>
        <v/>
      </c>
      <c r="E434" s="106" t="str">
        <f>[4]SayfaKAY!G1267</f>
        <v/>
      </c>
      <c r="F434" s="134" t="str">
        <f t="shared" si="285"/>
        <v/>
      </c>
      <c r="G434" s="135" t="str">
        <f t="shared" si="286"/>
        <v/>
      </c>
      <c r="H434" s="235" t="str">
        <f>[4]SayfaKAY!H1267</f>
        <v/>
      </c>
      <c r="I434" s="104" t="str">
        <f>[4]SayfaKAY!I1267</f>
        <v/>
      </c>
      <c r="J434" s="103" t="str">
        <f>IF([4]SayfaKAY!J1267="","",IF([4]SayfaKAY!J1267="Müşteri","Notified by Customer","Notified by Bozankaya"))</f>
        <v/>
      </c>
      <c r="K434" s="103" t="e">
        <f>VLOOKUP([4]SayfaKAY!L1267,#REF!,2,FALSE)</f>
        <v>#REF!</v>
      </c>
      <c r="L434" s="165" t="str">
        <f>[4]SayfaKAY!X1267</f>
        <v/>
      </c>
      <c r="M434" s="107" t="str">
        <f t="shared" si="287"/>
        <v/>
      </c>
      <c r="N434" s="105" t="str">
        <f>[4]SayfaKAY!M1267</f>
        <v/>
      </c>
      <c r="O434" s="166" t="str">
        <f>[4]SayfaKAY!P1267</f>
        <v/>
      </c>
      <c r="P434" s="166" t="str">
        <f>[4]SayfaKAY!Q1267</f>
        <v/>
      </c>
      <c r="Q434" s="166" t="str">
        <f>[4]SayfaKAY!R1267</f>
        <v/>
      </c>
      <c r="R434" s="132" t="str" cm="1">
        <f t="array" ref="R434">IF([4]SayfaKAY!U1267="","",_xlfn.IFS([4]SayfaKAY!U1267="Bozankaya","Bozankaya",[4]SayfaKAY!U1267="Müşteri","Customer",[4]SayfaKAY!U1267="Tedarikçi","Equipment Supplier"))</f>
        <v/>
      </c>
      <c r="S434" s="204" t="str">
        <f>[4]SayfaKAY!N1267</f>
        <v/>
      </c>
      <c r="T434" s="133" t="str">
        <f>[4]SayfaKAY!AD1267</f>
        <v/>
      </c>
      <c r="U434" s="132" t="str">
        <f>[4]SayfaKAY!W1267</f>
        <v/>
      </c>
      <c r="V434" s="108" t="str">
        <f>[4]SayfaKAY!AZ1267</f>
        <v/>
      </c>
      <c r="W434" s="136" t="str">
        <f t="shared" si="288"/>
        <v/>
      </c>
      <c r="X434" s="137" t="str">
        <f t="shared" si="289"/>
        <v/>
      </c>
      <c r="Y434" s="235" t="str">
        <f>[4]SayfaKAY!AE1267</f>
        <v/>
      </c>
      <c r="Z434" s="109" t="str">
        <f t="shared" si="290"/>
        <v/>
      </c>
      <c r="AA434" s="110" t="str">
        <f t="shared" si="291"/>
        <v/>
      </c>
      <c r="AB434" s="182" t="str">
        <f>[4]SayfaKAY!BA1267</f>
        <v/>
      </c>
      <c r="AC434" s="257" t="str">
        <f t="shared" si="292"/>
        <v/>
      </c>
      <c r="AD434" s="111" t="str">
        <f t="shared" si="293"/>
        <v/>
      </c>
      <c r="AE434" s="111" t="str">
        <f t="shared" si="294"/>
        <v/>
      </c>
      <c r="AF434" s="235" t="str">
        <f>[4]SayfaKAY!BA1267</f>
        <v/>
      </c>
      <c r="AG434" s="179" t="str">
        <f>[4]SayfaKAY!S1267</f>
        <v/>
      </c>
      <c r="AH434" s="178" t="str">
        <f t="shared" si="295"/>
        <v/>
      </c>
      <c r="AI434" s="163" t="str">
        <f>[4]SayfaKAY!AV1267</f>
        <v/>
      </c>
      <c r="AJ434" s="164" t="str">
        <f t="shared" si="296"/>
        <v/>
      </c>
      <c r="AK434" s="164" t="str">
        <f t="shared" si="297"/>
        <v/>
      </c>
      <c r="AL434" s="112" t="str">
        <f>[4]SayfaKAY!AX1267</f>
        <v/>
      </c>
      <c r="AM434" s="257" t="str" cm="1">
        <f t="array" ref="AM434">IFERROR(IF(AND(P434&lt;&gt;"D(Arıza Değil)",AH434="Bu Arıza Aracın Servise Verilmesine Engel Değil"),
IF(Z434-F434&gt;0,(AB434-Y434)*24*60,
IF(OR(AND(G434&gt;$AS$1,G434&lt;$AT$1),AND(G434&gt;$AU$1,G434&lt;$AV$1)),
(AF434-H434)*24*60,     BH:BH0)),        AN434),0)</f>
        <v/>
      </c>
      <c r="AN434" s="257" t="str">
        <f t="shared" si="298"/>
        <v/>
      </c>
      <c r="AO434" s="174" t="str">
        <f>[4]SayfaKAY!AG1267</f>
        <v/>
      </c>
      <c r="AP434" s="174" t="str">
        <f>[4]SayfaKAY!AI1267</f>
        <v/>
      </c>
      <c r="AQ434" s="174" t="str">
        <f>[4]SayfaKAY!AQ1267</f>
        <v/>
      </c>
      <c r="AR434" s="174" t="str">
        <f>[4]SayfaKAY!AH1267</f>
        <v/>
      </c>
      <c r="AS434" s="174" t="str">
        <f>[4]SayfaKAY!AJ1267</f>
        <v/>
      </c>
      <c r="AT434" s="175" t="str">
        <f>[4]SayfaKAY!AM1267</f>
        <v/>
      </c>
      <c r="AU434" s="176" t="str">
        <f>[4]SayfaKAY!AL1267</f>
        <v/>
      </c>
      <c r="AV434" s="176" t="str">
        <f>[4]SayfaKAY!AP1267</f>
        <v/>
      </c>
      <c r="AW434" s="177" t="str">
        <f>[4]SayfaKAY!AT1267</f>
        <v/>
      </c>
      <c r="AX434" s="194" t="str">
        <f t="shared" si="299"/>
        <v/>
      </c>
      <c r="AY434" s="168"/>
      <c r="AZ434" s="167"/>
      <c r="BA434" s="113"/>
      <c r="BB434" s="171" t="str">
        <f>IF($AQ$1="X", IF(AND(G434&gt;=$AS$1,G434&lt;=$AT$1),IF(P434&lt;&gt;"D(Arıza Değil)",AC434,0), IF(AND(G434&gt;=$AU$1,G434&lt;=$AV$1),IF(P434&lt;&gt;"D(Arıza Değil)",AC434,0), "")), "")</f>
        <v/>
      </c>
      <c r="BC434" s="114"/>
      <c r="BD434" s="114"/>
      <c r="BE434" s="114"/>
      <c r="BF434" s="114"/>
      <c r="BG434" s="114"/>
      <c r="BH434" s="114">
        <f>IFERROR(FRACAS!AN1270, "Hata Var")</f>
        <v>933.99999998509884</v>
      </c>
      <c r="BI434" s="114"/>
      <c r="BJ434" s="114"/>
      <c r="BK434" s="105" t="str">
        <f>[4]SayfaKAY!AW1267</f>
        <v/>
      </c>
      <c r="BL434" s="105" t="str">
        <f>[4]SayfaKAY!V1267</f>
        <v/>
      </c>
      <c r="BM434" s="114"/>
      <c r="BN434" s="171" t="str">
        <f t="shared" si="300"/>
        <v>x yok</v>
      </c>
      <c r="BO434" s="171" t="b">
        <f t="shared" si="301"/>
        <v>0</v>
      </c>
      <c r="BP434" s="171" t="e">
        <f t="shared" si="302"/>
        <v>#VALUE!</v>
      </c>
      <c r="BQ434" s="226" t="e">
        <f t="shared" si="303"/>
        <v>#VALUE!</v>
      </c>
      <c r="BR434" s="226" t="e">
        <f t="shared" si="304"/>
        <v>#VALUE!</v>
      </c>
      <c r="BS434" s="226" t="e">
        <f t="shared" si="305"/>
        <v>#VALUE!</v>
      </c>
      <c r="BT434" s="114"/>
      <c r="BU434" s="242"/>
      <c r="BV434" s="233">
        <f t="shared" si="306"/>
        <v>-1</v>
      </c>
      <c r="BW434" s="226" t="str">
        <f t="shared" si="307"/>
        <v>Hayır, çakışma yok</v>
      </c>
      <c r="BX434" s="229"/>
      <c r="BY434" s="247" t="e">
        <f t="shared" si="308"/>
        <v>#VALUE!</v>
      </c>
      <c r="BZ434" s="247" t="e">
        <f t="shared" si="309"/>
        <v>#VALUE!</v>
      </c>
      <c r="CA434" s="247" t="e">
        <f t="shared" si="310"/>
        <v>#VALUE!</v>
      </c>
      <c r="CB434" s="213"/>
      <c r="CC434" s="211"/>
      <c r="CD434" s="196"/>
      <c r="CE434" s="213">
        <v>1266</v>
      </c>
      <c r="CF434" s="182" t="str">
        <f t="shared" si="311"/>
        <v/>
      </c>
      <c r="CG434" s="182" t="str">
        <f t="shared" si="312"/>
        <v/>
      </c>
      <c r="CH434" s="196"/>
      <c r="CI434" s="196"/>
      <c r="CJ434" s="196"/>
      <c r="CK434" s="196" t="e">
        <f t="shared" si="313"/>
        <v>#VALUE!</v>
      </c>
      <c r="CL434" s="196" t="e">
        <f t="shared" si="314"/>
        <v>#VALUE!</v>
      </c>
      <c r="CM434" s="196" t="e">
        <f t="shared" si="315"/>
        <v>#VALUE!</v>
      </c>
      <c r="CN434" s="114"/>
      <c r="CO434" s="115" t="str">
        <f t="shared" si="316"/>
        <v/>
      </c>
      <c r="CP434" s="116" t="e">
        <f t="shared" si="317"/>
        <v>#VALUE!</v>
      </c>
      <c r="CQ434" s="117" t="str">
        <f t="shared" si="318"/>
        <v/>
      </c>
      <c r="CR434" s="117" t="str">
        <f t="shared" si="319"/>
        <v/>
      </c>
      <c r="CS434" s="117" t="str">
        <f t="shared" si="320"/>
        <v/>
      </c>
      <c r="CT434" s="118" t="e">
        <f t="shared" si="321"/>
        <v>#VALUE!</v>
      </c>
      <c r="CU434" s="118" t="e">
        <f t="shared" si="322"/>
        <v>#VALUE!</v>
      </c>
      <c r="CV434" s="118" t="e">
        <f t="shared" si="323"/>
        <v>#VALUE!</v>
      </c>
      <c r="CW434" s="119" t="e">
        <f t="shared" si="324"/>
        <v>#VALUE!</v>
      </c>
    </row>
    <row r="435" spans="1:101" ht="118.5" customHeight="1" x14ac:dyDescent="0.3">
      <c r="A435" s="104" t="str">
        <f>[4]SayfaKAY!C1268</f>
        <v/>
      </c>
      <c r="B435" s="104" t="str">
        <f>[4]SayfaKAY!D1268</f>
        <v/>
      </c>
      <c r="C435" s="105" t="str">
        <f>[4]SayfaKAY!E1268</f>
        <v/>
      </c>
      <c r="D435" s="105" t="str">
        <f>[4]SayfaKAY!F1268</f>
        <v/>
      </c>
      <c r="E435" s="106" t="str">
        <f>[4]SayfaKAY!G1268</f>
        <v/>
      </c>
      <c r="F435" s="193" t="str">
        <f t="shared" si="285"/>
        <v/>
      </c>
      <c r="G435" s="135" t="str">
        <f t="shared" si="286"/>
        <v/>
      </c>
      <c r="H435" s="235" t="str">
        <f>[4]SayfaKAY!H1268</f>
        <v/>
      </c>
      <c r="I435" s="104" t="str">
        <f>[4]SayfaKAY!I1268</f>
        <v/>
      </c>
      <c r="J435" s="103" t="str">
        <f>IF([4]SayfaKAY!J1268="","",IF([4]SayfaKAY!J1268="Müşteri","Notified by Customer","Notified by Bozankaya"))</f>
        <v/>
      </c>
      <c r="K435" s="103" t="e">
        <f>VLOOKUP([4]SayfaKAY!L1268,#REF!,2,FALSE)</f>
        <v>#REF!</v>
      </c>
      <c r="L435" s="165" t="str">
        <f>[4]SayfaKAY!X1268</f>
        <v/>
      </c>
      <c r="M435" s="107" t="str">
        <f t="shared" si="287"/>
        <v/>
      </c>
      <c r="N435" s="105" t="str">
        <f>[4]SayfaKAY!M1268</f>
        <v/>
      </c>
      <c r="O435" s="166" t="str">
        <f>[4]SayfaKAY!P1268</f>
        <v/>
      </c>
      <c r="P435" s="166" t="str">
        <f>[4]SayfaKAY!Q1268</f>
        <v/>
      </c>
      <c r="Q435" s="166" t="str">
        <f>[4]SayfaKAY!R1268</f>
        <v/>
      </c>
      <c r="R435" s="132" t="str" cm="1">
        <f t="array" ref="R435">IF([4]SayfaKAY!U1268="","",_xlfn.IFS([4]SayfaKAY!U1268="Bozankaya","Bozankaya",[4]SayfaKAY!U1268="Müşteri","Customer",[4]SayfaKAY!U1268="Tedarikçi","Equipment Supplier"))</f>
        <v/>
      </c>
      <c r="S435" s="204" t="str">
        <f>[4]SayfaKAY!N1268</f>
        <v/>
      </c>
      <c r="T435" s="133" t="str">
        <f>[4]SayfaKAY!AD1268</f>
        <v/>
      </c>
      <c r="U435" s="132" t="str">
        <f>[4]SayfaKAY!W1268</f>
        <v/>
      </c>
      <c r="V435" s="108" t="str">
        <f>[4]SayfaKAY!AZ1268</f>
        <v/>
      </c>
      <c r="W435" s="136" t="str">
        <f t="shared" si="288"/>
        <v/>
      </c>
      <c r="X435" s="137" t="str">
        <f t="shared" si="289"/>
        <v/>
      </c>
      <c r="Y435" s="235" t="str">
        <f>[4]SayfaKAY!AE1268</f>
        <v/>
      </c>
      <c r="Z435" s="192" t="str">
        <f t="shared" si="290"/>
        <v/>
      </c>
      <c r="AA435" s="110" t="str">
        <f t="shared" si="291"/>
        <v/>
      </c>
      <c r="AB435" s="182" t="str">
        <f>[4]SayfaKAY!BA1268</f>
        <v/>
      </c>
      <c r="AC435" s="257" t="str">
        <f t="shared" si="292"/>
        <v/>
      </c>
      <c r="AD435" s="111" t="str">
        <f t="shared" si="293"/>
        <v/>
      </c>
      <c r="AE435" s="111" t="str">
        <f t="shared" si="294"/>
        <v/>
      </c>
      <c r="AF435" s="235" t="str">
        <f>[4]SayfaKAY!BA1268</f>
        <v/>
      </c>
      <c r="AG435" s="179" t="str">
        <f>[4]SayfaKAY!S1268</f>
        <v/>
      </c>
      <c r="AH435" s="178" t="str">
        <f t="shared" si="295"/>
        <v/>
      </c>
      <c r="AI435" s="163" t="str">
        <f>[4]SayfaKAY!AV1268</f>
        <v/>
      </c>
      <c r="AJ435" s="164" t="str">
        <f t="shared" si="296"/>
        <v/>
      </c>
      <c r="AK435" s="164" t="str">
        <f t="shared" si="297"/>
        <v/>
      </c>
      <c r="AL435" s="112" t="str">
        <f>[4]SayfaKAY!AX1268</f>
        <v/>
      </c>
      <c r="AM435" s="257" t="str" cm="1">
        <f t="array" ref="AM435">IFERROR(IF(AND(P435&lt;&gt;"D(Arıza Değil)",AH435="Bu Arıza Aracın Servise Verilmesine Engel Değil"),
IF(Z435-F435&gt;0,(AB435-Y435)*24*60,
IF(OR(AND(G435&gt;$AS$1,G435&lt;$AT$1),AND(G435&gt;$AU$1,G435&lt;$AV$1)),
(AF435-H435)*24*60,     BH:BH0)),        AN435),0)</f>
        <v/>
      </c>
      <c r="AN435" s="257" t="str">
        <f t="shared" si="298"/>
        <v/>
      </c>
      <c r="AO435" s="174" t="str">
        <f>[4]SayfaKAY!AG1268</f>
        <v/>
      </c>
      <c r="AP435" s="174" t="str">
        <f>[4]SayfaKAY!AI1268</f>
        <v/>
      </c>
      <c r="AQ435" s="174" t="str">
        <f>[4]SayfaKAY!AQ1268</f>
        <v/>
      </c>
      <c r="AR435" s="174" t="str">
        <f>[4]SayfaKAY!AH1268</f>
        <v/>
      </c>
      <c r="AS435" s="174" t="str">
        <f>[4]SayfaKAY!AJ1268</f>
        <v/>
      </c>
      <c r="AT435" s="175" t="str">
        <f>[4]SayfaKAY!AM1268</f>
        <v/>
      </c>
      <c r="AU435" s="176" t="str">
        <f>[4]SayfaKAY!AL1268</f>
        <v/>
      </c>
      <c r="AV435" s="176" t="str">
        <f>[4]SayfaKAY!AP1268</f>
        <v/>
      </c>
      <c r="AW435" s="177" t="str">
        <f>[4]SayfaKAY!AT1268</f>
        <v/>
      </c>
      <c r="AX435" s="194" t="str">
        <f t="shared" si="299"/>
        <v/>
      </c>
      <c r="AY435" s="168"/>
      <c r="AZ435" s="167"/>
      <c r="BA435" s="170"/>
      <c r="BB435" s="171"/>
      <c r="BC435" s="114"/>
      <c r="BD435" s="114"/>
      <c r="BE435" s="114"/>
      <c r="BF435" s="114"/>
      <c r="BG435" s="114"/>
      <c r="BH435" s="114">
        <f>IFERROR(FRACAS!AN1271, "Hata Var")</f>
        <v>527091.00000005099</v>
      </c>
      <c r="BI435" s="114"/>
      <c r="BJ435" s="114"/>
      <c r="BK435" s="105" t="str">
        <f>[4]SayfaKAY!AW1268</f>
        <v/>
      </c>
      <c r="BL435" s="105" t="str">
        <f>[4]SayfaKAY!V1268</f>
        <v/>
      </c>
      <c r="BM435" s="114"/>
      <c r="BN435" s="171" t="str">
        <f t="shared" si="300"/>
        <v>x yok</v>
      </c>
      <c r="BO435" s="171" t="b">
        <f t="shared" si="301"/>
        <v>0</v>
      </c>
      <c r="BP435" s="171" t="e">
        <f t="shared" si="302"/>
        <v>#VALUE!</v>
      </c>
      <c r="BQ435" s="226" t="e">
        <f t="shared" si="303"/>
        <v>#VALUE!</v>
      </c>
      <c r="BR435" s="226" t="e">
        <f t="shared" si="304"/>
        <v>#VALUE!</v>
      </c>
      <c r="BS435" s="226" t="e">
        <f t="shared" si="305"/>
        <v>#VALUE!</v>
      </c>
      <c r="BT435" s="114"/>
      <c r="BU435" s="242"/>
      <c r="BV435" s="233">
        <f t="shared" si="306"/>
        <v>-1</v>
      </c>
      <c r="BW435" s="226" t="str">
        <f t="shared" si="307"/>
        <v>Hayır, çakışma yok</v>
      </c>
      <c r="BX435" s="229"/>
      <c r="BY435" s="247" t="e">
        <f t="shared" si="308"/>
        <v>#VALUE!</v>
      </c>
      <c r="BZ435" s="247" t="e">
        <f t="shared" si="309"/>
        <v>#VALUE!</v>
      </c>
      <c r="CA435" s="247" t="e">
        <f t="shared" si="310"/>
        <v>#VALUE!</v>
      </c>
      <c r="CB435" s="213"/>
      <c r="CC435" s="211"/>
      <c r="CD435" s="196"/>
      <c r="CE435" s="213">
        <v>1267</v>
      </c>
      <c r="CF435" s="182" t="str">
        <f t="shared" si="311"/>
        <v/>
      </c>
      <c r="CG435" s="182" t="str">
        <f t="shared" si="312"/>
        <v/>
      </c>
      <c r="CH435" s="196"/>
      <c r="CI435" s="196"/>
      <c r="CJ435" s="196"/>
      <c r="CK435" s="196" t="e">
        <f t="shared" si="313"/>
        <v>#VALUE!</v>
      </c>
      <c r="CL435" s="196" t="e">
        <f t="shared" si="314"/>
        <v>#VALUE!</v>
      </c>
      <c r="CM435" s="196" t="e">
        <f t="shared" si="315"/>
        <v>#VALUE!</v>
      </c>
      <c r="CN435" s="114"/>
      <c r="CO435" s="115" t="str">
        <f t="shared" si="316"/>
        <v/>
      </c>
      <c r="CP435" s="116" t="e">
        <f t="shared" si="317"/>
        <v>#VALUE!</v>
      </c>
      <c r="CQ435" s="117" t="str">
        <f t="shared" si="318"/>
        <v/>
      </c>
      <c r="CR435" s="117" t="str">
        <f t="shared" si="319"/>
        <v/>
      </c>
      <c r="CS435" s="117" t="str">
        <f t="shared" si="320"/>
        <v/>
      </c>
      <c r="CT435" s="118" t="e">
        <f t="shared" si="321"/>
        <v>#VALUE!</v>
      </c>
      <c r="CU435" s="118" t="e">
        <f t="shared" si="322"/>
        <v>#VALUE!</v>
      </c>
      <c r="CV435" s="118" t="e">
        <f t="shared" si="323"/>
        <v>#VALUE!</v>
      </c>
      <c r="CW435" s="119" t="e">
        <f t="shared" si="324"/>
        <v>#VALUE!</v>
      </c>
    </row>
    <row r="436" spans="1:101" ht="118.5" customHeight="1" x14ac:dyDescent="0.3">
      <c r="A436" s="160" t="str">
        <f>[4]SayfaKAY!C1269</f>
        <v/>
      </c>
      <c r="B436" s="104" t="str">
        <f>[4]SayfaKAY!D1269</f>
        <v/>
      </c>
      <c r="C436" s="105" t="str">
        <f>[4]SayfaKAY!E1269</f>
        <v/>
      </c>
      <c r="D436" s="105" t="str">
        <f>[4]SayfaKAY!F1269</f>
        <v/>
      </c>
      <c r="E436" s="106" t="str">
        <f>[4]SayfaKAY!G1269</f>
        <v/>
      </c>
      <c r="F436" s="134" t="str">
        <f t="shared" si="285"/>
        <v/>
      </c>
      <c r="G436" s="135" t="str">
        <f t="shared" si="286"/>
        <v/>
      </c>
      <c r="H436" s="235" t="str">
        <f>[4]SayfaKAY!H1269</f>
        <v/>
      </c>
      <c r="I436" s="104" t="str">
        <f>[4]SayfaKAY!I1269</f>
        <v/>
      </c>
      <c r="J436" s="103" t="str">
        <f>IF([4]SayfaKAY!J1269="","",IF([4]SayfaKAY!J1269="Müşteri","Notified by Customer","Notified by Bozankaya"))</f>
        <v/>
      </c>
      <c r="K436" s="103" t="e">
        <f>VLOOKUP([4]SayfaKAY!L1269,#REF!,2,FALSE)</f>
        <v>#REF!</v>
      </c>
      <c r="L436" s="165" t="str">
        <f>[4]SayfaKAY!X1269</f>
        <v/>
      </c>
      <c r="M436" s="107" t="str">
        <f t="shared" si="287"/>
        <v/>
      </c>
      <c r="N436" s="105" t="str">
        <f>[4]SayfaKAY!M1269</f>
        <v/>
      </c>
      <c r="O436" s="166" t="str">
        <f>[4]SayfaKAY!P1269</f>
        <v/>
      </c>
      <c r="P436" s="166" t="str">
        <f>[4]SayfaKAY!Q1269</f>
        <v/>
      </c>
      <c r="Q436" s="166" t="str">
        <f>[4]SayfaKAY!R1269</f>
        <v/>
      </c>
      <c r="R436" s="132" t="str" cm="1">
        <f t="array" ref="R436">IF([4]SayfaKAY!U1269="","",_xlfn.IFS([4]SayfaKAY!U1269="Bozankaya","Bozankaya",[4]SayfaKAY!U1269="Müşteri","Customer",[4]SayfaKAY!U1269="Tedarikçi","Equipment Supplier"))</f>
        <v/>
      </c>
      <c r="S436" s="204" t="str">
        <f>[4]SayfaKAY!N1269</f>
        <v/>
      </c>
      <c r="T436" s="133" t="str">
        <f>[4]SayfaKAY!AD1269</f>
        <v/>
      </c>
      <c r="U436" s="132" t="str">
        <f>[4]SayfaKAY!W1269</f>
        <v/>
      </c>
      <c r="V436" s="108" t="str">
        <f>[4]SayfaKAY!AZ1269</f>
        <v/>
      </c>
      <c r="W436" s="136" t="str">
        <f t="shared" si="288"/>
        <v/>
      </c>
      <c r="X436" s="137" t="str">
        <f t="shared" si="289"/>
        <v/>
      </c>
      <c r="Y436" s="235" t="str">
        <f>[4]SayfaKAY!AE1269</f>
        <v/>
      </c>
      <c r="Z436" s="109" t="str">
        <f t="shared" si="290"/>
        <v/>
      </c>
      <c r="AA436" s="110" t="str">
        <f t="shared" si="291"/>
        <v/>
      </c>
      <c r="AB436" s="182" t="str">
        <f>[4]SayfaKAY!BA1269</f>
        <v/>
      </c>
      <c r="AC436" s="257" t="str">
        <f t="shared" si="292"/>
        <v/>
      </c>
      <c r="AD436" s="111" t="str">
        <f t="shared" si="293"/>
        <v/>
      </c>
      <c r="AE436" s="111" t="str">
        <f t="shared" si="294"/>
        <v/>
      </c>
      <c r="AF436" s="235" t="str">
        <f>[4]SayfaKAY!BA1269</f>
        <v/>
      </c>
      <c r="AG436" s="179" t="str">
        <f>[4]SayfaKAY!S1269</f>
        <v/>
      </c>
      <c r="AH436" s="178" t="str">
        <f t="shared" si="295"/>
        <v/>
      </c>
      <c r="AI436" s="163" t="str">
        <f>[4]SayfaKAY!AV1269</f>
        <v/>
      </c>
      <c r="AJ436" s="164" t="str">
        <f t="shared" si="296"/>
        <v/>
      </c>
      <c r="AK436" s="164" t="str">
        <f t="shared" si="297"/>
        <v/>
      </c>
      <c r="AL436" s="112" t="str">
        <f>[4]SayfaKAY!AX1269</f>
        <v/>
      </c>
      <c r="AM436" s="257" t="str" cm="1">
        <f t="array" ref="AM436">IFERROR(IF(AND(P436&lt;&gt;"D(Arıza Değil)",AH436="Bu Arıza Aracın Servise Verilmesine Engel Değil"),
IF(Z436-F436&gt;0,(AB436-Y436)*24*60,
IF(OR(AND(G436&gt;$AS$1,G436&lt;$AT$1),AND(G436&gt;$AU$1,G436&lt;$AV$1)),
(AF436-H436)*24*60,     BH:BH0)),        AN436),0)</f>
        <v/>
      </c>
      <c r="AN436" s="257" t="str">
        <f t="shared" si="298"/>
        <v/>
      </c>
      <c r="AO436" s="174" t="str">
        <f>[4]SayfaKAY!AG1269</f>
        <v/>
      </c>
      <c r="AP436" s="174" t="str">
        <f>[4]SayfaKAY!AI1269</f>
        <v/>
      </c>
      <c r="AQ436" s="174" t="str">
        <f>[4]SayfaKAY!AQ1269</f>
        <v/>
      </c>
      <c r="AR436" s="174" t="str">
        <f>[4]SayfaKAY!AH1269</f>
        <v/>
      </c>
      <c r="AS436" s="174" t="str">
        <f>[4]SayfaKAY!AJ1269</f>
        <v/>
      </c>
      <c r="AT436" s="175" t="str">
        <f>[4]SayfaKAY!AM1269</f>
        <v/>
      </c>
      <c r="AU436" s="176" t="str">
        <f>[4]SayfaKAY!AL1269</f>
        <v/>
      </c>
      <c r="AV436" s="176" t="str">
        <f>[4]SayfaKAY!AP1269</f>
        <v/>
      </c>
      <c r="AW436" s="177" t="str">
        <f>[4]SayfaKAY!AT1269</f>
        <v/>
      </c>
      <c r="AX436" s="194" t="str">
        <f t="shared" si="299"/>
        <v/>
      </c>
      <c r="AY436" s="168"/>
      <c r="AZ436" s="167"/>
      <c r="BA436" s="113"/>
      <c r="BB436" s="171" t="str">
        <f>IF($AQ$1="X", IF(AND(G436&gt;=$AS$1,G436&lt;=$AT$1),IF(P436&lt;&gt;"D(Arıza Değil)",AC436,0), IF(AND(G436&gt;=$AU$1,G436&lt;=$AV$1),IF(P436&lt;&gt;"D(Arıza Değil)",AC436,0), "")), "")</f>
        <v/>
      </c>
      <c r="BC436" s="114"/>
      <c r="BD436" s="114"/>
      <c r="BE436" s="114"/>
      <c r="BF436" s="114"/>
      <c r="BG436" s="114"/>
      <c r="BH436" s="114">
        <f>IFERROR(FRACAS!AN1272, "Hata Var")</f>
        <v>112041.0000000021</v>
      </c>
      <c r="BI436" s="114"/>
      <c r="BJ436" s="114"/>
      <c r="BK436" s="105" t="str">
        <f>[4]SayfaKAY!AW1269</f>
        <v/>
      </c>
      <c r="BL436" s="105" t="str">
        <f>[4]SayfaKAY!V1269</f>
        <v/>
      </c>
      <c r="BM436" s="114"/>
      <c r="BN436" s="171" t="str">
        <f t="shared" si="300"/>
        <v>x yok</v>
      </c>
      <c r="BO436" s="171" t="b">
        <f t="shared" si="301"/>
        <v>0</v>
      </c>
      <c r="BP436" s="171" t="e">
        <f t="shared" si="302"/>
        <v>#VALUE!</v>
      </c>
      <c r="BQ436" s="226" t="e">
        <f t="shared" si="303"/>
        <v>#VALUE!</v>
      </c>
      <c r="BR436" s="226" t="e">
        <f t="shared" si="304"/>
        <v>#VALUE!</v>
      </c>
      <c r="BS436" s="226" t="e">
        <f t="shared" si="305"/>
        <v>#VALUE!</v>
      </c>
      <c r="BT436" s="114"/>
      <c r="BU436" s="242"/>
      <c r="BV436" s="233">
        <f t="shared" si="306"/>
        <v>-1</v>
      </c>
      <c r="BW436" s="226" t="str">
        <f t="shared" si="307"/>
        <v>Hayır, çakışma yok</v>
      </c>
      <c r="BX436" s="229"/>
      <c r="BY436" s="247" t="e">
        <f t="shared" si="308"/>
        <v>#VALUE!</v>
      </c>
      <c r="BZ436" s="247" t="e">
        <f t="shared" si="309"/>
        <v>#VALUE!</v>
      </c>
      <c r="CA436" s="247" t="e">
        <f t="shared" si="310"/>
        <v>#VALUE!</v>
      </c>
      <c r="CB436" s="213"/>
      <c r="CC436" s="211"/>
      <c r="CD436" s="196"/>
      <c r="CE436" s="213">
        <v>1268</v>
      </c>
      <c r="CF436" s="182" t="str">
        <f t="shared" si="311"/>
        <v/>
      </c>
      <c r="CG436" s="182" t="str">
        <f t="shared" si="312"/>
        <v/>
      </c>
      <c r="CH436" s="196"/>
      <c r="CI436" s="196"/>
      <c r="CJ436" s="196"/>
      <c r="CK436" s="196" t="e">
        <f t="shared" si="313"/>
        <v>#VALUE!</v>
      </c>
      <c r="CL436" s="196" t="e">
        <f t="shared" si="314"/>
        <v>#VALUE!</v>
      </c>
      <c r="CM436" s="196" t="e">
        <f t="shared" si="315"/>
        <v>#VALUE!</v>
      </c>
      <c r="CN436" s="114"/>
      <c r="CO436" s="115" t="str">
        <f t="shared" si="316"/>
        <v/>
      </c>
      <c r="CP436" s="116" t="e">
        <f t="shared" si="317"/>
        <v>#VALUE!</v>
      </c>
      <c r="CQ436" s="117" t="str">
        <f t="shared" si="318"/>
        <v/>
      </c>
      <c r="CR436" s="117" t="str">
        <f t="shared" si="319"/>
        <v/>
      </c>
      <c r="CS436" s="117" t="str">
        <f t="shared" si="320"/>
        <v/>
      </c>
      <c r="CT436" s="118" t="e">
        <f t="shared" si="321"/>
        <v>#VALUE!</v>
      </c>
      <c r="CU436" s="118" t="e">
        <f t="shared" si="322"/>
        <v>#VALUE!</v>
      </c>
      <c r="CV436" s="118" t="e">
        <f t="shared" si="323"/>
        <v>#VALUE!</v>
      </c>
      <c r="CW436" s="119" t="e">
        <f t="shared" si="324"/>
        <v>#VALUE!</v>
      </c>
    </row>
    <row r="437" spans="1:101" ht="118.5" customHeight="1" x14ac:dyDescent="0.3">
      <c r="A437" s="104" t="str">
        <f>[4]SayfaKAY!C1270</f>
        <v/>
      </c>
      <c r="B437" s="104" t="str">
        <f>[4]SayfaKAY!D1270</f>
        <v/>
      </c>
      <c r="C437" s="105" t="str">
        <f>[4]SayfaKAY!E1270</f>
        <v/>
      </c>
      <c r="D437" s="105" t="str">
        <f>[4]SayfaKAY!F1270</f>
        <v/>
      </c>
      <c r="E437" s="106" t="str">
        <f>[4]SayfaKAY!G1270</f>
        <v/>
      </c>
      <c r="F437" s="193" t="str">
        <f t="shared" si="285"/>
        <v/>
      </c>
      <c r="G437" s="135" t="str">
        <f t="shared" si="286"/>
        <v/>
      </c>
      <c r="H437" s="235" t="str">
        <f>[4]SayfaKAY!H1270</f>
        <v/>
      </c>
      <c r="I437" s="104" t="str">
        <f>[4]SayfaKAY!I1270</f>
        <v/>
      </c>
      <c r="J437" s="103" t="str">
        <f>IF([4]SayfaKAY!J1270="","",IF([4]SayfaKAY!J1270="Müşteri","Notified by Customer","Notified by Bozankaya"))</f>
        <v/>
      </c>
      <c r="K437" s="103" t="e">
        <f>VLOOKUP([4]SayfaKAY!L1270,#REF!,2,FALSE)</f>
        <v>#REF!</v>
      </c>
      <c r="L437" s="165" t="str">
        <f>[4]SayfaKAY!X1270</f>
        <v/>
      </c>
      <c r="M437" s="107" t="str">
        <f t="shared" si="287"/>
        <v/>
      </c>
      <c r="N437" s="105" t="str">
        <f>[4]SayfaKAY!M1270</f>
        <v/>
      </c>
      <c r="O437" s="166" t="str">
        <f>[4]SayfaKAY!P1270</f>
        <v/>
      </c>
      <c r="P437" s="166" t="str">
        <f>[4]SayfaKAY!Q1270</f>
        <v/>
      </c>
      <c r="Q437" s="166" t="str">
        <f>[4]SayfaKAY!R1270</f>
        <v/>
      </c>
      <c r="R437" s="132" t="str" cm="1">
        <f t="array" ref="R437">IF([4]SayfaKAY!U1270="","",_xlfn.IFS([4]SayfaKAY!U1270="Bozankaya","Bozankaya",[4]SayfaKAY!U1270="Müşteri","Customer",[4]SayfaKAY!U1270="Tedarikçi","Equipment Supplier"))</f>
        <v/>
      </c>
      <c r="S437" s="204" t="str">
        <f>[4]SayfaKAY!N1270</f>
        <v/>
      </c>
      <c r="T437" s="133" t="str">
        <f>[4]SayfaKAY!AD1270</f>
        <v/>
      </c>
      <c r="U437" s="132" t="str">
        <f>[4]SayfaKAY!W1270</f>
        <v/>
      </c>
      <c r="V437" s="108" t="str">
        <f>[4]SayfaKAY!AZ1270</f>
        <v/>
      </c>
      <c r="W437" s="136" t="str">
        <f t="shared" si="288"/>
        <v/>
      </c>
      <c r="X437" s="137" t="str">
        <f t="shared" si="289"/>
        <v/>
      </c>
      <c r="Y437" s="235" t="str">
        <f>[4]SayfaKAY!AE1270</f>
        <v/>
      </c>
      <c r="Z437" s="192" t="str">
        <f t="shared" si="290"/>
        <v/>
      </c>
      <c r="AA437" s="110" t="str">
        <f t="shared" si="291"/>
        <v/>
      </c>
      <c r="AB437" s="182" t="str">
        <f>[4]SayfaKAY!BA1270</f>
        <v/>
      </c>
      <c r="AC437" s="257" t="str">
        <f t="shared" si="292"/>
        <v/>
      </c>
      <c r="AD437" s="111" t="str">
        <f t="shared" si="293"/>
        <v/>
      </c>
      <c r="AE437" s="111" t="str">
        <f t="shared" si="294"/>
        <v/>
      </c>
      <c r="AF437" s="235" t="str">
        <f>[4]SayfaKAY!BA1270</f>
        <v/>
      </c>
      <c r="AG437" s="179" t="str">
        <f>[4]SayfaKAY!S1270</f>
        <v/>
      </c>
      <c r="AH437" s="178" t="str">
        <f t="shared" si="295"/>
        <v/>
      </c>
      <c r="AI437" s="163" t="str">
        <f>[4]SayfaKAY!AV1270</f>
        <v/>
      </c>
      <c r="AJ437" s="164" t="str">
        <f t="shared" si="296"/>
        <v/>
      </c>
      <c r="AK437" s="164" t="str">
        <f t="shared" si="297"/>
        <v/>
      </c>
      <c r="AL437" s="112" t="str">
        <f>[4]SayfaKAY!AX1270</f>
        <v/>
      </c>
      <c r="AM437" s="257" t="str" cm="1">
        <f t="array" ref="AM437">IFERROR(IF(AND(P437&lt;&gt;"D(Arıza Değil)",AH437="Bu Arıza Aracın Servise Verilmesine Engel Değil"),
IF(Z437-F437&gt;0,(AB437-Y437)*24*60,
IF(OR(AND(G437&gt;$AS$1,G437&lt;$AT$1),AND(G437&gt;$AU$1,G437&lt;$AV$1)),
(AF437-H437)*24*60,     BH:BH0)),        AN437),0)</f>
        <v/>
      </c>
      <c r="AN437" s="257" t="str">
        <f t="shared" si="298"/>
        <v/>
      </c>
      <c r="AO437" s="174" t="str">
        <f>[4]SayfaKAY!AG1270</f>
        <v/>
      </c>
      <c r="AP437" s="174" t="str">
        <f>[4]SayfaKAY!AI1270</f>
        <v/>
      </c>
      <c r="AQ437" s="174" t="str">
        <f>[4]SayfaKAY!AQ1270</f>
        <v/>
      </c>
      <c r="AR437" s="174" t="str">
        <f>[4]SayfaKAY!AH1270</f>
        <v/>
      </c>
      <c r="AS437" s="174" t="str">
        <f>[4]SayfaKAY!AJ1270</f>
        <v/>
      </c>
      <c r="AT437" s="175" t="str">
        <f>[4]SayfaKAY!AM1270</f>
        <v/>
      </c>
      <c r="AU437" s="176" t="str">
        <f>[4]SayfaKAY!AL1270</f>
        <v/>
      </c>
      <c r="AV437" s="176" t="str">
        <f>[4]SayfaKAY!AP1270</f>
        <v/>
      </c>
      <c r="AW437" s="177" t="str">
        <f>[4]SayfaKAY!AT1270</f>
        <v/>
      </c>
      <c r="AX437" s="194" t="str">
        <f t="shared" si="299"/>
        <v/>
      </c>
      <c r="AY437" s="168"/>
      <c r="AZ437" s="167"/>
      <c r="BA437" s="170"/>
      <c r="BB437" s="171"/>
      <c r="BC437" s="114"/>
      <c r="BD437" s="114"/>
      <c r="BE437" s="114"/>
      <c r="BF437" s="114"/>
      <c r="BG437" s="114"/>
      <c r="BH437" s="114">
        <f>IFERROR(FRACAS!AN1273, "Hata Var")</f>
        <v>238.99999997229315</v>
      </c>
      <c r="BI437" s="114"/>
      <c r="BJ437" s="114"/>
      <c r="BK437" s="105" t="str">
        <f>[4]SayfaKAY!AW1270</f>
        <v/>
      </c>
      <c r="BL437" s="105" t="str">
        <f>[4]SayfaKAY!V1270</f>
        <v/>
      </c>
      <c r="BM437" s="114"/>
      <c r="BN437" s="171" t="str">
        <f t="shared" si="300"/>
        <v>x yok</v>
      </c>
      <c r="BO437" s="171" t="b">
        <f t="shared" si="301"/>
        <v>0</v>
      </c>
      <c r="BP437" s="171" t="e">
        <f t="shared" si="302"/>
        <v>#VALUE!</v>
      </c>
      <c r="BQ437" s="226" t="e">
        <f t="shared" si="303"/>
        <v>#VALUE!</v>
      </c>
      <c r="BR437" s="226" t="e">
        <f t="shared" si="304"/>
        <v>#VALUE!</v>
      </c>
      <c r="BS437" s="226" t="e">
        <f t="shared" si="305"/>
        <v>#VALUE!</v>
      </c>
      <c r="BT437" s="114"/>
      <c r="BU437" s="242"/>
      <c r="BV437" s="233">
        <f t="shared" si="306"/>
        <v>-1</v>
      </c>
      <c r="BW437" s="226" t="str">
        <f t="shared" si="307"/>
        <v>Hayır, çakışma yok</v>
      </c>
      <c r="BX437" s="229"/>
      <c r="BY437" s="247" t="e">
        <f t="shared" si="308"/>
        <v>#VALUE!</v>
      </c>
      <c r="BZ437" s="247" t="e">
        <f t="shared" si="309"/>
        <v>#VALUE!</v>
      </c>
      <c r="CA437" s="247" t="e">
        <f t="shared" si="310"/>
        <v>#VALUE!</v>
      </c>
      <c r="CB437" s="213"/>
      <c r="CC437" s="211"/>
      <c r="CD437" s="196"/>
      <c r="CE437" s="213">
        <v>1269</v>
      </c>
      <c r="CF437" s="182" t="str">
        <f t="shared" si="311"/>
        <v/>
      </c>
      <c r="CG437" s="182" t="str">
        <f t="shared" si="312"/>
        <v/>
      </c>
      <c r="CH437" s="196"/>
      <c r="CI437" s="196"/>
      <c r="CJ437" s="196"/>
      <c r="CK437" s="196" t="e">
        <f t="shared" si="313"/>
        <v>#VALUE!</v>
      </c>
      <c r="CL437" s="196" t="e">
        <f t="shared" si="314"/>
        <v>#VALUE!</v>
      </c>
      <c r="CM437" s="196" t="e">
        <f t="shared" si="315"/>
        <v>#VALUE!</v>
      </c>
      <c r="CN437" s="114"/>
      <c r="CO437" s="115" t="str">
        <f t="shared" si="316"/>
        <v/>
      </c>
      <c r="CP437" s="116" t="e">
        <f t="shared" si="317"/>
        <v>#VALUE!</v>
      </c>
      <c r="CQ437" s="117" t="str">
        <f t="shared" si="318"/>
        <v/>
      </c>
      <c r="CR437" s="117" t="str">
        <f t="shared" si="319"/>
        <v/>
      </c>
      <c r="CS437" s="117" t="str">
        <f t="shared" si="320"/>
        <v/>
      </c>
      <c r="CT437" s="118" t="e">
        <f t="shared" si="321"/>
        <v>#VALUE!</v>
      </c>
      <c r="CU437" s="118" t="e">
        <f t="shared" si="322"/>
        <v>#VALUE!</v>
      </c>
      <c r="CV437" s="118" t="e">
        <f t="shared" si="323"/>
        <v>#VALUE!</v>
      </c>
      <c r="CW437" s="119" t="e">
        <f t="shared" si="324"/>
        <v>#VALUE!</v>
      </c>
    </row>
    <row r="438" spans="1:101" ht="118.5" customHeight="1" x14ac:dyDescent="0.3">
      <c r="A438" s="160" t="str">
        <f>[4]SayfaKAY!C1271</f>
        <v/>
      </c>
      <c r="B438" s="104" t="str">
        <f>[4]SayfaKAY!D1271</f>
        <v/>
      </c>
      <c r="C438" s="105" t="str">
        <f>[4]SayfaKAY!E1271</f>
        <v/>
      </c>
      <c r="D438" s="105" t="str">
        <f>[4]SayfaKAY!F1271</f>
        <v/>
      </c>
      <c r="E438" s="106" t="str">
        <f>[4]SayfaKAY!G1271</f>
        <v/>
      </c>
      <c r="F438" s="134" t="str">
        <f t="shared" si="285"/>
        <v/>
      </c>
      <c r="G438" s="135" t="str">
        <f t="shared" si="286"/>
        <v/>
      </c>
      <c r="H438" s="235" t="str">
        <f>[4]SayfaKAY!H1271</f>
        <v/>
      </c>
      <c r="I438" s="104" t="str">
        <f>[4]SayfaKAY!I1271</f>
        <v/>
      </c>
      <c r="J438" s="103" t="str">
        <f>IF([4]SayfaKAY!J1271="","",IF([4]SayfaKAY!J1271="Müşteri","Notified by Customer","Notified by Bozankaya"))</f>
        <v/>
      </c>
      <c r="K438" s="103" t="e">
        <f>VLOOKUP([4]SayfaKAY!L1271,#REF!,2,FALSE)</f>
        <v>#REF!</v>
      </c>
      <c r="L438" s="165" t="str">
        <f>[4]SayfaKAY!X1271</f>
        <v/>
      </c>
      <c r="M438" s="107" t="str">
        <f t="shared" si="287"/>
        <v/>
      </c>
      <c r="N438" s="105" t="str">
        <f>[4]SayfaKAY!M1271</f>
        <v/>
      </c>
      <c r="O438" s="166" t="str">
        <f>[4]SayfaKAY!P1271</f>
        <v/>
      </c>
      <c r="P438" s="166" t="str">
        <f>[4]SayfaKAY!Q1271</f>
        <v/>
      </c>
      <c r="Q438" s="166" t="str">
        <f>[4]SayfaKAY!R1271</f>
        <v/>
      </c>
      <c r="R438" s="132" t="str" cm="1">
        <f t="array" ref="R438">IF([4]SayfaKAY!U1271="","",_xlfn.IFS([4]SayfaKAY!U1271="Bozankaya","Bozankaya",[4]SayfaKAY!U1271="Müşteri","Customer",[4]SayfaKAY!U1271="Tedarikçi","Equipment Supplier"))</f>
        <v/>
      </c>
      <c r="S438" s="204" t="str">
        <f>[4]SayfaKAY!N1271</f>
        <v/>
      </c>
      <c r="T438" s="133" t="str">
        <f>[4]SayfaKAY!AD1271</f>
        <v/>
      </c>
      <c r="U438" s="132" t="str">
        <f>[4]SayfaKAY!W1271</f>
        <v/>
      </c>
      <c r="V438" s="108" t="str">
        <f>[4]SayfaKAY!AZ1271</f>
        <v/>
      </c>
      <c r="W438" s="136" t="str">
        <f t="shared" si="288"/>
        <v/>
      </c>
      <c r="X438" s="137" t="str">
        <f t="shared" si="289"/>
        <v/>
      </c>
      <c r="Y438" s="235" t="str">
        <f>[4]SayfaKAY!AE1271</f>
        <v/>
      </c>
      <c r="Z438" s="109" t="str">
        <f t="shared" si="290"/>
        <v/>
      </c>
      <c r="AA438" s="110" t="str">
        <f t="shared" si="291"/>
        <v/>
      </c>
      <c r="AB438" s="182" t="str">
        <f>[4]SayfaKAY!BA1271</f>
        <v/>
      </c>
      <c r="AC438" s="257" t="str">
        <f t="shared" si="292"/>
        <v/>
      </c>
      <c r="AD438" s="111" t="str">
        <f t="shared" si="293"/>
        <v/>
      </c>
      <c r="AE438" s="111" t="str">
        <f t="shared" si="294"/>
        <v/>
      </c>
      <c r="AF438" s="235" t="str">
        <f>[4]SayfaKAY!BA1271</f>
        <v/>
      </c>
      <c r="AG438" s="179" t="str">
        <f>[4]SayfaKAY!S1271</f>
        <v/>
      </c>
      <c r="AH438" s="178" t="str">
        <f t="shared" si="295"/>
        <v/>
      </c>
      <c r="AI438" s="163" t="str">
        <f>[4]SayfaKAY!AV1271</f>
        <v/>
      </c>
      <c r="AJ438" s="164" t="str">
        <f t="shared" si="296"/>
        <v/>
      </c>
      <c r="AK438" s="164" t="str">
        <f t="shared" si="297"/>
        <v/>
      </c>
      <c r="AL438" s="112" t="str">
        <f>[4]SayfaKAY!AX1271</f>
        <v/>
      </c>
      <c r="AM438" s="257" t="str" cm="1">
        <f t="array" ref="AM438">IFERROR(IF(AND(P438&lt;&gt;"D(Arıza Değil)",AH438="Bu Arıza Aracın Servise Verilmesine Engel Değil"),
IF(Z438-F438&gt;0,(AB438-Y438)*24*60,
IF(OR(AND(G438&gt;$AS$1,G438&lt;$AT$1),AND(G438&gt;$AU$1,G438&lt;$AV$1)),
(AF438-H438)*24*60,     BH:BH0)),        AN438),0)</f>
        <v/>
      </c>
      <c r="AN438" s="257" t="str">
        <f t="shared" si="298"/>
        <v/>
      </c>
      <c r="AO438" s="174" t="str">
        <f>[4]SayfaKAY!AG1271</f>
        <v/>
      </c>
      <c r="AP438" s="174" t="str">
        <f>[4]SayfaKAY!AI1271</f>
        <v/>
      </c>
      <c r="AQ438" s="174" t="str">
        <f>[4]SayfaKAY!AQ1271</f>
        <v/>
      </c>
      <c r="AR438" s="174" t="str">
        <f>[4]SayfaKAY!AH1271</f>
        <v/>
      </c>
      <c r="AS438" s="174" t="str">
        <f>[4]SayfaKAY!AJ1271</f>
        <v/>
      </c>
      <c r="AT438" s="175" t="str">
        <f>[4]SayfaKAY!AM1271</f>
        <v/>
      </c>
      <c r="AU438" s="176" t="str">
        <f>[4]SayfaKAY!AL1271</f>
        <v/>
      </c>
      <c r="AV438" s="176" t="str">
        <f>[4]SayfaKAY!AP1271</f>
        <v/>
      </c>
      <c r="AW438" s="177" t="str">
        <f>[4]SayfaKAY!AT1271</f>
        <v/>
      </c>
      <c r="AX438" s="194" t="str">
        <f t="shared" si="299"/>
        <v/>
      </c>
      <c r="AY438" s="168"/>
      <c r="AZ438" s="167"/>
      <c r="BA438" s="113"/>
      <c r="BB438" s="171" t="str">
        <f>IF($AQ$1="X", IF(AND(G438&gt;=$AS$1,G438&lt;=$AT$1),IF(P438&lt;&gt;"D(Arıza Değil)",AC438,0), IF(AND(G438&gt;=$AU$1,G438&lt;=$AV$1),IF(P438&lt;&gt;"D(Arıza Değil)",AC438,0), "")), "")</f>
        <v/>
      </c>
      <c r="BC438" s="114"/>
      <c r="BD438" s="114"/>
      <c r="BE438" s="114"/>
      <c r="BF438" s="114"/>
      <c r="BG438" s="114"/>
      <c r="BH438" s="114">
        <f>IFERROR(FRACAS!AN1274, "Hata Var")</f>
        <v>2033.0000000679865</v>
      </c>
      <c r="BI438" s="114"/>
      <c r="BJ438" s="114"/>
      <c r="BK438" s="105" t="str">
        <f>[4]SayfaKAY!AW1271</f>
        <v/>
      </c>
      <c r="BL438" s="105" t="str">
        <f>[4]SayfaKAY!V1271</f>
        <v/>
      </c>
      <c r="BM438" s="114"/>
      <c r="BN438" s="171" t="str">
        <f t="shared" si="300"/>
        <v>x yok</v>
      </c>
      <c r="BO438" s="171" t="b">
        <f t="shared" si="301"/>
        <v>0</v>
      </c>
      <c r="BP438" s="171" t="e">
        <f t="shared" si="302"/>
        <v>#VALUE!</v>
      </c>
      <c r="BQ438" s="226" t="e">
        <f t="shared" si="303"/>
        <v>#VALUE!</v>
      </c>
      <c r="BR438" s="226" t="e">
        <f t="shared" si="304"/>
        <v>#VALUE!</v>
      </c>
      <c r="BS438" s="226" t="e">
        <f t="shared" si="305"/>
        <v>#VALUE!</v>
      </c>
      <c r="BT438" s="114"/>
      <c r="BU438" s="242"/>
      <c r="BV438" s="233">
        <f t="shared" si="306"/>
        <v>-1</v>
      </c>
      <c r="BW438" s="226" t="str">
        <f t="shared" si="307"/>
        <v>Hayır, çakışma yok</v>
      </c>
      <c r="BX438" s="229"/>
      <c r="BY438" s="247" t="e">
        <f t="shared" si="308"/>
        <v>#VALUE!</v>
      </c>
      <c r="BZ438" s="247" t="e">
        <f t="shared" si="309"/>
        <v>#VALUE!</v>
      </c>
      <c r="CA438" s="247" t="e">
        <f t="shared" si="310"/>
        <v>#VALUE!</v>
      </c>
      <c r="CB438" s="213"/>
      <c r="CC438" s="211"/>
      <c r="CD438" s="196"/>
      <c r="CE438" s="213">
        <v>1270</v>
      </c>
      <c r="CF438" s="182" t="str">
        <f t="shared" si="311"/>
        <v/>
      </c>
      <c r="CG438" s="182" t="str">
        <f t="shared" si="312"/>
        <v/>
      </c>
      <c r="CH438" s="196"/>
      <c r="CI438" s="196"/>
      <c r="CJ438" s="196"/>
      <c r="CK438" s="196" t="e">
        <f t="shared" si="313"/>
        <v>#VALUE!</v>
      </c>
      <c r="CL438" s="196" t="e">
        <f t="shared" si="314"/>
        <v>#VALUE!</v>
      </c>
      <c r="CM438" s="196" t="e">
        <f t="shared" si="315"/>
        <v>#VALUE!</v>
      </c>
      <c r="CN438" s="114"/>
      <c r="CO438" s="115" t="str">
        <f t="shared" si="316"/>
        <v/>
      </c>
      <c r="CP438" s="116" t="e">
        <f t="shared" si="317"/>
        <v>#VALUE!</v>
      </c>
      <c r="CQ438" s="117" t="str">
        <f t="shared" si="318"/>
        <v/>
      </c>
      <c r="CR438" s="117" t="str">
        <f t="shared" si="319"/>
        <v/>
      </c>
      <c r="CS438" s="117" t="str">
        <f t="shared" si="320"/>
        <v/>
      </c>
      <c r="CT438" s="118" t="e">
        <f t="shared" si="321"/>
        <v>#VALUE!</v>
      </c>
      <c r="CU438" s="118" t="e">
        <f t="shared" si="322"/>
        <v>#VALUE!</v>
      </c>
      <c r="CV438" s="118" t="e">
        <f t="shared" si="323"/>
        <v>#VALUE!</v>
      </c>
      <c r="CW438" s="119" t="e">
        <f t="shared" si="324"/>
        <v>#VALUE!</v>
      </c>
    </row>
    <row r="439" spans="1:101" ht="118.5" customHeight="1" x14ac:dyDescent="0.3">
      <c r="A439" s="104" t="str">
        <f>[4]SayfaKAY!C1272</f>
        <v/>
      </c>
      <c r="B439" s="104" t="str">
        <f>[4]SayfaKAY!D1272</f>
        <v/>
      </c>
      <c r="C439" s="105" t="str">
        <f>[4]SayfaKAY!E1272</f>
        <v/>
      </c>
      <c r="D439" s="105" t="str">
        <f>[4]SayfaKAY!F1272</f>
        <v/>
      </c>
      <c r="E439" s="106" t="str">
        <f>[4]SayfaKAY!G1272</f>
        <v/>
      </c>
      <c r="F439" s="193" t="str">
        <f t="shared" si="285"/>
        <v/>
      </c>
      <c r="G439" s="135" t="str">
        <f t="shared" si="286"/>
        <v/>
      </c>
      <c r="H439" s="235" t="str">
        <f>[4]SayfaKAY!H1272</f>
        <v/>
      </c>
      <c r="I439" s="104" t="str">
        <f>[4]SayfaKAY!I1272</f>
        <v/>
      </c>
      <c r="J439" s="103" t="str">
        <f>IF([4]SayfaKAY!J1272="","",IF([4]SayfaKAY!J1272="Müşteri","Notified by Customer","Notified by Bozankaya"))</f>
        <v/>
      </c>
      <c r="K439" s="103" t="e">
        <f>VLOOKUP([4]SayfaKAY!L1272,#REF!,2,FALSE)</f>
        <v>#REF!</v>
      </c>
      <c r="L439" s="165" t="str">
        <f>[4]SayfaKAY!X1272</f>
        <v/>
      </c>
      <c r="M439" s="107" t="str">
        <f t="shared" si="287"/>
        <v/>
      </c>
      <c r="N439" s="105" t="str">
        <f>[4]SayfaKAY!M1272</f>
        <v/>
      </c>
      <c r="O439" s="166" t="str">
        <f>[4]SayfaKAY!P1272</f>
        <v/>
      </c>
      <c r="P439" s="166" t="str">
        <f>[4]SayfaKAY!Q1272</f>
        <v/>
      </c>
      <c r="Q439" s="166" t="str">
        <f>[4]SayfaKAY!R1272</f>
        <v/>
      </c>
      <c r="R439" s="132" t="str" cm="1">
        <f t="array" ref="R439">IF([4]SayfaKAY!U1272="","",_xlfn.IFS([4]SayfaKAY!U1272="Bozankaya","Bozankaya",[4]SayfaKAY!U1272="Müşteri","Customer",[4]SayfaKAY!U1272="Tedarikçi","Equipment Supplier"))</f>
        <v/>
      </c>
      <c r="S439" s="204" t="str">
        <f>[4]SayfaKAY!N1272</f>
        <v/>
      </c>
      <c r="T439" s="133" t="str">
        <f>[4]SayfaKAY!AD1272</f>
        <v/>
      </c>
      <c r="U439" s="132" t="str">
        <f>[4]SayfaKAY!W1272</f>
        <v/>
      </c>
      <c r="V439" s="108" t="str">
        <f>[4]SayfaKAY!AZ1272</f>
        <v/>
      </c>
      <c r="W439" s="136" t="str">
        <f t="shared" si="288"/>
        <v/>
      </c>
      <c r="X439" s="137" t="str">
        <f t="shared" si="289"/>
        <v/>
      </c>
      <c r="Y439" s="235" t="str">
        <f>[4]SayfaKAY!AE1272</f>
        <v/>
      </c>
      <c r="Z439" s="192" t="str">
        <f t="shared" si="290"/>
        <v/>
      </c>
      <c r="AA439" s="110" t="str">
        <f t="shared" si="291"/>
        <v/>
      </c>
      <c r="AB439" s="182" t="str">
        <f>[4]SayfaKAY!BA1272</f>
        <v/>
      </c>
      <c r="AC439" s="257" t="str">
        <f t="shared" si="292"/>
        <v/>
      </c>
      <c r="AD439" s="111" t="str">
        <f t="shared" si="293"/>
        <v/>
      </c>
      <c r="AE439" s="111" t="str">
        <f t="shared" si="294"/>
        <v/>
      </c>
      <c r="AF439" s="235" t="str">
        <f>[4]SayfaKAY!BA1272</f>
        <v/>
      </c>
      <c r="AG439" s="179" t="str">
        <f>[4]SayfaKAY!S1272</f>
        <v/>
      </c>
      <c r="AH439" s="178" t="str">
        <f t="shared" si="295"/>
        <v/>
      </c>
      <c r="AI439" s="163" t="str">
        <f>[4]SayfaKAY!AV1272</f>
        <v/>
      </c>
      <c r="AJ439" s="164" t="str">
        <f t="shared" si="296"/>
        <v/>
      </c>
      <c r="AK439" s="164" t="str">
        <f t="shared" si="297"/>
        <v/>
      </c>
      <c r="AL439" s="112" t="str">
        <f>[4]SayfaKAY!AX1272</f>
        <v/>
      </c>
      <c r="AM439" s="257" t="str" cm="1">
        <f t="array" ref="AM439">IFERROR(IF(AND(P439&lt;&gt;"D(Arıza Değil)",AH439="Bu Arıza Aracın Servise Verilmesine Engel Değil"),
IF(Z439-F439&gt;0,(AB439-Y439)*24*60,
IF(OR(AND(G439&gt;$AS$1,G439&lt;$AT$1),AND(G439&gt;$AU$1,G439&lt;$AV$1)),
(AF439-H439)*24*60,     BH:BH0)),        AN439),0)</f>
        <v/>
      </c>
      <c r="AN439" s="257" t="str">
        <f t="shared" si="298"/>
        <v/>
      </c>
      <c r="AO439" s="174" t="str">
        <f>[4]SayfaKAY!AG1272</f>
        <v/>
      </c>
      <c r="AP439" s="174" t="str">
        <f>[4]SayfaKAY!AI1272</f>
        <v/>
      </c>
      <c r="AQ439" s="174" t="str">
        <f>[4]SayfaKAY!AQ1272</f>
        <v/>
      </c>
      <c r="AR439" s="174" t="str">
        <f>[4]SayfaKAY!AH1272</f>
        <v/>
      </c>
      <c r="AS439" s="174" t="str">
        <f>[4]SayfaKAY!AJ1272</f>
        <v/>
      </c>
      <c r="AT439" s="175" t="str">
        <f>[4]SayfaKAY!AM1272</f>
        <v/>
      </c>
      <c r="AU439" s="176" t="str">
        <f>[4]SayfaKAY!AL1272</f>
        <v/>
      </c>
      <c r="AV439" s="176" t="str">
        <f>[4]SayfaKAY!AP1272</f>
        <v/>
      </c>
      <c r="AW439" s="177" t="str">
        <f>[4]SayfaKAY!AT1272</f>
        <v/>
      </c>
      <c r="AX439" s="194" t="str">
        <f t="shared" si="299"/>
        <v/>
      </c>
      <c r="AY439" s="168"/>
      <c r="AZ439" s="167"/>
      <c r="BA439" s="170"/>
      <c r="BB439" s="171"/>
      <c r="BC439" s="114"/>
      <c r="BD439" s="114"/>
      <c r="BE439" s="114"/>
      <c r="BF439" s="114"/>
      <c r="BG439" s="114"/>
      <c r="BH439" s="114">
        <f>IFERROR(FRACAS!AN1275, "Hata Var")</f>
        <v>170.00000006170012</v>
      </c>
      <c r="BI439" s="114"/>
      <c r="BJ439" s="114"/>
      <c r="BK439" s="105" t="str">
        <f>[4]SayfaKAY!AW1272</f>
        <v/>
      </c>
      <c r="BL439" s="105" t="str">
        <f>[4]SayfaKAY!V1272</f>
        <v/>
      </c>
      <c r="BM439" s="114"/>
      <c r="BN439" s="171" t="str">
        <f t="shared" si="300"/>
        <v>x yok</v>
      </c>
      <c r="BO439" s="171" t="b">
        <f t="shared" si="301"/>
        <v>0</v>
      </c>
      <c r="BP439" s="171" t="e">
        <f t="shared" si="302"/>
        <v>#VALUE!</v>
      </c>
      <c r="BQ439" s="226" t="e">
        <f t="shared" si="303"/>
        <v>#VALUE!</v>
      </c>
      <c r="BR439" s="226" t="e">
        <f t="shared" si="304"/>
        <v>#VALUE!</v>
      </c>
      <c r="BS439" s="226" t="e">
        <f t="shared" si="305"/>
        <v>#VALUE!</v>
      </c>
      <c r="BT439" s="114"/>
      <c r="BU439" s="242"/>
      <c r="BV439" s="233">
        <f t="shared" si="306"/>
        <v>-1</v>
      </c>
      <c r="BW439" s="226" t="str">
        <f t="shared" si="307"/>
        <v>Hayır, çakışma yok</v>
      </c>
      <c r="BX439" s="229"/>
      <c r="BY439" s="247" t="e">
        <f t="shared" si="308"/>
        <v>#VALUE!</v>
      </c>
      <c r="BZ439" s="247" t="e">
        <f t="shared" si="309"/>
        <v>#VALUE!</v>
      </c>
      <c r="CA439" s="247" t="e">
        <f t="shared" si="310"/>
        <v>#VALUE!</v>
      </c>
      <c r="CB439" s="213"/>
      <c r="CC439" s="211"/>
      <c r="CD439" s="196"/>
      <c r="CE439" s="213">
        <v>1271</v>
      </c>
      <c r="CF439" s="182" t="str">
        <f t="shared" si="311"/>
        <v/>
      </c>
      <c r="CG439" s="182" t="str">
        <f t="shared" si="312"/>
        <v/>
      </c>
      <c r="CH439" s="196"/>
      <c r="CI439" s="196"/>
      <c r="CJ439" s="196"/>
      <c r="CK439" s="196" t="e">
        <f t="shared" si="313"/>
        <v>#VALUE!</v>
      </c>
      <c r="CL439" s="196" t="e">
        <f t="shared" si="314"/>
        <v>#VALUE!</v>
      </c>
      <c r="CM439" s="196" t="e">
        <f t="shared" si="315"/>
        <v>#VALUE!</v>
      </c>
      <c r="CN439" s="114"/>
      <c r="CO439" s="115" t="str">
        <f t="shared" si="316"/>
        <v/>
      </c>
      <c r="CP439" s="116" t="e">
        <f t="shared" si="317"/>
        <v>#VALUE!</v>
      </c>
      <c r="CQ439" s="117" t="str">
        <f t="shared" si="318"/>
        <v/>
      </c>
      <c r="CR439" s="117" t="str">
        <f t="shared" si="319"/>
        <v/>
      </c>
      <c r="CS439" s="117" t="str">
        <f t="shared" si="320"/>
        <v/>
      </c>
      <c r="CT439" s="118" t="e">
        <f t="shared" si="321"/>
        <v>#VALUE!</v>
      </c>
      <c r="CU439" s="118" t="e">
        <f t="shared" si="322"/>
        <v>#VALUE!</v>
      </c>
      <c r="CV439" s="118" t="e">
        <f t="shared" si="323"/>
        <v>#VALUE!</v>
      </c>
      <c r="CW439" s="119" t="e">
        <f t="shared" si="324"/>
        <v>#VALUE!</v>
      </c>
    </row>
    <row r="440" spans="1:101" ht="118.5" customHeight="1" x14ac:dyDescent="0.3">
      <c r="A440" s="160" t="str">
        <f>[4]SayfaKAY!C1273</f>
        <v/>
      </c>
      <c r="B440" s="104" t="str">
        <f>[4]SayfaKAY!D1273</f>
        <v/>
      </c>
      <c r="C440" s="105" t="str">
        <f>[4]SayfaKAY!E1273</f>
        <v/>
      </c>
      <c r="D440" s="105" t="str">
        <f>[4]SayfaKAY!F1273</f>
        <v/>
      </c>
      <c r="E440" s="106" t="str">
        <f>[4]SayfaKAY!G1273</f>
        <v/>
      </c>
      <c r="F440" s="134" t="str">
        <f t="shared" si="285"/>
        <v/>
      </c>
      <c r="G440" s="135" t="str">
        <f t="shared" si="286"/>
        <v/>
      </c>
      <c r="H440" s="235" t="str">
        <f>[4]SayfaKAY!H1273</f>
        <v/>
      </c>
      <c r="I440" s="104" t="str">
        <f>[4]SayfaKAY!I1273</f>
        <v/>
      </c>
      <c r="J440" s="103" t="str">
        <f>IF([4]SayfaKAY!J1273="","",IF([4]SayfaKAY!J1273="Müşteri","Notified by Customer","Notified by Bozankaya"))</f>
        <v/>
      </c>
      <c r="K440" s="103" t="e">
        <f>VLOOKUP([4]SayfaKAY!L1273,#REF!,2,FALSE)</f>
        <v>#REF!</v>
      </c>
      <c r="L440" s="165" t="str">
        <f>[4]SayfaKAY!X1273</f>
        <v/>
      </c>
      <c r="M440" s="107" t="str">
        <f t="shared" si="287"/>
        <v/>
      </c>
      <c r="N440" s="105" t="str">
        <f>[4]SayfaKAY!M1273</f>
        <v/>
      </c>
      <c r="O440" s="166" t="str">
        <f>[4]SayfaKAY!P1273</f>
        <v/>
      </c>
      <c r="P440" s="166" t="str">
        <f>[4]SayfaKAY!Q1273</f>
        <v/>
      </c>
      <c r="Q440" s="166" t="str">
        <f>[4]SayfaKAY!R1273</f>
        <v/>
      </c>
      <c r="R440" s="132" t="str" cm="1">
        <f t="array" ref="R440">IF([4]SayfaKAY!U1273="","",_xlfn.IFS([4]SayfaKAY!U1273="Bozankaya","Bozankaya",[4]SayfaKAY!U1273="Müşteri","Customer",[4]SayfaKAY!U1273="Tedarikçi","Equipment Supplier"))</f>
        <v/>
      </c>
      <c r="S440" s="204" t="str">
        <f>[4]SayfaKAY!N1273</f>
        <v/>
      </c>
      <c r="T440" s="133" t="str">
        <f>[4]SayfaKAY!AD1273</f>
        <v/>
      </c>
      <c r="U440" s="132" t="str">
        <f>[4]SayfaKAY!W1273</f>
        <v/>
      </c>
      <c r="V440" s="108" t="str">
        <f>[4]SayfaKAY!AZ1273</f>
        <v/>
      </c>
      <c r="W440" s="136" t="str">
        <f t="shared" si="288"/>
        <v/>
      </c>
      <c r="X440" s="137" t="str">
        <f t="shared" si="289"/>
        <v/>
      </c>
      <c r="Y440" s="235" t="str">
        <f>[4]SayfaKAY!AE1273</f>
        <v/>
      </c>
      <c r="Z440" s="109" t="str">
        <f t="shared" si="290"/>
        <v/>
      </c>
      <c r="AA440" s="110" t="str">
        <f t="shared" si="291"/>
        <v/>
      </c>
      <c r="AB440" s="182" t="str">
        <f>[4]SayfaKAY!BA1273</f>
        <v/>
      </c>
      <c r="AC440" s="257" t="str">
        <f t="shared" si="292"/>
        <v/>
      </c>
      <c r="AD440" s="111" t="str">
        <f t="shared" si="293"/>
        <v/>
      </c>
      <c r="AE440" s="111" t="str">
        <f t="shared" si="294"/>
        <v/>
      </c>
      <c r="AF440" s="235" t="str">
        <f>[4]SayfaKAY!BA1273</f>
        <v/>
      </c>
      <c r="AG440" s="179" t="str">
        <f>[4]SayfaKAY!S1273</f>
        <v/>
      </c>
      <c r="AH440" s="178" t="str">
        <f t="shared" si="295"/>
        <v/>
      </c>
      <c r="AI440" s="163" t="str">
        <f>[4]SayfaKAY!AV1273</f>
        <v/>
      </c>
      <c r="AJ440" s="164" t="str">
        <f t="shared" si="296"/>
        <v/>
      </c>
      <c r="AK440" s="164" t="str">
        <f t="shared" si="297"/>
        <v/>
      </c>
      <c r="AL440" s="112" t="str">
        <f>[4]SayfaKAY!AX1273</f>
        <v/>
      </c>
      <c r="AM440" s="257" t="str" cm="1">
        <f t="array" ref="AM440">IFERROR(IF(AND(P440&lt;&gt;"D(Arıza Değil)",AH440="Bu Arıza Aracın Servise Verilmesine Engel Değil"),
IF(Z440-F440&gt;0,(AB440-Y440)*24*60,
IF(OR(AND(G440&gt;$AS$1,G440&lt;$AT$1),AND(G440&gt;$AU$1,G440&lt;$AV$1)),
(AF440-H440)*24*60,     BH:BH0)),        AN440),0)</f>
        <v/>
      </c>
      <c r="AN440" s="257" t="str">
        <f t="shared" si="298"/>
        <v/>
      </c>
      <c r="AO440" s="174" t="str">
        <f>[4]SayfaKAY!AG1273</f>
        <v/>
      </c>
      <c r="AP440" s="174" t="str">
        <f>[4]SayfaKAY!AI1273</f>
        <v/>
      </c>
      <c r="AQ440" s="174" t="str">
        <f>[4]SayfaKAY!AQ1273</f>
        <v/>
      </c>
      <c r="AR440" s="174" t="str">
        <f>[4]SayfaKAY!AH1273</f>
        <v/>
      </c>
      <c r="AS440" s="174" t="str">
        <f>[4]SayfaKAY!AJ1273</f>
        <v/>
      </c>
      <c r="AT440" s="175" t="str">
        <f>[4]SayfaKAY!AM1273</f>
        <v/>
      </c>
      <c r="AU440" s="176" t="str">
        <f>[4]SayfaKAY!AL1273</f>
        <v/>
      </c>
      <c r="AV440" s="176" t="str">
        <f>[4]SayfaKAY!AP1273</f>
        <v/>
      </c>
      <c r="AW440" s="177" t="str">
        <f>[4]SayfaKAY!AT1273</f>
        <v/>
      </c>
      <c r="AX440" s="194" t="str">
        <f t="shared" si="299"/>
        <v/>
      </c>
      <c r="AY440" s="168"/>
      <c r="AZ440" s="167"/>
      <c r="BA440" s="113"/>
      <c r="BB440" s="171" t="str">
        <f>IF($AQ$1="X", IF(AND(G440&gt;=$AS$1,G440&lt;=$AT$1),IF(P440&lt;&gt;"D(Arıza Değil)",AC440,0), IF(AND(G440&gt;=$AU$1,G440&lt;=$AV$1),IF(P440&lt;&gt;"D(Arıza Değil)",AC440,0), "")), "")</f>
        <v/>
      </c>
      <c r="BC440" s="114"/>
      <c r="BD440" s="114"/>
      <c r="BE440" s="114"/>
      <c r="BF440" s="114"/>
      <c r="BG440" s="114"/>
      <c r="BH440" s="114">
        <f>IFERROR(FRACAS!AN1276, "Hata Var")</f>
        <v>394328.00000001909</v>
      </c>
      <c r="BI440" s="114"/>
      <c r="BJ440" s="114"/>
      <c r="BK440" s="105" t="str">
        <f>[4]SayfaKAY!AW1273</f>
        <v/>
      </c>
      <c r="BL440" s="105" t="str">
        <f>[4]SayfaKAY!V1273</f>
        <v/>
      </c>
      <c r="BM440" s="114"/>
      <c r="BN440" s="171" t="str">
        <f t="shared" si="300"/>
        <v>x yok</v>
      </c>
      <c r="BO440" s="171" t="b">
        <f t="shared" si="301"/>
        <v>0</v>
      </c>
      <c r="BP440" s="171" t="e">
        <f t="shared" si="302"/>
        <v>#VALUE!</v>
      </c>
      <c r="BQ440" s="226" t="e">
        <f t="shared" si="303"/>
        <v>#VALUE!</v>
      </c>
      <c r="BR440" s="226" t="e">
        <f t="shared" si="304"/>
        <v>#VALUE!</v>
      </c>
      <c r="BS440" s="226" t="e">
        <f t="shared" si="305"/>
        <v>#VALUE!</v>
      </c>
      <c r="BT440" s="114"/>
      <c r="BU440" s="242"/>
      <c r="BV440" s="233">
        <f t="shared" si="306"/>
        <v>-1</v>
      </c>
      <c r="BW440" s="226" t="str">
        <f t="shared" si="307"/>
        <v>Hayır, çakışma yok</v>
      </c>
      <c r="BX440" s="229"/>
      <c r="BY440" s="247" t="e">
        <f t="shared" si="308"/>
        <v>#VALUE!</v>
      </c>
      <c r="BZ440" s="247" t="e">
        <f t="shared" si="309"/>
        <v>#VALUE!</v>
      </c>
      <c r="CA440" s="247" t="e">
        <f t="shared" si="310"/>
        <v>#VALUE!</v>
      </c>
      <c r="CB440" s="213"/>
      <c r="CC440" s="211"/>
      <c r="CD440" s="196"/>
      <c r="CE440" s="213">
        <v>1272</v>
      </c>
      <c r="CF440" s="182" t="str">
        <f t="shared" si="311"/>
        <v/>
      </c>
      <c r="CG440" s="182" t="str">
        <f t="shared" si="312"/>
        <v/>
      </c>
      <c r="CH440" s="196"/>
      <c r="CI440" s="196"/>
      <c r="CJ440" s="196"/>
      <c r="CK440" s="196" t="e">
        <f t="shared" si="313"/>
        <v>#VALUE!</v>
      </c>
      <c r="CL440" s="196" t="e">
        <f t="shared" si="314"/>
        <v>#VALUE!</v>
      </c>
      <c r="CM440" s="196" t="e">
        <f t="shared" si="315"/>
        <v>#VALUE!</v>
      </c>
      <c r="CN440" s="114"/>
      <c r="CO440" s="115" t="str">
        <f t="shared" si="316"/>
        <v/>
      </c>
      <c r="CP440" s="116" t="e">
        <f t="shared" si="317"/>
        <v>#VALUE!</v>
      </c>
      <c r="CQ440" s="117" t="str">
        <f t="shared" si="318"/>
        <v/>
      </c>
      <c r="CR440" s="117" t="str">
        <f t="shared" si="319"/>
        <v/>
      </c>
      <c r="CS440" s="117" t="str">
        <f t="shared" si="320"/>
        <v/>
      </c>
      <c r="CT440" s="118" t="e">
        <f t="shared" si="321"/>
        <v>#VALUE!</v>
      </c>
      <c r="CU440" s="118" t="e">
        <f t="shared" si="322"/>
        <v>#VALUE!</v>
      </c>
      <c r="CV440" s="118" t="e">
        <f t="shared" si="323"/>
        <v>#VALUE!</v>
      </c>
      <c r="CW440" s="119" t="e">
        <f t="shared" si="324"/>
        <v>#VALUE!</v>
      </c>
    </row>
    <row r="441" spans="1:101" ht="118.5" customHeight="1" x14ac:dyDescent="0.3">
      <c r="A441" s="104" t="str">
        <f>[4]SayfaKAY!C1274</f>
        <v/>
      </c>
      <c r="B441" s="104" t="str">
        <f>[4]SayfaKAY!D1274</f>
        <v/>
      </c>
      <c r="C441" s="105" t="str">
        <f>[4]SayfaKAY!E1274</f>
        <v/>
      </c>
      <c r="D441" s="105" t="str">
        <f>[4]SayfaKAY!F1274</f>
        <v/>
      </c>
      <c r="E441" s="106" t="str">
        <f>[4]SayfaKAY!G1274</f>
        <v/>
      </c>
      <c r="F441" s="193" t="str">
        <f t="shared" si="285"/>
        <v/>
      </c>
      <c r="G441" s="135" t="str">
        <f t="shared" si="286"/>
        <v/>
      </c>
      <c r="H441" s="235" t="str">
        <f>[4]SayfaKAY!H1274</f>
        <v/>
      </c>
      <c r="I441" s="104" t="str">
        <f>[4]SayfaKAY!I1274</f>
        <v/>
      </c>
      <c r="J441" s="103" t="str">
        <f>IF([4]SayfaKAY!J1274="","",IF([4]SayfaKAY!J1274="Müşteri","Notified by Customer","Notified by Bozankaya"))</f>
        <v/>
      </c>
      <c r="K441" s="103" t="e">
        <f>VLOOKUP([4]SayfaKAY!L1274,#REF!,2,FALSE)</f>
        <v>#REF!</v>
      </c>
      <c r="L441" s="165" t="str">
        <f>[4]SayfaKAY!X1274</f>
        <v/>
      </c>
      <c r="M441" s="107" t="str">
        <f t="shared" si="287"/>
        <v/>
      </c>
      <c r="N441" s="105" t="str">
        <f>[4]SayfaKAY!M1274</f>
        <v/>
      </c>
      <c r="O441" s="166" t="str">
        <f>[4]SayfaKAY!P1274</f>
        <v/>
      </c>
      <c r="P441" s="166" t="str">
        <f>[4]SayfaKAY!Q1274</f>
        <v/>
      </c>
      <c r="Q441" s="166" t="str">
        <f>[4]SayfaKAY!R1274</f>
        <v/>
      </c>
      <c r="R441" s="132" t="str" cm="1">
        <f t="array" ref="R441">IF([4]SayfaKAY!U1274="","",_xlfn.IFS([4]SayfaKAY!U1274="Bozankaya","Bozankaya",[4]SayfaKAY!U1274="Müşteri","Customer",[4]SayfaKAY!U1274="Tedarikçi","Equipment Supplier"))</f>
        <v/>
      </c>
      <c r="S441" s="204" t="str">
        <f>[4]SayfaKAY!N1274</f>
        <v/>
      </c>
      <c r="T441" s="133" t="str">
        <f>[4]SayfaKAY!AD1274</f>
        <v/>
      </c>
      <c r="U441" s="132" t="str">
        <f>[4]SayfaKAY!W1274</f>
        <v/>
      </c>
      <c r="V441" s="108" t="str">
        <f>[4]SayfaKAY!AZ1274</f>
        <v/>
      </c>
      <c r="W441" s="136" t="str">
        <f t="shared" si="288"/>
        <v/>
      </c>
      <c r="X441" s="137" t="str">
        <f t="shared" si="289"/>
        <v/>
      </c>
      <c r="Y441" s="235" t="str">
        <f>[4]SayfaKAY!AE1274</f>
        <v/>
      </c>
      <c r="Z441" s="192" t="str">
        <f t="shared" si="290"/>
        <v/>
      </c>
      <c r="AA441" s="110" t="str">
        <f t="shared" si="291"/>
        <v/>
      </c>
      <c r="AB441" s="182" t="str">
        <f>[4]SayfaKAY!BA1274</f>
        <v/>
      </c>
      <c r="AC441" s="257" t="str">
        <f t="shared" si="292"/>
        <v/>
      </c>
      <c r="AD441" s="111" t="str">
        <f t="shared" si="293"/>
        <v/>
      </c>
      <c r="AE441" s="111" t="str">
        <f t="shared" si="294"/>
        <v/>
      </c>
      <c r="AF441" s="235" t="str">
        <f>[4]SayfaKAY!BA1274</f>
        <v/>
      </c>
      <c r="AG441" s="179" t="str">
        <f>[4]SayfaKAY!S1274</f>
        <v/>
      </c>
      <c r="AH441" s="178" t="str">
        <f t="shared" si="295"/>
        <v/>
      </c>
      <c r="AI441" s="163" t="str">
        <f>[4]SayfaKAY!AV1274</f>
        <v/>
      </c>
      <c r="AJ441" s="164" t="str">
        <f t="shared" si="296"/>
        <v/>
      </c>
      <c r="AK441" s="164" t="str">
        <f t="shared" si="297"/>
        <v/>
      </c>
      <c r="AL441" s="112" t="str">
        <f>[4]SayfaKAY!AX1274</f>
        <v/>
      </c>
      <c r="AM441" s="257" t="str" cm="1">
        <f t="array" ref="AM441">IFERROR(IF(AND(P441&lt;&gt;"D(Arıza Değil)",AH441="Bu Arıza Aracın Servise Verilmesine Engel Değil"),
IF(Z441-F441&gt;0,(AB441-Y441)*24*60,
IF(OR(AND(G441&gt;$AS$1,G441&lt;$AT$1),AND(G441&gt;$AU$1,G441&lt;$AV$1)),
(AF441-H441)*24*60,     BH:BH0)),        AN441),0)</f>
        <v/>
      </c>
      <c r="AN441" s="257" t="str">
        <f t="shared" si="298"/>
        <v/>
      </c>
      <c r="AO441" s="174" t="str">
        <f>[4]SayfaKAY!AG1274</f>
        <v/>
      </c>
      <c r="AP441" s="174" t="str">
        <f>[4]SayfaKAY!AI1274</f>
        <v/>
      </c>
      <c r="AQ441" s="174" t="str">
        <f>[4]SayfaKAY!AQ1274</f>
        <v/>
      </c>
      <c r="AR441" s="174" t="str">
        <f>[4]SayfaKAY!AH1274</f>
        <v/>
      </c>
      <c r="AS441" s="174" t="str">
        <f>[4]SayfaKAY!AJ1274</f>
        <v/>
      </c>
      <c r="AT441" s="175" t="str">
        <f>[4]SayfaKAY!AM1274</f>
        <v/>
      </c>
      <c r="AU441" s="176" t="str">
        <f>[4]SayfaKAY!AL1274</f>
        <v/>
      </c>
      <c r="AV441" s="176" t="str">
        <f>[4]SayfaKAY!AP1274</f>
        <v/>
      </c>
      <c r="AW441" s="177" t="str">
        <f>[4]SayfaKAY!AT1274</f>
        <v/>
      </c>
      <c r="AX441" s="194" t="str">
        <f t="shared" si="299"/>
        <v/>
      </c>
      <c r="AY441" s="168"/>
      <c r="AZ441" s="167"/>
      <c r="BA441" s="170"/>
      <c r="BB441" s="171"/>
      <c r="BC441" s="114"/>
      <c r="BD441" s="114"/>
      <c r="BE441" s="114"/>
      <c r="BF441" s="114"/>
      <c r="BG441" s="114"/>
      <c r="BH441" s="114">
        <f>IFERROR(FRACAS!AN1277, "Hata Var")</f>
        <v>279770.00000011059</v>
      </c>
      <c r="BI441" s="114"/>
      <c r="BJ441" s="114"/>
      <c r="BK441" s="105" t="str">
        <f>[4]SayfaKAY!AW1274</f>
        <v/>
      </c>
      <c r="BL441" s="105" t="str">
        <f>[4]SayfaKAY!V1274</f>
        <v/>
      </c>
      <c r="BM441" s="114"/>
      <c r="BN441" s="171" t="str">
        <f t="shared" si="300"/>
        <v>x yok</v>
      </c>
      <c r="BO441" s="171" t="b">
        <f t="shared" si="301"/>
        <v>0</v>
      </c>
      <c r="BP441" s="171" t="e">
        <f t="shared" si="302"/>
        <v>#VALUE!</v>
      </c>
      <c r="BQ441" s="226" t="e">
        <f t="shared" si="303"/>
        <v>#VALUE!</v>
      </c>
      <c r="BR441" s="226" t="e">
        <f t="shared" si="304"/>
        <v>#VALUE!</v>
      </c>
      <c r="BS441" s="226" t="e">
        <f t="shared" si="305"/>
        <v>#VALUE!</v>
      </c>
      <c r="BT441" s="114"/>
      <c r="BU441" s="242"/>
      <c r="BV441" s="233">
        <f t="shared" si="306"/>
        <v>-1</v>
      </c>
      <c r="BW441" s="226" t="str">
        <f t="shared" si="307"/>
        <v>Hayır, çakışma yok</v>
      </c>
      <c r="BX441" s="229"/>
      <c r="BY441" s="247" t="e">
        <f t="shared" si="308"/>
        <v>#VALUE!</v>
      </c>
      <c r="BZ441" s="247" t="e">
        <f t="shared" si="309"/>
        <v>#VALUE!</v>
      </c>
      <c r="CA441" s="247" t="e">
        <f t="shared" si="310"/>
        <v>#VALUE!</v>
      </c>
      <c r="CB441" s="213"/>
      <c r="CC441" s="211"/>
      <c r="CD441" s="196"/>
      <c r="CE441" s="213">
        <v>1273</v>
      </c>
      <c r="CF441" s="182" t="str">
        <f t="shared" si="311"/>
        <v/>
      </c>
      <c r="CG441" s="182" t="str">
        <f t="shared" si="312"/>
        <v/>
      </c>
      <c r="CH441" s="196"/>
      <c r="CI441" s="196"/>
      <c r="CJ441" s="196"/>
      <c r="CK441" s="196" t="e">
        <f t="shared" si="313"/>
        <v>#VALUE!</v>
      </c>
      <c r="CL441" s="196" t="e">
        <f t="shared" si="314"/>
        <v>#VALUE!</v>
      </c>
      <c r="CM441" s="196" t="e">
        <f t="shared" si="315"/>
        <v>#VALUE!</v>
      </c>
      <c r="CN441" s="114"/>
      <c r="CO441" s="115" t="str">
        <f t="shared" si="316"/>
        <v/>
      </c>
      <c r="CP441" s="116" t="e">
        <f t="shared" si="317"/>
        <v>#VALUE!</v>
      </c>
      <c r="CQ441" s="117" t="str">
        <f t="shared" si="318"/>
        <v/>
      </c>
      <c r="CR441" s="117" t="str">
        <f t="shared" si="319"/>
        <v/>
      </c>
      <c r="CS441" s="117" t="str">
        <f t="shared" si="320"/>
        <v/>
      </c>
      <c r="CT441" s="118" t="e">
        <f t="shared" si="321"/>
        <v>#VALUE!</v>
      </c>
      <c r="CU441" s="118" t="e">
        <f t="shared" si="322"/>
        <v>#VALUE!</v>
      </c>
      <c r="CV441" s="118" t="e">
        <f t="shared" si="323"/>
        <v>#VALUE!</v>
      </c>
      <c r="CW441" s="119" t="e">
        <f t="shared" si="324"/>
        <v>#VALUE!</v>
      </c>
    </row>
    <row r="442" spans="1:101" ht="118.5" customHeight="1" x14ac:dyDescent="0.3">
      <c r="A442" s="160" t="str">
        <f>[4]SayfaKAY!C1275</f>
        <v/>
      </c>
      <c r="B442" s="104" t="str">
        <f>[4]SayfaKAY!D1275</f>
        <v/>
      </c>
      <c r="C442" s="105" t="str">
        <f>[4]SayfaKAY!E1275</f>
        <v/>
      </c>
      <c r="D442" s="105" t="str">
        <f>[4]SayfaKAY!F1275</f>
        <v/>
      </c>
      <c r="E442" s="106" t="str">
        <f>[4]SayfaKAY!G1275</f>
        <v/>
      </c>
      <c r="F442" s="134" t="str">
        <f t="shared" si="285"/>
        <v/>
      </c>
      <c r="G442" s="135" t="str">
        <f t="shared" si="286"/>
        <v/>
      </c>
      <c r="H442" s="235" t="str">
        <f>[4]SayfaKAY!H1275</f>
        <v/>
      </c>
      <c r="I442" s="104" t="str">
        <f>[4]SayfaKAY!I1275</f>
        <v/>
      </c>
      <c r="J442" s="103" t="str">
        <f>IF([4]SayfaKAY!J1275="","",IF([4]SayfaKAY!J1275="Müşteri","Notified by Customer","Notified by Bozankaya"))</f>
        <v/>
      </c>
      <c r="K442" s="103" t="e">
        <f>VLOOKUP([4]SayfaKAY!L1275,#REF!,2,FALSE)</f>
        <v>#REF!</v>
      </c>
      <c r="L442" s="165" t="str">
        <f>[4]SayfaKAY!X1275</f>
        <v/>
      </c>
      <c r="M442" s="107" t="str">
        <f t="shared" si="287"/>
        <v/>
      </c>
      <c r="N442" s="105" t="str">
        <f>[4]SayfaKAY!M1275</f>
        <v/>
      </c>
      <c r="O442" s="166" t="str">
        <f>[4]SayfaKAY!P1275</f>
        <v/>
      </c>
      <c r="P442" s="166" t="str">
        <f>[4]SayfaKAY!Q1275</f>
        <v/>
      </c>
      <c r="Q442" s="166" t="str">
        <f>[4]SayfaKAY!R1275</f>
        <v/>
      </c>
      <c r="R442" s="132" t="str" cm="1">
        <f t="array" ref="R442">IF([4]SayfaKAY!U1275="","",_xlfn.IFS([4]SayfaKAY!U1275="Bozankaya","Bozankaya",[4]SayfaKAY!U1275="Müşteri","Customer",[4]SayfaKAY!U1275="Tedarikçi","Equipment Supplier"))</f>
        <v/>
      </c>
      <c r="S442" s="204" t="str">
        <f>[4]SayfaKAY!N1275</f>
        <v/>
      </c>
      <c r="T442" s="133" t="str">
        <f>[4]SayfaKAY!AD1275</f>
        <v/>
      </c>
      <c r="U442" s="132" t="str">
        <f>[4]SayfaKAY!W1275</f>
        <v/>
      </c>
      <c r="V442" s="108" t="str">
        <f>[4]SayfaKAY!AZ1275</f>
        <v/>
      </c>
      <c r="W442" s="136" t="str">
        <f t="shared" si="288"/>
        <v/>
      </c>
      <c r="X442" s="137" t="str">
        <f t="shared" si="289"/>
        <v/>
      </c>
      <c r="Y442" s="235" t="str">
        <f>[4]SayfaKAY!AE1275</f>
        <v/>
      </c>
      <c r="Z442" s="109" t="str">
        <f t="shared" si="290"/>
        <v/>
      </c>
      <c r="AA442" s="110" t="str">
        <f t="shared" si="291"/>
        <v/>
      </c>
      <c r="AB442" s="182" t="str">
        <f>[4]SayfaKAY!BA1275</f>
        <v/>
      </c>
      <c r="AC442" s="257" t="str">
        <f t="shared" si="292"/>
        <v/>
      </c>
      <c r="AD442" s="111" t="str">
        <f t="shared" si="293"/>
        <v/>
      </c>
      <c r="AE442" s="111" t="str">
        <f t="shared" si="294"/>
        <v/>
      </c>
      <c r="AF442" s="235" t="str">
        <f>[4]SayfaKAY!BA1275</f>
        <v/>
      </c>
      <c r="AG442" s="179" t="str">
        <f>[4]SayfaKAY!S1275</f>
        <v/>
      </c>
      <c r="AH442" s="178" t="str">
        <f t="shared" si="295"/>
        <v/>
      </c>
      <c r="AI442" s="163" t="str">
        <f>[4]SayfaKAY!AV1275</f>
        <v/>
      </c>
      <c r="AJ442" s="164" t="str">
        <f t="shared" si="296"/>
        <v/>
      </c>
      <c r="AK442" s="164" t="str">
        <f t="shared" si="297"/>
        <v/>
      </c>
      <c r="AL442" s="112" t="str">
        <f>[4]SayfaKAY!AX1275</f>
        <v/>
      </c>
      <c r="AM442" s="257" t="str" cm="1">
        <f t="array" ref="AM442">IFERROR(IF(AND(P442&lt;&gt;"D(Arıza Değil)",AH442="Bu Arıza Aracın Servise Verilmesine Engel Değil"),
IF(Z442-F442&gt;0,(AB442-Y442)*24*60,
IF(OR(AND(G442&gt;$AS$1,G442&lt;$AT$1),AND(G442&gt;$AU$1,G442&lt;$AV$1)),
(AF442-H442)*24*60,     BH:BH0)),        AN442),0)</f>
        <v/>
      </c>
      <c r="AN442" s="257" t="str">
        <f t="shared" si="298"/>
        <v/>
      </c>
      <c r="AO442" s="174" t="str">
        <f>[4]SayfaKAY!AG1275</f>
        <v/>
      </c>
      <c r="AP442" s="174" t="str">
        <f>[4]SayfaKAY!AI1275</f>
        <v/>
      </c>
      <c r="AQ442" s="174" t="str">
        <f>[4]SayfaKAY!AQ1275</f>
        <v/>
      </c>
      <c r="AR442" s="174" t="str">
        <f>[4]SayfaKAY!AH1275</f>
        <v/>
      </c>
      <c r="AS442" s="174" t="str">
        <f>[4]SayfaKAY!AJ1275</f>
        <v/>
      </c>
      <c r="AT442" s="175" t="str">
        <f>[4]SayfaKAY!AM1275</f>
        <v/>
      </c>
      <c r="AU442" s="176" t="str">
        <f>[4]SayfaKAY!AL1275</f>
        <v/>
      </c>
      <c r="AV442" s="176" t="str">
        <f>[4]SayfaKAY!AP1275</f>
        <v/>
      </c>
      <c r="AW442" s="177" t="str">
        <f>[4]SayfaKAY!AT1275</f>
        <v/>
      </c>
      <c r="AX442" s="194" t="str">
        <f t="shared" si="299"/>
        <v/>
      </c>
      <c r="AY442" s="168"/>
      <c r="AZ442" s="167"/>
      <c r="BA442" s="113"/>
      <c r="BB442" s="171" t="str">
        <f>IF($AQ$1="X", IF(AND(G442&gt;=$AS$1,G442&lt;=$AT$1),IF(P442&lt;&gt;"D(Arıza Değil)",AC442,0), IF(AND(G442&gt;=$AU$1,G442&lt;=$AV$1),IF(P442&lt;&gt;"D(Arıza Değil)",AC442,0), "")), "")</f>
        <v/>
      </c>
      <c r="BC442" s="114"/>
      <c r="BD442" s="114"/>
      <c r="BE442" s="114"/>
      <c r="BF442" s="114"/>
      <c r="BG442" s="114"/>
      <c r="BH442" s="114">
        <f>IFERROR(FRACAS!AN1278, "Hata Var")</f>
        <v>400019.99999990221</v>
      </c>
      <c r="BI442" s="114"/>
      <c r="BJ442" s="114"/>
      <c r="BK442" s="105" t="str">
        <f>[4]SayfaKAY!AW1275</f>
        <v/>
      </c>
      <c r="BL442" s="105" t="str">
        <f>[4]SayfaKAY!V1275</f>
        <v/>
      </c>
      <c r="BM442" s="114"/>
      <c r="BN442" s="171" t="str">
        <f t="shared" si="300"/>
        <v>x yok</v>
      </c>
      <c r="BO442" s="171" t="b">
        <f t="shared" si="301"/>
        <v>0</v>
      </c>
      <c r="BP442" s="171" t="e">
        <f t="shared" si="302"/>
        <v>#VALUE!</v>
      </c>
      <c r="BQ442" s="226" t="e">
        <f t="shared" si="303"/>
        <v>#VALUE!</v>
      </c>
      <c r="BR442" s="226" t="e">
        <f t="shared" si="304"/>
        <v>#VALUE!</v>
      </c>
      <c r="BS442" s="226" t="e">
        <f t="shared" si="305"/>
        <v>#VALUE!</v>
      </c>
      <c r="BT442" s="114"/>
      <c r="BU442" s="242"/>
      <c r="BV442" s="233">
        <f t="shared" si="306"/>
        <v>-1</v>
      </c>
      <c r="BW442" s="226" t="str">
        <f t="shared" si="307"/>
        <v>Hayır, çakışma yok</v>
      </c>
      <c r="BX442" s="229"/>
      <c r="BY442" s="247" t="e">
        <f t="shared" si="308"/>
        <v>#VALUE!</v>
      </c>
      <c r="BZ442" s="247" t="e">
        <f t="shared" si="309"/>
        <v>#VALUE!</v>
      </c>
      <c r="CA442" s="247" t="e">
        <f t="shared" si="310"/>
        <v>#VALUE!</v>
      </c>
      <c r="CB442" s="213"/>
      <c r="CC442" s="211"/>
      <c r="CD442" s="196"/>
      <c r="CE442" s="213">
        <v>1274</v>
      </c>
      <c r="CF442" s="182" t="str">
        <f t="shared" si="311"/>
        <v/>
      </c>
      <c r="CG442" s="182" t="str">
        <f t="shared" si="312"/>
        <v/>
      </c>
      <c r="CH442" s="196"/>
      <c r="CI442" s="196"/>
      <c r="CJ442" s="196"/>
      <c r="CK442" s="196" t="e">
        <f t="shared" si="313"/>
        <v>#VALUE!</v>
      </c>
      <c r="CL442" s="196" t="e">
        <f t="shared" si="314"/>
        <v>#VALUE!</v>
      </c>
      <c r="CM442" s="196" t="e">
        <f t="shared" si="315"/>
        <v>#VALUE!</v>
      </c>
      <c r="CN442" s="114"/>
      <c r="CO442" s="115" t="str">
        <f t="shared" si="316"/>
        <v/>
      </c>
      <c r="CP442" s="116" t="e">
        <f t="shared" si="317"/>
        <v>#VALUE!</v>
      </c>
      <c r="CQ442" s="117" t="str">
        <f t="shared" si="318"/>
        <v/>
      </c>
      <c r="CR442" s="117" t="str">
        <f t="shared" si="319"/>
        <v/>
      </c>
      <c r="CS442" s="117" t="str">
        <f t="shared" si="320"/>
        <v/>
      </c>
      <c r="CT442" s="118" t="e">
        <f t="shared" si="321"/>
        <v>#VALUE!</v>
      </c>
      <c r="CU442" s="118" t="e">
        <f t="shared" si="322"/>
        <v>#VALUE!</v>
      </c>
      <c r="CV442" s="118" t="e">
        <f t="shared" si="323"/>
        <v>#VALUE!</v>
      </c>
      <c r="CW442" s="119" t="e">
        <f t="shared" si="324"/>
        <v>#VALUE!</v>
      </c>
    </row>
    <row r="443" spans="1:101" ht="118.5" customHeight="1" x14ac:dyDescent="0.3">
      <c r="A443" s="104" t="str">
        <f>[4]SayfaKAY!C1276</f>
        <v/>
      </c>
      <c r="B443" s="104" t="str">
        <f>[4]SayfaKAY!D1276</f>
        <v/>
      </c>
      <c r="C443" s="105" t="str">
        <f>[4]SayfaKAY!E1276</f>
        <v/>
      </c>
      <c r="D443" s="105" t="str">
        <f>[4]SayfaKAY!F1276</f>
        <v/>
      </c>
      <c r="E443" s="106" t="str">
        <f>[4]SayfaKAY!G1276</f>
        <v/>
      </c>
      <c r="F443" s="193" t="str">
        <f t="shared" si="285"/>
        <v/>
      </c>
      <c r="G443" s="135" t="str">
        <f t="shared" si="286"/>
        <v/>
      </c>
      <c r="H443" s="235" t="str">
        <f>[4]SayfaKAY!H1276</f>
        <v/>
      </c>
      <c r="I443" s="104" t="str">
        <f>[4]SayfaKAY!I1276</f>
        <v/>
      </c>
      <c r="J443" s="103" t="str">
        <f>IF([4]SayfaKAY!J1276="","",IF([4]SayfaKAY!J1276="Müşteri","Notified by Customer","Notified by Bozankaya"))</f>
        <v/>
      </c>
      <c r="K443" s="103" t="e">
        <f>VLOOKUP([4]SayfaKAY!L1276,#REF!,2,FALSE)</f>
        <v>#REF!</v>
      </c>
      <c r="L443" s="165" t="str">
        <f>[4]SayfaKAY!X1276</f>
        <v/>
      </c>
      <c r="M443" s="107" t="str">
        <f t="shared" si="287"/>
        <v/>
      </c>
      <c r="N443" s="105" t="str">
        <f>[4]SayfaKAY!M1276</f>
        <v/>
      </c>
      <c r="O443" s="166" t="str">
        <f>[4]SayfaKAY!P1276</f>
        <v/>
      </c>
      <c r="P443" s="166" t="str">
        <f>[4]SayfaKAY!Q1276</f>
        <v/>
      </c>
      <c r="Q443" s="166" t="str">
        <f>[4]SayfaKAY!R1276</f>
        <v/>
      </c>
      <c r="R443" s="132" t="str" cm="1">
        <f t="array" ref="R443">IF([4]SayfaKAY!U1276="","",_xlfn.IFS([4]SayfaKAY!U1276="Bozankaya","Bozankaya",[4]SayfaKAY!U1276="Müşteri","Customer",[4]SayfaKAY!U1276="Tedarikçi","Equipment Supplier"))</f>
        <v/>
      </c>
      <c r="S443" s="204" t="str">
        <f>[4]SayfaKAY!N1276</f>
        <v/>
      </c>
      <c r="T443" s="133" t="str">
        <f>[4]SayfaKAY!AD1276</f>
        <v/>
      </c>
      <c r="U443" s="132" t="str">
        <f>[4]SayfaKAY!W1276</f>
        <v/>
      </c>
      <c r="V443" s="108" t="str">
        <f>[4]SayfaKAY!AZ1276</f>
        <v/>
      </c>
      <c r="W443" s="136" t="str">
        <f t="shared" si="288"/>
        <v/>
      </c>
      <c r="X443" s="137" t="str">
        <f t="shared" si="289"/>
        <v/>
      </c>
      <c r="Y443" s="235" t="str">
        <f>[4]SayfaKAY!AE1276</f>
        <v/>
      </c>
      <c r="Z443" s="192" t="str">
        <f t="shared" si="290"/>
        <v/>
      </c>
      <c r="AA443" s="110" t="str">
        <f t="shared" si="291"/>
        <v/>
      </c>
      <c r="AB443" s="182" t="str">
        <f>[4]SayfaKAY!BA1276</f>
        <v/>
      </c>
      <c r="AC443" s="257" t="str">
        <f t="shared" si="292"/>
        <v/>
      </c>
      <c r="AD443" s="111" t="str">
        <f t="shared" si="293"/>
        <v/>
      </c>
      <c r="AE443" s="111" t="str">
        <f t="shared" si="294"/>
        <v/>
      </c>
      <c r="AF443" s="235" t="str">
        <f>[4]SayfaKAY!BA1276</f>
        <v/>
      </c>
      <c r="AG443" s="179" t="str">
        <f>[4]SayfaKAY!S1276</f>
        <v/>
      </c>
      <c r="AH443" s="178" t="str">
        <f t="shared" si="295"/>
        <v/>
      </c>
      <c r="AI443" s="163" t="str">
        <f>[4]SayfaKAY!AV1276</f>
        <v/>
      </c>
      <c r="AJ443" s="164" t="str">
        <f t="shared" si="296"/>
        <v/>
      </c>
      <c r="AK443" s="164" t="str">
        <f t="shared" si="297"/>
        <v/>
      </c>
      <c r="AL443" s="112" t="str">
        <f>[4]SayfaKAY!AX1276</f>
        <v/>
      </c>
      <c r="AM443" s="257" t="str" cm="1">
        <f t="array" ref="AM443">IFERROR(IF(AND(P443&lt;&gt;"D(Arıza Değil)",AH443="Bu Arıza Aracın Servise Verilmesine Engel Değil"),
IF(Z443-F443&gt;0,(AB443-Y443)*24*60,
IF(OR(AND(G443&gt;$AS$1,G443&lt;$AT$1),AND(G443&gt;$AU$1,G443&lt;$AV$1)),
(AF443-H443)*24*60,     BH:BH0)),        AN443),0)</f>
        <v/>
      </c>
      <c r="AN443" s="257" t="str">
        <f t="shared" si="298"/>
        <v/>
      </c>
      <c r="AO443" s="174" t="str">
        <f>[4]SayfaKAY!AG1276</f>
        <v/>
      </c>
      <c r="AP443" s="174" t="str">
        <f>[4]SayfaKAY!AI1276</f>
        <v/>
      </c>
      <c r="AQ443" s="174" t="str">
        <f>[4]SayfaKAY!AQ1276</f>
        <v/>
      </c>
      <c r="AR443" s="174" t="str">
        <f>[4]SayfaKAY!AH1276</f>
        <v/>
      </c>
      <c r="AS443" s="174" t="str">
        <f>[4]SayfaKAY!AJ1276</f>
        <v/>
      </c>
      <c r="AT443" s="175" t="str">
        <f>[4]SayfaKAY!AM1276</f>
        <v/>
      </c>
      <c r="AU443" s="176" t="str">
        <f>[4]SayfaKAY!AL1276</f>
        <v/>
      </c>
      <c r="AV443" s="176" t="str">
        <f>[4]SayfaKAY!AP1276</f>
        <v/>
      </c>
      <c r="AW443" s="177" t="str">
        <f>[4]SayfaKAY!AT1276</f>
        <v/>
      </c>
      <c r="AX443" s="194" t="str">
        <f t="shared" si="299"/>
        <v/>
      </c>
      <c r="AY443" s="168"/>
      <c r="AZ443" s="167"/>
      <c r="BA443" s="170"/>
      <c r="BB443" s="171"/>
      <c r="BC443" s="114"/>
      <c r="BD443" s="114"/>
      <c r="BE443" s="114"/>
      <c r="BF443" s="114"/>
      <c r="BG443" s="114"/>
      <c r="BH443" s="114">
        <f>IFERROR(FRACAS!AN1279, "Hata Var")</f>
        <v>403641.99999993201</v>
      </c>
      <c r="BI443" s="114"/>
      <c r="BJ443" s="114"/>
      <c r="BK443" s="105" t="str">
        <f>[4]SayfaKAY!AW1276</f>
        <v/>
      </c>
      <c r="BL443" s="105" t="str">
        <f>[4]SayfaKAY!V1276</f>
        <v/>
      </c>
      <c r="BM443" s="114"/>
      <c r="BN443" s="171" t="str">
        <f t="shared" si="300"/>
        <v>x yok</v>
      </c>
      <c r="BO443" s="171" t="b">
        <f t="shared" si="301"/>
        <v>0</v>
      </c>
      <c r="BP443" s="171" t="e">
        <f t="shared" si="302"/>
        <v>#VALUE!</v>
      </c>
      <c r="BQ443" s="226" t="e">
        <f t="shared" si="303"/>
        <v>#VALUE!</v>
      </c>
      <c r="BR443" s="226" t="e">
        <f t="shared" si="304"/>
        <v>#VALUE!</v>
      </c>
      <c r="BS443" s="226" t="e">
        <f t="shared" si="305"/>
        <v>#VALUE!</v>
      </c>
      <c r="BT443" s="114"/>
      <c r="BU443" s="242"/>
      <c r="BV443" s="233">
        <f t="shared" si="306"/>
        <v>-1</v>
      </c>
      <c r="BW443" s="226" t="str">
        <f t="shared" si="307"/>
        <v>Hayır, çakışma yok</v>
      </c>
      <c r="BX443" s="229"/>
      <c r="BY443" s="247" t="e">
        <f t="shared" si="308"/>
        <v>#VALUE!</v>
      </c>
      <c r="BZ443" s="247" t="e">
        <f t="shared" si="309"/>
        <v>#VALUE!</v>
      </c>
      <c r="CA443" s="247" t="e">
        <f t="shared" si="310"/>
        <v>#VALUE!</v>
      </c>
      <c r="CB443" s="213"/>
      <c r="CC443" s="211"/>
      <c r="CD443" s="196"/>
      <c r="CE443" s="213">
        <v>1275</v>
      </c>
      <c r="CF443" s="182" t="str">
        <f t="shared" si="311"/>
        <v/>
      </c>
      <c r="CG443" s="182" t="str">
        <f t="shared" si="312"/>
        <v/>
      </c>
      <c r="CH443" s="196"/>
      <c r="CI443" s="196"/>
      <c r="CJ443" s="196"/>
      <c r="CK443" s="196" t="e">
        <f t="shared" si="313"/>
        <v>#VALUE!</v>
      </c>
      <c r="CL443" s="196" t="e">
        <f t="shared" si="314"/>
        <v>#VALUE!</v>
      </c>
      <c r="CM443" s="196" t="e">
        <f t="shared" si="315"/>
        <v>#VALUE!</v>
      </c>
      <c r="CN443" s="114"/>
      <c r="CO443" s="115" t="str">
        <f t="shared" si="316"/>
        <v/>
      </c>
      <c r="CP443" s="116" t="e">
        <f t="shared" si="317"/>
        <v>#VALUE!</v>
      </c>
      <c r="CQ443" s="117" t="str">
        <f t="shared" si="318"/>
        <v/>
      </c>
      <c r="CR443" s="117" t="str">
        <f t="shared" si="319"/>
        <v/>
      </c>
      <c r="CS443" s="117" t="str">
        <f t="shared" si="320"/>
        <v/>
      </c>
      <c r="CT443" s="118" t="e">
        <f t="shared" si="321"/>
        <v>#VALUE!</v>
      </c>
      <c r="CU443" s="118" t="e">
        <f t="shared" si="322"/>
        <v>#VALUE!</v>
      </c>
      <c r="CV443" s="118" t="e">
        <f t="shared" si="323"/>
        <v>#VALUE!</v>
      </c>
      <c r="CW443" s="119" t="e">
        <f t="shared" si="324"/>
        <v>#VALUE!</v>
      </c>
    </row>
    <row r="444" spans="1:101" ht="118.5" customHeight="1" x14ac:dyDescent="0.3">
      <c r="A444" s="160" t="str">
        <f>[4]SayfaKAY!C1277</f>
        <v/>
      </c>
      <c r="B444" s="104" t="str">
        <f>[4]SayfaKAY!D1277</f>
        <v/>
      </c>
      <c r="C444" s="105" t="str">
        <f>[4]SayfaKAY!E1277</f>
        <v/>
      </c>
      <c r="D444" s="105" t="str">
        <f>[4]SayfaKAY!F1277</f>
        <v/>
      </c>
      <c r="E444" s="106" t="str">
        <f>[4]SayfaKAY!G1277</f>
        <v/>
      </c>
      <c r="F444" s="134" t="str">
        <f t="shared" si="285"/>
        <v/>
      </c>
      <c r="G444" s="135" t="str">
        <f t="shared" si="286"/>
        <v/>
      </c>
      <c r="H444" s="235" t="str">
        <f>[4]SayfaKAY!H1277</f>
        <v/>
      </c>
      <c r="I444" s="104" t="str">
        <f>[4]SayfaKAY!I1277</f>
        <v/>
      </c>
      <c r="J444" s="103" t="str">
        <f>IF([4]SayfaKAY!J1277="","",IF([4]SayfaKAY!J1277="Müşteri","Notified by Customer","Notified by Bozankaya"))</f>
        <v/>
      </c>
      <c r="K444" s="103" t="e">
        <f>VLOOKUP([4]SayfaKAY!L1277,#REF!,2,FALSE)</f>
        <v>#REF!</v>
      </c>
      <c r="L444" s="165" t="str">
        <f>[4]SayfaKAY!X1277</f>
        <v/>
      </c>
      <c r="M444" s="107" t="str">
        <f t="shared" si="287"/>
        <v/>
      </c>
      <c r="N444" s="105" t="str">
        <f>[4]SayfaKAY!M1277</f>
        <v/>
      </c>
      <c r="O444" s="166" t="str">
        <f>[4]SayfaKAY!P1277</f>
        <v/>
      </c>
      <c r="P444" s="166" t="str">
        <f>[4]SayfaKAY!Q1277</f>
        <v/>
      </c>
      <c r="Q444" s="166" t="str">
        <f>[4]SayfaKAY!R1277</f>
        <v/>
      </c>
      <c r="R444" s="132" t="str" cm="1">
        <f t="array" ref="R444">IF([4]SayfaKAY!U1277="","",_xlfn.IFS([4]SayfaKAY!U1277="Bozankaya","Bozankaya",[4]SayfaKAY!U1277="Müşteri","Customer",[4]SayfaKAY!U1277="Tedarikçi","Equipment Supplier"))</f>
        <v/>
      </c>
      <c r="S444" s="204" t="str">
        <f>[4]SayfaKAY!N1277</f>
        <v/>
      </c>
      <c r="T444" s="133" t="str">
        <f>[4]SayfaKAY!AD1277</f>
        <v/>
      </c>
      <c r="U444" s="132" t="str">
        <f>[4]SayfaKAY!W1277</f>
        <v/>
      </c>
      <c r="V444" s="108" t="str">
        <f>[4]SayfaKAY!AZ1277</f>
        <v/>
      </c>
      <c r="W444" s="136" t="str">
        <f t="shared" si="288"/>
        <v/>
      </c>
      <c r="X444" s="137" t="str">
        <f t="shared" si="289"/>
        <v/>
      </c>
      <c r="Y444" s="235" t="str">
        <f>[4]SayfaKAY!AE1277</f>
        <v/>
      </c>
      <c r="Z444" s="109" t="str">
        <f t="shared" si="290"/>
        <v/>
      </c>
      <c r="AA444" s="110" t="str">
        <f t="shared" si="291"/>
        <v/>
      </c>
      <c r="AB444" s="182" t="str">
        <f>[4]SayfaKAY!BA1277</f>
        <v/>
      </c>
      <c r="AC444" s="257" t="str">
        <f t="shared" si="292"/>
        <v/>
      </c>
      <c r="AD444" s="111" t="str">
        <f t="shared" si="293"/>
        <v/>
      </c>
      <c r="AE444" s="111" t="str">
        <f t="shared" si="294"/>
        <v/>
      </c>
      <c r="AF444" s="235" t="str">
        <f>[4]SayfaKAY!BA1277</f>
        <v/>
      </c>
      <c r="AG444" s="179" t="str">
        <f>[4]SayfaKAY!S1277</f>
        <v/>
      </c>
      <c r="AH444" s="178" t="str">
        <f t="shared" si="295"/>
        <v/>
      </c>
      <c r="AI444" s="163" t="str">
        <f>[4]SayfaKAY!AV1277</f>
        <v/>
      </c>
      <c r="AJ444" s="164" t="str">
        <f t="shared" si="296"/>
        <v/>
      </c>
      <c r="AK444" s="164" t="str">
        <f t="shared" si="297"/>
        <v/>
      </c>
      <c r="AL444" s="112" t="str">
        <f>[4]SayfaKAY!AX1277</f>
        <v/>
      </c>
      <c r="AM444" s="257" t="str" cm="1">
        <f t="array" ref="AM444">IFERROR(IF(AND(P444&lt;&gt;"D(Arıza Değil)",AH444="Bu Arıza Aracın Servise Verilmesine Engel Değil"),
IF(Z444-F444&gt;0,(AB444-Y444)*24*60,
IF(OR(AND(G444&gt;$AS$1,G444&lt;$AT$1),AND(G444&gt;$AU$1,G444&lt;$AV$1)),
(AF444-H444)*24*60,     BH:BH0)),        AN444),0)</f>
        <v/>
      </c>
      <c r="AN444" s="257" t="str">
        <f t="shared" si="298"/>
        <v/>
      </c>
      <c r="AO444" s="174" t="str">
        <f>[4]SayfaKAY!AG1277</f>
        <v/>
      </c>
      <c r="AP444" s="174" t="str">
        <f>[4]SayfaKAY!AI1277</f>
        <v/>
      </c>
      <c r="AQ444" s="174" t="str">
        <f>[4]SayfaKAY!AQ1277</f>
        <v/>
      </c>
      <c r="AR444" s="174" t="str">
        <f>[4]SayfaKAY!AH1277</f>
        <v/>
      </c>
      <c r="AS444" s="174" t="str">
        <f>[4]SayfaKAY!AJ1277</f>
        <v/>
      </c>
      <c r="AT444" s="175" t="str">
        <f>[4]SayfaKAY!AM1277</f>
        <v/>
      </c>
      <c r="AU444" s="176" t="str">
        <f>[4]SayfaKAY!AL1277</f>
        <v/>
      </c>
      <c r="AV444" s="176" t="str">
        <f>[4]SayfaKAY!AP1277</f>
        <v/>
      </c>
      <c r="AW444" s="177" t="str">
        <f>[4]SayfaKAY!AT1277</f>
        <v/>
      </c>
      <c r="AX444" s="194" t="str">
        <f t="shared" si="299"/>
        <v/>
      </c>
      <c r="AY444" s="168"/>
      <c r="AZ444" s="167"/>
      <c r="BA444" s="113"/>
      <c r="BB444" s="171" t="str">
        <f>IF($AQ$1="X", IF(AND(G444&gt;=$AS$1,G444&lt;=$AT$1),IF(P444&lt;&gt;"D(Arıza Değil)",AC444,0), IF(AND(G444&gt;=$AU$1,G444&lt;=$AV$1),IF(P444&lt;&gt;"D(Arıza Değil)",AC444,0), "")), "")</f>
        <v/>
      </c>
      <c r="BC444" s="114"/>
      <c r="BD444" s="114"/>
      <c r="BE444" s="114"/>
      <c r="BF444" s="114"/>
      <c r="BG444" s="114"/>
      <c r="BH444" s="114">
        <f>IFERROR(FRACAS!AN1280, "Hata Var")</f>
        <v>403641.99999993201</v>
      </c>
      <c r="BI444" s="114"/>
      <c r="BJ444" s="114"/>
      <c r="BK444" s="105" t="str">
        <f>[4]SayfaKAY!AW1277</f>
        <v/>
      </c>
      <c r="BL444" s="105" t="str">
        <f>[4]SayfaKAY!V1277</f>
        <v/>
      </c>
      <c r="BM444" s="114"/>
      <c r="BN444" s="171" t="str">
        <f t="shared" si="300"/>
        <v>x yok</v>
      </c>
      <c r="BO444" s="171" t="b">
        <f t="shared" si="301"/>
        <v>0</v>
      </c>
      <c r="BP444" s="171" t="e">
        <f t="shared" si="302"/>
        <v>#VALUE!</v>
      </c>
      <c r="BQ444" s="226" t="e">
        <f t="shared" si="303"/>
        <v>#VALUE!</v>
      </c>
      <c r="BR444" s="226" t="e">
        <f t="shared" si="304"/>
        <v>#VALUE!</v>
      </c>
      <c r="BS444" s="226" t="e">
        <f t="shared" si="305"/>
        <v>#VALUE!</v>
      </c>
      <c r="BT444" s="114"/>
      <c r="BU444" s="242"/>
      <c r="BV444" s="233">
        <f t="shared" si="306"/>
        <v>-1</v>
      </c>
      <c r="BW444" s="226" t="str">
        <f t="shared" si="307"/>
        <v>Hayır, çakışma yok</v>
      </c>
      <c r="BX444" s="229"/>
      <c r="BY444" s="247" t="e">
        <f t="shared" si="308"/>
        <v>#VALUE!</v>
      </c>
      <c r="BZ444" s="247" t="e">
        <f t="shared" si="309"/>
        <v>#VALUE!</v>
      </c>
      <c r="CA444" s="247" t="e">
        <f t="shared" si="310"/>
        <v>#VALUE!</v>
      </c>
      <c r="CB444" s="213"/>
      <c r="CC444" s="211"/>
      <c r="CD444" s="196"/>
      <c r="CE444" s="213">
        <v>1276</v>
      </c>
      <c r="CF444" s="182" t="str">
        <f t="shared" si="311"/>
        <v/>
      </c>
      <c r="CG444" s="182" t="str">
        <f t="shared" si="312"/>
        <v/>
      </c>
      <c r="CH444" s="196"/>
      <c r="CI444" s="196"/>
      <c r="CJ444" s="196"/>
      <c r="CK444" s="196" t="e">
        <f t="shared" si="313"/>
        <v>#VALUE!</v>
      </c>
      <c r="CL444" s="196" t="e">
        <f t="shared" si="314"/>
        <v>#VALUE!</v>
      </c>
      <c r="CM444" s="196" t="e">
        <f t="shared" si="315"/>
        <v>#VALUE!</v>
      </c>
      <c r="CN444" s="114"/>
      <c r="CO444" s="115" t="str">
        <f t="shared" si="316"/>
        <v/>
      </c>
      <c r="CP444" s="116" t="e">
        <f t="shared" si="317"/>
        <v>#VALUE!</v>
      </c>
      <c r="CQ444" s="117" t="str">
        <f t="shared" si="318"/>
        <v/>
      </c>
      <c r="CR444" s="117" t="str">
        <f t="shared" si="319"/>
        <v/>
      </c>
      <c r="CS444" s="117" t="str">
        <f t="shared" si="320"/>
        <v/>
      </c>
      <c r="CT444" s="118" t="e">
        <f t="shared" si="321"/>
        <v>#VALUE!</v>
      </c>
      <c r="CU444" s="118" t="e">
        <f t="shared" si="322"/>
        <v>#VALUE!</v>
      </c>
      <c r="CV444" s="118" t="e">
        <f t="shared" si="323"/>
        <v>#VALUE!</v>
      </c>
      <c r="CW444" s="119" t="e">
        <f t="shared" si="324"/>
        <v>#VALUE!</v>
      </c>
    </row>
    <row r="445" spans="1:101" ht="118.5" customHeight="1" x14ac:dyDescent="0.3">
      <c r="A445" s="104" t="str">
        <f>[4]SayfaKAY!C1278</f>
        <v/>
      </c>
      <c r="B445" s="104" t="str">
        <f>[4]SayfaKAY!D1278</f>
        <v/>
      </c>
      <c r="C445" s="105" t="str">
        <f>[4]SayfaKAY!E1278</f>
        <v/>
      </c>
      <c r="D445" s="105" t="str">
        <f>[4]SayfaKAY!F1278</f>
        <v/>
      </c>
      <c r="E445" s="106" t="str">
        <f>[4]SayfaKAY!G1278</f>
        <v/>
      </c>
      <c r="F445" s="193" t="str">
        <f t="shared" si="285"/>
        <v/>
      </c>
      <c r="G445" s="135" t="str">
        <f t="shared" si="286"/>
        <v/>
      </c>
      <c r="H445" s="235" t="str">
        <f>[4]SayfaKAY!H1278</f>
        <v/>
      </c>
      <c r="I445" s="104" t="str">
        <f>[4]SayfaKAY!I1278</f>
        <v/>
      </c>
      <c r="J445" s="103" t="str">
        <f>IF([4]SayfaKAY!J1278="","",IF([4]SayfaKAY!J1278="Müşteri","Notified by Customer","Notified by Bozankaya"))</f>
        <v/>
      </c>
      <c r="K445" s="103" t="e">
        <f>VLOOKUP([4]SayfaKAY!L1278,#REF!,2,FALSE)</f>
        <v>#REF!</v>
      </c>
      <c r="L445" s="165" t="str">
        <f>[4]SayfaKAY!X1278</f>
        <v/>
      </c>
      <c r="M445" s="107" t="str">
        <f t="shared" si="287"/>
        <v/>
      </c>
      <c r="N445" s="105" t="str">
        <f>[4]SayfaKAY!M1278</f>
        <v/>
      </c>
      <c r="O445" s="166" t="str">
        <f>[4]SayfaKAY!P1278</f>
        <v/>
      </c>
      <c r="P445" s="166" t="str">
        <f>[4]SayfaKAY!Q1278</f>
        <v/>
      </c>
      <c r="Q445" s="166" t="str">
        <f>[4]SayfaKAY!R1278</f>
        <v/>
      </c>
      <c r="R445" s="132" t="str" cm="1">
        <f t="array" ref="R445">IF([4]SayfaKAY!U1278="","",_xlfn.IFS([4]SayfaKAY!U1278="Bozankaya","Bozankaya",[4]SayfaKAY!U1278="Müşteri","Customer",[4]SayfaKAY!U1278="Tedarikçi","Equipment Supplier"))</f>
        <v/>
      </c>
      <c r="S445" s="204" t="str">
        <f>[4]SayfaKAY!N1278</f>
        <v/>
      </c>
      <c r="T445" s="133" t="str">
        <f>[4]SayfaKAY!AD1278</f>
        <v/>
      </c>
      <c r="U445" s="132" t="str">
        <f>[4]SayfaKAY!W1278</f>
        <v/>
      </c>
      <c r="V445" s="108" t="str">
        <f>[4]SayfaKAY!AZ1278</f>
        <v/>
      </c>
      <c r="W445" s="136" t="str">
        <f t="shared" si="288"/>
        <v/>
      </c>
      <c r="X445" s="137" t="str">
        <f t="shared" si="289"/>
        <v/>
      </c>
      <c r="Y445" s="235" t="str">
        <f>[4]SayfaKAY!AE1278</f>
        <v/>
      </c>
      <c r="Z445" s="192" t="str">
        <f t="shared" si="290"/>
        <v/>
      </c>
      <c r="AA445" s="110" t="str">
        <f t="shared" si="291"/>
        <v/>
      </c>
      <c r="AB445" s="182" t="str">
        <f>[4]SayfaKAY!BA1278</f>
        <v/>
      </c>
      <c r="AC445" s="257" t="str">
        <f t="shared" si="292"/>
        <v/>
      </c>
      <c r="AD445" s="111" t="str">
        <f t="shared" si="293"/>
        <v/>
      </c>
      <c r="AE445" s="111" t="str">
        <f t="shared" si="294"/>
        <v/>
      </c>
      <c r="AF445" s="235" t="str">
        <f>[4]SayfaKAY!BA1278</f>
        <v/>
      </c>
      <c r="AG445" s="179" t="str">
        <f>[4]SayfaKAY!S1278</f>
        <v/>
      </c>
      <c r="AH445" s="178" t="str">
        <f t="shared" si="295"/>
        <v/>
      </c>
      <c r="AI445" s="163" t="str">
        <f>[4]SayfaKAY!AV1278</f>
        <v/>
      </c>
      <c r="AJ445" s="164" t="str">
        <f t="shared" si="296"/>
        <v/>
      </c>
      <c r="AK445" s="164" t="str">
        <f t="shared" si="297"/>
        <v/>
      </c>
      <c r="AL445" s="112" t="str">
        <f>[4]SayfaKAY!AX1278</f>
        <v/>
      </c>
      <c r="AM445" s="257" t="str" cm="1">
        <f t="array" ref="AM445">IFERROR(IF(AND(P445&lt;&gt;"D(Arıza Değil)",AH445="Bu Arıza Aracın Servise Verilmesine Engel Değil"),
IF(Z445-F445&gt;0,(AB445-Y445)*24*60,
IF(OR(AND(G445&gt;$AS$1,G445&lt;$AT$1),AND(G445&gt;$AU$1,G445&lt;$AV$1)),
(AF445-H445)*24*60,     BH:BH0)),        AN445),0)</f>
        <v/>
      </c>
      <c r="AN445" s="257" t="str">
        <f t="shared" si="298"/>
        <v/>
      </c>
      <c r="AO445" s="174" t="str">
        <f>[4]SayfaKAY!AG1278</f>
        <v/>
      </c>
      <c r="AP445" s="174" t="str">
        <f>[4]SayfaKAY!AI1278</f>
        <v/>
      </c>
      <c r="AQ445" s="174" t="str">
        <f>[4]SayfaKAY!AQ1278</f>
        <v/>
      </c>
      <c r="AR445" s="174" t="str">
        <f>[4]SayfaKAY!AH1278</f>
        <v/>
      </c>
      <c r="AS445" s="174" t="str">
        <f>[4]SayfaKAY!AJ1278</f>
        <v/>
      </c>
      <c r="AT445" s="175" t="str">
        <f>[4]SayfaKAY!AM1278</f>
        <v/>
      </c>
      <c r="AU445" s="176" t="str">
        <f>[4]SayfaKAY!AL1278</f>
        <v/>
      </c>
      <c r="AV445" s="176" t="str">
        <f>[4]SayfaKAY!AP1278</f>
        <v/>
      </c>
      <c r="AW445" s="177" t="str">
        <f>[4]SayfaKAY!AT1278</f>
        <v/>
      </c>
      <c r="AX445" s="194" t="str">
        <f t="shared" si="299"/>
        <v/>
      </c>
      <c r="AY445" s="168"/>
      <c r="AZ445" s="167"/>
      <c r="BA445" s="170"/>
      <c r="BB445" s="171"/>
      <c r="BC445" s="114"/>
      <c r="BD445" s="114"/>
      <c r="BE445" s="114"/>
      <c r="BF445" s="114"/>
      <c r="BG445" s="114"/>
      <c r="BH445" s="114">
        <f>IFERROR(FRACAS!AN1281, "Hata Var")</f>
        <v>402664.0166665893</v>
      </c>
      <c r="BI445" s="114"/>
      <c r="BJ445" s="114"/>
      <c r="BK445" s="105" t="str">
        <f>[4]SayfaKAY!AW1278</f>
        <v/>
      </c>
      <c r="BL445" s="105" t="str">
        <f>[4]SayfaKAY!V1278</f>
        <v/>
      </c>
      <c r="BM445" s="114"/>
      <c r="BN445" s="171" t="str">
        <f t="shared" si="300"/>
        <v>x yok</v>
      </c>
      <c r="BO445" s="171" t="b">
        <f t="shared" si="301"/>
        <v>0</v>
      </c>
      <c r="BP445" s="171" t="e">
        <f t="shared" si="302"/>
        <v>#VALUE!</v>
      </c>
      <c r="BQ445" s="226" t="e">
        <f t="shared" si="303"/>
        <v>#VALUE!</v>
      </c>
      <c r="BR445" s="226" t="e">
        <f t="shared" si="304"/>
        <v>#VALUE!</v>
      </c>
      <c r="BS445" s="226" t="e">
        <f t="shared" si="305"/>
        <v>#VALUE!</v>
      </c>
      <c r="BT445" s="114"/>
      <c r="BU445" s="242"/>
      <c r="BV445" s="233">
        <f t="shared" si="306"/>
        <v>-1</v>
      </c>
      <c r="BW445" s="226" t="str">
        <f t="shared" si="307"/>
        <v>Hayır, çakışma yok</v>
      </c>
      <c r="BX445" s="229"/>
      <c r="BY445" s="247" t="e">
        <f t="shared" si="308"/>
        <v>#VALUE!</v>
      </c>
      <c r="BZ445" s="247" t="e">
        <f t="shared" si="309"/>
        <v>#VALUE!</v>
      </c>
      <c r="CA445" s="247" t="e">
        <f t="shared" si="310"/>
        <v>#VALUE!</v>
      </c>
      <c r="CB445" s="213"/>
      <c r="CC445" s="211"/>
      <c r="CD445" s="196"/>
      <c r="CE445" s="213">
        <v>1277</v>
      </c>
      <c r="CF445" s="182" t="str">
        <f t="shared" si="311"/>
        <v/>
      </c>
      <c r="CG445" s="182" t="str">
        <f t="shared" si="312"/>
        <v/>
      </c>
      <c r="CH445" s="196"/>
      <c r="CI445" s="196"/>
      <c r="CJ445" s="196"/>
      <c r="CK445" s="196" t="e">
        <f t="shared" si="313"/>
        <v>#VALUE!</v>
      </c>
      <c r="CL445" s="196" t="e">
        <f t="shared" si="314"/>
        <v>#VALUE!</v>
      </c>
      <c r="CM445" s="196" t="e">
        <f t="shared" si="315"/>
        <v>#VALUE!</v>
      </c>
      <c r="CN445" s="114"/>
      <c r="CO445" s="115" t="str">
        <f t="shared" si="316"/>
        <v/>
      </c>
      <c r="CP445" s="116" t="e">
        <f t="shared" si="317"/>
        <v>#VALUE!</v>
      </c>
      <c r="CQ445" s="117" t="str">
        <f t="shared" si="318"/>
        <v/>
      </c>
      <c r="CR445" s="117" t="str">
        <f t="shared" si="319"/>
        <v/>
      </c>
      <c r="CS445" s="117" t="str">
        <f t="shared" si="320"/>
        <v/>
      </c>
      <c r="CT445" s="118" t="e">
        <f t="shared" si="321"/>
        <v>#VALUE!</v>
      </c>
      <c r="CU445" s="118" t="e">
        <f t="shared" si="322"/>
        <v>#VALUE!</v>
      </c>
      <c r="CV445" s="118" t="e">
        <f t="shared" si="323"/>
        <v>#VALUE!</v>
      </c>
      <c r="CW445" s="119" t="e">
        <f t="shared" si="324"/>
        <v>#VALUE!</v>
      </c>
    </row>
    <row r="446" spans="1:101" ht="118.5" customHeight="1" x14ac:dyDescent="0.3">
      <c r="A446" s="160" t="str">
        <f>[4]SayfaKAY!C1279</f>
        <v/>
      </c>
      <c r="B446" s="104" t="str">
        <f>[4]SayfaKAY!D1279</f>
        <v/>
      </c>
      <c r="C446" s="105" t="str">
        <f>[4]SayfaKAY!E1279</f>
        <v/>
      </c>
      <c r="D446" s="105" t="str">
        <f>[4]SayfaKAY!F1279</f>
        <v/>
      </c>
      <c r="E446" s="106" t="str">
        <f>[4]SayfaKAY!G1279</f>
        <v/>
      </c>
      <c r="F446" s="134" t="str">
        <f t="shared" si="285"/>
        <v/>
      </c>
      <c r="G446" s="135" t="str">
        <f t="shared" si="286"/>
        <v/>
      </c>
      <c r="H446" s="235" t="str">
        <f>[4]SayfaKAY!H1279</f>
        <v/>
      </c>
      <c r="I446" s="104" t="str">
        <f>[4]SayfaKAY!I1279</f>
        <v/>
      </c>
      <c r="J446" s="103" t="str">
        <f>IF([4]SayfaKAY!J1279="","",IF([4]SayfaKAY!J1279="Müşteri","Notified by Customer","Notified by Bozankaya"))</f>
        <v/>
      </c>
      <c r="K446" s="103" t="e">
        <f>VLOOKUP([4]SayfaKAY!L1279,#REF!,2,FALSE)</f>
        <v>#REF!</v>
      </c>
      <c r="L446" s="165" t="str">
        <f>[4]SayfaKAY!X1279</f>
        <v/>
      </c>
      <c r="M446" s="107" t="str">
        <f t="shared" si="287"/>
        <v/>
      </c>
      <c r="N446" s="105" t="str">
        <f>[4]SayfaKAY!M1279</f>
        <v/>
      </c>
      <c r="O446" s="166" t="str">
        <f>[4]SayfaKAY!P1279</f>
        <v/>
      </c>
      <c r="P446" s="166" t="str">
        <f>[4]SayfaKAY!Q1279</f>
        <v/>
      </c>
      <c r="Q446" s="166" t="str">
        <f>[4]SayfaKAY!R1279</f>
        <v/>
      </c>
      <c r="R446" s="132" t="str" cm="1">
        <f t="array" ref="R446">IF([4]SayfaKAY!U1279="","",_xlfn.IFS([4]SayfaKAY!U1279="Bozankaya","Bozankaya",[4]SayfaKAY!U1279="Müşteri","Customer",[4]SayfaKAY!U1279="Tedarikçi","Equipment Supplier"))</f>
        <v/>
      </c>
      <c r="S446" s="204" t="str">
        <f>[4]SayfaKAY!N1279</f>
        <v/>
      </c>
      <c r="T446" s="133" t="str">
        <f>[4]SayfaKAY!AD1279</f>
        <v/>
      </c>
      <c r="U446" s="132" t="str">
        <f>[4]SayfaKAY!W1279</f>
        <v/>
      </c>
      <c r="V446" s="108" t="str">
        <f>[4]SayfaKAY!AZ1279</f>
        <v/>
      </c>
      <c r="W446" s="136" t="str">
        <f t="shared" si="288"/>
        <v/>
      </c>
      <c r="X446" s="137" t="str">
        <f t="shared" si="289"/>
        <v/>
      </c>
      <c r="Y446" s="235" t="str">
        <f>[4]SayfaKAY!AE1279</f>
        <v/>
      </c>
      <c r="Z446" s="109" t="str">
        <f t="shared" si="290"/>
        <v/>
      </c>
      <c r="AA446" s="110" t="str">
        <f t="shared" si="291"/>
        <v/>
      </c>
      <c r="AB446" s="182" t="str">
        <f>[4]SayfaKAY!BA1279</f>
        <v/>
      </c>
      <c r="AC446" s="257" t="str">
        <f t="shared" si="292"/>
        <v/>
      </c>
      <c r="AD446" s="111" t="str">
        <f t="shared" si="293"/>
        <v/>
      </c>
      <c r="AE446" s="111" t="str">
        <f t="shared" si="294"/>
        <v/>
      </c>
      <c r="AF446" s="235" t="str">
        <f>[4]SayfaKAY!BA1279</f>
        <v/>
      </c>
      <c r="AG446" s="179" t="str">
        <f>[4]SayfaKAY!S1279</f>
        <v/>
      </c>
      <c r="AH446" s="178" t="str">
        <f t="shared" si="295"/>
        <v/>
      </c>
      <c r="AI446" s="163" t="str">
        <f>[4]SayfaKAY!AV1279</f>
        <v/>
      </c>
      <c r="AJ446" s="164" t="str">
        <f t="shared" si="296"/>
        <v/>
      </c>
      <c r="AK446" s="164" t="str">
        <f t="shared" si="297"/>
        <v/>
      </c>
      <c r="AL446" s="112" t="str">
        <f>[4]SayfaKAY!AX1279</f>
        <v/>
      </c>
      <c r="AM446" s="257" t="str" cm="1">
        <f t="array" ref="AM446">IFERROR(IF(AND(P446&lt;&gt;"D(Arıza Değil)",AH446="Bu Arıza Aracın Servise Verilmesine Engel Değil"),
IF(Z446-F446&gt;0,(AB446-Y446)*24*60,
IF(OR(AND(G446&gt;$AS$1,G446&lt;$AT$1),AND(G446&gt;$AU$1,G446&lt;$AV$1)),
(AF446-H446)*24*60,     BH:BH0)),        AN446),0)</f>
        <v/>
      </c>
      <c r="AN446" s="257" t="str">
        <f t="shared" si="298"/>
        <v/>
      </c>
      <c r="AO446" s="174" t="str">
        <f>[4]SayfaKAY!AG1279</f>
        <v/>
      </c>
      <c r="AP446" s="174" t="str">
        <f>[4]SayfaKAY!AI1279</f>
        <v/>
      </c>
      <c r="AQ446" s="174" t="str">
        <f>[4]SayfaKAY!AQ1279</f>
        <v/>
      </c>
      <c r="AR446" s="174" t="str">
        <f>[4]SayfaKAY!AH1279</f>
        <v/>
      </c>
      <c r="AS446" s="174" t="str">
        <f>[4]SayfaKAY!AJ1279</f>
        <v/>
      </c>
      <c r="AT446" s="175" t="str">
        <f>[4]SayfaKAY!AM1279</f>
        <v/>
      </c>
      <c r="AU446" s="176" t="str">
        <f>[4]SayfaKAY!AL1279</f>
        <v/>
      </c>
      <c r="AV446" s="176" t="str">
        <f>[4]SayfaKAY!AP1279</f>
        <v/>
      </c>
      <c r="AW446" s="177" t="str">
        <f>[4]SayfaKAY!AT1279</f>
        <v/>
      </c>
      <c r="AX446" s="194" t="str">
        <f t="shared" si="299"/>
        <v/>
      </c>
      <c r="AY446" s="168"/>
      <c r="AZ446" s="167"/>
      <c r="BA446" s="113"/>
      <c r="BB446" s="171" t="str">
        <f>IF($AQ$1="X", IF(AND(G446&gt;=$AS$1,G446&lt;=$AT$1),IF(P446&lt;&gt;"D(Arıza Değil)",AC446,0), IF(AND(G446&gt;=$AU$1,G446&lt;=$AV$1),IF(P446&lt;&gt;"D(Arıza Değil)",AC446,0), "")), "")</f>
        <v/>
      </c>
      <c r="BC446" s="114"/>
      <c r="BD446" s="114"/>
      <c r="BE446" s="114"/>
      <c r="BF446" s="114"/>
      <c r="BG446" s="114"/>
      <c r="BH446" s="114">
        <f>IFERROR(FRACAS!AN1282, "Hata Var")</f>
        <v>404399.99999995111</v>
      </c>
      <c r="BI446" s="114"/>
      <c r="BJ446" s="114"/>
      <c r="BK446" s="105" t="str">
        <f>[4]SayfaKAY!AW1279</f>
        <v/>
      </c>
      <c r="BL446" s="105" t="str">
        <f>[4]SayfaKAY!V1279</f>
        <v/>
      </c>
      <c r="BM446" s="114"/>
      <c r="BN446" s="171" t="str">
        <f t="shared" si="300"/>
        <v>x yok</v>
      </c>
      <c r="BO446" s="171" t="b">
        <f t="shared" si="301"/>
        <v>0</v>
      </c>
      <c r="BP446" s="171" t="e">
        <f t="shared" si="302"/>
        <v>#VALUE!</v>
      </c>
      <c r="BQ446" s="226" t="e">
        <f t="shared" si="303"/>
        <v>#VALUE!</v>
      </c>
      <c r="BR446" s="226" t="e">
        <f t="shared" si="304"/>
        <v>#VALUE!</v>
      </c>
      <c r="BS446" s="226" t="e">
        <f t="shared" si="305"/>
        <v>#VALUE!</v>
      </c>
      <c r="BT446" s="114"/>
      <c r="BU446" s="242"/>
      <c r="BV446" s="233">
        <f t="shared" si="306"/>
        <v>-1</v>
      </c>
      <c r="BW446" s="226" t="str">
        <f t="shared" si="307"/>
        <v>Hayır, çakışma yok</v>
      </c>
      <c r="BX446" s="229"/>
      <c r="BY446" s="247" t="e">
        <f t="shared" si="308"/>
        <v>#VALUE!</v>
      </c>
      <c r="BZ446" s="247" t="e">
        <f t="shared" si="309"/>
        <v>#VALUE!</v>
      </c>
      <c r="CA446" s="247" t="e">
        <f t="shared" si="310"/>
        <v>#VALUE!</v>
      </c>
      <c r="CB446" s="213"/>
      <c r="CC446" s="211"/>
      <c r="CD446" s="196"/>
      <c r="CE446" s="213">
        <v>1278</v>
      </c>
      <c r="CF446" s="182" t="str">
        <f t="shared" si="311"/>
        <v/>
      </c>
      <c r="CG446" s="182" t="str">
        <f t="shared" si="312"/>
        <v/>
      </c>
      <c r="CH446" s="196"/>
      <c r="CI446" s="196"/>
      <c r="CJ446" s="196"/>
      <c r="CK446" s="196" t="e">
        <f t="shared" si="313"/>
        <v>#VALUE!</v>
      </c>
      <c r="CL446" s="196" t="e">
        <f t="shared" si="314"/>
        <v>#VALUE!</v>
      </c>
      <c r="CM446" s="196" t="e">
        <f t="shared" si="315"/>
        <v>#VALUE!</v>
      </c>
      <c r="CN446" s="114"/>
      <c r="CO446" s="115" t="str">
        <f t="shared" si="316"/>
        <v/>
      </c>
      <c r="CP446" s="116" t="e">
        <f t="shared" si="317"/>
        <v>#VALUE!</v>
      </c>
      <c r="CQ446" s="117" t="str">
        <f t="shared" si="318"/>
        <v/>
      </c>
      <c r="CR446" s="117" t="str">
        <f t="shared" si="319"/>
        <v/>
      </c>
      <c r="CS446" s="117" t="str">
        <f t="shared" si="320"/>
        <v/>
      </c>
      <c r="CT446" s="118" t="e">
        <f t="shared" si="321"/>
        <v>#VALUE!</v>
      </c>
      <c r="CU446" s="118" t="e">
        <f t="shared" si="322"/>
        <v>#VALUE!</v>
      </c>
      <c r="CV446" s="118" t="e">
        <f t="shared" si="323"/>
        <v>#VALUE!</v>
      </c>
      <c r="CW446" s="119" t="e">
        <f t="shared" si="324"/>
        <v>#VALUE!</v>
      </c>
    </row>
    <row r="447" spans="1:101" ht="118.5" customHeight="1" x14ac:dyDescent="0.3">
      <c r="A447" s="104" t="str">
        <f>[4]SayfaKAY!C1280</f>
        <v/>
      </c>
      <c r="B447" s="104" t="str">
        <f>[4]SayfaKAY!D1280</f>
        <v/>
      </c>
      <c r="C447" s="105" t="str">
        <f>[4]SayfaKAY!E1280</f>
        <v/>
      </c>
      <c r="D447" s="105" t="str">
        <f>[4]SayfaKAY!F1280</f>
        <v/>
      </c>
      <c r="E447" s="106" t="str">
        <f>[4]SayfaKAY!G1280</f>
        <v/>
      </c>
      <c r="F447" s="193" t="str">
        <f t="shared" si="285"/>
        <v/>
      </c>
      <c r="G447" s="135" t="str">
        <f t="shared" si="286"/>
        <v/>
      </c>
      <c r="H447" s="235" t="str">
        <f>[4]SayfaKAY!H1280</f>
        <v/>
      </c>
      <c r="I447" s="104" t="str">
        <f>[4]SayfaKAY!I1280</f>
        <v/>
      </c>
      <c r="J447" s="103" t="str">
        <f>IF([4]SayfaKAY!J1280="","",IF([4]SayfaKAY!J1280="Müşteri","Notified by Customer","Notified by Bozankaya"))</f>
        <v/>
      </c>
      <c r="K447" s="103" t="e">
        <f>VLOOKUP([4]SayfaKAY!L1280,#REF!,2,FALSE)</f>
        <v>#REF!</v>
      </c>
      <c r="L447" s="165" t="str">
        <f>[4]SayfaKAY!X1280</f>
        <v/>
      </c>
      <c r="M447" s="107" t="str">
        <f t="shared" si="287"/>
        <v/>
      </c>
      <c r="N447" s="105" t="str">
        <f>[4]SayfaKAY!M1280</f>
        <v/>
      </c>
      <c r="O447" s="166" t="str">
        <f>[4]SayfaKAY!P1280</f>
        <v/>
      </c>
      <c r="P447" s="166" t="str">
        <f>[4]SayfaKAY!Q1280</f>
        <v/>
      </c>
      <c r="Q447" s="166" t="str">
        <f>[4]SayfaKAY!R1280</f>
        <v/>
      </c>
      <c r="R447" s="132" t="str" cm="1">
        <f t="array" ref="R447">IF([4]SayfaKAY!U1280="","",_xlfn.IFS([4]SayfaKAY!U1280="Bozankaya","Bozankaya",[4]SayfaKAY!U1280="Müşteri","Customer",[4]SayfaKAY!U1280="Tedarikçi","Equipment Supplier"))</f>
        <v/>
      </c>
      <c r="S447" s="204" t="str">
        <f>[4]SayfaKAY!N1280</f>
        <v/>
      </c>
      <c r="T447" s="133" t="str">
        <f>[4]SayfaKAY!AD1280</f>
        <v/>
      </c>
      <c r="U447" s="132" t="str">
        <f>[4]SayfaKAY!W1280</f>
        <v/>
      </c>
      <c r="V447" s="108" t="str">
        <f>[4]SayfaKAY!AZ1280</f>
        <v/>
      </c>
      <c r="W447" s="136" t="str">
        <f t="shared" si="288"/>
        <v/>
      </c>
      <c r="X447" s="137" t="str">
        <f t="shared" si="289"/>
        <v/>
      </c>
      <c r="Y447" s="235" t="str">
        <f>[4]SayfaKAY!AE1280</f>
        <v/>
      </c>
      <c r="Z447" s="192" t="str">
        <f t="shared" si="290"/>
        <v/>
      </c>
      <c r="AA447" s="110" t="str">
        <f t="shared" si="291"/>
        <v/>
      </c>
      <c r="AB447" s="182" t="str">
        <f>[4]SayfaKAY!BA1280</f>
        <v/>
      </c>
      <c r="AC447" s="257" t="str">
        <f t="shared" si="292"/>
        <v/>
      </c>
      <c r="AD447" s="111" t="str">
        <f t="shared" si="293"/>
        <v/>
      </c>
      <c r="AE447" s="111" t="str">
        <f t="shared" si="294"/>
        <v/>
      </c>
      <c r="AF447" s="235" t="str">
        <f>[4]SayfaKAY!BA1280</f>
        <v/>
      </c>
      <c r="AG447" s="179" t="str">
        <f>[4]SayfaKAY!S1280</f>
        <v/>
      </c>
      <c r="AH447" s="178" t="str">
        <f t="shared" si="295"/>
        <v/>
      </c>
      <c r="AI447" s="163" t="str">
        <f>[4]SayfaKAY!AV1280</f>
        <v/>
      </c>
      <c r="AJ447" s="164" t="str">
        <f t="shared" si="296"/>
        <v/>
      </c>
      <c r="AK447" s="164" t="str">
        <f t="shared" si="297"/>
        <v/>
      </c>
      <c r="AL447" s="112" t="str">
        <f>[4]SayfaKAY!AX1280</f>
        <v/>
      </c>
      <c r="AM447" s="257" t="str" cm="1">
        <f t="array" ref="AM447">IFERROR(IF(AND(P447&lt;&gt;"D(Arıza Değil)",AH447="Bu Arıza Aracın Servise Verilmesine Engel Değil"),
IF(Z447-F447&gt;0,(AB447-Y447)*24*60,
IF(OR(AND(G447&gt;$AS$1,G447&lt;$AT$1),AND(G447&gt;$AU$1,G447&lt;$AV$1)),
(AF447-H447)*24*60,     BH:BH0)),        AN447),0)</f>
        <v/>
      </c>
      <c r="AN447" s="257" t="str">
        <f t="shared" si="298"/>
        <v/>
      </c>
      <c r="AO447" s="174" t="str">
        <f>[4]SayfaKAY!AG1280</f>
        <v/>
      </c>
      <c r="AP447" s="174" t="str">
        <f>[4]SayfaKAY!AI1280</f>
        <v/>
      </c>
      <c r="AQ447" s="174" t="str">
        <f>[4]SayfaKAY!AQ1280</f>
        <v/>
      </c>
      <c r="AR447" s="174" t="str">
        <f>[4]SayfaKAY!AH1280</f>
        <v/>
      </c>
      <c r="AS447" s="174" t="str">
        <f>[4]SayfaKAY!AJ1280</f>
        <v/>
      </c>
      <c r="AT447" s="175" t="str">
        <f>[4]SayfaKAY!AM1280</f>
        <v/>
      </c>
      <c r="AU447" s="176" t="str">
        <f>[4]SayfaKAY!AL1280</f>
        <v/>
      </c>
      <c r="AV447" s="176" t="str">
        <f>[4]SayfaKAY!AP1280</f>
        <v/>
      </c>
      <c r="AW447" s="177" t="str">
        <f>[4]SayfaKAY!AT1280</f>
        <v/>
      </c>
      <c r="AX447" s="194" t="str">
        <f t="shared" si="299"/>
        <v/>
      </c>
      <c r="AY447" s="168"/>
      <c r="AZ447" s="167"/>
      <c r="BA447" s="170"/>
      <c r="BB447" s="171"/>
      <c r="BC447" s="114"/>
      <c r="BD447" s="114"/>
      <c r="BE447" s="114"/>
      <c r="BF447" s="114"/>
      <c r="BG447" s="114"/>
      <c r="BH447" s="114">
        <f>IFERROR(FRACAS!AN1283, "Hata Var")</f>
        <v>857.00000001699664</v>
      </c>
      <c r="BI447" s="114"/>
      <c r="BJ447" s="114"/>
      <c r="BK447" s="105" t="str">
        <f>[4]SayfaKAY!AW1280</f>
        <v/>
      </c>
      <c r="BL447" s="105" t="str">
        <f>[4]SayfaKAY!V1280</f>
        <v/>
      </c>
      <c r="BM447" s="114"/>
      <c r="BN447" s="171" t="str">
        <f t="shared" si="300"/>
        <v>x yok</v>
      </c>
      <c r="BO447" s="171" t="b">
        <f t="shared" si="301"/>
        <v>0</v>
      </c>
      <c r="BP447" s="171" t="e">
        <f t="shared" si="302"/>
        <v>#VALUE!</v>
      </c>
      <c r="BQ447" s="226" t="e">
        <f t="shared" si="303"/>
        <v>#VALUE!</v>
      </c>
      <c r="BR447" s="226" t="e">
        <f t="shared" si="304"/>
        <v>#VALUE!</v>
      </c>
      <c r="BS447" s="226" t="e">
        <f t="shared" si="305"/>
        <v>#VALUE!</v>
      </c>
      <c r="BT447" s="114"/>
      <c r="BU447" s="242"/>
      <c r="BV447" s="233">
        <f t="shared" si="306"/>
        <v>-1</v>
      </c>
      <c r="BW447" s="226" t="str">
        <f t="shared" si="307"/>
        <v>Hayır, çakışma yok</v>
      </c>
      <c r="BX447" s="229"/>
      <c r="BY447" s="247" t="e">
        <f t="shared" si="308"/>
        <v>#VALUE!</v>
      </c>
      <c r="BZ447" s="247" t="e">
        <f t="shared" si="309"/>
        <v>#VALUE!</v>
      </c>
      <c r="CA447" s="247" t="e">
        <f t="shared" si="310"/>
        <v>#VALUE!</v>
      </c>
      <c r="CB447" s="213"/>
      <c r="CC447" s="211"/>
      <c r="CD447" s="196"/>
      <c r="CE447" s="213">
        <v>1279</v>
      </c>
      <c r="CF447" s="182" t="str">
        <f t="shared" si="311"/>
        <v/>
      </c>
      <c r="CG447" s="182" t="str">
        <f t="shared" si="312"/>
        <v/>
      </c>
      <c r="CH447" s="196"/>
      <c r="CI447" s="196"/>
      <c r="CJ447" s="196"/>
      <c r="CK447" s="196" t="e">
        <f t="shared" si="313"/>
        <v>#VALUE!</v>
      </c>
      <c r="CL447" s="196" t="e">
        <f t="shared" si="314"/>
        <v>#VALUE!</v>
      </c>
      <c r="CM447" s="196" t="e">
        <f t="shared" si="315"/>
        <v>#VALUE!</v>
      </c>
      <c r="CN447" s="114"/>
      <c r="CO447" s="115" t="str">
        <f t="shared" si="316"/>
        <v/>
      </c>
      <c r="CP447" s="116" t="e">
        <f t="shared" si="317"/>
        <v>#VALUE!</v>
      </c>
      <c r="CQ447" s="117" t="str">
        <f t="shared" si="318"/>
        <v/>
      </c>
      <c r="CR447" s="117" t="str">
        <f t="shared" si="319"/>
        <v/>
      </c>
      <c r="CS447" s="117" t="str">
        <f t="shared" si="320"/>
        <v/>
      </c>
      <c r="CT447" s="118" t="e">
        <f t="shared" si="321"/>
        <v>#VALUE!</v>
      </c>
      <c r="CU447" s="118" t="e">
        <f t="shared" si="322"/>
        <v>#VALUE!</v>
      </c>
      <c r="CV447" s="118" t="e">
        <f t="shared" si="323"/>
        <v>#VALUE!</v>
      </c>
      <c r="CW447" s="119" t="e">
        <f t="shared" si="324"/>
        <v>#VALUE!</v>
      </c>
    </row>
    <row r="448" spans="1:101" ht="118.5" customHeight="1" x14ac:dyDescent="0.3">
      <c r="A448" s="160" t="str">
        <f>[4]SayfaKAY!C1281</f>
        <v/>
      </c>
      <c r="B448" s="104" t="str">
        <f>[4]SayfaKAY!D1281</f>
        <v/>
      </c>
      <c r="C448" s="105" t="str">
        <f>[4]SayfaKAY!E1281</f>
        <v/>
      </c>
      <c r="D448" s="105" t="str">
        <f>[4]SayfaKAY!F1281</f>
        <v/>
      </c>
      <c r="E448" s="106" t="str">
        <f>[4]SayfaKAY!G1281</f>
        <v/>
      </c>
      <c r="F448" s="134" t="str">
        <f t="shared" si="285"/>
        <v/>
      </c>
      <c r="G448" s="135" t="str">
        <f t="shared" si="286"/>
        <v/>
      </c>
      <c r="H448" s="235" t="str">
        <f>[4]SayfaKAY!H1281</f>
        <v/>
      </c>
      <c r="I448" s="104" t="str">
        <f>[4]SayfaKAY!I1281</f>
        <v/>
      </c>
      <c r="J448" s="103" t="str">
        <f>IF([4]SayfaKAY!J1281="","",IF([4]SayfaKAY!J1281="Müşteri","Notified by Customer","Notified by Bozankaya"))</f>
        <v/>
      </c>
      <c r="K448" s="103" t="e">
        <f>VLOOKUP([4]SayfaKAY!L1281,#REF!,2,FALSE)</f>
        <v>#REF!</v>
      </c>
      <c r="L448" s="165" t="str">
        <f>[4]SayfaKAY!X1281</f>
        <v/>
      </c>
      <c r="M448" s="107" t="str">
        <f t="shared" si="287"/>
        <v/>
      </c>
      <c r="N448" s="105" t="str">
        <f>[4]SayfaKAY!M1281</f>
        <v/>
      </c>
      <c r="O448" s="166" t="str">
        <f>[4]SayfaKAY!P1281</f>
        <v/>
      </c>
      <c r="P448" s="166" t="str">
        <f>[4]SayfaKAY!Q1281</f>
        <v/>
      </c>
      <c r="Q448" s="166" t="str">
        <f>[4]SayfaKAY!R1281</f>
        <v/>
      </c>
      <c r="R448" s="132" t="str" cm="1">
        <f t="array" ref="R448">IF([4]SayfaKAY!U1281="","",_xlfn.IFS([4]SayfaKAY!U1281="Bozankaya","Bozankaya",[4]SayfaKAY!U1281="Müşteri","Customer",[4]SayfaKAY!U1281="Tedarikçi","Equipment Supplier"))</f>
        <v/>
      </c>
      <c r="S448" s="204" t="str">
        <f>[4]SayfaKAY!N1281</f>
        <v/>
      </c>
      <c r="T448" s="133" t="str">
        <f>[4]SayfaKAY!AD1281</f>
        <v/>
      </c>
      <c r="U448" s="132" t="str">
        <f>[4]SayfaKAY!W1281</f>
        <v/>
      </c>
      <c r="V448" s="108" t="str">
        <f>[4]SayfaKAY!AZ1281</f>
        <v/>
      </c>
      <c r="W448" s="136" t="str">
        <f t="shared" si="288"/>
        <v/>
      </c>
      <c r="X448" s="137" t="str">
        <f t="shared" si="289"/>
        <v/>
      </c>
      <c r="Y448" s="235" t="str">
        <f>[4]SayfaKAY!AE1281</f>
        <v/>
      </c>
      <c r="Z448" s="109" t="str">
        <f t="shared" si="290"/>
        <v/>
      </c>
      <c r="AA448" s="110" t="str">
        <f t="shared" si="291"/>
        <v/>
      </c>
      <c r="AB448" s="182" t="str">
        <f>[4]SayfaKAY!BA1281</f>
        <v/>
      </c>
      <c r="AC448" s="257" t="str">
        <f t="shared" si="292"/>
        <v/>
      </c>
      <c r="AD448" s="111" t="str">
        <f t="shared" si="293"/>
        <v/>
      </c>
      <c r="AE448" s="111" t="str">
        <f t="shared" si="294"/>
        <v/>
      </c>
      <c r="AF448" s="235" t="str">
        <f>[4]SayfaKAY!BA1281</f>
        <v/>
      </c>
      <c r="AG448" s="179" t="str">
        <f>[4]SayfaKAY!S1281</f>
        <v/>
      </c>
      <c r="AH448" s="178" t="str">
        <f t="shared" si="295"/>
        <v/>
      </c>
      <c r="AI448" s="163" t="str">
        <f>[4]SayfaKAY!AV1281</f>
        <v/>
      </c>
      <c r="AJ448" s="164" t="str">
        <f t="shared" si="296"/>
        <v/>
      </c>
      <c r="AK448" s="164" t="str">
        <f t="shared" si="297"/>
        <v/>
      </c>
      <c r="AL448" s="112" t="str">
        <f>[4]SayfaKAY!AX1281</f>
        <v/>
      </c>
      <c r="AM448" s="257" t="str" cm="1">
        <f t="array" ref="AM448">IFERROR(IF(AND(P448&lt;&gt;"D(Arıza Değil)",AH448="Bu Arıza Aracın Servise Verilmesine Engel Değil"),
IF(Z448-F448&gt;0,(AB448-Y448)*24*60,
IF(OR(AND(G448&gt;$AS$1,G448&lt;$AT$1),AND(G448&gt;$AU$1,G448&lt;$AV$1)),
(AF448-H448)*24*60,     BH:BH0)),        AN448),0)</f>
        <v/>
      </c>
      <c r="AN448" s="257" t="str">
        <f t="shared" si="298"/>
        <v/>
      </c>
      <c r="AO448" s="174" t="str">
        <f>[4]SayfaKAY!AG1281</f>
        <v/>
      </c>
      <c r="AP448" s="174" t="str">
        <f>[4]SayfaKAY!AI1281</f>
        <v/>
      </c>
      <c r="AQ448" s="174" t="str">
        <f>[4]SayfaKAY!AQ1281</f>
        <v/>
      </c>
      <c r="AR448" s="174" t="str">
        <f>[4]SayfaKAY!AH1281</f>
        <v/>
      </c>
      <c r="AS448" s="174" t="str">
        <f>[4]SayfaKAY!AJ1281</f>
        <v/>
      </c>
      <c r="AT448" s="175" t="str">
        <f>[4]SayfaKAY!AM1281</f>
        <v/>
      </c>
      <c r="AU448" s="176" t="str">
        <f>[4]SayfaKAY!AL1281</f>
        <v/>
      </c>
      <c r="AV448" s="176" t="str">
        <f>[4]SayfaKAY!AP1281</f>
        <v/>
      </c>
      <c r="AW448" s="177" t="str">
        <f>[4]SayfaKAY!AT1281</f>
        <v/>
      </c>
      <c r="AX448" s="194" t="str">
        <f t="shared" si="299"/>
        <v/>
      </c>
      <c r="AY448" s="168"/>
      <c r="AZ448" s="167"/>
      <c r="BA448" s="113"/>
      <c r="BB448" s="171" t="str">
        <f t="shared" ref="BB448:BB481" si="325">IF($AQ$1="X", IF(AND(G448&gt;=$AS$1,G448&lt;=$AT$1),IF(P448&lt;&gt;"D(Arıza Değil)",AC448,0), IF(AND(G448&gt;=$AU$1,G448&lt;=$AV$1),IF(P448&lt;&gt;"D(Arıza Değil)",AC448,0), "")), "")</f>
        <v/>
      </c>
      <c r="BC448" s="114"/>
      <c r="BD448" s="114"/>
      <c r="BE448" s="114"/>
      <c r="BF448" s="114"/>
      <c r="BG448" s="114"/>
      <c r="BH448" s="114">
        <f>IFERROR(FRACAS!AN1284, "Hata Var")</f>
        <v>527340.00000009779</v>
      </c>
      <c r="BI448" s="114"/>
      <c r="BJ448" s="114"/>
      <c r="BK448" s="105" t="str">
        <f>[4]SayfaKAY!AW1281</f>
        <v/>
      </c>
      <c r="BL448" s="105" t="str">
        <f>[4]SayfaKAY!V1281</f>
        <v/>
      </c>
      <c r="BM448" s="114"/>
      <c r="BN448" s="171" t="str">
        <f t="shared" si="300"/>
        <v>x yok</v>
      </c>
      <c r="BO448" s="171" t="b">
        <f t="shared" si="301"/>
        <v>0</v>
      </c>
      <c r="BP448" s="171" t="e">
        <f t="shared" si="302"/>
        <v>#VALUE!</v>
      </c>
      <c r="BQ448" s="226" t="e">
        <f t="shared" si="303"/>
        <v>#VALUE!</v>
      </c>
      <c r="BR448" s="226" t="e">
        <f t="shared" si="304"/>
        <v>#VALUE!</v>
      </c>
      <c r="BS448" s="226" t="e">
        <f t="shared" si="305"/>
        <v>#VALUE!</v>
      </c>
      <c r="BT448" s="114"/>
      <c r="BU448" s="242"/>
      <c r="BV448" s="233">
        <f t="shared" si="306"/>
        <v>-1</v>
      </c>
      <c r="BW448" s="226" t="str">
        <f t="shared" si="307"/>
        <v>Hayır, çakışma yok</v>
      </c>
      <c r="BX448" s="229"/>
      <c r="BY448" s="247" t="e">
        <f t="shared" si="308"/>
        <v>#VALUE!</v>
      </c>
      <c r="BZ448" s="247" t="e">
        <f t="shared" si="309"/>
        <v>#VALUE!</v>
      </c>
      <c r="CA448" s="247" t="e">
        <f t="shared" si="310"/>
        <v>#VALUE!</v>
      </c>
      <c r="CB448" s="213"/>
      <c r="CC448" s="211"/>
      <c r="CD448" s="196"/>
      <c r="CE448" s="213">
        <v>1280</v>
      </c>
      <c r="CF448" s="182" t="str">
        <f t="shared" si="311"/>
        <v/>
      </c>
      <c r="CG448" s="182" t="str">
        <f t="shared" si="312"/>
        <v/>
      </c>
      <c r="CH448" s="196"/>
      <c r="CI448" s="196"/>
      <c r="CJ448" s="196"/>
      <c r="CK448" s="196" t="e">
        <f t="shared" si="313"/>
        <v>#VALUE!</v>
      </c>
      <c r="CL448" s="196" t="e">
        <f t="shared" si="314"/>
        <v>#VALUE!</v>
      </c>
      <c r="CM448" s="196" t="e">
        <f t="shared" si="315"/>
        <v>#VALUE!</v>
      </c>
      <c r="CN448" s="114"/>
      <c r="CO448" s="115" t="str">
        <f t="shared" si="316"/>
        <v/>
      </c>
      <c r="CP448" s="116" t="e">
        <f t="shared" si="317"/>
        <v>#VALUE!</v>
      </c>
      <c r="CQ448" s="117" t="str">
        <f t="shared" si="318"/>
        <v/>
      </c>
      <c r="CR448" s="117" t="str">
        <f t="shared" si="319"/>
        <v/>
      </c>
      <c r="CS448" s="117" t="str">
        <f t="shared" si="320"/>
        <v/>
      </c>
      <c r="CT448" s="118" t="e">
        <f t="shared" si="321"/>
        <v>#VALUE!</v>
      </c>
      <c r="CU448" s="118" t="e">
        <f t="shared" si="322"/>
        <v>#VALUE!</v>
      </c>
      <c r="CV448" s="118" t="e">
        <f t="shared" si="323"/>
        <v>#VALUE!</v>
      </c>
      <c r="CW448" s="119" t="e">
        <f t="shared" si="324"/>
        <v>#VALUE!</v>
      </c>
    </row>
    <row r="449" spans="1:101" ht="118.5" customHeight="1" x14ac:dyDescent="0.3">
      <c r="A449" s="104" t="str">
        <f>[4]SayfaKAY!C836</f>
        <v>KAY5+6</v>
      </c>
      <c r="B449" s="104" t="str">
        <f>[4]SayfaKAY!D836</f>
        <v>3874(3)</v>
      </c>
      <c r="C449" s="105" t="str">
        <f>[4]SayfaKAY!E836</f>
        <v>MB</v>
      </c>
      <c r="D449" s="105">
        <f>[4]SayfaKAY!F836</f>
        <v>174625</v>
      </c>
      <c r="E449" s="106" t="str">
        <f>[4]SayfaKAY!G836</f>
        <v>BOZ-KAY5+6-FF-823</v>
      </c>
      <c r="F449" s="193">
        <f t="shared" si="285"/>
        <v>45965</v>
      </c>
      <c r="G449" s="135">
        <f t="shared" si="286"/>
        <v>0.20833333329937886</v>
      </c>
      <c r="H449" s="235">
        <f>[4]SayfaKAY!H836</f>
        <v>45965.208333333299</v>
      </c>
      <c r="I449" s="104" t="str">
        <f>[4]SayfaKAY!I836</f>
        <v>Hat/Line</v>
      </c>
      <c r="J449" s="103" t="str">
        <f>IF([4]SayfaKAY!J836="","",IF([4]SayfaKAY!J836="Müşteri","Notified by Customer","Notified by Bozankaya"))</f>
        <v>Notified by Customer</v>
      </c>
      <c r="K449" s="103" t="e">
        <f>VLOOKUP([4]SayfaKAY!L836,#REF!,2,FALSE)</f>
        <v>#REF!</v>
      </c>
      <c r="L449" s="165" t="str">
        <f>[4]SayfaKAY!X836</f>
        <v>DENİZLER OTOMOTİV SAN. VE TİC.LTD.Ş</v>
      </c>
      <c r="M449" s="107" t="str">
        <f t="shared" si="287"/>
        <v>KAY5+6-BOZ-KAY5+6-FF-823</v>
      </c>
      <c r="N449" s="105" t="str">
        <f>[4]SayfaKAY!M836</f>
        <v>CB silecek çalışmıyor.</v>
      </c>
      <c r="O449" s="166" t="str">
        <f>[4]SayfaKAY!P836</f>
        <v>D-Arıza değil</v>
      </c>
      <c r="P449" s="166" t="str">
        <f>[4]SayfaKAY!Q836</f>
        <v>B(Servisten çekmeye etki eden arıza)</v>
      </c>
      <c r="Q449" s="166" t="str">
        <f>[4]SayfaKAY!R836</f>
        <v>N.A(Yaralanma yok)</v>
      </c>
      <c r="R449" s="132" t="str" cm="1">
        <f t="array" ref="R449">IF([4]SayfaKAY!U836="","",_xlfn.IFS([4]SayfaKAY!U836="Bozankaya","Bozankaya",[4]SayfaKAY!U836="Müşteri","Customer",[4]SayfaKAY!U836="Tedarikçi","Equipment Supplier"))</f>
        <v>Equipment Supplier</v>
      </c>
      <c r="S449" s="204" t="str">
        <f>[4]SayfaKAY!N836</f>
        <v>Silecek somunu evşemiş sıkılandı.</v>
      </c>
      <c r="T449" s="133" t="str">
        <f>[4]SayfaKAY!AD836</f>
        <v>Gevşek bağlantı vidaları sıkıldı</v>
      </c>
      <c r="U449" s="132" t="str">
        <f>[4]SayfaKAY!W836</f>
        <v>Evet</v>
      </c>
      <c r="V449" s="108">
        <f>[4]SayfaKAY!AZ836</f>
        <v>2</v>
      </c>
      <c r="W449" s="136">
        <f t="shared" si="288"/>
        <v>45964</v>
      </c>
      <c r="X449" s="137" t="str">
        <f t="shared" si="289"/>
        <v>05:30</v>
      </c>
      <c r="Y449" s="235">
        <f>[4]SayfaKAY!AE836</f>
        <v>45964.229166666701</v>
      </c>
      <c r="Z449" s="109">
        <f t="shared" si="290"/>
        <v>45965</v>
      </c>
      <c r="AA449" s="110" t="str">
        <f t="shared" si="291"/>
        <v>07:00</v>
      </c>
      <c r="AB449" s="182">
        <f>[4]SayfaKAY!BA836</f>
        <v>45965.291666666701</v>
      </c>
      <c r="AC449" s="257">
        <f t="shared" si="292"/>
        <v>120.00000009778887</v>
      </c>
      <c r="AD449" s="111">
        <f t="shared" si="293"/>
        <v>45965</v>
      </c>
      <c r="AE449" s="111" t="str">
        <f t="shared" si="294"/>
        <v>07:00</v>
      </c>
      <c r="AF449" s="235">
        <f>[4]SayfaKAY!BA836</f>
        <v>45965.291666666701</v>
      </c>
      <c r="AG449" s="179" t="str">
        <f>[4]SayfaKAY!S836</f>
        <v>(III) Farklı Araçlarda Tekrarlayan Arıza</v>
      </c>
      <c r="AH449" s="178" t="str">
        <f t="shared" si="295"/>
        <v>Bu Arıza Aracın Servise Verilmesine Engel</v>
      </c>
      <c r="AI449" s="163" t="str">
        <f>[4]SayfaKAY!AV836</f>
        <v/>
      </c>
      <c r="AJ449" s="164" t="str">
        <f t="shared" si="296"/>
        <v/>
      </c>
      <c r="AK449" s="164" t="str">
        <f t="shared" si="297"/>
        <v/>
      </c>
      <c r="AL449" s="112" t="str">
        <f>[4]SayfaKAY!AX836</f>
        <v/>
      </c>
      <c r="AM449" s="257" cm="1">
        <f t="array" ref="AM449">IFERROR(IF(AND(P449&lt;&gt;"D(Arıza Değil)",AH449="Bu Arıza Aracın Servise Verilmesine Engel Değil"),
IF(Z449-F449&gt;0,(AB449-Y449)*24*60,
IF(OR(AND(G449&gt;$AS$1,G449&lt;$AT$1),AND(G449&gt;$AU$1,G449&lt;$AV$1)),
(AF449-H449)*24*60,     BH:BH0)),        AN449),0)</f>
        <v>120.00000009778887</v>
      </c>
      <c r="AN449" s="257">
        <f t="shared" si="298"/>
        <v>120.00000009778887</v>
      </c>
      <c r="AO449" s="174" t="str">
        <f>[4]SayfaKAY!AG836</f>
        <v/>
      </c>
      <c r="AP449" s="174" t="str">
        <f>[4]SayfaKAY!AI836</f>
        <v/>
      </c>
      <c r="AQ449" s="174" t="str">
        <f>[4]SayfaKAY!AQ836</f>
        <v/>
      </c>
      <c r="AR449" s="174" t="str">
        <f>[4]SayfaKAY!AH836</f>
        <v/>
      </c>
      <c r="AS449" s="174" t="str">
        <f>[4]SayfaKAY!AJ836</f>
        <v/>
      </c>
      <c r="AT449" s="175" t="str">
        <f>[4]SayfaKAY!AM836</f>
        <v/>
      </c>
      <c r="AU449" s="176" t="str">
        <f>[4]SayfaKAY!AL836</f>
        <v/>
      </c>
      <c r="AV449" s="176" t="str">
        <f>[4]SayfaKAY!AP836</f>
        <v/>
      </c>
      <c r="AW449" s="177" t="str">
        <f>[4]SayfaKAY!AT836</f>
        <v/>
      </c>
      <c r="AX449" s="194">
        <f t="shared" si="299"/>
        <v>2640.0000021513551</v>
      </c>
      <c r="AY449" s="168"/>
      <c r="AZ449" s="167"/>
      <c r="BA449" s="170"/>
      <c r="BB449" s="171" t="str">
        <f t="shared" si="325"/>
        <v/>
      </c>
      <c r="BC449" s="114"/>
      <c r="BD449" s="114"/>
      <c r="BE449" s="114"/>
      <c r="BF449" s="114"/>
      <c r="BG449" s="114"/>
      <c r="BH449" s="114">
        <f>IFERROR(FRACAS!AN839, "Hata Var")</f>
        <v>1282.9999999701977</v>
      </c>
      <c r="BI449" s="114"/>
      <c r="BJ449" s="114"/>
      <c r="BK449" s="105" t="str">
        <f>[4]SayfaKAY!AW836</f>
        <v/>
      </c>
      <c r="BL449" s="105" t="str">
        <f>[4]SayfaKAY!V836</f>
        <v>DENİZLER OTOMOTİV SAN. VE TİC.LTD.Ş</v>
      </c>
      <c r="BM449" s="114"/>
      <c r="BN449" s="171" t="str">
        <f t="shared" si="300"/>
        <v>x yok</v>
      </c>
      <c r="BO449" s="171" t="b">
        <f t="shared" si="301"/>
        <v>0</v>
      </c>
      <c r="BP449" s="171" t="b">
        <f t="shared" si="302"/>
        <v>0</v>
      </c>
      <c r="BQ449" s="226">
        <f t="shared" si="303"/>
        <v>-1409.9999999022111</v>
      </c>
      <c r="BR449" s="226">
        <f t="shared" si="304"/>
        <v>1530</v>
      </c>
      <c r="BS449" s="226">
        <f t="shared" si="305"/>
        <v>120.00000009778887</v>
      </c>
      <c r="BT449" s="114"/>
      <c r="BU449" s="242"/>
      <c r="BV449" s="233">
        <f t="shared" si="306"/>
        <v>0</v>
      </c>
      <c r="BW449" s="226" t="str">
        <f t="shared" si="307"/>
        <v>Hayır, çakışma yok</v>
      </c>
      <c r="BX449" s="229"/>
      <c r="BY449" s="247">
        <f t="shared" si="308"/>
        <v>-0.97916666659875773</v>
      </c>
      <c r="BZ449" s="247">
        <f t="shared" si="309"/>
        <v>1.0625</v>
      </c>
      <c r="CA449" s="247">
        <f t="shared" si="310"/>
        <v>8.3333333401242271E-2</v>
      </c>
      <c r="CB449" s="213"/>
      <c r="CC449" s="211"/>
      <c r="CD449" s="196"/>
      <c r="CE449" s="213">
        <v>835</v>
      </c>
      <c r="CF449" s="182">
        <f t="shared" si="311"/>
        <v>45965.208333333299</v>
      </c>
      <c r="CG449" s="182">
        <f t="shared" si="312"/>
        <v>45965.291666666701</v>
      </c>
      <c r="CH449" s="196"/>
      <c r="CI449" s="196"/>
      <c r="CJ449" s="196"/>
      <c r="CK449" s="196">
        <f t="shared" si="313"/>
        <v>1.0625</v>
      </c>
      <c r="CL449" s="196">
        <f t="shared" si="314"/>
        <v>-0.97916666659875773</v>
      </c>
      <c r="CM449" s="196">
        <f t="shared" si="315"/>
        <v>8.3333333401242271E-2</v>
      </c>
      <c r="CN449" s="114"/>
      <c r="CO449" s="115">
        <f t="shared" si="316"/>
        <v>120.00000009778887</v>
      </c>
      <c r="CP449" s="116">
        <f t="shared" si="317"/>
        <v>63.75</v>
      </c>
      <c r="CQ449" s="117">
        <f t="shared" si="318"/>
        <v>0.20833333329937886</v>
      </c>
      <c r="CR449" s="117">
        <f t="shared" si="319"/>
        <v>45964.229166666701</v>
      </c>
      <c r="CS449" s="117">
        <f t="shared" si="320"/>
        <v>45965.291666666701</v>
      </c>
      <c r="CT449" s="118">
        <f t="shared" si="321"/>
        <v>66188190.000000097</v>
      </c>
      <c r="CU449" s="118">
        <f t="shared" si="322"/>
        <v>1530</v>
      </c>
      <c r="CV449" s="118">
        <f t="shared" si="323"/>
        <v>66189720.000000097</v>
      </c>
      <c r="CW449" s="119">
        <f t="shared" si="324"/>
        <v>0.99997688462800571</v>
      </c>
    </row>
    <row r="450" spans="1:101" ht="118.5" customHeight="1" x14ac:dyDescent="0.3">
      <c r="A450" s="160" t="str">
        <f>[4]SayfaKAY!C842</f>
        <v>KAY5+6</v>
      </c>
      <c r="B450" s="104" t="str">
        <f>[4]SayfaKAY!D842</f>
        <v>3880(9)</v>
      </c>
      <c r="C450" s="105" t="str">
        <f>[4]SayfaKAY!E842</f>
        <v>P</v>
      </c>
      <c r="D450" s="105">
        <f>[4]SayfaKAY!F842</f>
        <v>140608</v>
      </c>
      <c r="E450" s="106" t="str">
        <f>[4]SayfaKAY!G842</f>
        <v>BOZ-KAY5+6-FF-829</v>
      </c>
      <c r="F450" s="193">
        <f t="shared" si="285"/>
        <v>45965</v>
      </c>
      <c r="G450" s="135">
        <f t="shared" si="286"/>
        <v>0.20833333329937886</v>
      </c>
      <c r="H450" s="235">
        <f>[4]SayfaKAY!H842</f>
        <v>45965.208333333299</v>
      </c>
      <c r="I450" s="104" t="str">
        <f>[4]SayfaKAY!I842</f>
        <v>Hat/Line</v>
      </c>
      <c r="J450" s="103" t="str">
        <f>IF([4]SayfaKAY!J842="","",IF([4]SayfaKAY!J842="Müşteri","Notified by Customer","Notified by Bozankaya"))</f>
        <v>Notified by Customer</v>
      </c>
      <c r="K450" s="103" t="e">
        <f>VLOOKUP([4]SayfaKAY!L842,#REF!,2,FALSE)</f>
        <v>#REF!</v>
      </c>
      <c r="L450" s="165" t="str">
        <f>[4]SayfaKAY!X842</f>
        <v>HANNING &amp; KAHL GMBH &amp; CO.KG</v>
      </c>
      <c r="M450" s="107" t="str">
        <f t="shared" si="287"/>
        <v>KAY5+6-BOZ-KAY5+6-FF-829</v>
      </c>
      <c r="N450" s="105" t="str">
        <f>[4]SayfaKAY!M842</f>
        <v>Aracın P bölüm L1 kaliperinde aşırı yağ kaçağı var. Ayrıca HPCU camlarında yağ görünmüyor. Torna yaparken fark edildi.</v>
      </c>
      <c r="O450" s="166" t="str">
        <f>[4]SayfaKAY!P842</f>
        <v>D-Arıza değil</v>
      </c>
      <c r="P450" s="166" t="str">
        <f>[4]SayfaKAY!Q842</f>
        <v>B(Servisten çekmeye etki eden arıza)</v>
      </c>
      <c r="Q450" s="166" t="str">
        <f>[4]SayfaKAY!R842</f>
        <v>N.A(Yaralanma yok)</v>
      </c>
      <c r="R450" s="132" t="str" cm="1">
        <f t="array" ref="R450">IF([4]SayfaKAY!U842="","",_xlfn.IFS([4]SayfaKAY!U842="Bozankaya","Bozankaya",[4]SayfaKAY!U842="Müşteri","Customer",[4]SayfaKAY!U842="Tedarikçi","Equipment Supplier"))</f>
        <v>Equipment Supplier</v>
      </c>
      <c r="S450" s="204" t="str">
        <f>[4]SayfaKAY!N842</f>
        <v>Kaliper değişimi yapıldı. HPCU'da yağ kalmamıştı. Yağ basıldı. Testler yapıldı. Park sahasında tam tur test yapıldı.</v>
      </c>
      <c r="T450" s="133" t="str">
        <f>[4]SayfaKAY!AD842</f>
        <v>Ekipman yenisi ile değiştirildi</v>
      </c>
      <c r="U450" s="132" t="str">
        <f>[4]SayfaKAY!W842</f>
        <v>Evet</v>
      </c>
      <c r="V450" s="108">
        <f>[4]SayfaKAY!AZ842</f>
        <v>2</v>
      </c>
      <c r="W450" s="136">
        <f t="shared" si="288"/>
        <v>45964</v>
      </c>
      <c r="X450" s="137" t="str">
        <f t="shared" si="289"/>
        <v>06:00</v>
      </c>
      <c r="Y450" s="235">
        <f>[4]SayfaKAY!AE842</f>
        <v>45964.25</v>
      </c>
      <c r="Z450" s="109">
        <f t="shared" si="290"/>
        <v>45965</v>
      </c>
      <c r="AA450" s="110" t="str">
        <f t="shared" si="291"/>
        <v>12:00</v>
      </c>
      <c r="AB450" s="182">
        <f>[4]SayfaKAY!BA842</f>
        <v>45965.5</v>
      </c>
      <c r="AC450" s="257">
        <f t="shared" si="292"/>
        <v>420.00000004889444</v>
      </c>
      <c r="AD450" s="111">
        <f t="shared" si="293"/>
        <v>45965</v>
      </c>
      <c r="AE450" s="111" t="str">
        <f t="shared" si="294"/>
        <v>12:00</v>
      </c>
      <c r="AF450" s="235">
        <f>[4]SayfaKAY!BA842</f>
        <v>45965.5</v>
      </c>
      <c r="AG450" s="179" t="str">
        <f>[4]SayfaKAY!S842</f>
        <v xml:space="preserve">(I) İlk Defa Karşılaşılan Arıza </v>
      </c>
      <c r="AH450" s="178" t="str">
        <f t="shared" si="295"/>
        <v>Bu Arıza Aracın Servise Verilmesine Engel</v>
      </c>
      <c r="AI450" s="163" t="str">
        <f>[4]SayfaKAY!AV842</f>
        <v>38-HBR-25-289</v>
      </c>
      <c r="AJ450" s="164" t="str">
        <f t="shared" si="296"/>
        <v/>
      </c>
      <c r="AK450" s="164" t="str">
        <f t="shared" si="297"/>
        <v/>
      </c>
      <c r="AL450" s="112" t="str">
        <f>[4]SayfaKAY!AX842</f>
        <v/>
      </c>
      <c r="AM450" s="257" cm="1">
        <f t="array" ref="AM450">IFERROR(IF(AND(P450&lt;&gt;"D(Arıza Değil)",AH450="Bu Arıza Aracın Servise Verilmesine Engel Değil"),
IF(Z450-F450&gt;0,(AB450-Y450)*24*60,
IF(OR(AND(G450&gt;$AS$1,G450&lt;$AT$1),AND(G450&gt;$AU$1,G450&lt;$AV$1)),
(AF450-H450)*24*60,     BH:BH0)),        AN450),0)</f>
        <v>420.00000004889444</v>
      </c>
      <c r="AN450" s="257">
        <f t="shared" si="298"/>
        <v>420.00000004889444</v>
      </c>
      <c r="AO450" s="174" t="str">
        <f>[4]SayfaKAY!AG842</f>
        <v/>
      </c>
      <c r="AP450" s="174" t="str">
        <f>[4]SayfaKAY!AI842</f>
        <v/>
      </c>
      <c r="AQ450" s="174" t="str">
        <f>[4]SayfaKAY!AQ842</f>
        <v/>
      </c>
      <c r="AR450" s="174" t="str">
        <f>[4]SayfaKAY!AH842</f>
        <v/>
      </c>
      <c r="AS450" s="174" t="str">
        <f>[4]SayfaKAY!AJ842</f>
        <v/>
      </c>
      <c r="AT450" s="175" t="str">
        <f>[4]SayfaKAY!AM842</f>
        <v/>
      </c>
      <c r="AU450" s="176" t="str">
        <f>[4]SayfaKAY!AL842</f>
        <v/>
      </c>
      <c r="AV450" s="176" t="str">
        <f>[4]SayfaKAY!AP842</f>
        <v/>
      </c>
      <c r="AW450" s="177" t="str">
        <f>[4]SayfaKAY!AT842</f>
        <v/>
      </c>
      <c r="AX450" s="194">
        <f t="shared" si="299"/>
        <v>9240.0000010756776</v>
      </c>
      <c r="AY450" s="168"/>
      <c r="AZ450" s="167"/>
      <c r="BA450" s="113"/>
      <c r="BB450" s="171" t="str">
        <f t="shared" si="325"/>
        <v/>
      </c>
      <c r="BC450" s="114"/>
      <c r="BD450" s="114"/>
      <c r="BE450" s="114"/>
      <c r="BF450" s="114"/>
      <c r="BG450" s="114"/>
      <c r="BH450" s="114">
        <f>IFERROR(FRACAS!AN845, "Hata Var")</f>
        <v>104.99999990221113</v>
      </c>
      <c r="BI450" s="114"/>
      <c r="BJ450" s="114"/>
      <c r="BK450" s="105">
        <f>[4]SayfaKAY!AW842</f>
        <v>45965.041666666701</v>
      </c>
      <c r="BL450" s="105" t="str">
        <f>[4]SayfaKAY!V842</f>
        <v>HANNING &amp; KAHL GMBH &amp; CO.KG</v>
      </c>
      <c r="BM450" s="114"/>
      <c r="BN450" s="171" t="str">
        <f t="shared" si="300"/>
        <v>x yok</v>
      </c>
      <c r="BO450" s="171" t="b">
        <f t="shared" si="301"/>
        <v>0</v>
      </c>
      <c r="BP450" s="171" t="b">
        <f t="shared" si="302"/>
        <v>0</v>
      </c>
      <c r="BQ450" s="226">
        <f t="shared" si="303"/>
        <v>-1379.9999999511056</v>
      </c>
      <c r="BR450" s="226">
        <f t="shared" si="304"/>
        <v>1800</v>
      </c>
      <c r="BS450" s="226">
        <f t="shared" si="305"/>
        <v>420.00000004889444</v>
      </c>
      <c r="BT450" s="114"/>
      <c r="BU450" s="242"/>
      <c r="BV450" s="233">
        <f t="shared" si="306"/>
        <v>0</v>
      </c>
      <c r="BW450" s="226" t="str">
        <f t="shared" si="307"/>
        <v>Hayır, çakışma yok</v>
      </c>
      <c r="BX450" s="229"/>
      <c r="BY450" s="247">
        <f t="shared" si="308"/>
        <v>-0.95833333329937886</v>
      </c>
      <c r="BZ450" s="247">
        <f t="shared" si="309"/>
        <v>1.25</v>
      </c>
      <c r="CA450" s="247">
        <f t="shared" si="310"/>
        <v>0.29166666670062114</v>
      </c>
      <c r="CB450" s="213"/>
      <c r="CC450" s="211"/>
      <c r="CD450" s="196"/>
      <c r="CE450" s="213">
        <v>841</v>
      </c>
      <c r="CF450" s="182">
        <f t="shared" si="311"/>
        <v>45965.208333333299</v>
      </c>
      <c r="CG450" s="182">
        <f t="shared" si="312"/>
        <v>45965.5</v>
      </c>
      <c r="CH450" s="196"/>
      <c r="CI450" s="196"/>
      <c r="CJ450" s="196"/>
      <c r="CK450" s="196">
        <f t="shared" si="313"/>
        <v>1.25</v>
      </c>
      <c r="CL450" s="196">
        <f t="shared" si="314"/>
        <v>-0.95833333329937886</v>
      </c>
      <c r="CM450" s="196">
        <f t="shared" si="315"/>
        <v>0.29166666670062114</v>
      </c>
      <c r="CN450" s="114"/>
      <c r="CO450" s="115">
        <f t="shared" si="316"/>
        <v>420.00000004889444</v>
      </c>
      <c r="CP450" s="116">
        <f t="shared" si="317"/>
        <v>75</v>
      </c>
      <c r="CQ450" s="117">
        <f t="shared" si="318"/>
        <v>0.20833333329937886</v>
      </c>
      <c r="CR450" s="117">
        <f t="shared" si="319"/>
        <v>45964.25</v>
      </c>
      <c r="CS450" s="117">
        <f t="shared" si="320"/>
        <v>45965.5</v>
      </c>
      <c r="CT450" s="118">
        <f t="shared" si="321"/>
        <v>66188220.000000052</v>
      </c>
      <c r="CU450" s="118">
        <f t="shared" si="322"/>
        <v>1800</v>
      </c>
      <c r="CV450" s="118">
        <f t="shared" si="323"/>
        <v>66190020.000000052</v>
      </c>
      <c r="CW450" s="119">
        <f t="shared" si="324"/>
        <v>0.9999728055679693</v>
      </c>
    </row>
    <row r="451" spans="1:101" ht="118.5" customHeight="1" x14ac:dyDescent="0.3">
      <c r="A451" s="104" t="str">
        <f>[4]SayfaKAY!C809</f>
        <v>KAY5+6</v>
      </c>
      <c r="B451" s="104" t="str">
        <f>[4]SayfaKAY!D809</f>
        <v>3873(2)</v>
      </c>
      <c r="C451" s="105" t="str">
        <f>[4]SayfaKAY!E809</f>
        <v>MA</v>
      </c>
      <c r="D451" s="105">
        <f>[4]SayfaKAY!F809</f>
        <v>186919</v>
      </c>
      <c r="E451" s="106" t="str">
        <f>[4]SayfaKAY!G809</f>
        <v>BOZ-KAY5+6-FF-796</v>
      </c>
      <c r="F451" s="193">
        <f t="shared" si="285"/>
        <v>45964</v>
      </c>
      <c r="G451" s="135">
        <f t="shared" si="286"/>
        <v>0.27083333329937886</v>
      </c>
      <c r="H451" s="235">
        <f>[4]SayfaKAY!H809</f>
        <v>45964.270833333299</v>
      </c>
      <c r="I451" s="104" t="str">
        <f>[4]SayfaKAY!I809</f>
        <v>Depo/Depot</v>
      </c>
      <c r="J451" s="103" t="str">
        <f>IF([4]SayfaKAY!J809="","",IF([4]SayfaKAY!J809="Müşteri","Notified by Customer","Notified by Bozankaya"))</f>
        <v>Notified by Bozankaya</v>
      </c>
      <c r="K451" s="103" t="e">
        <f>VLOOKUP([4]SayfaKAY!L809,#REF!,2,FALSE)</f>
        <v>#REF!</v>
      </c>
      <c r="L451" s="165" t="str">
        <f>[4]SayfaKAY!X809</f>
        <v>ATAK ULAŞIM SAN.TİC.LTD.ŞTİ.</v>
      </c>
      <c r="M451" s="107" t="str">
        <f t="shared" si="287"/>
        <v>KAY5+6-BOZ-KAY5+6-FF-796</v>
      </c>
      <c r="N451" s="105" t="str">
        <f>[4]SayfaKAY!M809</f>
        <v>ST300 OBU BAĞLANTISI BEKLENİYOR ARIZASI VERİYOR</v>
      </c>
      <c r="O451" s="166" t="str">
        <f>[4]SayfaKAY!P809</f>
        <v>D-Arıza değil</v>
      </c>
      <c r="P451" s="166" t="str">
        <f>[4]SayfaKAY!Q809</f>
        <v>B(Servisten çekmeye etki eden arıza)</v>
      </c>
      <c r="Q451" s="166" t="str">
        <f>[4]SayfaKAY!R809</f>
        <v>N.A(Yaralanma yok)</v>
      </c>
      <c r="R451" s="132" t="str" cm="1">
        <f t="array" ref="R451">IF([4]SayfaKAY!U809="","",_xlfn.IFS([4]SayfaKAY!U809="Bozankaya","Bozankaya",[4]SayfaKAY!U809="Müşteri","Customer",[4]SayfaKAY!U809="Tedarikçi","Equipment Supplier"))</f>
        <v>Equipment Supplier</v>
      </c>
      <c r="S451" s="204" t="str">
        <f>[4]SayfaKAY!N809</f>
        <v>CİHAZ DEĞİŞİMİ YAPILDI</v>
      </c>
      <c r="T451" s="133" t="str">
        <f>[4]SayfaKAY!AD809</f>
        <v>Ekipman yenisi ile değiştirildi</v>
      </c>
      <c r="U451" s="132" t="str">
        <f>[4]SayfaKAY!W809</f>
        <v>Evet</v>
      </c>
      <c r="V451" s="108" t="str">
        <f>[4]SayfaKAY!AZ809</f>
        <v/>
      </c>
      <c r="W451" s="136">
        <f t="shared" si="288"/>
        <v>45964</v>
      </c>
      <c r="X451" s="137" t="str">
        <f t="shared" si="289"/>
        <v>06:30</v>
      </c>
      <c r="Y451" s="235">
        <f>[4]SayfaKAY!AE809</f>
        <v>45964.270833333299</v>
      </c>
      <c r="Z451" s="109">
        <f t="shared" si="290"/>
        <v>45964</v>
      </c>
      <c r="AA451" s="110" t="str">
        <f t="shared" si="291"/>
        <v>09:00</v>
      </c>
      <c r="AB451" s="182">
        <f>[4]SayfaKAY!BA809</f>
        <v>45964.375</v>
      </c>
      <c r="AC451" s="257">
        <f t="shared" si="292"/>
        <v>150.00000004889444</v>
      </c>
      <c r="AD451" s="111">
        <f t="shared" si="293"/>
        <v>45964</v>
      </c>
      <c r="AE451" s="111" t="str">
        <f t="shared" si="294"/>
        <v>09:00</v>
      </c>
      <c r="AF451" s="235">
        <f>[4]SayfaKAY!BA809</f>
        <v>45964.375</v>
      </c>
      <c r="AG451" s="179" t="str">
        <f>[4]SayfaKAY!S809</f>
        <v>(III) Farklı Araçlarda Tekrarlayan Arıza</v>
      </c>
      <c r="AH451" s="178" t="str">
        <f t="shared" si="295"/>
        <v>Bu Arıza Aracın Servise Verilmesine Engel</v>
      </c>
      <c r="AI451" s="163" t="str">
        <f>[4]SayfaKAY!AV809</f>
        <v>38-HBR-25-287</v>
      </c>
      <c r="AJ451" s="164">
        <f t="shared" si="296"/>
        <v>45964</v>
      </c>
      <c r="AK451" s="164" t="str">
        <f t="shared" si="297"/>
        <v>09:00</v>
      </c>
      <c r="AL451" s="112">
        <f>[4]SayfaKAY!AX809</f>
        <v>45964.375</v>
      </c>
      <c r="AM451" s="257" cm="1">
        <f t="array" ref="AM451">IFERROR(IF(AND(P451&lt;&gt;"D(Arıza Değil)",AH451="Bu Arıza Aracın Servise Verilmesine Engel Değil"),
IF(Z451-F451&gt;0,(AB451-Y451)*24*60,
IF(OR(AND(G451&gt;$AS$1,G451&lt;$AT$1),AND(G451&gt;$AU$1,G451&lt;$AV$1)),
(AF451-H451)*24*60,     BH:BH0)),        AN451),0)</f>
        <v>150.00000004889444</v>
      </c>
      <c r="AN451" s="257">
        <f t="shared" si="298"/>
        <v>150.00000004889444</v>
      </c>
      <c r="AO451" s="174" t="str">
        <f>[4]SayfaKAY!AG809</f>
        <v>ATAK ULAŞIM SAN.TİC.LTD.ŞTİ.</v>
      </c>
      <c r="AP451" s="174" t="str">
        <f>[4]SayfaKAY!AI809</f>
        <v>E840-7003</v>
      </c>
      <c r="AQ451" s="174" t="str">
        <f>[4]SayfaKAY!AQ809</f>
        <v/>
      </c>
      <c r="AR451" s="174" t="str">
        <f>[4]SayfaKAY!AH809</f>
        <v>SÜRÜCÜ PANELİ ST300W</v>
      </c>
      <c r="AS451" s="174" t="str">
        <f>[4]SayfaKAY!AJ809</f>
        <v/>
      </c>
      <c r="AT451" s="175" t="str">
        <f>[4]SayfaKAY!AM809</f>
        <v/>
      </c>
      <c r="AU451" s="176" t="str">
        <f>[4]SayfaKAY!AL809</f>
        <v/>
      </c>
      <c r="AV451" s="176" t="str">
        <f>[4]SayfaKAY!AP809</f>
        <v/>
      </c>
      <c r="AW451" s="177" t="str">
        <f>[4]SayfaKAY!AT809</f>
        <v/>
      </c>
      <c r="AX451" s="194" t="str">
        <f t="shared" si="299"/>
        <v/>
      </c>
      <c r="AY451" s="168"/>
      <c r="AZ451" s="167"/>
      <c r="BA451" s="170"/>
      <c r="BB451" s="171" t="str">
        <f t="shared" si="325"/>
        <v/>
      </c>
      <c r="BC451" s="114"/>
      <c r="BD451" s="114"/>
      <c r="BE451" s="114"/>
      <c r="BF451" s="114"/>
      <c r="BG451" s="114"/>
      <c r="BH451" s="114">
        <f>IFERROR(FRACAS!AN812, "Hata Var")</f>
        <v>180</v>
      </c>
      <c r="BI451" s="114"/>
      <c r="BJ451" s="114"/>
      <c r="BK451" s="105" t="str">
        <f>[4]SayfaKAY!AW809</f>
        <v/>
      </c>
      <c r="BL451" s="105" t="str">
        <f>[4]SayfaKAY!V809</f>
        <v>ATAK ULAŞIM SAN.TİC.LTD.ŞTİ.</v>
      </c>
      <c r="BM451" s="114"/>
      <c r="BN451" s="171" t="str">
        <f t="shared" si="300"/>
        <v>x yok</v>
      </c>
      <c r="BO451" s="171" t="str">
        <f t="shared" si="301"/>
        <v>aynı gün giderilen arıza</v>
      </c>
      <c r="BP451" s="171" t="str">
        <f t="shared" si="302"/>
        <v>aynı gün giderilen arıza</v>
      </c>
      <c r="BQ451" s="226">
        <f t="shared" si="303"/>
        <v>0</v>
      </c>
      <c r="BR451" s="226">
        <f t="shared" si="304"/>
        <v>150.00000004889444</v>
      </c>
      <c r="BS451" s="226">
        <f t="shared" si="305"/>
        <v>150.00000004889444</v>
      </c>
      <c r="BT451" s="114"/>
      <c r="BU451" s="242"/>
      <c r="BV451" s="233">
        <f t="shared" si="306"/>
        <v>0</v>
      </c>
      <c r="BW451" s="226" t="str">
        <f t="shared" si="307"/>
        <v>Hayır, çakışma yok</v>
      </c>
      <c r="BX451" s="229"/>
      <c r="BY451" s="247">
        <f t="shared" si="308"/>
        <v>0</v>
      </c>
      <c r="BZ451" s="247">
        <f t="shared" si="309"/>
        <v>0.10416666670062114</v>
      </c>
      <c r="CA451" s="247">
        <f t="shared" si="310"/>
        <v>0.10416666670062114</v>
      </c>
      <c r="CB451" s="213"/>
      <c r="CC451" s="211"/>
      <c r="CD451" s="196"/>
      <c r="CE451" s="213">
        <v>808</v>
      </c>
      <c r="CF451" s="182">
        <f t="shared" si="311"/>
        <v>45964.270833333299</v>
      </c>
      <c r="CG451" s="182">
        <f t="shared" si="312"/>
        <v>45964.375</v>
      </c>
      <c r="CH451" s="196"/>
      <c r="CI451" s="196"/>
      <c r="CJ451" s="196"/>
      <c r="CK451" s="196">
        <f t="shared" si="313"/>
        <v>0.10416666670062114</v>
      </c>
      <c r="CL451" s="196">
        <f t="shared" si="314"/>
        <v>0</v>
      </c>
      <c r="CM451" s="196">
        <f t="shared" si="315"/>
        <v>0.10416666670062114</v>
      </c>
      <c r="CN451" s="114"/>
      <c r="CO451" s="115">
        <f t="shared" si="316"/>
        <v>150.00000004889444</v>
      </c>
      <c r="CP451" s="116">
        <f t="shared" si="317"/>
        <v>6.2500000020372681</v>
      </c>
      <c r="CQ451" s="117">
        <f t="shared" si="318"/>
        <v>0.27083333329937886</v>
      </c>
      <c r="CR451" s="117">
        <f t="shared" si="319"/>
        <v>45964.270833333299</v>
      </c>
      <c r="CS451" s="117">
        <f t="shared" si="320"/>
        <v>45964.375</v>
      </c>
      <c r="CT451" s="118">
        <f t="shared" si="321"/>
        <v>66188160</v>
      </c>
      <c r="CU451" s="118">
        <f t="shared" si="322"/>
        <v>150.00000004889444</v>
      </c>
      <c r="CV451" s="118">
        <f t="shared" si="323"/>
        <v>66188310.000000052</v>
      </c>
      <c r="CW451" s="119">
        <f t="shared" si="324"/>
        <v>0.99999773373878176</v>
      </c>
    </row>
    <row r="452" spans="1:101" ht="118.5" customHeight="1" x14ac:dyDescent="0.3">
      <c r="A452" s="160" t="str">
        <f>[4]SayfaKAY!C811</f>
        <v>KAY5+6</v>
      </c>
      <c r="B452" s="104" t="str">
        <f>[4]SayfaKAY!D811</f>
        <v>3876(5)</v>
      </c>
      <c r="C452" s="105" t="str">
        <f>[4]SayfaKAY!E811</f>
        <v>MA</v>
      </c>
      <c r="D452" s="105">
        <f>[4]SayfaKAY!F811</f>
        <v>182118</v>
      </c>
      <c r="E452" s="106" t="str">
        <f>[4]SayfaKAY!G811</f>
        <v>BOZ-KAY5+6-FF-798</v>
      </c>
      <c r="F452" s="193">
        <f t="shared" si="285"/>
        <v>45960</v>
      </c>
      <c r="G452" s="135">
        <f t="shared" si="286"/>
        <v>0.20833333329937886</v>
      </c>
      <c r="H452" s="235">
        <f>[4]SayfaKAY!H811</f>
        <v>45960.208333333299</v>
      </c>
      <c r="I452" s="104" t="str">
        <f>[4]SayfaKAY!I811</f>
        <v>Hat/Line</v>
      </c>
      <c r="J452" s="103" t="str">
        <f>IF([4]SayfaKAY!J811="","",IF([4]SayfaKAY!J811="Müşteri","Notified by Customer","Notified by Bozankaya"))</f>
        <v>Notified by Customer</v>
      </c>
      <c r="K452" s="103" t="e">
        <f>VLOOKUP([4]SayfaKAY!L811,#REF!,2,FALSE)</f>
        <v>#REF!</v>
      </c>
      <c r="L452" s="165" t="str">
        <f>[4]SayfaKAY!X811</f>
        <v>FATİH OTOMOTIV SAN TIC LTD STI</v>
      </c>
      <c r="M452" s="107" t="str">
        <f t="shared" si="287"/>
        <v>KAY5+6-BOZ-KAY5+6-FF-798</v>
      </c>
      <c r="N452" s="105" t="str">
        <f>[4]SayfaKAY!M811</f>
        <v>Korna az ses çıkartıyor şikayeti ile geldi.</v>
      </c>
      <c r="O452" s="166" t="str">
        <f>[4]SayfaKAY!P811</f>
        <v>D-Arıza değil</v>
      </c>
      <c r="P452" s="166" t="str">
        <f>[4]SayfaKAY!Q811</f>
        <v>B(Servisten çekmeye etki eden arıza)</v>
      </c>
      <c r="Q452" s="166" t="str">
        <f>[4]SayfaKAY!R811</f>
        <v>N.A(Yaralanma yok)</v>
      </c>
      <c r="R452" s="132" t="str" cm="1">
        <f t="array" ref="R452">IF([4]SayfaKAY!U811="","",_xlfn.IFS([4]SayfaKAY!U811="Bozankaya","Bozankaya",[4]SayfaKAY!U811="Müşteri","Customer",[4]SayfaKAY!U811="Tedarikçi","Equipment Supplier"))</f>
        <v>Equipment Supplier</v>
      </c>
      <c r="S452" s="204" t="str">
        <f>[4]SayfaKAY!N811</f>
        <v>Kontrol edildi, korna hava kaçırıyordu değişim yapıldı.</v>
      </c>
      <c r="T452" s="133" t="str">
        <f>[4]SayfaKAY!AD811</f>
        <v>Ekipman yenisi ile değiştirildi</v>
      </c>
      <c r="U452" s="132" t="str">
        <f>[4]SayfaKAY!W811</f>
        <v>Evet</v>
      </c>
      <c r="V452" s="108">
        <f>[4]SayfaKAY!AZ811</f>
        <v>2</v>
      </c>
      <c r="W452" s="136">
        <f t="shared" si="288"/>
        <v>45959</v>
      </c>
      <c r="X452" s="137" t="str">
        <f t="shared" si="289"/>
        <v>06:00</v>
      </c>
      <c r="Y452" s="235">
        <f>[4]SayfaKAY!AE811</f>
        <v>45959.25</v>
      </c>
      <c r="Z452" s="109">
        <f t="shared" si="290"/>
        <v>45960</v>
      </c>
      <c r="AA452" s="110" t="str">
        <f t="shared" si="291"/>
        <v>10:00</v>
      </c>
      <c r="AB452" s="182">
        <f>[4]SayfaKAY!BA811</f>
        <v>45960.416666666701</v>
      </c>
      <c r="AC452" s="257">
        <f t="shared" si="292"/>
        <v>300.00000009778887</v>
      </c>
      <c r="AD452" s="111">
        <f t="shared" si="293"/>
        <v>45960</v>
      </c>
      <c r="AE452" s="111" t="str">
        <f t="shared" si="294"/>
        <v>10:00</v>
      </c>
      <c r="AF452" s="235">
        <f>[4]SayfaKAY!BA811</f>
        <v>45960.416666666701</v>
      </c>
      <c r="AG452" s="179" t="str">
        <f>[4]SayfaKAY!S811</f>
        <v>(III) Farklı Araçlarda Tekrarlayan Arıza</v>
      </c>
      <c r="AH452" s="178" t="str">
        <f t="shared" si="295"/>
        <v>Bu Arıza Aracın Servise Verilmesine Engel</v>
      </c>
      <c r="AI452" s="163" t="str">
        <f>[4]SayfaKAY!AV811</f>
        <v>38-HBR-25-286</v>
      </c>
      <c r="AJ452" s="164" t="str">
        <f t="shared" si="296"/>
        <v/>
      </c>
      <c r="AK452" s="164" t="str">
        <f t="shared" si="297"/>
        <v/>
      </c>
      <c r="AL452" s="112" t="str">
        <f>[4]SayfaKAY!AX811</f>
        <v/>
      </c>
      <c r="AM452" s="257" cm="1">
        <f t="array" ref="AM452">IFERROR(IF(AND(P452&lt;&gt;"D(Arıza Değil)",AH452="Bu Arıza Aracın Servise Verilmesine Engel Değil"),
IF(Z452-F452&gt;0,(AB452-Y452)*24*60,
IF(OR(AND(G452&gt;$AS$1,G452&lt;$AT$1),AND(G452&gt;$AU$1,G452&lt;$AV$1)),
(AF452-H452)*24*60,     BH:BH0)),        AN452),0)</f>
        <v>300.00000009778887</v>
      </c>
      <c r="AN452" s="257">
        <f t="shared" si="298"/>
        <v>300.00000009778887</v>
      </c>
      <c r="AO452" s="174" t="str">
        <f>[4]SayfaKAY!AG811</f>
        <v/>
      </c>
      <c r="AP452" s="174" t="str">
        <f>[4]SayfaKAY!AI811</f>
        <v/>
      </c>
      <c r="AQ452" s="174" t="str">
        <f>[4]SayfaKAY!AQ811</f>
        <v/>
      </c>
      <c r="AR452" s="174" t="str">
        <f>[4]SayfaKAY!AH811</f>
        <v/>
      </c>
      <c r="AS452" s="174" t="str">
        <f>[4]SayfaKAY!AJ811</f>
        <v/>
      </c>
      <c r="AT452" s="175" t="str">
        <f>[4]SayfaKAY!AM811</f>
        <v/>
      </c>
      <c r="AU452" s="176" t="str">
        <f>[4]SayfaKAY!AL811</f>
        <v/>
      </c>
      <c r="AV452" s="176" t="str">
        <f>[4]SayfaKAY!AP811</f>
        <v/>
      </c>
      <c r="AW452" s="177" t="str">
        <f>[4]SayfaKAY!AT811</f>
        <v/>
      </c>
      <c r="AX452" s="194">
        <f t="shared" si="299"/>
        <v>6600.0000021513551</v>
      </c>
      <c r="AY452" s="168"/>
      <c r="AZ452" s="167"/>
      <c r="BA452" s="113"/>
      <c r="BB452" s="171" t="str">
        <f t="shared" si="325"/>
        <v/>
      </c>
      <c r="BC452" s="114"/>
      <c r="BD452" s="114"/>
      <c r="BE452" s="114"/>
      <c r="BF452" s="114"/>
      <c r="BG452" s="114"/>
      <c r="BH452" s="114">
        <f>IFERROR(FRACAS!AN814, "Hata Var")</f>
        <v>215.00000006170012</v>
      </c>
      <c r="BI452" s="114"/>
      <c r="BJ452" s="114"/>
      <c r="BK452" s="105" t="str">
        <f>[4]SayfaKAY!AW811</f>
        <v/>
      </c>
      <c r="BL452" s="105" t="str">
        <f>[4]SayfaKAY!V811</f>
        <v>FATİH OTOMOTIV SAN TIC LTD STI</v>
      </c>
      <c r="BM452" s="114"/>
      <c r="BN452" s="171" t="str">
        <f t="shared" si="300"/>
        <v>x yok</v>
      </c>
      <c r="BO452" s="171" t="b">
        <f t="shared" si="301"/>
        <v>0</v>
      </c>
      <c r="BP452" s="171" t="b">
        <f t="shared" si="302"/>
        <v>0</v>
      </c>
      <c r="BQ452" s="226">
        <f t="shared" si="303"/>
        <v>-1379.9999999511056</v>
      </c>
      <c r="BR452" s="226">
        <f t="shared" si="304"/>
        <v>1680.0000000488944</v>
      </c>
      <c r="BS452" s="226">
        <f t="shared" si="305"/>
        <v>300.00000009778887</v>
      </c>
      <c r="BT452" s="114"/>
      <c r="BU452" s="242"/>
      <c r="BV452" s="233">
        <f t="shared" si="306"/>
        <v>0</v>
      </c>
      <c r="BW452" s="226" t="str">
        <f t="shared" si="307"/>
        <v>Hayır, çakışma yok</v>
      </c>
      <c r="BX452" s="229"/>
      <c r="BY452" s="247">
        <f t="shared" si="308"/>
        <v>-0.95833333329937886</v>
      </c>
      <c r="BZ452" s="247">
        <f t="shared" si="309"/>
        <v>1.1666666667006211</v>
      </c>
      <c r="CA452" s="247">
        <f t="shared" si="310"/>
        <v>0.20833333340124227</v>
      </c>
      <c r="CB452" s="213"/>
      <c r="CC452" s="211"/>
      <c r="CD452" s="196"/>
      <c r="CE452" s="213">
        <v>810</v>
      </c>
      <c r="CF452" s="182">
        <f t="shared" si="311"/>
        <v>45960.208333333299</v>
      </c>
      <c r="CG452" s="182">
        <f t="shared" si="312"/>
        <v>45960.416666666701</v>
      </c>
      <c r="CH452" s="196"/>
      <c r="CI452" s="196"/>
      <c r="CJ452" s="196"/>
      <c r="CK452" s="196">
        <f t="shared" si="313"/>
        <v>1.1666666667006211</v>
      </c>
      <c r="CL452" s="196">
        <f t="shared" si="314"/>
        <v>-0.95833333329937886</v>
      </c>
      <c r="CM452" s="196">
        <f t="shared" si="315"/>
        <v>0.20833333340124227</v>
      </c>
      <c r="CN452" s="114"/>
      <c r="CO452" s="115">
        <f t="shared" si="316"/>
        <v>300.00000009778887</v>
      </c>
      <c r="CP452" s="116">
        <f t="shared" si="317"/>
        <v>70.000000002037268</v>
      </c>
      <c r="CQ452" s="117">
        <f t="shared" si="318"/>
        <v>0.20833333329937886</v>
      </c>
      <c r="CR452" s="117">
        <f t="shared" si="319"/>
        <v>45959.25</v>
      </c>
      <c r="CS452" s="117">
        <f t="shared" si="320"/>
        <v>45960.416666666701</v>
      </c>
      <c r="CT452" s="118">
        <f t="shared" si="321"/>
        <v>66181020.000000052</v>
      </c>
      <c r="CU452" s="118">
        <f t="shared" si="322"/>
        <v>1680.0000000488944</v>
      </c>
      <c r="CV452" s="118">
        <f t="shared" si="323"/>
        <v>66182700.000000097</v>
      </c>
      <c r="CW452" s="119">
        <f t="shared" si="324"/>
        <v>0.9999746157228393</v>
      </c>
    </row>
    <row r="453" spans="1:101" ht="118.5" customHeight="1" x14ac:dyDescent="0.3">
      <c r="A453" s="104" t="str">
        <f>[4]SayfaKAY!C810</f>
        <v>KAY5+6</v>
      </c>
      <c r="B453" s="104" t="str">
        <f>[4]SayfaKAY!D810</f>
        <v>3879(8)</v>
      </c>
      <c r="C453" s="105" t="str">
        <f>[4]SayfaKAY!E810</f>
        <v>RA</v>
      </c>
      <c r="D453" s="105">
        <f>[4]SayfaKAY!F810</f>
        <v>141113</v>
      </c>
      <c r="E453" s="106" t="str">
        <f>[4]SayfaKAY!G810</f>
        <v>BOZ-KAY5+6-FF-797</v>
      </c>
      <c r="F453" s="193">
        <f t="shared" si="285"/>
        <v>45957</v>
      </c>
      <c r="G453" s="135">
        <f t="shared" si="286"/>
        <v>0.29166666670062114</v>
      </c>
      <c r="H453" s="235">
        <f>[4]SayfaKAY!H810</f>
        <v>45957.291666666701</v>
      </c>
      <c r="I453" s="104" t="str">
        <f>[4]SayfaKAY!I810</f>
        <v>Hat/Line</v>
      </c>
      <c r="J453" s="103" t="str">
        <f>IF([4]SayfaKAY!J810="","",IF([4]SayfaKAY!J810="Müşteri","Notified by Customer","Notified by Bozankaya"))</f>
        <v>Notified by Customer</v>
      </c>
      <c r="K453" s="103" t="e">
        <f>VLOOKUP([4]SayfaKAY!L810,#REF!,2,FALSE)</f>
        <v>#REF!</v>
      </c>
      <c r="L453" s="165" t="str">
        <f>[4]SayfaKAY!X810</f>
        <v>ATAK ULAŞIM SAN.TİC.LTD.ŞTİ.</v>
      </c>
      <c r="M453" s="107" t="str">
        <f t="shared" si="287"/>
        <v>KAY5+6-BOZ-KAY5+6-FF-797</v>
      </c>
      <c r="N453" s="105" t="str">
        <f>[4]SayfaKAY!M810</f>
        <v>ARAÇ İÇERİSİNDEKİ EKRANLAR ÇALIŞMIYOR</v>
      </c>
      <c r="O453" s="166" t="str">
        <f>[4]SayfaKAY!P810</f>
        <v>D-Arıza değil</v>
      </c>
      <c r="P453" s="166" t="str">
        <f>[4]SayfaKAY!Q810</f>
        <v>B(Servisten çekmeye etki eden arıza)</v>
      </c>
      <c r="Q453" s="166" t="str">
        <f>[4]SayfaKAY!R810</f>
        <v>N.A(Yaralanma yok)</v>
      </c>
      <c r="R453" s="132" t="str" cm="1">
        <f t="array" ref="R453">IF([4]SayfaKAY!U810="","",_xlfn.IFS([4]SayfaKAY!U810="Bozankaya","Bozankaya",[4]SayfaKAY!U810="Müşteri","Customer",[4]SayfaKAY!U810="Tedarikçi","Equipment Supplier"))</f>
        <v>Equipment Supplier</v>
      </c>
      <c r="S453" s="204" t="str">
        <f>[4]SayfaKAY!N810</f>
        <v>CİHAZ SÜREKLİ GÖRÜNTÜ KALİTESİ KISMINDA "UNKOWN" YAZIYOR BU SEBEPLE DİĞER EKRAN TRANSMİTTERLER 720 EKRAN KALİTESİNE GEÇİYOR VE ÇALIŞMIYOR CİHAZ DEĞİŞİMİ YAPILDI SORUN GİDERİLDİ</v>
      </c>
      <c r="T453" s="133" t="str">
        <f>[4]SayfaKAY!AD810</f>
        <v>Ekipman yenisi ile değiştirildi</v>
      </c>
      <c r="U453" s="132" t="str">
        <f>[4]SayfaKAY!W810</f>
        <v/>
      </c>
      <c r="V453" s="108" t="str">
        <f>[4]SayfaKAY!AZ810</f>
        <v/>
      </c>
      <c r="W453" s="136">
        <f t="shared" si="288"/>
        <v>45957</v>
      </c>
      <c r="X453" s="137" t="str">
        <f t="shared" si="289"/>
        <v>07:00</v>
      </c>
      <c r="Y453" s="235">
        <f>[4]SayfaKAY!AE810</f>
        <v>45957.291666666701</v>
      </c>
      <c r="Z453" s="109">
        <f t="shared" si="290"/>
        <v>45957</v>
      </c>
      <c r="AA453" s="110" t="str">
        <f t="shared" si="291"/>
        <v>10:00</v>
      </c>
      <c r="AB453" s="182">
        <f>[4]SayfaKAY!BA810</f>
        <v>45957.416666666701</v>
      </c>
      <c r="AC453" s="257">
        <f t="shared" si="292"/>
        <v>180</v>
      </c>
      <c r="AD453" s="111">
        <f t="shared" si="293"/>
        <v>45957</v>
      </c>
      <c r="AE453" s="111" t="str">
        <f t="shared" si="294"/>
        <v>10:00</v>
      </c>
      <c r="AF453" s="235">
        <f>[4]SayfaKAY!BA810</f>
        <v>45957.416666666701</v>
      </c>
      <c r="AG453" s="179" t="str">
        <f>[4]SayfaKAY!S810</f>
        <v>(III) Farklı Araçlarda Tekrarlayan Arıza</v>
      </c>
      <c r="AH453" s="178" t="str">
        <f t="shared" si="295"/>
        <v>Bu Arıza Aracın Servise Verilmesine Engel</v>
      </c>
      <c r="AI453" s="163" t="str">
        <f>[4]SayfaKAY!AV810</f>
        <v>38-HBR-25-288</v>
      </c>
      <c r="AJ453" s="164" t="str">
        <f t="shared" si="296"/>
        <v/>
      </c>
      <c r="AK453" s="164" t="str">
        <f t="shared" si="297"/>
        <v/>
      </c>
      <c r="AL453" s="112" t="str">
        <f>[4]SayfaKAY!AX810</f>
        <v/>
      </c>
      <c r="AM453" s="257" cm="1">
        <f t="array" ref="AM453">IFERROR(IF(AND(P453&lt;&gt;"D(Arıza Değil)",AH453="Bu Arıza Aracın Servise Verilmesine Engel Değil"),
IF(Z453-F453&gt;0,(AB453-Y453)*24*60,
IF(OR(AND(G453&gt;$AS$1,G453&lt;$AT$1),AND(G453&gt;$AU$1,G453&lt;$AV$1)),
(AF453-H453)*24*60,     BH:BH0)),        AN453),0)</f>
        <v>180</v>
      </c>
      <c r="AN453" s="257">
        <f t="shared" si="298"/>
        <v>180</v>
      </c>
      <c r="AO453" s="174" t="str">
        <f>[4]SayfaKAY!AG810</f>
        <v>ATAK ULAŞIM SAN.TİC.LTD.ŞTİ.</v>
      </c>
      <c r="AP453" s="174" t="str">
        <f>[4]SayfaKAY!AI810</f>
        <v>E110-7516</v>
      </c>
      <c r="AQ453" s="174" t="str">
        <f>[4]SayfaKAY!AQ810</f>
        <v/>
      </c>
      <c r="AR453" s="174" t="str">
        <f>[4]SayfaKAY!AH810</f>
        <v>EKRAN TRANSMİTTER</v>
      </c>
      <c r="AS453" s="174" t="str">
        <f>[4]SayfaKAY!AJ810</f>
        <v/>
      </c>
      <c r="AT453" s="175" t="str">
        <f>[4]SayfaKAY!AM810</f>
        <v/>
      </c>
      <c r="AU453" s="176" t="str">
        <f>[4]SayfaKAY!AL810</f>
        <v/>
      </c>
      <c r="AV453" s="176" t="str">
        <f>[4]SayfaKAY!AP810</f>
        <v/>
      </c>
      <c r="AW453" s="177" t="str">
        <f>[4]SayfaKAY!AT810</f>
        <v/>
      </c>
      <c r="AX453" s="194" t="str">
        <f t="shared" si="299"/>
        <v/>
      </c>
      <c r="AY453" s="168"/>
      <c r="AZ453" s="167"/>
      <c r="BA453" s="170"/>
      <c r="BB453" s="171" t="str">
        <f t="shared" si="325"/>
        <v/>
      </c>
      <c r="BC453" s="114"/>
      <c r="BD453" s="114"/>
      <c r="BE453" s="114"/>
      <c r="BF453" s="114"/>
      <c r="BG453" s="114"/>
      <c r="BH453" s="114">
        <f>IFERROR(FRACAS!AN813, "Hata Var")</f>
        <v>216.00000000209548</v>
      </c>
      <c r="BI453" s="114"/>
      <c r="BJ453" s="114"/>
      <c r="BK453" s="105" t="str">
        <f>[4]SayfaKAY!AW810</f>
        <v/>
      </c>
      <c r="BL453" s="105" t="str">
        <f>[4]SayfaKAY!V810</f>
        <v>ATAK ULAŞIM SAN.TİC.LTD.ŞTİ.</v>
      </c>
      <c r="BM453" s="114"/>
      <c r="BN453" s="171" t="str">
        <f t="shared" si="300"/>
        <v>x yok</v>
      </c>
      <c r="BO453" s="171" t="str">
        <f t="shared" si="301"/>
        <v>aynı gün giderilen arıza</v>
      </c>
      <c r="BP453" s="171" t="str">
        <f t="shared" si="302"/>
        <v>aynı gün giderilen arıza</v>
      </c>
      <c r="BQ453" s="226">
        <f t="shared" si="303"/>
        <v>0</v>
      </c>
      <c r="BR453" s="226">
        <f t="shared" si="304"/>
        <v>180</v>
      </c>
      <c r="BS453" s="226">
        <f t="shared" si="305"/>
        <v>180</v>
      </c>
      <c r="BT453" s="114"/>
      <c r="BU453" s="242"/>
      <c r="BV453" s="233">
        <f t="shared" si="306"/>
        <v>0</v>
      </c>
      <c r="BW453" s="226" t="str">
        <f t="shared" si="307"/>
        <v>Hayır, çakışma yok</v>
      </c>
      <c r="BX453" s="229"/>
      <c r="BY453" s="247">
        <f t="shared" si="308"/>
        <v>0</v>
      </c>
      <c r="BZ453" s="247">
        <f t="shared" si="309"/>
        <v>0.125</v>
      </c>
      <c r="CA453" s="247">
        <f t="shared" si="310"/>
        <v>0.125</v>
      </c>
      <c r="CB453" s="213"/>
      <c r="CC453" s="211"/>
      <c r="CD453" s="196"/>
      <c r="CE453" s="213">
        <v>809</v>
      </c>
      <c r="CF453" s="182">
        <f t="shared" si="311"/>
        <v>45957.291666666701</v>
      </c>
      <c r="CG453" s="182">
        <f t="shared" si="312"/>
        <v>45957.416666666701</v>
      </c>
      <c r="CH453" s="196"/>
      <c r="CI453" s="196"/>
      <c r="CJ453" s="196"/>
      <c r="CK453" s="196">
        <f t="shared" si="313"/>
        <v>0.125</v>
      </c>
      <c r="CL453" s="196">
        <f t="shared" si="314"/>
        <v>0</v>
      </c>
      <c r="CM453" s="196">
        <f t="shared" si="315"/>
        <v>0.125</v>
      </c>
      <c r="CN453" s="114"/>
      <c r="CO453" s="115">
        <f t="shared" si="316"/>
        <v>180</v>
      </c>
      <c r="CP453" s="116">
        <f t="shared" si="317"/>
        <v>7.5</v>
      </c>
      <c r="CQ453" s="117">
        <f t="shared" si="318"/>
        <v>0.29166666670062114</v>
      </c>
      <c r="CR453" s="117">
        <f t="shared" si="319"/>
        <v>45957.291666666701</v>
      </c>
      <c r="CS453" s="117">
        <f t="shared" si="320"/>
        <v>45957.416666666701</v>
      </c>
      <c r="CT453" s="118">
        <f t="shared" si="321"/>
        <v>66178080</v>
      </c>
      <c r="CU453" s="118">
        <f t="shared" si="322"/>
        <v>180</v>
      </c>
      <c r="CV453" s="118">
        <f t="shared" si="323"/>
        <v>66178260</v>
      </c>
      <c r="CW453" s="119">
        <f t="shared" si="324"/>
        <v>0.99999728007354682</v>
      </c>
    </row>
    <row r="454" spans="1:101" ht="118.5" customHeight="1" x14ac:dyDescent="0.3">
      <c r="A454" s="160" t="str">
        <f>[4]SayfaKAY!C812</f>
        <v>KAY5+6</v>
      </c>
      <c r="B454" s="104" t="str">
        <f>[4]SayfaKAY!D812</f>
        <v>3875(4)</v>
      </c>
      <c r="C454" s="105" t="str">
        <f>[4]SayfaKAY!E812</f>
        <v>MB</v>
      </c>
      <c r="D454" s="105">
        <f>[4]SayfaKAY!F812</f>
        <v>142522</v>
      </c>
      <c r="E454" s="106" t="str">
        <f>[4]SayfaKAY!G812</f>
        <v>BOZ-KAY5+6-FF-799</v>
      </c>
      <c r="F454" s="193">
        <f t="shared" ref="F454:F517" si="326">IF(H454="","",INT(H454))</f>
        <v>45957</v>
      </c>
      <c r="G454" s="135">
        <f t="shared" ref="G454:G517" si="327">IF(H454="","",MOD(H454,1))</f>
        <v>0.20833333329937886</v>
      </c>
      <c r="H454" s="235">
        <f>[4]SayfaKAY!H812</f>
        <v>45957.208333333299</v>
      </c>
      <c r="I454" s="104" t="str">
        <f>[4]SayfaKAY!I812</f>
        <v>Hat/Line</v>
      </c>
      <c r="J454" s="103" t="str">
        <f>IF([4]SayfaKAY!J812="","",IF([4]SayfaKAY!J812="Müşteri","Notified by Customer","Notified by Bozankaya"))</f>
        <v>Notified by Customer</v>
      </c>
      <c r="K454" s="103" t="e">
        <f>VLOOKUP([4]SayfaKAY!L812,#REF!,2,FALSE)</f>
        <v>#REF!</v>
      </c>
      <c r="L454" s="165" t="str">
        <f>[4]SayfaKAY!X812</f>
        <v>ATAK ULAŞIM SAN.TİC.LTD.ŞTİ.</v>
      </c>
      <c r="M454" s="107" t="str">
        <f t="shared" ref="M454:M517" si="328">IF( E454="", "", A454&amp;"-"&amp;E454)</f>
        <v>KAY5+6-BOZ-KAY5+6-FF-799</v>
      </c>
      <c r="N454" s="105" t="str">
        <f>[4]SayfaKAY!M812</f>
        <v>Kapı üstü ekranlarda reklam dönüyor. Kabin arkası ekranlar çalışmıyor.</v>
      </c>
      <c r="O454" s="166" t="str">
        <f>[4]SayfaKAY!P812</f>
        <v>D-Arıza değil</v>
      </c>
      <c r="P454" s="166" t="str">
        <f>[4]SayfaKAY!Q812</f>
        <v>B(Servisten çekmeye etki eden arıza)</v>
      </c>
      <c r="Q454" s="166" t="str">
        <f>[4]SayfaKAY!R812</f>
        <v>N.A(Yaralanma yok)</v>
      </c>
      <c r="R454" s="132" t="str" cm="1">
        <f t="array" ref="R454">IF([4]SayfaKAY!U812="","",_xlfn.IFS([4]SayfaKAY!U812="Bozankaya","Bozankaya",[4]SayfaKAY!U812="Müşteri","Customer",[4]SayfaKAY!U812="Tedarikçi","Equipment Supplier"))</f>
        <v>Equipment Supplier</v>
      </c>
      <c r="S454" s="204" t="str">
        <f>[4]SayfaKAY!N812</f>
        <v>Görsel Yön. pc resetlendi. Sorun giderildi.</v>
      </c>
      <c r="T454" s="133" t="str">
        <f>[4]SayfaKAY!AD812</f>
        <v>*Reset edildi</v>
      </c>
      <c r="U454" s="132" t="str">
        <f>[4]SayfaKAY!W812</f>
        <v>Evet</v>
      </c>
      <c r="V454" s="108">
        <f>[4]SayfaKAY!AZ812</f>
        <v>2</v>
      </c>
      <c r="W454" s="136">
        <f t="shared" ref="W454:W517" si="329">IF(Y454="","",INT(Y454))</f>
        <v>45956</v>
      </c>
      <c r="X454" s="137" t="str">
        <f t="shared" ref="X454:X517" si="330">IF(Y454="","",TEXT(Y454,"ss:dd"))</f>
        <v>06:00</v>
      </c>
      <c r="Y454" s="235">
        <f>[4]SayfaKAY!AE812</f>
        <v>45956.25</v>
      </c>
      <c r="Z454" s="109">
        <f t="shared" ref="Z454:Z517" si="331">IF(AB454="","",INT(AB454))</f>
        <v>45957</v>
      </c>
      <c r="AA454" s="110" t="str">
        <f t="shared" ref="AA454:AA517" si="332">IF(AB454="","",TEXT(AB454,"ss:dd"))</f>
        <v>07:00</v>
      </c>
      <c r="AB454" s="182">
        <f>[4]SayfaKAY!BA812</f>
        <v>45957.291666666701</v>
      </c>
      <c r="AC454" s="257">
        <f t="shared" ref="AC454:AC517" si="333">IF(AF454="","",(AF454-H454)*24*60)</f>
        <v>120.00000009778887</v>
      </c>
      <c r="AD454" s="111">
        <f t="shared" ref="AD454:AD517" si="334">IF(AF454="","",INT(AF454))</f>
        <v>45957</v>
      </c>
      <c r="AE454" s="111" t="str">
        <f t="shared" ref="AE454:AE517" si="335">IF(AF454="","",TEXT(AF454,"ss:dd"))</f>
        <v>07:00</v>
      </c>
      <c r="AF454" s="235">
        <f>[4]SayfaKAY!BA812</f>
        <v>45957.291666666701</v>
      </c>
      <c r="AG454" s="179" t="str">
        <f>[4]SayfaKAY!S812</f>
        <v>(III) Farklı Araçlarda Tekrarlayan Arıza</v>
      </c>
      <c r="AH454" s="178" t="str">
        <f t="shared" ref="AH454:AH517" si="336">IF(P454="A(Hareket etmeyi engelleyen arıza)","Bu Arıza Aracın Servise Verilmesine Engel",
 IF(P454="B(Servisten çekmeye etki eden arıza)","Bu Arıza Aracın Servise Verilmesine Engel",
 IF(P454="C(Sisteme etki etmeyen arıza)","Bu Arıza Aracın Servise Verilmesine Engel Değil",
 IF(P454="D(Arıza Değil)","Bu Arıza Aracın Servise Verilmesine Engel Değil",                     ""))))</f>
        <v>Bu Arıza Aracın Servise Verilmesine Engel</v>
      </c>
      <c r="AI454" s="163" t="str">
        <f>[4]SayfaKAY!AV812</f>
        <v/>
      </c>
      <c r="AJ454" s="164" t="str">
        <f t="shared" ref="AJ454:AJ517" si="337">IF(AL454="","",INT(AL454))</f>
        <v/>
      </c>
      <c r="AK454" s="164" t="str">
        <f t="shared" ref="AK454:AK517" si="338">IF(AL454="","",TEXT(AL454,"ss:dd"))</f>
        <v/>
      </c>
      <c r="AL454" s="112" t="str">
        <f>[4]SayfaKAY!AX812</f>
        <v/>
      </c>
      <c r="AM454" s="257" cm="1">
        <f t="array" ref="AM454">IFERROR(IF(AND(P454&lt;&gt;"D(Arıza Değil)",AH454="Bu Arıza Aracın Servise Verilmesine Engel Değil"),
IF(Z454-F454&gt;0,(AB454-Y454)*24*60,
IF(OR(AND(G454&gt;$AS$1,G454&lt;$AT$1),AND(G454&gt;$AU$1,G454&lt;$AV$1)),
(AF454-H454)*24*60,     BH:BH0)),        AN454),0)</f>
        <v>120.00000009778887</v>
      </c>
      <c r="AN454" s="257">
        <f t="shared" ref="AN454:AN517" si="339">IFERROR(IF(P454&lt;&gt;"D(Arıza Değil)",AC454,0),0)</f>
        <v>120.00000009778887</v>
      </c>
      <c r="AO454" s="174" t="str">
        <f>[4]SayfaKAY!AG812</f>
        <v/>
      </c>
      <c r="AP454" s="174" t="str">
        <f>[4]SayfaKAY!AI812</f>
        <v/>
      </c>
      <c r="AQ454" s="174" t="str">
        <f>[4]SayfaKAY!AQ812</f>
        <v/>
      </c>
      <c r="AR454" s="174" t="str">
        <f>[4]SayfaKAY!AH812</f>
        <v/>
      </c>
      <c r="AS454" s="174" t="str">
        <f>[4]SayfaKAY!AJ812</f>
        <v/>
      </c>
      <c r="AT454" s="175" t="str">
        <f>[4]SayfaKAY!AM812</f>
        <v/>
      </c>
      <c r="AU454" s="176" t="str">
        <f>[4]SayfaKAY!AL812</f>
        <v/>
      </c>
      <c r="AV454" s="176" t="str">
        <f>[4]SayfaKAY!AP812</f>
        <v/>
      </c>
      <c r="AW454" s="177" t="str">
        <f>[4]SayfaKAY!AT812</f>
        <v/>
      </c>
      <c r="AX454" s="194">
        <f t="shared" ref="AX454:AX517" si="340">IF(V454="","",V454*AC454*BC$1)</f>
        <v>2640.0000021513551</v>
      </c>
      <c r="AY454" s="168"/>
      <c r="AZ454" s="167"/>
      <c r="BA454" s="113"/>
      <c r="BB454" s="171" t="str">
        <f t="shared" si="325"/>
        <v/>
      </c>
      <c r="BC454" s="114"/>
      <c r="BD454" s="114"/>
      <c r="BE454" s="114"/>
      <c r="BF454" s="114"/>
      <c r="BG454" s="114"/>
      <c r="BH454" s="114">
        <f>IFERROR(FRACAS!AN815, "Hata Var")</f>
        <v>251.0000000637956</v>
      </c>
      <c r="BI454" s="114"/>
      <c r="BJ454" s="114"/>
      <c r="BK454" s="105" t="str">
        <f>[4]SayfaKAY!AW812</f>
        <v/>
      </c>
      <c r="BL454" s="105" t="str">
        <f>[4]SayfaKAY!V812</f>
        <v>ATAK ULAŞIM SAN.TİC.LTD.ŞTİ.</v>
      </c>
      <c r="BM454" s="114"/>
      <c r="BN454" s="171" t="str">
        <f t="shared" ref="BN454:BN517" si="341">IF($AQ$1="X", IF(AND(G454&gt;=$AS$1,G454&lt;=$AT$1),IF(P454&lt;&gt;"D(Arıza Değil",AC454,0),IF(AND(G454&gt;=$AU$1,G454&lt;=$AV$1),IF(P454&lt;&gt;"D:Arıza Değil",AC454,0), "x var")), "x yok")</f>
        <v>x yok</v>
      </c>
      <c r="BO454" s="171" t="b">
        <f t="shared" ref="BO454:BO517" si="342">IF(OR(AND(G454&gt;$AS$1,G454&lt;$AT$1),AND(G454&gt;$AU$1,G454&lt;$AV$1)),"aynı gün giderilen arıza")</f>
        <v>0</v>
      </c>
      <c r="BP454" s="171" t="b">
        <f t="shared" ref="BP454:BP517" si="343">IF(Z454-F454&gt;0,"Bir günden fazla süren arıza",IF(OR(AND(G454&gt;$AS$1,G454&lt;$AT$1),AND(G454&gt;$AU$1,G454&lt;$AV$1)),"aynı gün giderilen arıza"))</f>
        <v>0</v>
      </c>
      <c r="BQ454" s="226">
        <f t="shared" ref="BQ454:BQ517" si="344">(Y454-H454)*24*60</f>
        <v>-1379.9999999511056</v>
      </c>
      <c r="BR454" s="226">
        <f t="shared" ref="BR454:BR517" si="345">(AB454-Y454)*24*60</f>
        <v>1500.0000000488944</v>
      </c>
      <c r="BS454" s="226">
        <f t="shared" ref="BS454:BS517" si="346">(AF454-H454)*24*60</f>
        <v>120.00000009778887</v>
      </c>
      <c r="BT454" s="114"/>
      <c r="BU454" s="242"/>
      <c r="BV454" s="233">
        <f t="shared" ref="BV454:BV517" si="347">COUNTIFS(B$5:B$9980,B454,H$5:H$9980,"&lt;="&amp;AF454,AF$5:AF$9980,"&gt;="&amp;H454)-1</f>
        <v>1</v>
      </c>
      <c r="BW454" s="226" t="str">
        <f t="shared" ref="BW454:BW517" si="348">IF(COUNTIFS(B$5:B$9980,B454,H$5:H$9980,"&lt;="&amp;AF454,AF$5:AF$9980,"&gt;="&amp;H454)&gt;1,"Evet, çakışma var","Hayır, çakışma yok")</f>
        <v>Evet, çakışma var</v>
      </c>
      <c r="BX454" s="229"/>
      <c r="BY454" s="247">
        <f t="shared" ref="BY454:BY517" si="349">Y454-H454</f>
        <v>-0.95833333329937886</v>
      </c>
      <c r="BZ454" s="247">
        <f t="shared" ref="BZ454:BZ517" si="350">AB454-Y454</f>
        <v>1.0416666667006211</v>
      </c>
      <c r="CA454" s="247">
        <f t="shared" ref="CA454:CA517" si="351">AB454-H454</f>
        <v>8.3333333401242271E-2</v>
      </c>
      <c r="CB454" s="213"/>
      <c r="CC454" s="211"/>
      <c r="CD454" s="196"/>
      <c r="CE454" s="213">
        <v>811</v>
      </c>
      <c r="CF454" s="182">
        <f t="shared" ref="CF454:CF517" si="352">H454</f>
        <v>45957.208333333299</v>
      </c>
      <c r="CG454" s="182">
        <f t="shared" ref="CG454:CG517" si="353">AB454</f>
        <v>45957.291666666701</v>
      </c>
      <c r="CH454" s="196"/>
      <c r="CI454" s="196"/>
      <c r="CJ454" s="196"/>
      <c r="CK454" s="196">
        <f t="shared" ref="CK454:CK517" si="354">AB454-Y454</f>
        <v>1.0416666667006211</v>
      </c>
      <c r="CL454" s="196">
        <f t="shared" ref="CL454:CL517" si="355">Y454-H454</f>
        <v>-0.95833333329937886</v>
      </c>
      <c r="CM454" s="196">
        <f t="shared" ref="CM454:CM517" si="356">AB454-H454</f>
        <v>8.3333333401242271E-2</v>
      </c>
      <c r="CN454" s="114"/>
      <c r="CO454" s="115">
        <f t="shared" ref="CO454:CO517" si="357">AC454</f>
        <v>120.00000009778887</v>
      </c>
      <c r="CP454" s="116">
        <f t="shared" ref="CP454:CP517" si="358">CU454/24</f>
        <v>62.500000002037268</v>
      </c>
      <c r="CQ454" s="117">
        <f t="shared" ref="CQ454:CQ517" si="359">G454</f>
        <v>0.20833333329937886</v>
      </c>
      <c r="CR454" s="117">
        <f t="shared" ref="CR454:CR517" si="360">Y454</f>
        <v>45956.25</v>
      </c>
      <c r="CS454" s="117">
        <f t="shared" ref="CS454:CS517" si="361">AB454</f>
        <v>45957.291666666701</v>
      </c>
      <c r="CT454" s="118">
        <f t="shared" ref="CT454:CT517" si="362">(CR454-CQ454)*1440</f>
        <v>66176700.000000052</v>
      </c>
      <c r="CU454" s="118">
        <f t="shared" ref="CU454:CU517" si="363">(CS454-CR454)*1440</f>
        <v>1500.0000000488944</v>
      </c>
      <c r="CV454" s="118">
        <f t="shared" ref="CV454:CV517" si="364">(CS454-CQ454)*1440</f>
        <v>66178200.000000097</v>
      </c>
      <c r="CW454" s="119">
        <f t="shared" ref="CW454:CW517" si="365">CT454/CV454</f>
        <v>0.99997733392567278</v>
      </c>
    </row>
    <row r="455" spans="1:101" ht="118.5" customHeight="1" x14ac:dyDescent="0.3">
      <c r="A455" s="104" t="str">
        <f>[4]SayfaKAY!C814</f>
        <v>KAY5+6</v>
      </c>
      <c r="B455" s="104" t="str">
        <f>[4]SayfaKAY!D814</f>
        <v>3878(7)</v>
      </c>
      <c r="C455" s="105" t="str">
        <f>[4]SayfaKAY!E814</f>
        <v>RB</v>
      </c>
      <c r="D455" s="105">
        <f>[4]SayfaKAY!F814</f>
        <v>168604</v>
      </c>
      <c r="E455" s="106" t="str">
        <f>[4]SayfaKAY!G814</f>
        <v>BOZ-KAY5+6-FF-801</v>
      </c>
      <c r="F455" s="193">
        <f t="shared" si="326"/>
        <v>45957</v>
      </c>
      <c r="G455" s="135">
        <f t="shared" si="327"/>
        <v>0.20833333329937886</v>
      </c>
      <c r="H455" s="235">
        <f>[4]SayfaKAY!H814</f>
        <v>45957.208333333299</v>
      </c>
      <c r="I455" s="104" t="str">
        <f>[4]SayfaKAY!I814</f>
        <v>Hat/Line</v>
      </c>
      <c r="J455" s="103" t="str">
        <f>IF([4]SayfaKAY!J814="","",IF([4]SayfaKAY!J814="Müşteri","Notified by Customer","Notified by Bozankaya"))</f>
        <v>Notified by Customer</v>
      </c>
      <c r="K455" s="103" t="e">
        <f>VLOOKUP([4]SayfaKAY!L814,#REF!,2,FALSE)</f>
        <v>#REF!</v>
      </c>
      <c r="L455" s="165" t="str">
        <f>[4]SayfaKAY!X814</f>
        <v>ELTESAN ELEKTRO MEKANİK SOĞUTMA SAN</v>
      </c>
      <c r="M455" s="107" t="str">
        <f t="shared" si="328"/>
        <v>KAY5+6-BOZ-KAY5+6-FF-801</v>
      </c>
      <c r="N455" s="105" t="str">
        <f>[4]SayfaKAY!M814</f>
        <v>yolcu bölümü sıcak</v>
      </c>
      <c r="O455" s="166" t="str">
        <f>[4]SayfaKAY!P814</f>
        <v>D-Arıza değil</v>
      </c>
      <c r="P455" s="166" t="str">
        <f>[4]SayfaKAY!Q814</f>
        <v>B(Servisten çekmeye etki eden arıza)</v>
      </c>
      <c r="Q455" s="166" t="str">
        <f>[4]SayfaKAY!R814</f>
        <v>N.A(Yaralanma yok)</v>
      </c>
      <c r="R455" s="132" t="str" cm="1">
        <f t="array" ref="R455">IF([4]SayfaKAY!U814="","",_xlfn.IFS([4]SayfaKAY!U814="Bozankaya","Bozankaya",[4]SayfaKAY!U814="Müşteri","Customer",[4]SayfaKAY!U814="Tedarikçi","Equipment Supplier"))</f>
        <v>Equipment Supplier</v>
      </c>
      <c r="S455" s="204" t="str">
        <f>[4]SayfaKAY!N814</f>
        <v>Kontrol edildi. Sorun görülmedi.</v>
      </c>
      <c r="T455" s="133" t="str">
        <f>[4]SayfaKAY!AD814</f>
        <v>*Reset edildi</v>
      </c>
      <c r="U455" s="132" t="str">
        <f>[4]SayfaKAY!W814</f>
        <v>Evet</v>
      </c>
      <c r="V455" s="108">
        <f>[4]SayfaKAY!AZ814</f>
        <v>2</v>
      </c>
      <c r="W455" s="136">
        <f t="shared" si="329"/>
        <v>45956</v>
      </c>
      <c r="X455" s="137" t="str">
        <f t="shared" si="330"/>
        <v>05:30</v>
      </c>
      <c r="Y455" s="235">
        <f>[4]SayfaKAY!AE814</f>
        <v>45956.229166666701</v>
      </c>
      <c r="Z455" s="109">
        <f t="shared" si="331"/>
        <v>45957</v>
      </c>
      <c r="AA455" s="110" t="str">
        <f t="shared" si="332"/>
        <v>07:00</v>
      </c>
      <c r="AB455" s="182">
        <f>[4]SayfaKAY!BA814</f>
        <v>45957.291666666701</v>
      </c>
      <c r="AC455" s="257">
        <f t="shared" si="333"/>
        <v>120.00000009778887</v>
      </c>
      <c r="AD455" s="111">
        <f t="shared" si="334"/>
        <v>45957</v>
      </c>
      <c r="AE455" s="111" t="str">
        <f t="shared" si="335"/>
        <v>07:00</v>
      </c>
      <c r="AF455" s="235">
        <f>[4]SayfaKAY!BA814</f>
        <v>45957.291666666701</v>
      </c>
      <c r="AG455" s="179" t="str">
        <f>[4]SayfaKAY!S814</f>
        <v>(III) Farklı Araçlarda Tekrarlayan Arıza</v>
      </c>
      <c r="AH455" s="178" t="str">
        <f t="shared" si="336"/>
        <v>Bu Arıza Aracın Servise Verilmesine Engel</v>
      </c>
      <c r="AI455" s="163" t="str">
        <f>[4]SayfaKAY!AV814</f>
        <v/>
      </c>
      <c r="AJ455" s="164" t="str">
        <f t="shared" si="337"/>
        <v/>
      </c>
      <c r="AK455" s="164" t="str">
        <f t="shared" si="338"/>
        <v/>
      </c>
      <c r="AL455" s="112" t="str">
        <f>[4]SayfaKAY!AX814</f>
        <v/>
      </c>
      <c r="AM455" s="257" cm="1">
        <f t="array" ref="AM455">IFERROR(IF(AND(P455&lt;&gt;"D(Arıza Değil)",AH455="Bu Arıza Aracın Servise Verilmesine Engel Değil"),
IF(Z455-F455&gt;0,(AB455-Y455)*24*60,
IF(OR(AND(G455&gt;$AS$1,G455&lt;$AT$1),AND(G455&gt;$AU$1,G455&lt;$AV$1)),
(AF455-H455)*24*60,     BH:BH0)),        AN455),0)</f>
        <v>120.00000009778887</v>
      </c>
      <c r="AN455" s="257">
        <f t="shared" si="339"/>
        <v>120.00000009778887</v>
      </c>
      <c r="AO455" s="174" t="str">
        <f>[4]SayfaKAY!AG814</f>
        <v/>
      </c>
      <c r="AP455" s="174" t="str">
        <f>[4]SayfaKAY!AI814</f>
        <v/>
      </c>
      <c r="AQ455" s="174" t="str">
        <f>[4]SayfaKAY!AQ814</f>
        <v/>
      </c>
      <c r="AR455" s="174" t="str">
        <f>[4]SayfaKAY!AH814</f>
        <v/>
      </c>
      <c r="AS455" s="174" t="str">
        <f>[4]SayfaKAY!AJ814</f>
        <v/>
      </c>
      <c r="AT455" s="175" t="str">
        <f>[4]SayfaKAY!AM814</f>
        <v/>
      </c>
      <c r="AU455" s="176" t="str">
        <f>[4]SayfaKAY!AL814</f>
        <v/>
      </c>
      <c r="AV455" s="176" t="str">
        <f>[4]SayfaKAY!AP814</f>
        <v/>
      </c>
      <c r="AW455" s="177" t="str">
        <f>[4]SayfaKAY!AT814</f>
        <v/>
      </c>
      <c r="AX455" s="194">
        <f t="shared" si="340"/>
        <v>2640.0000021513551</v>
      </c>
      <c r="AY455" s="168"/>
      <c r="AZ455" s="167"/>
      <c r="BA455" s="170"/>
      <c r="BB455" s="171" t="str">
        <f t="shared" si="325"/>
        <v/>
      </c>
      <c r="BC455" s="114"/>
      <c r="BD455" s="114"/>
      <c r="BE455" s="114"/>
      <c r="BF455" s="114"/>
      <c r="BG455" s="114"/>
      <c r="BH455" s="114">
        <f>IFERROR(FRACAS!AN817, "Hata Var")</f>
        <v>233.00000006798655</v>
      </c>
      <c r="BI455" s="114"/>
      <c r="BJ455" s="114"/>
      <c r="BK455" s="105" t="str">
        <f>[4]SayfaKAY!AW814</f>
        <v/>
      </c>
      <c r="BL455" s="105" t="str">
        <f>[4]SayfaKAY!V814</f>
        <v>ELTESAN ELEKTRO MEKANİK SOĞUTMA SAN</v>
      </c>
      <c r="BM455" s="114"/>
      <c r="BN455" s="171" t="str">
        <f t="shared" si="341"/>
        <v>x yok</v>
      </c>
      <c r="BO455" s="171" t="b">
        <f t="shared" si="342"/>
        <v>0</v>
      </c>
      <c r="BP455" s="171" t="b">
        <f t="shared" si="343"/>
        <v>0</v>
      </c>
      <c r="BQ455" s="226">
        <f t="shared" si="344"/>
        <v>-1409.9999999022111</v>
      </c>
      <c r="BR455" s="226">
        <f t="shared" si="345"/>
        <v>1530</v>
      </c>
      <c r="BS455" s="226">
        <f t="shared" si="346"/>
        <v>120.00000009778887</v>
      </c>
      <c r="BT455" s="114"/>
      <c r="BU455" s="242"/>
      <c r="BV455" s="233">
        <f t="shared" si="347"/>
        <v>0</v>
      </c>
      <c r="BW455" s="226" t="str">
        <f t="shared" si="348"/>
        <v>Hayır, çakışma yok</v>
      </c>
      <c r="BX455" s="229"/>
      <c r="BY455" s="247">
        <f t="shared" si="349"/>
        <v>-0.97916666659875773</v>
      </c>
      <c r="BZ455" s="247">
        <f t="shared" si="350"/>
        <v>1.0625</v>
      </c>
      <c r="CA455" s="247">
        <f t="shared" si="351"/>
        <v>8.3333333401242271E-2</v>
      </c>
      <c r="CB455" s="213"/>
      <c r="CC455" s="211"/>
      <c r="CD455" s="196"/>
      <c r="CE455" s="213">
        <v>813</v>
      </c>
      <c r="CF455" s="182">
        <f t="shared" si="352"/>
        <v>45957.208333333299</v>
      </c>
      <c r="CG455" s="182">
        <f t="shared" si="353"/>
        <v>45957.291666666701</v>
      </c>
      <c r="CH455" s="196"/>
      <c r="CI455" s="196"/>
      <c r="CJ455" s="196"/>
      <c r="CK455" s="196">
        <f t="shared" si="354"/>
        <v>1.0625</v>
      </c>
      <c r="CL455" s="196">
        <f t="shared" si="355"/>
        <v>-0.97916666659875773</v>
      </c>
      <c r="CM455" s="196">
        <f t="shared" si="356"/>
        <v>8.3333333401242271E-2</v>
      </c>
      <c r="CN455" s="114"/>
      <c r="CO455" s="115">
        <f t="shared" si="357"/>
        <v>120.00000009778887</v>
      </c>
      <c r="CP455" s="116">
        <f t="shared" si="358"/>
        <v>63.75</v>
      </c>
      <c r="CQ455" s="117">
        <f t="shared" si="359"/>
        <v>0.20833333329937886</v>
      </c>
      <c r="CR455" s="117">
        <f t="shared" si="360"/>
        <v>45956.229166666701</v>
      </c>
      <c r="CS455" s="117">
        <f t="shared" si="361"/>
        <v>45957.291666666701</v>
      </c>
      <c r="CT455" s="118">
        <f t="shared" si="362"/>
        <v>66176670.000000097</v>
      </c>
      <c r="CU455" s="118">
        <f t="shared" si="363"/>
        <v>1530</v>
      </c>
      <c r="CV455" s="118">
        <f t="shared" si="364"/>
        <v>66178200.000000097</v>
      </c>
      <c r="CW455" s="119">
        <f t="shared" si="365"/>
        <v>0.99997688060418688</v>
      </c>
    </row>
    <row r="456" spans="1:101" ht="118.5" customHeight="1" x14ac:dyDescent="0.3">
      <c r="A456" s="160" t="str">
        <f>[4]SayfaKAY!C815</f>
        <v>KAY5+6</v>
      </c>
      <c r="B456" s="104" t="str">
        <f>[4]SayfaKAY!D815</f>
        <v>3876(5)</v>
      </c>
      <c r="C456" s="105" t="str">
        <f>[4]SayfaKAY!E815</f>
        <v>RB</v>
      </c>
      <c r="D456" s="105">
        <f>[4]SayfaKAY!F815</f>
        <v>182118</v>
      </c>
      <c r="E456" s="106" t="str">
        <f>[4]SayfaKAY!G815</f>
        <v>BOZ-KAY5+6-FF-802</v>
      </c>
      <c r="F456" s="193">
        <f t="shared" si="326"/>
        <v>45957</v>
      </c>
      <c r="G456" s="135">
        <f t="shared" si="327"/>
        <v>0.20833333329937886</v>
      </c>
      <c r="H456" s="235">
        <f>[4]SayfaKAY!H815</f>
        <v>45957.208333333299</v>
      </c>
      <c r="I456" s="104" t="str">
        <f>[4]SayfaKAY!I815</f>
        <v>Hat/Line</v>
      </c>
      <c r="J456" s="103" t="str">
        <f>IF([4]SayfaKAY!J815="","",IF([4]SayfaKAY!J815="Müşteri","Notified by Customer","Notified by Bozankaya"))</f>
        <v>Notified by Customer</v>
      </c>
      <c r="K456" s="103" t="e">
        <f>VLOOKUP([4]SayfaKAY!L815,#REF!,2,FALSE)</f>
        <v>#REF!</v>
      </c>
      <c r="L456" s="165" t="str">
        <f>[4]SayfaKAY!X815</f>
        <v>ELTESAN ELEKTRO MEKANİK SOĞUTMA SAN</v>
      </c>
      <c r="M456" s="107" t="str">
        <f t="shared" si="328"/>
        <v>KAY5+6-BOZ-KAY5+6-FF-802</v>
      </c>
      <c r="N456" s="105" t="str">
        <f>[4]SayfaKAY!M815</f>
        <v>Yolcu bölümü sıcak</v>
      </c>
      <c r="O456" s="166" t="str">
        <f>[4]SayfaKAY!P815</f>
        <v>D-Arıza değil</v>
      </c>
      <c r="P456" s="166" t="str">
        <f>[4]SayfaKAY!Q815</f>
        <v>B(Servisten çekmeye etki eden arıza)</v>
      </c>
      <c r="Q456" s="166" t="str">
        <f>[4]SayfaKAY!R815</f>
        <v>N.A(Yaralanma yok)</v>
      </c>
      <c r="R456" s="132" t="str" cm="1">
        <f t="array" ref="R456">IF([4]SayfaKAY!U815="","",_xlfn.IFS([4]SayfaKAY!U815="Bozankaya","Bozankaya",[4]SayfaKAY!U815="Müşteri","Customer",[4]SayfaKAY!U815="Tedarikçi","Equipment Supplier"))</f>
        <v>Equipment Supplier</v>
      </c>
      <c r="S456" s="204" t="str">
        <f>[4]SayfaKAY!N815</f>
        <v>Kontrol edildi sorun görülmedi.</v>
      </c>
      <c r="T456" s="133" t="str">
        <f>[4]SayfaKAY!AD815</f>
        <v>*Bir çalışma yapılmadı</v>
      </c>
      <c r="U456" s="132" t="str">
        <f>[4]SayfaKAY!W815</f>
        <v>Evet</v>
      </c>
      <c r="V456" s="108">
        <f>[4]SayfaKAY!AZ815</f>
        <v>2</v>
      </c>
      <c r="W456" s="136">
        <f t="shared" si="329"/>
        <v>45956</v>
      </c>
      <c r="X456" s="137" t="str">
        <f t="shared" si="330"/>
        <v>05:30</v>
      </c>
      <c r="Y456" s="235">
        <f>[4]SayfaKAY!AE815</f>
        <v>45956.229166666701</v>
      </c>
      <c r="Z456" s="109">
        <f t="shared" si="331"/>
        <v>45957</v>
      </c>
      <c r="AA456" s="110" t="str">
        <f t="shared" si="332"/>
        <v>07:00</v>
      </c>
      <c r="AB456" s="182">
        <f>[4]SayfaKAY!BA815</f>
        <v>45957.291666666701</v>
      </c>
      <c r="AC456" s="257">
        <f t="shared" si="333"/>
        <v>120.00000009778887</v>
      </c>
      <c r="AD456" s="111">
        <f t="shared" si="334"/>
        <v>45957</v>
      </c>
      <c r="AE456" s="111" t="str">
        <f t="shared" si="335"/>
        <v>07:00</v>
      </c>
      <c r="AF456" s="235">
        <f>[4]SayfaKAY!BA815</f>
        <v>45957.291666666701</v>
      </c>
      <c r="AG456" s="179" t="str">
        <f>[4]SayfaKAY!S815</f>
        <v>(III) Farklı Araçlarda Tekrarlayan Arıza</v>
      </c>
      <c r="AH456" s="178" t="str">
        <f t="shared" si="336"/>
        <v>Bu Arıza Aracın Servise Verilmesine Engel</v>
      </c>
      <c r="AI456" s="163" t="str">
        <f>[4]SayfaKAY!AV815</f>
        <v/>
      </c>
      <c r="AJ456" s="164" t="str">
        <f t="shared" si="337"/>
        <v/>
      </c>
      <c r="AK456" s="164" t="str">
        <f t="shared" si="338"/>
        <v/>
      </c>
      <c r="AL456" s="112" t="str">
        <f>[4]SayfaKAY!AX815</f>
        <v/>
      </c>
      <c r="AM456" s="257" cm="1">
        <f t="array" ref="AM456">IFERROR(IF(AND(P456&lt;&gt;"D(Arıza Değil)",AH456="Bu Arıza Aracın Servise Verilmesine Engel Değil"),
IF(Z456-F456&gt;0,(AB456-Y456)*24*60,
IF(OR(AND(G456&gt;$AS$1,G456&lt;$AT$1),AND(G456&gt;$AU$1,G456&lt;$AV$1)),
(AF456-H456)*24*60,     BH:BH0)),        AN456),0)</f>
        <v>120.00000009778887</v>
      </c>
      <c r="AN456" s="257">
        <f t="shared" si="339"/>
        <v>120.00000009778887</v>
      </c>
      <c r="AO456" s="174" t="str">
        <f>[4]SayfaKAY!AG815</f>
        <v/>
      </c>
      <c r="AP456" s="174" t="str">
        <f>[4]SayfaKAY!AI815</f>
        <v/>
      </c>
      <c r="AQ456" s="174" t="str">
        <f>[4]SayfaKAY!AQ815</f>
        <v/>
      </c>
      <c r="AR456" s="174" t="str">
        <f>[4]SayfaKAY!AH815</f>
        <v/>
      </c>
      <c r="AS456" s="174" t="str">
        <f>[4]SayfaKAY!AJ815</f>
        <v/>
      </c>
      <c r="AT456" s="175" t="str">
        <f>[4]SayfaKAY!AM815</f>
        <v/>
      </c>
      <c r="AU456" s="176" t="str">
        <f>[4]SayfaKAY!AL815</f>
        <v/>
      </c>
      <c r="AV456" s="176" t="str">
        <f>[4]SayfaKAY!AP815</f>
        <v/>
      </c>
      <c r="AW456" s="177" t="str">
        <f>[4]SayfaKAY!AT815</f>
        <v/>
      </c>
      <c r="AX456" s="194">
        <f t="shared" si="340"/>
        <v>2640.0000021513551</v>
      </c>
      <c r="AY456" s="168"/>
      <c r="AZ456" s="167"/>
      <c r="BA456" s="113"/>
      <c r="BB456" s="171" t="str">
        <f t="shared" si="325"/>
        <v/>
      </c>
      <c r="BC456" s="114"/>
      <c r="BD456" s="114"/>
      <c r="BE456" s="114"/>
      <c r="BF456" s="114"/>
      <c r="BG456" s="114"/>
      <c r="BH456" s="114">
        <f>IFERROR(FRACAS!AN818, "Hata Var")</f>
        <v>143.00000006798655</v>
      </c>
      <c r="BI456" s="114"/>
      <c r="BJ456" s="114"/>
      <c r="BK456" s="105" t="str">
        <f>[4]SayfaKAY!AW815</f>
        <v/>
      </c>
      <c r="BL456" s="105" t="str">
        <f>[4]SayfaKAY!V815</f>
        <v>ELTESAN ELEKTRO MEKANİK SOĞUTMA SAN</v>
      </c>
      <c r="BM456" s="114"/>
      <c r="BN456" s="171" t="str">
        <f t="shared" si="341"/>
        <v>x yok</v>
      </c>
      <c r="BO456" s="171" t="b">
        <f t="shared" si="342"/>
        <v>0</v>
      </c>
      <c r="BP456" s="171" t="b">
        <f t="shared" si="343"/>
        <v>0</v>
      </c>
      <c r="BQ456" s="226">
        <f t="shared" si="344"/>
        <v>-1409.9999999022111</v>
      </c>
      <c r="BR456" s="226">
        <f t="shared" si="345"/>
        <v>1530</v>
      </c>
      <c r="BS456" s="226">
        <f t="shared" si="346"/>
        <v>120.00000009778887</v>
      </c>
      <c r="BT456" s="114"/>
      <c r="BU456" s="242"/>
      <c r="BV456" s="233">
        <f t="shared" si="347"/>
        <v>0</v>
      </c>
      <c r="BW456" s="226" t="str">
        <f t="shared" si="348"/>
        <v>Hayır, çakışma yok</v>
      </c>
      <c r="BX456" s="229"/>
      <c r="BY456" s="247">
        <f t="shared" si="349"/>
        <v>-0.97916666659875773</v>
      </c>
      <c r="BZ456" s="247">
        <f t="shared" si="350"/>
        <v>1.0625</v>
      </c>
      <c r="CA456" s="247">
        <f t="shared" si="351"/>
        <v>8.3333333401242271E-2</v>
      </c>
      <c r="CB456" s="213"/>
      <c r="CC456" s="211"/>
      <c r="CD456" s="196"/>
      <c r="CE456" s="213">
        <v>814</v>
      </c>
      <c r="CF456" s="182">
        <f t="shared" si="352"/>
        <v>45957.208333333299</v>
      </c>
      <c r="CG456" s="182">
        <f t="shared" si="353"/>
        <v>45957.291666666701</v>
      </c>
      <c r="CH456" s="196"/>
      <c r="CI456" s="196"/>
      <c r="CJ456" s="196"/>
      <c r="CK456" s="196">
        <f t="shared" si="354"/>
        <v>1.0625</v>
      </c>
      <c r="CL456" s="196">
        <f t="shared" si="355"/>
        <v>-0.97916666659875773</v>
      </c>
      <c r="CM456" s="196">
        <f t="shared" si="356"/>
        <v>8.3333333401242271E-2</v>
      </c>
      <c r="CN456" s="114"/>
      <c r="CO456" s="115">
        <f t="shared" si="357"/>
        <v>120.00000009778887</v>
      </c>
      <c r="CP456" s="116">
        <f t="shared" si="358"/>
        <v>63.75</v>
      </c>
      <c r="CQ456" s="117">
        <f t="shared" si="359"/>
        <v>0.20833333329937886</v>
      </c>
      <c r="CR456" s="117">
        <f t="shared" si="360"/>
        <v>45956.229166666701</v>
      </c>
      <c r="CS456" s="117">
        <f t="shared" si="361"/>
        <v>45957.291666666701</v>
      </c>
      <c r="CT456" s="118">
        <f t="shared" si="362"/>
        <v>66176670.000000097</v>
      </c>
      <c r="CU456" s="118">
        <f t="shared" si="363"/>
        <v>1530</v>
      </c>
      <c r="CV456" s="118">
        <f t="shared" si="364"/>
        <v>66178200.000000097</v>
      </c>
      <c r="CW456" s="119">
        <f t="shared" si="365"/>
        <v>0.99997688060418688</v>
      </c>
    </row>
    <row r="457" spans="1:101" ht="118.5" customHeight="1" x14ac:dyDescent="0.3">
      <c r="A457" s="104" t="str">
        <f>[4]SayfaKAY!C813</f>
        <v>KAY5+6</v>
      </c>
      <c r="B457" s="104" t="str">
        <f>[4]SayfaKAY!D813</f>
        <v>3882(11)</v>
      </c>
      <c r="C457" s="105" t="str">
        <f>[4]SayfaKAY!E813</f>
        <v>MA</v>
      </c>
      <c r="D457" s="105">
        <f>[4]SayfaKAY!F813</f>
        <v>124491</v>
      </c>
      <c r="E457" s="106" t="str">
        <f>[4]SayfaKAY!G813</f>
        <v>BOZ-KAY5+6-FF-800</v>
      </c>
      <c r="F457" s="193">
        <f t="shared" si="326"/>
        <v>45956</v>
      </c>
      <c r="G457" s="135">
        <f t="shared" si="327"/>
        <v>0.20833333329937886</v>
      </c>
      <c r="H457" s="235">
        <f>[4]SayfaKAY!H813</f>
        <v>45956.208333333299</v>
      </c>
      <c r="I457" s="104" t="str">
        <f>[4]SayfaKAY!I813</f>
        <v>Hat/Line</v>
      </c>
      <c r="J457" s="103" t="str">
        <f>IF([4]SayfaKAY!J813="","",IF([4]SayfaKAY!J813="Müşteri","Notified by Customer","Notified by Bozankaya"))</f>
        <v>Notified by Customer</v>
      </c>
      <c r="K457" s="103" t="e">
        <f>VLOOKUP([4]SayfaKAY!L813,#REF!,2,FALSE)</f>
        <v>#REF!</v>
      </c>
      <c r="L457" s="165" t="str">
        <f>[4]SayfaKAY!X813</f>
        <v>MEDCOM SP. Z O.O.</v>
      </c>
      <c r="M457" s="107" t="str">
        <f t="shared" si="328"/>
        <v>KAY5+6-BOZ-KAY5+6-FF-800</v>
      </c>
      <c r="N457" s="105" t="str">
        <f>[4]SayfaKAY!M813</f>
        <v>Aracın tüm kapıları kırmızı harekete geçince normale dönüyor ve ca kabin kliması ayarlanamıyor, ayarlanılan ayarda kalmıyor. rastgele açılıp kapanıyor.</v>
      </c>
      <c r="O457" s="166" t="str">
        <f>[4]SayfaKAY!P813</f>
        <v>A-Sürüşü engeller</v>
      </c>
      <c r="P457" s="166" t="str">
        <f>[4]SayfaKAY!Q813</f>
        <v>B(Servisten çekmeye etki eden arıza)</v>
      </c>
      <c r="Q457" s="166" t="str">
        <f>[4]SayfaKAY!R813</f>
        <v>N.A(Yaralanma yok)</v>
      </c>
      <c r="R457" s="132" t="str" cm="1">
        <f t="array" ref="R457">IF([4]SayfaKAY!U813="","",_xlfn.IFS([4]SayfaKAY!U813="Bozankaya","Bozankaya",[4]SayfaKAY!U813="Müşteri","Customer",[4]SayfaKAY!U813="Tedarikçi","Equipment Supplier"))</f>
        <v>Equipment Supplier</v>
      </c>
      <c r="S457" s="204" t="str">
        <f>[4]SayfaKAY!N813</f>
        <v>CPU arızalıydı. Değişim yapıldı.</v>
      </c>
      <c r="T457" s="133" t="str">
        <f>[4]SayfaKAY!AD813</f>
        <v>Ekipman yenisi ile değiştirildi</v>
      </c>
      <c r="U457" s="132" t="str">
        <f>[4]SayfaKAY!W813</f>
        <v>Evet</v>
      </c>
      <c r="V457" s="108">
        <f>[4]SayfaKAY!AZ813</f>
        <v>2</v>
      </c>
      <c r="W457" s="136">
        <f t="shared" si="329"/>
        <v>45955</v>
      </c>
      <c r="X457" s="137" t="str">
        <f t="shared" si="330"/>
        <v>06:00</v>
      </c>
      <c r="Y457" s="235">
        <f>[4]SayfaKAY!AE813</f>
        <v>45955.25</v>
      </c>
      <c r="Z457" s="109">
        <f t="shared" si="331"/>
        <v>45956</v>
      </c>
      <c r="AA457" s="110" t="str">
        <f t="shared" si="332"/>
        <v>09:00</v>
      </c>
      <c r="AB457" s="182">
        <f>[4]SayfaKAY!BA813</f>
        <v>45956.375</v>
      </c>
      <c r="AC457" s="257">
        <f t="shared" si="333"/>
        <v>240.00000004889444</v>
      </c>
      <c r="AD457" s="111">
        <f t="shared" si="334"/>
        <v>45956</v>
      </c>
      <c r="AE457" s="111" t="str">
        <f t="shared" si="335"/>
        <v>09:00</v>
      </c>
      <c r="AF457" s="235">
        <f>[4]SayfaKAY!BA813</f>
        <v>45956.375</v>
      </c>
      <c r="AG457" s="179" t="str">
        <f>[4]SayfaKAY!S813</f>
        <v>(II) Aynı Araçta Tekrarlayan Arıza</v>
      </c>
      <c r="AH457" s="178" t="str">
        <f t="shared" si="336"/>
        <v>Bu Arıza Aracın Servise Verilmesine Engel</v>
      </c>
      <c r="AI457" s="163" t="str">
        <f>[4]SayfaKAY!AV813</f>
        <v/>
      </c>
      <c r="AJ457" s="164" t="str">
        <f t="shared" si="337"/>
        <v/>
      </c>
      <c r="AK457" s="164" t="str">
        <f t="shared" si="338"/>
        <v/>
      </c>
      <c r="AL457" s="112" t="str">
        <f>[4]SayfaKAY!AX813</f>
        <v/>
      </c>
      <c r="AM457" s="257" cm="1">
        <f t="array" ref="AM457">IFERROR(IF(AND(P457&lt;&gt;"D(Arıza Değil)",AH457="Bu Arıza Aracın Servise Verilmesine Engel Değil"),
IF(Z457-F457&gt;0,(AB457-Y457)*24*60,
IF(OR(AND(G457&gt;$AS$1,G457&lt;$AT$1),AND(G457&gt;$AU$1,G457&lt;$AV$1)),
(AF457-H457)*24*60,     BH:BH0)),        AN457),0)</f>
        <v>240.00000004889444</v>
      </c>
      <c r="AN457" s="257">
        <f t="shared" si="339"/>
        <v>240.00000004889444</v>
      </c>
      <c r="AO457" s="174" t="str">
        <f>[4]SayfaKAY!AG813</f>
        <v/>
      </c>
      <c r="AP457" s="174" t="str">
        <f>[4]SayfaKAY!AI813</f>
        <v/>
      </c>
      <c r="AQ457" s="174" t="str">
        <f>[4]SayfaKAY!AQ813</f>
        <v/>
      </c>
      <c r="AR457" s="174" t="str">
        <f>[4]SayfaKAY!AH813</f>
        <v/>
      </c>
      <c r="AS457" s="174" t="str">
        <f>[4]SayfaKAY!AJ813</f>
        <v/>
      </c>
      <c r="AT457" s="175" t="str">
        <f>[4]SayfaKAY!AM813</f>
        <v/>
      </c>
      <c r="AU457" s="176" t="str">
        <f>[4]SayfaKAY!AL813</f>
        <v/>
      </c>
      <c r="AV457" s="176" t="str">
        <f>[4]SayfaKAY!AP813</f>
        <v/>
      </c>
      <c r="AW457" s="177" t="str">
        <f>[4]SayfaKAY!AT813</f>
        <v/>
      </c>
      <c r="AX457" s="194">
        <f t="shared" si="340"/>
        <v>5280.0000010756776</v>
      </c>
      <c r="AY457" s="168"/>
      <c r="AZ457" s="167"/>
      <c r="BA457" s="170"/>
      <c r="BB457" s="171" t="str">
        <f t="shared" si="325"/>
        <v/>
      </c>
      <c r="BC457" s="114"/>
      <c r="BD457" s="114"/>
      <c r="BE457" s="114"/>
      <c r="BF457" s="114"/>
      <c r="BG457" s="114"/>
      <c r="BH457" s="114">
        <f>IFERROR(FRACAS!AN816, "Hata Var")</f>
        <v>67.999999970197678</v>
      </c>
      <c r="BI457" s="114"/>
      <c r="BJ457" s="114"/>
      <c r="BK457" s="105" t="str">
        <f>[4]SayfaKAY!AW813</f>
        <v/>
      </c>
      <c r="BL457" s="105" t="str">
        <f>[4]SayfaKAY!V813</f>
        <v>MEDCOM SP. Z O.O.</v>
      </c>
      <c r="BM457" s="114"/>
      <c r="BN457" s="171" t="str">
        <f t="shared" si="341"/>
        <v>x yok</v>
      </c>
      <c r="BO457" s="171" t="b">
        <f t="shared" si="342"/>
        <v>0</v>
      </c>
      <c r="BP457" s="171" t="b">
        <f t="shared" si="343"/>
        <v>0</v>
      </c>
      <c r="BQ457" s="226">
        <f t="shared" si="344"/>
        <v>-1379.9999999511056</v>
      </c>
      <c r="BR457" s="226">
        <f t="shared" si="345"/>
        <v>1620</v>
      </c>
      <c r="BS457" s="226">
        <f t="shared" si="346"/>
        <v>240.00000004889444</v>
      </c>
      <c r="BT457" s="114"/>
      <c r="BU457" s="242"/>
      <c r="BV457" s="233">
        <f t="shared" si="347"/>
        <v>0</v>
      </c>
      <c r="BW457" s="226" t="str">
        <f t="shared" si="348"/>
        <v>Hayır, çakışma yok</v>
      </c>
      <c r="BX457" s="229"/>
      <c r="BY457" s="247">
        <f t="shared" si="349"/>
        <v>-0.95833333329937886</v>
      </c>
      <c r="BZ457" s="247">
        <f t="shared" si="350"/>
        <v>1.125</v>
      </c>
      <c r="CA457" s="247">
        <f t="shared" si="351"/>
        <v>0.16666666670062114</v>
      </c>
      <c r="CB457" s="213"/>
      <c r="CC457" s="211"/>
      <c r="CD457" s="196"/>
      <c r="CE457" s="213">
        <v>812</v>
      </c>
      <c r="CF457" s="182">
        <f t="shared" si="352"/>
        <v>45956.208333333299</v>
      </c>
      <c r="CG457" s="182">
        <f t="shared" si="353"/>
        <v>45956.375</v>
      </c>
      <c r="CH457" s="196"/>
      <c r="CI457" s="196"/>
      <c r="CJ457" s="196"/>
      <c r="CK457" s="196">
        <f t="shared" si="354"/>
        <v>1.125</v>
      </c>
      <c r="CL457" s="196">
        <f t="shared" si="355"/>
        <v>-0.95833333329937886</v>
      </c>
      <c r="CM457" s="196">
        <f t="shared" si="356"/>
        <v>0.16666666670062114</v>
      </c>
      <c r="CN457" s="114"/>
      <c r="CO457" s="115">
        <f t="shared" si="357"/>
        <v>240.00000004889444</v>
      </c>
      <c r="CP457" s="116">
        <f t="shared" si="358"/>
        <v>67.5</v>
      </c>
      <c r="CQ457" s="117">
        <f t="shared" si="359"/>
        <v>0.20833333329937886</v>
      </c>
      <c r="CR457" s="117">
        <f t="shared" si="360"/>
        <v>45955.25</v>
      </c>
      <c r="CS457" s="117">
        <f t="shared" si="361"/>
        <v>45956.375</v>
      </c>
      <c r="CT457" s="118">
        <f t="shared" si="362"/>
        <v>66175260.000000052</v>
      </c>
      <c r="CU457" s="118">
        <f t="shared" si="363"/>
        <v>1620</v>
      </c>
      <c r="CV457" s="118">
        <f t="shared" si="364"/>
        <v>66176880.000000052</v>
      </c>
      <c r="CW457" s="119">
        <f t="shared" si="365"/>
        <v>0.99997552015144864</v>
      </c>
    </row>
    <row r="458" spans="1:101" ht="118.5" customHeight="1" x14ac:dyDescent="0.3">
      <c r="A458" s="160" t="str">
        <f>[4]SayfaKAY!C808</f>
        <v>KAY5+6</v>
      </c>
      <c r="B458" s="104" t="str">
        <f>[4]SayfaKAY!D808</f>
        <v>3874(3)</v>
      </c>
      <c r="C458" s="105" t="str">
        <f>[4]SayfaKAY!E808</f>
        <v>RB</v>
      </c>
      <c r="D458" s="105">
        <f>[4]SayfaKAY!F808</f>
        <v>173572</v>
      </c>
      <c r="E458" s="106" t="str">
        <f>[4]SayfaKAY!G808</f>
        <v>BOZ-KAY5+6-FF-795</v>
      </c>
      <c r="F458" s="193">
        <f t="shared" si="326"/>
        <v>45954</v>
      </c>
      <c r="G458" s="135">
        <f t="shared" si="327"/>
        <v>0.29166666670062114</v>
      </c>
      <c r="H458" s="235">
        <f>[4]SayfaKAY!H808</f>
        <v>45954.291666666701</v>
      </c>
      <c r="I458" s="104" t="str">
        <f>[4]SayfaKAY!I808</f>
        <v>Hat/Line</v>
      </c>
      <c r="J458" s="103" t="str">
        <f>IF([4]SayfaKAY!J808="","",IF([4]SayfaKAY!J808="Müşteri","Notified by Customer","Notified by Bozankaya"))</f>
        <v>Notified by Customer</v>
      </c>
      <c r="K458" s="103" t="e">
        <f>VLOOKUP([4]SayfaKAY!L808,#REF!,2,FALSE)</f>
        <v>#REF!</v>
      </c>
      <c r="L458" s="165" t="str">
        <f>[4]SayfaKAY!X808</f>
        <v>ATAK ULAŞIM SAN.TİC.LTD.ŞTİ.</v>
      </c>
      <c r="M458" s="107" t="str">
        <f t="shared" si="328"/>
        <v>KAY5+6-BOZ-KAY5+6-FF-795</v>
      </c>
      <c r="N458" s="105" t="str">
        <f>[4]SayfaKAY!M808</f>
        <v>Ekranlara görüntü gelmiyordu.</v>
      </c>
      <c r="O458" s="166" t="str">
        <f>[4]SayfaKAY!P808</f>
        <v>D-Arıza değil</v>
      </c>
      <c r="P458" s="166" t="str">
        <f>[4]SayfaKAY!Q808</f>
        <v>B(Servisten çekmeye etki eden arıza)</v>
      </c>
      <c r="Q458" s="166" t="str">
        <f>[4]SayfaKAY!R808</f>
        <v>N.A(Yaralanma yok)</v>
      </c>
      <c r="R458" s="132" t="str" cm="1">
        <f t="array" ref="R458">IF([4]SayfaKAY!U808="","",_xlfn.IFS([4]SayfaKAY!U808="Bozankaya","Bozankaya",[4]SayfaKAY!U808="Müşteri","Customer",[4]SayfaKAY!U808="Tedarikçi","Equipment Supplier"))</f>
        <v>Equipment Supplier</v>
      </c>
      <c r="S458" s="204" t="str">
        <f>[4]SayfaKAY!N808</f>
        <v>Kontrol edildi. Üretici firma ile iletişime geçildi. Bozuk olduğu tespit edildi. Değişimi yapıldı.</v>
      </c>
      <c r="T458" s="133" t="str">
        <f>[4]SayfaKAY!AD808</f>
        <v>Ekipman yenisi ile değiştirildi</v>
      </c>
      <c r="U458" s="132" t="str">
        <f>[4]SayfaKAY!W808</f>
        <v>Evet</v>
      </c>
      <c r="V458" s="108">
        <f>[4]SayfaKAY!AZ808</f>
        <v>2</v>
      </c>
      <c r="W458" s="136">
        <f t="shared" si="329"/>
        <v>45953</v>
      </c>
      <c r="X458" s="137" t="str">
        <f t="shared" si="330"/>
        <v>07:30</v>
      </c>
      <c r="Y458" s="235">
        <f>[4]SayfaKAY!AE808</f>
        <v>45953.3125</v>
      </c>
      <c r="Z458" s="109">
        <f t="shared" si="331"/>
        <v>45954</v>
      </c>
      <c r="AA458" s="110" t="str">
        <f t="shared" si="332"/>
        <v>10:00</v>
      </c>
      <c r="AB458" s="182">
        <f>[4]SayfaKAY!BA808</f>
        <v>45954.416666666701</v>
      </c>
      <c r="AC458" s="257">
        <f t="shared" si="333"/>
        <v>180</v>
      </c>
      <c r="AD458" s="111">
        <f t="shared" si="334"/>
        <v>45954</v>
      </c>
      <c r="AE458" s="111" t="str">
        <f t="shared" si="335"/>
        <v>10:00</v>
      </c>
      <c r="AF458" s="235">
        <f>[4]SayfaKAY!BA808</f>
        <v>45954.416666666701</v>
      </c>
      <c r="AG458" s="179" t="str">
        <f>[4]SayfaKAY!S808</f>
        <v>(III) Farklı Araçlarda Tekrarlayan Arıza</v>
      </c>
      <c r="AH458" s="178" t="str">
        <f t="shared" si="336"/>
        <v>Bu Arıza Aracın Servise Verilmesine Engel</v>
      </c>
      <c r="AI458" s="163" t="str">
        <f>[4]SayfaKAY!AV808</f>
        <v>38-HBR-25-285</v>
      </c>
      <c r="AJ458" s="164" t="str">
        <f t="shared" si="337"/>
        <v/>
      </c>
      <c r="AK458" s="164" t="str">
        <f t="shared" si="338"/>
        <v/>
      </c>
      <c r="AL458" s="112" t="str">
        <f>[4]SayfaKAY!AX808</f>
        <v/>
      </c>
      <c r="AM458" s="257" cm="1">
        <f t="array" ref="AM458">IFERROR(IF(AND(P458&lt;&gt;"D(Arıza Değil)",AH458="Bu Arıza Aracın Servise Verilmesine Engel Değil"),
IF(Z458-F458&gt;0,(AB458-Y458)*24*60,
IF(OR(AND(G458&gt;$AS$1,G458&lt;$AT$1),AND(G458&gt;$AU$1,G458&lt;$AV$1)),
(AF458-H458)*24*60,     BH:BH0)),        AN458),0)</f>
        <v>180</v>
      </c>
      <c r="AN458" s="257">
        <f t="shared" si="339"/>
        <v>180</v>
      </c>
      <c r="AO458" s="174" t="str">
        <f>[4]SayfaKAY!AG808</f>
        <v/>
      </c>
      <c r="AP458" s="174" t="str">
        <f>[4]SayfaKAY!AI808</f>
        <v/>
      </c>
      <c r="AQ458" s="174" t="str">
        <f>[4]SayfaKAY!AQ808</f>
        <v/>
      </c>
      <c r="AR458" s="174" t="str">
        <f>[4]SayfaKAY!AH808</f>
        <v/>
      </c>
      <c r="AS458" s="174" t="str">
        <f>[4]SayfaKAY!AJ808</f>
        <v/>
      </c>
      <c r="AT458" s="175" t="str">
        <f>[4]SayfaKAY!AM808</f>
        <v/>
      </c>
      <c r="AU458" s="176" t="str">
        <f>[4]SayfaKAY!AL808</f>
        <v/>
      </c>
      <c r="AV458" s="176" t="str">
        <f>[4]SayfaKAY!AP808</f>
        <v/>
      </c>
      <c r="AW458" s="177" t="str">
        <f>[4]SayfaKAY!AT808</f>
        <v/>
      </c>
      <c r="AX458" s="194">
        <f t="shared" si="340"/>
        <v>3960</v>
      </c>
      <c r="AY458" s="168"/>
      <c r="AZ458" s="167"/>
      <c r="BA458" s="113"/>
      <c r="BB458" s="171" t="str">
        <f t="shared" si="325"/>
        <v/>
      </c>
      <c r="BC458" s="114"/>
      <c r="BD458" s="114"/>
      <c r="BE458" s="114"/>
      <c r="BF458" s="114"/>
      <c r="BG458" s="114"/>
      <c r="BH458" s="114">
        <f>IFERROR(FRACAS!AN811, "Hata Var")</f>
        <v>180</v>
      </c>
      <c r="BI458" s="114"/>
      <c r="BJ458" s="114"/>
      <c r="BK458" s="105" t="str">
        <f>[4]SayfaKAY!AW808</f>
        <v/>
      </c>
      <c r="BL458" s="105" t="str">
        <f>[4]SayfaKAY!V808</f>
        <v>ATAK ULAŞIM SAN.TİC.LTD.ŞTİ.</v>
      </c>
      <c r="BM458" s="114"/>
      <c r="BN458" s="171" t="str">
        <f t="shared" si="341"/>
        <v>x yok</v>
      </c>
      <c r="BO458" s="171" t="str">
        <f t="shared" si="342"/>
        <v>aynı gün giderilen arıza</v>
      </c>
      <c r="BP458" s="171" t="str">
        <f t="shared" si="343"/>
        <v>aynı gün giderilen arıza</v>
      </c>
      <c r="BQ458" s="226">
        <f t="shared" si="344"/>
        <v>-1410.0000000488944</v>
      </c>
      <c r="BR458" s="226">
        <f t="shared" si="345"/>
        <v>1590.0000000488944</v>
      </c>
      <c r="BS458" s="226">
        <f t="shared" si="346"/>
        <v>180</v>
      </c>
      <c r="BT458" s="114"/>
      <c r="BU458" s="242"/>
      <c r="BV458" s="233">
        <f t="shared" si="347"/>
        <v>0</v>
      </c>
      <c r="BW458" s="226" t="str">
        <f t="shared" si="348"/>
        <v>Hayır, çakışma yok</v>
      </c>
      <c r="BX458" s="229"/>
      <c r="BY458" s="247">
        <f t="shared" si="349"/>
        <v>-0.97916666670062114</v>
      </c>
      <c r="BZ458" s="247">
        <f t="shared" si="350"/>
        <v>1.1041666667006211</v>
      </c>
      <c r="CA458" s="247">
        <f t="shared" si="351"/>
        <v>0.125</v>
      </c>
      <c r="CB458" s="213"/>
      <c r="CC458" s="211"/>
      <c r="CD458" s="196"/>
      <c r="CE458" s="213">
        <v>807</v>
      </c>
      <c r="CF458" s="182">
        <f t="shared" si="352"/>
        <v>45954.291666666701</v>
      </c>
      <c r="CG458" s="182">
        <f t="shared" si="353"/>
        <v>45954.416666666701</v>
      </c>
      <c r="CH458" s="196"/>
      <c r="CI458" s="196"/>
      <c r="CJ458" s="196"/>
      <c r="CK458" s="196">
        <f t="shared" si="354"/>
        <v>1.1041666667006211</v>
      </c>
      <c r="CL458" s="196">
        <f t="shared" si="355"/>
        <v>-0.97916666670062114</v>
      </c>
      <c r="CM458" s="196">
        <f t="shared" si="356"/>
        <v>0.125</v>
      </c>
      <c r="CN458" s="114"/>
      <c r="CO458" s="115">
        <f t="shared" si="357"/>
        <v>180</v>
      </c>
      <c r="CP458" s="116">
        <f t="shared" si="358"/>
        <v>66.250000002037268</v>
      </c>
      <c r="CQ458" s="117">
        <f t="shared" si="359"/>
        <v>0.29166666670062114</v>
      </c>
      <c r="CR458" s="117">
        <f t="shared" si="360"/>
        <v>45953.3125</v>
      </c>
      <c r="CS458" s="117">
        <f t="shared" si="361"/>
        <v>45954.416666666701</v>
      </c>
      <c r="CT458" s="118">
        <f t="shared" si="362"/>
        <v>66172349.999999948</v>
      </c>
      <c r="CU458" s="118">
        <f t="shared" si="363"/>
        <v>1590.0000000488944</v>
      </c>
      <c r="CV458" s="118">
        <f t="shared" si="364"/>
        <v>66173940</v>
      </c>
      <c r="CW458" s="119">
        <f t="shared" si="365"/>
        <v>0.99997597241451763</v>
      </c>
    </row>
    <row r="459" spans="1:101" ht="118.5" customHeight="1" x14ac:dyDescent="0.3">
      <c r="A459" s="104" t="str">
        <f>[4]SayfaKAY!C837</f>
        <v>KAY5+6</v>
      </c>
      <c r="B459" s="104" t="str">
        <f>[4]SayfaKAY!D837</f>
        <v>3877(6)</v>
      </c>
      <c r="C459" s="105" t="str">
        <f>[4]SayfaKAY!E837</f>
        <v>MA</v>
      </c>
      <c r="D459" s="105">
        <f>[4]SayfaKAY!F837</f>
        <v>127238</v>
      </c>
      <c r="E459" s="106" t="str">
        <f>[4]SayfaKAY!G837</f>
        <v>BOZ-KAY5+6-FF-824</v>
      </c>
      <c r="F459" s="193">
        <f t="shared" si="326"/>
        <v>45951</v>
      </c>
      <c r="G459" s="135">
        <f t="shared" si="327"/>
        <v>0.20833333329937886</v>
      </c>
      <c r="H459" s="235">
        <f>[4]SayfaKAY!H837</f>
        <v>45951.208333333299</v>
      </c>
      <c r="I459" s="104" t="str">
        <f>[4]SayfaKAY!I837</f>
        <v>Hat/Line</v>
      </c>
      <c r="J459" s="103" t="str">
        <f>IF([4]SayfaKAY!J837="","",IF([4]SayfaKAY!J837="Müşteri","Notified by Customer","Notified by Bozankaya"))</f>
        <v>Notified by Customer</v>
      </c>
      <c r="K459" s="103" t="e">
        <f>VLOOKUP([4]SayfaKAY!L837,#REF!,2,FALSE)</f>
        <v>#REF!</v>
      </c>
      <c r="L459" s="165" t="str">
        <f>[4]SayfaKAY!X837</f>
        <v/>
      </c>
      <c r="M459" s="107" t="str">
        <f t="shared" si="328"/>
        <v>KAY5+6-BOZ-KAY5+6-FF-824</v>
      </c>
      <c r="N459" s="105" t="str">
        <f>[4]SayfaKAY!M837</f>
        <v>iç dış anons çalışmıyor.</v>
      </c>
      <c r="O459" s="166" t="str">
        <f>[4]SayfaKAY!P837</f>
        <v>D-Arıza değil</v>
      </c>
      <c r="P459" s="166" t="str">
        <f>[4]SayfaKAY!Q837</f>
        <v>B(Servisten çekmeye etki eden arıza)</v>
      </c>
      <c r="Q459" s="166" t="str">
        <f>[4]SayfaKAY!R837</f>
        <v>N.A(Yaralanma yok)</v>
      </c>
      <c r="R459" s="132" t="str" cm="1">
        <f t="array" ref="R459">IF([4]SayfaKAY!U837="","",_xlfn.IFS([4]SayfaKAY!U837="Bozankaya","Bozankaya",[4]SayfaKAY!U837="Müşteri","Customer",[4]SayfaKAY!U837="Tedarikçi","Equipment Supplier"))</f>
        <v>Bozankaya</v>
      </c>
      <c r="S459" s="204" t="str">
        <f>[4]SayfaKAY!N837</f>
        <v>PF1058.01(kabin aktif) kablosu yerinden çıkmış takıldı.</v>
      </c>
      <c r="T459" s="133" t="str">
        <f>[4]SayfaKAY!AD837</f>
        <v>Gevşek bağlantı vidaları sıkıldı</v>
      </c>
      <c r="U459" s="132" t="str">
        <f>[4]SayfaKAY!W837</f>
        <v>Evet</v>
      </c>
      <c r="V459" s="108">
        <f>[4]SayfaKAY!AZ837</f>
        <v>2</v>
      </c>
      <c r="W459" s="136">
        <f t="shared" si="329"/>
        <v>45950</v>
      </c>
      <c r="X459" s="137" t="str">
        <f t="shared" si="330"/>
        <v>05:30</v>
      </c>
      <c r="Y459" s="235">
        <f>[4]SayfaKAY!AE837</f>
        <v>45950.229166666701</v>
      </c>
      <c r="Z459" s="109">
        <f t="shared" si="331"/>
        <v>45951</v>
      </c>
      <c r="AA459" s="110" t="str">
        <f t="shared" si="332"/>
        <v>09:00</v>
      </c>
      <c r="AB459" s="182">
        <f>[4]SayfaKAY!BA837</f>
        <v>45951.375</v>
      </c>
      <c r="AC459" s="257">
        <f t="shared" si="333"/>
        <v>240.00000004889444</v>
      </c>
      <c r="AD459" s="111">
        <f t="shared" si="334"/>
        <v>45951</v>
      </c>
      <c r="AE459" s="111" t="str">
        <f t="shared" si="335"/>
        <v>09:00</v>
      </c>
      <c r="AF459" s="235">
        <f>[4]SayfaKAY!BA837</f>
        <v>45951.375</v>
      </c>
      <c r="AG459" s="179" t="str">
        <f>[4]SayfaKAY!S837</f>
        <v xml:space="preserve">(I) İlk Defa Karşılaşılan Arıza </v>
      </c>
      <c r="AH459" s="178" t="str">
        <f t="shared" si="336"/>
        <v>Bu Arıza Aracın Servise Verilmesine Engel</v>
      </c>
      <c r="AI459" s="163" t="str">
        <f>[4]SayfaKAY!AV837</f>
        <v/>
      </c>
      <c r="AJ459" s="164" t="str">
        <f t="shared" si="337"/>
        <v/>
      </c>
      <c r="AK459" s="164" t="str">
        <f t="shared" si="338"/>
        <v/>
      </c>
      <c r="AL459" s="112" t="str">
        <f>[4]SayfaKAY!AX837</f>
        <v/>
      </c>
      <c r="AM459" s="257" cm="1">
        <f t="array" ref="AM459">IFERROR(IF(AND(P459&lt;&gt;"D(Arıza Değil)",AH459="Bu Arıza Aracın Servise Verilmesine Engel Değil"),
IF(Z459-F459&gt;0,(AB459-Y459)*24*60,
IF(OR(AND(G459&gt;$AS$1,G459&lt;$AT$1),AND(G459&gt;$AU$1,G459&lt;$AV$1)),
(AF459-H459)*24*60,     BH:BH0)),        AN459),0)</f>
        <v>240.00000004889444</v>
      </c>
      <c r="AN459" s="257">
        <f t="shared" si="339"/>
        <v>240.00000004889444</v>
      </c>
      <c r="AO459" s="174" t="str">
        <f>[4]SayfaKAY!AG837</f>
        <v/>
      </c>
      <c r="AP459" s="174" t="str">
        <f>[4]SayfaKAY!AI837</f>
        <v/>
      </c>
      <c r="AQ459" s="174" t="str">
        <f>[4]SayfaKAY!AQ837</f>
        <v/>
      </c>
      <c r="AR459" s="174" t="str">
        <f>[4]SayfaKAY!AH837</f>
        <v/>
      </c>
      <c r="AS459" s="174" t="str">
        <f>[4]SayfaKAY!AJ837</f>
        <v/>
      </c>
      <c r="AT459" s="175" t="str">
        <f>[4]SayfaKAY!AM837</f>
        <v/>
      </c>
      <c r="AU459" s="176" t="str">
        <f>[4]SayfaKAY!AL837</f>
        <v/>
      </c>
      <c r="AV459" s="176" t="str">
        <f>[4]SayfaKAY!AP837</f>
        <v/>
      </c>
      <c r="AW459" s="177" t="str">
        <f>[4]SayfaKAY!AT837</f>
        <v/>
      </c>
      <c r="AX459" s="194">
        <f t="shared" si="340"/>
        <v>5280.0000010756776</v>
      </c>
      <c r="AY459" s="168"/>
      <c r="AZ459" s="167"/>
      <c r="BA459" s="170"/>
      <c r="BB459" s="171" t="str">
        <f t="shared" si="325"/>
        <v/>
      </c>
      <c r="BC459" s="114"/>
      <c r="BD459" s="114"/>
      <c r="BE459" s="114"/>
      <c r="BF459" s="114"/>
      <c r="BG459" s="114"/>
      <c r="BH459" s="114">
        <f>IFERROR(FRACAS!AN840, "Hata Var")</f>
        <v>907.99999992130324</v>
      </c>
      <c r="BI459" s="114"/>
      <c r="BJ459" s="114"/>
      <c r="BK459" s="105" t="str">
        <f>[4]SayfaKAY!AW837</f>
        <v/>
      </c>
      <c r="BL459" s="105" t="str">
        <f>[4]SayfaKAY!V837</f>
        <v>Üretim</v>
      </c>
      <c r="BM459" s="114"/>
      <c r="BN459" s="171" t="str">
        <f t="shared" si="341"/>
        <v>x yok</v>
      </c>
      <c r="BO459" s="171" t="b">
        <f t="shared" si="342"/>
        <v>0</v>
      </c>
      <c r="BP459" s="171" t="b">
        <f t="shared" si="343"/>
        <v>0</v>
      </c>
      <c r="BQ459" s="226">
        <f t="shared" si="344"/>
        <v>-1409.9999999022111</v>
      </c>
      <c r="BR459" s="226">
        <f t="shared" si="345"/>
        <v>1649.9999999511056</v>
      </c>
      <c r="BS459" s="226">
        <f t="shared" si="346"/>
        <v>240.00000004889444</v>
      </c>
      <c r="BT459" s="114"/>
      <c r="BU459" s="242"/>
      <c r="BV459" s="233">
        <f t="shared" si="347"/>
        <v>0</v>
      </c>
      <c r="BW459" s="226" t="str">
        <f t="shared" si="348"/>
        <v>Hayır, çakışma yok</v>
      </c>
      <c r="BX459" s="229"/>
      <c r="BY459" s="247">
        <f t="shared" si="349"/>
        <v>-0.97916666659875773</v>
      </c>
      <c r="BZ459" s="247">
        <f t="shared" si="350"/>
        <v>1.1458333332993789</v>
      </c>
      <c r="CA459" s="247">
        <f t="shared" si="351"/>
        <v>0.16666666670062114</v>
      </c>
      <c r="CB459" s="213"/>
      <c r="CC459" s="211"/>
      <c r="CD459" s="196"/>
      <c r="CE459" s="213">
        <v>836</v>
      </c>
      <c r="CF459" s="182">
        <f t="shared" si="352"/>
        <v>45951.208333333299</v>
      </c>
      <c r="CG459" s="182">
        <f t="shared" si="353"/>
        <v>45951.375</v>
      </c>
      <c r="CH459" s="196"/>
      <c r="CI459" s="196"/>
      <c r="CJ459" s="196"/>
      <c r="CK459" s="196">
        <f t="shared" si="354"/>
        <v>1.1458333332993789</v>
      </c>
      <c r="CL459" s="196">
        <f t="shared" si="355"/>
        <v>-0.97916666659875773</v>
      </c>
      <c r="CM459" s="196">
        <f t="shared" si="356"/>
        <v>0.16666666670062114</v>
      </c>
      <c r="CN459" s="114"/>
      <c r="CO459" s="115">
        <f t="shared" si="357"/>
        <v>240.00000004889444</v>
      </c>
      <c r="CP459" s="116">
        <f t="shared" si="358"/>
        <v>68.749999997962732</v>
      </c>
      <c r="CQ459" s="117">
        <f t="shared" si="359"/>
        <v>0.20833333329937886</v>
      </c>
      <c r="CR459" s="117">
        <f t="shared" si="360"/>
        <v>45950.229166666701</v>
      </c>
      <c r="CS459" s="117">
        <f t="shared" si="361"/>
        <v>45951.375</v>
      </c>
      <c r="CT459" s="118">
        <f t="shared" si="362"/>
        <v>66168030.000000097</v>
      </c>
      <c r="CU459" s="118">
        <f t="shared" si="363"/>
        <v>1649.9999999511056</v>
      </c>
      <c r="CV459" s="118">
        <f t="shared" si="364"/>
        <v>66169680.000000052</v>
      </c>
      <c r="CW459" s="119">
        <f t="shared" si="365"/>
        <v>0.99997506410791237</v>
      </c>
    </row>
    <row r="460" spans="1:101" ht="118.5" customHeight="1" x14ac:dyDescent="0.3">
      <c r="A460" s="160" t="str">
        <f>[4]SayfaKAY!C819</f>
        <v>KAY5+6</v>
      </c>
      <c r="B460" s="104" t="str">
        <f>[4]SayfaKAY!D819</f>
        <v>3881(10)</v>
      </c>
      <c r="C460" s="105" t="str">
        <f>[4]SayfaKAY!E819</f>
        <v>MB</v>
      </c>
      <c r="D460" s="105">
        <f>[4]SayfaKAY!F819</f>
        <v>123248</v>
      </c>
      <c r="E460" s="106" t="str">
        <f>[4]SayfaKAY!G819</f>
        <v>BOZ-KAY5+6-FF-806</v>
      </c>
      <c r="F460" s="193">
        <f t="shared" si="326"/>
        <v>45945</v>
      </c>
      <c r="G460" s="135">
        <f t="shared" si="327"/>
        <v>0.20833333329937886</v>
      </c>
      <c r="H460" s="235">
        <f>[4]SayfaKAY!H819</f>
        <v>45945.208333333299</v>
      </c>
      <c r="I460" s="104" t="str">
        <f>[4]SayfaKAY!I819</f>
        <v>Hat/Line</v>
      </c>
      <c r="J460" s="103" t="str">
        <f>IF([4]SayfaKAY!J819="","",IF([4]SayfaKAY!J819="Müşteri","Notified by Customer","Notified by Bozankaya"))</f>
        <v>Notified by Customer</v>
      </c>
      <c r="K460" s="103" t="e">
        <f>VLOOKUP([4]SayfaKAY!L819,#REF!,2,FALSE)</f>
        <v>#REF!</v>
      </c>
      <c r="L460" s="165" t="str">
        <f>[4]SayfaKAY!X819</f>
        <v>ERA ELEKTRONIK SANAYİ VE TİCARET A.</v>
      </c>
      <c r="M460" s="107" t="str">
        <f t="shared" si="328"/>
        <v>KAY5+6-BOZ-KAY5+6-FF-806</v>
      </c>
      <c r="N460" s="105" t="str">
        <f>[4]SayfaKAY!M819</f>
        <v>12numaralı kapı spotu yanmıyor</v>
      </c>
      <c r="O460" s="166" t="str">
        <f>[4]SayfaKAY!P819</f>
        <v>D-Arıza değil</v>
      </c>
      <c r="P460" s="166" t="str">
        <f>[4]SayfaKAY!Q819</f>
        <v>B(Servisten çekmeye etki eden arıza)</v>
      </c>
      <c r="Q460" s="166" t="str">
        <f>[4]SayfaKAY!R819</f>
        <v>N.A(Yaralanma yok)</v>
      </c>
      <c r="R460" s="132" t="str" cm="1">
        <f t="array" ref="R460">IF([4]SayfaKAY!U819="","",_xlfn.IFS([4]SayfaKAY!U819="Bozankaya","Bozankaya",[4]SayfaKAY!U819="Müşteri","Customer",[4]SayfaKAY!U819="Tedarikçi","Equipment Supplier"))</f>
        <v>Equipment Supplier</v>
      </c>
      <c r="S460" s="204" t="str">
        <f>[4]SayfaKAY!N819</f>
        <v>Spot değiştirildi.</v>
      </c>
      <c r="T460" s="133" t="str">
        <f>[4]SayfaKAY!AD819</f>
        <v>Ekipman yenisi ile değiştirildi</v>
      </c>
      <c r="U460" s="132" t="str">
        <f>[4]SayfaKAY!W819</f>
        <v>Evet</v>
      </c>
      <c r="V460" s="108">
        <f>[4]SayfaKAY!AZ819</f>
        <v>2</v>
      </c>
      <c r="W460" s="136">
        <f t="shared" si="329"/>
        <v>45944</v>
      </c>
      <c r="X460" s="137" t="str">
        <f t="shared" si="330"/>
        <v>06:00</v>
      </c>
      <c r="Y460" s="235">
        <f>[4]SayfaKAY!AE819</f>
        <v>45944.25</v>
      </c>
      <c r="Z460" s="109">
        <f t="shared" si="331"/>
        <v>45945</v>
      </c>
      <c r="AA460" s="110" t="str">
        <f t="shared" si="332"/>
        <v>08:00</v>
      </c>
      <c r="AB460" s="182">
        <f>[4]SayfaKAY!BA819</f>
        <v>45945.333333333299</v>
      </c>
      <c r="AC460" s="257">
        <f t="shared" si="333"/>
        <v>180</v>
      </c>
      <c r="AD460" s="111">
        <f t="shared" si="334"/>
        <v>45945</v>
      </c>
      <c r="AE460" s="111" t="str">
        <f t="shared" si="335"/>
        <v>08:00</v>
      </c>
      <c r="AF460" s="235">
        <f>[4]SayfaKAY!BA819</f>
        <v>45945.333333333299</v>
      </c>
      <c r="AG460" s="179" t="str">
        <f>[4]SayfaKAY!S819</f>
        <v>(III) Farklı Araçlarda Tekrarlayan Arıza</v>
      </c>
      <c r="AH460" s="178" t="str">
        <f t="shared" si="336"/>
        <v>Bu Arıza Aracın Servise Verilmesine Engel</v>
      </c>
      <c r="AI460" s="163" t="str">
        <f>[4]SayfaKAY!AV819</f>
        <v/>
      </c>
      <c r="AJ460" s="164" t="str">
        <f t="shared" si="337"/>
        <v/>
      </c>
      <c r="AK460" s="164" t="str">
        <f t="shared" si="338"/>
        <v/>
      </c>
      <c r="AL460" s="112" t="str">
        <f>[4]SayfaKAY!AX819</f>
        <v/>
      </c>
      <c r="AM460" s="257" cm="1">
        <f t="array" ref="AM460">IFERROR(IF(AND(P460&lt;&gt;"D(Arıza Değil)",AH460="Bu Arıza Aracın Servise Verilmesine Engel Değil"),
IF(Z460-F460&gt;0,(AB460-Y460)*24*60,
IF(OR(AND(G460&gt;$AS$1,G460&lt;$AT$1),AND(G460&gt;$AU$1,G460&lt;$AV$1)),
(AF460-H460)*24*60,     BH:BH0)),        AN460),0)</f>
        <v>180</v>
      </c>
      <c r="AN460" s="257">
        <f t="shared" si="339"/>
        <v>180</v>
      </c>
      <c r="AO460" s="174" t="str">
        <f>[4]SayfaKAY!AG819</f>
        <v/>
      </c>
      <c r="AP460" s="174" t="str">
        <f>[4]SayfaKAY!AI819</f>
        <v/>
      </c>
      <c r="AQ460" s="174" t="str">
        <f>[4]SayfaKAY!AQ819</f>
        <v/>
      </c>
      <c r="AR460" s="174" t="str">
        <f>[4]SayfaKAY!AH819</f>
        <v/>
      </c>
      <c r="AS460" s="174" t="str">
        <f>[4]SayfaKAY!AJ819</f>
        <v/>
      </c>
      <c r="AT460" s="175" t="str">
        <f>[4]SayfaKAY!AM819</f>
        <v/>
      </c>
      <c r="AU460" s="176" t="str">
        <f>[4]SayfaKAY!AL819</f>
        <v/>
      </c>
      <c r="AV460" s="176" t="str">
        <f>[4]SayfaKAY!AP819</f>
        <v/>
      </c>
      <c r="AW460" s="177" t="str">
        <f>[4]SayfaKAY!AT819</f>
        <v/>
      </c>
      <c r="AX460" s="194">
        <f t="shared" si="340"/>
        <v>3960</v>
      </c>
      <c r="AY460" s="168"/>
      <c r="AZ460" s="167"/>
      <c r="BA460" s="113"/>
      <c r="BB460" s="171" t="str">
        <f t="shared" si="325"/>
        <v/>
      </c>
      <c r="BC460" s="114"/>
      <c r="BD460" s="114"/>
      <c r="BE460" s="114"/>
      <c r="BF460" s="114"/>
      <c r="BG460" s="114"/>
      <c r="BH460" s="114">
        <f>IFERROR(FRACAS!AN822, "Hata Var")</f>
        <v>152.00000006589107</v>
      </c>
      <c r="BI460" s="114"/>
      <c r="BJ460" s="114"/>
      <c r="BK460" s="105" t="str">
        <f>[4]SayfaKAY!AW819</f>
        <v/>
      </c>
      <c r="BL460" s="105" t="str">
        <f>[4]SayfaKAY!V819</f>
        <v>ERA ELEKTRONIK SANAYİ VE TİCARET A.</v>
      </c>
      <c r="BM460" s="114"/>
      <c r="BN460" s="171" t="str">
        <f t="shared" si="341"/>
        <v>x yok</v>
      </c>
      <c r="BO460" s="171" t="b">
        <f t="shared" si="342"/>
        <v>0</v>
      </c>
      <c r="BP460" s="171" t="b">
        <f t="shared" si="343"/>
        <v>0</v>
      </c>
      <c r="BQ460" s="226">
        <f t="shared" si="344"/>
        <v>-1379.9999999511056</v>
      </c>
      <c r="BR460" s="226">
        <f t="shared" si="345"/>
        <v>1559.9999999511056</v>
      </c>
      <c r="BS460" s="226">
        <f t="shared" si="346"/>
        <v>180</v>
      </c>
      <c r="BT460" s="114"/>
      <c r="BU460" s="242"/>
      <c r="BV460" s="233">
        <f t="shared" si="347"/>
        <v>1</v>
      </c>
      <c r="BW460" s="226" t="str">
        <f t="shared" si="348"/>
        <v>Evet, çakışma var</v>
      </c>
      <c r="BX460" s="229"/>
      <c r="BY460" s="247">
        <f t="shared" si="349"/>
        <v>-0.95833333329937886</v>
      </c>
      <c r="BZ460" s="247">
        <f t="shared" si="350"/>
        <v>1.0833333332993789</v>
      </c>
      <c r="CA460" s="247">
        <f t="shared" si="351"/>
        <v>0.125</v>
      </c>
      <c r="CB460" s="213"/>
      <c r="CC460" s="211"/>
      <c r="CD460" s="196"/>
      <c r="CE460" s="213">
        <v>818</v>
      </c>
      <c r="CF460" s="182">
        <f t="shared" si="352"/>
        <v>45945.208333333299</v>
      </c>
      <c r="CG460" s="182">
        <f t="shared" si="353"/>
        <v>45945.333333333299</v>
      </c>
      <c r="CH460" s="196"/>
      <c r="CI460" s="196"/>
      <c r="CJ460" s="196"/>
      <c r="CK460" s="196">
        <f t="shared" si="354"/>
        <v>1.0833333332993789</v>
      </c>
      <c r="CL460" s="196">
        <f t="shared" si="355"/>
        <v>-0.95833333329937886</v>
      </c>
      <c r="CM460" s="196">
        <f t="shared" si="356"/>
        <v>0.125</v>
      </c>
      <c r="CN460" s="114"/>
      <c r="CO460" s="115">
        <f t="shared" si="357"/>
        <v>180</v>
      </c>
      <c r="CP460" s="116">
        <f t="shared" si="358"/>
        <v>64.999999997962732</v>
      </c>
      <c r="CQ460" s="117">
        <f t="shared" si="359"/>
        <v>0.20833333329937886</v>
      </c>
      <c r="CR460" s="117">
        <f t="shared" si="360"/>
        <v>45944.25</v>
      </c>
      <c r="CS460" s="117">
        <f t="shared" si="361"/>
        <v>45945.333333333299</v>
      </c>
      <c r="CT460" s="118">
        <f t="shared" si="362"/>
        <v>66159420.000000052</v>
      </c>
      <c r="CU460" s="118">
        <f t="shared" si="363"/>
        <v>1559.9999999511056</v>
      </c>
      <c r="CV460" s="118">
        <f t="shared" si="364"/>
        <v>66160980</v>
      </c>
      <c r="CW460" s="119">
        <f t="shared" si="365"/>
        <v>0.99997642114732965</v>
      </c>
    </row>
    <row r="461" spans="1:101" ht="118.5" customHeight="1" x14ac:dyDescent="0.3">
      <c r="A461" s="104" t="str">
        <f>[4]SayfaKAY!C839</f>
        <v>KAY5+6</v>
      </c>
      <c r="B461" s="104" t="str">
        <f>[4]SayfaKAY!D839</f>
        <v>3881(10)</v>
      </c>
      <c r="C461" s="105" t="str">
        <f>[4]SayfaKAY!E839</f>
        <v>MB</v>
      </c>
      <c r="D461" s="105">
        <f>[4]SayfaKAY!F839</f>
        <v>123248</v>
      </c>
      <c r="E461" s="106" t="str">
        <f>[4]SayfaKAY!G839</f>
        <v>BOZ-KAY5+6-FF-826</v>
      </c>
      <c r="F461" s="193">
        <f t="shared" si="326"/>
        <v>45943</v>
      </c>
      <c r="G461" s="135">
        <f t="shared" si="327"/>
        <v>0.20833333329937886</v>
      </c>
      <c r="H461" s="235">
        <f>[4]SayfaKAY!H839</f>
        <v>45943.208333333299</v>
      </c>
      <c r="I461" s="104" t="str">
        <f>[4]SayfaKAY!I839</f>
        <v>Hat/Line</v>
      </c>
      <c r="J461" s="103" t="str">
        <f>IF([4]SayfaKAY!J839="","",IF([4]SayfaKAY!J839="Müşteri","Notified by Customer","Notified by Bozankaya"))</f>
        <v>Notified by Customer</v>
      </c>
      <c r="K461" s="103" t="e">
        <f>VLOOKUP([4]SayfaKAY!L839,#REF!,2,FALSE)</f>
        <v>#REF!</v>
      </c>
      <c r="L461" s="165" t="str">
        <f>[4]SayfaKAY!X839</f>
        <v>KAAF DEMİRYOLU ARAÇLARI ANONİM ŞİRK</v>
      </c>
      <c r="M461" s="107" t="str">
        <f t="shared" si="328"/>
        <v>KAY5+6-BOZ-KAY5+6-FF-826</v>
      </c>
      <c r="N461" s="105" t="str">
        <f>[4]SayfaKAY!M839</f>
        <v>Her iki baş sol taraf kumlama kompresörler çalışmıyor.</v>
      </c>
      <c r="O461" s="166" t="str">
        <f>[4]SayfaKAY!P839</f>
        <v>D-Arıza değil</v>
      </c>
      <c r="P461" s="166" t="str">
        <f>[4]SayfaKAY!Q839</f>
        <v>B(Servisten çekmeye etki eden arıza)</v>
      </c>
      <c r="Q461" s="166" t="str">
        <f>[4]SayfaKAY!R839</f>
        <v>N.A(Yaralanma yok)</v>
      </c>
      <c r="R461" s="132" t="str" cm="1">
        <f t="array" ref="R461">IF([4]SayfaKAY!U839="","",_xlfn.IFS([4]SayfaKAY!U839="Bozankaya","Bozankaya",[4]SayfaKAY!U839="Müşteri","Customer",[4]SayfaKAY!U839="Tedarikçi","Equipment Supplier"))</f>
        <v>Equipment Supplier</v>
      </c>
      <c r="S461" s="204" t="str">
        <f>[4]SayfaKAY!N839</f>
        <v>MA sol kompresör çalışmıyordu. Fima tarafında tamir edildi. Çalışıyor.</v>
      </c>
      <c r="T461" s="133" t="str">
        <f>[4]SayfaKAY!AD839</f>
        <v>Temizlendi</v>
      </c>
      <c r="U461" s="132" t="str">
        <f>[4]SayfaKAY!W839</f>
        <v>Evet</v>
      </c>
      <c r="V461" s="108">
        <f>[4]SayfaKAY!AZ839</f>
        <v>3</v>
      </c>
      <c r="W461" s="136">
        <f t="shared" si="329"/>
        <v>45942</v>
      </c>
      <c r="X461" s="137" t="str">
        <f t="shared" si="330"/>
        <v>06:00</v>
      </c>
      <c r="Y461" s="235">
        <f>[4]SayfaKAY!AE839</f>
        <v>45942.25</v>
      </c>
      <c r="Z461" s="109">
        <f t="shared" si="331"/>
        <v>45943</v>
      </c>
      <c r="AA461" s="110" t="str">
        <f t="shared" si="332"/>
        <v>12:00</v>
      </c>
      <c r="AB461" s="182">
        <f>[4]SayfaKAY!BA839</f>
        <v>45943.5</v>
      </c>
      <c r="AC461" s="257">
        <f t="shared" si="333"/>
        <v>420.00000004889444</v>
      </c>
      <c r="AD461" s="111">
        <f t="shared" si="334"/>
        <v>45943</v>
      </c>
      <c r="AE461" s="111" t="str">
        <f t="shared" si="335"/>
        <v>12:00</v>
      </c>
      <c r="AF461" s="235">
        <f>[4]SayfaKAY!BA839</f>
        <v>45943.5</v>
      </c>
      <c r="AG461" s="179" t="str">
        <f>[4]SayfaKAY!S839</f>
        <v>(III) Farklı Araçlarda Tekrarlayan Arıza</v>
      </c>
      <c r="AH461" s="178" t="str">
        <f t="shared" si="336"/>
        <v>Bu Arıza Aracın Servise Verilmesine Engel</v>
      </c>
      <c r="AI461" s="163" t="str">
        <f>[4]SayfaKAY!AV839</f>
        <v/>
      </c>
      <c r="AJ461" s="164" t="str">
        <f t="shared" si="337"/>
        <v/>
      </c>
      <c r="AK461" s="164" t="str">
        <f t="shared" si="338"/>
        <v/>
      </c>
      <c r="AL461" s="112" t="str">
        <f>[4]SayfaKAY!AX839</f>
        <v/>
      </c>
      <c r="AM461" s="257" cm="1">
        <f t="array" ref="AM461">IFERROR(IF(AND(P461&lt;&gt;"D(Arıza Değil)",AH461="Bu Arıza Aracın Servise Verilmesine Engel Değil"),
IF(Z461-F461&gt;0,(AB461-Y461)*24*60,
IF(OR(AND(G461&gt;$AS$1,G461&lt;$AT$1),AND(G461&gt;$AU$1,G461&lt;$AV$1)),
(AF461-H461)*24*60,     BH:BH0)),        AN461),0)</f>
        <v>420.00000004889444</v>
      </c>
      <c r="AN461" s="257">
        <f t="shared" si="339"/>
        <v>420.00000004889444</v>
      </c>
      <c r="AO461" s="174" t="str">
        <f>[4]SayfaKAY!AG839</f>
        <v/>
      </c>
      <c r="AP461" s="174" t="str">
        <f>[4]SayfaKAY!AI839</f>
        <v/>
      </c>
      <c r="AQ461" s="174" t="str">
        <f>[4]SayfaKAY!AQ839</f>
        <v/>
      </c>
      <c r="AR461" s="174" t="str">
        <f>[4]SayfaKAY!AH839</f>
        <v/>
      </c>
      <c r="AS461" s="174" t="str">
        <f>[4]SayfaKAY!AJ839</f>
        <v/>
      </c>
      <c r="AT461" s="175" t="str">
        <f>[4]SayfaKAY!AM839</f>
        <v/>
      </c>
      <c r="AU461" s="176" t="str">
        <f>[4]SayfaKAY!AL839</f>
        <v/>
      </c>
      <c r="AV461" s="176" t="str">
        <f>[4]SayfaKAY!AP839</f>
        <v/>
      </c>
      <c r="AW461" s="177" t="str">
        <f>[4]SayfaKAY!AT839</f>
        <v/>
      </c>
      <c r="AX461" s="194">
        <f t="shared" si="340"/>
        <v>13860.000001613516</v>
      </c>
      <c r="AY461" s="168"/>
      <c r="AZ461" s="167"/>
      <c r="BA461" s="170"/>
      <c r="BB461" s="171" t="str">
        <f t="shared" si="325"/>
        <v/>
      </c>
      <c r="BC461" s="114"/>
      <c r="BD461" s="114"/>
      <c r="BE461" s="114"/>
      <c r="BF461" s="114"/>
      <c r="BG461" s="114"/>
      <c r="BH461" s="114">
        <f>IFERROR(FRACAS!AN842, "Hata Var")</f>
        <v>150.00000004889444</v>
      </c>
      <c r="BI461" s="114"/>
      <c r="BJ461" s="114"/>
      <c r="BK461" s="105" t="str">
        <f>[4]SayfaKAY!AW839</f>
        <v/>
      </c>
      <c r="BL461" s="105" t="str">
        <f>[4]SayfaKAY!V839</f>
        <v>KAAF DEMİRYOLU ARAÇLARI ANONİM ŞİRK</v>
      </c>
      <c r="BM461" s="114"/>
      <c r="BN461" s="171" t="str">
        <f t="shared" si="341"/>
        <v>x yok</v>
      </c>
      <c r="BO461" s="171" t="b">
        <f t="shared" si="342"/>
        <v>0</v>
      </c>
      <c r="BP461" s="171" t="b">
        <f t="shared" si="343"/>
        <v>0</v>
      </c>
      <c r="BQ461" s="226">
        <f t="shared" si="344"/>
        <v>-1379.9999999511056</v>
      </c>
      <c r="BR461" s="226">
        <f t="shared" si="345"/>
        <v>1800</v>
      </c>
      <c r="BS461" s="226">
        <f t="shared" si="346"/>
        <v>420.00000004889444</v>
      </c>
      <c r="BT461" s="114"/>
      <c r="BU461" s="242"/>
      <c r="BV461" s="233">
        <f t="shared" si="347"/>
        <v>1</v>
      </c>
      <c r="BW461" s="226" t="str">
        <f t="shared" si="348"/>
        <v>Evet, çakışma var</v>
      </c>
      <c r="BX461" s="229"/>
      <c r="BY461" s="247">
        <f t="shared" si="349"/>
        <v>-0.95833333329937886</v>
      </c>
      <c r="BZ461" s="247">
        <f t="shared" si="350"/>
        <v>1.25</v>
      </c>
      <c r="CA461" s="247">
        <f t="shared" si="351"/>
        <v>0.29166666670062114</v>
      </c>
      <c r="CB461" s="213"/>
      <c r="CC461" s="211"/>
      <c r="CD461" s="196"/>
      <c r="CE461" s="213">
        <v>838</v>
      </c>
      <c r="CF461" s="182">
        <f t="shared" si="352"/>
        <v>45943.208333333299</v>
      </c>
      <c r="CG461" s="182">
        <f t="shared" si="353"/>
        <v>45943.5</v>
      </c>
      <c r="CH461" s="196"/>
      <c r="CI461" s="196"/>
      <c r="CJ461" s="196"/>
      <c r="CK461" s="196">
        <f t="shared" si="354"/>
        <v>1.25</v>
      </c>
      <c r="CL461" s="196">
        <f t="shared" si="355"/>
        <v>-0.95833333329937886</v>
      </c>
      <c r="CM461" s="196">
        <f t="shared" si="356"/>
        <v>0.29166666670062114</v>
      </c>
      <c r="CN461" s="114"/>
      <c r="CO461" s="115">
        <f t="shared" si="357"/>
        <v>420.00000004889444</v>
      </c>
      <c r="CP461" s="116">
        <f t="shared" si="358"/>
        <v>75</v>
      </c>
      <c r="CQ461" s="117">
        <f t="shared" si="359"/>
        <v>0.20833333329937886</v>
      </c>
      <c r="CR461" s="117">
        <f t="shared" si="360"/>
        <v>45942.25</v>
      </c>
      <c r="CS461" s="117">
        <f t="shared" si="361"/>
        <v>45943.5</v>
      </c>
      <c r="CT461" s="118">
        <f t="shared" si="362"/>
        <v>66156540.000000052</v>
      </c>
      <c r="CU461" s="118">
        <f t="shared" si="363"/>
        <v>1800</v>
      </c>
      <c r="CV461" s="118">
        <f t="shared" si="364"/>
        <v>66158340.000000052</v>
      </c>
      <c r="CW461" s="119">
        <f t="shared" si="365"/>
        <v>0.99997279254588312</v>
      </c>
    </row>
    <row r="462" spans="1:101" ht="118.5" customHeight="1" x14ac:dyDescent="0.3">
      <c r="A462" s="160" t="str">
        <f>[4]SayfaKAY!C816</f>
        <v>KAY5+6</v>
      </c>
      <c r="B462" s="104" t="str">
        <f>[4]SayfaKAY!D816</f>
        <v>3875(4)</v>
      </c>
      <c r="C462" s="105" t="str">
        <f>[4]SayfaKAY!E816</f>
        <v>MA</v>
      </c>
      <c r="D462" s="105">
        <f>[4]SayfaKAY!F816</f>
        <v>139264</v>
      </c>
      <c r="E462" s="106" t="str">
        <f>[4]SayfaKAY!G816</f>
        <v>BOZ-KAY5+6-FF-803</v>
      </c>
      <c r="F462" s="193">
        <f t="shared" si="326"/>
        <v>45942</v>
      </c>
      <c r="G462" s="135">
        <f t="shared" si="327"/>
        <v>0.20833333329937886</v>
      </c>
      <c r="H462" s="235">
        <f>[4]SayfaKAY!H816</f>
        <v>45942.208333333299</v>
      </c>
      <c r="I462" s="104" t="str">
        <f>[4]SayfaKAY!I816</f>
        <v>Hat/Line</v>
      </c>
      <c r="J462" s="103" t="str">
        <f>IF([4]SayfaKAY!J816="","",IF([4]SayfaKAY!J816="Müşteri","Notified by Customer","Notified by Bozankaya"))</f>
        <v>Notified by Customer</v>
      </c>
      <c r="K462" s="103" t="e">
        <f>VLOOKUP([4]SayfaKAY!L816,#REF!,2,FALSE)</f>
        <v>#REF!</v>
      </c>
      <c r="L462" s="165" t="str">
        <f>[4]SayfaKAY!X816</f>
        <v>ELTESAN ELEKTRO MEKANİK SOĞUTMA SAN</v>
      </c>
      <c r="M462" s="107" t="str">
        <f t="shared" si="328"/>
        <v>KAY5+6-BOZ-KAY5+6-FF-803</v>
      </c>
      <c r="N462" s="105" t="str">
        <f>[4]SayfaKAY!M816</f>
        <v>Gürültülü çalışıyor. soğuk üflüyor.</v>
      </c>
      <c r="O462" s="166" t="str">
        <f>[4]SayfaKAY!P816</f>
        <v>D-Arıza değil</v>
      </c>
      <c r="P462" s="166" t="str">
        <f>[4]SayfaKAY!Q816</f>
        <v>B(Servisten çekmeye etki eden arıza)</v>
      </c>
      <c r="Q462" s="166" t="str">
        <f>[4]SayfaKAY!R816</f>
        <v>N.A(Yaralanma yok)</v>
      </c>
      <c r="R462" s="132" t="str" cm="1">
        <f t="array" ref="R462">IF([4]SayfaKAY!U816="","",_xlfn.IFS([4]SayfaKAY!U816="Bozankaya","Bozankaya",[4]SayfaKAY!U816="Müşteri","Customer",[4]SayfaKAY!U816="Tedarikçi","Equipment Supplier"))</f>
        <v>Equipment Supplier</v>
      </c>
      <c r="S462" s="204" t="str">
        <f>[4]SayfaKAY!N816</f>
        <v>Kontrol edildi. Sorun görülmedi.</v>
      </c>
      <c r="T462" s="133" t="str">
        <f>[4]SayfaKAY!AD816</f>
        <v>*Bir çalışma yapılmadı</v>
      </c>
      <c r="U462" s="132" t="str">
        <f>[4]SayfaKAY!W816</f>
        <v>Evet</v>
      </c>
      <c r="V462" s="108">
        <f>[4]SayfaKAY!AZ816</f>
        <v>2</v>
      </c>
      <c r="W462" s="136">
        <f t="shared" si="329"/>
        <v>45941</v>
      </c>
      <c r="X462" s="137" t="str">
        <f t="shared" si="330"/>
        <v>06:00</v>
      </c>
      <c r="Y462" s="235">
        <f>[4]SayfaKAY!AE816</f>
        <v>45941.25</v>
      </c>
      <c r="Z462" s="109">
        <f t="shared" si="331"/>
        <v>45942</v>
      </c>
      <c r="AA462" s="110" t="str">
        <f t="shared" si="332"/>
        <v>07:00</v>
      </c>
      <c r="AB462" s="182">
        <f>[4]SayfaKAY!BA816</f>
        <v>45942.291666666701</v>
      </c>
      <c r="AC462" s="257">
        <f t="shared" si="333"/>
        <v>120.00000009778887</v>
      </c>
      <c r="AD462" s="111">
        <f t="shared" si="334"/>
        <v>45942</v>
      </c>
      <c r="AE462" s="111" t="str">
        <f t="shared" si="335"/>
        <v>07:00</v>
      </c>
      <c r="AF462" s="235">
        <f>[4]SayfaKAY!BA816</f>
        <v>45942.291666666701</v>
      </c>
      <c r="AG462" s="179" t="str">
        <f>[4]SayfaKAY!S816</f>
        <v>(III) Farklı Araçlarda Tekrarlayan Arıza</v>
      </c>
      <c r="AH462" s="178" t="str">
        <f t="shared" si="336"/>
        <v>Bu Arıza Aracın Servise Verilmesine Engel</v>
      </c>
      <c r="AI462" s="163" t="str">
        <f>[4]SayfaKAY!AV816</f>
        <v/>
      </c>
      <c r="AJ462" s="164" t="str">
        <f t="shared" si="337"/>
        <v/>
      </c>
      <c r="AK462" s="164" t="str">
        <f t="shared" si="338"/>
        <v/>
      </c>
      <c r="AL462" s="112" t="str">
        <f>[4]SayfaKAY!AX816</f>
        <v/>
      </c>
      <c r="AM462" s="257" cm="1">
        <f t="array" ref="AM462">IFERROR(IF(AND(P462&lt;&gt;"D(Arıza Değil)",AH462="Bu Arıza Aracın Servise Verilmesine Engel Değil"),
IF(Z462-F462&gt;0,(AB462-Y462)*24*60,
IF(OR(AND(G462&gt;$AS$1,G462&lt;$AT$1),AND(G462&gt;$AU$1,G462&lt;$AV$1)),
(AF462-H462)*24*60,     BH:BH0)),        AN462),0)</f>
        <v>120.00000009778887</v>
      </c>
      <c r="AN462" s="257">
        <f t="shared" si="339"/>
        <v>120.00000009778887</v>
      </c>
      <c r="AO462" s="174" t="str">
        <f>[4]SayfaKAY!AG816</f>
        <v/>
      </c>
      <c r="AP462" s="174" t="str">
        <f>[4]SayfaKAY!AI816</f>
        <v/>
      </c>
      <c r="AQ462" s="174" t="str">
        <f>[4]SayfaKAY!AQ816</f>
        <v/>
      </c>
      <c r="AR462" s="174" t="str">
        <f>[4]SayfaKAY!AH816</f>
        <v/>
      </c>
      <c r="AS462" s="174" t="str">
        <f>[4]SayfaKAY!AJ816</f>
        <v/>
      </c>
      <c r="AT462" s="175" t="str">
        <f>[4]SayfaKAY!AM816</f>
        <v/>
      </c>
      <c r="AU462" s="176" t="str">
        <f>[4]SayfaKAY!AL816</f>
        <v/>
      </c>
      <c r="AV462" s="176" t="str">
        <f>[4]SayfaKAY!AP816</f>
        <v/>
      </c>
      <c r="AW462" s="177" t="str">
        <f>[4]SayfaKAY!AT816</f>
        <v/>
      </c>
      <c r="AX462" s="194">
        <f t="shared" si="340"/>
        <v>2640.0000021513551</v>
      </c>
      <c r="AY462" s="168"/>
      <c r="AZ462" s="167"/>
      <c r="BA462" s="113"/>
      <c r="BB462" s="171" t="str">
        <f t="shared" si="325"/>
        <v/>
      </c>
      <c r="BC462" s="114"/>
      <c r="BD462" s="114"/>
      <c r="BE462" s="114"/>
      <c r="BF462" s="114"/>
      <c r="BG462" s="114"/>
      <c r="BH462" s="114">
        <f>IFERROR(FRACAS!AN819, "Hata Var")</f>
        <v>755.00000006170012</v>
      </c>
      <c r="BI462" s="114"/>
      <c r="BJ462" s="114"/>
      <c r="BK462" s="105" t="str">
        <f>[4]SayfaKAY!AW816</f>
        <v/>
      </c>
      <c r="BL462" s="105" t="str">
        <f>[4]SayfaKAY!V816</f>
        <v>ELTESAN ELEKTRO MEKANİK SOĞUTMA SAN</v>
      </c>
      <c r="BM462" s="114"/>
      <c r="BN462" s="171" t="str">
        <f t="shared" si="341"/>
        <v>x yok</v>
      </c>
      <c r="BO462" s="171" t="b">
        <f t="shared" si="342"/>
        <v>0</v>
      </c>
      <c r="BP462" s="171" t="b">
        <f t="shared" si="343"/>
        <v>0</v>
      </c>
      <c r="BQ462" s="226">
        <f t="shared" si="344"/>
        <v>-1379.9999999511056</v>
      </c>
      <c r="BR462" s="226">
        <f t="shared" si="345"/>
        <v>1500.0000000488944</v>
      </c>
      <c r="BS462" s="226">
        <f t="shared" si="346"/>
        <v>120.00000009778887</v>
      </c>
      <c r="BT462" s="114"/>
      <c r="BU462" s="242"/>
      <c r="BV462" s="233">
        <f t="shared" si="347"/>
        <v>1</v>
      </c>
      <c r="BW462" s="226" t="str">
        <f t="shared" si="348"/>
        <v>Evet, çakışma var</v>
      </c>
      <c r="BX462" s="229"/>
      <c r="BY462" s="247">
        <f t="shared" si="349"/>
        <v>-0.95833333329937886</v>
      </c>
      <c r="BZ462" s="247">
        <f t="shared" si="350"/>
        <v>1.0416666667006211</v>
      </c>
      <c r="CA462" s="247">
        <f t="shared" si="351"/>
        <v>8.3333333401242271E-2</v>
      </c>
      <c r="CB462" s="213"/>
      <c r="CC462" s="211"/>
      <c r="CD462" s="196"/>
      <c r="CE462" s="213">
        <v>815</v>
      </c>
      <c r="CF462" s="182">
        <f t="shared" si="352"/>
        <v>45942.208333333299</v>
      </c>
      <c r="CG462" s="182">
        <f t="shared" si="353"/>
        <v>45942.291666666701</v>
      </c>
      <c r="CH462" s="196"/>
      <c r="CI462" s="196"/>
      <c r="CJ462" s="196"/>
      <c r="CK462" s="196">
        <f t="shared" si="354"/>
        <v>1.0416666667006211</v>
      </c>
      <c r="CL462" s="196">
        <f t="shared" si="355"/>
        <v>-0.95833333329937886</v>
      </c>
      <c r="CM462" s="196">
        <f t="shared" si="356"/>
        <v>8.3333333401242271E-2</v>
      </c>
      <c r="CN462" s="114"/>
      <c r="CO462" s="115">
        <f t="shared" si="357"/>
        <v>120.00000009778887</v>
      </c>
      <c r="CP462" s="116">
        <f t="shared" si="358"/>
        <v>62.500000002037268</v>
      </c>
      <c r="CQ462" s="117">
        <f t="shared" si="359"/>
        <v>0.20833333329937886</v>
      </c>
      <c r="CR462" s="117">
        <f t="shared" si="360"/>
        <v>45941.25</v>
      </c>
      <c r="CS462" s="117">
        <f t="shared" si="361"/>
        <v>45942.291666666701</v>
      </c>
      <c r="CT462" s="118">
        <f t="shared" si="362"/>
        <v>66155100.000000052</v>
      </c>
      <c r="CU462" s="118">
        <f t="shared" si="363"/>
        <v>1500.0000000488944</v>
      </c>
      <c r="CV462" s="118">
        <f t="shared" si="364"/>
        <v>66156600.000000097</v>
      </c>
      <c r="CW462" s="119">
        <f t="shared" si="365"/>
        <v>0.99997732652524396</v>
      </c>
    </row>
    <row r="463" spans="1:101" ht="118.5" customHeight="1" x14ac:dyDescent="0.3">
      <c r="A463" s="104" t="str">
        <f>[4]SayfaKAY!C840</f>
        <v>KAY5+6</v>
      </c>
      <c r="B463" s="104" t="str">
        <f>[4]SayfaKAY!D840</f>
        <v>3878(7)</v>
      </c>
      <c r="C463" s="105" t="str">
        <f>[4]SayfaKAY!E840</f>
        <v>MB</v>
      </c>
      <c r="D463" s="105">
        <f>[4]SayfaKAY!F840</f>
        <v>161220</v>
      </c>
      <c r="E463" s="106" t="str">
        <f>[4]SayfaKAY!G840</f>
        <v>BOZ-KAY5+6-FF-827</v>
      </c>
      <c r="F463" s="193">
        <f t="shared" si="326"/>
        <v>45931</v>
      </c>
      <c r="G463" s="135">
        <f t="shared" si="327"/>
        <v>0.20833333329937886</v>
      </c>
      <c r="H463" s="235">
        <f>[4]SayfaKAY!H840</f>
        <v>45931.208333333299</v>
      </c>
      <c r="I463" s="104" t="str">
        <f>[4]SayfaKAY!I840</f>
        <v>Hat/Line</v>
      </c>
      <c r="J463" s="103" t="str">
        <f>IF([4]SayfaKAY!J840="","",IF([4]SayfaKAY!J840="Müşteri","Notified by Customer","Notified by Bozankaya"))</f>
        <v>Notified by Customer</v>
      </c>
      <c r="K463" s="103" t="e">
        <f>VLOOKUP([4]SayfaKAY!L840,#REF!,2,FALSE)</f>
        <v>#REF!</v>
      </c>
      <c r="L463" s="165" t="str">
        <f>[4]SayfaKAY!X840</f>
        <v>KAAF DEMİRYOLU ARAÇLARI ANONİM ŞİRK</v>
      </c>
      <c r="M463" s="107" t="str">
        <f t="shared" si="328"/>
        <v>KAY5+6-BOZ-KAY5+6-FF-827</v>
      </c>
      <c r="N463" s="105" t="str">
        <f>[4]SayfaKAY!M840</f>
        <v>MB sağ ve sol kumlama sigortaları atıyor. Kumlama sistemi çalışmıyor.</v>
      </c>
      <c r="O463" s="166" t="str">
        <f>[4]SayfaKAY!P840</f>
        <v>D-Arıza değil</v>
      </c>
      <c r="P463" s="166" t="str">
        <f>[4]SayfaKAY!Q840</f>
        <v>B(Servisten çekmeye etki eden arıza)</v>
      </c>
      <c r="Q463" s="166" t="str">
        <f>[4]SayfaKAY!R840</f>
        <v>N.A(Yaralanma yok)</v>
      </c>
      <c r="R463" s="132" t="str" cm="1">
        <f t="array" ref="R463">IF([4]SayfaKAY!U840="","",_xlfn.IFS([4]SayfaKAY!U840="Bozankaya","Bozankaya",[4]SayfaKAY!U840="Müşteri","Customer",[4]SayfaKAY!U840="Tedarikçi","Equipment Supplier"))</f>
        <v>Equipment Supplier</v>
      </c>
      <c r="S463" s="204" t="str">
        <f>[4]SayfaKAY!N840</f>
        <v>Aracın kompresörleri tamir edildi.</v>
      </c>
      <c r="T463" s="133" t="str">
        <f>[4]SayfaKAY!AD840</f>
        <v>Temizlendi</v>
      </c>
      <c r="U463" s="132" t="str">
        <f>[4]SayfaKAY!W840</f>
        <v>Evet</v>
      </c>
      <c r="V463" s="108">
        <f>[4]SayfaKAY!AZ840</f>
        <v>3</v>
      </c>
      <c r="W463" s="136">
        <f t="shared" si="329"/>
        <v>45930</v>
      </c>
      <c r="X463" s="137" t="str">
        <f t="shared" si="330"/>
        <v>05:30</v>
      </c>
      <c r="Y463" s="235">
        <f>[4]SayfaKAY!AE840</f>
        <v>45930.229166666701</v>
      </c>
      <c r="Z463" s="109">
        <f t="shared" si="331"/>
        <v>45931</v>
      </c>
      <c r="AA463" s="110" t="str">
        <f t="shared" si="332"/>
        <v>07:00</v>
      </c>
      <c r="AB463" s="182">
        <f>[4]SayfaKAY!BA840</f>
        <v>45931.291666666701</v>
      </c>
      <c r="AC463" s="257">
        <f t="shared" si="333"/>
        <v>120.00000009778887</v>
      </c>
      <c r="AD463" s="111">
        <f t="shared" si="334"/>
        <v>45931</v>
      </c>
      <c r="AE463" s="111" t="str">
        <f t="shared" si="335"/>
        <v>07:00</v>
      </c>
      <c r="AF463" s="235">
        <f>[4]SayfaKAY!BA840</f>
        <v>45931.291666666701</v>
      </c>
      <c r="AG463" s="179" t="str">
        <f>[4]SayfaKAY!S840</f>
        <v>(III) Farklı Araçlarda Tekrarlayan Arıza</v>
      </c>
      <c r="AH463" s="178" t="str">
        <f t="shared" si="336"/>
        <v>Bu Arıza Aracın Servise Verilmesine Engel</v>
      </c>
      <c r="AI463" s="163" t="str">
        <f>[4]SayfaKAY!AV840</f>
        <v/>
      </c>
      <c r="AJ463" s="164" t="str">
        <f t="shared" si="337"/>
        <v/>
      </c>
      <c r="AK463" s="164" t="str">
        <f t="shared" si="338"/>
        <v/>
      </c>
      <c r="AL463" s="112" t="str">
        <f>[4]SayfaKAY!AX840</f>
        <v/>
      </c>
      <c r="AM463" s="257" cm="1">
        <f t="array" ref="AM463">IFERROR(IF(AND(P463&lt;&gt;"D(Arıza Değil)",AH463="Bu Arıza Aracın Servise Verilmesine Engel Değil"),
IF(Z463-F463&gt;0,(AB463-Y463)*24*60,
IF(OR(AND(G463&gt;$AS$1,G463&lt;$AT$1),AND(G463&gt;$AU$1,G463&lt;$AV$1)),
(AF463-H463)*24*60,     BH:BH0)),        AN463),0)</f>
        <v>120.00000009778887</v>
      </c>
      <c r="AN463" s="257">
        <f t="shared" si="339"/>
        <v>120.00000009778887</v>
      </c>
      <c r="AO463" s="174" t="str">
        <f>[4]SayfaKAY!AG840</f>
        <v/>
      </c>
      <c r="AP463" s="174" t="str">
        <f>[4]SayfaKAY!AI840</f>
        <v/>
      </c>
      <c r="AQ463" s="174" t="str">
        <f>[4]SayfaKAY!AQ840</f>
        <v/>
      </c>
      <c r="AR463" s="174" t="str">
        <f>[4]SayfaKAY!AH840</f>
        <v/>
      </c>
      <c r="AS463" s="174" t="str">
        <f>[4]SayfaKAY!AJ840</f>
        <v/>
      </c>
      <c r="AT463" s="175" t="str">
        <f>[4]SayfaKAY!AM840</f>
        <v/>
      </c>
      <c r="AU463" s="176" t="str">
        <f>[4]SayfaKAY!AL840</f>
        <v/>
      </c>
      <c r="AV463" s="176" t="str">
        <f>[4]SayfaKAY!AP840</f>
        <v/>
      </c>
      <c r="AW463" s="177" t="str">
        <f>[4]SayfaKAY!AT840</f>
        <v/>
      </c>
      <c r="AX463" s="194">
        <f t="shared" si="340"/>
        <v>3960.0000032270327</v>
      </c>
      <c r="AY463" s="168"/>
      <c r="AZ463" s="167"/>
      <c r="BA463" s="170"/>
      <c r="BB463" s="171" t="str">
        <f t="shared" si="325"/>
        <v/>
      </c>
      <c r="BC463" s="114"/>
      <c r="BD463" s="114"/>
      <c r="BE463" s="114"/>
      <c r="BF463" s="114"/>
      <c r="BG463" s="114"/>
      <c r="BH463" s="114">
        <f>IFERROR(FRACAS!AN843, "Hata Var")</f>
        <v>4.000000033993274</v>
      </c>
      <c r="BI463" s="114"/>
      <c r="BJ463" s="114"/>
      <c r="BK463" s="105" t="str">
        <f>[4]SayfaKAY!AW840</f>
        <v/>
      </c>
      <c r="BL463" s="105" t="str">
        <f>[4]SayfaKAY!V840</f>
        <v>KAAF DEMİRYOLU ARAÇLARI ANONİM ŞİRK</v>
      </c>
      <c r="BM463" s="114"/>
      <c r="BN463" s="171" t="str">
        <f t="shared" si="341"/>
        <v>x yok</v>
      </c>
      <c r="BO463" s="171" t="b">
        <f t="shared" si="342"/>
        <v>0</v>
      </c>
      <c r="BP463" s="171" t="b">
        <f t="shared" si="343"/>
        <v>0</v>
      </c>
      <c r="BQ463" s="226">
        <f t="shared" si="344"/>
        <v>-1409.9999999022111</v>
      </c>
      <c r="BR463" s="226">
        <f t="shared" si="345"/>
        <v>1530</v>
      </c>
      <c r="BS463" s="226">
        <f t="shared" si="346"/>
        <v>120.00000009778887</v>
      </c>
      <c r="BT463" s="114"/>
      <c r="BU463" s="242"/>
      <c r="BV463" s="233">
        <f t="shared" si="347"/>
        <v>0</v>
      </c>
      <c r="BW463" s="226" t="str">
        <f t="shared" si="348"/>
        <v>Hayır, çakışma yok</v>
      </c>
      <c r="BX463" s="229"/>
      <c r="BY463" s="247">
        <f t="shared" si="349"/>
        <v>-0.97916666659875773</v>
      </c>
      <c r="BZ463" s="247">
        <f t="shared" si="350"/>
        <v>1.0625</v>
      </c>
      <c r="CA463" s="247">
        <f t="shared" si="351"/>
        <v>8.3333333401242271E-2</v>
      </c>
      <c r="CB463" s="213"/>
      <c r="CC463" s="211"/>
      <c r="CD463" s="196"/>
      <c r="CE463" s="213">
        <v>839</v>
      </c>
      <c r="CF463" s="182">
        <f t="shared" si="352"/>
        <v>45931.208333333299</v>
      </c>
      <c r="CG463" s="182">
        <f t="shared" si="353"/>
        <v>45931.291666666701</v>
      </c>
      <c r="CH463" s="196"/>
      <c r="CI463" s="196"/>
      <c r="CJ463" s="196"/>
      <c r="CK463" s="196">
        <f t="shared" si="354"/>
        <v>1.0625</v>
      </c>
      <c r="CL463" s="196">
        <f t="shared" si="355"/>
        <v>-0.97916666659875773</v>
      </c>
      <c r="CM463" s="196">
        <f t="shared" si="356"/>
        <v>8.3333333401242271E-2</v>
      </c>
      <c r="CN463" s="114"/>
      <c r="CO463" s="115">
        <f t="shared" si="357"/>
        <v>120.00000009778887</v>
      </c>
      <c r="CP463" s="116">
        <f t="shared" si="358"/>
        <v>63.75</v>
      </c>
      <c r="CQ463" s="117">
        <f t="shared" si="359"/>
        <v>0.20833333329937886</v>
      </c>
      <c r="CR463" s="117">
        <f t="shared" si="360"/>
        <v>45930.229166666701</v>
      </c>
      <c r="CS463" s="117">
        <f t="shared" si="361"/>
        <v>45931.291666666701</v>
      </c>
      <c r="CT463" s="118">
        <f t="shared" si="362"/>
        <v>66139230.000000097</v>
      </c>
      <c r="CU463" s="118">
        <f t="shared" si="363"/>
        <v>1530</v>
      </c>
      <c r="CV463" s="118">
        <f t="shared" si="364"/>
        <v>66140760.000000097</v>
      </c>
      <c r="CW463" s="119">
        <f t="shared" si="365"/>
        <v>0.99997686751709536</v>
      </c>
    </row>
    <row r="464" spans="1:101" ht="118.5" customHeight="1" x14ac:dyDescent="0.3">
      <c r="A464" s="160" t="str">
        <f>[4]SayfaKAY!C818</f>
        <v>KAY5+6</v>
      </c>
      <c r="B464" s="104" t="str">
        <f>[4]SayfaKAY!D818</f>
        <v>3875(4)</v>
      </c>
      <c r="C464" s="105" t="str">
        <f>[4]SayfaKAY!E818</f>
        <v>MB</v>
      </c>
      <c r="D464" s="105">
        <f>[4]SayfaKAY!F818</f>
        <v>135380</v>
      </c>
      <c r="E464" s="106" t="str">
        <f>[4]SayfaKAY!G818</f>
        <v>BOZ-KAY5+6-FF-805</v>
      </c>
      <c r="F464" s="193">
        <f t="shared" si="326"/>
        <v>45930</v>
      </c>
      <c r="G464" s="135">
        <f t="shared" si="327"/>
        <v>0.32986111110221827</v>
      </c>
      <c r="H464" s="235">
        <f>[4]SayfaKAY!H818</f>
        <v>45930.329861111102</v>
      </c>
      <c r="I464" s="104" t="str">
        <f>[4]SayfaKAY!I818</f>
        <v>Hat/Line</v>
      </c>
      <c r="J464" s="103" t="str">
        <f>IF([4]SayfaKAY!J818="","",IF([4]SayfaKAY!J818="Müşteri","Notified by Customer","Notified by Bozankaya"))</f>
        <v>Notified by Customer</v>
      </c>
      <c r="K464" s="103" t="e">
        <f>VLOOKUP([4]SayfaKAY!L818,#REF!,2,FALSE)</f>
        <v>#REF!</v>
      </c>
      <c r="L464" s="165" t="str">
        <f>[4]SayfaKAY!X818</f>
        <v>DENİZLER OTOMOTİV SAN. VE TİC.LTD.Ş</v>
      </c>
      <c r="M464" s="107" t="str">
        <f t="shared" si="328"/>
        <v>KAY5+6-BOZ-KAY5+6-FF-805</v>
      </c>
      <c r="N464" s="105" t="str">
        <f>[4]SayfaKAY!M818</f>
        <v>CB kabin silecek çalışmıyor.</v>
      </c>
      <c r="O464" s="166" t="str">
        <f>[4]SayfaKAY!P818</f>
        <v>D-Arıza değil</v>
      </c>
      <c r="P464" s="166" t="str">
        <f>[4]SayfaKAY!Q818</f>
        <v>B(Servisten çekmeye etki eden arıza)</v>
      </c>
      <c r="Q464" s="166" t="str">
        <f>[4]SayfaKAY!R818</f>
        <v>N.A(Yaralanma yok)</v>
      </c>
      <c r="R464" s="132" t="str" cm="1">
        <f t="array" ref="R464">IF([4]SayfaKAY!U818="","",_xlfn.IFS([4]SayfaKAY!U818="Bozankaya","Bozankaya",[4]SayfaKAY!U818="Müşteri","Customer",[4]SayfaKAY!U818="Tedarikçi","Equipment Supplier"))</f>
        <v>Equipment Supplier</v>
      </c>
      <c r="S464" s="204" t="str">
        <f>[4]SayfaKAY!N818</f>
        <v>Silecek somunu gevşemiş sıkıldı.</v>
      </c>
      <c r="T464" s="133" t="str">
        <f>[4]SayfaKAY!AD818</f>
        <v>Gevşek bağlantı vidaları sıkıldı</v>
      </c>
      <c r="U464" s="132" t="str">
        <f>[4]SayfaKAY!W818</f>
        <v>Evet</v>
      </c>
      <c r="V464" s="108">
        <f>[4]SayfaKAY!AZ818</f>
        <v>2</v>
      </c>
      <c r="W464" s="136">
        <f t="shared" si="329"/>
        <v>45929</v>
      </c>
      <c r="X464" s="137" t="str">
        <f t="shared" si="330"/>
        <v>08:00</v>
      </c>
      <c r="Y464" s="235">
        <f>[4]SayfaKAY!AE818</f>
        <v>45929.333333333299</v>
      </c>
      <c r="Z464" s="109">
        <f t="shared" si="331"/>
        <v>45930</v>
      </c>
      <c r="AA464" s="110" t="str">
        <f t="shared" si="332"/>
        <v>09:00</v>
      </c>
      <c r="AB464" s="182">
        <f>[4]SayfaKAY!BA818</f>
        <v>45930.375</v>
      </c>
      <c r="AC464" s="257">
        <f t="shared" si="333"/>
        <v>65.000000012805685</v>
      </c>
      <c r="AD464" s="111">
        <f t="shared" si="334"/>
        <v>45930</v>
      </c>
      <c r="AE464" s="111" t="str">
        <f t="shared" si="335"/>
        <v>09:00</v>
      </c>
      <c r="AF464" s="235">
        <f>[4]SayfaKAY!BA818</f>
        <v>45930.375</v>
      </c>
      <c r="AG464" s="179" t="str">
        <f>[4]SayfaKAY!S818</f>
        <v>(III) Farklı Araçlarda Tekrarlayan Arıza</v>
      </c>
      <c r="AH464" s="178" t="str">
        <f t="shared" si="336"/>
        <v>Bu Arıza Aracın Servise Verilmesine Engel</v>
      </c>
      <c r="AI464" s="163" t="str">
        <f>[4]SayfaKAY!AV818</f>
        <v/>
      </c>
      <c r="AJ464" s="164" t="str">
        <f t="shared" si="337"/>
        <v/>
      </c>
      <c r="AK464" s="164" t="str">
        <f t="shared" si="338"/>
        <v/>
      </c>
      <c r="AL464" s="112" t="str">
        <f>[4]SayfaKAY!AX818</f>
        <v/>
      </c>
      <c r="AM464" s="257" cm="1">
        <f t="array" ref="AM464">IFERROR(IF(AND(P464&lt;&gt;"D(Arıza Değil)",AH464="Bu Arıza Aracın Servise Verilmesine Engel Değil"),
IF(Z464-F464&gt;0,(AB464-Y464)*24*60,
IF(OR(AND(G464&gt;$AS$1,G464&lt;$AT$1),AND(G464&gt;$AU$1,G464&lt;$AV$1)),
(AF464-H464)*24*60,     BH:BH0)),        AN464),0)</f>
        <v>65.000000012805685</v>
      </c>
      <c r="AN464" s="257">
        <f t="shared" si="339"/>
        <v>65.000000012805685</v>
      </c>
      <c r="AO464" s="174" t="str">
        <f>[4]SayfaKAY!AG818</f>
        <v/>
      </c>
      <c r="AP464" s="174" t="str">
        <f>[4]SayfaKAY!AI818</f>
        <v/>
      </c>
      <c r="AQ464" s="174" t="str">
        <f>[4]SayfaKAY!AQ818</f>
        <v/>
      </c>
      <c r="AR464" s="174" t="str">
        <f>[4]SayfaKAY!AH818</f>
        <v/>
      </c>
      <c r="AS464" s="174" t="str">
        <f>[4]SayfaKAY!AJ818</f>
        <v/>
      </c>
      <c r="AT464" s="175" t="str">
        <f>[4]SayfaKAY!AM818</f>
        <v/>
      </c>
      <c r="AU464" s="176" t="str">
        <f>[4]SayfaKAY!AL818</f>
        <v/>
      </c>
      <c r="AV464" s="176" t="str">
        <f>[4]SayfaKAY!AP818</f>
        <v/>
      </c>
      <c r="AW464" s="177" t="str">
        <f>[4]SayfaKAY!AT818</f>
        <v/>
      </c>
      <c r="AX464" s="194">
        <f t="shared" si="340"/>
        <v>1430.0000002817251</v>
      </c>
      <c r="AY464" s="168"/>
      <c r="AZ464" s="167"/>
      <c r="BA464" s="113"/>
      <c r="BB464" s="171" t="str">
        <f t="shared" si="325"/>
        <v/>
      </c>
      <c r="BC464" s="114"/>
      <c r="BD464" s="114"/>
      <c r="BE464" s="114"/>
      <c r="BF464" s="114"/>
      <c r="BG464" s="114"/>
      <c r="BH464" s="114">
        <f>IFERROR(FRACAS!AN821, "Hata Var")</f>
        <v>246.99999988311902</v>
      </c>
      <c r="BI464" s="114"/>
      <c r="BJ464" s="114"/>
      <c r="BK464" s="105" t="str">
        <f>[4]SayfaKAY!AW818</f>
        <v/>
      </c>
      <c r="BL464" s="105" t="str">
        <f>[4]SayfaKAY!V818</f>
        <v>DENİZLER OTOMOTİV SAN. VE TİC.LTD.Ş</v>
      </c>
      <c r="BM464" s="114"/>
      <c r="BN464" s="171" t="str">
        <f t="shared" si="341"/>
        <v>x yok</v>
      </c>
      <c r="BO464" s="171" t="str">
        <f t="shared" si="342"/>
        <v>aynı gün giderilen arıza</v>
      </c>
      <c r="BP464" s="171" t="str">
        <f t="shared" si="343"/>
        <v>aynı gün giderilen arıza</v>
      </c>
      <c r="BQ464" s="226">
        <f t="shared" si="344"/>
        <v>-1435.0000000360887</v>
      </c>
      <c r="BR464" s="226">
        <f t="shared" si="345"/>
        <v>1500.0000000488944</v>
      </c>
      <c r="BS464" s="226">
        <f t="shared" si="346"/>
        <v>65.000000012805685</v>
      </c>
      <c r="BT464" s="114"/>
      <c r="BU464" s="242"/>
      <c r="BV464" s="233">
        <f t="shared" si="347"/>
        <v>1</v>
      </c>
      <c r="BW464" s="226" t="str">
        <f t="shared" si="348"/>
        <v>Evet, çakışma var</v>
      </c>
      <c r="BX464" s="229"/>
      <c r="BY464" s="247">
        <f t="shared" si="349"/>
        <v>-0.99652777780283941</v>
      </c>
      <c r="BZ464" s="247">
        <f t="shared" si="350"/>
        <v>1.0416666667006211</v>
      </c>
      <c r="CA464" s="247">
        <f t="shared" si="351"/>
        <v>4.5138888897781726E-2</v>
      </c>
      <c r="CB464" s="213"/>
      <c r="CC464" s="211"/>
      <c r="CD464" s="196"/>
      <c r="CE464" s="213">
        <v>817</v>
      </c>
      <c r="CF464" s="182">
        <f t="shared" si="352"/>
        <v>45930.329861111102</v>
      </c>
      <c r="CG464" s="182">
        <f t="shared" si="353"/>
        <v>45930.375</v>
      </c>
      <c r="CH464" s="196"/>
      <c r="CI464" s="196"/>
      <c r="CJ464" s="196"/>
      <c r="CK464" s="196">
        <f t="shared" si="354"/>
        <v>1.0416666667006211</v>
      </c>
      <c r="CL464" s="196">
        <f t="shared" si="355"/>
        <v>-0.99652777780283941</v>
      </c>
      <c r="CM464" s="196">
        <f t="shared" si="356"/>
        <v>4.5138888897781726E-2</v>
      </c>
      <c r="CN464" s="114"/>
      <c r="CO464" s="115">
        <f t="shared" si="357"/>
        <v>65.000000012805685</v>
      </c>
      <c r="CP464" s="116">
        <f t="shared" si="358"/>
        <v>62.500000002037268</v>
      </c>
      <c r="CQ464" s="117">
        <f t="shared" si="359"/>
        <v>0.32986111110221827</v>
      </c>
      <c r="CR464" s="117">
        <f t="shared" si="360"/>
        <v>45929.333333333299</v>
      </c>
      <c r="CS464" s="117">
        <f t="shared" si="361"/>
        <v>45930.375</v>
      </c>
      <c r="CT464" s="118">
        <f t="shared" si="362"/>
        <v>66137764.999999963</v>
      </c>
      <c r="CU464" s="118">
        <f t="shared" si="363"/>
        <v>1500.0000000488944</v>
      </c>
      <c r="CV464" s="118">
        <f t="shared" si="364"/>
        <v>66139265.000000015</v>
      </c>
      <c r="CW464" s="119">
        <f t="shared" si="365"/>
        <v>0.99997732058256084</v>
      </c>
    </row>
    <row r="465" spans="1:101" ht="118.5" customHeight="1" x14ac:dyDescent="0.3">
      <c r="A465" s="104" t="str">
        <f>[4]SayfaKAY!C817</f>
        <v>KAY5+6</v>
      </c>
      <c r="B465" s="104" t="str">
        <f>[4]SayfaKAY!D817</f>
        <v>3881(10)</v>
      </c>
      <c r="C465" s="105" t="str">
        <f>[4]SayfaKAY!E817</f>
        <v>RB</v>
      </c>
      <c r="D465" s="105">
        <f>[4]SayfaKAY!F817</f>
        <v>117561</v>
      </c>
      <c r="E465" s="106" t="str">
        <f>[4]SayfaKAY!G817</f>
        <v>BOZ-KAY5+6-FF-804</v>
      </c>
      <c r="F465" s="193">
        <f t="shared" si="326"/>
        <v>45929</v>
      </c>
      <c r="G465" s="135">
        <f t="shared" si="327"/>
        <v>0.31874999999854481</v>
      </c>
      <c r="H465" s="235">
        <f>[4]SayfaKAY!H817</f>
        <v>45929.318749999999</v>
      </c>
      <c r="I465" s="104" t="str">
        <f>[4]SayfaKAY!I817</f>
        <v>Hat/Line</v>
      </c>
      <c r="J465" s="103" t="str">
        <f>IF([4]SayfaKAY!J817="","",IF([4]SayfaKAY!J817="Müşteri","Notified by Customer","Notified by Bozankaya"))</f>
        <v>Notified by Customer</v>
      </c>
      <c r="K465" s="103" t="e">
        <f>VLOOKUP([4]SayfaKAY!L817,#REF!,2,FALSE)</f>
        <v>#REF!</v>
      </c>
      <c r="L465" s="165" t="str">
        <f>[4]SayfaKAY!X817</f>
        <v>ELTESAN ELEKTRO MEKANİK SOĞUTMA SAN</v>
      </c>
      <c r="M465" s="107" t="str">
        <f t="shared" si="328"/>
        <v>KAY5+6-BOZ-KAY5+6-FF-804</v>
      </c>
      <c r="N465" s="105" t="str">
        <f>[4]SayfaKAY!M817</f>
        <v>Yolcu bölümü soğuk</v>
      </c>
      <c r="O465" s="166" t="str">
        <f>[4]SayfaKAY!P817</f>
        <v>D-Arıza değil</v>
      </c>
      <c r="P465" s="166" t="str">
        <f>[4]SayfaKAY!Q817</f>
        <v>B(Servisten çekmeye etki eden arıza)</v>
      </c>
      <c r="Q465" s="166" t="str">
        <f>[4]SayfaKAY!R817</f>
        <v>N.A(Yaralanma yok)</v>
      </c>
      <c r="R465" s="132" t="str" cm="1">
        <f t="array" ref="R465">IF([4]SayfaKAY!U817="","",_xlfn.IFS([4]SayfaKAY!U817="Bozankaya","Bozankaya",[4]SayfaKAY!U817="Müşteri","Customer",[4]SayfaKAY!U817="Tedarikçi","Equipment Supplier"))</f>
        <v>Equipment Supplier</v>
      </c>
      <c r="S465" s="204" t="str">
        <f>[4]SayfaKAY!N817</f>
        <v>Kontrol edildi araç içi normal</v>
      </c>
      <c r="T465" s="133" t="str">
        <f>[4]SayfaKAY!AD817</f>
        <v>*Bir çalışma yapılmadı</v>
      </c>
      <c r="U465" s="132" t="str">
        <f>[4]SayfaKAY!W817</f>
        <v>Evet</v>
      </c>
      <c r="V465" s="108">
        <f>[4]SayfaKAY!AZ817</f>
        <v>2</v>
      </c>
      <c r="W465" s="136">
        <f t="shared" si="329"/>
        <v>45928</v>
      </c>
      <c r="X465" s="137" t="str">
        <f t="shared" si="330"/>
        <v>08:00</v>
      </c>
      <c r="Y465" s="235">
        <f>[4]SayfaKAY!AE817</f>
        <v>45928.333333333299</v>
      </c>
      <c r="Z465" s="109">
        <f t="shared" si="331"/>
        <v>45929</v>
      </c>
      <c r="AA465" s="110" t="str">
        <f t="shared" si="332"/>
        <v>09:00</v>
      </c>
      <c r="AB465" s="182">
        <f>[4]SayfaKAY!BA817</f>
        <v>45929.375</v>
      </c>
      <c r="AC465" s="257">
        <f t="shared" si="333"/>
        <v>81.000000002095476</v>
      </c>
      <c r="AD465" s="111">
        <f t="shared" si="334"/>
        <v>45929</v>
      </c>
      <c r="AE465" s="111" t="str">
        <f t="shared" si="335"/>
        <v>09:00</v>
      </c>
      <c r="AF465" s="235">
        <f>[4]SayfaKAY!BA817</f>
        <v>45929.375</v>
      </c>
      <c r="AG465" s="179" t="str">
        <f>[4]SayfaKAY!S817</f>
        <v>(III) Farklı Araçlarda Tekrarlayan Arıza</v>
      </c>
      <c r="AH465" s="178" t="str">
        <f t="shared" si="336"/>
        <v>Bu Arıza Aracın Servise Verilmesine Engel</v>
      </c>
      <c r="AI465" s="163" t="str">
        <f>[4]SayfaKAY!AV817</f>
        <v/>
      </c>
      <c r="AJ465" s="164" t="str">
        <f t="shared" si="337"/>
        <v/>
      </c>
      <c r="AK465" s="164" t="str">
        <f t="shared" si="338"/>
        <v/>
      </c>
      <c r="AL465" s="112" t="str">
        <f>[4]SayfaKAY!AX817</f>
        <v/>
      </c>
      <c r="AM465" s="257" cm="1">
        <f t="array" ref="AM465">IFERROR(IF(AND(P465&lt;&gt;"D(Arıza Değil)",AH465="Bu Arıza Aracın Servise Verilmesine Engel Değil"),
IF(Z465-F465&gt;0,(AB465-Y465)*24*60,
IF(OR(AND(G465&gt;$AS$1,G465&lt;$AT$1),AND(G465&gt;$AU$1,G465&lt;$AV$1)),
(AF465-H465)*24*60,     BH:BH0)),        AN465),0)</f>
        <v>81.000000002095476</v>
      </c>
      <c r="AN465" s="257">
        <f t="shared" si="339"/>
        <v>81.000000002095476</v>
      </c>
      <c r="AO465" s="174" t="str">
        <f>[4]SayfaKAY!AG817</f>
        <v/>
      </c>
      <c r="AP465" s="174" t="str">
        <f>[4]SayfaKAY!AI817</f>
        <v/>
      </c>
      <c r="AQ465" s="174" t="str">
        <f>[4]SayfaKAY!AQ817</f>
        <v/>
      </c>
      <c r="AR465" s="174" t="str">
        <f>[4]SayfaKAY!AH817</f>
        <v/>
      </c>
      <c r="AS465" s="174" t="str">
        <f>[4]SayfaKAY!AJ817</f>
        <v/>
      </c>
      <c r="AT465" s="175" t="str">
        <f>[4]SayfaKAY!AM817</f>
        <v/>
      </c>
      <c r="AU465" s="176" t="str">
        <f>[4]SayfaKAY!AL817</f>
        <v/>
      </c>
      <c r="AV465" s="176" t="str">
        <f>[4]SayfaKAY!AP817</f>
        <v/>
      </c>
      <c r="AW465" s="177" t="str">
        <f>[4]SayfaKAY!AT817</f>
        <v/>
      </c>
      <c r="AX465" s="194">
        <f t="shared" si="340"/>
        <v>1782.0000000461005</v>
      </c>
      <c r="AY465" s="168"/>
      <c r="AZ465" s="167"/>
      <c r="BA465" s="170"/>
      <c r="BB465" s="171" t="str">
        <f t="shared" si="325"/>
        <v/>
      </c>
      <c r="BC465" s="114"/>
      <c r="BD465" s="114"/>
      <c r="BE465" s="114"/>
      <c r="BF465" s="114"/>
      <c r="BG465" s="114"/>
      <c r="BH465" s="114">
        <f>IFERROR(FRACAS!AN820, "Hata Var")</f>
        <v>146.99999995529652</v>
      </c>
      <c r="BI465" s="114"/>
      <c r="BJ465" s="114"/>
      <c r="BK465" s="105" t="str">
        <f>[4]SayfaKAY!AW817</f>
        <v/>
      </c>
      <c r="BL465" s="105" t="str">
        <f>[4]SayfaKAY!V817</f>
        <v>ELTESAN ELEKTRO MEKANİK SOĞUTMA SAN</v>
      </c>
      <c r="BM465" s="114"/>
      <c r="BN465" s="171" t="str">
        <f t="shared" si="341"/>
        <v>x yok</v>
      </c>
      <c r="BO465" s="171" t="str">
        <f t="shared" si="342"/>
        <v>aynı gün giderilen arıza</v>
      </c>
      <c r="BP465" s="171" t="str">
        <f t="shared" si="343"/>
        <v>aynı gün giderilen arıza</v>
      </c>
      <c r="BQ465" s="226">
        <f t="shared" si="344"/>
        <v>-1419.000000046799</v>
      </c>
      <c r="BR465" s="226">
        <f t="shared" si="345"/>
        <v>1500.0000000488944</v>
      </c>
      <c r="BS465" s="226">
        <f t="shared" si="346"/>
        <v>81.000000002095476</v>
      </c>
      <c r="BT465" s="114"/>
      <c r="BU465" s="242"/>
      <c r="BV465" s="233">
        <f t="shared" si="347"/>
        <v>2</v>
      </c>
      <c r="BW465" s="226" t="str">
        <f t="shared" si="348"/>
        <v>Evet, çakışma var</v>
      </c>
      <c r="BX465" s="229"/>
      <c r="BY465" s="247">
        <f t="shared" si="349"/>
        <v>-0.98541666669916594</v>
      </c>
      <c r="BZ465" s="247">
        <f t="shared" si="350"/>
        <v>1.0416666667006211</v>
      </c>
      <c r="CA465" s="247">
        <f t="shared" si="351"/>
        <v>5.6250000001455192E-2</v>
      </c>
      <c r="CB465" s="213"/>
      <c r="CC465" s="211"/>
      <c r="CD465" s="196"/>
      <c r="CE465" s="213">
        <v>816</v>
      </c>
      <c r="CF465" s="182">
        <f t="shared" si="352"/>
        <v>45929.318749999999</v>
      </c>
      <c r="CG465" s="182">
        <f t="shared" si="353"/>
        <v>45929.375</v>
      </c>
      <c r="CH465" s="196"/>
      <c r="CI465" s="196"/>
      <c r="CJ465" s="196"/>
      <c r="CK465" s="196">
        <f t="shared" si="354"/>
        <v>1.0416666667006211</v>
      </c>
      <c r="CL465" s="196">
        <f t="shared" si="355"/>
        <v>-0.98541666669916594</v>
      </c>
      <c r="CM465" s="196">
        <f t="shared" si="356"/>
        <v>5.6250000001455192E-2</v>
      </c>
      <c r="CN465" s="114"/>
      <c r="CO465" s="115">
        <f t="shared" si="357"/>
        <v>81.000000002095476</v>
      </c>
      <c r="CP465" s="116">
        <f t="shared" si="358"/>
        <v>62.500000002037268</v>
      </c>
      <c r="CQ465" s="117">
        <f t="shared" si="359"/>
        <v>0.31874999999854481</v>
      </c>
      <c r="CR465" s="117">
        <f t="shared" si="360"/>
        <v>45928.333333333299</v>
      </c>
      <c r="CS465" s="117">
        <f t="shared" si="361"/>
        <v>45929.375</v>
      </c>
      <c r="CT465" s="118">
        <f t="shared" si="362"/>
        <v>66136340.999999955</v>
      </c>
      <c r="CU465" s="118">
        <f t="shared" si="363"/>
        <v>1500.0000000488944</v>
      </c>
      <c r="CV465" s="118">
        <f t="shared" si="364"/>
        <v>66137841</v>
      </c>
      <c r="CW465" s="119">
        <f t="shared" si="365"/>
        <v>0.99997732009425522</v>
      </c>
    </row>
    <row r="466" spans="1:101" ht="118.5" customHeight="1" x14ac:dyDescent="0.3">
      <c r="A466" s="160" t="str">
        <f>[4]SayfaKAY!C821</f>
        <v>KAY5+6</v>
      </c>
      <c r="B466" s="104" t="str">
        <f>[4]SayfaKAY!D821</f>
        <v>3881(10)</v>
      </c>
      <c r="C466" s="105" t="str">
        <f>[4]SayfaKAY!E821</f>
        <v>RB</v>
      </c>
      <c r="D466" s="105">
        <f>[4]SayfaKAY!F821</f>
        <v>119396</v>
      </c>
      <c r="E466" s="106" t="str">
        <f>[4]SayfaKAY!G821</f>
        <v>BOZ-KAY5+6-FF-808</v>
      </c>
      <c r="F466" s="193">
        <f t="shared" si="326"/>
        <v>45929</v>
      </c>
      <c r="G466" s="135">
        <f t="shared" si="327"/>
        <v>0.30208333329937886</v>
      </c>
      <c r="H466" s="235">
        <f>[4]SayfaKAY!H821</f>
        <v>45929.302083333299</v>
      </c>
      <c r="I466" s="104" t="str">
        <f>[4]SayfaKAY!I821</f>
        <v>Hat/Line</v>
      </c>
      <c r="J466" s="103" t="str">
        <f>IF([4]SayfaKAY!J821="","",IF([4]SayfaKAY!J821="Müşteri","Notified by Customer","Notified by Bozankaya"))</f>
        <v>Notified by Customer</v>
      </c>
      <c r="K466" s="103" t="e">
        <f>VLOOKUP([4]SayfaKAY!L821,#REF!,2,FALSE)</f>
        <v>#REF!</v>
      </c>
      <c r="L466" s="165" t="str">
        <f>[4]SayfaKAY!X821</f>
        <v>ATAK ULAŞIM SAN.TİC.LTD.ŞTİ.</v>
      </c>
      <c r="M466" s="107" t="str">
        <f t="shared" si="328"/>
        <v>KAY5+6-BOZ-KAY5+6-FF-808</v>
      </c>
      <c r="N466" s="105" t="str">
        <f>[4]SayfaKAY!M821</f>
        <v>24.09.2025 tarihinde gerçekleştirilen saha denetiminde saat 15:03 te 3881 nolu aracın teknoparktan cemilbaba yönünde iken kapı üstü ağ harita ekranının donmuş olarak yanlış bilgi verdiği tespit edilmiştir.</v>
      </c>
      <c r="O466" s="166" t="str">
        <f>[4]SayfaKAY!P821</f>
        <v>D-Arıza değil</v>
      </c>
      <c r="P466" s="166" t="str">
        <f>[4]SayfaKAY!Q821</f>
        <v>B(Servisten çekmeye etki eden arıza)</v>
      </c>
      <c r="Q466" s="166" t="str">
        <f>[4]SayfaKAY!R821</f>
        <v>N.A(Yaralanma yok)</v>
      </c>
      <c r="R466" s="132" t="str" cm="1">
        <f t="array" ref="R466">IF([4]SayfaKAY!U821="","",_xlfn.IFS([4]SayfaKAY!U821="Bozankaya","Bozankaya",[4]SayfaKAY!U821="Müşteri","Customer",[4]SayfaKAY!U821="Tedarikçi","Equipment Supplier"))</f>
        <v>Equipment Supplier</v>
      </c>
      <c r="S466" s="204" t="str">
        <f>[4]SayfaKAY!N821</f>
        <v>GYP resetlendi.</v>
      </c>
      <c r="T466" s="133" t="str">
        <f>[4]SayfaKAY!AD821</f>
        <v>*Reset edildi</v>
      </c>
      <c r="U466" s="132" t="str">
        <f>[4]SayfaKAY!W821</f>
        <v>Evet</v>
      </c>
      <c r="V466" s="108">
        <f>[4]SayfaKAY!AZ821</f>
        <v>2</v>
      </c>
      <c r="W466" s="136">
        <f t="shared" si="329"/>
        <v>45928</v>
      </c>
      <c r="X466" s="137" t="str">
        <f t="shared" si="330"/>
        <v>07:30</v>
      </c>
      <c r="Y466" s="235">
        <f>[4]SayfaKAY!AE821</f>
        <v>45928.3125</v>
      </c>
      <c r="Z466" s="109">
        <f t="shared" si="331"/>
        <v>45929</v>
      </c>
      <c r="AA466" s="110" t="str">
        <f t="shared" si="332"/>
        <v>08:30</v>
      </c>
      <c r="AB466" s="182">
        <f>[4]SayfaKAY!BA821</f>
        <v>45929.354166666701</v>
      </c>
      <c r="AC466" s="257">
        <f t="shared" si="333"/>
        <v>75.00000009778887</v>
      </c>
      <c r="AD466" s="111">
        <f t="shared" si="334"/>
        <v>45929</v>
      </c>
      <c r="AE466" s="111" t="str">
        <f t="shared" si="335"/>
        <v>08:30</v>
      </c>
      <c r="AF466" s="235">
        <f>[4]SayfaKAY!BA821</f>
        <v>45929.354166666701</v>
      </c>
      <c r="AG466" s="179" t="str">
        <f>[4]SayfaKAY!S821</f>
        <v>(III) Farklı Araçlarda Tekrarlayan Arıza</v>
      </c>
      <c r="AH466" s="178" t="str">
        <f t="shared" si="336"/>
        <v>Bu Arıza Aracın Servise Verilmesine Engel</v>
      </c>
      <c r="AI466" s="163" t="str">
        <f>[4]SayfaKAY!AV821</f>
        <v/>
      </c>
      <c r="AJ466" s="164" t="str">
        <f t="shared" si="337"/>
        <v/>
      </c>
      <c r="AK466" s="164" t="str">
        <f t="shared" si="338"/>
        <v/>
      </c>
      <c r="AL466" s="112" t="str">
        <f>[4]SayfaKAY!AX821</f>
        <v/>
      </c>
      <c r="AM466" s="257" cm="1">
        <f t="array" ref="AM466">IFERROR(IF(AND(P466&lt;&gt;"D(Arıza Değil)",AH466="Bu Arıza Aracın Servise Verilmesine Engel Değil"),
IF(Z466-F466&gt;0,(AB466-Y466)*24*60,
IF(OR(AND(G466&gt;$AS$1,G466&lt;$AT$1),AND(G466&gt;$AU$1,G466&lt;$AV$1)),
(AF466-H466)*24*60,     BH:BH0)),        AN466),0)</f>
        <v>75.00000009778887</v>
      </c>
      <c r="AN466" s="257">
        <f t="shared" si="339"/>
        <v>75.00000009778887</v>
      </c>
      <c r="AO466" s="174" t="str">
        <f>[4]SayfaKAY!AG821</f>
        <v/>
      </c>
      <c r="AP466" s="174" t="str">
        <f>[4]SayfaKAY!AI821</f>
        <v/>
      </c>
      <c r="AQ466" s="174" t="str">
        <f>[4]SayfaKAY!AQ821</f>
        <v/>
      </c>
      <c r="AR466" s="174" t="str">
        <f>[4]SayfaKAY!AH821</f>
        <v/>
      </c>
      <c r="AS466" s="174" t="str">
        <f>[4]SayfaKAY!AJ821</f>
        <v/>
      </c>
      <c r="AT466" s="175" t="str">
        <f>[4]SayfaKAY!AM821</f>
        <v/>
      </c>
      <c r="AU466" s="176" t="str">
        <f>[4]SayfaKAY!AL821</f>
        <v/>
      </c>
      <c r="AV466" s="176" t="str">
        <f>[4]SayfaKAY!AP821</f>
        <v/>
      </c>
      <c r="AW466" s="177" t="str">
        <f>[4]SayfaKAY!AT821</f>
        <v/>
      </c>
      <c r="AX466" s="194">
        <f t="shared" si="340"/>
        <v>1650.0000021513551</v>
      </c>
      <c r="AY466" s="168"/>
      <c r="AZ466" s="167"/>
      <c r="BA466" s="113"/>
      <c r="BB466" s="171" t="str">
        <f t="shared" si="325"/>
        <v/>
      </c>
      <c r="BC466" s="114"/>
      <c r="BD466" s="114"/>
      <c r="BE466" s="114"/>
      <c r="BF466" s="114"/>
      <c r="BG466" s="114"/>
      <c r="BH466" s="114">
        <f>IFERROR(FRACAS!AN824, "Hata Var")</f>
        <v>123.00000004470348</v>
      </c>
      <c r="BI466" s="114"/>
      <c r="BJ466" s="114"/>
      <c r="BK466" s="105" t="str">
        <f>[4]SayfaKAY!AW821</f>
        <v/>
      </c>
      <c r="BL466" s="105" t="str">
        <f>[4]SayfaKAY!V821</f>
        <v>ATAK ULAŞIM SAN.TİC.LTD.ŞTİ.</v>
      </c>
      <c r="BM466" s="114"/>
      <c r="BN466" s="171" t="str">
        <f t="shared" si="341"/>
        <v>x yok</v>
      </c>
      <c r="BO466" s="171" t="str">
        <f t="shared" si="342"/>
        <v>aynı gün giderilen arıza</v>
      </c>
      <c r="BP466" s="171" t="str">
        <f t="shared" si="343"/>
        <v>aynı gün giderilen arıza</v>
      </c>
      <c r="BQ466" s="226">
        <f t="shared" si="344"/>
        <v>-1424.9999999511056</v>
      </c>
      <c r="BR466" s="226">
        <f t="shared" si="345"/>
        <v>1500.0000000488944</v>
      </c>
      <c r="BS466" s="226">
        <f t="shared" si="346"/>
        <v>75.00000009778887</v>
      </c>
      <c r="BT466" s="114"/>
      <c r="BU466" s="242"/>
      <c r="BV466" s="233">
        <f t="shared" si="347"/>
        <v>2</v>
      </c>
      <c r="BW466" s="226" t="str">
        <f t="shared" si="348"/>
        <v>Evet, çakışma var</v>
      </c>
      <c r="BX466" s="229"/>
      <c r="BY466" s="247">
        <f t="shared" si="349"/>
        <v>-0.98958333329937886</v>
      </c>
      <c r="BZ466" s="247">
        <f t="shared" si="350"/>
        <v>1.0416666667006211</v>
      </c>
      <c r="CA466" s="247">
        <f t="shared" si="351"/>
        <v>5.2083333401242271E-2</v>
      </c>
      <c r="CB466" s="213"/>
      <c r="CC466" s="211"/>
      <c r="CD466" s="196"/>
      <c r="CE466" s="213">
        <v>820</v>
      </c>
      <c r="CF466" s="182">
        <f t="shared" si="352"/>
        <v>45929.302083333299</v>
      </c>
      <c r="CG466" s="182">
        <f t="shared" si="353"/>
        <v>45929.354166666701</v>
      </c>
      <c r="CH466" s="196"/>
      <c r="CI466" s="196"/>
      <c r="CJ466" s="196"/>
      <c r="CK466" s="196">
        <f t="shared" si="354"/>
        <v>1.0416666667006211</v>
      </c>
      <c r="CL466" s="196">
        <f t="shared" si="355"/>
        <v>-0.98958333329937886</v>
      </c>
      <c r="CM466" s="196">
        <f t="shared" si="356"/>
        <v>5.2083333401242271E-2</v>
      </c>
      <c r="CN466" s="114"/>
      <c r="CO466" s="115">
        <f t="shared" si="357"/>
        <v>75.00000009778887</v>
      </c>
      <c r="CP466" s="116">
        <f t="shared" si="358"/>
        <v>62.500000002037268</v>
      </c>
      <c r="CQ466" s="117">
        <f t="shared" si="359"/>
        <v>0.30208333329937886</v>
      </c>
      <c r="CR466" s="117">
        <f t="shared" si="360"/>
        <v>45928.3125</v>
      </c>
      <c r="CS466" s="117">
        <f t="shared" si="361"/>
        <v>45929.354166666701</v>
      </c>
      <c r="CT466" s="118">
        <f t="shared" si="362"/>
        <v>66136335.000000052</v>
      </c>
      <c r="CU466" s="118">
        <f t="shared" si="363"/>
        <v>1500.0000000488944</v>
      </c>
      <c r="CV466" s="118">
        <f t="shared" si="364"/>
        <v>66137835.000000097</v>
      </c>
      <c r="CW466" s="119">
        <f t="shared" si="365"/>
        <v>0.99997732009219764</v>
      </c>
    </row>
    <row r="467" spans="1:101" ht="118.5" customHeight="1" x14ac:dyDescent="0.3">
      <c r="A467" s="104" t="str">
        <f>[4]SayfaKAY!C806</f>
        <v>KAY5+6</v>
      </c>
      <c r="B467" s="104" t="str">
        <f>[4]SayfaKAY!D806</f>
        <v>3877(6)</v>
      </c>
      <c r="C467" s="105" t="str">
        <f>[4]SayfaKAY!E806</f>
        <v>MB</v>
      </c>
      <c r="D467" s="105">
        <f>[4]SayfaKAY!F806</f>
        <v>160800</v>
      </c>
      <c r="E467" s="106" t="str">
        <f>[4]SayfaKAY!G806</f>
        <v>BOZ-KAY5+6-FF-793</v>
      </c>
      <c r="F467" s="193">
        <f t="shared" si="326"/>
        <v>45927</v>
      </c>
      <c r="G467" s="135">
        <f t="shared" si="327"/>
        <v>0.1513888889021473</v>
      </c>
      <c r="H467" s="235">
        <f>[4]SayfaKAY!H806</f>
        <v>45927.151388888902</v>
      </c>
      <c r="I467" s="104" t="str">
        <f>[4]SayfaKAY!I806</f>
        <v>Hat/Line</v>
      </c>
      <c r="J467" s="103" t="str">
        <f>IF([4]SayfaKAY!J806="","",IF([4]SayfaKAY!J806="Müşteri","Notified by Customer","Notified by Bozankaya"))</f>
        <v>Notified by Customer</v>
      </c>
      <c r="K467" s="103" t="e">
        <f>VLOOKUP([4]SayfaKAY!L806,#REF!,2,FALSE)</f>
        <v>#REF!</v>
      </c>
      <c r="L467" s="165" t="str">
        <f>[4]SayfaKAY!X806</f>
        <v>HANNING &amp; KAHL GMBH &amp; CO.KG</v>
      </c>
      <c r="M467" s="107" t="str">
        <f t="shared" si="328"/>
        <v>KAY5+6-BOZ-KAY5+6-FF-793</v>
      </c>
      <c r="N467" s="105" t="str">
        <f>[4]SayfaKAY!M806</f>
        <v>MB BÖLÜMÜ FB09 FREN ARIZASI VERDİ FREN RESET YAPILARAK ARAÇ HAREKET ETTİRİLDİ</v>
      </c>
      <c r="O467" s="166" t="str">
        <f>[4]SayfaKAY!P806</f>
        <v>B-Hız veya güç azalması</v>
      </c>
      <c r="P467" s="166" t="str">
        <f>[4]SayfaKAY!Q806</f>
        <v>B(Servisten çekmeye etki eden arıza)</v>
      </c>
      <c r="Q467" s="166" t="str">
        <f>[4]SayfaKAY!R806</f>
        <v>N.A(Yaralanma yok)</v>
      </c>
      <c r="R467" s="132" t="str" cm="1">
        <f t="array" ref="R467">IF([4]SayfaKAY!U806="","",_xlfn.IFS([4]SayfaKAY!U806="Bozankaya","Bozankaya",[4]SayfaKAY!U806="Müşteri","Customer",[4]SayfaKAY!U806="Tedarikçi","Equipment Supplier"))</f>
        <v>Equipment Supplier</v>
      </c>
      <c r="S467" s="204" t="str">
        <f>[4]SayfaKAY!N806</f>
        <v>MOTOR FEEDBACK ARIZASI VERİYORDU. HİDROLİK ÜNİTE DEĞİŞİMİ YAPILDI.</v>
      </c>
      <c r="T467" s="133" t="str">
        <f>[4]SayfaKAY!AD806</f>
        <v>Ekipman yenisi ile değiştirildi</v>
      </c>
      <c r="U467" s="132" t="str">
        <f>[4]SayfaKAY!W806</f>
        <v>Evet</v>
      </c>
      <c r="V467" s="108" t="str">
        <f>[4]SayfaKAY!AZ806</f>
        <v/>
      </c>
      <c r="W467" s="136">
        <f t="shared" si="329"/>
        <v>45926</v>
      </c>
      <c r="X467" s="137" t="str">
        <f t="shared" si="330"/>
        <v>05:00</v>
      </c>
      <c r="Y467" s="235">
        <f>[4]SayfaKAY!AE806</f>
        <v>45926.208333333299</v>
      </c>
      <c r="Z467" s="109">
        <f t="shared" si="331"/>
        <v>45927</v>
      </c>
      <c r="AA467" s="110" t="str">
        <f t="shared" si="332"/>
        <v>11:00</v>
      </c>
      <c r="AB467" s="182">
        <f>[4]SayfaKAY!BA806</f>
        <v>45927.458333333299</v>
      </c>
      <c r="AC467" s="257">
        <f t="shared" si="333"/>
        <v>441.99999993201345</v>
      </c>
      <c r="AD467" s="111">
        <f t="shared" si="334"/>
        <v>45927</v>
      </c>
      <c r="AE467" s="111" t="str">
        <f t="shared" si="335"/>
        <v>11:00</v>
      </c>
      <c r="AF467" s="235">
        <f>[4]SayfaKAY!BA806</f>
        <v>45927.458333333299</v>
      </c>
      <c r="AG467" s="179" t="str">
        <f>[4]SayfaKAY!S806</f>
        <v>(III) Farklı Araçlarda Tekrarlayan Arıza</v>
      </c>
      <c r="AH467" s="178" t="str">
        <f t="shared" si="336"/>
        <v>Bu Arıza Aracın Servise Verilmesine Engel</v>
      </c>
      <c r="AI467" s="163" t="str">
        <f>[4]SayfaKAY!AV806</f>
        <v>38-HBR-25-283</v>
      </c>
      <c r="AJ467" s="164" t="str">
        <f t="shared" si="337"/>
        <v/>
      </c>
      <c r="AK467" s="164" t="str">
        <f t="shared" si="338"/>
        <v/>
      </c>
      <c r="AL467" s="112" t="str">
        <f>[4]SayfaKAY!AX806</f>
        <v/>
      </c>
      <c r="AM467" s="257" cm="1">
        <f t="array" ref="AM467">IFERROR(IF(AND(P467&lt;&gt;"D(Arıza Değil)",AH467="Bu Arıza Aracın Servise Verilmesine Engel Değil"),
IF(Z467-F467&gt;0,(AB467-Y467)*24*60,
IF(OR(AND(G467&gt;$AS$1,G467&lt;$AT$1),AND(G467&gt;$AU$1,G467&lt;$AV$1)),
(AF467-H467)*24*60,     BH:BH0)),        AN467),0)</f>
        <v>441.99999993201345</v>
      </c>
      <c r="AN467" s="257">
        <f t="shared" si="339"/>
        <v>441.99999993201345</v>
      </c>
      <c r="AO467" s="174" t="str">
        <f>[4]SayfaKAY!AG806</f>
        <v>HANNING &amp; KAHL GMBH &amp; CO.KG</v>
      </c>
      <c r="AP467" s="174" t="str">
        <f>[4]SayfaKAY!AI806</f>
        <v>S306-7001</v>
      </c>
      <c r="AQ467" s="174" t="str">
        <f>[4]SayfaKAY!AQ806</f>
        <v/>
      </c>
      <c r="AR467" s="174" t="str">
        <f>[4]SayfaKAY!AH806</f>
        <v>XHidrolik Ünite HZY-K100-DPR</v>
      </c>
      <c r="AS467" s="174" t="str">
        <f>[4]SayfaKAY!AJ806</f>
        <v/>
      </c>
      <c r="AT467" s="175" t="str">
        <f>[4]SayfaKAY!AM806</f>
        <v/>
      </c>
      <c r="AU467" s="176" t="str">
        <f>[4]SayfaKAY!AL806</f>
        <v/>
      </c>
      <c r="AV467" s="176" t="str">
        <f>[4]SayfaKAY!AP806</f>
        <v/>
      </c>
      <c r="AW467" s="177" t="str">
        <f>[4]SayfaKAY!AT806</f>
        <v/>
      </c>
      <c r="AX467" s="194" t="str">
        <f t="shared" si="340"/>
        <v/>
      </c>
      <c r="AY467" s="168"/>
      <c r="AZ467" s="167"/>
      <c r="BA467" s="170"/>
      <c r="BB467" s="171" t="str">
        <f t="shared" si="325"/>
        <v/>
      </c>
      <c r="BC467" s="114"/>
      <c r="BD467" s="114"/>
      <c r="BE467" s="114"/>
      <c r="BF467" s="114"/>
      <c r="BG467" s="114"/>
      <c r="BH467" s="114">
        <f>IFERROR(FRACAS!AN809, "Hata Var")</f>
        <v>247.00000002980232</v>
      </c>
      <c r="BI467" s="114"/>
      <c r="BJ467" s="114"/>
      <c r="BK467" s="105">
        <f>[4]SayfaKAY!AW806</f>
        <v>45928.875</v>
      </c>
      <c r="BL467" s="105" t="str">
        <f>[4]SayfaKAY!V806</f>
        <v>HANNING &amp; KAHL GMBH &amp; CO.KG</v>
      </c>
      <c r="BM467" s="114"/>
      <c r="BN467" s="171" t="str">
        <f t="shared" si="341"/>
        <v>x yok</v>
      </c>
      <c r="BO467" s="171" t="b">
        <f t="shared" si="342"/>
        <v>0</v>
      </c>
      <c r="BP467" s="171" t="b">
        <f t="shared" si="343"/>
        <v>0</v>
      </c>
      <c r="BQ467" s="226">
        <f t="shared" si="344"/>
        <v>-1358.0000000679865</v>
      </c>
      <c r="BR467" s="226">
        <f t="shared" si="345"/>
        <v>1800</v>
      </c>
      <c r="BS467" s="226">
        <f t="shared" si="346"/>
        <v>441.99999993201345</v>
      </c>
      <c r="BT467" s="114"/>
      <c r="BU467" s="242"/>
      <c r="BV467" s="233">
        <f t="shared" si="347"/>
        <v>1</v>
      </c>
      <c r="BW467" s="226" t="str">
        <f t="shared" si="348"/>
        <v>Evet, çakışma var</v>
      </c>
      <c r="BX467" s="229"/>
      <c r="BY467" s="247">
        <f t="shared" si="349"/>
        <v>-0.94305555560276844</v>
      </c>
      <c r="BZ467" s="247">
        <f t="shared" si="350"/>
        <v>1.25</v>
      </c>
      <c r="CA467" s="247">
        <f t="shared" si="351"/>
        <v>0.30694444439723156</v>
      </c>
      <c r="CB467" s="213"/>
      <c r="CC467" s="211"/>
      <c r="CD467" s="196"/>
      <c r="CE467" s="213">
        <v>805</v>
      </c>
      <c r="CF467" s="182">
        <f t="shared" si="352"/>
        <v>45927.151388888902</v>
      </c>
      <c r="CG467" s="182">
        <f t="shared" si="353"/>
        <v>45927.458333333299</v>
      </c>
      <c r="CH467" s="196"/>
      <c r="CI467" s="196"/>
      <c r="CJ467" s="196"/>
      <c r="CK467" s="196">
        <f t="shared" si="354"/>
        <v>1.25</v>
      </c>
      <c r="CL467" s="196">
        <f t="shared" si="355"/>
        <v>-0.94305555560276844</v>
      </c>
      <c r="CM467" s="196">
        <f t="shared" si="356"/>
        <v>0.30694444439723156</v>
      </c>
      <c r="CN467" s="114"/>
      <c r="CO467" s="115">
        <f t="shared" si="357"/>
        <v>441.99999993201345</v>
      </c>
      <c r="CP467" s="116">
        <f t="shared" si="358"/>
        <v>75</v>
      </c>
      <c r="CQ467" s="117">
        <f t="shared" si="359"/>
        <v>0.1513888889021473</v>
      </c>
      <c r="CR467" s="117">
        <f t="shared" si="360"/>
        <v>45926.208333333299</v>
      </c>
      <c r="CS467" s="117">
        <f t="shared" si="361"/>
        <v>45927.458333333299</v>
      </c>
      <c r="CT467" s="118">
        <f t="shared" si="362"/>
        <v>66133521.999999933</v>
      </c>
      <c r="CU467" s="118">
        <f t="shared" si="363"/>
        <v>1800</v>
      </c>
      <c r="CV467" s="118">
        <f t="shared" si="364"/>
        <v>66135321.999999933</v>
      </c>
      <c r="CW467" s="119">
        <f t="shared" si="365"/>
        <v>0.99997278307649273</v>
      </c>
    </row>
    <row r="468" spans="1:101" ht="118.5" customHeight="1" x14ac:dyDescent="0.3">
      <c r="A468" s="160" t="str">
        <f>[4]SayfaKAY!C820</f>
        <v>KAY5+6</v>
      </c>
      <c r="B468" s="104" t="str">
        <f>[4]SayfaKAY!D820</f>
        <v>3877(6)</v>
      </c>
      <c r="C468" s="105" t="str">
        <f>[4]SayfaKAY!E820</f>
        <v>MB</v>
      </c>
      <c r="D468" s="105">
        <f>[4]SayfaKAY!F820</f>
        <v>124038</v>
      </c>
      <c r="E468" s="106" t="str">
        <f>[4]SayfaKAY!G820</f>
        <v>BOZ-KAY5+6-FF-807</v>
      </c>
      <c r="F468" s="193">
        <f t="shared" si="326"/>
        <v>45927</v>
      </c>
      <c r="G468" s="135">
        <f t="shared" si="327"/>
        <v>0.14444444439868676</v>
      </c>
      <c r="H468" s="235">
        <f>[4]SayfaKAY!H820</f>
        <v>45927.144444444399</v>
      </c>
      <c r="I468" s="104" t="str">
        <f>[4]SayfaKAY!I820</f>
        <v>Hat/Line</v>
      </c>
      <c r="J468" s="103" t="str">
        <f>IF([4]SayfaKAY!J820="","",IF([4]SayfaKAY!J820="Müşteri","Notified by Customer","Notified by Bozankaya"))</f>
        <v>Notified by Customer</v>
      </c>
      <c r="K468" s="103" t="e">
        <f>VLOOKUP([4]SayfaKAY!L820,#REF!,2,FALSE)</f>
        <v>#REF!</v>
      </c>
      <c r="L468" s="165" t="str">
        <f>[4]SayfaKAY!X820</f>
        <v>HANNING &amp; KAHL GMBH &amp; CO.KG</v>
      </c>
      <c r="M468" s="107" t="str">
        <f t="shared" si="328"/>
        <v>KAY5+6-BOZ-KAY5+6-FF-807</v>
      </c>
      <c r="N468" s="105" t="str">
        <f>[4]SayfaKAY!M820</f>
        <v>MB bölümü FB09 fren arızası verdi. Fren reset yapılarak araç hareket ettirildi.</v>
      </c>
      <c r="O468" s="166" t="str">
        <f>[4]SayfaKAY!P820</f>
        <v>A-Sürüşü engeller</v>
      </c>
      <c r="P468" s="166" t="str">
        <f>[4]SayfaKAY!Q820</f>
        <v>A(Hareket etmeyi engelleyen arıza)</v>
      </c>
      <c r="Q468" s="166" t="str">
        <f>[4]SayfaKAY!R820</f>
        <v>N.A(Yaralanma yok)</v>
      </c>
      <c r="R468" s="132" t="str" cm="1">
        <f t="array" ref="R468">IF([4]SayfaKAY!U820="","",_xlfn.IFS([4]SayfaKAY!U820="Bozankaya","Bozankaya",[4]SayfaKAY!U820="Müşteri","Customer",[4]SayfaKAY!U820="Tedarikçi","Equipment Supplier"))</f>
        <v>Equipment Supplier</v>
      </c>
      <c r="S468" s="204" t="str">
        <f>[4]SayfaKAY!N820</f>
        <v>Aracın HPU değişimi yapıldı.</v>
      </c>
      <c r="T468" s="133" t="str">
        <f>[4]SayfaKAY!AD820</f>
        <v>Ekipman yenisi ile değiştirildi</v>
      </c>
      <c r="U468" s="132" t="str">
        <f>[4]SayfaKAY!W820</f>
        <v>Evet</v>
      </c>
      <c r="V468" s="108">
        <f>[4]SayfaKAY!AZ820</f>
        <v>2</v>
      </c>
      <c r="W468" s="136">
        <f t="shared" si="329"/>
        <v>45926</v>
      </c>
      <c r="X468" s="137" t="str">
        <f t="shared" si="330"/>
        <v>05:00</v>
      </c>
      <c r="Y468" s="235">
        <f>[4]SayfaKAY!AE820</f>
        <v>45926.208333333299</v>
      </c>
      <c r="Z468" s="109">
        <f t="shared" si="331"/>
        <v>45927</v>
      </c>
      <c r="AA468" s="110" t="str">
        <f t="shared" si="332"/>
        <v>12:00</v>
      </c>
      <c r="AB468" s="182">
        <f>[4]SayfaKAY!BA820</f>
        <v>45927.5</v>
      </c>
      <c r="AC468" s="257">
        <f t="shared" si="333"/>
        <v>512.00000006589107</v>
      </c>
      <c r="AD468" s="111">
        <f t="shared" si="334"/>
        <v>45927</v>
      </c>
      <c r="AE468" s="111" t="str">
        <f t="shared" si="335"/>
        <v>12:00</v>
      </c>
      <c r="AF468" s="235">
        <f>[4]SayfaKAY!BA820</f>
        <v>45927.5</v>
      </c>
      <c r="AG468" s="179" t="str">
        <f>[4]SayfaKAY!S820</f>
        <v>(III) Farklı Araçlarda Tekrarlayan Arıza</v>
      </c>
      <c r="AH468" s="178" t="str">
        <f t="shared" si="336"/>
        <v>Bu Arıza Aracın Servise Verilmesine Engel</v>
      </c>
      <c r="AI468" s="163" t="str">
        <f>[4]SayfaKAY!AV820</f>
        <v/>
      </c>
      <c r="AJ468" s="164" t="str">
        <f t="shared" si="337"/>
        <v/>
      </c>
      <c r="AK468" s="164" t="str">
        <f t="shared" si="338"/>
        <v/>
      </c>
      <c r="AL468" s="112" t="str">
        <f>[4]SayfaKAY!AX820</f>
        <v/>
      </c>
      <c r="AM468" s="257" cm="1">
        <f t="array" ref="AM468">IFERROR(IF(AND(P468&lt;&gt;"D(Arıza Değil)",AH468="Bu Arıza Aracın Servise Verilmesine Engel Değil"),
IF(Z468-F468&gt;0,(AB468-Y468)*24*60,
IF(OR(AND(G468&gt;$AS$1,G468&lt;$AT$1),AND(G468&gt;$AU$1,G468&lt;$AV$1)),
(AF468-H468)*24*60,     BH:BH0)),        AN468),0)</f>
        <v>512.00000006589107</v>
      </c>
      <c r="AN468" s="257">
        <f t="shared" si="339"/>
        <v>512.00000006589107</v>
      </c>
      <c r="AO468" s="174" t="str">
        <f>[4]SayfaKAY!AG820</f>
        <v/>
      </c>
      <c r="AP468" s="174" t="str">
        <f>[4]SayfaKAY!AI820</f>
        <v/>
      </c>
      <c r="AQ468" s="174" t="str">
        <f>[4]SayfaKAY!AQ820</f>
        <v/>
      </c>
      <c r="AR468" s="174" t="str">
        <f>[4]SayfaKAY!AH820</f>
        <v/>
      </c>
      <c r="AS468" s="174" t="str">
        <f>[4]SayfaKAY!AJ820</f>
        <v/>
      </c>
      <c r="AT468" s="175" t="str">
        <f>[4]SayfaKAY!AM820</f>
        <v/>
      </c>
      <c r="AU468" s="176" t="str">
        <f>[4]SayfaKAY!AL820</f>
        <v/>
      </c>
      <c r="AV468" s="176" t="str">
        <f>[4]SayfaKAY!AP820</f>
        <v/>
      </c>
      <c r="AW468" s="177" t="str">
        <f>[4]SayfaKAY!AT820</f>
        <v/>
      </c>
      <c r="AX468" s="194">
        <f t="shared" si="340"/>
        <v>11264.000001449604</v>
      </c>
      <c r="AY468" s="168"/>
      <c r="AZ468" s="167"/>
      <c r="BA468" s="113"/>
      <c r="BB468" s="171" t="str">
        <f t="shared" si="325"/>
        <v/>
      </c>
      <c r="BC468" s="114"/>
      <c r="BD468" s="114"/>
      <c r="BE468" s="114"/>
      <c r="BF468" s="114"/>
      <c r="BG468" s="114"/>
      <c r="BH468" s="114">
        <f>IFERROR(FRACAS!AN823, "Hata Var")</f>
        <v>150.99999997881241</v>
      </c>
      <c r="BI468" s="114"/>
      <c r="BJ468" s="114"/>
      <c r="BK468" s="105" t="str">
        <f>[4]SayfaKAY!AW820</f>
        <v/>
      </c>
      <c r="BL468" s="105" t="str">
        <f>[4]SayfaKAY!V820</f>
        <v>HANNING &amp; KAHL GMBH &amp; CO.KG</v>
      </c>
      <c r="BM468" s="114"/>
      <c r="BN468" s="171" t="str">
        <f t="shared" si="341"/>
        <v>x yok</v>
      </c>
      <c r="BO468" s="171" t="b">
        <f t="shared" si="342"/>
        <v>0</v>
      </c>
      <c r="BP468" s="171" t="b">
        <f t="shared" si="343"/>
        <v>0</v>
      </c>
      <c r="BQ468" s="226">
        <f t="shared" si="344"/>
        <v>-1347.9999999830034</v>
      </c>
      <c r="BR468" s="226">
        <f t="shared" si="345"/>
        <v>1860.0000000488944</v>
      </c>
      <c r="BS468" s="226">
        <f t="shared" si="346"/>
        <v>512.00000006589107</v>
      </c>
      <c r="BT468" s="114"/>
      <c r="BU468" s="242"/>
      <c r="BV468" s="233">
        <f t="shared" si="347"/>
        <v>1</v>
      </c>
      <c r="BW468" s="226" t="str">
        <f t="shared" si="348"/>
        <v>Evet, çakışma var</v>
      </c>
      <c r="BX468" s="229"/>
      <c r="BY468" s="247">
        <f t="shared" si="349"/>
        <v>-0.93611111109930789</v>
      </c>
      <c r="BZ468" s="247">
        <f t="shared" si="350"/>
        <v>1.2916666667006211</v>
      </c>
      <c r="CA468" s="247">
        <f t="shared" si="351"/>
        <v>0.35555555560131324</v>
      </c>
      <c r="CB468" s="213"/>
      <c r="CC468" s="211"/>
      <c r="CD468" s="196"/>
      <c r="CE468" s="213">
        <v>819</v>
      </c>
      <c r="CF468" s="182">
        <f t="shared" si="352"/>
        <v>45927.144444444399</v>
      </c>
      <c r="CG468" s="182">
        <f t="shared" si="353"/>
        <v>45927.5</v>
      </c>
      <c r="CH468" s="196"/>
      <c r="CI468" s="196"/>
      <c r="CJ468" s="196"/>
      <c r="CK468" s="196">
        <f t="shared" si="354"/>
        <v>1.2916666667006211</v>
      </c>
      <c r="CL468" s="196">
        <f t="shared" si="355"/>
        <v>-0.93611111109930789</v>
      </c>
      <c r="CM468" s="196">
        <f t="shared" si="356"/>
        <v>0.35555555560131324</v>
      </c>
      <c r="CN468" s="114"/>
      <c r="CO468" s="115">
        <f t="shared" si="357"/>
        <v>512.00000006589107</v>
      </c>
      <c r="CP468" s="116">
        <f t="shared" si="358"/>
        <v>77.500000002037268</v>
      </c>
      <c r="CQ468" s="117">
        <f t="shared" si="359"/>
        <v>0.14444444439868676</v>
      </c>
      <c r="CR468" s="117">
        <f t="shared" si="360"/>
        <v>45926.208333333299</v>
      </c>
      <c r="CS468" s="117">
        <f t="shared" si="361"/>
        <v>45927.5</v>
      </c>
      <c r="CT468" s="118">
        <f t="shared" si="362"/>
        <v>66133532.000000015</v>
      </c>
      <c r="CU468" s="118">
        <f t="shared" si="363"/>
        <v>1860.0000000488944</v>
      </c>
      <c r="CV468" s="118">
        <f t="shared" si="364"/>
        <v>66135392.000000067</v>
      </c>
      <c r="CW468" s="119">
        <f t="shared" si="365"/>
        <v>0.99997187587547598</v>
      </c>
    </row>
    <row r="469" spans="1:101" ht="118.5" customHeight="1" x14ac:dyDescent="0.3">
      <c r="A469" s="104" t="str">
        <f>[4]SayfaKAY!C838</f>
        <v>KAY5+6</v>
      </c>
      <c r="B469" s="104" t="str">
        <f>[4]SayfaKAY!D838</f>
        <v>3873(2)</v>
      </c>
      <c r="C469" s="105" t="str">
        <f>[4]SayfaKAY!E838</f>
        <v>RA</v>
      </c>
      <c r="D469" s="105">
        <f>[4]SayfaKAY!F838</f>
        <v>183669</v>
      </c>
      <c r="E469" s="106" t="str">
        <f>[4]SayfaKAY!G838</f>
        <v>BOZ-KAY5+6-FF-825</v>
      </c>
      <c r="F469" s="193">
        <f t="shared" si="326"/>
        <v>45923</v>
      </c>
      <c r="G469" s="135">
        <f t="shared" si="327"/>
        <v>0.45208333330083406</v>
      </c>
      <c r="H469" s="235">
        <f>[4]SayfaKAY!H838</f>
        <v>45923.452083333301</v>
      </c>
      <c r="I469" s="104" t="str">
        <f>[4]SayfaKAY!I838</f>
        <v>Hat/Line</v>
      </c>
      <c r="J469" s="103" t="str">
        <f>IF([4]SayfaKAY!J838="","",IF([4]SayfaKAY!J838="Müşteri","Notified by Customer","Notified by Bozankaya"))</f>
        <v>Notified by Customer</v>
      </c>
      <c r="K469" s="103" t="e">
        <f>VLOOKUP([4]SayfaKAY!L838,#REF!,2,FALSE)</f>
        <v>#REF!</v>
      </c>
      <c r="L469" s="165" t="str">
        <f>[4]SayfaKAY!X838</f>
        <v>ATAK ULAŞIM SAN.TİC.LTD.ŞTİ.</v>
      </c>
      <c r="M469" s="107" t="str">
        <f t="shared" si="328"/>
        <v>KAY5+6-BOZ-KAY5+6-FF-825</v>
      </c>
      <c r="N469" s="105" t="str">
        <f>[4]SayfaKAY!M838</f>
        <v>RSİ hizmet kalite şikayeti 4 nolu kapı üzeri yolcu bilgilendirme ekranı çalışmıyor.</v>
      </c>
      <c r="O469" s="166" t="str">
        <f>[4]SayfaKAY!P838</f>
        <v>D-Arıza değil</v>
      </c>
      <c r="P469" s="166" t="str">
        <f>[4]SayfaKAY!Q838</f>
        <v>B(Servisten çekmeye etki eden arıza)</v>
      </c>
      <c r="Q469" s="166" t="str">
        <f>[4]SayfaKAY!R838</f>
        <v>N.A(Yaralanma yok)</v>
      </c>
      <c r="R469" s="132" t="str" cm="1">
        <f t="array" ref="R469">IF([4]SayfaKAY!U838="","",_xlfn.IFS([4]SayfaKAY!U838="Bozankaya","Bozankaya",[4]SayfaKAY!U838="Müşteri","Customer",[4]SayfaKAY!U838="Tedarikçi","Equipment Supplier"))</f>
        <v>Equipment Supplier</v>
      </c>
      <c r="S469" s="204" t="str">
        <f>[4]SayfaKAY!N838</f>
        <v>GYP resetlendi.</v>
      </c>
      <c r="T469" s="133" t="str">
        <f>[4]SayfaKAY!AD838</f>
        <v>*Reset edildi</v>
      </c>
      <c r="U469" s="132" t="str">
        <f>[4]SayfaKAY!W838</f>
        <v>Evet</v>
      </c>
      <c r="V469" s="108">
        <f>[4]SayfaKAY!AZ838</f>
        <v>2</v>
      </c>
      <c r="W469" s="136">
        <f t="shared" si="329"/>
        <v>45922</v>
      </c>
      <c r="X469" s="137" t="str">
        <f t="shared" si="330"/>
        <v>11:00</v>
      </c>
      <c r="Y469" s="235">
        <f>[4]SayfaKAY!AE838</f>
        <v>45922.458333333299</v>
      </c>
      <c r="Z469" s="109">
        <f t="shared" si="331"/>
        <v>45923</v>
      </c>
      <c r="AA469" s="110" t="str">
        <f t="shared" si="332"/>
        <v>12:00</v>
      </c>
      <c r="AB469" s="182">
        <f>[4]SayfaKAY!BA838</f>
        <v>45923.5</v>
      </c>
      <c r="AC469" s="257">
        <f t="shared" si="333"/>
        <v>69.000000046798959</v>
      </c>
      <c r="AD469" s="111">
        <f t="shared" si="334"/>
        <v>45923</v>
      </c>
      <c r="AE469" s="111" t="str">
        <f t="shared" si="335"/>
        <v>12:00</v>
      </c>
      <c r="AF469" s="235">
        <f>[4]SayfaKAY!BA838</f>
        <v>45923.5</v>
      </c>
      <c r="AG469" s="179" t="str">
        <f>[4]SayfaKAY!S838</f>
        <v>(III) Farklı Araçlarda Tekrarlayan Arıza</v>
      </c>
      <c r="AH469" s="178" t="str">
        <f t="shared" si="336"/>
        <v>Bu Arıza Aracın Servise Verilmesine Engel</v>
      </c>
      <c r="AI469" s="163" t="str">
        <f>[4]SayfaKAY!AV838</f>
        <v/>
      </c>
      <c r="AJ469" s="164" t="str">
        <f t="shared" si="337"/>
        <v/>
      </c>
      <c r="AK469" s="164" t="str">
        <f t="shared" si="338"/>
        <v/>
      </c>
      <c r="AL469" s="112" t="str">
        <f>[4]SayfaKAY!AX838</f>
        <v/>
      </c>
      <c r="AM469" s="257" cm="1">
        <f t="array" ref="AM469">IFERROR(IF(AND(P469&lt;&gt;"D(Arıza Değil)",AH469="Bu Arıza Aracın Servise Verilmesine Engel Değil"),
IF(Z469-F469&gt;0,(AB469-Y469)*24*60,
IF(OR(AND(G469&gt;$AS$1,G469&lt;$AT$1),AND(G469&gt;$AU$1,G469&lt;$AV$1)),
(AF469-H469)*24*60,     BH:BH0)),        AN469),0)</f>
        <v>69.000000046798959</v>
      </c>
      <c r="AN469" s="257">
        <f t="shared" si="339"/>
        <v>69.000000046798959</v>
      </c>
      <c r="AO469" s="174" t="str">
        <f>[4]SayfaKAY!AG838</f>
        <v/>
      </c>
      <c r="AP469" s="174" t="str">
        <f>[4]SayfaKAY!AI838</f>
        <v/>
      </c>
      <c r="AQ469" s="174" t="str">
        <f>[4]SayfaKAY!AQ838</f>
        <v/>
      </c>
      <c r="AR469" s="174" t="str">
        <f>[4]SayfaKAY!AH838</f>
        <v/>
      </c>
      <c r="AS469" s="174" t="str">
        <f>[4]SayfaKAY!AJ838</f>
        <v/>
      </c>
      <c r="AT469" s="175" t="str">
        <f>[4]SayfaKAY!AM838</f>
        <v/>
      </c>
      <c r="AU469" s="176" t="str">
        <f>[4]SayfaKAY!AL838</f>
        <v/>
      </c>
      <c r="AV469" s="176" t="str">
        <f>[4]SayfaKAY!AP838</f>
        <v/>
      </c>
      <c r="AW469" s="177" t="str">
        <f>[4]SayfaKAY!AT838</f>
        <v/>
      </c>
      <c r="AX469" s="194">
        <f t="shared" si="340"/>
        <v>1518.0000010295771</v>
      </c>
      <c r="AY469" s="168"/>
      <c r="AZ469" s="167"/>
      <c r="BA469" s="170"/>
      <c r="BB469" s="171" t="str">
        <f t="shared" si="325"/>
        <v/>
      </c>
      <c r="BC469" s="114"/>
      <c r="BD469" s="114"/>
      <c r="BE469" s="114"/>
      <c r="BF469" s="114"/>
      <c r="BG469" s="114"/>
      <c r="BH469" s="114">
        <f>IFERROR(FRACAS!AN841, "Hata Var")</f>
        <v>2687.9999998980202</v>
      </c>
      <c r="BI469" s="114"/>
      <c r="BJ469" s="114"/>
      <c r="BK469" s="105" t="str">
        <f>[4]SayfaKAY!AW838</f>
        <v/>
      </c>
      <c r="BL469" s="105" t="str">
        <f>[4]SayfaKAY!V838</f>
        <v>ATAK ULAŞIM SAN.TİC.LTD.ŞTİ.</v>
      </c>
      <c r="BM469" s="114"/>
      <c r="BN469" s="171" t="str">
        <f t="shared" si="341"/>
        <v>x yok</v>
      </c>
      <c r="BO469" s="171" t="b">
        <f t="shared" si="342"/>
        <v>0</v>
      </c>
      <c r="BP469" s="171" t="b">
        <f t="shared" si="343"/>
        <v>0</v>
      </c>
      <c r="BQ469" s="226">
        <f t="shared" si="344"/>
        <v>-1431.0000000020955</v>
      </c>
      <c r="BR469" s="226">
        <f t="shared" si="345"/>
        <v>1500.0000000488944</v>
      </c>
      <c r="BS469" s="226">
        <f t="shared" si="346"/>
        <v>69.000000046798959</v>
      </c>
      <c r="BT469" s="114"/>
      <c r="BU469" s="242"/>
      <c r="BV469" s="233">
        <f t="shared" si="347"/>
        <v>0</v>
      </c>
      <c r="BW469" s="226" t="str">
        <f t="shared" si="348"/>
        <v>Hayır, çakışma yok</v>
      </c>
      <c r="BX469" s="229"/>
      <c r="BY469" s="247">
        <f t="shared" si="349"/>
        <v>-0.99375000000145519</v>
      </c>
      <c r="BZ469" s="247">
        <f t="shared" si="350"/>
        <v>1.0416666667006211</v>
      </c>
      <c r="CA469" s="247">
        <f t="shared" si="351"/>
        <v>4.7916666699165944E-2</v>
      </c>
      <c r="CB469" s="213"/>
      <c r="CC469" s="211"/>
      <c r="CD469" s="196"/>
      <c r="CE469" s="213">
        <v>837</v>
      </c>
      <c r="CF469" s="182">
        <f t="shared" si="352"/>
        <v>45923.452083333301</v>
      </c>
      <c r="CG469" s="182">
        <f t="shared" si="353"/>
        <v>45923.5</v>
      </c>
      <c r="CH469" s="196"/>
      <c r="CI469" s="196"/>
      <c r="CJ469" s="196"/>
      <c r="CK469" s="196">
        <f t="shared" si="354"/>
        <v>1.0416666667006211</v>
      </c>
      <c r="CL469" s="196">
        <f t="shared" si="355"/>
        <v>-0.99375000000145519</v>
      </c>
      <c r="CM469" s="196">
        <f t="shared" si="356"/>
        <v>4.7916666699165944E-2</v>
      </c>
      <c r="CN469" s="114"/>
      <c r="CO469" s="115">
        <f t="shared" si="357"/>
        <v>69.000000046798959</v>
      </c>
      <c r="CP469" s="116">
        <f t="shared" si="358"/>
        <v>62.500000002037268</v>
      </c>
      <c r="CQ469" s="117">
        <f t="shared" si="359"/>
        <v>0.45208333330083406</v>
      </c>
      <c r="CR469" s="117">
        <f t="shared" si="360"/>
        <v>45922.458333333299</v>
      </c>
      <c r="CS469" s="117">
        <f t="shared" si="361"/>
        <v>45923.5</v>
      </c>
      <c r="CT469" s="118">
        <f t="shared" si="362"/>
        <v>66127689</v>
      </c>
      <c r="CU469" s="118">
        <f t="shared" si="363"/>
        <v>1500.0000000488944</v>
      </c>
      <c r="CV469" s="118">
        <f t="shared" si="364"/>
        <v>66129189.000000045</v>
      </c>
      <c r="CW469" s="119">
        <f t="shared" si="365"/>
        <v>0.99997731712693405</v>
      </c>
    </row>
    <row r="470" spans="1:101" ht="118.5" customHeight="1" x14ac:dyDescent="0.3">
      <c r="A470" s="160" t="str">
        <f>[4]SayfaKAY!C804</f>
        <v>KAY5+6</v>
      </c>
      <c r="B470" s="104" t="str">
        <f>[4]SayfaKAY!D804</f>
        <v>3878(7)</v>
      </c>
      <c r="C470" s="105" t="str">
        <f>[4]SayfaKAY!E804</f>
        <v>MA</v>
      </c>
      <c r="D470" s="105">
        <f>[4]SayfaKAY!F804</f>
        <v>159131</v>
      </c>
      <c r="E470" s="106" t="str">
        <f>[4]SayfaKAY!G804</f>
        <v>BOZ-KAY5+6-FF-791</v>
      </c>
      <c r="F470" s="193">
        <f t="shared" si="326"/>
        <v>45922</v>
      </c>
      <c r="G470" s="135">
        <f t="shared" si="327"/>
        <v>0.20833333329937886</v>
      </c>
      <c r="H470" s="235">
        <f>[4]SayfaKAY!H804</f>
        <v>45922.208333333299</v>
      </c>
      <c r="I470" s="104" t="str">
        <f>[4]SayfaKAY!I804</f>
        <v>Hat/Line</v>
      </c>
      <c r="J470" s="103" t="str">
        <f>IF([4]SayfaKAY!J804="","",IF([4]SayfaKAY!J804="Müşteri","Notified by Customer","Notified by Bozankaya"))</f>
        <v>Notified by Customer</v>
      </c>
      <c r="K470" s="103" t="e">
        <f>VLOOKUP([4]SayfaKAY!L804,#REF!,2,FALSE)</f>
        <v>#REF!</v>
      </c>
      <c r="L470" s="165" t="str">
        <f>[4]SayfaKAY!X804</f>
        <v>MEDCOM SP. Z O.O.</v>
      </c>
      <c r="M470" s="107" t="str">
        <f t="shared" si="328"/>
        <v>KAY5+6-BOZ-KAY5+6-FF-791</v>
      </c>
      <c r="N470" s="105" t="str">
        <f>[4]SayfaKAY!M804</f>
        <v>ARACIN CAN-2 HATTI KIRMIZI</v>
      </c>
      <c r="O470" s="166" t="str">
        <f>[4]SayfaKAY!P804</f>
        <v>C-Uyarı, sürüş devamlılığı</v>
      </c>
      <c r="P470" s="166" t="str">
        <f>[4]SayfaKAY!Q804</f>
        <v>B(Servisten çekmeye etki eden arıza)</v>
      </c>
      <c r="Q470" s="166" t="str">
        <f>[4]SayfaKAY!R804</f>
        <v>N.A(Yaralanma yok)</v>
      </c>
      <c r="R470" s="132" t="str" cm="1">
        <f t="array" ref="R470">IF([4]SayfaKAY!U804="","",_xlfn.IFS([4]SayfaKAY!U804="Bozankaya","Bozankaya",[4]SayfaKAY!U804="Müşteri","Customer",[4]SayfaKAY!U804="Tedarikçi","Equipment Supplier"))</f>
        <v>Equipment Supplier</v>
      </c>
      <c r="S470" s="204" t="str">
        <f>[4]SayfaKAY!N804</f>
        <v>YAPILAN KONTROLLERDE MA'DA BULUNAN CPU'NUN CAN2 HATTINI BOZDUĞU TESPİT EDİLDİ</v>
      </c>
      <c r="T470" s="133" t="str">
        <f>[4]SayfaKAY!AD804</f>
        <v>Ekipman yenisi ile değiştirildi</v>
      </c>
      <c r="U470" s="132" t="str">
        <f>[4]SayfaKAY!W804</f>
        <v>Evet</v>
      </c>
      <c r="V470" s="108" t="str">
        <f>[4]SayfaKAY!AZ804</f>
        <v/>
      </c>
      <c r="W470" s="136">
        <f t="shared" si="329"/>
        <v>45921</v>
      </c>
      <c r="X470" s="137" t="str">
        <f t="shared" si="330"/>
        <v>05:00</v>
      </c>
      <c r="Y470" s="235">
        <f>[4]SayfaKAY!AE804</f>
        <v>45921.208333333299</v>
      </c>
      <c r="Z470" s="109">
        <f t="shared" si="331"/>
        <v>45922</v>
      </c>
      <c r="AA470" s="110" t="str">
        <f t="shared" si="332"/>
        <v>09:00</v>
      </c>
      <c r="AB470" s="182">
        <f>[4]SayfaKAY!BA804</f>
        <v>45922.375</v>
      </c>
      <c r="AC470" s="257">
        <f t="shared" si="333"/>
        <v>240.00000004889444</v>
      </c>
      <c r="AD470" s="111">
        <f t="shared" si="334"/>
        <v>45922</v>
      </c>
      <c r="AE470" s="111" t="str">
        <f t="shared" si="335"/>
        <v>09:00</v>
      </c>
      <c r="AF470" s="235">
        <f>[4]SayfaKAY!BA804</f>
        <v>45922.375</v>
      </c>
      <c r="AG470" s="179" t="str">
        <f>[4]SayfaKAY!S804</f>
        <v xml:space="preserve">(I) İlk Defa Karşılaşılan Arıza </v>
      </c>
      <c r="AH470" s="178" t="str">
        <f t="shared" si="336"/>
        <v>Bu Arıza Aracın Servise Verilmesine Engel</v>
      </c>
      <c r="AI470" s="163" t="str">
        <f>[4]SayfaKAY!AV804</f>
        <v>38-HBR-25-280</v>
      </c>
      <c r="AJ470" s="164" t="str">
        <f t="shared" si="337"/>
        <v/>
      </c>
      <c r="AK470" s="164" t="str">
        <f t="shared" si="338"/>
        <v/>
      </c>
      <c r="AL470" s="112" t="str">
        <f>[4]SayfaKAY!AX804</f>
        <v/>
      </c>
      <c r="AM470" s="257" cm="1">
        <f t="array" ref="AM470">IFERROR(IF(AND(P470&lt;&gt;"D(Arıza Değil)",AH470="Bu Arıza Aracın Servise Verilmesine Engel Değil"),
IF(Z470-F470&gt;0,(AB470-Y470)*24*60,
IF(OR(AND(G470&gt;$AS$1,G470&lt;$AT$1),AND(G470&gt;$AU$1,G470&lt;$AV$1)),
(AF470-H470)*24*60,     BH:BH0)),        AN470),0)</f>
        <v>240.00000004889444</v>
      </c>
      <c r="AN470" s="257">
        <f t="shared" si="339"/>
        <v>240.00000004889444</v>
      </c>
      <c r="AO470" s="174" t="str">
        <f>[4]SayfaKAY!AG804</f>
        <v>MEDCOM SP. Z O.O.</v>
      </c>
      <c r="AP470" s="174" t="str">
        <f>[4]SayfaKAY!AI804</f>
        <v>E110-7380</v>
      </c>
      <c r="AQ470" s="174" t="str">
        <f>[4]SayfaKAY!AQ804</f>
        <v/>
      </c>
      <c r="AR470" s="174" t="str">
        <f>[4]SayfaKAY!AH804</f>
        <v>CPU 833-TG (Araç CPU-TCMS)</v>
      </c>
      <c r="AS470" s="174">
        <f>[4]SayfaKAY!AJ804</f>
        <v>1</v>
      </c>
      <c r="AT470" s="175" t="str">
        <f>[4]SayfaKAY!AM804</f>
        <v/>
      </c>
      <c r="AU470" s="176" t="str">
        <f>[4]SayfaKAY!AL804</f>
        <v/>
      </c>
      <c r="AV470" s="176" t="str">
        <f>[4]SayfaKAY!AP804</f>
        <v/>
      </c>
      <c r="AW470" s="177" t="str">
        <f>[4]SayfaKAY!AT804</f>
        <v/>
      </c>
      <c r="AX470" s="194" t="str">
        <f t="shared" si="340"/>
        <v/>
      </c>
      <c r="AY470" s="168"/>
      <c r="AZ470" s="167"/>
      <c r="BA470" s="113"/>
      <c r="BB470" s="171" t="str">
        <f t="shared" si="325"/>
        <v/>
      </c>
      <c r="BC470" s="114"/>
      <c r="BD470" s="114"/>
      <c r="BE470" s="114"/>
      <c r="BF470" s="114"/>
      <c r="BG470" s="114"/>
      <c r="BH470" s="114">
        <f>IFERROR(FRACAS!AN807, "Hata Var")</f>
        <v>540</v>
      </c>
      <c r="BI470" s="114"/>
      <c r="BJ470" s="114"/>
      <c r="BK470" s="105">
        <f>[4]SayfaKAY!AW804</f>
        <v>45924.875</v>
      </c>
      <c r="BL470" s="105" t="str">
        <f>[4]SayfaKAY!V804</f>
        <v>MEDCOM SP. Z O.O.</v>
      </c>
      <c r="BM470" s="114"/>
      <c r="BN470" s="171" t="str">
        <f t="shared" si="341"/>
        <v>x yok</v>
      </c>
      <c r="BO470" s="171" t="b">
        <f t="shared" si="342"/>
        <v>0</v>
      </c>
      <c r="BP470" s="171" t="b">
        <f t="shared" si="343"/>
        <v>0</v>
      </c>
      <c r="BQ470" s="226">
        <f t="shared" si="344"/>
        <v>-1440</v>
      </c>
      <c r="BR470" s="226">
        <f t="shared" si="345"/>
        <v>1680.0000000488944</v>
      </c>
      <c r="BS470" s="226">
        <f t="shared" si="346"/>
        <v>240.00000004889444</v>
      </c>
      <c r="BT470" s="114"/>
      <c r="BU470" s="242"/>
      <c r="BV470" s="233">
        <f t="shared" si="347"/>
        <v>0</v>
      </c>
      <c r="BW470" s="226" t="str">
        <f t="shared" si="348"/>
        <v>Hayır, çakışma yok</v>
      </c>
      <c r="BX470" s="229"/>
      <c r="BY470" s="247">
        <f t="shared" si="349"/>
        <v>-1</v>
      </c>
      <c r="BZ470" s="247">
        <f t="shared" si="350"/>
        <v>1.1666666667006211</v>
      </c>
      <c r="CA470" s="247">
        <f t="shared" si="351"/>
        <v>0.16666666670062114</v>
      </c>
      <c r="CB470" s="213"/>
      <c r="CC470" s="211"/>
      <c r="CD470" s="196"/>
      <c r="CE470" s="213">
        <v>803</v>
      </c>
      <c r="CF470" s="182">
        <f t="shared" si="352"/>
        <v>45922.208333333299</v>
      </c>
      <c r="CG470" s="182">
        <f t="shared" si="353"/>
        <v>45922.375</v>
      </c>
      <c r="CH470" s="196"/>
      <c r="CI470" s="196"/>
      <c r="CJ470" s="196"/>
      <c r="CK470" s="196">
        <f t="shared" si="354"/>
        <v>1.1666666667006211</v>
      </c>
      <c r="CL470" s="196">
        <f t="shared" si="355"/>
        <v>-1</v>
      </c>
      <c r="CM470" s="196">
        <f t="shared" si="356"/>
        <v>0.16666666670062114</v>
      </c>
      <c r="CN470" s="114"/>
      <c r="CO470" s="115">
        <f t="shared" si="357"/>
        <v>240.00000004889444</v>
      </c>
      <c r="CP470" s="116">
        <f t="shared" si="358"/>
        <v>70.000000002037268</v>
      </c>
      <c r="CQ470" s="117">
        <f t="shared" si="359"/>
        <v>0.20833333329937886</v>
      </c>
      <c r="CR470" s="117">
        <f t="shared" si="360"/>
        <v>45921.208333333299</v>
      </c>
      <c r="CS470" s="117">
        <f t="shared" si="361"/>
        <v>45922.375</v>
      </c>
      <c r="CT470" s="118">
        <f t="shared" si="362"/>
        <v>66126240</v>
      </c>
      <c r="CU470" s="118">
        <f t="shared" si="363"/>
        <v>1680.0000000488944</v>
      </c>
      <c r="CV470" s="118">
        <f t="shared" si="364"/>
        <v>66127920.000000052</v>
      </c>
      <c r="CW470" s="119">
        <f t="shared" si="365"/>
        <v>0.99997459469464556</v>
      </c>
    </row>
    <row r="471" spans="1:101" ht="118.5" customHeight="1" x14ac:dyDescent="0.3">
      <c r="A471" s="104" t="str">
        <f>[4]SayfaKAY!C805</f>
        <v>KAY5+6</v>
      </c>
      <c r="B471" s="104" t="str">
        <f>[4]SayfaKAY!D805</f>
        <v>3878(7)</v>
      </c>
      <c r="C471" s="105" t="str">
        <f>[4]SayfaKAY!E805</f>
        <v>MA</v>
      </c>
      <c r="D471" s="105">
        <f>[4]SayfaKAY!F805</f>
        <v>159073</v>
      </c>
      <c r="E471" s="106" t="str">
        <f>[4]SayfaKAY!G805</f>
        <v>BOZ-KAY5+6-FF-792</v>
      </c>
      <c r="F471" s="193">
        <f t="shared" si="326"/>
        <v>45921</v>
      </c>
      <c r="G471" s="135">
        <f t="shared" si="327"/>
        <v>0.45833333329937886</v>
      </c>
      <c r="H471" s="235">
        <f>[4]SayfaKAY!H805</f>
        <v>45921.458333333299</v>
      </c>
      <c r="I471" s="104" t="str">
        <f>[4]SayfaKAY!I805</f>
        <v>Hat/Line</v>
      </c>
      <c r="J471" s="103" t="str">
        <f>IF([4]SayfaKAY!J805="","",IF([4]SayfaKAY!J805="Müşteri","Notified by Customer","Notified by Bozankaya"))</f>
        <v>Notified by Customer</v>
      </c>
      <c r="K471" s="103" t="e">
        <f>VLOOKUP([4]SayfaKAY!L805,#REF!,2,FALSE)</f>
        <v>#REF!</v>
      </c>
      <c r="L471" s="165" t="str">
        <f>[4]SayfaKAY!X805</f>
        <v>HANNING &amp; KAHL GMBH &amp; CO.KG</v>
      </c>
      <c r="M471" s="107" t="str">
        <f t="shared" si="328"/>
        <v>KAY5+6-BOZ-KAY5+6-FF-792</v>
      </c>
      <c r="N471" s="105" t="str">
        <f>[4]SayfaKAY!M805</f>
        <v>MA FB09 ARIZASI VERİYOR</v>
      </c>
      <c r="O471" s="166" t="str">
        <f>[4]SayfaKAY!P805</f>
        <v>B-Hız veya güç azalması</v>
      </c>
      <c r="P471" s="166" t="str">
        <f>[4]SayfaKAY!Q805</f>
        <v>B(Servisten çekmeye etki eden arıza)</v>
      </c>
      <c r="Q471" s="166" t="str">
        <f>[4]SayfaKAY!R805</f>
        <v>N.A(Yaralanma yok)</v>
      </c>
      <c r="R471" s="132" t="str" cm="1">
        <f t="array" ref="R471">IF([4]SayfaKAY!U805="","",_xlfn.IFS([4]SayfaKAY!U805="Bozankaya","Bozankaya",[4]SayfaKAY!U805="Müşteri","Customer",[4]SayfaKAY!U805="Tedarikçi","Equipment Supplier"))</f>
        <v>Equipment Supplier</v>
      </c>
      <c r="S471" s="204" t="str">
        <f>[4]SayfaKAY!N805</f>
        <v>HPU DEĞİŞİMİ YAPILDI</v>
      </c>
      <c r="T471" s="133" t="str">
        <f>[4]SayfaKAY!AD805</f>
        <v>Ekipman yenisi ile değiştirildi</v>
      </c>
      <c r="U471" s="132" t="str">
        <f>[4]SayfaKAY!W805</f>
        <v>Evet</v>
      </c>
      <c r="V471" s="108" t="str">
        <f>[4]SayfaKAY!AZ805</f>
        <v/>
      </c>
      <c r="W471" s="136">
        <f t="shared" si="329"/>
        <v>45920</v>
      </c>
      <c r="X471" s="137" t="str">
        <f t="shared" si="330"/>
        <v>11:00</v>
      </c>
      <c r="Y471" s="235">
        <f>[4]SayfaKAY!AE805</f>
        <v>45920.458333333299</v>
      </c>
      <c r="Z471" s="109">
        <f t="shared" si="331"/>
        <v>45921</v>
      </c>
      <c r="AA471" s="110" t="str">
        <f t="shared" si="332"/>
        <v>15:00</v>
      </c>
      <c r="AB471" s="182">
        <f>[4]SayfaKAY!BA805</f>
        <v>45921.625</v>
      </c>
      <c r="AC471" s="257">
        <f t="shared" si="333"/>
        <v>240.00000004889444</v>
      </c>
      <c r="AD471" s="111">
        <f t="shared" si="334"/>
        <v>45921</v>
      </c>
      <c r="AE471" s="111" t="str">
        <f t="shared" si="335"/>
        <v>15:00</v>
      </c>
      <c r="AF471" s="235">
        <f>[4]SayfaKAY!BA805</f>
        <v>45921.625</v>
      </c>
      <c r="AG471" s="179" t="str">
        <f>[4]SayfaKAY!S805</f>
        <v>(III) Farklı Araçlarda Tekrarlayan Arıza</v>
      </c>
      <c r="AH471" s="178" t="str">
        <f t="shared" si="336"/>
        <v>Bu Arıza Aracın Servise Verilmesine Engel</v>
      </c>
      <c r="AI471" s="163" t="str">
        <f>[4]SayfaKAY!AV805</f>
        <v>38-HBR-25-281</v>
      </c>
      <c r="AJ471" s="164" t="str">
        <f t="shared" si="337"/>
        <v/>
      </c>
      <c r="AK471" s="164" t="str">
        <f t="shared" si="338"/>
        <v/>
      </c>
      <c r="AL471" s="112" t="str">
        <f>[4]SayfaKAY!AX805</f>
        <v/>
      </c>
      <c r="AM471" s="257" cm="1">
        <f t="array" ref="AM471">IFERROR(IF(AND(P471&lt;&gt;"D(Arıza Değil)",AH471="Bu Arıza Aracın Servise Verilmesine Engel Değil"),
IF(Z471-F471&gt;0,(AB471-Y471)*24*60,
IF(OR(AND(G471&gt;$AS$1,G471&lt;$AT$1),AND(G471&gt;$AU$1,G471&lt;$AV$1)),
(AF471-H471)*24*60,     BH:BH0)),        AN471),0)</f>
        <v>240.00000004889444</v>
      </c>
      <c r="AN471" s="257">
        <f t="shared" si="339"/>
        <v>240.00000004889444</v>
      </c>
      <c r="AO471" s="174" t="str">
        <f>[4]SayfaKAY!AG805</f>
        <v>HANNING &amp; KAHL GMBH &amp; CO.KG</v>
      </c>
      <c r="AP471" s="174" t="str">
        <f>[4]SayfaKAY!AI805</f>
        <v>S306-7001</v>
      </c>
      <c r="AQ471" s="174" t="str">
        <f>[4]SayfaKAY!AQ805</f>
        <v/>
      </c>
      <c r="AR471" s="174" t="str">
        <f>[4]SayfaKAY!AH805</f>
        <v>XHidrolik Ünite HZY-K100-DPR</v>
      </c>
      <c r="AS471" s="174" t="str">
        <f>[4]SayfaKAY!AJ805</f>
        <v/>
      </c>
      <c r="AT471" s="175" t="str">
        <f>[4]SayfaKAY!AM805</f>
        <v/>
      </c>
      <c r="AU471" s="176" t="str">
        <f>[4]SayfaKAY!AL805</f>
        <v/>
      </c>
      <c r="AV471" s="176" t="str">
        <f>[4]SayfaKAY!AP805</f>
        <v/>
      </c>
      <c r="AW471" s="177" t="str">
        <f>[4]SayfaKAY!AT805</f>
        <v/>
      </c>
      <c r="AX471" s="194" t="str">
        <f t="shared" si="340"/>
        <v/>
      </c>
      <c r="AY471" s="168"/>
      <c r="AZ471" s="167"/>
      <c r="BA471" s="170"/>
      <c r="BB471" s="171" t="str">
        <f t="shared" si="325"/>
        <v/>
      </c>
      <c r="BC471" s="114"/>
      <c r="BD471" s="114"/>
      <c r="BE471" s="114"/>
      <c r="BF471" s="114"/>
      <c r="BG471" s="114"/>
      <c r="BH471" s="114">
        <f>IFERROR(FRACAS!AN808, "Hata Var")</f>
        <v>240.99999997881241</v>
      </c>
      <c r="BI471" s="114"/>
      <c r="BJ471" s="114"/>
      <c r="BK471" s="105">
        <f>[4]SayfaKAY!AW805</f>
        <v>45924.875</v>
      </c>
      <c r="BL471" s="105" t="str">
        <f>[4]SayfaKAY!V805</f>
        <v>HANNING &amp; KAHL GMBH &amp; CO.KG</v>
      </c>
      <c r="BM471" s="114"/>
      <c r="BN471" s="171" t="str">
        <f t="shared" si="341"/>
        <v>x yok</v>
      </c>
      <c r="BO471" s="171" t="b">
        <f t="shared" si="342"/>
        <v>0</v>
      </c>
      <c r="BP471" s="171" t="b">
        <f t="shared" si="343"/>
        <v>0</v>
      </c>
      <c r="BQ471" s="226">
        <f t="shared" si="344"/>
        <v>-1440</v>
      </c>
      <c r="BR471" s="226">
        <f t="shared" si="345"/>
        <v>1680.0000000488944</v>
      </c>
      <c r="BS471" s="226">
        <f t="shared" si="346"/>
        <v>240.00000004889444</v>
      </c>
      <c r="BT471" s="114"/>
      <c r="BU471" s="242"/>
      <c r="BV471" s="233">
        <f t="shared" si="347"/>
        <v>0</v>
      </c>
      <c r="BW471" s="226" t="str">
        <f t="shared" si="348"/>
        <v>Hayır, çakışma yok</v>
      </c>
      <c r="BX471" s="229"/>
      <c r="BY471" s="247">
        <f t="shared" si="349"/>
        <v>-1</v>
      </c>
      <c r="BZ471" s="247">
        <f t="shared" si="350"/>
        <v>1.1666666667006211</v>
      </c>
      <c r="CA471" s="247">
        <f t="shared" si="351"/>
        <v>0.16666666670062114</v>
      </c>
      <c r="CB471" s="213"/>
      <c r="CC471" s="211"/>
      <c r="CD471" s="196"/>
      <c r="CE471" s="213">
        <v>804</v>
      </c>
      <c r="CF471" s="182">
        <f t="shared" si="352"/>
        <v>45921.458333333299</v>
      </c>
      <c r="CG471" s="182">
        <f t="shared" si="353"/>
        <v>45921.625</v>
      </c>
      <c r="CH471" s="196"/>
      <c r="CI471" s="196"/>
      <c r="CJ471" s="196"/>
      <c r="CK471" s="196">
        <f t="shared" si="354"/>
        <v>1.1666666667006211</v>
      </c>
      <c r="CL471" s="196">
        <f t="shared" si="355"/>
        <v>-1</v>
      </c>
      <c r="CM471" s="196">
        <f t="shared" si="356"/>
        <v>0.16666666670062114</v>
      </c>
      <c r="CN471" s="114"/>
      <c r="CO471" s="115">
        <f t="shared" si="357"/>
        <v>240.00000004889444</v>
      </c>
      <c r="CP471" s="116">
        <f t="shared" si="358"/>
        <v>70.000000002037268</v>
      </c>
      <c r="CQ471" s="117">
        <f t="shared" si="359"/>
        <v>0.45833333329937886</v>
      </c>
      <c r="CR471" s="117">
        <f t="shared" si="360"/>
        <v>45920.458333333299</v>
      </c>
      <c r="CS471" s="117">
        <f t="shared" si="361"/>
        <v>45921.625</v>
      </c>
      <c r="CT471" s="118">
        <f t="shared" si="362"/>
        <v>66124800</v>
      </c>
      <c r="CU471" s="118">
        <f t="shared" si="363"/>
        <v>1680.0000000488944</v>
      </c>
      <c r="CV471" s="118">
        <f t="shared" si="364"/>
        <v>66126480.000000052</v>
      </c>
      <c r="CW471" s="119">
        <f t="shared" si="365"/>
        <v>0.99997459414140821</v>
      </c>
    </row>
    <row r="472" spans="1:101" ht="118.5" customHeight="1" x14ac:dyDescent="0.3">
      <c r="A472" s="160" t="str">
        <f>[4]SayfaKAY!C803</f>
        <v>KAY5+6</v>
      </c>
      <c r="B472" s="104" t="str">
        <f>[4]SayfaKAY!D803</f>
        <v>3879(8)</v>
      </c>
      <c r="C472" s="105" t="str">
        <f>[4]SayfaKAY!E803</f>
        <v>P</v>
      </c>
      <c r="D472" s="105">
        <f>[4]SayfaKAY!F803</f>
        <v>131000</v>
      </c>
      <c r="E472" s="106" t="str">
        <f>[4]SayfaKAY!G803</f>
        <v>BOZ-KAY5+6-FF-790</v>
      </c>
      <c r="F472" s="193">
        <f t="shared" si="326"/>
        <v>45920</v>
      </c>
      <c r="G472" s="135">
        <f t="shared" si="327"/>
        <v>0.375</v>
      </c>
      <c r="H472" s="235">
        <f>[4]SayfaKAY!H803</f>
        <v>45920.375</v>
      </c>
      <c r="I472" s="104" t="str">
        <f>[4]SayfaKAY!I803</f>
        <v>Depo/Depot</v>
      </c>
      <c r="J472" s="103" t="str">
        <f>IF([4]SayfaKAY!J803="","",IF([4]SayfaKAY!J803="Müşteri","Notified by Customer","Notified by Bozankaya"))</f>
        <v>Notified by Bozankaya</v>
      </c>
      <c r="K472" s="103" t="e">
        <f>VLOOKUP([4]SayfaKAY!L803,#REF!,2,FALSE)</f>
        <v>#REF!</v>
      </c>
      <c r="L472" s="165" t="str">
        <f>[4]SayfaKAY!X803</f>
        <v>HALICI ELEKTRONİK VE TELEKOM SAN.LT</v>
      </c>
      <c r="M472" s="107" t="str">
        <f t="shared" si="328"/>
        <v>KAY5+6-BOZ-KAY5+6-FF-790</v>
      </c>
      <c r="N472" s="105" t="str">
        <f>[4]SayfaKAY!M803</f>
        <v>ARACIN P BOJİ RAY FRENİ ÇALIŞMIYOR</v>
      </c>
      <c r="O472" s="166" t="str">
        <f>[4]SayfaKAY!P803</f>
        <v>D-Arıza değil</v>
      </c>
      <c r="P472" s="166" t="str">
        <f>[4]SayfaKAY!Q803</f>
        <v>B(Servisten çekmeye etki eden arıza)</v>
      </c>
      <c r="Q472" s="166" t="str">
        <f>[4]SayfaKAY!R803</f>
        <v>N.A(Yaralanma yok)</v>
      </c>
      <c r="R472" s="132" t="str" cm="1">
        <f t="array" ref="R472">IF([4]SayfaKAY!U803="","",_xlfn.IFS([4]SayfaKAY!U803="Bozankaya","Bozankaya",[4]SayfaKAY!U803="Müşteri","Customer",[4]SayfaKAY!U803="Tedarikçi","Equipment Supplier"))</f>
        <v>Equipment Supplier</v>
      </c>
      <c r="S472" s="204" t="str">
        <f>[4]SayfaKAY!N803</f>
        <v>YAPILAN KONTROLLERDE RA-F09 SİGORTASINDAN ENERJİ GEÇMEDİĞİ GÖRÜLMÜŞTÜR</v>
      </c>
      <c r="T472" s="133" t="str">
        <f>[4]SayfaKAY!AD803</f>
        <v>Ekipman yenisi ile değiştirildi</v>
      </c>
      <c r="U472" s="132" t="str">
        <f>[4]SayfaKAY!W803</f>
        <v>Evet</v>
      </c>
      <c r="V472" s="108">
        <f>[4]SayfaKAY!AZ803</f>
        <v>2</v>
      </c>
      <c r="W472" s="136">
        <f t="shared" si="329"/>
        <v>45919</v>
      </c>
      <c r="X472" s="137" t="str">
        <f t="shared" si="330"/>
        <v>10:00</v>
      </c>
      <c r="Y472" s="235">
        <f>[4]SayfaKAY!AE803</f>
        <v>45919.416666666701</v>
      </c>
      <c r="Z472" s="109">
        <f t="shared" si="331"/>
        <v>45920</v>
      </c>
      <c r="AA472" s="110" t="str">
        <f t="shared" si="332"/>
        <v>12:00</v>
      </c>
      <c r="AB472" s="182">
        <f>[4]SayfaKAY!BA803</f>
        <v>45920.5</v>
      </c>
      <c r="AC472" s="257">
        <f t="shared" si="333"/>
        <v>180</v>
      </c>
      <c r="AD472" s="111">
        <f t="shared" si="334"/>
        <v>45920</v>
      </c>
      <c r="AE472" s="111" t="str">
        <f t="shared" si="335"/>
        <v>12:00</v>
      </c>
      <c r="AF472" s="235">
        <f>[4]SayfaKAY!BA803</f>
        <v>45920.5</v>
      </c>
      <c r="AG472" s="179" t="str">
        <f>[4]SayfaKAY!S803</f>
        <v xml:space="preserve">(I) İlk Defa Karşılaşılan Arıza </v>
      </c>
      <c r="AH472" s="178" t="str">
        <f t="shared" si="336"/>
        <v>Bu Arıza Aracın Servise Verilmesine Engel</v>
      </c>
      <c r="AI472" s="163" t="str">
        <f>[4]SayfaKAY!AV803</f>
        <v>38-HBR-25-279</v>
      </c>
      <c r="AJ472" s="164" t="str">
        <f t="shared" si="337"/>
        <v/>
      </c>
      <c r="AK472" s="164" t="str">
        <f t="shared" si="338"/>
        <v/>
      </c>
      <c r="AL472" s="112" t="str">
        <f>[4]SayfaKAY!AX803</f>
        <v/>
      </c>
      <c r="AM472" s="257" cm="1">
        <f t="array" ref="AM472">IFERROR(IF(AND(P472&lt;&gt;"D(Arıza Değil)",AH472="Bu Arıza Aracın Servise Verilmesine Engel Değil"),
IF(Z472-F472&gt;0,(AB472-Y472)*24*60,
IF(OR(AND(G472&gt;$AS$1,G472&lt;$AT$1),AND(G472&gt;$AU$1,G472&lt;$AV$1)),
(AF472-H472)*24*60,     BH:BH0)),        AN472),0)</f>
        <v>180</v>
      </c>
      <c r="AN472" s="257">
        <f t="shared" si="339"/>
        <v>180</v>
      </c>
      <c r="AO472" s="174" t="str">
        <f>[4]SayfaKAY!AG803</f>
        <v>HALICI ELEKTRONİK VE TELEKOM SAN.LT</v>
      </c>
      <c r="AP472" s="174" t="str">
        <f>[4]SayfaKAY!AI803</f>
        <v>E110-7608</v>
      </c>
      <c r="AQ472" s="174" t="str">
        <f>[4]SayfaKAY!AQ803</f>
        <v/>
      </c>
      <c r="AR472" s="174" t="str">
        <f>[4]SayfaKAY!AH803</f>
        <v>100A ABB S200 SERİ OTOMATİK SİGORTA</v>
      </c>
      <c r="AS472" s="174">
        <f>[4]SayfaKAY!AJ803</f>
        <v>1</v>
      </c>
      <c r="AT472" s="175" t="str">
        <f>[4]SayfaKAY!AM803</f>
        <v/>
      </c>
      <c r="AU472" s="176" t="str">
        <f>[4]SayfaKAY!AL803</f>
        <v/>
      </c>
      <c r="AV472" s="176" t="str">
        <f>[4]SayfaKAY!AP803</f>
        <v/>
      </c>
      <c r="AW472" s="177" t="str">
        <f>[4]SayfaKAY!AT803</f>
        <v/>
      </c>
      <c r="AX472" s="194">
        <f t="shared" si="340"/>
        <v>3960</v>
      </c>
      <c r="AY472" s="168"/>
      <c r="AZ472" s="167"/>
      <c r="BA472" s="113"/>
      <c r="BB472" s="171" t="str">
        <f t="shared" si="325"/>
        <v/>
      </c>
      <c r="BC472" s="114"/>
      <c r="BD472" s="114"/>
      <c r="BE472" s="114"/>
      <c r="BF472" s="114"/>
      <c r="BG472" s="114"/>
      <c r="BH472" s="114">
        <f>IFERROR(FRACAS!AN806, "Hata Var")</f>
        <v>947.00000001699664</v>
      </c>
      <c r="BI472" s="114"/>
      <c r="BJ472" s="114"/>
      <c r="BK472" s="105">
        <f>[4]SayfaKAY!AW803</f>
        <v>45924.875</v>
      </c>
      <c r="BL472" s="105" t="str">
        <f>[4]SayfaKAY!V803</f>
        <v>HALICI ELEKTRONİK VE TELEKOM SAN.LT</v>
      </c>
      <c r="BM472" s="114"/>
      <c r="BN472" s="171" t="str">
        <f t="shared" si="341"/>
        <v>x yok</v>
      </c>
      <c r="BO472" s="171" t="str">
        <f t="shared" si="342"/>
        <v>aynı gün giderilen arıza</v>
      </c>
      <c r="BP472" s="171" t="str">
        <f t="shared" si="343"/>
        <v>aynı gün giderilen arıza</v>
      </c>
      <c r="BQ472" s="226">
        <f t="shared" si="344"/>
        <v>-1379.9999999511056</v>
      </c>
      <c r="BR472" s="226">
        <f t="shared" si="345"/>
        <v>1559.9999999511056</v>
      </c>
      <c r="BS472" s="226">
        <f t="shared" si="346"/>
        <v>180</v>
      </c>
      <c r="BT472" s="114"/>
      <c r="BU472" s="242"/>
      <c r="BV472" s="233">
        <f t="shared" si="347"/>
        <v>0</v>
      </c>
      <c r="BW472" s="226" t="str">
        <f t="shared" si="348"/>
        <v>Hayır, çakışma yok</v>
      </c>
      <c r="BX472" s="229"/>
      <c r="BY472" s="247">
        <f t="shared" si="349"/>
        <v>-0.95833333329937886</v>
      </c>
      <c r="BZ472" s="247">
        <f t="shared" si="350"/>
        <v>1.0833333332993789</v>
      </c>
      <c r="CA472" s="247">
        <f t="shared" si="351"/>
        <v>0.125</v>
      </c>
      <c r="CB472" s="213"/>
      <c r="CC472" s="211"/>
      <c r="CD472" s="196"/>
      <c r="CE472" s="213">
        <v>802</v>
      </c>
      <c r="CF472" s="182">
        <f t="shared" si="352"/>
        <v>45920.375</v>
      </c>
      <c r="CG472" s="182">
        <f t="shared" si="353"/>
        <v>45920.5</v>
      </c>
      <c r="CH472" s="196"/>
      <c r="CI472" s="196"/>
      <c r="CJ472" s="196"/>
      <c r="CK472" s="196">
        <f t="shared" si="354"/>
        <v>1.0833333332993789</v>
      </c>
      <c r="CL472" s="196">
        <f t="shared" si="355"/>
        <v>-0.95833333329937886</v>
      </c>
      <c r="CM472" s="196">
        <f t="shared" si="356"/>
        <v>0.125</v>
      </c>
      <c r="CN472" s="114"/>
      <c r="CO472" s="115">
        <f t="shared" si="357"/>
        <v>180</v>
      </c>
      <c r="CP472" s="116">
        <f t="shared" si="358"/>
        <v>64.999999997962732</v>
      </c>
      <c r="CQ472" s="117">
        <f t="shared" si="359"/>
        <v>0.375</v>
      </c>
      <c r="CR472" s="117">
        <f t="shared" si="360"/>
        <v>45919.416666666701</v>
      </c>
      <c r="CS472" s="117">
        <f t="shared" si="361"/>
        <v>45920.5</v>
      </c>
      <c r="CT472" s="118">
        <f t="shared" si="362"/>
        <v>66123420.000000052</v>
      </c>
      <c r="CU472" s="118">
        <f t="shared" si="363"/>
        <v>1559.9999999511056</v>
      </c>
      <c r="CV472" s="118">
        <f t="shared" si="364"/>
        <v>66124980</v>
      </c>
      <c r="CW472" s="119">
        <f t="shared" si="365"/>
        <v>0.99997640831044565</v>
      </c>
    </row>
    <row r="473" spans="1:101" ht="118.5" customHeight="1" x14ac:dyDescent="0.3">
      <c r="A473" s="104" t="str">
        <f>[4]SayfaKAY!C841</f>
        <v>KAY5+6</v>
      </c>
      <c r="B473" s="104" t="str">
        <f>[4]SayfaKAY!D841</f>
        <v>3873(2)</v>
      </c>
      <c r="C473" s="105" t="str">
        <f>[4]SayfaKAY!E841</f>
        <v>MB</v>
      </c>
      <c r="D473" s="105">
        <f>[4]SayfaKAY!F841</f>
        <v>181722</v>
      </c>
      <c r="E473" s="106" t="str">
        <f>[4]SayfaKAY!G841</f>
        <v>BOZ-KAY5+6-FF-828</v>
      </c>
      <c r="F473" s="193">
        <f t="shared" si="326"/>
        <v>45918</v>
      </c>
      <c r="G473" s="135">
        <f t="shared" si="327"/>
        <v>0.53194444440305233</v>
      </c>
      <c r="H473" s="235">
        <f>[4]SayfaKAY!H841</f>
        <v>45918.531944444403</v>
      </c>
      <c r="I473" s="104" t="str">
        <f>[4]SayfaKAY!I841</f>
        <v>Hat/Line</v>
      </c>
      <c r="J473" s="103" t="str">
        <f>IF([4]SayfaKAY!J841="","",IF([4]SayfaKAY!J841="Müşteri","Notified by Customer","Notified by Bozankaya"))</f>
        <v>Notified by Customer</v>
      </c>
      <c r="K473" s="103" t="e">
        <f>VLOOKUP([4]SayfaKAY!L841,#REF!,2,FALSE)</f>
        <v>#REF!</v>
      </c>
      <c r="L473" s="165" t="str">
        <f>[4]SayfaKAY!X841</f>
        <v>ATAK ULAŞIM SAN.TİC.LTD.ŞTİ.</v>
      </c>
      <c r="M473" s="107" t="str">
        <f t="shared" si="328"/>
        <v>KAY5+6-BOZ-KAY5+6-FF-828</v>
      </c>
      <c r="N473" s="105" t="str">
        <f>[4]SayfaKAY!M841</f>
        <v>2 nolu kapı üzeri yolcu bilgilendirme panosu çalışmıyor.</v>
      </c>
      <c r="O473" s="166" t="str">
        <f>[4]SayfaKAY!P841</f>
        <v>D-Arıza değil</v>
      </c>
      <c r="P473" s="166" t="str">
        <f>[4]SayfaKAY!Q841</f>
        <v>B(Servisten çekmeye etki eden arıza)</v>
      </c>
      <c r="Q473" s="166" t="str">
        <f>[4]SayfaKAY!R841</f>
        <v>N.A(Yaralanma yok)</v>
      </c>
      <c r="R473" s="132" t="str" cm="1">
        <f t="array" ref="R473">IF([4]SayfaKAY!U841="","",_xlfn.IFS([4]SayfaKAY!U841="Bozankaya","Bozankaya",[4]SayfaKAY!U841="Müşteri","Customer",[4]SayfaKAY!U841="Tedarikçi","Equipment Supplier"))</f>
        <v>Equipment Supplier</v>
      </c>
      <c r="S473" s="204" t="str">
        <f>[4]SayfaKAY!N841</f>
        <v>Araç resetlendi. Sorun giderildi.</v>
      </c>
      <c r="T473" s="133" t="str">
        <f>[4]SayfaKAY!AD841</f>
        <v>*Reset edildi</v>
      </c>
      <c r="U473" s="132" t="str">
        <f>[4]SayfaKAY!W841</f>
        <v>Evet</v>
      </c>
      <c r="V473" s="108">
        <f>[4]SayfaKAY!AZ841</f>
        <v>2</v>
      </c>
      <c r="W473" s="136">
        <f t="shared" si="329"/>
        <v>45917</v>
      </c>
      <c r="X473" s="137" t="str">
        <f t="shared" si="330"/>
        <v>13:00</v>
      </c>
      <c r="Y473" s="235">
        <f>[4]SayfaKAY!AE841</f>
        <v>45917.541666666701</v>
      </c>
      <c r="Z473" s="109">
        <f t="shared" si="331"/>
        <v>45918</v>
      </c>
      <c r="AA473" s="110" t="str">
        <f t="shared" si="332"/>
        <v>14:00</v>
      </c>
      <c r="AB473" s="182">
        <f>[4]SayfaKAY!BA841</f>
        <v>45918.583333333299</v>
      </c>
      <c r="AC473" s="257">
        <f t="shared" si="333"/>
        <v>74.00000001071021</v>
      </c>
      <c r="AD473" s="111">
        <f t="shared" si="334"/>
        <v>45918</v>
      </c>
      <c r="AE473" s="111" t="str">
        <f t="shared" si="335"/>
        <v>14:00</v>
      </c>
      <c r="AF473" s="235">
        <f>[4]SayfaKAY!BA841</f>
        <v>45918.583333333299</v>
      </c>
      <c r="AG473" s="179" t="str">
        <f>[4]SayfaKAY!S841</f>
        <v>(III) Farklı Araçlarda Tekrarlayan Arıza</v>
      </c>
      <c r="AH473" s="178" t="str">
        <f t="shared" si="336"/>
        <v>Bu Arıza Aracın Servise Verilmesine Engel</v>
      </c>
      <c r="AI473" s="163" t="str">
        <f>[4]SayfaKAY!AV841</f>
        <v/>
      </c>
      <c r="AJ473" s="164" t="str">
        <f t="shared" si="337"/>
        <v/>
      </c>
      <c r="AK473" s="164" t="str">
        <f t="shared" si="338"/>
        <v/>
      </c>
      <c r="AL473" s="112" t="str">
        <f>[4]SayfaKAY!AX841</f>
        <v/>
      </c>
      <c r="AM473" s="257" cm="1">
        <f t="array" ref="AM473">IFERROR(IF(AND(P473&lt;&gt;"D(Arıza Değil)",AH473="Bu Arıza Aracın Servise Verilmesine Engel Değil"),
IF(Z473-F473&gt;0,(AB473-Y473)*24*60,
IF(OR(AND(G473&gt;$AS$1,G473&lt;$AT$1),AND(G473&gt;$AU$1,G473&lt;$AV$1)),
(AF473-H473)*24*60,     BH:BH0)),        AN473),0)</f>
        <v>74.00000001071021</v>
      </c>
      <c r="AN473" s="257">
        <f t="shared" si="339"/>
        <v>74.00000001071021</v>
      </c>
      <c r="AO473" s="174" t="str">
        <f>[4]SayfaKAY!AG841</f>
        <v/>
      </c>
      <c r="AP473" s="174" t="str">
        <f>[4]SayfaKAY!AI841</f>
        <v/>
      </c>
      <c r="AQ473" s="174" t="str">
        <f>[4]SayfaKAY!AQ841</f>
        <v/>
      </c>
      <c r="AR473" s="174" t="str">
        <f>[4]SayfaKAY!AH841</f>
        <v/>
      </c>
      <c r="AS473" s="174" t="str">
        <f>[4]SayfaKAY!AJ841</f>
        <v/>
      </c>
      <c r="AT473" s="175" t="str">
        <f>[4]SayfaKAY!AM841</f>
        <v/>
      </c>
      <c r="AU473" s="176" t="str">
        <f>[4]SayfaKAY!AL841</f>
        <v/>
      </c>
      <c r="AV473" s="176" t="str">
        <f>[4]SayfaKAY!AP841</f>
        <v/>
      </c>
      <c r="AW473" s="177" t="str">
        <f>[4]SayfaKAY!AT841</f>
        <v/>
      </c>
      <c r="AX473" s="194">
        <f t="shared" si="340"/>
        <v>1628.0000002356246</v>
      </c>
      <c r="AY473" s="168"/>
      <c r="AZ473" s="167"/>
      <c r="BA473" s="170"/>
      <c r="BB473" s="171" t="str">
        <f t="shared" si="325"/>
        <v/>
      </c>
      <c r="BC473" s="114"/>
      <c r="BD473" s="114"/>
      <c r="BE473" s="114"/>
      <c r="BF473" s="114"/>
      <c r="BG473" s="114"/>
      <c r="BH473" s="114">
        <f>IFERROR(FRACAS!AN844, "Hata Var")</f>
        <v>4.0333334379829466</v>
      </c>
      <c r="BI473" s="114"/>
      <c r="BJ473" s="114"/>
      <c r="BK473" s="105" t="str">
        <f>[4]SayfaKAY!AW841</f>
        <v/>
      </c>
      <c r="BL473" s="105" t="str">
        <f>[4]SayfaKAY!V841</f>
        <v>ATAK ULAŞIM SAN.TİC.LTD.ŞTİ.</v>
      </c>
      <c r="BM473" s="114"/>
      <c r="BN473" s="171" t="str">
        <f t="shared" si="341"/>
        <v>x yok</v>
      </c>
      <c r="BO473" s="171" t="b">
        <f t="shared" si="342"/>
        <v>0</v>
      </c>
      <c r="BP473" s="171" t="b">
        <f t="shared" si="343"/>
        <v>0</v>
      </c>
      <c r="BQ473" s="226">
        <f t="shared" si="344"/>
        <v>-1425.9999998915009</v>
      </c>
      <c r="BR473" s="226">
        <f t="shared" si="345"/>
        <v>1499.9999999022111</v>
      </c>
      <c r="BS473" s="226">
        <f t="shared" si="346"/>
        <v>74.00000001071021</v>
      </c>
      <c r="BT473" s="114"/>
      <c r="BU473" s="242"/>
      <c r="BV473" s="233">
        <f t="shared" si="347"/>
        <v>0</v>
      </c>
      <c r="BW473" s="226" t="str">
        <f t="shared" si="348"/>
        <v>Hayır, çakışma yok</v>
      </c>
      <c r="BX473" s="229"/>
      <c r="BY473" s="247">
        <f t="shared" si="349"/>
        <v>-0.99027777770243119</v>
      </c>
      <c r="BZ473" s="247">
        <f t="shared" si="350"/>
        <v>1.0416666665987577</v>
      </c>
      <c r="CA473" s="247">
        <f t="shared" si="351"/>
        <v>5.1388888896326534E-2</v>
      </c>
      <c r="CB473" s="213"/>
      <c r="CC473" s="211"/>
      <c r="CD473" s="196"/>
      <c r="CE473" s="213">
        <v>840</v>
      </c>
      <c r="CF473" s="182">
        <f t="shared" si="352"/>
        <v>45918.531944444403</v>
      </c>
      <c r="CG473" s="182">
        <f t="shared" si="353"/>
        <v>45918.583333333299</v>
      </c>
      <c r="CH473" s="196"/>
      <c r="CI473" s="196"/>
      <c r="CJ473" s="196"/>
      <c r="CK473" s="196">
        <f t="shared" si="354"/>
        <v>1.0416666665987577</v>
      </c>
      <c r="CL473" s="196">
        <f t="shared" si="355"/>
        <v>-0.99027777770243119</v>
      </c>
      <c r="CM473" s="196">
        <f t="shared" si="356"/>
        <v>5.1388888896326534E-2</v>
      </c>
      <c r="CN473" s="114"/>
      <c r="CO473" s="115">
        <f t="shared" si="357"/>
        <v>74.00000001071021</v>
      </c>
      <c r="CP473" s="116">
        <f t="shared" si="358"/>
        <v>62.499999995925464</v>
      </c>
      <c r="CQ473" s="117">
        <f t="shared" si="359"/>
        <v>0.53194444440305233</v>
      </c>
      <c r="CR473" s="117">
        <f t="shared" si="360"/>
        <v>45917.541666666701</v>
      </c>
      <c r="CS473" s="117">
        <f t="shared" si="361"/>
        <v>45918.583333333299</v>
      </c>
      <c r="CT473" s="118">
        <f t="shared" si="362"/>
        <v>66120494.000000112</v>
      </c>
      <c r="CU473" s="118">
        <f t="shared" si="363"/>
        <v>1499.9999999022111</v>
      </c>
      <c r="CV473" s="118">
        <f t="shared" si="364"/>
        <v>66121994.000000007</v>
      </c>
      <c r="CW473" s="119">
        <f t="shared" si="365"/>
        <v>0.99997731465872164</v>
      </c>
    </row>
    <row r="474" spans="1:101" ht="118.5" customHeight="1" x14ac:dyDescent="0.3">
      <c r="A474" s="160" t="str">
        <f>[4]SayfaKAY!C831</f>
        <v>KAY5+6</v>
      </c>
      <c r="B474" s="104" t="str">
        <f>[4]SayfaKAY!D831</f>
        <v>3875(4)</v>
      </c>
      <c r="C474" s="105" t="str">
        <f>[4]SayfaKAY!E831</f>
        <v>MB</v>
      </c>
      <c r="D474" s="105">
        <f>[4]SayfaKAY!F831</f>
        <v>131914</v>
      </c>
      <c r="E474" s="106" t="str">
        <f>[4]SayfaKAY!G831</f>
        <v>BOZ-KAY5+6-FF-818</v>
      </c>
      <c r="F474" s="193">
        <f t="shared" si="326"/>
        <v>45915</v>
      </c>
      <c r="G474" s="135">
        <f t="shared" si="327"/>
        <v>0.20833333329937886</v>
      </c>
      <c r="H474" s="235">
        <f>[4]SayfaKAY!H831</f>
        <v>45915.208333333299</v>
      </c>
      <c r="I474" s="104" t="str">
        <f>[4]SayfaKAY!I831</f>
        <v>Hat/Line</v>
      </c>
      <c r="J474" s="103" t="str">
        <f>IF([4]SayfaKAY!J831="","",IF([4]SayfaKAY!J831="Müşteri","Notified by Customer","Notified by Bozankaya"))</f>
        <v>Notified by Customer</v>
      </c>
      <c r="K474" s="103" t="e">
        <f>VLOOKUP([4]SayfaKAY!L831,#REF!,2,FALSE)</f>
        <v>#REF!</v>
      </c>
      <c r="L474" s="165" t="str">
        <f>[4]SayfaKAY!X831</f>
        <v>ATAK ULAŞIM SAN.TİC.LTD.ŞTİ.</v>
      </c>
      <c r="M474" s="107" t="str">
        <f t="shared" si="328"/>
        <v>KAY5+6-BOZ-KAY5+6-FF-818</v>
      </c>
      <c r="N474" s="105" t="str">
        <f>[4]SayfaKAY!M831</f>
        <v>10.09.2025 tarihinde yapılan saha denetiminde 3875 numaralı aracın saat 14:15 te kapı üstü ekranlarının çalışmadığı tespit edilmiştir.</v>
      </c>
      <c r="O474" s="166" t="str">
        <f>[4]SayfaKAY!P831</f>
        <v>D-Arıza değil</v>
      </c>
      <c r="P474" s="166" t="str">
        <f>[4]SayfaKAY!Q831</f>
        <v>B(Servisten çekmeye etki eden arıza)</v>
      </c>
      <c r="Q474" s="166" t="str">
        <f>[4]SayfaKAY!R831</f>
        <v>N.A(Yaralanma yok)</v>
      </c>
      <c r="R474" s="132" t="str" cm="1">
        <f t="array" ref="R474">IF([4]SayfaKAY!U831="","",_xlfn.IFS([4]SayfaKAY!U831="Bozankaya","Bozankaya",[4]SayfaKAY!U831="Müşteri","Customer",[4]SayfaKAY!U831="Tedarikçi","Equipment Supplier"))</f>
        <v>Equipment Supplier</v>
      </c>
      <c r="S474" s="204" t="str">
        <f>[4]SayfaKAY!N831</f>
        <v>Kapı üstü ekranların arızası daha  öncelerdende bildirildiği gibi görseller kapı üzerine geçiş yapıyor. Pc'nin arızalı olduğu tespit edildi. Değişim gerekli bozankayanın bilgisi dahilinde arıza resetlendi normale döndü.</v>
      </c>
      <c r="T474" s="133" t="str">
        <f>[4]SayfaKAY!AD831</f>
        <v>*Reset edildi</v>
      </c>
      <c r="U474" s="132" t="str">
        <f>[4]SayfaKAY!W831</f>
        <v>Evet</v>
      </c>
      <c r="V474" s="108">
        <f>[4]SayfaKAY!AZ831</f>
        <v>2</v>
      </c>
      <c r="W474" s="136">
        <f t="shared" si="329"/>
        <v>45914</v>
      </c>
      <c r="X474" s="137" t="str">
        <f t="shared" si="330"/>
        <v>06:00</v>
      </c>
      <c r="Y474" s="235">
        <f>[4]SayfaKAY!AE831</f>
        <v>45914.25</v>
      </c>
      <c r="Z474" s="109">
        <f t="shared" si="331"/>
        <v>45915</v>
      </c>
      <c r="AA474" s="110" t="str">
        <f t="shared" si="332"/>
        <v>07:00</v>
      </c>
      <c r="AB474" s="182">
        <f>[4]SayfaKAY!BA831</f>
        <v>45915.291666666701</v>
      </c>
      <c r="AC474" s="257">
        <f t="shared" si="333"/>
        <v>120.00000009778887</v>
      </c>
      <c r="AD474" s="111">
        <f t="shared" si="334"/>
        <v>45915</v>
      </c>
      <c r="AE474" s="111" t="str">
        <f t="shared" si="335"/>
        <v>07:00</v>
      </c>
      <c r="AF474" s="235">
        <f>[4]SayfaKAY!BA831</f>
        <v>45915.291666666701</v>
      </c>
      <c r="AG474" s="179" t="str">
        <f>[4]SayfaKAY!S831</f>
        <v>(III) Farklı Araçlarda Tekrarlayan Arıza</v>
      </c>
      <c r="AH474" s="178" t="str">
        <f t="shared" si="336"/>
        <v>Bu Arıza Aracın Servise Verilmesine Engel</v>
      </c>
      <c r="AI474" s="163" t="str">
        <f>[4]SayfaKAY!AV831</f>
        <v/>
      </c>
      <c r="AJ474" s="164" t="str">
        <f t="shared" si="337"/>
        <v/>
      </c>
      <c r="AK474" s="164" t="str">
        <f t="shared" si="338"/>
        <v/>
      </c>
      <c r="AL474" s="112" t="str">
        <f>[4]SayfaKAY!AX831</f>
        <v/>
      </c>
      <c r="AM474" s="257" cm="1">
        <f t="array" ref="AM474">IFERROR(IF(AND(P474&lt;&gt;"D(Arıza Değil)",AH474="Bu Arıza Aracın Servise Verilmesine Engel Değil"),
IF(Z474-F474&gt;0,(AB474-Y474)*24*60,
IF(OR(AND(G474&gt;$AS$1,G474&lt;$AT$1),AND(G474&gt;$AU$1,G474&lt;$AV$1)),
(AF474-H474)*24*60,     BH:BH0)),        AN474),0)</f>
        <v>120.00000009778887</v>
      </c>
      <c r="AN474" s="257">
        <f t="shared" si="339"/>
        <v>120.00000009778887</v>
      </c>
      <c r="AO474" s="174" t="str">
        <f>[4]SayfaKAY!AG831</f>
        <v/>
      </c>
      <c r="AP474" s="174" t="str">
        <f>[4]SayfaKAY!AI831</f>
        <v/>
      </c>
      <c r="AQ474" s="174" t="str">
        <f>[4]SayfaKAY!AQ831</f>
        <v/>
      </c>
      <c r="AR474" s="174" t="str">
        <f>[4]SayfaKAY!AH831</f>
        <v/>
      </c>
      <c r="AS474" s="174" t="str">
        <f>[4]SayfaKAY!AJ831</f>
        <v/>
      </c>
      <c r="AT474" s="175" t="str">
        <f>[4]SayfaKAY!AM831</f>
        <v/>
      </c>
      <c r="AU474" s="176" t="str">
        <f>[4]SayfaKAY!AL831</f>
        <v/>
      </c>
      <c r="AV474" s="176" t="str">
        <f>[4]SayfaKAY!AP831</f>
        <v/>
      </c>
      <c r="AW474" s="177" t="str">
        <f>[4]SayfaKAY!AT831</f>
        <v/>
      </c>
      <c r="AX474" s="194">
        <f t="shared" si="340"/>
        <v>2640.0000021513551</v>
      </c>
      <c r="AY474" s="168"/>
      <c r="AZ474" s="167"/>
      <c r="BA474" s="113"/>
      <c r="BB474" s="171" t="str">
        <f t="shared" si="325"/>
        <v/>
      </c>
      <c r="BC474" s="114"/>
      <c r="BD474" s="114"/>
      <c r="BE474" s="114"/>
      <c r="BF474" s="114"/>
      <c r="BG474" s="114"/>
      <c r="BH474" s="114">
        <f>IFERROR(FRACAS!AN834, "Hata Var")</f>
        <v>1210.9999999660067</v>
      </c>
      <c r="BI474" s="114"/>
      <c r="BJ474" s="114"/>
      <c r="BK474" s="105" t="str">
        <f>[4]SayfaKAY!AW831</f>
        <v/>
      </c>
      <c r="BL474" s="105" t="str">
        <f>[4]SayfaKAY!V831</f>
        <v>ATAK ULAŞIM SAN.TİC.LTD.ŞTİ.</v>
      </c>
      <c r="BM474" s="114"/>
      <c r="BN474" s="171" t="str">
        <f t="shared" si="341"/>
        <v>x yok</v>
      </c>
      <c r="BO474" s="171" t="b">
        <f t="shared" si="342"/>
        <v>0</v>
      </c>
      <c r="BP474" s="171" t="b">
        <f t="shared" si="343"/>
        <v>0</v>
      </c>
      <c r="BQ474" s="226">
        <f t="shared" si="344"/>
        <v>-1379.9999999511056</v>
      </c>
      <c r="BR474" s="226">
        <f t="shared" si="345"/>
        <v>1500.0000000488944</v>
      </c>
      <c r="BS474" s="226">
        <f t="shared" si="346"/>
        <v>120.00000009778887</v>
      </c>
      <c r="BT474" s="114"/>
      <c r="BU474" s="242"/>
      <c r="BV474" s="233">
        <f t="shared" si="347"/>
        <v>1</v>
      </c>
      <c r="BW474" s="226" t="str">
        <f t="shared" si="348"/>
        <v>Evet, çakışma var</v>
      </c>
      <c r="BX474" s="229"/>
      <c r="BY474" s="247">
        <f t="shared" si="349"/>
        <v>-0.95833333329937886</v>
      </c>
      <c r="BZ474" s="247">
        <f t="shared" si="350"/>
        <v>1.0416666667006211</v>
      </c>
      <c r="CA474" s="247">
        <f t="shared" si="351"/>
        <v>8.3333333401242271E-2</v>
      </c>
      <c r="CB474" s="213"/>
      <c r="CC474" s="211"/>
      <c r="CD474" s="196"/>
      <c r="CE474" s="213">
        <v>830</v>
      </c>
      <c r="CF474" s="182">
        <f t="shared" si="352"/>
        <v>45915.208333333299</v>
      </c>
      <c r="CG474" s="182">
        <f t="shared" si="353"/>
        <v>45915.291666666701</v>
      </c>
      <c r="CH474" s="196"/>
      <c r="CI474" s="196"/>
      <c r="CJ474" s="196"/>
      <c r="CK474" s="196">
        <f t="shared" si="354"/>
        <v>1.0416666667006211</v>
      </c>
      <c r="CL474" s="196">
        <f t="shared" si="355"/>
        <v>-0.95833333329937886</v>
      </c>
      <c r="CM474" s="196">
        <f t="shared" si="356"/>
        <v>8.3333333401242271E-2</v>
      </c>
      <c r="CN474" s="114"/>
      <c r="CO474" s="115">
        <f t="shared" si="357"/>
        <v>120.00000009778887</v>
      </c>
      <c r="CP474" s="116">
        <f t="shared" si="358"/>
        <v>62.500000002037268</v>
      </c>
      <c r="CQ474" s="117">
        <f t="shared" si="359"/>
        <v>0.20833333329937886</v>
      </c>
      <c r="CR474" s="117">
        <f t="shared" si="360"/>
        <v>45914.25</v>
      </c>
      <c r="CS474" s="117">
        <f t="shared" si="361"/>
        <v>45915.291666666701</v>
      </c>
      <c r="CT474" s="118">
        <f t="shared" si="362"/>
        <v>66116220.000000052</v>
      </c>
      <c r="CU474" s="118">
        <f t="shared" si="363"/>
        <v>1500.0000000488944</v>
      </c>
      <c r="CV474" s="118">
        <f t="shared" si="364"/>
        <v>66117720.000000097</v>
      </c>
      <c r="CW474" s="119">
        <f t="shared" si="365"/>
        <v>0.99997731319228722</v>
      </c>
    </row>
    <row r="475" spans="1:101" ht="118.5" customHeight="1" x14ac:dyDescent="0.3">
      <c r="A475" s="104" t="str">
        <f>[4]SayfaKAY!C832</f>
        <v>KAY5+6</v>
      </c>
      <c r="B475" s="104" t="str">
        <f>[4]SayfaKAY!D832</f>
        <v>3879(8)</v>
      </c>
      <c r="C475" s="105" t="str">
        <f>[4]SayfaKAY!E832</f>
        <v>MB</v>
      </c>
      <c r="D475" s="105">
        <f>[4]SayfaKAY!F832</f>
        <v>126337</v>
      </c>
      <c r="E475" s="106" t="str">
        <f>[4]SayfaKAY!G832</f>
        <v>BOZ-KAY5+6-FF-819</v>
      </c>
      <c r="F475" s="193">
        <f t="shared" si="326"/>
        <v>45901</v>
      </c>
      <c r="G475" s="135">
        <f t="shared" si="327"/>
        <v>0.20833333329937886</v>
      </c>
      <c r="H475" s="235">
        <f>[4]SayfaKAY!H832</f>
        <v>45901.208333333299</v>
      </c>
      <c r="I475" s="104" t="str">
        <f>[4]SayfaKAY!I832</f>
        <v>Hat/Line</v>
      </c>
      <c r="J475" s="103" t="str">
        <f>IF([4]SayfaKAY!J832="","",IF([4]SayfaKAY!J832="Müşteri","Notified by Customer","Notified by Bozankaya"))</f>
        <v>Notified by Customer</v>
      </c>
      <c r="K475" s="103" t="e">
        <f>VLOOKUP([4]SayfaKAY!L832,#REF!,2,FALSE)</f>
        <v>#REF!</v>
      </c>
      <c r="L475" s="165" t="str">
        <f>[4]SayfaKAY!X832</f>
        <v>ATAK ULAŞIM SAN.TİC.LTD.ŞTİ.</v>
      </c>
      <c r="M475" s="107" t="str">
        <f t="shared" si="328"/>
        <v>KAY5+6-BOZ-KAY5+6-FF-819</v>
      </c>
      <c r="N475" s="105" t="str">
        <f>[4]SayfaKAY!M832</f>
        <v>01.09.2025 tarihinde yapılan saha denetiminde 3879 nolu araçta kapı üstü ekranların hiçbirinin çalışmadığı tespit edilmiştir.</v>
      </c>
      <c r="O475" s="166" t="str">
        <f>[4]SayfaKAY!P832</f>
        <v>D-Arıza değil</v>
      </c>
      <c r="P475" s="166" t="str">
        <f>[4]SayfaKAY!Q832</f>
        <v>B(Servisten çekmeye etki eden arıza)</v>
      </c>
      <c r="Q475" s="166" t="str">
        <f>[4]SayfaKAY!R832</f>
        <v>N.A(Yaralanma yok)</v>
      </c>
      <c r="R475" s="132" t="str" cm="1">
        <f t="array" ref="R475">IF([4]SayfaKAY!U832="","",_xlfn.IFS([4]SayfaKAY!U832="Bozankaya","Bozankaya",[4]SayfaKAY!U832="Müşteri","Customer",[4]SayfaKAY!U832="Tedarikçi","Equipment Supplier"))</f>
        <v>Equipment Supplier</v>
      </c>
      <c r="S475" s="204" t="str">
        <f>[4]SayfaKAY!N832</f>
        <v>Kapı üstü ekranlar çalışmıyor denildi. Kapı üstü ekranlar. Resetlendi. Rota kuruldu sorun görülmedi hepsi çalışıyor.</v>
      </c>
      <c r="T475" s="133" t="str">
        <f>[4]SayfaKAY!AD832</f>
        <v>*Reset edildi</v>
      </c>
      <c r="U475" s="132" t="str">
        <f>[4]SayfaKAY!W832</f>
        <v>Evet</v>
      </c>
      <c r="V475" s="108">
        <f>[4]SayfaKAY!AZ832</f>
        <v>2</v>
      </c>
      <c r="W475" s="136">
        <f t="shared" si="329"/>
        <v>45900</v>
      </c>
      <c r="X475" s="137" t="str">
        <f t="shared" si="330"/>
        <v>06:00</v>
      </c>
      <c r="Y475" s="235">
        <f>[4]SayfaKAY!AE832</f>
        <v>45900.25</v>
      </c>
      <c r="Z475" s="109">
        <f t="shared" si="331"/>
        <v>45901</v>
      </c>
      <c r="AA475" s="110" t="str">
        <f t="shared" si="332"/>
        <v>07:00</v>
      </c>
      <c r="AB475" s="182">
        <f>[4]SayfaKAY!BA832</f>
        <v>45901.291666666701</v>
      </c>
      <c r="AC475" s="257">
        <f t="shared" si="333"/>
        <v>120.00000009778887</v>
      </c>
      <c r="AD475" s="111">
        <f t="shared" si="334"/>
        <v>45901</v>
      </c>
      <c r="AE475" s="111" t="str">
        <f t="shared" si="335"/>
        <v>07:00</v>
      </c>
      <c r="AF475" s="235">
        <f>[4]SayfaKAY!BA832</f>
        <v>45901.291666666701</v>
      </c>
      <c r="AG475" s="179" t="str">
        <f>[4]SayfaKAY!S832</f>
        <v>(III) Farklı Araçlarda Tekrarlayan Arıza</v>
      </c>
      <c r="AH475" s="178" t="str">
        <f t="shared" si="336"/>
        <v>Bu Arıza Aracın Servise Verilmesine Engel</v>
      </c>
      <c r="AI475" s="163" t="str">
        <f>[4]SayfaKAY!AV832</f>
        <v/>
      </c>
      <c r="AJ475" s="164" t="str">
        <f t="shared" si="337"/>
        <v/>
      </c>
      <c r="AK475" s="164" t="str">
        <f t="shared" si="338"/>
        <v/>
      </c>
      <c r="AL475" s="112" t="str">
        <f>[4]SayfaKAY!AX832</f>
        <v/>
      </c>
      <c r="AM475" s="257" cm="1">
        <f t="array" ref="AM475">IFERROR(IF(AND(P475&lt;&gt;"D(Arıza Değil)",AH475="Bu Arıza Aracın Servise Verilmesine Engel Değil"),
IF(Z475-F475&gt;0,(AB475-Y475)*24*60,
IF(OR(AND(G475&gt;$AS$1,G475&lt;$AT$1),AND(G475&gt;$AU$1,G475&lt;$AV$1)),
(AF475-H475)*24*60,     BH:BH0)),        AN475),0)</f>
        <v>120.00000009778887</v>
      </c>
      <c r="AN475" s="257">
        <f t="shared" si="339"/>
        <v>120.00000009778887</v>
      </c>
      <c r="AO475" s="174" t="str">
        <f>[4]SayfaKAY!AG832</f>
        <v/>
      </c>
      <c r="AP475" s="174" t="str">
        <f>[4]SayfaKAY!AI832</f>
        <v/>
      </c>
      <c r="AQ475" s="174" t="str">
        <f>[4]SayfaKAY!AQ832</f>
        <v/>
      </c>
      <c r="AR475" s="174" t="str">
        <f>[4]SayfaKAY!AH832</f>
        <v/>
      </c>
      <c r="AS475" s="174" t="str">
        <f>[4]SayfaKAY!AJ832</f>
        <v/>
      </c>
      <c r="AT475" s="175" t="str">
        <f>[4]SayfaKAY!AM832</f>
        <v/>
      </c>
      <c r="AU475" s="176" t="str">
        <f>[4]SayfaKAY!AL832</f>
        <v/>
      </c>
      <c r="AV475" s="176" t="str">
        <f>[4]SayfaKAY!AP832</f>
        <v/>
      </c>
      <c r="AW475" s="177" t="str">
        <f>[4]SayfaKAY!AT832</f>
        <v/>
      </c>
      <c r="AX475" s="194">
        <f t="shared" si="340"/>
        <v>2640.0000021513551</v>
      </c>
      <c r="AY475" s="168"/>
      <c r="AZ475" s="167"/>
      <c r="BA475" s="170"/>
      <c r="BB475" s="171" t="str">
        <f t="shared" si="325"/>
        <v/>
      </c>
      <c r="BC475" s="114"/>
      <c r="BD475" s="114"/>
      <c r="BE475" s="114"/>
      <c r="BF475" s="114"/>
      <c r="BG475" s="114"/>
      <c r="BH475" s="114">
        <f>IFERROR(FRACAS!AN835, "Hata Var")</f>
        <v>930.00000009778887</v>
      </c>
      <c r="BI475" s="114"/>
      <c r="BJ475" s="114"/>
      <c r="BK475" s="105" t="str">
        <f>[4]SayfaKAY!AW832</f>
        <v/>
      </c>
      <c r="BL475" s="105" t="str">
        <f>[4]SayfaKAY!V832</f>
        <v>ATAK ULAŞIM SAN.TİC.LTD.ŞTİ.</v>
      </c>
      <c r="BM475" s="114"/>
      <c r="BN475" s="171" t="str">
        <f t="shared" si="341"/>
        <v>x yok</v>
      </c>
      <c r="BO475" s="171" t="b">
        <f t="shared" si="342"/>
        <v>0</v>
      </c>
      <c r="BP475" s="171" t="b">
        <f t="shared" si="343"/>
        <v>0</v>
      </c>
      <c r="BQ475" s="226">
        <f t="shared" si="344"/>
        <v>-1379.9999999511056</v>
      </c>
      <c r="BR475" s="226">
        <f t="shared" si="345"/>
        <v>1500.0000000488944</v>
      </c>
      <c r="BS475" s="226">
        <f t="shared" si="346"/>
        <v>120.00000009778887</v>
      </c>
      <c r="BT475" s="114"/>
      <c r="BU475" s="242"/>
      <c r="BV475" s="233">
        <f t="shared" si="347"/>
        <v>0</v>
      </c>
      <c r="BW475" s="226" t="str">
        <f t="shared" si="348"/>
        <v>Hayır, çakışma yok</v>
      </c>
      <c r="BX475" s="229"/>
      <c r="BY475" s="247">
        <f t="shared" si="349"/>
        <v>-0.95833333329937886</v>
      </c>
      <c r="BZ475" s="247">
        <f t="shared" si="350"/>
        <v>1.0416666667006211</v>
      </c>
      <c r="CA475" s="247">
        <f t="shared" si="351"/>
        <v>8.3333333401242271E-2</v>
      </c>
      <c r="CB475" s="213"/>
      <c r="CC475" s="211"/>
      <c r="CD475" s="196"/>
      <c r="CE475" s="213">
        <v>831</v>
      </c>
      <c r="CF475" s="182">
        <f t="shared" si="352"/>
        <v>45901.208333333299</v>
      </c>
      <c r="CG475" s="182">
        <f t="shared" si="353"/>
        <v>45901.291666666701</v>
      </c>
      <c r="CH475" s="196"/>
      <c r="CI475" s="196"/>
      <c r="CJ475" s="196"/>
      <c r="CK475" s="196">
        <f t="shared" si="354"/>
        <v>1.0416666667006211</v>
      </c>
      <c r="CL475" s="196">
        <f t="shared" si="355"/>
        <v>-0.95833333329937886</v>
      </c>
      <c r="CM475" s="196">
        <f t="shared" si="356"/>
        <v>8.3333333401242271E-2</v>
      </c>
      <c r="CN475" s="114"/>
      <c r="CO475" s="115">
        <f t="shared" si="357"/>
        <v>120.00000009778887</v>
      </c>
      <c r="CP475" s="116">
        <f t="shared" si="358"/>
        <v>62.500000002037268</v>
      </c>
      <c r="CQ475" s="117">
        <f t="shared" si="359"/>
        <v>0.20833333329937886</v>
      </c>
      <c r="CR475" s="117">
        <f t="shared" si="360"/>
        <v>45900.25</v>
      </c>
      <c r="CS475" s="117">
        <f t="shared" si="361"/>
        <v>45901.291666666701</v>
      </c>
      <c r="CT475" s="118">
        <f t="shared" si="362"/>
        <v>66096060.000000052</v>
      </c>
      <c r="CU475" s="118">
        <f t="shared" si="363"/>
        <v>1500.0000000488944</v>
      </c>
      <c r="CV475" s="118">
        <f t="shared" si="364"/>
        <v>66097560.000000097</v>
      </c>
      <c r="CW475" s="119">
        <f t="shared" si="365"/>
        <v>0.99997730627272707</v>
      </c>
    </row>
    <row r="476" spans="1:101" ht="118.5" customHeight="1" x14ac:dyDescent="0.3">
      <c r="A476" s="160" t="str">
        <f>[4]SayfaKAY!C833</f>
        <v>KAY5+6</v>
      </c>
      <c r="B476" s="104" t="str">
        <f>[4]SayfaKAY!D833</f>
        <v>3881(10)</v>
      </c>
      <c r="C476" s="105" t="str">
        <f>[4]SayfaKAY!E833</f>
        <v>RA</v>
      </c>
      <c r="D476" s="105">
        <f>[4]SayfaKAY!F833</f>
        <v>112079</v>
      </c>
      <c r="E476" s="106" t="str">
        <f>[4]SayfaKAY!G833</f>
        <v>BOZ-KAY5+6-FF-820</v>
      </c>
      <c r="F476" s="193">
        <f t="shared" si="326"/>
        <v>45898</v>
      </c>
      <c r="G476" s="135">
        <f t="shared" si="327"/>
        <v>0.20833333329937886</v>
      </c>
      <c r="H476" s="235">
        <f>[4]SayfaKAY!H833</f>
        <v>45898.208333333299</v>
      </c>
      <c r="I476" s="104" t="str">
        <f>[4]SayfaKAY!I833</f>
        <v>Hat/Line</v>
      </c>
      <c r="J476" s="103" t="str">
        <f>IF([4]SayfaKAY!J833="","",IF([4]SayfaKAY!J833="Müşteri","Notified by Customer","Notified by Bozankaya"))</f>
        <v>Notified by Customer</v>
      </c>
      <c r="K476" s="103" t="e">
        <f>VLOOKUP([4]SayfaKAY!L833,#REF!,2,FALSE)</f>
        <v>#REF!</v>
      </c>
      <c r="L476" s="165" t="str">
        <f>[4]SayfaKAY!X833</f>
        <v>ATAK ULAŞIM SAN.TİC.LTD.ŞTİ.</v>
      </c>
      <c r="M476" s="107" t="str">
        <f t="shared" si="328"/>
        <v>KAY5+6-BOZ-KAY5+6-FF-820</v>
      </c>
      <c r="N476" s="105" t="str">
        <f>[4]SayfaKAY!M833</f>
        <v>Kapı üzeri yolcu bilgilendirme ekranları donmuş.</v>
      </c>
      <c r="O476" s="166" t="str">
        <f>[4]SayfaKAY!P833</f>
        <v>D-Arıza değil</v>
      </c>
      <c r="P476" s="166" t="str">
        <f>[4]SayfaKAY!Q833</f>
        <v>B(Servisten çekmeye etki eden arıza)</v>
      </c>
      <c r="Q476" s="166" t="str">
        <f>[4]SayfaKAY!R833</f>
        <v>N.A(Yaralanma yok)</v>
      </c>
      <c r="R476" s="132" t="str" cm="1">
        <f t="array" ref="R476">IF([4]SayfaKAY!U833="","",_xlfn.IFS([4]SayfaKAY!U833="Bozankaya","Bozankaya",[4]SayfaKAY!U833="Müşteri","Customer",[4]SayfaKAY!U833="Tedarikçi","Equipment Supplier"))</f>
        <v>Equipment Supplier</v>
      </c>
      <c r="S476" s="204" t="str">
        <f>[4]SayfaKAY!N833</f>
        <v>Yolcu bilgilendirme pc resetlendi 3 nolu kapı üstü ekran arızaya düşmüş enerji konnektörden resetlendi. Sistem normal çalışıyor.</v>
      </c>
      <c r="T476" s="133" t="str">
        <f>[4]SayfaKAY!AD833</f>
        <v>*Reset edildi</v>
      </c>
      <c r="U476" s="132" t="str">
        <f>[4]SayfaKAY!W833</f>
        <v>Evet</v>
      </c>
      <c r="V476" s="108">
        <f>[4]SayfaKAY!AZ833</f>
        <v>2</v>
      </c>
      <c r="W476" s="136">
        <f t="shared" si="329"/>
        <v>45897</v>
      </c>
      <c r="X476" s="137" t="str">
        <f t="shared" si="330"/>
        <v>06:00</v>
      </c>
      <c r="Y476" s="235">
        <f>[4]SayfaKAY!AE833</f>
        <v>45897.25</v>
      </c>
      <c r="Z476" s="109">
        <f t="shared" si="331"/>
        <v>45898</v>
      </c>
      <c r="AA476" s="110" t="str">
        <f t="shared" si="332"/>
        <v>07:00</v>
      </c>
      <c r="AB476" s="182">
        <f>[4]SayfaKAY!BA833</f>
        <v>45898.291666666701</v>
      </c>
      <c r="AC476" s="257">
        <f t="shared" si="333"/>
        <v>120.00000009778887</v>
      </c>
      <c r="AD476" s="111">
        <f t="shared" si="334"/>
        <v>45898</v>
      </c>
      <c r="AE476" s="111" t="str">
        <f t="shared" si="335"/>
        <v>07:00</v>
      </c>
      <c r="AF476" s="235">
        <f>[4]SayfaKAY!BA833</f>
        <v>45898.291666666701</v>
      </c>
      <c r="AG476" s="179" t="str">
        <f>[4]SayfaKAY!S833</f>
        <v>(III) Farklı Araçlarda Tekrarlayan Arıza</v>
      </c>
      <c r="AH476" s="178" t="str">
        <f t="shared" si="336"/>
        <v>Bu Arıza Aracın Servise Verilmesine Engel</v>
      </c>
      <c r="AI476" s="163" t="str">
        <f>[4]SayfaKAY!AV833</f>
        <v/>
      </c>
      <c r="AJ476" s="164" t="str">
        <f t="shared" si="337"/>
        <v/>
      </c>
      <c r="AK476" s="164" t="str">
        <f t="shared" si="338"/>
        <v/>
      </c>
      <c r="AL476" s="112" t="str">
        <f>[4]SayfaKAY!AX833</f>
        <v/>
      </c>
      <c r="AM476" s="257" cm="1">
        <f t="array" ref="AM476">IFERROR(IF(AND(P476&lt;&gt;"D(Arıza Değil)",AH476="Bu Arıza Aracın Servise Verilmesine Engel Değil"),
IF(Z476-F476&gt;0,(AB476-Y476)*24*60,
IF(OR(AND(G476&gt;$AS$1,G476&lt;$AT$1),AND(G476&gt;$AU$1,G476&lt;$AV$1)),
(AF476-H476)*24*60,     BH:BH0)),        AN476),0)</f>
        <v>120.00000009778887</v>
      </c>
      <c r="AN476" s="257">
        <f t="shared" si="339"/>
        <v>120.00000009778887</v>
      </c>
      <c r="AO476" s="174" t="str">
        <f>[4]SayfaKAY!AG833</f>
        <v/>
      </c>
      <c r="AP476" s="174" t="str">
        <f>[4]SayfaKAY!AI833</f>
        <v/>
      </c>
      <c r="AQ476" s="174" t="str">
        <f>[4]SayfaKAY!AQ833</f>
        <v/>
      </c>
      <c r="AR476" s="174" t="str">
        <f>[4]SayfaKAY!AH833</f>
        <v/>
      </c>
      <c r="AS476" s="174" t="str">
        <f>[4]SayfaKAY!AJ833</f>
        <v/>
      </c>
      <c r="AT476" s="175" t="str">
        <f>[4]SayfaKAY!AM833</f>
        <v/>
      </c>
      <c r="AU476" s="176" t="str">
        <f>[4]SayfaKAY!AL833</f>
        <v/>
      </c>
      <c r="AV476" s="176" t="str">
        <f>[4]SayfaKAY!AP833</f>
        <v/>
      </c>
      <c r="AW476" s="177" t="str">
        <f>[4]SayfaKAY!AT833</f>
        <v/>
      </c>
      <c r="AX476" s="194">
        <f t="shared" si="340"/>
        <v>2640.0000021513551</v>
      </c>
      <c r="AY476" s="168"/>
      <c r="AZ476" s="167"/>
      <c r="BA476" s="113"/>
      <c r="BB476" s="171" t="str">
        <f t="shared" si="325"/>
        <v/>
      </c>
      <c r="BC476" s="114"/>
      <c r="BD476" s="114"/>
      <c r="BE476" s="114"/>
      <c r="BF476" s="114"/>
      <c r="BG476" s="114"/>
      <c r="BH476" s="114">
        <f>IFERROR(FRACAS!AN836, "Hata Var")</f>
        <v>449.00000005960464</v>
      </c>
      <c r="BI476" s="114"/>
      <c r="BJ476" s="114"/>
      <c r="BK476" s="105" t="str">
        <f>[4]SayfaKAY!AW833</f>
        <v/>
      </c>
      <c r="BL476" s="105" t="str">
        <f>[4]SayfaKAY!V833</f>
        <v>ATAK ULAŞIM SAN.TİC.LTD.ŞTİ.</v>
      </c>
      <c r="BM476" s="114"/>
      <c r="BN476" s="171" t="str">
        <f t="shared" si="341"/>
        <v>x yok</v>
      </c>
      <c r="BO476" s="171" t="b">
        <f t="shared" si="342"/>
        <v>0</v>
      </c>
      <c r="BP476" s="171" t="b">
        <f t="shared" si="343"/>
        <v>0</v>
      </c>
      <c r="BQ476" s="226">
        <f t="shared" si="344"/>
        <v>-1379.9999999511056</v>
      </c>
      <c r="BR476" s="226">
        <f t="shared" si="345"/>
        <v>1500.0000000488944</v>
      </c>
      <c r="BS476" s="226">
        <f t="shared" si="346"/>
        <v>120.00000009778887</v>
      </c>
      <c r="BT476" s="114"/>
      <c r="BU476" s="242"/>
      <c r="BV476" s="233">
        <f t="shared" si="347"/>
        <v>2</v>
      </c>
      <c r="BW476" s="226" t="str">
        <f t="shared" si="348"/>
        <v>Evet, çakışma var</v>
      </c>
      <c r="BX476" s="229"/>
      <c r="BY476" s="247">
        <f t="shared" si="349"/>
        <v>-0.95833333329937886</v>
      </c>
      <c r="BZ476" s="247">
        <f t="shared" si="350"/>
        <v>1.0416666667006211</v>
      </c>
      <c r="CA476" s="247">
        <f t="shared" si="351"/>
        <v>8.3333333401242271E-2</v>
      </c>
      <c r="CB476" s="213"/>
      <c r="CC476" s="211"/>
      <c r="CD476" s="196"/>
      <c r="CE476" s="213">
        <v>832</v>
      </c>
      <c r="CF476" s="182">
        <f t="shared" si="352"/>
        <v>45898.208333333299</v>
      </c>
      <c r="CG476" s="182">
        <f t="shared" si="353"/>
        <v>45898.291666666701</v>
      </c>
      <c r="CH476" s="196"/>
      <c r="CI476" s="196"/>
      <c r="CJ476" s="196"/>
      <c r="CK476" s="196">
        <f t="shared" si="354"/>
        <v>1.0416666667006211</v>
      </c>
      <c r="CL476" s="196">
        <f t="shared" si="355"/>
        <v>-0.95833333329937886</v>
      </c>
      <c r="CM476" s="196">
        <f t="shared" si="356"/>
        <v>8.3333333401242271E-2</v>
      </c>
      <c r="CN476" s="114"/>
      <c r="CO476" s="115">
        <f t="shared" si="357"/>
        <v>120.00000009778887</v>
      </c>
      <c r="CP476" s="116">
        <f t="shared" si="358"/>
        <v>62.500000002037268</v>
      </c>
      <c r="CQ476" s="117">
        <f t="shared" si="359"/>
        <v>0.20833333329937886</v>
      </c>
      <c r="CR476" s="117">
        <f t="shared" si="360"/>
        <v>45897.25</v>
      </c>
      <c r="CS476" s="117">
        <f t="shared" si="361"/>
        <v>45898.291666666701</v>
      </c>
      <c r="CT476" s="118">
        <f t="shared" si="362"/>
        <v>66091740.000000052</v>
      </c>
      <c r="CU476" s="118">
        <f t="shared" si="363"/>
        <v>1500.0000000488944</v>
      </c>
      <c r="CV476" s="118">
        <f t="shared" si="364"/>
        <v>66093240.000000097</v>
      </c>
      <c r="CW476" s="119">
        <f t="shared" si="365"/>
        <v>0.99997730478941504</v>
      </c>
    </row>
    <row r="477" spans="1:101" ht="118.5" customHeight="1" x14ac:dyDescent="0.3">
      <c r="A477" s="104" t="str">
        <f>[4]SayfaKAY!C834</f>
        <v>KAY5+6</v>
      </c>
      <c r="B477" s="104" t="str">
        <f>[4]SayfaKAY!D834</f>
        <v>3879(8)</v>
      </c>
      <c r="C477" s="105" t="str">
        <f>[4]SayfaKAY!E834</f>
        <v>RB</v>
      </c>
      <c r="D477" s="105">
        <f>[4]SayfaKAY!F834</f>
        <v>126337</v>
      </c>
      <c r="E477" s="106" t="str">
        <f>[4]SayfaKAY!G834</f>
        <v>BOZ-KAY5+6-FF-821</v>
      </c>
      <c r="F477" s="193">
        <f t="shared" si="326"/>
        <v>45898</v>
      </c>
      <c r="G477" s="135">
        <f t="shared" si="327"/>
        <v>0.20833333329937886</v>
      </c>
      <c r="H477" s="235">
        <f>[4]SayfaKAY!H834</f>
        <v>45898.208333333299</v>
      </c>
      <c r="I477" s="104" t="str">
        <f>[4]SayfaKAY!I834</f>
        <v>Hat/Line</v>
      </c>
      <c r="J477" s="103" t="str">
        <f>IF([4]SayfaKAY!J834="","",IF([4]SayfaKAY!J834="Müşteri","Notified by Customer","Notified by Bozankaya"))</f>
        <v>Notified by Customer</v>
      </c>
      <c r="K477" s="103" t="e">
        <f>VLOOKUP([4]SayfaKAY!L834,#REF!,2,FALSE)</f>
        <v>#REF!</v>
      </c>
      <c r="L477" s="165" t="str">
        <f>[4]SayfaKAY!X834</f>
        <v>ELTESAN ELEKTRO MEKANİK SOĞUTMA SAN</v>
      </c>
      <c r="M477" s="107" t="str">
        <f t="shared" si="328"/>
        <v>KAY5+6-BOZ-KAY5+6-FF-821</v>
      </c>
      <c r="N477" s="105" t="str">
        <f>[4]SayfaKAY!M834</f>
        <v>Yolcu bölümü sıcak</v>
      </c>
      <c r="O477" s="166" t="str">
        <f>[4]SayfaKAY!P834</f>
        <v>D-Arıza değil</v>
      </c>
      <c r="P477" s="166" t="str">
        <f>[4]SayfaKAY!Q834</f>
        <v>B(Servisten çekmeye etki eden arıza)</v>
      </c>
      <c r="Q477" s="166" t="str">
        <f>[4]SayfaKAY!R834</f>
        <v>N.A(Yaralanma yok)</v>
      </c>
      <c r="R477" s="132" t="str" cm="1">
        <f t="array" ref="R477">IF([4]SayfaKAY!U834="","",_xlfn.IFS([4]SayfaKAY!U834="Bozankaya","Bozankaya",[4]SayfaKAY!U834="Müşteri","Customer",[4]SayfaKAY!U834="Tedarikçi","Equipment Supplier"))</f>
        <v>Equipment Supplier</v>
      </c>
      <c r="S477" s="204" t="str">
        <f>[4]SayfaKAY!N834</f>
        <v>Her iki HVAC'da resetlendi. Test yapıldı. Soğutma yapıyor. Sorun giderildi.</v>
      </c>
      <c r="T477" s="133" t="str">
        <f>[4]SayfaKAY!AD834</f>
        <v>*Reset edildi</v>
      </c>
      <c r="U477" s="132" t="str">
        <f>[4]SayfaKAY!W834</f>
        <v>Evet</v>
      </c>
      <c r="V477" s="108">
        <f>[4]SayfaKAY!AZ834</f>
        <v>2</v>
      </c>
      <c r="W477" s="136">
        <f t="shared" si="329"/>
        <v>45897</v>
      </c>
      <c r="X477" s="137" t="str">
        <f t="shared" si="330"/>
        <v>06:00</v>
      </c>
      <c r="Y477" s="235">
        <f>[4]SayfaKAY!AE834</f>
        <v>45897.25</v>
      </c>
      <c r="Z477" s="109">
        <f t="shared" si="331"/>
        <v>45898</v>
      </c>
      <c r="AA477" s="110" t="str">
        <f t="shared" si="332"/>
        <v>07:00</v>
      </c>
      <c r="AB477" s="182">
        <f>[4]SayfaKAY!BA834</f>
        <v>45898.291666666701</v>
      </c>
      <c r="AC477" s="257">
        <f t="shared" si="333"/>
        <v>120.00000009778887</v>
      </c>
      <c r="AD477" s="111">
        <f t="shared" si="334"/>
        <v>45898</v>
      </c>
      <c r="AE477" s="111" t="str">
        <f t="shared" si="335"/>
        <v>07:00</v>
      </c>
      <c r="AF477" s="235">
        <f>[4]SayfaKAY!BA834</f>
        <v>45898.291666666701</v>
      </c>
      <c r="AG477" s="179" t="str">
        <f>[4]SayfaKAY!S834</f>
        <v>(III) Farklı Araçlarda Tekrarlayan Arıza</v>
      </c>
      <c r="AH477" s="178" t="str">
        <f t="shared" si="336"/>
        <v>Bu Arıza Aracın Servise Verilmesine Engel</v>
      </c>
      <c r="AI477" s="163" t="str">
        <f>[4]SayfaKAY!AV834</f>
        <v/>
      </c>
      <c r="AJ477" s="164" t="str">
        <f t="shared" si="337"/>
        <v/>
      </c>
      <c r="AK477" s="164" t="str">
        <f t="shared" si="338"/>
        <v/>
      </c>
      <c r="AL477" s="112" t="str">
        <f>[4]SayfaKAY!AX834</f>
        <v/>
      </c>
      <c r="AM477" s="257" cm="1">
        <f t="array" ref="AM477">IFERROR(IF(AND(P477&lt;&gt;"D(Arıza Değil)",AH477="Bu Arıza Aracın Servise Verilmesine Engel Değil"),
IF(Z477-F477&gt;0,(AB477-Y477)*24*60,
IF(OR(AND(G477&gt;$AS$1,G477&lt;$AT$1),AND(G477&gt;$AU$1,G477&lt;$AV$1)),
(AF477-H477)*24*60,     BH:BH0)),        AN477),0)</f>
        <v>120.00000009778887</v>
      </c>
      <c r="AN477" s="257">
        <f t="shared" si="339"/>
        <v>120.00000009778887</v>
      </c>
      <c r="AO477" s="174" t="str">
        <f>[4]SayfaKAY!AG834</f>
        <v/>
      </c>
      <c r="AP477" s="174" t="str">
        <f>[4]SayfaKAY!AI834</f>
        <v/>
      </c>
      <c r="AQ477" s="174" t="str">
        <f>[4]SayfaKAY!AQ834</f>
        <v/>
      </c>
      <c r="AR477" s="174" t="str">
        <f>[4]SayfaKAY!AH834</f>
        <v/>
      </c>
      <c r="AS477" s="174" t="str">
        <f>[4]SayfaKAY!AJ834</f>
        <v/>
      </c>
      <c r="AT477" s="175" t="str">
        <f>[4]SayfaKAY!AM834</f>
        <v/>
      </c>
      <c r="AU477" s="176" t="str">
        <f>[4]SayfaKAY!AL834</f>
        <v/>
      </c>
      <c r="AV477" s="176" t="str">
        <f>[4]SayfaKAY!AP834</f>
        <v/>
      </c>
      <c r="AW477" s="177" t="str">
        <f>[4]SayfaKAY!AT834</f>
        <v/>
      </c>
      <c r="AX477" s="194">
        <f t="shared" si="340"/>
        <v>2640.0000021513551</v>
      </c>
      <c r="AY477" s="168"/>
      <c r="AZ477" s="167"/>
      <c r="BA477" s="170"/>
      <c r="BB477" s="171" t="str">
        <f t="shared" si="325"/>
        <v/>
      </c>
      <c r="BC477" s="114"/>
      <c r="BD477" s="114"/>
      <c r="BE477" s="114"/>
      <c r="BF477" s="114"/>
      <c r="BG477" s="114"/>
      <c r="BH477" s="114">
        <f>IFERROR(FRACAS!AN837, "Hata Var")</f>
        <v>140.00000011059456</v>
      </c>
      <c r="BI477" s="114"/>
      <c r="BJ477" s="114"/>
      <c r="BK477" s="105" t="str">
        <f>[4]SayfaKAY!AW834</f>
        <v/>
      </c>
      <c r="BL477" s="105" t="str">
        <f>[4]SayfaKAY!V834</f>
        <v>ELTESAN ELEKTRO MEKANİK SOĞUTMA SAN</v>
      </c>
      <c r="BM477" s="114"/>
      <c r="BN477" s="171" t="str">
        <f t="shared" si="341"/>
        <v>x yok</v>
      </c>
      <c r="BO477" s="171" t="b">
        <f t="shared" si="342"/>
        <v>0</v>
      </c>
      <c r="BP477" s="171" t="b">
        <f t="shared" si="343"/>
        <v>0</v>
      </c>
      <c r="BQ477" s="226">
        <f t="shared" si="344"/>
        <v>-1379.9999999511056</v>
      </c>
      <c r="BR477" s="226">
        <f t="shared" si="345"/>
        <v>1500.0000000488944</v>
      </c>
      <c r="BS477" s="226">
        <f t="shared" si="346"/>
        <v>120.00000009778887</v>
      </c>
      <c r="BT477" s="114"/>
      <c r="BU477" s="242"/>
      <c r="BV477" s="233">
        <f t="shared" si="347"/>
        <v>1</v>
      </c>
      <c r="BW477" s="226" t="str">
        <f t="shared" si="348"/>
        <v>Evet, çakışma var</v>
      </c>
      <c r="BX477" s="229"/>
      <c r="BY477" s="247">
        <f t="shared" si="349"/>
        <v>-0.95833333329937886</v>
      </c>
      <c r="BZ477" s="247">
        <f t="shared" si="350"/>
        <v>1.0416666667006211</v>
      </c>
      <c r="CA477" s="247">
        <f t="shared" si="351"/>
        <v>8.3333333401242271E-2</v>
      </c>
      <c r="CB477" s="213"/>
      <c r="CC477" s="211"/>
      <c r="CD477" s="196"/>
      <c r="CE477" s="213">
        <v>833</v>
      </c>
      <c r="CF477" s="182">
        <f t="shared" si="352"/>
        <v>45898.208333333299</v>
      </c>
      <c r="CG477" s="182">
        <f t="shared" si="353"/>
        <v>45898.291666666701</v>
      </c>
      <c r="CH477" s="196"/>
      <c r="CI477" s="196"/>
      <c r="CJ477" s="196"/>
      <c r="CK477" s="196">
        <f t="shared" si="354"/>
        <v>1.0416666667006211</v>
      </c>
      <c r="CL477" s="196">
        <f t="shared" si="355"/>
        <v>-0.95833333329937886</v>
      </c>
      <c r="CM477" s="196">
        <f t="shared" si="356"/>
        <v>8.3333333401242271E-2</v>
      </c>
      <c r="CN477" s="114"/>
      <c r="CO477" s="115">
        <f t="shared" si="357"/>
        <v>120.00000009778887</v>
      </c>
      <c r="CP477" s="116">
        <f t="shared" si="358"/>
        <v>62.500000002037268</v>
      </c>
      <c r="CQ477" s="117">
        <f t="shared" si="359"/>
        <v>0.20833333329937886</v>
      </c>
      <c r="CR477" s="117">
        <f t="shared" si="360"/>
        <v>45897.25</v>
      </c>
      <c r="CS477" s="117">
        <f t="shared" si="361"/>
        <v>45898.291666666701</v>
      </c>
      <c r="CT477" s="118">
        <f t="shared" si="362"/>
        <v>66091740.000000052</v>
      </c>
      <c r="CU477" s="118">
        <f t="shared" si="363"/>
        <v>1500.0000000488944</v>
      </c>
      <c r="CV477" s="118">
        <f t="shared" si="364"/>
        <v>66093240.000000097</v>
      </c>
      <c r="CW477" s="119">
        <f t="shared" si="365"/>
        <v>0.99997730478941504</v>
      </c>
    </row>
    <row r="478" spans="1:101" ht="118.5" customHeight="1" x14ac:dyDescent="0.3">
      <c r="A478" s="160" t="str">
        <f>[4]SayfaKAY!C835</f>
        <v>KAY5+6</v>
      </c>
      <c r="B478" s="104" t="str">
        <f>[4]SayfaKAY!D835</f>
        <v>3879(8)</v>
      </c>
      <c r="C478" s="105" t="str">
        <f>[4]SayfaKAY!E835</f>
        <v>MA</v>
      </c>
      <c r="D478" s="105">
        <f>[4]SayfaKAY!F835</f>
        <v>126337</v>
      </c>
      <c r="E478" s="106" t="str">
        <f>[4]SayfaKAY!G835</f>
        <v>BOZ-KAY5+6-FF-822</v>
      </c>
      <c r="F478" s="193">
        <f t="shared" si="326"/>
        <v>45898</v>
      </c>
      <c r="G478" s="135">
        <f t="shared" si="327"/>
        <v>0.20833333329937886</v>
      </c>
      <c r="H478" s="235">
        <f>[4]SayfaKAY!H835</f>
        <v>45898.208333333299</v>
      </c>
      <c r="I478" s="104" t="str">
        <f>[4]SayfaKAY!I835</f>
        <v>Hat/Line</v>
      </c>
      <c r="J478" s="103" t="str">
        <f>IF([4]SayfaKAY!J835="","",IF([4]SayfaKAY!J835="Müşteri","Notified by Customer","Notified by Bozankaya"))</f>
        <v>Notified by Customer</v>
      </c>
      <c r="K478" s="103" t="e">
        <f>VLOOKUP([4]SayfaKAY!L835,#REF!,2,FALSE)</f>
        <v>#REF!</v>
      </c>
      <c r="L478" s="165" t="str">
        <f>[4]SayfaKAY!X835</f>
        <v>DENİZLER OTOMOTİV SAN. VE TİC.LTD.Ş</v>
      </c>
      <c r="M478" s="107" t="str">
        <f t="shared" si="328"/>
        <v>KAY5+6-BOZ-KAY5+6-FF-822</v>
      </c>
      <c r="N478" s="105" t="str">
        <f>[4]SayfaKAY!M835</f>
        <v>Silecek çalışmıyor.</v>
      </c>
      <c r="O478" s="166" t="str">
        <f>[4]SayfaKAY!P835</f>
        <v>D-Arıza değil</v>
      </c>
      <c r="P478" s="166" t="str">
        <f>[4]SayfaKAY!Q835</f>
        <v>B(Servisten çekmeye etki eden arıza)</v>
      </c>
      <c r="Q478" s="166" t="str">
        <f>[4]SayfaKAY!R835</f>
        <v>N.A(Yaralanma yok)</v>
      </c>
      <c r="R478" s="132" t="str" cm="1">
        <f t="array" ref="R478">IF([4]SayfaKAY!U835="","",_xlfn.IFS([4]SayfaKAY!U835="Bozankaya","Bozankaya",[4]SayfaKAY!U835="Müşteri","Customer",[4]SayfaKAY!U835="Tedarikçi","Equipment Supplier"))</f>
        <v>Equipment Supplier</v>
      </c>
      <c r="S478" s="204" t="str">
        <f>[4]SayfaKAY!N835</f>
        <v>Silecek arızası kontrol edildi. Modül konnektöründe çıkan kablo vardı düzeltildi. Silecek ayarı yapıldı. Sorun giderildi.</v>
      </c>
      <c r="T478" s="133" t="str">
        <f>[4]SayfaKAY!AD835</f>
        <v>Gevşek bağlantı vidaları sıkıldı</v>
      </c>
      <c r="U478" s="132" t="str">
        <f>[4]SayfaKAY!W835</f>
        <v>Evet</v>
      </c>
      <c r="V478" s="108">
        <f>[4]SayfaKAY!AZ835</f>
        <v>2</v>
      </c>
      <c r="W478" s="136">
        <f t="shared" si="329"/>
        <v>45897</v>
      </c>
      <c r="X478" s="137" t="str">
        <f t="shared" si="330"/>
        <v>05:30</v>
      </c>
      <c r="Y478" s="235">
        <f>[4]SayfaKAY!AE835</f>
        <v>45897.229166666701</v>
      </c>
      <c r="Z478" s="109">
        <f t="shared" si="331"/>
        <v>45898</v>
      </c>
      <c r="AA478" s="110" t="str">
        <f t="shared" si="332"/>
        <v>07:00</v>
      </c>
      <c r="AB478" s="182">
        <f>[4]SayfaKAY!BA835</f>
        <v>45898.291666666701</v>
      </c>
      <c r="AC478" s="257">
        <f t="shared" si="333"/>
        <v>120.00000009778887</v>
      </c>
      <c r="AD478" s="111">
        <f t="shared" si="334"/>
        <v>45898</v>
      </c>
      <c r="AE478" s="111" t="str">
        <f t="shared" si="335"/>
        <v>07:00</v>
      </c>
      <c r="AF478" s="235">
        <f>[4]SayfaKAY!BA835</f>
        <v>45898.291666666701</v>
      </c>
      <c r="AG478" s="179" t="str">
        <f>[4]SayfaKAY!S835</f>
        <v>(III) Farklı Araçlarda Tekrarlayan Arıza</v>
      </c>
      <c r="AH478" s="178" t="str">
        <f t="shared" si="336"/>
        <v>Bu Arıza Aracın Servise Verilmesine Engel</v>
      </c>
      <c r="AI478" s="163" t="str">
        <f>[4]SayfaKAY!AV835</f>
        <v/>
      </c>
      <c r="AJ478" s="164" t="str">
        <f t="shared" si="337"/>
        <v/>
      </c>
      <c r="AK478" s="164" t="str">
        <f t="shared" si="338"/>
        <v/>
      </c>
      <c r="AL478" s="112" t="str">
        <f>[4]SayfaKAY!AX835</f>
        <v/>
      </c>
      <c r="AM478" s="257" cm="1">
        <f t="array" ref="AM478">IFERROR(IF(AND(P478&lt;&gt;"D(Arıza Değil)",AH478="Bu Arıza Aracın Servise Verilmesine Engel Değil"),
IF(Z478-F478&gt;0,(AB478-Y478)*24*60,
IF(OR(AND(G478&gt;$AS$1,G478&lt;$AT$1),AND(G478&gt;$AU$1,G478&lt;$AV$1)),
(AF478-H478)*24*60,     BH:BH0)),        AN478),0)</f>
        <v>120.00000009778887</v>
      </c>
      <c r="AN478" s="257">
        <f t="shared" si="339"/>
        <v>120.00000009778887</v>
      </c>
      <c r="AO478" s="174" t="str">
        <f>[4]SayfaKAY!AG835</f>
        <v/>
      </c>
      <c r="AP478" s="174" t="str">
        <f>[4]SayfaKAY!AI835</f>
        <v/>
      </c>
      <c r="AQ478" s="174" t="str">
        <f>[4]SayfaKAY!AQ835</f>
        <v/>
      </c>
      <c r="AR478" s="174" t="str">
        <f>[4]SayfaKAY!AH835</f>
        <v/>
      </c>
      <c r="AS478" s="174" t="str">
        <f>[4]SayfaKAY!AJ835</f>
        <v/>
      </c>
      <c r="AT478" s="175" t="str">
        <f>[4]SayfaKAY!AM835</f>
        <v/>
      </c>
      <c r="AU478" s="176" t="str">
        <f>[4]SayfaKAY!AL835</f>
        <v/>
      </c>
      <c r="AV478" s="176" t="str">
        <f>[4]SayfaKAY!AP835</f>
        <v/>
      </c>
      <c r="AW478" s="177" t="str">
        <f>[4]SayfaKAY!AT835</f>
        <v/>
      </c>
      <c r="AX478" s="194">
        <f t="shared" si="340"/>
        <v>2640.0000021513551</v>
      </c>
      <c r="AY478" s="168"/>
      <c r="AZ478" s="167"/>
      <c r="BA478" s="113"/>
      <c r="BB478" s="171" t="str">
        <f t="shared" si="325"/>
        <v/>
      </c>
      <c r="BC478" s="114"/>
      <c r="BD478" s="114"/>
      <c r="BE478" s="114"/>
      <c r="BF478" s="114"/>
      <c r="BG478" s="114"/>
      <c r="BH478" s="114">
        <f>IFERROR(FRACAS!AN838, "Hata Var")</f>
        <v>12.000000091502443</v>
      </c>
      <c r="BI478" s="114"/>
      <c r="BJ478" s="114"/>
      <c r="BK478" s="105" t="str">
        <f>[4]SayfaKAY!AW835</f>
        <v/>
      </c>
      <c r="BL478" s="105" t="str">
        <f>[4]SayfaKAY!V835</f>
        <v>DENİZLER OTOMOTİV SAN. VE TİC.LTD.Ş</v>
      </c>
      <c r="BM478" s="114"/>
      <c r="BN478" s="171" t="str">
        <f t="shared" si="341"/>
        <v>x yok</v>
      </c>
      <c r="BO478" s="171" t="b">
        <f t="shared" si="342"/>
        <v>0</v>
      </c>
      <c r="BP478" s="171" t="b">
        <f t="shared" si="343"/>
        <v>0</v>
      </c>
      <c r="BQ478" s="226">
        <f t="shared" si="344"/>
        <v>-1409.9999999022111</v>
      </c>
      <c r="BR478" s="226">
        <f t="shared" si="345"/>
        <v>1530</v>
      </c>
      <c r="BS478" s="226">
        <f t="shared" si="346"/>
        <v>120.00000009778887</v>
      </c>
      <c r="BT478" s="114"/>
      <c r="BU478" s="242"/>
      <c r="BV478" s="233">
        <f t="shared" si="347"/>
        <v>1</v>
      </c>
      <c r="BW478" s="226" t="str">
        <f t="shared" si="348"/>
        <v>Evet, çakışma var</v>
      </c>
      <c r="BX478" s="229"/>
      <c r="BY478" s="247">
        <f t="shared" si="349"/>
        <v>-0.97916666659875773</v>
      </c>
      <c r="BZ478" s="247">
        <f t="shared" si="350"/>
        <v>1.0625</v>
      </c>
      <c r="CA478" s="247">
        <f t="shared" si="351"/>
        <v>8.3333333401242271E-2</v>
      </c>
      <c r="CB478" s="213"/>
      <c r="CC478" s="211"/>
      <c r="CD478" s="196"/>
      <c r="CE478" s="213">
        <v>834</v>
      </c>
      <c r="CF478" s="182">
        <f t="shared" si="352"/>
        <v>45898.208333333299</v>
      </c>
      <c r="CG478" s="182">
        <f t="shared" si="353"/>
        <v>45898.291666666701</v>
      </c>
      <c r="CH478" s="196"/>
      <c r="CI478" s="196"/>
      <c r="CJ478" s="196"/>
      <c r="CK478" s="196">
        <f t="shared" si="354"/>
        <v>1.0625</v>
      </c>
      <c r="CL478" s="196">
        <f t="shared" si="355"/>
        <v>-0.97916666659875773</v>
      </c>
      <c r="CM478" s="196">
        <f t="shared" si="356"/>
        <v>8.3333333401242271E-2</v>
      </c>
      <c r="CN478" s="114"/>
      <c r="CO478" s="115">
        <f t="shared" si="357"/>
        <v>120.00000009778887</v>
      </c>
      <c r="CP478" s="116">
        <f t="shared" si="358"/>
        <v>63.75</v>
      </c>
      <c r="CQ478" s="117">
        <f t="shared" si="359"/>
        <v>0.20833333329937886</v>
      </c>
      <c r="CR478" s="117">
        <f t="shared" si="360"/>
        <v>45897.229166666701</v>
      </c>
      <c r="CS478" s="117">
        <f t="shared" si="361"/>
        <v>45898.291666666701</v>
      </c>
      <c r="CT478" s="118">
        <f t="shared" si="362"/>
        <v>66091710.000000097</v>
      </c>
      <c r="CU478" s="118">
        <f t="shared" si="363"/>
        <v>1530</v>
      </c>
      <c r="CV478" s="118">
        <f t="shared" si="364"/>
        <v>66093240.000000097</v>
      </c>
      <c r="CW478" s="119">
        <f t="shared" si="365"/>
        <v>0.99997685088520394</v>
      </c>
    </row>
    <row r="479" spans="1:101" ht="118.5" customHeight="1" x14ac:dyDescent="0.3">
      <c r="A479" s="104" t="str">
        <f>[4]SayfaKAY!C601</f>
        <v>KAY5+6</v>
      </c>
      <c r="B479" s="104" t="str">
        <f>[4]SayfaKAY!D601</f>
        <v>3874(3)</v>
      </c>
      <c r="C479" s="105" t="str">
        <f>[4]SayfaKAY!E601</f>
        <v>RA</v>
      </c>
      <c r="D479" s="105">
        <f>[4]SayfaKAY!F601</f>
        <v>157989</v>
      </c>
      <c r="E479" s="106" t="str">
        <f>[4]SayfaKAY!G601</f>
        <v>BOZ-KAY5+6-FF-600</v>
      </c>
      <c r="F479" s="193">
        <f t="shared" si="326"/>
        <v>45895</v>
      </c>
      <c r="G479" s="135">
        <f t="shared" si="327"/>
        <v>0.20833333329937886</v>
      </c>
      <c r="H479" s="235">
        <f>[4]SayfaKAY!H601</f>
        <v>45895.208333333299</v>
      </c>
      <c r="I479" s="104" t="str">
        <f>[4]SayfaKAY!I601</f>
        <v>Depo/Depot</v>
      </c>
      <c r="J479" s="103" t="str">
        <f>IF([4]SayfaKAY!J601="","",IF([4]SayfaKAY!J601="Müşteri","Notified by Customer","Notified by Bozankaya"))</f>
        <v>Notified by Bozankaya</v>
      </c>
      <c r="K479" s="103" t="e">
        <f>VLOOKUP([4]SayfaKAY!L601,#REF!,2,FALSE)</f>
        <v>#REF!</v>
      </c>
      <c r="L479" s="165" t="str">
        <f>[4]SayfaKAY!X601</f>
        <v>Lütze Transportation GmbH</v>
      </c>
      <c r="M479" s="107" t="str">
        <f t="shared" si="328"/>
        <v>KAY5+6-BOZ-KAY5+6-FF-600</v>
      </c>
      <c r="N479" s="105" t="str">
        <f>[4]SayfaKAY!M601</f>
        <v>ARAÇ A KABİNDEN ANONS YAPMIYOR</v>
      </c>
      <c r="O479" s="166" t="str">
        <f>[4]SayfaKAY!P601</f>
        <v>D-Arıza değil</v>
      </c>
      <c r="P479" s="166" t="str">
        <f>[4]SayfaKAY!Q601</f>
        <v>C(Sisteme etki etmeyen arıza)</v>
      </c>
      <c r="Q479" s="166" t="str">
        <f>[4]SayfaKAY!R601</f>
        <v>N.A(Yaralanma yok)</v>
      </c>
      <c r="R479" s="132" t="str" cm="1">
        <f t="array" ref="R479">IF([4]SayfaKAY!U601="","",_xlfn.IFS([4]SayfaKAY!U601="Bozankaya","Bozankaya",[4]SayfaKAY!U601="Müşteri","Customer",[4]SayfaKAY!U601="Tedarikçi","Equipment Supplier"))</f>
        <v>Equipment Supplier</v>
      </c>
      <c r="S479" s="204" t="str">
        <f>[4]SayfaKAY!N601</f>
        <v>KONTROL EDİLDİ RACK DOLABI AC KARTI ÇIKIŞ VERMİYOR RACK DOLAP DEĞİŞİMİ YAPILDI</v>
      </c>
      <c r="T479" s="133" t="str">
        <f>[4]SayfaKAY!AD601</f>
        <v>Ekipman yenisi ile değiştirildi</v>
      </c>
      <c r="U479" s="132" t="str">
        <f>[4]SayfaKAY!W601</f>
        <v>Evet</v>
      </c>
      <c r="V479" s="108">
        <f>[4]SayfaKAY!AZ601</f>
        <v>1</v>
      </c>
      <c r="W479" s="136">
        <f t="shared" si="329"/>
        <v>45895</v>
      </c>
      <c r="X479" s="137" t="str">
        <f t="shared" si="330"/>
        <v>07:00</v>
      </c>
      <c r="Y479" s="235">
        <f>[4]SayfaKAY!AE601</f>
        <v>45895.291666666701</v>
      </c>
      <c r="Z479" s="109">
        <f t="shared" si="331"/>
        <v>45896</v>
      </c>
      <c r="AA479" s="110" t="str">
        <f t="shared" si="332"/>
        <v>09:00</v>
      </c>
      <c r="AB479" s="182">
        <f>[4]SayfaKAY!BA601</f>
        <v>45896.375</v>
      </c>
      <c r="AC479" s="257">
        <f t="shared" si="333"/>
        <v>1680.0000000488944</v>
      </c>
      <c r="AD479" s="111">
        <f t="shared" si="334"/>
        <v>45896</v>
      </c>
      <c r="AE479" s="111" t="str">
        <f t="shared" si="335"/>
        <v>09:00</v>
      </c>
      <c r="AF479" s="235">
        <f>[4]SayfaKAY!BA601</f>
        <v>45896.375</v>
      </c>
      <c r="AG479" s="179" t="str">
        <f>[4]SayfaKAY!S601</f>
        <v>(III) Farklı Araçlarda Tekrarlayan Arıza</v>
      </c>
      <c r="AH479" s="178" t="str">
        <f t="shared" si="336"/>
        <v>Bu Arıza Aracın Servise Verilmesine Engel Değil</v>
      </c>
      <c r="AI479" s="163" t="str">
        <f>[4]SayfaKAY!AV601</f>
        <v>38-HBR-25-282</v>
      </c>
      <c r="AJ479" s="164" t="str">
        <f t="shared" si="337"/>
        <v/>
      </c>
      <c r="AK479" s="164" t="str">
        <f t="shared" si="338"/>
        <v/>
      </c>
      <c r="AL479" s="112" t="str">
        <f>[4]SayfaKAY!AX601</f>
        <v/>
      </c>
      <c r="AM479" s="257" cm="1">
        <f t="array" ref="AM479">IFERROR(IF(AND(P479&lt;&gt;"D(Arıza Değil)",AH479="Bu Arıza Aracın Servise Verilmesine Engel Değil"),
IF(Z479-F479&gt;0,(AB479-Y479)*24*60,
IF(OR(AND(G479&gt;$AS$1,G479&lt;$AT$1),AND(G479&gt;$AU$1,G479&lt;$AV$1)),
(AF479-H479)*24*60,     BH:BH0)),        AN479),0)</f>
        <v>1559.9999999511056</v>
      </c>
      <c r="AN479" s="257">
        <f t="shared" si="339"/>
        <v>1680.0000000488944</v>
      </c>
      <c r="AO479" s="174" t="str">
        <f>[4]SayfaKAY!AG601</f>
        <v>Lütze Transportation GmbH</v>
      </c>
      <c r="AP479" s="174" t="str">
        <f>[4]SayfaKAY!AI601</f>
        <v>E820-7020</v>
      </c>
      <c r="AQ479" s="174" t="str">
        <f>[4]SayfaKAY!AQ601</f>
        <v/>
      </c>
      <c r="AR479" s="174" t="str">
        <f>[4]SayfaKAY!AH601</f>
        <v>ACSys-19'' RACK</v>
      </c>
      <c r="AS479" s="174" t="str">
        <f>[4]SayfaKAY!AJ601</f>
        <v/>
      </c>
      <c r="AT479" s="175" t="str">
        <f>[4]SayfaKAY!AM601</f>
        <v/>
      </c>
      <c r="AU479" s="176" t="str">
        <f>[4]SayfaKAY!AL601</f>
        <v/>
      </c>
      <c r="AV479" s="176" t="str">
        <f>[4]SayfaKAY!AP601</f>
        <v/>
      </c>
      <c r="AW479" s="177" t="str">
        <f>[4]SayfaKAY!AT601</f>
        <v/>
      </c>
      <c r="AX479" s="194">
        <f t="shared" si="340"/>
        <v>18480.000000537839</v>
      </c>
      <c r="AY479" s="168"/>
      <c r="AZ479" s="167"/>
      <c r="BA479" s="170"/>
      <c r="BB479" s="171" t="str">
        <f t="shared" si="325"/>
        <v/>
      </c>
      <c r="BC479" s="114"/>
      <c r="BD479" s="114"/>
      <c r="BE479" s="114"/>
      <c r="BF479" s="114"/>
      <c r="BG479" s="114"/>
      <c r="BH479" s="114">
        <f>IFERROR(FRACAS!AN604, "Hata Var")</f>
        <v>6932.0000000169966</v>
      </c>
      <c r="BI479" s="114"/>
      <c r="BJ479" s="114"/>
      <c r="BK479" s="105">
        <f>[4]SayfaKAY!AW601</f>
        <v>45928.875</v>
      </c>
      <c r="BL479" s="105" t="str">
        <f>[4]SayfaKAY!V601</f>
        <v>Bozankaya</v>
      </c>
      <c r="BM479" s="114"/>
      <c r="BN479" s="171" t="str">
        <f t="shared" si="341"/>
        <v>x yok</v>
      </c>
      <c r="BO479" s="171" t="b">
        <f t="shared" si="342"/>
        <v>0</v>
      </c>
      <c r="BP479" s="171" t="str">
        <f t="shared" si="343"/>
        <v>Bir günden fazla süren arıza</v>
      </c>
      <c r="BQ479" s="226">
        <f t="shared" si="344"/>
        <v>120.00000009778887</v>
      </c>
      <c r="BR479" s="226">
        <f t="shared" si="345"/>
        <v>1559.9999999511056</v>
      </c>
      <c r="BS479" s="226">
        <f t="shared" si="346"/>
        <v>1680.0000000488944</v>
      </c>
      <c r="BT479" s="114"/>
      <c r="BU479" s="242"/>
      <c r="BV479" s="233">
        <f t="shared" si="347"/>
        <v>0</v>
      </c>
      <c r="BW479" s="226" t="str">
        <f t="shared" si="348"/>
        <v>Hayır, çakışma yok</v>
      </c>
      <c r="BX479" s="229"/>
      <c r="BY479" s="247">
        <f t="shared" si="349"/>
        <v>8.3333333401242271E-2</v>
      </c>
      <c r="BZ479" s="247">
        <f t="shared" si="350"/>
        <v>1.0833333332993789</v>
      </c>
      <c r="CA479" s="247">
        <f t="shared" si="351"/>
        <v>1.1666666667006211</v>
      </c>
      <c r="CB479" s="213"/>
      <c r="CC479" s="211"/>
      <c r="CD479" s="196"/>
      <c r="CE479" s="213">
        <v>600</v>
      </c>
      <c r="CF479" s="182">
        <f t="shared" si="352"/>
        <v>45895.208333333299</v>
      </c>
      <c r="CG479" s="182">
        <f t="shared" si="353"/>
        <v>45896.375</v>
      </c>
      <c r="CH479" s="196"/>
      <c r="CI479" s="196"/>
      <c r="CJ479" s="196"/>
      <c r="CK479" s="196">
        <f t="shared" si="354"/>
        <v>1.0833333332993789</v>
      </c>
      <c r="CL479" s="196">
        <f t="shared" si="355"/>
        <v>8.3333333401242271E-2</v>
      </c>
      <c r="CM479" s="196">
        <f t="shared" si="356"/>
        <v>1.1666666667006211</v>
      </c>
      <c r="CN479" s="114"/>
      <c r="CO479" s="115">
        <f t="shared" si="357"/>
        <v>1680.0000000488944</v>
      </c>
      <c r="CP479" s="116">
        <f t="shared" si="358"/>
        <v>64.999999997962732</v>
      </c>
      <c r="CQ479" s="117">
        <f t="shared" si="359"/>
        <v>0.20833333329937886</v>
      </c>
      <c r="CR479" s="117">
        <f t="shared" si="360"/>
        <v>45895.291666666701</v>
      </c>
      <c r="CS479" s="117">
        <f t="shared" si="361"/>
        <v>45896.375</v>
      </c>
      <c r="CT479" s="118">
        <f t="shared" si="362"/>
        <v>66088920.000000097</v>
      </c>
      <c r="CU479" s="118">
        <f t="shared" si="363"/>
        <v>1559.9999999511056</v>
      </c>
      <c r="CV479" s="118">
        <f t="shared" si="364"/>
        <v>66090480.000000052</v>
      </c>
      <c r="CW479" s="119">
        <f t="shared" si="365"/>
        <v>0.99997639599530896</v>
      </c>
    </row>
    <row r="480" spans="1:101" ht="118.5" customHeight="1" x14ac:dyDescent="0.3">
      <c r="A480" s="160" t="str">
        <f>[4]SayfaKAY!C807</f>
        <v>KAY5+6</v>
      </c>
      <c r="B480" s="104" t="str">
        <f>[4]SayfaKAY!D807</f>
        <v>3872(1)</v>
      </c>
      <c r="C480" s="105" t="str">
        <f>[4]SayfaKAY!E807</f>
        <v>MA</v>
      </c>
      <c r="D480" s="105">
        <f>[4]SayfaKAY!F807</f>
        <v>155000</v>
      </c>
      <c r="E480" s="106" t="str">
        <f>[4]SayfaKAY!G807</f>
        <v>BOZ-KAY5+6-FF-794</v>
      </c>
      <c r="F480" s="193">
        <f t="shared" si="326"/>
        <v>45889</v>
      </c>
      <c r="G480" s="135">
        <f t="shared" si="327"/>
        <v>0.25</v>
      </c>
      <c r="H480" s="235">
        <f>[4]SayfaKAY!H807</f>
        <v>45889.25</v>
      </c>
      <c r="I480" s="104" t="str">
        <f>[4]SayfaKAY!I807</f>
        <v>Hat/Line</v>
      </c>
      <c r="J480" s="103" t="str">
        <f>IF([4]SayfaKAY!J807="","",IF([4]SayfaKAY!J807="Müşteri","Notified by Customer","Notified by Bozankaya"))</f>
        <v>Notified by Customer</v>
      </c>
      <c r="K480" s="103" t="e">
        <f>VLOOKUP([4]SayfaKAY!L807,#REF!,2,FALSE)</f>
        <v>#REF!</v>
      </c>
      <c r="L480" s="165" t="str">
        <f>[4]SayfaKAY!X807</f>
        <v>DENİZLER OTOMOTİV SAN. VE TİC.LTD.Ş</v>
      </c>
      <c r="M480" s="107" t="str">
        <f t="shared" si="328"/>
        <v>KAY5+6-BOZ-KAY5+6-FF-794</v>
      </c>
      <c r="N480" s="105" t="str">
        <f>[4]SayfaKAY!M807</f>
        <v>SİLECEK YAMUK DURUYOR</v>
      </c>
      <c r="O480" s="166" t="str">
        <f>[4]SayfaKAY!P807</f>
        <v>D-Arıza değil</v>
      </c>
      <c r="P480" s="166" t="str">
        <f>[4]SayfaKAY!Q807</f>
        <v>B(Servisten çekmeye etki eden arıza)</v>
      </c>
      <c r="Q480" s="166" t="str">
        <f>[4]SayfaKAY!R807</f>
        <v>N.A(Yaralanma yok)</v>
      </c>
      <c r="R480" s="132" t="str" cm="1">
        <f t="array" ref="R480">IF([4]SayfaKAY!U807="","",_xlfn.IFS([4]SayfaKAY!U807="Bozankaya","Bozankaya",[4]SayfaKAY!U807="Müşteri","Customer",[4]SayfaKAY!U807="Tedarikçi","Equipment Supplier"))</f>
        <v>Equipment Supplier</v>
      </c>
      <c r="S480" s="204" t="str">
        <f>[4]SayfaKAY!N807</f>
        <v>SIFIR OLARAK SİPARİŞ EDİLEN SİLECEK ARAÇTA YAMUK DURUYOR</v>
      </c>
      <c r="T480" s="133" t="str">
        <f>[4]SayfaKAY!AD807</f>
        <v>Ekipman yenisi ile değiştirildi</v>
      </c>
      <c r="U480" s="132" t="str">
        <f>[4]SayfaKAY!W807</f>
        <v>Evet</v>
      </c>
      <c r="V480" s="108" t="str">
        <f>[4]SayfaKAY!AZ807</f>
        <v/>
      </c>
      <c r="W480" s="136">
        <f t="shared" si="329"/>
        <v>45889</v>
      </c>
      <c r="X480" s="137" t="str">
        <f t="shared" si="330"/>
        <v>08:00</v>
      </c>
      <c r="Y480" s="235">
        <f>[4]SayfaKAY!AE807</f>
        <v>45889.333333333299</v>
      </c>
      <c r="Z480" s="109">
        <f t="shared" si="331"/>
        <v>45889</v>
      </c>
      <c r="AA480" s="110" t="str">
        <f t="shared" si="332"/>
        <v>09:00</v>
      </c>
      <c r="AB480" s="182">
        <f>[4]SayfaKAY!BA807</f>
        <v>45889.375</v>
      </c>
      <c r="AC480" s="257">
        <f t="shared" si="333"/>
        <v>180</v>
      </c>
      <c r="AD480" s="111">
        <f t="shared" si="334"/>
        <v>45889</v>
      </c>
      <c r="AE480" s="111" t="str">
        <f t="shared" si="335"/>
        <v>09:00</v>
      </c>
      <c r="AF480" s="235">
        <f>[4]SayfaKAY!BA807</f>
        <v>45889.375</v>
      </c>
      <c r="AG480" s="179" t="str">
        <f>[4]SayfaKAY!S807</f>
        <v>(III) Farklı Araçlarda Tekrarlayan Arıza</v>
      </c>
      <c r="AH480" s="178" t="str">
        <f t="shared" si="336"/>
        <v>Bu Arıza Aracın Servise Verilmesine Engel</v>
      </c>
      <c r="AI480" s="163" t="str">
        <f>[4]SayfaKAY!AV807</f>
        <v>38-HBR-25-284</v>
      </c>
      <c r="AJ480" s="164" t="str">
        <f t="shared" si="337"/>
        <v/>
      </c>
      <c r="AK480" s="164" t="str">
        <f t="shared" si="338"/>
        <v/>
      </c>
      <c r="AL480" s="112" t="str">
        <f>[4]SayfaKAY!AX807</f>
        <v/>
      </c>
      <c r="AM480" s="257" cm="1">
        <f t="array" ref="AM480">IFERROR(IF(AND(P480&lt;&gt;"D(Arıza Değil)",AH480="Bu Arıza Aracın Servise Verilmesine Engel Değil"),
IF(Z480-F480&gt;0,(AB480-Y480)*24*60,
IF(OR(AND(G480&gt;$AS$1,G480&lt;$AT$1),AND(G480&gt;$AU$1,G480&lt;$AV$1)),
(AF480-H480)*24*60,     BH:BH0)),        AN480),0)</f>
        <v>180</v>
      </c>
      <c r="AN480" s="257">
        <f t="shared" si="339"/>
        <v>180</v>
      </c>
      <c r="AO480" s="174" t="str">
        <f>[4]SayfaKAY!AG807</f>
        <v/>
      </c>
      <c r="AP480" s="174" t="str">
        <f>[4]SayfaKAY!AI807</f>
        <v/>
      </c>
      <c r="AQ480" s="174" t="str">
        <f>[4]SayfaKAY!AQ807</f>
        <v/>
      </c>
      <c r="AR480" s="174" t="str">
        <f>[4]SayfaKAY!AH807</f>
        <v/>
      </c>
      <c r="AS480" s="174" t="str">
        <f>[4]SayfaKAY!AJ807</f>
        <v/>
      </c>
      <c r="AT480" s="175" t="str">
        <f>[4]SayfaKAY!AM807</f>
        <v/>
      </c>
      <c r="AU480" s="176" t="str">
        <f>[4]SayfaKAY!AL807</f>
        <v/>
      </c>
      <c r="AV480" s="176" t="str">
        <f>[4]SayfaKAY!AP807</f>
        <v/>
      </c>
      <c r="AW480" s="177" t="str">
        <f>[4]SayfaKAY!AT807</f>
        <v/>
      </c>
      <c r="AX480" s="194" t="str">
        <f t="shared" si="340"/>
        <v/>
      </c>
      <c r="AY480" s="168"/>
      <c r="AZ480" s="167"/>
      <c r="BA480" s="113"/>
      <c r="BB480" s="171" t="str">
        <f t="shared" si="325"/>
        <v/>
      </c>
      <c r="BC480" s="114"/>
      <c r="BD480" s="114"/>
      <c r="BE480" s="114"/>
      <c r="BF480" s="114"/>
      <c r="BG480" s="114"/>
      <c r="BH480" s="114">
        <f>IFERROR(FRACAS!AN810, "Hata Var")</f>
        <v>116.0000000637956</v>
      </c>
      <c r="BI480" s="114"/>
      <c r="BJ480" s="114"/>
      <c r="BK480" s="105" t="str">
        <f>[4]SayfaKAY!AW807</f>
        <v/>
      </c>
      <c r="BL480" s="105" t="str">
        <f>[4]SayfaKAY!V807</f>
        <v>DENİZLER OTOMOTİV SAN. VE TİC.LTD.Ş</v>
      </c>
      <c r="BM480" s="114"/>
      <c r="BN480" s="171" t="str">
        <f t="shared" si="341"/>
        <v>x yok</v>
      </c>
      <c r="BO480" s="171" t="b">
        <f t="shared" si="342"/>
        <v>0</v>
      </c>
      <c r="BP480" s="171" t="b">
        <f t="shared" si="343"/>
        <v>0</v>
      </c>
      <c r="BQ480" s="226">
        <f t="shared" si="344"/>
        <v>119.99999995110556</v>
      </c>
      <c r="BR480" s="226">
        <f t="shared" si="345"/>
        <v>60.000000048894435</v>
      </c>
      <c r="BS480" s="226">
        <f t="shared" si="346"/>
        <v>180</v>
      </c>
      <c r="BT480" s="114"/>
      <c r="BU480" s="242"/>
      <c r="BV480" s="233">
        <f t="shared" si="347"/>
        <v>0</v>
      </c>
      <c r="BW480" s="226" t="str">
        <f t="shared" si="348"/>
        <v>Hayır, çakışma yok</v>
      </c>
      <c r="BX480" s="229"/>
      <c r="BY480" s="247">
        <f t="shared" si="349"/>
        <v>8.3333333299378864E-2</v>
      </c>
      <c r="BZ480" s="247">
        <f t="shared" si="350"/>
        <v>4.1666666700621136E-2</v>
      </c>
      <c r="CA480" s="247">
        <f t="shared" si="351"/>
        <v>0.125</v>
      </c>
      <c r="CB480" s="213"/>
      <c r="CC480" s="211"/>
      <c r="CD480" s="196"/>
      <c r="CE480" s="213">
        <v>806</v>
      </c>
      <c r="CF480" s="182">
        <f t="shared" si="352"/>
        <v>45889.25</v>
      </c>
      <c r="CG480" s="182">
        <f t="shared" si="353"/>
        <v>45889.375</v>
      </c>
      <c r="CH480" s="196"/>
      <c r="CI480" s="196"/>
      <c r="CJ480" s="196"/>
      <c r="CK480" s="196">
        <f t="shared" si="354"/>
        <v>4.1666666700621136E-2</v>
      </c>
      <c r="CL480" s="196">
        <f t="shared" si="355"/>
        <v>8.3333333299378864E-2</v>
      </c>
      <c r="CM480" s="196">
        <f t="shared" si="356"/>
        <v>0.125</v>
      </c>
      <c r="CN480" s="114"/>
      <c r="CO480" s="115">
        <f t="shared" si="357"/>
        <v>180</v>
      </c>
      <c r="CP480" s="116">
        <f t="shared" si="358"/>
        <v>2.5000000020372681</v>
      </c>
      <c r="CQ480" s="117">
        <f t="shared" si="359"/>
        <v>0.25</v>
      </c>
      <c r="CR480" s="117">
        <f t="shared" si="360"/>
        <v>45889.333333333299</v>
      </c>
      <c r="CS480" s="117">
        <f t="shared" si="361"/>
        <v>45889.375</v>
      </c>
      <c r="CT480" s="118">
        <f t="shared" si="362"/>
        <v>66080279.999999948</v>
      </c>
      <c r="CU480" s="118">
        <f t="shared" si="363"/>
        <v>60.000000048894435</v>
      </c>
      <c r="CV480" s="118">
        <f t="shared" si="364"/>
        <v>66080340</v>
      </c>
      <c r="CW480" s="119">
        <f t="shared" si="365"/>
        <v>0.99999909201435633</v>
      </c>
    </row>
    <row r="481" spans="1:101" ht="118.5" customHeight="1" x14ac:dyDescent="0.3">
      <c r="A481" s="104" t="str">
        <f>[4]SayfaKAY!C829</f>
        <v>KAY5+6</v>
      </c>
      <c r="B481" s="104" t="str">
        <f>[4]SayfaKAY!D829</f>
        <v>3879(8)</v>
      </c>
      <c r="C481" s="105" t="str">
        <f>[4]SayfaKAY!E829</f>
        <v>MA</v>
      </c>
      <c r="D481" s="105">
        <f>[4]SayfaKAY!F829</f>
        <v>122951</v>
      </c>
      <c r="E481" s="106" t="str">
        <f>[4]SayfaKAY!G829</f>
        <v>BOZ-KAY5+6-FF-816</v>
      </c>
      <c r="F481" s="193">
        <f t="shared" si="326"/>
        <v>45883</v>
      </c>
      <c r="G481" s="135">
        <f t="shared" si="327"/>
        <v>0.20833333329937886</v>
      </c>
      <c r="H481" s="235">
        <f>[4]SayfaKAY!H829</f>
        <v>45883.208333333299</v>
      </c>
      <c r="I481" s="104" t="str">
        <f>[4]SayfaKAY!I829</f>
        <v>Hat/Line</v>
      </c>
      <c r="J481" s="103" t="str">
        <f>IF([4]SayfaKAY!J829="","",IF([4]SayfaKAY!J829="Müşteri","Notified by Customer","Notified by Bozankaya"))</f>
        <v>Notified by Customer</v>
      </c>
      <c r="K481" s="103" t="e">
        <f>VLOOKUP([4]SayfaKAY!L829,#REF!,2,FALSE)</f>
        <v>#REF!</v>
      </c>
      <c r="L481" s="165" t="str">
        <f>[4]SayfaKAY!X829</f>
        <v>DENİZLER OTOMOTİV SAN. VE TİC.LTD.Ş</v>
      </c>
      <c r="M481" s="107" t="str">
        <f t="shared" si="328"/>
        <v>KAY5+6-BOZ-KAY5+6-FF-816</v>
      </c>
      <c r="N481" s="105" t="str">
        <f>[4]SayfaKAY!M829</f>
        <v>Silecek arızalı çalışmıyor.</v>
      </c>
      <c r="O481" s="166" t="str">
        <f>[4]SayfaKAY!P829</f>
        <v>D-Arıza değil</v>
      </c>
      <c r="P481" s="166" t="str">
        <f>[4]SayfaKAY!Q829</f>
        <v>B(Servisten çekmeye etki eden arıza)</v>
      </c>
      <c r="Q481" s="166" t="str">
        <f>[4]SayfaKAY!R829</f>
        <v>N.A(Yaralanma yok)</v>
      </c>
      <c r="R481" s="132" t="str" cm="1">
        <f t="array" ref="R481">IF([4]SayfaKAY!U829="","",_xlfn.IFS([4]SayfaKAY!U829="Bozankaya","Bozankaya",[4]SayfaKAY!U829="Müşteri","Customer",[4]SayfaKAY!U829="Tedarikçi","Equipment Supplier"))</f>
        <v>Equipment Supplier</v>
      </c>
      <c r="S481" s="204" t="str">
        <f>[4]SayfaKAY!N829</f>
        <v>CA silecek arızalı çalışmıyor denildi. Silecek ayarı yapıldı. Silecek çalışıyor arıza giderildi.</v>
      </c>
      <c r="T481" s="133" t="str">
        <f>[4]SayfaKAY!AD829</f>
        <v>Gevşek bağlantı vidaları sıkıldı</v>
      </c>
      <c r="U481" s="132" t="str">
        <f>[4]SayfaKAY!W829</f>
        <v>Evet</v>
      </c>
      <c r="V481" s="108">
        <f>[4]SayfaKAY!AZ829</f>
        <v>2</v>
      </c>
      <c r="W481" s="136">
        <f t="shared" si="329"/>
        <v>45882</v>
      </c>
      <c r="X481" s="137" t="str">
        <f t="shared" si="330"/>
        <v>06:00</v>
      </c>
      <c r="Y481" s="235">
        <f>[4]SayfaKAY!AE829</f>
        <v>45882.25</v>
      </c>
      <c r="Z481" s="109">
        <f t="shared" si="331"/>
        <v>45883</v>
      </c>
      <c r="AA481" s="110" t="str">
        <f t="shared" si="332"/>
        <v>08:00</v>
      </c>
      <c r="AB481" s="182">
        <f>[4]SayfaKAY!BA829</f>
        <v>45883.333333333299</v>
      </c>
      <c r="AC481" s="257">
        <f t="shared" si="333"/>
        <v>180</v>
      </c>
      <c r="AD481" s="111">
        <f t="shared" si="334"/>
        <v>45883</v>
      </c>
      <c r="AE481" s="111" t="str">
        <f t="shared" si="335"/>
        <v>08:00</v>
      </c>
      <c r="AF481" s="235">
        <f>[4]SayfaKAY!BA829</f>
        <v>45883.333333333299</v>
      </c>
      <c r="AG481" s="179" t="str">
        <f>[4]SayfaKAY!S829</f>
        <v>(III) Farklı Araçlarda Tekrarlayan Arıza</v>
      </c>
      <c r="AH481" s="178" t="str">
        <f t="shared" si="336"/>
        <v>Bu Arıza Aracın Servise Verilmesine Engel</v>
      </c>
      <c r="AI481" s="163" t="str">
        <f>[4]SayfaKAY!AV829</f>
        <v/>
      </c>
      <c r="AJ481" s="164" t="str">
        <f t="shared" si="337"/>
        <v/>
      </c>
      <c r="AK481" s="164" t="str">
        <f t="shared" si="338"/>
        <v/>
      </c>
      <c r="AL481" s="112" t="str">
        <f>[4]SayfaKAY!AX829</f>
        <v/>
      </c>
      <c r="AM481" s="257" cm="1">
        <f t="array" ref="AM481">IFERROR(IF(AND(P481&lt;&gt;"D(Arıza Değil)",AH481="Bu Arıza Aracın Servise Verilmesine Engel Değil"),
IF(Z481-F481&gt;0,(AB481-Y481)*24*60,
IF(OR(AND(G481&gt;$AS$1,G481&lt;$AT$1),AND(G481&gt;$AU$1,G481&lt;$AV$1)),
(AF481-H481)*24*60,     BH:BH0)),        AN481),0)</f>
        <v>180</v>
      </c>
      <c r="AN481" s="257">
        <f t="shared" si="339"/>
        <v>180</v>
      </c>
      <c r="AO481" s="174" t="str">
        <f>[4]SayfaKAY!AG829</f>
        <v/>
      </c>
      <c r="AP481" s="174" t="str">
        <f>[4]SayfaKAY!AI829</f>
        <v/>
      </c>
      <c r="AQ481" s="174" t="str">
        <f>[4]SayfaKAY!AQ829</f>
        <v/>
      </c>
      <c r="AR481" s="174" t="str">
        <f>[4]SayfaKAY!AH829</f>
        <v/>
      </c>
      <c r="AS481" s="174" t="str">
        <f>[4]SayfaKAY!AJ829</f>
        <v/>
      </c>
      <c r="AT481" s="175" t="str">
        <f>[4]SayfaKAY!AM829</f>
        <v/>
      </c>
      <c r="AU481" s="176" t="str">
        <f>[4]SayfaKAY!AL829</f>
        <v/>
      </c>
      <c r="AV481" s="176" t="str">
        <f>[4]SayfaKAY!AP829</f>
        <v/>
      </c>
      <c r="AW481" s="177" t="str">
        <f>[4]SayfaKAY!AT829</f>
        <v/>
      </c>
      <c r="AX481" s="194">
        <f t="shared" si="340"/>
        <v>3960</v>
      </c>
      <c r="AY481" s="168"/>
      <c r="AZ481" s="167"/>
      <c r="BA481" s="170"/>
      <c r="BB481" s="171" t="str">
        <f t="shared" si="325"/>
        <v/>
      </c>
      <c r="BC481" s="114"/>
      <c r="BD481" s="114"/>
      <c r="BE481" s="114"/>
      <c r="BF481" s="114"/>
      <c r="BG481" s="114"/>
      <c r="BH481" s="114">
        <f>IFERROR(FRACAS!AN832, "Hata Var")</f>
        <v>677.00000001699664</v>
      </c>
      <c r="BI481" s="114"/>
      <c r="BJ481" s="114"/>
      <c r="BK481" s="105" t="str">
        <f>[4]SayfaKAY!AW829</f>
        <v/>
      </c>
      <c r="BL481" s="105" t="str">
        <f>[4]SayfaKAY!V829</f>
        <v>DENİZLER OTOMOTİV SAN. VE TİC.LTD.Ş</v>
      </c>
      <c r="BM481" s="114"/>
      <c r="BN481" s="171" t="str">
        <f t="shared" si="341"/>
        <v>x yok</v>
      </c>
      <c r="BO481" s="171" t="b">
        <f t="shared" si="342"/>
        <v>0</v>
      </c>
      <c r="BP481" s="171" t="b">
        <f t="shared" si="343"/>
        <v>0</v>
      </c>
      <c r="BQ481" s="226">
        <f t="shared" si="344"/>
        <v>-1379.9999999511056</v>
      </c>
      <c r="BR481" s="226">
        <f t="shared" si="345"/>
        <v>1559.9999999511056</v>
      </c>
      <c r="BS481" s="226">
        <f t="shared" si="346"/>
        <v>180</v>
      </c>
      <c r="BT481" s="114"/>
      <c r="BU481" s="242"/>
      <c r="BV481" s="233">
        <f t="shared" si="347"/>
        <v>0</v>
      </c>
      <c r="BW481" s="226" t="str">
        <f t="shared" si="348"/>
        <v>Hayır, çakışma yok</v>
      </c>
      <c r="BX481" s="229"/>
      <c r="BY481" s="247">
        <f t="shared" si="349"/>
        <v>-0.95833333329937886</v>
      </c>
      <c r="BZ481" s="247">
        <f t="shared" si="350"/>
        <v>1.0833333332993789</v>
      </c>
      <c r="CA481" s="247">
        <f t="shared" si="351"/>
        <v>0.125</v>
      </c>
      <c r="CB481" s="213"/>
      <c r="CC481" s="211"/>
      <c r="CD481" s="196"/>
      <c r="CE481" s="213">
        <v>828</v>
      </c>
      <c r="CF481" s="182">
        <f t="shared" si="352"/>
        <v>45883.208333333299</v>
      </c>
      <c r="CG481" s="182">
        <f t="shared" si="353"/>
        <v>45883.333333333299</v>
      </c>
      <c r="CH481" s="196"/>
      <c r="CI481" s="196"/>
      <c r="CJ481" s="196"/>
      <c r="CK481" s="196">
        <f t="shared" si="354"/>
        <v>1.0833333332993789</v>
      </c>
      <c r="CL481" s="196">
        <f t="shared" si="355"/>
        <v>-0.95833333329937886</v>
      </c>
      <c r="CM481" s="196">
        <f t="shared" si="356"/>
        <v>0.125</v>
      </c>
      <c r="CN481" s="114"/>
      <c r="CO481" s="115">
        <f t="shared" si="357"/>
        <v>180</v>
      </c>
      <c r="CP481" s="116">
        <f t="shared" si="358"/>
        <v>64.999999997962732</v>
      </c>
      <c r="CQ481" s="117">
        <f t="shared" si="359"/>
        <v>0.20833333329937886</v>
      </c>
      <c r="CR481" s="117">
        <f t="shared" si="360"/>
        <v>45882.25</v>
      </c>
      <c r="CS481" s="117">
        <f t="shared" si="361"/>
        <v>45883.333333333299</v>
      </c>
      <c r="CT481" s="118">
        <f t="shared" si="362"/>
        <v>66070140.000000052</v>
      </c>
      <c r="CU481" s="118">
        <f t="shared" si="363"/>
        <v>1559.9999999511056</v>
      </c>
      <c r="CV481" s="118">
        <f t="shared" si="364"/>
        <v>66071700</v>
      </c>
      <c r="CW481" s="119">
        <f t="shared" si="365"/>
        <v>0.99997638928618537</v>
      </c>
    </row>
    <row r="482" spans="1:101" ht="118.5" customHeight="1" x14ac:dyDescent="0.3">
      <c r="A482" s="160" t="str">
        <f>[4]SayfaKAY!C600</f>
        <v>KAY5+6</v>
      </c>
      <c r="B482" s="104" t="str">
        <f>[4]SayfaKAY!D600</f>
        <v>3879(8)</v>
      </c>
      <c r="C482" s="105" t="str">
        <f>[4]SayfaKAY!E600</f>
        <v>MA</v>
      </c>
      <c r="D482" s="105">
        <f>[4]SayfaKAY!F600</f>
        <v>122782</v>
      </c>
      <c r="E482" s="106" t="str">
        <f>[4]SayfaKAY!G600</f>
        <v>BOZ-KAY5+6-FF-599</v>
      </c>
      <c r="F482" s="193">
        <f t="shared" si="326"/>
        <v>45877</v>
      </c>
      <c r="G482" s="135">
        <f t="shared" si="327"/>
        <v>0.41666666670062114</v>
      </c>
      <c r="H482" s="235">
        <f>[4]SayfaKAY!H600</f>
        <v>45877.416666666701</v>
      </c>
      <c r="I482" s="104" t="str">
        <f>[4]SayfaKAY!I600</f>
        <v>Hat/Line</v>
      </c>
      <c r="J482" s="103" t="str">
        <f>IF([4]SayfaKAY!J600="","",IF([4]SayfaKAY!J600="Müşteri","Notified by Customer","Notified by Bozankaya"))</f>
        <v>Notified by Customer</v>
      </c>
      <c r="K482" s="103" t="e">
        <f>VLOOKUP([4]SayfaKAY!L600,#REF!,2,FALSE)</f>
        <v>#REF!</v>
      </c>
      <c r="L482" s="165" t="str">
        <f>[4]SayfaKAY!X600</f>
        <v>POLARİS ELEKTRONİK SAN. VE TİC. LTD</v>
      </c>
      <c r="M482" s="107" t="str">
        <f t="shared" si="328"/>
        <v>KAY5+6-BOZ-KAY5+6-FF-599</v>
      </c>
      <c r="N482" s="105" t="str">
        <f>[4]SayfaKAY!M600</f>
        <v>VARIŞ YÖNÜ YAZISI YARIM</v>
      </c>
      <c r="O482" s="166" t="str">
        <f>[4]SayfaKAY!P600</f>
        <v>D-Arıza değil</v>
      </c>
      <c r="P482" s="166" t="str">
        <f>[4]SayfaKAY!Q600</f>
        <v>C(Sisteme etki etmeyen arıza)</v>
      </c>
      <c r="Q482" s="166" t="str">
        <f>[4]SayfaKAY!R600</f>
        <v>N.A(Yaralanma yok)</v>
      </c>
      <c r="R482" s="132" t="str" cm="1">
        <f t="array" ref="R482">IF([4]SayfaKAY!U600="","",_xlfn.IFS([4]SayfaKAY!U600="Bozankaya","Bozankaya",[4]SayfaKAY!U600="Müşteri","Customer",[4]SayfaKAY!U600="Tedarikçi","Equipment Supplier"))</f>
        <v>Equipment Supplier</v>
      </c>
      <c r="S482" s="204" t="str">
        <f>[4]SayfaKAY!N600</f>
        <v>KONTROL EDİLDİ DİSPLAY SAĞ TARAF PANELLER ÇALIŞMIYOR</v>
      </c>
      <c r="T482" s="133" t="str">
        <f>[4]SayfaKAY!AD600</f>
        <v>Ekipman yenisi ile değiştirildi</v>
      </c>
      <c r="U482" s="132" t="str">
        <f>[4]SayfaKAY!W600</f>
        <v>Evet</v>
      </c>
      <c r="V482" s="108">
        <f>[4]SayfaKAY!AZ600</f>
        <v>2</v>
      </c>
      <c r="W482" s="136">
        <f t="shared" si="329"/>
        <v>45878</v>
      </c>
      <c r="X482" s="137" t="str">
        <f t="shared" si="330"/>
        <v>05:00</v>
      </c>
      <c r="Y482" s="235">
        <f>[4]SayfaKAY!AE600</f>
        <v>45878.208333333299</v>
      </c>
      <c r="Z482" s="192">
        <f t="shared" si="331"/>
        <v>45878</v>
      </c>
      <c r="AA482" s="110" t="str">
        <f t="shared" si="332"/>
        <v>11:00</v>
      </c>
      <c r="AB482" s="182">
        <f>[4]SayfaKAY!BA600</f>
        <v>45878.458333333299</v>
      </c>
      <c r="AC482" s="257">
        <f t="shared" si="333"/>
        <v>1499.9999999022111</v>
      </c>
      <c r="AD482" s="111">
        <f t="shared" si="334"/>
        <v>45878</v>
      </c>
      <c r="AE482" s="111" t="str">
        <f t="shared" si="335"/>
        <v>11:00</v>
      </c>
      <c r="AF482" s="235">
        <f>[4]SayfaKAY!BA600</f>
        <v>45878.458333333299</v>
      </c>
      <c r="AG482" s="179" t="str">
        <f>[4]SayfaKAY!S600</f>
        <v xml:space="preserve">(I) İlk Defa Karşılaşılan Arıza </v>
      </c>
      <c r="AH482" s="178" t="str">
        <f t="shared" si="336"/>
        <v>Bu Arıza Aracın Servise Verilmesine Engel Değil</v>
      </c>
      <c r="AI482" s="163" t="str">
        <f>[4]SayfaKAY!AV600</f>
        <v/>
      </c>
      <c r="AJ482" s="164" t="str">
        <f t="shared" si="337"/>
        <v/>
      </c>
      <c r="AK482" s="164" t="str">
        <f t="shared" si="338"/>
        <v/>
      </c>
      <c r="AL482" s="112" t="str">
        <f>[4]SayfaKAY!AX600</f>
        <v/>
      </c>
      <c r="AM482" s="257" cm="1">
        <f t="array" ref="AM482">IFERROR(IF(AND(P482&lt;&gt;"D(Arıza Değil)",AH482="Bu Arıza Aracın Servise Verilmesine Engel Değil"),
IF(Z482-F482&gt;0,(AB482-Y482)*24*60,
IF(OR(AND(G482&gt;$AS$1,G482&lt;$AT$1),AND(G482&gt;$AU$1,G482&lt;$AV$1)),
(AF482-H482)*24*60,     BH:BH0)),        AN482),0)</f>
        <v>360</v>
      </c>
      <c r="AN482" s="257">
        <f t="shared" si="339"/>
        <v>1499.9999999022111</v>
      </c>
      <c r="AO482" s="174" t="str">
        <f>[4]SayfaKAY!AG600</f>
        <v>POLARİS ELEKTRONİK SAN. VE TİC. LTD</v>
      </c>
      <c r="AP482" s="174" t="str">
        <f>[4]SayfaKAY!AI600</f>
        <v>E840-7114</v>
      </c>
      <c r="AQ482" s="174" t="str">
        <f>[4]SayfaKAY!AQ600</f>
        <v>L16128/10S-0223-0026</v>
      </c>
      <c r="AR482" s="174" t="str">
        <f>[4]SayfaKAY!AH600</f>
        <v>LED BİLGİLENDİRME PANELİ</v>
      </c>
      <c r="AS482" s="174">
        <f>[4]SayfaKAY!AJ600</f>
        <v>1</v>
      </c>
      <c r="AT482" s="175" t="str">
        <f>[4]SayfaKAY!AM600</f>
        <v/>
      </c>
      <c r="AU482" s="176" t="str">
        <f>[4]SayfaKAY!AL600</f>
        <v/>
      </c>
      <c r="AV482" s="176" t="str">
        <f>[4]SayfaKAY!AP600</f>
        <v/>
      </c>
      <c r="AW482" s="177" t="str">
        <f>[4]SayfaKAY!AT600</f>
        <v>2</v>
      </c>
      <c r="AX482" s="194">
        <f t="shared" si="340"/>
        <v>32999.999997848645</v>
      </c>
      <c r="AY482" s="168"/>
      <c r="AZ482" s="167"/>
      <c r="BA482" s="113"/>
      <c r="BB482" s="171"/>
      <c r="BC482" s="114"/>
      <c r="BD482" s="114"/>
      <c r="BE482" s="114"/>
      <c r="BF482" s="114"/>
      <c r="BG482" s="114"/>
      <c r="BH482" s="114">
        <f>IFERROR(FRACAS!AN603, "Hata Var")</f>
        <v>1511.0000000637956</v>
      </c>
      <c r="BI482" s="114"/>
      <c r="BJ482" s="114"/>
      <c r="BK482" s="105">
        <f>[4]SayfaKAY!AW600</f>
        <v>45877.875</v>
      </c>
      <c r="BL482" s="105" t="str">
        <f>[4]SayfaKAY!V600</f>
        <v>Bozankaya</v>
      </c>
      <c r="BM482" s="114"/>
      <c r="BN482" s="171" t="str">
        <f t="shared" si="341"/>
        <v>x yok</v>
      </c>
      <c r="BO482" s="171" t="b">
        <f t="shared" si="342"/>
        <v>0</v>
      </c>
      <c r="BP482" s="171" t="str">
        <f t="shared" si="343"/>
        <v>Bir günden fazla süren arıza</v>
      </c>
      <c r="BQ482" s="226">
        <f t="shared" si="344"/>
        <v>1139.9999999022111</v>
      </c>
      <c r="BR482" s="226">
        <f t="shared" si="345"/>
        <v>360</v>
      </c>
      <c r="BS482" s="226">
        <f t="shared" si="346"/>
        <v>1499.9999999022111</v>
      </c>
      <c r="BT482" s="114"/>
      <c r="BU482" s="242"/>
      <c r="BV482" s="233">
        <f t="shared" si="347"/>
        <v>0</v>
      </c>
      <c r="BW482" s="226" t="str">
        <f t="shared" si="348"/>
        <v>Hayır, çakışma yok</v>
      </c>
      <c r="BX482" s="229"/>
      <c r="BY482" s="247">
        <f t="shared" si="349"/>
        <v>0.79166666659875773</v>
      </c>
      <c r="BZ482" s="247">
        <f t="shared" si="350"/>
        <v>0.25</v>
      </c>
      <c r="CA482" s="247">
        <f t="shared" si="351"/>
        <v>1.0416666665987577</v>
      </c>
      <c r="CB482" s="213"/>
      <c r="CC482" s="211"/>
      <c r="CD482" s="196"/>
      <c r="CE482" s="213">
        <v>599</v>
      </c>
      <c r="CF482" s="182">
        <f t="shared" si="352"/>
        <v>45877.416666666701</v>
      </c>
      <c r="CG482" s="182">
        <f t="shared" si="353"/>
        <v>45878.458333333299</v>
      </c>
      <c r="CH482" s="196"/>
      <c r="CI482" s="196"/>
      <c r="CJ482" s="196"/>
      <c r="CK482" s="196">
        <f t="shared" si="354"/>
        <v>0.25</v>
      </c>
      <c r="CL482" s="196">
        <f t="shared" si="355"/>
        <v>0.79166666659875773</v>
      </c>
      <c r="CM482" s="196">
        <f t="shared" si="356"/>
        <v>1.0416666665987577</v>
      </c>
      <c r="CN482" s="114"/>
      <c r="CO482" s="115">
        <f t="shared" si="357"/>
        <v>1499.9999999022111</v>
      </c>
      <c r="CP482" s="116">
        <f t="shared" si="358"/>
        <v>15</v>
      </c>
      <c r="CQ482" s="117">
        <f t="shared" si="359"/>
        <v>0.41666666670062114</v>
      </c>
      <c r="CR482" s="117">
        <f t="shared" si="360"/>
        <v>45878.208333333299</v>
      </c>
      <c r="CS482" s="117">
        <f t="shared" si="361"/>
        <v>45878.458333333299</v>
      </c>
      <c r="CT482" s="118">
        <f t="shared" si="362"/>
        <v>66064019.999999903</v>
      </c>
      <c r="CU482" s="118">
        <f t="shared" si="363"/>
        <v>360</v>
      </c>
      <c r="CV482" s="118">
        <f t="shared" si="364"/>
        <v>66064379.999999903</v>
      </c>
      <c r="CW482" s="119">
        <f t="shared" si="365"/>
        <v>0.99999455077002164</v>
      </c>
    </row>
    <row r="483" spans="1:101" ht="118.5" customHeight="1" x14ac:dyDescent="0.3">
      <c r="A483" s="104" t="str">
        <f>[4]SayfaKAY!C830</f>
        <v>KAY5+6</v>
      </c>
      <c r="B483" s="104" t="str">
        <f>[4]SayfaKAY!D830</f>
        <v>3878(7)</v>
      </c>
      <c r="C483" s="105" t="str">
        <f>[4]SayfaKAY!E830</f>
        <v>MB</v>
      </c>
      <c r="D483" s="105">
        <f>[4]SayfaKAY!F830</f>
        <v>146769</v>
      </c>
      <c r="E483" s="106" t="str">
        <f>[4]SayfaKAY!G830</f>
        <v>BOZ-KAY5+6-FF-817</v>
      </c>
      <c r="F483" s="193">
        <f t="shared" si="326"/>
        <v>45873</v>
      </c>
      <c r="G483" s="135">
        <f t="shared" si="327"/>
        <v>0.20833333329937886</v>
      </c>
      <c r="H483" s="235">
        <f>[4]SayfaKAY!H830</f>
        <v>45873.208333333299</v>
      </c>
      <c r="I483" s="104" t="str">
        <f>[4]SayfaKAY!I830</f>
        <v>Hat/Line</v>
      </c>
      <c r="J483" s="103" t="str">
        <f>IF([4]SayfaKAY!J830="","",IF([4]SayfaKAY!J830="Müşteri","Notified by Customer","Notified by Bozankaya"))</f>
        <v>Notified by Customer</v>
      </c>
      <c r="K483" s="103" t="e">
        <f>VLOOKUP([4]SayfaKAY!L830,#REF!,2,FALSE)</f>
        <v>#REF!</v>
      </c>
      <c r="L483" s="165" t="str">
        <f>[4]SayfaKAY!X830</f>
        <v>ELTESAN ELEKTRO MEKANİK SOĞUTMA SAN</v>
      </c>
      <c r="M483" s="107" t="str">
        <f t="shared" si="328"/>
        <v>KAY5+6-BOZ-KAY5+6-FF-817</v>
      </c>
      <c r="N483" s="105" t="str">
        <f>[4]SayfaKAY!M830</f>
        <v>Tüm kapılar kırmızı ve tüm klima değerleri sıfır görünüyor. Araç resetlendi düzelme olmadı.</v>
      </c>
      <c r="O483" s="166" t="str">
        <f>[4]SayfaKAY!P830</f>
        <v>A-Sürüşü engeller</v>
      </c>
      <c r="P483" s="166" t="str">
        <f>[4]SayfaKAY!Q830</f>
        <v>B(Servisten çekmeye etki eden arıza)</v>
      </c>
      <c r="Q483" s="166" t="str">
        <f>[4]SayfaKAY!R830</f>
        <v>N.A(Yaralanma yok)</v>
      </c>
      <c r="R483" s="132" t="str" cm="1">
        <f t="array" ref="R483">IF([4]SayfaKAY!U830="","",_xlfn.IFS([4]SayfaKAY!U830="Bozankaya","Bozankaya",[4]SayfaKAY!U830="Müşteri","Customer",[4]SayfaKAY!U830="Tedarikçi","Equipment Supplier"))</f>
        <v>Equipment Supplier</v>
      </c>
      <c r="S483" s="204" t="str">
        <f>[4]SayfaKAY!N830</f>
        <v>3873 numaralı araçtayken kuplajlı olan araç tüm kapılar kırmızı yanıyordu. Klima değerleri sıfırlandı. Araç resetlendi. Arıza devamlılığı yok.</v>
      </c>
      <c r="T483" s="133" t="str">
        <f>[4]SayfaKAY!AD830</f>
        <v>*Reset edildi</v>
      </c>
      <c r="U483" s="132" t="str">
        <f>[4]SayfaKAY!W830</f>
        <v>Evet</v>
      </c>
      <c r="V483" s="108">
        <f>[4]SayfaKAY!AZ830</f>
        <v>2</v>
      </c>
      <c r="W483" s="136">
        <f t="shared" si="329"/>
        <v>45872</v>
      </c>
      <c r="X483" s="137" t="str">
        <f t="shared" si="330"/>
        <v>06:00</v>
      </c>
      <c r="Y483" s="235">
        <f>[4]SayfaKAY!AE830</f>
        <v>45872.25</v>
      </c>
      <c r="Z483" s="109">
        <f t="shared" si="331"/>
        <v>45873</v>
      </c>
      <c r="AA483" s="110" t="str">
        <f t="shared" si="332"/>
        <v>08:00</v>
      </c>
      <c r="AB483" s="182">
        <f>[4]SayfaKAY!BA830</f>
        <v>45873.333333333299</v>
      </c>
      <c r="AC483" s="257">
        <f t="shared" si="333"/>
        <v>180</v>
      </c>
      <c r="AD483" s="111">
        <f t="shared" si="334"/>
        <v>45873</v>
      </c>
      <c r="AE483" s="111" t="str">
        <f t="shared" si="335"/>
        <v>08:00</v>
      </c>
      <c r="AF483" s="235">
        <f>[4]SayfaKAY!BA830</f>
        <v>45873.333333333299</v>
      </c>
      <c r="AG483" s="179" t="str">
        <f>[4]SayfaKAY!S830</f>
        <v>(III) Farklı Araçlarda Tekrarlayan Arıza</v>
      </c>
      <c r="AH483" s="178" t="str">
        <f t="shared" si="336"/>
        <v>Bu Arıza Aracın Servise Verilmesine Engel</v>
      </c>
      <c r="AI483" s="163" t="str">
        <f>[4]SayfaKAY!AV830</f>
        <v/>
      </c>
      <c r="AJ483" s="164" t="str">
        <f t="shared" si="337"/>
        <v/>
      </c>
      <c r="AK483" s="164" t="str">
        <f t="shared" si="338"/>
        <v/>
      </c>
      <c r="AL483" s="112" t="str">
        <f>[4]SayfaKAY!AX830</f>
        <v/>
      </c>
      <c r="AM483" s="257" cm="1">
        <f t="array" ref="AM483">IFERROR(IF(AND(P483&lt;&gt;"D(Arıza Değil)",AH483="Bu Arıza Aracın Servise Verilmesine Engel Değil"),
IF(Z483-F483&gt;0,(AB483-Y483)*24*60,
IF(OR(AND(G483&gt;$AS$1,G483&lt;$AT$1),AND(G483&gt;$AU$1,G483&lt;$AV$1)),
(AF483-H483)*24*60,     BH:BH0)),        AN483),0)</f>
        <v>180</v>
      </c>
      <c r="AN483" s="257">
        <f t="shared" si="339"/>
        <v>180</v>
      </c>
      <c r="AO483" s="174" t="str">
        <f>[4]SayfaKAY!AG830</f>
        <v/>
      </c>
      <c r="AP483" s="174" t="str">
        <f>[4]SayfaKAY!AI830</f>
        <v/>
      </c>
      <c r="AQ483" s="174" t="str">
        <f>[4]SayfaKAY!AQ830</f>
        <v/>
      </c>
      <c r="AR483" s="174" t="str">
        <f>[4]SayfaKAY!AH830</f>
        <v/>
      </c>
      <c r="AS483" s="174" t="str">
        <f>[4]SayfaKAY!AJ830</f>
        <v/>
      </c>
      <c r="AT483" s="175" t="str">
        <f>[4]SayfaKAY!AM830</f>
        <v/>
      </c>
      <c r="AU483" s="176" t="str">
        <f>[4]SayfaKAY!AL830</f>
        <v/>
      </c>
      <c r="AV483" s="176" t="str">
        <f>[4]SayfaKAY!AP830</f>
        <v/>
      </c>
      <c r="AW483" s="177" t="str">
        <f>[4]SayfaKAY!AT830</f>
        <v/>
      </c>
      <c r="AX483" s="194">
        <f t="shared" si="340"/>
        <v>3960</v>
      </c>
      <c r="AY483" s="168"/>
      <c r="AZ483" s="167"/>
      <c r="BA483" s="170"/>
      <c r="BB483" s="171" t="str">
        <f>IF($AQ$1="X", IF(AND(G483&gt;=$AS$1,G483&lt;=$AT$1),IF(P483&lt;&gt;"D(Arıza Değil)",AC483,0), IF(AND(G483&gt;=$AU$1,G483&lt;=$AV$1),IF(P483&lt;&gt;"D(Arıza Değil)",AC483,0), "")), "")</f>
        <v/>
      </c>
      <c r="BC483" s="114"/>
      <c r="BD483" s="114"/>
      <c r="BE483" s="114"/>
      <c r="BF483" s="114"/>
      <c r="BG483" s="114"/>
      <c r="BH483" s="114">
        <f>IFERROR(FRACAS!AN833, "Hata Var")</f>
        <v>157.00000002980232</v>
      </c>
      <c r="BI483" s="114"/>
      <c r="BJ483" s="114"/>
      <c r="BK483" s="105" t="str">
        <f>[4]SayfaKAY!AW830</f>
        <v/>
      </c>
      <c r="BL483" s="105" t="str">
        <f>[4]SayfaKAY!V830</f>
        <v>ELTESAN ELEKTRO MEKANİK SOĞUTMA SAN</v>
      </c>
      <c r="BM483" s="114"/>
      <c r="BN483" s="171" t="str">
        <f t="shared" si="341"/>
        <v>x yok</v>
      </c>
      <c r="BO483" s="171" t="b">
        <f t="shared" si="342"/>
        <v>0</v>
      </c>
      <c r="BP483" s="171" t="b">
        <f t="shared" si="343"/>
        <v>0</v>
      </c>
      <c r="BQ483" s="226">
        <f t="shared" si="344"/>
        <v>-1379.9999999511056</v>
      </c>
      <c r="BR483" s="226">
        <f t="shared" si="345"/>
        <v>1559.9999999511056</v>
      </c>
      <c r="BS483" s="226">
        <f t="shared" si="346"/>
        <v>180</v>
      </c>
      <c r="BT483" s="114"/>
      <c r="BU483" s="242"/>
      <c r="BV483" s="233">
        <f t="shared" si="347"/>
        <v>0</v>
      </c>
      <c r="BW483" s="226" t="str">
        <f t="shared" si="348"/>
        <v>Hayır, çakışma yok</v>
      </c>
      <c r="BX483" s="229"/>
      <c r="BY483" s="247">
        <f t="shared" si="349"/>
        <v>-0.95833333329937886</v>
      </c>
      <c r="BZ483" s="247">
        <f t="shared" si="350"/>
        <v>1.0833333332993789</v>
      </c>
      <c r="CA483" s="247">
        <f t="shared" si="351"/>
        <v>0.125</v>
      </c>
      <c r="CB483" s="213"/>
      <c r="CC483" s="211"/>
      <c r="CD483" s="196"/>
      <c r="CE483" s="213">
        <v>829</v>
      </c>
      <c r="CF483" s="182">
        <f t="shared" si="352"/>
        <v>45873.208333333299</v>
      </c>
      <c r="CG483" s="182">
        <f t="shared" si="353"/>
        <v>45873.333333333299</v>
      </c>
      <c r="CH483" s="196"/>
      <c r="CI483" s="196"/>
      <c r="CJ483" s="196"/>
      <c r="CK483" s="196">
        <f t="shared" si="354"/>
        <v>1.0833333332993789</v>
      </c>
      <c r="CL483" s="196">
        <f t="shared" si="355"/>
        <v>-0.95833333329937886</v>
      </c>
      <c r="CM483" s="196">
        <f t="shared" si="356"/>
        <v>0.125</v>
      </c>
      <c r="CN483" s="114"/>
      <c r="CO483" s="115">
        <f t="shared" si="357"/>
        <v>180</v>
      </c>
      <c r="CP483" s="116">
        <f t="shared" si="358"/>
        <v>64.999999997962732</v>
      </c>
      <c r="CQ483" s="117">
        <f t="shared" si="359"/>
        <v>0.20833333329937886</v>
      </c>
      <c r="CR483" s="117">
        <f t="shared" si="360"/>
        <v>45872.25</v>
      </c>
      <c r="CS483" s="117">
        <f t="shared" si="361"/>
        <v>45873.333333333299</v>
      </c>
      <c r="CT483" s="118">
        <f t="shared" si="362"/>
        <v>66055740.000000052</v>
      </c>
      <c r="CU483" s="118">
        <f t="shared" si="363"/>
        <v>1559.9999999511056</v>
      </c>
      <c r="CV483" s="118">
        <f t="shared" si="364"/>
        <v>66057300</v>
      </c>
      <c r="CW483" s="119">
        <f t="shared" si="365"/>
        <v>0.9999763841392254</v>
      </c>
    </row>
    <row r="484" spans="1:101" ht="118.5" customHeight="1" x14ac:dyDescent="0.3">
      <c r="A484" s="160" t="str">
        <f>[4]SayfaKAY!C580</f>
        <v>KAY5+6</v>
      </c>
      <c r="B484" s="104" t="str">
        <f>[4]SayfaKAY!D580</f>
        <v>3874(3)</v>
      </c>
      <c r="C484" s="105" t="str">
        <f>[4]SayfaKAY!E580</f>
        <v>MA</v>
      </c>
      <c r="D484" s="105">
        <f>[4]SayfaKAY!F580</f>
        <v>157988</v>
      </c>
      <c r="E484" s="106" t="str">
        <f>[4]SayfaKAY!G580</f>
        <v>BOZ-KAY5+6-FF-579</v>
      </c>
      <c r="F484" s="193">
        <f t="shared" si="326"/>
        <v>45867</v>
      </c>
      <c r="G484" s="135">
        <f t="shared" si="327"/>
        <v>0.22916666670062114</v>
      </c>
      <c r="H484" s="235">
        <f>[4]SayfaKAY!H580</f>
        <v>45867.229166666701</v>
      </c>
      <c r="I484" s="104" t="str">
        <f>[4]SayfaKAY!I580</f>
        <v>Depo/Depot</v>
      </c>
      <c r="J484" s="103" t="str">
        <f>IF([4]SayfaKAY!J580="","",IF([4]SayfaKAY!J580="Müşteri","Notified by Customer","Notified by Bozankaya"))</f>
        <v>Notified by Bozankaya</v>
      </c>
      <c r="K484" s="103" t="e">
        <f>VLOOKUP([4]SayfaKAY!L580,#REF!,2,FALSE)</f>
        <v>#REF!</v>
      </c>
      <c r="L484" s="165" t="str">
        <f>[4]SayfaKAY!X580</f>
        <v>MEDCOM SP. Z O.O.</v>
      </c>
      <c r="M484" s="107" t="str">
        <f t="shared" si="328"/>
        <v>KAY5+6-BOZ-KAY5+6-FF-579</v>
      </c>
      <c r="N484" s="105" t="str">
        <f>[4]SayfaKAY!M580</f>
        <v>ekranın dokunmatiği çalışmıyor.</v>
      </c>
      <c r="O484" s="166" t="str">
        <f>[4]SayfaKAY!P580</f>
        <v>A-Sürüşü engeller</v>
      </c>
      <c r="P484" s="166" t="str">
        <f>[4]SayfaKAY!Q580</f>
        <v>B(Servisten çekmeye etki eden arıza)</v>
      </c>
      <c r="Q484" s="166" t="str">
        <f>[4]SayfaKAY!R580</f>
        <v>N.A(Yaralanma yok)</v>
      </c>
      <c r="R484" s="132" t="str" cm="1">
        <f t="array" ref="R484">IF([4]SayfaKAY!U580="","",_xlfn.IFS([4]SayfaKAY!U580="Bozankaya","Bozankaya",[4]SayfaKAY!U580="Müşteri","Customer",[4]SayfaKAY!U580="Tedarikçi","Equipment Supplier"))</f>
        <v>Equipment Supplier</v>
      </c>
      <c r="S484" s="204" t="str">
        <f>[4]SayfaKAY!N580</f>
        <v>Sökülüp firmaya gönderildi</v>
      </c>
      <c r="T484" s="133" t="str">
        <f>[4]SayfaKAY!AD580</f>
        <v>*Ekipman tamir edilecek</v>
      </c>
      <c r="U484" s="132" t="str">
        <f>[4]SayfaKAY!W580</f>
        <v>Evet</v>
      </c>
      <c r="V484" s="108" t="str">
        <f>[4]SayfaKAY!AZ580</f>
        <v/>
      </c>
      <c r="W484" s="136">
        <f t="shared" si="329"/>
        <v>45867</v>
      </c>
      <c r="X484" s="137" t="str">
        <f t="shared" si="330"/>
        <v>06:00</v>
      </c>
      <c r="Y484" s="235">
        <f>[4]SayfaKAY!AE580</f>
        <v>45867.25</v>
      </c>
      <c r="Z484" s="192">
        <f t="shared" si="331"/>
        <v>45868</v>
      </c>
      <c r="AA484" s="110" t="str">
        <f t="shared" si="332"/>
        <v>07:00</v>
      </c>
      <c r="AB484" s="182">
        <f>[4]SayfaKAY!BA580</f>
        <v>45868.291666666701</v>
      </c>
      <c r="AC484" s="257">
        <f t="shared" si="333"/>
        <v>1530</v>
      </c>
      <c r="AD484" s="111">
        <f t="shared" si="334"/>
        <v>45868</v>
      </c>
      <c r="AE484" s="111" t="str">
        <f t="shared" si="335"/>
        <v>07:00</v>
      </c>
      <c r="AF484" s="235">
        <f>[4]SayfaKAY!BA580</f>
        <v>45868.291666666701</v>
      </c>
      <c r="AG484" s="179" t="str">
        <f>[4]SayfaKAY!S580</f>
        <v xml:space="preserve">(I) İlk Defa Karşılaşılan Arıza </v>
      </c>
      <c r="AH484" s="178" t="str">
        <f t="shared" si="336"/>
        <v>Bu Arıza Aracın Servise Verilmesine Engel</v>
      </c>
      <c r="AI484" s="163" t="str">
        <f>[4]SayfaKAY!AV580</f>
        <v>KAY5+6-HBR-25-271</v>
      </c>
      <c r="AJ484" s="164" t="str">
        <f t="shared" si="337"/>
        <v/>
      </c>
      <c r="AK484" s="164" t="str">
        <f t="shared" si="338"/>
        <v/>
      </c>
      <c r="AL484" s="112" t="str">
        <f>[4]SayfaKAY!AX580</f>
        <v/>
      </c>
      <c r="AM484" s="257" cm="1">
        <f t="array" ref="AM484">IFERROR(IF(AND(P484&lt;&gt;"D(Arıza Değil)",AH484="Bu Arıza Aracın Servise Verilmesine Engel Değil"),
IF(Z484-F484&gt;0,(AB484-Y484)*24*60,
IF(OR(AND(G484&gt;$AS$1,G484&lt;$AT$1),AND(G484&gt;$AU$1,G484&lt;$AV$1)),
(AF484-H484)*24*60,     BH:BH0)),        AN484),0)</f>
        <v>1530</v>
      </c>
      <c r="AN484" s="257">
        <f t="shared" si="339"/>
        <v>1530</v>
      </c>
      <c r="AO484" s="174" t="str">
        <f>[4]SayfaKAY!AG580</f>
        <v/>
      </c>
      <c r="AP484" s="174" t="str">
        <f>[4]SayfaKAY!AI580</f>
        <v/>
      </c>
      <c r="AQ484" s="174" t="str">
        <f>[4]SayfaKAY!AQ580</f>
        <v/>
      </c>
      <c r="AR484" s="174" t="str">
        <f>[4]SayfaKAY!AH580</f>
        <v/>
      </c>
      <c r="AS484" s="174" t="str">
        <f>[4]SayfaKAY!AJ580</f>
        <v/>
      </c>
      <c r="AT484" s="175" t="str">
        <f>[4]SayfaKAY!AM580</f>
        <v/>
      </c>
      <c r="AU484" s="176" t="str">
        <f>[4]SayfaKAY!AL580</f>
        <v/>
      </c>
      <c r="AV484" s="176" t="str">
        <f>[4]SayfaKAY!AP580</f>
        <v/>
      </c>
      <c r="AW484" s="177" t="str">
        <f>[4]SayfaKAY!AT580</f>
        <v>2</v>
      </c>
      <c r="AX484" s="194" t="str">
        <f t="shared" si="340"/>
        <v/>
      </c>
      <c r="AY484" s="168"/>
      <c r="AZ484" s="167"/>
      <c r="BA484" s="113"/>
      <c r="BB484" s="171"/>
      <c r="BC484" s="114"/>
      <c r="BD484" s="114"/>
      <c r="BE484" s="114"/>
      <c r="BF484" s="114"/>
      <c r="BG484" s="114"/>
      <c r="BH484" s="114">
        <f>IFERROR(FRACAS!AN583, "Hata Var")</f>
        <v>65987.000000065891</v>
      </c>
      <c r="BI484" s="114"/>
      <c r="BJ484" s="114"/>
      <c r="BK484" s="105">
        <f>[4]SayfaKAY!AW580</f>
        <v>45865.208333333299</v>
      </c>
      <c r="BL484" s="105" t="str">
        <f>[4]SayfaKAY!V580</f>
        <v>MEDCOM SP. Z O.O.</v>
      </c>
      <c r="BM484" s="114"/>
      <c r="BN484" s="171" t="str">
        <f t="shared" si="341"/>
        <v>x yok</v>
      </c>
      <c r="BO484" s="171" t="b">
        <f t="shared" si="342"/>
        <v>0</v>
      </c>
      <c r="BP484" s="171" t="str">
        <f t="shared" si="343"/>
        <v>Bir günden fazla süren arıza</v>
      </c>
      <c r="BQ484" s="226">
        <f t="shared" si="344"/>
        <v>29.999999951105565</v>
      </c>
      <c r="BR484" s="226">
        <f t="shared" si="345"/>
        <v>1500.0000000488944</v>
      </c>
      <c r="BS484" s="226">
        <f t="shared" si="346"/>
        <v>1530</v>
      </c>
      <c r="BT484" s="114"/>
      <c r="BU484" s="242"/>
      <c r="BV484" s="233">
        <f t="shared" si="347"/>
        <v>0</v>
      </c>
      <c r="BW484" s="226" t="str">
        <f t="shared" si="348"/>
        <v>Hayır, çakışma yok</v>
      </c>
      <c r="BX484" s="229"/>
      <c r="BY484" s="247">
        <f t="shared" si="349"/>
        <v>2.0833333299378864E-2</v>
      </c>
      <c r="BZ484" s="247">
        <f t="shared" si="350"/>
        <v>1.0416666667006211</v>
      </c>
      <c r="CA484" s="247">
        <f t="shared" si="351"/>
        <v>1.0625</v>
      </c>
      <c r="CB484" s="213"/>
      <c r="CC484" s="211"/>
      <c r="CD484" s="196"/>
      <c r="CE484" s="213">
        <v>579</v>
      </c>
      <c r="CF484" s="182">
        <f t="shared" si="352"/>
        <v>45867.229166666701</v>
      </c>
      <c r="CG484" s="182">
        <f t="shared" si="353"/>
        <v>45868.291666666701</v>
      </c>
      <c r="CH484" s="196"/>
      <c r="CI484" s="196"/>
      <c r="CJ484" s="196"/>
      <c r="CK484" s="196">
        <f t="shared" si="354"/>
        <v>1.0416666667006211</v>
      </c>
      <c r="CL484" s="196">
        <f t="shared" si="355"/>
        <v>2.0833333299378864E-2</v>
      </c>
      <c r="CM484" s="196">
        <f t="shared" si="356"/>
        <v>1.0625</v>
      </c>
      <c r="CN484" s="114"/>
      <c r="CO484" s="115">
        <f t="shared" si="357"/>
        <v>1530</v>
      </c>
      <c r="CP484" s="116">
        <f t="shared" si="358"/>
        <v>62.500000002037268</v>
      </c>
      <c r="CQ484" s="117">
        <f t="shared" si="359"/>
        <v>0.22916666670062114</v>
      </c>
      <c r="CR484" s="117">
        <f t="shared" si="360"/>
        <v>45867.25</v>
      </c>
      <c r="CS484" s="117">
        <f t="shared" si="361"/>
        <v>45868.291666666701</v>
      </c>
      <c r="CT484" s="118">
        <f t="shared" si="362"/>
        <v>66048509.999999948</v>
      </c>
      <c r="CU484" s="118">
        <f t="shared" si="363"/>
        <v>1500.0000000488944</v>
      </c>
      <c r="CV484" s="118">
        <f t="shared" si="364"/>
        <v>66050010</v>
      </c>
      <c r="CW484" s="119">
        <f t="shared" si="365"/>
        <v>0.99997728993530732</v>
      </c>
    </row>
    <row r="485" spans="1:101" ht="118.5" customHeight="1" x14ac:dyDescent="0.3">
      <c r="A485" s="104" t="str">
        <f>[4]SayfaKAY!C572</f>
        <v>KAY5+6</v>
      </c>
      <c r="B485" s="104" t="str">
        <f>[4]SayfaKAY!D572</f>
        <v>3878(7)</v>
      </c>
      <c r="C485" s="105" t="str">
        <f>[4]SayfaKAY!E572</f>
        <v>MA</v>
      </c>
      <c r="D485" s="105">
        <f>[4]SayfaKAY!F572</f>
        <v>142906</v>
      </c>
      <c r="E485" s="106" t="str">
        <f>[4]SayfaKAY!G572</f>
        <v>BOZ-KAY5+6-FF-571</v>
      </c>
      <c r="F485" s="193">
        <f t="shared" si="326"/>
        <v>45850</v>
      </c>
      <c r="G485" s="135">
        <f t="shared" si="327"/>
        <v>0.10833333330083406</v>
      </c>
      <c r="H485" s="235">
        <f>[4]SayfaKAY!H572</f>
        <v>45850.108333333301</v>
      </c>
      <c r="I485" s="104" t="str">
        <f>[4]SayfaKAY!I572</f>
        <v>Depo/Depot</v>
      </c>
      <c r="J485" s="103" t="str">
        <f>IF([4]SayfaKAY!J572="","",IF([4]SayfaKAY!J572="Müşteri","Notified by Customer","Notified by Bozankaya"))</f>
        <v>Notified by Customer</v>
      </c>
      <c r="K485" s="103" t="e">
        <f>VLOOKUP([4]SayfaKAY!L572,#REF!,2,FALSE)</f>
        <v>#REF!</v>
      </c>
      <c r="L485" s="165" t="str">
        <f>[4]SayfaKAY!X572</f>
        <v>Lütze Transportation GmbH</v>
      </c>
      <c r="M485" s="107" t="str">
        <f t="shared" si="328"/>
        <v>KAY5+6-BOZ-KAY5+6-FF-571</v>
      </c>
      <c r="N485" s="105" t="str">
        <f>[4]SayfaKAY!M572</f>
        <v>İÇ VE DIŞ ANONS KONTROLÜ 78 A BAS MANUEL İÇ ANONS ÇALIŞMIYOR</v>
      </c>
      <c r="O485" s="166" t="str">
        <f>[4]SayfaKAY!P572</f>
        <v>D-Arıza değil</v>
      </c>
      <c r="P485" s="166" t="str">
        <f>[4]SayfaKAY!Q572</f>
        <v>C(Sisteme etki etmeyen arıza)</v>
      </c>
      <c r="Q485" s="166" t="str">
        <f>[4]SayfaKAY!R572</f>
        <v>N.A(Yaralanma yok)</v>
      </c>
      <c r="R485" s="132" t="str" cm="1">
        <f t="array" ref="R485">IF([4]SayfaKAY!U572="","",_xlfn.IFS([4]SayfaKAY!U572="Bozankaya","Bozankaya",[4]SayfaKAY!U572="Müşteri","Customer",[4]SayfaKAY!U572="Tedarikçi","Equipment Supplier"))</f>
        <v>Equipment Supplier</v>
      </c>
      <c r="S485" s="204" t="str">
        <f>[4]SayfaKAY!N572</f>
        <v>ANONS ÜNİTESİ KONTROL EDİLDİ MFC KARTI HATAYA DÜŞMÜŞ DEĞİŞİMİ YAPILDI. RACK DOLABI KOMPLE DEĞİŞİMİ YAPILDI</v>
      </c>
      <c r="T485" s="133" t="str">
        <f>[4]SayfaKAY!AD572</f>
        <v>*Ekipman tamir edilecek</v>
      </c>
      <c r="U485" s="132" t="str">
        <f>[4]SayfaKAY!W572</f>
        <v/>
      </c>
      <c r="V485" s="108" t="str">
        <f>[4]SayfaKAY!AZ572</f>
        <v/>
      </c>
      <c r="W485" s="136">
        <f t="shared" si="329"/>
        <v>45857</v>
      </c>
      <c r="X485" s="137" t="str">
        <f t="shared" si="330"/>
        <v>06:00</v>
      </c>
      <c r="Y485" s="235">
        <f>[4]SayfaKAY!AE572</f>
        <v>45857.25</v>
      </c>
      <c r="Z485" s="192">
        <f t="shared" si="331"/>
        <v>45857</v>
      </c>
      <c r="AA485" s="110" t="str">
        <f t="shared" si="332"/>
        <v>10:30</v>
      </c>
      <c r="AB485" s="182">
        <f>[4]SayfaKAY!BA572</f>
        <v>45857.4375</v>
      </c>
      <c r="AC485" s="257">
        <f t="shared" si="333"/>
        <v>10554.000000046799</v>
      </c>
      <c r="AD485" s="111">
        <f t="shared" si="334"/>
        <v>45857</v>
      </c>
      <c r="AE485" s="111" t="str">
        <f t="shared" si="335"/>
        <v>10:30</v>
      </c>
      <c r="AF485" s="235">
        <f>[4]SayfaKAY!BA572</f>
        <v>45857.4375</v>
      </c>
      <c r="AG485" s="179" t="str">
        <f>[4]SayfaKAY!S572</f>
        <v>(I) İlk Defa Karşılaşılan Arıza</v>
      </c>
      <c r="AH485" s="178" t="str">
        <f t="shared" si="336"/>
        <v>Bu Arıza Aracın Servise Verilmesine Engel Değil</v>
      </c>
      <c r="AI485" s="163" t="str">
        <f>[4]SayfaKAY!AV572</f>
        <v>38-HBR-25-273</v>
      </c>
      <c r="AJ485" s="164" t="str">
        <f t="shared" si="337"/>
        <v/>
      </c>
      <c r="AK485" s="164" t="str">
        <f t="shared" si="338"/>
        <v/>
      </c>
      <c r="AL485" s="112" t="str">
        <f>[4]SayfaKAY!AX572</f>
        <v/>
      </c>
      <c r="AM485" s="257" cm="1">
        <f t="array" ref="AM485">IFERROR(IF(AND(P485&lt;&gt;"D(Arıza Değil)",AH485="Bu Arıza Aracın Servise Verilmesine Engel Değil"),
IF(Z485-F485&gt;0,(AB485-Y485)*24*60,
IF(OR(AND(G485&gt;$AS$1,G485&lt;$AT$1),AND(G485&gt;$AU$1,G485&lt;$AV$1)),
(AF485-H485)*24*60,     BH:BH0)),        AN485),0)</f>
        <v>270</v>
      </c>
      <c r="AN485" s="257">
        <f t="shared" si="339"/>
        <v>10554.000000046799</v>
      </c>
      <c r="AO485" s="174" t="str">
        <f>[4]SayfaKAY!AG572</f>
        <v/>
      </c>
      <c r="AP485" s="174" t="str">
        <f>[4]SayfaKAY!AI572</f>
        <v>E820-7020</v>
      </c>
      <c r="AQ485" s="174" t="str">
        <f>[4]SayfaKAY!AQ572</f>
        <v/>
      </c>
      <c r="AR485" s="174" t="str">
        <f>[4]SayfaKAY!AH572</f>
        <v>ACSys-19'' RACK</v>
      </c>
      <c r="AS485" s="174">
        <f>[4]SayfaKAY!AJ572</f>
        <v>1</v>
      </c>
      <c r="AT485" s="175" t="str">
        <f>[4]SayfaKAY!AM572</f>
        <v/>
      </c>
      <c r="AU485" s="176" t="str">
        <f>[4]SayfaKAY!AL572</f>
        <v/>
      </c>
      <c r="AV485" s="176" t="str">
        <f>[4]SayfaKAY!AP572</f>
        <v/>
      </c>
      <c r="AW485" s="177" t="str">
        <f>[4]SayfaKAY!AT572</f>
        <v>2</v>
      </c>
      <c r="AX485" s="194" t="str">
        <f t="shared" si="340"/>
        <v/>
      </c>
      <c r="AY485" s="168"/>
      <c r="AZ485" s="167"/>
      <c r="BA485" s="170"/>
      <c r="BB485" s="171"/>
      <c r="BC485" s="114"/>
      <c r="BD485" s="114"/>
      <c r="BE485" s="114"/>
      <c r="BF485" s="114"/>
      <c r="BG485" s="114"/>
      <c r="BH485" s="114">
        <f>IFERROR(FRACAS!AN575, "Hata Var")</f>
        <v>201.99999988311902</v>
      </c>
      <c r="BI485" s="114"/>
      <c r="BJ485" s="114"/>
      <c r="BK485" s="105" t="str">
        <f>[4]SayfaKAY!AW572</f>
        <v/>
      </c>
      <c r="BL485" s="105" t="str">
        <f>[4]SayfaKAY!V572</f>
        <v>LUTZE</v>
      </c>
      <c r="BM485" s="114"/>
      <c r="BN485" s="171" t="str">
        <f t="shared" si="341"/>
        <v>x yok</v>
      </c>
      <c r="BO485" s="171" t="b">
        <f t="shared" si="342"/>
        <v>0</v>
      </c>
      <c r="BP485" s="171" t="str">
        <f t="shared" si="343"/>
        <v>Bir günden fazla süren arıza</v>
      </c>
      <c r="BQ485" s="226">
        <f t="shared" si="344"/>
        <v>10284.000000046799</v>
      </c>
      <c r="BR485" s="226">
        <f t="shared" si="345"/>
        <v>270</v>
      </c>
      <c r="BS485" s="226">
        <f t="shared" si="346"/>
        <v>10554.000000046799</v>
      </c>
      <c r="BT485" s="114"/>
      <c r="BU485" s="242"/>
      <c r="BV485" s="233">
        <f t="shared" si="347"/>
        <v>0</v>
      </c>
      <c r="BW485" s="226" t="str">
        <f t="shared" si="348"/>
        <v>Hayır, çakışma yok</v>
      </c>
      <c r="BX485" s="229"/>
      <c r="BY485" s="247">
        <f t="shared" si="349"/>
        <v>7.1416666666991659</v>
      </c>
      <c r="BZ485" s="247">
        <f t="shared" si="350"/>
        <v>0.1875</v>
      </c>
      <c r="CA485" s="247">
        <f t="shared" si="351"/>
        <v>7.3291666666991659</v>
      </c>
      <c r="CB485" s="213"/>
      <c r="CC485" s="211"/>
      <c r="CD485" s="196"/>
      <c r="CE485" s="213">
        <v>571</v>
      </c>
      <c r="CF485" s="182">
        <f t="shared" si="352"/>
        <v>45850.108333333301</v>
      </c>
      <c r="CG485" s="182">
        <f t="shared" si="353"/>
        <v>45857.4375</v>
      </c>
      <c r="CH485" s="196"/>
      <c r="CI485" s="196"/>
      <c r="CJ485" s="196"/>
      <c r="CK485" s="196">
        <f t="shared" si="354"/>
        <v>0.1875</v>
      </c>
      <c r="CL485" s="196">
        <f t="shared" si="355"/>
        <v>7.1416666666991659</v>
      </c>
      <c r="CM485" s="196">
        <f t="shared" si="356"/>
        <v>7.3291666666991659</v>
      </c>
      <c r="CN485" s="114"/>
      <c r="CO485" s="115">
        <f t="shared" si="357"/>
        <v>10554.000000046799</v>
      </c>
      <c r="CP485" s="116">
        <f t="shared" si="358"/>
        <v>11.25</v>
      </c>
      <c r="CQ485" s="117">
        <f t="shared" si="359"/>
        <v>0.10833333330083406</v>
      </c>
      <c r="CR485" s="117">
        <f t="shared" si="360"/>
        <v>45857.25</v>
      </c>
      <c r="CS485" s="117">
        <f t="shared" si="361"/>
        <v>45857.4375</v>
      </c>
      <c r="CT485" s="118">
        <f t="shared" si="362"/>
        <v>66034284.000000045</v>
      </c>
      <c r="CU485" s="118">
        <f t="shared" si="363"/>
        <v>270</v>
      </c>
      <c r="CV485" s="118">
        <f t="shared" si="364"/>
        <v>66034554.000000045</v>
      </c>
      <c r="CW485" s="119">
        <f t="shared" si="365"/>
        <v>0.99999591123156517</v>
      </c>
    </row>
    <row r="486" spans="1:101" ht="118.5" customHeight="1" x14ac:dyDescent="0.3">
      <c r="A486" s="160" t="str">
        <f>[4]SayfaKAY!C825</f>
        <v>KAY5+6</v>
      </c>
      <c r="B486" s="104" t="str">
        <f>[4]SayfaKAY!D825</f>
        <v>3877(6)</v>
      </c>
      <c r="C486" s="105" t="str">
        <f>[4]SayfaKAY!E825</f>
        <v>MA</v>
      </c>
      <c r="D486" s="105">
        <f>[4]SayfaKAY!F825</f>
        <v>104773</v>
      </c>
      <c r="E486" s="106" t="str">
        <f>[4]SayfaKAY!G825</f>
        <v>BOZ-KAY5+6-FF-812</v>
      </c>
      <c r="F486" s="193">
        <f t="shared" si="326"/>
        <v>45849</v>
      </c>
      <c r="G486" s="135">
        <f t="shared" si="327"/>
        <v>0.20833333329937886</v>
      </c>
      <c r="H486" s="235">
        <f>[4]SayfaKAY!H825</f>
        <v>45849.208333333299</v>
      </c>
      <c r="I486" s="104" t="str">
        <f>[4]SayfaKAY!I825</f>
        <v>Hat/Line</v>
      </c>
      <c r="J486" s="103" t="str">
        <f>IF([4]SayfaKAY!J825="","",IF([4]SayfaKAY!J825="Müşteri","Notified by Customer","Notified by Bozankaya"))</f>
        <v>Notified by Customer</v>
      </c>
      <c r="K486" s="103" t="e">
        <f>VLOOKUP([4]SayfaKAY!L825,#REF!,2,FALSE)</f>
        <v>#REF!</v>
      </c>
      <c r="L486" s="165" t="str">
        <f>[4]SayfaKAY!X825</f>
        <v>ELTESAN ELEKTRO MEKANİK SOĞUTMA SAN</v>
      </c>
      <c r="M486" s="107" t="str">
        <f t="shared" si="328"/>
        <v>KAY5+6-BOZ-KAY5+6-FF-812</v>
      </c>
      <c r="N486" s="105" t="str">
        <f>[4]SayfaKAY!M825</f>
        <v>MA bölümü klmalar çalışmıyor.</v>
      </c>
      <c r="O486" s="166" t="str">
        <f>[4]SayfaKAY!P825</f>
        <v>D-Arıza değil</v>
      </c>
      <c r="P486" s="166" t="str">
        <f>[4]SayfaKAY!Q825</f>
        <v>B(Servisten çekmeye etki eden arıza)</v>
      </c>
      <c r="Q486" s="166" t="str">
        <f>[4]SayfaKAY!R825</f>
        <v>N.A(Yaralanma yok)</v>
      </c>
      <c r="R486" s="132" t="str" cm="1">
        <f t="array" ref="R486">IF([4]SayfaKAY!U825="","",_xlfn.IFS([4]SayfaKAY!U825="Bozankaya","Bozankaya",[4]SayfaKAY!U825="Müşteri","Customer",[4]SayfaKAY!U825="Tedarikçi","Equipment Supplier"))</f>
        <v>Equipment Supplier</v>
      </c>
      <c r="S486" s="204" t="str">
        <f>[4]SayfaKAY!N825</f>
        <v>Klima sistemi resetlendi. Aktif soğutma moduna geçtiği ve soğutma yaptığı görüldü.</v>
      </c>
      <c r="T486" s="133" t="str">
        <f>[4]SayfaKAY!AD825</f>
        <v>*Reset edildi</v>
      </c>
      <c r="U486" s="132" t="str">
        <f>[4]SayfaKAY!W825</f>
        <v>Evet</v>
      </c>
      <c r="V486" s="108">
        <f>[4]SayfaKAY!AZ825</f>
        <v>2</v>
      </c>
      <c r="W486" s="136">
        <f t="shared" si="329"/>
        <v>45848</v>
      </c>
      <c r="X486" s="137" t="str">
        <f t="shared" si="330"/>
        <v>06:00</v>
      </c>
      <c r="Y486" s="235">
        <f>[4]SayfaKAY!AE825</f>
        <v>45848.25</v>
      </c>
      <c r="Z486" s="109">
        <f t="shared" si="331"/>
        <v>45849</v>
      </c>
      <c r="AA486" s="110" t="str">
        <f t="shared" si="332"/>
        <v>07:00</v>
      </c>
      <c r="AB486" s="182">
        <f>[4]SayfaKAY!BA825</f>
        <v>45849.291666666701</v>
      </c>
      <c r="AC486" s="257">
        <f t="shared" si="333"/>
        <v>120.00000009778887</v>
      </c>
      <c r="AD486" s="111">
        <f t="shared" si="334"/>
        <v>45849</v>
      </c>
      <c r="AE486" s="111" t="str">
        <f t="shared" si="335"/>
        <v>07:00</v>
      </c>
      <c r="AF486" s="235">
        <f>[4]SayfaKAY!BA825</f>
        <v>45849.291666666701</v>
      </c>
      <c r="AG486" s="179" t="str">
        <f>[4]SayfaKAY!S825</f>
        <v>(III) Farklı Araçlarda Tekrarlayan Arıza</v>
      </c>
      <c r="AH486" s="178" t="str">
        <f t="shared" si="336"/>
        <v>Bu Arıza Aracın Servise Verilmesine Engel</v>
      </c>
      <c r="AI486" s="163" t="str">
        <f>[4]SayfaKAY!AV825</f>
        <v/>
      </c>
      <c r="AJ486" s="164" t="str">
        <f t="shared" si="337"/>
        <v/>
      </c>
      <c r="AK486" s="164" t="str">
        <f t="shared" si="338"/>
        <v/>
      </c>
      <c r="AL486" s="112" t="str">
        <f>[4]SayfaKAY!AX825</f>
        <v/>
      </c>
      <c r="AM486" s="257" cm="1">
        <f t="array" ref="AM486">IFERROR(IF(AND(P486&lt;&gt;"D(Arıza Değil)",AH486="Bu Arıza Aracın Servise Verilmesine Engel Değil"),
IF(Z486-F486&gt;0,(AB486-Y486)*24*60,
IF(OR(AND(G486&gt;$AS$1,G486&lt;$AT$1),AND(G486&gt;$AU$1,G486&lt;$AV$1)),
(AF486-H486)*24*60,     BH:BH0)),        AN486),0)</f>
        <v>120.00000009778887</v>
      </c>
      <c r="AN486" s="257">
        <f t="shared" si="339"/>
        <v>120.00000009778887</v>
      </c>
      <c r="AO486" s="174" t="str">
        <f>[4]SayfaKAY!AG825</f>
        <v/>
      </c>
      <c r="AP486" s="174" t="str">
        <f>[4]SayfaKAY!AI825</f>
        <v/>
      </c>
      <c r="AQ486" s="174" t="str">
        <f>[4]SayfaKAY!AQ825</f>
        <v/>
      </c>
      <c r="AR486" s="174" t="str">
        <f>[4]SayfaKAY!AH825</f>
        <v/>
      </c>
      <c r="AS486" s="174" t="str">
        <f>[4]SayfaKAY!AJ825</f>
        <v/>
      </c>
      <c r="AT486" s="175" t="str">
        <f>[4]SayfaKAY!AM825</f>
        <v/>
      </c>
      <c r="AU486" s="176" t="str">
        <f>[4]SayfaKAY!AL825</f>
        <v/>
      </c>
      <c r="AV486" s="176" t="str">
        <f>[4]SayfaKAY!AP825</f>
        <v/>
      </c>
      <c r="AW486" s="177" t="str">
        <f>[4]SayfaKAY!AT825</f>
        <v/>
      </c>
      <c r="AX486" s="194">
        <f t="shared" si="340"/>
        <v>2640.0000021513551</v>
      </c>
      <c r="AY486" s="168"/>
      <c r="AZ486" s="167"/>
      <c r="BA486" s="113"/>
      <c r="BB486" s="171" t="str">
        <f t="shared" ref="BB486:BB492" si="366">IF($AQ$1="X", IF(AND(G486&gt;=$AS$1,G486&lt;=$AT$1),IF(P486&lt;&gt;"D(Arıza Değil)",AC486,0), IF(AND(G486&gt;=$AU$1,G486&lt;=$AV$1),IF(P486&lt;&gt;"D(Arıza Değil)",AC486,0), "")), "")</f>
        <v/>
      </c>
      <c r="BC486" s="114"/>
      <c r="BD486" s="114"/>
      <c r="BE486" s="114"/>
      <c r="BF486" s="114"/>
      <c r="BG486" s="114"/>
      <c r="BH486" s="114">
        <f>IFERROR(FRACAS!AN828, "Hata Var")</f>
        <v>62.999999995809048</v>
      </c>
      <c r="BI486" s="114"/>
      <c r="BJ486" s="114"/>
      <c r="BK486" s="105" t="str">
        <f>[4]SayfaKAY!AW825</f>
        <v/>
      </c>
      <c r="BL486" s="105" t="str">
        <f>[4]SayfaKAY!V825</f>
        <v>ELTESAN ELEKTRO MEKANİK SOĞUTMA SAN</v>
      </c>
      <c r="BM486" s="114"/>
      <c r="BN486" s="171" t="str">
        <f t="shared" si="341"/>
        <v>x yok</v>
      </c>
      <c r="BO486" s="171" t="b">
        <f t="shared" si="342"/>
        <v>0</v>
      </c>
      <c r="BP486" s="171" t="b">
        <f t="shared" si="343"/>
        <v>0</v>
      </c>
      <c r="BQ486" s="226">
        <f t="shared" si="344"/>
        <v>-1379.9999999511056</v>
      </c>
      <c r="BR486" s="226">
        <f t="shared" si="345"/>
        <v>1500.0000000488944</v>
      </c>
      <c r="BS486" s="226">
        <f t="shared" si="346"/>
        <v>120.00000009778887</v>
      </c>
      <c r="BT486" s="114"/>
      <c r="BU486" s="242"/>
      <c r="BV486" s="233">
        <f t="shared" si="347"/>
        <v>1</v>
      </c>
      <c r="BW486" s="226" t="str">
        <f t="shared" si="348"/>
        <v>Evet, çakışma var</v>
      </c>
      <c r="BX486" s="229"/>
      <c r="BY486" s="247">
        <f t="shared" si="349"/>
        <v>-0.95833333329937886</v>
      </c>
      <c r="BZ486" s="247">
        <f t="shared" si="350"/>
        <v>1.0416666667006211</v>
      </c>
      <c r="CA486" s="247">
        <f t="shared" si="351"/>
        <v>8.3333333401242271E-2</v>
      </c>
      <c r="CB486" s="213"/>
      <c r="CC486" s="211"/>
      <c r="CD486" s="196"/>
      <c r="CE486" s="213">
        <v>824</v>
      </c>
      <c r="CF486" s="182">
        <f t="shared" si="352"/>
        <v>45849.208333333299</v>
      </c>
      <c r="CG486" s="182">
        <f t="shared" si="353"/>
        <v>45849.291666666701</v>
      </c>
      <c r="CH486" s="196"/>
      <c r="CI486" s="196"/>
      <c r="CJ486" s="196"/>
      <c r="CK486" s="196">
        <f t="shared" si="354"/>
        <v>1.0416666667006211</v>
      </c>
      <c r="CL486" s="196">
        <f t="shared" si="355"/>
        <v>-0.95833333329937886</v>
      </c>
      <c r="CM486" s="196">
        <f t="shared" si="356"/>
        <v>8.3333333401242271E-2</v>
      </c>
      <c r="CN486" s="114"/>
      <c r="CO486" s="115">
        <f t="shared" si="357"/>
        <v>120.00000009778887</v>
      </c>
      <c r="CP486" s="116">
        <f t="shared" si="358"/>
        <v>62.500000002037268</v>
      </c>
      <c r="CQ486" s="117">
        <f t="shared" si="359"/>
        <v>0.20833333329937886</v>
      </c>
      <c r="CR486" s="117">
        <f t="shared" si="360"/>
        <v>45848.25</v>
      </c>
      <c r="CS486" s="117">
        <f t="shared" si="361"/>
        <v>45849.291666666701</v>
      </c>
      <c r="CT486" s="118">
        <f t="shared" si="362"/>
        <v>66021180.000000052</v>
      </c>
      <c r="CU486" s="118">
        <f t="shared" si="363"/>
        <v>1500.0000000488944</v>
      </c>
      <c r="CV486" s="118">
        <f t="shared" si="364"/>
        <v>66022680.000000097</v>
      </c>
      <c r="CW486" s="119">
        <f t="shared" si="365"/>
        <v>0.99997728053450652</v>
      </c>
    </row>
    <row r="487" spans="1:101" ht="118.5" customHeight="1" x14ac:dyDescent="0.3">
      <c r="A487" s="104" t="str">
        <f>[4]SayfaKAY!C707</f>
        <v>KAY5+6</v>
      </c>
      <c r="B487" s="104" t="str">
        <f>[4]SayfaKAY!D707</f>
        <v>3882(11)</v>
      </c>
      <c r="C487" s="105" t="str">
        <f>[4]SayfaKAY!E707</f>
        <v>MA</v>
      </c>
      <c r="D487" s="105">
        <f>[4]SayfaKAY!F707</f>
        <v>95343</v>
      </c>
      <c r="E487" s="106" t="str">
        <f>[4]SayfaKAY!G707</f>
        <v>BOZ-KAY5+6-FF-694</v>
      </c>
      <c r="F487" s="193">
        <f t="shared" si="326"/>
        <v>45847</v>
      </c>
      <c r="G487" s="135">
        <f t="shared" si="327"/>
        <v>0.54652777779847383</v>
      </c>
      <c r="H487" s="235">
        <f>[4]SayfaKAY!H707</f>
        <v>45847.546527777798</v>
      </c>
      <c r="I487" s="104" t="str">
        <f>[4]SayfaKAY!I707</f>
        <v>Hat/Line</v>
      </c>
      <c r="J487" s="103" t="str">
        <f>IF([4]SayfaKAY!J707="","",IF([4]SayfaKAY!J707="Müşteri","Notified by Customer","Notified by Bozankaya"))</f>
        <v>Notified by Customer</v>
      </c>
      <c r="K487" s="103" t="e">
        <f>VLOOKUP([4]SayfaKAY!L707,#REF!,2,FALSE)</f>
        <v>#REF!</v>
      </c>
      <c r="L487" s="165" t="str">
        <f>[4]SayfaKAY!X707</f>
        <v>ATAK ULAŞIM SAN.TİC.LTD.ŞTİ.</v>
      </c>
      <c r="M487" s="107" t="str">
        <f t="shared" si="328"/>
        <v>KAY5+6-BOZ-KAY5+6-FF-694</v>
      </c>
      <c r="N487" s="105" t="str">
        <f>[4]SayfaKAY!M707</f>
        <v>Kapı üzeri yolcu bilgilendirme çalışmıyor.</v>
      </c>
      <c r="O487" s="166" t="str">
        <f>[4]SayfaKAY!P707</f>
        <v>D-Arıza değil</v>
      </c>
      <c r="P487" s="166" t="str">
        <f>[4]SayfaKAY!Q707</f>
        <v>B(Servisten çekmeye etki eden arıza)</v>
      </c>
      <c r="Q487" s="166" t="str">
        <f>[4]SayfaKAY!R707</f>
        <v>N.A(Yaralanma yok)</v>
      </c>
      <c r="R487" s="132" t="str" cm="1">
        <f t="array" ref="R487">IF([4]SayfaKAY!U707="","",_xlfn.IFS([4]SayfaKAY!U707="Bozankaya","Bozankaya",[4]SayfaKAY!U707="Müşteri","Customer",[4]SayfaKAY!U707="Tedarikçi","Equipment Supplier"))</f>
        <v>Equipment Supplier</v>
      </c>
      <c r="S487" s="204" t="str">
        <f>[4]SayfaKAY!N707</f>
        <v>GYP resetlendi. Kapı üstü ekranlar çalışıyor.</v>
      </c>
      <c r="T487" s="133" t="str">
        <f>[4]SayfaKAY!AD707</f>
        <v>*Reset edildi</v>
      </c>
      <c r="U487" s="132" t="str">
        <f>[4]SayfaKAY!W707</f>
        <v>Evet</v>
      </c>
      <c r="V487" s="108">
        <f>[4]SayfaKAY!AZ707</f>
        <v>1</v>
      </c>
      <c r="W487" s="136">
        <f t="shared" si="329"/>
        <v>45846</v>
      </c>
      <c r="X487" s="137" t="str">
        <f t="shared" si="330"/>
        <v>13:30</v>
      </c>
      <c r="Y487" s="235">
        <f>[4]SayfaKAY!AE707</f>
        <v>45846.5625</v>
      </c>
      <c r="Z487" s="109">
        <f t="shared" si="331"/>
        <v>45847</v>
      </c>
      <c r="AA487" s="110" t="str">
        <f t="shared" si="332"/>
        <v>14:30</v>
      </c>
      <c r="AB487" s="182">
        <f>[4]SayfaKAY!BA707</f>
        <v>45847.604166666701</v>
      </c>
      <c r="AC487" s="257">
        <f t="shared" si="333"/>
        <v>83.000000019092113</v>
      </c>
      <c r="AD487" s="111">
        <f t="shared" si="334"/>
        <v>45847</v>
      </c>
      <c r="AE487" s="111" t="str">
        <f t="shared" si="335"/>
        <v>14:30</v>
      </c>
      <c r="AF487" s="235">
        <f>[4]SayfaKAY!BA707</f>
        <v>45847.604166666701</v>
      </c>
      <c r="AG487" s="179" t="str">
        <f>[4]SayfaKAY!S707</f>
        <v>(III) Farklı Araçlarda Tekrarlayan Arıza</v>
      </c>
      <c r="AH487" s="178" t="str">
        <f t="shared" si="336"/>
        <v>Bu Arıza Aracın Servise Verilmesine Engel</v>
      </c>
      <c r="AI487" s="163" t="str">
        <f>[4]SayfaKAY!AV707</f>
        <v/>
      </c>
      <c r="AJ487" s="164" t="str">
        <f t="shared" si="337"/>
        <v/>
      </c>
      <c r="AK487" s="164" t="str">
        <f t="shared" si="338"/>
        <v/>
      </c>
      <c r="AL487" s="112" t="str">
        <f>[4]SayfaKAY!AX707</f>
        <v/>
      </c>
      <c r="AM487" s="257" cm="1">
        <f t="array" ref="AM487">IFERROR(IF(AND(P487&lt;&gt;"D(Arıza Değil)",AH487="Bu Arıza Aracın Servise Verilmesine Engel Değil"),
IF(Z487-F487&gt;0,(AB487-Y487)*24*60,
IF(OR(AND(G487&gt;$AS$1,G487&lt;$AT$1),AND(G487&gt;$AU$1,G487&lt;$AV$1)),
(AF487-H487)*24*60,     BH:BH0)),        AN487),0)</f>
        <v>83.000000019092113</v>
      </c>
      <c r="AN487" s="257">
        <f t="shared" si="339"/>
        <v>83.000000019092113</v>
      </c>
      <c r="AO487" s="174" t="str">
        <f>[4]SayfaKAY!AG707</f>
        <v/>
      </c>
      <c r="AP487" s="174" t="str">
        <f>[4]SayfaKAY!AI707</f>
        <v/>
      </c>
      <c r="AQ487" s="174" t="str">
        <f>[4]SayfaKAY!AQ707</f>
        <v/>
      </c>
      <c r="AR487" s="174" t="str">
        <f>[4]SayfaKAY!AH707</f>
        <v/>
      </c>
      <c r="AS487" s="174" t="str">
        <f>[4]SayfaKAY!AJ707</f>
        <v/>
      </c>
      <c r="AT487" s="175" t="str">
        <f>[4]SayfaKAY!AM707</f>
        <v/>
      </c>
      <c r="AU487" s="176" t="str">
        <f>[4]SayfaKAY!AL707</f>
        <v/>
      </c>
      <c r="AV487" s="176" t="str">
        <f>[4]SayfaKAY!AP707</f>
        <v/>
      </c>
      <c r="AW487" s="177" t="str">
        <f>[4]SayfaKAY!AT707</f>
        <v/>
      </c>
      <c r="AX487" s="194">
        <f t="shared" si="340"/>
        <v>913.00000021001324</v>
      </c>
      <c r="AY487" s="168"/>
      <c r="AZ487" s="167"/>
      <c r="BA487" s="170"/>
      <c r="BB487" s="171" t="str">
        <f t="shared" si="366"/>
        <v/>
      </c>
      <c r="BC487" s="114"/>
      <c r="BD487" s="114"/>
      <c r="BE487" s="114"/>
      <c r="BF487" s="114"/>
      <c r="BG487" s="114"/>
      <c r="BH487" s="114">
        <f>IFERROR(FRACAS!AN710, "Hata Var")</f>
        <v>427.00000002980232</v>
      </c>
      <c r="BI487" s="114"/>
      <c r="BJ487" s="114"/>
      <c r="BK487" s="105" t="str">
        <f>[4]SayfaKAY!AW707</f>
        <v/>
      </c>
      <c r="BL487" s="105" t="str">
        <f>[4]SayfaKAY!V707</f>
        <v>ATAK ULAŞIM SAN.TİC.LTD.ŞTİ.</v>
      </c>
      <c r="BM487" s="114"/>
      <c r="BN487" s="171" t="str">
        <f t="shared" si="341"/>
        <v>x yok</v>
      </c>
      <c r="BO487" s="171" t="b">
        <f t="shared" si="342"/>
        <v>0</v>
      </c>
      <c r="BP487" s="171" t="b">
        <f t="shared" si="343"/>
        <v>0</v>
      </c>
      <c r="BQ487" s="226">
        <f t="shared" si="344"/>
        <v>-1417.0000000298023</v>
      </c>
      <c r="BR487" s="226">
        <f t="shared" si="345"/>
        <v>1500.0000000488944</v>
      </c>
      <c r="BS487" s="226">
        <f t="shared" si="346"/>
        <v>83.000000019092113</v>
      </c>
      <c r="BT487" s="114"/>
      <c r="BU487" s="242"/>
      <c r="BV487" s="233">
        <f t="shared" si="347"/>
        <v>0</v>
      </c>
      <c r="BW487" s="226" t="str">
        <f t="shared" si="348"/>
        <v>Hayır, çakışma yok</v>
      </c>
      <c r="BX487" s="229"/>
      <c r="BY487" s="247">
        <f t="shared" si="349"/>
        <v>-0.98402777779847383</v>
      </c>
      <c r="BZ487" s="247">
        <f t="shared" si="350"/>
        <v>1.0416666667006211</v>
      </c>
      <c r="CA487" s="247">
        <f t="shared" si="351"/>
        <v>5.7638888902147301E-2</v>
      </c>
      <c r="CB487" s="213"/>
      <c r="CC487" s="211"/>
      <c r="CD487" s="196"/>
      <c r="CE487" s="213">
        <v>706</v>
      </c>
      <c r="CF487" s="182">
        <f t="shared" si="352"/>
        <v>45847.546527777798</v>
      </c>
      <c r="CG487" s="182">
        <f t="shared" si="353"/>
        <v>45847.604166666701</v>
      </c>
      <c r="CH487" s="196"/>
      <c r="CI487" s="196"/>
      <c r="CJ487" s="196"/>
      <c r="CK487" s="196">
        <f t="shared" si="354"/>
        <v>1.0416666667006211</v>
      </c>
      <c r="CL487" s="196">
        <f t="shared" si="355"/>
        <v>-0.98402777779847383</v>
      </c>
      <c r="CM487" s="196">
        <f t="shared" si="356"/>
        <v>5.7638888902147301E-2</v>
      </c>
      <c r="CN487" s="114"/>
      <c r="CO487" s="115">
        <f t="shared" si="357"/>
        <v>83.000000019092113</v>
      </c>
      <c r="CP487" s="116">
        <f t="shared" si="358"/>
        <v>62.500000002037268</v>
      </c>
      <c r="CQ487" s="117">
        <f t="shared" si="359"/>
        <v>0.54652777779847383</v>
      </c>
      <c r="CR487" s="117">
        <f t="shared" si="360"/>
        <v>45846.5625</v>
      </c>
      <c r="CS487" s="117">
        <f t="shared" si="361"/>
        <v>45847.604166666701</v>
      </c>
      <c r="CT487" s="118">
        <f t="shared" si="362"/>
        <v>66018262.99999997</v>
      </c>
      <c r="CU487" s="118">
        <f t="shared" si="363"/>
        <v>1500.0000000488944</v>
      </c>
      <c r="CV487" s="118">
        <f t="shared" si="364"/>
        <v>66019763.000000022</v>
      </c>
      <c r="CW487" s="119">
        <f t="shared" si="365"/>
        <v>0.9999772795306755</v>
      </c>
    </row>
    <row r="488" spans="1:101" ht="118.5" customHeight="1" x14ac:dyDescent="0.3">
      <c r="A488" s="160" t="str">
        <f>[4]SayfaKAY!C708</f>
        <v>KAY5+6</v>
      </c>
      <c r="B488" s="104" t="str">
        <f>[4]SayfaKAY!D708</f>
        <v>3880(9)</v>
      </c>
      <c r="C488" s="105" t="str">
        <f>[4]SayfaKAY!E708</f>
        <v>MA</v>
      </c>
      <c r="D488" s="105">
        <f>[4]SayfaKAY!F708</f>
        <v>109069</v>
      </c>
      <c r="E488" s="106" t="str">
        <f>[4]SayfaKAY!G708</f>
        <v>BOZ-KAY5+6-FF-695</v>
      </c>
      <c r="F488" s="193">
        <f t="shared" si="326"/>
        <v>45847</v>
      </c>
      <c r="G488" s="135">
        <f t="shared" si="327"/>
        <v>0.53819444440159714</v>
      </c>
      <c r="H488" s="235">
        <f>[4]SayfaKAY!H708</f>
        <v>45847.538194444402</v>
      </c>
      <c r="I488" s="104" t="str">
        <f>[4]SayfaKAY!I708</f>
        <v>Hat/Line</v>
      </c>
      <c r="J488" s="103" t="str">
        <f>IF([4]SayfaKAY!J708="","",IF([4]SayfaKAY!J708="Müşteri","Notified by Customer","Notified by Bozankaya"))</f>
        <v>Notified by Customer</v>
      </c>
      <c r="K488" s="103" t="e">
        <f>VLOOKUP([4]SayfaKAY!L708,#REF!,2,FALSE)</f>
        <v>#REF!</v>
      </c>
      <c r="L488" s="165" t="str">
        <f>[4]SayfaKAY!X708</f>
        <v>ATAK ULAŞIM SAN.TİC.LTD.ŞTİ.</v>
      </c>
      <c r="M488" s="107" t="str">
        <f t="shared" si="328"/>
        <v>KAY5+6-BOZ-KAY5+6-FF-695</v>
      </c>
      <c r="N488" s="105" t="str">
        <f>[4]SayfaKAY!M708</f>
        <v>Kapı üzeri yolcu bilgilendirme ekranları çalışmıyor.</v>
      </c>
      <c r="O488" s="166" t="str">
        <f>[4]SayfaKAY!P708</f>
        <v>D-Arıza değil</v>
      </c>
      <c r="P488" s="166" t="str">
        <f>[4]SayfaKAY!Q708</f>
        <v>B(Servisten çekmeye etki eden arıza)</v>
      </c>
      <c r="Q488" s="166" t="str">
        <f>[4]SayfaKAY!R708</f>
        <v>N.A(Yaralanma yok)</v>
      </c>
      <c r="R488" s="132" t="str" cm="1">
        <f t="array" ref="R488">IF([4]SayfaKAY!U708="","",_xlfn.IFS([4]SayfaKAY!U708="Bozankaya","Bozankaya",[4]SayfaKAY!U708="Müşteri","Customer",[4]SayfaKAY!U708="Tedarikçi","Equipment Supplier"))</f>
        <v>Equipment Supplier</v>
      </c>
      <c r="S488" s="204" t="str">
        <f>[4]SayfaKAY!N708</f>
        <v>GYP resetlendi ekranlar çalışıyor.</v>
      </c>
      <c r="T488" s="133" t="str">
        <f>[4]SayfaKAY!AD708</f>
        <v>*Reset edildi</v>
      </c>
      <c r="U488" s="132" t="str">
        <f>[4]SayfaKAY!W708</f>
        <v>Evet</v>
      </c>
      <c r="V488" s="108">
        <f>[4]SayfaKAY!AZ708</f>
        <v>1</v>
      </c>
      <c r="W488" s="136">
        <f t="shared" si="329"/>
        <v>45846</v>
      </c>
      <c r="X488" s="137" t="str">
        <f t="shared" si="330"/>
        <v>13:30</v>
      </c>
      <c r="Y488" s="235">
        <f>[4]SayfaKAY!AE708</f>
        <v>45846.5625</v>
      </c>
      <c r="Z488" s="109">
        <f t="shared" si="331"/>
        <v>45847</v>
      </c>
      <c r="AA488" s="110" t="str">
        <f t="shared" si="332"/>
        <v>14:00</v>
      </c>
      <c r="AB488" s="182">
        <f>[4]SayfaKAY!BA708</f>
        <v>45847.583333333299</v>
      </c>
      <c r="AC488" s="257">
        <f t="shared" si="333"/>
        <v>65.000000012805685</v>
      </c>
      <c r="AD488" s="111">
        <f t="shared" si="334"/>
        <v>45847</v>
      </c>
      <c r="AE488" s="111" t="str">
        <f t="shared" si="335"/>
        <v>14:00</v>
      </c>
      <c r="AF488" s="235">
        <f>[4]SayfaKAY!BA708</f>
        <v>45847.583333333299</v>
      </c>
      <c r="AG488" s="179" t="str">
        <f>[4]SayfaKAY!S708</f>
        <v>(III) Farklı Araçlarda Tekrarlayan Arıza</v>
      </c>
      <c r="AH488" s="178" t="str">
        <f t="shared" si="336"/>
        <v>Bu Arıza Aracın Servise Verilmesine Engel</v>
      </c>
      <c r="AI488" s="163" t="str">
        <f>[4]SayfaKAY!AV708</f>
        <v/>
      </c>
      <c r="AJ488" s="164" t="str">
        <f t="shared" si="337"/>
        <v/>
      </c>
      <c r="AK488" s="164" t="str">
        <f t="shared" si="338"/>
        <v/>
      </c>
      <c r="AL488" s="112" t="str">
        <f>[4]SayfaKAY!AX708</f>
        <v/>
      </c>
      <c r="AM488" s="257" cm="1">
        <f t="array" ref="AM488">IFERROR(IF(AND(P488&lt;&gt;"D(Arıza Değil)",AH488="Bu Arıza Aracın Servise Verilmesine Engel Değil"),
IF(Z488-F488&gt;0,(AB488-Y488)*24*60,
IF(OR(AND(G488&gt;$AS$1,G488&lt;$AT$1),AND(G488&gt;$AU$1,G488&lt;$AV$1)),
(AF488-H488)*24*60,     BH:BH0)),        AN488),0)</f>
        <v>65.000000012805685</v>
      </c>
      <c r="AN488" s="257">
        <f t="shared" si="339"/>
        <v>65.000000012805685</v>
      </c>
      <c r="AO488" s="174" t="str">
        <f>[4]SayfaKAY!AG708</f>
        <v/>
      </c>
      <c r="AP488" s="174" t="str">
        <f>[4]SayfaKAY!AI708</f>
        <v/>
      </c>
      <c r="AQ488" s="174" t="str">
        <f>[4]SayfaKAY!AQ708</f>
        <v/>
      </c>
      <c r="AR488" s="174" t="str">
        <f>[4]SayfaKAY!AH708</f>
        <v/>
      </c>
      <c r="AS488" s="174" t="str">
        <f>[4]SayfaKAY!AJ708</f>
        <v/>
      </c>
      <c r="AT488" s="175" t="str">
        <f>[4]SayfaKAY!AM708</f>
        <v/>
      </c>
      <c r="AU488" s="176" t="str">
        <f>[4]SayfaKAY!AL708</f>
        <v/>
      </c>
      <c r="AV488" s="176" t="str">
        <f>[4]SayfaKAY!AP708</f>
        <v/>
      </c>
      <c r="AW488" s="177" t="str">
        <f>[4]SayfaKAY!AT708</f>
        <v/>
      </c>
      <c r="AX488" s="194">
        <f t="shared" si="340"/>
        <v>715.00000014086254</v>
      </c>
      <c r="AY488" s="168"/>
      <c r="AZ488" s="167"/>
      <c r="BA488" s="113"/>
      <c r="BB488" s="171" t="str">
        <f t="shared" si="366"/>
        <v/>
      </c>
      <c r="BC488" s="114"/>
      <c r="BD488" s="114"/>
      <c r="BE488" s="114"/>
      <c r="BF488" s="114"/>
      <c r="BG488" s="114"/>
      <c r="BH488" s="114">
        <f>IFERROR(FRACAS!AN711, "Hata Var")</f>
        <v>254.00000001071021</v>
      </c>
      <c r="BI488" s="114"/>
      <c r="BJ488" s="114"/>
      <c r="BK488" s="105" t="str">
        <f>[4]SayfaKAY!AW708</f>
        <v/>
      </c>
      <c r="BL488" s="105" t="str">
        <f>[4]SayfaKAY!V708</f>
        <v>ATAK ULAŞIM SAN.TİC.LTD.ŞTİ.</v>
      </c>
      <c r="BM488" s="114"/>
      <c r="BN488" s="171" t="str">
        <f t="shared" si="341"/>
        <v>x yok</v>
      </c>
      <c r="BO488" s="171" t="b">
        <f t="shared" si="342"/>
        <v>0</v>
      </c>
      <c r="BP488" s="171" t="b">
        <f t="shared" si="343"/>
        <v>0</v>
      </c>
      <c r="BQ488" s="226">
        <f t="shared" si="344"/>
        <v>-1404.9999999382999</v>
      </c>
      <c r="BR488" s="226">
        <f t="shared" si="345"/>
        <v>1469.9999999511056</v>
      </c>
      <c r="BS488" s="226">
        <f t="shared" si="346"/>
        <v>65.000000012805685</v>
      </c>
      <c r="BT488" s="114"/>
      <c r="BU488" s="242"/>
      <c r="BV488" s="233">
        <f t="shared" si="347"/>
        <v>1</v>
      </c>
      <c r="BW488" s="226" t="str">
        <f t="shared" si="348"/>
        <v>Evet, çakışma var</v>
      </c>
      <c r="BX488" s="229"/>
      <c r="BY488" s="247">
        <f t="shared" si="349"/>
        <v>-0.97569444440159714</v>
      </c>
      <c r="BZ488" s="247">
        <f t="shared" si="350"/>
        <v>1.0208333332993789</v>
      </c>
      <c r="CA488" s="247">
        <f t="shared" si="351"/>
        <v>4.5138888897781726E-2</v>
      </c>
      <c r="CB488" s="213"/>
      <c r="CC488" s="211"/>
      <c r="CD488" s="196"/>
      <c r="CE488" s="213">
        <v>707</v>
      </c>
      <c r="CF488" s="182">
        <f t="shared" si="352"/>
        <v>45847.538194444402</v>
      </c>
      <c r="CG488" s="182">
        <f t="shared" si="353"/>
        <v>45847.583333333299</v>
      </c>
      <c r="CH488" s="196"/>
      <c r="CI488" s="196"/>
      <c r="CJ488" s="196"/>
      <c r="CK488" s="196">
        <f t="shared" si="354"/>
        <v>1.0208333332993789</v>
      </c>
      <c r="CL488" s="196">
        <f t="shared" si="355"/>
        <v>-0.97569444440159714</v>
      </c>
      <c r="CM488" s="196">
        <f t="shared" si="356"/>
        <v>4.5138888897781726E-2</v>
      </c>
      <c r="CN488" s="114"/>
      <c r="CO488" s="115">
        <f t="shared" si="357"/>
        <v>65.000000012805685</v>
      </c>
      <c r="CP488" s="116">
        <f t="shared" si="358"/>
        <v>61.249999997962732</v>
      </c>
      <c r="CQ488" s="117">
        <f t="shared" si="359"/>
        <v>0.53819444440159714</v>
      </c>
      <c r="CR488" s="117">
        <f t="shared" si="360"/>
        <v>45846.5625</v>
      </c>
      <c r="CS488" s="117">
        <f t="shared" si="361"/>
        <v>45847.583333333299</v>
      </c>
      <c r="CT488" s="118">
        <f t="shared" si="362"/>
        <v>66018275.00000006</v>
      </c>
      <c r="CU488" s="118">
        <f t="shared" si="363"/>
        <v>1469.9999999511056</v>
      </c>
      <c r="CV488" s="118">
        <f t="shared" si="364"/>
        <v>66019745.000000015</v>
      </c>
      <c r="CW488" s="119">
        <f t="shared" si="365"/>
        <v>0.9999777339339927</v>
      </c>
    </row>
    <row r="489" spans="1:101" ht="118.5" customHeight="1" x14ac:dyDescent="0.3">
      <c r="A489" s="104" t="str">
        <f>[4]SayfaKAY!C561</f>
        <v>KAY5+6</v>
      </c>
      <c r="B489" s="104" t="str">
        <f>[4]SayfaKAY!D561</f>
        <v>3881(10)</v>
      </c>
      <c r="C489" s="105" t="str">
        <f>[4]SayfaKAY!E561</f>
        <v>RB</v>
      </c>
      <c r="D489" s="105">
        <f>[4]SayfaKAY!F561</f>
        <v>98715</v>
      </c>
      <c r="E489" s="106" t="str">
        <f>[4]SayfaKAY!G561</f>
        <v>BOZ-KAY5+6-FF-560</v>
      </c>
      <c r="F489" s="134">
        <f t="shared" si="326"/>
        <v>45846</v>
      </c>
      <c r="G489" s="135">
        <f t="shared" si="327"/>
        <v>0.25</v>
      </c>
      <c r="H489" s="235">
        <f>[4]SayfaKAY!H561</f>
        <v>45846.25</v>
      </c>
      <c r="I489" s="104" t="str">
        <f>[4]SayfaKAY!I561</f>
        <v>Depo/Depot</v>
      </c>
      <c r="J489" s="103" t="str">
        <f>IF([4]SayfaKAY!J561="","",IF([4]SayfaKAY!J561="Müşteri","Notified by Customer","Notified by Bozankaya"))</f>
        <v>Notified by Bozankaya</v>
      </c>
      <c r="K489" s="103" t="e">
        <f>VLOOKUP([4]SayfaKAY!L561,#REF!,2,FALSE)</f>
        <v>#REF!</v>
      </c>
      <c r="L489" s="165" t="str">
        <f>[4]SayfaKAY!X561</f>
        <v>ELTESAN ELEKTRO MEKANİK SOĞUTMA SAN</v>
      </c>
      <c r="M489" s="107" t="str">
        <f t="shared" si="328"/>
        <v>KAY5+6-BOZ-KAY5+6-FF-560</v>
      </c>
      <c r="N489" s="105" t="str">
        <f>[4]SayfaKAY!M561</f>
        <v>CAN-2  HATTI KIRMIZI GÖRÜNÜYOR</v>
      </c>
      <c r="O489" s="166" t="str">
        <f>[4]SayfaKAY!P561</f>
        <v>D-Arıza değil</v>
      </c>
      <c r="P489" s="166" t="str">
        <f>[4]SayfaKAY!Q561</f>
        <v>B(Servisten çekmeye etki eden arıza)</v>
      </c>
      <c r="Q489" s="166" t="str">
        <f>[4]SayfaKAY!R561</f>
        <v>N.A(Yaralanma yok)</v>
      </c>
      <c r="R489" s="132" t="str" cm="1">
        <f t="array" ref="R489">IF([4]SayfaKAY!U561="","",_xlfn.IFS([4]SayfaKAY!U561="Bozankaya","Bozankaya",[4]SayfaKAY!U561="Müşteri","Customer",[4]SayfaKAY!U561="Tedarikçi","Equipment Supplier"))</f>
        <v>Equipment Supplier</v>
      </c>
      <c r="S489" s="204" t="str">
        <f>[4]SayfaKAY!N561</f>
        <v>MASTERCARD DEĞİŞİMİ YAPILDI</v>
      </c>
      <c r="T489" s="133" t="str">
        <f>[4]SayfaKAY!AD561</f>
        <v>*Arıza çözülecek</v>
      </c>
      <c r="U489" s="132" t="str">
        <f>[4]SayfaKAY!W561</f>
        <v/>
      </c>
      <c r="V489" s="108" t="str">
        <f>[4]SayfaKAY!AZ561</f>
        <v/>
      </c>
      <c r="W489" s="136">
        <f t="shared" si="329"/>
        <v>45846</v>
      </c>
      <c r="X489" s="137" t="str">
        <f t="shared" si="330"/>
        <v>06:00</v>
      </c>
      <c r="Y489" s="235">
        <f>[4]SayfaKAY!AE561</f>
        <v>45846.25</v>
      </c>
      <c r="Z489" s="109">
        <f t="shared" si="331"/>
        <v>45908</v>
      </c>
      <c r="AA489" s="110" t="str">
        <f t="shared" si="332"/>
        <v>12:00</v>
      </c>
      <c r="AB489" s="182">
        <f>[4]SayfaKAY!BA561</f>
        <v>45908.5</v>
      </c>
      <c r="AC489" s="257">
        <f t="shared" si="333"/>
        <v>89640</v>
      </c>
      <c r="AD489" s="111">
        <f t="shared" si="334"/>
        <v>45908</v>
      </c>
      <c r="AE489" s="111" t="str">
        <f t="shared" si="335"/>
        <v>12:00</v>
      </c>
      <c r="AF489" s="235">
        <f>[4]SayfaKAY!BA561</f>
        <v>45908.5</v>
      </c>
      <c r="AG489" s="179" t="str">
        <f>[4]SayfaKAY!S561</f>
        <v>(II) Aynı Araçta Tekrarlayan Arıza</v>
      </c>
      <c r="AH489" s="178" t="str">
        <f t="shared" si="336"/>
        <v>Bu Arıza Aracın Servise Verilmesine Engel</v>
      </c>
      <c r="AI489" s="163" t="str">
        <f>[4]SayfaKAY!AV561</f>
        <v>38-HBR-25-272</v>
      </c>
      <c r="AJ489" s="164" t="str">
        <f t="shared" si="337"/>
        <v/>
      </c>
      <c r="AK489" s="164" t="str">
        <f t="shared" si="338"/>
        <v/>
      </c>
      <c r="AL489" s="112" t="str">
        <f>[4]SayfaKAY!AX561</f>
        <v/>
      </c>
      <c r="AM489" s="257" cm="1">
        <f t="array" ref="AM489">IFERROR(IF(AND(P489&lt;&gt;"D(Arıza Değil)",AH489="Bu Arıza Aracın Servise Verilmesine Engel Değil"),
IF(Z489-F489&gt;0,(AB489-Y489)*24*60,
IF(OR(AND(G489&gt;$AS$1,G489&lt;$AT$1),AND(G489&gt;$AU$1,G489&lt;$AV$1)),
(AF489-H489)*24*60,     BH:BH0)),        AN489),0)</f>
        <v>89640</v>
      </c>
      <c r="AN489" s="257">
        <f t="shared" si="339"/>
        <v>89640</v>
      </c>
      <c r="AO489" s="174" t="str">
        <f>[4]SayfaKAY!AG561</f>
        <v/>
      </c>
      <c r="AP489" s="174" t="str">
        <f>[4]SayfaKAY!AI561</f>
        <v>H500-9751</v>
      </c>
      <c r="AQ489" s="174" t="str">
        <f>[4]SayfaKAY!AQ561</f>
        <v/>
      </c>
      <c r="AR489" s="174" t="str">
        <f>[4]SayfaKAY!AH561</f>
        <v>MASTER KONTROL ÜNİTESİ</v>
      </c>
      <c r="AS489" s="174">
        <f>[4]SayfaKAY!AJ561</f>
        <v>1</v>
      </c>
      <c r="AT489" s="175" t="str">
        <f>[4]SayfaKAY!AM561</f>
        <v/>
      </c>
      <c r="AU489" s="176" t="str">
        <f>[4]SayfaKAY!AL561</f>
        <v/>
      </c>
      <c r="AV489" s="176" t="str">
        <f>[4]SayfaKAY!AP561</f>
        <v/>
      </c>
      <c r="AW489" s="177" t="str">
        <f>[4]SayfaKAY!AT561</f>
        <v>2</v>
      </c>
      <c r="AX489" s="194" t="str">
        <f t="shared" si="340"/>
        <v/>
      </c>
      <c r="AY489" s="168"/>
      <c r="AZ489" s="167"/>
      <c r="BA489" s="170"/>
      <c r="BB489" s="171" t="str">
        <f t="shared" si="366"/>
        <v/>
      </c>
      <c r="BC489" s="114"/>
      <c r="BD489" s="114"/>
      <c r="BE489" s="114"/>
      <c r="BF489" s="114"/>
      <c r="BG489" s="114"/>
      <c r="BH489" s="114">
        <f>IFERROR(FRACAS!AN564, "Hata Var")</f>
        <v>2765.0000000128057</v>
      </c>
      <c r="BI489" s="114"/>
      <c r="BJ489" s="114"/>
      <c r="BK489" s="105" t="str">
        <f>[4]SayfaKAY!AW561</f>
        <v/>
      </c>
      <c r="BL489" s="105" t="str">
        <f>[4]SayfaKAY!V561</f>
        <v>ELTESAN ELEKTRO MEKANİK SOĞUTMA SAN</v>
      </c>
      <c r="BM489" s="114"/>
      <c r="BN489" s="171" t="str">
        <f t="shared" si="341"/>
        <v>x yok</v>
      </c>
      <c r="BO489" s="171" t="b">
        <f t="shared" si="342"/>
        <v>0</v>
      </c>
      <c r="BP489" s="171" t="str">
        <f t="shared" si="343"/>
        <v>Bir günden fazla süren arıza</v>
      </c>
      <c r="BQ489" s="226">
        <f t="shared" si="344"/>
        <v>0</v>
      </c>
      <c r="BR489" s="226">
        <f t="shared" si="345"/>
        <v>89640</v>
      </c>
      <c r="BS489" s="226">
        <f t="shared" si="346"/>
        <v>89640</v>
      </c>
      <c r="BT489" s="114"/>
      <c r="BU489" s="242"/>
      <c r="BV489" s="233">
        <f t="shared" si="347"/>
        <v>2</v>
      </c>
      <c r="BW489" s="226" t="str">
        <f t="shared" si="348"/>
        <v>Evet, çakışma var</v>
      </c>
      <c r="BX489" s="229"/>
      <c r="BY489" s="247">
        <f t="shared" si="349"/>
        <v>0</v>
      </c>
      <c r="BZ489" s="247">
        <f t="shared" si="350"/>
        <v>62.25</v>
      </c>
      <c r="CA489" s="247">
        <f t="shared" si="351"/>
        <v>62.25</v>
      </c>
      <c r="CB489" s="213"/>
      <c r="CC489" s="211"/>
      <c r="CD489" s="196"/>
      <c r="CE489" s="213">
        <v>560</v>
      </c>
      <c r="CF489" s="182">
        <f t="shared" si="352"/>
        <v>45846.25</v>
      </c>
      <c r="CG489" s="182">
        <f t="shared" si="353"/>
        <v>45908.5</v>
      </c>
      <c r="CH489" s="196"/>
      <c r="CI489" s="196"/>
      <c r="CJ489" s="196"/>
      <c r="CK489" s="196">
        <f t="shared" si="354"/>
        <v>62.25</v>
      </c>
      <c r="CL489" s="196">
        <f t="shared" si="355"/>
        <v>0</v>
      </c>
      <c r="CM489" s="196">
        <f t="shared" si="356"/>
        <v>62.25</v>
      </c>
      <c r="CN489" s="114"/>
      <c r="CO489" s="115">
        <f t="shared" si="357"/>
        <v>89640</v>
      </c>
      <c r="CP489" s="116">
        <f t="shared" si="358"/>
        <v>3735</v>
      </c>
      <c r="CQ489" s="117">
        <f t="shared" si="359"/>
        <v>0.25</v>
      </c>
      <c r="CR489" s="117">
        <f t="shared" si="360"/>
        <v>45846.25</v>
      </c>
      <c r="CS489" s="117">
        <f t="shared" si="361"/>
        <v>45908.5</v>
      </c>
      <c r="CT489" s="118">
        <f t="shared" si="362"/>
        <v>66018240</v>
      </c>
      <c r="CU489" s="118">
        <f t="shared" si="363"/>
        <v>89640</v>
      </c>
      <c r="CV489" s="118">
        <f t="shared" si="364"/>
        <v>66107880</v>
      </c>
      <c r="CW489" s="119">
        <f t="shared" si="365"/>
        <v>0.99864403456895001</v>
      </c>
    </row>
    <row r="490" spans="1:101" ht="118.5" customHeight="1" x14ac:dyDescent="0.3">
      <c r="A490" s="160" t="str">
        <f>[4]SayfaKAY!C709</f>
        <v>KAY5+6</v>
      </c>
      <c r="B490" s="104" t="str">
        <f>[4]SayfaKAY!D709</f>
        <v>3880(9)</v>
      </c>
      <c r="C490" s="105" t="str">
        <f>[4]SayfaKAY!E709</f>
        <v>P</v>
      </c>
      <c r="D490" s="105">
        <f>[4]SayfaKAY!F709</f>
        <v>109069</v>
      </c>
      <c r="E490" s="106" t="str">
        <f>[4]SayfaKAY!G709</f>
        <v>BOZ-KAY5+6-FF-696</v>
      </c>
      <c r="F490" s="193">
        <f t="shared" si="326"/>
        <v>45845</v>
      </c>
      <c r="G490" s="135">
        <f t="shared" si="327"/>
        <v>0.72986111109639751</v>
      </c>
      <c r="H490" s="235">
        <f>[4]SayfaKAY!H709</f>
        <v>45845.729861111096</v>
      </c>
      <c r="I490" s="104" t="str">
        <f>[4]SayfaKAY!I709</f>
        <v>Hat/Line</v>
      </c>
      <c r="J490" s="103" t="str">
        <f>IF([4]SayfaKAY!J709="","",IF([4]SayfaKAY!J709="Müşteri","Notified by Customer","Notified by Bozankaya"))</f>
        <v>Notified by Customer</v>
      </c>
      <c r="K490" s="103" t="e">
        <f>VLOOKUP([4]SayfaKAY!L709,#REF!,2,FALSE)</f>
        <v>#REF!</v>
      </c>
      <c r="L490" s="165" t="str">
        <f>[4]SayfaKAY!X709</f>
        <v>ELTESAN ELEKTRO MEKANİK SOĞUTMA SAN</v>
      </c>
      <c r="M490" s="107" t="str">
        <f t="shared" si="328"/>
        <v>KAY5+6-BOZ-KAY5+6-FF-696</v>
      </c>
      <c r="N490" s="105" t="str">
        <f>[4]SayfaKAY!M709</f>
        <v>Yolcu bölümü kliması çalışmıyor. Sıcak.</v>
      </c>
      <c r="O490" s="166" t="str">
        <f>[4]SayfaKAY!P709</f>
        <v>D-Arıza değil</v>
      </c>
      <c r="P490" s="166" t="str">
        <f>[4]SayfaKAY!Q709</f>
        <v>B(Servisten çekmeye etki eden arıza)</v>
      </c>
      <c r="Q490" s="166" t="str">
        <f>[4]SayfaKAY!R709</f>
        <v>N.A(Yaralanma yok)</v>
      </c>
      <c r="R490" s="132" t="str" cm="1">
        <f t="array" ref="R490">IF([4]SayfaKAY!U709="","",_xlfn.IFS([4]SayfaKAY!U709="Bozankaya","Bozankaya",[4]SayfaKAY!U709="Müşteri","Customer",[4]SayfaKAY!U709="Tedarikçi","Equipment Supplier"))</f>
        <v>Equipment Supplier</v>
      </c>
      <c r="S490" s="204" t="str">
        <f>[4]SayfaKAY!N709</f>
        <v>Araç resetlendi. Arıza devamlılığı yok.</v>
      </c>
      <c r="T490" s="133" t="str">
        <f>[4]SayfaKAY!AD709</f>
        <v>*Reset edildi</v>
      </c>
      <c r="U490" s="132" t="str">
        <f>[4]SayfaKAY!W709</f>
        <v>Evet</v>
      </c>
      <c r="V490" s="108">
        <f>[4]SayfaKAY!AZ709</f>
        <v>1</v>
      </c>
      <c r="W490" s="136">
        <f t="shared" si="329"/>
        <v>45845</v>
      </c>
      <c r="X490" s="137" t="str">
        <f t="shared" si="330"/>
        <v>05:00</v>
      </c>
      <c r="Y490" s="235">
        <f>[4]SayfaKAY!AE709</f>
        <v>45845.208333333299</v>
      </c>
      <c r="Z490" s="109">
        <f t="shared" si="331"/>
        <v>45846</v>
      </c>
      <c r="AA490" s="110" t="str">
        <f t="shared" si="332"/>
        <v>06:00</v>
      </c>
      <c r="AB490" s="182">
        <f>[4]SayfaKAY!BA709</f>
        <v>45846.25</v>
      </c>
      <c r="AC490" s="257">
        <f t="shared" si="333"/>
        <v>749.00000002118759</v>
      </c>
      <c r="AD490" s="111">
        <f t="shared" si="334"/>
        <v>45846</v>
      </c>
      <c r="AE490" s="111" t="str">
        <f t="shared" si="335"/>
        <v>06:00</v>
      </c>
      <c r="AF490" s="235">
        <f>[4]SayfaKAY!BA709</f>
        <v>45846.25</v>
      </c>
      <c r="AG490" s="179" t="str">
        <f>[4]SayfaKAY!S709</f>
        <v>(III) Farklı Araçlarda Tekrarlayan Arıza</v>
      </c>
      <c r="AH490" s="178" t="str">
        <f t="shared" si="336"/>
        <v>Bu Arıza Aracın Servise Verilmesine Engel</v>
      </c>
      <c r="AI490" s="163" t="str">
        <f>[4]SayfaKAY!AV709</f>
        <v/>
      </c>
      <c r="AJ490" s="164" t="str">
        <f t="shared" si="337"/>
        <v/>
      </c>
      <c r="AK490" s="164" t="str">
        <f t="shared" si="338"/>
        <v/>
      </c>
      <c r="AL490" s="112" t="str">
        <f>[4]SayfaKAY!AX709</f>
        <v/>
      </c>
      <c r="AM490" s="257" cm="1">
        <f t="array" ref="AM490">IFERROR(IF(AND(P490&lt;&gt;"D(Arıza Değil)",AH490="Bu Arıza Aracın Servise Verilmesine Engel Değil"),
IF(Z490-F490&gt;0,(AB490-Y490)*24*60,
IF(OR(AND(G490&gt;$AS$1,G490&lt;$AT$1),AND(G490&gt;$AU$1,G490&lt;$AV$1)),
(AF490-H490)*24*60,     BH:BH0)),        AN490),0)</f>
        <v>749.00000002118759</v>
      </c>
      <c r="AN490" s="257">
        <f t="shared" si="339"/>
        <v>749.00000002118759</v>
      </c>
      <c r="AO490" s="174" t="str">
        <f>[4]SayfaKAY!AG709</f>
        <v/>
      </c>
      <c r="AP490" s="174" t="str">
        <f>[4]SayfaKAY!AI709</f>
        <v/>
      </c>
      <c r="AQ490" s="174" t="str">
        <f>[4]SayfaKAY!AQ709</f>
        <v/>
      </c>
      <c r="AR490" s="174" t="str">
        <f>[4]SayfaKAY!AH709</f>
        <v/>
      </c>
      <c r="AS490" s="174" t="str">
        <f>[4]SayfaKAY!AJ709</f>
        <v/>
      </c>
      <c r="AT490" s="175" t="str">
        <f>[4]SayfaKAY!AM709</f>
        <v/>
      </c>
      <c r="AU490" s="176" t="str">
        <f>[4]SayfaKAY!AL709</f>
        <v/>
      </c>
      <c r="AV490" s="176" t="str">
        <f>[4]SayfaKAY!AP709</f>
        <v/>
      </c>
      <c r="AW490" s="177" t="str">
        <f>[4]SayfaKAY!AT709</f>
        <v/>
      </c>
      <c r="AX490" s="194">
        <f t="shared" si="340"/>
        <v>8239.0000002330635</v>
      </c>
      <c r="AY490" s="168"/>
      <c r="AZ490" s="167"/>
      <c r="BA490" s="113"/>
      <c r="BB490" s="171" t="str">
        <f t="shared" si="366"/>
        <v/>
      </c>
      <c r="BC490" s="114"/>
      <c r="BD490" s="114"/>
      <c r="BE490" s="114"/>
      <c r="BF490" s="114"/>
      <c r="BG490" s="114"/>
      <c r="BH490" s="114">
        <f>IFERROR(FRACAS!AN712, "Hata Var")</f>
        <v>105.00000004889444</v>
      </c>
      <c r="BI490" s="114"/>
      <c r="BJ490" s="114"/>
      <c r="BK490" s="105" t="str">
        <f>[4]SayfaKAY!AW709</f>
        <v/>
      </c>
      <c r="BL490" s="105" t="str">
        <f>[4]SayfaKAY!V709</f>
        <v>ELTESAN ELEKTRO MEKANİK SOĞUTMA SAN</v>
      </c>
      <c r="BM490" s="114"/>
      <c r="BN490" s="171" t="str">
        <f t="shared" si="341"/>
        <v>x yok</v>
      </c>
      <c r="BO490" s="171" t="str">
        <f t="shared" si="342"/>
        <v>aynı gün giderilen arıza</v>
      </c>
      <c r="BP490" s="171" t="str">
        <f t="shared" si="343"/>
        <v>Bir günden fazla süren arıza</v>
      </c>
      <c r="BQ490" s="226">
        <f t="shared" si="344"/>
        <v>-751.00000002770685</v>
      </c>
      <c r="BR490" s="226">
        <f t="shared" si="345"/>
        <v>1500.0000000488944</v>
      </c>
      <c r="BS490" s="226">
        <f t="shared" si="346"/>
        <v>749.00000002118759</v>
      </c>
      <c r="BT490" s="114"/>
      <c r="BU490" s="242"/>
      <c r="BV490" s="233">
        <f t="shared" si="347"/>
        <v>1</v>
      </c>
      <c r="BW490" s="226" t="str">
        <f t="shared" si="348"/>
        <v>Evet, çakışma var</v>
      </c>
      <c r="BX490" s="229"/>
      <c r="BY490" s="247">
        <f t="shared" si="349"/>
        <v>-0.52152777779701864</v>
      </c>
      <c r="BZ490" s="247">
        <f t="shared" si="350"/>
        <v>1.0416666667006211</v>
      </c>
      <c r="CA490" s="247">
        <f t="shared" si="351"/>
        <v>0.52013888890360249</v>
      </c>
      <c r="CB490" s="213"/>
      <c r="CC490" s="211"/>
      <c r="CD490" s="196"/>
      <c r="CE490" s="213">
        <v>708</v>
      </c>
      <c r="CF490" s="182">
        <f t="shared" si="352"/>
        <v>45845.729861111096</v>
      </c>
      <c r="CG490" s="182">
        <f t="shared" si="353"/>
        <v>45846.25</v>
      </c>
      <c r="CH490" s="196"/>
      <c r="CI490" s="196"/>
      <c r="CJ490" s="196"/>
      <c r="CK490" s="196">
        <f t="shared" si="354"/>
        <v>1.0416666667006211</v>
      </c>
      <c r="CL490" s="196">
        <f t="shared" si="355"/>
        <v>-0.52152777779701864</v>
      </c>
      <c r="CM490" s="196">
        <f t="shared" si="356"/>
        <v>0.52013888890360249</v>
      </c>
      <c r="CN490" s="114"/>
      <c r="CO490" s="115">
        <f t="shared" si="357"/>
        <v>749.00000002118759</v>
      </c>
      <c r="CP490" s="116">
        <f t="shared" si="358"/>
        <v>62.500000002037268</v>
      </c>
      <c r="CQ490" s="117">
        <f t="shared" si="359"/>
        <v>0.72986111109639751</v>
      </c>
      <c r="CR490" s="117">
        <f t="shared" si="360"/>
        <v>45845.208333333299</v>
      </c>
      <c r="CS490" s="117">
        <f t="shared" si="361"/>
        <v>45846.25</v>
      </c>
      <c r="CT490" s="118">
        <f t="shared" si="362"/>
        <v>66016048.99999997</v>
      </c>
      <c r="CU490" s="118">
        <f t="shared" si="363"/>
        <v>1500.0000000488944</v>
      </c>
      <c r="CV490" s="118">
        <f t="shared" si="364"/>
        <v>66017549.000000022</v>
      </c>
      <c r="CW490" s="119">
        <f t="shared" si="365"/>
        <v>0.99997727876870968</v>
      </c>
    </row>
    <row r="491" spans="1:101" ht="118.5" customHeight="1" x14ac:dyDescent="0.3">
      <c r="A491" s="104" t="str">
        <f>[4]SayfaKAY!C710</f>
        <v>KAY5+6</v>
      </c>
      <c r="B491" s="104" t="str">
        <f>[4]SayfaKAY!D710</f>
        <v>3879(8)</v>
      </c>
      <c r="C491" s="105" t="str">
        <f>[4]SayfaKAY!E710</f>
        <v>RB</v>
      </c>
      <c r="D491" s="105">
        <f>[4]SayfaKAY!F710</f>
        <v>121082</v>
      </c>
      <c r="E491" s="106" t="str">
        <f>[4]SayfaKAY!G710</f>
        <v>BOZ-KAY5+6-FF-697</v>
      </c>
      <c r="F491" s="193">
        <f t="shared" si="326"/>
        <v>45845</v>
      </c>
      <c r="G491" s="135">
        <f t="shared" si="327"/>
        <v>0.52222222220007097</v>
      </c>
      <c r="H491" s="235">
        <f>[4]SayfaKAY!H710</f>
        <v>45845.5222222222</v>
      </c>
      <c r="I491" s="104" t="str">
        <f>[4]SayfaKAY!I710</f>
        <v>Hat/Line</v>
      </c>
      <c r="J491" s="103" t="str">
        <f>IF([4]SayfaKAY!J710="","",IF([4]SayfaKAY!J710="Müşteri","Notified by Customer","Notified by Bozankaya"))</f>
        <v>Notified by Customer</v>
      </c>
      <c r="K491" s="103" t="e">
        <f>VLOOKUP([4]SayfaKAY!L710,#REF!,2,FALSE)</f>
        <v>#REF!</v>
      </c>
      <c r="L491" s="165" t="str">
        <f>[4]SayfaKAY!X710</f>
        <v>ELTESAN ELEKTRO MEKANİK SOĞUTMA SAN</v>
      </c>
      <c r="M491" s="107" t="str">
        <f t="shared" si="328"/>
        <v>KAY5+6-BOZ-KAY5+6-FF-697</v>
      </c>
      <c r="N491" s="105" t="str">
        <f>[4]SayfaKAY!M710</f>
        <v>Yolcu bölümü klimalar çalışmıyor. Yolcudan şikayet geldi.</v>
      </c>
      <c r="O491" s="166" t="str">
        <f>[4]SayfaKAY!P710</f>
        <v>D-Arıza değil</v>
      </c>
      <c r="P491" s="166" t="str">
        <f>[4]SayfaKAY!Q710</f>
        <v>B(Servisten çekmeye etki eden arıza)</v>
      </c>
      <c r="Q491" s="166" t="str">
        <f>[4]SayfaKAY!R710</f>
        <v>N.A(Yaralanma yok)</v>
      </c>
      <c r="R491" s="132" t="str" cm="1">
        <f t="array" ref="R491">IF([4]SayfaKAY!U710="","",_xlfn.IFS([4]SayfaKAY!U710="Bozankaya","Bozankaya",[4]SayfaKAY!U710="Müşteri","Customer",[4]SayfaKAY!U710="Tedarikçi","Equipment Supplier"))</f>
        <v>Equipment Supplier</v>
      </c>
      <c r="S491" s="204" t="str">
        <f>[4]SayfaKAY!N710</f>
        <v>Araç resetlendi. Klimalar aktif çalışıyor.</v>
      </c>
      <c r="T491" s="133" t="str">
        <f>[4]SayfaKAY!AD710</f>
        <v>*Reset edildi</v>
      </c>
      <c r="U491" s="132" t="str">
        <f>[4]SayfaKAY!W710</f>
        <v>Evet</v>
      </c>
      <c r="V491" s="108">
        <f>[4]SayfaKAY!AZ710</f>
        <v>1</v>
      </c>
      <c r="W491" s="136">
        <f t="shared" si="329"/>
        <v>45844</v>
      </c>
      <c r="X491" s="137" t="str">
        <f t="shared" si="330"/>
        <v>13:00</v>
      </c>
      <c r="Y491" s="235">
        <f>[4]SayfaKAY!AE710</f>
        <v>45844.541666666701</v>
      </c>
      <c r="Z491" s="109">
        <f t="shared" si="331"/>
        <v>45845</v>
      </c>
      <c r="AA491" s="110" t="str">
        <f t="shared" si="332"/>
        <v>13:30</v>
      </c>
      <c r="AB491" s="182">
        <f>[4]SayfaKAY!BA710</f>
        <v>45845.5625</v>
      </c>
      <c r="AC491" s="257">
        <f t="shared" si="333"/>
        <v>58.000000031897798</v>
      </c>
      <c r="AD491" s="111">
        <f t="shared" si="334"/>
        <v>45845</v>
      </c>
      <c r="AE491" s="111" t="str">
        <f t="shared" si="335"/>
        <v>13:30</v>
      </c>
      <c r="AF491" s="235">
        <f>[4]SayfaKAY!BA710</f>
        <v>45845.5625</v>
      </c>
      <c r="AG491" s="179" t="str">
        <f>[4]SayfaKAY!S710</f>
        <v>(III) Farklı Araçlarda Tekrarlayan Arıza</v>
      </c>
      <c r="AH491" s="178" t="str">
        <f t="shared" si="336"/>
        <v>Bu Arıza Aracın Servise Verilmesine Engel</v>
      </c>
      <c r="AI491" s="163" t="str">
        <f>[4]SayfaKAY!AV710</f>
        <v/>
      </c>
      <c r="AJ491" s="164" t="str">
        <f t="shared" si="337"/>
        <v/>
      </c>
      <c r="AK491" s="164" t="str">
        <f t="shared" si="338"/>
        <v/>
      </c>
      <c r="AL491" s="112" t="str">
        <f>[4]SayfaKAY!AX710</f>
        <v/>
      </c>
      <c r="AM491" s="257" cm="1">
        <f t="array" ref="AM491">IFERROR(IF(AND(P491&lt;&gt;"D(Arıza Değil)",AH491="Bu Arıza Aracın Servise Verilmesine Engel Değil"),
IF(Z491-F491&gt;0,(AB491-Y491)*24*60,
IF(OR(AND(G491&gt;$AS$1,G491&lt;$AT$1),AND(G491&gt;$AU$1,G491&lt;$AV$1)),
(AF491-H491)*24*60,     BH:BH0)),        AN491),0)</f>
        <v>58.000000031897798</v>
      </c>
      <c r="AN491" s="257">
        <f t="shared" si="339"/>
        <v>58.000000031897798</v>
      </c>
      <c r="AO491" s="174" t="str">
        <f>[4]SayfaKAY!AG710</f>
        <v/>
      </c>
      <c r="AP491" s="174" t="str">
        <f>[4]SayfaKAY!AI710</f>
        <v/>
      </c>
      <c r="AQ491" s="174" t="str">
        <f>[4]SayfaKAY!AQ710</f>
        <v/>
      </c>
      <c r="AR491" s="174" t="str">
        <f>[4]SayfaKAY!AH710</f>
        <v/>
      </c>
      <c r="AS491" s="174" t="str">
        <f>[4]SayfaKAY!AJ710</f>
        <v/>
      </c>
      <c r="AT491" s="175" t="str">
        <f>[4]SayfaKAY!AM710</f>
        <v/>
      </c>
      <c r="AU491" s="176" t="str">
        <f>[4]SayfaKAY!AL710</f>
        <v/>
      </c>
      <c r="AV491" s="176" t="str">
        <f>[4]SayfaKAY!AP710</f>
        <v/>
      </c>
      <c r="AW491" s="177" t="str">
        <f>[4]SayfaKAY!AT710</f>
        <v/>
      </c>
      <c r="AX491" s="194">
        <f t="shared" si="340"/>
        <v>638.00000035087578</v>
      </c>
      <c r="AY491" s="168"/>
      <c r="AZ491" s="167"/>
      <c r="BA491" s="170"/>
      <c r="BB491" s="171" t="str">
        <f t="shared" si="366"/>
        <v/>
      </c>
      <c r="BC491" s="114"/>
      <c r="BD491" s="114"/>
      <c r="BE491" s="114"/>
      <c r="BF491" s="114"/>
      <c r="BG491" s="114"/>
      <c r="BH491" s="114">
        <f>IFERROR(FRACAS!AN713, "Hata Var")</f>
        <v>148.99999997229315</v>
      </c>
      <c r="BI491" s="114"/>
      <c r="BJ491" s="114"/>
      <c r="BK491" s="105" t="str">
        <f>[4]SayfaKAY!AW710</f>
        <v/>
      </c>
      <c r="BL491" s="105" t="str">
        <f>[4]SayfaKAY!V710</f>
        <v>ELTESAN ELEKTRO MEKANİK SOĞUTMA SAN</v>
      </c>
      <c r="BM491" s="114"/>
      <c r="BN491" s="171" t="str">
        <f t="shared" si="341"/>
        <v>x yok</v>
      </c>
      <c r="BO491" s="171" t="b">
        <f t="shared" si="342"/>
        <v>0</v>
      </c>
      <c r="BP491" s="171" t="b">
        <f t="shared" si="343"/>
        <v>0</v>
      </c>
      <c r="BQ491" s="226">
        <f t="shared" si="344"/>
        <v>-1411.9999999192078</v>
      </c>
      <c r="BR491" s="226">
        <f t="shared" si="345"/>
        <v>1469.9999999511056</v>
      </c>
      <c r="BS491" s="226">
        <f t="shared" si="346"/>
        <v>58.000000031897798</v>
      </c>
      <c r="BT491" s="114"/>
      <c r="BU491" s="242"/>
      <c r="BV491" s="233">
        <f t="shared" si="347"/>
        <v>3</v>
      </c>
      <c r="BW491" s="226" t="str">
        <f t="shared" si="348"/>
        <v>Evet, çakışma var</v>
      </c>
      <c r="BX491" s="229"/>
      <c r="BY491" s="247">
        <f t="shared" si="349"/>
        <v>-0.98055555549944984</v>
      </c>
      <c r="BZ491" s="247">
        <f t="shared" si="350"/>
        <v>1.0208333332993789</v>
      </c>
      <c r="CA491" s="247">
        <f t="shared" si="351"/>
        <v>4.0277777799929027E-2</v>
      </c>
      <c r="CB491" s="213"/>
      <c r="CC491" s="211"/>
      <c r="CD491" s="196"/>
      <c r="CE491" s="213">
        <v>709</v>
      </c>
      <c r="CF491" s="182">
        <f t="shared" si="352"/>
        <v>45845.5222222222</v>
      </c>
      <c r="CG491" s="182">
        <f t="shared" si="353"/>
        <v>45845.5625</v>
      </c>
      <c r="CH491" s="196"/>
      <c r="CI491" s="196"/>
      <c r="CJ491" s="196"/>
      <c r="CK491" s="196">
        <f t="shared" si="354"/>
        <v>1.0208333332993789</v>
      </c>
      <c r="CL491" s="196">
        <f t="shared" si="355"/>
        <v>-0.98055555549944984</v>
      </c>
      <c r="CM491" s="196">
        <f t="shared" si="356"/>
        <v>4.0277777799929027E-2</v>
      </c>
      <c r="CN491" s="114"/>
      <c r="CO491" s="115">
        <f t="shared" si="357"/>
        <v>58.000000031897798</v>
      </c>
      <c r="CP491" s="116">
        <f t="shared" si="358"/>
        <v>61.249999997962732</v>
      </c>
      <c r="CQ491" s="117">
        <f t="shared" si="359"/>
        <v>0.52222222220007097</v>
      </c>
      <c r="CR491" s="117">
        <f t="shared" si="360"/>
        <v>45844.541666666701</v>
      </c>
      <c r="CS491" s="117">
        <f t="shared" si="361"/>
        <v>45845.5625</v>
      </c>
      <c r="CT491" s="118">
        <f t="shared" si="362"/>
        <v>66015388.000000082</v>
      </c>
      <c r="CU491" s="118">
        <f t="shared" si="363"/>
        <v>1469.9999999511056</v>
      </c>
      <c r="CV491" s="118">
        <f t="shared" si="364"/>
        <v>66016858.00000003</v>
      </c>
      <c r="CW491" s="119">
        <f t="shared" si="365"/>
        <v>0.99997773296026982</v>
      </c>
    </row>
    <row r="492" spans="1:101" ht="118.5" customHeight="1" x14ac:dyDescent="0.3">
      <c r="A492" s="160" t="str">
        <f>[4]SayfaKAY!C711</f>
        <v>KAY5+6</v>
      </c>
      <c r="B492" s="104" t="str">
        <f>[4]SayfaKAY!D711</f>
        <v>3874(3)</v>
      </c>
      <c r="C492" s="105" t="str">
        <f>[4]SayfaKAY!E711</f>
        <v>MB</v>
      </c>
      <c r="D492" s="105">
        <f>[4]SayfaKAY!F711</f>
        <v>114476</v>
      </c>
      <c r="E492" s="106" t="str">
        <f>[4]SayfaKAY!G711</f>
        <v>BOZ-KAY5+6-FF-698</v>
      </c>
      <c r="F492" s="193">
        <f t="shared" si="326"/>
        <v>45843</v>
      </c>
      <c r="G492" s="135">
        <f t="shared" si="327"/>
        <v>0.35069444440159714</v>
      </c>
      <c r="H492" s="235">
        <f>[4]SayfaKAY!H711</f>
        <v>45843.350694444402</v>
      </c>
      <c r="I492" s="104" t="str">
        <f>[4]SayfaKAY!I711</f>
        <v>Hat/Line</v>
      </c>
      <c r="J492" s="103" t="str">
        <f>IF([4]SayfaKAY!J711="","",IF([4]SayfaKAY!J711="Müşteri","Notified by Customer","Notified by Bozankaya"))</f>
        <v>Notified by Customer</v>
      </c>
      <c r="K492" s="103" t="e">
        <f>VLOOKUP([4]SayfaKAY!L711,#REF!,2,FALSE)</f>
        <v>#REF!</v>
      </c>
      <c r="L492" s="165" t="str">
        <f>[4]SayfaKAY!X711</f>
        <v>DENİZLER OTOMOTİV SAN. VE TİC.LTD.Ş</v>
      </c>
      <c r="M492" s="107" t="str">
        <f t="shared" si="328"/>
        <v>KAY5+6-BOZ-KAY5+6-FF-698</v>
      </c>
      <c r="N492" s="105" t="str">
        <f>[4]SayfaKAY!M711</f>
        <v>CB kabin silecek çalışmıyor.</v>
      </c>
      <c r="O492" s="166" t="str">
        <f>[4]SayfaKAY!P711</f>
        <v>D-Arıza değil</v>
      </c>
      <c r="P492" s="166" t="str">
        <f>[4]SayfaKAY!Q711</f>
        <v>A(Hareket etmeyi engelleyen arıza)</v>
      </c>
      <c r="Q492" s="166" t="str">
        <f>[4]SayfaKAY!R711</f>
        <v>N.A(Yaralanma yok)</v>
      </c>
      <c r="R492" s="132" t="str" cm="1">
        <f t="array" ref="R492">IF([4]SayfaKAY!U711="","",_xlfn.IFS([4]SayfaKAY!U711="Bozankaya","Bozankaya",[4]SayfaKAY!U711="Müşteri","Customer",[4]SayfaKAY!U711="Tedarikçi","Equipment Supplier"))</f>
        <v>Equipment Supplier</v>
      </c>
      <c r="S492" s="204" t="str">
        <f>[4]SayfaKAY!N711</f>
        <v>Silecek somunları gevşemiş somunlar sıkıldı silecek çalışıyor.</v>
      </c>
      <c r="T492" s="133" t="str">
        <f>[4]SayfaKAY!AD711</f>
        <v>Gevşek bağlantı vidaları sıkıldı</v>
      </c>
      <c r="U492" s="132" t="str">
        <f>[4]SayfaKAY!W711</f>
        <v>Evet</v>
      </c>
      <c r="V492" s="108">
        <f>[4]SayfaKAY!AZ711</f>
        <v>2</v>
      </c>
      <c r="W492" s="136">
        <f t="shared" si="329"/>
        <v>45842</v>
      </c>
      <c r="X492" s="137" t="str">
        <f t="shared" si="330"/>
        <v>10:00</v>
      </c>
      <c r="Y492" s="235">
        <f>[4]SayfaKAY!AE711</f>
        <v>45842.416666666701</v>
      </c>
      <c r="Z492" s="109">
        <f t="shared" si="331"/>
        <v>45843</v>
      </c>
      <c r="AA492" s="110" t="str">
        <f t="shared" si="332"/>
        <v>11:00</v>
      </c>
      <c r="AB492" s="182">
        <f>[4]SayfaKAY!BA711</f>
        <v>45843.458333333299</v>
      </c>
      <c r="AC492" s="257">
        <f t="shared" si="333"/>
        <v>155.00000001280569</v>
      </c>
      <c r="AD492" s="111">
        <f t="shared" si="334"/>
        <v>45843</v>
      </c>
      <c r="AE492" s="111" t="str">
        <f t="shared" si="335"/>
        <v>11:00</v>
      </c>
      <c r="AF492" s="235">
        <f>[4]SayfaKAY!BA711</f>
        <v>45843.458333333299</v>
      </c>
      <c r="AG492" s="179" t="str">
        <f>[4]SayfaKAY!S711</f>
        <v>(III) Farklı Araçlarda Tekrarlayan Arıza</v>
      </c>
      <c r="AH492" s="178" t="str">
        <f t="shared" si="336"/>
        <v>Bu Arıza Aracın Servise Verilmesine Engel</v>
      </c>
      <c r="AI492" s="163" t="str">
        <f>[4]SayfaKAY!AV711</f>
        <v/>
      </c>
      <c r="AJ492" s="164" t="str">
        <f t="shared" si="337"/>
        <v/>
      </c>
      <c r="AK492" s="164" t="str">
        <f t="shared" si="338"/>
        <v/>
      </c>
      <c r="AL492" s="112" t="str">
        <f>[4]SayfaKAY!AX711</f>
        <v/>
      </c>
      <c r="AM492" s="257" cm="1">
        <f t="array" ref="AM492">IFERROR(IF(AND(P492&lt;&gt;"D(Arıza Değil)",AH492="Bu Arıza Aracın Servise Verilmesine Engel Değil"),
IF(Z492-F492&gt;0,(AB492-Y492)*24*60,
IF(OR(AND(G492&gt;$AS$1,G492&lt;$AT$1),AND(G492&gt;$AU$1,G492&lt;$AV$1)),
(AF492-H492)*24*60,     BH:BH0)),        AN492),0)</f>
        <v>155.00000001280569</v>
      </c>
      <c r="AN492" s="257">
        <f t="shared" si="339"/>
        <v>155.00000001280569</v>
      </c>
      <c r="AO492" s="174" t="str">
        <f>[4]SayfaKAY!AG711</f>
        <v/>
      </c>
      <c r="AP492" s="174" t="str">
        <f>[4]SayfaKAY!AI711</f>
        <v/>
      </c>
      <c r="AQ492" s="174" t="str">
        <f>[4]SayfaKAY!AQ711</f>
        <v/>
      </c>
      <c r="AR492" s="174" t="str">
        <f>[4]SayfaKAY!AH711</f>
        <v/>
      </c>
      <c r="AS492" s="174" t="str">
        <f>[4]SayfaKAY!AJ711</f>
        <v/>
      </c>
      <c r="AT492" s="175" t="str">
        <f>[4]SayfaKAY!AM711</f>
        <v/>
      </c>
      <c r="AU492" s="176" t="str">
        <f>[4]SayfaKAY!AL711</f>
        <v/>
      </c>
      <c r="AV492" s="176" t="str">
        <f>[4]SayfaKAY!AP711</f>
        <v/>
      </c>
      <c r="AW492" s="177" t="str">
        <f>[4]SayfaKAY!AT711</f>
        <v/>
      </c>
      <c r="AX492" s="194">
        <f t="shared" si="340"/>
        <v>3410.0000002817251</v>
      </c>
      <c r="AY492" s="168"/>
      <c r="AZ492" s="167"/>
      <c r="BA492" s="113"/>
      <c r="BB492" s="171" t="str">
        <f t="shared" si="366"/>
        <v/>
      </c>
      <c r="BC492" s="114"/>
      <c r="BD492" s="114"/>
      <c r="BE492" s="114"/>
      <c r="BF492" s="114"/>
      <c r="BG492" s="114"/>
      <c r="BH492" s="114">
        <f>IFERROR(FRACAS!AN714, "Hata Var")</f>
        <v>53.999999997904524</v>
      </c>
      <c r="BI492" s="114"/>
      <c r="BJ492" s="114"/>
      <c r="BK492" s="105" t="str">
        <f>[4]SayfaKAY!AW711</f>
        <v/>
      </c>
      <c r="BL492" s="105" t="str">
        <f>[4]SayfaKAY!V711</f>
        <v>DENİZLER OTOMOTİV SAN. VE TİC.LTD.Ş</v>
      </c>
      <c r="BM492" s="114"/>
      <c r="BN492" s="171" t="str">
        <f t="shared" si="341"/>
        <v>x yok</v>
      </c>
      <c r="BO492" s="171" t="str">
        <f t="shared" si="342"/>
        <v>aynı gün giderilen arıza</v>
      </c>
      <c r="BP492" s="171" t="str">
        <f t="shared" si="343"/>
        <v>aynı gün giderilen arıza</v>
      </c>
      <c r="BQ492" s="226">
        <f t="shared" si="344"/>
        <v>-1344.9999998894054</v>
      </c>
      <c r="BR492" s="226">
        <f t="shared" si="345"/>
        <v>1499.9999999022111</v>
      </c>
      <c r="BS492" s="226">
        <f t="shared" si="346"/>
        <v>155.00000001280569</v>
      </c>
      <c r="BT492" s="114"/>
      <c r="BU492" s="242"/>
      <c r="BV492" s="233">
        <f t="shared" si="347"/>
        <v>0</v>
      </c>
      <c r="BW492" s="226" t="str">
        <f t="shared" si="348"/>
        <v>Hayır, çakışma yok</v>
      </c>
      <c r="BX492" s="229"/>
      <c r="BY492" s="247">
        <f t="shared" si="349"/>
        <v>-0.934027777700976</v>
      </c>
      <c r="BZ492" s="247">
        <f t="shared" si="350"/>
        <v>1.0416666665987577</v>
      </c>
      <c r="CA492" s="247">
        <f t="shared" si="351"/>
        <v>0.10763888889778173</v>
      </c>
      <c r="CB492" s="213"/>
      <c r="CC492" s="211"/>
      <c r="CD492" s="196"/>
      <c r="CE492" s="213">
        <v>710</v>
      </c>
      <c r="CF492" s="182">
        <f t="shared" si="352"/>
        <v>45843.350694444402</v>
      </c>
      <c r="CG492" s="182">
        <f t="shared" si="353"/>
        <v>45843.458333333299</v>
      </c>
      <c r="CH492" s="196"/>
      <c r="CI492" s="196"/>
      <c r="CJ492" s="196"/>
      <c r="CK492" s="196">
        <f t="shared" si="354"/>
        <v>1.0416666665987577</v>
      </c>
      <c r="CL492" s="196">
        <f t="shared" si="355"/>
        <v>-0.934027777700976</v>
      </c>
      <c r="CM492" s="196">
        <f t="shared" si="356"/>
        <v>0.10763888889778173</v>
      </c>
      <c r="CN492" s="114"/>
      <c r="CO492" s="115">
        <f t="shared" si="357"/>
        <v>155.00000001280569</v>
      </c>
      <c r="CP492" s="116">
        <f t="shared" si="358"/>
        <v>62.499999995925464</v>
      </c>
      <c r="CQ492" s="117">
        <f t="shared" si="359"/>
        <v>0.35069444440159714</v>
      </c>
      <c r="CR492" s="117">
        <f t="shared" si="360"/>
        <v>45842.416666666701</v>
      </c>
      <c r="CS492" s="117">
        <f t="shared" si="361"/>
        <v>45843.458333333299</v>
      </c>
      <c r="CT492" s="118">
        <f t="shared" si="362"/>
        <v>66012575.000000112</v>
      </c>
      <c r="CU492" s="118">
        <f t="shared" si="363"/>
        <v>1499.9999999022111</v>
      </c>
      <c r="CV492" s="118">
        <f t="shared" si="364"/>
        <v>66014075.000000015</v>
      </c>
      <c r="CW492" s="119">
        <f t="shared" si="365"/>
        <v>0.99997727757300392</v>
      </c>
    </row>
    <row r="493" spans="1:101" ht="118.5" customHeight="1" x14ac:dyDescent="0.3">
      <c r="A493" s="104" t="str">
        <f>[4]SayfaKAY!C560</f>
        <v>KAY5+6</v>
      </c>
      <c r="B493" s="104" t="str">
        <f>[4]SayfaKAY!D560</f>
        <v>3881(10)</v>
      </c>
      <c r="C493" s="105" t="str">
        <f>[4]SayfaKAY!E560</f>
        <v>P</v>
      </c>
      <c r="D493" s="105">
        <f>[4]SayfaKAY!F560</f>
        <v>98708</v>
      </c>
      <c r="E493" s="106" t="str">
        <f>[4]SayfaKAY!G560</f>
        <v>BOZ-KAY5+6-FF-559</v>
      </c>
      <c r="F493" s="193">
        <f t="shared" si="326"/>
        <v>45840</v>
      </c>
      <c r="G493" s="135">
        <f t="shared" si="327"/>
        <v>0.20833333329937886</v>
      </c>
      <c r="H493" s="235">
        <f>[4]SayfaKAY!H560</f>
        <v>45840.208333333299</v>
      </c>
      <c r="I493" s="104" t="str">
        <f>[4]SayfaKAY!I560</f>
        <v>Depo/Depot</v>
      </c>
      <c r="J493" s="103" t="str">
        <f>IF([4]SayfaKAY!J560="","",IF([4]SayfaKAY!J560="Müşteri","Notified by Customer","Notified by Bozankaya"))</f>
        <v>Notified by Customer</v>
      </c>
      <c r="K493" s="103" t="e">
        <f>VLOOKUP([4]SayfaKAY!L560,#REF!,2,FALSE)</f>
        <v>#REF!</v>
      </c>
      <c r="L493" s="165" t="str">
        <f>[4]SayfaKAY!X560</f>
        <v>STEMMANN-POLSKA SP. Z O.O.</v>
      </c>
      <c r="M493" s="107" t="str">
        <f t="shared" si="328"/>
        <v>KAY5+6-BOZ-KAY5+6-FF-559</v>
      </c>
      <c r="N493" s="105" t="str">
        <f>[4]SayfaKAY!M560</f>
        <v>PANTOGRAF AŞAĞIDA TAKILI KALIYOR MANUEL KALDIRMA BOŞA DÖNÜYOR</v>
      </c>
      <c r="O493" s="166" t="str">
        <f>[4]SayfaKAY!P560</f>
        <v>A-Sürüşü engeller</v>
      </c>
      <c r="P493" s="166" t="str">
        <f>[4]SayfaKAY!Q560</f>
        <v>A(Hareket etmeyi engelleyen arıza)</v>
      </c>
      <c r="Q493" s="166" t="str">
        <f>[4]SayfaKAY!R560</f>
        <v>N.A(Yaralanma yok)</v>
      </c>
      <c r="R493" s="132" t="str" cm="1">
        <f t="array" ref="R493">IF([4]SayfaKAY!U560="","",_xlfn.IFS([4]SayfaKAY!U560="Bozankaya","Bozankaya",[4]SayfaKAY!U560="Müşteri","Customer",[4]SayfaKAY!U560="Tedarikçi","Equipment Supplier"))</f>
        <v>Equipment Supplier</v>
      </c>
      <c r="S493" s="204" t="str">
        <f>[4]SayfaKAY!N560</f>
        <v>MANUEL AÇMA HALAT DEĞİŞİMİ YAPILDI</v>
      </c>
      <c r="T493" s="133" t="str">
        <f>[4]SayfaKAY!AD560</f>
        <v>*Ekipman değiştirilecek</v>
      </c>
      <c r="U493" s="132" t="str">
        <f>[4]SayfaKAY!W560</f>
        <v/>
      </c>
      <c r="V493" s="108" t="str">
        <f>[4]SayfaKAY!AZ560</f>
        <v/>
      </c>
      <c r="W493" s="136">
        <f t="shared" si="329"/>
        <v>45840</v>
      </c>
      <c r="X493" s="137" t="str">
        <f t="shared" si="330"/>
        <v>06:00</v>
      </c>
      <c r="Y493" s="235">
        <f>[4]SayfaKAY!AE560</f>
        <v>45840.25</v>
      </c>
      <c r="Z493" s="192">
        <f t="shared" si="331"/>
        <v>45840</v>
      </c>
      <c r="AA493" s="110" t="str">
        <f t="shared" si="332"/>
        <v>09:00</v>
      </c>
      <c r="AB493" s="182">
        <f>[4]SayfaKAY!BA560</f>
        <v>45840.375</v>
      </c>
      <c r="AC493" s="257">
        <f t="shared" si="333"/>
        <v>240.00000004889444</v>
      </c>
      <c r="AD493" s="111">
        <f t="shared" si="334"/>
        <v>45840</v>
      </c>
      <c r="AE493" s="111" t="str">
        <f t="shared" si="335"/>
        <v>09:00</v>
      </c>
      <c r="AF493" s="235">
        <f>[4]SayfaKAY!BA560</f>
        <v>45840.375</v>
      </c>
      <c r="AG493" s="179" t="str">
        <f>[4]SayfaKAY!S560</f>
        <v>(II) Aynı Araçta Tekrarlayan Arıza</v>
      </c>
      <c r="AH493" s="178" t="str">
        <f t="shared" si="336"/>
        <v>Bu Arıza Aracın Servise Verilmesine Engel</v>
      </c>
      <c r="AI493" s="163" t="str">
        <f>[4]SayfaKAY!AV560</f>
        <v/>
      </c>
      <c r="AJ493" s="164" t="str">
        <f t="shared" si="337"/>
        <v/>
      </c>
      <c r="AK493" s="164" t="str">
        <f t="shared" si="338"/>
        <v/>
      </c>
      <c r="AL493" s="112" t="str">
        <f>[4]SayfaKAY!AX560</f>
        <v/>
      </c>
      <c r="AM493" s="257" cm="1">
        <f t="array" ref="AM493">IFERROR(IF(AND(P493&lt;&gt;"D(Arıza Değil)",AH493="Bu Arıza Aracın Servise Verilmesine Engel Değil"),
IF(Z493-F493&gt;0,(AB493-Y493)*24*60,
IF(OR(AND(G493&gt;$AS$1,G493&lt;$AT$1),AND(G493&gt;$AU$1,G493&lt;$AV$1)),
(AF493-H493)*24*60,     BH:BH0)),        AN493),0)</f>
        <v>240.00000004889444</v>
      </c>
      <c r="AN493" s="257">
        <f t="shared" si="339"/>
        <v>240.00000004889444</v>
      </c>
      <c r="AO493" s="174" t="str">
        <f>[4]SayfaKAY!AG560</f>
        <v/>
      </c>
      <c r="AP493" s="174" t="str">
        <f>[4]SayfaKAY!AI560</f>
        <v>P710-7013</v>
      </c>
      <c r="AQ493" s="174" t="str">
        <f>[4]SayfaKAY!AQ560</f>
        <v/>
      </c>
      <c r="AR493" s="174" t="str">
        <f>[4]SayfaKAY!AH560</f>
        <v>PANTOGRAF MANUEL AÇMA HİDROLİK HORTUM</v>
      </c>
      <c r="AS493" s="174">
        <f>[4]SayfaKAY!AJ560</f>
        <v>1</v>
      </c>
      <c r="AT493" s="175" t="str">
        <f>[4]SayfaKAY!AM560</f>
        <v/>
      </c>
      <c r="AU493" s="176" t="str">
        <f>[4]SayfaKAY!AL560</f>
        <v/>
      </c>
      <c r="AV493" s="176" t="str">
        <f>[4]SayfaKAY!AP560</f>
        <v/>
      </c>
      <c r="AW493" s="177" t="str">
        <f>[4]SayfaKAY!AT560</f>
        <v>2</v>
      </c>
      <c r="AX493" s="194" t="str">
        <f t="shared" si="340"/>
        <v/>
      </c>
      <c r="AY493" s="168"/>
      <c r="AZ493" s="167"/>
      <c r="BA493" s="170"/>
      <c r="BB493" s="171"/>
      <c r="BC493" s="114"/>
      <c r="BD493" s="114"/>
      <c r="BE493" s="114"/>
      <c r="BF493" s="114"/>
      <c r="BG493" s="114"/>
      <c r="BH493" s="114">
        <f>IFERROR(FRACAS!AN563, "Hata Var")</f>
        <v>3071.0000000149012</v>
      </c>
      <c r="BI493" s="114"/>
      <c r="BJ493" s="114"/>
      <c r="BK493" s="105" t="str">
        <f>[4]SayfaKAY!AW560</f>
        <v/>
      </c>
      <c r="BL493" s="105" t="str">
        <f>[4]SayfaKAY!V560</f>
        <v>STEMMANN-POLSKA SP. Z O.O.</v>
      </c>
      <c r="BM493" s="114"/>
      <c r="BN493" s="171" t="str">
        <f t="shared" si="341"/>
        <v>x yok</v>
      </c>
      <c r="BO493" s="171" t="b">
        <f t="shared" si="342"/>
        <v>0</v>
      </c>
      <c r="BP493" s="171" t="b">
        <f t="shared" si="343"/>
        <v>0</v>
      </c>
      <c r="BQ493" s="226">
        <f t="shared" si="344"/>
        <v>60.000000048894435</v>
      </c>
      <c r="BR493" s="226">
        <f t="shared" si="345"/>
        <v>180</v>
      </c>
      <c r="BS493" s="226">
        <f t="shared" si="346"/>
        <v>240.00000004889444</v>
      </c>
      <c r="BT493" s="114"/>
      <c r="BU493" s="242"/>
      <c r="BV493" s="233">
        <f t="shared" si="347"/>
        <v>1</v>
      </c>
      <c r="BW493" s="226" t="str">
        <f t="shared" si="348"/>
        <v>Evet, çakışma var</v>
      </c>
      <c r="BX493" s="229"/>
      <c r="BY493" s="247">
        <f t="shared" si="349"/>
        <v>4.1666666700621136E-2</v>
      </c>
      <c r="BZ493" s="247">
        <f t="shared" si="350"/>
        <v>0.125</v>
      </c>
      <c r="CA493" s="247">
        <f t="shared" si="351"/>
        <v>0.16666666670062114</v>
      </c>
      <c r="CB493" s="213"/>
      <c r="CC493" s="211"/>
      <c r="CD493" s="196"/>
      <c r="CE493" s="213">
        <v>559</v>
      </c>
      <c r="CF493" s="182">
        <f t="shared" si="352"/>
        <v>45840.208333333299</v>
      </c>
      <c r="CG493" s="182">
        <f t="shared" si="353"/>
        <v>45840.375</v>
      </c>
      <c r="CH493" s="196"/>
      <c r="CI493" s="196"/>
      <c r="CJ493" s="196"/>
      <c r="CK493" s="196">
        <f t="shared" si="354"/>
        <v>0.125</v>
      </c>
      <c r="CL493" s="196">
        <f t="shared" si="355"/>
        <v>4.1666666700621136E-2</v>
      </c>
      <c r="CM493" s="196">
        <f t="shared" si="356"/>
        <v>0.16666666670062114</v>
      </c>
      <c r="CN493" s="114"/>
      <c r="CO493" s="115">
        <f t="shared" si="357"/>
        <v>240.00000004889444</v>
      </c>
      <c r="CP493" s="116">
        <f t="shared" si="358"/>
        <v>7.5</v>
      </c>
      <c r="CQ493" s="117">
        <f t="shared" si="359"/>
        <v>0.20833333329937886</v>
      </c>
      <c r="CR493" s="117">
        <f t="shared" si="360"/>
        <v>45840.25</v>
      </c>
      <c r="CS493" s="117">
        <f t="shared" si="361"/>
        <v>45840.375</v>
      </c>
      <c r="CT493" s="118">
        <f t="shared" si="362"/>
        <v>66009660.000000052</v>
      </c>
      <c r="CU493" s="118">
        <f t="shared" si="363"/>
        <v>180</v>
      </c>
      <c r="CV493" s="118">
        <f t="shared" si="364"/>
        <v>66009840.000000052</v>
      </c>
      <c r="CW493" s="119">
        <f t="shared" si="365"/>
        <v>0.99999727313382369</v>
      </c>
    </row>
    <row r="494" spans="1:101" ht="118.5" customHeight="1" x14ac:dyDescent="0.3">
      <c r="A494" s="160" t="str">
        <f>[4]SayfaKAY!C712</f>
        <v>KAY5+6</v>
      </c>
      <c r="B494" s="104" t="str">
        <f>[4]SayfaKAY!D712</f>
        <v>3872(1)</v>
      </c>
      <c r="C494" s="105" t="str">
        <f>[4]SayfaKAY!E712</f>
        <v>MB</v>
      </c>
      <c r="D494" s="105">
        <f>[4]SayfaKAY!F712</f>
        <v>143562</v>
      </c>
      <c r="E494" s="106" t="str">
        <f>[4]SayfaKAY!G712</f>
        <v>BOZ-KAY5+6-FF-699</v>
      </c>
      <c r="F494" s="193">
        <f t="shared" si="326"/>
        <v>45840</v>
      </c>
      <c r="G494" s="135">
        <f t="shared" si="327"/>
        <v>0.58958333329792367</v>
      </c>
      <c r="H494" s="235">
        <f>[4]SayfaKAY!H712</f>
        <v>45840.589583333298</v>
      </c>
      <c r="I494" s="104" t="str">
        <f>[4]SayfaKAY!I712</f>
        <v>Hat/Line</v>
      </c>
      <c r="J494" s="103" t="str">
        <f>IF([4]SayfaKAY!J712="","",IF([4]SayfaKAY!J712="Müşteri","Notified by Customer","Notified by Bozankaya"))</f>
        <v>Notified by Customer</v>
      </c>
      <c r="K494" s="103" t="e">
        <f>VLOOKUP([4]SayfaKAY!L712,#REF!,2,FALSE)</f>
        <v>#REF!</v>
      </c>
      <c r="L494" s="165" t="str">
        <f>[4]SayfaKAY!X712</f>
        <v>ATAK ULAŞIM SAN.TİC.LTD.ŞTİ.</v>
      </c>
      <c r="M494" s="107" t="str">
        <f t="shared" si="328"/>
        <v>KAY5+6-BOZ-KAY5+6-FF-699</v>
      </c>
      <c r="N494" s="105" t="str">
        <f>[4]SayfaKAY!M712</f>
        <v>26.06.2025 tarihinde gerçekleştirilen saha denetiminde saat 08:56 da 3872 nolu araçta kapı üstü bilgilendirmelerin aktif olmadığı tespit edilmiştir.</v>
      </c>
      <c r="O494" s="166" t="str">
        <f>[4]SayfaKAY!P712</f>
        <v>D-Arıza değil</v>
      </c>
      <c r="P494" s="166" t="str">
        <f>[4]SayfaKAY!Q712</f>
        <v>B(Servisten çekmeye etki eden arıza)</v>
      </c>
      <c r="Q494" s="166" t="str">
        <f>[4]SayfaKAY!R712</f>
        <v>N.A(Yaralanma yok)</v>
      </c>
      <c r="R494" s="132" t="str" cm="1">
        <f t="array" ref="R494">IF([4]SayfaKAY!U712="","",_xlfn.IFS([4]SayfaKAY!U712="Bozankaya","Bozankaya",[4]SayfaKAY!U712="Müşteri","Customer",[4]SayfaKAY!U712="Tedarikçi","Equipment Supplier"))</f>
        <v>Equipment Supplier</v>
      </c>
      <c r="S494" s="204" t="str">
        <f>[4]SayfaKAY!N712</f>
        <v>Kontrol edildi araçta çalışmayan kapı üstü ekran yok</v>
      </c>
      <c r="T494" s="133" t="str">
        <f>[4]SayfaKAY!AD712</f>
        <v>*Reset edildi</v>
      </c>
      <c r="U494" s="132" t="str">
        <f>[4]SayfaKAY!W712</f>
        <v>Evet</v>
      </c>
      <c r="V494" s="108">
        <f>[4]SayfaKAY!AZ712</f>
        <v>1</v>
      </c>
      <c r="W494" s="136">
        <f t="shared" si="329"/>
        <v>45839</v>
      </c>
      <c r="X494" s="137" t="str">
        <f t="shared" si="330"/>
        <v>14:15</v>
      </c>
      <c r="Y494" s="235">
        <f>[4]SayfaKAY!AE712</f>
        <v>45839.59375</v>
      </c>
      <c r="Z494" s="109">
        <f t="shared" si="331"/>
        <v>45840</v>
      </c>
      <c r="AA494" s="110" t="str">
        <f t="shared" si="332"/>
        <v>15:00</v>
      </c>
      <c r="AB494" s="182">
        <f>[4]SayfaKAY!BA712</f>
        <v>45840.625</v>
      </c>
      <c r="AC494" s="257">
        <f t="shared" si="333"/>
        <v>51.000000050989911</v>
      </c>
      <c r="AD494" s="111">
        <f t="shared" si="334"/>
        <v>45840</v>
      </c>
      <c r="AE494" s="111" t="str">
        <f t="shared" si="335"/>
        <v>15:00</v>
      </c>
      <c r="AF494" s="235">
        <f>[4]SayfaKAY!BA712</f>
        <v>45840.625</v>
      </c>
      <c r="AG494" s="179" t="str">
        <f>[4]SayfaKAY!S712</f>
        <v>(III) Farklı Araçlarda Tekrarlayan Arıza</v>
      </c>
      <c r="AH494" s="178" t="str">
        <f t="shared" si="336"/>
        <v>Bu Arıza Aracın Servise Verilmesine Engel</v>
      </c>
      <c r="AI494" s="163" t="str">
        <f>[4]SayfaKAY!AV712</f>
        <v/>
      </c>
      <c r="AJ494" s="164" t="str">
        <f t="shared" si="337"/>
        <v/>
      </c>
      <c r="AK494" s="164" t="str">
        <f t="shared" si="338"/>
        <v/>
      </c>
      <c r="AL494" s="112" t="str">
        <f>[4]SayfaKAY!AX712</f>
        <v/>
      </c>
      <c r="AM494" s="257" cm="1">
        <f t="array" ref="AM494">IFERROR(IF(AND(P494&lt;&gt;"D(Arıza Değil)",AH494="Bu Arıza Aracın Servise Verilmesine Engel Değil"),
IF(Z494-F494&gt;0,(AB494-Y494)*24*60,
IF(OR(AND(G494&gt;$AS$1,G494&lt;$AT$1),AND(G494&gt;$AU$1,G494&lt;$AV$1)),
(AF494-H494)*24*60,     BH:BH0)),        AN494),0)</f>
        <v>51.000000050989911</v>
      </c>
      <c r="AN494" s="257">
        <f t="shared" si="339"/>
        <v>51.000000050989911</v>
      </c>
      <c r="AO494" s="174" t="str">
        <f>[4]SayfaKAY!AG712</f>
        <v/>
      </c>
      <c r="AP494" s="174" t="str">
        <f>[4]SayfaKAY!AI712</f>
        <v/>
      </c>
      <c r="AQ494" s="174" t="str">
        <f>[4]SayfaKAY!AQ712</f>
        <v/>
      </c>
      <c r="AR494" s="174" t="str">
        <f>[4]SayfaKAY!AH712</f>
        <v/>
      </c>
      <c r="AS494" s="174" t="str">
        <f>[4]SayfaKAY!AJ712</f>
        <v/>
      </c>
      <c r="AT494" s="175" t="str">
        <f>[4]SayfaKAY!AM712</f>
        <v/>
      </c>
      <c r="AU494" s="176" t="str">
        <f>[4]SayfaKAY!AL712</f>
        <v/>
      </c>
      <c r="AV494" s="176" t="str">
        <f>[4]SayfaKAY!AP712</f>
        <v/>
      </c>
      <c r="AW494" s="177" t="str">
        <f>[4]SayfaKAY!AT712</f>
        <v/>
      </c>
      <c r="AX494" s="194">
        <f t="shared" si="340"/>
        <v>561.00000056088902</v>
      </c>
      <c r="AY494" s="168"/>
      <c r="AZ494" s="167"/>
      <c r="BA494" s="113"/>
      <c r="BB494" s="171" t="str">
        <f t="shared" ref="BB494:BB499" si="367">IF($AQ$1="X", IF(AND(G494&gt;=$AS$1,G494&lt;=$AT$1),IF(P494&lt;&gt;"D(Arıza Değil)",AC494,0), IF(AND(G494&gt;=$AU$1,G494&lt;=$AV$1),IF(P494&lt;&gt;"D(Arıza Değil)",AC494,0), "")), "")</f>
        <v/>
      </c>
      <c r="BC494" s="114"/>
      <c r="BD494" s="114"/>
      <c r="BE494" s="114"/>
      <c r="BF494" s="114"/>
      <c r="BG494" s="114"/>
      <c r="BH494" s="114">
        <f>IFERROR(FRACAS!AN715, "Hata Var")</f>
        <v>332.00000006589107</v>
      </c>
      <c r="BI494" s="114"/>
      <c r="BJ494" s="114"/>
      <c r="BK494" s="105" t="str">
        <f>[4]SayfaKAY!AW712</f>
        <v/>
      </c>
      <c r="BL494" s="105" t="str">
        <f>[4]SayfaKAY!V712</f>
        <v>ATAK ULAŞIM SAN.TİC.LTD.ŞTİ.</v>
      </c>
      <c r="BM494" s="114"/>
      <c r="BN494" s="171" t="str">
        <f t="shared" si="341"/>
        <v>x yok</v>
      </c>
      <c r="BO494" s="171" t="str">
        <f t="shared" si="342"/>
        <v>aynı gün giderilen arıza</v>
      </c>
      <c r="BP494" s="171" t="str">
        <f t="shared" si="343"/>
        <v>aynı gün giderilen arıza</v>
      </c>
      <c r="BQ494" s="226">
        <f t="shared" si="344"/>
        <v>-1433.9999999490101</v>
      </c>
      <c r="BR494" s="226">
        <f t="shared" si="345"/>
        <v>1485</v>
      </c>
      <c r="BS494" s="226">
        <f t="shared" si="346"/>
        <v>51.000000050989911</v>
      </c>
      <c r="BT494" s="114"/>
      <c r="BU494" s="242"/>
      <c r="BV494" s="233">
        <f t="shared" si="347"/>
        <v>1</v>
      </c>
      <c r="BW494" s="226" t="str">
        <f t="shared" si="348"/>
        <v>Evet, çakışma var</v>
      </c>
      <c r="BX494" s="229"/>
      <c r="BY494" s="247">
        <f t="shared" si="349"/>
        <v>-0.99583333329792367</v>
      </c>
      <c r="BZ494" s="247">
        <f t="shared" si="350"/>
        <v>1.03125</v>
      </c>
      <c r="CA494" s="247">
        <f t="shared" si="351"/>
        <v>3.5416666702076327E-2</v>
      </c>
      <c r="CB494" s="213"/>
      <c r="CC494" s="211"/>
      <c r="CD494" s="196"/>
      <c r="CE494" s="213">
        <v>711</v>
      </c>
      <c r="CF494" s="182">
        <f t="shared" si="352"/>
        <v>45840.589583333298</v>
      </c>
      <c r="CG494" s="182">
        <f t="shared" si="353"/>
        <v>45840.625</v>
      </c>
      <c r="CH494" s="196"/>
      <c r="CI494" s="196"/>
      <c r="CJ494" s="196"/>
      <c r="CK494" s="196">
        <f t="shared" si="354"/>
        <v>1.03125</v>
      </c>
      <c r="CL494" s="196">
        <f t="shared" si="355"/>
        <v>-0.99583333329792367</v>
      </c>
      <c r="CM494" s="196">
        <f t="shared" si="356"/>
        <v>3.5416666702076327E-2</v>
      </c>
      <c r="CN494" s="114"/>
      <c r="CO494" s="115">
        <f t="shared" si="357"/>
        <v>51.000000050989911</v>
      </c>
      <c r="CP494" s="116">
        <f t="shared" si="358"/>
        <v>61.875</v>
      </c>
      <c r="CQ494" s="117">
        <f t="shared" si="359"/>
        <v>0.58958333329792367</v>
      </c>
      <c r="CR494" s="117">
        <f t="shared" si="360"/>
        <v>45839.59375</v>
      </c>
      <c r="CS494" s="117">
        <f t="shared" si="361"/>
        <v>45840.625</v>
      </c>
      <c r="CT494" s="118">
        <f t="shared" si="362"/>
        <v>66008166.000000052</v>
      </c>
      <c r="CU494" s="118">
        <f t="shared" si="363"/>
        <v>1485</v>
      </c>
      <c r="CV494" s="118">
        <f t="shared" si="364"/>
        <v>66009651.000000052</v>
      </c>
      <c r="CW494" s="119">
        <f t="shared" si="365"/>
        <v>0.99997750328963264</v>
      </c>
    </row>
    <row r="495" spans="1:101" ht="118.5" customHeight="1" x14ac:dyDescent="0.3">
      <c r="A495" s="104" t="str">
        <f>[4]SayfaKAY!C713</f>
        <v>KAY5+6</v>
      </c>
      <c r="B495" s="104" t="str">
        <f>[4]SayfaKAY!D713</f>
        <v>3879(8)</v>
      </c>
      <c r="C495" s="105" t="str">
        <f>[4]SayfaKAY!E713</f>
        <v>MB</v>
      </c>
      <c r="D495" s="105">
        <f>[4]SayfaKAY!F713</f>
        <v>118851</v>
      </c>
      <c r="E495" s="106" t="str">
        <f>[4]SayfaKAY!G713</f>
        <v>BOZ-KAY5+6-FF-700</v>
      </c>
      <c r="F495" s="193">
        <f t="shared" si="326"/>
        <v>45840</v>
      </c>
      <c r="G495" s="135">
        <f t="shared" si="327"/>
        <v>0.58958333329792367</v>
      </c>
      <c r="H495" s="235">
        <f>[4]SayfaKAY!H713</f>
        <v>45840.589583333298</v>
      </c>
      <c r="I495" s="104" t="str">
        <f>[4]SayfaKAY!I713</f>
        <v>Hat/Line</v>
      </c>
      <c r="J495" s="103" t="str">
        <f>IF([4]SayfaKAY!J713="","",IF([4]SayfaKAY!J713="Müşteri","Notified by Customer","Notified by Bozankaya"))</f>
        <v>Notified by Customer</v>
      </c>
      <c r="K495" s="103" t="e">
        <f>VLOOKUP([4]SayfaKAY!L713,#REF!,2,FALSE)</f>
        <v>#REF!</v>
      </c>
      <c r="L495" s="165" t="str">
        <f>[4]SayfaKAY!X713</f>
        <v>ATAK ULAŞIM SAN.TİC.LTD.ŞTİ.</v>
      </c>
      <c r="M495" s="107" t="str">
        <f t="shared" si="328"/>
        <v>KAY5+6-BOZ-KAY5+6-FF-700</v>
      </c>
      <c r="N495" s="105" t="str">
        <f>[4]SayfaKAY!M713</f>
        <v>26.06.2025 tarihinde saha denetiminde 3879-a kapı üstü ekranlar çalışmamakta olduğu tespit edilmiştir.</v>
      </c>
      <c r="O495" s="166" t="str">
        <f>[4]SayfaKAY!P713</f>
        <v>D-Arıza değil</v>
      </c>
      <c r="P495" s="166" t="str">
        <f>[4]SayfaKAY!Q713</f>
        <v>B(Servisten çekmeye etki eden arıza)</v>
      </c>
      <c r="Q495" s="166" t="str">
        <f>[4]SayfaKAY!R713</f>
        <v>N.A(Yaralanma yok)</v>
      </c>
      <c r="R495" s="132" t="str" cm="1">
        <f t="array" ref="R495">IF([4]SayfaKAY!U713="","",_xlfn.IFS([4]SayfaKAY!U713="Bozankaya","Bozankaya",[4]SayfaKAY!U713="Müşteri","Customer",[4]SayfaKAY!U713="Tedarikçi","Equipment Supplier"))</f>
        <v>Equipment Supplier</v>
      </c>
      <c r="S495" s="204" t="str">
        <f>[4]SayfaKAY!N713</f>
        <v>Araçta çalışmayan kapı üstü ekran görülmedi arıza yok.</v>
      </c>
      <c r="T495" s="133" t="str">
        <f>[4]SayfaKAY!AD713</f>
        <v>*Reset edildi</v>
      </c>
      <c r="U495" s="132" t="str">
        <f>[4]SayfaKAY!W713</f>
        <v>Evet</v>
      </c>
      <c r="V495" s="108">
        <f>[4]SayfaKAY!AZ713</f>
        <v>1</v>
      </c>
      <c r="W495" s="136">
        <f t="shared" si="329"/>
        <v>45839</v>
      </c>
      <c r="X495" s="137" t="str">
        <f t="shared" si="330"/>
        <v>14:15</v>
      </c>
      <c r="Y495" s="235">
        <f>[4]SayfaKAY!AE713</f>
        <v>45839.59375</v>
      </c>
      <c r="Z495" s="109">
        <f t="shared" si="331"/>
        <v>45840</v>
      </c>
      <c r="AA495" s="110" t="str">
        <f t="shared" si="332"/>
        <v>15:00</v>
      </c>
      <c r="AB495" s="182">
        <f>[4]SayfaKAY!BA713</f>
        <v>45840.625</v>
      </c>
      <c r="AC495" s="257">
        <f t="shared" si="333"/>
        <v>51.000000050989911</v>
      </c>
      <c r="AD495" s="111">
        <f t="shared" si="334"/>
        <v>45840</v>
      </c>
      <c r="AE495" s="111" t="str">
        <f t="shared" si="335"/>
        <v>15:00</v>
      </c>
      <c r="AF495" s="235">
        <f>[4]SayfaKAY!BA713</f>
        <v>45840.625</v>
      </c>
      <c r="AG495" s="179" t="str">
        <f>[4]SayfaKAY!S713</f>
        <v>(III) Farklı Araçlarda Tekrarlayan Arıza</v>
      </c>
      <c r="AH495" s="178" t="str">
        <f t="shared" si="336"/>
        <v>Bu Arıza Aracın Servise Verilmesine Engel</v>
      </c>
      <c r="AI495" s="163" t="str">
        <f>[4]SayfaKAY!AV713</f>
        <v/>
      </c>
      <c r="AJ495" s="164" t="str">
        <f t="shared" si="337"/>
        <v/>
      </c>
      <c r="AK495" s="164" t="str">
        <f t="shared" si="338"/>
        <v/>
      </c>
      <c r="AL495" s="112" t="str">
        <f>[4]SayfaKAY!AX713</f>
        <v/>
      </c>
      <c r="AM495" s="257" cm="1">
        <f t="array" ref="AM495">IFERROR(IF(AND(P495&lt;&gt;"D(Arıza Değil)",AH495="Bu Arıza Aracın Servise Verilmesine Engel Değil"),
IF(Z495-F495&gt;0,(AB495-Y495)*24*60,
IF(OR(AND(G495&gt;$AS$1,G495&lt;$AT$1),AND(G495&gt;$AU$1,G495&lt;$AV$1)),
(AF495-H495)*24*60,     BH:BH0)),        AN495),0)</f>
        <v>51.000000050989911</v>
      </c>
      <c r="AN495" s="257">
        <f t="shared" si="339"/>
        <v>51.000000050989911</v>
      </c>
      <c r="AO495" s="174" t="str">
        <f>[4]SayfaKAY!AG713</f>
        <v/>
      </c>
      <c r="AP495" s="174" t="str">
        <f>[4]SayfaKAY!AI713</f>
        <v/>
      </c>
      <c r="AQ495" s="174" t="str">
        <f>[4]SayfaKAY!AQ713</f>
        <v/>
      </c>
      <c r="AR495" s="174" t="str">
        <f>[4]SayfaKAY!AH713</f>
        <v/>
      </c>
      <c r="AS495" s="174" t="str">
        <f>[4]SayfaKAY!AJ713</f>
        <v/>
      </c>
      <c r="AT495" s="175" t="str">
        <f>[4]SayfaKAY!AM713</f>
        <v/>
      </c>
      <c r="AU495" s="176" t="str">
        <f>[4]SayfaKAY!AL713</f>
        <v/>
      </c>
      <c r="AV495" s="176" t="str">
        <f>[4]SayfaKAY!AP713</f>
        <v/>
      </c>
      <c r="AW495" s="177" t="str">
        <f>[4]SayfaKAY!AT713</f>
        <v/>
      </c>
      <c r="AX495" s="194">
        <f t="shared" si="340"/>
        <v>561.00000056088902</v>
      </c>
      <c r="AY495" s="168"/>
      <c r="AZ495" s="167"/>
      <c r="BA495" s="170"/>
      <c r="BB495" s="171" t="str">
        <f t="shared" si="367"/>
        <v/>
      </c>
      <c r="BC495" s="114"/>
      <c r="BD495" s="114"/>
      <c r="BE495" s="114"/>
      <c r="BF495" s="114"/>
      <c r="BG495" s="114"/>
      <c r="BH495" s="114">
        <f>IFERROR(FRACAS!AN716, "Hata Var")</f>
        <v>67.000000029802322</v>
      </c>
      <c r="BI495" s="114"/>
      <c r="BJ495" s="114"/>
      <c r="BK495" s="105" t="str">
        <f>[4]SayfaKAY!AW713</f>
        <v/>
      </c>
      <c r="BL495" s="105" t="str">
        <f>[4]SayfaKAY!V713</f>
        <v>ATAK ULAŞIM SAN.TİC.LTD.ŞTİ.</v>
      </c>
      <c r="BM495" s="114"/>
      <c r="BN495" s="171" t="str">
        <f t="shared" si="341"/>
        <v>x yok</v>
      </c>
      <c r="BO495" s="171" t="str">
        <f t="shared" si="342"/>
        <v>aynı gün giderilen arıza</v>
      </c>
      <c r="BP495" s="171" t="str">
        <f t="shared" si="343"/>
        <v>aynı gün giderilen arıza</v>
      </c>
      <c r="BQ495" s="226">
        <f t="shared" si="344"/>
        <v>-1433.9999999490101</v>
      </c>
      <c r="BR495" s="226">
        <f t="shared" si="345"/>
        <v>1485</v>
      </c>
      <c r="BS495" s="226">
        <f t="shared" si="346"/>
        <v>51.000000050989911</v>
      </c>
      <c r="BT495" s="114"/>
      <c r="BU495" s="242"/>
      <c r="BV495" s="233">
        <f t="shared" si="347"/>
        <v>3</v>
      </c>
      <c r="BW495" s="226" t="str">
        <f t="shared" si="348"/>
        <v>Evet, çakışma var</v>
      </c>
      <c r="BX495" s="229"/>
      <c r="BY495" s="247">
        <f t="shared" si="349"/>
        <v>-0.99583333329792367</v>
      </c>
      <c r="BZ495" s="247">
        <f t="shared" si="350"/>
        <v>1.03125</v>
      </c>
      <c r="CA495" s="247">
        <f t="shared" si="351"/>
        <v>3.5416666702076327E-2</v>
      </c>
      <c r="CB495" s="213"/>
      <c r="CC495" s="211"/>
      <c r="CD495" s="196"/>
      <c r="CE495" s="213">
        <v>712</v>
      </c>
      <c r="CF495" s="182">
        <f t="shared" si="352"/>
        <v>45840.589583333298</v>
      </c>
      <c r="CG495" s="182">
        <f t="shared" si="353"/>
        <v>45840.625</v>
      </c>
      <c r="CH495" s="196"/>
      <c r="CI495" s="196"/>
      <c r="CJ495" s="196"/>
      <c r="CK495" s="196">
        <f t="shared" si="354"/>
        <v>1.03125</v>
      </c>
      <c r="CL495" s="196">
        <f t="shared" si="355"/>
        <v>-0.99583333329792367</v>
      </c>
      <c r="CM495" s="196">
        <f t="shared" si="356"/>
        <v>3.5416666702076327E-2</v>
      </c>
      <c r="CN495" s="114"/>
      <c r="CO495" s="115">
        <f t="shared" si="357"/>
        <v>51.000000050989911</v>
      </c>
      <c r="CP495" s="116">
        <f t="shared" si="358"/>
        <v>61.875</v>
      </c>
      <c r="CQ495" s="117">
        <f t="shared" si="359"/>
        <v>0.58958333329792367</v>
      </c>
      <c r="CR495" s="117">
        <f t="shared" si="360"/>
        <v>45839.59375</v>
      </c>
      <c r="CS495" s="117">
        <f t="shared" si="361"/>
        <v>45840.625</v>
      </c>
      <c r="CT495" s="118">
        <f t="shared" si="362"/>
        <v>66008166.000000052</v>
      </c>
      <c r="CU495" s="118">
        <f t="shared" si="363"/>
        <v>1485</v>
      </c>
      <c r="CV495" s="118">
        <f t="shared" si="364"/>
        <v>66009651.000000052</v>
      </c>
      <c r="CW495" s="119">
        <f t="shared" si="365"/>
        <v>0.99997750328963264</v>
      </c>
    </row>
    <row r="496" spans="1:101" ht="118.5" customHeight="1" x14ac:dyDescent="0.3">
      <c r="A496" s="160" t="str">
        <f>[4]SayfaKAY!C714</f>
        <v>KAY5+6</v>
      </c>
      <c r="B496" s="104" t="str">
        <f>[4]SayfaKAY!D714</f>
        <v>3882(11)</v>
      </c>
      <c r="C496" s="105" t="str">
        <f>[4]SayfaKAY!E714</f>
        <v>MB</v>
      </c>
      <c r="D496" s="105">
        <f>[4]SayfaKAY!F714</f>
        <v>93719</v>
      </c>
      <c r="E496" s="106" t="str">
        <f>[4]SayfaKAY!G714</f>
        <v>BOZ-KAY5+6-FF-701</v>
      </c>
      <c r="F496" s="193">
        <f t="shared" si="326"/>
        <v>45840</v>
      </c>
      <c r="G496" s="135">
        <f t="shared" si="327"/>
        <v>0.59097222219861578</v>
      </c>
      <c r="H496" s="235">
        <f>[4]SayfaKAY!H714</f>
        <v>45840.590972222199</v>
      </c>
      <c r="I496" s="104" t="str">
        <f>[4]SayfaKAY!I714</f>
        <v>Hat/Line</v>
      </c>
      <c r="J496" s="103" t="str">
        <f>IF([4]SayfaKAY!J714="","",IF([4]SayfaKAY!J714="Müşteri","Notified by Customer","Notified by Bozankaya"))</f>
        <v>Notified by Customer</v>
      </c>
      <c r="K496" s="103" t="e">
        <f>VLOOKUP([4]SayfaKAY!L714,#REF!,2,FALSE)</f>
        <v>#REF!</v>
      </c>
      <c r="L496" s="165" t="str">
        <f>[4]SayfaKAY!X714</f>
        <v>ATAK ULAŞIM SAN.TİC.LTD.ŞTİ.</v>
      </c>
      <c r="M496" s="107" t="str">
        <f t="shared" si="328"/>
        <v>KAY5+6-BOZ-KAY5+6-FF-701</v>
      </c>
      <c r="N496" s="105" t="str">
        <f>[4]SayfaKAY!M714</f>
        <v>30.06.2025 tarihinde yapılan saha denetiminde 3882 nolu araçta kapı üstü ekranların çalışmadığı tespit edilmiştir.</v>
      </c>
      <c r="O496" s="166" t="str">
        <f>[4]SayfaKAY!P714</f>
        <v>D-Arıza değil</v>
      </c>
      <c r="P496" s="166" t="str">
        <f>[4]SayfaKAY!Q714</f>
        <v>B(Servisten çekmeye etki eden arıza)</v>
      </c>
      <c r="Q496" s="166" t="str">
        <f>[4]SayfaKAY!R714</f>
        <v>N.A(Yaralanma yok)</v>
      </c>
      <c r="R496" s="132" t="str" cm="1">
        <f t="array" ref="R496">IF([4]SayfaKAY!U714="","",_xlfn.IFS([4]SayfaKAY!U714="Bozankaya","Bozankaya",[4]SayfaKAY!U714="Müşteri","Customer",[4]SayfaKAY!U714="Tedarikçi","Equipment Supplier"))</f>
        <v>Equipment Supplier</v>
      </c>
      <c r="S496" s="204" t="str">
        <f>[4]SayfaKAY!N714</f>
        <v>GYP resetlendi ekranlar çalışıyor.</v>
      </c>
      <c r="T496" s="133" t="str">
        <f>[4]SayfaKAY!AD714</f>
        <v>*Reset edildi</v>
      </c>
      <c r="U496" s="132" t="str">
        <f>[4]SayfaKAY!W714</f>
        <v>Evet</v>
      </c>
      <c r="V496" s="108">
        <f>[4]SayfaKAY!AZ714</f>
        <v>1</v>
      </c>
      <c r="W496" s="136">
        <f t="shared" si="329"/>
        <v>45839</v>
      </c>
      <c r="X496" s="137" t="str">
        <f t="shared" si="330"/>
        <v>14:15</v>
      </c>
      <c r="Y496" s="235">
        <f>[4]SayfaKAY!AE714</f>
        <v>45839.59375</v>
      </c>
      <c r="Z496" s="109">
        <f t="shared" si="331"/>
        <v>45840</v>
      </c>
      <c r="AA496" s="110" t="str">
        <f t="shared" si="332"/>
        <v>15:00</v>
      </c>
      <c r="AB496" s="182">
        <f>[4]SayfaKAY!BA714</f>
        <v>45840.625</v>
      </c>
      <c r="AC496" s="257">
        <f t="shared" si="333"/>
        <v>49.000000033993274</v>
      </c>
      <c r="AD496" s="111">
        <f t="shared" si="334"/>
        <v>45840</v>
      </c>
      <c r="AE496" s="111" t="str">
        <f t="shared" si="335"/>
        <v>15:00</v>
      </c>
      <c r="AF496" s="235">
        <f>[4]SayfaKAY!BA714</f>
        <v>45840.625</v>
      </c>
      <c r="AG496" s="179" t="str">
        <f>[4]SayfaKAY!S714</f>
        <v>(III) Farklı Araçlarda Tekrarlayan Arıza</v>
      </c>
      <c r="AH496" s="178" t="str">
        <f t="shared" si="336"/>
        <v>Bu Arıza Aracın Servise Verilmesine Engel</v>
      </c>
      <c r="AI496" s="163" t="str">
        <f>[4]SayfaKAY!AV714</f>
        <v/>
      </c>
      <c r="AJ496" s="164" t="str">
        <f t="shared" si="337"/>
        <v/>
      </c>
      <c r="AK496" s="164" t="str">
        <f t="shared" si="338"/>
        <v/>
      </c>
      <c r="AL496" s="112" t="str">
        <f>[4]SayfaKAY!AX714</f>
        <v/>
      </c>
      <c r="AM496" s="257" cm="1">
        <f t="array" ref="AM496">IFERROR(IF(AND(P496&lt;&gt;"D(Arıza Değil)",AH496="Bu Arıza Aracın Servise Verilmesine Engel Değil"),
IF(Z496-F496&gt;0,(AB496-Y496)*24*60,
IF(OR(AND(G496&gt;$AS$1,G496&lt;$AT$1),AND(G496&gt;$AU$1,G496&lt;$AV$1)),
(AF496-H496)*24*60,     BH:BH0)),        AN496),0)</f>
        <v>49.000000033993274</v>
      </c>
      <c r="AN496" s="257">
        <f t="shared" si="339"/>
        <v>49.000000033993274</v>
      </c>
      <c r="AO496" s="174" t="str">
        <f>[4]SayfaKAY!AG714</f>
        <v/>
      </c>
      <c r="AP496" s="174" t="str">
        <f>[4]SayfaKAY!AI714</f>
        <v/>
      </c>
      <c r="AQ496" s="174" t="str">
        <f>[4]SayfaKAY!AQ714</f>
        <v/>
      </c>
      <c r="AR496" s="174" t="str">
        <f>[4]SayfaKAY!AH714</f>
        <v/>
      </c>
      <c r="AS496" s="174" t="str">
        <f>[4]SayfaKAY!AJ714</f>
        <v/>
      </c>
      <c r="AT496" s="175" t="str">
        <f>[4]SayfaKAY!AM714</f>
        <v/>
      </c>
      <c r="AU496" s="176" t="str">
        <f>[4]SayfaKAY!AL714</f>
        <v/>
      </c>
      <c r="AV496" s="176" t="str">
        <f>[4]SayfaKAY!AP714</f>
        <v/>
      </c>
      <c r="AW496" s="177" t="str">
        <f>[4]SayfaKAY!AT714</f>
        <v/>
      </c>
      <c r="AX496" s="194">
        <f t="shared" si="340"/>
        <v>539.00000037392601</v>
      </c>
      <c r="AY496" s="168"/>
      <c r="AZ496" s="167"/>
      <c r="BA496" s="113"/>
      <c r="BB496" s="171" t="str">
        <f t="shared" si="367"/>
        <v/>
      </c>
      <c r="BC496" s="114"/>
      <c r="BD496" s="114"/>
      <c r="BE496" s="114"/>
      <c r="BF496" s="114"/>
      <c r="BG496" s="114"/>
      <c r="BH496" s="114">
        <f>IFERROR(FRACAS!AN717, "Hata Var")</f>
        <v>74.00000001071021</v>
      </c>
      <c r="BI496" s="114"/>
      <c r="BJ496" s="114"/>
      <c r="BK496" s="105" t="str">
        <f>[4]SayfaKAY!AW714</f>
        <v/>
      </c>
      <c r="BL496" s="105" t="str">
        <f>[4]SayfaKAY!V714</f>
        <v>ATAK ULAŞIM SAN.TİC.LTD.ŞTİ.</v>
      </c>
      <c r="BM496" s="114"/>
      <c r="BN496" s="171" t="str">
        <f t="shared" si="341"/>
        <v>x yok</v>
      </c>
      <c r="BO496" s="171" t="str">
        <f t="shared" si="342"/>
        <v>aynı gün giderilen arıza</v>
      </c>
      <c r="BP496" s="171" t="str">
        <f t="shared" si="343"/>
        <v>aynı gün giderilen arıza</v>
      </c>
      <c r="BQ496" s="226">
        <f t="shared" si="344"/>
        <v>-1435.9999999660067</v>
      </c>
      <c r="BR496" s="226">
        <f t="shared" si="345"/>
        <v>1485</v>
      </c>
      <c r="BS496" s="226">
        <f t="shared" si="346"/>
        <v>49.000000033993274</v>
      </c>
      <c r="BT496" s="114"/>
      <c r="BU496" s="242"/>
      <c r="BV496" s="233">
        <f t="shared" si="347"/>
        <v>0</v>
      </c>
      <c r="BW496" s="226" t="str">
        <f t="shared" si="348"/>
        <v>Hayır, çakışma yok</v>
      </c>
      <c r="BX496" s="229"/>
      <c r="BY496" s="247">
        <f t="shared" si="349"/>
        <v>-0.99722222219861578</v>
      </c>
      <c r="BZ496" s="247">
        <f t="shared" si="350"/>
        <v>1.03125</v>
      </c>
      <c r="CA496" s="247">
        <f t="shared" si="351"/>
        <v>3.4027777801384218E-2</v>
      </c>
      <c r="CB496" s="213"/>
      <c r="CC496" s="211"/>
      <c r="CD496" s="196"/>
      <c r="CE496" s="213">
        <v>713</v>
      </c>
      <c r="CF496" s="182">
        <f t="shared" si="352"/>
        <v>45840.590972222199</v>
      </c>
      <c r="CG496" s="182">
        <f t="shared" si="353"/>
        <v>45840.625</v>
      </c>
      <c r="CH496" s="196"/>
      <c r="CI496" s="196"/>
      <c r="CJ496" s="196"/>
      <c r="CK496" s="196">
        <f t="shared" si="354"/>
        <v>1.03125</v>
      </c>
      <c r="CL496" s="196">
        <f t="shared" si="355"/>
        <v>-0.99722222219861578</v>
      </c>
      <c r="CM496" s="196">
        <f t="shared" si="356"/>
        <v>3.4027777801384218E-2</v>
      </c>
      <c r="CN496" s="114"/>
      <c r="CO496" s="115">
        <f t="shared" si="357"/>
        <v>49.000000033993274</v>
      </c>
      <c r="CP496" s="116">
        <f t="shared" si="358"/>
        <v>61.875</v>
      </c>
      <c r="CQ496" s="117">
        <f t="shared" si="359"/>
        <v>0.59097222219861578</v>
      </c>
      <c r="CR496" s="117">
        <f t="shared" si="360"/>
        <v>45839.59375</v>
      </c>
      <c r="CS496" s="117">
        <f t="shared" si="361"/>
        <v>45840.625</v>
      </c>
      <c r="CT496" s="118">
        <f t="shared" si="362"/>
        <v>66008164.000000037</v>
      </c>
      <c r="CU496" s="118">
        <f t="shared" si="363"/>
        <v>1485</v>
      </c>
      <c r="CV496" s="118">
        <f t="shared" si="364"/>
        <v>66009649.000000037</v>
      </c>
      <c r="CW496" s="119">
        <f t="shared" si="365"/>
        <v>0.99997750328895096</v>
      </c>
    </row>
    <row r="497" spans="1:101" ht="118.5" customHeight="1" x14ac:dyDescent="0.3">
      <c r="A497" s="104" t="str">
        <f>[4]SayfaKAY!C749</f>
        <v>KAY5+6</v>
      </c>
      <c r="B497" s="104" t="str">
        <f>[4]SayfaKAY!D749</f>
        <v>3874(3)</v>
      </c>
      <c r="C497" s="105" t="str">
        <f>[4]SayfaKAY!E749</f>
        <v>MB</v>
      </c>
      <c r="D497" s="105">
        <f>[4]SayfaKAY!F749</f>
        <v>155062</v>
      </c>
      <c r="E497" s="106" t="str">
        <f>[4]SayfaKAY!G749</f>
        <v>BOZ-KAY5+6-FF-736</v>
      </c>
      <c r="F497" s="193">
        <f t="shared" si="326"/>
        <v>45839</v>
      </c>
      <c r="G497" s="135">
        <f t="shared" si="327"/>
        <v>0.87708333329646848</v>
      </c>
      <c r="H497" s="235">
        <f>[4]SayfaKAY!H749</f>
        <v>45839.877083333296</v>
      </c>
      <c r="I497" s="104" t="str">
        <f>[4]SayfaKAY!I749</f>
        <v>Hat/Line</v>
      </c>
      <c r="J497" s="103" t="str">
        <f>IF([4]SayfaKAY!J749="","",IF([4]SayfaKAY!J749="Müşteri","Notified by Customer","Notified by Bozankaya"))</f>
        <v>Notified by Customer</v>
      </c>
      <c r="K497" s="103" t="e">
        <f>VLOOKUP([4]SayfaKAY!L749,#REF!,2,FALSE)</f>
        <v>#REF!</v>
      </c>
      <c r="L497" s="165" t="str">
        <f>[4]SayfaKAY!X749</f>
        <v>DENİZLER OTOMOTİV SAN. VE TİC.LTD.Ş</v>
      </c>
      <c r="M497" s="107" t="str">
        <f t="shared" si="328"/>
        <v>KAY5+6-BOZ-KAY5+6-FF-736</v>
      </c>
      <c r="N497" s="105" t="str">
        <f>[4]SayfaKAY!M749</f>
        <v>Silecek arızalı</v>
      </c>
      <c r="O497" s="166" t="str">
        <f>[4]SayfaKAY!P749</f>
        <v>D-Arıza değil</v>
      </c>
      <c r="P497" s="166" t="str">
        <f>[4]SayfaKAY!Q749</f>
        <v>A(Hareket etmeyi engelleyen arıza)</v>
      </c>
      <c r="Q497" s="166" t="str">
        <f>[4]SayfaKAY!R749</f>
        <v>N.A(Yaralanma yok)</v>
      </c>
      <c r="R497" s="132" t="str" cm="1">
        <f t="array" ref="R497">IF([4]SayfaKAY!U749="","",_xlfn.IFS([4]SayfaKAY!U749="Bozankaya","Bozankaya",[4]SayfaKAY!U749="Müşteri","Customer",[4]SayfaKAY!U749="Tedarikçi","Equipment Supplier"))</f>
        <v>Equipment Supplier</v>
      </c>
      <c r="S497" s="204" t="str">
        <f>[4]SayfaKAY!N749</f>
        <v>Silecek somun gevşemiş sıkıldı.</v>
      </c>
      <c r="T497" s="133" t="str">
        <f>[4]SayfaKAY!AD749</f>
        <v>Gevşek bağlantı vidaları sıkıldı</v>
      </c>
      <c r="U497" s="132" t="str">
        <f>[4]SayfaKAY!W749</f>
        <v>Evet</v>
      </c>
      <c r="V497" s="108">
        <f>[4]SayfaKAY!AZ749</f>
        <v>2</v>
      </c>
      <c r="W497" s="136">
        <f t="shared" si="329"/>
        <v>45839</v>
      </c>
      <c r="X497" s="137" t="str">
        <f t="shared" si="330"/>
        <v>05:00</v>
      </c>
      <c r="Y497" s="235">
        <f>[4]SayfaKAY!AE749</f>
        <v>45839.208333333299</v>
      </c>
      <c r="Z497" s="109">
        <f t="shared" si="331"/>
        <v>45840</v>
      </c>
      <c r="AA497" s="110" t="str">
        <f t="shared" si="332"/>
        <v>06:00</v>
      </c>
      <c r="AB497" s="182">
        <f>[4]SayfaKAY!BA749</f>
        <v>45840.25</v>
      </c>
      <c r="AC497" s="257">
        <f t="shared" si="333"/>
        <v>537.00000005308539</v>
      </c>
      <c r="AD497" s="111">
        <f t="shared" si="334"/>
        <v>45840</v>
      </c>
      <c r="AE497" s="111" t="str">
        <f t="shared" si="335"/>
        <v>06:00</v>
      </c>
      <c r="AF497" s="235">
        <f>[4]SayfaKAY!BA749</f>
        <v>45840.25</v>
      </c>
      <c r="AG497" s="179" t="str">
        <f>[4]SayfaKAY!S749</f>
        <v>(III) Farklı Araçlarda Tekrarlayan Arıza</v>
      </c>
      <c r="AH497" s="178" t="str">
        <f t="shared" si="336"/>
        <v>Bu Arıza Aracın Servise Verilmesine Engel</v>
      </c>
      <c r="AI497" s="163" t="str">
        <f>[4]SayfaKAY!AV749</f>
        <v/>
      </c>
      <c r="AJ497" s="164" t="str">
        <f t="shared" si="337"/>
        <v/>
      </c>
      <c r="AK497" s="164" t="str">
        <f t="shared" si="338"/>
        <v/>
      </c>
      <c r="AL497" s="112" t="str">
        <f>[4]SayfaKAY!AX749</f>
        <v/>
      </c>
      <c r="AM497" s="257" cm="1">
        <f t="array" ref="AM497">IFERROR(IF(AND(P497&lt;&gt;"D(Arıza Değil)",AH497="Bu Arıza Aracın Servise Verilmesine Engel Değil"),
IF(Z497-F497&gt;0,(AB497-Y497)*24*60,
IF(OR(AND(G497&gt;$AS$1,G497&lt;$AT$1),AND(G497&gt;$AU$1,G497&lt;$AV$1)),
(AF497-H497)*24*60,     BH:BH0)),        AN497),0)</f>
        <v>537.00000005308539</v>
      </c>
      <c r="AN497" s="257">
        <f t="shared" si="339"/>
        <v>537.00000005308539</v>
      </c>
      <c r="AO497" s="174" t="str">
        <f>[4]SayfaKAY!AG749</f>
        <v/>
      </c>
      <c r="AP497" s="174" t="str">
        <f>[4]SayfaKAY!AI749</f>
        <v/>
      </c>
      <c r="AQ497" s="174" t="str">
        <f>[4]SayfaKAY!AQ749</f>
        <v/>
      </c>
      <c r="AR497" s="174" t="str">
        <f>[4]SayfaKAY!AH749</f>
        <v/>
      </c>
      <c r="AS497" s="174" t="str">
        <f>[4]SayfaKAY!AJ749</f>
        <v/>
      </c>
      <c r="AT497" s="175" t="str">
        <f>[4]SayfaKAY!AM749</f>
        <v/>
      </c>
      <c r="AU497" s="176" t="str">
        <f>[4]SayfaKAY!AL749</f>
        <v/>
      </c>
      <c r="AV497" s="176" t="str">
        <f>[4]SayfaKAY!AP749</f>
        <v/>
      </c>
      <c r="AW497" s="177" t="str">
        <f>[4]SayfaKAY!AT749</f>
        <v/>
      </c>
      <c r="AX497" s="194">
        <f t="shared" si="340"/>
        <v>11814.000001167879</v>
      </c>
      <c r="AY497" s="168"/>
      <c r="AZ497" s="167"/>
      <c r="BA497" s="170"/>
      <c r="BB497" s="171" t="str">
        <f t="shared" si="367"/>
        <v/>
      </c>
      <c r="BC497" s="114"/>
      <c r="BD497" s="114"/>
      <c r="BE497" s="114"/>
      <c r="BF497" s="114"/>
      <c r="BG497" s="114"/>
      <c r="BH497" s="114">
        <f>IFERROR(FRACAS!AN752, "Hata Var")</f>
        <v>496.00000007660128</v>
      </c>
      <c r="BI497" s="114"/>
      <c r="BJ497" s="114"/>
      <c r="BK497" s="105" t="str">
        <f>[4]SayfaKAY!AW749</f>
        <v/>
      </c>
      <c r="BL497" s="105" t="str">
        <f>[4]SayfaKAY!V749</f>
        <v>DENİZLER OTOMOTİV SAN. VE TİC.LTD.Ş</v>
      </c>
      <c r="BM497" s="114"/>
      <c r="BN497" s="171" t="str">
        <f t="shared" si="341"/>
        <v>x yok</v>
      </c>
      <c r="BO497" s="171" t="b">
        <f t="shared" si="342"/>
        <v>0</v>
      </c>
      <c r="BP497" s="171" t="str">
        <f t="shared" si="343"/>
        <v>Bir günden fazla süren arıza</v>
      </c>
      <c r="BQ497" s="226">
        <f t="shared" si="344"/>
        <v>-962.99999999580905</v>
      </c>
      <c r="BR497" s="226">
        <f t="shared" si="345"/>
        <v>1500.0000000488944</v>
      </c>
      <c r="BS497" s="226">
        <f t="shared" si="346"/>
        <v>537.00000005308539</v>
      </c>
      <c r="BT497" s="114"/>
      <c r="BU497" s="242"/>
      <c r="BV497" s="233">
        <f t="shared" si="347"/>
        <v>0</v>
      </c>
      <c r="BW497" s="226" t="str">
        <f t="shared" si="348"/>
        <v>Hayır, çakışma yok</v>
      </c>
      <c r="BX497" s="229"/>
      <c r="BY497" s="247">
        <f t="shared" si="349"/>
        <v>-0.66874999999708962</v>
      </c>
      <c r="BZ497" s="247">
        <f t="shared" si="350"/>
        <v>1.0416666667006211</v>
      </c>
      <c r="CA497" s="247">
        <f t="shared" si="351"/>
        <v>0.37291666670353152</v>
      </c>
      <c r="CB497" s="213"/>
      <c r="CC497" s="211"/>
      <c r="CD497" s="196"/>
      <c r="CE497" s="213">
        <v>748</v>
      </c>
      <c r="CF497" s="182">
        <f t="shared" si="352"/>
        <v>45839.877083333296</v>
      </c>
      <c r="CG497" s="182">
        <f t="shared" si="353"/>
        <v>45840.25</v>
      </c>
      <c r="CH497" s="196"/>
      <c r="CI497" s="196"/>
      <c r="CJ497" s="196"/>
      <c r="CK497" s="196">
        <f t="shared" si="354"/>
        <v>1.0416666667006211</v>
      </c>
      <c r="CL497" s="196">
        <f t="shared" si="355"/>
        <v>-0.66874999999708962</v>
      </c>
      <c r="CM497" s="196">
        <f t="shared" si="356"/>
        <v>0.37291666670353152</v>
      </c>
      <c r="CN497" s="114"/>
      <c r="CO497" s="115">
        <f t="shared" si="357"/>
        <v>537.00000005308539</v>
      </c>
      <c r="CP497" s="116">
        <f t="shared" si="358"/>
        <v>62.500000002037268</v>
      </c>
      <c r="CQ497" s="117">
        <f t="shared" si="359"/>
        <v>0.87708333329646848</v>
      </c>
      <c r="CR497" s="117">
        <f t="shared" si="360"/>
        <v>45839.208333333299</v>
      </c>
      <c r="CS497" s="117">
        <f t="shared" si="361"/>
        <v>45840.25</v>
      </c>
      <c r="CT497" s="118">
        <f t="shared" si="362"/>
        <v>66007197.000000007</v>
      </c>
      <c r="CU497" s="118">
        <f t="shared" si="363"/>
        <v>1500.0000000488944</v>
      </c>
      <c r="CV497" s="118">
        <f t="shared" si="364"/>
        <v>66008697.000000052</v>
      </c>
      <c r="CW497" s="119">
        <f t="shared" si="365"/>
        <v>0.99997727572171213</v>
      </c>
    </row>
    <row r="498" spans="1:101" ht="118.5" customHeight="1" x14ac:dyDescent="0.3">
      <c r="A498" s="160" t="str">
        <f>[4]SayfaKAY!C751</f>
        <v>KAY5+6</v>
      </c>
      <c r="B498" s="104" t="str">
        <f>[4]SayfaKAY!D751</f>
        <v>3880(9)</v>
      </c>
      <c r="C498" s="105" t="str">
        <f>[4]SayfaKAY!E751</f>
        <v>RB</v>
      </c>
      <c r="D498" s="105">
        <f>[4]SayfaKAY!F751</f>
        <v>107445</v>
      </c>
      <c r="E498" s="106" t="str">
        <f>[4]SayfaKAY!G751</f>
        <v>BOZ-KAY5+6-FF-738</v>
      </c>
      <c r="F498" s="193">
        <f t="shared" si="326"/>
        <v>45839</v>
      </c>
      <c r="G498" s="135">
        <f t="shared" si="327"/>
        <v>0.60208333330228925</v>
      </c>
      <c r="H498" s="235">
        <f>[4]SayfaKAY!H751</f>
        <v>45839.602083333302</v>
      </c>
      <c r="I498" s="104" t="str">
        <f>[4]SayfaKAY!I751</f>
        <v>Hat/Line</v>
      </c>
      <c r="J498" s="103" t="str">
        <f>IF([4]SayfaKAY!J751="","",IF([4]SayfaKAY!J751="Müşteri","Notified by Customer","Notified by Bozankaya"))</f>
        <v>Notified by Customer</v>
      </c>
      <c r="K498" s="103" t="e">
        <f>VLOOKUP([4]SayfaKAY!L751,#REF!,2,FALSE)</f>
        <v>#REF!</v>
      </c>
      <c r="L498" s="165" t="str">
        <f>[4]SayfaKAY!X751</f>
        <v>ELTESAN ELEKTRO MEKANİK SOĞUTMA SAN</v>
      </c>
      <c r="M498" s="107" t="str">
        <f t="shared" si="328"/>
        <v>KAY5+6-BOZ-KAY5+6-FF-738</v>
      </c>
      <c r="N498" s="105" t="str">
        <f>[4]SayfaKAY!M751</f>
        <v>3880 nolu araç yolcu bölümü sıcak klimalar çalışmıyor.</v>
      </c>
      <c r="O498" s="166" t="str">
        <f>[4]SayfaKAY!P751</f>
        <v>D-Arıza değil</v>
      </c>
      <c r="P498" s="166" t="str">
        <f>[4]SayfaKAY!Q751</f>
        <v>B(Servisten çekmeye etki eden arıza)</v>
      </c>
      <c r="Q498" s="166" t="str">
        <f>[4]SayfaKAY!R751</f>
        <v>N.A(Yaralanma yok)</v>
      </c>
      <c r="R498" s="132" t="str" cm="1">
        <f t="array" ref="R498">IF([4]SayfaKAY!U751="","",_xlfn.IFS([4]SayfaKAY!U751="Bozankaya","Bozankaya",[4]SayfaKAY!U751="Müşteri","Customer",[4]SayfaKAY!U751="Tedarikçi","Equipment Supplier"))</f>
        <v>Equipment Supplier</v>
      </c>
      <c r="S498" s="204" t="str">
        <f>[4]SayfaKAY!N751</f>
        <v>Yolcu bölümü klima arızaya düşmüş iç sıcak görmüyordu. Yolcu bölümü ve kabin hvac resetlendi. Arıza giderildi. Soğutma yapıyor.</v>
      </c>
      <c r="T498" s="133" t="str">
        <f>[4]SayfaKAY!AD751</f>
        <v>*Reset edildi</v>
      </c>
      <c r="U498" s="132" t="str">
        <f>[4]SayfaKAY!W751</f>
        <v>Evet</v>
      </c>
      <c r="V498" s="108">
        <f>[4]SayfaKAY!AZ751</f>
        <v>1</v>
      </c>
      <c r="W498" s="136">
        <f t="shared" si="329"/>
        <v>45838</v>
      </c>
      <c r="X498" s="137" t="str">
        <f t="shared" si="330"/>
        <v>15:30</v>
      </c>
      <c r="Y498" s="235">
        <f>[4]SayfaKAY!AE751</f>
        <v>45838.645833333299</v>
      </c>
      <c r="Z498" s="109">
        <f t="shared" si="331"/>
        <v>45839</v>
      </c>
      <c r="AA498" s="110" t="str">
        <f t="shared" si="332"/>
        <v>16:00</v>
      </c>
      <c r="AB498" s="182">
        <f>[4]SayfaKAY!BA751</f>
        <v>45839.666666666701</v>
      </c>
      <c r="AC498" s="257">
        <f t="shared" si="333"/>
        <v>93.000000093597919</v>
      </c>
      <c r="AD498" s="111">
        <f t="shared" si="334"/>
        <v>45839</v>
      </c>
      <c r="AE498" s="111" t="str">
        <f t="shared" si="335"/>
        <v>16:00</v>
      </c>
      <c r="AF498" s="235">
        <f>[4]SayfaKAY!BA751</f>
        <v>45839.666666666701</v>
      </c>
      <c r="AG498" s="179" t="str">
        <f>[4]SayfaKAY!S751</f>
        <v>(III) Farklı Araçlarda Tekrarlayan Arıza</v>
      </c>
      <c r="AH498" s="178" t="str">
        <f t="shared" si="336"/>
        <v>Bu Arıza Aracın Servise Verilmesine Engel</v>
      </c>
      <c r="AI498" s="163" t="str">
        <f>[4]SayfaKAY!AV751</f>
        <v/>
      </c>
      <c r="AJ498" s="164" t="str">
        <f t="shared" si="337"/>
        <v/>
      </c>
      <c r="AK498" s="164" t="str">
        <f t="shared" si="338"/>
        <v/>
      </c>
      <c r="AL498" s="112" t="str">
        <f>[4]SayfaKAY!AX751</f>
        <v/>
      </c>
      <c r="AM498" s="257" cm="1">
        <f t="array" ref="AM498">IFERROR(IF(AND(P498&lt;&gt;"D(Arıza Değil)",AH498="Bu Arıza Aracın Servise Verilmesine Engel Değil"),
IF(Z498-F498&gt;0,(AB498-Y498)*24*60,
IF(OR(AND(G498&gt;$AS$1,G498&lt;$AT$1),AND(G498&gt;$AU$1,G498&lt;$AV$1)),
(AF498-H498)*24*60,     BH:BH0)),        AN498),0)</f>
        <v>93.000000093597919</v>
      </c>
      <c r="AN498" s="257">
        <f t="shared" si="339"/>
        <v>93.000000093597919</v>
      </c>
      <c r="AO498" s="174" t="str">
        <f>[4]SayfaKAY!AG751</f>
        <v/>
      </c>
      <c r="AP498" s="174" t="str">
        <f>[4]SayfaKAY!AI751</f>
        <v/>
      </c>
      <c r="AQ498" s="174" t="str">
        <f>[4]SayfaKAY!AQ751</f>
        <v/>
      </c>
      <c r="AR498" s="174" t="str">
        <f>[4]SayfaKAY!AH751</f>
        <v/>
      </c>
      <c r="AS498" s="174" t="str">
        <f>[4]SayfaKAY!AJ751</f>
        <v/>
      </c>
      <c r="AT498" s="175" t="str">
        <f>[4]SayfaKAY!AM751</f>
        <v/>
      </c>
      <c r="AU498" s="176" t="str">
        <f>[4]SayfaKAY!AL751</f>
        <v/>
      </c>
      <c r="AV498" s="176" t="str">
        <f>[4]SayfaKAY!AP751</f>
        <v/>
      </c>
      <c r="AW498" s="177" t="str">
        <f>[4]SayfaKAY!AT751</f>
        <v/>
      </c>
      <c r="AX498" s="194">
        <f t="shared" si="340"/>
        <v>1023.0000010295771</v>
      </c>
      <c r="AY498" s="168"/>
      <c r="AZ498" s="167"/>
      <c r="BA498" s="113"/>
      <c r="BB498" s="171" t="str">
        <f t="shared" si="367"/>
        <v/>
      </c>
      <c r="BC498" s="114"/>
      <c r="BD498" s="114"/>
      <c r="BE498" s="114"/>
      <c r="BF498" s="114"/>
      <c r="BG498" s="114"/>
      <c r="BH498" s="114">
        <f>IFERROR(FRACAS!AN754, "Hata Var")</f>
        <v>357.00000005308539</v>
      </c>
      <c r="BI498" s="114"/>
      <c r="BJ498" s="114"/>
      <c r="BK498" s="105" t="str">
        <f>[4]SayfaKAY!AW751</f>
        <v/>
      </c>
      <c r="BL498" s="105" t="str">
        <f>[4]SayfaKAY!V751</f>
        <v>ELTESAN ELEKTRO MEKANİK SOĞUTMA SAN</v>
      </c>
      <c r="BM498" s="114"/>
      <c r="BN498" s="171" t="str">
        <f t="shared" si="341"/>
        <v>x yok</v>
      </c>
      <c r="BO498" s="171" t="str">
        <f t="shared" si="342"/>
        <v>aynı gün giderilen arıza</v>
      </c>
      <c r="BP498" s="171" t="str">
        <f t="shared" si="343"/>
        <v>aynı gün giderilen arıza</v>
      </c>
      <c r="BQ498" s="226">
        <f t="shared" si="344"/>
        <v>-1377.000000004191</v>
      </c>
      <c r="BR498" s="226">
        <f t="shared" si="345"/>
        <v>1470.0000000977889</v>
      </c>
      <c r="BS498" s="226">
        <f t="shared" si="346"/>
        <v>93.000000093597919</v>
      </c>
      <c r="BT498" s="114"/>
      <c r="BU498" s="242"/>
      <c r="BV498" s="233">
        <f t="shared" si="347"/>
        <v>1</v>
      </c>
      <c r="BW498" s="226" t="str">
        <f t="shared" si="348"/>
        <v>Evet, çakışma var</v>
      </c>
      <c r="BX498" s="229"/>
      <c r="BY498" s="247">
        <f t="shared" si="349"/>
        <v>-0.95625000000291038</v>
      </c>
      <c r="BZ498" s="247">
        <f t="shared" si="350"/>
        <v>1.0208333334012423</v>
      </c>
      <c r="CA498" s="247">
        <f t="shared" si="351"/>
        <v>6.4583333398331888E-2</v>
      </c>
      <c r="CB498" s="213"/>
      <c r="CC498" s="211"/>
      <c r="CD498" s="196"/>
      <c r="CE498" s="213">
        <v>750</v>
      </c>
      <c r="CF498" s="182">
        <f t="shared" si="352"/>
        <v>45839.602083333302</v>
      </c>
      <c r="CG498" s="182">
        <f t="shared" si="353"/>
        <v>45839.666666666701</v>
      </c>
      <c r="CH498" s="196"/>
      <c r="CI498" s="196"/>
      <c r="CJ498" s="196"/>
      <c r="CK498" s="196">
        <f t="shared" si="354"/>
        <v>1.0208333334012423</v>
      </c>
      <c r="CL498" s="196">
        <f t="shared" si="355"/>
        <v>-0.95625000000291038</v>
      </c>
      <c r="CM498" s="196">
        <f t="shared" si="356"/>
        <v>6.4583333398331888E-2</v>
      </c>
      <c r="CN498" s="114"/>
      <c r="CO498" s="115">
        <f t="shared" si="357"/>
        <v>93.000000093597919</v>
      </c>
      <c r="CP498" s="116">
        <f t="shared" si="358"/>
        <v>61.250000004074536</v>
      </c>
      <c r="CQ498" s="117">
        <f t="shared" si="359"/>
        <v>0.60208333330228925</v>
      </c>
      <c r="CR498" s="117">
        <f t="shared" si="360"/>
        <v>45838.645833333299</v>
      </c>
      <c r="CS498" s="117">
        <f t="shared" si="361"/>
        <v>45839.666666666701</v>
      </c>
      <c r="CT498" s="118">
        <f t="shared" si="362"/>
        <v>66006782.999999993</v>
      </c>
      <c r="CU498" s="118">
        <f t="shared" si="363"/>
        <v>1470.0000000977889</v>
      </c>
      <c r="CV498" s="118">
        <f t="shared" si="364"/>
        <v>66008253.000000097</v>
      </c>
      <c r="CW498" s="119">
        <f t="shared" si="365"/>
        <v>0.99997773005748081</v>
      </c>
    </row>
    <row r="499" spans="1:101" ht="118.5" customHeight="1" x14ac:dyDescent="0.3">
      <c r="A499" s="104" t="str">
        <f>[4]SayfaKAY!C557</f>
        <v>KAY5+6</v>
      </c>
      <c r="B499" s="104" t="str">
        <f>[4]SayfaKAY!D557</f>
        <v>3875(4)</v>
      </c>
      <c r="C499" s="105" t="str">
        <f>[4]SayfaKAY!E557</f>
        <v>RB</v>
      </c>
      <c r="D499" s="105">
        <f>[4]SayfaKAY!F557</f>
        <v>113768</v>
      </c>
      <c r="E499" s="106" t="str">
        <f>[4]SayfaKAY!G557</f>
        <v>BOZ-KAY5+6-FF-556</v>
      </c>
      <c r="F499" s="134">
        <f t="shared" si="326"/>
        <v>45838</v>
      </c>
      <c r="G499" s="135">
        <f t="shared" si="327"/>
        <v>0.54166666670062114</v>
      </c>
      <c r="H499" s="235">
        <f>[4]SayfaKAY!H557</f>
        <v>45838.541666666701</v>
      </c>
      <c r="I499" s="104" t="str">
        <f>[4]SayfaKAY!I557</f>
        <v>Depo/Depot</v>
      </c>
      <c r="J499" s="103" t="str">
        <f>IF([4]SayfaKAY!J557="","",IF([4]SayfaKAY!J557="Müşteri","Notified by Customer","Notified by Bozankaya"))</f>
        <v>Notified by Bozankaya</v>
      </c>
      <c r="K499" s="103" t="e">
        <f>VLOOKUP([4]SayfaKAY!L557,#REF!,2,FALSE)</f>
        <v>#REF!</v>
      </c>
      <c r="L499" s="165" t="str">
        <f>[4]SayfaKAY!X557</f>
        <v>ATAK ULAŞIM SAN.TİC.LTD.ŞTİ.</v>
      </c>
      <c r="M499" s="107" t="str">
        <f t="shared" si="328"/>
        <v>KAY5+6-BOZ-KAY5+6-FF-556</v>
      </c>
      <c r="N499" s="105" t="str">
        <f>[4]SayfaKAY!M557</f>
        <v>Ekrana görüntü gelmiyor</v>
      </c>
      <c r="O499" s="166" t="str">
        <f>[4]SayfaKAY!P557</f>
        <v>C-Uyarı, sürüş devamlılığı</v>
      </c>
      <c r="P499" s="166" t="str">
        <f>[4]SayfaKAY!Q557</f>
        <v>C(Sisteme etki etmeyen arıza)</v>
      </c>
      <c r="Q499" s="166" t="str">
        <f>[4]SayfaKAY!R557</f>
        <v>N.A(Yaralanma yok)</v>
      </c>
      <c r="R499" s="132" t="str" cm="1">
        <f t="array" ref="R499">IF([4]SayfaKAY!U557="","",_xlfn.IFS([4]SayfaKAY!U557="Bozankaya","Bozankaya",[4]SayfaKAY!U557="Müşteri","Customer",[4]SayfaKAY!U557="Tedarikçi","Equipment Supplier"))</f>
        <v>Equipment Supplier</v>
      </c>
      <c r="S499" s="204" t="str">
        <f>[4]SayfaKAY!N557</f>
        <v>Ekran değişimi yapıldı</v>
      </c>
      <c r="T499" s="133" t="str">
        <f>[4]SayfaKAY!AD557</f>
        <v>*Ekipman tamir edilecek</v>
      </c>
      <c r="U499" s="132" t="str">
        <f>[4]SayfaKAY!W557</f>
        <v>Evet</v>
      </c>
      <c r="V499" s="108">
        <f>[4]SayfaKAY!AZ557</f>
        <v>2</v>
      </c>
      <c r="W499" s="136">
        <f t="shared" si="329"/>
        <v>45838</v>
      </c>
      <c r="X499" s="137" t="str">
        <f t="shared" si="330"/>
        <v>13:15</v>
      </c>
      <c r="Y499" s="235">
        <f>[4]SayfaKAY!AE557</f>
        <v>45838.552083333299</v>
      </c>
      <c r="Z499" s="109">
        <f t="shared" si="331"/>
        <v>45838</v>
      </c>
      <c r="AA499" s="110" t="str">
        <f t="shared" si="332"/>
        <v>13:43</v>
      </c>
      <c r="AB499" s="182">
        <f>[4]SayfaKAY!BA557</f>
        <v>45838.571643518502</v>
      </c>
      <c r="AC499" s="257">
        <f t="shared" si="333"/>
        <v>43.166666594333947</v>
      </c>
      <c r="AD499" s="111">
        <f t="shared" si="334"/>
        <v>45838</v>
      </c>
      <c r="AE499" s="111" t="str">
        <f t="shared" si="335"/>
        <v>13:43</v>
      </c>
      <c r="AF499" s="235">
        <f>[4]SayfaKAY!BA557</f>
        <v>45838.571643518502</v>
      </c>
      <c r="AG499" s="179" t="str">
        <f>[4]SayfaKAY!S557</f>
        <v>(III) Farklı Araçlarda Tekrarlayan Arıza</v>
      </c>
      <c r="AH499" s="178" t="str">
        <f t="shared" si="336"/>
        <v>Bu Arıza Aracın Servise Verilmesine Engel Değil</v>
      </c>
      <c r="AI499" s="163" t="str">
        <f>[4]SayfaKAY!AV557</f>
        <v/>
      </c>
      <c r="AJ499" s="164" t="str">
        <f t="shared" si="337"/>
        <v/>
      </c>
      <c r="AK499" s="164" t="str">
        <f t="shared" si="338"/>
        <v/>
      </c>
      <c r="AL499" s="112" t="str">
        <f>[4]SayfaKAY!AX557</f>
        <v/>
      </c>
      <c r="AM499" s="257" cm="1">
        <f t="array" ref="AM499">IFERROR(IF(AND(P499&lt;&gt;"D(Arıza Değil)",AH499="Bu Arıza Aracın Servise Verilmesine Engel Değil"),
IF(Z499-F499&gt;0,(AB499-Y499)*24*60,
IF(OR(AND(G499&gt;$AS$1,G499&lt;$AT$1),AND(G499&gt;$AU$1,G499&lt;$AV$1)),
(AF499-H499)*24*60,     BH:BH0)),        AN499),0)</f>
        <v>0</v>
      </c>
      <c r="AN499" s="257">
        <f t="shared" si="339"/>
        <v>43.166666594333947</v>
      </c>
      <c r="AO499" s="174" t="str">
        <f>[4]SayfaKAY!AG557</f>
        <v/>
      </c>
      <c r="AP499" s="174" t="str">
        <f>[4]SayfaKAY!AI557</f>
        <v>E840-7120</v>
      </c>
      <c r="AQ499" s="174" t="str">
        <f>[4]SayfaKAY!AQ557</f>
        <v>202509010007</v>
      </c>
      <c r="AR499" s="174" t="str">
        <f>[4]SayfaKAY!AH557</f>
        <v>28.6"  EKRAN</v>
      </c>
      <c r="AS499" s="174">
        <f>[4]SayfaKAY!AJ557</f>
        <v>1</v>
      </c>
      <c r="AT499" s="175" t="str">
        <f>[4]SayfaKAY!AM557</f>
        <v/>
      </c>
      <c r="AU499" s="176" t="str">
        <f>[4]SayfaKAY!AL557</f>
        <v/>
      </c>
      <c r="AV499" s="176" t="str">
        <f>[4]SayfaKAY!AP557</f>
        <v/>
      </c>
      <c r="AW499" s="177" t="str">
        <f>[4]SayfaKAY!AT557</f>
        <v/>
      </c>
      <c r="AX499" s="194">
        <f t="shared" si="340"/>
        <v>949.66666507534683</v>
      </c>
      <c r="AY499" s="168"/>
      <c r="AZ499" s="167"/>
      <c r="BA499" s="170"/>
      <c r="BB499" s="171" t="str">
        <f t="shared" si="367"/>
        <v/>
      </c>
      <c r="BC499" s="114"/>
      <c r="BD499" s="114"/>
      <c r="BE499" s="114"/>
      <c r="BF499" s="114"/>
      <c r="BG499" s="114"/>
      <c r="BH499" s="114">
        <f>IFERROR(FRACAS!AN560, "Hata Var")</f>
        <v>1524.0000000956934</v>
      </c>
      <c r="BI499" s="114"/>
      <c r="BJ499" s="114"/>
      <c r="BK499" s="105" t="str">
        <f>[4]SayfaKAY!AW557</f>
        <v/>
      </c>
      <c r="BL499" s="105" t="str">
        <f>[4]SayfaKAY!V557</f>
        <v>ATAK ULAŞIM SAN.TİC.LTD.ŞTİ.</v>
      </c>
      <c r="BM499" s="114"/>
      <c r="BN499" s="171" t="str">
        <f t="shared" si="341"/>
        <v>x yok</v>
      </c>
      <c r="BO499" s="171" t="b">
        <f t="shared" si="342"/>
        <v>0</v>
      </c>
      <c r="BP499" s="171" t="b">
        <f t="shared" si="343"/>
        <v>0</v>
      </c>
      <c r="BQ499" s="226">
        <f t="shared" si="344"/>
        <v>14.99999990221113</v>
      </c>
      <c r="BR499" s="226">
        <f t="shared" si="345"/>
        <v>28.166666692122817</v>
      </c>
      <c r="BS499" s="226">
        <f t="shared" si="346"/>
        <v>43.166666594333947</v>
      </c>
      <c r="BT499" s="114"/>
      <c r="BU499" s="242"/>
      <c r="BV499" s="233">
        <f t="shared" si="347"/>
        <v>2</v>
      </c>
      <c r="BW499" s="226" t="str">
        <f t="shared" si="348"/>
        <v>Evet, çakışma var</v>
      </c>
      <c r="BX499" s="229"/>
      <c r="BY499" s="247">
        <f t="shared" si="349"/>
        <v>1.0416666598757729E-2</v>
      </c>
      <c r="BZ499" s="247">
        <f t="shared" si="350"/>
        <v>1.9560185202863067E-2</v>
      </c>
      <c r="CA499" s="247">
        <f t="shared" si="351"/>
        <v>2.9976851801620796E-2</v>
      </c>
      <c r="CB499" s="213"/>
      <c r="CC499" s="211"/>
      <c r="CD499" s="196"/>
      <c r="CE499" s="213">
        <v>556</v>
      </c>
      <c r="CF499" s="182">
        <f t="shared" si="352"/>
        <v>45838.541666666701</v>
      </c>
      <c r="CG499" s="182">
        <f t="shared" si="353"/>
        <v>45838.571643518502</v>
      </c>
      <c r="CH499" s="196"/>
      <c r="CI499" s="196"/>
      <c r="CJ499" s="196"/>
      <c r="CK499" s="196">
        <f t="shared" si="354"/>
        <v>1.9560185202863067E-2</v>
      </c>
      <c r="CL499" s="196">
        <f t="shared" si="355"/>
        <v>1.0416666598757729E-2</v>
      </c>
      <c r="CM499" s="196">
        <f t="shared" si="356"/>
        <v>2.9976851801620796E-2</v>
      </c>
      <c r="CN499" s="114"/>
      <c r="CO499" s="115">
        <f t="shared" si="357"/>
        <v>43.166666594333947</v>
      </c>
      <c r="CP499" s="116">
        <f t="shared" si="358"/>
        <v>1.173611112171784</v>
      </c>
      <c r="CQ499" s="117">
        <f t="shared" si="359"/>
        <v>0.54166666670062114</v>
      </c>
      <c r="CR499" s="117">
        <f t="shared" si="360"/>
        <v>45838.552083333299</v>
      </c>
      <c r="CS499" s="117">
        <f t="shared" si="361"/>
        <v>45838.571643518502</v>
      </c>
      <c r="CT499" s="118">
        <f t="shared" si="362"/>
        <v>66006734.999999903</v>
      </c>
      <c r="CU499" s="118">
        <f t="shared" si="363"/>
        <v>28.166666692122817</v>
      </c>
      <c r="CV499" s="118">
        <f t="shared" si="364"/>
        <v>66006763.166666597</v>
      </c>
      <c r="CW499" s="119">
        <f t="shared" si="365"/>
        <v>0.99999957327605016</v>
      </c>
    </row>
    <row r="500" spans="1:101" ht="118.5" customHeight="1" x14ac:dyDescent="0.3">
      <c r="A500" s="160" t="str">
        <f>[4]SayfaKAY!C558</f>
        <v>KAY5+6</v>
      </c>
      <c r="B500" s="104" t="str">
        <f>[4]SayfaKAY!D558</f>
        <v>3875(4)</v>
      </c>
      <c r="C500" s="105" t="str">
        <f>[4]SayfaKAY!E558</f>
        <v>RB</v>
      </c>
      <c r="D500" s="105">
        <f>[4]SayfaKAY!F558</f>
        <v>113768</v>
      </c>
      <c r="E500" s="106" t="str">
        <f>[4]SayfaKAY!G558</f>
        <v>BOZ-KAY5+6-FF-557</v>
      </c>
      <c r="F500" s="193">
        <f t="shared" si="326"/>
        <v>45838</v>
      </c>
      <c r="G500" s="135">
        <f t="shared" si="327"/>
        <v>0.54166666670062114</v>
      </c>
      <c r="H500" s="235">
        <f>[4]SayfaKAY!H558</f>
        <v>45838.541666666701</v>
      </c>
      <c r="I500" s="104" t="str">
        <f>[4]SayfaKAY!I558</f>
        <v>Depo/Depot</v>
      </c>
      <c r="J500" s="103" t="str">
        <f>IF([4]SayfaKAY!J558="","",IF([4]SayfaKAY!J558="Müşteri","Notified by Customer","Notified by Bozankaya"))</f>
        <v>Notified by Bozankaya</v>
      </c>
      <c r="K500" s="103" t="e">
        <f>VLOOKUP([4]SayfaKAY!L558,#REF!,2,FALSE)</f>
        <v>#REF!</v>
      </c>
      <c r="L500" s="165" t="str">
        <f>[4]SayfaKAY!X558</f>
        <v>ATAK ULAŞIM SAN.TİC.LTD.ŞTİ.</v>
      </c>
      <c r="M500" s="107" t="str">
        <f t="shared" si="328"/>
        <v>KAY5+6-BOZ-KAY5+6-FF-557</v>
      </c>
      <c r="N500" s="105" t="str">
        <f>[4]SayfaKAY!M558</f>
        <v>Ekrana görüntü gelmiyor</v>
      </c>
      <c r="O500" s="166" t="str">
        <f>[4]SayfaKAY!P558</f>
        <v>C-Uyarı, sürüş devamlılığı</v>
      </c>
      <c r="P500" s="166" t="str">
        <f>[4]SayfaKAY!Q558</f>
        <v>C(Sisteme etki etmeyen arıza)</v>
      </c>
      <c r="Q500" s="166" t="str">
        <f>[4]SayfaKAY!R558</f>
        <v>N.A(Yaralanma yok)</v>
      </c>
      <c r="R500" s="132" t="str" cm="1">
        <f t="array" ref="R500">IF([4]SayfaKAY!U558="","",_xlfn.IFS([4]SayfaKAY!U558="Bozankaya","Bozankaya",[4]SayfaKAY!U558="Müşteri","Customer",[4]SayfaKAY!U558="Tedarikçi","Equipment Supplier"))</f>
        <v>Equipment Supplier</v>
      </c>
      <c r="S500" s="204" t="str">
        <f>[4]SayfaKAY!N558</f>
        <v>Ekran değişimi yapıldı</v>
      </c>
      <c r="T500" s="133" t="str">
        <f>[4]SayfaKAY!AD558</f>
        <v>*Ekipman tamir edilecek</v>
      </c>
      <c r="U500" s="132" t="str">
        <f>[4]SayfaKAY!W558</f>
        <v>Evet</v>
      </c>
      <c r="V500" s="108">
        <f>[4]SayfaKAY!AZ558</f>
        <v>2</v>
      </c>
      <c r="W500" s="136">
        <f t="shared" si="329"/>
        <v>45838</v>
      </c>
      <c r="X500" s="137" t="str">
        <f t="shared" si="330"/>
        <v>13:15</v>
      </c>
      <c r="Y500" s="235">
        <f>[4]SayfaKAY!AE558</f>
        <v>45838.552083333299</v>
      </c>
      <c r="Z500" s="192">
        <f t="shared" si="331"/>
        <v>45838</v>
      </c>
      <c r="AA500" s="110" t="str">
        <f t="shared" si="332"/>
        <v>13:46</v>
      </c>
      <c r="AB500" s="182">
        <f>[4]SayfaKAY!BA558</f>
        <v>45838.573958333298</v>
      </c>
      <c r="AC500" s="257">
        <f t="shared" si="333"/>
        <v>46.499999900115654</v>
      </c>
      <c r="AD500" s="111">
        <f t="shared" si="334"/>
        <v>45838</v>
      </c>
      <c r="AE500" s="111" t="str">
        <f t="shared" si="335"/>
        <v>13:46</v>
      </c>
      <c r="AF500" s="235">
        <f>[4]SayfaKAY!BA558</f>
        <v>45838.573958333298</v>
      </c>
      <c r="AG500" s="179" t="str">
        <f>[4]SayfaKAY!S558</f>
        <v>(III) Farklı Araçlarda Tekrarlayan Arıza</v>
      </c>
      <c r="AH500" s="178" t="str">
        <f t="shared" si="336"/>
        <v>Bu Arıza Aracın Servise Verilmesine Engel Değil</v>
      </c>
      <c r="AI500" s="163" t="str">
        <f>[4]SayfaKAY!AV558</f>
        <v/>
      </c>
      <c r="AJ500" s="164" t="str">
        <f t="shared" si="337"/>
        <v/>
      </c>
      <c r="AK500" s="164" t="str">
        <f t="shared" si="338"/>
        <v/>
      </c>
      <c r="AL500" s="112" t="str">
        <f>[4]SayfaKAY!AX558</f>
        <v/>
      </c>
      <c r="AM500" s="257" cm="1">
        <f t="array" ref="AM500">IFERROR(IF(AND(P500&lt;&gt;"D(Arıza Değil)",AH500="Bu Arıza Aracın Servise Verilmesine Engel Değil"),
IF(Z500-F500&gt;0,(AB500-Y500)*24*60,
IF(OR(AND(G500&gt;$AS$1,G500&lt;$AT$1),AND(G500&gt;$AU$1,G500&lt;$AV$1)),
(AF500-H500)*24*60,     BH:BH0)),        AN500),0)</f>
        <v>0</v>
      </c>
      <c r="AN500" s="257">
        <f t="shared" si="339"/>
        <v>46.499999900115654</v>
      </c>
      <c r="AO500" s="174" t="str">
        <f>[4]SayfaKAY!AG558</f>
        <v/>
      </c>
      <c r="AP500" s="174" t="str">
        <f>[4]SayfaKAY!AI558</f>
        <v>E840-7120</v>
      </c>
      <c r="AQ500" s="174" t="str">
        <f>[4]SayfaKAY!AQ558</f>
        <v>202509010010</v>
      </c>
      <c r="AR500" s="174" t="str">
        <f>[4]SayfaKAY!AH558</f>
        <v>28.6"  EKRAN</v>
      </c>
      <c r="AS500" s="174">
        <f>[4]SayfaKAY!AJ558</f>
        <v>1</v>
      </c>
      <c r="AT500" s="175" t="str">
        <f>[4]SayfaKAY!AM558</f>
        <v/>
      </c>
      <c r="AU500" s="176" t="str">
        <f>[4]SayfaKAY!AL558</f>
        <v/>
      </c>
      <c r="AV500" s="176" t="str">
        <f>[4]SayfaKAY!AP558</f>
        <v/>
      </c>
      <c r="AW500" s="177" t="str">
        <f>[4]SayfaKAY!AT558</f>
        <v/>
      </c>
      <c r="AX500" s="194">
        <f t="shared" si="340"/>
        <v>1022.9999978025444</v>
      </c>
      <c r="AY500" s="168"/>
      <c r="AZ500" s="167"/>
      <c r="BA500" s="113"/>
      <c r="BB500" s="171"/>
      <c r="BC500" s="114"/>
      <c r="BD500" s="114"/>
      <c r="BE500" s="114"/>
      <c r="BF500" s="114"/>
      <c r="BG500" s="114"/>
      <c r="BH500" s="114">
        <f>IFERROR(FRACAS!AN561, "Hata Var")</f>
        <v>2355.0000000488944</v>
      </c>
      <c r="BI500" s="114"/>
      <c r="BJ500" s="114"/>
      <c r="BK500" s="105" t="str">
        <f>[4]SayfaKAY!AW558</f>
        <v/>
      </c>
      <c r="BL500" s="105" t="str">
        <f>[4]SayfaKAY!V558</f>
        <v>ATAK ULAŞIM SAN.TİC.LTD.ŞTİ.</v>
      </c>
      <c r="BM500" s="114"/>
      <c r="BN500" s="171" t="str">
        <f t="shared" si="341"/>
        <v>x yok</v>
      </c>
      <c r="BO500" s="171" t="b">
        <f t="shared" si="342"/>
        <v>0</v>
      </c>
      <c r="BP500" s="171" t="b">
        <f t="shared" si="343"/>
        <v>0</v>
      </c>
      <c r="BQ500" s="226">
        <f t="shared" si="344"/>
        <v>14.99999990221113</v>
      </c>
      <c r="BR500" s="226">
        <f t="shared" si="345"/>
        <v>31.499999997904524</v>
      </c>
      <c r="BS500" s="226">
        <f t="shared" si="346"/>
        <v>46.499999900115654</v>
      </c>
      <c r="BT500" s="114"/>
      <c r="BU500" s="242"/>
      <c r="BV500" s="233">
        <f t="shared" si="347"/>
        <v>2</v>
      </c>
      <c r="BW500" s="226" t="str">
        <f t="shared" si="348"/>
        <v>Evet, çakışma var</v>
      </c>
      <c r="BX500" s="229"/>
      <c r="BY500" s="247">
        <f t="shared" si="349"/>
        <v>1.0416666598757729E-2</v>
      </c>
      <c r="BZ500" s="247">
        <f t="shared" si="350"/>
        <v>2.1874999998544808E-2</v>
      </c>
      <c r="CA500" s="247">
        <f t="shared" si="351"/>
        <v>3.2291666597302537E-2</v>
      </c>
      <c r="CB500" s="213"/>
      <c r="CC500" s="211"/>
      <c r="CD500" s="196"/>
      <c r="CE500" s="213">
        <v>557</v>
      </c>
      <c r="CF500" s="182">
        <f t="shared" si="352"/>
        <v>45838.541666666701</v>
      </c>
      <c r="CG500" s="182">
        <f t="shared" si="353"/>
        <v>45838.573958333298</v>
      </c>
      <c r="CH500" s="196"/>
      <c r="CI500" s="196"/>
      <c r="CJ500" s="196"/>
      <c r="CK500" s="196">
        <f t="shared" si="354"/>
        <v>2.1874999998544808E-2</v>
      </c>
      <c r="CL500" s="196">
        <f t="shared" si="355"/>
        <v>1.0416666598757729E-2</v>
      </c>
      <c r="CM500" s="196">
        <f t="shared" si="356"/>
        <v>3.2291666597302537E-2</v>
      </c>
      <c r="CN500" s="114"/>
      <c r="CO500" s="115">
        <f t="shared" si="357"/>
        <v>46.499999900115654</v>
      </c>
      <c r="CP500" s="116">
        <f t="shared" si="358"/>
        <v>1.3124999999126885</v>
      </c>
      <c r="CQ500" s="117">
        <f t="shared" si="359"/>
        <v>0.54166666670062114</v>
      </c>
      <c r="CR500" s="117">
        <f t="shared" si="360"/>
        <v>45838.552083333299</v>
      </c>
      <c r="CS500" s="117">
        <f t="shared" si="361"/>
        <v>45838.573958333298</v>
      </c>
      <c r="CT500" s="118">
        <f t="shared" si="362"/>
        <v>66006734.999999903</v>
      </c>
      <c r="CU500" s="118">
        <f t="shared" si="363"/>
        <v>31.499999997904524</v>
      </c>
      <c r="CV500" s="118">
        <f t="shared" si="364"/>
        <v>66006766.499999903</v>
      </c>
      <c r="CW500" s="119">
        <f t="shared" si="365"/>
        <v>0.99999952277619897</v>
      </c>
    </row>
    <row r="501" spans="1:101" ht="118.5" customHeight="1" x14ac:dyDescent="0.3">
      <c r="A501" s="104" t="str">
        <f>[4]SayfaKAY!C559</f>
        <v>KAY5+6</v>
      </c>
      <c r="B501" s="104" t="str">
        <f>[4]SayfaKAY!D559</f>
        <v>3875(4)</v>
      </c>
      <c r="C501" s="105" t="str">
        <f>[4]SayfaKAY!E559</f>
        <v>RB</v>
      </c>
      <c r="D501" s="105">
        <f>[4]SayfaKAY!F559</f>
        <v>113768</v>
      </c>
      <c r="E501" s="106" t="str">
        <f>[4]SayfaKAY!G559</f>
        <v>BOZ-KAY5+6-FF-558</v>
      </c>
      <c r="F501" s="134">
        <f t="shared" si="326"/>
        <v>45838</v>
      </c>
      <c r="G501" s="135">
        <f t="shared" si="327"/>
        <v>0.57467592589819105</v>
      </c>
      <c r="H501" s="235">
        <f>[4]SayfaKAY!H559</f>
        <v>45838.574675925898</v>
      </c>
      <c r="I501" s="104" t="str">
        <f>[4]SayfaKAY!I559</f>
        <v>Depo/Depot</v>
      </c>
      <c r="J501" s="103" t="str">
        <f>IF([4]SayfaKAY!J559="","",IF([4]SayfaKAY!J559="Müşteri","Notified by Customer","Notified by Bozankaya"))</f>
        <v>Notified by Bozankaya</v>
      </c>
      <c r="K501" s="103" t="e">
        <f>VLOOKUP([4]SayfaKAY!L559,#REF!,2,FALSE)</f>
        <v>#REF!</v>
      </c>
      <c r="L501" s="165" t="str">
        <f>[4]SayfaKAY!X559</f>
        <v>ATAK ULAŞIM SAN.TİC.LTD.ŞTİ.</v>
      </c>
      <c r="M501" s="107" t="str">
        <f t="shared" si="328"/>
        <v>KAY5+6-BOZ-KAY5+6-FF-558</v>
      </c>
      <c r="N501" s="105" t="str">
        <f>[4]SayfaKAY!M559</f>
        <v>ekrana görüntü gelmiyor(Depomuzdaki revizyonlu ürün)</v>
      </c>
      <c r="O501" s="166" t="str">
        <f>[4]SayfaKAY!P559</f>
        <v>C-Uyarı, sürüş devamlılığı</v>
      </c>
      <c r="P501" s="166" t="str">
        <f>[4]SayfaKAY!Q559</f>
        <v>C(Sisteme etki etmeyen arıza)</v>
      </c>
      <c r="Q501" s="166" t="str">
        <f>[4]SayfaKAY!R559</f>
        <v>N.A(Yaralanma yok)</v>
      </c>
      <c r="R501" s="132" t="str" cm="1">
        <f t="array" ref="R501">IF([4]SayfaKAY!U559="","",_xlfn.IFS([4]SayfaKAY!U559="Bozankaya","Bozankaya",[4]SayfaKAY!U559="Müşteri","Customer",[4]SayfaKAY!U559="Tedarikçi","Equipment Supplier"))</f>
        <v>Equipment Supplier</v>
      </c>
      <c r="S501" s="204" t="str">
        <f>[4]SayfaKAY!N559</f>
        <v/>
      </c>
      <c r="T501" s="133" t="str">
        <f>[4]SayfaKAY!AD559</f>
        <v>*Ekipman tamir edilecek</v>
      </c>
      <c r="U501" s="132" t="str">
        <f>[4]SayfaKAY!W559</f>
        <v>Evet</v>
      </c>
      <c r="V501" s="108" t="str">
        <f>[4]SayfaKAY!AZ559</f>
        <v/>
      </c>
      <c r="W501" s="136">
        <f t="shared" si="329"/>
        <v>45838</v>
      </c>
      <c r="X501" s="137" t="str">
        <f t="shared" si="330"/>
        <v>13:48</v>
      </c>
      <c r="Y501" s="235">
        <f>[4]SayfaKAY!AE559</f>
        <v>45838.575486111098</v>
      </c>
      <c r="Z501" s="109">
        <f t="shared" si="331"/>
        <v>45838</v>
      </c>
      <c r="AA501" s="110" t="str">
        <f t="shared" si="332"/>
        <v>13:49</v>
      </c>
      <c r="AB501" s="182">
        <f>[4]SayfaKAY!BA559</f>
        <v>45838.575949074097</v>
      </c>
      <c r="AC501" s="257">
        <f t="shared" si="333"/>
        <v>1.8333334056660533</v>
      </c>
      <c r="AD501" s="111">
        <f t="shared" si="334"/>
        <v>45838</v>
      </c>
      <c r="AE501" s="111" t="str">
        <f t="shared" si="335"/>
        <v>13:49</v>
      </c>
      <c r="AF501" s="235">
        <f>[4]SayfaKAY!BA559</f>
        <v>45838.575949074097</v>
      </c>
      <c r="AG501" s="179" t="str">
        <f>[4]SayfaKAY!S559</f>
        <v>(III) Farklı Araçlarda Tekrarlayan Arıza</v>
      </c>
      <c r="AH501" s="178" t="str">
        <f t="shared" si="336"/>
        <v>Bu Arıza Aracın Servise Verilmesine Engel Değil</v>
      </c>
      <c r="AI501" s="163" t="str">
        <f>[4]SayfaKAY!AV559</f>
        <v/>
      </c>
      <c r="AJ501" s="164" t="str">
        <f t="shared" si="337"/>
        <v/>
      </c>
      <c r="AK501" s="164" t="str">
        <f t="shared" si="338"/>
        <v/>
      </c>
      <c r="AL501" s="112" t="str">
        <f>[4]SayfaKAY!AX559</f>
        <v/>
      </c>
      <c r="AM501" s="257" cm="1">
        <f t="array" ref="AM501">IFERROR(IF(AND(P501&lt;&gt;"D(Arıza Değil)",AH501="Bu Arıza Aracın Servise Verilmesine Engel Değil"),
IF(Z501-F501&gt;0,(AB501-Y501)*24*60,
IF(OR(AND(G501&gt;$AS$1,G501&lt;$AT$1),AND(G501&gt;$AU$1,G501&lt;$AV$1)),
(AF501-H501)*24*60,     BH:BH0)),        AN501),0)</f>
        <v>0</v>
      </c>
      <c r="AN501" s="257">
        <f t="shared" si="339"/>
        <v>1.8333334056660533</v>
      </c>
      <c r="AO501" s="174" t="str">
        <f>[4]SayfaKAY!AG559</f>
        <v/>
      </c>
      <c r="AP501" s="174" t="str">
        <f>[4]SayfaKAY!AI559</f>
        <v>E840-7120</v>
      </c>
      <c r="AQ501" s="174" t="str">
        <f>[4]SayfaKAY!AQ559</f>
        <v/>
      </c>
      <c r="AR501" s="174" t="str">
        <f>[4]SayfaKAY!AH559</f>
        <v>28.6"  EKRAN</v>
      </c>
      <c r="AS501" s="174">
        <f>[4]SayfaKAY!AJ559</f>
        <v>1</v>
      </c>
      <c r="AT501" s="175" t="str">
        <f>[4]SayfaKAY!AM559</f>
        <v/>
      </c>
      <c r="AU501" s="176" t="str">
        <f>[4]SayfaKAY!AL559</f>
        <v/>
      </c>
      <c r="AV501" s="176" t="str">
        <f>[4]SayfaKAY!AP559</f>
        <v/>
      </c>
      <c r="AW501" s="177" t="str">
        <f>[4]SayfaKAY!AT559</f>
        <v>1</v>
      </c>
      <c r="AX501" s="194" t="str">
        <f t="shared" si="340"/>
        <v/>
      </c>
      <c r="AY501" s="168"/>
      <c r="AZ501" s="167"/>
      <c r="BA501" s="170"/>
      <c r="BB501" s="171" t="str">
        <f t="shared" ref="BB501:BB529" si="368">IF($AQ$1="X", IF(AND(G501&gt;=$AS$1,G501&lt;=$AT$1),IF(P501&lt;&gt;"D(Arıza Değil)",AC501,0), IF(AND(G501&gt;=$AU$1,G501&lt;=$AV$1),IF(P501&lt;&gt;"D(Arıza Değil)",AC501,0), "")), "")</f>
        <v/>
      </c>
      <c r="BC501" s="114"/>
      <c r="BD501" s="114"/>
      <c r="BE501" s="114"/>
      <c r="BF501" s="114"/>
      <c r="BG501" s="114"/>
      <c r="BH501" s="114">
        <f>IFERROR(FRACAS!AN562, "Hata Var")</f>
        <v>2657.9999999469146</v>
      </c>
      <c r="BI501" s="114"/>
      <c r="BJ501" s="114"/>
      <c r="BK501" s="105" t="str">
        <f>[4]SayfaKAY!AW559</f>
        <v/>
      </c>
      <c r="BL501" s="105" t="str">
        <f>[4]SayfaKAY!V559</f>
        <v>ATAK ULAŞIM SAN.TİC.LTD.ŞTİ.</v>
      </c>
      <c r="BM501" s="114"/>
      <c r="BN501" s="171" t="str">
        <f t="shared" si="341"/>
        <v>x yok</v>
      </c>
      <c r="BO501" s="171" t="b">
        <f t="shared" si="342"/>
        <v>0</v>
      </c>
      <c r="BP501" s="171" t="b">
        <f t="shared" si="343"/>
        <v>0</v>
      </c>
      <c r="BQ501" s="226">
        <f t="shared" si="344"/>
        <v>1.1666666879318655</v>
      </c>
      <c r="BR501" s="226">
        <f t="shared" si="345"/>
        <v>0.66666671773418784</v>
      </c>
      <c r="BS501" s="226">
        <f t="shared" si="346"/>
        <v>1.8333334056660533</v>
      </c>
      <c r="BT501" s="114"/>
      <c r="BU501" s="242"/>
      <c r="BV501" s="233">
        <f t="shared" si="347"/>
        <v>1</v>
      </c>
      <c r="BW501" s="226" t="str">
        <f t="shared" si="348"/>
        <v>Evet, çakışma var</v>
      </c>
      <c r="BX501" s="229"/>
      <c r="BY501" s="247">
        <f t="shared" si="349"/>
        <v>8.1018519995268434E-4</v>
      </c>
      <c r="BZ501" s="247">
        <f t="shared" si="350"/>
        <v>4.6296299842651933E-4</v>
      </c>
      <c r="CA501" s="247">
        <f t="shared" si="351"/>
        <v>1.2731481983792037E-3</v>
      </c>
      <c r="CB501" s="213"/>
      <c r="CC501" s="211"/>
      <c r="CD501" s="196"/>
      <c r="CE501" s="213">
        <v>558</v>
      </c>
      <c r="CF501" s="182">
        <f t="shared" si="352"/>
        <v>45838.574675925898</v>
      </c>
      <c r="CG501" s="182">
        <f t="shared" si="353"/>
        <v>45838.575949074097</v>
      </c>
      <c r="CH501" s="196"/>
      <c r="CI501" s="196"/>
      <c r="CJ501" s="196"/>
      <c r="CK501" s="196">
        <f t="shared" si="354"/>
        <v>4.6296299842651933E-4</v>
      </c>
      <c r="CL501" s="196">
        <f t="shared" si="355"/>
        <v>8.1018519995268434E-4</v>
      </c>
      <c r="CM501" s="196">
        <f t="shared" si="356"/>
        <v>1.2731481983792037E-3</v>
      </c>
      <c r="CN501" s="114"/>
      <c r="CO501" s="115">
        <f t="shared" si="357"/>
        <v>1.8333334056660533</v>
      </c>
      <c r="CP501" s="116">
        <f t="shared" si="358"/>
        <v>2.777777990559116E-2</v>
      </c>
      <c r="CQ501" s="117">
        <f t="shared" si="359"/>
        <v>0.57467592589819105</v>
      </c>
      <c r="CR501" s="117">
        <f t="shared" si="360"/>
        <v>45838.575486111098</v>
      </c>
      <c r="CS501" s="117">
        <f t="shared" si="361"/>
        <v>45838.575949074097</v>
      </c>
      <c r="CT501" s="118">
        <f t="shared" si="362"/>
        <v>66006721.166666687</v>
      </c>
      <c r="CU501" s="118">
        <f t="shared" si="363"/>
        <v>0.66666671773418784</v>
      </c>
      <c r="CV501" s="118">
        <f t="shared" si="364"/>
        <v>66006721.833333403</v>
      </c>
      <c r="CW501" s="119">
        <f t="shared" si="365"/>
        <v>0.99999998990001782</v>
      </c>
    </row>
    <row r="502" spans="1:101" ht="118.5" customHeight="1" x14ac:dyDescent="0.3">
      <c r="A502" s="160" t="str">
        <f>[4]SayfaKAY!C748</f>
        <v>KAY5+6</v>
      </c>
      <c r="B502" s="104" t="str">
        <f>[4]SayfaKAY!D748</f>
        <v>3881(10)</v>
      </c>
      <c r="C502" s="105" t="str">
        <f>[4]SayfaKAY!E748</f>
        <v>MA</v>
      </c>
      <c r="D502" s="105">
        <f>[4]SayfaKAY!F748</f>
        <v>98310</v>
      </c>
      <c r="E502" s="106" t="str">
        <f>[4]SayfaKAY!G748</f>
        <v>BOZ-KAY5+6-FF-735</v>
      </c>
      <c r="F502" s="193">
        <f t="shared" si="326"/>
        <v>45838</v>
      </c>
      <c r="G502" s="135">
        <f t="shared" si="327"/>
        <v>0.16388888889923692</v>
      </c>
      <c r="H502" s="235">
        <f>[4]SayfaKAY!H748</f>
        <v>45838.163888888899</v>
      </c>
      <c r="I502" s="104" t="str">
        <f>[4]SayfaKAY!I748</f>
        <v>Hat/Line</v>
      </c>
      <c r="J502" s="103" t="str">
        <f>IF([4]SayfaKAY!J748="","",IF([4]SayfaKAY!J748="Müşteri","Notified by Customer","Notified by Bozankaya"))</f>
        <v>Notified by Customer</v>
      </c>
      <c r="K502" s="103" t="e">
        <f>VLOOKUP([4]SayfaKAY!L748,#REF!,2,FALSE)</f>
        <v>#REF!</v>
      </c>
      <c r="L502" s="165" t="str">
        <f>[4]SayfaKAY!X748</f>
        <v>ATAK ULAŞIM SAN.TİC.LTD.ŞTİ.</v>
      </c>
      <c r="M502" s="107" t="str">
        <f t="shared" si="328"/>
        <v>KAY5+6-BOZ-KAY5+6-FF-735</v>
      </c>
      <c r="N502" s="105" t="str">
        <f>[4]SayfaKAY!M748</f>
        <v>Kapı üstü yolcu bilgilendirme karanlık</v>
      </c>
      <c r="O502" s="166" t="str">
        <f>[4]SayfaKAY!P748</f>
        <v>D-Arıza değil</v>
      </c>
      <c r="P502" s="166" t="str">
        <f>[4]SayfaKAY!Q748</f>
        <v>B(Servisten çekmeye etki eden arıza)</v>
      </c>
      <c r="Q502" s="166" t="str">
        <f>[4]SayfaKAY!R748</f>
        <v>N.A(Yaralanma yok)</v>
      </c>
      <c r="R502" s="132" t="str" cm="1">
        <f t="array" ref="R502">IF([4]SayfaKAY!U748="","",_xlfn.IFS([4]SayfaKAY!U748="Bozankaya","Bozankaya",[4]SayfaKAY!U748="Müşteri","Customer",[4]SayfaKAY!U748="Tedarikçi","Equipment Supplier"))</f>
        <v>Equipment Supplier</v>
      </c>
      <c r="S502" s="204" t="str">
        <f>[4]SayfaKAY!N748</f>
        <v>Bilgisayardan sistem resetlendi. Ekranlar normale döndü.</v>
      </c>
      <c r="T502" s="133" t="str">
        <f>[4]SayfaKAY!AD748</f>
        <v>*Reset edildi</v>
      </c>
      <c r="U502" s="132" t="str">
        <f>[4]SayfaKAY!W748</f>
        <v>Evet</v>
      </c>
      <c r="V502" s="108">
        <f>[4]SayfaKAY!AZ748</f>
        <v>1</v>
      </c>
      <c r="W502" s="136">
        <f t="shared" si="329"/>
        <v>45837</v>
      </c>
      <c r="X502" s="137" t="str">
        <f t="shared" si="330"/>
        <v>05:00</v>
      </c>
      <c r="Y502" s="235">
        <f>[4]SayfaKAY!AE748</f>
        <v>45837.208333333299</v>
      </c>
      <c r="Z502" s="109">
        <f t="shared" si="331"/>
        <v>45838</v>
      </c>
      <c r="AA502" s="110" t="str">
        <f t="shared" si="332"/>
        <v>06:00</v>
      </c>
      <c r="AB502" s="182">
        <f>[4]SayfaKAY!BA748</f>
        <v>45838.25</v>
      </c>
      <c r="AC502" s="257">
        <f t="shared" si="333"/>
        <v>123.99999998509884</v>
      </c>
      <c r="AD502" s="111">
        <f t="shared" si="334"/>
        <v>45838</v>
      </c>
      <c r="AE502" s="111" t="str">
        <f t="shared" si="335"/>
        <v>06:00</v>
      </c>
      <c r="AF502" s="235">
        <f>[4]SayfaKAY!BA748</f>
        <v>45838.25</v>
      </c>
      <c r="AG502" s="179" t="str">
        <f>[4]SayfaKAY!S748</f>
        <v>(III) Farklı Araçlarda Tekrarlayan Arıza</v>
      </c>
      <c r="AH502" s="178" t="str">
        <f t="shared" si="336"/>
        <v>Bu Arıza Aracın Servise Verilmesine Engel</v>
      </c>
      <c r="AI502" s="163" t="str">
        <f>[4]SayfaKAY!AV748</f>
        <v/>
      </c>
      <c r="AJ502" s="164" t="str">
        <f t="shared" si="337"/>
        <v/>
      </c>
      <c r="AK502" s="164" t="str">
        <f t="shared" si="338"/>
        <v/>
      </c>
      <c r="AL502" s="112" t="str">
        <f>[4]SayfaKAY!AX748</f>
        <v/>
      </c>
      <c r="AM502" s="257" cm="1">
        <f t="array" ref="AM502">IFERROR(IF(AND(P502&lt;&gt;"D(Arıza Değil)",AH502="Bu Arıza Aracın Servise Verilmesine Engel Değil"),
IF(Z502-F502&gt;0,(AB502-Y502)*24*60,
IF(OR(AND(G502&gt;$AS$1,G502&lt;$AT$1),AND(G502&gt;$AU$1,G502&lt;$AV$1)),
(AF502-H502)*24*60,     BH:BH0)),        AN502),0)</f>
        <v>123.99999998509884</v>
      </c>
      <c r="AN502" s="257">
        <f t="shared" si="339"/>
        <v>123.99999998509884</v>
      </c>
      <c r="AO502" s="174" t="str">
        <f>[4]SayfaKAY!AG748</f>
        <v/>
      </c>
      <c r="AP502" s="174" t="str">
        <f>[4]SayfaKAY!AI748</f>
        <v/>
      </c>
      <c r="AQ502" s="174" t="str">
        <f>[4]SayfaKAY!AQ748</f>
        <v/>
      </c>
      <c r="AR502" s="174" t="str">
        <f>[4]SayfaKAY!AH748</f>
        <v/>
      </c>
      <c r="AS502" s="174" t="str">
        <f>[4]SayfaKAY!AJ748</f>
        <v/>
      </c>
      <c r="AT502" s="175" t="str">
        <f>[4]SayfaKAY!AM748</f>
        <v/>
      </c>
      <c r="AU502" s="176" t="str">
        <f>[4]SayfaKAY!AL748</f>
        <v/>
      </c>
      <c r="AV502" s="176" t="str">
        <f>[4]SayfaKAY!AP748</f>
        <v/>
      </c>
      <c r="AW502" s="177" t="str">
        <f>[4]SayfaKAY!AT748</f>
        <v/>
      </c>
      <c r="AX502" s="194">
        <f t="shared" si="340"/>
        <v>1363.9999998360872</v>
      </c>
      <c r="AY502" s="168"/>
      <c r="AZ502" s="167"/>
      <c r="BA502" s="113"/>
      <c r="BB502" s="171" t="str">
        <f t="shared" si="368"/>
        <v/>
      </c>
      <c r="BC502" s="114"/>
      <c r="BD502" s="114"/>
      <c r="BE502" s="114"/>
      <c r="BF502" s="114"/>
      <c r="BG502" s="114"/>
      <c r="BH502" s="114">
        <f>IFERROR(FRACAS!AN751, "Hata Var")</f>
        <v>489.00000009569339</v>
      </c>
      <c r="BI502" s="114"/>
      <c r="BJ502" s="114"/>
      <c r="BK502" s="105" t="str">
        <f>[4]SayfaKAY!AW748</f>
        <v/>
      </c>
      <c r="BL502" s="105" t="str">
        <f>[4]SayfaKAY!V748</f>
        <v>ATAK ULAŞIM SAN.TİC.LTD.ŞTİ.</v>
      </c>
      <c r="BM502" s="114"/>
      <c r="BN502" s="171" t="str">
        <f t="shared" si="341"/>
        <v>x yok</v>
      </c>
      <c r="BO502" s="171" t="b">
        <f t="shared" si="342"/>
        <v>0</v>
      </c>
      <c r="BP502" s="171" t="b">
        <f t="shared" si="343"/>
        <v>0</v>
      </c>
      <c r="BQ502" s="226">
        <f t="shared" si="344"/>
        <v>-1376.0000000637956</v>
      </c>
      <c r="BR502" s="226">
        <f t="shared" si="345"/>
        <v>1500.0000000488944</v>
      </c>
      <c r="BS502" s="226">
        <f t="shared" si="346"/>
        <v>123.99999998509884</v>
      </c>
      <c r="BT502" s="114"/>
      <c r="BU502" s="242"/>
      <c r="BV502" s="233">
        <f t="shared" si="347"/>
        <v>1</v>
      </c>
      <c r="BW502" s="226" t="str">
        <f t="shared" si="348"/>
        <v>Evet, çakışma var</v>
      </c>
      <c r="BX502" s="229"/>
      <c r="BY502" s="247">
        <f t="shared" si="349"/>
        <v>-0.95555555559985805</v>
      </c>
      <c r="BZ502" s="247">
        <f t="shared" si="350"/>
        <v>1.0416666667006211</v>
      </c>
      <c r="CA502" s="247">
        <f t="shared" si="351"/>
        <v>8.6111111100763083E-2</v>
      </c>
      <c r="CB502" s="213"/>
      <c r="CC502" s="211"/>
      <c r="CD502" s="196"/>
      <c r="CE502" s="213">
        <v>747</v>
      </c>
      <c r="CF502" s="182">
        <f t="shared" si="352"/>
        <v>45838.163888888899</v>
      </c>
      <c r="CG502" s="182">
        <f t="shared" si="353"/>
        <v>45838.25</v>
      </c>
      <c r="CH502" s="196"/>
      <c r="CI502" s="196"/>
      <c r="CJ502" s="196"/>
      <c r="CK502" s="196">
        <f t="shared" si="354"/>
        <v>1.0416666667006211</v>
      </c>
      <c r="CL502" s="196">
        <f t="shared" si="355"/>
        <v>-0.95555555559985805</v>
      </c>
      <c r="CM502" s="196">
        <f t="shared" si="356"/>
        <v>8.6111111100763083E-2</v>
      </c>
      <c r="CN502" s="114"/>
      <c r="CO502" s="115">
        <f t="shared" si="357"/>
        <v>123.99999998509884</v>
      </c>
      <c r="CP502" s="116">
        <f t="shared" si="358"/>
        <v>62.500000002037268</v>
      </c>
      <c r="CQ502" s="117">
        <f t="shared" si="359"/>
        <v>0.16388888889923692</v>
      </c>
      <c r="CR502" s="117">
        <f t="shared" si="360"/>
        <v>45837.208333333299</v>
      </c>
      <c r="CS502" s="117">
        <f t="shared" si="361"/>
        <v>45838.25</v>
      </c>
      <c r="CT502" s="118">
        <f t="shared" si="362"/>
        <v>66005343.999999933</v>
      </c>
      <c r="CU502" s="118">
        <f t="shared" si="363"/>
        <v>1500.0000000488944</v>
      </c>
      <c r="CV502" s="118">
        <f t="shared" si="364"/>
        <v>66006843.999999985</v>
      </c>
      <c r="CW502" s="119">
        <f t="shared" si="365"/>
        <v>0.99997727508377687</v>
      </c>
    </row>
    <row r="503" spans="1:101" ht="118.5" customHeight="1" x14ac:dyDescent="0.3">
      <c r="A503" s="104" t="str">
        <f>[4]SayfaKAY!C750</f>
        <v>KAY5+6</v>
      </c>
      <c r="B503" s="104" t="str">
        <f>[4]SayfaKAY!D750</f>
        <v>3882(11)</v>
      </c>
      <c r="C503" s="105" t="str">
        <f>[4]SayfaKAY!E750</f>
        <v>RA</v>
      </c>
      <c r="D503" s="105">
        <f>[4]SayfaKAY!F750</f>
        <v>93719</v>
      </c>
      <c r="E503" s="106" t="str">
        <f>[4]SayfaKAY!G750</f>
        <v>BOZ-KAY5+6-FF-737</v>
      </c>
      <c r="F503" s="193">
        <f t="shared" si="326"/>
        <v>45838</v>
      </c>
      <c r="G503" s="135">
        <f t="shared" si="327"/>
        <v>0.3076388889021473</v>
      </c>
      <c r="H503" s="235">
        <f>[4]SayfaKAY!H750</f>
        <v>45838.307638888902</v>
      </c>
      <c r="I503" s="104" t="str">
        <f>[4]SayfaKAY!I750</f>
        <v>Hat/Line</v>
      </c>
      <c r="J503" s="103" t="str">
        <f>IF([4]SayfaKAY!J750="","",IF([4]SayfaKAY!J750="Müşteri","Notified by Customer","Notified by Bozankaya"))</f>
        <v>Notified by Customer</v>
      </c>
      <c r="K503" s="103" t="e">
        <f>VLOOKUP([4]SayfaKAY!L750,#REF!,2,FALSE)</f>
        <v>#REF!</v>
      </c>
      <c r="L503" s="165" t="str">
        <f>[4]SayfaKAY!X750</f>
        <v>DENİZLER OTOMOTİV SAN. VE TİC.LTD.Ş</v>
      </c>
      <c r="M503" s="107" t="str">
        <f t="shared" si="328"/>
        <v>KAY5+6-BOZ-KAY5+6-FF-737</v>
      </c>
      <c r="N503" s="105" t="str">
        <f>[4]SayfaKAY!M750</f>
        <v>Kapı üstü ekranlar çalışmıyor</v>
      </c>
      <c r="O503" s="166" t="str">
        <f>[4]SayfaKAY!P750</f>
        <v>D-Arıza değil</v>
      </c>
      <c r="P503" s="166" t="str">
        <f>[4]SayfaKAY!Q750</f>
        <v>B(Servisten çekmeye etki eden arıza)</v>
      </c>
      <c r="Q503" s="166" t="str">
        <f>[4]SayfaKAY!R750</f>
        <v>N.A(Yaralanma yok)</v>
      </c>
      <c r="R503" s="132" t="str" cm="1">
        <f t="array" ref="R503">IF([4]SayfaKAY!U750="","",_xlfn.IFS([4]SayfaKAY!U750="Bozankaya","Bozankaya",[4]SayfaKAY!U750="Müşteri","Customer",[4]SayfaKAY!U750="Tedarikçi","Equipment Supplier"))</f>
        <v>Equipment Supplier</v>
      </c>
      <c r="S503" s="204" t="str">
        <f>[4]SayfaKAY!N750</f>
        <v>GYP resetlendi ekranlar çalışıyor.</v>
      </c>
      <c r="T503" s="133" t="str">
        <f>[4]SayfaKAY!AD750</f>
        <v>*Reset edildi</v>
      </c>
      <c r="U503" s="132" t="str">
        <f>[4]SayfaKAY!W750</f>
        <v>Evet</v>
      </c>
      <c r="V503" s="108">
        <f>[4]SayfaKAY!AZ750</f>
        <v>1</v>
      </c>
      <c r="W503" s="136">
        <f t="shared" si="329"/>
        <v>45837</v>
      </c>
      <c r="X503" s="137" t="str">
        <f t="shared" si="330"/>
        <v>08:00</v>
      </c>
      <c r="Y503" s="235">
        <f>[4]SayfaKAY!AE750</f>
        <v>45837.333333333299</v>
      </c>
      <c r="Z503" s="109">
        <f t="shared" si="331"/>
        <v>45838</v>
      </c>
      <c r="AA503" s="110" t="str">
        <f t="shared" si="332"/>
        <v>09:00</v>
      </c>
      <c r="AB503" s="182">
        <f>[4]SayfaKAY!BA750</f>
        <v>45838.375</v>
      </c>
      <c r="AC503" s="257">
        <f t="shared" si="333"/>
        <v>96.999999980907887</v>
      </c>
      <c r="AD503" s="111">
        <f t="shared" si="334"/>
        <v>45838</v>
      </c>
      <c r="AE503" s="111" t="str">
        <f t="shared" si="335"/>
        <v>09:00</v>
      </c>
      <c r="AF503" s="235">
        <f>[4]SayfaKAY!BA750</f>
        <v>45838.375</v>
      </c>
      <c r="AG503" s="179" t="str">
        <f>[4]SayfaKAY!S750</f>
        <v>(III) Farklı Araçlarda Tekrarlayan Arıza</v>
      </c>
      <c r="AH503" s="178" t="str">
        <f t="shared" si="336"/>
        <v>Bu Arıza Aracın Servise Verilmesine Engel</v>
      </c>
      <c r="AI503" s="163" t="str">
        <f>[4]SayfaKAY!AV750</f>
        <v/>
      </c>
      <c r="AJ503" s="164" t="str">
        <f t="shared" si="337"/>
        <v/>
      </c>
      <c r="AK503" s="164" t="str">
        <f t="shared" si="338"/>
        <v/>
      </c>
      <c r="AL503" s="112" t="str">
        <f>[4]SayfaKAY!AX750</f>
        <v/>
      </c>
      <c r="AM503" s="257" cm="1">
        <f t="array" ref="AM503">IFERROR(IF(AND(P503&lt;&gt;"D(Arıza Değil)",AH503="Bu Arıza Aracın Servise Verilmesine Engel Değil"),
IF(Z503-F503&gt;0,(AB503-Y503)*24*60,
IF(OR(AND(G503&gt;$AS$1,G503&lt;$AT$1),AND(G503&gt;$AU$1,G503&lt;$AV$1)),
(AF503-H503)*24*60,     BH:BH0)),        AN503),0)</f>
        <v>96.999999980907887</v>
      </c>
      <c r="AN503" s="257">
        <f t="shared" si="339"/>
        <v>96.999999980907887</v>
      </c>
      <c r="AO503" s="174" t="str">
        <f>[4]SayfaKAY!AG750</f>
        <v/>
      </c>
      <c r="AP503" s="174" t="str">
        <f>[4]SayfaKAY!AI750</f>
        <v/>
      </c>
      <c r="AQ503" s="174" t="str">
        <f>[4]SayfaKAY!AQ750</f>
        <v/>
      </c>
      <c r="AR503" s="174" t="str">
        <f>[4]SayfaKAY!AH750</f>
        <v/>
      </c>
      <c r="AS503" s="174" t="str">
        <f>[4]SayfaKAY!AJ750</f>
        <v/>
      </c>
      <c r="AT503" s="175" t="str">
        <f>[4]SayfaKAY!AM750</f>
        <v/>
      </c>
      <c r="AU503" s="176" t="str">
        <f>[4]SayfaKAY!AL750</f>
        <v/>
      </c>
      <c r="AV503" s="176" t="str">
        <f>[4]SayfaKAY!AP750</f>
        <v/>
      </c>
      <c r="AW503" s="177" t="str">
        <f>[4]SayfaKAY!AT750</f>
        <v/>
      </c>
      <c r="AX503" s="194">
        <f t="shared" si="340"/>
        <v>1066.9999997899868</v>
      </c>
      <c r="AY503" s="168"/>
      <c r="AZ503" s="167"/>
      <c r="BA503" s="170"/>
      <c r="BB503" s="171" t="str">
        <f t="shared" si="368"/>
        <v/>
      </c>
      <c r="BC503" s="114"/>
      <c r="BD503" s="114"/>
      <c r="BE503" s="114"/>
      <c r="BF503" s="114"/>
      <c r="BG503" s="114"/>
      <c r="BH503" s="114">
        <f>IFERROR(FRACAS!AN753, "Hata Var")</f>
        <v>500.00000011059456</v>
      </c>
      <c r="BI503" s="114"/>
      <c r="BJ503" s="114"/>
      <c r="BK503" s="105" t="str">
        <f>[4]SayfaKAY!AW750</f>
        <v/>
      </c>
      <c r="BL503" s="105" t="str">
        <f>[4]SayfaKAY!V750</f>
        <v>ATAK ULAŞIM SAN.TİC.LTD.ŞTİ.</v>
      </c>
      <c r="BM503" s="114"/>
      <c r="BN503" s="171" t="str">
        <f t="shared" si="341"/>
        <v>x yok</v>
      </c>
      <c r="BO503" s="171" t="str">
        <f t="shared" si="342"/>
        <v>aynı gün giderilen arıza</v>
      </c>
      <c r="BP503" s="171" t="str">
        <f t="shared" si="343"/>
        <v>aynı gün giderilen arıza</v>
      </c>
      <c r="BQ503" s="226">
        <f t="shared" si="344"/>
        <v>-1403.0000000679865</v>
      </c>
      <c r="BR503" s="226">
        <f t="shared" si="345"/>
        <v>1500.0000000488944</v>
      </c>
      <c r="BS503" s="226">
        <f t="shared" si="346"/>
        <v>96.999999980907887</v>
      </c>
      <c r="BT503" s="114"/>
      <c r="BU503" s="242"/>
      <c r="BV503" s="233">
        <f t="shared" si="347"/>
        <v>0</v>
      </c>
      <c r="BW503" s="226" t="str">
        <f t="shared" si="348"/>
        <v>Hayır, çakışma yok</v>
      </c>
      <c r="BX503" s="229"/>
      <c r="BY503" s="247">
        <f t="shared" si="349"/>
        <v>-0.97430555560276844</v>
      </c>
      <c r="BZ503" s="247">
        <f t="shared" si="350"/>
        <v>1.0416666667006211</v>
      </c>
      <c r="CA503" s="247">
        <f t="shared" si="351"/>
        <v>6.7361111097852699E-2</v>
      </c>
      <c r="CB503" s="213"/>
      <c r="CC503" s="211"/>
      <c r="CD503" s="196"/>
      <c r="CE503" s="213">
        <v>749</v>
      </c>
      <c r="CF503" s="182">
        <f t="shared" si="352"/>
        <v>45838.307638888902</v>
      </c>
      <c r="CG503" s="182">
        <f t="shared" si="353"/>
        <v>45838.375</v>
      </c>
      <c r="CH503" s="196"/>
      <c r="CI503" s="196"/>
      <c r="CJ503" s="196"/>
      <c r="CK503" s="196">
        <f t="shared" si="354"/>
        <v>1.0416666667006211</v>
      </c>
      <c r="CL503" s="196">
        <f t="shared" si="355"/>
        <v>-0.97430555560276844</v>
      </c>
      <c r="CM503" s="196">
        <f t="shared" si="356"/>
        <v>6.7361111097852699E-2</v>
      </c>
      <c r="CN503" s="114"/>
      <c r="CO503" s="115">
        <f t="shared" si="357"/>
        <v>96.999999980907887</v>
      </c>
      <c r="CP503" s="116">
        <f t="shared" si="358"/>
        <v>62.500000002037268</v>
      </c>
      <c r="CQ503" s="117">
        <f t="shared" si="359"/>
        <v>0.3076388889021473</v>
      </c>
      <c r="CR503" s="117">
        <f t="shared" si="360"/>
        <v>45837.333333333299</v>
      </c>
      <c r="CS503" s="117">
        <f t="shared" si="361"/>
        <v>45838.375</v>
      </c>
      <c r="CT503" s="118">
        <f t="shared" si="362"/>
        <v>66005316.999999933</v>
      </c>
      <c r="CU503" s="118">
        <f t="shared" si="363"/>
        <v>1500.0000000488944</v>
      </c>
      <c r="CV503" s="118">
        <f t="shared" si="364"/>
        <v>66006816.999999978</v>
      </c>
      <c r="CW503" s="119">
        <f t="shared" si="365"/>
        <v>0.99997727507448142</v>
      </c>
    </row>
    <row r="504" spans="1:101" ht="118.5" customHeight="1" x14ac:dyDescent="0.3">
      <c r="A504" s="160" t="str">
        <f>[4]SayfaKAY!C626</f>
        <v>KAY5+6</v>
      </c>
      <c r="B504" s="104" t="str">
        <f>[4]SayfaKAY!D626</f>
        <v>3881(10)</v>
      </c>
      <c r="C504" s="105" t="str">
        <f>[4]SayfaKAY!E626</f>
        <v>MA</v>
      </c>
      <c r="D504" s="105">
        <f>[4]SayfaKAY!F626</f>
        <v>98310</v>
      </c>
      <c r="E504" s="106" t="str">
        <f>[4]SayfaKAY!G626</f>
        <v>BOZ-KAY5+6-FF-621</v>
      </c>
      <c r="F504" s="193">
        <f t="shared" si="326"/>
        <v>45834</v>
      </c>
      <c r="G504" s="135">
        <f t="shared" si="327"/>
        <v>0.38472222220298136</v>
      </c>
      <c r="H504" s="235">
        <f>[4]SayfaKAY!H626</f>
        <v>45834.384722222203</v>
      </c>
      <c r="I504" s="104" t="str">
        <f>[4]SayfaKAY!I626</f>
        <v>Hat/Line</v>
      </c>
      <c r="J504" s="103" t="str">
        <f>IF([4]SayfaKAY!J626="","",IF([4]SayfaKAY!J626="Müşteri","Notified by Customer","Notified by Bozankaya"))</f>
        <v>Notified by Customer</v>
      </c>
      <c r="K504" s="103" t="e">
        <f>VLOOKUP([4]SayfaKAY!L626,#REF!,2,FALSE)</f>
        <v>#REF!</v>
      </c>
      <c r="L504" s="165" t="str">
        <f>[4]SayfaKAY!X626</f>
        <v>ALFA UNİON, A.S.</v>
      </c>
      <c r="M504" s="107" t="str">
        <f t="shared" si="328"/>
        <v>KAY5+6-BOZ-KAY5+6-FF-621</v>
      </c>
      <c r="N504" s="105" t="str">
        <f>[4]SayfaKAY!M626</f>
        <v>A kabin zil çalışmıyor.</v>
      </c>
      <c r="O504" s="166" t="str">
        <f>[4]SayfaKAY!P626</f>
        <v>D-Arıza değil</v>
      </c>
      <c r="P504" s="166" t="str">
        <f>[4]SayfaKAY!Q626</f>
        <v>B(Servisten çekmeye etki eden arıza)</v>
      </c>
      <c r="Q504" s="166" t="str">
        <f>[4]SayfaKAY!R626</f>
        <v>N.A(Yaralanma yok)</v>
      </c>
      <c r="R504" s="132" t="str" cm="1">
        <f t="array" ref="R504">IF([4]SayfaKAY!U626="","",_xlfn.IFS([4]SayfaKAY!U626="Bozankaya","Bozankaya",[4]SayfaKAY!U626="Müşteri","Customer",[4]SayfaKAY!U626="Tedarikçi","Equipment Supplier"))</f>
        <v>Equipment Supplier</v>
      </c>
      <c r="S504" s="204" t="str">
        <f>[4]SayfaKAY!N626</f>
        <v>Zil dili takılı kalmış. Arıza giderildi.</v>
      </c>
      <c r="T504" s="133" t="str">
        <f>[4]SayfaKAY!AD626</f>
        <v>*Ekipman tamir edilecek</v>
      </c>
      <c r="U504" s="132" t="str">
        <f>[4]SayfaKAY!W626</f>
        <v>Evet</v>
      </c>
      <c r="V504" s="108">
        <f>[4]SayfaKAY!AZ626</f>
        <v>2</v>
      </c>
      <c r="W504" s="136">
        <f t="shared" si="329"/>
        <v>45834</v>
      </c>
      <c r="X504" s="137" t="str">
        <f t="shared" si="330"/>
        <v>10:00</v>
      </c>
      <c r="Y504" s="235">
        <f>[4]SayfaKAY!AE626</f>
        <v>45834.416666666701</v>
      </c>
      <c r="Z504" s="109">
        <f t="shared" si="331"/>
        <v>45835</v>
      </c>
      <c r="AA504" s="110" t="str">
        <f t="shared" si="332"/>
        <v>12:00</v>
      </c>
      <c r="AB504" s="182">
        <f>[4]SayfaKAY!BA626</f>
        <v>45835.5</v>
      </c>
      <c r="AC504" s="257">
        <f t="shared" si="333"/>
        <v>1606.0000000277068</v>
      </c>
      <c r="AD504" s="111">
        <f t="shared" si="334"/>
        <v>45835</v>
      </c>
      <c r="AE504" s="111" t="str">
        <f t="shared" si="335"/>
        <v>12:00</v>
      </c>
      <c r="AF504" s="235">
        <f>[4]SayfaKAY!BA626</f>
        <v>45835.5</v>
      </c>
      <c r="AG504" s="179" t="str">
        <f>[4]SayfaKAY!S626</f>
        <v xml:space="preserve">(I) İlk Defa Karşılaşılan Arıza </v>
      </c>
      <c r="AH504" s="178" t="str">
        <f t="shared" si="336"/>
        <v>Bu Arıza Aracın Servise Verilmesine Engel</v>
      </c>
      <c r="AI504" s="163" t="str">
        <f>[4]SayfaKAY!AV626</f>
        <v/>
      </c>
      <c r="AJ504" s="164" t="str">
        <f t="shared" si="337"/>
        <v/>
      </c>
      <c r="AK504" s="164" t="str">
        <f t="shared" si="338"/>
        <v/>
      </c>
      <c r="AL504" s="112" t="str">
        <f>[4]SayfaKAY!AX626</f>
        <v/>
      </c>
      <c r="AM504" s="257" cm="1">
        <f t="array" ref="AM504">IFERROR(IF(AND(P504&lt;&gt;"D(Arıza Değil)",AH504="Bu Arıza Aracın Servise Verilmesine Engel Değil"),
IF(Z504-F504&gt;0,(AB504-Y504)*24*60,
IF(OR(AND(G504&gt;$AS$1,G504&lt;$AT$1),AND(G504&gt;$AU$1,G504&lt;$AV$1)),
(AF504-H504)*24*60,     BH:BH0)),        AN504),0)</f>
        <v>1606.0000000277068</v>
      </c>
      <c r="AN504" s="257">
        <f t="shared" si="339"/>
        <v>1606.0000000277068</v>
      </c>
      <c r="AO504" s="174" t="str">
        <f>[4]SayfaKAY!AG626</f>
        <v/>
      </c>
      <c r="AP504" s="174" t="str">
        <f>[4]SayfaKAY!AI626</f>
        <v/>
      </c>
      <c r="AQ504" s="174" t="str">
        <f>[4]SayfaKAY!AQ626</f>
        <v/>
      </c>
      <c r="AR504" s="174" t="str">
        <f>[4]SayfaKAY!AH626</f>
        <v/>
      </c>
      <c r="AS504" s="174" t="str">
        <f>[4]SayfaKAY!AJ626</f>
        <v/>
      </c>
      <c r="AT504" s="175" t="str">
        <f>[4]SayfaKAY!AM626</f>
        <v/>
      </c>
      <c r="AU504" s="176" t="str">
        <f>[4]SayfaKAY!AL626</f>
        <v/>
      </c>
      <c r="AV504" s="176" t="str">
        <f>[4]SayfaKAY!AP626</f>
        <v/>
      </c>
      <c r="AW504" s="177" t="str">
        <f>[4]SayfaKAY!AT626</f>
        <v/>
      </c>
      <c r="AX504" s="194">
        <f t="shared" si="340"/>
        <v>35332.000000609551</v>
      </c>
      <c r="AY504" s="168"/>
      <c r="AZ504" s="167"/>
      <c r="BA504" s="113"/>
      <c r="BB504" s="171" t="str">
        <f t="shared" si="368"/>
        <v/>
      </c>
      <c r="BC504" s="114"/>
      <c r="BD504" s="114"/>
      <c r="BE504" s="114"/>
      <c r="BF504" s="114"/>
      <c r="BG504" s="114"/>
      <c r="BH504" s="114">
        <f>IFERROR(FRACAS!AN629, "Hata Var")</f>
        <v>182.00000001699664</v>
      </c>
      <c r="BI504" s="114"/>
      <c r="BJ504" s="114"/>
      <c r="BK504" s="105" t="str">
        <f>[4]SayfaKAY!AW626</f>
        <v/>
      </c>
      <c r="BL504" s="105" t="str">
        <f>[4]SayfaKAY!V626</f>
        <v>ALFA UNİON, A.S.</v>
      </c>
      <c r="BM504" s="114"/>
      <c r="BN504" s="171" t="str">
        <f t="shared" si="341"/>
        <v>x yok</v>
      </c>
      <c r="BO504" s="171" t="str">
        <f t="shared" si="342"/>
        <v>aynı gün giderilen arıza</v>
      </c>
      <c r="BP504" s="171" t="str">
        <f t="shared" si="343"/>
        <v>Bir günden fazla süren arıza</v>
      </c>
      <c r="BQ504" s="226">
        <f t="shared" si="344"/>
        <v>46.000000076601282</v>
      </c>
      <c r="BR504" s="226">
        <f t="shared" si="345"/>
        <v>1559.9999999511056</v>
      </c>
      <c r="BS504" s="226">
        <f t="shared" si="346"/>
        <v>1606.0000000277068</v>
      </c>
      <c r="BT504" s="114"/>
      <c r="BU504" s="242"/>
      <c r="BV504" s="233">
        <f t="shared" si="347"/>
        <v>3</v>
      </c>
      <c r="BW504" s="226" t="str">
        <f t="shared" si="348"/>
        <v>Evet, çakışma var</v>
      </c>
      <c r="BX504" s="229"/>
      <c r="BY504" s="247">
        <f t="shared" si="349"/>
        <v>3.1944444497639779E-2</v>
      </c>
      <c r="BZ504" s="247">
        <f t="shared" si="350"/>
        <v>1.0833333332993789</v>
      </c>
      <c r="CA504" s="247">
        <f t="shared" si="351"/>
        <v>1.1152777777970186</v>
      </c>
      <c r="CB504" s="213"/>
      <c r="CC504" s="211"/>
      <c r="CD504" s="196"/>
      <c r="CE504" s="213">
        <v>625</v>
      </c>
      <c r="CF504" s="182">
        <f t="shared" si="352"/>
        <v>45834.384722222203</v>
      </c>
      <c r="CG504" s="182">
        <f t="shared" si="353"/>
        <v>45835.5</v>
      </c>
      <c r="CH504" s="196"/>
      <c r="CI504" s="196"/>
      <c r="CJ504" s="196"/>
      <c r="CK504" s="196">
        <f t="shared" si="354"/>
        <v>1.0833333332993789</v>
      </c>
      <c r="CL504" s="196">
        <f t="shared" si="355"/>
        <v>3.1944444497639779E-2</v>
      </c>
      <c r="CM504" s="196">
        <f t="shared" si="356"/>
        <v>1.1152777777970186</v>
      </c>
      <c r="CN504" s="114"/>
      <c r="CO504" s="115">
        <f t="shared" si="357"/>
        <v>1606.0000000277068</v>
      </c>
      <c r="CP504" s="116">
        <f t="shared" si="358"/>
        <v>64.999999997962732</v>
      </c>
      <c r="CQ504" s="117">
        <f t="shared" si="359"/>
        <v>0.38472222220298136</v>
      </c>
      <c r="CR504" s="117">
        <f t="shared" si="360"/>
        <v>45834.416666666701</v>
      </c>
      <c r="CS504" s="117">
        <f t="shared" si="361"/>
        <v>45835.5</v>
      </c>
      <c r="CT504" s="118">
        <f t="shared" si="362"/>
        <v>66001006.000000075</v>
      </c>
      <c r="CU504" s="118">
        <f t="shared" si="363"/>
        <v>1559.9999999511056</v>
      </c>
      <c r="CV504" s="118">
        <f t="shared" si="364"/>
        <v>66002566.00000003</v>
      </c>
      <c r="CW504" s="119">
        <f t="shared" si="365"/>
        <v>0.99997636455528172</v>
      </c>
    </row>
    <row r="505" spans="1:101" ht="118.5" customHeight="1" x14ac:dyDescent="0.3">
      <c r="A505" s="104" t="str">
        <f>[4]SayfaKAY!C752</f>
        <v>KAY5+6</v>
      </c>
      <c r="B505" s="104" t="str">
        <f>[4]SayfaKAY!D752</f>
        <v>3879(8)</v>
      </c>
      <c r="C505" s="105" t="str">
        <f>[4]SayfaKAY!E752</f>
        <v>MA</v>
      </c>
      <c r="D505" s="105">
        <f>[4]SayfaKAY!F752</f>
        <v>116826</v>
      </c>
      <c r="E505" s="106" t="str">
        <f>[4]SayfaKAY!G752</f>
        <v>BOZ-KAY5+6-FF-739</v>
      </c>
      <c r="F505" s="193">
        <f t="shared" si="326"/>
        <v>45834</v>
      </c>
      <c r="G505" s="135">
        <f t="shared" si="327"/>
        <v>0.24722222219861578</v>
      </c>
      <c r="H505" s="235">
        <f>[4]SayfaKAY!H752</f>
        <v>45834.247222222199</v>
      </c>
      <c r="I505" s="104" t="str">
        <f>[4]SayfaKAY!I752</f>
        <v>Hat/Line</v>
      </c>
      <c r="J505" s="103" t="str">
        <f>IF([4]SayfaKAY!J752="","",IF([4]SayfaKAY!J752="Müşteri","Notified by Customer","Notified by Bozankaya"))</f>
        <v>Notified by Customer</v>
      </c>
      <c r="K505" s="103" t="e">
        <f>VLOOKUP([4]SayfaKAY!L752,#REF!,2,FALSE)</f>
        <v>#REF!</v>
      </c>
      <c r="L505" s="165" t="str">
        <f>[4]SayfaKAY!X752</f>
        <v>ATAK ULAŞIM SAN.TİC.LTD.ŞTİ.</v>
      </c>
      <c r="M505" s="107" t="str">
        <f t="shared" si="328"/>
        <v>KAY5+6-BOZ-KAY5+6-FF-739</v>
      </c>
      <c r="N505" s="105" t="str">
        <f>[4]SayfaKAY!M752</f>
        <v>MA kapı üzeri ekran çalışmıyor.</v>
      </c>
      <c r="O505" s="166" t="str">
        <f>[4]SayfaKAY!P752</f>
        <v>D-Arıza değil</v>
      </c>
      <c r="P505" s="166" t="str">
        <f>[4]SayfaKAY!Q752</f>
        <v>B(Servisten çekmeye etki eden arıza)</v>
      </c>
      <c r="Q505" s="166" t="str">
        <f>[4]SayfaKAY!R752</f>
        <v>N.A(Yaralanma yok)</v>
      </c>
      <c r="R505" s="132" t="str" cm="1">
        <f t="array" ref="R505">IF([4]SayfaKAY!U752="","",_xlfn.IFS([4]SayfaKAY!U752="Bozankaya","Bozankaya",[4]SayfaKAY!U752="Müşteri","Customer",[4]SayfaKAY!U752="Tedarikçi","Equipment Supplier"))</f>
        <v>Equipment Supplier</v>
      </c>
      <c r="S505" s="204" t="str">
        <f>[4]SayfaKAY!N752</f>
        <v>MA kapı üstü ekranlar çalışmıyor denilmiş ekranlar resetlendi arıza giderildi.</v>
      </c>
      <c r="T505" s="133" t="str">
        <f>[4]SayfaKAY!AD752</f>
        <v>*Reset edildi</v>
      </c>
      <c r="U505" s="132" t="str">
        <f>[4]SayfaKAY!W752</f>
        <v>Evet</v>
      </c>
      <c r="V505" s="108">
        <f>[4]SayfaKAY!AZ752</f>
        <v>1</v>
      </c>
      <c r="W505" s="136">
        <f t="shared" si="329"/>
        <v>45833</v>
      </c>
      <c r="X505" s="137" t="str">
        <f t="shared" si="330"/>
        <v>06:30</v>
      </c>
      <c r="Y505" s="235">
        <f>[4]SayfaKAY!AE752</f>
        <v>45833.270833333299</v>
      </c>
      <c r="Z505" s="109">
        <f t="shared" si="331"/>
        <v>45834</v>
      </c>
      <c r="AA505" s="110" t="str">
        <f t="shared" si="332"/>
        <v>07:00</v>
      </c>
      <c r="AB505" s="182">
        <f>[4]SayfaKAY!BA752</f>
        <v>45834.291666666701</v>
      </c>
      <c r="AC505" s="257">
        <f t="shared" si="333"/>
        <v>64.000000082887709</v>
      </c>
      <c r="AD505" s="111">
        <f t="shared" si="334"/>
        <v>45834</v>
      </c>
      <c r="AE505" s="111" t="str">
        <f t="shared" si="335"/>
        <v>07:00</v>
      </c>
      <c r="AF505" s="235">
        <f>[4]SayfaKAY!BA752</f>
        <v>45834.291666666701</v>
      </c>
      <c r="AG505" s="179" t="str">
        <f>[4]SayfaKAY!S752</f>
        <v>(III) Farklı Araçlarda Tekrarlayan Arıza</v>
      </c>
      <c r="AH505" s="178" t="str">
        <f t="shared" si="336"/>
        <v>Bu Arıza Aracın Servise Verilmesine Engel</v>
      </c>
      <c r="AI505" s="163" t="str">
        <f>[4]SayfaKAY!AV752</f>
        <v/>
      </c>
      <c r="AJ505" s="164" t="str">
        <f t="shared" si="337"/>
        <v/>
      </c>
      <c r="AK505" s="164" t="str">
        <f t="shared" si="338"/>
        <v/>
      </c>
      <c r="AL505" s="112" t="str">
        <f>[4]SayfaKAY!AX752</f>
        <v/>
      </c>
      <c r="AM505" s="257" cm="1">
        <f t="array" ref="AM505">IFERROR(IF(AND(P505&lt;&gt;"D(Arıza Değil)",AH505="Bu Arıza Aracın Servise Verilmesine Engel Değil"),
IF(Z505-F505&gt;0,(AB505-Y505)*24*60,
IF(OR(AND(G505&gt;$AS$1,G505&lt;$AT$1),AND(G505&gt;$AU$1,G505&lt;$AV$1)),
(AF505-H505)*24*60,     BH:BH0)),        AN505),0)</f>
        <v>64.000000082887709</v>
      </c>
      <c r="AN505" s="257">
        <f t="shared" si="339"/>
        <v>64.000000082887709</v>
      </c>
      <c r="AO505" s="174" t="str">
        <f>[4]SayfaKAY!AG752</f>
        <v/>
      </c>
      <c r="AP505" s="174" t="str">
        <f>[4]SayfaKAY!AI752</f>
        <v/>
      </c>
      <c r="AQ505" s="174" t="str">
        <f>[4]SayfaKAY!AQ752</f>
        <v/>
      </c>
      <c r="AR505" s="174" t="str">
        <f>[4]SayfaKAY!AH752</f>
        <v/>
      </c>
      <c r="AS505" s="174" t="str">
        <f>[4]SayfaKAY!AJ752</f>
        <v/>
      </c>
      <c r="AT505" s="175" t="str">
        <f>[4]SayfaKAY!AM752</f>
        <v/>
      </c>
      <c r="AU505" s="176" t="str">
        <f>[4]SayfaKAY!AL752</f>
        <v/>
      </c>
      <c r="AV505" s="176" t="str">
        <f>[4]SayfaKAY!AP752</f>
        <v/>
      </c>
      <c r="AW505" s="177" t="str">
        <f>[4]SayfaKAY!AT752</f>
        <v/>
      </c>
      <c r="AX505" s="194">
        <f t="shared" si="340"/>
        <v>704.0000009117648</v>
      </c>
      <c r="AY505" s="168"/>
      <c r="AZ505" s="167"/>
      <c r="BA505" s="170"/>
      <c r="BB505" s="171" t="str">
        <f t="shared" si="368"/>
        <v/>
      </c>
      <c r="BC505" s="114"/>
      <c r="BD505" s="114"/>
      <c r="BE505" s="114"/>
      <c r="BF505" s="114"/>
      <c r="BG505" s="114"/>
      <c r="BH505" s="114">
        <f>IFERROR(FRACAS!AN755, "Hata Var")</f>
        <v>8.000000057509169</v>
      </c>
      <c r="BI505" s="114"/>
      <c r="BJ505" s="114"/>
      <c r="BK505" s="105" t="str">
        <f>[4]SayfaKAY!AW752</f>
        <v/>
      </c>
      <c r="BL505" s="105" t="str">
        <f>[4]SayfaKAY!V752</f>
        <v>ATAK ULAŞIM SAN.TİC.LTD.ŞTİ.</v>
      </c>
      <c r="BM505" s="114"/>
      <c r="BN505" s="171" t="str">
        <f t="shared" si="341"/>
        <v>x yok</v>
      </c>
      <c r="BO505" s="171" t="b">
        <f t="shared" si="342"/>
        <v>0</v>
      </c>
      <c r="BP505" s="171" t="b">
        <f t="shared" si="343"/>
        <v>0</v>
      </c>
      <c r="BQ505" s="226">
        <f t="shared" si="344"/>
        <v>-1406.0000000149012</v>
      </c>
      <c r="BR505" s="226">
        <f t="shared" si="345"/>
        <v>1470.0000000977889</v>
      </c>
      <c r="BS505" s="226">
        <f t="shared" si="346"/>
        <v>64.000000082887709</v>
      </c>
      <c r="BT505" s="114"/>
      <c r="BU505" s="242"/>
      <c r="BV505" s="233">
        <f t="shared" si="347"/>
        <v>4</v>
      </c>
      <c r="BW505" s="226" t="str">
        <f t="shared" si="348"/>
        <v>Evet, çakışma var</v>
      </c>
      <c r="BX505" s="229"/>
      <c r="BY505" s="247">
        <f t="shared" si="349"/>
        <v>-0.97638888889923692</v>
      </c>
      <c r="BZ505" s="247">
        <f t="shared" si="350"/>
        <v>1.0208333334012423</v>
      </c>
      <c r="CA505" s="247">
        <f t="shared" si="351"/>
        <v>4.4444444502005354E-2</v>
      </c>
      <c r="CB505" s="213"/>
      <c r="CC505" s="211"/>
      <c r="CD505" s="196"/>
      <c r="CE505" s="213">
        <v>751</v>
      </c>
      <c r="CF505" s="182">
        <f t="shared" si="352"/>
        <v>45834.247222222199</v>
      </c>
      <c r="CG505" s="182">
        <f t="shared" si="353"/>
        <v>45834.291666666701</v>
      </c>
      <c r="CH505" s="196"/>
      <c r="CI505" s="196"/>
      <c r="CJ505" s="196"/>
      <c r="CK505" s="196">
        <f t="shared" si="354"/>
        <v>1.0208333334012423</v>
      </c>
      <c r="CL505" s="196">
        <f t="shared" si="355"/>
        <v>-0.97638888889923692</v>
      </c>
      <c r="CM505" s="196">
        <f t="shared" si="356"/>
        <v>4.4444444502005354E-2</v>
      </c>
      <c r="CN505" s="114"/>
      <c r="CO505" s="115">
        <f t="shared" si="357"/>
        <v>64.000000082887709</v>
      </c>
      <c r="CP505" s="116">
        <f t="shared" si="358"/>
        <v>61.250000004074536</v>
      </c>
      <c r="CQ505" s="117">
        <f t="shared" si="359"/>
        <v>0.24722222219861578</v>
      </c>
      <c r="CR505" s="117">
        <f t="shared" si="360"/>
        <v>45833.270833333299</v>
      </c>
      <c r="CS505" s="117">
        <f t="shared" si="361"/>
        <v>45834.291666666701</v>
      </c>
      <c r="CT505" s="118">
        <f t="shared" si="362"/>
        <v>65999553.999999985</v>
      </c>
      <c r="CU505" s="118">
        <f t="shared" si="363"/>
        <v>1470.0000000977889</v>
      </c>
      <c r="CV505" s="118">
        <f t="shared" si="364"/>
        <v>66001024.000000082</v>
      </c>
      <c r="CW505" s="119">
        <f t="shared" si="365"/>
        <v>0.99997772761828518</v>
      </c>
    </row>
    <row r="506" spans="1:101" ht="118.5" customHeight="1" x14ac:dyDescent="0.3">
      <c r="A506" s="160" t="str">
        <f>[4]SayfaKAY!C753</f>
        <v>KAY5+6</v>
      </c>
      <c r="B506" s="104" t="str">
        <f>[4]SayfaKAY!D753</f>
        <v>3872(1)</v>
      </c>
      <c r="C506" s="105" t="str">
        <f>[4]SayfaKAY!E753</f>
        <v>RA</v>
      </c>
      <c r="D506" s="105">
        <f>[4]SayfaKAY!F753</f>
        <v>141495</v>
      </c>
      <c r="E506" s="106" t="str">
        <f>[4]SayfaKAY!G753</f>
        <v>BOZ-KAY5+6-FF-740</v>
      </c>
      <c r="F506" s="193">
        <f t="shared" si="326"/>
        <v>45834</v>
      </c>
      <c r="G506" s="135">
        <f t="shared" si="327"/>
        <v>0.24930555559694767</v>
      </c>
      <c r="H506" s="235">
        <f>[4]SayfaKAY!H753</f>
        <v>45834.249305555597</v>
      </c>
      <c r="I506" s="104" t="str">
        <f>[4]SayfaKAY!I753</f>
        <v>Hat/Line</v>
      </c>
      <c r="J506" s="103" t="str">
        <f>IF([4]SayfaKAY!J753="","",IF([4]SayfaKAY!J753="Müşteri","Notified by Customer","Notified by Bozankaya"))</f>
        <v>Notified by Customer</v>
      </c>
      <c r="K506" s="103" t="e">
        <f>VLOOKUP([4]SayfaKAY!L753,#REF!,2,FALSE)</f>
        <v>#REF!</v>
      </c>
      <c r="L506" s="165" t="str">
        <f>[4]SayfaKAY!X753</f>
        <v>ATAK ULAŞIM SAN.TİC.LTD.ŞTİ.</v>
      </c>
      <c r="M506" s="107" t="str">
        <f t="shared" si="328"/>
        <v>KAY5+6-BOZ-KAY5+6-FF-740</v>
      </c>
      <c r="N506" s="105" t="str">
        <f>[4]SayfaKAY!M753</f>
        <v>MA kapı üstü ekran çalışmıyor</v>
      </c>
      <c r="O506" s="166" t="str">
        <f>[4]SayfaKAY!P753</f>
        <v>D-Arıza değil</v>
      </c>
      <c r="P506" s="166" t="str">
        <f>[4]SayfaKAY!Q753</f>
        <v>B(Servisten çekmeye etki eden arıza)</v>
      </c>
      <c r="Q506" s="166" t="str">
        <f>[4]SayfaKAY!R753</f>
        <v>N.A(Yaralanma yok)</v>
      </c>
      <c r="R506" s="132" t="str" cm="1">
        <f t="array" ref="R506">IF([4]SayfaKAY!U753="","",_xlfn.IFS([4]SayfaKAY!U753="Bozankaya","Bozankaya",[4]SayfaKAY!U753="Müşteri","Customer",[4]SayfaKAY!U753="Tedarikçi","Equipment Supplier"))</f>
        <v>Equipment Supplier</v>
      </c>
      <c r="S506" s="204" t="str">
        <f>[4]SayfaKAY!N753</f>
        <v>GYP resetlendi arıza giderildi.</v>
      </c>
      <c r="T506" s="133" t="str">
        <f>[4]SayfaKAY!AD753</f>
        <v>*Reset edildi</v>
      </c>
      <c r="U506" s="132" t="str">
        <f>[4]SayfaKAY!W753</f>
        <v>Evet</v>
      </c>
      <c r="V506" s="108" t="str">
        <f>[4]SayfaKAY!AZ753</f>
        <v/>
      </c>
      <c r="W506" s="136">
        <f t="shared" si="329"/>
        <v>45833</v>
      </c>
      <c r="X506" s="137" t="str">
        <f t="shared" si="330"/>
        <v>07:00</v>
      </c>
      <c r="Y506" s="235">
        <f>[4]SayfaKAY!AE753</f>
        <v>45833.291666666701</v>
      </c>
      <c r="Z506" s="109">
        <f t="shared" si="331"/>
        <v>45834</v>
      </c>
      <c r="AA506" s="110" t="str">
        <f t="shared" si="332"/>
        <v>08:00</v>
      </c>
      <c r="AB506" s="182">
        <f>[4]SayfaKAY!BA753</f>
        <v>45834.333333333299</v>
      </c>
      <c r="AC506" s="257">
        <f t="shared" si="333"/>
        <v>120.99999989150092</v>
      </c>
      <c r="AD506" s="111">
        <f t="shared" si="334"/>
        <v>45834</v>
      </c>
      <c r="AE506" s="111" t="str">
        <f t="shared" si="335"/>
        <v>08:00</v>
      </c>
      <c r="AF506" s="235">
        <f>[4]SayfaKAY!BA753</f>
        <v>45834.333333333299</v>
      </c>
      <c r="AG506" s="179" t="str">
        <f>[4]SayfaKAY!S753</f>
        <v>(III) Farklı Araçlarda Tekrarlayan Arıza</v>
      </c>
      <c r="AH506" s="178" t="str">
        <f t="shared" si="336"/>
        <v>Bu Arıza Aracın Servise Verilmesine Engel</v>
      </c>
      <c r="AI506" s="163" t="str">
        <f>[4]SayfaKAY!AV753</f>
        <v/>
      </c>
      <c r="AJ506" s="164" t="str">
        <f t="shared" si="337"/>
        <v/>
      </c>
      <c r="AK506" s="164" t="str">
        <f t="shared" si="338"/>
        <v/>
      </c>
      <c r="AL506" s="112" t="str">
        <f>[4]SayfaKAY!AX753</f>
        <v/>
      </c>
      <c r="AM506" s="257" cm="1">
        <f t="array" ref="AM506">IFERROR(IF(AND(P506&lt;&gt;"D(Arıza Değil)",AH506="Bu Arıza Aracın Servise Verilmesine Engel Değil"),
IF(Z506-F506&gt;0,(AB506-Y506)*24*60,
IF(OR(AND(G506&gt;$AS$1,G506&lt;$AT$1),AND(G506&gt;$AU$1,G506&lt;$AV$1)),
(AF506-H506)*24*60,     BH:BH0)),        AN506),0)</f>
        <v>120.99999989150092</v>
      </c>
      <c r="AN506" s="257">
        <f t="shared" si="339"/>
        <v>120.99999989150092</v>
      </c>
      <c r="AO506" s="174" t="str">
        <f>[4]SayfaKAY!AG753</f>
        <v/>
      </c>
      <c r="AP506" s="174" t="str">
        <f>[4]SayfaKAY!AI753</f>
        <v/>
      </c>
      <c r="AQ506" s="174" t="str">
        <f>[4]SayfaKAY!AQ753</f>
        <v/>
      </c>
      <c r="AR506" s="174" t="str">
        <f>[4]SayfaKAY!AH753</f>
        <v/>
      </c>
      <c r="AS506" s="174" t="str">
        <f>[4]SayfaKAY!AJ753</f>
        <v/>
      </c>
      <c r="AT506" s="175" t="str">
        <f>[4]SayfaKAY!AM753</f>
        <v/>
      </c>
      <c r="AU506" s="176" t="str">
        <f>[4]SayfaKAY!AL753</f>
        <v/>
      </c>
      <c r="AV506" s="176" t="str">
        <f>[4]SayfaKAY!AP753</f>
        <v/>
      </c>
      <c r="AW506" s="177" t="str">
        <f>[4]SayfaKAY!AT753</f>
        <v/>
      </c>
      <c r="AX506" s="194" t="str">
        <f t="shared" si="340"/>
        <v/>
      </c>
      <c r="AY506" s="168"/>
      <c r="AZ506" s="167"/>
      <c r="BA506" s="113"/>
      <c r="BB506" s="171" t="str">
        <f t="shared" si="368"/>
        <v/>
      </c>
      <c r="BC506" s="114"/>
      <c r="BD506" s="114"/>
      <c r="BE506" s="114"/>
      <c r="BF506" s="114"/>
      <c r="BG506" s="114"/>
      <c r="BH506" s="114">
        <f>IFERROR(FRACAS!AN756, "Hata Var")</f>
        <v>4.000000023515895</v>
      </c>
      <c r="BI506" s="114"/>
      <c r="BJ506" s="114"/>
      <c r="BK506" s="105" t="str">
        <f>[4]SayfaKAY!AW753</f>
        <v/>
      </c>
      <c r="BL506" s="105" t="str">
        <f>[4]SayfaKAY!V753</f>
        <v>ATAK ULAŞIM SAN.TİC.LTD.ŞTİ.</v>
      </c>
      <c r="BM506" s="114"/>
      <c r="BN506" s="171" t="str">
        <f t="shared" si="341"/>
        <v>x yok</v>
      </c>
      <c r="BO506" s="171" t="b">
        <f t="shared" si="342"/>
        <v>0</v>
      </c>
      <c r="BP506" s="171" t="b">
        <f t="shared" si="343"/>
        <v>0</v>
      </c>
      <c r="BQ506" s="226">
        <f t="shared" si="344"/>
        <v>-1379.0000000107102</v>
      </c>
      <c r="BR506" s="226">
        <f t="shared" si="345"/>
        <v>1499.9999999022111</v>
      </c>
      <c r="BS506" s="226">
        <f t="shared" si="346"/>
        <v>120.99999989150092</v>
      </c>
      <c r="BT506" s="114"/>
      <c r="BU506" s="242"/>
      <c r="BV506" s="233">
        <f t="shared" si="347"/>
        <v>2</v>
      </c>
      <c r="BW506" s="226" t="str">
        <f t="shared" si="348"/>
        <v>Evet, çakışma var</v>
      </c>
      <c r="BX506" s="229"/>
      <c r="BY506" s="247">
        <f t="shared" si="349"/>
        <v>-0.95763888889632653</v>
      </c>
      <c r="BZ506" s="247">
        <f t="shared" si="350"/>
        <v>1.0416666665987577</v>
      </c>
      <c r="CA506" s="247">
        <f t="shared" si="351"/>
        <v>8.4027777702431194E-2</v>
      </c>
      <c r="CB506" s="213"/>
      <c r="CC506" s="211"/>
      <c r="CD506" s="196"/>
      <c r="CE506" s="213">
        <v>752</v>
      </c>
      <c r="CF506" s="182">
        <f t="shared" si="352"/>
        <v>45834.249305555597</v>
      </c>
      <c r="CG506" s="182">
        <f t="shared" si="353"/>
        <v>45834.333333333299</v>
      </c>
      <c r="CH506" s="196"/>
      <c r="CI506" s="196"/>
      <c r="CJ506" s="196"/>
      <c r="CK506" s="196">
        <f t="shared" si="354"/>
        <v>1.0416666665987577</v>
      </c>
      <c r="CL506" s="196">
        <f t="shared" si="355"/>
        <v>-0.95763888889632653</v>
      </c>
      <c r="CM506" s="196">
        <f t="shared" si="356"/>
        <v>8.4027777702431194E-2</v>
      </c>
      <c r="CN506" s="114"/>
      <c r="CO506" s="115">
        <f t="shared" si="357"/>
        <v>120.99999989150092</v>
      </c>
      <c r="CP506" s="116">
        <f t="shared" si="358"/>
        <v>62.499999995925464</v>
      </c>
      <c r="CQ506" s="117">
        <f t="shared" si="359"/>
        <v>0.24930555559694767</v>
      </c>
      <c r="CR506" s="117">
        <f t="shared" si="360"/>
        <v>45833.291666666701</v>
      </c>
      <c r="CS506" s="117">
        <f t="shared" si="361"/>
        <v>45834.333333333299</v>
      </c>
      <c r="CT506" s="118">
        <f t="shared" si="362"/>
        <v>65999580.999999993</v>
      </c>
      <c r="CU506" s="118">
        <f t="shared" si="363"/>
        <v>1499.9999999022111</v>
      </c>
      <c r="CV506" s="118">
        <f t="shared" si="364"/>
        <v>66001080.999999888</v>
      </c>
      <c r="CW506" s="119">
        <f t="shared" si="365"/>
        <v>0.99997727309951334</v>
      </c>
    </row>
    <row r="507" spans="1:101" ht="118.5" customHeight="1" x14ac:dyDescent="0.3">
      <c r="A507" s="104" t="str">
        <f>[4]SayfaKAY!C627</f>
        <v>KAY5+6</v>
      </c>
      <c r="B507" s="104" t="str">
        <f>[4]SayfaKAY!D627</f>
        <v>3881(10)</v>
      </c>
      <c r="C507" s="105" t="str">
        <f>[4]SayfaKAY!E627</f>
        <v>P</v>
      </c>
      <c r="D507" s="105">
        <f>[4]SayfaKAY!F627</f>
        <v>96728</v>
      </c>
      <c r="E507" s="106" t="str">
        <f>[4]SayfaKAY!G627</f>
        <v>BOZ-KAY5+6-FF-622</v>
      </c>
      <c r="F507" s="193">
        <f t="shared" si="326"/>
        <v>45833</v>
      </c>
      <c r="G507" s="135">
        <f t="shared" si="327"/>
        <v>0.24027777779701864</v>
      </c>
      <c r="H507" s="235">
        <f>[4]SayfaKAY!H627</f>
        <v>45833.240277777797</v>
      </c>
      <c r="I507" s="104" t="str">
        <f>[4]SayfaKAY!I627</f>
        <v>Depo/Depot</v>
      </c>
      <c r="J507" s="103" t="str">
        <f>IF([4]SayfaKAY!J627="","",IF([4]SayfaKAY!J627="Müşteri","Notified by Customer","Notified by Bozankaya"))</f>
        <v>Notified by Customer</v>
      </c>
      <c r="K507" s="103" t="e">
        <f>VLOOKUP([4]SayfaKAY!L627,#REF!,2,FALSE)</f>
        <v>#REF!</v>
      </c>
      <c r="L507" s="165" t="str">
        <f>[4]SayfaKAY!X627</f>
        <v>HANNING &amp; KAHL GMBH &amp; CO.KG</v>
      </c>
      <c r="M507" s="107" t="str">
        <f t="shared" si="328"/>
        <v>KAY5+6-BOZ-KAY5+6-FF-622</v>
      </c>
      <c r="N507" s="105" t="str">
        <f>[4]SayfaKAY!M627</f>
        <v>P treyler boji HPU ana gövdede yağ kaçağı var.</v>
      </c>
      <c r="O507" s="166" t="str">
        <f>[4]SayfaKAY!P627</f>
        <v>D-Arıza değil</v>
      </c>
      <c r="P507" s="166" t="str">
        <f>[4]SayfaKAY!Q627</f>
        <v>B(Servisten çekmeye etki eden arıza)</v>
      </c>
      <c r="Q507" s="166" t="str">
        <f>[4]SayfaKAY!R627</f>
        <v>N.A(Yaralanma yok)</v>
      </c>
      <c r="R507" s="132" t="str" cm="1">
        <f t="array" ref="R507">IF([4]SayfaKAY!U627="","",_xlfn.IFS([4]SayfaKAY!U627="Bozankaya","Bozankaya",[4]SayfaKAY!U627="Müşteri","Customer",[4]SayfaKAY!U627="Tedarikçi","Equipment Supplier"))</f>
        <v>Equipment Supplier</v>
      </c>
      <c r="S507" s="204" t="str">
        <f>[4]SayfaKAY!N627</f>
        <v>Yağ seviyesi fazlaydı bu sebeple terleme yapmış. Yağ seviyesi ayarlandı.</v>
      </c>
      <c r="T507" s="133" t="str">
        <f>[4]SayfaKAY!AD627</f>
        <v>Fren Sistemine Yağ ilave edildi</v>
      </c>
      <c r="U507" s="132" t="str">
        <f>[4]SayfaKAY!W627</f>
        <v>Evet</v>
      </c>
      <c r="V507" s="108">
        <f>[4]SayfaKAY!AZ627</f>
        <v>3</v>
      </c>
      <c r="W507" s="136">
        <f t="shared" si="329"/>
        <v>45833</v>
      </c>
      <c r="X507" s="137" t="str">
        <f t="shared" si="330"/>
        <v>06:00</v>
      </c>
      <c r="Y507" s="235">
        <f>[4]SayfaKAY!AE627</f>
        <v>45833.25</v>
      </c>
      <c r="Z507" s="109">
        <f t="shared" si="331"/>
        <v>45834</v>
      </c>
      <c r="AA507" s="110" t="str">
        <f t="shared" si="332"/>
        <v>12:00</v>
      </c>
      <c r="AB507" s="182">
        <f>[4]SayfaKAY!BA627</f>
        <v>45834.5</v>
      </c>
      <c r="AC507" s="257">
        <f t="shared" si="333"/>
        <v>1813.9999999722932</v>
      </c>
      <c r="AD507" s="111">
        <f t="shared" si="334"/>
        <v>45834</v>
      </c>
      <c r="AE507" s="111" t="str">
        <f t="shared" si="335"/>
        <v>12:00</v>
      </c>
      <c r="AF507" s="235">
        <f>[4]SayfaKAY!BA627</f>
        <v>45834.5</v>
      </c>
      <c r="AG507" s="179" t="str">
        <f>[4]SayfaKAY!S627</f>
        <v>(II) Aynı Araçta Tekrarlayan Arıza</v>
      </c>
      <c r="AH507" s="178" t="str">
        <f t="shared" si="336"/>
        <v>Bu Arıza Aracın Servise Verilmesine Engel</v>
      </c>
      <c r="AI507" s="163" t="str">
        <f>[4]SayfaKAY!AV627</f>
        <v/>
      </c>
      <c r="AJ507" s="164" t="str">
        <f t="shared" si="337"/>
        <v/>
      </c>
      <c r="AK507" s="164" t="str">
        <f t="shared" si="338"/>
        <v/>
      </c>
      <c r="AL507" s="112" t="str">
        <f>[4]SayfaKAY!AX627</f>
        <v/>
      </c>
      <c r="AM507" s="257" cm="1">
        <f t="array" ref="AM507">IFERROR(IF(AND(P507&lt;&gt;"D(Arıza Değil)",AH507="Bu Arıza Aracın Servise Verilmesine Engel Değil"),
IF(Z507-F507&gt;0,(AB507-Y507)*24*60,
IF(OR(AND(G507&gt;$AS$1,G507&lt;$AT$1),AND(G507&gt;$AU$1,G507&lt;$AV$1)),
(AF507-H507)*24*60,     BH:BH0)),        AN507),0)</f>
        <v>1813.9999999722932</v>
      </c>
      <c r="AN507" s="257">
        <f t="shared" si="339"/>
        <v>1813.9999999722932</v>
      </c>
      <c r="AO507" s="174" t="str">
        <f>[4]SayfaKAY!AG627</f>
        <v/>
      </c>
      <c r="AP507" s="174" t="str">
        <f>[4]SayfaKAY!AI627</f>
        <v/>
      </c>
      <c r="AQ507" s="174" t="str">
        <f>[4]SayfaKAY!AQ627</f>
        <v/>
      </c>
      <c r="AR507" s="174" t="str">
        <f>[4]SayfaKAY!AH627</f>
        <v/>
      </c>
      <c r="AS507" s="174" t="str">
        <f>[4]SayfaKAY!AJ627</f>
        <v/>
      </c>
      <c r="AT507" s="175" t="str">
        <f>[4]SayfaKAY!AM627</f>
        <v/>
      </c>
      <c r="AU507" s="176" t="str">
        <f>[4]SayfaKAY!AL627</f>
        <v/>
      </c>
      <c r="AV507" s="176" t="str">
        <f>[4]SayfaKAY!AP627</f>
        <v/>
      </c>
      <c r="AW507" s="177" t="str">
        <f>[4]SayfaKAY!AT627</f>
        <v/>
      </c>
      <c r="AX507" s="194">
        <f t="shared" si="340"/>
        <v>59861.999999085674</v>
      </c>
      <c r="AY507" s="168"/>
      <c r="AZ507" s="167"/>
      <c r="BA507" s="170"/>
      <c r="BB507" s="171" t="str">
        <f t="shared" si="368"/>
        <v/>
      </c>
      <c r="BC507" s="114"/>
      <c r="BD507" s="114"/>
      <c r="BE507" s="114"/>
      <c r="BF507" s="114"/>
      <c r="BG507" s="114"/>
      <c r="BH507" s="114">
        <f>IFERROR(FRACAS!AN630, "Hata Var")</f>
        <v>171.00000000209548</v>
      </c>
      <c r="BI507" s="114"/>
      <c r="BJ507" s="114"/>
      <c r="BK507" s="105" t="str">
        <f>[4]SayfaKAY!AW627</f>
        <v/>
      </c>
      <c r="BL507" s="105" t="str">
        <f>[4]SayfaKAY!V627</f>
        <v>HANNING &amp; KAHL GMBH &amp; CO.KG</v>
      </c>
      <c r="BM507" s="114"/>
      <c r="BN507" s="171" t="str">
        <f t="shared" si="341"/>
        <v>x yok</v>
      </c>
      <c r="BO507" s="171" t="b">
        <f t="shared" si="342"/>
        <v>0</v>
      </c>
      <c r="BP507" s="171" t="str">
        <f t="shared" si="343"/>
        <v>Bir günden fazla süren arıza</v>
      </c>
      <c r="BQ507" s="226">
        <f t="shared" si="344"/>
        <v>13.999999972293153</v>
      </c>
      <c r="BR507" s="226">
        <f t="shared" si="345"/>
        <v>1800</v>
      </c>
      <c r="BS507" s="226">
        <f t="shared" si="346"/>
        <v>1813.9999999722932</v>
      </c>
      <c r="BT507" s="114"/>
      <c r="BU507" s="242"/>
      <c r="BV507" s="233">
        <f t="shared" si="347"/>
        <v>4</v>
      </c>
      <c r="BW507" s="226" t="str">
        <f t="shared" si="348"/>
        <v>Evet, çakışma var</v>
      </c>
      <c r="BX507" s="229"/>
      <c r="BY507" s="247">
        <f t="shared" si="349"/>
        <v>9.7222222029813565E-3</v>
      </c>
      <c r="BZ507" s="247">
        <f t="shared" si="350"/>
        <v>1.25</v>
      </c>
      <c r="CA507" s="247">
        <f t="shared" si="351"/>
        <v>1.2597222222029814</v>
      </c>
      <c r="CB507" s="213"/>
      <c r="CC507" s="211"/>
      <c r="CD507" s="196"/>
      <c r="CE507" s="213">
        <v>626</v>
      </c>
      <c r="CF507" s="182">
        <f t="shared" si="352"/>
        <v>45833.240277777797</v>
      </c>
      <c r="CG507" s="182">
        <f t="shared" si="353"/>
        <v>45834.5</v>
      </c>
      <c r="CH507" s="196"/>
      <c r="CI507" s="196"/>
      <c r="CJ507" s="196"/>
      <c r="CK507" s="196">
        <f t="shared" si="354"/>
        <v>1.25</v>
      </c>
      <c r="CL507" s="196">
        <f t="shared" si="355"/>
        <v>9.7222222029813565E-3</v>
      </c>
      <c r="CM507" s="196">
        <f t="shared" si="356"/>
        <v>1.2597222222029814</v>
      </c>
      <c r="CN507" s="114"/>
      <c r="CO507" s="115">
        <f t="shared" si="357"/>
        <v>1813.9999999722932</v>
      </c>
      <c r="CP507" s="116">
        <f t="shared" si="358"/>
        <v>75</v>
      </c>
      <c r="CQ507" s="117">
        <f t="shared" si="359"/>
        <v>0.24027777779701864</v>
      </c>
      <c r="CR507" s="117">
        <f t="shared" si="360"/>
        <v>45833.25</v>
      </c>
      <c r="CS507" s="117">
        <f t="shared" si="361"/>
        <v>45834.5</v>
      </c>
      <c r="CT507" s="118">
        <f t="shared" si="362"/>
        <v>65999533.99999997</v>
      </c>
      <c r="CU507" s="118">
        <f t="shared" si="363"/>
        <v>1800</v>
      </c>
      <c r="CV507" s="118">
        <f t="shared" si="364"/>
        <v>66001333.99999997</v>
      </c>
      <c r="CW507" s="119">
        <f t="shared" si="365"/>
        <v>0.99997272782395585</v>
      </c>
    </row>
    <row r="508" spans="1:101" ht="118.5" customHeight="1" x14ac:dyDescent="0.3">
      <c r="A508" s="160" t="str">
        <f>[4]SayfaKAY!C684</f>
        <v>KAY5+6</v>
      </c>
      <c r="B508" s="104" t="str">
        <f>[4]SayfaKAY!D684</f>
        <v>3879(8)</v>
      </c>
      <c r="C508" s="105" t="str">
        <f>[4]SayfaKAY!E684</f>
        <v>MB</v>
      </c>
      <c r="D508" s="105">
        <f>[4]SayfaKAY!F684</f>
        <v>116826</v>
      </c>
      <c r="E508" s="106" t="str">
        <f>[4]SayfaKAY!G684</f>
        <v>BOZ-KAY5+6-FF-675</v>
      </c>
      <c r="F508" s="193">
        <f t="shared" si="326"/>
        <v>45833</v>
      </c>
      <c r="G508" s="135">
        <f t="shared" si="327"/>
        <v>0.53402777780138422</v>
      </c>
      <c r="H508" s="235">
        <f>[4]SayfaKAY!H684</f>
        <v>45833.534027777801</v>
      </c>
      <c r="I508" s="104" t="str">
        <f>[4]SayfaKAY!I684</f>
        <v>Hat/Line</v>
      </c>
      <c r="J508" s="103" t="str">
        <f>IF([4]SayfaKAY!J684="","",IF([4]SayfaKAY!J684="Müşteri","Notified by Customer","Notified by Bozankaya"))</f>
        <v>Notified by Customer</v>
      </c>
      <c r="K508" s="103" t="e">
        <f>VLOOKUP([4]SayfaKAY!L684,#REF!,2,FALSE)</f>
        <v>#REF!</v>
      </c>
      <c r="L508" s="165" t="str">
        <f>[4]SayfaKAY!X684</f>
        <v>ATAK ULAŞIM SAN.TİC.LTD.ŞTİ.</v>
      </c>
      <c r="M508" s="107" t="str">
        <f t="shared" si="328"/>
        <v>KAY5+6-BOZ-KAY5+6-FF-675</v>
      </c>
      <c r="N508" s="105" t="str">
        <f>[4]SayfaKAY!M684</f>
        <v>17.06.2025 tarihinde gerçekleştirilen saha denetiminde saat 09:42 de 3879 nolu araçta kapı üstü bilgilendirmelerin aktif olmadığı tespit edilmiştir. Gerekli arıza müdahalesini yapalım.</v>
      </c>
      <c r="O508" s="166" t="str">
        <f>[4]SayfaKAY!P684</f>
        <v>D-Arıza değil</v>
      </c>
      <c r="P508" s="166" t="str">
        <f>[4]SayfaKAY!Q684</f>
        <v>B(Servisten çekmeye etki eden arıza)</v>
      </c>
      <c r="Q508" s="166" t="str">
        <f>[4]SayfaKAY!R684</f>
        <v>N.A(Yaralanma yok)</v>
      </c>
      <c r="R508" s="132" t="str" cm="1">
        <f t="array" ref="R508">IF([4]SayfaKAY!U684="","",_xlfn.IFS([4]SayfaKAY!U684="Bozankaya","Bozankaya",[4]SayfaKAY!U684="Müşteri","Customer",[4]SayfaKAY!U684="Tedarikçi","Equipment Supplier"))</f>
        <v>Equipment Supplier</v>
      </c>
      <c r="S508" s="204" t="str">
        <f>[4]SayfaKAY!N684</f>
        <v>Araç resetlendi. Sorun giderildi.</v>
      </c>
      <c r="T508" s="133" t="str">
        <f>[4]SayfaKAY!AD684</f>
        <v>*Reset edildi</v>
      </c>
      <c r="U508" s="132" t="str">
        <f>[4]SayfaKAY!W684</f>
        <v>Evet</v>
      </c>
      <c r="V508" s="108">
        <f>[4]SayfaKAY!AZ684</f>
        <v>2</v>
      </c>
      <c r="W508" s="136">
        <f t="shared" si="329"/>
        <v>45832</v>
      </c>
      <c r="X508" s="137" t="str">
        <f t="shared" si="330"/>
        <v>13:00</v>
      </c>
      <c r="Y508" s="235">
        <f>[4]SayfaKAY!AE684</f>
        <v>45832.541666666701</v>
      </c>
      <c r="Z508" s="109">
        <f t="shared" si="331"/>
        <v>45833</v>
      </c>
      <c r="AA508" s="110" t="str">
        <f t="shared" si="332"/>
        <v>14:00</v>
      </c>
      <c r="AB508" s="182">
        <f>[4]SayfaKAY!BA684</f>
        <v>45833.583333333299</v>
      </c>
      <c r="AC508" s="257">
        <f t="shared" si="333"/>
        <v>70.999999917112291</v>
      </c>
      <c r="AD508" s="111">
        <f t="shared" si="334"/>
        <v>45833</v>
      </c>
      <c r="AE508" s="111" t="str">
        <f t="shared" si="335"/>
        <v>14:00</v>
      </c>
      <c r="AF508" s="235">
        <f>[4]SayfaKAY!BA684</f>
        <v>45833.583333333299</v>
      </c>
      <c r="AG508" s="179" t="str">
        <f>[4]SayfaKAY!S684</f>
        <v>(III) Farklı Araçlarda Tekrarlayan Arıza</v>
      </c>
      <c r="AH508" s="178" t="str">
        <f t="shared" si="336"/>
        <v>Bu Arıza Aracın Servise Verilmesine Engel</v>
      </c>
      <c r="AI508" s="163" t="str">
        <f>[4]SayfaKAY!AV684</f>
        <v/>
      </c>
      <c r="AJ508" s="164" t="str">
        <f t="shared" si="337"/>
        <v/>
      </c>
      <c r="AK508" s="164" t="str">
        <f t="shared" si="338"/>
        <v/>
      </c>
      <c r="AL508" s="112" t="str">
        <f>[4]SayfaKAY!AX684</f>
        <v/>
      </c>
      <c r="AM508" s="257" cm="1">
        <f t="array" ref="AM508">IFERROR(IF(AND(P508&lt;&gt;"D(Arıza Değil)",AH508="Bu Arıza Aracın Servise Verilmesine Engel Değil"),
IF(Z508-F508&gt;0,(AB508-Y508)*24*60,
IF(OR(AND(G508&gt;$AS$1,G508&lt;$AT$1),AND(G508&gt;$AU$1,G508&lt;$AV$1)),
(AF508-H508)*24*60,     BH:BH0)),        AN508),0)</f>
        <v>70.999999917112291</v>
      </c>
      <c r="AN508" s="257">
        <f t="shared" si="339"/>
        <v>70.999999917112291</v>
      </c>
      <c r="AO508" s="174" t="str">
        <f>[4]SayfaKAY!AG684</f>
        <v/>
      </c>
      <c r="AP508" s="174" t="str">
        <f>[4]SayfaKAY!AI684</f>
        <v/>
      </c>
      <c r="AQ508" s="174" t="str">
        <f>[4]SayfaKAY!AQ684</f>
        <v/>
      </c>
      <c r="AR508" s="174" t="str">
        <f>[4]SayfaKAY!AH684</f>
        <v/>
      </c>
      <c r="AS508" s="174" t="str">
        <f>[4]SayfaKAY!AJ684</f>
        <v/>
      </c>
      <c r="AT508" s="175" t="str">
        <f>[4]SayfaKAY!AM684</f>
        <v/>
      </c>
      <c r="AU508" s="176" t="str">
        <f>[4]SayfaKAY!AL684</f>
        <v/>
      </c>
      <c r="AV508" s="176" t="str">
        <f>[4]SayfaKAY!AP684</f>
        <v/>
      </c>
      <c r="AW508" s="177" t="str">
        <f>[4]SayfaKAY!AT684</f>
        <v/>
      </c>
      <c r="AX508" s="194">
        <f t="shared" si="340"/>
        <v>1561.9999981764704</v>
      </c>
      <c r="AY508" s="168"/>
      <c r="AZ508" s="167"/>
      <c r="BA508" s="113"/>
      <c r="BB508" s="171" t="str">
        <f t="shared" si="368"/>
        <v/>
      </c>
      <c r="BC508" s="114"/>
      <c r="BD508" s="114"/>
      <c r="BE508" s="114"/>
      <c r="BF508" s="114"/>
      <c r="BG508" s="114"/>
      <c r="BH508" s="114">
        <f>IFERROR(FRACAS!AN687, "Hata Var")</f>
        <v>81.999999932013452</v>
      </c>
      <c r="BI508" s="114"/>
      <c r="BJ508" s="114"/>
      <c r="BK508" s="105" t="str">
        <f>[4]SayfaKAY!AW684</f>
        <v/>
      </c>
      <c r="BL508" s="105" t="str">
        <f>[4]SayfaKAY!V684</f>
        <v>ATAK ULAŞIM SAN.TİC.LTD.ŞTİ.</v>
      </c>
      <c r="BM508" s="114"/>
      <c r="BN508" s="171" t="str">
        <f t="shared" si="341"/>
        <v>x yok</v>
      </c>
      <c r="BO508" s="171" t="b">
        <f t="shared" si="342"/>
        <v>0</v>
      </c>
      <c r="BP508" s="171" t="b">
        <f t="shared" si="343"/>
        <v>0</v>
      </c>
      <c r="BQ508" s="226">
        <f t="shared" si="344"/>
        <v>-1428.9999999850988</v>
      </c>
      <c r="BR508" s="226">
        <f t="shared" si="345"/>
        <v>1499.9999999022111</v>
      </c>
      <c r="BS508" s="226">
        <f t="shared" si="346"/>
        <v>70.999999917112291</v>
      </c>
      <c r="BT508" s="114"/>
      <c r="BU508" s="242"/>
      <c r="BV508" s="233">
        <f t="shared" si="347"/>
        <v>4</v>
      </c>
      <c r="BW508" s="226" t="str">
        <f t="shared" si="348"/>
        <v>Evet, çakışma var</v>
      </c>
      <c r="BX508" s="229"/>
      <c r="BY508" s="247">
        <f t="shared" si="349"/>
        <v>-0.99236111110076308</v>
      </c>
      <c r="BZ508" s="247">
        <f t="shared" si="350"/>
        <v>1.0416666665987577</v>
      </c>
      <c r="CA508" s="247">
        <f t="shared" si="351"/>
        <v>4.9305555497994646E-2</v>
      </c>
      <c r="CB508" s="213"/>
      <c r="CC508" s="211"/>
      <c r="CD508" s="196"/>
      <c r="CE508" s="213">
        <v>683</v>
      </c>
      <c r="CF508" s="182">
        <f t="shared" si="352"/>
        <v>45833.534027777801</v>
      </c>
      <c r="CG508" s="182">
        <f t="shared" si="353"/>
        <v>45833.583333333299</v>
      </c>
      <c r="CH508" s="196"/>
      <c r="CI508" s="196"/>
      <c r="CJ508" s="196"/>
      <c r="CK508" s="196">
        <f t="shared" si="354"/>
        <v>1.0416666665987577</v>
      </c>
      <c r="CL508" s="196">
        <f t="shared" si="355"/>
        <v>-0.99236111110076308</v>
      </c>
      <c r="CM508" s="196">
        <f t="shared" si="356"/>
        <v>4.9305555497994646E-2</v>
      </c>
      <c r="CN508" s="114"/>
      <c r="CO508" s="115">
        <f t="shared" si="357"/>
        <v>70.999999917112291</v>
      </c>
      <c r="CP508" s="116">
        <f t="shared" si="358"/>
        <v>62.499999995925464</v>
      </c>
      <c r="CQ508" s="117">
        <f t="shared" si="359"/>
        <v>0.53402777780138422</v>
      </c>
      <c r="CR508" s="117">
        <f t="shared" si="360"/>
        <v>45832.541666666701</v>
      </c>
      <c r="CS508" s="117">
        <f t="shared" si="361"/>
        <v>45833.583333333299</v>
      </c>
      <c r="CT508" s="118">
        <f t="shared" si="362"/>
        <v>65998091.000000015</v>
      </c>
      <c r="CU508" s="118">
        <f t="shared" si="363"/>
        <v>1499.9999999022111</v>
      </c>
      <c r="CV508" s="118">
        <f t="shared" si="364"/>
        <v>65999590.999999918</v>
      </c>
      <c r="CW508" s="119">
        <f t="shared" si="365"/>
        <v>0.9999772725864331</v>
      </c>
    </row>
    <row r="509" spans="1:101" ht="118.5" customHeight="1" x14ac:dyDescent="0.3">
      <c r="A509" s="104" t="str">
        <f>[4]SayfaKAY!C734</f>
        <v>KAY5+6</v>
      </c>
      <c r="B509" s="104" t="str">
        <f>[4]SayfaKAY!D734</f>
        <v>3880(9)</v>
      </c>
      <c r="C509" s="105" t="str">
        <f>[4]SayfaKAY!E734</f>
        <v>MB</v>
      </c>
      <c r="D509" s="105">
        <f>[4]SayfaKAY!F734</f>
        <v>105637</v>
      </c>
      <c r="E509" s="106" t="str">
        <f>[4]SayfaKAY!G734</f>
        <v>BOZ-KAY5+6-FF-721</v>
      </c>
      <c r="F509" s="193">
        <f t="shared" si="326"/>
        <v>45833</v>
      </c>
      <c r="G509" s="135">
        <f t="shared" si="327"/>
        <v>0.48402777779847383</v>
      </c>
      <c r="H509" s="235">
        <f>[4]SayfaKAY!H734</f>
        <v>45833.484027777798</v>
      </c>
      <c r="I509" s="104" t="str">
        <f>[4]SayfaKAY!I734</f>
        <v>Hat/Line</v>
      </c>
      <c r="J509" s="103" t="str">
        <f>IF([4]SayfaKAY!J734="","",IF([4]SayfaKAY!J734="Müşteri","Notified by Customer","Notified by Bozankaya"))</f>
        <v>Notified by Customer</v>
      </c>
      <c r="K509" s="103" t="e">
        <f>VLOOKUP([4]SayfaKAY!L734,#REF!,2,FALSE)</f>
        <v>#REF!</v>
      </c>
      <c r="L509" s="165" t="str">
        <f>[4]SayfaKAY!X734</f>
        <v/>
      </c>
      <c r="M509" s="107" t="str">
        <f t="shared" si="328"/>
        <v>KAY5+6-BOZ-KAY5+6-FF-721</v>
      </c>
      <c r="N509" s="105" t="str">
        <f>[4]SayfaKAY!M734</f>
        <v>YOLCU BÖLÜMÜ -64 DERECE GÖRÜNÜYOR</v>
      </c>
      <c r="O509" s="166" t="str">
        <f>[4]SayfaKAY!P734</f>
        <v>D-Arıza değil</v>
      </c>
      <c r="P509" s="166" t="str">
        <f>[4]SayfaKAY!Q734</f>
        <v>B(Servisten çekmeye etki eden arıza)</v>
      </c>
      <c r="Q509" s="166" t="str">
        <f>[4]SayfaKAY!R734</f>
        <v>N.A(Yaralanma yok)</v>
      </c>
      <c r="R509" s="132" t="str" cm="1">
        <f t="array" ref="R509">IF([4]SayfaKAY!U734="","",_xlfn.IFS([4]SayfaKAY!U734="Bozankaya","Bozankaya",[4]SayfaKAY!U734="Müşteri","Customer",[4]SayfaKAY!U734="Tedarikçi","Equipment Supplier"))</f>
        <v>Equipment Supplier</v>
      </c>
      <c r="S509" s="204" t="str">
        <f>[4]SayfaKAY!N734</f>
        <v>HVAC SİGORTADAN RESETLENDİ NORMALE DÇNDÜ LOG KAYDI İNDİRİLDİ</v>
      </c>
      <c r="T509" s="133" t="str">
        <f>[4]SayfaKAY!AD734</f>
        <v>Ekipman yenisi ile değiştirildi</v>
      </c>
      <c r="U509" s="132" t="str">
        <f>[4]SayfaKAY!W734</f>
        <v>Evet</v>
      </c>
      <c r="V509" s="108" t="str">
        <f>[4]SayfaKAY!AZ734</f>
        <v/>
      </c>
      <c r="W509" s="136">
        <f t="shared" si="329"/>
        <v>45833</v>
      </c>
      <c r="X509" s="137" t="str">
        <f t="shared" si="330"/>
        <v>13:00</v>
      </c>
      <c r="Y509" s="235">
        <f>[4]SayfaKAY!AE734</f>
        <v>45833.541666666701</v>
      </c>
      <c r="Z509" s="109">
        <f t="shared" si="331"/>
        <v>45833</v>
      </c>
      <c r="AA509" s="110" t="str">
        <f t="shared" si="332"/>
        <v>15:00</v>
      </c>
      <c r="AB509" s="182">
        <f>[4]SayfaKAY!BA734</f>
        <v>45833.625</v>
      </c>
      <c r="AC509" s="257">
        <f t="shared" si="333"/>
        <v>202.99999997019768</v>
      </c>
      <c r="AD509" s="111">
        <f t="shared" si="334"/>
        <v>45833</v>
      </c>
      <c r="AE509" s="111" t="str">
        <f t="shared" si="335"/>
        <v>15:00</v>
      </c>
      <c r="AF509" s="235">
        <f>[4]SayfaKAY!BA734</f>
        <v>45833.625</v>
      </c>
      <c r="AG509" s="179" t="str">
        <f>[4]SayfaKAY!S734</f>
        <v>(III) Farklı Araçlarda Tekrarlayan Arıza</v>
      </c>
      <c r="AH509" s="178" t="str">
        <f t="shared" si="336"/>
        <v>Bu Arıza Aracın Servise Verilmesine Engel</v>
      </c>
      <c r="AI509" s="163" t="str">
        <f>[4]SayfaKAY!AV734</f>
        <v/>
      </c>
      <c r="AJ509" s="164" t="str">
        <f t="shared" si="337"/>
        <v/>
      </c>
      <c r="AK509" s="164" t="str">
        <f t="shared" si="338"/>
        <v/>
      </c>
      <c r="AL509" s="112" t="str">
        <f>[4]SayfaKAY!AX734</f>
        <v/>
      </c>
      <c r="AM509" s="257" cm="1">
        <f t="array" ref="AM509">IFERROR(IF(AND(P509&lt;&gt;"D(Arıza Değil)",AH509="Bu Arıza Aracın Servise Verilmesine Engel Değil"),
IF(Z509-F509&gt;0,(AB509-Y509)*24*60,
IF(OR(AND(G509&gt;$AS$1,G509&lt;$AT$1),AND(G509&gt;$AU$1,G509&lt;$AV$1)),
(AF509-H509)*24*60,     BH:BH0)),        AN509),0)</f>
        <v>202.99999997019768</v>
      </c>
      <c r="AN509" s="257">
        <f t="shared" si="339"/>
        <v>202.99999997019768</v>
      </c>
      <c r="AO509" s="174" t="str">
        <f>[4]SayfaKAY!AG734</f>
        <v/>
      </c>
      <c r="AP509" s="174" t="str">
        <f>[4]SayfaKAY!AI734</f>
        <v/>
      </c>
      <c r="AQ509" s="174" t="str">
        <f>[4]SayfaKAY!AQ734</f>
        <v/>
      </c>
      <c r="AR509" s="174" t="str">
        <f>[4]SayfaKAY!AH734</f>
        <v/>
      </c>
      <c r="AS509" s="174" t="str">
        <f>[4]SayfaKAY!AJ734</f>
        <v/>
      </c>
      <c r="AT509" s="175" t="str">
        <f>[4]SayfaKAY!AM734</f>
        <v/>
      </c>
      <c r="AU509" s="176" t="str">
        <f>[4]SayfaKAY!AL734</f>
        <v/>
      </c>
      <c r="AV509" s="176" t="str">
        <f>[4]SayfaKAY!AP734</f>
        <v/>
      </c>
      <c r="AW509" s="177" t="str">
        <f>[4]SayfaKAY!AT734</f>
        <v/>
      </c>
      <c r="AX509" s="194" t="str">
        <f t="shared" si="340"/>
        <v/>
      </c>
      <c r="AY509" s="168"/>
      <c r="AZ509" s="167"/>
      <c r="BA509" s="170"/>
      <c r="BB509" s="171" t="str">
        <f t="shared" si="368"/>
        <v/>
      </c>
      <c r="BC509" s="114"/>
      <c r="BD509" s="114"/>
      <c r="BE509" s="114"/>
      <c r="BF509" s="114"/>
      <c r="BG509" s="114"/>
      <c r="BH509" s="114">
        <f>IFERROR(FRACAS!AN737, "Hata Var")</f>
        <v>98.999999997904524</v>
      </c>
      <c r="BI509" s="114"/>
      <c r="BJ509" s="114"/>
      <c r="BK509" s="105" t="str">
        <f>[4]SayfaKAY!AW734</f>
        <v/>
      </c>
      <c r="BL509" s="105" t="str">
        <f>[4]SayfaKAY!V734</f>
        <v>ELTESAN ELEKTRO MEKANİK SOĞUTMA SAN</v>
      </c>
      <c r="BM509" s="114"/>
      <c r="BN509" s="171" t="str">
        <f t="shared" si="341"/>
        <v>x yok</v>
      </c>
      <c r="BO509" s="171" t="b">
        <f t="shared" si="342"/>
        <v>0</v>
      </c>
      <c r="BP509" s="171" t="b">
        <f t="shared" si="343"/>
        <v>0</v>
      </c>
      <c r="BQ509" s="226">
        <f t="shared" si="344"/>
        <v>83.000000019092113</v>
      </c>
      <c r="BR509" s="226">
        <f t="shared" si="345"/>
        <v>119.99999995110556</v>
      </c>
      <c r="BS509" s="226">
        <f t="shared" si="346"/>
        <v>202.99999997019768</v>
      </c>
      <c r="BT509" s="114"/>
      <c r="BU509" s="242"/>
      <c r="BV509" s="233">
        <f t="shared" si="347"/>
        <v>5</v>
      </c>
      <c r="BW509" s="226" t="str">
        <f t="shared" si="348"/>
        <v>Evet, çakışma var</v>
      </c>
      <c r="BX509" s="229"/>
      <c r="BY509" s="247">
        <f t="shared" si="349"/>
        <v>5.7638888902147301E-2</v>
      </c>
      <c r="BZ509" s="247">
        <f t="shared" si="350"/>
        <v>8.3333333299378864E-2</v>
      </c>
      <c r="CA509" s="247">
        <f t="shared" si="351"/>
        <v>0.14097222220152617</v>
      </c>
      <c r="CB509" s="213"/>
      <c r="CC509" s="211"/>
      <c r="CD509" s="196"/>
      <c r="CE509" s="213">
        <v>733</v>
      </c>
      <c r="CF509" s="182">
        <f t="shared" si="352"/>
        <v>45833.484027777798</v>
      </c>
      <c r="CG509" s="182">
        <f t="shared" si="353"/>
        <v>45833.625</v>
      </c>
      <c r="CH509" s="196"/>
      <c r="CI509" s="196"/>
      <c r="CJ509" s="196"/>
      <c r="CK509" s="196">
        <f t="shared" si="354"/>
        <v>8.3333333299378864E-2</v>
      </c>
      <c r="CL509" s="196">
        <f t="shared" si="355"/>
        <v>5.7638888902147301E-2</v>
      </c>
      <c r="CM509" s="196">
        <f t="shared" si="356"/>
        <v>0.14097222220152617</v>
      </c>
      <c r="CN509" s="114"/>
      <c r="CO509" s="115">
        <f t="shared" si="357"/>
        <v>202.99999997019768</v>
      </c>
      <c r="CP509" s="116">
        <f t="shared" si="358"/>
        <v>4.9999999979627319</v>
      </c>
      <c r="CQ509" s="117">
        <f t="shared" si="359"/>
        <v>0.48402777779847383</v>
      </c>
      <c r="CR509" s="117">
        <f t="shared" si="360"/>
        <v>45833.541666666701</v>
      </c>
      <c r="CS509" s="117">
        <f t="shared" si="361"/>
        <v>45833.625</v>
      </c>
      <c r="CT509" s="118">
        <f t="shared" si="362"/>
        <v>65999603.000000022</v>
      </c>
      <c r="CU509" s="118">
        <f t="shared" si="363"/>
        <v>119.99999995110556</v>
      </c>
      <c r="CV509" s="118">
        <f t="shared" si="364"/>
        <v>65999722.99999997</v>
      </c>
      <c r="CW509" s="119">
        <f t="shared" si="365"/>
        <v>0.99999818181055167</v>
      </c>
    </row>
    <row r="510" spans="1:101" ht="118.5" customHeight="1" x14ac:dyDescent="0.3">
      <c r="A510" s="160" t="str">
        <f>[4]SayfaKAY!C737</f>
        <v>KAY5+6</v>
      </c>
      <c r="B510" s="104" t="str">
        <f>[4]SayfaKAY!D737</f>
        <v>3876(5)</v>
      </c>
      <c r="C510" s="105" t="str">
        <f>[4]SayfaKAY!E737</f>
        <v>MB</v>
      </c>
      <c r="D510" s="105">
        <f>[4]SayfaKAY!F737</f>
        <v>142718</v>
      </c>
      <c r="E510" s="106" t="str">
        <f>[4]SayfaKAY!G737</f>
        <v>BOZ-KAY5+6-FF-724</v>
      </c>
      <c r="F510" s="193">
        <f t="shared" si="326"/>
        <v>45833</v>
      </c>
      <c r="G510" s="135">
        <f t="shared" si="327"/>
        <v>0.54097222220298136</v>
      </c>
      <c r="H510" s="235">
        <f>[4]SayfaKAY!H737</f>
        <v>45833.540972222203</v>
      </c>
      <c r="I510" s="104" t="str">
        <f>[4]SayfaKAY!I737</f>
        <v>Hat/Line</v>
      </c>
      <c r="J510" s="103" t="str">
        <f>IF([4]SayfaKAY!J737="","",IF([4]SayfaKAY!J737="Müşteri","Notified by Customer","Notified by Bozankaya"))</f>
        <v>Notified by Customer</v>
      </c>
      <c r="K510" s="103" t="e">
        <f>VLOOKUP([4]SayfaKAY!L737,#REF!,2,FALSE)</f>
        <v>#REF!</v>
      </c>
      <c r="L510" s="165" t="str">
        <f>[4]SayfaKAY!X737</f>
        <v/>
      </c>
      <c r="M510" s="107" t="str">
        <f t="shared" si="328"/>
        <v>KAY5+6-BOZ-KAY5+6-FF-724</v>
      </c>
      <c r="N510" s="105" t="str">
        <f>[4]SayfaKAY!M737</f>
        <v>16.06.2025 TARİHİNDE YAPILAN SAHA DENETİMİNDE 3876 NOLU ARAÇTA KAPI ÜSTÜ EKRANLARIN ÇALIŞMADIĞI TESPİT EDİLMİŞTİR. " GEREKLİ ARIZA MÜDAHELESİ YAPILCAKTIR"</v>
      </c>
      <c r="O510" s="166" t="str">
        <f>[4]SayfaKAY!P737</f>
        <v>D-Arıza değil</v>
      </c>
      <c r="P510" s="166" t="str">
        <f>[4]SayfaKAY!Q737</f>
        <v>B(Servisten çekmeye etki eden arıza)</v>
      </c>
      <c r="Q510" s="166" t="str">
        <f>[4]SayfaKAY!R737</f>
        <v>N.A(Yaralanma yok)</v>
      </c>
      <c r="R510" s="132" t="str" cm="1">
        <f t="array" ref="R510">IF([4]SayfaKAY!U737="","",_xlfn.IFS([4]SayfaKAY!U737="Bozankaya","Bozankaya",[4]SayfaKAY!U737="Müşteri","Customer",[4]SayfaKAY!U737="Tedarikçi","Equipment Supplier"))</f>
        <v/>
      </c>
      <c r="S510" s="204" t="str">
        <f>[4]SayfaKAY!N737</f>
        <v>GÖRSEL YÖNETİM PC RESETLENDİ</v>
      </c>
      <c r="T510" s="133" t="str">
        <f>[4]SayfaKAY!AD737</f>
        <v>Yazılım tekrar yüklendi</v>
      </c>
      <c r="U510" s="132" t="str">
        <f>[4]SayfaKAY!W737</f>
        <v>Evet</v>
      </c>
      <c r="V510" s="108" t="str">
        <f>[4]SayfaKAY!AZ737</f>
        <v/>
      </c>
      <c r="W510" s="136">
        <f t="shared" si="329"/>
        <v>45834</v>
      </c>
      <c r="X510" s="137" t="str">
        <f t="shared" si="330"/>
        <v>07:30</v>
      </c>
      <c r="Y510" s="235">
        <f>[4]SayfaKAY!AE737</f>
        <v>45834.3125</v>
      </c>
      <c r="Z510" s="109">
        <f t="shared" si="331"/>
        <v>45834</v>
      </c>
      <c r="AA510" s="110" t="str">
        <f t="shared" si="332"/>
        <v>08:00</v>
      </c>
      <c r="AB510" s="182">
        <f>[4]SayfaKAY!BA737</f>
        <v>45834.333333333299</v>
      </c>
      <c r="AC510" s="257">
        <f t="shared" si="333"/>
        <v>1140.9999999788124</v>
      </c>
      <c r="AD510" s="111">
        <f t="shared" si="334"/>
        <v>45834</v>
      </c>
      <c r="AE510" s="111" t="str">
        <f t="shared" si="335"/>
        <v>08:00</v>
      </c>
      <c r="AF510" s="235">
        <f>[4]SayfaKAY!BA737</f>
        <v>45834.333333333299</v>
      </c>
      <c r="AG510" s="179" t="str">
        <f>[4]SayfaKAY!S737</f>
        <v>(III) Farklı Araçlarda Tekrarlayan Arıza</v>
      </c>
      <c r="AH510" s="178" t="str">
        <f t="shared" si="336"/>
        <v>Bu Arıza Aracın Servise Verilmesine Engel</v>
      </c>
      <c r="AI510" s="163" t="str">
        <f>[4]SayfaKAY!AV737</f>
        <v/>
      </c>
      <c r="AJ510" s="164" t="str">
        <f t="shared" si="337"/>
        <v/>
      </c>
      <c r="AK510" s="164" t="str">
        <f t="shared" si="338"/>
        <v/>
      </c>
      <c r="AL510" s="112" t="str">
        <f>[4]SayfaKAY!AX737</f>
        <v/>
      </c>
      <c r="AM510" s="257" cm="1">
        <f t="array" ref="AM510">IFERROR(IF(AND(P510&lt;&gt;"D(Arıza Değil)",AH510="Bu Arıza Aracın Servise Verilmesine Engel Değil"),
IF(Z510-F510&gt;0,(AB510-Y510)*24*60,
IF(OR(AND(G510&gt;$AS$1,G510&lt;$AT$1),AND(G510&gt;$AU$1,G510&lt;$AV$1)),
(AF510-H510)*24*60,     BH:BH0)),        AN510),0)</f>
        <v>1140.9999999788124</v>
      </c>
      <c r="AN510" s="257">
        <f t="shared" si="339"/>
        <v>1140.9999999788124</v>
      </c>
      <c r="AO510" s="174" t="str">
        <f>[4]SayfaKAY!AG737</f>
        <v/>
      </c>
      <c r="AP510" s="174" t="str">
        <f>[4]SayfaKAY!AI737</f>
        <v/>
      </c>
      <c r="AQ510" s="174" t="str">
        <f>[4]SayfaKAY!AQ737</f>
        <v/>
      </c>
      <c r="AR510" s="174" t="str">
        <f>[4]SayfaKAY!AH737</f>
        <v/>
      </c>
      <c r="AS510" s="174" t="str">
        <f>[4]SayfaKAY!AJ737</f>
        <v/>
      </c>
      <c r="AT510" s="175" t="str">
        <f>[4]SayfaKAY!AM737</f>
        <v/>
      </c>
      <c r="AU510" s="176" t="str">
        <f>[4]SayfaKAY!AL737</f>
        <v/>
      </c>
      <c r="AV510" s="176" t="str">
        <f>[4]SayfaKAY!AP737</f>
        <v/>
      </c>
      <c r="AW510" s="177" t="str">
        <f>[4]SayfaKAY!AT737</f>
        <v/>
      </c>
      <c r="AX510" s="194" t="str">
        <f t="shared" si="340"/>
        <v/>
      </c>
      <c r="AY510" s="168"/>
      <c r="AZ510" s="167"/>
      <c r="BA510" s="113"/>
      <c r="BB510" s="171" t="str">
        <f t="shared" si="368"/>
        <v/>
      </c>
      <c r="BC510" s="114"/>
      <c r="BD510" s="114"/>
      <c r="BE510" s="114"/>
      <c r="BF510" s="114"/>
      <c r="BG510" s="114"/>
      <c r="BH510" s="114">
        <f>IFERROR(FRACAS!AN740, "Hata Var")</f>
        <v>492.00000005308539</v>
      </c>
      <c r="BI510" s="114"/>
      <c r="BJ510" s="114"/>
      <c r="BK510" s="105" t="str">
        <f>[4]SayfaKAY!AW737</f>
        <v/>
      </c>
      <c r="BL510" s="105" t="str">
        <f>[4]SayfaKAY!V737</f>
        <v>ATAK ULAŞIM SAN.TİC.LTD.ŞTİ.</v>
      </c>
      <c r="BM510" s="114"/>
      <c r="BN510" s="171" t="str">
        <f t="shared" si="341"/>
        <v>x yok</v>
      </c>
      <c r="BO510" s="171" t="b">
        <f t="shared" si="342"/>
        <v>0</v>
      </c>
      <c r="BP510" s="171" t="str">
        <f t="shared" si="343"/>
        <v>Bir günden fazla süren arıza</v>
      </c>
      <c r="BQ510" s="226">
        <f t="shared" si="344"/>
        <v>1111.0000000277068</v>
      </c>
      <c r="BR510" s="226">
        <f t="shared" si="345"/>
        <v>29.999999951105565</v>
      </c>
      <c r="BS510" s="226">
        <f t="shared" si="346"/>
        <v>1140.9999999788124</v>
      </c>
      <c r="BT510" s="114"/>
      <c r="BU510" s="242"/>
      <c r="BV510" s="233">
        <f t="shared" si="347"/>
        <v>3</v>
      </c>
      <c r="BW510" s="226" t="str">
        <f t="shared" si="348"/>
        <v>Evet, çakışma var</v>
      </c>
      <c r="BX510" s="229"/>
      <c r="BY510" s="247">
        <f t="shared" si="349"/>
        <v>0.77152777779701864</v>
      </c>
      <c r="BZ510" s="247">
        <f t="shared" si="350"/>
        <v>2.0833333299378864E-2</v>
      </c>
      <c r="CA510" s="247">
        <f t="shared" si="351"/>
        <v>0.79236111109639751</v>
      </c>
      <c r="CB510" s="213"/>
      <c r="CC510" s="211"/>
      <c r="CD510" s="196"/>
      <c r="CE510" s="213">
        <v>736</v>
      </c>
      <c r="CF510" s="182">
        <f t="shared" si="352"/>
        <v>45833.540972222203</v>
      </c>
      <c r="CG510" s="182">
        <f t="shared" si="353"/>
        <v>45834.333333333299</v>
      </c>
      <c r="CH510" s="196"/>
      <c r="CI510" s="196"/>
      <c r="CJ510" s="196"/>
      <c r="CK510" s="196">
        <f t="shared" si="354"/>
        <v>2.0833333299378864E-2</v>
      </c>
      <c r="CL510" s="196">
        <f t="shared" si="355"/>
        <v>0.77152777779701864</v>
      </c>
      <c r="CM510" s="196">
        <f t="shared" si="356"/>
        <v>0.79236111109639751</v>
      </c>
      <c r="CN510" s="114"/>
      <c r="CO510" s="115">
        <f t="shared" si="357"/>
        <v>1140.9999999788124</v>
      </c>
      <c r="CP510" s="116">
        <f t="shared" si="358"/>
        <v>1.2499999979627319</v>
      </c>
      <c r="CQ510" s="117">
        <f t="shared" si="359"/>
        <v>0.54097222220298136</v>
      </c>
      <c r="CR510" s="117">
        <f t="shared" si="360"/>
        <v>45834.3125</v>
      </c>
      <c r="CS510" s="117">
        <f t="shared" si="361"/>
        <v>45834.333333333299</v>
      </c>
      <c r="CT510" s="118">
        <f t="shared" si="362"/>
        <v>66000631.00000003</v>
      </c>
      <c r="CU510" s="118">
        <f t="shared" si="363"/>
        <v>29.999999951105565</v>
      </c>
      <c r="CV510" s="118">
        <f t="shared" si="364"/>
        <v>66000660.999999978</v>
      </c>
      <c r="CW510" s="119">
        <f t="shared" si="365"/>
        <v>0.99999954545909853</v>
      </c>
    </row>
    <row r="511" spans="1:101" ht="118.5" customHeight="1" x14ac:dyDescent="0.3">
      <c r="A511" s="104" t="str">
        <f>[4]SayfaKAY!C747</f>
        <v>KAY5+6</v>
      </c>
      <c r="B511" s="104" t="str">
        <f>[4]SayfaKAY!D747</f>
        <v>3880(9)</v>
      </c>
      <c r="C511" s="105" t="str">
        <f>[4]SayfaKAY!E747</f>
        <v>MB</v>
      </c>
      <c r="D511" s="105">
        <f>[4]SayfaKAY!F747</f>
        <v>106000</v>
      </c>
      <c r="E511" s="106" t="str">
        <f>[4]SayfaKAY!G747</f>
        <v>BOZ-KAY5+6-FF-734</v>
      </c>
      <c r="F511" s="193">
        <f t="shared" si="326"/>
        <v>45833</v>
      </c>
      <c r="G511" s="135">
        <f t="shared" si="327"/>
        <v>0.53958333330228925</v>
      </c>
      <c r="H511" s="235">
        <f>[4]SayfaKAY!H747</f>
        <v>45833.539583333302</v>
      </c>
      <c r="I511" s="104" t="str">
        <f>[4]SayfaKAY!I747</f>
        <v>Hat/Line</v>
      </c>
      <c r="J511" s="103" t="str">
        <f>IF([4]SayfaKAY!J747="","",IF([4]SayfaKAY!J747="Müşteri","Notified by Customer","Notified by Bozankaya"))</f>
        <v>Notified by Customer</v>
      </c>
      <c r="K511" s="103" t="e">
        <f>VLOOKUP([4]SayfaKAY!L747,#REF!,2,FALSE)</f>
        <v>#REF!</v>
      </c>
      <c r="L511" s="165" t="str">
        <f>[4]SayfaKAY!X747</f>
        <v/>
      </c>
      <c r="M511" s="107" t="str">
        <f t="shared" si="328"/>
        <v>KAY5+6-BOZ-KAY5+6-FF-734</v>
      </c>
      <c r="N511" s="105" t="str">
        <f>[4]SayfaKAY!M747</f>
        <v>16.06.2025 TARİHİNDE YAPILAN SAHA DENETİMİNDE 3880 NOLU ARAÇTAKİ KAPI ÜSTÜ EKRANLARIN ÇALIŞMADIĞI TESPİT EDİLMİŞTİR GEREKLİ ARIZA MÜDAHELESİ YAPILACAKTIR</v>
      </c>
      <c r="O511" s="166" t="str">
        <f>[4]SayfaKAY!P747</f>
        <v>D-Arıza değil</v>
      </c>
      <c r="P511" s="166" t="str">
        <f>[4]SayfaKAY!Q747</f>
        <v>B(Servisten çekmeye etki eden arıza)</v>
      </c>
      <c r="Q511" s="166" t="str">
        <f>[4]SayfaKAY!R747</f>
        <v>N.A(Yaralanma yok)</v>
      </c>
      <c r="R511" s="132" t="str" cm="1">
        <f t="array" ref="R511">IF([4]SayfaKAY!U747="","",_xlfn.IFS([4]SayfaKAY!U747="Bozankaya","Bozankaya",[4]SayfaKAY!U747="Müşteri","Customer",[4]SayfaKAY!U747="Tedarikçi","Equipment Supplier"))</f>
        <v>Equipment Supplier</v>
      </c>
      <c r="S511" s="204" t="str">
        <f>[4]SayfaKAY!N747</f>
        <v>GÖRSEL YÖNETİM PC RESETLENDİ</v>
      </c>
      <c r="T511" s="133" t="str">
        <f>[4]SayfaKAY!AD747</f>
        <v>Ekipman yenisi ile değiştirildi</v>
      </c>
      <c r="U511" s="132" t="str">
        <f>[4]SayfaKAY!W747</f>
        <v/>
      </c>
      <c r="V511" s="108" t="str">
        <f>[4]SayfaKAY!AZ747</f>
        <v/>
      </c>
      <c r="W511" s="136">
        <f t="shared" si="329"/>
        <v>45836</v>
      </c>
      <c r="X511" s="137" t="str">
        <f t="shared" si="330"/>
        <v>13:00</v>
      </c>
      <c r="Y511" s="235">
        <f>[4]SayfaKAY!AE747</f>
        <v>45836.541666666701</v>
      </c>
      <c r="Z511" s="109">
        <f t="shared" si="331"/>
        <v>45836</v>
      </c>
      <c r="AA511" s="110" t="str">
        <f t="shared" si="332"/>
        <v>15:00</v>
      </c>
      <c r="AB511" s="182">
        <f>[4]SayfaKAY!BA747</f>
        <v>45836.625</v>
      </c>
      <c r="AC511" s="257">
        <f t="shared" si="333"/>
        <v>4443.0000000447035</v>
      </c>
      <c r="AD511" s="111">
        <f t="shared" si="334"/>
        <v>45836</v>
      </c>
      <c r="AE511" s="111" t="str">
        <f t="shared" si="335"/>
        <v>15:00</v>
      </c>
      <c r="AF511" s="235">
        <f>[4]SayfaKAY!BA747</f>
        <v>45836.625</v>
      </c>
      <c r="AG511" s="179" t="str">
        <f>[4]SayfaKAY!S747</f>
        <v>(III) Farklı Araçlarda Tekrarlayan Arıza</v>
      </c>
      <c r="AH511" s="178" t="str">
        <f t="shared" si="336"/>
        <v>Bu Arıza Aracın Servise Verilmesine Engel</v>
      </c>
      <c r="AI511" s="163" t="str">
        <f>[4]SayfaKAY!AV747</f>
        <v/>
      </c>
      <c r="AJ511" s="164" t="str">
        <f t="shared" si="337"/>
        <v/>
      </c>
      <c r="AK511" s="164" t="str">
        <f t="shared" si="338"/>
        <v/>
      </c>
      <c r="AL511" s="112" t="str">
        <f>[4]SayfaKAY!AX747</f>
        <v/>
      </c>
      <c r="AM511" s="257" cm="1">
        <f t="array" ref="AM511">IFERROR(IF(AND(P511&lt;&gt;"D(Arıza Değil)",AH511="Bu Arıza Aracın Servise Verilmesine Engel Değil"),
IF(Z511-F511&gt;0,(AB511-Y511)*24*60,
IF(OR(AND(G511&gt;$AS$1,G511&lt;$AT$1),AND(G511&gt;$AU$1,G511&lt;$AV$1)),
(AF511-H511)*24*60,     BH:BH0)),        AN511),0)</f>
        <v>4443.0000000447035</v>
      </c>
      <c r="AN511" s="257">
        <f t="shared" si="339"/>
        <v>4443.0000000447035</v>
      </c>
      <c r="AO511" s="174" t="str">
        <f>[4]SayfaKAY!AG747</f>
        <v/>
      </c>
      <c r="AP511" s="174" t="str">
        <f>[4]SayfaKAY!AI747</f>
        <v/>
      </c>
      <c r="AQ511" s="174" t="str">
        <f>[4]SayfaKAY!AQ747</f>
        <v/>
      </c>
      <c r="AR511" s="174" t="str">
        <f>[4]SayfaKAY!AH747</f>
        <v/>
      </c>
      <c r="AS511" s="174" t="str">
        <f>[4]SayfaKAY!AJ747</f>
        <v/>
      </c>
      <c r="AT511" s="175" t="str">
        <f>[4]SayfaKAY!AM747</f>
        <v/>
      </c>
      <c r="AU511" s="176" t="str">
        <f>[4]SayfaKAY!AL747</f>
        <v/>
      </c>
      <c r="AV511" s="176" t="str">
        <f>[4]SayfaKAY!AP747</f>
        <v/>
      </c>
      <c r="AW511" s="177" t="str">
        <f>[4]SayfaKAY!AT747</f>
        <v/>
      </c>
      <c r="AX511" s="194" t="str">
        <f t="shared" si="340"/>
        <v/>
      </c>
      <c r="AY511" s="168"/>
      <c r="AZ511" s="167"/>
      <c r="BA511" s="170"/>
      <c r="BB511" s="171" t="str">
        <f t="shared" si="368"/>
        <v/>
      </c>
      <c r="BC511" s="114"/>
      <c r="BD511" s="114"/>
      <c r="BE511" s="114"/>
      <c r="BF511" s="114"/>
      <c r="BG511" s="114"/>
      <c r="BH511" s="114">
        <f>IFERROR(FRACAS!AN750, "Hata Var")</f>
        <v>149.00000010849908</v>
      </c>
      <c r="BI511" s="114"/>
      <c r="BJ511" s="114"/>
      <c r="BK511" s="105" t="str">
        <f>[4]SayfaKAY!AW747</f>
        <v/>
      </c>
      <c r="BL511" s="105" t="str">
        <f>[4]SayfaKAY!V747</f>
        <v>ATAK ULAŞIM SAN.TİC.LTD.ŞTİ.</v>
      </c>
      <c r="BM511" s="114"/>
      <c r="BN511" s="171" t="str">
        <f t="shared" si="341"/>
        <v>x yok</v>
      </c>
      <c r="BO511" s="171" t="b">
        <f t="shared" si="342"/>
        <v>0</v>
      </c>
      <c r="BP511" s="171" t="str">
        <f t="shared" si="343"/>
        <v>Bir günden fazla süren arıza</v>
      </c>
      <c r="BQ511" s="226">
        <f t="shared" si="344"/>
        <v>4323.0000000935979</v>
      </c>
      <c r="BR511" s="226">
        <f t="shared" si="345"/>
        <v>119.99999995110556</v>
      </c>
      <c r="BS511" s="226">
        <f t="shared" si="346"/>
        <v>4443.0000000447035</v>
      </c>
      <c r="BT511" s="114"/>
      <c r="BU511" s="242"/>
      <c r="BV511" s="233">
        <f t="shared" si="347"/>
        <v>5</v>
      </c>
      <c r="BW511" s="226" t="str">
        <f t="shared" si="348"/>
        <v>Evet, çakışma var</v>
      </c>
      <c r="BX511" s="229"/>
      <c r="BY511" s="247">
        <f t="shared" si="349"/>
        <v>3.0020833333983319</v>
      </c>
      <c r="BZ511" s="247">
        <f t="shared" si="350"/>
        <v>8.3333333299378864E-2</v>
      </c>
      <c r="CA511" s="247">
        <f t="shared" si="351"/>
        <v>3.0854166666977108</v>
      </c>
      <c r="CB511" s="213"/>
      <c r="CC511" s="211"/>
      <c r="CD511" s="196"/>
      <c r="CE511" s="213">
        <v>746</v>
      </c>
      <c r="CF511" s="182">
        <f t="shared" si="352"/>
        <v>45833.539583333302</v>
      </c>
      <c r="CG511" s="182">
        <f t="shared" si="353"/>
        <v>45836.625</v>
      </c>
      <c r="CH511" s="196"/>
      <c r="CI511" s="196"/>
      <c r="CJ511" s="196"/>
      <c r="CK511" s="196">
        <f t="shared" si="354"/>
        <v>8.3333333299378864E-2</v>
      </c>
      <c r="CL511" s="196">
        <f t="shared" si="355"/>
        <v>3.0020833333983319</v>
      </c>
      <c r="CM511" s="196">
        <f t="shared" si="356"/>
        <v>3.0854166666977108</v>
      </c>
      <c r="CN511" s="114"/>
      <c r="CO511" s="115">
        <f t="shared" si="357"/>
        <v>4443.0000000447035</v>
      </c>
      <c r="CP511" s="116">
        <f t="shared" si="358"/>
        <v>4.9999999979627319</v>
      </c>
      <c r="CQ511" s="117">
        <f t="shared" si="359"/>
        <v>0.53958333330228925</v>
      </c>
      <c r="CR511" s="117">
        <f t="shared" si="360"/>
        <v>45836.541666666701</v>
      </c>
      <c r="CS511" s="117">
        <f t="shared" si="361"/>
        <v>45836.625</v>
      </c>
      <c r="CT511" s="118">
        <f t="shared" si="362"/>
        <v>66003843.000000097</v>
      </c>
      <c r="CU511" s="118">
        <f t="shared" si="363"/>
        <v>119.99999995110556</v>
      </c>
      <c r="CV511" s="118">
        <f t="shared" si="364"/>
        <v>66003963.000000045</v>
      </c>
      <c r="CW511" s="119">
        <f t="shared" si="365"/>
        <v>0.99999818192734957</v>
      </c>
    </row>
    <row r="512" spans="1:101" ht="118.5" customHeight="1" x14ac:dyDescent="0.3">
      <c r="A512" s="160" t="str">
        <f>[4]SayfaKAY!C615</f>
        <v>KAY5+6</v>
      </c>
      <c r="B512" s="104" t="str">
        <f>[4]SayfaKAY!D615</f>
        <v>3881(10)</v>
      </c>
      <c r="C512" s="105" t="str">
        <f>[4]SayfaKAY!E615</f>
        <v>MA</v>
      </c>
      <c r="D512" s="105">
        <f>[4]SayfaKAY!F615</f>
        <v>96728</v>
      </c>
      <c r="E512" s="106" t="str">
        <f>[4]SayfaKAY!G615</f>
        <v>BOZ-KAY5+6-FF-614</v>
      </c>
      <c r="F512" s="193">
        <f t="shared" si="326"/>
        <v>45832</v>
      </c>
      <c r="G512" s="135">
        <f t="shared" si="327"/>
        <v>0.54305555560131324</v>
      </c>
      <c r="H512" s="235">
        <f>[4]SayfaKAY!H615</f>
        <v>45832.543055555601</v>
      </c>
      <c r="I512" s="104" t="str">
        <f>[4]SayfaKAY!I615</f>
        <v>Hat/Line</v>
      </c>
      <c r="J512" s="103" t="str">
        <f>IF([4]SayfaKAY!J615="","",IF([4]SayfaKAY!J615="Müşteri","Notified by Customer","Notified by Bozankaya"))</f>
        <v>Notified by Customer</v>
      </c>
      <c r="K512" s="103" t="e">
        <f>VLOOKUP([4]SayfaKAY!L615,#REF!,2,FALSE)</f>
        <v>#REF!</v>
      </c>
      <c r="L512" s="165" t="str">
        <f>[4]SayfaKAY!X615</f>
        <v>ATAK ULAŞIM SAN.TİC.LTD.ŞTİ.</v>
      </c>
      <c r="M512" s="107" t="str">
        <f t="shared" si="328"/>
        <v>KAY5+6-BOZ-KAY5+6-FF-614</v>
      </c>
      <c r="N512" s="105" t="str">
        <f>[4]SayfaKAY!M615</f>
        <v>23.06.2025 TARİHİNDE YAPILAN SAHA DENETİMİNDE 3881-A NOLU ARACIN SAAT 15:41 KAPI ÜSTÜ BİLGİLENDİRME EKRANLARININ AKTİF OLMADIĞI TESPİT EDİLMİŞTİR. GEREKLİ ARIZA MÜDAHALESİ YAPILACAKTIR.</v>
      </c>
      <c r="O512" s="166" t="str">
        <f>[4]SayfaKAY!P615</f>
        <v>D-Arıza değil</v>
      </c>
      <c r="P512" s="166" t="str">
        <f>[4]SayfaKAY!Q615</f>
        <v>B(Servisten çekmeye etki eden arıza)</v>
      </c>
      <c r="Q512" s="166" t="str">
        <f>[4]SayfaKAY!R615</f>
        <v>N.A(Yaralanma yok)</v>
      </c>
      <c r="R512" s="132" t="str" cm="1">
        <f t="array" ref="R512">IF([4]SayfaKAY!U615="","",_xlfn.IFS([4]SayfaKAY!U615="Bozankaya","Bozankaya",[4]SayfaKAY!U615="Müşteri","Customer",[4]SayfaKAY!U615="Tedarikçi","Equipment Supplier"))</f>
        <v>Equipment Supplier</v>
      </c>
      <c r="S512" s="204" t="str">
        <f>[4]SayfaKAY!N615</f>
        <v>GYP RESETLENDİ, SORUN GİDERİLDİ.</v>
      </c>
      <c r="T512" s="133" t="str">
        <f>[4]SayfaKAY!AD615</f>
        <v>*Reset edildi</v>
      </c>
      <c r="U512" s="132" t="str">
        <f>[4]SayfaKAY!W615</f>
        <v>Evet</v>
      </c>
      <c r="V512" s="108">
        <f>[4]SayfaKAY!AZ615</f>
        <v>1</v>
      </c>
      <c r="W512" s="136">
        <f t="shared" si="329"/>
        <v>45832</v>
      </c>
      <c r="X512" s="137" t="str">
        <f t="shared" si="330"/>
        <v>13:30</v>
      </c>
      <c r="Y512" s="235">
        <f>[4]SayfaKAY!AE615</f>
        <v>45832.5625</v>
      </c>
      <c r="Z512" s="109">
        <f t="shared" si="331"/>
        <v>45833</v>
      </c>
      <c r="AA512" s="110" t="str">
        <f t="shared" si="332"/>
        <v>14:00</v>
      </c>
      <c r="AB512" s="182">
        <f>[4]SayfaKAY!BA615</f>
        <v>45833.583333333299</v>
      </c>
      <c r="AC512" s="257">
        <f t="shared" si="333"/>
        <v>1497.9999998852145</v>
      </c>
      <c r="AD512" s="111">
        <f t="shared" si="334"/>
        <v>45833</v>
      </c>
      <c r="AE512" s="111" t="str">
        <f t="shared" si="335"/>
        <v>14:00</v>
      </c>
      <c r="AF512" s="235">
        <f>[4]SayfaKAY!BA615</f>
        <v>45833.583333333299</v>
      </c>
      <c r="AG512" s="179" t="str">
        <f>[4]SayfaKAY!S615</f>
        <v>(III) Farklı Araçlarda Tekrarlayan Arıza</v>
      </c>
      <c r="AH512" s="178" t="str">
        <f t="shared" si="336"/>
        <v>Bu Arıza Aracın Servise Verilmesine Engel</v>
      </c>
      <c r="AI512" s="163" t="str">
        <f>[4]SayfaKAY!AV615</f>
        <v/>
      </c>
      <c r="AJ512" s="164" t="str">
        <f t="shared" si="337"/>
        <v/>
      </c>
      <c r="AK512" s="164" t="str">
        <f t="shared" si="338"/>
        <v/>
      </c>
      <c r="AL512" s="112" t="str">
        <f>[4]SayfaKAY!AX615</f>
        <v/>
      </c>
      <c r="AM512" s="257" cm="1">
        <f t="array" ref="AM512">IFERROR(IF(AND(P512&lt;&gt;"D(Arıza Değil)",AH512="Bu Arıza Aracın Servise Verilmesine Engel Değil"),
IF(Z512-F512&gt;0,(AB512-Y512)*24*60,
IF(OR(AND(G512&gt;$AS$1,G512&lt;$AT$1),AND(G512&gt;$AU$1,G512&lt;$AV$1)),
(AF512-H512)*24*60,     BH:BH0)),        AN512),0)</f>
        <v>1497.9999998852145</v>
      </c>
      <c r="AN512" s="257">
        <f t="shared" si="339"/>
        <v>1497.9999998852145</v>
      </c>
      <c r="AO512" s="174" t="str">
        <f>[4]SayfaKAY!AG615</f>
        <v/>
      </c>
      <c r="AP512" s="174" t="str">
        <f>[4]SayfaKAY!AI615</f>
        <v/>
      </c>
      <c r="AQ512" s="174" t="str">
        <f>[4]SayfaKAY!AQ615</f>
        <v/>
      </c>
      <c r="AR512" s="174" t="str">
        <f>[4]SayfaKAY!AH615</f>
        <v/>
      </c>
      <c r="AS512" s="174" t="str">
        <f>[4]SayfaKAY!AJ615</f>
        <v/>
      </c>
      <c r="AT512" s="175" t="str">
        <f>[4]SayfaKAY!AM615</f>
        <v/>
      </c>
      <c r="AU512" s="176" t="str">
        <f>[4]SayfaKAY!AL615</f>
        <v/>
      </c>
      <c r="AV512" s="176" t="str">
        <f>[4]SayfaKAY!AP615</f>
        <v/>
      </c>
      <c r="AW512" s="177" t="str">
        <f>[4]SayfaKAY!AT615</f>
        <v/>
      </c>
      <c r="AX512" s="194">
        <f t="shared" si="340"/>
        <v>16477.999998737359</v>
      </c>
      <c r="AY512" s="168"/>
      <c r="AZ512" s="167"/>
      <c r="BA512" s="113"/>
      <c r="BB512" s="171" t="str">
        <f t="shared" si="368"/>
        <v/>
      </c>
      <c r="BC512" s="114"/>
      <c r="BD512" s="114"/>
      <c r="BE512" s="114"/>
      <c r="BF512" s="114"/>
      <c r="BG512" s="114"/>
      <c r="BH512" s="114" t="str">
        <f>IFERROR(FRACAS!AN618, "Hata Var")</f>
        <v/>
      </c>
      <c r="BI512" s="114"/>
      <c r="BJ512" s="114"/>
      <c r="BK512" s="105" t="str">
        <f>[4]SayfaKAY!AW615</f>
        <v/>
      </c>
      <c r="BL512" s="105" t="str">
        <f>[4]SayfaKAY!V615</f>
        <v>ATAK ULAŞIM SAN.TİC.LTD.ŞTİ.</v>
      </c>
      <c r="BM512" s="114"/>
      <c r="BN512" s="171" t="str">
        <f t="shared" si="341"/>
        <v>x yok</v>
      </c>
      <c r="BO512" s="171" t="b">
        <f t="shared" si="342"/>
        <v>0</v>
      </c>
      <c r="BP512" s="171" t="str">
        <f t="shared" si="343"/>
        <v>Bir günden fazla süren arıza</v>
      </c>
      <c r="BQ512" s="226">
        <f t="shared" si="344"/>
        <v>27.999999934108928</v>
      </c>
      <c r="BR512" s="226">
        <f t="shared" si="345"/>
        <v>1469.9999999511056</v>
      </c>
      <c r="BS512" s="226">
        <f t="shared" si="346"/>
        <v>1497.9999998852145</v>
      </c>
      <c r="BT512" s="114"/>
      <c r="BU512" s="242"/>
      <c r="BV512" s="233">
        <f t="shared" si="347"/>
        <v>3</v>
      </c>
      <c r="BW512" s="226" t="str">
        <f t="shared" si="348"/>
        <v>Evet, çakışma var</v>
      </c>
      <c r="BX512" s="229"/>
      <c r="BY512" s="247">
        <f t="shared" si="349"/>
        <v>1.9444444398686755E-2</v>
      </c>
      <c r="BZ512" s="247">
        <f t="shared" si="350"/>
        <v>1.0208333332993789</v>
      </c>
      <c r="CA512" s="247">
        <f t="shared" si="351"/>
        <v>1.0402777776980656</v>
      </c>
      <c r="CB512" s="213"/>
      <c r="CC512" s="211"/>
      <c r="CD512" s="196"/>
      <c r="CE512" s="213">
        <v>614</v>
      </c>
      <c r="CF512" s="182">
        <f t="shared" si="352"/>
        <v>45832.543055555601</v>
      </c>
      <c r="CG512" s="182">
        <f t="shared" si="353"/>
        <v>45833.583333333299</v>
      </c>
      <c r="CH512" s="196"/>
      <c r="CI512" s="196"/>
      <c r="CJ512" s="196"/>
      <c r="CK512" s="196">
        <f t="shared" si="354"/>
        <v>1.0208333332993789</v>
      </c>
      <c r="CL512" s="196">
        <f t="shared" si="355"/>
        <v>1.9444444398686755E-2</v>
      </c>
      <c r="CM512" s="196">
        <f t="shared" si="356"/>
        <v>1.0402777776980656</v>
      </c>
      <c r="CN512" s="114"/>
      <c r="CO512" s="115">
        <f t="shared" si="357"/>
        <v>1497.9999998852145</v>
      </c>
      <c r="CP512" s="116">
        <f t="shared" si="358"/>
        <v>61.249999997962732</v>
      </c>
      <c r="CQ512" s="117">
        <f t="shared" si="359"/>
        <v>0.54305555560131324</v>
      </c>
      <c r="CR512" s="117">
        <f t="shared" si="360"/>
        <v>45832.5625</v>
      </c>
      <c r="CS512" s="117">
        <f t="shared" si="361"/>
        <v>45833.583333333299</v>
      </c>
      <c r="CT512" s="118">
        <f t="shared" si="362"/>
        <v>65998107.999999933</v>
      </c>
      <c r="CU512" s="118">
        <f t="shared" si="363"/>
        <v>1469.9999999511056</v>
      </c>
      <c r="CV512" s="118">
        <f t="shared" si="364"/>
        <v>65999577.999999888</v>
      </c>
      <c r="CW512" s="119">
        <f t="shared" si="365"/>
        <v>0.99997772713031652</v>
      </c>
    </row>
    <row r="513" spans="1:101" ht="118.5" customHeight="1" x14ac:dyDescent="0.3">
      <c r="A513" s="104" t="str">
        <f>[4]SayfaKAY!C659</f>
        <v>KAY5+6</v>
      </c>
      <c r="B513" s="104" t="str">
        <f>[4]SayfaKAY!D659</f>
        <v>3877(6)</v>
      </c>
      <c r="C513" s="105" t="str">
        <f>[4]SayfaKAY!E659</f>
        <v>RB</v>
      </c>
      <c r="D513" s="105">
        <f>[4]SayfaKAY!F659</f>
        <v>150369</v>
      </c>
      <c r="E513" s="106" t="str">
        <f>[4]SayfaKAY!G659</f>
        <v>BOZ-KAY5+6-FF-644</v>
      </c>
      <c r="F513" s="193">
        <f t="shared" si="326"/>
        <v>45831</v>
      </c>
      <c r="G513" s="135">
        <f t="shared" si="327"/>
        <v>0.48611111110221827</v>
      </c>
      <c r="H513" s="235">
        <f>[4]SayfaKAY!H659</f>
        <v>45831.486111111102</v>
      </c>
      <c r="I513" s="104" t="str">
        <f>[4]SayfaKAY!I659</f>
        <v>Hat/Line</v>
      </c>
      <c r="J513" s="103" t="str">
        <f>IF([4]SayfaKAY!J659="","",IF([4]SayfaKAY!J659="Müşteri","Notified by Customer","Notified by Bozankaya"))</f>
        <v>Notified by Customer</v>
      </c>
      <c r="K513" s="103" t="e">
        <f>VLOOKUP([4]SayfaKAY!L659,#REF!,2,FALSE)</f>
        <v>#REF!</v>
      </c>
      <c r="L513" s="165" t="str">
        <f>[4]SayfaKAY!X659</f>
        <v/>
      </c>
      <c r="M513" s="107" t="str">
        <f t="shared" si="328"/>
        <v>KAY5+6-BOZ-KAY5+6-FF-644</v>
      </c>
      <c r="N513" s="105" t="str">
        <f>[4]SayfaKAY!M659</f>
        <v>RB YOLCU BÖLÜMÜ SICAK</v>
      </c>
      <c r="O513" s="166" t="str">
        <f>[4]SayfaKAY!P659</f>
        <v>D-Arıza değil</v>
      </c>
      <c r="P513" s="166" t="str">
        <f>[4]SayfaKAY!Q659</f>
        <v>C(Sisteme etki etmeyen arıza)</v>
      </c>
      <c r="Q513" s="166" t="str">
        <f>[4]SayfaKAY!R659</f>
        <v>N.A(Yaralanma yok)</v>
      </c>
      <c r="R513" s="132" t="str" cm="1">
        <f t="array" ref="R513">IF([4]SayfaKAY!U659="","",_xlfn.IFS([4]SayfaKAY!U659="Bozankaya","Bozankaya",[4]SayfaKAY!U659="Müşteri","Customer",[4]SayfaKAY!U659="Tedarikçi","Equipment Supplier"))</f>
        <v/>
      </c>
      <c r="S513" s="204" t="str">
        <f>[4]SayfaKAY!N659</f>
        <v>RB YOLCU BÖLÜMÜ SICAK ARIZASI KONTROL EDİLDİ SOĞUTMA YAPIYOR</v>
      </c>
      <c r="T513" s="133" t="str">
        <f>[4]SayfaKAY!AD659</f>
        <v>Ekipman yenisi ile değiştirildi</v>
      </c>
      <c r="U513" s="132" t="str">
        <f>[4]SayfaKAY!W659</f>
        <v/>
      </c>
      <c r="V513" s="108" t="str">
        <f>[4]SayfaKAY!AZ659</f>
        <v/>
      </c>
      <c r="W513" s="136">
        <f t="shared" si="329"/>
        <v>45832</v>
      </c>
      <c r="X513" s="137" t="str">
        <f t="shared" si="330"/>
        <v>10:00</v>
      </c>
      <c r="Y513" s="235">
        <f>[4]SayfaKAY!AE659</f>
        <v>45832.416666666701</v>
      </c>
      <c r="Z513" s="109">
        <f t="shared" si="331"/>
        <v>45832</v>
      </c>
      <c r="AA513" s="110" t="str">
        <f t="shared" si="332"/>
        <v>14:00</v>
      </c>
      <c r="AB513" s="182">
        <f>[4]SayfaKAY!BA659</f>
        <v>45832.583333333299</v>
      </c>
      <c r="AC513" s="257">
        <f t="shared" si="333"/>
        <v>1579.9999999639113</v>
      </c>
      <c r="AD513" s="111">
        <f t="shared" si="334"/>
        <v>45832</v>
      </c>
      <c r="AE513" s="111" t="str">
        <f t="shared" si="335"/>
        <v>14:00</v>
      </c>
      <c r="AF513" s="235">
        <f>[4]SayfaKAY!BA659</f>
        <v>45832.583333333299</v>
      </c>
      <c r="AG513" s="179" t="str">
        <f>[4]SayfaKAY!S659</f>
        <v>(III) Farklı Araçlarda Tekrarlayan Arıza</v>
      </c>
      <c r="AH513" s="178" t="str">
        <f t="shared" si="336"/>
        <v>Bu Arıza Aracın Servise Verilmesine Engel Değil</v>
      </c>
      <c r="AI513" s="163" t="str">
        <f>[4]SayfaKAY!AV659</f>
        <v/>
      </c>
      <c r="AJ513" s="164" t="str">
        <f t="shared" si="337"/>
        <v/>
      </c>
      <c r="AK513" s="164" t="str">
        <f t="shared" si="338"/>
        <v/>
      </c>
      <c r="AL513" s="112" t="str">
        <f>[4]SayfaKAY!AX659</f>
        <v/>
      </c>
      <c r="AM513" s="257" cm="1">
        <f t="array" ref="AM513">IFERROR(IF(AND(P513&lt;&gt;"D(Arıza Değil)",AH513="Bu Arıza Aracın Servise Verilmesine Engel Değil"),
IF(Z513-F513&gt;0,(AB513-Y513)*24*60,
IF(OR(AND(G513&gt;$AS$1,G513&lt;$AT$1),AND(G513&gt;$AU$1,G513&lt;$AV$1)),
(AF513-H513)*24*60,     BH:BH0)),        AN513),0)</f>
        <v>239.99999990221113</v>
      </c>
      <c r="AN513" s="257">
        <f t="shared" si="339"/>
        <v>1579.9999999639113</v>
      </c>
      <c r="AO513" s="174" t="str">
        <f>[4]SayfaKAY!AG659</f>
        <v/>
      </c>
      <c r="AP513" s="174" t="str">
        <f>[4]SayfaKAY!AI659</f>
        <v/>
      </c>
      <c r="AQ513" s="174" t="str">
        <f>[4]SayfaKAY!AQ659</f>
        <v/>
      </c>
      <c r="AR513" s="174" t="str">
        <f>[4]SayfaKAY!AH659</f>
        <v/>
      </c>
      <c r="AS513" s="174" t="str">
        <f>[4]SayfaKAY!AJ659</f>
        <v/>
      </c>
      <c r="AT513" s="175" t="str">
        <f>[4]SayfaKAY!AM659</f>
        <v/>
      </c>
      <c r="AU513" s="176" t="str">
        <f>[4]SayfaKAY!AL659</f>
        <v/>
      </c>
      <c r="AV513" s="176" t="str">
        <f>[4]SayfaKAY!AP659</f>
        <v/>
      </c>
      <c r="AW513" s="177" t="str">
        <f>[4]SayfaKAY!AT659</f>
        <v/>
      </c>
      <c r="AX513" s="194" t="str">
        <f t="shared" si="340"/>
        <v/>
      </c>
      <c r="AY513" s="168"/>
      <c r="AZ513" s="167"/>
      <c r="BA513" s="170"/>
      <c r="BB513" s="171" t="str">
        <f t="shared" si="368"/>
        <v/>
      </c>
      <c r="BC513" s="114"/>
      <c r="BD513" s="114"/>
      <c r="BE513" s="114"/>
      <c r="BF513" s="114"/>
      <c r="BG513" s="114"/>
      <c r="BH513" s="114">
        <f>IFERROR(FRACAS!AN662, "Hata Var")</f>
        <v>1655.9999999916181</v>
      </c>
      <c r="BI513" s="114"/>
      <c r="BJ513" s="114"/>
      <c r="BK513" s="105" t="str">
        <f>[4]SayfaKAY!AW659</f>
        <v/>
      </c>
      <c r="BL513" s="105" t="str">
        <f>[4]SayfaKAY!V659</f>
        <v/>
      </c>
      <c r="BM513" s="114"/>
      <c r="BN513" s="171" t="str">
        <f t="shared" si="341"/>
        <v>x yok</v>
      </c>
      <c r="BO513" s="171" t="b">
        <f t="shared" si="342"/>
        <v>0</v>
      </c>
      <c r="BP513" s="171" t="str">
        <f t="shared" si="343"/>
        <v>Bir günden fazla süren arıza</v>
      </c>
      <c r="BQ513" s="226">
        <f t="shared" si="344"/>
        <v>1340.0000000617001</v>
      </c>
      <c r="BR513" s="226">
        <f t="shared" si="345"/>
        <v>239.99999990221113</v>
      </c>
      <c r="BS513" s="226">
        <f t="shared" si="346"/>
        <v>1579.9999999639113</v>
      </c>
      <c r="BT513" s="114"/>
      <c r="BU513" s="242"/>
      <c r="BV513" s="233">
        <f t="shared" si="347"/>
        <v>1</v>
      </c>
      <c r="BW513" s="226" t="str">
        <f t="shared" si="348"/>
        <v>Evet, çakışma var</v>
      </c>
      <c r="BX513" s="229"/>
      <c r="BY513" s="247">
        <f t="shared" si="349"/>
        <v>0.93055555559840286</v>
      </c>
      <c r="BZ513" s="247">
        <f t="shared" si="350"/>
        <v>0.16666666659875773</v>
      </c>
      <c r="CA513" s="247">
        <f t="shared" si="351"/>
        <v>1.0972222221971606</v>
      </c>
      <c r="CB513" s="213"/>
      <c r="CC513" s="211"/>
      <c r="CD513" s="196"/>
      <c r="CE513" s="213">
        <v>658</v>
      </c>
      <c r="CF513" s="182">
        <f t="shared" si="352"/>
        <v>45831.486111111102</v>
      </c>
      <c r="CG513" s="182">
        <f t="shared" si="353"/>
        <v>45832.583333333299</v>
      </c>
      <c r="CH513" s="196"/>
      <c r="CI513" s="196"/>
      <c r="CJ513" s="196"/>
      <c r="CK513" s="196">
        <f t="shared" si="354"/>
        <v>0.16666666659875773</v>
      </c>
      <c r="CL513" s="196">
        <f t="shared" si="355"/>
        <v>0.93055555559840286</v>
      </c>
      <c r="CM513" s="196">
        <f t="shared" si="356"/>
        <v>1.0972222221971606</v>
      </c>
      <c r="CN513" s="114"/>
      <c r="CO513" s="115">
        <f t="shared" si="357"/>
        <v>1579.9999999639113</v>
      </c>
      <c r="CP513" s="116">
        <f t="shared" si="358"/>
        <v>9.9999999959254637</v>
      </c>
      <c r="CQ513" s="117">
        <f t="shared" si="359"/>
        <v>0.48611111110221827</v>
      </c>
      <c r="CR513" s="117">
        <f t="shared" si="360"/>
        <v>45832.416666666701</v>
      </c>
      <c r="CS513" s="117">
        <f t="shared" si="361"/>
        <v>45832.583333333299</v>
      </c>
      <c r="CT513" s="118">
        <f t="shared" si="362"/>
        <v>65997980.00000006</v>
      </c>
      <c r="CU513" s="118">
        <f t="shared" si="363"/>
        <v>239.99999990221113</v>
      </c>
      <c r="CV513" s="118">
        <f t="shared" si="364"/>
        <v>65998219.999999963</v>
      </c>
      <c r="CW513" s="119">
        <f t="shared" si="365"/>
        <v>0.9999963635382908</v>
      </c>
    </row>
    <row r="514" spans="1:101" ht="118.5" customHeight="1" x14ac:dyDescent="0.3">
      <c r="A514" s="160" t="str">
        <f>[4]SayfaKAY!C661</f>
        <v>KAY5+6</v>
      </c>
      <c r="B514" s="104" t="str">
        <f>[4]SayfaKAY!D661</f>
        <v>3882(11)</v>
      </c>
      <c r="C514" s="105" t="str">
        <f>[4]SayfaKAY!E661</f>
        <v>RB</v>
      </c>
      <c r="D514" s="105">
        <f>[4]SayfaKAY!F661</f>
        <v>81910</v>
      </c>
      <c r="E514" s="106" t="str">
        <f>[4]SayfaKAY!G661</f>
        <v>BOZ-KAY5+6-FF-645</v>
      </c>
      <c r="F514" s="193">
        <f t="shared" si="326"/>
        <v>45831</v>
      </c>
      <c r="G514" s="135">
        <f t="shared" si="327"/>
        <v>0.62430555559694767</v>
      </c>
      <c r="H514" s="235">
        <f>[4]SayfaKAY!H661</f>
        <v>45831.624305555597</v>
      </c>
      <c r="I514" s="104" t="str">
        <f>[4]SayfaKAY!I661</f>
        <v>Hat/Line</v>
      </c>
      <c r="J514" s="103" t="str">
        <f>IF([4]SayfaKAY!J661="","",IF([4]SayfaKAY!J661="Müşteri","Notified by Customer","Notified by Bozankaya"))</f>
        <v>Notified by Customer</v>
      </c>
      <c r="K514" s="103" t="e">
        <f>VLOOKUP([4]SayfaKAY!L661,#REF!,2,FALSE)</f>
        <v>#REF!</v>
      </c>
      <c r="L514" s="165" t="str">
        <f>[4]SayfaKAY!X661</f>
        <v/>
      </c>
      <c r="M514" s="107" t="str">
        <f t="shared" si="328"/>
        <v>KAY5+6-BOZ-KAY5+6-FF-645</v>
      </c>
      <c r="N514" s="105" t="str">
        <f>[4]SayfaKAY!M661</f>
        <v>YENİ TRANVAYLARIN İÇİ ÇOK SOĞUK 3882-A TRANVAYI GİBİ GENEL OLARAK TÜM YENİ TRANVAYLARDA VAR 20.06.2025 TARİHİNDE 13:38 SAĞLIK AÇISINDAN UYGUN DEĞİL DIŞARI 35 DERECE İÇERİ 20 DERECE İNMESİN TALEP EDİYORUM</v>
      </c>
      <c r="O514" s="166" t="str">
        <f>[4]SayfaKAY!P661</f>
        <v>D-Arıza değil</v>
      </c>
      <c r="P514" s="166" t="str">
        <f>[4]SayfaKAY!Q661</f>
        <v>B(Servisten çekmeye etki eden arıza)</v>
      </c>
      <c r="Q514" s="166" t="str">
        <f>[4]SayfaKAY!R661</f>
        <v>N.A(Yaralanma yok)</v>
      </c>
      <c r="R514" s="132" t="str" cm="1">
        <f t="array" ref="R514">IF([4]SayfaKAY!U661="","",_xlfn.IFS([4]SayfaKAY!U661="Bozankaya","Bozankaya",[4]SayfaKAY!U661="Müşteri","Customer",[4]SayfaKAY!U661="Tedarikçi","Equipment Supplier"))</f>
        <v>Equipment Supplier</v>
      </c>
      <c r="S514" s="204" t="str">
        <f>[4]SayfaKAY!N661</f>
        <v>24.06.2025 TARİHİNDE ARAÇ İÇİ KONTROLLER YAPILDI DIŞ SICAKLIK 28-29 DERECE İÇ SICAKLIK 22-23 DERECE GÖRÜNÜYOR DEĞERLER NORMAL SORUN GÖRÜLMEDİ</v>
      </c>
      <c r="T514" s="133" t="str">
        <f>[4]SayfaKAY!AD661</f>
        <v>Ekipman yenisi ile değiştirildi</v>
      </c>
      <c r="U514" s="132" t="str">
        <f>[4]SayfaKAY!W661</f>
        <v/>
      </c>
      <c r="V514" s="108">
        <f>[4]SayfaKAY!AZ661</f>
        <v>2</v>
      </c>
      <c r="W514" s="136">
        <f t="shared" si="329"/>
        <v>45832</v>
      </c>
      <c r="X514" s="137" t="str">
        <f t="shared" si="330"/>
        <v>12:00</v>
      </c>
      <c r="Y514" s="235">
        <f>[4]SayfaKAY!AE661</f>
        <v>45832.5</v>
      </c>
      <c r="Z514" s="109">
        <f t="shared" si="331"/>
        <v>45832</v>
      </c>
      <c r="AA514" s="110" t="str">
        <f t="shared" si="332"/>
        <v>16:00</v>
      </c>
      <c r="AB514" s="182">
        <f>[4]SayfaKAY!BA661</f>
        <v>45832.666666666701</v>
      </c>
      <c r="AC514" s="257">
        <f t="shared" si="333"/>
        <v>1500.9999999892898</v>
      </c>
      <c r="AD514" s="111">
        <f t="shared" si="334"/>
        <v>45832</v>
      </c>
      <c r="AE514" s="111" t="str">
        <f t="shared" si="335"/>
        <v>16:00</v>
      </c>
      <c r="AF514" s="235">
        <f>[4]SayfaKAY!BA661</f>
        <v>45832.666666666701</v>
      </c>
      <c r="AG514" s="179" t="str">
        <f>[4]SayfaKAY!S661</f>
        <v>(III) Farklı Araçlarda Tekrarlayan Arıza</v>
      </c>
      <c r="AH514" s="178" t="str">
        <f t="shared" si="336"/>
        <v>Bu Arıza Aracın Servise Verilmesine Engel</v>
      </c>
      <c r="AI514" s="163" t="str">
        <f>[4]SayfaKAY!AV661</f>
        <v/>
      </c>
      <c r="AJ514" s="164" t="str">
        <f t="shared" si="337"/>
        <v/>
      </c>
      <c r="AK514" s="164" t="str">
        <f t="shared" si="338"/>
        <v/>
      </c>
      <c r="AL514" s="112" t="str">
        <f>[4]SayfaKAY!AX661</f>
        <v/>
      </c>
      <c r="AM514" s="257" cm="1">
        <f t="array" ref="AM514">IFERROR(IF(AND(P514&lt;&gt;"D(Arıza Değil)",AH514="Bu Arıza Aracın Servise Verilmesine Engel Değil"),
IF(Z514-F514&gt;0,(AB514-Y514)*24*60,
IF(OR(AND(G514&gt;$AS$1,G514&lt;$AT$1),AND(G514&gt;$AU$1,G514&lt;$AV$1)),
(AF514-H514)*24*60,     BH:BH0)),        AN514),0)</f>
        <v>1500.9999999892898</v>
      </c>
      <c r="AN514" s="257">
        <f t="shared" si="339"/>
        <v>1500.9999999892898</v>
      </c>
      <c r="AO514" s="174" t="str">
        <f>[4]SayfaKAY!AG661</f>
        <v/>
      </c>
      <c r="AP514" s="174" t="str">
        <f>[4]SayfaKAY!AI661</f>
        <v/>
      </c>
      <c r="AQ514" s="174" t="str">
        <f>[4]SayfaKAY!AQ661</f>
        <v/>
      </c>
      <c r="AR514" s="174" t="str">
        <f>[4]SayfaKAY!AH661</f>
        <v/>
      </c>
      <c r="AS514" s="174" t="str">
        <f>[4]SayfaKAY!AJ661</f>
        <v/>
      </c>
      <c r="AT514" s="175" t="str">
        <f>[4]SayfaKAY!AM661</f>
        <v/>
      </c>
      <c r="AU514" s="176" t="str">
        <f>[4]SayfaKAY!AL661</f>
        <v/>
      </c>
      <c r="AV514" s="176" t="str">
        <f>[4]SayfaKAY!AP661</f>
        <v/>
      </c>
      <c r="AW514" s="177" t="str">
        <f>[4]SayfaKAY!AT661</f>
        <v/>
      </c>
      <c r="AX514" s="194">
        <f t="shared" si="340"/>
        <v>33021.999999764375</v>
      </c>
      <c r="AY514" s="168"/>
      <c r="AZ514" s="167"/>
      <c r="BA514" s="113"/>
      <c r="BB514" s="171" t="str">
        <f t="shared" si="368"/>
        <v/>
      </c>
      <c r="BC514" s="114"/>
      <c r="BD514" s="114"/>
      <c r="BE514" s="114"/>
      <c r="BF514" s="114"/>
      <c r="BG514" s="114"/>
      <c r="BH514" s="114">
        <f>IFERROR(FRACAS!AN664, "Hata Var")</f>
        <v>85.999999966006726</v>
      </c>
      <c r="BI514" s="114"/>
      <c r="BJ514" s="114"/>
      <c r="BK514" s="105" t="str">
        <f>[4]SayfaKAY!AW661</f>
        <v/>
      </c>
      <c r="BL514" s="105" t="str">
        <f>[4]SayfaKAY!V661</f>
        <v>ELTESAN ELEKTRO MEKANİK SOĞUTMA SAN</v>
      </c>
      <c r="BM514" s="114"/>
      <c r="BN514" s="171" t="str">
        <f t="shared" si="341"/>
        <v>x yok</v>
      </c>
      <c r="BO514" s="171" t="str">
        <f t="shared" si="342"/>
        <v>aynı gün giderilen arıza</v>
      </c>
      <c r="BP514" s="171" t="str">
        <f t="shared" si="343"/>
        <v>Bir günden fazla süren arıza</v>
      </c>
      <c r="BQ514" s="226">
        <f t="shared" si="344"/>
        <v>1260.9999999403954</v>
      </c>
      <c r="BR514" s="226">
        <f t="shared" si="345"/>
        <v>240.00000004889444</v>
      </c>
      <c r="BS514" s="226">
        <f t="shared" si="346"/>
        <v>1500.9999999892898</v>
      </c>
      <c r="BT514" s="114"/>
      <c r="BU514" s="242"/>
      <c r="BV514" s="233">
        <f t="shared" si="347"/>
        <v>2</v>
      </c>
      <c r="BW514" s="226" t="str">
        <f t="shared" si="348"/>
        <v>Evet, çakışma var</v>
      </c>
      <c r="BX514" s="229"/>
      <c r="BY514" s="247">
        <f t="shared" si="349"/>
        <v>0.87569444440305233</v>
      </c>
      <c r="BZ514" s="247">
        <f t="shared" si="350"/>
        <v>0.16666666670062114</v>
      </c>
      <c r="CA514" s="247">
        <f t="shared" si="351"/>
        <v>1.0423611111036735</v>
      </c>
      <c r="CB514" s="213"/>
      <c r="CC514" s="211"/>
      <c r="CD514" s="196"/>
      <c r="CE514" s="213">
        <v>660</v>
      </c>
      <c r="CF514" s="182">
        <f t="shared" si="352"/>
        <v>45831.624305555597</v>
      </c>
      <c r="CG514" s="182">
        <f t="shared" si="353"/>
        <v>45832.666666666701</v>
      </c>
      <c r="CH514" s="196"/>
      <c r="CI514" s="196"/>
      <c r="CJ514" s="196"/>
      <c r="CK514" s="196">
        <f t="shared" si="354"/>
        <v>0.16666666670062114</v>
      </c>
      <c r="CL514" s="196">
        <f t="shared" si="355"/>
        <v>0.87569444440305233</v>
      </c>
      <c r="CM514" s="196">
        <f t="shared" si="356"/>
        <v>1.0423611111036735</v>
      </c>
      <c r="CN514" s="114"/>
      <c r="CO514" s="115">
        <f t="shared" si="357"/>
        <v>1500.9999999892898</v>
      </c>
      <c r="CP514" s="116">
        <f t="shared" si="358"/>
        <v>10.000000002037268</v>
      </c>
      <c r="CQ514" s="117">
        <f t="shared" si="359"/>
        <v>0.62430555559694767</v>
      </c>
      <c r="CR514" s="117">
        <f t="shared" si="360"/>
        <v>45832.5</v>
      </c>
      <c r="CS514" s="117">
        <f t="shared" si="361"/>
        <v>45832.666666666701</v>
      </c>
      <c r="CT514" s="118">
        <f t="shared" si="362"/>
        <v>65997900.99999994</v>
      </c>
      <c r="CU514" s="118">
        <f t="shared" si="363"/>
        <v>240.00000004889444</v>
      </c>
      <c r="CV514" s="118">
        <f t="shared" si="364"/>
        <v>65998140.999999993</v>
      </c>
      <c r="CW514" s="119">
        <f t="shared" si="365"/>
        <v>0.99999636353393573</v>
      </c>
    </row>
    <row r="515" spans="1:101" ht="118.5" customHeight="1" x14ac:dyDescent="0.3">
      <c r="A515" s="104" t="str">
        <f>[4]SayfaKAY!C735</f>
        <v>KAY5+6</v>
      </c>
      <c r="B515" s="104" t="str">
        <f>[4]SayfaKAY!D735</f>
        <v>3872(1)</v>
      </c>
      <c r="C515" s="105" t="str">
        <f>[4]SayfaKAY!E735</f>
        <v>MB</v>
      </c>
      <c r="D515" s="105">
        <f>[4]SayfaKAY!F735</f>
        <v>91910</v>
      </c>
      <c r="E515" s="106" t="str">
        <f>[4]SayfaKAY!G735</f>
        <v>BOZ-KAY5+6-FF-722</v>
      </c>
      <c r="F515" s="193">
        <f t="shared" si="326"/>
        <v>45831</v>
      </c>
      <c r="G515" s="135">
        <f t="shared" si="327"/>
        <v>0.53472222219716059</v>
      </c>
      <c r="H515" s="235">
        <f>[4]SayfaKAY!H735</f>
        <v>45831.534722222197</v>
      </c>
      <c r="I515" s="104" t="str">
        <f>[4]SayfaKAY!I735</f>
        <v>Hat/Line</v>
      </c>
      <c r="J515" s="103" t="str">
        <f>IF([4]SayfaKAY!J735="","",IF([4]SayfaKAY!J735="Müşteri","Notified by Customer","Notified by Bozankaya"))</f>
        <v>Notified by Customer</v>
      </c>
      <c r="K515" s="103" t="e">
        <f>VLOOKUP([4]SayfaKAY!L735,#REF!,2,FALSE)</f>
        <v>#REF!</v>
      </c>
      <c r="L515" s="165" t="str">
        <f>[4]SayfaKAY!X735</f>
        <v/>
      </c>
      <c r="M515" s="107" t="str">
        <f t="shared" si="328"/>
        <v>KAY5+6-BOZ-KAY5+6-FF-722</v>
      </c>
      <c r="N515" s="105" t="str">
        <f>[4]SayfaKAY!M735</f>
        <v>KAPI ÜZERİ YOLCU BİLGİLENDİRME EKRANLARINDA GÖRÜNTÜ YOK</v>
      </c>
      <c r="O515" s="166" t="str">
        <f>[4]SayfaKAY!P735</f>
        <v>D-Arıza değil</v>
      </c>
      <c r="P515" s="166" t="str">
        <f>[4]SayfaKAY!Q735</f>
        <v>B(Servisten çekmeye etki eden arıza)</v>
      </c>
      <c r="Q515" s="166" t="str">
        <f>[4]SayfaKAY!R735</f>
        <v>N.A(Yaralanma yok)</v>
      </c>
      <c r="R515" s="132" t="str" cm="1">
        <f t="array" ref="R515">IF([4]SayfaKAY!U735="","",_xlfn.IFS([4]SayfaKAY!U735="Bozankaya","Bozankaya",[4]SayfaKAY!U735="Müşteri","Customer",[4]SayfaKAY!U735="Tedarikçi","Equipment Supplier"))</f>
        <v>Equipment Supplier</v>
      </c>
      <c r="S515" s="204" t="str">
        <f>[4]SayfaKAY!N735</f>
        <v>GÖRSEL YÖNETİM PC RESETLENEREK ARIZA GİDERİLDİ</v>
      </c>
      <c r="T515" s="133" t="str">
        <f>[4]SayfaKAY!AD735</f>
        <v>Ekipman yenisi ile değiştirildi</v>
      </c>
      <c r="U515" s="132" t="str">
        <f>[4]SayfaKAY!W735</f>
        <v/>
      </c>
      <c r="V515" s="108" t="str">
        <f>[4]SayfaKAY!AZ735</f>
        <v/>
      </c>
      <c r="W515" s="136">
        <f t="shared" si="329"/>
        <v>45831</v>
      </c>
      <c r="X515" s="137" t="str">
        <f t="shared" si="330"/>
        <v>14:00</v>
      </c>
      <c r="Y515" s="235">
        <f>[4]SayfaKAY!AE735</f>
        <v>45831.583333333299</v>
      </c>
      <c r="Z515" s="109">
        <f t="shared" si="331"/>
        <v>45831</v>
      </c>
      <c r="AA515" s="110" t="str">
        <f t="shared" si="332"/>
        <v>15:00</v>
      </c>
      <c r="AB515" s="182">
        <f>[4]SayfaKAY!BA735</f>
        <v>45831.625</v>
      </c>
      <c r="AC515" s="257">
        <f t="shared" si="333"/>
        <v>130.00000003608875</v>
      </c>
      <c r="AD515" s="111">
        <f t="shared" si="334"/>
        <v>45831</v>
      </c>
      <c r="AE515" s="111" t="str">
        <f t="shared" si="335"/>
        <v>15:00</v>
      </c>
      <c r="AF515" s="235">
        <f>[4]SayfaKAY!BA735</f>
        <v>45831.625</v>
      </c>
      <c r="AG515" s="179" t="str">
        <f>[4]SayfaKAY!S735</f>
        <v>(III) Farklı Araçlarda Tekrarlayan Arıza</v>
      </c>
      <c r="AH515" s="178" t="str">
        <f t="shared" si="336"/>
        <v>Bu Arıza Aracın Servise Verilmesine Engel</v>
      </c>
      <c r="AI515" s="163" t="str">
        <f>[4]SayfaKAY!AV735</f>
        <v/>
      </c>
      <c r="AJ515" s="164" t="str">
        <f t="shared" si="337"/>
        <v/>
      </c>
      <c r="AK515" s="164" t="str">
        <f t="shared" si="338"/>
        <v/>
      </c>
      <c r="AL515" s="112" t="str">
        <f>[4]SayfaKAY!AX735</f>
        <v/>
      </c>
      <c r="AM515" s="257" cm="1">
        <f t="array" ref="AM515">IFERROR(IF(AND(P515&lt;&gt;"D(Arıza Değil)",AH515="Bu Arıza Aracın Servise Verilmesine Engel Değil"),
IF(Z515-F515&gt;0,(AB515-Y515)*24*60,
IF(OR(AND(G515&gt;$AS$1,G515&lt;$AT$1),AND(G515&gt;$AU$1,G515&lt;$AV$1)),
(AF515-H515)*24*60,     BH:BH0)),        AN515),0)</f>
        <v>130.00000003608875</v>
      </c>
      <c r="AN515" s="257">
        <f t="shared" si="339"/>
        <v>130.00000003608875</v>
      </c>
      <c r="AO515" s="174" t="str">
        <f>[4]SayfaKAY!AG735</f>
        <v/>
      </c>
      <c r="AP515" s="174" t="str">
        <f>[4]SayfaKAY!AI735</f>
        <v/>
      </c>
      <c r="AQ515" s="174" t="str">
        <f>[4]SayfaKAY!AQ735</f>
        <v/>
      </c>
      <c r="AR515" s="174" t="str">
        <f>[4]SayfaKAY!AH735</f>
        <v/>
      </c>
      <c r="AS515" s="174" t="str">
        <f>[4]SayfaKAY!AJ735</f>
        <v/>
      </c>
      <c r="AT515" s="175" t="str">
        <f>[4]SayfaKAY!AM735</f>
        <v/>
      </c>
      <c r="AU515" s="176" t="str">
        <f>[4]SayfaKAY!AL735</f>
        <v/>
      </c>
      <c r="AV515" s="176" t="str">
        <f>[4]SayfaKAY!AP735</f>
        <v/>
      </c>
      <c r="AW515" s="177" t="str">
        <f>[4]SayfaKAY!AT735</f>
        <v/>
      </c>
      <c r="AX515" s="194" t="str">
        <f t="shared" si="340"/>
        <v/>
      </c>
      <c r="AY515" s="168"/>
      <c r="AZ515" s="167"/>
      <c r="BA515" s="170"/>
      <c r="BB515" s="171" t="str">
        <f t="shared" si="368"/>
        <v/>
      </c>
      <c r="BC515" s="114"/>
      <c r="BD515" s="114"/>
      <c r="BE515" s="114"/>
      <c r="BF515" s="114"/>
      <c r="BG515" s="114"/>
      <c r="BH515" s="114">
        <f>IFERROR(FRACAS!AN738, "Hata Var")</f>
        <v>182.00000001699664</v>
      </c>
      <c r="BI515" s="114"/>
      <c r="BJ515" s="114"/>
      <c r="BK515" s="105" t="str">
        <f>[4]SayfaKAY!AW735</f>
        <v/>
      </c>
      <c r="BL515" s="105" t="str">
        <f>[4]SayfaKAY!V735</f>
        <v>ATAK ULAŞIM SAN.TİC.LTD.ŞTİ.</v>
      </c>
      <c r="BM515" s="114"/>
      <c r="BN515" s="171" t="str">
        <f t="shared" si="341"/>
        <v>x yok</v>
      </c>
      <c r="BO515" s="171" t="b">
        <f t="shared" si="342"/>
        <v>0</v>
      </c>
      <c r="BP515" s="171" t="b">
        <f t="shared" si="343"/>
        <v>0</v>
      </c>
      <c r="BQ515" s="226">
        <f t="shared" si="344"/>
        <v>69.999999987194315</v>
      </c>
      <c r="BR515" s="226">
        <f t="shared" si="345"/>
        <v>60.000000048894435</v>
      </c>
      <c r="BS515" s="226">
        <f t="shared" si="346"/>
        <v>130.00000003608875</v>
      </c>
      <c r="BT515" s="114"/>
      <c r="BU515" s="242"/>
      <c r="BV515" s="233">
        <f t="shared" si="347"/>
        <v>2</v>
      </c>
      <c r="BW515" s="226" t="str">
        <f t="shared" si="348"/>
        <v>Evet, çakışma var</v>
      </c>
      <c r="BX515" s="229"/>
      <c r="BY515" s="247">
        <f t="shared" si="349"/>
        <v>4.8611111102218274E-2</v>
      </c>
      <c r="BZ515" s="247">
        <f t="shared" si="350"/>
        <v>4.1666666700621136E-2</v>
      </c>
      <c r="CA515" s="247">
        <f t="shared" si="351"/>
        <v>9.027777780283941E-2</v>
      </c>
      <c r="CB515" s="213"/>
      <c r="CC515" s="211"/>
      <c r="CD515" s="196"/>
      <c r="CE515" s="213">
        <v>734</v>
      </c>
      <c r="CF515" s="182">
        <f t="shared" si="352"/>
        <v>45831.534722222197</v>
      </c>
      <c r="CG515" s="182">
        <f t="shared" si="353"/>
        <v>45831.625</v>
      </c>
      <c r="CH515" s="196"/>
      <c r="CI515" s="196"/>
      <c r="CJ515" s="196"/>
      <c r="CK515" s="196">
        <f t="shared" si="354"/>
        <v>4.1666666700621136E-2</v>
      </c>
      <c r="CL515" s="196">
        <f t="shared" si="355"/>
        <v>4.8611111102218274E-2</v>
      </c>
      <c r="CM515" s="196">
        <f t="shared" si="356"/>
        <v>9.027777780283941E-2</v>
      </c>
      <c r="CN515" s="114"/>
      <c r="CO515" s="115">
        <f t="shared" si="357"/>
        <v>130.00000003608875</v>
      </c>
      <c r="CP515" s="116">
        <f t="shared" si="358"/>
        <v>2.5000000020372681</v>
      </c>
      <c r="CQ515" s="117">
        <f t="shared" si="359"/>
        <v>0.53472222219716059</v>
      </c>
      <c r="CR515" s="117">
        <f t="shared" si="360"/>
        <v>45831.583333333299</v>
      </c>
      <c r="CS515" s="117">
        <f t="shared" si="361"/>
        <v>45831.625</v>
      </c>
      <c r="CT515" s="118">
        <f t="shared" si="362"/>
        <v>65996709.999999985</v>
      </c>
      <c r="CU515" s="118">
        <f t="shared" si="363"/>
        <v>60.000000048894435</v>
      </c>
      <c r="CV515" s="118">
        <f t="shared" si="364"/>
        <v>65996770.000000037</v>
      </c>
      <c r="CW515" s="119">
        <f t="shared" si="365"/>
        <v>0.9999990908645976</v>
      </c>
    </row>
    <row r="516" spans="1:101" ht="118.5" customHeight="1" x14ac:dyDescent="0.3">
      <c r="A516" s="160" t="str">
        <f>[4]SayfaKAY!C826</f>
        <v>KAY5+6</v>
      </c>
      <c r="B516" s="104" t="str">
        <f>[4]SayfaKAY!D826</f>
        <v>3874(3)</v>
      </c>
      <c r="C516" s="105" t="str">
        <f>[4]SayfaKAY!E826</f>
        <v>MB</v>
      </c>
      <c r="D516" s="105">
        <f>[4]SayfaKAY!F826</f>
        <v>153330</v>
      </c>
      <c r="E516" s="106" t="str">
        <f>[4]SayfaKAY!G826</f>
        <v>BOZ-KAY5+6-FF-813</v>
      </c>
      <c r="F516" s="193">
        <f t="shared" si="326"/>
        <v>45831</v>
      </c>
      <c r="G516" s="135">
        <f t="shared" si="327"/>
        <v>0.20833333329937886</v>
      </c>
      <c r="H516" s="235">
        <f>[4]SayfaKAY!H826</f>
        <v>45831.208333333299</v>
      </c>
      <c r="I516" s="104" t="str">
        <f>[4]SayfaKAY!I826</f>
        <v>Hat/Line</v>
      </c>
      <c r="J516" s="103" t="str">
        <f>IF([4]SayfaKAY!J826="","",IF([4]SayfaKAY!J826="Müşteri","Notified by Customer","Notified by Bozankaya"))</f>
        <v>Notified by Customer</v>
      </c>
      <c r="K516" s="103" t="e">
        <f>VLOOKUP([4]SayfaKAY!L826,#REF!,2,FALSE)</f>
        <v>#REF!</v>
      </c>
      <c r="L516" s="165" t="str">
        <f>[4]SayfaKAY!X826</f>
        <v>DENİZLER OTOMOTİV SAN. VE TİC.LTD.Ş</v>
      </c>
      <c r="M516" s="107" t="str">
        <f t="shared" si="328"/>
        <v>KAY5+6-BOZ-KAY5+6-FF-813</v>
      </c>
      <c r="N516" s="105" t="str">
        <f>[4]SayfaKAY!M826</f>
        <v>Silecek çalışmıyor.</v>
      </c>
      <c r="O516" s="166" t="str">
        <f>[4]SayfaKAY!P826</f>
        <v>D-Arıza değil</v>
      </c>
      <c r="P516" s="166" t="str">
        <f>[4]SayfaKAY!Q826</f>
        <v>B(Servisten çekmeye etki eden arıza)</v>
      </c>
      <c r="Q516" s="166" t="str">
        <f>[4]SayfaKAY!R826</f>
        <v>N.A(Yaralanma yok)</v>
      </c>
      <c r="R516" s="132" t="str" cm="1">
        <f t="array" ref="R516">IF([4]SayfaKAY!U826="","",_xlfn.IFS([4]SayfaKAY!U826="Bozankaya","Bozankaya",[4]SayfaKAY!U826="Müşteri","Customer",[4]SayfaKAY!U826="Tedarikçi","Equipment Supplier"))</f>
        <v>Equipment Supplier</v>
      </c>
      <c r="S516" s="204" t="str">
        <f>[4]SayfaKAY!N826</f>
        <v>CB silecek çalışmıyordu. Silecek modülü konnektöründe temassızlık vardı giderildi. Arıza devamlılığı yok.</v>
      </c>
      <c r="T516" s="133" t="str">
        <f>[4]SayfaKAY!AD826</f>
        <v>Gevşek bağlantı vidaları sıkıldı</v>
      </c>
      <c r="U516" s="132" t="str">
        <f>[4]SayfaKAY!W826</f>
        <v>Evet</v>
      </c>
      <c r="V516" s="108">
        <f>[4]SayfaKAY!AZ826</f>
        <v>2</v>
      </c>
      <c r="W516" s="136">
        <f t="shared" si="329"/>
        <v>45830</v>
      </c>
      <c r="X516" s="137" t="str">
        <f t="shared" si="330"/>
        <v>06:00</v>
      </c>
      <c r="Y516" s="235">
        <f>[4]SayfaKAY!AE826</f>
        <v>45830.25</v>
      </c>
      <c r="Z516" s="109">
        <f t="shared" si="331"/>
        <v>45831</v>
      </c>
      <c r="AA516" s="110" t="str">
        <f t="shared" si="332"/>
        <v>08:00</v>
      </c>
      <c r="AB516" s="182">
        <f>[4]SayfaKAY!BA826</f>
        <v>45831.333333333299</v>
      </c>
      <c r="AC516" s="257">
        <f t="shared" si="333"/>
        <v>180</v>
      </c>
      <c r="AD516" s="111">
        <f t="shared" si="334"/>
        <v>45831</v>
      </c>
      <c r="AE516" s="111" t="str">
        <f t="shared" si="335"/>
        <v>08:00</v>
      </c>
      <c r="AF516" s="235">
        <f>[4]SayfaKAY!BA826</f>
        <v>45831.333333333299</v>
      </c>
      <c r="AG516" s="179" t="str">
        <f>[4]SayfaKAY!S826</f>
        <v>(III) Farklı Araçlarda Tekrarlayan Arıza</v>
      </c>
      <c r="AH516" s="178" t="str">
        <f t="shared" si="336"/>
        <v>Bu Arıza Aracın Servise Verilmesine Engel</v>
      </c>
      <c r="AI516" s="163" t="str">
        <f>[4]SayfaKAY!AV826</f>
        <v/>
      </c>
      <c r="AJ516" s="164" t="str">
        <f t="shared" si="337"/>
        <v/>
      </c>
      <c r="AK516" s="164" t="str">
        <f t="shared" si="338"/>
        <v/>
      </c>
      <c r="AL516" s="112" t="str">
        <f>[4]SayfaKAY!AX826</f>
        <v/>
      </c>
      <c r="AM516" s="257" cm="1">
        <f t="array" ref="AM516">IFERROR(IF(AND(P516&lt;&gt;"D(Arıza Değil)",AH516="Bu Arıza Aracın Servise Verilmesine Engel Değil"),
IF(Z516-F516&gt;0,(AB516-Y516)*24*60,
IF(OR(AND(G516&gt;$AS$1,G516&lt;$AT$1),AND(G516&gt;$AU$1,G516&lt;$AV$1)),
(AF516-H516)*24*60,     BH:BH0)),        AN516),0)</f>
        <v>180</v>
      </c>
      <c r="AN516" s="257">
        <f t="shared" si="339"/>
        <v>180</v>
      </c>
      <c r="AO516" s="174" t="str">
        <f>[4]SayfaKAY!AG826</f>
        <v/>
      </c>
      <c r="AP516" s="174" t="str">
        <f>[4]SayfaKAY!AI826</f>
        <v/>
      </c>
      <c r="AQ516" s="174" t="str">
        <f>[4]SayfaKAY!AQ826</f>
        <v/>
      </c>
      <c r="AR516" s="174" t="str">
        <f>[4]SayfaKAY!AH826</f>
        <v/>
      </c>
      <c r="AS516" s="174" t="str">
        <f>[4]SayfaKAY!AJ826</f>
        <v/>
      </c>
      <c r="AT516" s="175" t="str">
        <f>[4]SayfaKAY!AM826</f>
        <v/>
      </c>
      <c r="AU516" s="176" t="str">
        <f>[4]SayfaKAY!AL826</f>
        <v/>
      </c>
      <c r="AV516" s="176" t="str">
        <f>[4]SayfaKAY!AP826</f>
        <v/>
      </c>
      <c r="AW516" s="177" t="str">
        <f>[4]SayfaKAY!AT826</f>
        <v/>
      </c>
      <c r="AX516" s="194">
        <f t="shared" si="340"/>
        <v>3960</v>
      </c>
      <c r="AY516" s="168"/>
      <c r="AZ516" s="167"/>
      <c r="BA516" s="113"/>
      <c r="BB516" s="171" t="str">
        <f t="shared" si="368"/>
        <v/>
      </c>
      <c r="BC516" s="114"/>
      <c r="BD516" s="114"/>
      <c r="BE516" s="114"/>
      <c r="BF516" s="114"/>
      <c r="BG516" s="114"/>
      <c r="BH516" s="114">
        <f>IFERROR(FRACAS!AN829, "Hata Var")</f>
        <v>240.99999997881241</v>
      </c>
      <c r="BI516" s="114"/>
      <c r="BJ516" s="114"/>
      <c r="BK516" s="105" t="str">
        <f>[4]SayfaKAY!AW826</f>
        <v/>
      </c>
      <c r="BL516" s="105" t="str">
        <f>[4]SayfaKAY!V826</f>
        <v>DENİZLER OTOMOTİV SAN. VE TİC.LTD.Ş</v>
      </c>
      <c r="BM516" s="114"/>
      <c r="BN516" s="171" t="str">
        <f t="shared" si="341"/>
        <v>x yok</v>
      </c>
      <c r="BO516" s="171" t="b">
        <f t="shared" si="342"/>
        <v>0</v>
      </c>
      <c r="BP516" s="171" t="b">
        <f t="shared" si="343"/>
        <v>0</v>
      </c>
      <c r="BQ516" s="226">
        <f t="shared" si="344"/>
        <v>-1379.9999999511056</v>
      </c>
      <c r="BR516" s="226">
        <f t="shared" si="345"/>
        <v>1559.9999999511056</v>
      </c>
      <c r="BS516" s="226">
        <f t="shared" si="346"/>
        <v>180</v>
      </c>
      <c r="BT516" s="114"/>
      <c r="BU516" s="242"/>
      <c r="BV516" s="233">
        <f t="shared" si="347"/>
        <v>0</v>
      </c>
      <c r="BW516" s="226" t="str">
        <f t="shared" si="348"/>
        <v>Hayır, çakışma yok</v>
      </c>
      <c r="BX516" s="229"/>
      <c r="BY516" s="247">
        <f t="shared" si="349"/>
        <v>-0.95833333329937886</v>
      </c>
      <c r="BZ516" s="247">
        <f t="shared" si="350"/>
        <v>1.0833333332993789</v>
      </c>
      <c r="CA516" s="247">
        <f t="shared" si="351"/>
        <v>0.125</v>
      </c>
      <c r="CB516" s="213"/>
      <c r="CC516" s="211"/>
      <c r="CD516" s="196"/>
      <c r="CE516" s="213">
        <v>825</v>
      </c>
      <c r="CF516" s="182">
        <f t="shared" si="352"/>
        <v>45831.208333333299</v>
      </c>
      <c r="CG516" s="182">
        <f t="shared" si="353"/>
        <v>45831.333333333299</v>
      </c>
      <c r="CH516" s="196"/>
      <c r="CI516" s="196"/>
      <c r="CJ516" s="196"/>
      <c r="CK516" s="196">
        <f t="shared" si="354"/>
        <v>1.0833333332993789</v>
      </c>
      <c r="CL516" s="196">
        <f t="shared" si="355"/>
        <v>-0.95833333329937886</v>
      </c>
      <c r="CM516" s="196">
        <f t="shared" si="356"/>
        <v>0.125</v>
      </c>
      <c r="CN516" s="114"/>
      <c r="CO516" s="115">
        <f t="shared" si="357"/>
        <v>180</v>
      </c>
      <c r="CP516" s="116">
        <f t="shared" si="358"/>
        <v>64.999999997962732</v>
      </c>
      <c r="CQ516" s="117">
        <f t="shared" si="359"/>
        <v>0.20833333329937886</v>
      </c>
      <c r="CR516" s="117">
        <f t="shared" si="360"/>
        <v>45830.25</v>
      </c>
      <c r="CS516" s="117">
        <f t="shared" si="361"/>
        <v>45831.333333333299</v>
      </c>
      <c r="CT516" s="118">
        <f t="shared" si="362"/>
        <v>65995260.000000052</v>
      </c>
      <c r="CU516" s="118">
        <f t="shared" si="363"/>
        <v>1559.9999999511056</v>
      </c>
      <c r="CV516" s="118">
        <f t="shared" si="364"/>
        <v>65996820</v>
      </c>
      <c r="CW516" s="119">
        <f t="shared" si="365"/>
        <v>0.99997636249746658</v>
      </c>
    </row>
    <row r="517" spans="1:101" ht="118.5" customHeight="1" x14ac:dyDescent="0.3">
      <c r="A517" s="104" t="str">
        <f>[4]SayfaKAY!C655</f>
        <v>KAY5+6</v>
      </c>
      <c r="B517" s="104" t="str">
        <f>[4]SayfaKAY!D655</f>
        <v>3876(5)</v>
      </c>
      <c r="C517" s="105" t="str">
        <f>[4]SayfaKAY!E655</f>
        <v>MB</v>
      </c>
      <c r="D517" s="105">
        <f>[4]SayfaKAY!F655</f>
        <v>150369</v>
      </c>
      <c r="E517" s="106" t="str">
        <f>[4]SayfaKAY!G655</f>
        <v>BOZ-KAY5+6-FF-648</v>
      </c>
      <c r="F517" s="193">
        <f t="shared" si="326"/>
        <v>45829</v>
      </c>
      <c r="G517" s="135">
        <f t="shared" si="327"/>
        <v>0.58541666669771075</v>
      </c>
      <c r="H517" s="235">
        <f>[4]SayfaKAY!H655</f>
        <v>45829.585416666698</v>
      </c>
      <c r="I517" s="104" t="str">
        <f>[4]SayfaKAY!I655</f>
        <v>Hat/Line</v>
      </c>
      <c r="J517" s="103" t="str">
        <f>IF([4]SayfaKAY!J655="","",IF([4]SayfaKAY!J655="Müşteri","Notified by Customer","Notified by Bozankaya"))</f>
        <v>Notified by Customer</v>
      </c>
      <c r="K517" s="103" t="e">
        <f>VLOOKUP([4]SayfaKAY!L655,#REF!,2,FALSE)</f>
        <v>#REF!</v>
      </c>
      <c r="L517" s="165" t="str">
        <f>[4]SayfaKAY!X655</f>
        <v>ATAK ULAŞIM SAN.TİC.LTD.ŞTİ.</v>
      </c>
      <c r="M517" s="107" t="str">
        <f t="shared" si="328"/>
        <v>KAY5+6-BOZ-KAY5+6-FF-648</v>
      </c>
      <c r="N517" s="105" t="str">
        <f>[4]SayfaKAY!M655</f>
        <v>Anons sistemi takılma yapıyor.</v>
      </c>
      <c r="O517" s="166" t="str">
        <f>[4]SayfaKAY!P655</f>
        <v>D-Arıza değil</v>
      </c>
      <c r="P517" s="166" t="str">
        <f>[4]SayfaKAY!Q655</f>
        <v>B(Servisten çekmeye etki eden arıza)</v>
      </c>
      <c r="Q517" s="166" t="str">
        <f>[4]SayfaKAY!R655</f>
        <v>N.A(Yaralanma yok)</v>
      </c>
      <c r="R517" s="132" t="str" cm="1">
        <f t="array" ref="R517">IF([4]SayfaKAY!U655="","",_xlfn.IFS([4]SayfaKAY!U655="Bozankaya","Bozankaya",[4]SayfaKAY!U655="Müşteri","Customer",[4]SayfaKAY!U655="Tedarikçi","Equipment Supplier"))</f>
        <v>Equipment Supplier</v>
      </c>
      <c r="S517" s="204" t="str">
        <f>[4]SayfaKAY!N655</f>
        <v>Park sahasında rota kurularak test yapıldı arıza görülmedi. Sistem çalışıyor.</v>
      </c>
      <c r="T517" s="133" t="str">
        <f>[4]SayfaKAY!AD655</f>
        <v>*Reset edildi</v>
      </c>
      <c r="U517" s="132" t="str">
        <f>[4]SayfaKAY!W655</f>
        <v>Evet</v>
      </c>
      <c r="V517" s="108">
        <f>[4]SayfaKAY!AZ655</f>
        <v>2</v>
      </c>
      <c r="W517" s="136">
        <f t="shared" si="329"/>
        <v>45829</v>
      </c>
      <c r="X517" s="137" t="str">
        <f t="shared" si="330"/>
        <v>14:10</v>
      </c>
      <c r="Y517" s="235">
        <f>[4]SayfaKAY!AE655</f>
        <v>45829.590277777803</v>
      </c>
      <c r="Z517" s="109">
        <f t="shared" si="331"/>
        <v>45830</v>
      </c>
      <c r="AA517" s="110" t="str">
        <f t="shared" si="332"/>
        <v>14:30</v>
      </c>
      <c r="AB517" s="182">
        <f>[4]SayfaKAY!BA655</f>
        <v>45830.604166666701</v>
      </c>
      <c r="AC517" s="257">
        <f t="shared" si="333"/>
        <v>1467.000000004191</v>
      </c>
      <c r="AD517" s="111">
        <f t="shared" si="334"/>
        <v>45830</v>
      </c>
      <c r="AE517" s="111" t="str">
        <f t="shared" si="335"/>
        <v>14:30</v>
      </c>
      <c r="AF517" s="235">
        <f>[4]SayfaKAY!BA655</f>
        <v>45830.604166666701</v>
      </c>
      <c r="AG517" s="179" t="str">
        <f>[4]SayfaKAY!S655</f>
        <v>(III) Farklı Araçlarda Tekrarlayan Arıza</v>
      </c>
      <c r="AH517" s="178" t="str">
        <f t="shared" si="336"/>
        <v>Bu Arıza Aracın Servise Verilmesine Engel</v>
      </c>
      <c r="AI517" s="163" t="str">
        <f>[4]SayfaKAY!AV655</f>
        <v/>
      </c>
      <c r="AJ517" s="164" t="str">
        <f t="shared" si="337"/>
        <v/>
      </c>
      <c r="AK517" s="164" t="str">
        <f t="shared" si="338"/>
        <v/>
      </c>
      <c r="AL517" s="112" t="str">
        <f>[4]SayfaKAY!AX655</f>
        <v/>
      </c>
      <c r="AM517" s="257" cm="1">
        <f t="array" ref="AM517">IFERROR(IF(AND(P517&lt;&gt;"D(Arıza Değil)",AH517="Bu Arıza Aracın Servise Verilmesine Engel Değil"),
IF(Z517-F517&gt;0,(AB517-Y517)*24*60,
IF(OR(AND(G517&gt;$AS$1,G517&lt;$AT$1),AND(G517&gt;$AU$1,G517&lt;$AV$1)),
(AF517-H517)*24*60,     BH:BH0)),        AN517),0)</f>
        <v>1467.000000004191</v>
      </c>
      <c r="AN517" s="257">
        <f t="shared" si="339"/>
        <v>1467.000000004191</v>
      </c>
      <c r="AO517" s="174" t="str">
        <f>[4]SayfaKAY!AG655</f>
        <v/>
      </c>
      <c r="AP517" s="174" t="str">
        <f>[4]SayfaKAY!AI655</f>
        <v/>
      </c>
      <c r="AQ517" s="174" t="str">
        <f>[4]SayfaKAY!AQ655</f>
        <v/>
      </c>
      <c r="AR517" s="174" t="str">
        <f>[4]SayfaKAY!AH655</f>
        <v/>
      </c>
      <c r="AS517" s="174" t="str">
        <f>[4]SayfaKAY!AJ655</f>
        <v/>
      </c>
      <c r="AT517" s="175" t="str">
        <f>[4]SayfaKAY!AM655</f>
        <v/>
      </c>
      <c r="AU517" s="176" t="str">
        <f>[4]SayfaKAY!AL655</f>
        <v/>
      </c>
      <c r="AV517" s="176" t="str">
        <f>[4]SayfaKAY!AP655</f>
        <v/>
      </c>
      <c r="AW517" s="177" t="str">
        <f>[4]SayfaKAY!AT655</f>
        <v/>
      </c>
      <c r="AX517" s="194">
        <f t="shared" si="340"/>
        <v>32274.000000092201</v>
      </c>
      <c r="AY517" s="168"/>
      <c r="AZ517" s="167"/>
      <c r="BA517" s="170"/>
      <c r="BB517" s="171" t="str">
        <f t="shared" si="368"/>
        <v/>
      </c>
      <c r="BC517" s="114"/>
      <c r="BD517" s="114"/>
      <c r="BE517" s="114"/>
      <c r="BF517" s="114"/>
      <c r="BG517" s="114"/>
      <c r="BH517" s="114">
        <f>IFERROR(FRACAS!AN658, "Hata Var")</f>
        <v>1642.9999999701977</v>
      </c>
      <c r="BI517" s="114"/>
      <c r="BJ517" s="114"/>
      <c r="BK517" s="105" t="str">
        <f>[4]SayfaKAY!AW655</f>
        <v/>
      </c>
      <c r="BL517" s="105" t="str">
        <f>[4]SayfaKAY!V655</f>
        <v>ATAK ULAŞIM SAN.TİC.LTD.ŞTİ.</v>
      </c>
      <c r="BM517" s="114"/>
      <c r="BN517" s="171" t="str">
        <f t="shared" si="341"/>
        <v>x yok</v>
      </c>
      <c r="BO517" s="171" t="str">
        <f t="shared" si="342"/>
        <v>aynı gün giderilen arıza</v>
      </c>
      <c r="BP517" s="171" t="str">
        <f t="shared" si="343"/>
        <v>Bir günden fazla süren arıza</v>
      </c>
      <c r="BQ517" s="226">
        <f t="shared" si="344"/>
        <v>6.9999999913852662</v>
      </c>
      <c r="BR517" s="226">
        <f t="shared" si="345"/>
        <v>1460.0000000128057</v>
      </c>
      <c r="BS517" s="226">
        <f t="shared" si="346"/>
        <v>1467.000000004191</v>
      </c>
      <c r="BT517" s="114"/>
      <c r="BU517" s="242"/>
      <c r="BV517" s="233">
        <f t="shared" si="347"/>
        <v>3</v>
      </c>
      <c r="BW517" s="226" t="str">
        <f t="shared" si="348"/>
        <v>Evet, çakışma var</v>
      </c>
      <c r="BX517" s="229"/>
      <c r="BY517" s="247">
        <f t="shared" si="349"/>
        <v>4.8611111051286571E-3</v>
      </c>
      <c r="BZ517" s="247">
        <f t="shared" si="350"/>
        <v>1.0138888888977817</v>
      </c>
      <c r="CA517" s="247">
        <f t="shared" si="351"/>
        <v>1.0187500000029104</v>
      </c>
      <c r="CB517" s="213"/>
      <c r="CC517" s="211"/>
      <c r="CD517" s="196"/>
      <c r="CE517" s="213">
        <v>654</v>
      </c>
      <c r="CF517" s="182">
        <f t="shared" si="352"/>
        <v>45829.585416666698</v>
      </c>
      <c r="CG517" s="182">
        <f t="shared" si="353"/>
        <v>45830.604166666701</v>
      </c>
      <c r="CH517" s="196"/>
      <c r="CI517" s="196"/>
      <c r="CJ517" s="196"/>
      <c r="CK517" s="196">
        <f t="shared" si="354"/>
        <v>1.0138888888977817</v>
      </c>
      <c r="CL517" s="196">
        <f t="shared" si="355"/>
        <v>4.8611111051286571E-3</v>
      </c>
      <c r="CM517" s="196">
        <f t="shared" si="356"/>
        <v>1.0187500000029104</v>
      </c>
      <c r="CN517" s="114"/>
      <c r="CO517" s="115">
        <f t="shared" si="357"/>
        <v>1467.000000004191</v>
      </c>
      <c r="CP517" s="116">
        <f t="shared" si="358"/>
        <v>60.833333333866904</v>
      </c>
      <c r="CQ517" s="117">
        <f t="shared" si="359"/>
        <v>0.58541666669771075</v>
      </c>
      <c r="CR517" s="117">
        <f t="shared" si="360"/>
        <v>45829.590277777803</v>
      </c>
      <c r="CS517" s="117">
        <f t="shared" si="361"/>
        <v>45830.604166666701</v>
      </c>
      <c r="CT517" s="118">
        <f t="shared" si="362"/>
        <v>65993766.999999993</v>
      </c>
      <c r="CU517" s="118">
        <f t="shared" si="363"/>
        <v>1460.0000000128057</v>
      </c>
      <c r="CV517" s="118">
        <f t="shared" si="364"/>
        <v>65995227.000000007</v>
      </c>
      <c r="CW517" s="119">
        <f t="shared" si="365"/>
        <v>0.99997787718799702</v>
      </c>
    </row>
    <row r="518" spans="1:101" ht="118.5" customHeight="1" x14ac:dyDescent="0.3">
      <c r="A518" s="160" t="str">
        <f>[4]SayfaKAY!C663</f>
        <v>KAY5+6</v>
      </c>
      <c r="B518" s="104" t="str">
        <f>[4]SayfaKAY!D663</f>
        <v>3876(5)</v>
      </c>
      <c r="C518" s="105" t="str">
        <f>[4]SayfaKAY!E663</f>
        <v>MA</v>
      </c>
      <c r="D518" s="105">
        <f>[4]SayfaKAY!F663</f>
        <v>149368</v>
      </c>
      <c r="E518" s="106" t="str">
        <f>[4]SayfaKAY!G663</f>
        <v>BOZ-KAY5+6-FF-646</v>
      </c>
      <c r="F518" s="193">
        <f t="shared" ref="F518:F581" si="369">IF(H518="","",INT(H518))</f>
        <v>45827</v>
      </c>
      <c r="G518" s="135">
        <f t="shared" ref="G518:G581" si="370">IF(H518="","",MOD(H518,1))</f>
        <v>0.76944444439868676</v>
      </c>
      <c r="H518" s="235">
        <f>[4]SayfaKAY!H663</f>
        <v>45827.769444444399</v>
      </c>
      <c r="I518" s="104" t="str">
        <f>[4]SayfaKAY!I663</f>
        <v>Hat/Line</v>
      </c>
      <c r="J518" s="103" t="str">
        <f>IF([4]SayfaKAY!J663="","",IF([4]SayfaKAY!J663="Müşteri","Notified by Customer","Notified by Bozankaya"))</f>
        <v>Notified by Customer</v>
      </c>
      <c r="K518" s="103" t="e">
        <f>VLOOKUP([4]SayfaKAY!L663,#REF!,2,FALSE)</f>
        <v>#REF!</v>
      </c>
      <c r="L518" s="165" t="str">
        <f>[4]SayfaKAY!X663</f>
        <v/>
      </c>
      <c r="M518" s="107" t="str">
        <f t="shared" ref="M518:M581" si="371">IF( E518="", "", A518&amp;"-"&amp;E518)</f>
        <v>KAY5+6-BOZ-KAY5+6-FF-646</v>
      </c>
      <c r="N518" s="105" t="str">
        <f>[4]SayfaKAY!M663</f>
        <v>OTOMATİK İÇ ANONSU YAPMIYOR ARAÇ SİGORTADAN VE ARAÇ KOMPLE RESETLENDİ DÜZELMEDİ</v>
      </c>
      <c r="O518" s="166" t="str">
        <f>[4]SayfaKAY!P663</f>
        <v>D-Arıza değil</v>
      </c>
      <c r="P518" s="166" t="str">
        <f>[4]SayfaKAY!Q663</f>
        <v>B(Servisten çekmeye etki eden arıza)</v>
      </c>
      <c r="Q518" s="166" t="str">
        <f>[4]SayfaKAY!R663</f>
        <v>N.A(Yaralanma yok)</v>
      </c>
      <c r="R518" s="132" t="str" cm="1">
        <f t="array" ref="R518">IF([4]SayfaKAY!U663="","",_xlfn.IFS([4]SayfaKAY!U663="Bozankaya","Bozankaya",[4]SayfaKAY!U663="Müşteri","Customer",[4]SayfaKAY!U663="Tedarikçi","Equipment Supplier"))</f>
        <v/>
      </c>
      <c r="S518" s="204" t="str">
        <f>[4]SayfaKAY!N663</f>
        <v>ARAÇ ATÖLYEYE GELDİĞİNDE SİSTEM NORMAL ÇALIŞIYORDU ROTA KURULUP PARK SAHASINDA TEST YAPILDI ODOMETRE NORMAL SAYIYOR SORUN YOK SİSTEM NORMAL</v>
      </c>
      <c r="T518" s="133" t="str">
        <f>[4]SayfaKAY!AD663</f>
        <v>Gevşek bağlantı vidaları sıkıldı</v>
      </c>
      <c r="U518" s="132" t="str">
        <f>[4]SayfaKAY!W663</f>
        <v/>
      </c>
      <c r="V518" s="108" t="str">
        <f>[4]SayfaKAY!AZ663</f>
        <v/>
      </c>
      <c r="W518" s="136">
        <f t="shared" ref="W518:W581" si="372">IF(Y518="","",INT(Y518))</f>
        <v>45828</v>
      </c>
      <c r="X518" s="137" t="str">
        <f t="shared" ref="X518:X581" si="373">IF(Y518="","",TEXT(Y518,"ss:dd"))</f>
        <v>16:00</v>
      </c>
      <c r="Y518" s="235">
        <f>[4]SayfaKAY!AE663</f>
        <v>45828.666666666701</v>
      </c>
      <c r="Z518" s="109">
        <f t="shared" ref="Z518:Z581" si="374">IF(AB518="","",INT(AB518))</f>
        <v>45828</v>
      </c>
      <c r="AA518" s="110" t="str">
        <f t="shared" ref="AA518:AA581" si="375">IF(AB518="","",TEXT(AB518,"ss:dd"))</f>
        <v>19:00</v>
      </c>
      <c r="AB518" s="182">
        <f>[4]SayfaKAY!BA663</f>
        <v>45828.791666666701</v>
      </c>
      <c r="AC518" s="257">
        <f t="shared" ref="AC518:AC581" si="376">IF(AF518="","",(AF518-H518)*24*60)</f>
        <v>1472.0000001147855</v>
      </c>
      <c r="AD518" s="111">
        <f t="shared" ref="AD518:AD581" si="377">IF(AF518="","",INT(AF518))</f>
        <v>45828</v>
      </c>
      <c r="AE518" s="111" t="str">
        <f t="shared" ref="AE518:AE581" si="378">IF(AF518="","",TEXT(AF518,"ss:dd"))</f>
        <v>19:00</v>
      </c>
      <c r="AF518" s="235">
        <f>[4]SayfaKAY!BA663</f>
        <v>45828.791666666701</v>
      </c>
      <c r="AG518" s="179" t="str">
        <f>[4]SayfaKAY!S663</f>
        <v xml:space="preserve">(I) İlk Defa Karşılaşılan Arıza </v>
      </c>
      <c r="AH518" s="178" t="str">
        <f t="shared" ref="AH518:AH581" si="379">IF(P518="A(Hareket etmeyi engelleyen arıza)","Bu Arıza Aracın Servise Verilmesine Engel",
 IF(P518="B(Servisten çekmeye etki eden arıza)","Bu Arıza Aracın Servise Verilmesine Engel",
 IF(P518="C(Sisteme etki etmeyen arıza)","Bu Arıza Aracın Servise Verilmesine Engel Değil",
 IF(P518="D(Arıza Değil)","Bu Arıza Aracın Servise Verilmesine Engel Değil",                     ""))))</f>
        <v>Bu Arıza Aracın Servise Verilmesine Engel</v>
      </c>
      <c r="AI518" s="163" t="str">
        <f>[4]SayfaKAY!AV663</f>
        <v/>
      </c>
      <c r="AJ518" s="164" t="str">
        <f t="shared" ref="AJ518:AJ581" si="380">IF(AL518="","",INT(AL518))</f>
        <v/>
      </c>
      <c r="AK518" s="164" t="str">
        <f t="shared" ref="AK518:AK581" si="381">IF(AL518="","",TEXT(AL518,"ss:dd"))</f>
        <v/>
      </c>
      <c r="AL518" s="112" t="str">
        <f>[4]SayfaKAY!AX663</f>
        <v/>
      </c>
      <c r="AM518" s="257" cm="1">
        <f t="array" ref="AM518">IFERROR(IF(AND(P518&lt;&gt;"D(Arıza Değil)",AH518="Bu Arıza Aracın Servise Verilmesine Engel Değil"),
IF(Z518-F518&gt;0,(AB518-Y518)*24*60,
IF(OR(AND(G518&gt;$AS$1,G518&lt;$AT$1),AND(G518&gt;$AU$1,G518&lt;$AV$1)),
(AF518-H518)*24*60,     BH:BH0)),        AN518),0)</f>
        <v>1472.0000001147855</v>
      </c>
      <c r="AN518" s="257">
        <f t="shared" ref="AN518:AN581" si="382">IFERROR(IF(P518&lt;&gt;"D(Arıza Değil)",AC518,0),0)</f>
        <v>1472.0000001147855</v>
      </c>
      <c r="AO518" s="174" t="str">
        <f>[4]SayfaKAY!AG663</f>
        <v/>
      </c>
      <c r="AP518" s="174" t="str">
        <f>[4]SayfaKAY!AI663</f>
        <v/>
      </c>
      <c r="AQ518" s="174" t="str">
        <f>[4]SayfaKAY!AQ663</f>
        <v/>
      </c>
      <c r="AR518" s="174" t="str">
        <f>[4]SayfaKAY!AH663</f>
        <v/>
      </c>
      <c r="AS518" s="174" t="str">
        <f>[4]SayfaKAY!AJ663</f>
        <v/>
      </c>
      <c r="AT518" s="175" t="str">
        <f>[4]SayfaKAY!AM663</f>
        <v/>
      </c>
      <c r="AU518" s="176" t="str">
        <f>[4]SayfaKAY!AL663</f>
        <v/>
      </c>
      <c r="AV518" s="176" t="str">
        <f>[4]SayfaKAY!AP663</f>
        <v/>
      </c>
      <c r="AW518" s="177" t="str">
        <f>[4]SayfaKAY!AT663</f>
        <v/>
      </c>
      <c r="AX518" s="194" t="str">
        <f t="shared" ref="AX518:AX581" si="383">IF(V518="","",V518*AC518*BC$1)</f>
        <v/>
      </c>
      <c r="AY518" s="168"/>
      <c r="AZ518" s="167"/>
      <c r="BA518" s="113"/>
      <c r="BB518" s="171" t="str">
        <f t="shared" si="368"/>
        <v/>
      </c>
      <c r="BC518" s="114"/>
      <c r="BD518" s="114"/>
      <c r="BE518" s="114"/>
      <c r="BF518" s="114"/>
      <c r="BG518" s="114"/>
      <c r="BH518" s="114">
        <f>IFERROR(FRACAS!AN666, "Hata Var")</f>
        <v>60.000000048894435</v>
      </c>
      <c r="BI518" s="114"/>
      <c r="BJ518" s="114"/>
      <c r="BK518" s="105" t="str">
        <f>[4]SayfaKAY!AW663</f>
        <v/>
      </c>
      <c r="BL518" s="105" t="str">
        <f>[4]SayfaKAY!V663</f>
        <v/>
      </c>
      <c r="BM518" s="114"/>
      <c r="BN518" s="171" t="str">
        <f t="shared" ref="BN518:BN581" si="384">IF($AQ$1="X", IF(AND(G518&gt;=$AS$1,G518&lt;=$AT$1),IF(P518&lt;&gt;"D(Arıza Değil",AC518,0),IF(AND(G518&gt;=$AU$1,G518&lt;=$AV$1),IF(P518&lt;&gt;"D:Arıza Değil",AC518,0), "x var")), "x yok")</f>
        <v>x yok</v>
      </c>
      <c r="BO518" s="171" t="str">
        <f t="shared" ref="BO518:BO581" si="385">IF(OR(AND(G518&gt;$AS$1,G518&lt;$AT$1),AND(G518&gt;$AU$1,G518&lt;$AV$1)),"aynı gün giderilen arıza")</f>
        <v>aynı gün giderilen arıza</v>
      </c>
      <c r="BP518" s="171" t="str">
        <f t="shared" ref="BP518:BP581" si="386">IF(Z518-F518&gt;0,"Bir günden fazla süren arıza",IF(OR(AND(G518&gt;$AS$1,G518&lt;$AT$1),AND(G518&gt;$AU$1,G518&lt;$AV$1)),"aynı gün giderilen arıza"))</f>
        <v>Bir günden fazla süren arıza</v>
      </c>
      <c r="BQ518" s="226">
        <f t="shared" ref="BQ518:BQ581" si="387">(Y518-H518)*24*60</f>
        <v>1292.0000001147855</v>
      </c>
      <c r="BR518" s="226">
        <f t="shared" ref="BR518:BR581" si="388">(AB518-Y518)*24*60</f>
        <v>180</v>
      </c>
      <c r="BS518" s="226">
        <f t="shared" ref="BS518:BS581" si="389">(AF518-H518)*24*60</f>
        <v>1472.0000001147855</v>
      </c>
      <c r="BT518" s="114"/>
      <c r="BU518" s="242"/>
      <c r="BV518" s="233">
        <f t="shared" ref="BV518:BV581" si="390">COUNTIFS(B$5:B$9980,B518,H$5:H$9980,"&lt;="&amp;AF518,AF$5:AF$9980,"&gt;="&amp;H518)-1</f>
        <v>4</v>
      </c>
      <c r="BW518" s="226" t="str">
        <f t="shared" ref="BW518:BW581" si="391">IF(COUNTIFS(B$5:B$9980,B518,H$5:H$9980,"&lt;="&amp;AF518,AF$5:AF$9980,"&gt;="&amp;H518)&gt;1,"Evet, çakışma var","Hayır, çakışma yok")</f>
        <v>Evet, çakışma var</v>
      </c>
      <c r="BX518" s="229"/>
      <c r="BY518" s="247">
        <f t="shared" ref="BY518:BY581" si="392">Y518-H518</f>
        <v>0.89722222230193438</v>
      </c>
      <c r="BZ518" s="247">
        <f t="shared" ref="BZ518:BZ581" si="393">AB518-Y518</f>
        <v>0.125</v>
      </c>
      <c r="CA518" s="247">
        <f t="shared" ref="CA518:CA581" si="394">AB518-H518</f>
        <v>1.0222222223019344</v>
      </c>
      <c r="CB518" s="213"/>
      <c r="CC518" s="211"/>
      <c r="CD518" s="196"/>
      <c r="CE518" s="213">
        <v>662</v>
      </c>
      <c r="CF518" s="182">
        <f t="shared" ref="CF518:CF581" si="395">H518</f>
        <v>45827.769444444399</v>
      </c>
      <c r="CG518" s="182">
        <f t="shared" ref="CG518:CG581" si="396">AB518</f>
        <v>45828.791666666701</v>
      </c>
      <c r="CH518" s="196"/>
      <c r="CI518" s="196"/>
      <c r="CJ518" s="196"/>
      <c r="CK518" s="196">
        <f t="shared" ref="CK518:CK581" si="397">AB518-Y518</f>
        <v>0.125</v>
      </c>
      <c r="CL518" s="196">
        <f t="shared" ref="CL518:CL581" si="398">Y518-H518</f>
        <v>0.89722222230193438</v>
      </c>
      <c r="CM518" s="196">
        <f t="shared" ref="CM518:CM581" si="399">AB518-H518</f>
        <v>1.0222222223019344</v>
      </c>
      <c r="CN518" s="114"/>
      <c r="CO518" s="115">
        <f t="shared" ref="CO518:CO581" si="400">AC518</f>
        <v>1472.0000001147855</v>
      </c>
      <c r="CP518" s="116">
        <f t="shared" ref="CP518:CP581" si="401">CU518/24</f>
        <v>7.5</v>
      </c>
      <c r="CQ518" s="117">
        <f t="shared" ref="CQ518:CQ581" si="402">G518</f>
        <v>0.76944444439868676</v>
      </c>
      <c r="CR518" s="117">
        <f t="shared" ref="CR518:CR581" si="403">Y518</f>
        <v>45828.666666666701</v>
      </c>
      <c r="CS518" s="117">
        <f t="shared" ref="CS518:CS581" si="404">AB518</f>
        <v>45828.791666666701</v>
      </c>
      <c r="CT518" s="118">
        <f t="shared" ref="CT518:CT581" si="405">(CR518-CQ518)*1440</f>
        <v>65992172.000000112</v>
      </c>
      <c r="CU518" s="118">
        <f t="shared" ref="CU518:CU581" si="406">(CS518-CR518)*1440</f>
        <v>180</v>
      </c>
      <c r="CV518" s="118">
        <f t="shared" ref="CV518:CV581" si="407">(CS518-CQ518)*1440</f>
        <v>65992352.000000112</v>
      </c>
      <c r="CW518" s="119">
        <f t="shared" ref="CW518:CW581" si="408">CT518/CV518</f>
        <v>0.99999727241120306</v>
      </c>
    </row>
    <row r="519" spans="1:101" ht="118.5" customHeight="1" x14ac:dyDescent="0.3">
      <c r="A519" s="104" t="str">
        <f>[4]SayfaKAY!C665</f>
        <v>KAY5+6</v>
      </c>
      <c r="B519" s="104" t="str">
        <f>[4]SayfaKAY!D665</f>
        <v>3878(7)</v>
      </c>
      <c r="C519" s="105" t="str">
        <f>[4]SayfaKAY!E665</f>
        <v>RB</v>
      </c>
      <c r="D519" s="105">
        <f>[4]SayfaKAY!F665</f>
        <v>133900</v>
      </c>
      <c r="E519" s="106" t="str">
        <f>[4]SayfaKAY!G665</f>
        <v>BOZ-KAY5+6-FF-655</v>
      </c>
      <c r="F519" s="193">
        <f t="shared" si="369"/>
        <v>45826</v>
      </c>
      <c r="G519" s="135">
        <f t="shared" si="370"/>
        <v>0.48263888889778173</v>
      </c>
      <c r="H519" s="235">
        <f>[4]SayfaKAY!H665</f>
        <v>45826.482638888898</v>
      </c>
      <c r="I519" s="104" t="str">
        <f>[4]SayfaKAY!I665</f>
        <v>Hat/Line</v>
      </c>
      <c r="J519" s="103" t="str">
        <f>IF([4]SayfaKAY!J665="","",IF([4]SayfaKAY!J665="Müşteri","Notified by Customer","Notified by Bozankaya"))</f>
        <v>Notified by Customer</v>
      </c>
      <c r="K519" s="103" t="e">
        <f>VLOOKUP([4]SayfaKAY!L665,#REF!,2,FALSE)</f>
        <v>#REF!</v>
      </c>
      <c r="L519" s="165" t="str">
        <f>[4]SayfaKAY!X665</f>
        <v/>
      </c>
      <c r="M519" s="107" t="str">
        <f t="shared" si="371"/>
        <v>KAY5+6-BOZ-KAY5+6-FF-655</v>
      </c>
      <c r="N519" s="105" t="str">
        <f>[4]SayfaKAY!M665</f>
        <v xml:space="preserve">13.06.2025 MEYDANDAN 3878-A PLAKALI TRAMVAYA BİNDİM SAAT 0:50'DE YENİ SANAYİDE İNDİM KLİMAYI BİR AÇMIŞLAR BİR AÇMIŞLAR YEMİN EDİYORUM DONDUM TİTREDİM DIŞARI +30 İÇERİSİ -20  BENİM MONTUM YOK HASTA OLACAKTIM </v>
      </c>
      <c r="O519" s="166" t="str">
        <f>[4]SayfaKAY!P665</f>
        <v>D-Arıza değil</v>
      </c>
      <c r="P519" s="166" t="str">
        <f>[4]SayfaKAY!Q665</f>
        <v>C(Sisteme etki etmeyen arıza)</v>
      </c>
      <c r="Q519" s="166" t="str">
        <f>[4]SayfaKAY!R665</f>
        <v>N.A(Yaralanma yok)</v>
      </c>
      <c r="R519" s="132" t="str" cm="1">
        <f t="array" ref="R519">IF([4]SayfaKAY!U665="","",_xlfn.IFS([4]SayfaKAY!U665="Bozankaya","Bozankaya",[4]SayfaKAY!U665="Müşteri","Customer",[4]SayfaKAY!U665="Tedarikçi","Equipment Supplier"))</f>
        <v>Equipment Supplier</v>
      </c>
      <c r="S519" s="204" t="str">
        <f>[4]SayfaKAY!N665</f>
        <v>MAUNEL ISITMA-SOĞUTMA YAPTIRILDI OLUMSUZ BİR DURUM GÖRÜLMEDİ</v>
      </c>
      <c r="T519" s="133" t="str">
        <f>[4]SayfaKAY!AD665</f>
        <v>Ekipman yenisi ile değiştirildi</v>
      </c>
      <c r="U519" s="132" t="str">
        <f>[4]SayfaKAY!W665</f>
        <v/>
      </c>
      <c r="V519" s="108">
        <f>[4]SayfaKAY!AZ665</f>
        <v>1</v>
      </c>
      <c r="W519" s="136">
        <f t="shared" si="372"/>
        <v>45826</v>
      </c>
      <c r="X519" s="137" t="str">
        <f t="shared" si="373"/>
        <v>12:00</v>
      </c>
      <c r="Y519" s="235">
        <f>[4]SayfaKAY!AE665</f>
        <v>45826.5</v>
      </c>
      <c r="Z519" s="109">
        <f t="shared" si="374"/>
        <v>45826</v>
      </c>
      <c r="AA519" s="110" t="str">
        <f t="shared" si="375"/>
        <v>14:00</v>
      </c>
      <c r="AB519" s="182">
        <f>[4]SayfaKAY!BA665</f>
        <v>45826.583333333299</v>
      </c>
      <c r="AC519" s="257">
        <f t="shared" si="376"/>
        <v>144.99999993829988</v>
      </c>
      <c r="AD519" s="111">
        <f t="shared" si="377"/>
        <v>45826</v>
      </c>
      <c r="AE519" s="111" t="str">
        <f t="shared" si="378"/>
        <v>14:00</v>
      </c>
      <c r="AF519" s="235">
        <f>[4]SayfaKAY!BA665</f>
        <v>45826.583333333299</v>
      </c>
      <c r="AG519" s="179" t="str">
        <f>[4]SayfaKAY!S665</f>
        <v>(III) Farklı Araçlarda Tekrarlayan Arıza</v>
      </c>
      <c r="AH519" s="178" t="str">
        <f t="shared" si="379"/>
        <v>Bu Arıza Aracın Servise Verilmesine Engel Değil</v>
      </c>
      <c r="AI519" s="163" t="str">
        <f>[4]SayfaKAY!AV665</f>
        <v/>
      </c>
      <c r="AJ519" s="164" t="str">
        <f t="shared" si="380"/>
        <v/>
      </c>
      <c r="AK519" s="164" t="str">
        <f t="shared" si="381"/>
        <v/>
      </c>
      <c r="AL519" s="112" t="str">
        <f>[4]SayfaKAY!AX665</f>
        <v/>
      </c>
      <c r="AM519" s="257" cm="1">
        <f t="array" ref="AM519">IFERROR(IF(AND(P519&lt;&gt;"D(Arıza Değil)",AH519="Bu Arıza Aracın Servise Verilmesine Engel Değil"),
IF(Z519-F519&gt;0,(AB519-Y519)*24*60,
IF(OR(AND(G519&gt;$AS$1,G519&lt;$AT$1),AND(G519&gt;$AU$1,G519&lt;$AV$1)),
(AF519-H519)*24*60,     BH:BH0)),        AN519),0)</f>
        <v>0</v>
      </c>
      <c r="AN519" s="257">
        <f t="shared" si="382"/>
        <v>144.99999993829988</v>
      </c>
      <c r="AO519" s="174" t="str">
        <f>[4]SayfaKAY!AG665</f>
        <v/>
      </c>
      <c r="AP519" s="174" t="str">
        <f>[4]SayfaKAY!AI665</f>
        <v/>
      </c>
      <c r="AQ519" s="174" t="str">
        <f>[4]SayfaKAY!AQ665</f>
        <v/>
      </c>
      <c r="AR519" s="174" t="str">
        <f>[4]SayfaKAY!AH665</f>
        <v/>
      </c>
      <c r="AS519" s="174" t="str">
        <f>[4]SayfaKAY!AJ665</f>
        <v/>
      </c>
      <c r="AT519" s="175" t="str">
        <f>[4]SayfaKAY!AM665</f>
        <v/>
      </c>
      <c r="AU519" s="176" t="str">
        <f>[4]SayfaKAY!AL665</f>
        <v/>
      </c>
      <c r="AV519" s="176" t="str">
        <f>[4]SayfaKAY!AP665</f>
        <v/>
      </c>
      <c r="AW519" s="177" t="str">
        <f>[4]SayfaKAY!AT665</f>
        <v/>
      </c>
      <c r="AX519" s="194">
        <f t="shared" si="383"/>
        <v>1594.9999993212987</v>
      </c>
      <c r="AY519" s="168"/>
      <c r="AZ519" s="167"/>
      <c r="BA519" s="170"/>
      <c r="BB519" s="171" t="str">
        <f t="shared" si="368"/>
        <v/>
      </c>
      <c r="BC519" s="114"/>
      <c r="BD519" s="114"/>
      <c r="BE519" s="114"/>
      <c r="BF519" s="114"/>
      <c r="BG519" s="114"/>
      <c r="BH519" s="114">
        <f>IFERROR(FRACAS!AN668, "Hata Var")</f>
        <v>19.000000082887709</v>
      </c>
      <c r="BI519" s="114"/>
      <c r="BJ519" s="114"/>
      <c r="BK519" s="105" t="str">
        <f>[4]SayfaKAY!AW665</f>
        <v/>
      </c>
      <c r="BL519" s="105" t="str">
        <f>[4]SayfaKAY!V665</f>
        <v>ELTESAN ELEKTRO MEKANİK SOĞUTMA SAN</v>
      </c>
      <c r="BM519" s="114"/>
      <c r="BN519" s="171" t="str">
        <f t="shared" si="384"/>
        <v>x yok</v>
      </c>
      <c r="BO519" s="171" t="b">
        <f t="shared" si="385"/>
        <v>0</v>
      </c>
      <c r="BP519" s="171" t="b">
        <f t="shared" si="386"/>
        <v>0</v>
      </c>
      <c r="BQ519" s="226">
        <f t="shared" si="387"/>
        <v>24.999999987194315</v>
      </c>
      <c r="BR519" s="226">
        <f t="shared" si="388"/>
        <v>119.99999995110556</v>
      </c>
      <c r="BS519" s="226">
        <f t="shared" si="389"/>
        <v>144.99999993829988</v>
      </c>
      <c r="BT519" s="114"/>
      <c r="BU519" s="242"/>
      <c r="BV519" s="233">
        <f t="shared" si="390"/>
        <v>0</v>
      </c>
      <c r="BW519" s="226" t="str">
        <f t="shared" si="391"/>
        <v>Hayır, çakışma yok</v>
      </c>
      <c r="BX519" s="229"/>
      <c r="BY519" s="247">
        <f t="shared" si="392"/>
        <v>1.7361111102218274E-2</v>
      </c>
      <c r="BZ519" s="247">
        <f t="shared" si="393"/>
        <v>8.3333333299378864E-2</v>
      </c>
      <c r="CA519" s="247">
        <f t="shared" si="394"/>
        <v>0.10069444440159714</v>
      </c>
      <c r="CB519" s="213"/>
      <c r="CC519" s="211"/>
      <c r="CD519" s="196"/>
      <c r="CE519" s="213">
        <v>664</v>
      </c>
      <c r="CF519" s="182">
        <f t="shared" si="395"/>
        <v>45826.482638888898</v>
      </c>
      <c r="CG519" s="182">
        <f t="shared" si="396"/>
        <v>45826.583333333299</v>
      </c>
      <c r="CH519" s="196"/>
      <c r="CI519" s="196"/>
      <c r="CJ519" s="196"/>
      <c r="CK519" s="196">
        <f t="shared" si="397"/>
        <v>8.3333333299378864E-2</v>
      </c>
      <c r="CL519" s="196">
        <f t="shared" si="398"/>
        <v>1.7361111102218274E-2</v>
      </c>
      <c r="CM519" s="196">
        <f t="shared" si="399"/>
        <v>0.10069444440159714</v>
      </c>
      <c r="CN519" s="114"/>
      <c r="CO519" s="115">
        <f t="shared" si="400"/>
        <v>144.99999993829988</v>
      </c>
      <c r="CP519" s="116">
        <f t="shared" si="401"/>
        <v>4.9999999979627319</v>
      </c>
      <c r="CQ519" s="117">
        <f t="shared" si="402"/>
        <v>0.48263888889778173</v>
      </c>
      <c r="CR519" s="117">
        <f t="shared" si="403"/>
        <v>45826.5</v>
      </c>
      <c r="CS519" s="117">
        <f t="shared" si="404"/>
        <v>45826.583333333299</v>
      </c>
      <c r="CT519" s="118">
        <f t="shared" si="405"/>
        <v>65989464.999999985</v>
      </c>
      <c r="CU519" s="118">
        <f t="shared" si="406"/>
        <v>119.99999995110556</v>
      </c>
      <c r="CV519" s="118">
        <f t="shared" si="407"/>
        <v>65989584.99999994</v>
      </c>
      <c r="CW519" s="119">
        <f t="shared" si="408"/>
        <v>0.99999818153122266</v>
      </c>
    </row>
    <row r="520" spans="1:101" ht="118.5" customHeight="1" x14ac:dyDescent="0.3">
      <c r="A520" s="160" t="str">
        <f>[4]SayfaKAY!C742</f>
        <v>KAY5+6</v>
      </c>
      <c r="B520" s="104" t="str">
        <f>[4]SayfaKAY!D742</f>
        <v>3876(5)</v>
      </c>
      <c r="C520" s="105" t="str">
        <f>[4]SayfaKAY!E742</f>
        <v>MB</v>
      </c>
      <c r="D520" s="105">
        <f>[4]SayfaKAY!F742</f>
        <v>149152</v>
      </c>
      <c r="E520" s="106" t="str">
        <f>[4]SayfaKAY!G742</f>
        <v>BOZ-KAY5+6-FF-729</v>
      </c>
      <c r="F520" s="193">
        <f t="shared" si="369"/>
        <v>45826</v>
      </c>
      <c r="G520" s="135">
        <f t="shared" si="370"/>
        <v>0.91388888889923692</v>
      </c>
      <c r="H520" s="235">
        <f>[4]SayfaKAY!H742</f>
        <v>45826.913888888899</v>
      </c>
      <c r="I520" s="104" t="str">
        <f>[4]SayfaKAY!I742</f>
        <v>Depo/Depot</v>
      </c>
      <c r="J520" s="103" t="str">
        <f>IF([4]SayfaKAY!J742="","",IF([4]SayfaKAY!J742="Müşteri","Notified by Customer","Notified by Bozankaya"))</f>
        <v>Notified by Customer</v>
      </c>
      <c r="K520" s="103" t="e">
        <f>VLOOKUP([4]SayfaKAY!L742,#REF!,2,FALSE)</f>
        <v>#REF!</v>
      </c>
      <c r="L520" s="165" t="str">
        <f>[4]SayfaKAY!X742</f>
        <v>HANNING &amp; KAHL GMBH &amp; CO.KG</v>
      </c>
      <c r="M520" s="107" t="str">
        <f t="shared" si="371"/>
        <v>KAY5+6-BOZ-KAY5+6-FF-729</v>
      </c>
      <c r="N520" s="105" t="str">
        <f>[4]SayfaKAY!M742</f>
        <v>KB KONTROLLERİNDE MB BOJİ İLK AKS SOL TEKER BALATADA ÇATLAK VAR VE DİSK TEK TARAFLI OLARAK YEMİŞ OLDUĞU GÖRÜLDÜ</v>
      </c>
      <c r="O520" s="166" t="str">
        <f>[4]SayfaKAY!P742</f>
        <v>D-Arıza değil</v>
      </c>
      <c r="P520" s="166" t="str">
        <f>[4]SayfaKAY!Q742</f>
        <v>B(Servisten çekmeye etki eden arıza)</v>
      </c>
      <c r="Q520" s="166" t="str">
        <f>[4]SayfaKAY!R742</f>
        <v>N.A(Yaralanma yok)</v>
      </c>
      <c r="R520" s="132" t="str" cm="1">
        <f t="array" ref="R520">IF([4]SayfaKAY!U742="","",_xlfn.IFS([4]SayfaKAY!U742="Bozankaya","Bozankaya",[4]SayfaKAY!U742="Müşteri","Customer",[4]SayfaKAY!U742="Tedarikçi","Equipment Supplier"))</f>
        <v>Equipment Supplier</v>
      </c>
      <c r="S520" s="204" t="str">
        <f>[4]SayfaKAY!N742</f>
        <v>BALATA DEĞİŞİMİ YAPILDI</v>
      </c>
      <c r="T520" s="133" t="str">
        <f>[4]SayfaKAY!AD742</f>
        <v>Ekipman yenisi ile değiştirildi</v>
      </c>
      <c r="U520" s="132" t="str">
        <f>[4]SayfaKAY!W742</f>
        <v>Evet</v>
      </c>
      <c r="V520" s="108" t="str">
        <f>[4]SayfaKAY!AZ742</f>
        <v/>
      </c>
      <c r="W520" s="136">
        <f t="shared" si="372"/>
        <v>45828</v>
      </c>
      <c r="X520" s="137" t="str">
        <f t="shared" si="373"/>
        <v>06:00</v>
      </c>
      <c r="Y520" s="235">
        <f>[4]SayfaKAY!AE742</f>
        <v>45828.25</v>
      </c>
      <c r="Z520" s="109">
        <f t="shared" si="374"/>
        <v>45828</v>
      </c>
      <c r="AA520" s="110" t="str">
        <f t="shared" si="375"/>
        <v>12:00</v>
      </c>
      <c r="AB520" s="182">
        <f>[4]SayfaKAY!BA742</f>
        <v>45828.5</v>
      </c>
      <c r="AC520" s="257">
        <f t="shared" si="376"/>
        <v>2283.9999999850988</v>
      </c>
      <c r="AD520" s="111">
        <f t="shared" si="377"/>
        <v>45828</v>
      </c>
      <c r="AE520" s="111" t="str">
        <f t="shared" si="378"/>
        <v>12:00</v>
      </c>
      <c r="AF520" s="235">
        <f>[4]SayfaKAY!BA742</f>
        <v>45828.5</v>
      </c>
      <c r="AG520" s="179" t="str">
        <f>[4]SayfaKAY!S742</f>
        <v xml:space="preserve">(I) İlk Defa Karşılaşılan Arıza </v>
      </c>
      <c r="AH520" s="178" t="str">
        <f t="shared" si="379"/>
        <v>Bu Arıza Aracın Servise Verilmesine Engel</v>
      </c>
      <c r="AI520" s="163" t="str">
        <f>[4]SayfaKAY!AV742</f>
        <v/>
      </c>
      <c r="AJ520" s="164" t="str">
        <f t="shared" si="380"/>
        <v/>
      </c>
      <c r="AK520" s="164" t="str">
        <f t="shared" si="381"/>
        <v/>
      </c>
      <c r="AL520" s="112" t="str">
        <f>[4]SayfaKAY!AX742</f>
        <v/>
      </c>
      <c r="AM520" s="257" cm="1">
        <f t="array" ref="AM520">IFERROR(IF(AND(P520&lt;&gt;"D(Arıza Değil)",AH520="Bu Arıza Aracın Servise Verilmesine Engel Değil"),
IF(Z520-F520&gt;0,(AB520-Y520)*24*60,
IF(OR(AND(G520&gt;$AS$1,G520&lt;$AT$1),AND(G520&gt;$AU$1,G520&lt;$AV$1)),
(AF520-H520)*24*60,     BH:BH0)),        AN520),0)</f>
        <v>2283.9999999850988</v>
      </c>
      <c r="AN520" s="257">
        <f t="shared" si="382"/>
        <v>2283.9999999850988</v>
      </c>
      <c r="AO520" s="174" t="str">
        <f>[4]SayfaKAY!AG742</f>
        <v/>
      </c>
      <c r="AP520" s="174" t="str">
        <f>[4]SayfaKAY!AI742</f>
        <v/>
      </c>
      <c r="AQ520" s="174" t="str">
        <f>[4]SayfaKAY!AQ742</f>
        <v/>
      </c>
      <c r="AR520" s="174" t="str">
        <f>[4]SayfaKAY!AH742</f>
        <v/>
      </c>
      <c r="AS520" s="174" t="str">
        <f>[4]SayfaKAY!AJ742</f>
        <v/>
      </c>
      <c r="AT520" s="175" t="str">
        <f>[4]SayfaKAY!AM742</f>
        <v/>
      </c>
      <c r="AU520" s="176" t="str">
        <f>[4]SayfaKAY!AL742</f>
        <v/>
      </c>
      <c r="AV520" s="176" t="str">
        <f>[4]SayfaKAY!AP742</f>
        <v/>
      </c>
      <c r="AW520" s="177" t="str">
        <f>[4]SayfaKAY!AT742</f>
        <v/>
      </c>
      <c r="AX520" s="194" t="str">
        <f t="shared" si="383"/>
        <v/>
      </c>
      <c r="AY520" s="168"/>
      <c r="AZ520" s="167"/>
      <c r="BA520" s="113"/>
      <c r="BB520" s="171" t="str">
        <f t="shared" si="368"/>
        <v/>
      </c>
      <c r="BC520" s="114"/>
      <c r="BD520" s="114"/>
      <c r="BE520" s="114"/>
      <c r="BF520" s="114"/>
      <c r="BG520" s="114"/>
      <c r="BH520" s="114">
        <f>IFERROR(FRACAS!AN745, "Hata Var")</f>
        <v>2.9999999573919922</v>
      </c>
      <c r="BI520" s="114"/>
      <c r="BJ520" s="114"/>
      <c r="BK520" s="105" t="str">
        <f>[4]SayfaKAY!AW742</f>
        <v/>
      </c>
      <c r="BL520" s="105" t="str">
        <f>[4]SayfaKAY!V742</f>
        <v>HANNING &amp; KAHL GMBH &amp; CO.KG</v>
      </c>
      <c r="BM520" s="114"/>
      <c r="BN520" s="171" t="str">
        <f t="shared" si="384"/>
        <v>x yok</v>
      </c>
      <c r="BO520" s="171" t="b">
        <f t="shared" si="385"/>
        <v>0</v>
      </c>
      <c r="BP520" s="171" t="str">
        <f t="shared" si="386"/>
        <v>Bir günden fazla süren arıza</v>
      </c>
      <c r="BQ520" s="226">
        <f t="shared" si="387"/>
        <v>1923.9999999850988</v>
      </c>
      <c r="BR520" s="226">
        <f t="shared" si="388"/>
        <v>360</v>
      </c>
      <c r="BS520" s="226">
        <f t="shared" si="389"/>
        <v>2283.9999999850988</v>
      </c>
      <c r="BT520" s="114"/>
      <c r="BU520" s="242"/>
      <c r="BV520" s="233">
        <f t="shared" si="390"/>
        <v>4</v>
      </c>
      <c r="BW520" s="226" t="str">
        <f t="shared" si="391"/>
        <v>Evet, çakışma var</v>
      </c>
      <c r="BX520" s="229"/>
      <c r="BY520" s="247">
        <f t="shared" si="392"/>
        <v>1.3361111111007631</v>
      </c>
      <c r="BZ520" s="247">
        <f t="shared" si="393"/>
        <v>0.25</v>
      </c>
      <c r="CA520" s="247">
        <f t="shared" si="394"/>
        <v>1.5861111111007631</v>
      </c>
      <c r="CB520" s="213"/>
      <c r="CC520" s="211"/>
      <c r="CD520" s="196"/>
      <c r="CE520" s="213">
        <v>741</v>
      </c>
      <c r="CF520" s="182">
        <f t="shared" si="395"/>
        <v>45826.913888888899</v>
      </c>
      <c r="CG520" s="182">
        <f t="shared" si="396"/>
        <v>45828.5</v>
      </c>
      <c r="CH520" s="196"/>
      <c r="CI520" s="196"/>
      <c r="CJ520" s="196"/>
      <c r="CK520" s="196">
        <f t="shared" si="397"/>
        <v>0.25</v>
      </c>
      <c r="CL520" s="196">
        <f t="shared" si="398"/>
        <v>1.3361111111007631</v>
      </c>
      <c r="CM520" s="196">
        <f t="shared" si="399"/>
        <v>1.5861111111007631</v>
      </c>
      <c r="CN520" s="114"/>
      <c r="CO520" s="115">
        <f t="shared" si="400"/>
        <v>2283.9999999850988</v>
      </c>
      <c r="CP520" s="116">
        <f t="shared" si="401"/>
        <v>15</v>
      </c>
      <c r="CQ520" s="117">
        <f t="shared" si="402"/>
        <v>0.91388888889923692</v>
      </c>
      <c r="CR520" s="117">
        <f t="shared" si="403"/>
        <v>45828.25</v>
      </c>
      <c r="CS520" s="117">
        <f t="shared" si="404"/>
        <v>45828.5</v>
      </c>
      <c r="CT520" s="118">
        <f t="shared" si="405"/>
        <v>65991363.999999985</v>
      </c>
      <c r="CU520" s="118">
        <f t="shared" si="406"/>
        <v>360</v>
      </c>
      <c r="CV520" s="118">
        <f t="shared" si="407"/>
        <v>65991723.999999985</v>
      </c>
      <c r="CW520" s="119">
        <f t="shared" si="408"/>
        <v>0.99999454477049277</v>
      </c>
    </row>
    <row r="521" spans="1:101" ht="118.5" customHeight="1" x14ac:dyDescent="0.3">
      <c r="A521" s="104" t="str">
        <f>[4]SayfaKAY!C629</f>
        <v>KAY5+6</v>
      </c>
      <c r="B521" s="104" t="str">
        <f>[4]SayfaKAY!D629</f>
        <v>3875(4)</v>
      </c>
      <c r="C521" s="105" t="str">
        <f>[4]SayfaKAY!E629</f>
        <v>RA</v>
      </c>
      <c r="D521" s="105">
        <f>[4]SayfaKAY!F629</f>
        <v>112670</v>
      </c>
      <c r="E521" s="106" t="str">
        <f>[4]SayfaKAY!G629</f>
        <v>BOZ-KAY5+6-FF-624</v>
      </c>
      <c r="F521" s="193">
        <f t="shared" si="369"/>
        <v>45824</v>
      </c>
      <c r="G521" s="135">
        <f t="shared" si="370"/>
        <v>0.35208333330228925</v>
      </c>
      <c r="H521" s="235">
        <f>[4]SayfaKAY!H629</f>
        <v>45824.352083333302</v>
      </c>
      <c r="I521" s="104" t="str">
        <f>[4]SayfaKAY!I629</f>
        <v>Hat/Line</v>
      </c>
      <c r="J521" s="103" t="str">
        <f>IF([4]SayfaKAY!J629="","",IF([4]SayfaKAY!J629="Müşteri","Notified by Customer","Notified by Bozankaya"))</f>
        <v>Notified by Customer</v>
      </c>
      <c r="K521" s="103" t="e">
        <f>VLOOKUP([4]SayfaKAY!L629,#REF!,2,FALSE)</f>
        <v>#REF!</v>
      </c>
      <c r="L521" s="165" t="str">
        <f>[4]SayfaKAY!X629</f>
        <v>ATAK ULAŞIM SAN.TİC.LTD.ŞTİ.</v>
      </c>
      <c r="M521" s="107" t="str">
        <f t="shared" si="371"/>
        <v>KAY5+6-BOZ-KAY5+6-FF-624</v>
      </c>
      <c r="N521" s="105" t="str">
        <f>[4]SayfaKAY!M629</f>
        <v>Aracın kapı üstü ekranların yanlış videolar gidiyor. Güzergahı göstermiyor. CA-CB sürücü kabin arkası ve orta ekranlarda görüntü yok.</v>
      </c>
      <c r="O521" s="166" t="str">
        <f>[4]SayfaKAY!P629</f>
        <v>D-Arıza değil</v>
      </c>
      <c r="P521" s="166" t="str">
        <f>[4]SayfaKAY!Q629</f>
        <v>B(Servisten çekmeye etki eden arıza)</v>
      </c>
      <c r="Q521" s="166" t="str">
        <f>[4]SayfaKAY!R629</f>
        <v>N.A(Yaralanma yok)</v>
      </c>
      <c r="R521" s="132" t="str" cm="1">
        <f t="array" ref="R521">IF([4]SayfaKAY!U629="","",_xlfn.IFS([4]SayfaKAY!U629="Bozankaya","Bozankaya",[4]SayfaKAY!U629="Müşteri","Customer",[4]SayfaKAY!U629="Tedarikçi","Equipment Supplier"))</f>
        <v>Equipment Supplier</v>
      </c>
      <c r="S521" s="204" t="str">
        <f>[4]SayfaKAY!N629</f>
        <v>GYP resetlendi. Arıza giderildi.</v>
      </c>
      <c r="T521" s="133" t="str">
        <f>[4]SayfaKAY!AD629</f>
        <v>*Reset edildi</v>
      </c>
      <c r="U521" s="132" t="str">
        <f>[4]SayfaKAY!W629</f>
        <v>Evet</v>
      </c>
      <c r="V521" s="108">
        <f>[4]SayfaKAY!AZ629</f>
        <v>1</v>
      </c>
      <c r="W521" s="136">
        <f t="shared" si="372"/>
        <v>45824</v>
      </c>
      <c r="X521" s="137" t="str">
        <f t="shared" si="373"/>
        <v>08:30</v>
      </c>
      <c r="Y521" s="235">
        <f>[4]SayfaKAY!AE629</f>
        <v>45824.354166666701</v>
      </c>
      <c r="Z521" s="109">
        <f t="shared" si="374"/>
        <v>45825</v>
      </c>
      <c r="AA521" s="110" t="str">
        <f t="shared" si="375"/>
        <v>09:00</v>
      </c>
      <c r="AB521" s="182">
        <f>[4]SayfaKAY!BA629</f>
        <v>45825.375</v>
      </c>
      <c r="AC521" s="257">
        <f t="shared" si="376"/>
        <v>1473.0000000447035</v>
      </c>
      <c r="AD521" s="111">
        <f t="shared" si="377"/>
        <v>45825</v>
      </c>
      <c r="AE521" s="111" t="str">
        <f t="shared" si="378"/>
        <v>09:00</v>
      </c>
      <c r="AF521" s="235">
        <f>[4]SayfaKAY!BA629</f>
        <v>45825.375</v>
      </c>
      <c r="AG521" s="179" t="str">
        <f>[4]SayfaKAY!S629</f>
        <v>(III) Farklı Araçlarda Tekrarlayan Arıza</v>
      </c>
      <c r="AH521" s="178" t="str">
        <f t="shared" si="379"/>
        <v>Bu Arıza Aracın Servise Verilmesine Engel</v>
      </c>
      <c r="AI521" s="163" t="str">
        <f>[4]SayfaKAY!AV629</f>
        <v/>
      </c>
      <c r="AJ521" s="164" t="str">
        <f t="shared" si="380"/>
        <v/>
      </c>
      <c r="AK521" s="164" t="str">
        <f t="shared" si="381"/>
        <v/>
      </c>
      <c r="AL521" s="112" t="str">
        <f>[4]SayfaKAY!AX629</f>
        <v/>
      </c>
      <c r="AM521" s="257" cm="1">
        <f t="array" ref="AM521">IFERROR(IF(AND(P521&lt;&gt;"D(Arıza Değil)",AH521="Bu Arıza Aracın Servise Verilmesine Engel Değil"),
IF(Z521-F521&gt;0,(AB521-Y521)*24*60,
IF(OR(AND(G521&gt;$AS$1,G521&lt;$AT$1),AND(G521&gt;$AU$1,G521&lt;$AV$1)),
(AF521-H521)*24*60,     BH:BH0)),        AN521),0)</f>
        <v>1473.0000000447035</v>
      </c>
      <c r="AN521" s="257">
        <f t="shared" si="382"/>
        <v>1473.0000000447035</v>
      </c>
      <c r="AO521" s="174" t="str">
        <f>[4]SayfaKAY!AG629</f>
        <v/>
      </c>
      <c r="AP521" s="174" t="str">
        <f>[4]SayfaKAY!AI629</f>
        <v/>
      </c>
      <c r="AQ521" s="174" t="str">
        <f>[4]SayfaKAY!AQ629</f>
        <v/>
      </c>
      <c r="AR521" s="174" t="str">
        <f>[4]SayfaKAY!AH629</f>
        <v/>
      </c>
      <c r="AS521" s="174" t="str">
        <f>[4]SayfaKAY!AJ629</f>
        <v/>
      </c>
      <c r="AT521" s="175" t="str">
        <f>[4]SayfaKAY!AM629</f>
        <v/>
      </c>
      <c r="AU521" s="176" t="str">
        <f>[4]SayfaKAY!AL629</f>
        <v/>
      </c>
      <c r="AV521" s="176" t="str">
        <f>[4]SayfaKAY!AP629</f>
        <v/>
      </c>
      <c r="AW521" s="177" t="str">
        <f>[4]SayfaKAY!AT629</f>
        <v/>
      </c>
      <c r="AX521" s="194">
        <f t="shared" si="383"/>
        <v>16203.000000491738</v>
      </c>
      <c r="AY521" s="168"/>
      <c r="AZ521" s="167"/>
      <c r="BA521" s="170"/>
      <c r="BB521" s="171" t="str">
        <f t="shared" si="368"/>
        <v/>
      </c>
      <c r="BC521" s="114"/>
      <c r="BD521" s="114"/>
      <c r="BE521" s="114"/>
      <c r="BF521" s="114"/>
      <c r="BG521" s="114"/>
      <c r="BH521" s="114">
        <f>IFERROR(FRACAS!AN632, "Hata Var")</f>
        <v>1633.0000000318978</v>
      </c>
      <c r="BI521" s="114"/>
      <c r="BJ521" s="114"/>
      <c r="BK521" s="105" t="str">
        <f>[4]SayfaKAY!AW629</f>
        <v/>
      </c>
      <c r="BL521" s="105" t="str">
        <f>[4]SayfaKAY!V629</f>
        <v>ATAK ULAŞIM SAN.TİC.LTD.ŞTİ.</v>
      </c>
      <c r="BM521" s="114"/>
      <c r="BN521" s="171" t="str">
        <f t="shared" si="384"/>
        <v>x yok</v>
      </c>
      <c r="BO521" s="171" t="str">
        <f t="shared" si="385"/>
        <v>aynı gün giderilen arıza</v>
      </c>
      <c r="BP521" s="171" t="str">
        <f t="shared" si="386"/>
        <v>Bir günden fazla süren arıza</v>
      </c>
      <c r="BQ521" s="226">
        <f t="shared" si="387"/>
        <v>3.0000000935979187</v>
      </c>
      <c r="BR521" s="226">
        <f t="shared" si="388"/>
        <v>1469.9999999511056</v>
      </c>
      <c r="BS521" s="226">
        <f t="shared" si="389"/>
        <v>1473.0000000447035</v>
      </c>
      <c r="BT521" s="114"/>
      <c r="BU521" s="242"/>
      <c r="BV521" s="233">
        <f t="shared" si="390"/>
        <v>2</v>
      </c>
      <c r="BW521" s="226" t="str">
        <f t="shared" si="391"/>
        <v>Evet, çakışma var</v>
      </c>
      <c r="BX521" s="229"/>
      <c r="BY521" s="247">
        <f t="shared" si="392"/>
        <v>2.083333398331888E-3</v>
      </c>
      <c r="BZ521" s="247">
        <f t="shared" si="393"/>
        <v>1.0208333332993789</v>
      </c>
      <c r="CA521" s="247">
        <f t="shared" si="394"/>
        <v>1.0229166666977108</v>
      </c>
      <c r="CB521" s="213"/>
      <c r="CC521" s="211"/>
      <c r="CD521" s="196"/>
      <c r="CE521" s="213">
        <v>628</v>
      </c>
      <c r="CF521" s="182">
        <f t="shared" si="395"/>
        <v>45824.352083333302</v>
      </c>
      <c r="CG521" s="182">
        <f t="shared" si="396"/>
        <v>45825.375</v>
      </c>
      <c r="CH521" s="196"/>
      <c r="CI521" s="196"/>
      <c r="CJ521" s="196"/>
      <c r="CK521" s="196">
        <f t="shared" si="397"/>
        <v>1.0208333332993789</v>
      </c>
      <c r="CL521" s="196">
        <f t="shared" si="398"/>
        <v>2.083333398331888E-3</v>
      </c>
      <c r="CM521" s="196">
        <f t="shared" si="399"/>
        <v>1.0229166666977108</v>
      </c>
      <c r="CN521" s="114"/>
      <c r="CO521" s="115">
        <f t="shared" si="400"/>
        <v>1473.0000000447035</v>
      </c>
      <c r="CP521" s="116">
        <f t="shared" si="401"/>
        <v>61.249999997962732</v>
      </c>
      <c r="CQ521" s="117">
        <f t="shared" si="402"/>
        <v>0.35208333330228925</v>
      </c>
      <c r="CR521" s="117">
        <f t="shared" si="403"/>
        <v>45824.354166666701</v>
      </c>
      <c r="CS521" s="117">
        <f t="shared" si="404"/>
        <v>45825.375</v>
      </c>
      <c r="CT521" s="118">
        <f t="shared" si="405"/>
        <v>65986563.000000097</v>
      </c>
      <c r="CU521" s="118">
        <f t="shared" si="406"/>
        <v>1469.9999999511056</v>
      </c>
      <c r="CV521" s="118">
        <f t="shared" si="407"/>
        <v>65988033.000000045</v>
      </c>
      <c r="CW521" s="119">
        <f t="shared" si="408"/>
        <v>0.99997772323354528</v>
      </c>
    </row>
    <row r="522" spans="1:101" ht="118.5" customHeight="1" x14ac:dyDescent="0.3">
      <c r="A522" s="160" t="str">
        <f>[4]SayfaKAY!C491</f>
        <v>KAY5+6</v>
      </c>
      <c r="B522" s="104" t="str">
        <f>[4]SayfaKAY!D491</f>
        <v>3878(7)</v>
      </c>
      <c r="C522" s="105" t="str">
        <f>[4]SayfaKAY!E491</f>
        <v>P</v>
      </c>
      <c r="D522" s="105">
        <f>[4]SayfaKAY!F491</f>
        <v>132923</v>
      </c>
      <c r="E522" s="106" t="str">
        <f>[4]SayfaKAY!G491</f>
        <v>BOZ-KAY5+6-FF-490</v>
      </c>
      <c r="F522" s="134">
        <f t="shared" si="369"/>
        <v>45823</v>
      </c>
      <c r="G522" s="135">
        <f t="shared" si="370"/>
        <v>0.33333333329937886</v>
      </c>
      <c r="H522" s="235">
        <f>[4]SayfaKAY!H491</f>
        <v>45823.333333333299</v>
      </c>
      <c r="I522" s="104" t="str">
        <f>[4]SayfaKAY!I491</f>
        <v>Hat/Line</v>
      </c>
      <c r="J522" s="103" t="str">
        <f>IF([4]SayfaKAY!J491="","",IF([4]SayfaKAY!J491="Müşteri","Notified by Customer","Notified by Bozankaya"))</f>
        <v>Notified by Customer</v>
      </c>
      <c r="K522" s="103" t="e">
        <f>VLOOKUP([4]SayfaKAY!L491,#REF!,2,FALSE)</f>
        <v>#REF!</v>
      </c>
      <c r="L522" s="165" t="str">
        <f>[4]SayfaKAY!X491</f>
        <v>NSC TEKNOLOJİ ve İNŞAAT LTD.ŞTİ.</v>
      </c>
      <c r="M522" s="107" t="str">
        <f t="shared" si="371"/>
        <v>KAY5+6-BOZ-KAY5+6-FF-490</v>
      </c>
      <c r="N522" s="105" t="str">
        <f>[4]SayfaKAY!M491</f>
        <v>PANTOGRAF KAMERASI ÇALIŞMIYOR</v>
      </c>
      <c r="O522" s="166" t="str">
        <f>[4]SayfaKAY!P491</f>
        <v>D-Arıza değil</v>
      </c>
      <c r="P522" s="166" t="str">
        <f>[4]SayfaKAY!Q491</f>
        <v>C(Sisteme etki etmeyen arıza)</v>
      </c>
      <c r="Q522" s="166" t="str">
        <f>[4]SayfaKAY!R491</f>
        <v>N.A(Yaralanma yok)</v>
      </c>
      <c r="R522" s="132" t="str" cm="1">
        <f t="array" ref="R522">IF([4]SayfaKAY!U491="","",_xlfn.IFS([4]SayfaKAY!U491="Bozankaya","Bozankaya",[4]SayfaKAY!U491="Müşteri","Customer",[4]SayfaKAY!U491="Tedarikçi","Equipment Supplier"))</f>
        <v>Equipment Supplier</v>
      </c>
      <c r="S522" s="204" t="str">
        <f>[4]SayfaKAY!N491</f>
        <v>KAABLO TESİSATI KONTROL EDİLDİ SORUN GÖRÜLMEDİ</v>
      </c>
      <c r="T522" s="133" t="str">
        <f>[4]SayfaKAY!AD491</f>
        <v>*Ekipman değiştirilecek</v>
      </c>
      <c r="U522" s="132" t="str">
        <f>[4]SayfaKAY!W491</f>
        <v>Evet</v>
      </c>
      <c r="V522" s="108">
        <f>[4]SayfaKAY!AZ491</f>
        <v>1</v>
      </c>
      <c r="W522" s="136">
        <f t="shared" si="372"/>
        <v>45823</v>
      </c>
      <c r="X522" s="137" t="str">
        <f t="shared" si="373"/>
        <v>08:00</v>
      </c>
      <c r="Y522" s="235">
        <f>[4]SayfaKAY!AE491</f>
        <v>45823.333333333299</v>
      </c>
      <c r="Z522" s="109">
        <f t="shared" si="374"/>
        <v>45823</v>
      </c>
      <c r="AA522" s="110" t="str">
        <f t="shared" si="375"/>
        <v>08:30</v>
      </c>
      <c r="AB522" s="182">
        <f>[4]SayfaKAY!BA491</f>
        <v>45823.354166666701</v>
      </c>
      <c r="AC522" s="257">
        <f t="shared" si="376"/>
        <v>30.00000009778887</v>
      </c>
      <c r="AD522" s="111">
        <f t="shared" si="377"/>
        <v>45823</v>
      </c>
      <c r="AE522" s="111" t="str">
        <f t="shared" si="378"/>
        <v>08:30</v>
      </c>
      <c r="AF522" s="235">
        <f>[4]SayfaKAY!BA491</f>
        <v>45823.354166666701</v>
      </c>
      <c r="AG522" s="179" t="str">
        <f>[4]SayfaKAY!S491</f>
        <v>(II) Aynı Araçta Tekrarlayan Arıza</v>
      </c>
      <c r="AH522" s="178" t="str">
        <f t="shared" si="379"/>
        <v>Bu Arıza Aracın Servise Verilmesine Engel Değil</v>
      </c>
      <c r="AI522" s="163" t="str">
        <f>[4]SayfaKAY!AV491</f>
        <v/>
      </c>
      <c r="AJ522" s="164" t="str">
        <f t="shared" si="380"/>
        <v/>
      </c>
      <c r="AK522" s="164" t="str">
        <f t="shared" si="381"/>
        <v/>
      </c>
      <c r="AL522" s="112" t="str">
        <f>[4]SayfaKAY!AX491</f>
        <v/>
      </c>
      <c r="AM522" s="257" cm="1">
        <f t="array" ref="AM522">IFERROR(IF(AND(P522&lt;&gt;"D(Arıza Değil)",AH522="Bu Arıza Aracın Servise Verilmesine Engel Değil"),
IF(Z522-F522&gt;0,(AB522-Y522)*24*60,
IF(OR(AND(G522&gt;$AS$1,G522&lt;$AT$1),AND(G522&gt;$AU$1,G522&lt;$AV$1)),
(AF522-H522)*24*60,     BH:BH0)),        AN522),0)</f>
        <v>30.00000009778887</v>
      </c>
      <c r="AN522" s="257">
        <f t="shared" si="382"/>
        <v>30.00000009778887</v>
      </c>
      <c r="AO522" s="174" t="str">
        <f>[4]SayfaKAY!AG491</f>
        <v/>
      </c>
      <c r="AP522" s="174" t="str">
        <f>[4]SayfaKAY!AI491</f>
        <v>E810-7004</v>
      </c>
      <c r="AQ522" s="174" t="str">
        <f>[4]SayfaKAY!AQ491</f>
        <v/>
      </c>
      <c r="AR522" s="174" t="str">
        <f>[4]SayfaKAY!AH491</f>
        <v>XAYNA KAMERA</v>
      </c>
      <c r="AS522" s="174">
        <f>[4]SayfaKAY!AJ491</f>
        <v>1</v>
      </c>
      <c r="AT522" s="175" t="str">
        <f>[4]SayfaKAY!AM491</f>
        <v/>
      </c>
      <c r="AU522" s="176" t="str">
        <f>[4]SayfaKAY!AL491</f>
        <v/>
      </c>
      <c r="AV522" s="176" t="str">
        <f>[4]SayfaKAY!AP491</f>
        <v/>
      </c>
      <c r="AW522" s="177" t="str">
        <f>[4]SayfaKAY!AT491</f>
        <v/>
      </c>
      <c r="AX522" s="194">
        <f t="shared" si="383"/>
        <v>330.00000107567757</v>
      </c>
      <c r="AY522" s="168"/>
      <c r="AZ522" s="167"/>
      <c r="BA522" s="113"/>
      <c r="BB522" s="171" t="str">
        <f t="shared" si="368"/>
        <v/>
      </c>
      <c r="BC522" s="114"/>
      <c r="BD522" s="114"/>
      <c r="BE522" s="114"/>
      <c r="BF522" s="114"/>
      <c r="BG522" s="114"/>
      <c r="BH522" s="114">
        <f>IFERROR(FRACAS!AN494, "Hata Var")</f>
        <v>51.000000050989911</v>
      </c>
      <c r="BI522" s="114"/>
      <c r="BJ522" s="114"/>
      <c r="BK522" s="105" t="str">
        <f>[4]SayfaKAY!AW491</f>
        <v/>
      </c>
      <c r="BL522" s="105" t="str">
        <f>[4]SayfaKAY!V491</f>
        <v>NSC</v>
      </c>
      <c r="BM522" s="114"/>
      <c r="BN522" s="171" t="str">
        <f t="shared" si="384"/>
        <v>x yok</v>
      </c>
      <c r="BO522" s="171" t="str">
        <f t="shared" si="385"/>
        <v>aynı gün giderilen arıza</v>
      </c>
      <c r="BP522" s="171" t="str">
        <f t="shared" si="386"/>
        <v>aynı gün giderilen arıza</v>
      </c>
      <c r="BQ522" s="226">
        <f t="shared" si="387"/>
        <v>0</v>
      </c>
      <c r="BR522" s="226">
        <f t="shared" si="388"/>
        <v>30.00000009778887</v>
      </c>
      <c r="BS522" s="226">
        <f t="shared" si="389"/>
        <v>30.00000009778887</v>
      </c>
      <c r="BT522" s="114"/>
      <c r="BU522" s="242"/>
      <c r="BV522" s="233">
        <f t="shared" si="390"/>
        <v>1</v>
      </c>
      <c r="BW522" s="226" t="str">
        <f t="shared" si="391"/>
        <v>Evet, çakışma var</v>
      </c>
      <c r="BX522" s="229"/>
      <c r="BY522" s="247">
        <f t="shared" si="392"/>
        <v>0</v>
      </c>
      <c r="BZ522" s="247">
        <f t="shared" si="393"/>
        <v>2.0833333401242271E-2</v>
      </c>
      <c r="CA522" s="247">
        <f t="shared" si="394"/>
        <v>2.0833333401242271E-2</v>
      </c>
      <c r="CB522" s="213"/>
      <c r="CC522" s="211"/>
      <c r="CD522" s="196"/>
      <c r="CE522" s="213">
        <v>490</v>
      </c>
      <c r="CF522" s="182">
        <f t="shared" si="395"/>
        <v>45823.333333333299</v>
      </c>
      <c r="CG522" s="182">
        <f t="shared" si="396"/>
        <v>45823.354166666701</v>
      </c>
      <c r="CH522" s="196"/>
      <c r="CI522" s="196"/>
      <c r="CJ522" s="196"/>
      <c r="CK522" s="196">
        <f t="shared" si="397"/>
        <v>2.0833333401242271E-2</v>
      </c>
      <c r="CL522" s="196">
        <f t="shared" si="398"/>
        <v>0</v>
      </c>
      <c r="CM522" s="196">
        <f t="shared" si="399"/>
        <v>2.0833333401242271E-2</v>
      </c>
      <c r="CN522" s="114"/>
      <c r="CO522" s="115">
        <f t="shared" si="400"/>
        <v>30.00000009778887</v>
      </c>
      <c r="CP522" s="116">
        <f t="shared" si="401"/>
        <v>1.2500000040745363</v>
      </c>
      <c r="CQ522" s="117">
        <f t="shared" si="402"/>
        <v>0.33333333329937886</v>
      </c>
      <c r="CR522" s="117">
        <f t="shared" si="403"/>
        <v>45823.333333333299</v>
      </c>
      <c r="CS522" s="117">
        <f t="shared" si="404"/>
        <v>45823.354166666701</v>
      </c>
      <c r="CT522" s="118">
        <f t="shared" si="405"/>
        <v>65985120</v>
      </c>
      <c r="CU522" s="118">
        <f t="shared" si="406"/>
        <v>30.00000009778887</v>
      </c>
      <c r="CV522" s="118">
        <f t="shared" si="407"/>
        <v>65985150.000000097</v>
      </c>
      <c r="CW522" s="119">
        <f t="shared" si="408"/>
        <v>0.99999954535224822</v>
      </c>
    </row>
    <row r="523" spans="1:101" ht="118.5" customHeight="1" x14ac:dyDescent="0.3">
      <c r="A523" s="104" t="str">
        <f>[4]SayfaKAY!C666</f>
        <v>KAY5+6</v>
      </c>
      <c r="B523" s="104" t="str">
        <f>[4]SayfaKAY!D666</f>
        <v>3877(6)</v>
      </c>
      <c r="C523" s="105" t="str">
        <f>[4]SayfaKAY!E666</f>
        <v>MB</v>
      </c>
      <c r="D523" s="105">
        <f>[4]SayfaKAY!F666</f>
        <v>98490</v>
      </c>
      <c r="E523" s="106" t="str">
        <f>[4]SayfaKAY!G666</f>
        <v>BOZ-KAY5+6-FF-656</v>
      </c>
      <c r="F523" s="193">
        <f t="shared" si="369"/>
        <v>45823</v>
      </c>
      <c r="G523" s="135">
        <f t="shared" si="370"/>
        <v>0.89513888890360249</v>
      </c>
      <c r="H523" s="235">
        <f>[4]SayfaKAY!H666</f>
        <v>45823.895138888904</v>
      </c>
      <c r="I523" s="104" t="str">
        <f>[4]SayfaKAY!I666</f>
        <v>Hat/Line</v>
      </c>
      <c r="J523" s="103" t="str">
        <f>IF([4]SayfaKAY!J666="","",IF([4]SayfaKAY!J666="Müşteri","Notified by Customer","Notified by Bozankaya"))</f>
        <v>Notified by Customer</v>
      </c>
      <c r="K523" s="103" t="e">
        <f>VLOOKUP([4]SayfaKAY!L666,#REF!,2,FALSE)</f>
        <v>#REF!</v>
      </c>
      <c r="L523" s="165" t="str">
        <f>[4]SayfaKAY!X666</f>
        <v>MEDCOM SP. Z O.O.</v>
      </c>
      <c r="M523" s="107" t="str">
        <f t="shared" si="371"/>
        <v>KAY5+6-BOZ-KAY5+6-FF-656</v>
      </c>
      <c r="N523" s="105" t="str">
        <f>[4]SayfaKAY!M666</f>
        <v>IDU EKRANI KARANLIK</v>
      </c>
      <c r="O523" s="166" t="str">
        <f>[4]SayfaKAY!P666</f>
        <v>D-Arıza değil</v>
      </c>
      <c r="P523" s="166" t="str">
        <f>[4]SayfaKAY!Q666</f>
        <v>B(Servisten çekmeye etki eden arıza)</v>
      </c>
      <c r="Q523" s="166" t="str">
        <f>[4]SayfaKAY!R666</f>
        <v>N.A(Yaralanma yok)</v>
      </c>
      <c r="R523" s="132" t="str" cm="1">
        <f t="array" ref="R523">IF([4]SayfaKAY!U666="","",_xlfn.IFS([4]SayfaKAY!U666="Bozankaya","Bozankaya",[4]SayfaKAY!U666="Müşteri","Customer",[4]SayfaKAY!U666="Tedarikçi","Equipment Supplier"))</f>
        <v>Equipment Supplier</v>
      </c>
      <c r="S523" s="204" t="str">
        <f>[4]SayfaKAY!N666</f>
        <v>ARAÇ GELDİĞİNDE IDU EKRANI ÇALIŞIYORDU ARAÇ RESETLENDİ EKRAN AKTİF ÇALIŞIYOR.</v>
      </c>
      <c r="T523" s="133" t="str">
        <f>[4]SayfaKAY!AD666</f>
        <v>Yazılım tekrar yüklendi</v>
      </c>
      <c r="U523" s="132" t="str">
        <f>[4]SayfaKAY!W666</f>
        <v>Evet</v>
      </c>
      <c r="V523" s="108" t="str">
        <f>[4]SayfaKAY!AZ666</f>
        <v/>
      </c>
      <c r="W523" s="136">
        <f t="shared" si="372"/>
        <v>45824</v>
      </c>
      <c r="X523" s="137" t="str">
        <f t="shared" si="373"/>
        <v>05:00</v>
      </c>
      <c r="Y523" s="235">
        <f>[4]SayfaKAY!AE666</f>
        <v>45824.208333333299</v>
      </c>
      <c r="Z523" s="109">
        <f t="shared" si="374"/>
        <v>45825</v>
      </c>
      <c r="AA523" s="110" t="str">
        <f t="shared" si="375"/>
        <v>07:00</v>
      </c>
      <c r="AB523" s="182">
        <f>[4]SayfaKAY!BA666</f>
        <v>45825.291666666701</v>
      </c>
      <c r="AC523" s="257">
        <f t="shared" si="376"/>
        <v>2011.0000000277068</v>
      </c>
      <c r="AD523" s="111">
        <f t="shared" si="377"/>
        <v>45825</v>
      </c>
      <c r="AE523" s="111" t="str">
        <f t="shared" si="378"/>
        <v>07:00</v>
      </c>
      <c r="AF523" s="235">
        <f>[4]SayfaKAY!BA666</f>
        <v>45825.291666666701</v>
      </c>
      <c r="AG523" s="179" t="str">
        <f>[4]SayfaKAY!S666</f>
        <v xml:space="preserve">(I) İlk Defa Karşılaşılan Arıza </v>
      </c>
      <c r="AH523" s="178" t="str">
        <f t="shared" si="379"/>
        <v>Bu Arıza Aracın Servise Verilmesine Engel</v>
      </c>
      <c r="AI523" s="163" t="str">
        <f>[4]SayfaKAY!AV666</f>
        <v/>
      </c>
      <c r="AJ523" s="164" t="str">
        <f t="shared" si="380"/>
        <v/>
      </c>
      <c r="AK523" s="164" t="str">
        <f t="shared" si="381"/>
        <v/>
      </c>
      <c r="AL523" s="112" t="str">
        <f>[4]SayfaKAY!AX666</f>
        <v/>
      </c>
      <c r="AM523" s="257" cm="1">
        <f t="array" ref="AM523">IFERROR(IF(AND(P523&lt;&gt;"D(Arıza Değil)",AH523="Bu Arıza Aracın Servise Verilmesine Engel Değil"),
IF(Z523-F523&gt;0,(AB523-Y523)*24*60,
IF(OR(AND(G523&gt;$AS$1,G523&lt;$AT$1),AND(G523&gt;$AU$1,G523&lt;$AV$1)),
(AF523-H523)*24*60,     BH:BH0)),        AN523),0)</f>
        <v>2011.0000000277068</v>
      </c>
      <c r="AN523" s="257">
        <f t="shared" si="382"/>
        <v>2011.0000000277068</v>
      </c>
      <c r="AO523" s="174" t="str">
        <f>[4]SayfaKAY!AG666</f>
        <v/>
      </c>
      <c r="AP523" s="174" t="str">
        <f>[4]SayfaKAY!AI666</f>
        <v/>
      </c>
      <c r="AQ523" s="174" t="str">
        <f>[4]SayfaKAY!AQ666</f>
        <v/>
      </c>
      <c r="AR523" s="174" t="str">
        <f>[4]SayfaKAY!AH666</f>
        <v/>
      </c>
      <c r="AS523" s="174" t="str">
        <f>[4]SayfaKAY!AJ666</f>
        <v/>
      </c>
      <c r="AT523" s="175" t="str">
        <f>[4]SayfaKAY!AM666</f>
        <v/>
      </c>
      <c r="AU523" s="176" t="str">
        <f>[4]SayfaKAY!AL666</f>
        <v/>
      </c>
      <c r="AV523" s="176" t="str">
        <f>[4]SayfaKAY!AP666</f>
        <v/>
      </c>
      <c r="AW523" s="177" t="str">
        <f>[4]SayfaKAY!AT666</f>
        <v/>
      </c>
      <c r="AX523" s="194" t="str">
        <f t="shared" si="383"/>
        <v/>
      </c>
      <c r="AY523" s="168"/>
      <c r="AZ523" s="167"/>
      <c r="BA523" s="170"/>
      <c r="BB523" s="171" t="str">
        <f t="shared" si="368"/>
        <v/>
      </c>
      <c r="BC523" s="114"/>
      <c r="BD523" s="114"/>
      <c r="BE523" s="114"/>
      <c r="BF523" s="114"/>
      <c r="BG523" s="114"/>
      <c r="BH523" s="114">
        <f>IFERROR(FRACAS!AN669, "Hata Var")</f>
        <v>46.000000076601282</v>
      </c>
      <c r="BI523" s="114"/>
      <c r="BJ523" s="114"/>
      <c r="BK523" s="105" t="str">
        <f>[4]SayfaKAY!AW666</f>
        <v/>
      </c>
      <c r="BL523" s="105" t="str">
        <f>[4]SayfaKAY!V666</f>
        <v>MEDCOM SP. Z O.O.</v>
      </c>
      <c r="BM523" s="114"/>
      <c r="BN523" s="171" t="str">
        <f t="shared" si="384"/>
        <v>x yok</v>
      </c>
      <c r="BO523" s="171" t="b">
        <f t="shared" si="385"/>
        <v>0</v>
      </c>
      <c r="BP523" s="171" t="str">
        <f t="shared" si="386"/>
        <v>Bir günden fazla süren arıza</v>
      </c>
      <c r="BQ523" s="226">
        <f t="shared" si="387"/>
        <v>450.99999992991798</v>
      </c>
      <c r="BR523" s="226">
        <f t="shared" si="388"/>
        <v>1560.0000000977889</v>
      </c>
      <c r="BS523" s="226">
        <f t="shared" si="389"/>
        <v>2011.0000000277068</v>
      </c>
      <c r="BT523" s="114"/>
      <c r="BU523" s="242"/>
      <c r="BV523" s="233">
        <f t="shared" si="390"/>
        <v>2</v>
      </c>
      <c r="BW523" s="226" t="str">
        <f t="shared" si="391"/>
        <v>Evet, çakışma var</v>
      </c>
      <c r="BX523" s="229"/>
      <c r="BY523" s="247">
        <f t="shared" si="392"/>
        <v>0.31319444439577637</v>
      </c>
      <c r="BZ523" s="247">
        <f t="shared" si="393"/>
        <v>1.0833333334012423</v>
      </c>
      <c r="CA523" s="247">
        <f t="shared" si="394"/>
        <v>1.3965277777970186</v>
      </c>
      <c r="CB523" s="213"/>
      <c r="CC523" s="211"/>
      <c r="CD523" s="196"/>
      <c r="CE523" s="213">
        <v>665</v>
      </c>
      <c r="CF523" s="182">
        <f t="shared" si="395"/>
        <v>45823.895138888904</v>
      </c>
      <c r="CG523" s="182">
        <f t="shared" si="396"/>
        <v>45825.291666666701</v>
      </c>
      <c r="CH523" s="196"/>
      <c r="CI523" s="196"/>
      <c r="CJ523" s="196"/>
      <c r="CK523" s="196">
        <f t="shared" si="397"/>
        <v>1.0833333334012423</v>
      </c>
      <c r="CL523" s="196">
        <f t="shared" si="398"/>
        <v>0.31319444439577637</v>
      </c>
      <c r="CM523" s="196">
        <f t="shared" si="399"/>
        <v>1.3965277777970186</v>
      </c>
      <c r="CN523" s="114"/>
      <c r="CO523" s="115">
        <f t="shared" si="400"/>
        <v>2011.0000000277068</v>
      </c>
      <c r="CP523" s="116">
        <f t="shared" si="401"/>
        <v>65.000000004074536</v>
      </c>
      <c r="CQ523" s="117">
        <f t="shared" si="402"/>
        <v>0.89513888890360249</v>
      </c>
      <c r="CR523" s="117">
        <f t="shared" si="403"/>
        <v>45824.208333333299</v>
      </c>
      <c r="CS523" s="117">
        <f t="shared" si="404"/>
        <v>45825.291666666701</v>
      </c>
      <c r="CT523" s="118">
        <f t="shared" si="405"/>
        <v>65985570.999999933</v>
      </c>
      <c r="CU523" s="118">
        <f t="shared" si="406"/>
        <v>1560.0000000977889</v>
      </c>
      <c r="CV523" s="118">
        <f t="shared" si="407"/>
        <v>65987131.00000003</v>
      </c>
      <c r="CW523" s="119">
        <f t="shared" si="408"/>
        <v>0.99997635902673054</v>
      </c>
    </row>
    <row r="524" spans="1:101" ht="118.5" customHeight="1" x14ac:dyDescent="0.3">
      <c r="A524" s="160" t="str">
        <f>[4]SayfaKAY!C667</f>
        <v>KAY5+6</v>
      </c>
      <c r="B524" s="104" t="str">
        <f>[4]SayfaKAY!D667</f>
        <v>3872(1)</v>
      </c>
      <c r="C524" s="105" t="str">
        <f>[4]SayfaKAY!E667</f>
        <v>P</v>
      </c>
      <c r="D524" s="105">
        <f>[4]SayfaKAY!F667</f>
        <v>139635</v>
      </c>
      <c r="E524" s="106" t="str">
        <f>[4]SayfaKAY!G667</f>
        <v>BOZ-KAY5+6-FF-657</v>
      </c>
      <c r="F524" s="193">
        <f t="shared" si="369"/>
        <v>45823</v>
      </c>
      <c r="G524" s="135">
        <f t="shared" si="370"/>
        <v>0.52569444439723156</v>
      </c>
      <c r="H524" s="235">
        <f>[4]SayfaKAY!H667</f>
        <v>45823.525694444397</v>
      </c>
      <c r="I524" s="104" t="str">
        <f>[4]SayfaKAY!I667</f>
        <v>Hat/Line</v>
      </c>
      <c r="J524" s="103" t="str">
        <f>IF([4]SayfaKAY!J667="","",IF([4]SayfaKAY!J667="Müşteri","Notified by Customer","Notified by Bozankaya"))</f>
        <v>Notified by Customer</v>
      </c>
      <c r="K524" s="103" t="e">
        <f>VLOOKUP([4]SayfaKAY!L667,#REF!,2,FALSE)</f>
        <v>#REF!</v>
      </c>
      <c r="L524" s="165" t="str">
        <f>[4]SayfaKAY!X667</f>
        <v>ATAK ULAŞIM SAN.TİC.LTD.ŞTİ.</v>
      </c>
      <c r="M524" s="107" t="str">
        <f t="shared" si="371"/>
        <v>KAY5+6-BOZ-KAY5+6-FF-657</v>
      </c>
      <c r="N524" s="105" t="str">
        <f>[4]SayfaKAY!M667</f>
        <v>Yolcu bölümü ekranlar çalışmıyor.Kayseri ulaşım yazıyor sadece</v>
      </c>
      <c r="O524" s="166" t="str">
        <f>[4]SayfaKAY!P667</f>
        <v>D-Arıza değil</v>
      </c>
      <c r="P524" s="166" t="str">
        <f>[4]SayfaKAY!Q667</f>
        <v>B(Servisten çekmeye etki eden arıza)</v>
      </c>
      <c r="Q524" s="166" t="str">
        <f>[4]SayfaKAY!R667</f>
        <v>N.A(Yaralanma yok)</v>
      </c>
      <c r="R524" s="132" t="str" cm="1">
        <f t="array" ref="R524">IF([4]SayfaKAY!U667="","",_xlfn.IFS([4]SayfaKAY!U667="Bozankaya","Bozankaya",[4]SayfaKAY!U667="Müşteri","Customer",[4]SayfaKAY!U667="Tedarikçi","Equipment Supplier"))</f>
        <v>Equipment Supplier</v>
      </c>
      <c r="S524" s="204" t="str">
        <f>[4]SayfaKAY!N667</f>
        <v>Kontrol edildi aktif çalışıyor</v>
      </c>
      <c r="T524" s="133" t="str">
        <f>[4]SayfaKAY!AD667</f>
        <v>Ekipman yenisi ile değiştirildi</v>
      </c>
      <c r="U524" s="132" t="str">
        <f>[4]SayfaKAY!W667</f>
        <v>Evet</v>
      </c>
      <c r="V524" s="108">
        <f>[4]SayfaKAY!AZ667</f>
        <v>1</v>
      </c>
      <c r="W524" s="136">
        <f t="shared" si="372"/>
        <v>45823</v>
      </c>
      <c r="X524" s="137" t="str">
        <f t="shared" si="373"/>
        <v>14:00</v>
      </c>
      <c r="Y524" s="235">
        <f>[4]SayfaKAY!AE667</f>
        <v>45823.583333333299</v>
      </c>
      <c r="Z524" s="109">
        <f t="shared" si="374"/>
        <v>45824</v>
      </c>
      <c r="AA524" s="110" t="str">
        <f t="shared" si="375"/>
        <v>15:00</v>
      </c>
      <c r="AB524" s="182">
        <f>[4]SayfaKAY!BA667</f>
        <v>45824.625</v>
      </c>
      <c r="AC524" s="257">
        <f t="shared" si="376"/>
        <v>1583.0000000679865</v>
      </c>
      <c r="AD524" s="111">
        <f t="shared" si="377"/>
        <v>45824</v>
      </c>
      <c r="AE524" s="111" t="str">
        <f t="shared" si="378"/>
        <v>15:00</v>
      </c>
      <c r="AF524" s="235">
        <f>[4]SayfaKAY!BA667</f>
        <v>45824.625</v>
      </c>
      <c r="AG524" s="179" t="str">
        <f>[4]SayfaKAY!S667</f>
        <v>(II) Aynı Araçta Tekrarlayan Arıza</v>
      </c>
      <c r="AH524" s="178" t="str">
        <f t="shared" si="379"/>
        <v>Bu Arıza Aracın Servise Verilmesine Engel</v>
      </c>
      <c r="AI524" s="163" t="str">
        <f>[4]SayfaKAY!AV667</f>
        <v/>
      </c>
      <c r="AJ524" s="164" t="str">
        <f t="shared" si="380"/>
        <v/>
      </c>
      <c r="AK524" s="164" t="str">
        <f t="shared" si="381"/>
        <v/>
      </c>
      <c r="AL524" s="112" t="str">
        <f>[4]SayfaKAY!AX667</f>
        <v/>
      </c>
      <c r="AM524" s="257" cm="1">
        <f t="array" ref="AM524">IFERROR(IF(AND(P524&lt;&gt;"D(Arıza Değil)",AH524="Bu Arıza Aracın Servise Verilmesine Engel Değil"),
IF(Z524-F524&gt;0,(AB524-Y524)*24*60,
IF(OR(AND(G524&gt;$AS$1,G524&lt;$AT$1),AND(G524&gt;$AU$1,G524&lt;$AV$1)),
(AF524-H524)*24*60,     BH:BH0)),        AN524),0)</f>
        <v>1583.0000000679865</v>
      </c>
      <c r="AN524" s="257">
        <f t="shared" si="382"/>
        <v>1583.0000000679865</v>
      </c>
      <c r="AO524" s="174" t="str">
        <f>[4]SayfaKAY!AG667</f>
        <v/>
      </c>
      <c r="AP524" s="174" t="str">
        <f>[4]SayfaKAY!AI667</f>
        <v/>
      </c>
      <c r="AQ524" s="174" t="str">
        <f>[4]SayfaKAY!AQ667</f>
        <v/>
      </c>
      <c r="AR524" s="174" t="str">
        <f>[4]SayfaKAY!AH667</f>
        <v/>
      </c>
      <c r="AS524" s="174" t="str">
        <f>[4]SayfaKAY!AJ667</f>
        <v/>
      </c>
      <c r="AT524" s="175" t="str">
        <f>[4]SayfaKAY!AM667</f>
        <v/>
      </c>
      <c r="AU524" s="176" t="str">
        <f>[4]SayfaKAY!AL667</f>
        <v/>
      </c>
      <c r="AV524" s="176" t="str">
        <f>[4]SayfaKAY!AP667</f>
        <v/>
      </c>
      <c r="AW524" s="177" t="str">
        <f>[4]SayfaKAY!AT667</f>
        <v/>
      </c>
      <c r="AX524" s="194">
        <f t="shared" si="383"/>
        <v>17413.000000747852</v>
      </c>
      <c r="AY524" s="168"/>
      <c r="AZ524" s="167"/>
      <c r="BA524" s="113"/>
      <c r="BB524" s="171" t="str">
        <f t="shared" si="368"/>
        <v/>
      </c>
      <c r="BC524" s="114"/>
      <c r="BD524" s="114"/>
      <c r="BE524" s="114"/>
      <c r="BF524" s="114"/>
      <c r="BG524" s="114"/>
      <c r="BH524" s="114">
        <f>IFERROR(FRACAS!AN670, "Hata Var")</f>
        <v>35.000000061700121</v>
      </c>
      <c r="BI524" s="114"/>
      <c r="BJ524" s="114"/>
      <c r="BK524" s="105" t="str">
        <f>[4]SayfaKAY!AW667</f>
        <v/>
      </c>
      <c r="BL524" s="105" t="str">
        <f>[4]SayfaKAY!V667</f>
        <v>ATAK ULAŞIM SAN.TİC.LTD.ŞTİ.</v>
      </c>
      <c r="BM524" s="114"/>
      <c r="BN524" s="171" t="str">
        <f t="shared" si="384"/>
        <v>x yok</v>
      </c>
      <c r="BO524" s="171" t="b">
        <f t="shared" si="385"/>
        <v>0</v>
      </c>
      <c r="BP524" s="171" t="str">
        <f t="shared" si="386"/>
        <v>Bir günden fazla süren arıza</v>
      </c>
      <c r="BQ524" s="226">
        <f t="shared" si="387"/>
        <v>83.000000019092113</v>
      </c>
      <c r="BR524" s="226">
        <f t="shared" si="388"/>
        <v>1500.0000000488944</v>
      </c>
      <c r="BS524" s="226">
        <f t="shared" si="389"/>
        <v>1583.0000000679865</v>
      </c>
      <c r="BT524" s="114"/>
      <c r="BU524" s="242"/>
      <c r="BV524" s="233">
        <f t="shared" si="390"/>
        <v>2</v>
      </c>
      <c r="BW524" s="226" t="str">
        <f t="shared" si="391"/>
        <v>Evet, çakışma var</v>
      </c>
      <c r="BX524" s="229"/>
      <c r="BY524" s="247">
        <f t="shared" si="392"/>
        <v>5.7638888902147301E-2</v>
      </c>
      <c r="BZ524" s="247">
        <f t="shared" si="393"/>
        <v>1.0416666667006211</v>
      </c>
      <c r="CA524" s="247">
        <f t="shared" si="394"/>
        <v>1.0993055556027684</v>
      </c>
      <c r="CB524" s="213"/>
      <c r="CC524" s="211"/>
      <c r="CD524" s="196"/>
      <c r="CE524" s="213">
        <v>666</v>
      </c>
      <c r="CF524" s="182">
        <f t="shared" si="395"/>
        <v>45823.525694444397</v>
      </c>
      <c r="CG524" s="182">
        <f t="shared" si="396"/>
        <v>45824.625</v>
      </c>
      <c r="CH524" s="196"/>
      <c r="CI524" s="196"/>
      <c r="CJ524" s="196"/>
      <c r="CK524" s="196">
        <f t="shared" si="397"/>
        <v>1.0416666667006211</v>
      </c>
      <c r="CL524" s="196">
        <f t="shared" si="398"/>
        <v>5.7638888902147301E-2</v>
      </c>
      <c r="CM524" s="196">
        <f t="shared" si="399"/>
        <v>1.0993055556027684</v>
      </c>
      <c r="CN524" s="114"/>
      <c r="CO524" s="115">
        <f t="shared" si="400"/>
        <v>1583.0000000679865</v>
      </c>
      <c r="CP524" s="116">
        <f t="shared" si="401"/>
        <v>62.500000002037268</v>
      </c>
      <c r="CQ524" s="117">
        <f t="shared" si="402"/>
        <v>0.52569444439723156</v>
      </c>
      <c r="CR524" s="117">
        <f t="shared" si="403"/>
        <v>45823.583333333299</v>
      </c>
      <c r="CS524" s="117">
        <f t="shared" si="404"/>
        <v>45824.625</v>
      </c>
      <c r="CT524" s="118">
        <f t="shared" si="405"/>
        <v>65985203.000000022</v>
      </c>
      <c r="CU524" s="118">
        <f t="shared" si="406"/>
        <v>1500.0000000488944</v>
      </c>
      <c r="CV524" s="118">
        <f t="shared" si="407"/>
        <v>65986703.000000067</v>
      </c>
      <c r="CW524" s="119">
        <f t="shared" si="408"/>
        <v>0.99997726814749266</v>
      </c>
    </row>
    <row r="525" spans="1:101" ht="118.5" customHeight="1" x14ac:dyDescent="0.3">
      <c r="A525" s="104" t="str">
        <f>[4]SayfaKAY!C669</f>
        <v>KAY5+6</v>
      </c>
      <c r="B525" s="104" t="str">
        <f>[4]SayfaKAY!D669</f>
        <v>3880(9)</v>
      </c>
      <c r="C525" s="105" t="str">
        <f>[4]SayfaKAY!E669</f>
        <v>RA</v>
      </c>
      <c r="D525" s="105">
        <f>[4]SayfaKAY!F669</f>
        <v>103780</v>
      </c>
      <c r="E525" s="106" t="str">
        <f>[4]SayfaKAY!G669</f>
        <v>BOZ-KAY5+6-FF-658</v>
      </c>
      <c r="F525" s="193">
        <f t="shared" si="369"/>
        <v>45822</v>
      </c>
      <c r="G525" s="135">
        <f t="shared" si="370"/>
        <v>0.60555555560131324</v>
      </c>
      <c r="H525" s="235">
        <f>[4]SayfaKAY!H669</f>
        <v>45822.605555555601</v>
      </c>
      <c r="I525" s="104" t="str">
        <f>[4]SayfaKAY!I669</f>
        <v>Hat/Line</v>
      </c>
      <c r="J525" s="103" t="str">
        <f>IF([4]SayfaKAY!J669="","",IF([4]SayfaKAY!J669="Müşteri","Notified by Customer","Notified by Bozankaya"))</f>
        <v>Notified by Customer</v>
      </c>
      <c r="K525" s="103" t="e">
        <f>VLOOKUP([4]SayfaKAY!L669,#REF!,2,FALSE)</f>
        <v>#REF!</v>
      </c>
      <c r="L525" s="165" t="str">
        <f>[4]SayfaKAY!X669</f>
        <v>ELTESAN ELEKTRO MEKANİK SOĞUTMA SAN</v>
      </c>
      <c r="M525" s="107" t="str">
        <f t="shared" si="371"/>
        <v>KAY5+6-BOZ-KAY5+6-FF-658</v>
      </c>
      <c r="N525" s="105" t="str">
        <f>[4]SayfaKAY!M669</f>
        <v>RA bölümü yolcu klimaları çalışmıyor.içerisi sıcak</v>
      </c>
      <c r="O525" s="166" t="str">
        <f>[4]SayfaKAY!P669</f>
        <v>C-Uyarı,sürüş devamlılığı</v>
      </c>
      <c r="P525" s="166" t="str">
        <f>[4]SayfaKAY!Q669</f>
        <v>B(Servisten çekmeye etki eden arıza)</v>
      </c>
      <c r="Q525" s="166" t="str">
        <f>[4]SayfaKAY!R669</f>
        <v>N.A(Yaralanma yok)</v>
      </c>
      <c r="R525" s="132" t="str" cm="1">
        <f t="array" ref="R525">IF([4]SayfaKAY!U669="","",_xlfn.IFS([4]SayfaKAY!U669="Bozankaya","Bozankaya",[4]SayfaKAY!U669="Müşteri","Customer",[4]SayfaKAY!U669="Tedarikçi","Equipment Supplier"))</f>
        <v>Equipment Supplier</v>
      </c>
      <c r="S525" s="204" t="str">
        <f>[4]SayfaKAY!N669</f>
        <v>Araç resetlendi idu üzerinden soğutma değerleri ayarlandı.Aktif soğutma yapıyor sorun yok</v>
      </c>
      <c r="T525" s="133" t="str">
        <f>[4]SayfaKAY!AD669</f>
        <v>Yazılım tekrar yüklendi</v>
      </c>
      <c r="U525" s="132" t="str">
        <f>[4]SayfaKAY!W669</f>
        <v>Evet</v>
      </c>
      <c r="V525" s="108">
        <f>[4]SayfaKAY!AZ669</f>
        <v>1</v>
      </c>
      <c r="W525" s="136">
        <f t="shared" si="372"/>
        <v>45823</v>
      </c>
      <c r="X525" s="137" t="str">
        <f t="shared" si="373"/>
        <v>05:00</v>
      </c>
      <c r="Y525" s="235">
        <f>[4]SayfaKAY!AE669</f>
        <v>45823.208333333299</v>
      </c>
      <c r="Z525" s="109">
        <f t="shared" si="374"/>
        <v>45824</v>
      </c>
      <c r="AA525" s="110" t="str">
        <f t="shared" si="375"/>
        <v>07:00</v>
      </c>
      <c r="AB525" s="182">
        <f>[4]SayfaKAY!BA669</f>
        <v>45824.291666666701</v>
      </c>
      <c r="AC525" s="257">
        <f t="shared" si="376"/>
        <v>2427.9999999830034</v>
      </c>
      <c r="AD525" s="111">
        <f t="shared" si="377"/>
        <v>45824</v>
      </c>
      <c r="AE525" s="111" t="str">
        <f t="shared" si="378"/>
        <v>07:00</v>
      </c>
      <c r="AF525" s="235">
        <f>[4]SayfaKAY!BA669</f>
        <v>45824.291666666701</v>
      </c>
      <c r="AG525" s="179" t="str">
        <f>[4]SayfaKAY!S669</f>
        <v>(II) Aynı Araçta Tekrarlayan Arıza</v>
      </c>
      <c r="AH525" s="178" t="str">
        <f t="shared" si="379"/>
        <v>Bu Arıza Aracın Servise Verilmesine Engel</v>
      </c>
      <c r="AI525" s="163" t="str">
        <f>[4]SayfaKAY!AV669</f>
        <v/>
      </c>
      <c r="AJ525" s="164" t="str">
        <f t="shared" si="380"/>
        <v/>
      </c>
      <c r="AK525" s="164" t="str">
        <f t="shared" si="381"/>
        <v/>
      </c>
      <c r="AL525" s="112" t="str">
        <f>[4]SayfaKAY!AX669</f>
        <v/>
      </c>
      <c r="AM525" s="257" cm="1">
        <f t="array" ref="AM525">IFERROR(IF(AND(P525&lt;&gt;"D(Arıza Değil)",AH525="Bu Arıza Aracın Servise Verilmesine Engel Değil"),
IF(Z525-F525&gt;0,(AB525-Y525)*24*60,
IF(OR(AND(G525&gt;$AS$1,G525&lt;$AT$1),AND(G525&gt;$AU$1,G525&lt;$AV$1)),
(AF525-H525)*24*60,     BH:BH0)),        AN525),0)</f>
        <v>2427.9999999830034</v>
      </c>
      <c r="AN525" s="257">
        <f t="shared" si="382"/>
        <v>2427.9999999830034</v>
      </c>
      <c r="AO525" s="174" t="str">
        <f>[4]SayfaKAY!AG669</f>
        <v/>
      </c>
      <c r="AP525" s="174" t="str">
        <f>[4]SayfaKAY!AI669</f>
        <v/>
      </c>
      <c r="AQ525" s="174" t="str">
        <f>[4]SayfaKAY!AQ669</f>
        <v/>
      </c>
      <c r="AR525" s="174" t="str">
        <f>[4]SayfaKAY!AH669</f>
        <v/>
      </c>
      <c r="AS525" s="174" t="str">
        <f>[4]SayfaKAY!AJ669</f>
        <v/>
      </c>
      <c r="AT525" s="175" t="str">
        <f>[4]SayfaKAY!AM669</f>
        <v/>
      </c>
      <c r="AU525" s="176" t="str">
        <f>[4]SayfaKAY!AL669</f>
        <v/>
      </c>
      <c r="AV525" s="176" t="str">
        <f>[4]SayfaKAY!AP669</f>
        <v/>
      </c>
      <c r="AW525" s="177" t="str">
        <f>[4]SayfaKAY!AT669</f>
        <v/>
      </c>
      <c r="AX525" s="194">
        <f t="shared" si="383"/>
        <v>26707.999999813037</v>
      </c>
      <c r="AY525" s="168"/>
      <c r="AZ525" s="167"/>
      <c r="BA525" s="170"/>
      <c r="BB525" s="171" t="str">
        <f t="shared" si="368"/>
        <v/>
      </c>
      <c r="BC525" s="114"/>
      <c r="BD525" s="114"/>
      <c r="BE525" s="114"/>
      <c r="BF525" s="114"/>
      <c r="BG525" s="114"/>
      <c r="BH525" s="114">
        <f>IFERROR(FRACAS!AN672, "Hata Var")</f>
        <v>7262.999999995809</v>
      </c>
      <c r="BI525" s="114"/>
      <c r="BJ525" s="114"/>
      <c r="BK525" s="105" t="str">
        <f>[4]SayfaKAY!AW669</f>
        <v/>
      </c>
      <c r="BL525" s="105" t="str">
        <f>[4]SayfaKAY!V669</f>
        <v>ELTESAN ELEKTRO MEKANİK SOĞUTMA SAN</v>
      </c>
      <c r="BM525" s="114"/>
      <c r="BN525" s="171" t="str">
        <f t="shared" si="384"/>
        <v>x yok</v>
      </c>
      <c r="BO525" s="171" t="str">
        <f t="shared" si="385"/>
        <v>aynı gün giderilen arıza</v>
      </c>
      <c r="BP525" s="171" t="str">
        <f t="shared" si="386"/>
        <v>Bir günden fazla süren arıza</v>
      </c>
      <c r="BQ525" s="226">
        <f t="shared" si="387"/>
        <v>867.99999988521449</v>
      </c>
      <c r="BR525" s="226">
        <f t="shared" si="388"/>
        <v>1560.0000000977889</v>
      </c>
      <c r="BS525" s="226">
        <f t="shared" si="389"/>
        <v>2427.9999999830034</v>
      </c>
      <c r="BT525" s="114"/>
      <c r="BU525" s="242"/>
      <c r="BV525" s="233">
        <f t="shared" si="390"/>
        <v>4</v>
      </c>
      <c r="BW525" s="226" t="str">
        <f t="shared" si="391"/>
        <v>Evet, çakışma var</v>
      </c>
      <c r="BX525" s="229"/>
      <c r="BY525" s="247">
        <f t="shared" si="392"/>
        <v>0.60277777769806562</v>
      </c>
      <c r="BZ525" s="247">
        <f t="shared" si="393"/>
        <v>1.0833333334012423</v>
      </c>
      <c r="CA525" s="247">
        <f t="shared" si="394"/>
        <v>1.6861111110993079</v>
      </c>
      <c r="CB525" s="213"/>
      <c r="CC525" s="211"/>
      <c r="CD525" s="196"/>
      <c r="CE525" s="213">
        <v>668</v>
      </c>
      <c r="CF525" s="182">
        <f t="shared" si="395"/>
        <v>45822.605555555601</v>
      </c>
      <c r="CG525" s="182">
        <f t="shared" si="396"/>
        <v>45824.291666666701</v>
      </c>
      <c r="CH525" s="196"/>
      <c r="CI525" s="196"/>
      <c r="CJ525" s="196"/>
      <c r="CK525" s="196">
        <f t="shared" si="397"/>
        <v>1.0833333334012423</v>
      </c>
      <c r="CL525" s="196">
        <f t="shared" si="398"/>
        <v>0.60277777769806562</v>
      </c>
      <c r="CM525" s="196">
        <f t="shared" si="399"/>
        <v>1.6861111110993079</v>
      </c>
      <c r="CN525" s="114"/>
      <c r="CO525" s="115">
        <f t="shared" si="400"/>
        <v>2427.9999999830034</v>
      </c>
      <c r="CP525" s="116">
        <f t="shared" si="401"/>
        <v>65.000000004074536</v>
      </c>
      <c r="CQ525" s="117">
        <f t="shared" si="402"/>
        <v>0.60555555560131324</v>
      </c>
      <c r="CR525" s="117">
        <f t="shared" si="403"/>
        <v>45823.208333333299</v>
      </c>
      <c r="CS525" s="117">
        <f t="shared" si="404"/>
        <v>45824.291666666701</v>
      </c>
      <c r="CT525" s="118">
        <f t="shared" si="405"/>
        <v>65984547.999999888</v>
      </c>
      <c r="CU525" s="118">
        <f t="shared" si="406"/>
        <v>1560.0000000977889</v>
      </c>
      <c r="CV525" s="118">
        <f t="shared" si="407"/>
        <v>65986107.999999985</v>
      </c>
      <c r="CW525" s="119">
        <f t="shared" si="408"/>
        <v>0.99997635866021839</v>
      </c>
    </row>
    <row r="526" spans="1:101" ht="118.5" customHeight="1" x14ac:dyDescent="0.3">
      <c r="A526" s="160" t="str">
        <f>[4]SayfaKAY!C674</f>
        <v>KAY5+6</v>
      </c>
      <c r="B526" s="104" t="str">
        <f>[4]SayfaKAY!D674</f>
        <v>3881(10)</v>
      </c>
      <c r="C526" s="105" t="str">
        <f>[4]SayfaKAY!E674</f>
        <v>RA</v>
      </c>
      <c r="D526" s="105">
        <f>[4]SayfaKAY!F674</f>
        <v>95250</v>
      </c>
      <c r="E526" s="106" t="str">
        <f>[4]SayfaKAY!G674</f>
        <v>BOZ-KAY5+6-FF-659</v>
      </c>
      <c r="F526" s="193">
        <f t="shared" si="369"/>
        <v>45822</v>
      </c>
      <c r="G526" s="135">
        <f t="shared" si="370"/>
        <v>0.60416666670062114</v>
      </c>
      <c r="H526" s="235">
        <f>[4]SayfaKAY!H674</f>
        <v>45822.604166666701</v>
      </c>
      <c r="I526" s="104" t="str">
        <f>[4]SayfaKAY!I674</f>
        <v>Hat/Line</v>
      </c>
      <c r="J526" s="103" t="str">
        <f>IF([4]SayfaKAY!J674="","",IF([4]SayfaKAY!J674="Müşteri","Notified by Customer","Notified by Bozankaya"))</f>
        <v>Notified by Customer</v>
      </c>
      <c r="K526" s="103" t="e">
        <f>VLOOKUP([4]SayfaKAY!L674,#REF!,2,FALSE)</f>
        <v>#REF!</v>
      </c>
      <c r="L526" s="165" t="str">
        <f>[4]SayfaKAY!X674</f>
        <v>ELTESAN ELEKTRO MEKANİK SOĞUTMA SAN</v>
      </c>
      <c r="M526" s="107" t="str">
        <f t="shared" si="371"/>
        <v>KAY5+6-BOZ-KAY5+6-FF-659</v>
      </c>
      <c r="N526" s="105" t="str">
        <f>[4]SayfaKAY!M674</f>
        <v>RA Yolcu bölümü yolcu klimaları çalışmıyor.İçerisi sıcak</v>
      </c>
      <c r="O526" s="166" t="str">
        <f>[4]SayfaKAY!P674</f>
        <v>C-Uyarı, sürüş devamlılığı</v>
      </c>
      <c r="P526" s="166" t="str">
        <f>[4]SayfaKAY!Q674</f>
        <v>B(Servisten çekmeye etki eden arıza)</v>
      </c>
      <c r="Q526" s="166" t="str">
        <f>[4]SayfaKAY!R674</f>
        <v>N.A(Yaralanma yok)</v>
      </c>
      <c r="R526" s="132" t="str" cm="1">
        <f t="array" ref="R526">IF([4]SayfaKAY!U674="","",_xlfn.IFS([4]SayfaKAY!U674="Bozankaya","Bozankaya",[4]SayfaKAY!U674="Müşteri","Customer",[4]SayfaKAY!U674="Tedarikçi","Equipment Supplier"))</f>
        <v>Equipment Supplier</v>
      </c>
      <c r="S526" s="204" t="str">
        <f>[4]SayfaKAY!N674</f>
        <v>RA bölümü yolcu klimaları çalışmıyor arızası vardı.Arac klimaları sigortadan resetlendi.Klimalar düzeldi aktif soğutma yapıyor sorun yok</v>
      </c>
      <c r="T526" s="133" t="str">
        <f>[4]SayfaKAY!AD674</f>
        <v>*Reset edildi</v>
      </c>
      <c r="U526" s="132" t="str">
        <f>[4]SayfaKAY!W674</f>
        <v>Evet</v>
      </c>
      <c r="V526" s="108">
        <f>[4]SayfaKAY!AZ674</f>
        <v>1</v>
      </c>
      <c r="W526" s="136">
        <f t="shared" si="372"/>
        <v>45823</v>
      </c>
      <c r="X526" s="137" t="str">
        <f t="shared" si="373"/>
        <v>05:00</v>
      </c>
      <c r="Y526" s="235">
        <f>[4]SayfaKAY!AE674</f>
        <v>45823.208333333299</v>
      </c>
      <c r="Z526" s="109">
        <f t="shared" si="374"/>
        <v>45824</v>
      </c>
      <c r="AA526" s="110" t="str">
        <f t="shared" si="375"/>
        <v>07:00</v>
      </c>
      <c r="AB526" s="182">
        <f>[4]SayfaKAY!BA674</f>
        <v>45824.291666666701</v>
      </c>
      <c r="AC526" s="257">
        <f t="shared" si="376"/>
        <v>2430</v>
      </c>
      <c r="AD526" s="111">
        <f t="shared" si="377"/>
        <v>45824</v>
      </c>
      <c r="AE526" s="111" t="str">
        <f t="shared" si="378"/>
        <v>07:00</v>
      </c>
      <c r="AF526" s="235">
        <f>[4]SayfaKAY!BA674</f>
        <v>45824.291666666701</v>
      </c>
      <c r="AG526" s="179" t="str">
        <f>[4]SayfaKAY!S674</f>
        <v>(II) Aynı Araçta Tekrarlayan Arıza</v>
      </c>
      <c r="AH526" s="178" t="str">
        <f t="shared" si="379"/>
        <v>Bu Arıza Aracın Servise Verilmesine Engel</v>
      </c>
      <c r="AI526" s="163" t="str">
        <f>[4]SayfaKAY!AV674</f>
        <v/>
      </c>
      <c r="AJ526" s="164" t="str">
        <f t="shared" si="380"/>
        <v/>
      </c>
      <c r="AK526" s="164" t="str">
        <f t="shared" si="381"/>
        <v/>
      </c>
      <c r="AL526" s="112" t="str">
        <f>[4]SayfaKAY!AX674</f>
        <v/>
      </c>
      <c r="AM526" s="257" cm="1">
        <f t="array" ref="AM526">IFERROR(IF(AND(P526&lt;&gt;"D(Arıza Değil)",AH526="Bu Arıza Aracın Servise Verilmesine Engel Değil"),
IF(Z526-F526&gt;0,(AB526-Y526)*24*60,
IF(OR(AND(G526&gt;$AS$1,G526&lt;$AT$1),AND(G526&gt;$AU$1,G526&lt;$AV$1)),
(AF526-H526)*24*60,     BH:BH0)),        AN526),0)</f>
        <v>2430</v>
      </c>
      <c r="AN526" s="257">
        <f t="shared" si="382"/>
        <v>2430</v>
      </c>
      <c r="AO526" s="174" t="str">
        <f>[4]SayfaKAY!AG674</f>
        <v/>
      </c>
      <c r="AP526" s="174" t="str">
        <f>[4]SayfaKAY!AI674</f>
        <v/>
      </c>
      <c r="AQ526" s="174" t="str">
        <f>[4]SayfaKAY!AQ674</f>
        <v/>
      </c>
      <c r="AR526" s="174" t="str">
        <f>[4]SayfaKAY!AH674</f>
        <v/>
      </c>
      <c r="AS526" s="174" t="str">
        <f>[4]SayfaKAY!AJ674</f>
        <v/>
      </c>
      <c r="AT526" s="175" t="str">
        <f>[4]SayfaKAY!AM674</f>
        <v/>
      </c>
      <c r="AU526" s="176" t="str">
        <f>[4]SayfaKAY!AL674</f>
        <v/>
      </c>
      <c r="AV526" s="176" t="str">
        <f>[4]SayfaKAY!AP674</f>
        <v/>
      </c>
      <c r="AW526" s="177" t="str">
        <f>[4]SayfaKAY!AT674</f>
        <v/>
      </c>
      <c r="AX526" s="194">
        <f t="shared" si="383"/>
        <v>26730</v>
      </c>
      <c r="AY526" s="168"/>
      <c r="AZ526" s="167"/>
      <c r="BA526" s="113"/>
      <c r="BB526" s="171" t="str">
        <f t="shared" si="368"/>
        <v/>
      </c>
      <c r="BC526" s="114"/>
      <c r="BD526" s="114"/>
      <c r="BE526" s="114"/>
      <c r="BF526" s="114"/>
      <c r="BG526" s="114"/>
      <c r="BH526" s="114">
        <f>IFERROR(FRACAS!AN677, "Hata Var")</f>
        <v>39.999999889405444</v>
      </c>
      <c r="BI526" s="114"/>
      <c r="BJ526" s="114"/>
      <c r="BK526" s="105" t="str">
        <f>[4]SayfaKAY!AW674</f>
        <v/>
      </c>
      <c r="BL526" s="105" t="str">
        <f>[4]SayfaKAY!V674</f>
        <v>ELTESAN ELEKTRO MEKANİK SOĞUTMA SAN</v>
      </c>
      <c r="BM526" s="114"/>
      <c r="BN526" s="171" t="str">
        <f t="shared" si="384"/>
        <v>x yok</v>
      </c>
      <c r="BO526" s="171" t="str">
        <f t="shared" si="385"/>
        <v>aynı gün giderilen arıza</v>
      </c>
      <c r="BP526" s="171" t="str">
        <f t="shared" si="386"/>
        <v>Bir günden fazla süren arıza</v>
      </c>
      <c r="BQ526" s="226">
        <f t="shared" si="387"/>
        <v>869.99999990221113</v>
      </c>
      <c r="BR526" s="226">
        <f t="shared" si="388"/>
        <v>1560.0000000977889</v>
      </c>
      <c r="BS526" s="226">
        <f t="shared" si="389"/>
        <v>2430</v>
      </c>
      <c r="BT526" s="114"/>
      <c r="BU526" s="242"/>
      <c r="BV526" s="233">
        <f t="shared" si="390"/>
        <v>2</v>
      </c>
      <c r="BW526" s="226" t="str">
        <f t="shared" si="391"/>
        <v>Evet, çakışma var</v>
      </c>
      <c r="BX526" s="229"/>
      <c r="BY526" s="247">
        <f t="shared" si="392"/>
        <v>0.60416666659875773</v>
      </c>
      <c r="BZ526" s="247">
        <f t="shared" si="393"/>
        <v>1.0833333334012423</v>
      </c>
      <c r="CA526" s="247">
        <f t="shared" si="394"/>
        <v>1.6875</v>
      </c>
      <c r="CB526" s="213"/>
      <c r="CC526" s="211"/>
      <c r="CD526" s="196"/>
      <c r="CE526" s="213">
        <v>673</v>
      </c>
      <c r="CF526" s="182">
        <f t="shared" si="395"/>
        <v>45822.604166666701</v>
      </c>
      <c r="CG526" s="182">
        <f t="shared" si="396"/>
        <v>45824.291666666701</v>
      </c>
      <c r="CH526" s="196"/>
      <c r="CI526" s="196"/>
      <c r="CJ526" s="196"/>
      <c r="CK526" s="196">
        <f t="shared" si="397"/>
        <v>1.0833333334012423</v>
      </c>
      <c r="CL526" s="196">
        <f t="shared" si="398"/>
        <v>0.60416666659875773</v>
      </c>
      <c r="CM526" s="196">
        <f t="shared" si="399"/>
        <v>1.6875</v>
      </c>
      <c r="CN526" s="114"/>
      <c r="CO526" s="115">
        <f t="shared" si="400"/>
        <v>2430</v>
      </c>
      <c r="CP526" s="116">
        <f t="shared" si="401"/>
        <v>65.000000004074536</v>
      </c>
      <c r="CQ526" s="117">
        <f t="shared" si="402"/>
        <v>0.60416666670062114</v>
      </c>
      <c r="CR526" s="117">
        <f t="shared" si="403"/>
        <v>45823.208333333299</v>
      </c>
      <c r="CS526" s="117">
        <f t="shared" si="404"/>
        <v>45824.291666666701</v>
      </c>
      <c r="CT526" s="118">
        <f t="shared" si="405"/>
        <v>65984549.999999903</v>
      </c>
      <c r="CU526" s="118">
        <f t="shared" si="406"/>
        <v>1560.0000000977889</v>
      </c>
      <c r="CV526" s="118">
        <f t="shared" si="407"/>
        <v>65986110</v>
      </c>
      <c r="CW526" s="119">
        <f t="shared" si="408"/>
        <v>0.99997635866093493</v>
      </c>
    </row>
    <row r="527" spans="1:101" ht="118.5" customHeight="1" x14ac:dyDescent="0.3">
      <c r="A527" s="104" t="str">
        <f>[4]SayfaKAY!C789</f>
        <v>KAY5+6</v>
      </c>
      <c r="B527" s="104" t="str">
        <f>[4]SayfaKAY!D789</f>
        <v>3878(7)</v>
      </c>
      <c r="C527" s="105" t="str">
        <f>[4]SayfaKAY!E789</f>
        <v>MB</v>
      </c>
      <c r="D527" s="105">
        <f>[4]SayfaKAY!F789</f>
        <v>64000</v>
      </c>
      <c r="E527" s="106" t="str">
        <f>[4]SayfaKAY!G789</f>
        <v>BOZ-KAY5+6-FF-776</v>
      </c>
      <c r="F527" s="193">
        <f t="shared" si="369"/>
        <v>45822</v>
      </c>
      <c r="G527" s="135">
        <f t="shared" si="370"/>
        <v>0.31874999999854481</v>
      </c>
      <c r="H527" s="235">
        <f>[4]SayfaKAY!H789</f>
        <v>45822.318749999999</v>
      </c>
      <c r="I527" s="104" t="str">
        <f>[4]SayfaKAY!I789</f>
        <v>Hat/Line</v>
      </c>
      <c r="J527" s="103" t="str">
        <f>IF([4]SayfaKAY!J789="","",IF([4]SayfaKAY!J789="Müşteri","Notified by Customer","Notified by Bozankaya"))</f>
        <v>Notified by Customer</v>
      </c>
      <c r="K527" s="103" t="e">
        <f>VLOOKUP([4]SayfaKAY!L789,#REF!,2,FALSE)</f>
        <v>#REF!</v>
      </c>
      <c r="L527" s="165" t="str">
        <f>[4]SayfaKAY!X789</f>
        <v/>
      </c>
      <c r="M527" s="107" t="str">
        <f t="shared" si="371"/>
        <v>KAY5+6-BOZ-KAY5+6-FF-776</v>
      </c>
      <c r="N527" s="105" t="str">
        <f>[4]SayfaKAY!M789</f>
        <v>B BAŞ KUPLAJ ASANSÖRÜ ARIZALI</v>
      </c>
      <c r="O527" s="166" t="str">
        <f>[4]SayfaKAY!P789</f>
        <v>D-Arıza değil</v>
      </c>
      <c r="P527" s="166" t="str">
        <f>[4]SayfaKAY!Q789</f>
        <v>B(Servisten çekmeye etki eden arıza)</v>
      </c>
      <c r="Q527" s="166" t="str">
        <f>[4]SayfaKAY!R789</f>
        <v>N.A(Yaralanma yok)</v>
      </c>
      <c r="R527" s="132" t="str" cm="1">
        <f t="array" ref="R527">IF([4]SayfaKAY!U789="","",_xlfn.IFS([4]SayfaKAY!U789="Bozankaya","Bozankaya",[4]SayfaKAY!U789="Müşteri","Customer",[4]SayfaKAY!U789="Tedarikçi","Equipment Supplier"))</f>
        <v>Equipment Supplier</v>
      </c>
      <c r="S527" s="204" t="str">
        <f>[4]SayfaKAY!N789</f>
        <v>KUPLÖR YAKALA-BIRAK REVİZYONU YAPILDI</v>
      </c>
      <c r="T527" s="133" t="str">
        <f>[4]SayfaKAY!AD789</f>
        <v>Ekipman yenisi ile değiştirildi</v>
      </c>
      <c r="U527" s="132" t="str">
        <f>[4]SayfaKAY!W789</f>
        <v/>
      </c>
      <c r="V527" s="108" t="str">
        <f>[4]SayfaKAY!AZ789</f>
        <v/>
      </c>
      <c r="W527" s="136">
        <f t="shared" si="372"/>
        <v>45716</v>
      </c>
      <c r="X527" s="137" t="str">
        <f t="shared" si="373"/>
        <v>05:00</v>
      </c>
      <c r="Y527" s="235">
        <f>[4]SayfaKAY!AE789</f>
        <v>45716.208333333299</v>
      </c>
      <c r="Z527" s="109">
        <f t="shared" si="374"/>
        <v>45717</v>
      </c>
      <c r="AA527" s="110" t="str">
        <f t="shared" si="375"/>
        <v>05:00</v>
      </c>
      <c r="AB527" s="182">
        <f>[4]SayfaKAY!BA789</f>
        <v>45717.208333333299</v>
      </c>
      <c r="AC527" s="257">
        <f t="shared" si="376"/>
        <v>-151359.0000000468</v>
      </c>
      <c r="AD527" s="111">
        <f t="shared" si="377"/>
        <v>45717</v>
      </c>
      <c r="AE527" s="111" t="str">
        <f t="shared" si="378"/>
        <v>05:00</v>
      </c>
      <c r="AF527" s="235">
        <f>[4]SayfaKAY!BA789</f>
        <v>45717.208333333299</v>
      </c>
      <c r="AG527" s="179" t="str">
        <f>[4]SayfaKAY!S789</f>
        <v>(III) Farklı Araçlarda Tekrarlayan Arıza</v>
      </c>
      <c r="AH527" s="178" t="str">
        <f t="shared" si="379"/>
        <v>Bu Arıza Aracın Servise Verilmesine Engel</v>
      </c>
      <c r="AI527" s="163" t="str">
        <f>[4]SayfaKAY!AV789</f>
        <v/>
      </c>
      <c r="AJ527" s="164" t="str">
        <f t="shared" si="380"/>
        <v/>
      </c>
      <c r="AK527" s="164" t="str">
        <f t="shared" si="381"/>
        <v/>
      </c>
      <c r="AL527" s="112" t="str">
        <f>[4]SayfaKAY!AX789</f>
        <v/>
      </c>
      <c r="AM527" s="257" cm="1">
        <f t="array" ref="AM527">IFERROR(IF(AND(P527&lt;&gt;"D(Arıza Değil)",AH527="Bu Arıza Aracın Servise Verilmesine Engel Değil"),
IF(Z527-F527&gt;0,(AB527-Y527)*24*60,
IF(OR(AND(G527&gt;$AS$1,G527&lt;$AT$1),AND(G527&gt;$AU$1,G527&lt;$AV$1)),
(AF527-H527)*24*60,     BH:BH0)),        AN527),0)</f>
        <v>-151359.0000000468</v>
      </c>
      <c r="AN527" s="257">
        <f t="shared" si="382"/>
        <v>-151359.0000000468</v>
      </c>
      <c r="AO527" s="174" t="str">
        <f>[4]SayfaKAY!AG789</f>
        <v/>
      </c>
      <c r="AP527" s="174" t="str">
        <f>[4]SayfaKAY!AI789</f>
        <v/>
      </c>
      <c r="AQ527" s="174" t="str">
        <f>[4]SayfaKAY!AQ789</f>
        <v/>
      </c>
      <c r="AR527" s="174" t="str">
        <f>[4]SayfaKAY!AH789</f>
        <v/>
      </c>
      <c r="AS527" s="174" t="str">
        <f>[4]SayfaKAY!AJ789</f>
        <v/>
      </c>
      <c r="AT527" s="175" t="str">
        <f>[4]SayfaKAY!AM789</f>
        <v/>
      </c>
      <c r="AU527" s="176" t="str">
        <f>[4]SayfaKAY!AL789</f>
        <v/>
      </c>
      <c r="AV527" s="176" t="str">
        <f>[4]SayfaKAY!AP789</f>
        <v/>
      </c>
      <c r="AW527" s="177" t="str">
        <f>[4]SayfaKAY!AT789</f>
        <v/>
      </c>
      <c r="AX527" s="194" t="str">
        <f t="shared" si="383"/>
        <v/>
      </c>
      <c r="AY527" s="168"/>
      <c r="AZ527" s="167"/>
      <c r="BA527" s="170"/>
      <c r="BB527" s="171" t="str">
        <f t="shared" si="368"/>
        <v/>
      </c>
      <c r="BC527" s="114"/>
      <c r="BD527" s="114"/>
      <c r="BE527" s="114"/>
      <c r="BF527" s="114"/>
      <c r="BG527" s="114"/>
      <c r="BH527" s="114">
        <f>IFERROR(FRACAS!AN792, "Hata Var")</f>
        <v>829.00000008288771</v>
      </c>
      <c r="BI527" s="114"/>
      <c r="BJ527" s="114"/>
      <c r="BK527" s="105" t="str">
        <f>[4]SayfaKAY!AW789</f>
        <v/>
      </c>
      <c r="BL527" s="105" t="str">
        <f>[4]SayfaKAY!V789</f>
        <v>DELLNER COUPLERC AB</v>
      </c>
      <c r="BM527" s="114"/>
      <c r="BN527" s="171" t="str">
        <f t="shared" si="384"/>
        <v>x yok</v>
      </c>
      <c r="BO527" s="171" t="str">
        <f t="shared" si="385"/>
        <v>aynı gün giderilen arıza</v>
      </c>
      <c r="BP527" s="171" t="str">
        <f t="shared" si="386"/>
        <v>aynı gün giderilen arıza</v>
      </c>
      <c r="BQ527" s="226">
        <f t="shared" si="387"/>
        <v>-152799.0000000468</v>
      </c>
      <c r="BR527" s="226">
        <f t="shared" si="388"/>
        <v>1440</v>
      </c>
      <c r="BS527" s="226">
        <f t="shared" si="389"/>
        <v>-151359.0000000468</v>
      </c>
      <c r="BT527" s="114"/>
      <c r="BU527" s="242"/>
      <c r="BV527" s="233">
        <f t="shared" si="390"/>
        <v>-1</v>
      </c>
      <c r="BW527" s="226" t="str">
        <f t="shared" si="391"/>
        <v>Hayır, çakışma yok</v>
      </c>
      <c r="BX527" s="229"/>
      <c r="BY527" s="247">
        <f t="shared" si="392"/>
        <v>-106.11041666669917</v>
      </c>
      <c r="BZ527" s="247">
        <f t="shared" si="393"/>
        <v>1</v>
      </c>
      <c r="CA527" s="247">
        <f t="shared" si="394"/>
        <v>-105.11041666669917</v>
      </c>
      <c r="CB527" s="213"/>
      <c r="CC527" s="211"/>
      <c r="CD527" s="196"/>
      <c r="CE527" s="213">
        <v>788</v>
      </c>
      <c r="CF527" s="182">
        <f t="shared" si="395"/>
        <v>45822.318749999999</v>
      </c>
      <c r="CG527" s="182">
        <f t="shared" si="396"/>
        <v>45717.208333333299</v>
      </c>
      <c r="CH527" s="196"/>
      <c r="CI527" s="196"/>
      <c r="CJ527" s="196"/>
      <c r="CK527" s="196">
        <f t="shared" si="397"/>
        <v>1</v>
      </c>
      <c r="CL527" s="196">
        <f t="shared" si="398"/>
        <v>-106.11041666669917</v>
      </c>
      <c r="CM527" s="196">
        <f t="shared" si="399"/>
        <v>-105.11041666669917</v>
      </c>
      <c r="CN527" s="114"/>
      <c r="CO527" s="115">
        <f t="shared" si="400"/>
        <v>-151359.0000000468</v>
      </c>
      <c r="CP527" s="116">
        <f t="shared" si="401"/>
        <v>60</v>
      </c>
      <c r="CQ527" s="117">
        <f t="shared" si="402"/>
        <v>0.31874999999854481</v>
      </c>
      <c r="CR527" s="117">
        <f t="shared" si="403"/>
        <v>45716.208333333299</v>
      </c>
      <c r="CS527" s="117">
        <f t="shared" si="404"/>
        <v>45717.208333333299</v>
      </c>
      <c r="CT527" s="118">
        <f t="shared" si="405"/>
        <v>65830880.999999955</v>
      </c>
      <c r="CU527" s="118">
        <f t="shared" si="406"/>
        <v>1440</v>
      </c>
      <c r="CV527" s="118">
        <f t="shared" si="407"/>
        <v>65832320.999999955</v>
      </c>
      <c r="CW527" s="119">
        <f t="shared" si="408"/>
        <v>0.99997812624592108</v>
      </c>
    </row>
    <row r="528" spans="1:101" ht="118.5" customHeight="1" x14ac:dyDescent="0.3">
      <c r="A528" s="160" t="str">
        <f>[4]SayfaKAY!C791</f>
        <v>KAY5+6</v>
      </c>
      <c r="B528" s="104" t="str">
        <f>[4]SayfaKAY!D791</f>
        <v>3880(9)</v>
      </c>
      <c r="C528" s="105" t="str">
        <f>[4]SayfaKAY!E791</f>
        <v>MB</v>
      </c>
      <c r="D528" s="105">
        <f>[4]SayfaKAY!F791</f>
        <v>23100</v>
      </c>
      <c r="E528" s="106" t="str">
        <f>[4]SayfaKAY!G791</f>
        <v>BOZ-KAY5+6-FF-778</v>
      </c>
      <c r="F528" s="193">
        <f t="shared" si="369"/>
        <v>45822</v>
      </c>
      <c r="G528" s="135">
        <f t="shared" si="370"/>
        <v>0.32013888889923692</v>
      </c>
      <c r="H528" s="235">
        <f>[4]SayfaKAY!H791</f>
        <v>45822.320138888899</v>
      </c>
      <c r="I528" s="104" t="str">
        <f>[4]SayfaKAY!I791</f>
        <v>Hat/Line</v>
      </c>
      <c r="J528" s="103" t="str">
        <f>IF([4]SayfaKAY!J791="","",IF([4]SayfaKAY!J791="Müşteri","Notified by Customer","Notified by Bozankaya"))</f>
        <v>Notified by Customer</v>
      </c>
      <c r="K528" s="103" t="e">
        <f>VLOOKUP([4]SayfaKAY!L791,#REF!,2,FALSE)</f>
        <v>#REF!</v>
      </c>
      <c r="L528" s="165" t="str">
        <f>[4]SayfaKAY!X791</f>
        <v/>
      </c>
      <c r="M528" s="107" t="str">
        <f t="shared" si="371"/>
        <v>KAY5+6-BOZ-KAY5+6-FF-778</v>
      </c>
      <c r="N528" s="105" t="str">
        <f>[4]SayfaKAY!M791</f>
        <v>B BAŞ KUPLAJ ASANSÖRÜ ARIZALI</v>
      </c>
      <c r="O528" s="166" t="str">
        <f>[4]SayfaKAY!P791</f>
        <v>D-Arıza değil</v>
      </c>
      <c r="P528" s="166" t="str">
        <f>[4]SayfaKAY!Q791</f>
        <v>B(Servisten çekmeye etki eden arıza)</v>
      </c>
      <c r="Q528" s="166" t="str">
        <f>[4]SayfaKAY!R791</f>
        <v>N.A(Yaralanma yok)</v>
      </c>
      <c r="R528" s="132" t="str" cm="1">
        <f t="array" ref="R528">IF([4]SayfaKAY!U791="","",_xlfn.IFS([4]SayfaKAY!U791="Bozankaya","Bozankaya",[4]SayfaKAY!U791="Müşteri","Customer",[4]SayfaKAY!U791="Tedarikçi","Equipment Supplier"))</f>
        <v>Equipment Supplier</v>
      </c>
      <c r="S528" s="204" t="str">
        <f>[4]SayfaKAY!N791</f>
        <v>KUPLÖR YAKALA-BIRAK REVİZYONU YAPILDI</v>
      </c>
      <c r="T528" s="133" t="str">
        <f>[4]SayfaKAY!AD791</f>
        <v>Ekipman yenisi ile değiştirildi</v>
      </c>
      <c r="U528" s="132" t="str">
        <f>[4]SayfaKAY!W791</f>
        <v/>
      </c>
      <c r="V528" s="108" t="str">
        <f>[4]SayfaKAY!AZ791</f>
        <v/>
      </c>
      <c r="W528" s="136">
        <f t="shared" si="372"/>
        <v>45659</v>
      </c>
      <c r="X528" s="137" t="str">
        <f t="shared" si="373"/>
        <v>07:00</v>
      </c>
      <c r="Y528" s="235">
        <f>[4]SayfaKAY!AE791</f>
        <v>45659.291666666701</v>
      </c>
      <c r="Z528" s="109">
        <f t="shared" si="374"/>
        <v>45660</v>
      </c>
      <c r="AA528" s="110" t="str">
        <f t="shared" si="375"/>
        <v>05:00</v>
      </c>
      <c r="AB528" s="182">
        <f>[4]SayfaKAY!BA791</f>
        <v>45660.208333333299</v>
      </c>
      <c r="AC528" s="257">
        <f t="shared" si="376"/>
        <v>-233441.0000000638</v>
      </c>
      <c r="AD528" s="111">
        <f t="shared" si="377"/>
        <v>45660</v>
      </c>
      <c r="AE528" s="111" t="str">
        <f t="shared" si="378"/>
        <v>05:00</v>
      </c>
      <c r="AF528" s="235">
        <f>[4]SayfaKAY!BA791</f>
        <v>45660.208333333299</v>
      </c>
      <c r="AG528" s="179" t="str">
        <f>[4]SayfaKAY!S791</f>
        <v>(III) Farklı Araçlarda Tekrarlayan Arıza</v>
      </c>
      <c r="AH528" s="178" t="str">
        <f t="shared" si="379"/>
        <v>Bu Arıza Aracın Servise Verilmesine Engel</v>
      </c>
      <c r="AI528" s="163" t="str">
        <f>[4]SayfaKAY!AV791</f>
        <v/>
      </c>
      <c r="AJ528" s="164" t="str">
        <f t="shared" si="380"/>
        <v/>
      </c>
      <c r="AK528" s="164" t="str">
        <f t="shared" si="381"/>
        <v/>
      </c>
      <c r="AL528" s="112" t="str">
        <f>[4]SayfaKAY!AX791</f>
        <v/>
      </c>
      <c r="AM528" s="257" cm="1">
        <f t="array" ref="AM528">IFERROR(IF(AND(P528&lt;&gt;"D(Arıza Değil)",AH528="Bu Arıza Aracın Servise Verilmesine Engel Değil"),
IF(Z528-F528&gt;0,(AB528-Y528)*24*60,
IF(OR(AND(G528&gt;$AS$1,G528&lt;$AT$1),AND(G528&gt;$AU$1,G528&lt;$AV$1)),
(AF528-H528)*24*60,     BH:BH0)),        AN528),0)</f>
        <v>-233441.0000000638</v>
      </c>
      <c r="AN528" s="257">
        <f t="shared" si="382"/>
        <v>-233441.0000000638</v>
      </c>
      <c r="AO528" s="174" t="str">
        <f>[4]SayfaKAY!AG791</f>
        <v/>
      </c>
      <c r="AP528" s="174" t="str">
        <f>[4]SayfaKAY!AI791</f>
        <v/>
      </c>
      <c r="AQ528" s="174" t="str">
        <f>[4]SayfaKAY!AQ791</f>
        <v/>
      </c>
      <c r="AR528" s="174" t="str">
        <f>[4]SayfaKAY!AH791</f>
        <v/>
      </c>
      <c r="AS528" s="174" t="str">
        <f>[4]SayfaKAY!AJ791</f>
        <v/>
      </c>
      <c r="AT528" s="175" t="str">
        <f>[4]SayfaKAY!AM791</f>
        <v/>
      </c>
      <c r="AU528" s="176" t="str">
        <f>[4]SayfaKAY!AL791</f>
        <v/>
      </c>
      <c r="AV528" s="176" t="str">
        <f>[4]SayfaKAY!AP791</f>
        <v/>
      </c>
      <c r="AW528" s="177" t="str">
        <f>[4]SayfaKAY!AT791</f>
        <v/>
      </c>
      <c r="AX528" s="194" t="str">
        <f t="shared" si="383"/>
        <v/>
      </c>
      <c r="AY528" s="168"/>
      <c r="AZ528" s="167"/>
      <c r="BA528" s="113"/>
      <c r="BB528" s="171" t="str">
        <f t="shared" si="368"/>
        <v/>
      </c>
      <c r="BC528" s="114"/>
      <c r="BD528" s="114"/>
      <c r="BE528" s="114"/>
      <c r="BF528" s="114"/>
      <c r="BG528" s="114"/>
      <c r="BH528" s="114">
        <f>IFERROR(FRACAS!AN794, "Hata Var")</f>
        <v>4.9999999639112502</v>
      </c>
      <c r="BI528" s="114"/>
      <c r="BJ528" s="114"/>
      <c r="BK528" s="105" t="str">
        <f>[4]SayfaKAY!AW791</f>
        <v/>
      </c>
      <c r="BL528" s="105" t="str">
        <f>[4]SayfaKAY!V791</f>
        <v>DELLNER COUPLERC AB</v>
      </c>
      <c r="BM528" s="114"/>
      <c r="BN528" s="171" t="str">
        <f t="shared" si="384"/>
        <v>x yok</v>
      </c>
      <c r="BO528" s="171" t="str">
        <f t="shared" si="385"/>
        <v>aynı gün giderilen arıza</v>
      </c>
      <c r="BP528" s="171" t="str">
        <f t="shared" si="386"/>
        <v>aynı gün giderilen arıza</v>
      </c>
      <c r="BQ528" s="226">
        <f t="shared" si="387"/>
        <v>-234760.99999996601</v>
      </c>
      <c r="BR528" s="226">
        <f t="shared" si="388"/>
        <v>1319.9999999022111</v>
      </c>
      <c r="BS528" s="226">
        <f t="shared" si="389"/>
        <v>-233441.0000000638</v>
      </c>
      <c r="BT528" s="114"/>
      <c r="BU528" s="242"/>
      <c r="BV528" s="233">
        <f t="shared" si="390"/>
        <v>-1</v>
      </c>
      <c r="BW528" s="226" t="str">
        <f t="shared" si="391"/>
        <v>Hayır, çakışma yok</v>
      </c>
      <c r="BX528" s="229"/>
      <c r="BY528" s="247">
        <f t="shared" si="392"/>
        <v>-163.02847222219862</v>
      </c>
      <c r="BZ528" s="247">
        <f t="shared" si="393"/>
        <v>0.91666666659875773</v>
      </c>
      <c r="CA528" s="247">
        <f t="shared" si="394"/>
        <v>-162.11180555559986</v>
      </c>
      <c r="CB528" s="213"/>
      <c r="CC528" s="211"/>
      <c r="CD528" s="196"/>
      <c r="CE528" s="213">
        <v>790</v>
      </c>
      <c r="CF528" s="182">
        <f t="shared" si="395"/>
        <v>45822.320138888899</v>
      </c>
      <c r="CG528" s="182">
        <f t="shared" si="396"/>
        <v>45660.208333333299</v>
      </c>
      <c r="CH528" s="196"/>
      <c r="CI528" s="196"/>
      <c r="CJ528" s="196"/>
      <c r="CK528" s="196">
        <f t="shared" si="397"/>
        <v>0.91666666659875773</v>
      </c>
      <c r="CL528" s="196">
        <f t="shared" si="398"/>
        <v>-163.02847222219862</v>
      </c>
      <c r="CM528" s="196">
        <f t="shared" si="399"/>
        <v>-162.11180555559986</v>
      </c>
      <c r="CN528" s="114"/>
      <c r="CO528" s="115">
        <f t="shared" si="400"/>
        <v>-233441.0000000638</v>
      </c>
      <c r="CP528" s="116">
        <f t="shared" si="401"/>
        <v>54.999999995925464</v>
      </c>
      <c r="CQ528" s="117">
        <f t="shared" si="402"/>
        <v>0.32013888889923692</v>
      </c>
      <c r="CR528" s="117">
        <f t="shared" si="403"/>
        <v>45659.291666666701</v>
      </c>
      <c r="CS528" s="117">
        <f t="shared" si="404"/>
        <v>45660.208333333299</v>
      </c>
      <c r="CT528" s="118">
        <f t="shared" si="405"/>
        <v>65748919.000000037</v>
      </c>
      <c r="CU528" s="118">
        <f t="shared" si="406"/>
        <v>1319.9999999022111</v>
      </c>
      <c r="CV528" s="118">
        <f t="shared" si="407"/>
        <v>65750238.999999933</v>
      </c>
      <c r="CW528" s="119">
        <f t="shared" si="408"/>
        <v>0.99997992402735003</v>
      </c>
    </row>
    <row r="529" spans="1:101" ht="118.5" customHeight="1" x14ac:dyDescent="0.3">
      <c r="A529" s="104" t="str">
        <f>[4]SayfaKAY!C733</f>
        <v>KAY5+6</v>
      </c>
      <c r="B529" s="104" t="str">
        <f>[4]SayfaKAY!D733</f>
        <v>3878(7)</v>
      </c>
      <c r="C529" s="105" t="str">
        <f>[4]SayfaKAY!E733</f>
        <v>P</v>
      </c>
      <c r="D529" s="105">
        <f>[4]SayfaKAY!F733</f>
        <v>133025</v>
      </c>
      <c r="E529" s="106" t="str">
        <f>[4]SayfaKAY!G733</f>
        <v>BOZ-KAY5+6-FF-720</v>
      </c>
      <c r="F529" s="193">
        <f t="shared" si="369"/>
        <v>45821</v>
      </c>
      <c r="G529" s="135">
        <f t="shared" si="370"/>
        <v>0.90625</v>
      </c>
      <c r="H529" s="235">
        <f>[4]SayfaKAY!H733</f>
        <v>45821.90625</v>
      </c>
      <c r="I529" s="104" t="str">
        <f>[4]SayfaKAY!I733</f>
        <v>Hat/Line</v>
      </c>
      <c r="J529" s="103" t="str">
        <f>IF([4]SayfaKAY!J733="","",IF([4]SayfaKAY!J733="Müşteri","Notified by Customer","Notified by Bozankaya"))</f>
        <v>Notified by Customer</v>
      </c>
      <c r="K529" s="103" t="e">
        <f>VLOOKUP([4]SayfaKAY!L733,#REF!,2,FALSE)</f>
        <v>#REF!</v>
      </c>
      <c r="L529" s="165" t="str">
        <f>[4]SayfaKAY!X733</f>
        <v>NSC TEKNOLOJİ ve İNŞAAT LTD.ŞTİ.</v>
      </c>
      <c r="M529" s="107" t="str">
        <f t="shared" si="371"/>
        <v>KAY5+6-BOZ-KAY5+6-FF-720</v>
      </c>
      <c r="N529" s="105" t="str">
        <f>[4]SayfaKAY!M733</f>
        <v>PANTO CAM KAMERA YOK</v>
      </c>
      <c r="O529" s="166" t="str">
        <f>[4]SayfaKAY!P733</f>
        <v>D-Arıza değil</v>
      </c>
      <c r="P529" s="166" t="str">
        <f>[4]SayfaKAY!Q733</f>
        <v>B(Servisten çekmeye etki eden arıza)</v>
      </c>
      <c r="Q529" s="166" t="str">
        <f>[4]SayfaKAY!R733</f>
        <v>N.A(Yaralanma yok)</v>
      </c>
      <c r="R529" s="132" t="str" cm="1">
        <f t="array" ref="R529">IF([4]SayfaKAY!U733="","",_xlfn.IFS([4]SayfaKAY!U733="Bozankaya","Bozankaya",[4]SayfaKAY!U733="Müşteri","Customer",[4]SayfaKAY!U733="Tedarikçi","Equipment Supplier"))</f>
        <v>Equipment Supplier</v>
      </c>
      <c r="S529" s="204" t="str">
        <f>[4]SayfaKAY!N733</f>
        <v>PANTO KAMERASINA BAĞLANTI KURULAMIYORDU DEĞİŞİM YAPILDI</v>
      </c>
      <c r="T529" s="133" t="str">
        <f>[4]SayfaKAY!AD733</f>
        <v>Ekipman yenisi ile değiştirildi</v>
      </c>
      <c r="U529" s="132" t="str">
        <f>[4]SayfaKAY!W733</f>
        <v>Evet</v>
      </c>
      <c r="V529" s="108" t="str">
        <f>[4]SayfaKAY!AZ733</f>
        <v/>
      </c>
      <c r="W529" s="136">
        <f t="shared" si="372"/>
        <v>45823</v>
      </c>
      <c r="X529" s="137" t="str">
        <f t="shared" si="373"/>
        <v>05:00</v>
      </c>
      <c r="Y529" s="235">
        <f>[4]SayfaKAY!AE733</f>
        <v>45823.208333333299</v>
      </c>
      <c r="Z529" s="109">
        <f t="shared" si="374"/>
        <v>45823</v>
      </c>
      <c r="AA529" s="110" t="str">
        <f t="shared" si="375"/>
        <v>08:00</v>
      </c>
      <c r="AB529" s="182">
        <f>[4]SayfaKAY!BA733</f>
        <v>45823.333333333299</v>
      </c>
      <c r="AC529" s="257">
        <f t="shared" si="376"/>
        <v>2054.9999999511056</v>
      </c>
      <c r="AD529" s="111">
        <f t="shared" si="377"/>
        <v>45823</v>
      </c>
      <c r="AE529" s="111" t="str">
        <f t="shared" si="378"/>
        <v>08:00</v>
      </c>
      <c r="AF529" s="235">
        <f>[4]SayfaKAY!BA733</f>
        <v>45823.333333333299</v>
      </c>
      <c r="AG529" s="179" t="str">
        <f>[4]SayfaKAY!S733</f>
        <v>(III) Farklı Araçlarda Tekrarlayan Arıza</v>
      </c>
      <c r="AH529" s="178" t="str">
        <f t="shared" si="379"/>
        <v>Bu Arıza Aracın Servise Verilmesine Engel</v>
      </c>
      <c r="AI529" s="163" t="str">
        <f>[4]SayfaKAY!AV733</f>
        <v/>
      </c>
      <c r="AJ529" s="164" t="str">
        <f t="shared" si="380"/>
        <v/>
      </c>
      <c r="AK529" s="164" t="str">
        <f t="shared" si="381"/>
        <v/>
      </c>
      <c r="AL529" s="112" t="str">
        <f>[4]SayfaKAY!AX733</f>
        <v/>
      </c>
      <c r="AM529" s="257" cm="1">
        <f t="array" ref="AM529">IFERROR(IF(AND(P529&lt;&gt;"D(Arıza Değil)",AH529="Bu Arıza Aracın Servise Verilmesine Engel Değil"),
IF(Z529-F529&gt;0,(AB529-Y529)*24*60,
IF(OR(AND(G529&gt;$AS$1,G529&lt;$AT$1),AND(G529&gt;$AU$1,G529&lt;$AV$1)),
(AF529-H529)*24*60,     BH:BH0)),        AN529),0)</f>
        <v>2054.9999999511056</v>
      </c>
      <c r="AN529" s="257">
        <f t="shared" si="382"/>
        <v>2054.9999999511056</v>
      </c>
      <c r="AO529" s="174" t="str">
        <f>[4]SayfaKAY!AG733</f>
        <v>NSC TEKNOLOJİ ve İNŞAAT LTD.ŞTİ.</v>
      </c>
      <c r="AP529" s="174" t="str">
        <f>[4]SayfaKAY!AI733</f>
        <v>E810-7004</v>
      </c>
      <c r="AQ529" s="174" t="str">
        <f>[4]SayfaKAY!AQ733</f>
        <v/>
      </c>
      <c r="AR529" s="174" t="str">
        <f>[4]SayfaKAY!AH733</f>
        <v>XAYNA KAMERA</v>
      </c>
      <c r="AS529" s="174" t="str">
        <f>[4]SayfaKAY!AJ733</f>
        <v/>
      </c>
      <c r="AT529" s="175" t="str">
        <f>[4]SayfaKAY!AM733</f>
        <v/>
      </c>
      <c r="AU529" s="176" t="str">
        <f>[4]SayfaKAY!AL733</f>
        <v/>
      </c>
      <c r="AV529" s="176" t="str">
        <f>[4]SayfaKAY!AP733</f>
        <v/>
      </c>
      <c r="AW529" s="177" t="str">
        <f>[4]SayfaKAY!AT733</f>
        <v/>
      </c>
      <c r="AX529" s="194" t="str">
        <f t="shared" si="383"/>
        <v/>
      </c>
      <c r="AY529" s="168"/>
      <c r="AZ529" s="167"/>
      <c r="BA529" s="170"/>
      <c r="BB529" s="171" t="str">
        <f t="shared" si="368"/>
        <v/>
      </c>
      <c r="BC529" s="114"/>
      <c r="BD529" s="114"/>
      <c r="BE529" s="114"/>
      <c r="BF529" s="114"/>
      <c r="BG529" s="114"/>
      <c r="BH529" s="114">
        <f>IFERROR(FRACAS!AN736, "Hata Var")</f>
        <v>2245.0000000360887</v>
      </c>
      <c r="BI529" s="114"/>
      <c r="BJ529" s="114"/>
      <c r="BK529" s="105" t="str">
        <f>[4]SayfaKAY!AW733</f>
        <v/>
      </c>
      <c r="BL529" s="105" t="str">
        <f>[4]SayfaKAY!V733</f>
        <v/>
      </c>
      <c r="BM529" s="114"/>
      <c r="BN529" s="171" t="str">
        <f t="shared" si="384"/>
        <v>x yok</v>
      </c>
      <c r="BO529" s="171" t="b">
        <f t="shared" si="385"/>
        <v>0</v>
      </c>
      <c r="BP529" s="171" t="str">
        <f t="shared" si="386"/>
        <v>Bir günden fazla süren arıza</v>
      </c>
      <c r="BQ529" s="226">
        <f t="shared" si="387"/>
        <v>1874.9999999511056</v>
      </c>
      <c r="BR529" s="226">
        <f t="shared" si="388"/>
        <v>180</v>
      </c>
      <c r="BS529" s="226">
        <f t="shared" si="389"/>
        <v>2054.9999999511056</v>
      </c>
      <c r="BT529" s="114"/>
      <c r="BU529" s="242"/>
      <c r="BV529" s="233">
        <f t="shared" si="390"/>
        <v>1</v>
      </c>
      <c r="BW529" s="226" t="str">
        <f t="shared" si="391"/>
        <v>Evet, çakışma var</v>
      </c>
      <c r="BX529" s="229"/>
      <c r="BY529" s="247">
        <f t="shared" si="392"/>
        <v>1.3020833332993789</v>
      </c>
      <c r="BZ529" s="247">
        <f t="shared" si="393"/>
        <v>0.125</v>
      </c>
      <c r="CA529" s="247">
        <f t="shared" si="394"/>
        <v>1.4270833332993789</v>
      </c>
      <c r="CB529" s="213"/>
      <c r="CC529" s="211"/>
      <c r="CD529" s="196"/>
      <c r="CE529" s="213">
        <v>732</v>
      </c>
      <c r="CF529" s="182">
        <f t="shared" si="395"/>
        <v>45821.90625</v>
      </c>
      <c r="CG529" s="182">
        <f t="shared" si="396"/>
        <v>45823.333333333299</v>
      </c>
      <c r="CH529" s="196"/>
      <c r="CI529" s="196"/>
      <c r="CJ529" s="196"/>
      <c r="CK529" s="196">
        <f t="shared" si="397"/>
        <v>0.125</v>
      </c>
      <c r="CL529" s="196">
        <f t="shared" si="398"/>
        <v>1.3020833332993789</v>
      </c>
      <c r="CM529" s="196">
        <f t="shared" si="399"/>
        <v>1.4270833332993789</v>
      </c>
      <c r="CN529" s="114"/>
      <c r="CO529" s="115">
        <f t="shared" si="400"/>
        <v>2054.9999999511056</v>
      </c>
      <c r="CP529" s="116">
        <f t="shared" si="401"/>
        <v>7.5</v>
      </c>
      <c r="CQ529" s="117">
        <f t="shared" si="402"/>
        <v>0.90625</v>
      </c>
      <c r="CR529" s="117">
        <f t="shared" si="403"/>
        <v>45823.208333333299</v>
      </c>
      <c r="CS529" s="117">
        <f t="shared" si="404"/>
        <v>45823.333333333299</v>
      </c>
      <c r="CT529" s="118">
        <f t="shared" si="405"/>
        <v>65984114.999999948</v>
      </c>
      <c r="CU529" s="118">
        <f t="shared" si="406"/>
        <v>180</v>
      </c>
      <c r="CV529" s="118">
        <f t="shared" si="407"/>
        <v>65984294.999999948</v>
      </c>
      <c r="CW529" s="119">
        <f t="shared" si="408"/>
        <v>0.99999727207815137</v>
      </c>
    </row>
    <row r="530" spans="1:101" ht="118.5" customHeight="1" x14ac:dyDescent="0.3">
      <c r="A530" s="160" t="str">
        <f>[4]SayfaKAY!C490</f>
        <v>KAY5+6</v>
      </c>
      <c r="B530" s="104" t="str">
        <f>[4]SayfaKAY!D490</f>
        <v>3877(6)</v>
      </c>
      <c r="C530" s="105" t="str">
        <f>[4]SayfaKAY!E490</f>
        <v>MB</v>
      </c>
      <c r="D530" s="105">
        <f>[4]SayfaKAY!F490</f>
        <v>95293</v>
      </c>
      <c r="E530" s="106" t="str">
        <f>[4]SayfaKAY!G490</f>
        <v>BOZ-KAY5+6-FF-489</v>
      </c>
      <c r="F530" s="193">
        <f t="shared" si="369"/>
        <v>45820</v>
      </c>
      <c r="G530" s="135">
        <f t="shared" si="370"/>
        <v>0.75208333329646848</v>
      </c>
      <c r="H530" s="235">
        <f>[4]SayfaKAY!H490</f>
        <v>45820.752083333296</v>
      </c>
      <c r="I530" s="104" t="str">
        <f>[4]SayfaKAY!I490</f>
        <v>Depo/Depot</v>
      </c>
      <c r="J530" s="103" t="str">
        <f>IF([4]SayfaKAY!J490="","",IF([4]SayfaKAY!J490="Müşteri","Notified by Customer","Notified by Bozankaya"))</f>
        <v>Notified by Customer</v>
      </c>
      <c r="K530" s="103" t="e">
        <f>VLOOKUP([4]SayfaKAY!L490,#REF!,2,FALSE)</f>
        <v>#REF!</v>
      </c>
      <c r="L530" s="165" t="str">
        <f>[4]SayfaKAY!X490</f>
        <v>HANNING &amp; KAHL GMBH &amp; CO.KG</v>
      </c>
      <c r="M530" s="107" t="str">
        <f t="shared" si="371"/>
        <v>KAY5+6-BOZ-KAY5+6-FF-489</v>
      </c>
      <c r="N530" s="105" t="str">
        <f>[4]SayfaKAY!M490</f>
        <v>MB SOL KALİPER FREN BOŞALTMA SOMUNU İÇİNE KAÇMIŞ</v>
      </c>
      <c r="O530" s="166" t="str">
        <f>[4]SayfaKAY!P490</f>
        <v>A-Sürüşü engeller</v>
      </c>
      <c r="P530" s="166" t="str">
        <f>[4]SayfaKAY!Q490</f>
        <v>B(Servisten çekmeye etki eden arıza)</v>
      </c>
      <c r="Q530" s="166" t="str">
        <f>[4]SayfaKAY!R490</f>
        <v>N.A(Yaralanma yok)</v>
      </c>
      <c r="R530" s="132" t="str" cm="1">
        <f t="array" ref="R530">IF([4]SayfaKAY!U490="","",_xlfn.IFS([4]SayfaKAY!U490="Bozankaya","Bozankaya",[4]SayfaKAY!U490="Müşteri","Customer",[4]SayfaKAY!U490="Tedarikçi","Equipment Supplier"))</f>
        <v>Equipment Supplier</v>
      </c>
      <c r="S530" s="204" t="str">
        <f>[4]SayfaKAY!N490</f>
        <v>KALİPER DEĞİŞİMİ YAPILACAK</v>
      </c>
      <c r="T530" s="133" t="str">
        <f>[4]SayfaKAY!AD490</f>
        <v>*Ekipman değiştirilecek</v>
      </c>
      <c r="U530" s="132" t="str">
        <f>[4]SayfaKAY!W490</f>
        <v>Evet</v>
      </c>
      <c r="V530" s="108">
        <f>[4]SayfaKAY!AZ490</f>
        <v>2</v>
      </c>
      <c r="W530" s="136">
        <f t="shared" si="372"/>
        <v>45821</v>
      </c>
      <c r="X530" s="137" t="str">
        <f t="shared" si="373"/>
        <v>06:00</v>
      </c>
      <c r="Y530" s="235">
        <f>[4]SayfaKAY!AE490</f>
        <v>45821.25</v>
      </c>
      <c r="Z530" s="192">
        <f t="shared" si="374"/>
        <v>45821</v>
      </c>
      <c r="AA530" s="110" t="str">
        <f t="shared" si="375"/>
        <v>15:00</v>
      </c>
      <c r="AB530" s="182">
        <f>[4]SayfaKAY!BA490</f>
        <v>45821.625</v>
      </c>
      <c r="AC530" s="257">
        <f t="shared" si="376"/>
        <v>1257.0000000530854</v>
      </c>
      <c r="AD530" s="111">
        <f t="shared" si="377"/>
        <v>45821</v>
      </c>
      <c r="AE530" s="111" t="str">
        <f t="shared" si="378"/>
        <v>15:00</v>
      </c>
      <c r="AF530" s="235">
        <f>[4]SayfaKAY!BA490</f>
        <v>45821.625</v>
      </c>
      <c r="AG530" s="179" t="str">
        <f>[4]SayfaKAY!S490</f>
        <v>(II) Aynı Araçta Tekrarlayan Arıza</v>
      </c>
      <c r="AH530" s="178" t="str">
        <f t="shared" si="379"/>
        <v>Bu Arıza Aracın Servise Verilmesine Engel</v>
      </c>
      <c r="AI530" s="163" t="str">
        <f>[4]SayfaKAY!AV490</f>
        <v/>
      </c>
      <c r="AJ530" s="164" t="str">
        <f t="shared" si="380"/>
        <v/>
      </c>
      <c r="AK530" s="164" t="str">
        <f t="shared" si="381"/>
        <v/>
      </c>
      <c r="AL530" s="112" t="str">
        <f>[4]SayfaKAY!AX490</f>
        <v/>
      </c>
      <c r="AM530" s="257" cm="1">
        <f t="array" ref="AM530">IFERROR(IF(AND(P530&lt;&gt;"D(Arıza Değil)",AH530="Bu Arıza Aracın Servise Verilmesine Engel Değil"),
IF(Z530-F530&gt;0,(AB530-Y530)*24*60,
IF(OR(AND(G530&gt;$AS$1,G530&lt;$AT$1),AND(G530&gt;$AU$1,G530&lt;$AV$1)),
(AF530-H530)*24*60,     BH:BH0)),        AN530),0)</f>
        <v>1257.0000000530854</v>
      </c>
      <c r="AN530" s="257">
        <f t="shared" si="382"/>
        <v>1257.0000000530854</v>
      </c>
      <c r="AO530" s="174" t="str">
        <f>[4]SayfaKAY!AG490</f>
        <v/>
      </c>
      <c r="AP530" s="174" t="str">
        <f>[4]SayfaKAY!AI490</f>
        <v>B100-7023</v>
      </c>
      <c r="AQ530" s="174" t="str">
        <f>[4]SayfaKAY!AQ490</f>
        <v/>
      </c>
      <c r="AR530" s="174" t="str">
        <f>[4]SayfaKAY!AH490</f>
        <v>XSol fren kaliperi</v>
      </c>
      <c r="AS530" s="174">
        <f>[4]SayfaKAY!AJ490</f>
        <v>1</v>
      </c>
      <c r="AT530" s="175" t="str">
        <f>[4]SayfaKAY!AM490</f>
        <v/>
      </c>
      <c r="AU530" s="176" t="str">
        <f>[4]SayfaKAY!AL490</f>
        <v/>
      </c>
      <c r="AV530" s="176" t="str">
        <f>[4]SayfaKAY!AP490</f>
        <v/>
      </c>
      <c r="AW530" s="177" t="str">
        <f>[4]SayfaKAY!AT490</f>
        <v/>
      </c>
      <c r="AX530" s="194">
        <f t="shared" si="383"/>
        <v>27654.000001167879</v>
      </c>
      <c r="AY530" s="168"/>
      <c r="AZ530" s="167"/>
      <c r="BA530" s="113"/>
      <c r="BB530" s="171"/>
      <c r="BC530" s="114"/>
      <c r="BD530" s="114"/>
      <c r="BE530" s="114"/>
      <c r="BF530" s="114"/>
      <c r="BG530" s="114"/>
      <c r="BH530" s="114">
        <f>IFERROR(FRACAS!AN493, "Hata Var")</f>
        <v>240.00000004889444</v>
      </c>
      <c r="BI530" s="114"/>
      <c r="BJ530" s="114"/>
      <c r="BK530" s="105" t="str">
        <f>[4]SayfaKAY!AW490</f>
        <v/>
      </c>
      <c r="BL530" s="105" t="str">
        <f>[4]SayfaKAY!V490</f>
        <v>HANNING &amp; KAHL GMBH &amp; CO.KG</v>
      </c>
      <c r="BM530" s="114"/>
      <c r="BN530" s="171" t="str">
        <f t="shared" si="384"/>
        <v>x yok</v>
      </c>
      <c r="BO530" s="171" t="str">
        <f t="shared" si="385"/>
        <v>aynı gün giderilen arıza</v>
      </c>
      <c r="BP530" s="171" t="str">
        <f t="shared" si="386"/>
        <v>Bir günden fazla süren arıza</v>
      </c>
      <c r="BQ530" s="226">
        <f t="shared" si="387"/>
        <v>717.00000005308539</v>
      </c>
      <c r="BR530" s="226">
        <f t="shared" si="388"/>
        <v>540</v>
      </c>
      <c r="BS530" s="226">
        <f t="shared" si="389"/>
        <v>1257.0000000530854</v>
      </c>
      <c r="BT530" s="114"/>
      <c r="BU530" s="242"/>
      <c r="BV530" s="233">
        <f t="shared" si="390"/>
        <v>4</v>
      </c>
      <c r="BW530" s="226" t="str">
        <f t="shared" si="391"/>
        <v>Evet, çakışma var</v>
      </c>
      <c r="BX530" s="229"/>
      <c r="BY530" s="247">
        <f t="shared" si="392"/>
        <v>0.49791666670353152</v>
      </c>
      <c r="BZ530" s="247">
        <f t="shared" si="393"/>
        <v>0.375</v>
      </c>
      <c r="CA530" s="247">
        <f t="shared" si="394"/>
        <v>0.87291666670353152</v>
      </c>
      <c r="CB530" s="213"/>
      <c r="CC530" s="211"/>
      <c r="CD530" s="196"/>
      <c r="CE530" s="213">
        <v>489</v>
      </c>
      <c r="CF530" s="182">
        <f t="shared" si="395"/>
        <v>45820.752083333296</v>
      </c>
      <c r="CG530" s="182">
        <f t="shared" si="396"/>
        <v>45821.625</v>
      </c>
      <c r="CH530" s="196"/>
      <c r="CI530" s="196"/>
      <c r="CJ530" s="196"/>
      <c r="CK530" s="196">
        <f t="shared" si="397"/>
        <v>0.375</v>
      </c>
      <c r="CL530" s="196">
        <f t="shared" si="398"/>
        <v>0.49791666670353152</v>
      </c>
      <c r="CM530" s="196">
        <f t="shared" si="399"/>
        <v>0.87291666670353152</v>
      </c>
      <c r="CN530" s="114"/>
      <c r="CO530" s="115">
        <f t="shared" si="400"/>
        <v>1257.0000000530854</v>
      </c>
      <c r="CP530" s="116">
        <f t="shared" si="401"/>
        <v>22.5</v>
      </c>
      <c r="CQ530" s="117">
        <f t="shared" si="402"/>
        <v>0.75208333329646848</v>
      </c>
      <c r="CR530" s="117">
        <f t="shared" si="403"/>
        <v>45821.25</v>
      </c>
      <c r="CS530" s="117">
        <f t="shared" si="404"/>
        <v>45821.625</v>
      </c>
      <c r="CT530" s="118">
        <f t="shared" si="405"/>
        <v>65981517.000000052</v>
      </c>
      <c r="CU530" s="118">
        <f t="shared" si="406"/>
        <v>540</v>
      </c>
      <c r="CV530" s="118">
        <f t="shared" si="407"/>
        <v>65982057.000000052</v>
      </c>
      <c r="CW530" s="119">
        <f t="shared" si="408"/>
        <v>0.99999181595687447</v>
      </c>
    </row>
    <row r="531" spans="1:101" ht="118.5" customHeight="1" x14ac:dyDescent="0.3">
      <c r="A531" s="104" t="str">
        <f>[4]SayfaKAY!C763</f>
        <v>KAY5+6</v>
      </c>
      <c r="B531" s="104" t="str">
        <f>[4]SayfaKAY!D763</f>
        <v>3877(6)</v>
      </c>
      <c r="C531" s="105" t="str">
        <f>[4]SayfaKAY!E763</f>
        <v>P</v>
      </c>
      <c r="D531" s="105">
        <f>[4]SayfaKAY!F763</f>
        <v>96600</v>
      </c>
      <c r="E531" s="106" t="str">
        <f>[4]SayfaKAY!G763</f>
        <v>BOZ-KAY5+6-FF-750</v>
      </c>
      <c r="F531" s="193">
        <f t="shared" si="369"/>
        <v>45820</v>
      </c>
      <c r="G531" s="135">
        <f t="shared" si="370"/>
        <v>0.90833333329646848</v>
      </c>
      <c r="H531" s="235">
        <f>[4]SayfaKAY!H763</f>
        <v>45820.908333333296</v>
      </c>
      <c r="I531" s="104" t="str">
        <f>[4]SayfaKAY!I763</f>
        <v>Hat/Line</v>
      </c>
      <c r="J531" s="103" t="str">
        <f>IF([4]SayfaKAY!J763="","",IF([4]SayfaKAY!J763="Müşteri","Notified by Customer","Notified by Bozankaya"))</f>
        <v>Notified by Customer</v>
      </c>
      <c r="K531" s="103" t="e">
        <f>VLOOKUP([4]SayfaKAY!L763,#REF!,2,FALSE)</f>
        <v>#REF!</v>
      </c>
      <c r="L531" s="165" t="str">
        <f>[4]SayfaKAY!X763</f>
        <v>STEMMANN-POLSKA SP. Z O.O.</v>
      </c>
      <c r="M531" s="107" t="str">
        <f t="shared" si="371"/>
        <v>KAY5+6-BOZ-KAY5+6-FF-750</v>
      </c>
      <c r="N531" s="105" t="str">
        <f>[4]SayfaKAY!M763</f>
        <v>PANTOGRAF ŞASE BAĞLANTI İZALATÖRÜ KIRIK</v>
      </c>
      <c r="O531" s="166" t="str">
        <f>[4]SayfaKAY!P763</f>
        <v>D-Arıza değil</v>
      </c>
      <c r="P531" s="166" t="str">
        <f>[4]SayfaKAY!Q763</f>
        <v>B(Servisten çekmeye etki eden arıza)</v>
      </c>
      <c r="Q531" s="166" t="str">
        <f>[4]SayfaKAY!R763</f>
        <v>N.A(Yaralanma yok)</v>
      </c>
      <c r="R531" s="132" t="str" cm="1">
        <f t="array" ref="R531">IF([4]SayfaKAY!U763="","",_xlfn.IFS([4]SayfaKAY!U763="Bozankaya","Bozankaya",[4]SayfaKAY!U763="Müşteri","Customer",[4]SayfaKAY!U763="Tedarikçi","Equipment Supplier"))</f>
        <v>Equipment Supplier</v>
      </c>
      <c r="S531" s="204" t="str">
        <f>[4]SayfaKAY!N763</f>
        <v>PANTOGRAF İZALATÖR KAPAK DEĞİŞİMİ YAPILDI</v>
      </c>
      <c r="T531" s="133" t="str">
        <f>[4]SayfaKAY!AD763</f>
        <v>Ekipman yenisi ile değiştirildi</v>
      </c>
      <c r="U531" s="132" t="str">
        <f>[4]SayfaKAY!W763</f>
        <v/>
      </c>
      <c r="V531" s="108" t="str">
        <f>[4]SayfaKAY!AZ763</f>
        <v/>
      </c>
      <c r="W531" s="136">
        <f t="shared" si="372"/>
        <v>45824</v>
      </c>
      <c r="X531" s="137" t="str">
        <f t="shared" si="373"/>
        <v>06:00</v>
      </c>
      <c r="Y531" s="235">
        <f>[4]SayfaKAY!AE763</f>
        <v>45824.25</v>
      </c>
      <c r="Z531" s="109">
        <f t="shared" si="374"/>
        <v>45824</v>
      </c>
      <c r="AA531" s="110" t="str">
        <f t="shared" si="375"/>
        <v>08:00</v>
      </c>
      <c r="AB531" s="182">
        <f>[4]SayfaKAY!BA763</f>
        <v>45824.333333333299</v>
      </c>
      <c r="AC531" s="257">
        <f t="shared" si="376"/>
        <v>4932.000000004191</v>
      </c>
      <c r="AD531" s="111">
        <f t="shared" si="377"/>
        <v>45824</v>
      </c>
      <c r="AE531" s="111" t="str">
        <f t="shared" si="378"/>
        <v>08:00</v>
      </c>
      <c r="AF531" s="235">
        <f>[4]SayfaKAY!BA763</f>
        <v>45824.333333333299</v>
      </c>
      <c r="AG531" s="179" t="str">
        <f>[4]SayfaKAY!S763</f>
        <v xml:space="preserve">(I) İlk Defa Karşılaşılan Arıza </v>
      </c>
      <c r="AH531" s="178" t="str">
        <f t="shared" si="379"/>
        <v>Bu Arıza Aracın Servise Verilmesine Engel</v>
      </c>
      <c r="AI531" s="163" t="str">
        <f>[4]SayfaKAY!AV763</f>
        <v/>
      </c>
      <c r="AJ531" s="164" t="str">
        <f t="shared" si="380"/>
        <v/>
      </c>
      <c r="AK531" s="164" t="str">
        <f t="shared" si="381"/>
        <v/>
      </c>
      <c r="AL531" s="112" t="str">
        <f>[4]SayfaKAY!AX763</f>
        <v/>
      </c>
      <c r="AM531" s="257" cm="1">
        <f t="array" ref="AM531">IFERROR(IF(AND(P531&lt;&gt;"D(Arıza Değil)",AH531="Bu Arıza Aracın Servise Verilmesine Engel Değil"),
IF(Z531-F531&gt;0,(AB531-Y531)*24*60,
IF(OR(AND(G531&gt;$AS$1,G531&lt;$AT$1),AND(G531&gt;$AU$1,G531&lt;$AV$1)),
(AF531-H531)*24*60,     BH:BH0)),        AN531),0)</f>
        <v>4932.000000004191</v>
      </c>
      <c r="AN531" s="257">
        <f t="shared" si="382"/>
        <v>4932.000000004191</v>
      </c>
      <c r="AO531" s="174" t="str">
        <f>[4]SayfaKAY!AG763</f>
        <v>STEMMANN-POLSKA SP. Z O.O.</v>
      </c>
      <c r="AP531" s="174" t="str">
        <f>[4]SayfaKAY!AI763</f>
        <v>P710-7019</v>
      </c>
      <c r="AQ531" s="174" t="str">
        <f>[4]SayfaKAY!AQ763</f>
        <v/>
      </c>
      <c r="AR531" s="174" t="str">
        <f>[4]SayfaKAY!AH763</f>
        <v>PANTOGRAF KOMPLESI (İZALATÖR KAPAĞI)</v>
      </c>
      <c r="AS531" s="174">
        <f>[4]SayfaKAY!AJ763</f>
        <v>1</v>
      </c>
      <c r="AT531" s="175" t="str">
        <f>[4]SayfaKAY!AM763</f>
        <v/>
      </c>
      <c r="AU531" s="176" t="str">
        <f>[4]SayfaKAY!AL763</f>
        <v/>
      </c>
      <c r="AV531" s="176" t="str">
        <f>[4]SayfaKAY!AP763</f>
        <v/>
      </c>
      <c r="AW531" s="177" t="str">
        <f>[4]SayfaKAY!AT763</f>
        <v/>
      </c>
      <c r="AX531" s="194" t="str">
        <f t="shared" si="383"/>
        <v/>
      </c>
      <c r="AY531" s="168"/>
      <c r="AZ531" s="167"/>
      <c r="BA531" s="170"/>
      <c r="BB531" s="171" t="str">
        <f t="shared" ref="BB531:BB570" si="409">IF($AQ$1="X", IF(AND(G531&gt;=$AS$1,G531&lt;=$AT$1),IF(P531&lt;&gt;"D(Arıza Değil)",AC531,0), IF(AND(G531&gt;=$AU$1,G531&lt;=$AV$1),IF(P531&lt;&gt;"D(Arıza Değil)",AC531,0), "")), "")</f>
        <v/>
      </c>
      <c r="BC531" s="114"/>
      <c r="BD531" s="114"/>
      <c r="BE531" s="114"/>
      <c r="BF531" s="114"/>
      <c r="BG531" s="114"/>
      <c r="BH531" s="114">
        <f>IFERROR(FRACAS!AN766, "Hata Var")</f>
        <v>53307.000000004191</v>
      </c>
      <c r="BI531" s="114"/>
      <c r="BJ531" s="114"/>
      <c r="BK531" s="105" t="str">
        <f>[4]SayfaKAY!AW763</f>
        <v/>
      </c>
      <c r="BL531" s="105" t="str">
        <f>[4]SayfaKAY!V763</f>
        <v>STEMMANN-POLSKA SP. Z O.O.</v>
      </c>
      <c r="BM531" s="114"/>
      <c r="BN531" s="171" t="str">
        <f t="shared" si="384"/>
        <v>x yok</v>
      </c>
      <c r="BO531" s="171" t="b">
        <f t="shared" si="385"/>
        <v>0</v>
      </c>
      <c r="BP531" s="171" t="str">
        <f t="shared" si="386"/>
        <v>Bir günden fazla süren arıza</v>
      </c>
      <c r="BQ531" s="226">
        <f t="shared" si="387"/>
        <v>4812.0000000530854</v>
      </c>
      <c r="BR531" s="226">
        <f t="shared" si="388"/>
        <v>119.99999995110556</v>
      </c>
      <c r="BS531" s="226">
        <f t="shared" si="389"/>
        <v>4932.000000004191</v>
      </c>
      <c r="BT531" s="114"/>
      <c r="BU531" s="242"/>
      <c r="BV531" s="233">
        <f t="shared" si="390"/>
        <v>5</v>
      </c>
      <c r="BW531" s="226" t="str">
        <f t="shared" si="391"/>
        <v>Evet, çakışma var</v>
      </c>
      <c r="BX531" s="229"/>
      <c r="BY531" s="247">
        <f t="shared" si="392"/>
        <v>3.3416666667035315</v>
      </c>
      <c r="BZ531" s="247">
        <f t="shared" si="393"/>
        <v>8.3333333299378864E-2</v>
      </c>
      <c r="CA531" s="247">
        <f t="shared" si="394"/>
        <v>3.4250000000029104</v>
      </c>
      <c r="CB531" s="213"/>
      <c r="CC531" s="211"/>
      <c r="CD531" s="196"/>
      <c r="CE531" s="213">
        <v>762</v>
      </c>
      <c r="CF531" s="182">
        <f t="shared" si="395"/>
        <v>45820.908333333296</v>
      </c>
      <c r="CG531" s="182">
        <f t="shared" si="396"/>
        <v>45824.333333333299</v>
      </c>
      <c r="CH531" s="196"/>
      <c r="CI531" s="196"/>
      <c r="CJ531" s="196"/>
      <c r="CK531" s="196">
        <f t="shared" si="397"/>
        <v>8.3333333299378864E-2</v>
      </c>
      <c r="CL531" s="196">
        <f t="shared" si="398"/>
        <v>3.3416666667035315</v>
      </c>
      <c r="CM531" s="196">
        <f t="shared" si="399"/>
        <v>3.4250000000029104</v>
      </c>
      <c r="CN531" s="114"/>
      <c r="CO531" s="115">
        <f t="shared" si="400"/>
        <v>4932.000000004191</v>
      </c>
      <c r="CP531" s="116">
        <f t="shared" si="401"/>
        <v>4.9999999979627319</v>
      </c>
      <c r="CQ531" s="117">
        <f t="shared" si="402"/>
        <v>0.90833333329646848</v>
      </c>
      <c r="CR531" s="117">
        <f t="shared" si="403"/>
        <v>45824.25</v>
      </c>
      <c r="CS531" s="117">
        <f t="shared" si="404"/>
        <v>45824.333333333299</v>
      </c>
      <c r="CT531" s="118">
        <f t="shared" si="405"/>
        <v>65985612.000000052</v>
      </c>
      <c r="CU531" s="118">
        <f t="shared" si="406"/>
        <v>119.99999995110556</v>
      </c>
      <c r="CV531" s="118">
        <f t="shared" si="407"/>
        <v>65985732.000000007</v>
      </c>
      <c r="CW531" s="119">
        <f t="shared" si="408"/>
        <v>0.9999981814250396</v>
      </c>
    </row>
    <row r="532" spans="1:101" ht="118.5" customHeight="1" x14ac:dyDescent="0.3">
      <c r="A532" s="160" t="str">
        <f>[4]SayfaKAY!C765</f>
        <v>KAY5+6</v>
      </c>
      <c r="B532" s="104" t="str">
        <f>[4]SayfaKAY!D765</f>
        <v>3877(6)</v>
      </c>
      <c r="C532" s="105" t="str">
        <f>[4]SayfaKAY!E765</f>
        <v>MB</v>
      </c>
      <c r="D532" s="105">
        <f>[4]SayfaKAY!F765</f>
        <v>97000</v>
      </c>
      <c r="E532" s="106" t="str">
        <f>[4]SayfaKAY!G765</f>
        <v>BOZ-KAY5+6-FF-752</v>
      </c>
      <c r="F532" s="193">
        <f t="shared" si="369"/>
        <v>45820</v>
      </c>
      <c r="G532" s="135">
        <f t="shared" si="370"/>
        <v>0.90972222219716059</v>
      </c>
      <c r="H532" s="235">
        <f>[4]SayfaKAY!H765</f>
        <v>45820.909722222197</v>
      </c>
      <c r="I532" s="104" t="str">
        <f>[4]SayfaKAY!I765</f>
        <v>Hat/Line</v>
      </c>
      <c r="J532" s="103" t="str">
        <f>IF([4]SayfaKAY!J765="","",IF([4]SayfaKAY!J765="Müşteri","Notified by Customer","Notified by Bozankaya"))</f>
        <v>Notified by Customer</v>
      </c>
      <c r="K532" s="103" t="e">
        <f>VLOOKUP([4]SayfaKAY!L765,#REF!,2,FALSE)</f>
        <v>#REF!</v>
      </c>
      <c r="L532" s="165" t="str">
        <f>[4]SayfaKAY!X765</f>
        <v>DENİZLER OTOMOTİV SAN. VE TİC.LTD.Ş</v>
      </c>
      <c r="M532" s="107" t="str">
        <f t="shared" si="371"/>
        <v>KAY5+6-BOZ-KAY5+6-FF-752</v>
      </c>
      <c r="N532" s="105" t="str">
        <f>[4]SayfaKAY!M765</f>
        <v>SB SİLGEÇ ÇALIŞMIYOR</v>
      </c>
      <c r="O532" s="166" t="str">
        <f>[4]SayfaKAY!P765</f>
        <v>D-Arıza değil</v>
      </c>
      <c r="P532" s="166" t="str">
        <f>[4]SayfaKAY!Q765</f>
        <v>B(Servisten çekmeye etki eden arıza)</v>
      </c>
      <c r="Q532" s="166" t="str">
        <f>[4]SayfaKAY!R765</f>
        <v>N.A(Yaralanma yok)</v>
      </c>
      <c r="R532" s="132" t="str" cm="1">
        <f t="array" ref="R532">IF([4]SayfaKAY!U765="","",_xlfn.IFS([4]SayfaKAY!U765="Bozankaya","Bozankaya",[4]SayfaKAY!U765="Müşteri","Customer",[4]SayfaKAY!U765="Tedarikçi","Equipment Supplier"))</f>
        <v>Equipment Supplier</v>
      </c>
      <c r="S532" s="204" t="str">
        <f>[4]SayfaKAY!N765</f>
        <v>SİLECEK SOMUNU GEVŞEMİŞ SIKILDI</v>
      </c>
      <c r="T532" s="133" t="str">
        <f>[4]SayfaKAY!AD765</f>
        <v>Gevşek bağlantı vidaları sıkıldı</v>
      </c>
      <c r="U532" s="132" t="str">
        <f>[4]SayfaKAY!W765</f>
        <v/>
      </c>
      <c r="V532" s="108" t="str">
        <f>[4]SayfaKAY!AZ765</f>
        <v/>
      </c>
      <c r="W532" s="136">
        <f t="shared" si="372"/>
        <v>45821</v>
      </c>
      <c r="X532" s="137" t="str">
        <f t="shared" si="373"/>
        <v>05:00</v>
      </c>
      <c r="Y532" s="235">
        <f>[4]SayfaKAY!AE765</f>
        <v>45821.208333333299</v>
      </c>
      <c r="Z532" s="109">
        <f t="shared" si="374"/>
        <v>45821</v>
      </c>
      <c r="AA532" s="110" t="str">
        <f t="shared" si="375"/>
        <v>07:00</v>
      </c>
      <c r="AB532" s="182">
        <f>[4]SayfaKAY!BA765</f>
        <v>45821.291666666701</v>
      </c>
      <c r="AC532" s="257">
        <f t="shared" si="376"/>
        <v>550.00000008498318</v>
      </c>
      <c r="AD532" s="111">
        <f t="shared" si="377"/>
        <v>45821</v>
      </c>
      <c r="AE532" s="111" t="str">
        <f t="shared" si="378"/>
        <v>07:00</v>
      </c>
      <c r="AF532" s="235">
        <f>[4]SayfaKAY!BA765</f>
        <v>45821.291666666701</v>
      </c>
      <c r="AG532" s="179" t="str">
        <f>[4]SayfaKAY!S765</f>
        <v>(III) Farklı Araçlarda Tekrarlayan Arıza</v>
      </c>
      <c r="AH532" s="178" t="str">
        <f t="shared" si="379"/>
        <v>Bu Arıza Aracın Servise Verilmesine Engel</v>
      </c>
      <c r="AI532" s="163" t="str">
        <f>[4]SayfaKAY!AV765</f>
        <v/>
      </c>
      <c r="AJ532" s="164" t="str">
        <f t="shared" si="380"/>
        <v/>
      </c>
      <c r="AK532" s="164" t="str">
        <f t="shared" si="381"/>
        <v/>
      </c>
      <c r="AL532" s="112" t="str">
        <f>[4]SayfaKAY!AX765</f>
        <v/>
      </c>
      <c r="AM532" s="257" cm="1">
        <f t="array" ref="AM532">IFERROR(IF(AND(P532&lt;&gt;"D(Arıza Değil)",AH532="Bu Arıza Aracın Servise Verilmesine Engel Değil"),
IF(Z532-F532&gt;0,(AB532-Y532)*24*60,
IF(OR(AND(G532&gt;$AS$1,G532&lt;$AT$1),AND(G532&gt;$AU$1,G532&lt;$AV$1)),
(AF532-H532)*24*60,     BH:BH0)),        AN532),0)</f>
        <v>550.00000008498318</v>
      </c>
      <c r="AN532" s="257">
        <f t="shared" si="382"/>
        <v>550.00000008498318</v>
      </c>
      <c r="AO532" s="174" t="str">
        <f>[4]SayfaKAY!AG765</f>
        <v/>
      </c>
      <c r="AP532" s="174" t="str">
        <f>[4]SayfaKAY!AI765</f>
        <v/>
      </c>
      <c r="AQ532" s="174" t="str">
        <f>[4]SayfaKAY!AQ765</f>
        <v/>
      </c>
      <c r="AR532" s="174" t="str">
        <f>[4]SayfaKAY!AH765</f>
        <v/>
      </c>
      <c r="AS532" s="174" t="str">
        <f>[4]SayfaKAY!AJ765</f>
        <v/>
      </c>
      <c r="AT532" s="175" t="str">
        <f>[4]SayfaKAY!AM765</f>
        <v/>
      </c>
      <c r="AU532" s="176" t="str">
        <f>[4]SayfaKAY!AL765</f>
        <v/>
      </c>
      <c r="AV532" s="176" t="str">
        <f>[4]SayfaKAY!AP765</f>
        <v/>
      </c>
      <c r="AW532" s="177" t="str">
        <f>[4]SayfaKAY!AT765</f>
        <v/>
      </c>
      <c r="AX532" s="194" t="str">
        <f t="shared" si="383"/>
        <v/>
      </c>
      <c r="AY532" s="168"/>
      <c r="AZ532" s="167"/>
      <c r="BA532" s="113"/>
      <c r="BB532" s="171" t="str">
        <f t="shared" si="409"/>
        <v/>
      </c>
      <c r="BC532" s="114"/>
      <c r="BD532" s="114"/>
      <c r="BE532" s="114"/>
      <c r="BF532" s="114"/>
      <c r="BG532" s="114"/>
      <c r="BH532" s="114">
        <f>IFERROR(FRACAS!AN768, "Hata Var")</f>
        <v>53373.000000093598</v>
      </c>
      <c r="BI532" s="114"/>
      <c r="BJ532" s="114"/>
      <c r="BK532" s="105" t="str">
        <f>[4]SayfaKAY!AW765</f>
        <v/>
      </c>
      <c r="BL532" s="105" t="str">
        <f>[4]SayfaKAY!V765</f>
        <v>DENİZLER OTOMOTİV SAN. VE TİC.LTD.Ş</v>
      </c>
      <c r="BM532" s="114"/>
      <c r="BN532" s="171" t="str">
        <f t="shared" si="384"/>
        <v>x yok</v>
      </c>
      <c r="BO532" s="171" t="b">
        <f t="shared" si="385"/>
        <v>0</v>
      </c>
      <c r="BP532" s="171" t="str">
        <f t="shared" si="386"/>
        <v>Bir günden fazla süren arıza</v>
      </c>
      <c r="BQ532" s="226">
        <f t="shared" si="387"/>
        <v>429.99999998719431</v>
      </c>
      <c r="BR532" s="226">
        <f t="shared" si="388"/>
        <v>120.00000009778887</v>
      </c>
      <c r="BS532" s="226">
        <f t="shared" si="389"/>
        <v>550.00000008498318</v>
      </c>
      <c r="BT532" s="114"/>
      <c r="BU532" s="242"/>
      <c r="BV532" s="233">
        <f t="shared" si="390"/>
        <v>4</v>
      </c>
      <c r="BW532" s="226" t="str">
        <f t="shared" si="391"/>
        <v>Evet, çakışma var</v>
      </c>
      <c r="BX532" s="229"/>
      <c r="BY532" s="247">
        <f t="shared" si="392"/>
        <v>0.29861111110221827</v>
      </c>
      <c r="BZ532" s="247">
        <f t="shared" si="393"/>
        <v>8.3333333401242271E-2</v>
      </c>
      <c r="CA532" s="247">
        <f t="shared" si="394"/>
        <v>0.38194444450346055</v>
      </c>
      <c r="CB532" s="213"/>
      <c r="CC532" s="211"/>
      <c r="CD532" s="196"/>
      <c r="CE532" s="213">
        <v>764</v>
      </c>
      <c r="CF532" s="182">
        <f t="shared" si="395"/>
        <v>45820.909722222197</v>
      </c>
      <c r="CG532" s="182">
        <f t="shared" si="396"/>
        <v>45821.291666666701</v>
      </c>
      <c r="CH532" s="196"/>
      <c r="CI532" s="196"/>
      <c r="CJ532" s="196"/>
      <c r="CK532" s="196">
        <f t="shared" si="397"/>
        <v>8.3333333401242271E-2</v>
      </c>
      <c r="CL532" s="196">
        <f t="shared" si="398"/>
        <v>0.29861111110221827</v>
      </c>
      <c r="CM532" s="196">
        <f t="shared" si="399"/>
        <v>0.38194444450346055</v>
      </c>
      <c r="CN532" s="114"/>
      <c r="CO532" s="115">
        <f t="shared" si="400"/>
        <v>550.00000008498318</v>
      </c>
      <c r="CP532" s="116">
        <f t="shared" si="401"/>
        <v>5.0000000040745363</v>
      </c>
      <c r="CQ532" s="117">
        <f t="shared" si="402"/>
        <v>0.90972222219716059</v>
      </c>
      <c r="CR532" s="117">
        <f t="shared" si="403"/>
        <v>45821.208333333299</v>
      </c>
      <c r="CS532" s="117">
        <f t="shared" si="404"/>
        <v>45821.291666666701</v>
      </c>
      <c r="CT532" s="118">
        <f t="shared" si="405"/>
        <v>65981229.999999985</v>
      </c>
      <c r="CU532" s="118">
        <f t="shared" si="406"/>
        <v>120.00000009778887</v>
      </c>
      <c r="CV532" s="118">
        <f t="shared" si="407"/>
        <v>65981350.000000082</v>
      </c>
      <c r="CW532" s="119">
        <f t="shared" si="408"/>
        <v>0.99999818130426099</v>
      </c>
    </row>
    <row r="533" spans="1:101" ht="118.5" customHeight="1" x14ac:dyDescent="0.3">
      <c r="A533" s="104" t="str">
        <f>[4]SayfaKAY!C766</f>
        <v>KAY5+6</v>
      </c>
      <c r="B533" s="104" t="str">
        <f>[4]SayfaKAY!D766</f>
        <v>3877(6)</v>
      </c>
      <c r="C533" s="105" t="str">
        <f>[4]SayfaKAY!E766</f>
        <v>MB</v>
      </c>
      <c r="D533" s="105">
        <f>[4]SayfaKAY!F766</f>
        <v>98000</v>
      </c>
      <c r="E533" s="106" t="str">
        <f>[4]SayfaKAY!G766</f>
        <v>BOZ-KAY5+6-FF-753</v>
      </c>
      <c r="F533" s="193">
        <f t="shared" si="369"/>
        <v>45820</v>
      </c>
      <c r="G533" s="135">
        <f t="shared" si="370"/>
        <v>0.75208333329646848</v>
      </c>
      <c r="H533" s="235">
        <f>[4]SayfaKAY!H766</f>
        <v>45820.752083333296</v>
      </c>
      <c r="I533" s="104" t="str">
        <f>[4]SayfaKAY!I766</f>
        <v>Hat/Line</v>
      </c>
      <c r="J533" s="103" t="str">
        <f>IF([4]SayfaKAY!J766="","",IF([4]SayfaKAY!J766="Müşteri","Notified by Customer","Notified by Bozankaya"))</f>
        <v>Notified by Customer</v>
      </c>
      <c r="K533" s="103" t="e">
        <f>VLOOKUP([4]SayfaKAY!L766,#REF!,2,FALSE)</f>
        <v>#REF!</v>
      </c>
      <c r="L533" s="165" t="str">
        <f>[4]SayfaKAY!X766</f>
        <v>HANNING &amp; KAHL GMBH &amp; CO.KG</v>
      </c>
      <c r="M533" s="107" t="str">
        <f t="shared" si="371"/>
        <v>KAY5+6-BOZ-KAY5+6-FF-753</v>
      </c>
      <c r="N533" s="105" t="str">
        <f>[4]SayfaKAY!M766</f>
        <v>MB SOL KALİPER FREN BOŞALTMA SOMUNU İÇİNE KAÇMIŞ</v>
      </c>
      <c r="O533" s="166" t="str">
        <f>[4]SayfaKAY!P766</f>
        <v>D-Arıza değil</v>
      </c>
      <c r="P533" s="166" t="str">
        <f>[4]SayfaKAY!Q766</f>
        <v>B(Servisten çekmeye etki eden arıza)</v>
      </c>
      <c r="Q533" s="166" t="str">
        <f>[4]SayfaKAY!R766</f>
        <v>N.A(Yaralanma yok)</v>
      </c>
      <c r="R533" s="132" t="str" cm="1">
        <f t="array" ref="R533">IF([4]SayfaKAY!U766="","",_xlfn.IFS([4]SayfaKAY!U766="Bozankaya","Bozankaya",[4]SayfaKAY!U766="Müşteri","Customer",[4]SayfaKAY!U766="Tedarikçi","Equipment Supplier"))</f>
        <v>Equipment Supplier</v>
      </c>
      <c r="S533" s="204" t="str">
        <f>[4]SayfaKAY!N766</f>
        <v>KALİPER DEĞİŞİMİ YAPILDI</v>
      </c>
      <c r="T533" s="133" t="str">
        <f>[4]SayfaKAY!AD766</f>
        <v>Ekipman yenisi ile değiştirildi</v>
      </c>
      <c r="U533" s="132" t="str">
        <f>[4]SayfaKAY!W766</f>
        <v>Evet</v>
      </c>
      <c r="V533" s="108" t="str">
        <f>[4]SayfaKAY!AZ766</f>
        <v/>
      </c>
      <c r="W533" s="136">
        <f t="shared" si="372"/>
        <v>45821</v>
      </c>
      <c r="X533" s="137" t="str">
        <f t="shared" si="373"/>
        <v>08:00</v>
      </c>
      <c r="Y533" s="235">
        <f>[4]SayfaKAY!AE766</f>
        <v>45821.333333333299</v>
      </c>
      <c r="Z533" s="109">
        <f t="shared" si="374"/>
        <v>45821</v>
      </c>
      <c r="AA533" s="110" t="str">
        <f t="shared" si="375"/>
        <v>11:00</v>
      </c>
      <c r="AB533" s="182">
        <f>[4]SayfaKAY!BA766</f>
        <v>45821.458333333299</v>
      </c>
      <c r="AC533" s="257">
        <f t="shared" si="376"/>
        <v>1017.000000004191</v>
      </c>
      <c r="AD533" s="111">
        <f t="shared" si="377"/>
        <v>45821</v>
      </c>
      <c r="AE533" s="111" t="str">
        <f t="shared" si="378"/>
        <v>11:00</v>
      </c>
      <c r="AF533" s="235">
        <f>[4]SayfaKAY!BA766</f>
        <v>45821.458333333299</v>
      </c>
      <c r="AG533" s="179" t="str">
        <f>[4]SayfaKAY!S766</f>
        <v>(III) Farklı Araçlarda Tekrarlayan Arıza</v>
      </c>
      <c r="AH533" s="178" t="str">
        <f t="shared" si="379"/>
        <v>Bu Arıza Aracın Servise Verilmesine Engel</v>
      </c>
      <c r="AI533" s="163" t="str">
        <f>[4]SayfaKAY!AV766</f>
        <v/>
      </c>
      <c r="AJ533" s="164" t="str">
        <f t="shared" si="380"/>
        <v/>
      </c>
      <c r="AK533" s="164" t="str">
        <f t="shared" si="381"/>
        <v/>
      </c>
      <c r="AL533" s="112" t="str">
        <f>[4]SayfaKAY!AX766</f>
        <v/>
      </c>
      <c r="AM533" s="257" cm="1">
        <f t="array" ref="AM533">IFERROR(IF(AND(P533&lt;&gt;"D(Arıza Değil)",AH533="Bu Arıza Aracın Servise Verilmesine Engel Değil"),
IF(Z533-F533&gt;0,(AB533-Y533)*24*60,
IF(OR(AND(G533&gt;$AS$1,G533&lt;$AT$1),AND(G533&gt;$AU$1,G533&lt;$AV$1)),
(AF533-H533)*24*60,     BH:BH0)),        AN533),0)</f>
        <v>1017.000000004191</v>
      </c>
      <c r="AN533" s="257">
        <f t="shared" si="382"/>
        <v>1017.000000004191</v>
      </c>
      <c r="AO533" s="174" t="str">
        <f>[4]SayfaKAY!AG766</f>
        <v>HANNING &amp; KAHL GMBH &amp; CO.KG</v>
      </c>
      <c r="AP533" s="174" t="str">
        <f>[4]SayfaKAY!AI766</f>
        <v>B100-7023</v>
      </c>
      <c r="AQ533" s="174" t="str">
        <f>[4]SayfaKAY!AQ766</f>
        <v/>
      </c>
      <c r="AR533" s="174" t="str">
        <f>[4]SayfaKAY!AH766</f>
        <v>XSol fren kaliperi</v>
      </c>
      <c r="AS533" s="174" t="str">
        <f>[4]SayfaKAY!AJ766</f>
        <v/>
      </c>
      <c r="AT533" s="175" t="str">
        <f>[4]SayfaKAY!AM766</f>
        <v/>
      </c>
      <c r="AU533" s="176" t="str">
        <f>[4]SayfaKAY!AL766</f>
        <v/>
      </c>
      <c r="AV533" s="176" t="str">
        <f>[4]SayfaKAY!AP766</f>
        <v/>
      </c>
      <c r="AW533" s="177" t="str">
        <f>[4]SayfaKAY!AT766</f>
        <v/>
      </c>
      <c r="AX533" s="194" t="str">
        <f t="shared" si="383"/>
        <v/>
      </c>
      <c r="AY533" s="168"/>
      <c r="AZ533" s="167"/>
      <c r="BA533" s="170"/>
      <c r="BB533" s="171" t="str">
        <f t="shared" si="409"/>
        <v/>
      </c>
      <c r="BC533" s="114"/>
      <c r="BD533" s="114"/>
      <c r="BE533" s="114"/>
      <c r="BF533" s="114"/>
      <c r="BG533" s="114"/>
      <c r="BH533" s="114">
        <f>IFERROR(FRACAS!AN769, "Hata Var")</f>
        <v>53424.9999999383</v>
      </c>
      <c r="BI533" s="114"/>
      <c r="BJ533" s="114"/>
      <c r="BK533" s="105" t="str">
        <f>[4]SayfaKAY!AW766</f>
        <v/>
      </c>
      <c r="BL533" s="105" t="str">
        <f>[4]SayfaKAY!V766</f>
        <v>HANNING &amp; KAHL GMBH &amp; CO.KG</v>
      </c>
      <c r="BM533" s="114"/>
      <c r="BN533" s="171" t="str">
        <f t="shared" si="384"/>
        <v>x yok</v>
      </c>
      <c r="BO533" s="171" t="str">
        <f t="shared" si="385"/>
        <v>aynı gün giderilen arıza</v>
      </c>
      <c r="BP533" s="171" t="str">
        <f t="shared" si="386"/>
        <v>Bir günden fazla süren arıza</v>
      </c>
      <c r="BQ533" s="226">
        <f t="shared" si="387"/>
        <v>837.00000000419095</v>
      </c>
      <c r="BR533" s="226">
        <f t="shared" si="388"/>
        <v>180</v>
      </c>
      <c r="BS533" s="226">
        <f t="shared" si="389"/>
        <v>1017.000000004191</v>
      </c>
      <c r="BT533" s="114"/>
      <c r="BU533" s="242"/>
      <c r="BV533" s="233">
        <f t="shared" si="390"/>
        <v>4</v>
      </c>
      <c r="BW533" s="226" t="str">
        <f t="shared" si="391"/>
        <v>Evet, çakışma var</v>
      </c>
      <c r="BX533" s="229"/>
      <c r="BY533" s="247">
        <f t="shared" si="392"/>
        <v>0.58125000000291038</v>
      </c>
      <c r="BZ533" s="247">
        <f t="shared" si="393"/>
        <v>0.125</v>
      </c>
      <c r="CA533" s="247">
        <f t="shared" si="394"/>
        <v>0.70625000000291038</v>
      </c>
      <c r="CB533" s="213"/>
      <c r="CC533" s="211"/>
      <c r="CD533" s="196"/>
      <c r="CE533" s="213">
        <v>765</v>
      </c>
      <c r="CF533" s="182">
        <f t="shared" si="395"/>
        <v>45820.752083333296</v>
      </c>
      <c r="CG533" s="182">
        <f t="shared" si="396"/>
        <v>45821.458333333299</v>
      </c>
      <c r="CH533" s="196"/>
      <c r="CI533" s="196"/>
      <c r="CJ533" s="196"/>
      <c r="CK533" s="196">
        <f t="shared" si="397"/>
        <v>0.125</v>
      </c>
      <c r="CL533" s="196">
        <f t="shared" si="398"/>
        <v>0.58125000000291038</v>
      </c>
      <c r="CM533" s="196">
        <f t="shared" si="399"/>
        <v>0.70625000000291038</v>
      </c>
      <c r="CN533" s="114"/>
      <c r="CO533" s="115">
        <f t="shared" si="400"/>
        <v>1017.000000004191</v>
      </c>
      <c r="CP533" s="116">
        <f t="shared" si="401"/>
        <v>7.5</v>
      </c>
      <c r="CQ533" s="117">
        <f t="shared" si="402"/>
        <v>0.75208333329646848</v>
      </c>
      <c r="CR533" s="117">
        <f t="shared" si="403"/>
        <v>45821.333333333299</v>
      </c>
      <c r="CS533" s="117">
        <f t="shared" si="404"/>
        <v>45821.458333333299</v>
      </c>
      <c r="CT533" s="118">
        <f t="shared" si="405"/>
        <v>65981637.000000007</v>
      </c>
      <c r="CU533" s="118">
        <f t="shared" si="406"/>
        <v>180</v>
      </c>
      <c r="CV533" s="118">
        <f t="shared" si="407"/>
        <v>65981817.000000007</v>
      </c>
      <c r="CW533" s="119">
        <f t="shared" si="408"/>
        <v>0.99999727197570198</v>
      </c>
    </row>
    <row r="534" spans="1:101" ht="118.5" customHeight="1" x14ac:dyDescent="0.3">
      <c r="A534" s="160" t="str">
        <f>[4]SayfaKAY!C764</f>
        <v>KAY5+6</v>
      </c>
      <c r="B534" s="104" t="str">
        <f>[4]SayfaKAY!D764</f>
        <v>3875(4)</v>
      </c>
      <c r="C534" s="105" t="str">
        <f>[4]SayfaKAY!E764</f>
        <v>P</v>
      </c>
      <c r="D534" s="105">
        <f>[4]SayfaKAY!F764</f>
        <v>112600</v>
      </c>
      <c r="E534" s="106" t="str">
        <f>[4]SayfaKAY!G764</f>
        <v>BOZ-KAY5+6-FF-751</v>
      </c>
      <c r="F534" s="193">
        <f t="shared" si="369"/>
        <v>45819</v>
      </c>
      <c r="G534" s="135">
        <f t="shared" si="370"/>
        <v>0.36319444439868676</v>
      </c>
      <c r="H534" s="235">
        <f>[4]SayfaKAY!H764</f>
        <v>45819.363194444399</v>
      </c>
      <c r="I534" s="104" t="str">
        <f>[4]SayfaKAY!I764</f>
        <v>Hat/Line</v>
      </c>
      <c r="J534" s="103" t="str">
        <f>IF([4]SayfaKAY!J764="","",IF([4]SayfaKAY!J764="Müşteri","Notified by Customer","Notified by Bozankaya"))</f>
        <v>Notified by Customer</v>
      </c>
      <c r="K534" s="103" t="e">
        <f>VLOOKUP([4]SayfaKAY!L764,#REF!,2,FALSE)</f>
        <v>#REF!</v>
      </c>
      <c r="L534" s="165" t="str">
        <f>[4]SayfaKAY!X764</f>
        <v/>
      </c>
      <c r="M534" s="107" t="str">
        <f t="shared" si="371"/>
        <v>KAY5+6-BOZ-KAY5+6-FF-751</v>
      </c>
      <c r="N534" s="105" t="str">
        <f>[4]SayfaKAY!M764</f>
        <v>09.06.2025 20:40 CİVARI GÖKKENTTEN İLDEM YÖNÜNE GİDEN TRAMVAY KLİMASI İÇERİYİ SOĞUTTUĞU İÇİN SEFERİ TAMAMLAMAYARAK ARAÇTAN İNMEK ZORUNDA KALDIM ZATEN HASTAYIM RAHATSIZIM MAĞDUR OLDUM 09.06.2025 20:47 ARAÇ NUMARASI 3875 OLDUĞU RSİ TARAFINDAN ÖĞRENİLMİŞTİR</v>
      </c>
      <c r="O534" s="166" t="str">
        <f>[4]SayfaKAY!P764</f>
        <v>D-Arıza değil</v>
      </c>
      <c r="P534" s="166" t="str">
        <f>[4]SayfaKAY!Q764</f>
        <v>B(Servisten çekmeye etki eden arıza)</v>
      </c>
      <c r="Q534" s="166" t="str">
        <f>[4]SayfaKAY!R764</f>
        <v>N.A(Yaralanma yok)</v>
      </c>
      <c r="R534" s="132" t="str" cm="1">
        <f t="array" ref="R534">IF([4]SayfaKAY!U764="","",_xlfn.IFS([4]SayfaKAY!U764="Bozankaya","Bozankaya",[4]SayfaKAY!U764="Müşteri","Customer",[4]SayfaKAY!U764="Tedarikçi","Equipment Supplier"))</f>
        <v>Equipment Supplier</v>
      </c>
      <c r="S534" s="204" t="str">
        <f>[4]SayfaKAY!N764</f>
        <v>RA VE MA BÖLÜMÜ DIŞ SICAKLIK -3276 DERECE OKUYORDU. LAF-02 SİGORTASI RESETLENDİ DÜZELDİ</v>
      </c>
      <c r="T534" s="133" t="str">
        <f>[4]SayfaKAY!AD764</f>
        <v>Yazılım tekrar yüklendi</v>
      </c>
      <c r="U534" s="132" t="str">
        <f>[4]SayfaKAY!W764</f>
        <v/>
      </c>
      <c r="V534" s="108" t="str">
        <f>[4]SayfaKAY!AZ764</f>
        <v/>
      </c>
      <c r="W534" s="136">
        <f t="shared" si="372"/>
        <v>45819</v>
      </c>
      <c r="X534" s="137" t="str">
        <f t="shared" si="373"/>
        <v>13:00</v>
      </c>
      <c r="Y534" s="235">
        <f>[4]SayfaKAY!AE764</f>
        <v>45819.541666666701</v>
      </c>
      <c r="Z534" s="109">
        <f t="shared" si="374"/>
        <v>45819</v>
      </c>
      <c r="AA534" s="110" t="str">
        <f t="shared" si="375"/>
        <v>15:00</v>
      </c>
      <c r="AB534" s="182">
        <f>[4]SayfaKAY!BA764</f>
        <v>45819.625</v>
      </c>
      <c r="AC534" s="257">
        <f t="shared" si="376"/>
        <v>377.00000006589107</v>
      </c>
      <c r="AD534" s="111">
        <f t="shared" si="377"/>
        <v>45819</v>
      </c>
      <c r="AE534" s="111" t="str">
        <f t="shared" si="378"/>
        <v>15:00</v>
      </c>
      <c r="AF534" s="235">
        <f>[4]SayfaKAY!BA764</f>
        <v>45819.625</v>
      </c>
      <c r="AG534" s="179" t="str">
        <f>[4]SayfaKAY!S764</f>
        <v>(III) Farklı Araçlarda Tekrarlayan Arıza</v>
      </c>
      <c r="AH534" s="178" t="str">
        <f t="shared" si="379"/>
        <v>Bu Arıza Aracın Servise Verilmesine Engel</v>
      </c>
      <c r="AI534" s="163" t="str">
        <f>[4]SayfaKAY!AV764</f>
        <v/>
      </c>
      <c r="AJ534" s="164" t="str">
        <f t="shared" si="380"/>
        <v/>
      </c>
      <c r="AK534" s="164" t="str">
        <f t="shared" si="381"/>
        <v/>
      </c>
      <c r="AL534" s="112" t="str">
        <f>[4]SayfaKAY!AX764</f>
        <v/>
      </c>
      <c r="AM534" s="257" cm="1">
        <f t="array" ref="AM534">IFERROR(IF(AND(P534&lt;&gt;"D(Arıza Değil)",AH534="Bu Arıza Aracın Servise Verilmesine Engel Değil"),
IF(Z534-F534&gt;0,(AB534-Y534)*24*60,
IF(OR(AND(G534&gt;$AS$1,G534&lt;$AT$1),AND(G534&gt;$AU$1,G534&lt;$AV$1)),
(AF534-H534)*24*60,     BH:BH0)),        AN534),0)</f>
        <v>377.00000006589107</v>
      </c>
      <c r="AN534" s="257">
        <f t="shared" si="382"/>
        <v>377.00000006589107</v>
      </c>
      <c r="AO534" s="174" t="str">
        <f>[4]SayfaKAY!AG764</f>
        <v/>
      </c>
      <c r="AP534" s="174" t="str">
        <f>[4]SayfaKAY!AI764</f>
        <v/>
      </c>
      <c r="AQ534" s="174" t="str">
        <f>[4]SayfaKAY!AQ764</f>
        <v/>
      </c>
      <c r="AR534" s="174" t="str">
        <f>[4]SayfaKAY!AH764</f>
        <v/>
      </c>
      <c r="AS534" s="174" t="str">
        <f>[4]SayfaKAY!AJ764</f>
        <v/>
      </c>
      <c r="AT534" s="175" t="str">
        <f>[4]SayfaKAY!AM764</f>
        <v/>
      </c>
      <c r="AU534" s="176" t="str">
        <f>[4]SayfaKAY!AL764</f>
        <v/>
      </c>
      <c r="AV534" s="176" t="str">
        <f>[4]SayfaKAY!AP764</f>
        <v/>
      </c>
      <c r="AW534" s="177" t="str">
        <f>[4]SayfaKAY!AT764</f>
        <v/>
      </c>
      <c r="AX534" s="194" t="str">
        <f t="shared" si="383"/>
        <v/>
      </c>
      <c r="AY534" s="168"/>
      <c r="AZ534" s="167"/>
      <c r="BA534" s="113"/>
      <c r="BB534" s="171" t="str">
        <f t="shared" si="409"/>
        <v/>
      </c>
      <c r="BC534" s="114"/>
      <c r="BD534" s="114"/>
      <c r="BE534" s="114"/>
      <c r="BF534" s="114"/>
      <c r="BG534" s="114"/>
      <c r="BH534" s="114">
        <f>IFERROR(FRACAS!AN767, "Hata Var")</f>
        <v>53309.000000021188</v>
      </c>
      <c r="BI534" s="114"/>
      <c r="BJ534" s="114"/>
      <c r="BK534" s="105" t="str">
        <f>[4]SayfaKAY!AW764</f>
        <v/>
      </c>
      <c r="BL534" s="105" t="str">
        <f>[4]SayfaKAY!V764</f>
        <v>ELTESAN ELEKTRO MEKANİK SOĞUTMA SAN</v>
      </c>
      <c r="BM534" s="114"/>
      <c r="BN534" s="171" t="str">
        <f t="shared" si="384"/>
        <v>x yok</v>
      </c>
      <c r="BO534" s="171" t="str">
        <f t="shared" si="385"/>
        <v>aynı gün giderilen arıza</v>
      </c>
      <c r="BP534" s="171" t="str">
        <f t="shared" si="386"/>
        <v>aynı gün giderilen arıza</v>
      </c>
      <c r="BQ534" s="226">
        <f t="shared" si="387"/>
        <v>257.00000011478551</v>
      </c>
      <c r="BR534" s="226">
        <f t="shared" si="388"/>
        <v>119.99999995110556</v>
      </c>
      <c r="BS534" s="226">
        <f t="shared" si="389"/>
        <v>377.00000006589107</v>
      </c>
      <c r="BT534" s="114"/>
      <c r="BU534" s="242"/>
      <c r="BV534" s="233">
        <f t="shared" si="390"/>
        <v>2</v>
      </c>
      <c r="BW534" s="226" t="str">
        <f t="shared" si="391"/>
        <v>Evet, çakışma var</v>
      </c>
      <c r="BX534" s="229"/>
      <c r="BY534" s="247">
        <f t="shared" si="392"/>
        <v>0.17847222230193438</v>
      </c>
      <c r="BZ534" s="247">
        <f t="shared" si="393"/>
        <v>8.3333333299378864E-2</v>
      </c>
      <c r="CA534" s="247">
        <f t="shared" si="394"/>
        <v>0.26180555560131324</v>
      </c>
      <c r="CB534" s="213"/>
      <c r="CC534" s="211"/>
      <c r="CD534" s="196"/>
      <c r="CE534" s="213">
        <v>763</v>
      </c>
      <c r="CF534" s="182">
        <f t="shared" si="395"/>
        <v>45819.363194444399</v>
      </c>
      <c r="CG534" s="182">
        <f t="shared" si="396"/>
        <v>45819.625</v>
      </c>
      <c r="CH534" s="196"/>
      <c r="CI534" s="196"/>
      <c r="CJ534" s="196"/>
      <c r="CK534" s="196">
        <f t="shared" si="397"/>
        <v>8.3333333299378864E-2</v>
      </c>
      <c r="CL534" s="196">
        <f t="shared" si="398"/>
        <v>0.17847222230193438</v>
      </c>
      <c r="CM534" s="196">
        <f t="shared" si="399"/>
        <v>0.26180555560131324</v>
      </c>
      <c r="CN534" s="114"/>
      <c r="CO534" s="115">
        <f t="shared" si="400"/>
        <v>377.00000006589107</v>
      </c>
      <c r="CP534" s="116">
        <f t="shared" si="401"/>
        <v>4.9999999979627319</v>
      </c>
      <c r="CQ534" s="117">
        <f t="shared" si="402"/>
        <v>0.36319444439868676</v>
      </c>
      <c r="CR534" s="117">
        <f t="shared" si="403"/>
        <v>45819.541666666701</v>
      </c>
      <c r="CS534" s="117">
        <f t="shared" si="404"/>
        <v>45819.625</v>
      </c>
      <c r="CT534" s="118">
        <f t="shared" si="405"/>
        <v>65979617.000000112</v>
      </c>
      <c r="CU534" s="118">
        <f t="shared" si="406"/>
        <v>119.99999995110556</v>
      </c>
      <c r="CV534" s="118">
        <f t="shared" si="407"/>
        <v>65979737.000000067</v>
      </c>
      <c r="CW534" s="119">
        <f t="shared" si="408"/>
        <v>0.99999818125980167</v>
      </c>
    </row>
    <row r="535" spans="1:101" ht="118.5" customHeight="1" x14ac:dyDescent="0.3">
      <c r="A535" s="104" t="str">
        <f>[4]SayfaKAY!C517</f>
        <v>KAY5+6</v>
      </c>
      <c r="B535" s="104" t="str">
        <f>[4]SayfaKAY!D517</f>
        <v>3880(9)</v>
      </c>
      <c r="C535" s="105" t="str">
        <f>[4]SayfaKAY!E517</f>
        <v>P</v>
      </c>
      <c r="D535" s="105">
        <f>[4]SayfaKAY!F517</f>
        <v>101647</v>
      </c>
      <c r="E535" s="106" t="str">
        <f>[4]SayfaKAY!G517</f>
        <v>BOZ-KAY5+6-FF-516</v>
      </c>
      <c r="F535" s="134">
        <f t="shared" si="369"/>
        <v>45817</v>
      </c>
      <c r="G535" s="135">
        <f t="shared" si="370"/>
        <v>0.29166666670062114</v>
      </c>
      <c r="H535" s="235">
        <f>[4]SayfaKAY!H517</f>
        <v>45817.291666666701</v>
      </c>
      <c r="I535" s="104" t="str">
        <f>[4]SayfaKAY!I517</f>
        <v>Hat/Line</v>
      </c>
      <c r="J535" s="103" t="str">
        <f>IF([4]SayfaKAY!J517="","",IF([4]SayfaKAY!J517="Müşteri","Notified by Customer","Notified by Bozankaya"))</f>
        <v>Notified by Customer</v>
      </c>
      <c r="K535" s="103" t="e">
        <f>VLOOKUP([4]SayfaKAY!L517,#REF!,2,FALSE)</f>
        <v>#REF!</v>
      </c>
      <c r="L535" s="165" t="str">
        <f>[4]SayfaKAY!X517</f>
        <v>MEDCOM SP. Z O.O.</v>
      </c>
      <c r="M535" s="107" t="str">
        <f t="shared" si="371"/>
        <v>KAY5+6-BOZ-KAY5+6-FF-516</v>
      </c>
      <c r="N535" s="105" t="str">
        <f>[4]SayfaKAY!M517</f>
        <v>ARAÇ KENDİSİNİ TEKLİ GÖRDÜ</v>
      </c>
      <c r="O535" s="166" t="str">
        <f>[4]SayfaKAY!P517</f>
        <v>A-Sürüşü engeller</v>
      </c>
      <c r="P535" s="166" t="str">
        <f>[4]SayfaKAY!Q517</f>
        <v>B(Servisten çekmeye etki eden arıza)</v>
      </c>
      <c r="Q535" s="166" t="str">
        <f>[4]SayfaKAY!R517</f>
        <v>N.A(Yaralanma yok)</v>
      </c>
      <c r="R535" s="132" t="str" cm="1">
        <f t="array" ref="R535">IF([4]SayfaKAY!U517="","",_xlfn.IFS([4]SayfaKAY!U517="Bozankaya","Bozankaya",[4]SayfaKAY!U517="Müşteri","Customer",[4]SayfaKAY!U517="Tedarikçi","Equipment Supplier"))</f>
        <v>Equipment Supplier</v>
      </c>
      <c r="S535" s="204" t="str">
        <f>[4]SayfaKAY!N517</f>
        <v>ARACIN MER KAYDI İNCELENDİ WTB İLETİŞİM HATASI VERİYOR</v>
      </c>
      <c r="T535" s="133" t="str">
        <f>[4]SayfaKAY!AD517</f>
        <v>*Ekipman değiştirilecek</v>
      </c>
      <c r="U535" s="132" t="str">
        <f>[4]SayfaKAY!W517</f>
        <v>Evet</v>
      </c>
      <c r="V535" s="108">
        <f>[4]SayfaKAY!AZ517</f>
        <v>1</v>
      </c>
      <c r="W535" s="136">
        <f t="shared" si="372"/>
        <v>45906</v>
      </c>
      <c r="X535" s="137" t="str">
        <f t="shared" si="373"/>
        <v>07:00</v>
      </c>
      <c r="Y535" s="235">
        <f>[4]SayfaKAY!AE517</f>
        <v>45906.291666666701</v>
      </c>
      <c r="Z535" s="109">
        <f t="shared" si="374"/>
        <v>45906</v>
      </c>
      <c r="AA535" s="110" t="str">
        <f t="shared" si="375"/>
        <v>15:00</v>
      </c>
      <c r="AB535" s="182">
        <f>[4]SayfaKAY!BA517</f>
        <v>45906.625</v>
      </c>
      <c r="AC535" s="257">
        <f t="shared" si="376"/>
        <v>128639.99999995111</v>
      </c>
      <c r="AD535" s="111">
        <f t="shared" si="377"/>
        <v>45906</v>
      </c>
      <c r="AE535" s="111" t="str">
        <f t="shared" si="378"/>
        <v>15:00</v>
      </c>
      <c r="AF535" s="235">
        <f>[4]SayfaKAY!BA517</f>
        <v>45906.625</v>
      </c>
      <c r="AG535" s="179" t="str">
        <f>[4]SayfaKAY!S517</f>
        <v>(I) İlk Defa Karşılaşılan Arıza</v>
      </c>
      <c r="AH535" s="178" t="str">
        <f t="shared" si="379"/>
        <v>Bu Arıza Aracın Servise Verilmesine Engel</v>
      </c>
      <c r="AI535" s="163" t="str">
        <f>[4]SayfaKAY!AV517</f>
        <v/>
      </c>
      <c r="AJ535" s="164" t="str">
        <f t="shared" si="380"/>
        <v/>
      </c>
      <c r="AK535" s="164" t="str">
        <f t="shared" si="381"/>
        <v/>
      </c>
      <c r="AL535" s="112" t="str">
        <f>[4]SayfaKAY!AX517</f>
        <v/>
      </c>
      <c r="AM535" s="257" cm="1">
        <f t="array" ref="AM535">IFERROR(IF(AND(P535&lt;&gt;"D(Arıza Değil)",AH535="Bu Arıza Aracın Servise Verilmesine Engel Değil"),
IF(Z535-F535&gt;0,(AB535-Y535)*24*60,
IF(OR(AND(G535&gt;$AS$1,G535&lt;$AT$1),AND(G535&gt;$AU$1,G535&lt;$AV$1)),
(AF535-H535)*24*60,     BH:BH0)),        AN535),0)</f>
        <v>128639.99999995111</v>
      </c>
      <c r="AN535" s="257">
        <f t="shared" si="382"/>
        <v>128639.99999995111</v>
      </c>
      <c r="AO535" s="174" t="str">
        <f>[4]SayfaKAY!AG517</f>
        <v/>
      </c>
      <c r="AP535" s="174" t="str">
        <f>[4]SayfaKAY!AI517</f>
        <v>E870-7052</v>
      </c>
      <c r="AQ535" s="174" t="str">
        <f>[4]SayfaKAY!AQ517</f>
        <v/>
      </c>
      <c r="AR535" s="174" t="str">
        <f>[4]SayfaKAY!AH517</f>
        <v>GATEWAY</v>
      </c>
      <c r="AS535" s="174">
        <f>[4]SayfaKAY!AJ517</f>
        <v>1</v>
      </c>
      <c r="AT535" s="175" t="str">
        <f>[4]SayfaKAY!AM517</f>
        <v/>
      </c>
      <c r="AU535" s="176" t="str">
        <f>[4]SayfaKAY!AL517</f>
        <v/>
      </c>
      <c r="AV535" s="176" t="str">
        <f>[4]SayfaKAY!AP517</f>
        <v/>
      </c>
      <c r="AW535" s="177" t="str">
        <f>[4]SayfaKAY!AT517</f>
        <v/>
      </c>
      <c r="AX535" s="194">
        <f t="shared" si="383"/>
        <v>1415039.9999994622</v>
      </c>
      <c r="AY535" s="168"/>
      <c r="AZ535" s="167"/>
      <c r="BA535" s="170"/>
      <c r="BB535" s="171" t="str">
        <f t="shared" si="409"/>
        <v/>
      </c>
      <c r="BC535" s="114"/>
      <c r="BD535" s="114"/>
      <c r="BE535" s="114"/>
      <c r="BF535" s="114"/>
      <c r="BG535" s="114"/>
      <c r="BH535" s="114">
        <f>IFERROR(FRACAS!AN520, "Hata Var")</f>
        <v>2283.9999999850988</v>
      </c>
      <c r="BI535" s="114"/>
      <c r="BJ535" s="114"/>
      <c r="BK535" s="105" t="str">
        <f>[4]SayfaKAY!AW517</f>
        <v/>
      </c>
      <c r="BL535" s="105" t="str">
        <f>[4]SayfaKAY!V517</f>
        <v>MEDCOM SP. Z O.O.</v>
      </c>
      <c r="BM535" s="114"/>
      <c r="BN535" s="171" t="str">
        <f t="shared" si="384"/>
        <v>x yok</v>
      </c>
      <c r="BO535" s="171" t="str">
        <f t="shared" si="385"/>
        <v>aynı gün giderilen arıza</v>
      </c>
      <c r="BP535" s="171" t="str">
        <f t="shared" si="386"/>
        <v>Bir günden fazla süren arıza</v>
      </c>
      <c r="BQ535" s="226">
        <f t="shared" si="387"/>
        <v>128160</v>
      </c>
      <c r="BR535" s="226">
        <f t="shared" si="388"/>
        <v>479.99999995110556</v>
      </c>
      <c r="BS535" s="226">
        <f t="shared" si="389"/>
        <v>128639.99999995111</v>
      </c>
      <c r="BT535" s="114"/>
      <c r="BU535" s="242"/>
      <c r="BV535" s="233">
        <f t="shared" si="390"/>
        <v>10</v>
      </c>
      <c r="BW535" s="226" t="str">
        <f t="shared" si="391"/>
        <v>Evet, çakışma var</v>
      </c>
      <c r="BX535" s="229"/>
      <c r="BY535" s="247">
        <f t="shared" si="392"/>
        <v>89</v>
      </c>
      <c r="BZ535" s="247">
        <f t="shared" si="393"/>
        <v>0.33333333329937886</v>
      </c>
      <c r="CA535" s="247">
        <f t="shared" si="394"/>
        <v>89.333333333299379</v>
      </c>
      <c r="CB535" s="213"/>
      <c r="CC535" s="211"/>
      <c r="CD535" s="196"/>
      <c r="CE535" s="213">
        <v>516</v>
      </c>
      <c r="CF535" s="182">
        <f t="shared" si="395"/>
        <v>45817.291666666701</v>
      </c>
      <c r="CG535" s="182">
        <f t="shared" si="396"/>
        <v>45906.625</v>
      </c>
      <c r="CH535" s="196"/>
      <c r="CI535" s="196"/>
      <c r="CJ535" s="196"/>
      <c r="CK535" s="196">
        <f t="shared" si="397"/>
        <v>0.33333333329937886</v>
      </c>
      <c r="CL535" s="196">
        <f t="shared" si="398"/>
        <v>89</v>
      </c>
      <c r="CM535" s="196">
        <f t="shared" si="399"/>
        <v>89.333333333299379</v>
      </c>
      <c r="CN535" s="114"/>
      <c r="CO535" s="115">
        <f t="shared" si="400"/>
        <v>128639.99999995111</v>
      </c>
      <c r="CP535" s="116">
        <f t="shared" si="401"/>
        <v>19.999999997962732</v>
      </c>
      <c r="CQ535" s="117">
        <f t="shared" si="402"/>
        <v>0.29166666670062114</v>
      </c>
      <c r="CR535" s="117">
        <f t="shared" si="403"/>
        <v>45906.291666666701</v>
      </c>
      <c r="CS535" s="117">
        <f t="shared" si="404"/>
        <v>45906.625</v>
      </c>
      <c r="CT535" s="118">
        <f t="shared" si="405"/>
        <v>66104640</v>
      </c>
      <c r="CU535" s="118">
        <f t="shared" si="406"/>
        <v>479.99999995110556</v>
      </c>
      <c r="CV535" s="118">
        <f t="shared" si="407"/>
        <v>66105119.999999948</v>
      </c>
      <c r="CW535" s="119">
        <f t="shared" si="408"/>
        <v>0.99999273883777917</v>
      </c>
    </row>
    <row r="536" spans="1:101" ht="118.5" customHeight="1" x14ac:dyDescent="0.3">
      <c r="A536" s="160" t="str">
        <f>[4]SayfaKAY!C643</f>
        <v>KAY5+6</v>
      </c>
      <c r="B536" s="104" t="str">
        <f>[4]SayfaKAY!D643</f>
        <v>3880(9)</v>
      </c>
      <c r="C536" s="105" t="str">
        <f>[4]SayfaKAY!E643</f>
        <v>MA</v>
      </c>
      <c r="D536" s="105">
        <f>[4]SayfaKAY!F643</f>
        <v>86022</v>
      </c>
      <c r="E536" s="106" t="str">
        <f>[4]SayfaKAY!G643</f>
        <v>BOZ-KAY5+6-FF-636</v>
      </c>
      <c r="F536" s="193">
        <f t="shared" si="369"/>
        <v>45817</v>
      </c>
      <c r="G536" s="135">
        <f t="shared" si="370"/>
        <v>0.25347222219716059</v>
      </c>
      <c r="H536" s="235">
        <f>[4]SayfaKAY!H643</f>
        <v>45817.253472222197</v>
      </c>
      <c r="I536" s="104" t="str">
        <f>[4]SayfaKAY!I643</f>
        <v>Hat/Line</v>
      </c>
      <c r="J536" s="103" t="str">
        <f>IF([4]SayfaKAY!J643="","",IF([4]SayfaKAY!J643="Müşteri","Notified by Customer","Notified by Bozankaya"))</f>
        <v>Notified by Customer</v>
      </c>
      <c r="K536" s="103" t="e">
        <f>VLOOKUP([4]SayfaKAY!L643,#REF!,2,FALSE)</f>
        <v>#REF!</v>
      </c>
      <c r="L536" s="165" t="str">
        <f>[4]SayfaKAY!X643</f>
        <v>ELTESAN ELEKTRO MEKANİK SOĞUTMA SAN</v>
      </c>
      <c r="M536" s="107" t="str">
        <f t="shared" si="371"/>
        <v>KAY5+6-BOZ-KAY5+6-FF-636</v>
      </c>
      <c r="N536" s="105" t="str">
        <f>[4]SayfaKAY!M643</f>
        <v>RA ve MA bölümü soğuk, klima değerleri 0 gösteriyor.</v>
      </c>
      <c r="O536" s="166" t="str">
        <f>[4]SayfaKAY!P643</f>
        <v>C-Uyarı, sürüş devamlılığı</v>
      </c>
      <c r="P536" s="166" t="str">
        <f>[4]SayfaKAY!Q643</f>
        <v>B(Servisten çekmeye etki eden arıza)</v>
      </c>
      <c r="Q536" s="166" t="str">
        <f>[4]SayfaKAY!R643</f>
        <v>N.A(Yaralanma yok)</v>
      </c>
      <c r="R536" s="132" t="str" cm="1">
        <f t="array" ref="R536">IF([4]SayfaKAY!U643="","",_xlfn.IFS([4]SayfaKAY!U643="Bozankaya","Bozankaya",[4]SayfaKAY!U643="Müşteri","Customer",[4]SayfaKAY!U643="Tedarikçi","Equipment Supplier"))</f>
        <v>Equipment Supplier</v>
      </c>
      <c r="S536" s="204" t="str">
        <f>[4]SayfaKAY!N643</f>
        <v>Yolcu hvac sıcaklık 0 derece gösteriyor arızası kontrol edildi. Hvac sigortadan resetlendi. Arıza giderildi.</v>
      </c>
      <c r="T536" s="133" t="str">
        <f>[4]SayfaKAY!AD643</f>
        <v>*Reset edildi</v>
      </c>
      <c r="U536" s="132" t="str">
        <f>[4]SayfaKAY!W643</f>
        <v>Evet</v>
      </c>
      <c r="V536" s="108">
        <f>[4]SayfaKAY!AZ643</f>
        <v>2</v>
      </c>
      <c r="W536" s="136">
        <f t="shared" si="372"/>
        <v>45758</v>
      </c>
      <c r="X536" s="137" t="str">
        <f t="shared" si="373"/>
        <v>05:00</v>
      </c>
      <c r="Y536" s="235">
        <f>[4]SayfaKAY!AE643</f>
        <v>45758.208333333299</v>
      </c>
      <c r="Z536" s="109">
        <f t="shared" si="374"/>
        <v>45759</v>
      </c>
      <c r="AA536" s="110" t="str">
        <f t="shared" si="375"/>
        <v>07:00</v>
      </c>
      <c r="AB536" s="182">
        <f>[4]SayfaKAY!BA643</f>
        <v>45759.291666666701</v>
      </c>
      <c r="AC536" s="257">
        <f t="shared" si="376"/>
        <v>-83464.999999915017</v>
      </c>
      <c r="AD536" s="111">
        <f t="shared" si="377"/>
        <v>45759</v>
      </c>
      <c r="AE536" s="111" t="str">
        <f t="shared" si="378"/>
        <v>07:00</v>
      </c>
      <c r="AF536" s="235">
        <f>[4]SayfaKAY!BA643</f>
        <v>45759.291666666701</v>
      </c>
      <c r="AG536" s="179" t="str">
        <f>[4]SayfaKAY!S643</f>
        <v>(III) Farklı Araçlarda Tekrarlayan Arıza</v>
      </c>
      <c r="AH536" s="178" t="str">
        <f t="shared" si="379"/>
        <v>Bu Arıza Aracın Servise Verilmesine Engel</v>
      </c>
      <c r="AI536" s="163" t="str">
        <f>[4]SayfaKAY!AV643</f>
        <v/>
      </c>
      <c r="AJ536" s="164" t="str">
        <f t="shared" si="380"/>
        <v/>
      </c>
      <c r="AK536" s="164" t="str">
        <f t="shared" si="381"/>
        <v/>
      </c>
      <c r="AL536" s="112" t="str">
        <f>[4]SayfaKAY!AX643</f>
        <v/>
      </c>
      <c r="AM536" s="257" cm="1">
        <f t="array" ref="AM536">IFERROR(IF(AND(P536&lt;&gt;"D(Arıza Değil)",AH536="Bu Arıza Aracın Servise Verilmesine Engel Değil"),
IF(Z536-F536&gt;0,(AB536-Y536)*24*60,
IF(OR(AND(G536&gt;$AS$1,G536&lt;$AT$1),AND(G536&gt;$AU$1,G536&lt;$AV$1)),
(AF536-H536)*24*60,     BH:BH0)),        AN536),0)</f>
        <v>-83464.999999915017</v>
      </c>
      <c r="AN536" s="257">
        <f t="shared" si="382"/>
        <v>-83464.999999915017</v>
      </c>
      <c r="AO536" s="174" t="str">
        <f>[4]SayfaKAY!AG643</f>
        <v/>
      </c>
      <c r="AP536" s="174" t="str">
        <f>[4]SayfaKAY!AI643</f>
        <v/>
      </c>
      <c r="AQ536" s="174" t="str">
        <f>[4]SayfaKAY!AQ643</f>
        <v/>
      </c>
      <c r="AR536" s="174" t="str">
        <f>[4]SayfaKAY!AH643</f>
        <v/>
      </c>
      <c r="AS536" s="174" t="str">
        <f>[4]SayfaKAY!AJ643</f>
        <v/>
      </c>
      <c r="AT536" s="175" t="str">
        <f>[4]SayfaKAY!AM643</f>
        <v/>
      </c>
      <c r="AU536" s="176" t="str">
        <f>[4]SayfaKAY!AL643</f>
        <v/>
      </c>
      <c r="AV536" s="176" t="str">
        <f>[4]SayfaKAY!AP643</f>
        <v/>
      </c>
      <c r="AW536" s="177" t="str">
        <f>[4]SayfaKAY!AT643</f>
        <v/>
      </c>
      <c r="AX536" s="194">
        <f t="shared" si="383"/>
        <v>-1836229.9999981304</v>
      </c>
      <c r="AY536" s="168"/>
      <c r="AZ536" s="167"/>
      <c r="BA536" s="113"/>
      <c r="BB536" s="171" t="str">
        <f t="shared" si="409"/>
        <v/>
      </c>
      <c r="BC536" s="114"/>
      <c r="BD536" s="114"/>
      <c r="BE536" s="114"/>
      <c r="BF536" s="114"/>
      <c r="BG536" s="114"/>
      <c r="BH536" s="114">
        <f>IFERROR(FRACAS!AN646, "Hata Var")</f>
        <v>175672.0000000787</v>
      </c>
      <c r="BI536" s="114"/>
      <c r="BJ536" s="114"/>
      <c r="BK536" s="105" t="str">
        <f>[4]SayfaKAY!AW643</f>
        <v/>
      </c>
      <c r="BL536" s="105" t="str">
        <f>[4]SayfaKAY!V643</f>
        <v>ELTESAN ELEKTRO MEKANİK SOĞUTMA SAN</v>
      </c>
      <c r="BM536" s="114"/>
      <c r="BN536" s="171" t="str">
        <f t="shared" si="384"/>
        <v>x yok</v>
      </c>
      <c r="BO536" s="171" t="str">
        <f t="shared" si="385"/>
        <v>aynı gün giderilen arıza</v>
      </c>
      <c r="BP536" s="171" t="str">
        <f t="shared" si="386"/>
        <v>aynı gün giderilen arıza</v>
      </c>
      <c r="BQ536" s="226">
        <f t="shared" si="387"/>
        <v>-85025.000000012806</v>
      </c>
      <c r="BR536" s="226">
        <f t="shared" si="388"/>
        <v>1560.0000000977889</v>
      </c>
      <c r="BS536" s="226">
        <f t="shared" si="389"/>
        <v>-83464.999999915017</v>
      </c>
      <c r="BT536" s="114"/>
      <c r="BU536" s="242"/>
      <c r="BV536" s="233">
        <f t="shared" si="390"/>
        <v>-1</v>
      </c>
      <c r="BW536" s="226" t="str">
        <f t="shared" si="391"/>
        <v>Hayır, çakışma yok</v>
      </c>
      <c r="BX536" s="229"/>
      <c r="BY536" s="247">
        <f t="shared" si="392"/>
        <v>-59.045138888897782</v>
      </c>
      <c r="BZ536" s="247">
        <f t="shared" si="393"/>
        <v>1.0833333334012423</v>
      </c>
      <c r="CA536" s="247">
        <f t="shared" si="394"/>
        <v>-57.961805555496539</v>
      </c>
      <c r="CB536" s="213"/>
      <c r="CC536" s="211"/>
      <c r="CD536" s="196"/>
      <c r="CE536" s="213">
        <v>642</v>
      </c>
      <c r="CF536" s="182">
        <f t="shared" si="395"/>
        <v>45817.253472222197</v>
      </c>
      <c r="CG536" s="182">
        <f t="shared" si="396"/>
        <v>45759.291666666701</v>
      </c>
      <c r="CH536" s="196"/>
      <c r="CI536" s="196"/>
      <c r="CJ536" s="196"/>
      <c r="CK536" s="196">
        <f t="shared" si="397"/>
        <v>1.0833333334012423</v>
      </c>
      <c r="CL536" s="196">
        <f t="shared" si="398"/>
        <v>-59.045138888897782</v>
      </c>
      <c r="CM536" s="196">
        <f t="shared" si="399"/>
        <v>-57.961805555496539</v>
      </c>
      <c r="CN536" s="114"/>
      <c r="CO536" s="115">
        <f t="shared" si="400"/>
        <v>-83464.999999915017</v>
      </c>
      <c r="CP536" s="116">
        <f t="shared" si="401"/>
        <v>65.000000004074536</v>
      </c>
      <c r="CQ536" s="117">
        <f t="shared" si="402"/>
        <v>0.25347222219716059</v>
      </c>
      <c r="CR536" s="117">
        <f t="shared" si="403"/>
        <v>45758.208333333299</v>
      </c>
      <c r="CS536" s="117">
        <f t="shared" si="404"/>
        <v>45759.291666666701</v>
      </c>
      <c r="CT536" s="118">
        <f t="shared" si="405"/>
        <v>65891454.999999985</v>
      </c>
      <c r="CU536" s="118">
        <f t="shared" si="406"/>
        <v>1560.0000000977889</v>
      </c>
      <c r="CV536" s="118">
        <f t="shared" si="407"/>
        <v>65893015.000000082</v>
      </c>
      <c r="CW536" s="119">
        <f t="shared" si="408"/>
        <v>0.99997632525996727</v>
      </c>
    </row>
    <row r="537" spans="1:101" ht="118.5" customHeight="1" x14ac:dyDescent="0.3">
      <c r="A537" s="104" t="str">
        <f>[4]SayfaKAY!C646</f>
        <v>KAY5+6</v>
      </c>
      <c r="B537" s="104" t="str">
        <f>[4]SayfaKAY!D646</f>
        <v>3880(9)</v>
      </c>
      <c r="C537" s="105" t="str">
        <f>[4]SayfaKAY!E646</f>
        <v>P</v>
      </c>
      <c r="D537" s="105">
        <f>[4]SayfaKAY!F646</f>
        <v>93.855000000000004</v>
      </c>
      <c r="E537" s="106" t="str">
        <f>[4]SayfaKAY!G646</f>
        <v>BOZ-KAY5+6-FF-639</v>
      </c>
      <c r="F537" s="193">
        <f t="shared" si="369"/>
        <v>45817</v>
      </c>
      <c r="G537" s="135">
        <f t="shared" si="370"/>
        <v>0.25347222219716059</v>
      </c>
      <c r="H537" s="235">
        <f>[4]SayfaKAY!H646</f>
        <v>45817.253472222197</v>
      </c>
      <c r="I537" s="104" t="str">
        <f>[4]SayfaKAY!I646</f>
        <v>Hat/Line</v>
      </c>
      <c r="J537" s="103" t="str">
        <f>IF([4]SayfaKAY!J646="","",IF([4]SayfaKAY!J646="Müşteri","Notified by Customer","Notified by Bozankaya"))</f>
        <v>Notified by Customer</v>
      </c>
      <c r="K537" s="103" t="e">
        <f>VLOOKUP([4]SayfaKAY!L646,#REF!,2,FALSE)</f>
        <v>#REF!</v>
      </c>
      <c r="L537" s="165" t="str">
        <f>[4]SayfaKAY!X646</f>
        <v>MEDCOM SP. Z O.O.</v>
      </c>
      <c r="M537" s="107" t="str">
        <f t="shared" si="371"/>
        <v>KAY5+6-BOZ-KAY5+6-FF-639</v>
      </c>
      <c r="N537" s="105" t="str">
        <f>[4]SayfaKAY!M646</f>
        <v>SAAT 08:48'DE HUNAT 1.PERONDA İLETİŞİM ARIZASI VERİP ARAÇ TEKLİ GÖRÜNDÜ HAREKET ETMEDİ DAHA SONRA KENDİLİĞİNDEN DÜZELDİ</v>
      </c>
      <c r="O537" s="166" t="str">
        <f>[4]SayfaKAY!P646</f>
        <v>A-Sürüşü engeller</v>
      </c>
      <c r="P537" s="166" t="str">
        <f>[4]SayfaKAY!Q646</f>
        <v>A(Hareket etmeyi engelleyen arıza)</v>
      </c>
      <c r="Q537" s="166" t="str">
        <f>[4]SayfaKAY!R646</f>
        <v>N.A(Yaralanma yok)</v>
      </c>
      <c r="R537" s="132" t="str" cm="1">
        <f t="array" ref="R537">IF([4]SayfaKAY!U646="","",_xlfn.IFS([4]SayfaKAY!U646="Bozankaya","Bozankaya",[4]SayfaKAY!U646="Müşteri","Customer",[4]SayfaKAY!U646="Tedarikçi","Equipment Supplier"))</f>
        <v>Customer</v>
      </c>
      <c r="S537" s="204" t="str">
        <f>[4]SayfaKAY!N646</f>
        <v>ARACIN GATEWAY DEĞİŞİMİ YAPILDI</v>
      </c>
      <c r="T537" s="133" t="str">
        <f>[4]SayfaKAY!AD646</f>
        <v>Ekipman yenisi ile değiştirildi</v>
      </c>
      <c r="U537" s="132" t="str">
        <f>[4]SayfaKAY!W646</f>
        <v>Evet</v>
      </c>
      <c r="V537" s="108" t="str">
        <f>[4]SayfaKAY!AZ646</f>
        <v/>
      </c>
      <c r="W537" s="136">
        <f t="shared" si="372"/>
        <v>45816</v>
      </c>
      <c r="X537" s="137" t="str">
        <f t="shared" si="373"/>
        <v>08:00</v>
      </c>
      <c r="Y537" s="235">
        <f>[4]SayfaKAY!AE646</f>
        <v>45816.333333333299</v>
      </c>
      <c r="Z537" s="109">
        <f t="shared" si="374"/>
        <v>45817</v>
      </c>
      <c r="AA537" s="110" t="str">
        <f t="shared" si="375"/>
        <v>12:00</v>
      </c>
      <c r="AB537" s="182">
        <f>[4]SayfaKAY!BA646</f>
        <v>45817.5</v>
      </c>
      <c r="AC537" s="257">
        <f t="shared" si="376"/>
        <v>355.00000003608875</v>
      </c>
      <c r="AD537" s="111">
        <f t="shared" si="377"/>
        <v>45817</v>
      </c>
      <c r="AE537" s="111" t="str">
        <f t="shared" si="378"/>
        <v>12:00</v>
      </c>
      <c r="AF537" s="235">
        <f>[4]SayfaKAY!BA646</f>
        <v>45817.5</v>
      </c>
      <c r="AG537" s="179" t="str">
        <f>[4]SayfaKAY!S646</f>
        <v xml:space="preserve">(I) İlk Defa Karşılaşılan Arıza </v>
      </c>
      <c r="AH537" s="178" t="str">
        <f t="shared" si="379"/>
        <v>Bu Arıza Aracın Servise Verilmesine Engel</v>
      </c>
      <c r="AI537" s="163" t="str">
        <f>[4]SayfaKAY!AV646</f>
        <v/>
      </c>
      <c r="AJ537" s="164" t="str">
        <f t="shared" si="380"/>
        <v/>
      </c>
      <c r="AK537" s="164" t="str">
        <f t="shared" si="381"/>
        <v/>
      </c>
      <c r="AL537" s="112" t="str">
        <f>[4]SayfaKAY!AX646</f>
        <v/>
      </c>
      <c r="AM537" s="257" cm="1">
        <f t="array" ref="AM537">IFERROR(IF(AND(P537&lt;&gt;"D(Arıza Değil)",AH537="Bu Arıza Aracın Servise Verilmesine Engel Değil"),
IF(Z537-F537&gt;0,(AB537-Y537)*24*60,
IF(OR(AND(G537&gt;$AS$1,G537&lt;$AT$1),AND(G537&gt;$AU$1,G537&lt;$AV$1)),
(AF537-H537)*24*60,     BH:BH0)),        AN537),0)</f>
        <v>355.00000003608875</v>
      </c>
      <c r="AN537" s="257">
        <f t="shared" si="382"/>
        <v>355.00000003608875</v>
      </c>
      <c r="AO537" s="174" t="str">
        <f>[4]SayfaKAY!AG646</f>
        <v/>
      </c>
      <c r="AP537" s="174" t="str">
        <f>[4]SayfaKAY!AI646</f>
        <v/>
      </c>
      <c r="AQ537" s="174" t="str">
        <f>[4]SayfaKAY!AQ646</f>
        <v/>
      </c>
      <c r="AR537" s="174" t="str">
        <f>[4]SayfaKAY!AH646</f>
        <v/>
      </c>
      <c r="AS537" s="174" t="str">
        <f>[4]SayfaKAY!AJ646</f>
        <v/>
      </c>
      <c r="AT537" s="175" t="str">
        <f>[4]SayfaKAY!AM646</f>
        <v/>
      </c>
      <c r="AU537" s="176" t="str">
        <f>[4]SayfaKAY!AL646</f>
        <v/>
      </c>
      <c r="AV537" s="176" t="str">
        <f>[4]SayfaKAY!AP646</f>
        <v/>
      </c>
      <c r="AW537" s="177" t="str">
        <f>[4]SayfaKAY!AT646</f>
        <v/>
      </c>
      <c r="AX537" s="194" t="str">
        <f t="shared" si="383"/>
        <v/>
      </c>
      <c r="AY537" s="168"/>
      <c r="AZ537" s="167"/>
      <c r="BA537" s="170"/>
      <c r="BB537" s="171" t="str">
        <f t="shared" si="409"/>
        <v/>
      </c>
      <c r="BC537" s="114"/>
      <c r="BD537" s="114"/>
      <c r="BE537" s="114"/>
      <c r="BF537" s="114"/>
      <c r="BG537" s="114"/>
      <c r="BH537" s="114">
        <f>IFERROR(FRACAS!AN649, "Hata Var")</f>
        <v>1484.0000000596046</v>
      </c>
      <c r="BI537" s="114"/>
      <c r="BJ537" s="114"/>
      <c r="BK537" s="105" t="str">
        <f>[4]SayfaKAY!AW646</f>
        <v/>
      </c>
      <c r="BL537" s="105" t="str">
        <f>[4]SayfaKAY!V646</f>
        <v>MEDCOM SP. Z O.O.</v>
      </c>
      <c r="BM537" s="114"/>
      <c r="BN537" s="171" t="str">
        <f t="shared" si="384"/>
        <v>x yok</v>
      </c>
      <c r="BO537" s="171" t="str">
        <f t="shared" si="385"/>
        <v>aynı gün giderilen arıza</v>
      </c>
      <c r="BP537" s="171" t="str">
        <f t="shared" si="386"/>
        <v>aynı gün giderilen arıza</v>
      </c>
      <c r="BQ537" s="226">
        <f t="shared" si="387"/>
        <v>-1325.0000000128057</v>
      </c>
      <c r="BR537" s="226">
        <f t="shared" si="388"/>
        <v>1680.0000000488944</v>
      </c>
      <c r="BS537" s="226">
        <f t="shared" si="389"/>
        <v>355.00000003608875</v>
      </c>
      <c r="BT537" s="114"/>
      <c r="BU537" s="242"/>
      <c r="BV537" s="233">
        <f t="shared" si="390"/>
        <v>4</v>
      </c>
      <c r="BW537" s="226" t="str">
        <f t="shared" si="391"/>
        <v>Evet, çakışma var</v>
      </c>
      <c r="BX537" s="229"/>
      <c r="BY537" s="247">
        <f t="shared" si="392"/>
        <v>-0.92013888889778173</v>
      </c>
      <c r="BZ537" s="247">
        <f t="shared" si="393"/>
        <v>1.1666666667006211</v>
      </c>
      <c r="CA537" s="247">
        <f t="shared" si="394"/>
        <v>0.24652777780283941</v>
      </c>
      <c r="CB537" s="213"/>
      <c r="CC537" s="211"/>
      <c r="CD537" s="196"/>
      <c r="CE537" s="213">
        <v>645</v>
      </c>
      <c r="CF537" s="182">
        <f t="shared" si="395"/>
        <v>45817.253472222197</v>
      </c>
      <c r="CG537" s="182">
        <f t="shared" si="396"/>
        <v>45817.5</v>
      </c>
      <c r="CH537" s="196"/>
      <c r="CI537" s="196"/>
      <c r="CJ537" s="196"/>
      <c r="CK537" s="196">
        <f t="shared" si="397"/>
        <v>1.1666666667006211</v>
      </c>
      <c r="CL537" s="196">
        <f t="shared" si="398"/>
        <v>-0.92013888889778173</v>
      </c>
      <c r="CM537" s="196">
        <f t="shared" si="399"/>
        <v>0.24652777780283941</v>
      </c>
      <c r="CN537" s="114"/>
      <c r="CO537" s="115">
        <f t="shared" si="400"/>
        <v>355.00000003608875</v>
      </c>
      <c r="CP537" s="116">
        <f t="shared" si="401"/>
        <v>70.000000002037268</v>
      </c>
      <c r="CQ537" s="117">
        <f t="shared" si="402"/>
        <v>0.25347222219716059</v>
      </c>
      <c r="CR537" s="117">
        <f t="shared" si="403"/>
        <v>45816.333333333299</v>
      </c>
      <c r="CS537" s="117">
        <f t="shared" si="404"/>
        <v>45817.5</v>
      </c>
      <c r="CT537" s="118">
        <f t="shared" si="405"/>
        <v>65975154.999999985</v>
      </c>
      <c r="CU537" s="118">
        <f t="shared" si="406"/>
        <v>1680.0000000488944</v>
      </c>
      <c r="CV537" s="118">
        <f t="shared" si="407"/>
        <v>65976835.000000037</v>
      </c>
      <c r="CW537" s="119">
        <f t="shared" si="408"/>
        <v>0.99997453651724799</v>
      </c>
    </row>
    <row r="538" spans="1:101" ht="118.5" customHeight="1" x14ac:dyDescent="0.3">
      <c r="A538" s="160" t="str">
        <f>[4]SayfaKAY!C647</f>
        <v>KAY5+6</v>
      </c>
      <c r="B538" s="104" t="str">
        <f>[4]SayfaKAY!D647</f>
        <v>3879(8)</v>
      </c>
      <c r="C538" s="105" t="str">
        <f>[4]SayfaKAY!E647</f>
        <v>MB</v>
      </c>
      <c r="D538" s="105">
        <f>[4]SayfaKAY!F647</f>
        <v>112920</v>
      </c>
      <c r="E538" s="106" t="str">
        <f>[4]SayfaKAY!G647</f>
        <v>BOZ-KAY5+6-FF-640</v>
      </c>
      <c r="F538" s="193">
        <f t="shared" si="369"/>
        <v>45816</v>
      </c>
      <c r="G538" s="135">
        <f t="shared" si="370"/>
        <v>0.29097222220298136</v>
      </c>
      <c r="H538" s="235">
        <f>[4]SayfaKAY!H647</f>
        <v>45816.290972222203</v>
      </c>
      <c r="I538" s="104" t="str">
        <f>[4]SayfaKAY!I647</f>
        <v>Hat/Line</v>
      </c>
      <c r="J538" s="103" t="str">
        <f>IF([4]SayfaKAY!J647="","",IF([4]SayfaKAY!J647="Müşteri","Notified by Customer","Notified by Bozankaya"))</f>
        <v>Notified by Customer</v>
      </c>
      <c r="K538" s="103" t="e">
        <f>VLOOKUP([4]SayfaKAY!L647,#REF!,2,FALSE)</f>
        <v>#REF!</v>
      </c>
      <c r="L538" s="165" t="str">
        <f>[4]SayfaKAY!X647</f>
        <v/>
      </c>
      <c r="M538" s="107" t="str">
        <f t="shared" si="371"/>
        <v>KAY5+6-BOZ-KAY5+6-FF-640</v>
      </c>
      <c r="N538" s="105" t="str">
        <f>[4]SayfaKAY!M647</f>
        <v>3879(CB) FUZULİ 2.PERONDA 1 NOLU KAPI ARIZA VERDİ İZOLE EDİLDİ KAPI IŞIĞI GELMEDİ KAPILAR BYPASS EDİLEREK, HIZ SINIRI İLE SEFERE 8 DK TEHİRLİ DEVAM EDİLDİ</v>
      </c>
      <c r="O538" s="166" t="str">
        <f>[4]SayfaKAY!P647</f>
        <v>B-Hız veya güç azalması</v>
      </c>
      <c r="P538" s="166" t="str">
        <f>[4]SayfaKAY!Q647</f>
        <v>B(Servisten çekmeye etki eden arıza)</v>
      </c>
      <c r="Q538" s="166" t="str">
        <f>[4]SayfaKAY!R647</f>
        <v>N.A(Yaralanma yok)</v>
      </c>
      <c r="R538" s="132" t="str" cm="1">
        <f t="array" ref="R538">IF([4]SayfaKAY!U647="","",_xlfn.IFS([4]SayfaKAY!U647="Bozankaya","Bozankaya",[4]SayfaKAY!U647="Müşteri","Customer",[4]SayfaKAY!U647="Tedarikçi","Equipment Supplier"))</f>
        <v>Equipment Supplier</v>
      </c>
      <c r="S538" s="204" t="str">
        <f>[4]SayfaKAY!N647</f>
        <v>HASSAS KENAR KABLOSU KOPMUŞ YENİDEN PİN BASILARAK ARIZA GİDERİLDİ.</v>
      </c>
      <c r="T538" s="133" t="str">
        <f>[4]SayfaKAY!AD647</f>
        <v>Ekipman yenisi ile değiştirildi</v>
      </c>
      <c r="U538" s="132" t="str">
        <f>[4]SayfaKAY!W647</f>
        <v/>
      </c>
      <c r="V538" s="108" t="str">
        <f>[4]SayfaKAY!AZ647</f>
        <v/>
      </c>
      <c r="W538" s="136">
        <f t="shared" si="372"/>
        <v>45816</v>
      </c>
      <c r="X538" s="137" t="str">
        <f t="shared" si="373"/>
        <v>08:00</v>
      </c>
      <c r="Y538" s="235">
        <f>[4]SayfaKAY!AE647</f>
        <v>45816.333333333299</v>
      </c>
      <c r="Z538" s="109">
        <f t="shared" si="374"/>
        <v>45817</v>
      </c>
      <c r="AA538" s="110" t="str">
        <f t="shared" si="375"/>
        <v>11:00</v>
      </c>
      <c r="AB538" s="182">
        <f>[4]SayfaKAY!BA647</f>
        <v>45817.458333333299</v>
      </c>
      <c r="AC538" s="257">
        <f t="shared" si="376"/>
        <v>1680.9999999788124</v>
      </c>
      <c r="AD538" s="111">
        <f t="shared" si="377"/>
        <v>45817</v>
      </c>
      <c r="AE538" s="111" t="str">
        <f t="shared" si="378"/>
        <v>11:00</v>
      </c>
      <c r="AF538" s="235">
        <f>[4]SayfaKAY!BA647</f>
        <v>45817.458333333299</v>
      </c>
      <c r="AG538" s="179" t="str">
        <f>[4]SayfaKAY!S647</f>
        <v>(III) Farklı Araçlarda Tekrarlayan Arıza</v>
      </c>
      <c r="AH538" s="178" t="str">
        <f t="shared" si="379"/>
        <v>Bu Arıza Aracın Servise Verilmesine Engel</v>
      </c>
      <c r="AI538" s="163" t="str">
        <f>[4]SayfaKAY!AV647</f>
        <v/>
      </c>
      <c r="AJ538" s="164" t="str">
        <f t="shared" si="380"/>
        <v/>
      </c>
      <c r="AK538" s="164" t="str">
        <f t="shared" si="381"/>
        <v/>
      </c>
      <c r="AL538" s="112" t="str">
        <f>[4]SayfaKAY!AX647</f>
        <v/>
      </c>
      <c r="AM538" s="257" cm="1">
        <f t="array" ref="AM538">IFERROR(IF(AND(P538&lt;&gt;"D(Arıza Değil)",AH538="Bu Arıza Aracın Servise Verilmesine Engel Değil"),
IF(Z538-F538&gt;0,(AB538-Y538)*24*60,
IF(OR(AND(G538&gt;$AS$1,G538&lt;$AT$1),AND(G538&gt;$AU$1,G538&lt;$AV$1)),
(AF538-H538)*24*60,     BH:BH0)),        AN538),0)</f>
        <v>1680.9999999788124</v>
      </c>
      <c r="AN538" s="257">
        <f t="shared" si="382"/>
        <v>1680.9999999788124</v>
      </c>
      <c r="AO538" s="174" t="str">
        <f>[4]SayfaKAY!AG647</f>
        <v/>
      </c>
      <c r="AP538" s="174" t="str">
        <f>[4]SayfaKAY!AI647</f>
        <v/>
      </c>
      <c r="AQ538" s="174" t="str">
        <f>[4]SayfaKAY!AQ647</f>
        <v/>
      </c>
      <c r="AR538" s="174" t="str">
        <f>[4]SayfaKAY!AH647</f>
        <v/>
      </c>
      <c r="AS538" s="174" t="str">
        <f>[4]SayfaKAY!AJ647</f>
        <v/>
      </c>
      <c r="AT538" s="175" t="str">
        <f>[4]SayfaKAY!AM647</f>
        <v/>
      </c>
      <c r="AU538" s="176" t="str">
        <f>[4]SayfaKAY!AL647</f>
        <v/>
      </c>
      <c r="AV538" s="176" t="str">
        <f>[4]SayfaKAY!AP647</f>
        <v/>
      </c>
      <c r="AW538" s="177" t="str">
        <f>[4]SayfaKAY!AT647</f>
        <v/>
      </c>
      <c r="AX538" s="194" t="str">
        <f t="shared" si="383"/>
        <v/>
      </c>
      <c r="AY538" s="168"/>
      <c r="AZ538" s="167"/>
      <c r="BA538" s="113"/>
      <c r="BB538" s="171" t="str">
        <f t="shared" si="409"/>
        <v/>
      </c>
      <c r="BC538" s="114"/>
      <c r="BD538" s="114"/>
      <c r="BE538" s="114"/>
      <c r="BF538" s="114"/>
      <c r="BG538" s="114"/>
      <c r="BH538" s="114">
        <f>IFERROR(FRACAS!AN650, "Hata Var")</f>
        <v>1574.0000000596046</v>
      </c>
      <c r="BI538" s="114"/>
      <c r="BJ538" s="114"/>
      <c r="BK538" s="105" t="str">
        <f>[4]SayfaKAY!AW647</f>
        <v/>
      </c>
      <c r="BL538" s="105" t="str">
        <f>[4]SayfaKAY!V647</f>
        <v>KNORR-BREMSE GMBH DİVİSİON IFE AUTO</v>
      </c>
      <c r="BM538" s="114"/>
      <c r="BN538" s="171" t="str">
        <f t="shared" si="384"/>
        <v>x yok</v>
      </c>
      <c r="BO538" s="171" t="str">
        <f t="shared" si="385"/>
        <v>aynı gün giderilen arıza</v>
      </c>
      <c r="BP538" s="171" t="str">
        <f t="shared" si="386"/>
        <v>Bir günden fazla süren arıza</v>
      </c>
      <c r="BQ538" s="226">
        <f t="shared" si="387"/>
        <v>60.999999978812411</v>
      </c>
      <c r="BR538" s="226">
        <f t="shared" si="388"/>
        <v>1620</v>
      </c>
      <c r="BS538" s="226">
        <f t="shared" si="389"/>
        <v>1680.9999999788124</v>
      </c>
      <c r="BT538" s="114"/>
      <c r="BU538" s="242"/>
      <c r="BV538" s="233">
        <f t="shared" si="390"/>
        <v>4</v>
      </c>
      <c r="BW538" s="226" t="str">
        <f t="shared" si="391"/>
        <v>Evet, çakışma var</v>
      </c>
      <c r="BX538" s="229"/>
      <c r="BY538" s="247">
        <f t="shared" si="392"/>
        <v>4.2361111096397508E-2</v>
      </c>
      <c r="BZ538" s="247">
        <f t="shared" si="393"/>
        <v>1.125</v>
      </c>
      <c r="CA538" s="247">
        <f t="shared" si="394"/>
        <v>1.1673611110963975</v>
      </c>
      <c r="CB538" s="213"/>
      <c r="CC538" s="211"/>
      <c r="CD538" s="196"/>
      <c r="CE538" s="213">
        <v>646</v>
      </c>
      <c r="CF538" s="182">
        <f t="shared" si="395"/>
        <v>45816.290972222203</v>
      </c>
      <c r="CG538" s="182">
        <f t="shared" si="396"/>
        <v>45817.458333333299</v>
      </c>
      <c r="CH538" s="196"/>
      <c r="CI538" s="196"/>
      <c r="CJ538" s="196"/>
      <c r="CK538" s="196">
        <f t="shared" si="397"/>
        <v>1.125</v>
      </c>
      <c r="CL538" s="196">
        <f t="shared" si="398"/>
        <v>4.2361111096397508E-2</v>
      </c>
      <c r="CM538" s="196">
        <f t="shared" si="399"/>
        <v>1.1673611110963975</v>
      </c>
      <c r="CN538" s="114"/>
      <c r="CO538" s="115">
        <f t="shared" si="400"/>
        <v>1680.9999999788124</v>
      </c>
      <c r="CP538" s="116">
        <f t="shared" si="401"/>
        <v>67.5</v>
      </c>
      <c r="CQ538" s="117">
        <f t="shared" si="402"/>
        <v>0.29097222220298136</v>
      </c>
      <c r="CR538" s="117">
        <f t="shared" si="403"/>
        <v>45816.333333333299</v>
      </c>
      <c r="CS538" s="117">
        <f t="shared" si="404"/>
        <v>45817.458333333299</v>
      </c>
      <c r="CT538" s="118">
        <f t="shared" si="405"/>
        <v>65975100.999999978</v>
      </c>
      <c r="CU538" s="118">
        <f t="shared" si="406"/>
        <v>1620</v>
      </c>
      <c r="CV538" s="118">
        <f t="shared" si="407"/>
        <v>65976720.999999978</v>
      </c>
      <c r="CW538" s="119">
        <f t="shared" si="408"/>
        <v>0.99997544588492049</v>
      </c>
    </row>
    <row r="539" spans="1:101" ht="118.5" customHeight="1" x14ac:dyDescent="0.3">
      <c r="A539" s="104" t="str">
        <f>[4]SayfaKAY!C718</f>
        <v>KAY5+6</v>
      </c>
      <c r="B539" s="104" t="str">
        <f>[4]SayfaKAY!D718</f>
        <v>3878(7)</v>
      </c>
      <c r="C539" s="105" t="str">
        <f>[4]SayfaKAY!E718</f>
        <v>MA</v>
      </c>
      <c r="D539" s="105">
        <f>[4]SayfaKAY!F718</f>
        <v>131283</v>
      </c>
      <c r="E539" s="106" t="str">
        <f>[4]SayfaKAY!G718</f>
        <v>BOZ-KAY5+6-FF-705</v>
      </c>
      <c r="F539" s="193">
        <f t="shared" si="369"/>
        <v>45816</v>
      </c>
      <c r="G539" s="135">
        <f t="shared" si="370"/>
        <v>0.67500000000291038</v>
      </c>
      <c r="H539" s="235">
        <f>[4]SayfaKAY!H718</f>
        <v>45816.675000000003</v>
      </c>
      <c r="I539" s="104" t="str">
        <f>[4]SayfaKAY!I718</f>
        <v>Hat/Line</v>
      </c>
      <c r="J539" s="103" t="str">
        <f>IF([4]SayfaKAY!J718="","",IF([4]SayfaKAY!J718="Müşteri","Notified by Customer","Notified by Bozankaya"))</f>
        <v>Notified by Customer</v>
      </c>
      <c r="K539" s="103" t="e">
        <f>VLOOKUP([4]SayfaKAY!L718,#REF!,2,FALSE)</f>
        <v>#REF!</v>
      </c>
      <c r="L539" s="165" t="str">
        <f>[4]SayfaKAY!X718</f>
        <v>ALFA UNİON, A.S.</v>
      </c>
      <c r="M539" s="107" t="str">
        <f t="shared" si="371"/>
        <v>KAY5+6-BOZ-KAY5+6-FF-705</v>
      </c>
      <c r="N539" s="105" t="str">
        <f>[4]SayfaKAY!M718</f>
        <v>CA ZİL ARA ARA ÇALMIYOR</v>
      </c>
      <c r="O539" s="166" t="str">
        <f>[4]SayfaKAY!P718</f>
        <v>D-Arıza değil</v>
      </c>
      <c r="P539" s="166" t="str">
        <f>[4]SayfaKAY!Q718</f>
        <v>B(Servisten çekmeye etki eden arıza)</v>
      </c>
      <c r="Q539" s="166" t="str">
        <f>[4]SayfaKAY!R718</f>
        <v>N.A(Yaralanma yok)</v>
      </c>
      <c r="R539" s="132" t="str" cm="1">
        <f t="array" ref="R539">IF([4]SayfaKAY!U718="","",_xlfn.IFS([4]SayfaKAY!U718="Bozankaya","Bozankaya",[4]SayfaKAY!U718="Müşteri","Customer",[4]SayfaKAY!U718="Tedarikçi","Equipment Supplier"))</f>
        <v>Equipment Supplier</v>
      </c>
      <c r="S539" s="204" t="str">
        <f>[4]SayfaKAY!N718</f>
        <v>ZİL BUTONU DEĞİŞTİRİLDİ</v>
      </c>
      <c r="T539" s="133" t="str">
        <f>[4]SayfaKAY!AD718</f>
        <v>Gevşek bağlantı vidaları sıkıldı</v>
      </c>
      <c r="U539" s="132" t="str">
        <f>[4]SayfaKAY!W718</f>
        <v/>
      </c>
      <c r="V539" s="108" t="str">
        <f>[4]SayfaKAY!AZ718</f>
        <v/>
      </c>
      <c r="W539" s="136">
        <f t="shared" si="372"/>
        <v>45886</v>
      </c>
      <c r="X539" s="137" t="str">
        <f t="shared" si="373"/>
        <v>06:00</v>
      </c>
      <c r="Y539" s="235">
        <f>[4]SayfaKAY!AE718</f>
        <v>45886.25</v>
      </c>
      <c r="Z539" s="109">
        <f t="shared" si="374"/>
        <v>45816</v>
      </c>
      <c r="AA539" s="110" t="str">
        <f t="shared" si="375"/>
        <v>17:00</v>
      </c>
      <c r="AB539" s="182">
        <f>[4]SayfaKAY!BA718</f>
        <v>45816.708333333299</v>
      </c>
      <c r="AC539" s="257">
        <f t="shared" si="376"/>
        <v>47.999999946914613</v>
      </c>
      <c r="AD539" s="111">
        <f t="shared" si="377"/>
        <v>45816</v>
      </c>
      <c r="AE539" s="111" t="str">
        <f t="shared" si="378"/>
        <v>17:00</v>
      </c>
      <c r="AF539" s="235">
        <f>[4]SayfaKAY!BA718</f>
        <v>45816.708333333299</v>
      </c>
      <c r="AG539" s="179" t="str">
        <f>[4]SayfaKAY!S718</f>
        <v xml:space="preserve">(I) İlk Defa Karşılaşılan Arıza </v>
      </c>
      <c r="AH539" s="178" t="str">
        <f t="shared" si="379"/>
        <v>Bu Arıza Aracın Servise Verilmesine Engel</v>
      </c>
      <c r="AI539" s="163" t="str">
        <f>[4]SayfaKAY!AV718</f>
        <v/>
      </c>
      <c r="AJ539" s="164" t="str">
        <f t="shared" si="380"/>
        <v/>
      </c>
      <c r="AK539" s="164" t="str">
        <f t="shared" si="381"/>
        <v/>
      </c>
      <c r="AL539" s="112" t="str">
        <f>[4]SayfaKAY!AX718</f>
        <v/>
      </c>
      <c r="AM539" s="257" cm="1">
        <f t="array" ref="AM539">IFERROR(IF(AND(P539&lt;&gt;"D(Arıza Değil)",AH539="Bu Arıza Aracın Servise Verilmesine Engel Değil"),
IF(Z539-F539&gt;0,(AB539-Y539)*24*60,
IF(OR(AND(G539&gt;$AS$1,G539&lt;$AT$1),AND(G539&gt;$AU$1,G539&lt;$AV$1)),
(AF539-H539)*24*60,     BH:BH0)),        AN539),0)</f>
        <v>47.999999946914613</v>
      </c>
      <c r="AN539" s="257">
        <f t="shared" si="382"/>
        <v>47.999999946914613</v>
      </c>
      <c r="AO539" s="174" t="str">
        <f>[4]SayfaKAY!AG718</f>
        <v/>
      </c>
      <c r="AP539" s="174" t="str">
        <f>[4]SayfaKAY!AI718</f>
        <v/>
      </c>
      <c r="AQ539" s="174" t="str">
        <f>[4]SayfaKAY!AQ718</f>
        <v/>
      </c>
      <c r="AR539" s="174" t="str">
        <f>[4]SayfaKAY!AH718</f>
        <v/>
      </c>
      <c r="AS539" s="174" t="str">
        <f>[4]SayfaKAY!AJ718</f>
        <v/>
      </c>
      <c r="AT539" s="175" t="str">
        <f>[4]SayfaKAY!AM718</f>
        <v/>
      </c>
      <c r="AU539" s="176" t="str">
        <f>[4]SayfaKAY!AL718</f>
        <v/>
      </c>
      <c r="AV539" s="176" t="str">
        <f>[4]SayfaKAY!AP718</f>
        <v/>
      </c>
      <c r="AW539" s="177" t="str">
        <f>[4]SayfaKAY!AT718</f>
        <v/>
      </c>
      <c r="AX539" s="194" t="str">
        <f t="shared" si="383"/>
        <v/>
      </c>
      <c r="AY539" s="168"/>
      <c r="AZ539" s="167"/>
      <c r="BA539" s="170"/>
      <c r="BB539" s="171" t="str">
        <f t="shared" si="409"/>
        <v/>
      </c>
      <c r="BC539" s="114"/>
      <c r="BD539" s="114"/>
      <c r="BE539" s="114"/>
      <c r="BF539" s="114"/>
      <c r="BG539" s="114"/>
      <c r="BH539" s="114">
        <f>IFERROR(FRACAS!AN721, "Hata Var")</f>
        <v>1525.9999999660067</v>
      </c>
      <c r="BI539" s="114"/>
      <c r="BJ539" s="114"/>
      <c r="BK539" s="105" t="str">
        <f>[4]SayfaKAY!AW718</f>
        <v/>
      </c>
      <c r="BL539" s="105" t="str">
        <f>[4]SayfaKAY!V718</f>
        <v>ALFA UNİON, A.S.</v>
      </c>
      <c r="BM539" s="114"/>
      <c r="BN539" s="171" t="str">
        <f t="shared" si="384"/>
        <v>x yok</v>
      </c>
      <c r="BO539" s="171" t="str">
        <f t="shared" si="385"/>
        <v>aynı gün giderilen arıza</v>
      </c>
      <c r="BP539" s="171" t="str">
        <f t="shared" si="386"/>
        <v>aynı gün giderilen arıza</v>
      </c>
      <c r="BQ539" s="226">
        <f t="shared" si="387"/>
        <v>100187.99999999581</v>
      </c>
      <c r="BR539" s="226">
        <f t="shared" si="388"/>
        <v>-100140.00000004889</v>
      </c>
      <c r="BS539" s="226">
        <f t="shared" si="389"/>
        <v>47.999999946914613</v>
      </c>
      <c r="BT539" s="114"/>
      <c r="BU539" s="242"/>
      <c r="BV539" s="233">
        <f t="shared" si="390"/>
        <v>0</v>
      </c>
      <c r="BW539" s="226" t="str">
        <f t="shared" si="391"/>
        <v>Hayır, çakışma yok</v>
      </c>
      <c r="BX539" s="229"/>
      <c r="BY539" s="247">
        <f t="shared" si="392"/>
        <v>69.57499999999709</v>
      </c>
      <c r="BZ539" s="247">
        <f t="shared" si="393"/>
        <v>-69.541666666700621</v>
      </c>
      <c r="CA539" s="247">
        <f t="shared" si="394"/>
        <v>3.3333333296468481E-2</v>
      </c>
      <c r="CB539" s="213"/>
      <c r="CC539" s="211"/>
      <c r="CD539" s="196"/>
      <c r="CE539" s="213">
        <v>717</v>
      </c>
      <c r="CF539" s="182">
        <f t="shared" si="395"/>
        <v>45816.675000000003</v>
      </c>
      <c r="CG539" s="182">
        <f t="shared" si="396"/>
        <v>45816.708333333299</v>
      </c>
      <c r="CH539" s="196"/>
      <c r="CI539" s="196"/>
      <c r="CJ539" s="196"/>
      <c r="CK539" s="196">
        <f t="shared" si="397"/>
        <v>-69.541666666700621</v>
      </c>
      <c r="CL539" s="196">
        <f t="shared" si="398"/>
        <v>69.57499999999709</v>
      </c>
      <c r="CM539" s="196">
        <f t="shared" si="399"/>
        <v>3.3333333296468481E-2</v>
      </c>
      <c r="CN539" s="114"/>
      <c r="CO539" s="115">
        <f t="shared" si="400"/>
        <v>47.999999946914613</v>
      </c>
      <c r="CP539" s="116">
        <f t="shared" si="401"/>
        <v>-4172.5000000020373</v>
      </c>
      <c r="CQ539" s="117">
        <f t="shared" si="402"/>
        <v>0.67500000000291038</v>
      </c>
      <c r="CR539" s="117">
        <f t="shared" si="403"/>
        <v>45886.25</v>
      </c>
      <c r="CS539" s="117">
        <f t="shared" si="404"/>
        <v>45816.708333333299</v>
      </c>
      <c r="CT539" s="118">
        <f t="shared" si="405"/>
        <v>66075227.999999993</v>
      </c>
      <c r="CU539" s="118">
        <f t="shared" si="406"/>
        <v>-100140.00000004889</v>
      </c>
      <c r="CV539" s="118">
        <f t="shared" si="407"/>
        <v>65975087.999999948</v>
      </c>
      <c r="CW539" s="119">
        <f t="shared" si="408"/>
        <v>1.0015178456450113</v>
      </c>
    </row>
    <row r="540" spans="1:101" ht="118.5" customHeight="1" x14ac:dyDescent="0.3">
      <c r="A540" s="160" t="str">
        <f>[4]SayfaKAY!C743</f>
        <v>KAY5+6</v>
      </c>
      <c r="B540" s="104" t="str">
        <f>[4]SayfaKAY!D743</f>
        <v>3880(9)</v>
      </c>
      <c r="C540" s="105" t="str">
        <f>[4]SayfaKAY!E743</f>
        <v/>
      </c>
      <c r="D540" s="105">
        <f>[4]SayfaKAY!F743</f>
        <v>93845</v>
      </c>
      <c r="E540" s="106" t="str">
        <f>[4]SayfaKAY!G743</f>
        <v>BOZ-KAY5+6-FF-730</v>
      </c>
      <c r="F540" s="193">
        <f t="shared" si="369"/>
        <v>45815</v>
      </c>
      <c r="G540" s="135">
        <f t="shared" si="370"/>
        <v>0.34305555559694767</v>
      </c>
      <c r="H540" s="235">
        <f>[4]SayfaKAY!H743</f>
        <v>45815.343055555597</v>
      </c>
      <c r="I540" s="104" t="str">
        <f>[4]SayfaKAY!I743</f>
        <v>Hat/Line</v>
      </c>
      <c r="J540" s="103" t="str">
        <f>IF([4]SayfaKAY!J743="","",IF([4]SayfaKAY!J743="Müşteri","Notified by Customer","Notified by Bozankaya"))</f>
        <v>Notified by Customer</v>
      </c>
      <c r="K540" s="103" t="e">
        <f>VLOOKUP([4]SayfaKAY!L743,#REF!,2,FALSE)</f>
        <v>#REF!</v>
      </c>
      <c r="L540" s="165" t="str">
        <f>[4]SayfaKAY!X743</f>
        <v/>
      </c>
      <c r="M540" s="107" t="str">
        <f t="shared" si="371"/>
        <v>KAY5+6-BOZ-KAY5+6-FF-730</v>
      </c>
      <c r="N540" s="105" t="str">
        <f>[4]SayfaKAY!M743</f>
        <v xml:space="preserve">ARAÇ SÖNÜK KALINCA BATARYA BİTİYOR CANLANMIYOR </v>
      </c>
      <c r="O540" s="166" t="str">
        <f>[4]SayfaKAY!P743</f>
        <v>D-Arıza değil</v>
      </c>
      <c r="P540" s="166" t="str">
        <f>[4]SayfaKAY!Q743</f>
        <v>B(Servisten çekmeye etki eden arıza)</v>
      </c>
      <c r="Q540" s="166" t="str">
        <f>[4]SayfaKAY!R743</f>
        <v>N.A(Yaralanma yok)</v>
      </c>
      <c r="R540" s="132" t="str" cm="1">
        <f t="array" ref="R540">IF([4]SayfaKAY!U743="","",_xlfn.IFS([4]SayfaKAY!U743="Bozankaya","Bozankaya",[4]SayfaKAY!U743="Müşteri","Customer",[4]SayfaKAY!U743="Tedarikçi","Equipment Supplier"))</f>
        <v>Bozankaya</v>
      </c>
      <c r="S540" s="204" t="str">
        <f>[4]SayfaKAY!N743</f>
        <v>ARACA TAKVİYE ATIP CANLANDIRILDI</v>
      </c>
      <c r="T540" s="133" t="str">
        <f>[4]SayfaKAY!AD743</f>
        <v>Ekipman yenisi ile değiştirildi</v>
      </c>
      <c r="U540" s="132" t="str">
        <f>[4]SayfaKAY!W743</f>
        <v/>
      </c>
      <c r="V540" s="108" t="str">
        <f>[4]SayfaKAY!AZ743</f>
        <v/>
      </c>
      <c r="W540" s="136">
        <f t="shared" si="372"/>
        <v>45815</v>
      </c>
      <c r="X540" s="137" t="str">
        <f t="shared" si="373"/>
        <v>10:00</v>
      </c>
      <c r="Y540" s="235">
        <f>[4]SayfaKAY!AE743</f>
        <v>45815.416666666701</v>
      </c>
      <c r="Z540" s="109">
        <f t="shared" si="374"/>
        <v>45815</v>
      </c>
      <c r="AA540" s="110" t="str">
        <f t="shared" si="375"/>
        <v>12:00</v>
      </c>
      <c r="AB540" s="182">
        <f>[4]SayfaKAY!BA743</f>
        <v>45815.5</v>
      </c>
      <c r="AC540" s="257">
        <f t="shared" si="376"/>
        <v>225.99999994039536</v>
      </c>
      <c r="AD540" s="111">
        <f t="shared" si="377"/>
        <v>45815</v>
      </c>
      <c r="AE540" s="111" t="str">
        <f t="shared" si="378"/>
        <v>12:00</v>
      </c>
      <c r="AF540" s="235">
        <f>[4]SayfaKAY!BA743</f>
        <v>45815.5</v>
      </c>
      <c r="AG540" s="179" t="str">
        <f>[4]SayfaKAY!S743</f>
        <v>(III) Farklı Araçlarda Tekrarlayan Arıza</v>
      </c>
      <c r="AH540" s="178" t="str">
        <f t="shared" si="379"/>
        <v>Bu Arıza Aracın Servise Verilmesine Engel</v>
      </c>
      <c r="AI540" s="163" t="str">
        <f>[4]SayfaKAY!AV743</f>
        <v/>
      </c>
      <c r="AJ540" s="164" t="str">
        <f t="shared" si="380"/>
        <v/>
      </c>
      <c r="AK540" s="164" t="str">
        <f t="shared" si="381"/>
        <v/>
      </c>
      <c r="AL540" s="112" t="str">
        <f>[4]SayfaKAY!AX743</f>
        <v/>
      </c>
      <c r="AM540" s="257" cm="1">
        <f t="array" ref="AM540">IFERROR(IF(AND(P540&lt;&gt;"D(Arıza Değil)",AH540="Bu Arıza Aracın Servise Verilmesine Engel Değil"),
IF(Z540-F540&gt;0,(AB540-Y540)*24*60,
IF(OR(AND(G540&gt;$AS$1,G540&lt;$AT$1),AND(G540&gt;$AU$1,G540&lt;$AV$1)),
(AF540-H540)*24*60,     BH:BH0)),        AN540),0)</f>
        <v>225.99999994039536</v>
      </c>
      <c r="AN540" s="257">
        <f t="shared" si="382"/>
        <v>225.99999994039536</v>
      </c>
      <c r="AO540" s="174" t="str">
        <f>[4]SayfaKAY!AG743</f>
        <v/>
      </c>
      <c r="AP540" s="174" t="str">
        <f>[4]SayfaKAY!AI743</f>
        <v/>
      </c>
      <c r="AQ540" s="174" t="str">
        <f>[4]SayfaKAY!AQ743</f>
        <v/>
      </c>
      <c r="AR540" s="174" t="str">
        <f>[4]SayfaKAY!AH743</f>
        <v/>
      </c>
      <c r="AS540" s="174" t="str">
        <f>[4]SayfaKAY!AJ743</f>
        <v/>
      </c>
      <c r="AT540" s="175" t="str">
        <f>[4]SayfaKAY!AM743</f>
        <v/>
      </c>
      <c r="AU540" s="176" t="str">
        <f>[4]SayfaKAY!AL743</f>
        <v/>
      </c>
      <c r="AV540" s="176" t="str">
        <f>[4]SayfaKAY!AP743</f>
        <v/>
      </c>
      <c r="AW540" s="177" t="str">
        <f>[4]SayfaKAY!AT743</f>
        <v/>
      </c>
      <c r="AX540" s="194" t="str">
        <f t="shared" si="383"/>
        <v/>
      </c>
      <c r="AY540" s="168"/>
      <c r="AZ540" s="167"/>
      <c r="BA540" s="113"/>
      <c r="BB540" s="171" t="str">
        <f t="shared" si="409"/>
        <v/>
      </c>
      <c r="BC540" s="114"/>
      <c r="BD540" s="114"/>
      <c r="BE540" s="114"/>
      <c r="BF540" s="114"/>
      <c r="BG540" s="114"/>
      <c r="BH540" s="114">
        <f>IFERROR(FRACAS!AN746, "Hata Var")</f>
        <v>11.000000014901161</v>
      </c>
      <c r="BI540" s="114"/>
      <c r="BJ540" s="114"/>
      <c r="BK540" s="105" t="str">
        <f>[4]SayfaKAY!AW743</f>
        <v/>
      </c>
      <c r="BL540" s="105" t="str">
        <f>[4]SayfaKAY!V743</f>
        <v>Tasarım</v>
      </c>
      <c r="BM540" s="114"/>
      <c r="BN540" s="171" t="str">
        <f t="shared" si="384"/>
        <v>x yok</v>
      </c>
      <c r="BO540" s="171" t="str">
        <f t="shared" si="385"/>
        <v>aynı gün giderilen arıza</v>
      </c>
      <c r="BP540" s="171" t="str">
        <f t="shared" si="386"/>
        <v>aynı gün giderilen arıza</v>
      </c>
      <c r="BQ540" s="226">
        <f t="shared" si="387"/>
        <v>105.99999998928979</v>
      </c>
      <c r="BR540" s="226">
        <f t="shared" si="388"/>
        <v>119.99999995110556</v>
      </c>
      <c r="BS540" s="226">
        <f t="shared" si="389"/>
        <v>225.99999994039536</v>
      </c>
      <c r="BT540" s="114"/>
      <c r="BU540" s="242"/>
      <c r="BV540" s="233">
        <f t="shared" si="390"/>
        <v>3</v>
      </c>
      <c r="BW540" s="226" t="str">
        <f t="shared" si="391"/>
        <v>Evet, çakışma var</v>
      </c>
      <c r="BX540" s="229"/>
      <c r="BY540" s="247">
        <f t="shared" si="392"/>
        <v>7.3611111103673466E-2</v>
      </c>
      <c r="BZ540" s="247">
        <f t="shared" si="393"/>
        <v>8.3333333299378864E-2</v>
      </c>
      <c r="CA540" s="247">
        <f t="shared" si="394"/>
        <v>0.15694444440305233</v>
      </c>
      <c r="CB540" s="213"/>
      <c r="CC540" s="211"/>
      <c r="CD540" s="196"/>
      <c r="CE540" s="213">
        <v>742</v>
      </c>
      <c r="CF540" s="182">
        <f t="shared" si="395"/>
        <v>45815.343055555597</v>
      </c>
      <c r="CG540" s="182">
        <f t="shared" si="396"/>
        <v>45815.5</v>
      </c>
      <c r="CH540" s="196"/>
      <c r="CI540" s="196"/>
      <c r="CJ540" s="196"/>
      <c r="CK540" s="196">
        <f t="shared" si="397"/>
        <v>8.3333333299378864E-2</v>
      </c>
      <c r="CL540" s="196">
        <f t="shared" si="398"/>
        <v>7.3611111103673466E-2</v>
      </c>
      <c r="CM540" s="196">
        <f t="shared" si="399"/>
        <v>0.15694444440305233</v>
      </c>
      <c r="CN540" s="114"/>
      <c r="CO540" s="115">
        <f t="shared" si="400"/>
        <v>225.99999994039536</v>
      </c>
      <c r="CP540" s="116">
        <f t="shared" si="401"/>
        <v>4.9999999979627319</v>
      </c>
      <c r="CQ540" s="117">
        <f t="shared" si="402"/>
        <v>0.34305555559694767</v>
      </c>
      <c r="CR540" s="117">
        <f t="shared" si="403"/>
        <v>45815.416666666701</v>
      </c>
      <c r="CS540" s="117">
        <f t="shared" si="404"/>
        <v>45815.5</v>
      </c>
      <c r="CT540" s="118">
        <f t="shared" si="405"/>
        <v>65973705.999999993</v>
      </c>
      <c r="CU540" s="118">
        <f t="shared" si="406"/>
        <v>119.99999995110556</v>
      </c>
      <c r="CV540" s="118">
        <f t="shared" si="407"/>
        <v>65973825.99999994</v>
      </c>
      <c r="CW540" s="119">
        <f t="shared" si="408"/>
        <v>0.99999818109684968</v>
      </c>
    </row>
    <row r="541" spans="1:101" ht="118.5" customHeight="1" x14ac:dyDescent="0.3">
      <c r="A541" s="104" t="str">
        <f>[4]SayfaKAY!C739</f>
        <v>KAY5+6</v>
      </c>
      <c r="B541" s="104" t="str">
        <f>[4]SayfaKAY!D739</f>
        <v>3876(5)</v>
      </c>
      <c r="C541" s="105" t="str">
        <f>[4]SayfaKAY!E739</f>
        <v>MA</v>
      </c>
      <c r="D541" s="105">
        <f>[4]SayfaKAY!F739</f>
        <v>145358</v>
      </c>
      <c r="E541" s="106" t="str">
        <f>[4]SayfaKAY!G739</f>
        <v>BOZ-KAY5+6-FF-726</v>
      </c>
      <c r="F541" s="193">
        <f t="shared" si="369"/>
        <v>45813</v>
      </c>
      <c r="G541" s="135">
        <f t="shared" si="370"/>
        <v>0.62361111109930789</v>
      </c>
      <c r="H541" s="235">
        <f>[4]SayfaKAY!H739</f>
        <v>45813.623611111099</v>
      </c>
      <c r="I541" s="104" t="str">
        <f>[4]SayfaKAY!I739</f>
        <v>Hat/Line</v>
      </c>
      <c r="J541" s="103" t="str">
        <f>IF([4]SayfaKAY!J739="","",IF([4]SayfaKAY!J739="Müşteri","Notified by Customer","Notified by Bozankaya"))</f>
        <v>Notified by Customer</v>
      </c>
      <c r="K541" s="103" t="e">
        <f>VLOOKUP([4]SayfaKAY!L739,#REF!,2,FALSE)</f>
        <v>#REF!</v>
      </c>
      <c r="L541" s="165" t="str">
        <f>[4]SayfaKAY!X739</f>
        <v/>
      </c>
      <c r="M541" s="107" t="str">
        <f t="shared" si="371"/>
        <v>KAY5+6-BOZ-KAY5+6-FF-726</v>
      </c>
      <c r="N541" s="105" t="str">
        <f>[4]SayfaKAY!M739</f>
        <v>AF ÇEKİLDİĞİNDE 76 MA FREN ARIZASU VERİYOR KODU FB053</v>
      </c>
      <c r="O541" s="166" t="str">
        <f>[4]SayfaKAY!P739</f>
        <v>A-Sürüşü engeller</v>
      </c>
      <c r="P541" s="166" t="str">
        <f>[4]SayfaKAY!Q739</f>
        <v>B(Servisten çekmeye etki eden arıza)</v>
      </c>
      <c r="Q541" s="166" t="str">
        <f>[4]SayfaKAY!R739</f>
        <v>N.A(Yaralanma yok)</v>
      </c>
      <c r="R541" s="132" t="str" cm="1">
        <f t="array" ref="R541">IF([4]SayfaKAY!U739="","",_xlfn.IFS([4]SayfaKAY!U739="Bozankaya","Bozankaya",[4]SayfaKAY!U739="Müşteri","Customer",[4]SayfaKAY!U739="Tedarikçi","Equipment Supplier"))</f>
        <v>Bozankaya</v>
      </c>
      <c r="S541" s="204" t="str">
        <f>[4]SayfaKAY!N739</f>
        <v>ARAÇTA FB65 ARIZASI MEVCUTTU YAPILAN KONTROLLERDE YAÜ SEVİYESİNİN AZ OLDUĞU TESPİT EDİLECEK YAĞ EKLEME İŞLEMİ YAPILDI</v>
      </c>
      <c r="T541" s="133" t="str">
        <f>[4]SayfaKAY!AD739</f>
        <v>Ekipman yenisi ile değiştirildi</v>
      </c>
      <c r="U541" s="132" t="str">
        <f>[4]SayfaKAY!W739</f>
        <v/>
      </c>
      <c r="V541" s="108" t="str">
        <f>[4]SayfaKAY!AZ739</f>
        <v/>
      </c>
      <c r="W541" s="136">
        <f t="shared" si="372"/>
        <v>45834</v>
      </c>
      <c r="X541" s="137" t="str">
        <f t="shared" si="373"/>
        <v>05:00</v>
      </c>
      <c r="Y541" s="235">
        <f>[4]SayfaKAY!AE739</f>
        <v>45834.208333333299</v>
      </c>
      <c r="Z541" s="109">
        <f t="shared" si="374"/>
        <v>45834</v>
      </c>
      <c r="AA541" s="110" t="str">
        <f t="shared" si="375"/>
        <v>08:00</v>
      </c>
      <c r="AB541" s="182">
        <f>[4]SayfaKAY!BA739</f>
        <v>45834.333333333299</v>
      </c>
      <c r="AC541" s="257">
        <f t="shared" si="376"/>
        <v>29821.999999968102</v>
      </c>
      <c r="AD541" s="111">
        <f t="shared" si="377"/>
        <v>45834</v>
      </c>
      <c r="AE541" s="111" t="str">
        <f t="shared" si="378"/>
        <v>08:00</v>
      </c>
      <c r="AF541" s="235">
        <f>[4]SayfaKAY!BA739</f>
        <v>45834.333333333299</v>
      </c>
      <c r="AG541" s="179" t="str">
        <f>[4]SayfaKAY!S739</f>
        <v>(III) Farklı Araçlarda Tekrarlayan Arıza</v>
      </c>
      <c r="AH541" s="178" t="str">
        <f t="shared" si="379"/>
        <v>Bu Arıza Aracın Servise Verilmesine Engel</v>
      </c>
      <c r="AI541" s="163" t="str">
        <f>[4]SayfaKAY!AV739</f>
        <v/>
      </c>
      <c r="AJ541" s="164" t="str">
        <f t="shared" si="380"/>
        <v/>
      </c>
      <c r="AK541" s="164" t="str">
        <f t="shared" si="381"/>
        <v/>
      </c>
      <c r="AL541" s="112" t="str">
        <f>[4]SayfaKAY!AX739</f>
        <v/>
      </c>
      <c r="AM541" s="257" cm="1">
        <f t="array" ref="AM541">IFERROR(IF(AND(P541&lt;&gt;"D(Arıza Değil)",AH541="Bu Arıza Aracın Servise Verilmesine Engel Değil"),
IF(Z541-F541&gt;0,(AB541-Y541)*24*60,
IF(OR(AND(G541&gt;$AS$1,G541&lt;$AT$1),AND(G541&gt;$AU$1,G541&lt;$AV$1)),
(AF541-H541)*24*60,     BH:BH0)),        AN541),0)</f>
        <v>29821.999999968102</v>
      </c>
      <c r="AN541" s="257">
        <f t="shared" si="382"/>
        <v>29821.999999968102</v>
      </c>
      <c r="AO541" s="174" t="str">
        <f>[4]SayfaKAY!AG739</f>
        <v/>
      </c>
      <c r="AP541" s="174" t="str">
        <f>[4]SayfaKAY!AI739</f>
        <v/>
      </c>
      <c r="AQ541" s="174" t="str">
        <f>[4]SayfaKAY!AQ739</f>
        <v/>
      </c>
      <c r="AR541" s="174" t="str">
        <f>[4]SayfaKAY!AH739</f>
        <v/>
      </c>
      <c r="AS541" s="174" t="str">
        <f>[4]SayfaKAY!AJ739</f>
        <v/>
      </c>
      <c r="AT541" s="175" t="str">
        <f>[4]SayfaKAY!AM739</f>
        <v/>
      </c>
      <c r="AU541" s="176" t="str">
        <f>[4]SayfaKAY!AL739</f>
        <v/>
      </c>
      <c r="AV541" s="176" t="str">
        <f>[4]SayfaKAY!AP739</f>
        <v/>
      </c>
      <c r="AW541" s="177" t="str">
        <f>[4]SayfaKAY!AT739</f>
        <v/>
      </c>
      <c r="AX541" s="194" t="str">
        <f t="shared" si="383"/>
        <v/>
      </c>
      <c r="AY541" s="168"/>
      <c r="AZ541" s="167"/>
      <c r="BA541" s="170"/>
      <c r="BB541" s="171" t="str">
        <f t="shared" si="409"/>
        <v/>
      </c>
      <c r="BC541" s="114"/>
      <c r="BD541" s="114"/>
      <c r="BE541" s="114"/>
      <c r="BF541" s="114"/>
      <c r="BG541" s="114"/>
      <c r="BH541" s="114">
        <f>IFERROR(FRACAS!AN742, "Hata Var")</f>
        <v>126.99999993201345</v>
      </c>
      <c r="BI541" s="114"/>
      <c r="BJ541" s="114"/>
      <c r="BK541" s="105" t="str">
        <f>[4]SayfaKAY!AW739</f>
        <v/>
      </c>
      <c r="BL541" s="105" t="str">
        <f>[4]SayfaKAY!V739</f>
        <v>Üretim</v>
      </c>
      <c r="BM541" s="114"/>
      <c r="BN541" s="171" t="str">
        <f t="shared" si="384"/>
        <v>x yok</v>
      </c>
      <c r="BO541" s="171" t="str">
        <f t="shared" si="385"/>
        <v>aynı gün giderilen arıza</v>
      </c>
      <c r="BP541" s="171" t="str">
        <f t="shared" si="386"/>
        <v>Bir günden fazla süren arıza</v>
      </c>
      <c r="BQ541" s="226">
        <f t="shared" si="387"/>
        <v>29641.999999968102</v>
      </c>
      <c r="BR541" s="226">
        <f t="shared" si="388"/>
        <v>180</v>
      </c>
      <c r="BS541" s="226">
        <f t="shared" si="389"/>
        <v>29821.999999968102</v>
      </c>
      <c r="BT541" s="114"/>
      <c r="BU541" s="242"/>
      <c r="BV541" s="233">
        <f t="shared" si="390"/>
        <v>6</v>
      </c>
      <c r="BW541" s="226" t="str">
        <f t="shared" si="391"/>
        <v>Evet, çakışma var</v>
      </c>
      <c r="BX541" s="229"/>
      <c r="BY541" s="247">
        <f t="shared" si="392"/>
        <v>20.584722222200071</v>
      </c>
      <c r="BZ541" s="247">
        <f t="shared" si="393"/>
        <v>0.125</v>
      </c>
      <c r="CA541" s="247">
        <f t="shared" si="394"/>
        <v>20.709722222200071</v>
      </c>
      <c r="CB541" s="213"/>
      <c r="CC541" s="211"/>
      <c r="CD541" s="196"/>
      <c r="CE541" s="213">
        <v>738</v>
      </c>
      <c r="CF541" s="182">
        <f t="shared" si="395"/>
        <v>45813.623611111099</v>
      </c>
      <c r="CG541" s="182">
        <f t="shared" si="396"/>
        <v>45834.333333333299</v>
      </c>
      <c r="CH541" s="196"/>
      <c r="CI541" s="196"/>
      <c r="CJ541" s="196"/>
      <c r="CK541" s="196">
        <f t="shared" si="397"/>
        <v>0.125</v>
      </c>
      <c r="CL541" s="196">
        <f t="shared" si="398"/>
        <v>20.584722222200071</v>
      </c>
      <c r="CM541" s="196">
        <f t="shared" si="399"/>
        <v>20.709722222200071</v>
      </c>
      <c r="CN541" s="114"/>
      <c r="CO541" s="115">
        <f t="shared" si="400"/>
        <v>29821.999999968102</v>
      </c>
      <c r="CP541" s="116">
        <f t="shared" si="401"/>
        <v>7.5</v>
      </c>
      <c r="CQ541" s="117">
        <f t="shared" si="402"/>
        <v>0.62361111109930789</v>
      </c>
      <c r="CR541" s="117">
        <f t="shared" si="403"/>
        <v>45834.208333333299</v>
      </c>
      <c r="CS541" s="117">
        <f t="shared" si="404"/>
        <v>45834.333333333299</v>
      </c>
      <c r="CT541" s="118">
        <f t="shared" si="405"/>
        <v>66000361.99999997</v>
      </c>
      <c r="CU541" s="118">
        <f t="shared" si="406"/>
        <v>180</v>
      </c>
      <c r="CV541" s="118">
        <f t="shared" si="407"/>
        <v>66000541.99999997</v>
      </c>
      <c r="CW541" s="119">
        <f t="shared" si="408"/>
        <v>0.99999727274966921</v>
      </c>
    </row>
    <row r="542" spans="1:101" ht="118.5" customHeight="1" x14ac:dyDescent="0.3">
      <c r="A542" s="160" t="str">
        <f>[4]SayfaKAY!C489</f>
        <v>KAY5+6</v>
      </c>
      <c r="B542" s="104" t="str">
        <f>[4]SayfaKAY!D489</f>
        <v>3881(10)</v>
      </c>
      <c r="C542" s="105" t="str">
        <f>[4]SayfaKAY!E489</f>
        <v>MB</v>
      </c>
      <c r="D542" s="105">
        <f>[4]SayfaKAY!F489</f>
        <v>93700</v>
      </c>
      <c r="E542" s="106" t="str">
        <f>[4]SayfaKAY!G489</f>
        <v>BOZ-KAY5+6-FF-488</v>
      </c>
      <c r="F542" s="134">
        <f t="shared" si="369"/>
        <v>45812</v>
      </c>
      <c r="G542" s="135">
        <f t="shared" si="370"/>
        <v>0.45833333329937886</v>
      </c>
      <c r="H542" s="235">
        <f>[4]SayfaKAY!H489</f>
        <v>45812.458333333299</v>
      </c>
      <c r="I542" s="104" t="str">
        <f>[4]SayfaKAY!I489</f>
        <v>Depo/Depot</v>
      </c>
      <c r="J542" s="103" t="str">
        <f>IF([4]SayfaKAY!J489="","",IF([4]SayfaKAY!J489="Müşteri","Notified by Customer","Notified by Bozankaya"))</f>
        <v>Notified by Customer</v>
      </c>
      <c r="K542" s="103" t="e">
        <f>VLOOKUP([4]SayfaKAY!L489,#REF!,2,FALSE)</f>
        <v>#REF!</v>
      </c>
      <c r="L542" s="165" t="str">
        <f>[4]SayfaKAY!X489</f>
        <v>HANNING &amp; KAHL GMBH &amp; CO.KG</v>
      </c>
      <c r="M542" s="107" t="str">
        <f t="shared" si="371"/>
        <v>KAY5+6-BOZ-KAY5+6-FF-488</v>
      </c>
      <c r="N542" s="105" t="str">
        <f>[4]SayfaKAY!M489</f>
        <v>MB BOJİ SOL KALİPER MEKANİK ÇÖZME VİDASI İÇERİ GİDİYOR</v>
      </c>
      <c r="O542" s="166" t="str">
        <f>[4]SayfaKAY!P489</f>
        <v>A-Sürüşü engeller</v>
      </c>
      <c r="P542" s="166" t="str">
        <f>[4]SayfaKAY!Q489</f>
        <v>B(Servisten çekmeye etki eden arıza)</v>
      </c>
      <c r="Q542" s="166" t="str">
        <f>[4]SayfaKAY!R489</f>
        <v>N.A(Yaralanma yok)</v>
      </c>
      <c r="R542" s="132" t="str" cm="1">
        <f t="array" ref="R542">IF([4]SayfaKAY!U489="","",_xlfn.IFS([4]SayfaKAY!U489="Bozankaya","Bozankaya",[4]SayfaKAY!U489="Müşteri","Customer",[4]SayfaKAY!U489="Tedarikçi","Equipment Supplier"))</f>
        <v>Equipment Supplier</v>
      </c>
      <c r="S542" s="204" t="str">
        <f>[4]SayfaKAY!N489</f>
        <v>KALİPER DEĞİŞİMİ YAPILDI</v>
      </c>
      <c r="T542" s="133" t="str">
        <f>[4]SayfaKAY!AD489</f>
        <v>*Ekipman değiştirilecek</v>
      </c>
      <c r="U542" s="132" t="str">
        <f>[4]SayfaKAY!W489</f>
        <v>Evet</v>
      </c>
      <c r="V542" s="108">
        <f>[4]SayfaKAY!AZ489</f>
        <v>2</v>
      </c>
      <c r="W542" s="136">
        <f t="shared" si="372"/>
        <v>45813</v>
      </c>
      <c r="X542" s="137" t="str">
        <f t="shared" si="373"/>
        <v>09:00</v>
      </c>
      <c r="Y542" s="235">
        <f>[4]SayfaKAY!AE489</f>
        <v>45813.375</v>
      </c>
      <c r="Z542" s="109">
        <f t="shared" si="374"/>
        <v>45813</v>
      </c>
      <c r="AA542" s="110" t="str">
        <f t="shared" si="375"/>
        <v>15:00</v>
      </c>
      <c r="AB542" s="182">
        <f>[4]SayfaKAY!BA489</f>
        <v>45813.625</v>
      </c>
      <c r="AC542" s="257">
        <f t="shared" si="376"/>
        <v>1680.0000000488944</v>
      </c>
      <c r="AD542" s="111">
        <f t="shared" si="377"/>
        <v>45813</v>
      </c>
      <c r="AE542" s="111" t="str">
        <f t="shared" si="378"/>
        <v>15:00</v>
      </c>
      <c r="AF542" s="235">
        <f>[4]SayfaKAY!BA489</f>
        <v>45813.625</v>
      </c>
      <c r="AG542" s="179" t="str">
        <f>[4]SayfaKAY!S489</f>
        <v>(I) İlk Defa Karşılaşılan Arıza</v>
      </c>
      <c r="AH542" s="178" t="str">
        <f t="shared" si="379"/>
        <v>Bu Arıza Aracın Servise Verilmesine Engel</v>
      </c>
      <c r="AI542" s="163" t="str">
        <f>[4]SayfaKAY!AV489</f>
        <v/>
      </c>
      <c r="AJ542" s="164" t="str">
        <f t="shared" si="380"/>
        <v/>
      </c>
      <c r="AK542" s="164" t="str">
        <f t="shared" si="381"/>
        <v/>
      </c>
      <c r="AL542" s="112" t="str">
        <f>[4]SayfaKAY!AX489</f>
        <v/>
      </c>
      <c r="AM542" s="257" cm="1">
        <f t="array" ref="AM542">IFERROR(IF(AND(P542&lt;&gt;"D(Arıza Değil)",AH542="Bu Arıza Aracın Servise Verilmesine Engel Değil"),
IF(Z542-F542&gt;0,(AB542-Y542)*24*60,
IF(OR(AND(G542&gt;$AS$1,G542&lt;$AT$1),AND(G542&gt;$AU$1,G542&lt;$AV$1)),
(AF542-H542)*24*60,     BH:BH0)),        AN542),0)</f>
        <v>1680.0000000488944</v>
      </c>
      <c r="AN542" s="257">
        <f t="shared" si="382"/>
        <v>1680.0000000488944</v>
      </c>
      <c r="AO542" s="174" t="str">
        <f>[4]SayfaKAY!AG489</f>
        <v/>
      </c>
      <c r="AP542" s="174" t="str">
        <f>[4]SayfaKAY!AI489</f>
        <v>B100-7023</v>
      </c>
      <c r="AQ542" s="174" t="str">
        <f>[4]SayfaKAY!AQ489</f>
        <v/>
      </c>
      <c r="AR542" s="174" t="str">
        <f>[4]SayfaKAY!AH489</f>
        <v>XSol fren kaliperi</v>
      </c>
      <c r="AS542" s="174">
        <f>[4]SayfaKAY!AJ489</f>
        <v>1</v>
      </c>
      <c r="AT542" s="175" t="str">
        <f>[4]SayfaKAY!AM489</f>
        <v/>
      </c>
      <c r="AU542" s="176" t="str">
        <f>[4]SayfaKAY!AL489</f>
        <v/>
      </c>
      <c r="AV542" s="176" t="str">
        <f>[4]SayfaKAY!AP489</f>
        <v/>
      </c>
      <c r="AW542" s="177" t="str">
        <f>[4]SayfaKAY!AT489</f>
        <v/>
      </c>
      <c r="AX542" s="194">
        <f t="shared" si="383"/>
        <v>36960.000001075678</v>
      </c>
      <c r="AY542" s="168"/>
      <c r="AZ542" s="167"/>
      <c r="BA542" s="113"/>
      <c r="BB542" s="171" t="str">
        <f t="shared" si="409"/>
        <v/>
      </c>
      <c r="BC542" s="114"/>
      <c r="BD542" s="114"/>
      <c r="BE542" s="114"/>
      <c r="BF542" s="114"/>
      <c r="BG542" s="114"/>
      <c r="BH542" s="114">
        <f>IFERROR(FRACAS!AN492, "Hata Var")</f>
        <v>155.00000001280569</v>
      </c>
      <c r="BI542" s="114"/>
      <c r="BJ542" s="114"/>
      <c r="BK542" s="105" t="str">
        <f>[4]SayfaKAY!AW489</f>
        <v/>
      </c>
      <c r="BL542" s="105" t="str">
        <f>[4]SayfaKAY!V489</f>
        <v>HANNING &amp; KAHL GMBH &amp; CO.KG</v>
      </c>
      <c r="BM542" s="114"/>
      <c r="BN542" s="171" t="str">
        <f t="shared" si="384"/>
        <v>x yok</v>
      </c>
      <c r="BO542" s="171" t="b">
        <f t="shared" si="385"/>
        <v>0</v>
      </c>
      <c r="BP542" s="171" t="str">
        <f t="shared" si="386"/>
        <v>Bir günden fazla süren arıza</v>
      </c>
      <c r="BQ542" s="226">
        <f t="shared" si="387"/>
        <v>1320.0000000488944</v>
      </c>
      <c r="BR542" s="226">
        <f t="shared" si="388"/>
        <v>360</v>
      </c>
      <c r="BS542" s="226">
        <f t="shared" si="389"/>
        <v>1680.0000000488944</v>
      </c>
      <c r="BT542" s="114"/>
      <c r="BU542" s="242"/>
      <c r="BV542" s="233">
        <f t="shared" si="390"/>
        <v>3</v>
      </c>
      <c r="BW542" s="226" t="str">
        <f t="shared" si="391"/>
        <v>Evet, çakışma var</v>
      </c>
      <c r="BX542" s="229"/>
      <c r="BY542" s="247">
        <f t="shared" si="392"/>
        <v>0.91666666670062114</v>
      </c>
      <c r="BZ542" s="247">
        <f t="shared" si="393"/>
        <v>0.25</v>
      </c>
      <c r="CA542" s="247">
        <f t="shared" si="394"/>
        <v>1.1666666667006211</v>
      </c>
      <c r="CB542" s="213"/>
      <c r="CC542" s="211"/>
      <c r="CD542" s="196"/>
      <c r="CE542" s="213">
        <v>488</v>
      </c>
      <c r="CF542" s="182">
        <f t="shared" si="395"/>
        <v>45812.458333333299</v>
      </c>
      <c r="CG542" s="182">
        <f t="shared" si="396"/>
        <v>45813.625</v>
      </c>
      <c r="CH542" s="196"/>
      <c r="CI542" s="196"/>
      <c r="CJ542" s="196"/>
      <c r="CK542" s="196">
        <f t="shared" si="397"/>
        <v>0.25</v>
      </c>
      <c r="CL542" s="196">
        <f t="shared" si="398"/>
        <v>0.91666666670062114</v>
      </c>
      <c r="CM542" s="196">
        <f t="shared" si="399"/>
        <v>1.1666666667006211</v>
      </c>
      <c r="CN542" s="114"/>
      <c r="CO542" s="115">
        <f t="shared" si="400"/>
        <v>1680.0000000488944</v>
      </c>
      <c r="CP542" s="116">
        <f t="shared" si="401"/>
        <v>15</v>
      </c>
      <c r="CQ542" s="117">
        <f t="shared" si="402"/>
        <v>0.45833333329937886</v>
      </c>
      <c r="CR542" s="117">
        <f t="shared" si="403"/>
        <v>45813.375</v>
      </c>
      <c r="CS542" s="117">
        <f t="shared" si="404"/>
        <v>45813.625</v>
      </c>
      <c r="CT542" s="118">
        <f t="shared" si="405"/>
        <v>65970600.000000052</v>
      </c>
      <c r="CU542" s="118">
        <f t="shared" si="406"/>
        <v>360</v>
      </c>
      <c r="CV542" s="118">
        <f t="shared" si="407"/>
        <v>65970960.000000052</v>
      </c>
      <c r="CW542" s="119">
        <f t="shared" si="408"/>
        <v>0.999994543053489</v>
      </c>
    </row>
    <row r="543" spans="1:101" ht="118.5" customHeight="1" x14ac:dyDescent="0.3">
      <c r="A543" s="104" t="str">
        <f>[4]SayfaKAY!C648</f>
        <v>KAY5+6</v>
      </c>
      <c r="B543" s="104" t="str">
        <f>[4]SayfaKAY!D648</f>
        <v>3881(10)</v>
      </c>
      <c r="C543" s="105" t="str">
        <f>[4]SayfaKAY!E648</f>
        <v>MB</v>
      </c>
      <c r="D543" s="105">
        <f>[4]SayfaKAY!F648</f>
        <v>86632</v>
      </c>
      <c r="E543" s="106" t="str">
        <f>[4]SayfaKAY!G648</f>
        <v>BOZ-KAY5+6-FF-641</v>
      </c>
      <c r="F543" s="193">
        <f t="shared" si="369"/>
        <v>45812</v>
      </c>
      <c r="G543" s="135">
        <f t="shared" si="370"/>
        <v>0.46597222219861578</v>
      </c>
      <c r="H543" s="235">
        <f>[4]SayfaKAY!H648</f>
        <v>45812.465972222199</v>
      </c>
      <c r="I543" s="104" t="str">
        <f>[4]SayfaKAY!I648</f>
        <v>Depo/Depot</v>
      </c>
      <c r="J543" s="103" t="str">
        <f>IF([4]SayfaKAY!J648="","",IF([4]SayfaKAY!J648="Müşteri","Notified by Customer","Notified by Bozankaya"))</f>
        <v>Notified by Customer</v>
      </c>
      <c r="K543" s="103" t="e">
        <f>VLOOKUP([4]SayfaKAY!L648,#REF!,2,FALSE)</f>
        <v>#REF!</v>
      </c>
      <c r="L543" s="165" t="str">
        <f>[4]SayfaKAY!X648</f>
        <v>HANNING &amp; KAHL GMBH &amp; CO.KG</v>
      </c>
      <c r="M543" s="107" t="str">
        <f t="shared" si="371"/>
        <v>KAY5+6-BOZ-KAY5+6-FF-641</v>
      </c>
      <c r="N543" s="105" t="str">
        <f>[4]SayfaKAY!M648</f>
        <v>MB SOL KALİPER MANUEL BOŞALTMA VİDASI ARIZASI</v>
      </c>
      <c r="O543" s="166" t="str">
        <f>[4]SayfaKAY!P648</f>
        <v>D-Arıza değil</v>
      </c>
      <c r="P543" s="166" t="str">
        <f>[4]SayfaKAY!Q648</f>
        <v>B(Servisten çekmeye etki eden arıza)</v>
      </c>
      <c r="Q543" s="166" t="str">
        <f>[4]SayfaKAY!R648</f>
        <v>N.A(Yaralanma yok)</v>
      </c>
      <c r="R543" s="132" t="str" cm="1">
        <f t="array" ref="R543">IF([4]SayfaKAY!U648="","",_xlfn.IFS([4]SayfaKAY!U648="Bozankaya","Bozankaya",[4]SayfaKAY!U648="Müşteri","Customer",[4]SayfaKAY!U648="Tedarikçi","Equipment Supplier"))</f>
        <v>Equipment Supplier</v>
      </c>
      <c r="S543" s="204" t="str">
        <f>[4]SayfaKAY!N648</f>
        <v>KALİPER DEĞİŞİMİ YAPILDI</v>
      </c>
      <c r="T543" s="133" t="str">
        <f>[4]SayfaKAY!AD648</f>
        <v>Ekipman yenisi ile değiştirildi</v>
      </c>
      <c r="U543" s="132" t="str">
        <f>[4]SayfaKAY!W648</f>
        <v>Evet</v>
      </c>
      <c r="V543" s="108" t="str">
        <f>[4]SayfaKAY!AZ648</f>
        <v/>
      </c>
      <c r="W543" s="136">
        <f t="shared" si="372"/>
        <v>45812</v>
      </c>
      <c r="X543" s="137" t="str">
        <f t="shared" si="373"/>
        <v>11:30</v>
      </c>
      <c r="Y543" s="235">
        <f>[4]SayfaKAY!AE648</f>
        <v>45812.479166666701</v>
      </c>
      <c r="Z543" s="109">
        <f t="shared" si="374"/>
        <v>45813</v>
      </c>
      <c r="AA543" s="110" t="str">
        <f t="shared" si="375"/>
        <v>15:00</v>
      </c>
      <c r="AB543" s="182">
        <f>[4]SayfaKAY!BA648</f>
        <v>45813.625</v>
      </c>
      <c r="AC543" s="257">
        <f t="shared" si="376"/>
        <v>1669.0000000339933</v>
      </c>
      <c r="AD543" s="111">
        <f t="shared" si="377"/>
        <v>45813</v>
      </c>
      <c r="AE543" s="111" t="str">
        <f t="shared" si="378"/>
        <v>15:00</v>
      </c>
      <c r="AF543" s="235">
        <f>[4]SayfaKAY!BA648</f>
        <v>45813.625</v>
      </c>
      <c r="AG543" s="179" t="str">
        <f>[4]SayfaKAY!S648</f>
        <v>(III) Farklı Araçlarda Tekrarlayan Arıza</v>
      </c>
      <c r="AH543" s="178" t="str">
        <f t="shared" si="379"/>
        <v>Bu Arıza Aracın Servise Verilmesine Engel</v>
      </c>
      <c r="AI543" s="163" t="str">
        <f>[4]SayfaKAY!AV648</f>
        <v/>
      </c>
      <c r="AJ543" s="164" t="str">
        <f t="shared" si="380"/>
        <v/>
      </c>
      <c r="AK543" s="164" t="str">
        <f t="shared" si="381"/>
        <v/>
      </c>
      <c r="AL543" s="112" t="str">
        <f>[4]SayfaKAY!AX648</f>
        <v/>
      </c>
      <c r="AM543" s="257" cm="1">
        <f t="array" ref="AM543">IFERROR(IF(AND(P543&lt;&gt;"D(Arıza Değil)",AH543="Bu Arıza Aracın Servise Verilmesine Engel Değil"),
IF(Z543-F543&gt;0,(AB543-Y543)*24*60,
IF(OR(AND(G543&gt;$AS$1,G543&lt;$AT$1),AND(G543&gt;$AU$1,G543&lt;$AV$1)),
(AF543-H543)*24*60,     BH:BH0)),        AN543),0)</f>
        <v>1669.0000000339933</v>
      </c>
      <c r="AN543" s="257">
        <f t="shared" si="382"/>
        <v>1669.0000000339933</v>
      </c>
      <c r="AO543" s="174" t="str">
        <f>[4]SayfaKAY!AG648</f>
        <v>HANNING &amp; KAHL GMBH &amp; CO.KG</v>
      </c>
      <c r="AP543" s="174" t="str">
        <f>[4]SayfaKAY!AI648</f>
        <v>B100-7023</v>
      </c>
      <c r="AQ543" s="174" t="str">
        <f>[4]SayfaKAY!AQ648</f>
        <v/>
      </c>
      <c r="AR543" s="174" t="str">
        <f>[4]SayfaKAY!AH648</f>
        <v>XSol fren kaliperi</v>
      </c>
      <c r="AS543" s="174">
        <f>[4]SayfaKAY!AJ648</f>
        <v>1</v>
      </c>
      <c r="AT543" s="175" t="str">
        <f>[4]SayfaKAY!AM648</f>
        <v/>
      </c>
      <c r="AU543" s="176" t="str">
        <f>[4]SayfaKAY!AL648</f>
        <v/>
      </c>
      <c r="AV543" s="176">
        <f>[4]SayfaKAY!AP648</f>
        <v>45812.875</v>
      </c>
      <c r="AW543" s="177" t="str">
        <f>[4]SayfaKAY!AT648</f>
        <v/>
      </c>
      <c r="AX543" s="194" t="str">
        <f t="shared" si="383"/>
        <v/>
      </c>
      <c r="AY543" s="168"/>
      <c r="AZ543" s="167"/>
      <c r="BA543" s="170"/>
      <c r="BB543" s="171" t="str">
        <f t="shared" si="409"/>
        <v/>
      </c>
      <c r="BC543" s="114"/>
      <c r="BD543" s="114"/>
      <c r="BE543" s="114"/>
      <c r="BF543" s="114"/>
      <c r="BG543" s="114"/>
      <c r="BH543" s="114">
        <f>IFERROR(FRACAS!AN651, "Hata Var")</f>
        <v>233.99999999790452</v>
      </c>
      <c r="BI543" s="114"/>
      <c r="BJ543" s="114"/>
      <c r="BK543" s="105" t="str">
        <f>[4]SayfaKAY!AW648</f>
        <v/>
      </c>
      <c r="BL543" s="105" t="str">
        <f>[4]SayfaKAY!V648</f>
        <v>HANNING &amp; KAHL GMBH &amp; CO.KG</v>
      </c>
      <c r="BM543" s="114"/>
      <c r="BN543" s="171" t="str">
        <f t="shared" si="384"/>
        <v>x yok</v>
      </c>
      <c r="BO543" s="171" t="b">
        <f t="shared" si="385"/>
        <v>0</v>
      </c>
      <c r="BP543" s="171" t="str">
        <f t="shared" si="386"/>
        <v>Bir günden fazla süren arıza</v>
      </c>
      <c r="BQ543" s="226">
        <f t="shared" si="387"/>
        <v>19.000000082887709</v>
      </c>
      <c r="BR543" s="226">
        <f t="shared" si="388"/>
        <v>1649.9999999511056</v>
      </c>
      <c r="BS543" s="226">
        <f t="shared" si="389"/>
        <v>1669.0000000339933</v>
      </c>
      <c r="BT543" s="114"/>
      <c r="BU543" s="242"/>
      <c r="BV543" s="233">
        <f t="shared" si="390"/>
        <v>3</v>
      </c>
      <c r="BW543" s="226" t="str">
        <f t="shared" si="391"/>
        <v>Evet, çakışma var</v>
      </c>
      <c r="BX543" s="229"/>
      <c r="BY543" s="247">
        <f t="shared" si="392"/>
        <v>1.3194444502005354E-2</v>
      </c>
      <c r="BZ543" s="247">
        <f t="shared" si="393"/>
        <v>1.1458333332993789</v>
      </c>
      <c r="CA543" s="247">
        <f t="shared" si="394"/>
        <v>1.1590277778013842</v>
      </c>
      <c r="CB543" s="213"/>
      <c r="CC543" s="211"/>
      <c r="CD543" s="196"/>
      <c r="CE543" s="213">
        <v>647</v>
      </c>
      <c r="CF543" s="182">
        <f t="shared" si="395"/>
        <v>45812.465972222199</v>
      </c>
      <c r="CG543" s="182">
        <f t="shared" si="396"/>
        <v>45813.625</v>
      </c>
      <c r="CH543" s="196"/>
      <c r="CI543" s="196"/>
      <c r="CJ543" s="196"/>
      <c r="CK543" s="196">
        <f t="shared" si="397"/>
        <v>1.1458333332993789</v>
      </c>
      <c r="CL543" s="196">
        <f t="shared" si="398"/>
        <v>1.3194444502005354E-2</v>
      </c>
      <c r="CM543" s="196">
        <f t="shared" si="399"/>
        <v>1.1590277778013842</v>
      </c>
      <c r="CN543" s="114"/>
      <c r="CO543" s="115">
        <f t="shared" si="400"/>
        <v>1669.0000000339933</v>
      </c>
      <c r="CP543" s="116">
        <f t="shared" si="401"/>
        <v>68.749999997962732</v>
      </c>
      <c r="CQ543" s="117">
        <f t="shared" si="402"/>
        <v>0.46597222219861578</v>
      </c>
      <c r="CR543" s="117">
        <f t="shared" si="403"/>
        <v>45812.479166666701</v>
      </c>
      <c r="CS543" s="117">
        <f t="shared" si="404"/>
        <v>45813.625</v>
      </c>
      <c r="CT543" s="118">
        <f t="shared" si="405"/>
        <v>65969299.000000082</v>
      </c>
      <c r="CU543" s="118">
        <f t="shared" si="406"/>
        <v>1649.9999999511056</v>
      </c>
      <c r="CV543" s="118">
        <f t="shared" si="407"/>
        <v>65970949.000000037</v>
      </c>
      <c r="CW543" s="119">
        <f t="shared" si="408"/>
        <v>0.99997498899098824</v>
      </c>
    </row>
    <row r="544" spans="1:101" ht="118.5" customHeight="1" x14ac:dyDescent="0.3">
      <c r="A544" s="160" t="str">
        <f>[4]SayfaKAY!C685</f>
        <v>KAY5+6</v>
      </c>
      <c r="B544" s="104" t="str">
        <f>[4]SayfaKAY!D685</f>
        <v>3875(4)</v>
      </c>
      <c r="C544" s="105" t="str">
        <f>[4]SayfaKAY!E685</f>
        <v>MA</v>
      </c>
      <c r="D544" s="105">
        <f>[4]SayfaKAY!F685</f>
        <v>111500</v>
      </c>
      <c r="E544" s="106" t="str">
        <f>[4]SayfaKAY!G685</f>
        <v>BOZ-KAY5+6-FF-671</v>
      </c>
      <c r="F544" s="193">
        <f t="shared" si="369"/>
        <v>45812</v>
      </c>
      <c r="G544" s="135">
        <f t="shared" si="370"/>
        <v>0.70694444439868676</v>
      </c>
      <c r="H544" s="235">
        <f>[4]SayfaKAY!H685</f>
        <v>45812.706944444399</v>
      </c>
      <c r="I544" s="104" t="str">
        <f>[4]SayfaKAY!I685</f>
        <v>Hat/Line</v>
      </c>
      <c r="J544" s="103" t="str">
        <f>IF([4]SayfaKAY!J685="","",IF([4]SayfaKAY!J685="Müşteri","Notified by Customer","Notified by Bozankaya"))</f>
        <v>Notified by Customer</v>
      </c>
      <c r="K544" s="103" t="e">
        <f>VLOOKUP([4]SayfaKAY!L685,#REF!,2,FALSE)</f>
        <v>#REF!</v>
      </c>
      <c r="L544" s="165" t="str">
        <f>[4]SayfaKAY!X685</f>
        <v>DENİZLER OTOMOTİV SAN. VE TİC.LTD.Ş</v>
      </c>
      <c r="M544" s="107" t="str">
        <f t="shared" si="371"/>
        <v>KAY5+6-BOZ-KAY5+6-FF-671</v>
      </c>
      <c r="N544" s="105" t="str">
        <f>[4]SayfaKAY!M685</f>
        <v>Silecek çalışmıyor</v>
      </c>
      <c r="O544" s="166" t="str">
        <f>[4]SayfaKAY!P685</f>
        <v>A-Sürüşü engeller</v>
      </c>
      <c r="P544" s="166" t="str">
        <f>[4]SayfaKAY!Q685</f>
        <v>A(Hareket etmeyi engelleyen arıza)</v>
      </c>
      <c r="Q544" s="166" t="str">
        <f>[4]SayfaKAY!R685</f>
        <v>N.A(Yaralanma yok)</v>
      </c>
      <c r="R544" s="132" t="str" cm="1">
        <f t="array" ref="R544">IF([4]SayfaKAY!U685="","",_xlfn.IFS([4]SayfaKAY!U685="Bozankaya","Bozankaya",[4]SayfaKAY!U685="Müşteri","Customer",[4]SayfaKAY!U685="Tedarikçi","Equipment Supplier"))</f>
        <v>Equipment Supplier</v>
      </c>
      <c r="S544" s="204" t="str">
        <f>[4]SayfaKAY!N685</f>
        <v>Arıza Ca kabine açılmış.Arıza CB kabindeydi.Silecek kolu somonu gevşediği için çalışmıyordu.somon sıkılandı silecek çalışıyor</v>
      </c>
      <c r="T544" s="133" t="str">
        <f>[4]SayfaKAY!AD685</f>
        <v>Ekipman yenisi ile değiştirildi</v>
      </c>
      <c r="U544" s="132" t="str">
        <f>[4]SayfaKAY!W685</f>
        <v>Evet</v>
      </c>
      <c r="V544" s="108">
        <f>[4]SayfaKAY!AZ685</f>
        <v>1</v>
      </c>
      <c r="W544" s="136">
        <f t="shared" si="372"/>
        <v>45812</v>
      </c>
      <c r="X544" s="137" t="str">
        <f t="shared" si="373"/>
        <v>05:00</v>
      </c>
      <c r="Y544" s="235">
        <f>[4]SayfaKAY!AE685</f>
        <v>45812.208333333299</v>
      </c>
      <c r="Z544" s="109">
        <f t="shared" si="374"/>
        <v>45813</v>
      </c>
      <c r="AA544" s="110" t="str">
        <f t="shared" si="375"/>
        <v>06:00</v>
      </c>
      <c r="AB544" s="182">
        <f>[4]SayfaKAY!BA685</f>
        <v>45813.25</v>
      </c>
      <c r="AC544" s="257">
        <f t="shared" si="376"/>
        <v>782.00000006589107</v>
      </c>
      <c r="AD544" s="111">
        <f t="shared" si="377"/>
        <v>45813</v>
      </c>
      <c r="AE544" s="111" t="str">
        <f t="shared" si="378"/>
        <v>06:00</v>
      </c>
      <c r="AF544" s="235">
        <f>[4]SayfaKAY!BA685</f>
        <v>45813.25</v>
      </c>
      <c r="AG544" s="179" t="str">
        <f>[4]SayfaKAY!S685</f>
        <v xml:space="preserve">(I) İlk Defa Karşılaşılan Arıza </v>
      </c>
      <c r="AH544" s="178" t="str">
        <f t="shared" si="379"/>
        <v>Bu Arıza Aracın Servise Verilmesine Engel</v>
      </c>
      <c r="AI544" s="163" t="str">
        <f>[4]SayfaKAY!AV685</f>
        <v/>
      </c>
      <c r="AJ544" s="164" t="str">
        <f t="shared" si="380"/>
        <v/>
      </c>
      <c r="AK544" s="164" t="str">
        <f t="shared" si="381"/>
        <v/>
      </c>
      <c r="AL544" s="112" t="str">
        <f>[4]SayfaKAY!AX685</f>
        <v/>
      </c>
      <c r="AM544" s="257" cm="1">
        <f t="array" ref="AM544">IFERROR(IF(AND(P544&lt;&gt;"D(Arıza Değil)",AH544="Bu Arıza Aracın Servise Verilmesine Engel Değil"),
IF(Z544-F544&gt;0,(AB544-Y544)*24*60,
IF(OR(AND(G544&gt;$AS$1,G544&lt;$AT$1),AND(G544&gt;$AU$1,G544&lt;$AV$1)),
(AF544-H544)*24*60,     BH:BH0)),        AN544),0)</f>
        <v>782.00000006589107</v>
      </c>
      <c r="AN544" s="257">
        <f t="shared" si="382"/>
        <v>782.00000006589107</v>
      </c>
      <c r="AO544" s="174" t="str">
        <f>[4]SayfaKAY!AG685</f>
        <v/>
      </c>
      <c r="AP544" s="174" t="str">
        <f>[4]SayfaKAY!AI685</f>
        <v/>
      </c>
      <c r="AQ544" s="174" t="str">
        <f>[4]SayfaKAY!AQ685</f>
        <v/>
      </c>
      <c r="AR544" s="174" t="str">
        <f>[4]SayfaKAY!AH685</f>
        <v/>
      </c>
      <c r="AS544" s="174" t="str">
        <f>[4]SayfaKAY!AJ685</f>
        <v/>
      </c>
      <c r="AT544" s="175" t="str">
        <f>[4]SayfaKAY!AM685</f>
        <v/>
      </c>
      <c r="AU544" s="176" t="str">
        <f>[4]SayfaKAY!AL685</f>
        <v/>
      </c>
      <c r="AV544" s="176" t="str">
        <f>[4]SayfaKAY!AP685</f>
        <v/>
      </c>
      <c r="AW544" s="177" t="str">
        <f>[4]SayfaKAY!AT685</f>
        <v/>
      </c>
      <c r="AX544" s="194">
        <f t="shared" si="383"/>
        <v>8602.0000007248018</v>
      </c>
      <c r="AY544" s="168"/>
      <c r="AZ544" s="167"/>
      <c r="BA544" s="113"/>
      <c r="BB544" s="171" t="str">
        <f t="shared" si="409"/>
        <v/>
      </c>
      <c r="BC544" s="114"/>
      <c r="BD544" s="114"/>
      <c r="BE544" s="114"/>
      <c r="BF544" s="114"/>
      <c r="BG544" s="114"/>
      <c r="BH544" s="114">
        <f>IFERROR(FRACAS!AN688, "Hata Var")</f>
        <v>38.000000019092113</v>
      </c>
      <c r="BI544" s="114"/>
      <c r="BJ544" s="114"/>
      <c r="BK544" s="105" t="str">
        <f>[4]SayfaKAY!AW685</f>
        <v/>
      </c>
      <c r="BL544" s="105" t="str">
        <f>[4]SayfaKAY!V685</f>
        <v>DENİZLER OTOMOTİV SAN. VE TİC.LTD.Ş</v>
      </c>
      <c r="BM544" s="114"/>
      <c r="BN544" s="171" t="str">
        <f t="shared" si="384"/>
        <v>x yok</v>
      </c>
      <c r="BO544" s="171" t="str">
        <f t="shared" si="385"/>
        <v>aynı gün giderilen arıza</v>
      </c>
      <c r="BP544" s="171" t="str">
        <f t="shared" si="386"/>
        <v>Bir günden fazla süren arıza</v>
      </c>
      <c r="BQ544" s="226">
        <f t="shared" si="387"/>
        <v>-717.99999998300336</v>
      </c>
      <c r="BR544" s="226">
        <f t="shared" si="388"/>
        <v>1500.0000000488944</v>
      </c>
      <c r="BS544" s="226">
        <f t="shared" si="389"/>
        <v>782.00000006589107</v>
      </c>
      <c r="BT544" s="114"/>
      <c r="BU544" s="242"/>
      <c r="BV544" s="233">
        <f t="shared" si="390"/>
        <v>3</v>
      </c>
      <c r="BW544" s="226" t="str">
        <f t="shared" si="391"/>
        <v>Evet, çakışma var</v>
      </c>
      <c r="BX544" s="229"/>
      <c r="BY544" s="247">
        <f t="shared" si="392"/>
        <v>-0.49861111109930789</v>
      </c>
      <c r="BZ544" s="247">
        <f t="shared" si="393"/>
        <v>1.0416666667006211</v>
      </c>
      <c r="CA544" s="247">
        <f t="shared" si="394"/>
        <v>0.54305555560131324</v>
      </c>
      <c r="CB544" s="213"/>
      <c r="CC544" s="211"/>
      <c r="CD544" s="196"/>
      <c r="CE544" s="213">
        <v>684</v>
      </c>
      <c r="CF544" s="182">
        <f t="shared" si="395"/>
        <v>45812.706944444399</v>
      </c>
      <c r="CG544" s="182">
        <f t="shared" si="396"/>
        <v>45813.25</v>
      </c>
      <c r="CH544" s="196"/>
      <c r="CI544" s="196"/>
      <c r="CJ544" s="196"/>
      <c r="CK544" s="196">
        <f t="shared" si="397"/>
        <v>1.0416666667006211</v>
      </c>
      <c r="CL544" s="196">
        <f t="shared" si="398"/>
        <v>-0.49861111109930789</v>
      </c>
      <c r="CM544" s="196">
        <f t="shared" si="399"/>
        <v>0.54305555560131324</v>
      </c>
      <c r="CN544" s="114"/>
      <c r="CO544" s="115">
        <f t="shared" si="400"/>
        <v>782.00000006589107</v>
      </c>
      <c r="CP544" s="116">
        <f t="shared" si="401"/>
        <v>62.500000002037268</v>
      </c>
      <c r="CQ544" s="117">
        <f t="shared" si="402"/>
        <v>0.70694444439868676</v>
      </c>
      <c r="CR544" s="117">
        <f t="shared" si="403"/>
        <v>45812.208333333299</v>
      </c>
      <c r="CS544" s="117">
        <f t="shared" si="404"/>
        <v>45813.25</v>
      </c>
      <c r="CT544" s="118">
        <f t="shared" si="405"/>
        <v>65968562.000000015</v>
      </c>
      <c r="CU544" s="118">
        <f t="shared" si="406"/>
        <v>1500.0000000488944</v>
      </c>
      <c r="CV544" s="118">
        <f t="shared" si="407"/>
        <v>65970062.000000067</v>
      </c>
      <c r="CW544" s="119">
        <f t="shared" si="408"/>
        <v>0.99997726241336482</v>
      </c>
    </row>
    <row r="545" spans="1:101" ht="118.5" customHeight="1" x14ac:dyDescent="0.3">
      <c r="A545" s="104" t="str">
        <f>[4]SayfaKAY!C675</f>
        <v>KAY5+6</v>
      </c>
      <c r="B545" s="104" t="str">
        <f>[4]SayfaKAY!D675</f>
        <v>3879(8)</v>
      </c>
      <c r="C545" s="105" t="str">
        <f>[4]SayfaKAY!E675</f>
        <v>MB</v>
      </c>
      <c r="D545" s="105">
        <f>[4]SayfaKAY!F675</f>
        <v>111150</v>
      </c>
      <c r="E545" s="106" t="str">
        <f>[4]SayfaKAY!G675</f>
        <v>BOZ-KAY5+6-FF-663</v>
      </c>
      <c r="F545" s="193">
        <f t="shared" si="369"/>
        <v>45811</v>
      </c>
      <c r="G545" s="135">
        <f t="shared" si="370"/>
        <v>0.70486111110221827</v>
      </c>
      <c r="H545" s="235">
        <f>[4]SayfaKAY!H675</f>
        <v>45811.704861111102</v>
      </c>
      <c r="I545" s="104" t="str">
        <f>[4]SayfaKAY!I675</f>
        <v>Hat/Line</v>
      </c>
      <c r="J545" s="103" t="str">
        <f>IF([4]SayfaKAY!J675="","",IF([4]SayfaKAY!J675="Müşteri","Notified by Customer","Notified by Bozankaya"))</f>
        <v>Notified by Customer</v>
      </c>
      <c r="K545" s="103" t="e">
        <f>VLOOKUP([4]SayfaKAY!L675,#REF!,2,FALSE)</f>
        <v>#REF!</v>
      </c>
      <c r="L545" s="165" t="str">
        <f>[4]SayfaKAY!X675</f>
        <v>ATAK ULAŞIM SAN.TİC.LTD.ŞTİ.</v>
      </c>
      <c r="M545" s="107" t="str">
        <f t="shared" si="371"/>
        <v>KAY5+6-BOZ-KAY5+6-FF-663</v>
      </c>
      <c r="N545" s="105" t="str">
        <f>[4]SayfaKAY!M675</f>
        <v>Kapı üzeri yolcu bilgilendirme ekranları çalışmıyor.RSİ hizmet kaliteden şikayet edildi</v>
      </c>
      <c r="O545" s="166" t="str">
        <f>[4]SayfaKAY!P675</f>
        <v>C-Uyarı, sürüş devamlılığı</v>
      </c>
      <c r="P545" s="166" t="str">
        <f>[4]SayfaKAY!Q675</f>
        <v>B(Servisten çekmeye etki eden arıza)</v>
      </c>
      <c r="Q545" s="166" t="str">
        <f>[4]SayfaKAY!R675</f>
        <v>N.A(Yaralanma yok)</v>
      </c>
      <c r="R545" s="132" t="str" cm="1">
        <f t="array" ref="R545">IF([4]SayfaKAY!U675="","",_xlfn.IFS([4]SayfaKAY!U675="Bozankaya","Bozankaya",[4]SayfaKAY!U675="Müşteri","Customer",[4]SayfaKAY!U675="Tedarikçi","Equipment Supplier"))</f>
        <v>Equipment Supplier</v>
      </c>
      <c r="S545" s="204" t="str">
        <f>[4]SayfaKAY!N675</f>
        <v>Görsel PC donduğu için kapı üstü ekranlar çalışmıyordu.Görsel pc resetlendi</v>
      </c>
      <c r="T545" s="133" t="str">
        <f>[4]SayfaKAY!AD675</f>
        <v>*Reset edildi</v>
      </c>
      <c r="U545" s="132" t="str">
        <f>[4]SayfaKAY!W675</f>
        <v>Evet</v>
      </c>
      <c r="V545" s="108">
        <f>[4]SayfaKAY!AZ675</f>
        <v>1</v>
      </c>
      <c r="W545" s="136">
        <f t="shared" si="372"/>
        <v>45813</v>
      </c>
      <c r="X545" s="137" t="str">
        <f t="shared" si="373"/>
        <v>05:00</v>
      </c>
      <c r="Y545" s="235">
        <f>[4]SayfaKAY!AE675</f>
        <v>45813.208333333299</v>
      </c>
      <c r="Z545" s="109">
        <f t="shared" si="374"/>
        <v>45813</v>
      </c>
      <c r="AA545" s="110" t="str">
        <f t="shared" si="375"/>
        <v>07:00</v>
      </c>
      <c r="AB545" s="182">
        <f>[4]SayfaKAY!BA675</f>
        <v>45813.291666666701</v>
      </c>
      <c r="AC545" s="257">
        <f t="shared" si="376"/>
        <v>2285.0000000617001</v>
      </c>
      <c r="AD545" s="111">
        <f t="shared" si="377"/>
        <v>45813</v>
      </c>
      <c r="AE545" s="111" t="str">
        <f t="shared" si="378"/>
        <v>07:00</v>
      </c>
      <c r="AF545" s="235">
        <f>[4]SayfaKAY!BA675</f>
        <v>45813.291666666701</v>
      </c>
      <c r="AG545" s="179" t="str">
        <f>[4]SayfaKAY!S675</f>
        <v>(II) Aynı Araçta Tekrarlayan Arıza</v>
      </c>
      <c r="AH545" s="178" t="str">
        <f t="shared" si="379"/>
        <v>Bu Arıza Aracın Servise Verilmesine Engel</v>
      </c>
      <c r="AI545" s="163" t="str">
        <f>[4]SayfaKAY!AV675</f>
        <v/>
      </c>
      <c r="AJ545" s="164">
        <f t="shared" si="380"/>
        <v>45813</v>
      </c>
      <c r="AK545" s="164" t="str">
        <f t="shared" si="381"/>
        <v>05:00</v>
      </c>
      <c r="AL545" s="112">
        <f>[4]SayfaKAY!AX675</f>
        <v>45813.208333333299</v>
      </c>
      <c r="AM545" s="257" cm="1">
        <f t="array" ref="AM545">IFERROR(IF(AND(P545&lt;&gt;"D(Arıza Değil)",AH545="Bu Arıza Aracın Servise Verilmesine Engel Değil"),
IF(Z545-F545&gt;0,(AB545-Y545)*24*60,
IF(OR(AND(G545&gt;$AS$1,G545&lt;$AT$1),AND(G545&gt;$AU$1,G545&lt;$AV$1)),
(AF545-H545)*24*60,     BH:BH0)),        AN545),0)</f>
        <v>2285.0000000617001</v>
      </c>
      <c r="AN545" s="257">
        <f t="shared" si="382"/>
        <v>2285.0000000617001</v>
      </c>
      <c r="AO545" s="174" t="str">
        <f>[4]SayfaKAY!AG675</f>
        <v/>
      </c>
      <c r="AP545" s="174" t="str">
        <f>[4]SayfaKAY!AI675</f>
        <v/>
      </c>
      <c r="AQ545" s="174" t="str">
        <f>[4]SayfaKAY!AQ675</f>
        <v/>
      </c>
      <c r="AR545" s="174" t="str">
        <f>[4]SayfaKAY!AH675</f>
        <v/>
      </c>
      <c r="AS545" s="174" t="str">
        <f>[4]SayfaKAY!AJ675</f>
        <v/>
      </c>
      <c r="AT545" s="175" t="str">
        <f>[4]SayfaKAY!AM675</f>
        <v/>
      </c>
      <c r="AU545" s="176" t="str">
        <f>[4]SayfaKAY!AL675</f>
        <v/>
      </c>
      <c r="AV545" s="176">
        <f>[4]SayfaKAY!AP675</f>
        <v>45813.208333333299</v>
      </c>
      <c r="AW545" s="177" t="str">
        <f>[4]SayfaKAY!AT675</f>
        <v/>
      </c>
      <c r="AX545" s="194">
        <f t="shared" si="383"/>
        <v>25135.000000678701</v>
      </c>
      <c r="AY545" s="168"/>
      <c r="AZ545" s="167"/>
      <c r="BA545" s="170"/>
      <c r="BB545" s="171" t="str">
        <f t="shared" si="409"/>
        <v/>
      </c>
      <c r="BC545" s="114"/>
      <c r="BD545" s="114"/>
      <c r="BE545" s="114"/>
      <c r="BF545" s="114"/>
      <c r="BG545" s="114"/>
      <c r="BH545" s="114">
        <f>IFERROR(FRACAS!AN678, "Hata Var")</f>
        <v>83.000000019092113</v>
      </c>
      <c r="BI545" s="114"/>
      <c r="BJ545" s="114"/>
      <c r="BK545" s="105" t="str">
        <f>[4]SayfaKAY!AW675</f>
        <v/>
      </c>
      <c r="BL545" s="105" t="str">
        <f>[4]SayfaKAY!V675</f>
        <v>ATAK ULAŞIM SAN.TİC.LTD.ŞTİ.</v>
      </c>
      <c r="BM545" s="114"/>
      <c r="BN545" s="171" t="str">
        <f t="shared" si="384"/>
        <v>x yok</v>
      </c>
      <c r="BO545" s="171" t="str">
        <f t="shared" si="385"/>
        <v>aynı gün giderilen arıza</v>
      </c>
      <c r="BP545" s="171" t="str">
        <f t="shared" si="386"/>
        <v>Bir günden fazla süren arıza</v>
      </c>
      <c r="BQ545" s="226">
        <f t="shared" si="387"/>
        <v>2164.9999999639113</v>
      </c>
      <c r="BR545" s="226">
        <f t="shared" si="388"/>
        <v>120.00000009778887</v>
      </c>
      <c r="BS545" s="226">
        <f t="shared" si="389"/>
        <v>2285.0000000617001</v>
      </c>
      <c r="BT545" s="114"/>
      <c r="BU545" s="242"/>
      <c r="BV545" s="233">
        <f t="shared" si="390"/>
        <v>4</v>
      </c>
      <c r="BW545" s="226" t="str">
        <f t="shared" si="391"/>
        <v>Evet, çakışma var</v>
      </c>
      <c r="BX545" s="229"/>
      <c r="BY545" s="247">
        <f t="shared" si="392"/>
        <v>1.5034722221971606</v>
      </c>
      <c r="BZ545" s="247">
        <f t="shared" si="393"/>
        <v>8.3333333401242271E-2</v>
      </c>
      <c r="CA545" s="247">
        <f t="shared" si="394"/>
        <v>1.5868055555984029</v>
      </c>
      <c r="CB545" s="213"/>
      <c r="CC545" s="211"/>
      <c r="CD545" s="196"/>
      <c r="CE545" s="213">
        <v>674</v>
      </c>
      <c r="CF545" s="182">
        <f t="shared" si="395"/>
        <v>45811.704861111102</v>
      </c>
      <c r="CG545" s="182">
        <f t="shared" si="396"/>
        <v>45813.291666666701</v>
      </c>
      <c r="CH545" s="196"/>
      <c r="CI545" s="196"/>
      <c r="CJ545" s="196"/>
      <c r="CK545" s="196">
        <f t="shared" si="397"/>
        <v>8.3333333401242271E-2</v>
      </c>
      <c r="CL545" s="196">
        <f t="shared" si="398"/>
        <v>1.5034722221971606</v>
      </c>
      <c r="CM545" s="196">
        <f t="shared" si="399"/>
        <v>1.5868055555984029</v>
      </c>
      <c r="CN545" s="114"/>
      <c r="CO545" s="115">
        <f t="shared" si="400"/>
        <v>2285.0000000617001</v>
      </c>
      <c r="CP545" s="116">
        <f t="shared" si="401"/>
        <v>5.0000000040745363</v>
      </c>
      <c r="CQ545" s="117">
        <f t="shared" si="402"/>
        <v>0.70486111110221827</v>
      </c>
      <c r="CR545" s="117">
        <f t="shared" si="403"/>
        <v>45813.208333333299</v>
      </c>
      <c r="CS545" s="117">
        <f t="shared" si="404"/>
        <v>45813.291666666701</v>
      </c>
      <c r="CT545" s="118">
        <f t="shared" si="405"/>
        <v>65970004.999999963</v>
      </c>
      <c r="CU545" s="118">
        <f t="shared" si="406"/>
        <v>120.00000009778887</v>
      </c>
      <c r="CV545" s="118">
        <f t="shared" si="407"/>
        <v>65970125.00000006</v>
      </c>
      <c r="CW545" s="119">
        <f t="shared" si="408"/>
        <v>0.99999818099480486</v>
      </c>
    </row>
    <row r="546" spans="1:101" ht="118.5" customHeight="1" x14ac:dyDescent="0.3">
      <c r="A546" s="160" t="str">
        <f>[4]SayfaKAY!C676</f>
        <v>KAY5+6</v>
      </c>
      <c r="B546" s="104" t="str">
        <f>[4]SayfaKAY!D676</f>
        <v>3875(4)</v>
      </c>
      <c r="C546" s="105" t="str">
        <f>[4]SayfaKAY!E676</f>
        <v>MA</v>
      </c>
      <c r="D546" s="105">
        <f>[4]SayfaKAY!F676</f>
        <v>111550</v>
      </c>
      <c r="E546" s="106" t="str">
        <f>[4]SayfaKAY!G676</f>
        <v>BOZ-KAY5+6-FF-664</v>
      </c>
      <c r="F546" s="193">
        <f t="shared" si="369"/>
        <v>45811</v>
      </c>
      <c r="G546" s="135">
        <f t="shared" si="370"/>
        <v>0.95763888890360249</v>
      </c>
      <c r="H546" s="235">
        <f>[4]SayfaKAY!H676</f>
        <v>45811.957638888904</v>
      </c>
      <c r="I546" s="104" t="str">
        <f>[4]SayfaKAY!I676</f>
        <v>Hat/Line</v>
      </c>
      <c r="J546" s="103" t="str">
        <f>IF([4]SayfaKAY!J676="","",IF([4]SayfaKAY!J676="Müşteri","Notified by Customer","Notified by Bozankaya"))</f>
        <v>Notified by Customer</v>
      </c>
      <c r="K546" s="103" t="e">
        <f>VLOOKUP([4]SayfaKAY!L676,#REF!,2,FALSE)</f>
        <v>#REF!</v>
      </c>
      <c r="L546" s="165" t="str">
        <f>[4]SayfaKAY!X676</f>
        <v>DENİZLER OTOMOTİV SAN. VE TİC.LTD.Ş</v>
      </c>
      <c r="M546" s="107" t="str">
        <f t="shared" si="371"/>
        <v>KAY5+6-BOZ-KAY5+6-FF-664</v>
      </c>
      <c r="N546" s="105" t="str">
        <f>[4]SayfaKAY!M676</f>
        <v>Silgeç çalışmıyor</v>
      </c>
      <c r="O546" s="166" t="str">
        <f>[4]SayfaKAY!P676</f>
        <v>A-Sürüşü engeller</v>
      </c>
      <c r="P546" s="166" t="str">
        <f>[4]SayfaKAY!Q676</f>
        <v>A(Hareket etmeyi engelleyen arıza)</v>
      </c>
      <c r="Q546" s="166" t="str">
        <f>[4]SayfaKAY!R676</f>
        <v>N.A(Yaralanma yok)</v>
      </c>
      <c r="R546" s="132" t="str" cm="1">
        <f t="array" ref="R546">IF([4]SayfaKAY!U676="","",_xlfn.IFS([4]SayfaKAY!U676="Bozankaya","Bozankaya",[4]SayfaKAY!U676="Müşteri","Customer",[4]SayfaKAY!U676="Tedarikçi","Equipment Supplier"))</f>
        <v>Equipment Supplier</v>
      </c>
      <c r="S546" s="204" t="str">
        <f>[4]SayfaKAY!N676</f>
        <v>Silecek kolu eğildiği için çalışmıyordu.Silecek değşimi yapıldı</v>
      </c>
      <c r="T546" s="133" t="str">
        <f>[4]SayfaKAY!AD676</f>
        <v>Ekipman yenisi ile değiştirildi</v>
      </c>
      <c r="U546" s="132" t="str">
        <f>[4]SayfaKAY!W676</f>
        <v>Evet</v>
      </c>
      <c r="V546" s="108" t="str">
        <f>[4]SayfaKAY!AZ676</f>
        <v/>
      </c>
      <c r="W546" s="136">
        <f t="shared" si="372"/>
        <v>45813</v>
      </c>
      <c r="X546" s="137" t="str">
        <f t="shared" si="373"/>
        <v>05:00</v>
      </c>
      <c r="Y546" s="235">
        <f>[4]SayfaKAY!AE676</f>
        <v>45813.208333333299</v>
      </c>
      <c r="Z546" s="109">
        <f t="shared" si="374"/>
        <v>45814</v>
      </c>
      <c r="AA546" s="110" t="str">
        <f t="shared" si="375"/>
        <v>07:00</v>
      </c>
      <c r="AB546" s="182">
        <f>[4]SayfaKAY!BA676</f>
        <v>45814.291666666701</v>
      </c>
      <c r="AC546" s="257">
        <f t="shared" si="376"/>
        <v>3361.0000000277068</v>
      </c>
      <c r="AD546" s="111">
        <f t="shared" si="377"/>
        <v>45814</v>
      </c>
      <c r="AE546" s="111" t="str">
        <f t="shared" si="378"/>
        <v>07:00</v>
      </c>
      <c r="AF546" s="235">
        <f>[4]SayfaKAY!BA676</f>
        <v>45814.291666666701</v>
      </c>
      <c r="AG546" s="179" t="str">
        <f>[4]SayfaKAY!S676</f>
        <v xml:space="preserve">(I) İlk Defa Karşılaşılan Arıza </v>
      </c>
      <c r="AH546" s="178" t="str">
        <f t="shared" si="379"/>
        <v>Bu Arıza Aracın Servise Verilmesine Engel</v>
      </c>
      <c r="AI546" s="163" t="str">
        <f>[4]SayfaKAY!AV676</f>
        <v/>
      </c>
      <c r="AJ546" s="164" t="str">
        <f t="shared" si="380"/>
        <v/>
      </c>
      <c r="AK546" s="164" t="str">
        <f t="shared" si="381"/>
        <v/>
      </c>
      <c r="AL546" s="112" t="str">
        <f>[4]SayfaKAY!AX676</f>
        <v/>
      </c>
      <c r="AM546" s="257" cm="1">
        <f t="array" ref="AM546">IFERROR(IF(AND(P546&lt;&gt;"D(Arıza Değil)",AH546="Bu Arıza Aracın Servise Verilmesine Engel Değil"),
IF(Z546-F546&gt;0,(AB546-Y546)*24*60,
IF(OR(AND(G546&gt;$AS$1,G546&lt;$AT$1),AND(G546&gt;$AU$1,G546&lt;$AV$1)),
(AF546-H546)*24*60,     BH:BH0)),        AN546),0)</f>
        <v>3361.0000000277068</v>
      </c>
      <c r="AN546" s="257">
        <f t="shared" si="382"/>
        <v>3361.0000000277068</v>
      </c>
      <c r="AO546" s="174" t="str">
        <f>[4]SayfaKAY!AG676</f>
        <v/>
      </c>
      <c r="AP546" s="174" t="str">
        <f>[4]SayfaKAY!AI676</f>
        <v/>
      </c>
      <c r="AQ546" s="174" t="str">
        <f>[4]SayfaKAY!AQ676</f>
        <v/>
      </c>
      <c r="AR546" s="174" t="str">
        <f>[4]SayfaKAY!AH676</f>
        <v/>
      </c>
      <c r="AS546" s="174" t="str">
        <f>[4]SayfaKAY!AJ676</f>
        <v/>
      </c>
      <c r="AT546" s="175" t="str">
        <f>[4]SayfaKAY!AM676</f>
        <v/>
      </c>
      <c r="AU546" s="176" t="str">
        <f>[4]SayfaKAY!AL676</f>
        <v/>
      </c>
      <c r="AV546" s="176" t="str">
        <f>[4]SayfaKAY!AP676</f>
        <v/>
      </c>
      <c r="AW546" s="177" t="str">
        <f>[4]SayfaKAY!AT676</f>
        <v/>
      </c>
      <c r="AX546" s="194" t="str">
        <f t="shared" si="383"/>
        <v/>
      </c>
      <c r="AY546" s="168"/>
      <c r="AZ546" s="167"/>
      <c r="BA546" s="113"/>
      <c r="BB546" s="171" t="str">
        <f t="shared" si="409"/>
        <v/>
      </c>
      <c r="BC546" s="114"/>
      <c r="BD546" s="114"/>
      <c r="BE546" s="114"/>
      <c r="BF546" s="114"/>
      <c r="BG546" s="114"/>
      <c r="BH546" s="114">
        <f>IFERROR(FRACAS!AN679, "Hata Var")</f>
        <v>75.00000009778887</v>
      </c>
      <c r="BI546" s="114"/>
      <c r="BJ546" s="114"/>
      <c r="BK546" s="105" t="str">
        <f>[4]SayfaKAY!AW676</f>
        <v/>
      </c>
      <c r="BL546" s="105" t="str">
        <f>[4]SayfaKAY!V676</f>
        <v>DENİZLER OTOMOTİV SAN. VE TİC.LTD.Ş</v>
      </c>
      <c r="BM546" s="114"/>
      <c r="BN546" s="171" t="str">
        <f t="shared" si="384"/>
        <v>x yok</v>
      </c>
      <c r="BO546" s="171" t="b">
        <f t="shared" si="385"/>
        <v>0</v>
      </c>
      <c r="BP546" s="171" t="str">
        <f t="shared" si="386"/>
        <v>Bir günden fazla süren arıza</v>
      </c>
      <c r="BQ546" s="226">
        <f t="shared" si="387"/>
        <v>1800.999999929918</v>
      </c>
      <c r="BR546" s="226">
        <f t="shared" si="388"/>
        <v>1560.0000000977889</v>
      </c>
      <c r="BS546" s="226">
        <f t="shared" si="389"/>
        <v>3361.0000000277068</v>
      </c>
      <c r="BT546" s="114"/>
      <c r="BU546" s="242"/>
      <c r="BV546" s="233">
        <f t="shared" si="390"/>
        <v>3</v>
      </c>
      <c r="BW546" s="226" t="str">
        <f t="shared" si="391"/>
        <v>Evet, çakışma var</v>
      </c>
      <c r="BX546" s="229"/>
      <c r="BY546" s="247">
        <f t="shared" si="392"/>
        <v>1.2506944443957764</v>
      </c>
      <c r="BZ546" s="247">
        <f t="shared" si="393"/>
        <v>1.0833333334012423</v>
      </c>
      <c r="CA546" s="247">
        <f t="shared" si="394"/>
        <v>2.3340277777970186</v>
      </c>
      <c r="CB546" s="213"/>
      <c r="CC546" s="211"/>
      <c r="CD546" s="196"/>
      <c r="CE546" s="213">
        <v>675</v>
      </c>
      <c r="CF546" s="182">
        <f t="shared" si="395"/>
        <v>45811.957638888904</v>
      </c>
      <c r="CG546" s="182">
        <f t="shared" si="396"/>
        <v>45814.291666666701</v>
      </c>
      <c r="CH546" s="196"/>
      <c r="CI546" s="196"/>
      <c r="CJ546" s="196"/>
      <c r="CK546" s="196">
        <f t="shared" si="397"/>
        <v>1.0833333334012423</v>
      </c>
      <c r="CL546" s="196">
        <f t="shared" si="398"/>
        <v>1.2506944443957764</v>
      </c>
      <c r="CM546" s="196">
        <f t="shared" si="399"/>
        <v>2.3340277777970186</v>
      </c>
      <c r="CN546" s="114"/>
      <c r="CO546" s="115">
        <f t="shared" si="400"/>
        <v>3361.0000000277068</v>
      </c>
      <c r="CP546" s="116">
        <f t="shared" si="401"/>
        <v>65.000000004074536</v>
      </c>
      <c r="CQ546" s="117">
        <f t="shared" si="402"/>
        <v>0.95763888890360249</v>
      </c>
      <c r="CR546" s="117">
        <f t="shared" si="403"/>
        <v>45813.208333333299</v>
      </c>
      <c r="CS546" s="117">
        <f t="shared" si="404"/>
        <v>45814.291666666701</v>
      </c>
      <c r="CT546" s="118">
        <f t="shared" si="405"/>
        <v>65969640.999999933</v>
      </c>
      <c r="CU546" s="118">
        <f t="shared" si="406"/>
        <v>1560.0000000977889</v>
      </c>
      <c r="CV546" s="118">
        <f t="shared" si="407"/>
        <v>65971201.00000003</v>
      </c>
      <c r="CW546" s="119">
        <f t="shared" si="408"/>
        <v>0.99997635331816837</v>
      </c>
    </row>
    <row r="547" spans="1:101" ht="118.5" customHeight="1" x14ac:dyDescent="0.3">
      <c r="A547" s="104" t="str">
        <f>[4]SayfaKAY!C732</f>
        <v>KAY5+6</v>
      </c>
      <c r="B547" s="104" t="str">
        <f>[4]SayfaKAY!D732</f>
        <v>3876(5)</v>
      </c>
      <c r="C547" s="105" t="str">
        <f>[4]SayfaKAY!E732</f>
        <v>RA</v>
      </c>
      <c r="D547" s="105">
        <f>[4]SayfaKAY!F732</f>
        <v>144885</v>
      </c>
      <c r="E547" s="106" t="str">
        <f>[4]SayfaKAY!G732</f>
        <v>BOZ-KAY5+6-FF-719</v>
      </c>
      <c r="F547" s="193">
        <f t="shared" si="369"/>
        <v>45811</v>
      </c>
      <c r="G547" s="135">
        <f t="shared" si="370"/>
        <v>0.3076388889021473</v>
      </c>
      <c r="H547" s="235">
        <f>[4]SayfaKAY!H732</f>
        <v>45811.307638888902</v>
      </c>
      <c r="I547" s="104" t="str">
        <f>[4]SayfaKAY!I732</f>
        <v>Hat/Line</v>
      </c>
      <c r="J547" s="103" t="str">
        <f>IF([4]SayfaKAY!J732="","",IF([4]SayfaKAY!J732="Müşteri","Notified by Customer","Notified by Bozankaya"))</f>
        <v>Notified by Customer</v>
      </c>
      <c r="K547" s="103" t="e">
        <f>VLOOKUP([4]SayfaKAY!L732,#REF!,2,FALSE)</f>
        <v>#REF!</v>
      </c>
      <c r="L547" s="165" t="str">
        <f>[4]SayfaKAY!X732</f>
        <v/>
      </c>
      <c r="M547" s="107" t="str">
        <f t="shared" si="371"/>
        <v>KAY5+6-BOZ-KAY5+6-FF-719</v>
      </c>
      <c r="N547" s="105" t="str">
        <f>[4]SayfaKAY!M732</f>
        <v>6 NOLU KAPANMADIĞI İÇİN İZOLE EDİLDİ</v>
      </c>
      <c r="O547" s="166" t="str">
        <f>[4]SayfaKAY!P732</f>
        <v>D-Arıza değil</v>
      </c>
      <c r="P547" s="166" t="str">
        <f>[4]SayfaKAY!Q732</f>
        <v>B(Servisten çekmeye etki eden arıza)</v>
      </c>
      <c r="Q547" s="166" t="str">
        <f>[4]SayfaKAY!R732</f>
        <v>N.A(Yaralanma yok)</v>
      </c>
      <c r="R547" s="132" t="str" cm="1">
        <f t="array" ref="R547">IF([4]SayfaKAY!U732="","",_xlfn.IFS([4]SayfaKAY!U732="Bozankaya","Bozankaya",[4]SayfaKAY!U732="Müşteri","Customer",[4]SayfaKAY!U732="Tedarikçi","Equipment Supplier"))</f>
        <v>Bozankaya</v>
      </c>
      <c r="S547" s="204" t="str">
        <f>[4]SayfaKAY!N732</f>
        <v>X20 KONNEKTÖRÜ YERİNEN ÇIKMIŞ KONNEKTÖR TEKRAR YERİNE TAKILDI</v>
      </c>
      <c r="T547" s="133" t="str">
        <f>[4]SayfaKAY!AD732</f>
        <v>Ekipman yenisi ile değiştirildi</v>
      </c>
      <c r="U547" s="132" t="str">
        <f>[4]SayfaKAY!W732</f>
        <v/>
      </c>
      <c r="V547" s="108" t="str">
        <f>[4]SayfaKAY!AZ732</f>
        <v/>
      </c>
      <c r="W547" s="136">
        <f t="shared" si="372"/>
        <v>45811</v>
      </c>
      <c r="X547" s="137" t="str">
        <f t="shared" si="373"/>
        <v>08:00</v>
      </c>
      <c r="Y547" s="235">
        <f>[4]SayfaKAY!AE732</f>
        <v>45811.333333333299</v>
      </c>
      <c r="Z547" s="109">
        <f t="shared" si="374"/>
        <v>45811</v>
      </c>
      <c r="AA547" s="110" t="str">
        <f t="shared" si="375"/>
        <v>11:00</v>
      </c>
      <c r="AB547" s="182">
        <f>[4]SayfaKAY!BA732</f>
        <v>45811.458333333299</v>
      </c>
      <c r="AC547" s="257">
        <f t="shared" si="376"/>
        <v>216.99999993201345</v>
      </c>
      <c r="AD547" s="111">
        <f t="shared" si="377"/>
        <v>45811</v>
      </c>
      <c r="AE547" s="111" t="str">
        <f t="shared" si="378"/>
        <v>11:00</v>
      </c>
      <c r="AF547" s="235">
        <f>[4]SayfaKAY!BA732</f>
        <v>45811.458333333299</v>
      </c>
      <c r="AG547" s="179" t="str">
        <f>[4]SayfaKAY!S732</f>
        <v xml:space="preserve">(I) İlk Defa Karşılaşılan Arıza </v>
      </c>
      <c r="AH547" s="178" t="str">
        <f t="shared" si="379"/>
        <v>Bu Arıza Aracın Servise Verilmesine Engel</v>
      </c>
      <c r="AI547" s="163" t="str">
        <f>[4]SayfaKAY!AV732</f>
        <v/>
      </c>
      <c r="AJ547" s="164" t="str">
        <f t="shared" si="380"/>
        <v/>
      </c>
      <c r="AK547" s="164" t="str">
        <f t="shared" si="381"/>
        <v/>
      </c>
      <c r="AL547" s="112" t="str">
        <f>[4]SayfaKAY!AX732</f>
        <v/>
      </c>
      <c r="AM547" s="257" cm="1">
        <f t="array" ref="AM547">IFERROR(IF(AND(P547&lt;&gt;"D(Arıza Değil)",AH547="Bu Arıza Aracın Servise Verilmesine Engel Değil"),
IF(Z547-F547&gt;0,(AB547-Y547)*24*60,
IF(OR(AND(G547&gt;$AS$1,G547&lt;$AT$1),AND(G547&gt;$AU$1,G547&lt;$AV$1)),
(AF547-H547)*24*60,     BH:BH0)),        AN547),0)</f>
        <v>216.99999993201345</v>
      </c>
      <c r="AN547" s="257">
        <f t="shared" si="382"/>
        <v>216.99999993201345</v>
      </c>
      <c r="AO547" s="174" t="str">
        <f>[4]SayfaKAY!AG732</f>
        <v/>
      </c>
      <c r="AP547" s="174" t="str">
        <f>[4]SayfaKAY!AI732</f>
        <v/>
      </c>
      <c r="AQ547" s="174" t="str">
        <f>[4]SayfaKAY!AQ732</f>
        <v/>
      </c>
      <c r="AR547" s="174" t="str">
        <f>[4]SayfaKAY!AH732</f>
        <v/>
      </c>
      <c r="AS547" s="174" t="str">
        <f>[4]SayfaKAY!AJ732</f>
        <v/>
      </c>
      <c r="AT547" s="175" t="str">
        <f>[4]SayfaKAY!AM732</f>
        <v/>
      </c>
      <c r="AU547" s="176" t="str">
        <f>[4]SayfaKAY!AL732</f>
        <v/>
      </c>
      <c r="AV547" s="176" t="str">
        <f>[4]SayfaKAY!AP732</f>
        <v/>
      </c>
      <c r="AW547" s="177" t="str">
        <f>[4]SayfaKAY!AT732</f>
        <v/>
      </c>
      <c r="AX547" s="194" t="str">
        <f t="shared" si="383"/>
        <v/>
      </c>
      <c r="AY547" s="168"/>
      <c r="AZ547" s="167"/>
      <c r="BA547" s="170"/>
      <c r="BB547" s="171" t="str">
        <f t="shared" si="409"/>
        <v/>
      </c>
      <c r="BC547" s="114"/>
      <c r="BD547" s="114"/>
      <c r="BE547" s="114"/>
      <c r="BF547" s="114"/>
      <c r="BG547" s="114"/>
      <c r="BH547" s="114">
        <f>IFERROR(FRACAS!AN735, "Hata Var")</f>
        <v>54.999999938299879</v>
      </c>
      <c r="BI547" s="114"/>
      <c r="BJ547" s="114"/>
      <c r="BK547" s="105" t="str">
        <f>[4]SayfaKAY!AW732</f>
        <v/>
      </c>
      <c r="BL547" s="105" t="str">
        <f>[4]SayfaKAY!V732</f>
        <v>Üretim</v>
      </c>
      <c r="BM547" s="114"/>
      <c r="BN547" s="171" t="str">
        <f t="shared" si="384"/>
        <v>x yok</v>
      </c>
      <c r="BO547" s="171" t="str">
        <f t="shared" si="385"/>
        <v>aynı gün giderilen arıza</v>
      </c>
      <c r="BP547" s="171" t="str">
        <f t="shared" si="386"/>
        <v>aynı gün giderilen arıza</v>
      </c>
      <c r="BQ547" s="226">
        <f t="shared" si="387"/>
        <v>36.999999932013452</v>
      </c>
      <c r="BR547" s="226">
        <f t="shared" si="388"/>
        <v>180</v>
      </c>
      <c r="BS547" s="226">
        <f t="shared" si="389"/>
        <v>216.99999993201345</v>
      </c>
      <c r="BT547" s="114"/>
      <c r="BU547" s="242"/>
      <c r="BV547" s="233">
        <f t="shared" si="390"/>
        <v>2</v>
      </c>
      <c r="BW547" s="226" t="str">
        <f t="shared" si="391"/>
        <v>Evet, çakışma var</v>
      </c>
      <c r="BX547" s="229"/>
      <c r="BY547" s="247">
        <f t="shared" si="392"/>
        <v>2.5694444397231564E-2</v>
      </c>
      <c r="BZ547" s="247">
        <f t="shared" si="393"/>
        <v>0.125</v>
      </c>
      <c r="CA547" s="247">
        <f t="shared" si="394"/>
        <v>0.15069444439723156</v>
      </c>
      <c r="CB547" s="213"/>
      <c r="CC547" s="211"/>
      <c r="CD547" s="196"/>
      <c r="CE547" s="213">
        <v>731</v>
      </c>
      <c r="CF547" s="182">
        <f t="shared" si="395"/>
        <v>45811.307638888902</v>
      </c>
      <c r="CG547" s="182">
        <f t="shared" si="396"/>
        <v>45811.458333333299</v>
      </c>
      <c r="CH547" s="196"/>
      <c r="CI547" s="196"/>
      <c r="CJ547" s="196"/>
      <c r="CK547" s="196">
        <f t="shared" si="397"/>
        <v>0.125</v>
      </c>
      <c r="CL547" s="196">
        <f t="shared" si="398"/>
        <v>2.5694444397231564E-2</v>
      </c>
      <c r="CM547" s="196">
        <f t="shared" si="399"/>
        <v>0.15069444439723156</v>
      </c>
      <c r="CN547" s="114"/>
      <c r="CO547" s="115">
        <f t="shared" si="400"/>
        <v>216.99999993201345</v>
      </c>
      <c r="CP547" s="116">
        <f t="shared" si="401"/>
        <v>7.5</v>
      </c>
      <c r="CQ547" s="117">
        <f t="shared" si="402"/>
        <v>0.3076388889021473</v>
      </c>
      <c r="CR547" s="117">
        <f t="shared" si="403"/>
        <v>45811.333333333299</v>
      </c>
      <c r="CS547" s="117">
        <f t="shared" si="404"/>
        <v>45811.458333333299</v>
      </c>
      <c r="CT547" s="118">
        <f t="shared" si="405"/>
        <v>65967876.999999933</v>
      </c>
      <c r="CU547" s="118">
        <f t="shared" si="406"/>
        <v>180</v>
      </c>
      <c r="CV547" s="118">
        <f t="shared" si="407"/>
        <v>65968056.999999933</v>
      </c>
      <c r="CW547" s="119">
        <f t="shared" si="408"/>
        <v>0.99999727140667494</v>
      </c>
    </row>
    <row r="548" spans="1:101" ht="118.5" customHeight="1" x14ac:dyDescent="0.3">
      <c r="A548" s="160" t="str">
        <f>[4]SayfaKAY!C683</f>
        <v>KAY5+6</v>
      </c>
      <c r="B548" s="104" t="str">
        <f>[4]SayfaKAY!D683</f>
        <v>3881(10)</v>
      </c>
      <c r="C548" s="105" t="str">
        <f>[4]SayfaKAY!E683</f>
        <v>MB</v>
      </c>
      <c r="D548" s="105">
        <f>[4]SayfaKAY!F683</f>
        <v>92463</v>
      </c>
      <c r="E548" s="106" t="str">
        <f>[4]SayfaKAY!G683</f>
        <v>BOZ-KAY5+6-FF-670</v>
      </c>
      <c r="F548" s="193">
        <f t="shared" si="369"/>
        <v>45810</v>
      </c>
      <c r="G548" s="135">
        <f t="shared" si="370"/>
        <v>0.49027777779701864</v>
      </c>
      <c r="H548" s="235">
        <f>[4]SayfaKAY!H683</f>
        <v>45810.490277777797</v>
      </c>
      <c r="I548" s="104" t="str">
        <f>[4]SayfaKAY!I683</f>
        <v>Hat/Line</v>
      </c>
      <c r="J548" s="103" t="str">
        <f>IF([4]SayfaKAY!J683="","",IF([4]SayfaKAY!J683="Müşteri","Notified by Customer","Notified by Bozankaya"))</f>
        <v>Notified by Customer</v>
      </c>
      <c r="K548" s="103" t="e">
        <f>VLOOKUP([4]SayfaKAY!L683,#REF!,2,FALSE)</f>
        <v>#REF!</v>
      </c>
      <c r="L548" s="165" t="str">
        <f>[4]SayfaKAY!X683</f>
        <v>ELTESAN ELEKTRO MEKANİK SOĞUTMA SAN</v>
      </c>
      <c r="M548" s="107" t="str">
        <f t="shared" si="371"/>
        <v>KAY5+6-BOZ-KAY5+6-FF-670</v>
      </c>
      <c r="N548" s="105" t="str">
        <f>[4]SayfaKAY!M683</f>
        <v>Kullanmakta olduğumuz 3881-b numaralı tramvay aracının sürekli bir şekilde klimasında aşırı soğuk gelmekte klimaların kontrol edilmesini ve düzenli olarak ayar yapılmasını talep ediyorum</v>
      </c>
      <c r="O548" s="166" t="str">
        <f>[4]SayfaKAY!P683</f>
        <v>C-Uyarı, sürüş devamlılığı</v>
      </c>
      <c r="P548" s="166" t="str">
        <f>[4]SayfaKAY!Q683</f>
        <v>B(Servisten çekmeye etki eden arıza)</v>
      </c>
      <c r="Q548" s="166" t="str">
        <f>[4]SayfaKAY!R683</f>
        <v>N.A(Yaralanma yok)</v>
      </c>
      <c r="R548" s="132" t="str" cm="1">
        <f t="array" ref="R548">IF([4]SayfaKAY!U683="","",_xlfn.IFS([4]SayfaKAY!U683="Bozankaya","Bozankaya",[4]SayfaKAY!U683="Müşteri","Customer",[4]SayfaKAY!U683="Tedarikçi","Equipment Supplier"))</f>
        <v>Equipment Supplier</v>
      </c>
      <c r="S548" s="204" t="str">
        <f>[4]SayfaKAY!N683</f>
        <v>Kontrol edildi değerler normal araç ısıtma yapıyor</v>
      </c>
      <c r="T548" s="133" t="str">
        <f>[4]SayfaKAY!AD683</f>
        <v>Ekipman yenisi ile değiştirildi</v>
      </c>
      <c r="U548" s="132" t="str">
        <f>[4]SayfaKAY!W683</f>
        <v>Evet</v>
      </c>
      <c r="V548" s="108">
        <f>[4]SayfaKAY!AZ683</f>
        <v>1</v>
      </c>
      <c r="W548" s="136">
        <f t="shared" si="372"/>
        <v>45809</v>
      </c>
      <c r="X548" s="137" t="str">
        <f t="shared" si="373"/>
        <v>13:00</v>
      </c>
      <c r="Y548" s="235">
        <f>[4]SayfaKAY!AE683</f>
        <v>45809.541666666701</v>
      </c>
      <c r="Z548" s="109">
        <f t="shared" si="374"/>
        <v>46175</v>
      </c>
      <c r="AA548" s="110" t="str">
        <f t="shared" si="375"/>
        <v>14:00</v>
      </c>
      <c r="AB548" s="182">
        <f>[4]SayfaKAY!BA683</f>
        <v>46175.583333333299</v>
      </c>
      <c r="AC548" s="257">
        <f t="shared" si="376"/>
        <v>525733.9999999234</v>
      </c>
      <c r="AD548" s="111">
        <f t="shared" si="377"/>
        <v>46175</v>
      </c>
      <c r="AE548" s="111" t="str">
        <f t="shared" si="378"/>
        <v>14:00</v>
      </c>
      <c r="AF548" s="235">
        <f>[4]SayfaKAY!BA683</f>
        <v>46175.583333333299</v>
      </c>
      <c r="AG548" s="179" t="str">
        <f>[4]SayfaKAY!S683</f>
        <v>(II) Aynı Araçta Tekrarlayan Arıza</v>
      </c>
      <c r="AH548" s="178" t="str">
        <f t="shared" si="379"/>
        <v>Bu Arıza Aracın Servise Verilmesine Engel</v>
      </c>
      <c r="AI548" s="163" t="str">
        <f>[4]SayfaKAY!AV683</f>
        <v/>
      </c>
      <c r="AJ548" s="164" t="str">
        <f t="shared" si="380"/>
        <v/>
      </c>
      <c r="AK548" s="164" t="str">
        <f t="shared" si="381"/>
        <v/>
      </c>
      <c r="AL548" s="112" t="str">
        <f>[4]SayfaKAY!AX683</f>
        <v/>
      </c>
      <c r="AM548" s="257" cm="1">
        <f t="array" ref="AM548">IFERROR(IF(AND(P548&lt;&gt;"D(Arıza Değil)",AH548="Bu Arıza Aracın Servise Verilmesine Engel Değil"),
IF(Z548-F548&gt;0,(AB548-Y548)*24*60,
IF(OR(AND(G548&gt;$AS$1,G548&lt;$AT$1),AND(G548&gt;$AU$1,G548&lt;$AV$1)),
(AF548-H548)*24*60,     BH:BH0)),        AN548),0)</f>
        <v>525733.9999999234</v>
      </c>
      <c r="AN548" s="257">
        <f t="shared" si="382"/>
        <v>525733.9999999234</v>
      </c>
      <c r="AO548" s="174" t="str">
        <f>[4]SayfaKAY!AG683</f>
        <v/>
      </c>
      <c r="AP548" s="174" t="str">
        <f>[4]SayfaKAY!AI683</f>
        <v/>
      </c>
      <c r="AQ548" s="174" t="str">
        <f>[4]SayfaKAY!AQ683</f>
        <v/>
      </c>
      <c r="AR548" s="174" t="str">
        <f>[4]SayfaKAY!AH683</f>
        <v/>
      </c>
      <c r="AS548" s="174" t="str">
        <f>[4]SayfaKAY!AJ683</f>
        <v/>
      </c>
      <c r="AT548" s="175" t="str">
        <f>[4]SayfaKAY!AM683</f>
        <v/>
      </c>
      <c r="AU548" s="176" t="str">
        <f>[4]SayfaKAY!AL683</f>
        <v/>
      </c>
      <c r="AV548" s="176" t="str">
        <f>[4]SayfaKAY!AP683</f>
        <v/>
      </c>
      <c r="AW548" s="177" t="str">
        <f>[4]SayfaKAY!AT683</f>
        <v/>
      </c>
      <c r="AX548" s="194">
        <f t="shared" si="383"/>
        <v>5783073.9999991572</v>
      </c>
      <c r="AY548" s="168"/>
      <c r="AZ548" s="167"/>
      <c r="BA548" s="113"/>
      <c r="BB548" s="171" t="str">
        <f t="shared" si="409"/>
        <v/>
      </c>
      <c r="BC548" s="114"/>
      <c r="BD548" s="114"/>
      <c r="BE548" s="114"/>
      <c r="BF548" s="114"/>
      <c r="BG548" s="114"/>
      <c r="BH548" s="114">
        <f>IFERROR(FRACAS!AN686, "Hata Var")</f>
        <v>76.000000027706847</v>
      </c>
      <c r="BI548" s="114"/>
      <c r="BJ548" s="114"/>
      <c r="BK548" s="105" t="str">
        <f>[4]SayfaKAY!AW683</f>
        <v/>
      </c>
      <c r="BL548" s="105" t="str">
        <f>[4]SayfaKAY!V683</f>
        <v>ELTESAN ELEKTRO MEKANİK SOĞUTMA SAN</v>
      </c>
      <c r="BM548" s="114"/>
      <c r="BN548" s="171" t="str">
        <f t="shared" si="384"/>
        <v>x yok</v>
      </c>
      <c r="BO548" s="171" t="b">
        <f t="shared" si="385"/>
        <v>0</v>
      </c>
      <c r="BP548" s="171" t="str">
        <f t="shared" si="386"/>
        <v>Bir günden fazla süren arıza</v>
      </c>
      <c r="BQ548" s="226">
        <f t="shared" si="387"/>
        <v>-1365.9999999788124</v>
      </c>
      <c r="BR548" s="226">
        <f t="shared" si="388"/>
        <v>527099.99999990221</v>
      </c>
      <c r="BS548" s="226">
        <f t="shared" si="389"/>
        <v>525733.9999999234</v>
      </c>
      <c r="BT548" s="114"/>
      <c r="BU548" s="242"/>
      <c r="BV548" s="233">
        <f t="shared" si="390"/>
        <v>15</v>
      </c>
      <c r="BW548" s="226" t="str">
        <f t="shared" si="391"/>
        <v>Evet, çakışma var</v>
      </c>
      <c r="BX548" s="229"/>
      <c r="BY548" s="247">
        <f t="shared" si="392"/>
        <v>-0.94861111109639751</v>
      </c>
      <c r="BZ548" s="247">
        <f t="shared" si="393"/>
        <v>366.04166666659876</v>
      </c>
      <c r="CA548" s="247">
        <f t="shared" si="394"/>
        <v>365.09305555550236</v>
      </c>
      <c r="CB548" s="213"/>
      <c r="CC548" s="211"/>
      <c r="CD548" s="196"/>
      <c r="CE548" s="213">
        <v>682</v>
      </c>
      <c r="CF548" s="182">
        <f t="shared" si="395"/>
        <v>45810.490277777797</v>
      </c>
      <c r="CG548" s="182">
        <f t="shared" si="396"/>
        <v>46175.583333333299</v>
      </c>
      <c r="CH548" s="196"/>
      <c r="CI548" s="196"/>
      <c r="CJ548" s="196"/>
      <c r="CK548" s="196">
        <f t="shared" si="397"/>
        <v>366.04166666659876</v>
      </c>
      <c r="CL548" s="196">
        <f t="shared" si="398"/>
        <v>-0.94861111109639751</v>
      </c>
      <c r="CM548" s="196">
        <f t="shared" si="399"/>
        <v>365.09305555550236</v>
      </c>
      <c r="CN548" s="114"/>
      <c r="CO548" s="115">
        <f t="shared" si="400"/>
        <v>525733.9999999234</v>
      </c>
      <c r="CP548" s="116">
        <f t="shared" si="401"/>
        <v>21962.499999995925</v>
      </c>
      <c r="CQ548" s="117">
        <f t="shared" si="402"/>
        <v>0.49027777779701864</v>
      </c>
      <c r="CR548" s="117">
        <f t="shared" si="403"/>
        <v>45809.541666666701</v>
      </c>
      <c r="CS548" s="117">
        <f t="shared" si="404"/>
        <v>46175.583333333299</v>
      </c>
      <c r="CT548" s="118">
        <f t="shared" si="405"/>
        <v>65965034.000000022</v>
      </c>
      <c r="CU548" s="118">
        <f t="shared" si="406"/>
        <v>527099.99999990221</v>
      </c>
      <c r="CV548" s="118">
        <f t="shared" si="407"/>
        <v>66492133.999999925</v>
      </c>
      <c r="CW548" s="119">
        <f t="shared" si="408"/>
        <v>0.99207274652968869</v>
      </c>
    </row>
    <row r="549" spans="1:101" ht="118.5" customHeight="1" x14ac:dyDescent="0.3">
      <c r="A549" s="104" t="str">
        <f>[4]SayfaKAY!C623</f>
        <v>KAY5+6</v>
      </c>
      <c r="B549" s="104" t="str">
        <f>[4]SayfaKAY!D623</f>
        <v>3878(7)</v>
      </c>
      <c r="C549" s="105" t="str">
        <f>[4]SayfaKAY!E623</f>
        <v>MB</v>
      </c>
      <c r="D549" s="105">
        <f>[4]SayfaKAY!F623</f>
        <v>129551</v>
      </c>
      <c r="E549" s="106" t="str">
        <f>[4]SayfaKAY!G623</f>
        <v>BOZ-KAY5+6-FF-619</v>
      </c>
      <c r="F549" s="193">
        <f t="shared" si="369"/>
        <v>45808</v>
      </c>
      <c r="G549" s="135">
        <f t="shared" si="370"/>
        <v>0.83819444439723156</v>
      </c>
      <c r="H549" s="235">
        <f>[4]SayfaKAY!H623</f>
        <v>45808.838194444397</v>
      </c>
      <c r="I549" s="104" t="str">
        <f>[4]SayfaKAY!I623</f>
        <v>Hat/Line</v>
      </c>
      <c r="J549" s="103" t="str">
        <f>IF([4]SayfaKAY!J623="","",IF([4]SayfaKAY!J623="Müşteri","Notified by Customer","Notified by Bozankaya"))</f>
        <v>Notified by Customer</v>
      </c>
      <c r="K549" s="103" t="e">
        <f>VLOOKUP([4]SayfaKAY!L623,#REF!,2,FALSE)</f>
        <v>#REF!</v>
      </c>
      <c r="L549" s="165" t="str">
        <f>[4]SayfaKAY!X623</f>
        <v>ATAK ULAŞIM SAN.TİC.LTD.ŞTİ.</v>
      </c>
      <c r="M549" s="107" t="str">
        <f t="shared" si="371"/>
        <v>KAY5+6-BOZ-KAY5+6-FF-619</v>
      </c>
      <c r="N549" s="105" t="str">
        <f>[4]SayfaKAY!M623</f>
        <v>Orta ekran ve sürücü arkası videolar yarım geliyor kapı üstü görselini orta ekran ve sürücü arkasına atıyor.</v>
      </c>
      <c r="O549" s="166" t="str">
        <f>[4]SayfaKAY!P623</f>
        <v>D-Arıza değil</v>
      </c>
      <c r="P549" s="166" t="str">
        <f>[4]SayfaKAY!Q623</f>
        <v>B(Servisten çekmeye etki eden arıza)</v>
      </c>
      <c r="Q549" s="166" t="str">
        <f>[4]SayfaKAY!R623</f>
        <v>N.A(Yaralanma yok)</v>
      </c>
      <c r="R549" s="132" t="str" cm="1">
        <f t="array" ref="R549">IF([4]SayfaKAY!U623="","",_xlfn.IFS([4]SayfaKAY!U623="Bozankaya","Bozankaya",[4]SayfaKAY!U623="Müşteri","Customer",[4]SayfaKAY!U623="Tedarikçi","Equipment Supplier"))</f>
        <v>Equipment Supplier</v>
      </c>
      <c r="S549" s="204" t="str">
        <f>[4]SayfaKAY!N623</f>
        <v>GYP resetlendi. Arıza giderildi.</v>
      </c>
      <c r="T549" s="133" t="str">
        <f>[4]SayfaKAY!AD623</f>
        <v>*Reset edildi</v>
      </c>
      <c r="U549" s="132" t="str">
        <f>[4]SayfaKAY!W623</f>
        <v>Evet</v>
      </c>
      <c r="V549" s="108">
        <f>[4]SayfaKAY!AZ623</f>
        <v>1</v>
      </c>
      <c r="W549" s="136">
        <f t="shared" si="372"/>
        <v>45809</v>
      </c>
      <c r="X549" s="137" t="str">
        <f t="shared" si="373"/>
        <v>05:00</v>
      </c>
      <c r="Y549" s="235">
        <f>[4]SayfaKAY!AE623</f>
        <v>45809.208333333299</v>
      </c>
      <c r="Z549" s="109">
        <f t="shared" si="374"/>
        <v>45810</v>
      </c>
      <c r="AA549" s="110" t="str">
        <f t="shared" si="375"/>
        <v>06:00</v>
      </c>
      <c r="AB549" s="182">
        <f>[4]SayfaKAY!BA623</f>
        <v>45810.25</v>
      </c>
      <c r="AC549" s="257">
        <f t="shared" si="376"/>
        <v>2033.0000000679865</v>
      </c>
      <c r="AD549" s="111">
        <f t="shared" si="377"/>
        <v>45810</v>
      </c>
      <c r="AE549" s="111" t="str">
        <f t="shared" si="378"/>
        <v>06:00</v>
      </c>
      <c r="AF549" s="235">
        <f>[4]SayfaKAY!BA623</f>
        <v>45810.25</v>
      </c>
      <c r="AG549" s="179" t="str">
        <f>[4]SayfaKAY!S623</f>
        <v>(III) Farklı Araçlarda Tekrarlayan Arıza</v>
      </c>
      <c r="AH549" s="178" t="str">
        <f t="shared" si="379"/>
        <v>Bu Arıza Aracın Servise Verilmesine Engel</v>
      </c>
      <c r="AI549" s="163" t="str">
        <f>[4]SayfaKAY!AV623</f>
        <v/>
      </c>
      <c r="AJ549" s="164" t="str">
        <f t="shared" si="380"/>
        <v/>
      </c>
      <c r="AK549" s="164" t="str">
        <f t="shared" si="381"/>
        <v/>
      </c>
      <c r="AL549" s="112" t="str">
        <f>[4]SayfaKAY!AX623</f>
        <v/>
      </c>
      <c r="AM549" s="257" cm="1">
        <f t="array" ref="AM549">IFERROR(IF(AND(P549&lt;&gt;"D(Arıza Değil)",AH549="Bu Arıza Aracın Servise Verilmesine Engel Değil"),
IF(Z549-F549&gt;0,(AB549-Y549)*24*60,
IF(OR(AND(G549&gt;$AS$1,G549&lt;$AT$1),AND(G549&gt;$AU$1,G549&lt;$AV$1)),
(AF549-H549)*24*60,     BH:BH0)),        AN549),0)</f>
        <v>2033.0000000679865</v>
      </c>
      <c r="AN549" s="257">
        <f t="shared" si="382"/>
        <v>2033.0000000679865</v>
      </c>
      <c r="AO549" s="174" t="str">
        <f>[4]SayfaKAY!AG623</f>
        <v/>
      </c>
      <c r="AP549" s="174" t="str">
        <f>[4]SayfaKAY!AI623</f>
        <v/>
      </c>
      <c r="AQ549" s="174" t="str">
        <f>[4]SayfaKAY!AQ623</f>
        <v/>
      </c>
      <c r="AR549" s="174" t="str">
        <f>[4]SayfaKAY!AH623</f>
        <v/>
      </c>
      <c r="AS549" s="174" t="str">
        <f>[4]SayfaKAY!AJ623</f>
        <v/>
      </c>
      <c r="AT549" s="175" t="str">
        <f>[4]SayfaKAY!AM623</f>
        <v/>
      </c>
      <c r="AU549" s="176" t="str">
        <f>[4]SayfaKAY!AL623</f>
        <v/>
      </c>
      <c r="AV549" s="176" t="str">
        <f>[4]SayfaKAY!AP623</f>
        <v/>
      </c>
      <c r="AW549" s="177" t="str">
        <f>[4]SayfaKAY!AT623</f>
        <v/>
      </c>
      <c r="AX549" s="194">
        <f t="shared" si="383"/>
        <v>22363.000000747852</v>
      </c>
      <c r="AY549" s="168"/>
      <c r="AZ549" s="167"/>
      <c r="BA549" s="170"/>
      <c r="BB549" s="171" t="str">
        <f t="shared" si="409"/>
        <v/>
      </c>
      <c r="BC549" s="114"/>
      <c r="BD549" s="114"/>
      <c r="BE549" s="114"/>
      <c r="BF549" s="114"/>
      <c r="BG549" s="114"/>
      <c r="BH549" s="114">
        <f>IFERROR(FRACAS!AN626, "Hata Var")</f>
        <v>81.000000002095476</v>
      </c>
      <c r="BI549" s="114"/>
      <c r="BJ549" s="114"/>
      <c r="BK549" s="105" t="str">
        <f>[4]SayfaKAY!AW623</f>
        <v/>
      </c>
      <c r="BL549" s="105" t="str">
        <f>[4]SayfaKAY!V623</f>
        <v>ATAK ULAŞIM SAN.TİC.LTD.ŞTİ.</v>
      </c>
      <c r="BM549" s="114"/>
      <c r="BN549" s="171" t="str">
        <f t="shared" si="384"/>
        <v>x yok</v>
      </c>
      <c r="BO549" s="171" t="b">
        <f t="shared" si="385"/>
        <v>0</v>
      </c>
      <c r="BP549" s="171" t="str">
        <f t="shared" si="386"/>
        <v>Bir günden fazla süren arıza</v>
      </c>
      <c r="BQ549" s="226">
        <f t="shared" si="387"/>
        <v>533.00000001909211</v>
      </c>
      <c r="BR549" s="226">
        <f t="shared" si="388"/>
        <v>1500.0000000488944</v>
      </c>
      <c r="BS549" s="226">
        <f t="shared" si="389"/>
        <v>2033.0000000679865</v>
      </c>
      <c r="BT549" s="114"/>
      <c r="BU549" s="242"/>
      <c r="BV549" s="233">
        <f t="shared" si="390"/>
        <v>0</v>
      </c>
      <c r="BW549" s="226" t="str">
        <f t="shared" si="391"/>
        <v>Hayır, çakışma yok</v>
      </c>
      <c r="BX549" s="229"/>
      <c r="BY549" s="247">
        <f t="shared" si="392"/>
        <v>0.3701388889021473</v>
      </c>
      <c r="BZ549" s="247">
        <f t="shared" si="393"/>
        <v>1.0416666667006211</v>
      </c>
      <c r="CA549" s="247">
        <f t="shared" si="394"/>
        <v>1.4118055556027684</v>
      </c>
      <c r="CB549" s="213"/>
      <c r="CC549" s="211"/>
      <c r="CD549" s="196"/>
      <c r="CE549" s="213">
        <v>622</v>
      </c>
      <c r="CF549" s="182">
        <f t="shared" si="395"/>
        <v>45808.838194444397</v>
      </c>
      <c r="CG549" s="182">
        <f t="shared" si="396"/>
        <v>45810.25</v>
      </c>
      <c r="CH549" s="196"/>
      <c r="CI549" s="196"/>
      <c r="CJ549" s="196"/>
      <c r="CK549" s="196">
        <f t="shared" si="397"/>
        <v>1.0416666667006211</v>
      </c>
      <c r="CL549" s="196">
        <f t="shared" si="398"/>
        <v>0.3701388889021473</v>
      </c>
      <c r="CM549" s="196">
        <f t="shared" si="399"/>
        <v>1.4118055556027684</v>
      </c>
      <c r="CN549" s="114"/>
      <c r="CO549" s="115">
        <f t="shared" si="400"/>
        <v>2033.0000000679865</v>
      </c>
      <c r="CP549" s="116">
        <f t="shared" si="401"/>
        <v>62.500000002037268</v>
      </c>
      <c r="CQ549" s="117">
        <f t="shared" si="402"/>
        <v>0.83819444439723156</v>
      </c>
      <c r="CR549" s="117">
        <f t="shared" si="403"/>
        <v>45809.208333333299</v>
      </c>
      <c r="CS549" s="117">
        <f t="shared" si="404"/>
        <v>45810.25</v>
      </c>
      <c r="CT549" s="118">
        <f t="shared" si="405"/>
        <v>65964053.000000022</v>
      </c>
      <c r="CU549" s="118">
        <f t="shared" si="406"/>
        <v>1500.0000000488944</v>
      </c>
      <c r="CV549" s="118">
        <f t="shared" si="407"/>
        <v>65965553.000000067</v>
      </c>
      <c r="CW549" s="119">
        <f t="shared" si="408"/>
        <v>0.99997726085916316</v>
      </c>
    </row>
    <row r="550" spans="1:101" ht="118.5" customHeight="1" x14ac:dyDescent="0.3">
      <c r="A550" s="160" t="str">
        <f>[4]SayfaKAY!C485</f>
        <v>KAY5+6</v>
      </c>
      <c r="B550" s="104" t="str">
        <f>[4]SayfaKAY!D485</f>
        <v>3881(10)</v>
      </c>
      <c r="C550" s="105" t="str">
        <f>[4]SayfaKAY!E485</f>
        <v>MB</v>
      </c>
      <c r="D550" s="105">
        <f>[4]SayfaKAY!F485</f>
        <v>91125</v>
      </c>
      <c r="E550" s="106" t="str">
        <f>[4]SayfaKAY!G485</f>
        <v>BOZ-KAY5+6-FF-484</v>
      </c>
      <c r="F550" s="134">
        <f t="shared" si="369"/>
        <v>45806</v>
      </c>
      <c r="G550" s="135">
        <f t="shared" si="370"/>
        <v>0.20486111110221827</v>
      </c>
      <c r="H550" s="235">
        <f>[4]SayfaKAY!H485</f>
        <v>45806.204861111102</v>
      </c>
      <c r="I550" s="104" t="str">
        <f>[4]SayfaKAY!I485</f>
        <v>Hat/Line</v>
      </c>
      <c r="J550" s="103" t="str">
        <f>IF([4]SayfaKAY!J485="","",IF([4]SayfaKAY!J485="Müşteri","Notified by Customer","Notified by Bozankaya"))</f>
        <v>Notified by Customer</v>
      </c>
      <c r="K550" s="103" t="e">
        <f>VLOOKUP([4]SayfaKAY!L485,#REF!,2,FALSE)</f>
        <v>#REF!</v>
      </c>
      <c r="L550" s="165" t="str">
        <f>[4]SayfaKAY!X485</f>
        <v>HANNING &amp; KAHL GMBH &amp; CO.KG</v>
      </c>
      <c r="M550" s="107" t="str">
        <f t="shared" si="371"/>
        <v>KAY5+6-BOZ-KAY5+6-FF-484</v>
      </c>
      <c r="N550" s="105" t="str">
        <f>[4]SayfaKAY!M485</f>
        <v>Harikalar diyarı 2.peronda p boji fren arızası nedeniyle araç resetlenmiş. Düzelme olmamıştır. kabinden bypass edilerek araç servis dışı ildem 5 çekilmiştir. Bu sebeple 1 kısmi sefer iptali 1 seferde 3 dakika tehir meydana gelmiştir.</v>
      </c>
      <c r="O550" s="166" t="str">
        <f>[4]SayfaKAY!P485</f>
        <v>A-Sürüşü engeller</v>
      </c>
      <c r="P550" s="166" t="str">
        <f>[4]SayfaKAY!Q485</f>
        <v>A(Hareket etmeyi engelleyen arıza)</v>
      </c>
      <c r="Q550" s="166" t="str">
        <f>[4]SayfaKAY!R485</f>
        <v>N.A(Yaralanma yok)</v>
      </c>
      <c r="R550" s="132" t="str" cm="1">
        <f t="array" ref="R550">IF([4]SayfaKAY!U485="","",_xlfn.IFS([4]SayfaKAY!U485="Bozankaya","Bozankaya",[4]SayfaKAY!U485="Müşteri","Customer",[4]SayfaKAY!U485="Tedarikçi","Equipment Supplier"))</f>
        <v>Equipment Supplier</v>
      </c>
      <c r="S550" s="204" t="str">
        <f>[4]SayfaKAY!N485</f>
        <v>p boji kontrolü yapıldı. Kalipere giden rekorda yağ kaçağı tespit edildi. Rekor sıkıldı. Yağ basıldı. Park sahasında test yapıldı. Sorun giderildi.</v>
      </c>
      <c r="T550" s="133" t="str">
        <f>[4]SayfaKAY!AD485</f>
        <v>*Ekipman değiştirilecek</v>
      </c>
      <c r="U550" s="132" t="str">
        <f>[4]SayfaKAY!W485</f>
        <v>Evet</v>
      </c>
      <c r="V550" s="108" t="str">
        <f>[4]SayfaKAY!AZ485</f>
        <v/>
      </c>
      <c r="W550" s="136">
        <f t="shared" si="372"/>
        <v>45806</v>
      </c>
      <c r="X550" s="137" t="str">
        <f t="shared" si="373"/>
        <v>10:00</v>
      </c>
      <c r="Y550" s="235">
        <f>[4]SayfaKAY!AE485</f>
        <v>45806.416666666701</v>
      </c>
      <c r="Z550" s="109">
        <f t="shared" si="374"/>
        <v>45806</v>
      </c>
      <c r="AA550" s="110" t="str">
        <f t="shared" si="375"/>
        <v>13:58</v>
      </c>
      <c r="AB550" s="182">
        <f>[4]SayfaKAY!BA485</f>
        <v>45806.581944444399</v>
      </c>
      <c r="AC550" s="257">
        <f t="shared" si="376"/>
        <v>542.99999994691461</v>
      </c>
      <c r="AD550" s="111">
        <f t="shared" si="377"/>
        <v>45806</v>
      </c>
      <c r="AE550" s="111" t="str">
        <f t="shared" si="378"/>
        <v>13:58</v>
      </c>
      <c r="AF550" s="235">
        <f>[4]SayfaKAY!BA485</f>
        <v>45806.581944444399</v>
      </c>
      <c r="AG550" s="179" t="str">
        <f>[4]SayfaKAY!S485</f>
        <v>(II) Aynı Araçta Tekrarlayan Arıza</v>
      </c>
      <c r="AH550" s="178" t="str">
        <f t="shared" si="379"/>
        <v>Bu Arıza Aracın Servise Verilmesine Engel</v>
      </c>
      <c r="AI550" s="163" t="str">
        <f>[4]SayfaKAY!AV485</f>
        <v/>
      </c>
      <c r="AJ550" s="164" t="str">
        <f t="shared" si="380"/>
        <v/>
      </c>
      <c r="AK550" s="164" t="str">
        <f t="shared" si="381"/>
        <v/>
      </c>
      <c r="AL550" s="112" t="str">
        <f>[4]SayfaKAY!AX485</f>
        <v/>
      </c>
      <c r="AM550" s="257" cm="1">
        <f t="array" ref="AM550">IFERROR(IF(AND(P550&lt;&gt;"D(Arıza Değil)",AH550="Bu Arıza Aracın Servise Verilmesine Engel Değil"),
IF(Z550-F550&gt;0,(AB550-Y550)*24*60,
IF(OR(AND(G550&gt;$AS$1,G550&lt;$AT$1),AND(G550&gt;$AU$1,G550&lt;$AV$1)),
(AF550-H550)*24*60,     BH:BH0)),        AN550),0)</f>
        <v>542.99999994691461</v>
      </c>
      <c r="AN550" s="257">
        <f t="shared" si="382"/>
        <v>542.99999994691461</v>
      </c>
      <c r="AO550" s="174" t="str">
        <f>[4]SayfaKAY!AG485</f>
        <v/>
      </c>
      <c r="AP550" s="174" t="str">
        <f>[4]SayfaKAY!AI485</f>
        <v>S306-7001</v>
      </c>
      <c r="AQ550" s="174" t="str">
        <f>[4]SayfaKAY!AQ485</f>
        <v/>
      </c>
      <c r="AR550" s="174" t="str">
        <f>[4]SayfaKAY!AH485</f>
        <v>XHidrolik Ünite HZY-K100-DPR</v>
      </c>
      <c r="AS550" s="174">
        <f>[4]SayfaKAY!AJ485</f>
        <v>1</v>
      </c>
      <c r="AT550" s="175" t="str">
        <f>[4]SayfaKAY!AM485</f>
        <v/>
      </c>
      <c r="AU550" s="176" t="str">
        <f>[4]SayfaKAY!AL485</f>
        <v/>
      </c>
      <c r="AV550" s="176" t="str">
        <f>[4]SayfaKAY!AP485</f>
        <v/>
      </c>
      <c r="AW550" s="177" t="str">
        <f>[4]SayfaKAY!AT485</f>
        <v/>
      </c>
      <c r="AX550" s="194" t="str">
        <f t="shared" si="383"/>
        <v/>
      </c>
      <c r="AY550" s="168"/>
      <c r="AZ550" s="167"/>
      <c r="BA550" s="113"/>
      <c r="BB550" s="171" t="str">
        <f t="shared" si="409"/>
        <v/>
      </c>
      <c r="BC550" s="114"/>
      <c r="BD550" s="114"/>
      <c r="BE550" s="114"/>
      <c r="BF550" s="114"/>
      <c r="BG550" s="114"/>
      <c r="BH550" s="114">
        <f>IFERROR(FRACAS!AN488, "Hata Var")</f>
        <v>65.000000012805685</v>
      </c>
      <c r="BI550" s="114"/>
      <c r="BJ550" s="114"/>
      <c r="BK550" s="105" t="str">
        <f>[4]SayfaKAY!AW485</f>
        <v/>
      </c>
      <c r="BL550" s="105" t="str">
        <f>[4]SayfaKAY!V485</f>
        <v>HANNING &amp; KAHL GMBH &amp; CO.KG</v>
      </c>
      <c r="BM550" s="114"/>
      <c r="BN550" s="171" t="str">
        <f t="shared" si="384"/>
        <v>x yok</v>
      </c>
      <c r="BO550" s="171" t="b">
        <f t="shared" si="385"/>
        <v>0</v>
      </c>
      <c r="BP550" s="171" t="b">
        <f t="shared" si="386"/>
        <v>0</v>
      </c>
      <c r="BQ550" s="226">
        <f t="shared" si="387"/>
        <v>305.00000006170012</v>
      </c>
      <c r="BR550" s="226">
        <f t="shared" si="388"/>
        <v>237.99999988521449</v>
      </c>
      <c r="BS550" s="226">
        <f t="shared" si="389"/>
        <v>542.99999994691461</v>
      </c>
      <c r="BT550" s="114"/>
      <c r="BU550" s="242"/>
      <c r="BV550" s="233">
        <f t="shared" si="390"/>
        <v>2</v>
      </c>
      <c r="BW550" s="226" t="str">
        <f t="shared" si="391"/>
        <v>Evet, çakışma var</v>
      </c>
      <c r="BX550" s="229"/>
      <c r="BY550" s="247">
        <f t="shared" si="392"/>
        <v>0.21180555559840286</v>
      </c>
      <c r="BZ550" s="247">
        <f t="shared" si="393"/>
        <v>0.16527777769806562</v>
      </c>
      <c r="CA550" s="247">
        <f t="shared" si="394"/>
        <v>0.37708333329646848</v>
      </c>
      <c r="CB550" s="213"/>
      <c r="CC550" s="211"/>
      <c r="CD550" s="196"/>
      <c r="CE550" s="213">
        <v>484</v>
      </c>
      <c r="CF550" s="182">
        <f t="shared" si="395"/>
        <v>45806.204861111102</v>
      </c>
      <c r="CG550" s="182">
        <f t="shared" si="396"/>
        <v>45806.581944444399</v>
      </c>
      <c r="CH550" s="196"/>
      <c r="CI550" s="196"/>
      <c r="CJ550" s="196"/>
      <c r="CK550" s="196">
        <f t="shared" si="397"/>
        <v>0.16527777769806562</v>
      </c>
      <c r="CL550" s="196">
        <f t="shared" si="398"/>
        <v>0.21180555559840286</v>
      </c>
      <c r="CM550" s="196">
        <f t="shared" si="399"/>
        <v>0.37708333329646848</v>
      </c>
      <c r="CN550" s="114"/>
      <c r="CO550" s="115">
        <f t="shared" si="400"/>
        <v>542.99999994691461</v>
      </c>
      <c r="CP550" s="116">
        <f t="shared" si="401"/>
        <v>9.9166666618839372</v>
      </c>
      <c r="CQ550" s="117">
        <f t="shared" si="402"/>
        <v>0.20486111110221827</v>
      </c>
      <c r="CR550" s="117">
        <f t="shared" si="403"/>
        <v>45806.416666666701</v>
      </c>
      <c r="CS550" s="117">
        <f t="shared" si="404"/>
        <v>45806.581944444399</v>
      </c>
      <c r="CT550" s="118">
        <f t="shared" si="405"/>
        <v>65960945.00000006</v>
      </c>
      <c r="CU550" s="118">
        <f t="shared" si="406"/>
        <v>237.99999988521449</v>
      </c>
      <c r="CV550" s="118">
        <f t="shared" si="407"/>
        <v>65961182.999999948</v>
      </c>
      <c r="CW550" s="119">
        <f t="shared" si="408"/>
        <v>0.99999639181729216</v>
      </c>
    </row>
    <row r="551" spans="1:101" ht="118.5" customHeight="1" x14ac:dyDescent="0.3">
      <c r="A551" s="104" t="str">
        <f>[4]SayfaKAY!C650</f>
        <v>KAY5+6</v>
      </c>
      <c r="B551" s="104" t="str">
        <f>[4]SayfaKAY!D650</f>
        <v>3878(7)</v>
      </c>
      <c r="C551" s="105" t="str">
        <f>[4]SayfaKAY!E650</f>
        <v>MA</v>
      </c>
      <c r="D551" s="105">
        <f>[4]SayfaKAY!F650</f>
        <v>128065</v>
      </c>
      <c r="E551" s="106" t="str">
        <f>[4]SayfaKAY!G650</f>
        <v>BOZ-KAY5+6-FF-643</v>
      </c>
      <c r="F551" s="193">
        <f t="shared" si="369"/>
        <v>45806</v>
      </c>
      <c r="G551" s="135">
        <f t="shared" si="370"/>
        <v>0.33333333329937886</v>
      </c>
      <c r="H551" s="235">
        <f>[4]SayfaKAY!H650</f>
        <v>45806.333333333299</v>
      </c>
      <c r="I551" s="104" t="str">
        <f>[4]SayfaKAY!I650</f>
        <v>Hat/Line</v>
      </c>
      <c r="J551" s="103" t="str">
        <f>IF([4]SayfaKAY!J650="","",IF([4]SayfaKAY!J650="Müşteri","Notified by Customer","Notified by Bozankaya"))</f>
        <v>Notified by Customer</v>
      </c>
      <c r="K551" s="103" t="e">
        <f>VLOOKUP([4]SayfaKAY!L650,#REF!,2,FALSE)</f>
        <v>#REF!</v>
      </c>
      <c r="L551" s="165" t="str">
        <f>[4]SayfaKAY!X650</f>
        <v>ATAK ULAŞIM SAN.TİC.LTD.ŞTİ.</v>
      </c>
      <c r="M551" s="107" t="str">
        <f t="shared" si="371"/>
        <v>KAY5+6-BOZ-KAY5+6-FF-643</v>
      </c>
      <c r="N551" s="105" t="str">
        <f>[4]SayfaKAY!M650</f>
        <v>29.05.2025 TARİHİNDE GERÇEKLEŞTİRİLEN SAHA DENETİMİNDE 07.01'DE 3878 NUMARALI ARAÇ ÇİFTE KÜMBETTEN ORGANİZE YÖNÜNE GİDERKEN KAPI ÜSTÜ EKRANLAR GERİDEN GELEREK YANLIŞ BİLGİ VERDİĞİ TESPİT EDİLMİŞTİR.</v>
      </c>
      <c r="O551" s="166" t="str">
        <f>[4]SayfaKAY!P650</f>
        <v>D-Arıza değil</v>
      </c>
      <c r="P551" s="166" t="str">
        <f>[4]SayfaKAY!Q650</f>
        <v>C(Sisteme etki etmeyen arıza)</v>
      </c>
      <c r="Q551" s="166" t="str">
        <f>[4]SayfaKAY!R650</f>
        <v>N.A(Yaralanma yok)</v>
      </c>
      <c r="R551" s="132" t="str" cm="1">
        <f t="array" ref="R551">IF([4]SayfaKAY!U650="","",_xlfn.IFS([4]SayfaKAY!U650="Bozankaya","Bozankaya",[4]SayfaKAY!U650="Müşteri","Customer",[4]SayfaKAY!U650="Tedarikçi","Equipment Supplier"))</f>
        <v>Equipment Supplier</v>
      </c>
      <c r="S551" s="204" t="str">
        <f>[4]SayfaKAY!N650</f>
        <v>GÖRSEL YÖNETİM PC RESETLENDİ</v>
      </c>
      <c r="T551" s="133" t="str">
        <f>[4]SayfaKAY!AD650</f>
        <v>Yazılım tekrar yüklendi</v>
      </c>
      <c r="U551" s="132" t="str">
        <f>[4]SayfaKAY!W650</f>
        <v>Evet</v>
      </c>
      <c r="V551" s="108" t="str">
        <f>[4]SayfaKAY!AZ650</f>
        <v/>
      </c>
      <c r="W551" s="136">
        <f t="shared" si="372"/>
        <v>45807</v>
      </c>
      <c r="X551" s="137" t="str">
        <f t="shared" si="373"/>
        <v>11:00</v>
      </c>
      <c r="Y551" s="235">
        <f>[4]SayfaKAY!AE650</f>
        <v>45807.458333333299</v>
      </c>
      <c r="Z551" s="109">
        <f t="shared" si="374"/>
        <v>45807</v>
      </c>
      <c r="AA551" s="110" t="str">
        <f t="shared" si="375"/>
        <v>15:00</v>
      </c>
      <c r="AB551" s="182">
        <f>[4]SayfaKAY!BA650</f>
        <v>45807.625</v>
      </c>
      <c r="AC551" s="257">
        <f t="shared" si="376"/>
        <v>1860.0000000488944</v>
      </c>
      <c r="AD551" s="111">
        <f t="shared" si="377"/>
        <v>45807</v>
      </c>
      <c r="AE551" s="111" t="str">
        <f t="shared" si="378"/>
        <v>15:00</v>
      </c>
      <c r="AF551" s="235">
        <f>[4]SayfaKAY!BA650</f>
        <v>45807.625</v>
      </c>
      <c r="AG551" s="179" t="str">
        <f>[4]SayfaKAY!S650</f>
        <v>(III) Farklı Araçlarda Tekrarlayan Arıza</v>
      </c>
      <c r="AH551" s="178" t="str">
        <f t="shared" si="379"/>
        <v>Bu Arıza Aracın Servise Verilmesine Engel Değil</v>
      </c>
      <c r="AI551" s="163" t="str">
        <f>[4]SayfaKAY!AV650</f>
        <v/>
      </c>
      <c r="AJ551" s="164" t="str">
        <f t="shared" si="380"/>
        <v/>
      </c>
      <c r="AK551" s="164" t="str">
        <f t="shared" si="381"/>
        <v/>
      </c>
      <c r="AL551" s="112" t="str">
        <f>[4]SayfaKAY!AX650</f>
        <v/>
      </c>
      <c r="AM551" s="257" cm="1">
        <f t="array" ref="AM551">IFERROR(IF(AND(P551&lt;&gt;"D(Arıza Değil)",AH551="Bu Arıza Aracın Servise Verilmesine Engel Değil"),
IF(Z551-F551&gt;0,(AB551-Y551)*24*60,
IF(OR(AND(G551&gt;$AS$1,G551&lt;$AT$1),AND(G551&gt;$AU$1,G551&lt;$AV$1)),
(AF551-H551)*24*60,     BH:BH0)),        AN551),0)</f>
        <v>240.00000004889444</v>
      </c>
      <c r="AN551" s="257">
        <f t="shared" si="382"/>
        <v>1860.0000000488944</v>
      </c>
      <c r="AO551" s="174" t="str">
        <f>[4]SayfaKAY!AG650</f>
        <v/>
      </c>
      <c r="AP551" s="174" t="str">
        <f>[4]SayfaKAY!AI650</f>
        <v/>
      </c>
      <c r="AQ551" s="174" t="str">
        <f>[4]SayfaKAY!AQ650</f>
        <v/>
      </c>
      <c r="AR551" s="174" t="str">
        <f>[4]SayfaKAY!AH650</f>
        <v/>
      </c>
      <c r="AS551" s="174" t="str">
        <f>[4]SayfaKAY!AJ650</f>
        <v/>
      </c>
      <c r="AT551" s="175" t="str">
        <f>[4]SayfaKAY!AM650</f>
        <v/>
      </c>
      <c r="AU551" s="176" t="str">
        <f>[4]SayfaKAY!AL650</f>
        <v/>
      </c>
      <c r="AV551" s="176" t="str">
        <f>[4]SayfaKAY!AP650</f>
        <v/>
      </c>
      <c r="AW551" s="177" t="str">
        <f>[4]SayfaKAY!AT650</f>
        <v/>
      </c>
      <c r="AX551" s="194" t="str">
        <f t="shared" si="383"/>
        <v/>
      </c>
      <c r="AY551" s="168"/>
      <c r="AZ551" s="167"/>
      <c r="BA551" s="170"/>
      <c r="BB551" s="171" t="str">
        <f t="shared" si="409"/>
        <v/>
      </c>
      <c r="BC551" s="114"/>
      <c r="BD551" s="114"/>
      <c r="BE551" s="114"/>
      <c r="BF551" s="114"/>
      <c r="BG551" s="114"/>
      <c r="BH551" s="114">
        <f>IFERROR(FRACAS!AN653, "Hata Var")</f>
        <v>83.000000019092113</v>
      </c>
      <c r="BI551" s="114"/>
      <c r="BJ551" s="114"/>
      <c r="BK551" s="105" t="str">
        <f>[4]SayfaKAY!AW650</f>
        <v/>
      </c>
      <c r="BL551" s="105" t="str">
        <f>[4]SayfaKAY!V650</f>
        <v>ATAK ULAŞIM SAN.TİC.LTD.ŞTİ.</v>
      </c>
      <c r="BM551" s="114"/>
      <c r="BN551" s="171" t="str">
        <f t="shared" si="384"/>
        <v>x yok</v>
      </c>
      <c r="BO551" s="171" t="str">
        <f t="shared" si="385"/>
        <v>aynı gün giderilen arıza</v>
      </c>
      <c r="BP551" s="171" t="str">
        <f t="shared" si="386"/>
        <v>Bir günden fazla süren arıza</v>
      </c>
      <c r="BQ551" s="226">
        <f t="shared" si="387"/>
        <v>1620</v>
      </c>
      <c r="BR551" s="226">
        <f t="shared" si="388"/>
        <v>240.00000004889444</v>
      </c>
      <c r="BS551" s="226">
        <f t="shared" si="389"/>
        <v>1860.0000000488944</v>
      </c>
      <c r="BT551" s="114"/>
      <c r="BU551" s="242"/>
      <c r="BV551" s="233">
        <f t="shared" si="390"/>
        <v>0</v>
      </c>
      <c r="BW551" s="226" t="str">
        <f t="shared" si="391"/>
        <v>Hayır, çakışma yok</v>
      </c>
      <c r="BX551" s="229"/>
      <c r="BY551" s="247">
        <f t="shared" si="392"/>
        <v>1.125</v>
      </c>
      <c r="BZ551" s="247">
        <f t="shared" si="393"/>
        <v>0.16666666670062114</v>
      </c>
      <c r="CA551" s="247">
        <f t="shared" si="394"/>
        <v>1.2916666667006211</v>
      </c>
      <c r="CB551" s="213"/>
      <c r="CC551" s="211"/>
      <c r="CD551" s="196"/>
      <c r="CE551" s="213">
        <v>649</v>
      </c>
      <c r="CF551" s="182">
        <f t="shared" si="395"/>
        <v>45806.333333333299</v>
      </c>
      <c r="CG551" s="182">
        <f t="shared" si="396"/>
        <v>45807.625</v>
      </c>
      <c r="CH551" s="196"/>
      <c r="CI551" s="196"/>
      <c r="CJ551" s="196"/>
      <c r="CK551" s="196">
        <f t="shared" si="397"/>
        <v>0.16666666670062114</v>
      </c>
      <c r="CL551" s="196">
        <f t="shared" si="398"/>
        <v>1.125</v>
      </c>
      <c r="CM551" s="196">
        <f t="shared" si="399"/>
        <v>1.2916666667006211</v>
      </c>
      <c r="CN551" s="114"/>
      <c r="CO551" s="115">
        <f t="shared" si="400"/>
        <v>1860.0000000488944</v>
      </c>
      <c r="CP551" s="116">
        <f t="shared" si="401"/>
        <v>10.000000002037268</v>
      </c>
      <c r="CQ551" s="117">
        <f t="shared" si="402"/>
        <v>0.33333333329937886</v>
      </c>
      <c r="CR551" s="117">
        <f t="shared" si="403"/>
        <v>45807.458333333299</v>
      </c>
      <c r="CS551" s="117">
        <f t="shared" si="404"/>
        <v>45807.625</v>
      </c>
      <c r="CT551" s="118">
        <f t="shared" si="405"/>
        <v>65962260</v>
      </c>
      <c r="CU551" s="118">
        <f t="shared" si="406"/>
        <v>240.00000004889444</v>
      </c>
      <c r="CV551" s="118">
        <f t="shared" si="407"/>
        <v>65962500.000000052</v>
      </c>
      <c r="CW551" s="119">
        <f t="shared" si="408"/>
        <v>0.99999636156907257</v>
      </c>
    </row>
    <row r="552" spans="1:101" ht="118.5" customHeight="1" x14ac:dyDescent="0.3">
      <c r="A552" s="160" t="str">
        <f>[4]SayfaKAY!C649</f>
        <v>KAY5+6</v>
      </c>
      <c r="B552" s="104" t="str">
        <f>[4]SayfaKAY!D649</f>
        <v>3881(10)</v>
      </c>
      <c r="C552" s="105" t="str">
        <f>[4]SayfaKAY!E649</f>
        <v>MB</v>
      </c>
      <c r="D552" s="105">
        <f>[4]SayfaKAY!F649</f>
        <v>90730</v>
      </c>
      <c r="E552" s="106" t="str">
        <f>[4]SayfaKAY!G649</f>
        <v>BOZ-KAY5+6-FF-642</v>
      </c>
      <c r="F552" s="193">
        <f t="shared" si="369"/>
        <v>45805</v>
      </c>
      <c r="G552" s="135">
        <f t="shared" si="370"/>
        <v>0.13124999999854481</v>
      </c>
      <c r="H552" s="235">
        <f>[4]SayfaKAY!H649</f>
        <v>45805.131249999999</v>
      </c>
      <c r="I552" s="104" t="str">
        <f>[4]SayfaKAY!I649</f>
        <v>Hat/Line</v>
      </c>
      <c r="J552" s="103" t="str">
        <f>IF([4]SayfaKAY!J649="","",IF([4]SayfaKAY!J649="Müşteri","Notified by Customer","Notified by Bozankaya"))</f>
        <v>Notified by Customer</v>
      </c>
      <c r="K552" s="103" t="e">
        <f>VLOOKUP([4]SayfaKAY!L649,#REF!,2,FALSE)</f>
        <v>#REF!</v>
      </c>
      <c r="L552" s="165" t="str">
        <f>[4]SayfaKAY!X649</f>
        <v>HANNING &amp; KAHL GMBH &amp; CO.KG</v>
      </c>
      <c r="M552" s="107" t="str">
        <f t="shared" si="371"/>
        <v>KAY5+6-BOZ-KAY5+6-FF-642</v>
      </c>
      <c r="N552" s="105" t="str">
        <f>[4]SayfaKAY!M649</f>
        <v>MB BÖLÜMÜ FB65 FREN ARIZASI VERDİ ARAÇ RESETLENDİ DÜZELMEDİ BYPASS EDİLDİ</v>
      </c>
      <c r="O552" s="166" t="str">
        <f>[4]SayfaKAY!P649</f>
        <v>B-Hız veya güç azalması</v>
      </c>
      <c r="P552" s="166" t="str">
        <f>[4]SayfaKAY!Q649</f>
        <v>B(Servisten çekmeye etki eden arıza)</v>
      </c>
      <c r="Q552" s="166" t="str">
        <f>[4]SayfaKAY!R649</f>
        <v>N.A(Yaralanma yok)</v>
      </c>
      <c r="R552" s="132" t="str" cm="1">
        <f t="array" ref="R552">IF([4]SayfaKAY!U649="","",_xlfn.IFS([4]SayfaKAY!U649="Bozankaya","Bozankaya",[4]SayfaKAY!U649="Müşteri","Customer",[4]SayfaKAY!U649="Tedarikçi","Equipment Supplier"))</f>
        <v>Equipment Supplier</v>
      </c>
      <c r="S552" s="204" t="str">
        <f>[4]SayfaKAY!N649</f>
        <v>ARAÇ FB65 ARIZASI VERMİŞ GEREKLİ ELEKTRİKLİ KONTROLLER YAPILDI HPU DEĞİŞİMİ YAPILDI</v>
      </c>
      <c r="T552" s="133" t="str">
        <f>[4]SayfaKAY!AD649</f>
        <v>Ekipman yenisi ile değiştirildi</v>
      </c>
      <c r="U552" s="132" t="str">
        <f>[4]SayfaKAY!W649</f>
        <v>Evet</v>
      </c>
      <c r="V552" s="108">
        <f>[4]SayfaKAY!AZ649</f>
        <v>2</v>
      </c>
      <c r="W552" s="136">
        <f t="shared" si="372"/>
        <v>45806</v>
      </c>
      <c r="X552" s="137" t="str">
        <f t="shared" si="373"/>
        <v>05:00</v>
      </c>
      <c r="Y552" s="235">
        <f>[4]SayfaKAY!AE649</f>
        <v>45806.208333333299</v>
      </c>
      <c r="Z552" s="109">
        <f t="shared" si="374"/>
        <v>45806</v>
      </c>
      <c r="AA552" s="110" t="str">
        <f t="shared" si="375"/>
        <v>12:00</v>
      </c>
      <c r="AB552" s="182">
        <f>[4]SayfaKAY!BA649</f>
        <v>45806.5</v>
      </c>
      <c r="AC552" s="257">
        <f t="shared" si="376"/>
        <v>1971.0000000020955</v>
      </c>
      <c r="AD552" s="111">
        <f t="shared" si="377"/>
        <v>45806</v>
      </c>
      <c r="AE552" s="111" t="str">
        <f t="shared" si="378"/>
        <v>12:00</v>
      </c>
      <c r="AF552" s="235">
        <f>[4]SayfaKAY!BA649</f>
        <v>45806.5</v>
      </c>
      <c r="AG552" s="179" t="str">
        <f>[4]SayfaKAY!S649</f>
        <v>(III) Farklı Araçlarda Tekrarlayan Arıza</v>
      </c>
      <c r="AH552" s="178" t="str">
        <f t="shared" si="379"/>
        <v>Bu Arıza Aracın Servise Verilmesine Engel</v>
      </c>
      <c r="AI552" s="163" t="str">
        <f>[4]SayfaKAY!AV649</f>
        <v/>
      </c>
      <c r="AJ552" s="164" t="str">
        <f t="shared" si="380"/>
        <v/>
      </c>
      <c r="AK552" s="164" t="str">
        <f t="shared" si="381"/>
        <v/>
      </c>
      <c r="AL552" s="112" t="str">
        <f>[4]SayfaKAY!AX649</f>
        <v/>
      </c>
      <c r="AM552" s="257" cm="1">
        <f t="array" ref="AM552">IFERROR(IF(AND(P552&lt;&gt;"D(Arıza Değil)",AH552="Bu Arıza Aracın Servise Verilmesine Engel Değil"),
IF(Z552-F552&gt;0,(AB552-Y552)*24*60,
IF(OR(AND(G552&gt;$AS$1,G552&lt;$AT$1),AND(G552&gt;$AU$1,G552&lt;$AV$1)),
(AF552-H552)*24*60,     BH:BH0)),        AN552),0)</f>
        <v>1971.0000000020955</v>
      </c>
      <c r="AN552" s="257">
        <f t="shared" si="382"/>
        <v>1971.0000000020955</v>
      </c>
      <c r="AO552" s="174" t="str">
        <f>[4]SayfaKAY!AG649</f>
        <v>HANNING &amp; KAHL GMBH &amp; CO.KG</v>
      </c>
      <c r="AP552" s="174" t="str">
        <f>[4]SayfaKAY!AI649</f>
        <v>S306-7001</v>
      </c>
      <c r="AQ552" s="174" t="str">
        <f>[4]SayfaKAY!AQ649</f>
        <v/>
      </c>
      <c r="AR552" s="174" t="str">
        <f>[4]SayfaKAY!AH649</f>
        <v>XHidrolik Ünite HZY-K100-DPR</v>
      </c>
      <c r="AS552" s="174">
        <f>[4]SayfaKAY!AJ649</f>
        <v>1</v>
      </c>
      <c r="AT552" s="175" t="str">
        <f>[4]SayfaKAY!AM649</f>
        <v/>
      </c>
      <c r="AU552" s="176" t="str">
        <f>[4]SayfaKAY!AL649</f>
        <v/>
      </c>
      <c r="AV552" s="176" t="str">
        <f>[4]SayfaKAY!AP649</f>
        <v/>
      </c>
      <c r="AW552" s="177" t="str">
        <f>[4]SayfaKAY!AT649</f>
        <v/>
      </c>
      <c r="AX552" s="194">
        <f t="shared" si="383"/>
        <v>43362.0000000461</v>
      </c>
      <c r="AY552" s="168"/>
      <c r="AZ552" s="167"/>
      <c r="BA552" s="113"/>
      <c r="BB552" s="171" t="str">
        <f t="shared" si="409"/>
        <v/>
      </c>
      <c r="BC552" s="114"/>
      <c r="BD552" s="114"/>
      <c r="BE552" s="114"/>
      <c r="BF552" s="114"/>
      <c r="BG552" s="114"/>
      <c r="BH552" s="114">
        <f>IFERROR(FRACAS!AN652, "Hata Var")</f>
        <v>1525.0000000360887</v>
      </c>
      <c r="BI552" s="114"/>
      <c r="BJ552" s="114"/>
      <c r="BK552" s="105" t="str">
        <f>[4]SayfaKAY!AW649</f>
        <v/>
      </c>
      <c r="BL552" s="105" t="str">
        <f>[4]SayfaKAY!V649</f>
        <v>HANNING &amp; KAHL GMBH &amp; CO.KG</v>
      </c>
      <c r="BM552" s="114"/>
      <c r="BN552" s="171" t="str">
        <f t="shared" si="384"/>
        <v>x yok</v>
      </c>
      <c r="BO552" s="171" t="b">
        <f t="shared" si="385"/>
        <v>0</v>
      </c>
      <c r="BP552" s="171" t="str">
        <f t="shared" si="386"/>
        <v>Bir günden fazla süren arıza</v>
      </c>
      <c r="BQ552" s="226">
        <f t="shared" si="387"/>
        <v>1550.999999953201</v>
      </c>
      <c r="BR552" s="226">
        <f t="shared" si="388"/>
        <v>420.00000004889444</v>
      </c>
      <c r="BS552" s="226">
        <f t="shared" si="389"/>
        <v>1971.0000000020955</v>
      </c>
      <c r="BT552" s="114"/>
      <c r="BU552" s="242"/>
      <c r="BV552" s="233">
        <f t="shared" si="390"/>
        <v>3</v>
      </c>
      <c r="BW552" s="226" t="str">
        <f t="shared" si="391"/>
        <v>Evet, çakışma var</v>
      </c>
      <c r="BX552" s="229"/>
      <c r="BY552" s="247">
        <f t="shared" si="392"/>
        <v>1.0770833333008341</v>
      </c>
      <c r="BZ552" s="247">
        <f t="shared" si="393"/>
        <v>0.29166666670062114</v>
      </c>
      <c r="CA552" s="247">
        <f t="shared" si="394"/>
        <v>1.3687500000014552</v>
      </c>
      <c r="CB552" s="213"/>
      <c r="CC552" s="211"/>
      <c r="CD552" s="196"/>
      <c r="CE552" s="213">
        <v>648</v>
      </c>
      <c r="CF552" s="182">
        <f t="shared" si="395"/>
        <v>45805.131249999999</v>
      </c>
      <c r="CG552" s="182">
        <f t="shared" si="396"/>
        <v>45806.5</v>
      </c>
      <c r="CH552" s="196"/>
      <c r="CI552" s="196"/>
      <c r="CJ552" s="196"/>
      <c r="CK552" s="196">
        <f t="shared" si="397"/>
        <v>0.29166666670062114</v>
      </c>
      <c r="CL552" s="196">
        <f t="shared" si="398"/>
        <v>1.0770833333008341</v>
      </c>
      <c r="CM552" s="196">
        <f t="shared" si="399"/>
        <v>1.3687500000014552</v>
      </c>
      <c r="CN552" s="114"/>
      <c r="CO552" s="115">
        <f t="shared" si="400"/>
        <v>1971.0000000020955</v>
      </c>
      <c r="CP552" s="116">
        <f t="shared" si="401"/>
        <v>17.500000002037268</v>
      </c>
      <c r="CQ552" s="117">
        <f t="shared" si="402"/>
        <v>0.13124999999854481</v>
      </c>
      <c r="CR552" s="117">
        <f t="shared" si="403"/>
        <v>45806.208333333299</v>
      </c>
      <c r="CS552" s="117">
        <f t="shared" si="404"/>
        <v>45806.5</v>
      </c>
      <c r="CT552" s="118">
        <f t="shared" si="405"/>
        <v>65960750.999999955</v>
      </c>
      <c r="CU552" s="118">
        <f t="shared" si="406"/>
        <v>420.00000004889444</v>
      </c>
      <c r="CV552" s="118">
        <f t="shared" si="407"/>
        <v>65961171</v>
      </c>
      <c r="CW552" s="119">
        <f t="shared" si="408"/>
        <v>0.99999363261758889</v>
      </c>
    </row>
    <row r="553" spans="1:101" ht="118.5" customHeight="1" x14ac:dyDescent="0.3">
      <c r="A553" s="104" t="str">
        <f>[4]SayfaKAY!C654</f>
        <v>KAY5+6</v>
      </c>
      <c r="B553" s="104" t="str">
        <f>[4]SayfaKAY!D654</f>
        <v>3878(7)</v>
      </c>
      <c r="C553" s="105" t="str">
        <f>[4]SayfaKAY!E654</f>
        <v>MA</v>
      </c>
      <c r="D553" s="105">
        <f>[4]SayfaKAY!F654</f>
        <v>127634</v>
      </c>
      <c r="E553" s="106" t="str">
        <f>[4]SayfaKAY!G654</f>
        <v>BOZ-KAY5+6-FF-647</v>
      </c>
      <c r="F553" s="193">
        <f t="shared" si="369"/>
        <v>45805</v>
      </c>
      <c r="G553" s="135">
        <f t="shared" si="370"/>
        <v>0.16944444440014195</v>
      </c>
      <c r="H553" s="235">
        <f>[4]SayfaKAY!H654</f>
        <v>45805.1694444444</v>
      </c>
      <c r="I553" s="104" t="str">
        <f>[4]SayfaKAY!I654</f>
        <v>Hat/Line</v>
      </c>
      <c r="J553" s="103" t="str">
        <f>IF([4]SayfaKAY!J654="","",IF([4]SayfaKAY!J654="Müşteri","Notified by Customer","Notified by Bozankaya"))</f>
        <v>Notified by Customer</v>
      </c>
      <c r="K553" s="103" t="e">
        <f>VLOOKUP([4]SayfaKAY!L654,#REF!,2,FALSE)</f>
        <v>#REF!</v>
      </c>
      <c r="L553" s="165" t="str">
        <f>[4]SayfaKAY!X654</f>
        <v>POLARİS ELEKTRONİK SAN. VE TİC. LTD</v>
      </c>
      <c r="M553" s="107" t="str">
        <f t="shared" si="371"/>
        <v>KAY5+6-BOZ-KAY5+6-FF-647</v>
      </c>
      <c r="N553" s="105" t="str">
        <f>[4]SayfaKAY!M654</f>
        <v>iç display ekranları yanlış gösteriyor.</v>
      </c>
      <c r="O553" s="166" t="str">
        <f>[4]SayfaKAY!P654</f>
        <v>D-Arıza değil</v>
      </c>
      <c r="P553" s="166" t="str">
        <f>[4]SayfaKAY!Q654</f>
        <v>B(Servisten çekmeye etki eden arıza)</v>
      </c>
      <c r="Q553" s="166" t="str">
        <f>[4]SayfaKAY!R654</f>
        <v>N.A(Yaralanma yok)</v>
      </c>
      <c r="R553" s="132" t="str" cm="1">
        <f t="array" ref="R553">IF([4]SayfaKAY!U654="","",_xlfn.IFS([4]SayfaKAY!U654="Bozankaya","Bozankaya",[4]SayfaKAY!U654="Müşteri","Customer",[4]SayfaKAY!U654="Tedarikçi","Equipment Supplier"))</f>
        <v>Equipment Supplier</v>
      </c>
      <c r="S553" s="204" t="str">
        <f>[4]SayfaKAY!N654</f>
        <v>Kontrollerde arıza görülmedi.</v>
      </c>
      <c r="T553" s="133" t="str">
        <f>[4]SayfaKAY!AD654</f>
        <v>*Bir çalışma yapılmadı</v>
      </c>
      <c r="U553" s="132" t="str">
        <f>[4]SayfaKAY!W654</f>
        <v>Evet</v>
      </c>
      <c r="V553" s="108">
        <f>[4]SayfaKAY!AZ654</f>
        <v>1</v>
      </c>
      <c r="W553" s="136">
        <f t="shared" si="372"/>
        <v>45805</v>
      </c>
      <c r="X553" s="137" t="str">
        <f t="shared" si="373"/>
        <v>05:00</v>
      </c>
      <c r="Y553" s="235">
        <f>[4]SayfaKAY!AE654</f>
        <v>45805.208333333299</v>
      </c>
      <c r="Z553" s="109">
        <f t="shared" si="374"/>
        <v>45806</v>
      </c>
      <c r="AA553" s="110" t="str">
        <f t="shared" si="375"/>
        <v>06:00</v>
      </c>
      <c r="AB553" s="182">
        <f>[4]SayfaKAY!BA654</f>
        <v>45806.25</v>
      </c>
      <c r="AC553" s="257">
        <f t="shared" si="376"/>
        <v>1556.0000000637956</v>
      </c>
      <c r="AD553" s="111">
        <f t="shared" si="377"/>
        <v>45806</v>
      </c>
      <c r="AE553" s="111" t="str">
        <f t="shared" si="378"/>
        <v>06:00</v>
      </c>
      <c r="AF553" s="235">
        <f>[4]SayfaKAY!BA654</f>
        <v>45806.25</v>
      </c>
      <c r="AG553" s="179" t="str">
        <f>[4]SayfaKAY!S654</f>
        <v>(III) Farklı Araçlarda Tekrarlayan Arıza</v>
      </c>
      <c r="AH553" s="178" t="str">
        <f t="shared" si="379"/>
        <v>Bu Arıza Aracın Servise Verilmesine Engel</v>
      </c>
      <c r="AI553" s="163" t="str">
        <f>[4]SayfaKAY!AV654</f>
        <v/>
      </c>
      <c r="AJ553" s="164" t="str">
        <f t="shared" si="380"/>
        <v/>
      </c>
      <c r="AK553" s="164" t="str">
        <f t="shared" si="381"/>
        <v/>
      </c>
      <c r="AL553" s="112" t="str">
        <f>[4]SayfaKAY!AX654</f>
        <v/>
      </c>
      <c r="AM553" s="257" cm="1">
        <f t="array" ref="AM553">IFERROR(IF(AND(P553&lt;&gt;"D(Arıza Değil)",AH553="Bu Arıza Aracın Servise Verilmesine Engel Değil"),
IF(Z553-F553&gt;0,(AB553-Y553)*24*60,
IF(OR(AND(G553&gt;$AS$1,G553&lt;$AT$1),AND(G553&gt;$AU$1,G553&lt;$AV$1)),
(AF553-H553)*24*60,     BH:BH0)),        AN553),0)</f>
        <v>1556.0000000637956</v>
      </c>
      <c r="AN553" s="257">
        <f t="shared" si="382"/>
        <v>1556.0000000637956</v>
      </c>
      <c r="AO553" s="174" t="str">
        <f>[4]SayfaKAY!AG654</f>
        <v/>
      </c>
      <c r="AP553" s="174" t="str">
        <f>[4]SayfaKAY!AI654</f>
        <v/>
      </c>
      <c r="AQ553" s="174" t="str">
        <f>[4]SayfaKAY!AQ654</f>
        <v/>
      </c>
      <c r="AR553" s="174" t="str">
        <f>[4]SayfaKAY!AH654</f>
        <v/>
      </c>
      <c r="AS553" s="174" t="str">
        <f>[4]SayfaKAY!AJ654</f>
        <v/>
      </c>
      <c r="AT553" s="175" t="str">
        <f>[4]SayfaKAY!AM654</f>
        <v/>
      </c>
      <c r="AU553" s="176" t="str">
        <f>[4]SayfaKAY!AL654</f>
        <v/>
      </c>
      <c r="AV553" s="176" t="str">
        <f>[4]SayfaKAY!AP654</f>
        <v/>
      </c>
      <c r="AW553" s="177" t="str">
        <f>[4]SayfaKAY!AT654</f>
        <v/>
      </c>
      <c r="AX553" s="194">
        <f t="shared" si="383"/>
        <v>17116.000000701752</v>
      </c>
      <c r="AY553" s="168"/>
      <c r="AZ553" s="167"/>
      <c r="BA553" s="170"/>
      <c r="BB553" s="171" t="str">
        <f t="shared" si="409"/>
        <v/>
      </c>
      <c r="BC553" s="114"/>
      <c r="BD553" s="114"/>
      <c r="BE553" s="114"/>
      <c r="BF553" s="114"/>
      <c r="BG553" s="114"/>
      <c r="BH553" s="114">
        <f>IFERROR(FRACAS!AN657, "Hata Var")</f>
        <v>2444.0000001084991</v>
      </c>
      <c r="BI553" s="114"/>
      <c r="BJ553" s="114"/>
      <c r="BK553" s="105" t="str">
        <f>[4]SayfaKAY!AW654</f>
        <v/>
      </c>
      <c r="BL553" s="105" t="str">
        <f>[4]SayfaKAY!V654</f>
        <v/>
      </c>
      <c r="BM553" s="114"/>
      <c r="BN553" s="171" t="str">
        <f t="shared" si="384"/>
        <v>x yok</v>
      </c>
      <c r="BO553" s="171" t="b">
        <f t="shared" si="385"/>
        <v>0</v>
      </c>
      <c r="BP553" s="171" t="str">
        <f t="shared" si="386"/>
        <v>Bir günden fazla süren arıza</v>
      </c>
      <c r="BQ553" s="226">
        <f t="shared" si="387"/>
        <v>56.000000014901161</v>
      </c>
      <c r="BR553" s="226">
        <f t="shared" si="388"/>
        <v>1500.0000000488944</v>
      </c>
      <c r="BS553" s="226">
        <f t="shared" si="389"/>
        <v>1556.0000000637956</v>
      </c>
      <c r="BT553" s="114"/>
      <c r="BU553" s="242"/>
      <c r="BV553" s="233">
        <f t="shared" si="390"/>
        <v>0</v>
      </c>
      <c r="BW553" s="226" t="str">
        <f t="shared" si="391"/>
        <v>Hayır, çakışma yok</v>
      </c>
      <c r="BX553" s="229"/>
      <c r="BY553" s="247">
        <f t="shared" si="392"/>
        <v>3.8888888899236917E-2</v>
      </c>
      <c r="BZ553" s="247">
        <f t="shared" si="393"/>
        <v>1.0416666667006211</v>
      </c>
      <c r="CA553" s="247">
        <f t="shared" si="394"/>
        <v>1.0805555555998581</v>
      </c>
      <c r="CB553" s="213"/>
      <c r="CC553" s="211"/>
      <c r="CD553" s="196"/>
      <c r="CE553" s="213">
        <v>653</v>
      </c>
      <c r="CF553" s="182">
        <f t="shared" si="395"/>
        <v>45805.1694444444</v>
      </c>
      <c r="CG553" s="182">
        <f t="shared" si="396"/>
        <v>45806.25</v>
      </c>
      <c r="CH553" s="196"/>
      <c r="CI553" s="196"/>
      <c r="CJ553" s="196"/>
      <c r="CK553" s="196">
        <f t="shared" si="397"/>
        <v>1.0416666667006211</v>
      </c>
      <c r="CL553" s="196">
        <f t="shared" si="398"/>
        <v>3.8888888899236917E-2</v>
      </c>
      <c r="CM553" s="196">
        <f t="shared" si="399"/>
        <v>1.0805555555998581</v>
      </c>
      <c r="CN553" s="114"/>
      <c r="CO553" s="115">
        <f t="shared" si="400"/>
        <v>1556.0000000637956</v>
      </c>
      <c r="CP553" s="116">
        <f t="shared" si="401"/>
        <v>62.500000002037268</v>
      </c>
      <c r="CQ553" s="117">
        <f t="shared" si="402"/>
        <v>0.16944444440014195</v>
      </c>
      <c r="CR553" s="117">
        <f t="shared" si="403"/>
        <v>45805.208333333299</v>
      </c>
      <c r="CS553" s="117">
        <f t="shared" si="404"/>
        <v>45806.25</v>
      </c>
      <c r="CT553" s="118">
        <f t="shared" si="405"/>
        <v>65959256.000000015</v>
      </c>
      <c r="CU553" s="118">
        <f t="shared" si="406"/>
        <v>1500.0000000488944</v>
      </c>
      <c r="CV553" s="118">
        <f t="shared" si="407"/>
        <v>65960756.000000067</v>
      </c>
      <c r="CW553" s="119">
        <f t="shared" si="408"/>
        <v>0.99997725920545766</v>
      </c>
    </row>
    <row r="554" spans="1:101" ht="118.5" customHeight="1" x14ac:dyDescent="0.3">
      <c r="A554" s="160" t="str">
        <f>[4]SayfaKAY!C681</f>
        <v>KAY5+6</v>
      </c>
      <c r="B554" s="104" t="str">
        <f>[4]SayfaKAY!D681</f>
        <v>3879(8)</v>
      </c>
      <c r="C554" s="105" t="str">
        <f>[4]SayfaKAY!E681</f>
        <v>MA</v>
      </c>
      <c r="D554" s="105">
        <f>[4]SayfaKAY!F681</f>
        <v>109112</v>
      </c>
      <c r="E554" s="106" t="str">
        <f>[4]SayfaKAY!G681</f>
        <v>BOZ-KAY5+6-FF-673</v>
      </c>
      <c r="F554" s="193">
        <f t="shared" si="369"/>
        <v>45805</v>
      </c>
      <c r="G554" s="135">
        <f t="shared" si="370"/>
        <v>0.48124999999708962</v>
      </c>
      <c r="H554" s="235">
        <f>[4]SayfaKAY!H681</f>
        <v>45805.481249999997</v>
      </c>
      <c r="I554" s="104" t="str">
        <f>[4]SayfaKAY!I681</f>
        <v>Hat/Line</v>
      </c>
      <c r="J554" s="103" t="str">
        <f>IF([4]SayfaKAY!J681="","",IF([4]SayfaKAY!J681="Müşteri","Notified by Customer","Notified by Bozankaya"))</f>
        <v>Notified by Customer</v>
      </c>
      <c r="K554" s="103" t="e">
        <f>VLOOKUP([4]SayfaKAY!L681,#REF!,2,FALSE)</f>
        <v>#REF!</v>
      </c>
      <c r="L554" s="165" t="str">
        <f>[4]SayfaKAY!X681</f>
        <v>ATAK ULAŞIM SAN.TİC.LTD.ŞTİ.</v>
      </c>
      <c r="M554" s="107" t="str">
        <f t="shared" si="371"/>
        <v>KAY5+6-BOZ-KAY5+6-FF-673</v>
      </c>
      <c r="N554" s="105" t="str">
        <f>[4]SayfaKAY!M681</f>
        <v>26.05.2025 tarihinde yapılan saha denetiminde 3879 nolu araçta kapı üstü ekranların çalışmadığı tespit edilmiştir.</v>
      </c>
      <c r="O554" s="166" t="str">
        <f>[4]SayfaKAY!P681</f>
        <v>D-Arıza değil</v>
      </c>
      <c r="P554" s="166" t="str">
        <f>[4]SayfaKAY!Q681</f>
        <v>B(Servisten çekmeye etki eden arıza)</v>
      </c>
      <c r="Q554" s="166" t="str">
        <f>[4]SayfaKAY!R681</f>
        <v>N.A(Yaralanma yok)</v>
      </c>
      <c r="R554" s="132" t="str" cm="1">
        <f t="array" ref="R554">IF([4]SayfaKAY!U681="","",_xlfn.IFS([4]SayfaKAY!U681="Bozankaya","Bozankaya",[4]SayfaKAY!U681="Müşteri","Customer",[4]SayfaKAY!U681="Tedarikçi","Equipment Supplier"))</f>
        <v>Equipment Supplier</v>
      </c>
      <c r="S554" s="204" t="str">
        <f>[4]SayfaKAY!N681</f>
        <v>Araç resetlendi sorun giderildi.</v>
      </c>
      <c r="T554" s="133" t="str">
        <f>[4]SayfaKAY!AD681</f>
        <v>*Reset edildi</v>
      </c>
      <c r="U554" s="132" t="str">
        <f>[4]SayfaKAY!W681</f>
        <v>Evet</v>
      </c>
      <c r="V554" s="108">
        <f>[4]SayfaKAY!AZ681</f>
        <v>2</v>
      </c>
      <c r="W554" s="136">
        <f t="shared" si="372"/>
        <v>45804</v>
      </c>
      <c r="X554" s="137" t="str">
        <f t="shared" si="373"/>
        <v>12:00</v>
      </c>
      <c r="Y554" s="235">
        <f>[4]SayfaKAY!AE681</f>
        <v>45804.5</v>
      </c>
      <c r="Z554" s="109">
        <f t="shared" si="374"/>
        <v>45805</v>
      </c>
      <c r="AA554" s="110" t="str">
        <f t="shared" si="375"/>
        <v>13:00</v>
      </c>
      <c r="AB554" s="182">
        <f>[4]SayfaKAY!BA681</f>
        <v>45805.541666666701</v>
      </c>
      <c r="AC554" s="257">
        <f t="shared" si="376"/>
        <v>87.000000053085387</v>
      </c>
      <c r="AD554" s="111">
        <f t="shared" si="377"/>
        <v>45805</v>
      </c>
      <c r="AE554" s="111" t="str">
        <f t="shared" si="378"/>
        <v>13:00</v>
      </c>
      <c r="AF554" s="235">
        <f>[4]SayfaKAY!BA681</f>
        <v>45805.541666666701</v>
      </c>
      <c r="AG554" s="179" t="str">
        <f>[4]SayfaKAY!S681</f>
        <v>(III) Farklı Araçlarda Tekrarlayan Arıza</v>
      </c>
      <c r="AH554" s="178" t="str">
        <f t="shared" si="379"/>
        <v>Bu Arıza Aracın Servise Verilmesine Engel</v>
      </c>
      <c r="AI554" s="163" t="str">
        <f>[4]SayfaKAY!AV681</f>
        <v/>
      </c>
      <c r="AJ554" s="164" t="str">
        <f t="shared" si="380"/>
        <v/>
      </c>
      <c r="AK554" s="164" t="str">
        <f t="shared" si="381"/>
        <v/>
      </c>
      <c r="AL554" s="112" t="str">
        <f>[4]SayfaKAY!AX681</f>
        <v/>
      </c>
      <c r="AM554" s="257" cm="1">
        <f t="array" ref="AM554">IFERROR(IF(AND(P554&lt;&gt;"D(Arıza Değil)",AH554="Bu Arıza Aracın Servise Verilmesine Engel Değil"),
IF(Z554-F554&gt;0,(AB554-Y554)*24*60,
IF(OR(AND(G554&gt;$AS$1,G554&lt;$AT$1),AND(G554&gt;$AU$1,G554&lt;$AV$1)),
(AF554-H554)*24*60,     BH:BH0)),        AN554),0)</f>
        <v>87.000000053085387</v>
      </c>
      <c r="AN554" s="257">
        <f t="shared" si="382"/>
        <v>87.000000053085387</v>
      </c>
      <c r="AO554" s="174" t="str">
        <f>[4]SayfaKAY!AG681</f>
        <v/>
      </c>
      <c r="AP554" s="174" t="str">
        <f>[4]SayfaKAY!AI681</f>
        <v/>
      </c>
      <c r="AQ554" s="174" t="str">
        <f>[4]SayfaKAY!AQ681</f>
        <v/>
      </c>
      <c r="AR554" s="174" t="str">
        <f>[4]SayfaKAY!AH681</f>
        <v/>
      </c>
      <c r="AS554" s="174" t="str">
        <f>[4]SayfaKAY!AJ681</f>
        <v/>
      </c>
      <c r="AT554" s="175" t="str">
        <f>[4]SayfaKAY!AM681</f>
        <v/>
      </c>
      <c r="AU554" s="176" t="str">
        <f>[4]SayfaKAY!AL681</f>
        <v/>
      </c>
      <c r="AV554" s="176" t="str">
        <f>[4]SayfaKAY!AP681</f>
        <v/>
      </c>
      <c r="AW554" s="177" t="str">
        <f>[4]SayfaKAY!AT681</f>
        <v/>
      </c>
      <c r="AX554" s="194">
        <f t="shared" si="383"/>
        <v>1914.0000011678785</v>
      </c>
      <c r="AY554" s="168"/>
      <c r="AZ554" s="167"/>
      <c r="BA554" s="113"/>
      <c r="BB554" s="171" t="str">
        <f t="shared" si="409"/>
        <v/>
      </c>
      <c r="BC554" s="114"/>
      <c r="BD554" s="114"/>
      <c r="BE554" s="114"/>
      <c r="BF554" s="114"/>
      <c r="BG554" s="114"/>
      <c r="BH554" s="114">
        <f>IFERROR(FRACAS!AN684, "Hata Var")</f>
        <v>131.99999990640208</v>
      </c>
      <c r="BI554" s="114"/>
      <c r="BJ554" s="114"/>
      <c r="BK554" s="105" t="str">
        <f>[4]SayfaKAY!AW681</f>
        <v/>
      </c>
      <c r="BL554" s="105" t="str">
        <f>[4]SayfaKAY!V681</f>
        <v>ATAK ULAŞIM SAN.TİC.LTD.ŞTİ.</v>
      </c>
      <c r="BM554" s="114"/>
      <c r="BN554" s="171" t="str">
        <f t="shared" si="384"/>
        <v>x yok</v>
      </c>
      <c r="BO554" s="171" t="b">
        <f t="shared" si="385"/>
        <v>0</v>
      </c>
      <c r="BP554" s="171" t="b">
        <f t="shared" si="386"/>
        <v>0</v>
      </c>
      <c r="BQ554" s="226">
        <f t="shared" si="387"/>
        <v>-1412.999999995809</v>
      </c>
      <c r="BR554" s="226">
        <f t="shared" si="388"/>
        <v>1500.0000000488944</v>
      </c>
      <c r="BS554" s="226">
        <f t="shared" si="389"/>
        <v>87.000000053085387</v>
      </c>
      <c r="BT554" s="114"/>
      <c r="BU554" s="242"/>
      <c r="BV554" s="233">
        <f t="shared" si="390"/>
        <v>4</v>
      </c>
      <c r="BW554" s="226" t="str">
        <f t="shared" si="391"/>
        <v>Evet, çakışma var</v>
      </c>
      <c r="BX554" s="229"/>
      <c r="BY554" s="247">
        <f t="shared" si="392"/>
        <v>-0.98124999999708962</v>
      </c>
      <c r="BZ554" s="247">
        <f t="shared" si="393"/>
        <v>1.0416666667006211</v>
      </c>
      <c r="CA554" s="247">
        <f t="shared" si="394"/>
        <v>6.0416666703531519E-2</v>
      </c>
      <c r="CB554" s="213"/>
      <c r="CC554" s="211"/>
      <c r="CD554" s="196"/>
      <c r="CE554" s="213">
        <v>680</v>
      </c>
      <c r="CF554" s="182">
        <f t="shared" si="395"/>
        <v>45805.481249999997</v>
      </c>
      <c r="CG554" s="182">
        <f t="shared" si="396"/>
        <v>45805.541666666701</v>
      </c>
      <c r="CH554" s="196"/>
      <c r="CI554" s="196"/>
      <c r="CJ554" s="196"/>
      <c r="CK554" s="196">
        <f t="shared" si="397"/>
        <v>1.0416666667006211</v>
      </c>
      <c r="CL554" s="196">
        <f t="shared" si="398"/>
        <v>-0.98124999999708962</v>
      </c>
      <c r="CM554" s="196">
        <f t="shared" si="399"/>
        <v>6.0416666703531519E-2</v>
      </c>
      <c r="CN554" s="114"/>
      <c r="CO554" s="115">
        <f t="shared" si="400"/>
        <v>87.000000053085387</v>
      </c>
      <c r="CP554" s="116">
        <f t="shared" si="401"/>
        <v>62.500000002037268</v>
      </c>
      <c r="CQ554" s="117">
        <f t="shared" si="402"/>
        <v>0.48124999999708962</v>
      </c>
      <c r="CR554" s="117">
        <f t="shared" si="403"/>
        <v>45804.5</v>
      </c>
      <c r="CS554" s="117">
        <f t="shared" si="404"/>
        <v>45805.541666666701</v>
      </c>
      <c r="CT554" s="118">
        <f t="shared" si="405"/>
        <v>65957787.000000007</v>
      </c>
      <c r="CU554" s="118">
        <f t="shared" si="406"/>
        <v>1500.0000000488944</v>
      </c>
      <c r="CV554" s="118">
        <f t="shared" si="407"/>
        <v>65959287.000000052</v>
      </c>
      <c r="CW554" s="119">
        <f t="shared" si="408"/>
        <v>0.99997725869899046</v>
      </c>
    </row>
    <row r="555" spans="1:101" ht="118.5" customHeight="1" x14ac:dyDescent="0.3">
      <c r="A555" s="104" t="str">
        <f>[4]SayfaKAY!C744</f>
        <v>KAY5+6</v>
      </c>
      <c r="B555" s="104" t="str">
        <f>[4]SayfaKAY!D744</f>
        <v>3880(9)</v>
      </c>
      <c r="C555" s="105" t="str">
        <f>[4]SayfaKAY!E744</f>
        <v>MB</v>
      </c>
      <c r="D555" s="105">
        <f>[4]SayfaKAY!F744</f>
        <v>98144</v>
      </c>
      <c r="E555" s="106" t="str">
        <f>[4]SayfaKAY!G744</f>
        <v>BOZ-KAY5+6-FF-731</v>
      </c>
      <c r="F555" s="193">
        <f t="shared" si="369"/>
        <v>45805</v>
      </c>
      <c r="G555" s="135">
        <f t="shared" si="370"/>
        <v>0.48194444440014195</v>
      </c>
      <c r="H555" s="235">
        <f>[4]SayfaKAY!H744</f>
        <v>45805.4819444444</v>
      </c>
      <c r="I555" s="104" t="str">
        <f>[4]SayfaKAY!I744</f>
        <v>Hat/Line</v>
      </c>
      <c r="J555" s="103" t="str">
        <f>IF([4]SayfaKAY!J744="","",IF([4]SayfaKAY!J744="Müşteri","Notified by Customer","Notified by Bozankaya"))</f>
        <v>Notified by Customer</v>
      </c>
      <c r="K555" s="103" t="e">
        <f>VLOOKUP([4]SayfaKAY!L744,#REF!,2,FALSE)</f>
        <v>#REF!</v>
      </c>
      <c r="L555" s="165" t="str">
        <f>[4]SayfaKAY!X744</f>
        <v>ATAK ULAŞIM SAN.TİC.LTD.ŞTİ.</v>
      </c>
      <c r="M555" s="107" t="str">
        <f t="shared" si="371"/>
        <v>KAY5+6-BOZ-KAY5+6-FF-731</v>
      </c>
      <c r="N555" s="105" t="str">
        <f>[4]SayfaKAY!M744</f>
        <v>26.05.2025 TARİHİNDE YAPILAN SAHA DENETİMİNDE 3880 NOLU ARACIN SAAT 15:03'TE KAPI ÜSTÜ EKRANLARIN ÇALIŞMADIĞI GÖRÜLMÜŞTÜR.</v>
      </c>
      <c r="O555" s="166" t="str">
        <f>[4]SayfaKAY!P744</f>
        <v>D-Arıza değil</v>
      </c>
      <c r="P555" s="166" t="str">
        <f>[4]SayfaKAY!Q744</f>
        <v>B(Servisten çekmeye etki eden arıza)</v>
      </c>
      <c r="Q555" s="166" t="str">
        <f>[4]SayfaKAY!R744</f>
        <v>N.A(Yaralanma yok)</v>
      </c>
      <c r="R555" s="132" t="str" cm="1">
        <f t="array" ref="R555">IF([4]SayfaKAY!U744="","",_xlfn.IFS([4]SayfaKAY!U744="Bozankaya","Bozankaya",[4]SayfaKAY!U744="Müşteri","Customer",[4]SayfaKAY!U744="Tedarikçi","Equipment Supplier"))</f>
        <v>Equipment Supplier</v>
      </c>
      <c r="S555" s="204" t="str">
        <f>[4]SayfaKAY!N744</f>
        <v>GÖRSEL YÖNETİM PC RESETLENDİ ARIZAS GİDERİLDİ</v>
      </c>
      <c r="T555" s="133" t="str">
        <f>[4]SayfaKAY!AD744</f>
        <v>Yazılım tekrar yüklendi</v>
      </c>
      <c r="U555" s="132" t="str">
        <f>[4]SayfaKAY!W744</f>
        <v>Evet</v>
      </c>
      <c r="V555" s="108" t="str">
        <f>[4]SayfaKAY!AZ744</f>
        <v/>
      </c>
      <c r="W555" s="136">
        <f t="shared" si="372"/>
        <v>45836</v>
      </c>
      <c r="X555" s="137" t="str">
        <f t="shared" si="373"/>
        <v>14:00</v>
      </c>
      <c r="Y555" s="235">
        <f>[4]SayfaKAY!AE744</f>
        <v>45836.583333333299</v>
      </c>
      <c r="Z555" s="109">
        <f t="shared" si="374"/>
        <v>45836</v>
      </c>
      <c r="AA555" s="110" t="str">
        <f t="shared" si="375"/>
        <v>15:00</v>
      </c>
      <c r="AB555" s="182">
        <f>[4]SayfaKAY!BA744</f>
        <v>45836.625</v>
      </c>
      <c r="AC555" s="257">
        <f t="shared" si="376"/>
        <v>44846.000000063796</v>
      </c>
      <c r="AD555" s="111">
        <f t="shared" si="377"/>
        <v>45836</v>
      </c>
      <c r="AE555" s="111" t="str">
        <f t="shared" si="378"/>
        <v>15:00</v>
      </c>
      <c r="AF555" s="235">
        <f>[4]SayfaKAY!BA744</f>
        <v>45836.625</v>
      </c>
      <c r="AG555" s="179" t="str">
        <f>[4]SayfaKAY!S744</f>
        <v>(III) Farklı Araçlarda Tekrarlayan Arıza</v>
      </c>
      <c r="AH555" s="178" t="str">
        <f t="shared" si="379"/>
        <v>Bu Arıza Aracın Servise Verilmesine Engel</v>
      </c>
      <c r="AI555" s="163" t="str">
        <f>[4]SayfaKAY!AV744</f>
        <v/>
      </c>
      <c r="AJ555" s="164" t="str">
        <f t="shared" si="380"/>
        <v/>
      </c>
      <c r="AK555" s="164" t="str">
        <f t="shared" si="381"/>
        <v/>
      </c>
      <c r="AL555" s="112" t="str">
        <f>[4]SayfaKAY!AX744</f>
        <v/>
      </c>
      <c r="AM555" s="257" cm="1">
        <f t="array" ref="AM555">IFERROR(IF(AND(P555&lt;&gt;"D(Arıza Değil)",AH555="Bu Arıza Aracın Servise Verilmesine Engel Değil"),
IF(Z555-F555&gt;0,(AB555-Y555)*24*60,
IF(OR(AND(G555&gt;$AS$1,G555&lt;$AT$1),AND(G555&gt;$AU$1,G555&lt;$AV$1)),
(AF555-H555)*24*60,     BH:BH0)),        AN555),0)</f>
        <v>44846.000000063796</v>
      </c>
      <c r="AN555" s="257">
        <f t="shared" si="382"/>
        <v>44846.000000063796</v>
      </c>
      <c r="AO555" s="174" t="str">
        <f>[4]SayfaKAY!AG744</f>
        <v/>
      </c>
      <c r="AP555" s="174" t="str">
        <f>[4]SayfaKAY!AI744</f>
        <v/>
      </c>
      <c r="AQ555" s="174" t="str">
        <f>[4]SayfaKAY!AQ744</f>
        <v/>
      </c>
      <c r="AR555" s="174" t="str">
        <f>[4]SayfaKAY!AH744</f>
        <v/>
      </c>
      <c r="AS555" s="174" t="str">
        <f>[4]SayfaKAY!AJ744</f>
        <v/>
      </c>
      <c r="AT555" s="175" t="str">
        <f>[4]SayfaKAY!AM744</f>
        <v/>
      </c>
      <c r="AU555" s="176" t="str">
        <f>[4]SayfaKAY!AL744</f>
        <v/>
      </c>
      <c r="AV555" s="176" t="str">
        <f>[4]SayfaKAY!AP744</f>
        <v/>
      </c>
      <c r="AW555" s="177" t="str">
        <f>[4]SayfaKAY!AT744</f>
        <v/>
      </c>
      <c r="AX555" s="194" t="str">
        <f t="shared" si="383"/>
        <v/>
      </c>
      <c r="AY555" s="168"/>
      <c r="AZ555" s="167"/>
      <c r="BA555" s="170"/>
      <c r="BB555" s="171" t="str">
        <f t="shared" si="409"/>
        <v/>
      </c>
      <c r="BC555" s="114"/>
      <c r="BD555" s="114"/>
      <c r="BE555" s="114"/>
      <c r="BF555" s="114"/>
      <c r="BG555" s="114"/>
      <c r="BH555" s="114">
        <f>IFERROR(FRACAS!AN747, "Hata Var")</f>
        <v>231.00000005098991</v>
      </c>
      <c r="BI555" s="114"/>
      <c r="BJ555" s="114"/>
      <c r="BK555" s="105" t="str">
        <f>[4]SayfaKAY!AW744</f>
        <v/>
      </c>
      <c r="BL555" s="105" t="str">
        <f>[4]SayfaKAY!V744</f>
        <v>ATAK ULAŞIM SAN.TİC.LTD.ŞTİ.</v>
      </c>
      <c r="BM555" s="114"/>
      <c r="BN555" s="171" t="str">
        <f t="shared" si="384"/>
        <v>x yok</v>
      </c>
      <c r="BO555" s="171" t="b">
        <f t="shared" si="385"/>
        <v>0</v>
      </c>
      <c r="BP555" s="171" t="str">
        <f t="shared" si="386"/>
        <v>Bir günden fazla süren arıza</v>
      </c>
      <c r="BQ555" s="226">
        <f t="shared" si="387"/>
        <v>44786.000000014901</v>
      </c>
      <c r="BR555" s="226">
        <f t="shared" si="388"/>
        <v>60.000000048894435</v>
      </c>
      <c r="BS555" s="226">
        <f t="shared" si="389"/>
        <v>44846.000000063796</v>
      </c>
      <c r="BT555" s="114"/>
      <c r="BU555" s="242"/>
      <c r="BV555" s="233">
        <f t="shared" si="390"/>
        <v>11</v>
      </c>
      <c r="BW555" s="226" t="str">
        <f t="shared" si="391"/>
        <v>Evet, çakışma var</v>
      </c>
      <c r="BX555" s="229"/>
      <c r="BY555" s="247">
        <f t="shared" si="392"/>
        <v>31.101388888899237</v>
      </c>
      <c r="BZ555" s="247">
        <f t="shared" si="393"/>
        <v>4.1666666700621136E-2</v>
      </c>
      <c r="CA555" s="247">
        <f t="shared" si="394"/>
        <v>31.143055555599858</v>
      </c>
      <c r="CB555" s="213"/>
      <c r="CC555" s="211"/>
      <c r="CD555" s="196"/>
      <c r="CE555" s="213">
        <v>743</v>
      </c>
      <c r="CF555" s="182">
        <f t="shared" si="395"/>
        <v>45805.4819444444</v>
      </c>
      <c r="CG555" s="182">
        <f t="shared" si="396"/>
        <v>45836.625</v>
      </c>
      <c r="CH555" s="196"/>
      <c r="CI555" s="196"/>
      <c r="CJ555" s="196"/>
      <c r="CK555" s="196">
        <f t="shared" si="397"/>
        <v>4.1666666700621136E-2</v>
      </c>
      <c r="CL555" s="196">
        <f t="shared" si="398"/>
        <v>31.101388888899237</v>
      </c>
      <c r="CM555" s="196">
        <f t="shared" si="399"/>
        <v>31.143055555599858</v>
      </c>
      <c r="CN555" s="114"/>
      <c r="CO555" s="115">
        <f t="shared" si="400"/>
        <v>44846.000000063796</v>
      </c>
      <c r="CP555" s="116">
        <f t="shared" si="401"/>
        <v>2.5000000020372681</v>
      </c>
      <c r="CQ555" s="117">
        <f t="shared" si="402"/>
        <v>0.48194444440014195</v>
      </c>
      <c r="CR555" s="117">
        <f t="shared" si="403"/>
        <v>45836.583333333299</v>
      </c>
      <c r="CS555" s="117">
        <f t="shared" si="404"/>
        <v>45836.625</v>
      </c>
      <c r="CT555" s="118">
        <f t="shared" si="405"/>
        <v>66003986.000000015</v>
      </c>
      <c r="CU555" s="118">
        <f t="shared" si="406"/>
        <v>60.000000048894435</v>
      </c>
      <c r="CV555" s="118">
        <f t="shared" si="407"/>
        <v>66004046.000000067</v>
      </c>
      <c r="CW555" s="119">
        <f t="shared" si="408"/>
        <v>0.99999909096481676</v>
      </c>
    </row>
    <row r="556" spans="1:101" ht="118.5" customHeight="1" x14ac:dyDescent="0.3">
      <c r="A556" s="160" t="str">
        <f>[4]SayfaKAY!C745</f>
        <v>KAY5+6</v>
      </c>
      <c r="B556" s="104" t="str">
        <f>[4]SayfaKAY!D745</f>
        <v>3880(9)</v>
      </c>
      <c r="C556" s="105" t="str">
        <f>[4]SayfaKAY!E745</f>
        <v>MB</v>
      </c>
      <c r="D556" s="105">
        <f>[4]SayfaKAY!F745</f>
        <v>91144</v>
      </c>
      <c r="E556" s="106" t="str">
        <f>[4]SayfaKAY!G745</f>
        <v>BOZ-KAY5+6-FF-732</v>
      </c>
      <c r="F556" s="193">
        <f t="shared" si="369"/>
        <v>45805</v>
      </c>
      <c r="G556" s="135">
        <f t="shared" si="370"/>
        <v>0.35277777779992903</v>
      </c>
      <c r="H556" s="235">
        <f>[4]SayfaKAY!H745</f>
        <v>45805.3527777778</v>
      </c>
      <c r="I556" s="104" t="str">
        <f>[4]SayfaKAY!I745</f>
        <v>Hat/Line</v>
      </c>
      <c r="J556" s="103" t="str">
        <f>IF([4]SayfaKAY!J745="","",IF([4]SayfaKAY!J745="Müşteri","Notified by Customer","Notified by Bozankaya"))</f>
        <v>Notified by Customer</v>
      </c>
      <c r="K556" s="103" t="e">
        <f>VLOOKUP([4]SayfaKAY!L745,#REF!,2,FALSE)</f>
        <v>#REF!</v>
      </c>
      <c r="L556" s="165" t="str">
        <f>[4]SayfaKAY!X745</f>
        <v/>
      </c>
      <c r="M556" s="107" t="str">
        <f t="shared" si="371"/>
        <v>KAY5+6-BOZ-KAY5+6-FF-732</v>
      </c>
      <c r="N556" s="105" t="str">
        <f>[4]SayfaKAY!M745</f>
        <v>CB SİLECEK KIRIK VE SİLMİYOR</v>
      </c>
      <c r="O556" s="166" t="str">
        <f>[4]SayfaKAY!P745</f>
        <v>D-Arıza değil</v>
      </c>
      <c r="P556" s="166" t="str">
        <f>[4]SayfaKAY!Q745</f>
        <v>B(Servisten çekmeye etki eden arıza)</v>
      </c>
      <c r="Q556" s="166" t="str">
        <f>[4]SayfaKAY!R745</f>
        <v>N.A(Yaralanma yok)</v>
      </c>
      <c r="R556" s="132" t="str" cm="1">
        <f t="array" ref="R556">IF([4]SayfaKAY!U745="","",_xlfn.IFS([4]SayfaKAY!U745="Bozankaya","Bozankaya",[4]SayfaKAY!U745="Müşteri","Customer",[4]SayfaKAY!U745="Tedarikçi","Equipment Supplier"))</f>
        <v>Equipment Supplier</v>
      </c>
      <c r="S556" s="204" t="str">
        <f>[4]SayfaKAY!N745</f>
        <v>SİLECEK SAĞLAN AYAR YAPILDI SİLİYOR</v>
      </c>
      <c r="T556" s="133" t="str">
        <f>[4]SayfaKAY!AD745</f>
        <v>Gevşek bağlantı vidaları sıkıldı</v>
      </c>
      <c r="U556" s="132" t="str">
        <f>[4]SayfaKAY!W745</f>
        <v>Evet</v>
      </c>
      <c r="V556" s="108" t="str">
        <f>[4]SayfaKAY!AZ745</f>
        <v/>
      </c>
      <c r="W556" s="136">
        <f t="shared" si="372"/>
        <v>45836</v>
      </c>
      <c r="X556" s="137" t="str">
        <f t="shared" si="373"/>
        <v>13:30</v>
      </c>
      <c r="Y556" s="235">
        <f>[4]SayfaKAY!AE745</f>
        <v>45836.5625</v>
      </c>
      <c r="Z556" s="109">
        <f t="shared" si="374"/>
        <v>45836</v>
      </c>
      <c r="AA556" s="110" t="str">
        <f t="shared" si="375"/>
        <v>14:00</v>
      </c>
      <c r="AB556" s="182">
        <f>[4]SayfaKAY!BA745</f>
        <v>45836.583333333299</v>
      </c>
      <c r="AC556" s="257">
        <f t="shared" si="376"/>
        <v>44971.999999919208</v>
      </c>
      <c r="AD556" s="111">
        <f t="shared" si="377"/>
        <v>45836</v>
      </c>
      <c r="AE556" s="111" t="str">
        <f t="shared" si="378"/>
        <v>14:00</v>
      </c>
      <c r="AF556" s="235">
        <f>[4]SayfaKAY!BA745</f>
        <v>45836.583333333299</v>
      </c>
      <c r="AG556" s="179" t="str">
        <f>[4]SayfaKAY!S745</f>
        <v>(III) Farklı Araçlarda Tekrarlayan Arıza</v>
      </c>
      <c r="AH556" s="178" t="str">
        <f t="shared" si="379"/>
        <v>Bu Arıza Aracın Servise Verilmesine Engel</v>
      </c>
      <c r="AI556" s="163" t="str">
        <f>[4]SayfaKAY!AV745</f>
        <v/>
      </c>
      <c r="AJ556" s="164" t="str">
        <f t="shared" si="380"/>
        <v/>
      </c>
      <c r="AK556" s="164" t="str">
        <f t="shared" si="381"/>
        <v/>
      </c>
      <c r="AL556" s="112" t="str">
        <f>[4]SayfaKAY!AX745</f>
        <v/>
      </c>
      <c r="AM556" s="257" cm="1">
        <f t="array" ref="AM556">IFERROR(IF(AND(P556&lt;&gt;"D(Arıza Değil)",AH556="Bu Arıza Aracın Servise Verilmesine Engel Değil"),
IF(Z556-F556&gt;0,(AB556-Y556)*24*60,
IF(OR(AND(G556&gt;$AS$1,G556&lt;$AT$1),AND(G556&gt;$AU$1,G556&lt;$AV$1)),
(AF556-H556)*24*60,     BH:BH0)),        AN556),0)</f>
        <v>44971.999999919208</v>
      </c>
      <c r="AN556" s="257">
        <f t="shared" si="382"/>
        <v>44971.999999919208</v>
      </c>
      <c r="AO556" s="174" t="str">
        <f>[4]SayfaKAY!AG745</f>
        <v/>
      </c>
      <c r="AP556" s="174" t="str">
        <f>[4]SayfaKAY!AI745</f>
        <v/>
      </c>
      <c r="AQ556" s="174" t="str">
        <f>[4]SayfaKAY!AQ745</f>
        <v/>
      </c>
      <c r="AR556" s="174" t="str">
        <f>[4]SayfaKAY!AH745</f>
        <v/>
      </c>
      <c r="AS556" s="174" t="str">
        <f>[4]SayfaKAY!AJ745</f>
        <v/>
      </c>
      <c r="AT556" s="175" t="str">
        <f>[4]SayfaKAY!AM745</f>
        <v/>
      </c>
      <c r="AU556" s="176" t="str">
        <f>[4]SayfaKAY!AL745</f>
        <v/>
      </c>
      <c r="AV556" s="176" t="str">
        <f>[4]SayfaKAY!AP745</f>
        <v/>
      </c>
      <c r="AW556" s="177" t="str">
        <f>[4]SayfaKAY!AT745</f>
        <v/>
      </c>
      <c r="AX556" s="194" t="str">
        <f t="shared" si="383"/>
        <v/>
      </c>
      <c r="AY556" s="168"/>
      <c r="AZ556" s="167"/>
      <c r="BA556" s="113"/>
      <c r="BB556" s="171" t="str">
        <f t="shared" si="409"/>
        <v/>
      </c>
      <c r="BC556" s="114"/>
      <c r="BD556" s="114"/>
      <c r="BE556" s="114"/>
      <c r="BF556" s="114"/>
      <c r="BG556" s="114"/>
      <c r="BH556" s="114">
        <f>IFERROR(FRACAS!AN748, "Hata Var")</f>
        <v>491.00000011269003</v>
      </c>
      <c r="BI556" s="114"/>
      <c r="BJ556" s="114"/>
      <c r="BK556" s="105" t="str">
        <f>[4]SayfaKAY!AW745</f>
        <v/>
      </c>
      <c r="BL556" s="105" t="str">
        <f>[4]SayfaKAY!V745</f>
        <v>DENİZLER OTOMOTİV SAN. VE TİC.LTD.Ş</v>
      </c>
      <c r="BM556" s="114"/>
      <c r="BN556" s="171" t="str">
        <f t="shared" si="384"/>
        <v>x yok</v>
      </c>
      <c r="BO556" s="171" t="str">
        <f t="shared" si="385"/>
        <v>aynı gün giderilen arıza</v>
      </c>
      <c r="BP556" s="171" t="str">
        <f t="shared" si="386"/>
        <v>Bir günden fazla süren arıza</v>
      </c>
      <c r="BQ556" s="226">
        <f t="shared" si="387"/>
        <v>44941.999999968102</v>
      </c>
      <c r="BR556" s="226">
        <f t="shared" si="388"/>
        <v>29.999999951105565</v>
      </c>
      <c r="BS556" s="226">
        <f t="shared" si="389"/>
        <v>44971.999999919208</v>
      </c>
      <c r="BT556" s="114"/>
      <c r="BU556" s="242"/>
      <c r="BV556" s="233">
        <f t="shared" si="390"/>
        <v>12</v>
      </c>
      <c r="BW556" s="226" t="str">
        <f t="shared" si="391"/>
        <v>Evet, çakışma var</v>
      </c>
      <c r="BX556" s="229"/>
      <c r="BY556" s="247">
        <f t="shared" si="392"/>
        <v>31.209722222200071</v>
      </c>
      <c r="BZ556" s="247">
        <f t="shared" si="393"/>
        <v>2.0833333299378864E-2</v>
      </c>
      <c r="CA556" s="247">
        <f t="shared" si="394"/>
        <v>31.23055555549945</v>
      </c>
      <c r="CB556" s="213"/>
      <c r="CC556" s="211"/>
      <c r="CD556" s="196"/>
      <c r="CE556" s="213">
        <v>744</v>
      </c>
      <c r="CF556" s="182">
        <f t="shared" si="395"/>
        <v>45805.3527777778</v>
      </c>
      <c r="CG556" s="182">
        <f t="shared" si="396"/>
        <v>45836.583333333299</v>
      </c>
      <c r="CH556" s="196"/>
      <c r="CI556" s="196"/>
      <c r="CJ556" s="196"/>
      <c r="CK556" s="196">
        <f t="shared" si="397"/>
        <v>2.0833333299378864E-2</v>
      </c>
      <c r="CL556" s="196">
        <f t="shared" si="398"/>
        <v>31.209722222200071</v>
      </c>
      <c r="CM556" s="196">
        <f t="shared" si="399"/>
        <v>31.23055555549945</v>
      </c>
      <c r="CN556" s="114"/>
      <c r="CO556" s="115">
        <f t="shared" si="400"/>
        <v>44971.999999919208</v>
      </c>
      <c r="CP556" s="116">
        <f t="shared" si="401"/>
        <v>1.2499999979627319</v>
      </c>
      <c r="CQ556" s="117">
        <f t="shared" si="402"/>
        <v>0.35277777779992903</v>
      </c>
      <c r="CR556" s="117">
        <f t="shared" si="403"/>
        <v>45836.5625</v>
      </c>
      <c r="CS556" s="117">
        <f t="shared" si="404"/>
        <v>45836.583333333299</v>
      </c>
      <c r="CT556" s="118">
        <f t="shared" si="405"/>
        <v>66004141.99999997</v>
      </c>
      <c r="CU556" s="118">
        <f t="shared" si="406"/>
        <v>29.999999951105565</v>
      </c>
      <c r="CV556" s="118">
        <f t="shared" si="407"/>
        <v>66004171.999999918</v>
      </c>
      <c r="CW556" s="119">
        <f t="shared" si="408"/>
        <v>0.99999954548327719</v>
      </c>
    </row>
    <row r="557" spans="1:101" ht="118.5" customHeight="1" x14ac:dyDescent="0.3">
      <c r="A557" s="104" t="str">
        <f>[4]SayfaKAY!C761</f>
        <v>KAY5+6</v>
      </c>
      <c r="B557" s="104" t="str">
        <f>[4]SayfaKAY!D761</f>
        <v>3882(11)</v>
      </c>
      <c r="C557" s="105" t="str">
        <f>[4]SayfaKAY!E761</f>
        <v>MB</v>
      </c>
      <c r="D557" s="105">
        <f>[4]SayfaKAY!F761</f>
        <v>84414</v>
      </c>
      <c r="E557" s="106" t="str">
        <f>[4]SayfaKAY!G761</f>
        <v>BOZ-KAY5+6-FF-748</v>
      </c>
      <c r="F557" s="193">
        <f t="shared" si="369"/>
        <v>45805</v>
      </c>
      <c r="G557" s="135">
        <f t="shared" si="370"/>
        <v>0.47986111109639751</v>
      </c>
      <c r="H557" s="235">
        <f>[4]SayfaKAY!H761</f>
        <v>45805.479861111096</v>
      </c>
      <c r="I557" s="104" t="str">
        <f>[4]SayfaKAY!I761</f>
        <v>Hat/Line</v>
      </c>
      <c r="J557" s="103" t="str">
        <f>IF([4]SayfaKAY!J761="","",IF([4]SayfaKAY!J761="Müşteri","Notified by Customer","Notified by Bozankaya"))</f>
        <v>Notified by Customer</v>
      </c>
      <c r="K557" s="103" t="e">
        <f>VLOOKUP([4]SayfaKAY!L761,#REF!,2,FALSE)</f>
        <v>#REF!</v>
      </c>
      <c r="L557" s="165" t="str">
        <f>[4]SayfaKAY!X761</f>
        <v/>
      </c>
      <c r="M557" s="107" t="str">
        <f t="shared" si="371"/>
        <v>KAY5+6-BOZ-KAY5+6-FF-748</v>
      </c>
      <c r="N557" s="105" t="str">
        <f>[4]SayfaKAY!M761</f>
        <v>21.05.2025 TARİHİNDE SAHA DENETİMİNDE 3882-B KAPI ÜSTÜ EKRANLARI ÇALIŞMAMAKTA OLDUĞU TESPİT EDİLMİŞTİR.</v>
      </c>
      <c r="O557" s="166" t="str">
        <f>[4]SayfaKAY!P761</f>
        <v>D-Arıza değil</v>
      </c>
      <c r="P557" s="166" t="str">
        <f>[4]SayfaKAY!Q761</f>
        <v>B(Servisten çekmeye etki eden arıza)</v>
      </c>
      <c r="Q557" s="166" t="str">
        <f>[4]SayfaKAY!R761</f>
        <v>N.A(Yaralanma yok)</v>
      </c>
      <c r="R557" s="132" t="str" cm="1">
        <f t="array" ref="R557">IF([4]SayfaKAY!U761="","",_xlfn.IFS([4]SayfaKAY!U761="Bozankaya","Bozankaya",[4]SayfaKAY!U761="Müşteri","Customer",[4]SayfaKAY!U761="Tedarikçi","Equipment Supplier"))</f>
        <v>Equipment Supplier</v>
      </c>
      <c r="S557" s="204" t="str">
        <f>[4]SayfaKAY!N761</f>
        <v>GÖRSEL YÖNETİM PC RESETLENDİ</v>
      </c>
      <c r="T557" s="133" t="str">
        <f>[4]SayfaKAY!AD761</f>
        <v>Ekipman yenisi ile değiştirildi</v>
      </c>
      <c r="U557" s="132" t="str">
        <f>[4]SayfaKAY!W761</f>
        <v>Evet</v>
      </c>
      <c r="V557" s="108" t="str">
        <f>[4]SayfaKAY!AZ761</f>
        <v/>
      </c>
      <c r="W557" s="136">
        <f t="shared" si="372"/>
        <v>45836</v>
      </c>
      <c r="X557" s="137" t="str">
        <f t="shared" si="373"/>
        <v>14:00</v>
      </c>
      <c r="Y557" s="235">
        <f>[4]SayfaKAY!AE761</f>
        <v>45836.583333333299</v>
      </c>
      <c r="Z557" s="109">
        <f t="shared" si="374"/>
        <v>45836</v>
      </c>
      <c r="AA557" s="110" t="str">
        <f t="shared" si="375"/>
        <v>15:00</v>
      </c>
      <c r="AB557" s="182">
        <f>[4]SayfaKAY!BA761</f>
        <v>45836.625</v>
      </c>
      <c r="AC557" s="257">
        <f t="shared" si="376"/>
        <v>44849.000000021188</v>
      </c>
      <c r="AD557" s="111">
        <f t="shared" si="377"/>
        <v>45836</v>
      </c>
      <c r="AE557" s="111" t="str">
        <f t="shared" si="378"/>
        <v>15:00</v>
      </c>
      <c r="AF557" s="235">
        <f>[4]SayfaKAY!BA761</f>
        <v>45836.625</v>
      </c>
      <c r="AG557" s="179" t="str">
        <f>[4]SayfaKAY!S761</f>
        <v>(III) Farklı Araçlarda Tekrarlayan Arıza</v>
      </c>
      <c r="AH557" s="178" t="str">
        <f t="shared" si="379"/>
        <v>Bu Arıza Aracın Servise Verilmesine Engel</v>
      </c>
      <c r="AI557" s="163" t="str">
        <f>[4]SayfaKAY!AV761</f>
        <v/>
      </c>
      <c r="AJ557" s="164" t="str">
        <f t="shared" si="380"/>
        <v/>
      </c>
      <c r="AK557" s="164" t="str">
        <f t="shared" si="381"/>
        <v/>
      </c>
      <c r="AL557" s="112" t="str">
        <f>[4]SayfaKAY!AX761</f>
        <v/>
      </c>
      <c r="AM557" s="257" cm="1">
        <f t="array" ref="AM557">IFERROR(IF(AND(P557&lt;&gt;"D(Arıza Değil)",AH557="Bu Arıza Aracın Servise Verilmesine Engel Değil"),
IF(Z557-F557&gt;0,(AB557-Y557)*24*60,
IF(OR(AND(G557&gt;$AS$1,G557&lt;$AT$1),AND(G557&gt;$AU$1,G557&lt;$AV$1)),
(AF557-H557)*24*60,     BH:BH0)),        AN557),0)</f>
        <v>44849.000000021188</v>
      </c>
      <c r="AN557" s="257">
        <f t="shared" si="382"/>
        <v>44849.000000021188</v>
      </c>
      <c r="AO557" s="174" t="str">
        <f>[4]SayfaKAY!AG761</f>
        <v/>
      </c>
      <c r="AP557" s="174" t="str">
        <f>[4]SayfaKAY!AI761</f>
        <v/>
      </c>
      <c r="AQ557" s="174" t="str">
        <f>[4]SayfaKAY!AQ761</f>
        <v/>
      </c>
      <c r="AR557" s="174" t="str">
        <f>[4]SayfaKAY!AH761</f>
        <v/>
      </c>
      <c r="AS557" s="174" t="str">
        <f>[4]SayfaKAY!AJ761</f>
        <v/>
      </c>
      <c r="AT557" s="175" t="str">
        <f>[4]SayfaKAY!AM761</f>
        <v/>
      </c>
      <c r="AU557" s="176" t="str">
        <f>[4]SayfaKAY!AL761</f>
        <v/>
      </c>
      <c r="AV557" s="176" t="str">
        <f>[4]SayfaKAY!AP761</f>
        <v/>
      </c>
      <c r="AW557" s="177" t="str">
        <f>[4]SayfaKAY!AT761</f>
        <v/>
      </c>
      <c r="AX557" s="194" t="str">
        <f t="shared" si="383"/>
        <v/>
      </c>
      <c r="AY557" s="168"/>
      <c r="AZ557" s="167"/>
      <c r="BA557" s="170"/>
      <c r="BB557" s="171" t="str">
        <f t="shared" si="409"/>
        <v/>
      </c>
      <c r="BC557" s="114"/>
      <c r="BD557" s="114"/>
      <c r="BE557" s="114"/>
      <c r="BF557" s="114"/>
      <c r="BG557" s="114"/>
      <c r="BH557" s="114">
        <f>IFERROR(FRACAS!AN764, "Hata Var")</f>
        <v>342.00000000419095</v>
      </c>
      <c r="BI557" s="114"/>
      <c r="BJ557" s="114"/>
      <c r="BK557" s="105" t="str">
        <f>[4]SayfaKAY!AW761</f>
        <v/>
      </c>
      <c r="BL557" s="105" t="str">
        <f>[4]SayfaKAY!V761</f>
        <v>ATAK ULAŞIM SAN.TİC.LTD.ŞTİ.</v>
      </c>
      <c r="BM557" s="114"/>
      <c r="BN557" s="171" t="str">
        <f t="shared" si="384"/>
        <v>x yok</v>
      </c>
      <c r="BO557" s="171" t="b">
        <f t="shared" si="385"/>
        <v>0</v>
      </c>
      <c r="BP557" s="171" t="str">
        <f t="shared" si="386"/>
        <v>Bir günden fazla süren arıza</v>
      </c>
      <c r="BQ557" s="226">
        <f t="shared" si="387"/>
        <v>44788.999999972293</v>
      </c>
      <c r="BR557" s="226">
        <f t="shared" si="388"/>
        <v>60.000000048894435</v>
      </c>
      <c r="BS557" s="226">
        <f t="shared" si="389"/>
        <v>44849.000000021188</v>
      </c>
      <c r="BT557" s="114"/>
      <c r="BU557" s="242"/>
      <c r="BV557" s="233">
        <f t="shared" si="390"/>
        <v>2</v>
      </c>
      <c r="BW557" s="226" t="str">
        <f t="shared" si="391"/>
        <v>Evet, çakışma var</v>
      </c>
      <c r="BX557" s="229"/>
      <c r="BY557" s="247">
        <f t="shared" si="392"/>
        <v>31.103472222202981</v>
      </c>
      <c r="BZ557" s="247">
        <f t="shared" si="393"/>
        <v>4.1666666700621136E-2</v>
      </c>
      <c r="CA557" s="247">
        <f t="shared" si="394"/>
        <v>31.145138888903602</v>
      </c>
      <c r="CB557" s="213"/>
      <c r="CC557" s="211"/>
      <c r="CD557" s="196"/>
      <c r="CE557" s="213">
        <v>760</v>
      </c>
      <c r="CF557" s="182">
        <f t="shared" si="395"/>
        <v>45805.479861111096</v>
      </c>
      <c r="CG557" s="182">
        <f t="shared" si="396"/>
        <v>45836.625</v>
      </c>
      <c r="CH557" s="196"/>
      <c r="CI557" s="196"/>
      <c r="CJ557" s="196"/>
      <c r="CK557" s="196">
        <f t="shared" si="397"/>
        <v>4.1666666700621136E-2</v>
      </c>
      <c r="CL557" s="196">
        <f t="shared" si="398"/>
        <v>31.103472222202981</v>
      </c>
      <c r="CM557" s="196">
        <f t="shared" si="399"/>
        <v>31.145138888903602</v>
      </c>
      <c r="CN557" s="114"/>
      <c r="CO557" s="115">
        <f t="shared" si="400"/>
        <v>44849.000000021188</v>
      </c>
      <c r="CP557" s="116">
        <f t="shared" si="401"/>
        <v>2.5000000020372681</v>
      </c>
      <c r="CQ557" s="117">
        <f t="shared" si="402"/>
        <v>0.47986111109639751</v>
      </c>
      <c r="CR557" s="117">
        <f t="shared" si="403"/>
        <v>45836.583333333299</v>
      </c>
      <c r="CS557" s="117">
        <f t="shared" si="404"/>
        <v>45836.625</v>
      </c>
      <c r="CT557" s="118">
        <f t="shared" si="405"/>
        <v>66003988.99999997</v>
      </c>
      <c r="CU557" s="118">
        <f t="shared" si="406"/>
        <v>60.000000048894435</v>
      </c>
      <c r="CV557" s="118">
        <f t="shared" si="407"/>
        <v>66004049.000000022</v>
      </c>
      <c r="CW557" s="119">
        <f t="shared" si="408"/>
        <v>0.99999909096485806</v>
      </c>
    </row>
    <row r="558" spans="1:101" ht="118.5" customHeight="1" x14ac:dyDescent="0.3">
      <c r="A558" s="160" t="str">
        <f>[4]SayfaKAY!C612</f>
        <v>KAY5+6</v>
      </c>
      <c r="B558" s="104" t="str">
        <f>[4]SayfaKAY!D612</f>
        <v>3880(9)</v>
      </c>
      <c r="C558" s="105" t="str">
        <f>[4]SayfaKAY!E612</f>
        <v>MB</v>
      </c>
      <c r="D558" s="105">
        <f>[4]SayfaKAY!F612</f>
        <v>18028</v>
      </c>
      <c r="E558" s="106" t="str">
        <f>[4]SayfaKAY!G612</f>
        <v>BOZ-KAY5+6-FF-611</v>
      </c>
      <c r="F558" s="193">
        <f t="shared" si="369"/>
        <v>45804</v>
      </c>
      <c r="G558" s="135">
        <f t="shared" si="370"/>
        <v>0.45347222220152617</v>
      </c>
      <c r="H558" s="235">
        <f>[4]SayfaKAY!H612</f>
        <v>45804.453472222202</v>
      </c>
      <c r="I558" s="104" t="str">
        <f>[4]SayfaKAY!I612</f>
        <v>Hat/Line</v>
      </c>
      <c r="J558" s="103" t="str">
        <f>IF([4]SayfaKAY!J612="","",IF([4]SayfaKAY!J612="Müşteri","Notified by Customer","Notified by Bozankaya"))</f>
        <v>Notified by Customer</v>
      </c>
      <c r="K558" s="103" t="e">
        <f>VLOOKUP([4]SayfaKAY!L612,#REF!,2,FALSE)</f>
        <v>#REF!</v>
      </c>
      <c r="L558" s="165" t="str">
        <f>[4]SayfaKAY!X612</f>
        <v>ERA ELEKTRONIK SANAYİ VE TİCARET A.</v>
      </c>
      <c r="M558" s="107" t="str">
        <f t="shared" si="371"/>
        <v>KAY5+6-BOZ-KAY5+6-FF-611</v>
      </c>
      <c r="N558" s="105" t="str">
        <f>[4]SayfaKAY!M612</f>
        <v>11-NOLU KAPI SPOT GÜÇ KAYNAĞI EZİLMİŞ DARBEDEN DOLAYI.</v>
      </c>
      <c r="O558" s="166" t="str">
        <f>[4]SayfaKAY!P612</f>
        <v>D-Arıza değil</v>
      </c>
      <c r="P558" s="166" t="str">
        <f>[4]SayfaKAY!Q612</f>
        <v>B(Servisten çekmeye etki eden arıza)</v>
      </c>
      <c r="Q558" s="166" t="str">
        <f>[4]SayfaKAY!R612</f>
        <v>N.A(Yaralanma yok)</v>
      </c>
      <c r="R558" s="132" t="str" cm="1">
        <f t="array" ref="R558">IF([4]SayfaKAY!U612="","",_xlfn.IFS([4]SayfaKAY!U612="Bozankaya","Bozankaya",[4]SayfaKAY!U612="Müşteri","Customer",[4]SayfaKAY!U612="Tedarikçi","Equipment Supplier"))</f>
        <v>Equipment Supplier</v>
      </c>
      <c r="S558" s="204" t="str">
        <f>[4]SayfaKAY!N612</f>
        <v>SPOT SÜRÜCÜ BRAKETİ ZEMİNDEN AYRILDIĞI İÇİN KAPI ÇARPMIŞ. BRAKET MONTAJ EDLİP SÜRÜCÜ DEĞİŞİMİ YAPILDI.</v>
      </c>
      <c r="T558" s="133" t="str">
        <f>[4]SayfaKAY!AD612</f>
        <v>Ekipman yenisi ile değiştirildi</v>
      </c>
      <c r="U558" s="132" t="str">
        <f>[4]SayfaKAY!W612</f>
        <v>Evet</v>
      </c>
      <c r="V558" s="108">
        <f>[4]SayfaKAY!AZ612</f>
        <v>2</v>
      </c>
      <c r="W558" s="136">
        <f t="shared" si="372"/>
        <v>45804</v>
      </c>
      <c r="X558" s="137" t="str">
        <f t="shared" si="373"/>
        <v>11:00</v>
      </c>
      <c r="Y558" s="235">
        <f>[4]SayfaKAY!AE612</f>
        <v>45804.458333333299</v>
      </c>
      <c r="Z558" s="109">
        <f t="shared" si="374"/>
        <v>45805</v>
      </c>
      <c r="AA558" s="110" t="str">
        <f t="shared" si="375"/>
        <v>13:00</v>
      </c>
      <c r="AB558" s="182">
        <f>[4]SayfaKAY!BA612</f>
        <v>45805.541666666701</v>
      </c>
      <c r="AC558" s="257">
        <f t="shared" si="376"/>
        <v>1567.0000000786968</v>
      </c>
      <c r="AD558" s="111">
        <f t="shared" si="377"/>
        <v>45805</v>
      </c>
      <c r="AE558" s="111" t="str">
        <f t="shared" si="378"/>
        <v>13:00</v>
      </c>
      <c r="AF558" s="235">
        <f>[4]SayfaKAY!BA612</f>
        <v>45805.541666666701</v>
      </c>
      <c r="AG558" s="179" t="str">
        <f>[4]SayfaKAY!S612</f>
        <v xml:space="preserve">(I) İlk Defa Karşılaşılan Arıza </v>
      </c>
      <c r="AH558" s="178" t="str">
        <f t="shared" si="379"/>
        <v>Bu Arıza Aracın Servise Verilmesine Engel</v>
      </c>
      <c r="AI558" s="163" t="str">
        <f>[4]SayfaKAY!AV612</f>
        <v/>
      </c>
      <c r="AJ558" s="164" t="str">
        <f t="shared" si="380"/>
        <v/>
      </c>
      <c r="AK558" s="164" t="str">
        <f t="shared" si="381"/>
        <v/>
      </c>
      <c r="AL558" s="112" t="str">
        <f>[4]SayfaKAY!AX612</f>
        <v/>
      </c>
      <c r="AM558" s="257" cm="1">
        <f t="array" ref="AM558">IFERROR(IF(AND(P558&lt;&gt;"D(Arıza Değil)",AH558="Bu Arıza Aracın Servise Verilmesine Engel Değil"),
IF(Z558-F558&gt;0,(AB558-Y558)*24*60,
IF(OR(AND(G558&gt;$AS$1,G558&lt;$AT$1),AND(G558&gt;$AU$1,G558&lt;$AV$1)),
(AF558-H558)*24*60,     BH:BH0)),        AN558),0)</f>
        <v>1567.0000000786968</v>
      </c>
      <c r="AN558" s="257">
        <f t="shared" si="382"/>
        <v>1567.0000000786968</v>
      </c>
      <c r="AO558" s="174" t="str">
        <f>[4]SayfaKAY!AG612</f>
        <v/>
      </c>
      <c r="AP558" s="174" t="str">
        <f>[4]SayfaKAY!AI612</f>
        <v/>
      </c>
      <c r="AQ558" s="174" t="str">
        <f>[4]SayfaKAY!AQ612</f>
        <v/>
      </c>
      <c r="AR558" s="174" t="str">
        <f>[4]SayfaKAY!AH612</f>
        <v/>
      </c>
      <c r="AS558" s="174" t="str">
        <f>[4]SayfaKAY!AJ612</f>
        <v/>
      </c>
      <c r="AT558" s="175" t="str">
        <f>[4]SayfaKAY!AM612</f>
        <v/>
      </c>
      <c r="AU558" s="176" t="str">
        <f>[4]SayfaKAY!AL612</f>
        <v/>
      </c>
      <c r="AV558" s="176" t="str">
        <f>[4]SayfaKAY!AP612</f>
        <v/>
      </c>
      <c r="AW558" s="177" t="str">
        <f>[4]SayfaKAY!AT612</f>
        <v/>
      </c>
      <c r="AX558" s="194">
        <f t="shared" si="383"/>
        <v>34474.000001731329</v>
      </c>
      <c r="AY558" s="168"/>
      <c r="AZ558" s="167"/>
      <c r="BA558" s="113"/>
      <c r="BB558" s="171" t="str">
        <f t="shared" si="409"/>
        <v/>
      </c>
      <c r="BC558" s="114"/>
      <c r="BD558" s="114"/>
      <c r="BE558" s="114"/>
      <c r="BF558" s="114"/>
      <c r="BG558" s="114"/>
      <c r="BH558" s="114">
        <f>IFERROR(FRACAS!AN615, "Hata Var")</f>
        <v>240.99999998928979</v>
      </c>
      <c r="BI558" s="114"/>
      <c r="BJ558" s="114"/>
      <c r="BK558" s="105" t="str">
        <f>[4]SayfaKAY!AW612</f>
        <v/>
      </c>
      <c r="BL558" s="105" t="str">
        <f>[4]SayfaKAY!V612</f>
        <v>ERA ELEKTRONIK SANAYİ VE TİCARET A.</v>
      </c>
      <c r="BM558" s="114"/>
      <c r="BN558" s="171" t="str">
        <f t="shared" si="384"/>
        <v>x yok</v>
      </c>
      <c r="BO558" s="171" t="b">
        <f t="shared" si="385"/>
        <v>0</v>
      </c>
      <c r="BP558" s="171" t="str">
        <f t="shared" si="386"/>
        <v>Bir günden fazla süren arıza</v>
      </c>
      <c r="BQ558" s="226">
        <f t="shared" si="387"/>
        <v>6.9999999809078872</v>
      </c>
      <c r="BR558" s="226">
        <f t="shared" si="388"/>
        <v>1560.0000000977889</v>
      </c>
      <c r="BS558" s="226">
        <f t="shared" si="389"/>
        <v>1567.0000000786968</v>
      </c>
      <c r="BT558" s="114"/>
      <c r="BU558" s="242"/>
      <c r="BV558" s="233">
        <f t="shared" si="390"/>
        <v>6</v>
      </c>
      <c r="BW558" s="226" t="str">
        <f t="shared" si="391"/>
        <v>Evet, çakışma var</v>
      </c>
      <c r="BX558" s="229"/>
      <c r="BY558" s="247">
        <f t="shared" si="392"/>
        <v>4.8611110978526995E-3</v>
      </c>
      <c r="BZ558" s="247">
        <f t="shared" si="393"/>
        <v>1.0833333334012423</v>
      </c>
      <c r="CA558" s="247">
        <f t="shared" si="394"/>
        <v>1.088194444499095</v>
      </c>
      <c r="CB558" s="213"/>
      <c r="CC558" s="211"/>
      <c r="CD558" s="196"/>
      <c r="CE558" s="213">
        <v>611</v>
      </c>
      <c r="CF558" s="182">
        <f t="shared" si="395"/>
        <v>45804.453472222202</v>
      </c>
      <c r="CG558" s="182">
        <f t="shared" si="396"/>
        <v>45805.541666666701</v>
      </c>
      <c r="CH558" s="196"/>
      <c r="CI558" s="196"/>
      <c r="CJ558" s="196"/>
      <c r="CK558" s="196">
        <f t="shared" si="397"/>
        <v>1.0833333334012423</v>
      </c>
      <c r="CL558" s="196">
        <f t="shared" si="398"/>
        <v>4.8611110978526995E-3</v>
      </c>
      <c r="CM558" s="196">
        <f t="shared" si="399"/>
        <v>1.088194444499095</v>
      </c>
      <c r="CN558" s="114"/>
      <c r="CO558" s="115">
        <f t="shared" si="400"/>
        <v>1567.0000000786968</v>
      </c>
      <c r="CP558" s="116">
        <f t="shared" si="401"/>
        <v>65.000000004074536</v>
      </c>
      <c r="CQ558" s="117">
        <f t="shared" si="402"/>
        <v>0.45347222220152617</v>
      </c>
      <c r="CR558" s="117">
        <f t="shared" si="403"/>
        <v>45804.458333333299</v>
      </c>
      <c r="CS558" s="117">
        <f t="shared" si="404"/>
        <v>45805.541666666701</v>
      </c>
      <c r="CT558" s="118">
        <f t="shared" si="405"/>
        <v>65957766.999999978</v>
      </c>
      <c r="CU558" s="118">
        <f t="shared" si="406"/>
        <v>1560.0000000977889</v>
      </c>
      <c r="CV558" s="118">
        <f t="shared" si="407"/>
        <v>65959327.000000082</v>
      </c>
      <c r="CW558" s="119">
        <f t="shared" si="408"/>
        <v>0.99997634906129196</v>
      </c>
    </row>
    <row r="559" spans="1:101" ht="118.5" customHeight="1" x14ac:dyDescent="0.3">
      <c r="A559" s="104" t="str">
        <f>[4]SayfaKAY!C653</f>
        <v>KAY5+6</v>
      </c>
      <c r="B559" s="104" t="str">
        <f>[4]SayfaKAY!D653</f>
        <v>3876(5)</v>
      </c>
      <c r="C559" s="105" t="str">
        <f>[4]SayfaKAY!E653</f>
        <v>MB</v>
      </c>
      <c r="D559" s="105">
        <f>[4]SayfaKAY!F653</f>
        <v>142718</v>
      </c>
      <c r="E559" s="106" t="str">
        <f>[4]SayfaKAY!G653</f>
        <v>BOZ-KAY5+6-FF-646</v>
      </c>
      <c r="F559" s="193">
        <f t="shared" si="369"/>
        <v>45804</v>
      </c>
      <c r="G559" s="135">
        <f t="shared" si="370"/>
        <v>0.48194444440014195</v>
      </c>
      <c r="H559" s="235">
        <f>[4]SayfaKAY!H653</f>
        <v>45804.4819444444</v>
      </c>
      <c r="I559" s="104" t="str">
        <f>[4]SayfaKAY!I653</f>
        <v>Hat/Line</v>
      </c>
      <c r="J559" s="103" t="str">
        <f>IF([4]SayfaKAY!J653="","",IF([4]SayfaKAY!J653="Müşteri","Notified by Customer","Notified by Bozankaya"))</f>
        <v>Notified by Customer</v>
      </c>
      <c r="K559" s="103" t="e">
        <f>VLOOKUP([4]SayfaKAY!L653,#REF!,2,FALSE)</f>
        <v>#REF!</v>
      </c>
      <c r="L559" s="165" t="str">
        <f>[4]SayfaKAY!X653</f>
        <v>ATAK ULAŞIM SAN.TİC.LTD.ŞTİ.</v>
      </c>
      <c r="M559" s="107" t="str">
        <f t="shared" si="371"/>
        <v>KAY5+6-BOZ-KAY5+6-FF-646</v>
      </c>
      <c r="N559" s="105" t="str">
        <f>[4]SayfaKAY!M653</f>
        <v>26.05.2025 tarihinde yapılan saha denetiminde 3876 nolu aracın saat 14.42 de kapı üstü ekranlarının çalışmadığı tespit edilmiştir.</v>
      </c>
      <c r="O559" s="166" t="str">
        <f>[4]SayfaKAY!P653</f>
        <v>D-Arıza değil</v>
      </c>
      <c r="P559" s="166" t="str">
        <f>[4]SayfaKAY!Q653</f>
        <v>B(Servisten çekmeye etki eden arıza)</v>
      </c>
      <c r="Q559" s="166" t="str">
        <f>[4]SayfaKAY!R653</f>
        <v>N.A(Yaralanma yok)</v>
      </c>
      <c r="R559" s="132" t="str" cm="1">
        <f t="array" ref="R559">IF([4]SayfaKAY!U653="","",_xlfn.IFS([4]SayfaKAY!U653="Bozankaya","Bozankaya",[4]SayfaKAY!U653="Müşteri","Customer",[4]SayfaKAY!U653="Tedarikçi","Equipment Supplier"))</f>
        <v>Equipment Supplier</v>
      </c>
      <c r="S559" s="204" t="str">
        <f>[4]SayfaKAY!N653</f>
        <v>Araç resetlendi sorun giderildi.</v>
      </c>
      <c r="T559" s="133" t="str">
        <f>[4]SayfaKAY!AD653</f>
        <v>*Reset edildi</v>
      </c>
      <c r="U559" s="132" t="str">
        <f>[4]SayfaKAY!W653</f>
        <v>Evet</v>
      </c>
      <c r="V559" s="108">
        <f>[4]SayfaKAY!AZ653</f>
        <v>2</v>
      </c>
      <c r="W559" s="136">
        <f t="shared" si="372"/>
        <v>45804</v>
      </c>
      <c r="X559" s="137" t="str">
        <f t="shared" si="373"/>
        <v>12:00</v>
      </c>
      <c r="Y559" s="235">
        <f>[4]SayfaKAY!AE653</f>
        <v>45804.5</v>
      </c>
      <c r="Z559" s="109">
        <f t="shared" si="374"/>
        <v>45805</v>
      </c>
      <c r="AA559" s="110" t="str">
        <f t="shared" si="375"/>
        <v>13:00</v>
      </c>
      <c r="AB559" s="182">
        <f>[4]SayfaKAY!BA653</f>
        <v>45805.541666666701</v>
      </c>
      <c r="AC559" s="257">
        <f t="shared" si="376"/>
        <v>1526.00000011269</v>
      </c>
      <c r="AD559" s="111">
        <f t="shared" si="377"/>
        <v>45805</v>
      </c>
      <c r="AE559" s="111" t="str">
        <f t="shared" si="378"/>
        <v>13:00</v>
      </c>
      <c r="AF559" s="235">
        <f>[4]SayfaKAY!BA653</f>
        <v>45805.541666666701</v>
      </c>
      <c r="AG559" s="179" t="str">
        <f>[4]SayfaKAY!S653</f>
        <v>(III) Farklı Araçlarda Tekrarlayan Arıza</v>
      </c>
      <c r="AH559" s="178" t="str">
        <f t="shared" si="379"/>
        <v>Bu Arıza Aracın Servise Verilmesine Engel</v>
      </c>
      <c r="AI559" s="163" t="str">
        <f>[4]SayfaKAY!AV653</f>
        <v/>
      </c>
      <c r="AJ559" s="164" t="str">
        <f t="shared" si="380"/>
        <v/>
      </c>
      <c r="AK559" s="164" t="str">
        <f t="shared" si="381"/>
        <v/>
      </c>
      <c r="AL559" s="112" t="str">
        <f>[4]SayfaKAY!AX653</f>
        <v/>
      </c>
      <c r="AM559" s="257" cm="1">
        <f t="array" ref="AM559">IFERROR(IF(AND(P559&lt;&gt;"D(Arıza Değil)",AH559="Bu Arıza Aracın Servise Verilmesine Engel Değil"),
IF(Z559-F559&gt;0,(AB559-Y559)*24*60,
IF(OR(AND(G559&gt;$AS$1,G559&lt;$AT$1),AND(G559&gt;$AU$1,G559&lt;$AV$1)),
(AF559-H559)*24*60,     BH:BH0)),        AN559),0)</f>
        <v>1526.00000011269</v>
      </c>
      <c r="AN559" s="257">
        <f t="shared" si="382"/>
        <v>1526.00000011269</v>
      </c>
      <c r="AO559" s="174" t="str">
        <f>[4]SayfaKAY!AG653</f>
        <v/>
      </c>
      <c r="AP559" s="174" t="str">
        <f>[4]SayfaKAY!AI653</f>
        <v/>
      </c>
      <c r="AQ559" s="174" t="str">
        <f>[4]SayfaKAY!AQ653</f>
        <v/>
      </c>
      <c r="AR559" s="174" t="str">
        <f>[4]SayfaKAY!AH653</f>
        <v/>
      </c>
      <c r="AS559" s="174" t="str">
        <f>[4]SayfaKAY!AJ653</f>
        <v/>
      </c>
      <c r="AT559" s="175" t="str">
        <f>[4]SayfaKAY!AM653</f>
        <v/>
      </c>
      <c r="AU559" s="176" t="str">
        <f>[4]SayfaKAY!AL653</f>
        <v/>
      </c>
      <c r="AV559" s="176" t="str">
        <f>[4]SayfaKAY!AP653</f>
        <v/>
      </c>
      <c r="AW559" s="177" t="str">
        <f>[4]SayfaKAY!AT653</f>
        <v/>
      </c>
      <c r="AX559" s="194">
        <f t="shared" si="383"/>
        <v>33572.000002479181</v>
      </c>
      <c r="AY559" s="168"/>
      <c r="AZ559" s="167"/>
      <c r="BA559" s="170"/>
      <c r="BB559" s="171" t="str">
        <f t="shared" si="409"/>
        <v/>
      </c>
      <c r="BC559" s="114"/>
      <c r="BD559" s="114"/>
      <c r="BE559" s="114"/>
      <c r="BF559" s="114"/>
      <c r="BG559" s="114"/>
      <c r="BH559" s="114">
        <f>IFERROR(FRACAS!AN656, "Hata Var")</f>
        <v>2445.9999999892898</v>
      </c>
      <c r="BI559" s="114"/>
      <c r="BJ559" s="114"/>
      <c r="BK559" s="105" t="str">
        <f>[4]SayfaKAY!AW653</f>
        <v/>
      </c>
      <c r="BL559" s="105" t="str">
        <f>[4]SayfaKAY!V653</f>
        <v>ATAK ULAŞIM SAN.TİC.LTD.ŞTİ.</v>
      </c>
      <c r="BM559" s="114"/>
      <c r="BN559" s="171" t="str">
        <f t="shared" si="384"/>
        <v>x yok</v>
      </c>
      <c r="BO559" s="171" t="b">
        <f t="shared" si="385"/>
        <v>0</v>
      </c>
      <c r="BP559" s="171" t="str">
        <f t="shared" si="386"/>
        <v>Bir günden fazla süren arıza</v>
      </c>
      <c r="BQ559" s="226">
        <f t="shared" si="387"/>
        <v>26.000000063795596</v>
      </c>
      <c r="BR559" s="226">
        <f t="shared" si="388"/>
        <v>1500.0000000488944</v>
      </c>
      <c r="BS559" s="226">
        <f t="shared" si="389"/>
        <v>1526.00000011269</v>
      </c>
      <c r="BT559" s="114"/>
      <c r="BU559" s="242"/>
      <c r="BV559" s="233">
        <f t="shared" si="390"/>
        <v>3</v>
      </c>
      <c r="BW559" s="226" t="str">
        <f t="shared" si="391"/>
        <v>Evet, çakışma var</v>
      </c>
      <c r="BX559" s="229"/>
      <c r="BY559" s="247">
        <f t="shared" si="392"/>
        <v>1.8055555599858053E-2</v>
      </c>
      <c r="BZ559" s="247">
        <f t="shared" si="393"/>
        <v>1.0416666667006211</v>
      </c>
      <c r="CA559" s="247">
        <f t="shared" si="394"/>
        <v>1.0597222223004792</v>
      </c>
      <c r="CB559" s="213"/>
      <c r="CC559" s="211"/>
      <c r="CD559" s="196"/>
      <c r="CE559" s="213">
        <v>652</v>
      </c>
      <c r="CF559" s="182">
        <f t="shared" si="395"/>
        <v>45804.4819444444</v>
      </c>
      <c r="CG559" s="182">
        <f t="shared" si="396"/>
        <v>45805.541666666701</v>
      </c>
      <c r="CH559" s="196"/>
      <c r="CI559" s="196"/>
      <c r="CJ559" s="196"/>
      <c r="CK559" s="196">
        <f t="shared" si="397"/>
        <v>1.0416666667006211</v>
      </c>
      <c r="CL559" s="196">
        <f t="shared" si="398"/>
        <v>1.8055555599858053E-2</v>
      </c>
      <c r="CM559" s="196">
        <f t="shared" si="399"/>
        <v>1.0597222223004792</v>
      </c>
      <c r="CN559" s="114"/>
      <c r="CO559" s="115">
        <f t="shared" si="400"/>
        <v>1526.00000011269</v>
      </c>
      <c r="CP559" s="116">
        <f t="shared" si="401"/>
        <v>62.500000002037268</v>
      </c>
      <c r="CQ559" s="117">
        <f t="shared" si="402"/>
        <v>0.48194444440014195</v>
      </c>
      <c r="CR559" s="117">
        <f t="shared" si="403"/>
        <v>45804.5</v>
      </c>
      <c r="CS559" s="117">
        <f t="shared" si="404"/>
        <v>45805.541666666701</v>
      </c>
      <c r="CT559" s="118">
        <f t="shared" si="405"/>
        <v>65957786.000000067</v>
      </c>
      <c r="CU559" s="118">
        <f t="shared" si="406"/>
        <v>1500.0000000488944</v>
      </c>
      <c r="CV559" s="118">
        <f t="shared" si="407"/>
        <v>65959286.000000112</v>
      </c>
      <c r="CW559" s="119">
        <f t="shared" si="408"/>
        <v>0.99997725869864562</v>
      </c>
    </row>
    <row r="560" spans="1:101" ht="118.5" customHeight="1" x14ac:dyDescent="0.3">
      <c r="A560" s="160" t="str">
        <f>[4]SayfaKAY!C658</f>
        <v>KAY5+6</v>
      </c>
      <c r="B560" s="104" t="str">
        <f>[4]SayfaKAY!D658</f>
        <v>3880(9)</v>
      </c>
      <c r="C560" s="105" t="str">
        <f>[4]SayfaKAY!E658</f>
        <v>MA</v>
      </c>
      <c r="D560" s="105">
        <f>[4]SayfaKAY!F658</f>
        <v>98144</v>
      </c>
      <c r="E560" s="106" t="str">
        <f>[4]SayfaKAY!G658</f>
        <v>BOZ-KAY5+6-FF-651</v>
      </c>
      <c r="F560" s="193">
        <f t="shared" si="369"/>
        <v>45804</v>
      </c>
      <c r="G560" s="135">
        <f t="shared" si="370"/>
        <v>0.48333333330083406</v>
      </c>
      <c r="H560" s="235">
        <f>[4]SayfaKAY!H658</f>
        <v>45804.483333333301</v>
      </c>
      <c r="I560" s="104" t="str">
        <f>[4]SayfaKAY!I658</f>
        <v>Hat/Line</v>
      </c>
      <c r="J560" s="103" t="str">
        <f>IF([4]SayfaKAY!J658="","",IF([4]SayfaKAY!J658="Müşteri","Notified by Customer","Notified by Bozankaya"))</f>
        <v>Notified by Customer</v>
      </c>
      <c r="K560" s="103" t="e">
        <f>VLOOKUP([4]SayfaKAY!L658,#REF!,2,FALSE)</f>
        <v>#REF!</v>
      </c>
      <c r="L560" s="165" t="str">
        <f>[4]SayfaKAY!X658</f>
        <v>ATAK ULAŞIM SAN.TİC.LTD.ŞTİ.</v>
      </c>
      <c r="M560" s="107" t="str">
        <f t="shared" si="371"/>
        <v>KAY5+6-BOZ-KAY5+6-FF-651</v>
      </c>
      <c r="N560" s="105" t="str">
        <f>[4]SayfaKAY!M658</f>
        <v>26.05.2025 tarihinde yapılan saha denetiminde 3880 nolu aracın saat 15:04 te anıns sisteminin çalışmadığı tespit edilmiştir</v>
      </c>
      <c r="O560" s="166" t="str">
        <f>[4]SayfaKAY!P658</f>
        <v>D-Arıza değil</v>
      </c>
      <c r="P560" s="166" t="str">
        <f>[4]SayfaKAY!Q658</f>
        <v>B(Servisten çekmeye etki eden arıza)</v>
      </c>
      <c r="Q560" s="166" t="str">
        <f>[4]SayfaKAY!R658</f>
        <v>N.A(Yaralanma yok)</v>
      </c>
      <c r="R560" s="132" t="str" cm="1">
        <f t="array" ref="R560">IF([4]SayfaKAY!U658="","",_xlfn.IFS([4]SayfaKAY!U658="Bozankaya","Bozankaya",[4]SayfaKAY!U658="Müşteri","Customer",[4]SayfaKAY!U658="Tedarikçi","Equipment Supplier"))</f>
        <v>Equipment Supplier</v>
      </c>
      <c r="S560" s="204" t="str">
        <f>[4]SayfaKAY!N658</f>
        <v>test edildi anons sistemi çalışıyor</v>
      </c>
      <c r="T560" s="133" t="str">
        <f>[4]SayfaKAY!AD658</f>
        <v>*Reset edildi</v>
      </c>
      <c r="U560" s="132" t="str">
        <f>[4]SayfaKAY!W658</f>
        <v>Evet</v>
      </c>
      <c r="V560" s="108">
        <f>[4]SayfaKAY!AZ658</f>
        <v>2</v>
      </c>
      <c r="W560" s="136">
        <f t="shared" si="372"/>
        <v>45804</v>
      </c>
      <c r="X560" s="137" t="str">
        <f t="shared" si="373"/>
        <v>12:00</v>
      </c>
      <c r="Y560" s="235">
        <f>[4]SayfaKAY!AE658</f>
        <v>45804.5</v>
      </c>
      <c r="Z560" s="109">
        <f t="shared" si="374"/>
        <v>45805</v>
      </c>
      <c r="AA560" s="110" t="str">
        <f t="shared" si="375"/>
        <v>13:00</v>
      </c>
      <c r="AB560" s="182">
        <f>[4]SayfaKAY!BA658</f>
        <v>45805.541666666701</v>
      </c>
      <c r="AC560" s="257">
        <f t="shared" si="376"/>
        <v>1524.0000000956934</v>
      </c>
      <c r="AD560" s="111">
        <f t="shared" si="377"/>
        <v>45805</v>
      </c>
      <c r="AE560" s="111" t="str">
        <f t="shared" si="378"/>
        <v>13:00</v>
      </c>
      <c r="AF560" s="235">
        <f>[4]SayfaKAY!BA658</f>
        <v>45805.541666666701</v>
      </c>
      <c r="AG560" s="179" t="str">
        <f>[4]SayfaKAY!S658</f>
        <v>(III) Farklı Araçlarda Tekrarlayan Arıza</v>
      </c>
      <c r="AH560" s="178" t="str">
        <f t="shared" si="379"/>
        <v>Bu Arıza Aracın Servise Verilmesine Engel</v>
      </c>
      <c r="AI560" s="163" t="str">
        <f>[4]SayfaKAY!AV658</f>
        <v/>
      </c>
      <c r="AJ560" s="164" t="str">
        <f t="shared" si="380"/>
        <v/>
      </c>
      <c r="AK560" s="164" t="str">
        <f t="shared" si="381"/>
        <v/>
      </c>
      <c r="AL560" s="112" t="str">
        <f>[4]SayfaKAY!AX658</f>
        <v/>
      </c>
      <c r="AM560" s="257" cm="1">
        <f t="array" ref="AM560">IFERROR(IF(AND(P560&lt;&gt;"D(Arıza Değil)",AH560="Bu Arıza Aracın Servise Verilmesine Engel Değil"),
IF(Z560-F560&gt;0,(AB560-Y560)*24*60,
IF(OR(AND(G560&gt;$AS$1,G560&lt;$AT$1),AND(G560&gt;$AU$1,G560&lt;$AV$1)),
(AF560-H560)*24*60,     BH:BH0)),        AN560),0)</f>
        <v>1524.0000000956934</v>
      </c>
      <c r="AN560" s="257">
        <f t="shared" si="382"/>
        <v>1524.0000000956934</v>
      </c>
      <c r="AO560" s="174" t="str">
        <f>[4]SayfaKAY!AG658</f>
        <v/>
      </c>
      <c r="AP560" s="174" t="str">
        <f>[4]SayfaKAY!AI658</f>
        <v/>
      </c>
      <c r="AQ560" s="174" t="str">
        <f>[4]SayfaKAY!AQ658</f>
        <v/>
      </c>
      <c r="AR560" s="174" t="str">
        <f>[4]SayfaKAY!AH658</f>
        <v/>
      </c>
      <c r="AS560" s="174" t="str">
        <f>[4]SayfaKAY!AJ658</f>
        <v/>
      </c>
      <c r="AT560" s="175" t="str">
        <f>[4]SayfaKAY!AM658</f>
        <v/>
      </c>
      <c r="AU560" s="176" t="str">
        <f>[4]SayfaKAY!AL658</f>
        <v/>
      </c>
      <c r="AV560" s="176" t="str">
        <f>[4]SayfaKAY!AP658</f>
        <v/>
      </c>
      <c r="AW560" s="177" t="str">
        <f>[4]SayfaKAY!AT658</f>
        <v/>
      </c>
      <c r="AX560" s="194">
        <f t="shared" si="383"/>
        <v>33528.000002105255</v>
      </c>
      <c r="AY560" s="168"/>
      <c r="AZ560" s="167"/>
      <c r="BA560" s="113"/>
      <c r="BB560" s="171" t="str">
        <f t="shared" si="409"/>
        <v/>
      </c>
      <c r="BC560" s="114"/>
      <c r="BD560" s="114"/>
      <c r="BE560" s="114"/>
      <c r="BF560" s="114"/>
      <c r="BG560" s="114"/>
      <c r="BH560" s="114">
        <f>IFERROR(FRACAS!AN661, "Hata Var")</f>
        <v>3309.9999999871943</v>
      </c>
      <c r="BI560" s="114"/>
      <c r="BJ560" s="114"/>
      <c r="BK560" s="105" t="str">
        <f>[4]SayfaKAY!AW658</f>
        <v/>
      </c>
      <c r="BL560" s="105" t="str">
        <f>[4]SayfaKAY!V658</f>
        <v>ATAK ULAŞIM SAN.TİC.LTD.ŞTİ.</v>
      </c>
      <c r="BM560" s="114"/>
      <c r="BN560" s="171" t="str">
        <f t="shared" si="384"/>
        <v>x yok</v>
      </c>
      <c r="BO560" s="171" t="b">
        <f t="shared" si="385"/>
        <v>0</v>
      </c>
      <c r="BP560" s="171" t="str">
        <f t="shared" si="386"/>
        <v>Bir günden fazla süren arıza</v>
      </c>
      <c r="BQ560" s="226">
        <f t="shared" si="387"/>
        <v>24.000000046798959</v>
      </c>
      <c r="BR560" s="226">
        <f t="shared" si="388"/>
        <v>1500.0000000488944</v>
      </c>
      <c r="BS560" s="226">
        <f t="shared" si="389"/>
        <v>1524.0000000956934</v>
      </c>
      <c r="BT560" s="114"/>
      <c r="BU560" s="242"/>
      <c r="BV560" s="233">
        <f t="shared" si="390"/>
        <v>6</v>
      </c>
      <c r="BW560" s="226" t="str">
        <f t="shared" si="391"/>
        <v>Evet, çakışma var</v>
      </c>
      <c r="BX560" s="229"/>
      <c r="BY560" s="247">
        <f t="shared" si="392"/>
        <v>1.6666666699165944E-2</v>
      </c>
      <c r="BZ560" s="247">
        <f t="shared" si="393"/>
        <v>1.0416666667006211</v>
      </c>
      <c r="CA560" s="247">
        <f t="shared" si="394"/>
        <v>1.0583333333997871</v>
      </c>
      <c r="CB560" s="213"/>
      <c r="CC560" s="211"/>
      <c r="CD560" s="196"/>
      <c r="CE560" s="213">
        <v>657</v>
      </c>
      <c r="CF560" s="182">
        <f t="shared" si="395"/>
        <v>45804.483333333301</v>
      </c>
      <c r="CG560" s="182">
        <f t="shared" si="396"/>
        <v>45805.541666666701</v>
      </c>
      <c r="CH560" s="196"/>
      <c r="CI560" s="196"/>
      <c r="CJ560" s="196"/>
      <c r="CK560" s="196">
        <f t="shared" si="397"/>
        <v>1.0416666667006211</v>
      </c>
      <c r="CL560" s="196">
        <f t="shared" si="398"/>
        <v>1.6666666699165944E-2</v>
      </c>
      <c r="CM560" s="196">
        <f t="shared" si="399"/>
        <v>1.0583333333997871</v>
      </c>
      <c r="CN560" s="114"/>
      <c r="CO560" s="115">
        <f t="shared" si="400"/>
        <v>1524.0000000956934</v>
      </c>
      <c r="CP560" s="116">
        <f t="shared" si="401"/>
        <v>62.500000002037268</v>
      </c>
      <c r="CQ560" s="117">
        <f t="shared" si="402"/>
        <v>0.48333333330083406</v>
      </c>
      <c r="CR560" s="117">
        <f t="shared" si="403"/>
        <v>45804.5</v>
      </c>
      <c r="CS560" s="117">
        <f t="shared" si="404"/>
        <v>45805.541666666701</v>
      </c>
      <c r="CT560" s="118">
        <f t="shared" si="405"/>
        <v>65957784.000000045</v>
      </c>
      <c r="CU560" s="118">
        <f t="shared" si="406"/>
        <v>1500.0000000488944</v>
      </c>
      <c r="CV560" s="118">
        <f t="shared" si="407"/>
        <v>65959284.000000097</v>
      </c>
      <c r="CW560" s="119">
        <f t="shared" si="408"/>
        <v>0.99997725869795595</v>
      </c>
    </row>
    <row r="561" spans="1:101" ht="118.5" customHeight="1" x14ac:dyDescent="0.3">
      <c r="A561" s="104" t="str">
        <f>[4]SayfaKAY!C677</f>
        <v>KAY5+6</v>
      </c>
      <c r="B561" s="104" t="str">
        <f>[4]SayfaKAY!D677</f>
        <v>3881(10)</v>
      </c>
      <c r="C561" s="105" t="str">
        <f>[4]SayfaKAY!E677</f>
        <v>MA</v>
      </c>
      <c r="D561" s="105">
        <f>[4]SayfaKAY!F677</f>
        <v>90500</v>
      </c>
      <c r="E561" s="106" t="str">
        <f>[4]SayfaKAY!G677</f>
        <v>BOZ-KAY5+6-FF-669</v>
      </c>
      <c r="F561" s="193">
        <f t="shared" si="369"/>
        <v>45803</v>
      </c>
      <c r="G561" s="135">
        <f t="shared" si="370"/>
        <v>0.65625</v>
      </c>
      <c r="H561" s="235">
        <f>[4]SayfaKAY!H677</f>
        <v>45803.65625</v>
      </c>
      <c r="I561" s="104" t="str">
        <f>[4]SayfaKAY!I677</f>
        <v>Hat/Line</v>
      </c>
      <c r="J561" s="103" t="str">
        <f>IF([4]SayfaKAY!J677="","",IF([4]SayfaKAY!J677="Müşteri","Notified by Customer","Notified by Bozankaya"))</f>
        <v>Notified by Customer</v>
      </c>
      <c r="K561" s="103" t="e">
        <f>VLOOKUP([4]SayfaKAY!L677,#REF!,2,FALSE)</f>
        <v>#REF!</v>
      </c>
      <c r="L561" s="165" t="str">
        <f>[4]SayfaKAY!X677</f>
        <v>DENİZLER OTOMOTİV SAN. VE TİC.LTD.Ş</v>
      </c>
      <c r="M561" s="107" t="str">
        <f t="shared" si="371"/>
        <v>KAY5+6-BOZ-KAY5+6-FF-669</v>
      </c>
      <c r="N561" s="105" t="str">
        <f>[4]SayfaKAY!M677</f>
        <v>=EĞER('https://bozankayatr-my.sharepoint.com/personal/onurkoseoglu_bozankaya_com/Documents/powerapps/Projeler/KAY5+6_Fault_List_Onedrive/[KAY5+6_Fault_List.xlsx]kay'!M677&lt;&gt;"";'https://bozankayatr-my.sharepoint.com/personal/onurkoseoglu_bozankaya_com/Documents/powerapps/Projeler/KAY5+6_Fault_List_Onedrive/[KAY5+6_Fault_List.xlsx]kay'!M677;"")</v>
      </c>
      <c r="O561" s="166" t="str">
        <f>[4]SayfaKAY!P677</f>
        <v>C-Uyarı, sürüş devamlılığı</v>
      </c>
      <c r="P561" s="166" t="str">
        <f>[4]SayfaKAY!Q677</f>
        <v>A(Hareket etmeyi engelleyen arıza)</v>
      </c>
      <c r="Q561" s="166" t="str">
        <f>[4]SayfaKAY!R677</f>
        <v>N.A(Yaralanma yok)</v>
      </c>
      <c r="R561" s="132" t="str" cm="1">
        <f t="array" ref="R561">IF([4]SayfaKAY!U677="","",_xlfn.IFS([4]SayfaKAY!U677="Bozankaya","Bozankaya",[4]SayfaKAY!U677="Müşteri","Customer",[4]SayfaKAY!U677="Tedarikçi","Equipment Supplier"))</f>
        <v>Equipment Supplier</v>
      </c>
      <c r="S561" s="204" t="str">
        <f>[4]SayfaKAY!N677</f>
        <v>Aracın CA kabin silecek motoru ile mekanizma arasındaki kol boşlamış.Yerine takılarak sıkılandı,ayarı yapıldı,çalışma testleri yapıldı.sorun yok</v>
      </c>
      <c r="T561" s="133" t="str">
        <f>[4]SayfaKAY!AD677</f>
        <v>Gevşek bağlantı vidaları sıkıldı</v>
      </c>
      <c r="U561" s="132" t="str">
        <f>[4]SayfaKAY!W677</f>
        <v>Evet</v>
      </c>
      <c r="V561" s="108">
        <f>[4]SayfaKAY!AZ677</f>
        <v>1</v>
      </c>
      <c r="W561" s="136">
        <f t="shared" si="372"/>
        <v>45804</v>
      </c>
      <c r="X561" s="137" t="str">
        <f t="shared" si="373"/>
        <v>05:00</v>
      </c>
      <c r="Y561" s="235">
        <f>[4]SayfaKAY!AE677</f>
        <v>45804.208333333299</v>
      </c>
      <c r="Z561" s="109">
        <f t="shared" si="374"/>
        <v>45805</v>
      </c>
      <c r="AA561" s="110" t="str">
        <f t="shared" si="375"/>
        <v>07:00</v>
      </c>
      <c r="AB561" s="182">
        <f>[4]SayfaKAY!BA677</f>
        <v>45805.291666666701</v>
      </c>
      <c r="AC561" s="257">
        <f t="shared" si="376"/>
        <v>2355.0000000488944</v>
      </c>
      <c r="AD561" s="111">
        <f t="shared" si="377"/>
        <v>45805</v>
      </c>
      <c r="AE561" s="111" t="str">
        <f t="shared" si="378"/>
        <v>07:00</v>
      </c>
      <c r="AF561" s="235">
        <f>[4]SayfaKAY!BA677</f>
        <v>45805.291666666701</v>
      </c>
      <c r="AG561" s="179" t="str">
        <f>[4]SayfaKAY!S677</f>
        <v xml:space="preserve">(I) İlk Defa Karşılaşılan Arıza </v>
      </c>
      <c r="AH561" s="178" t="str">
        <f t="shared" si="379"/>
        <v>Bu Arıza Aracın Servise Verilmesine Engel</v>
      </c>
      <c r="AI561" s="163" t="str">
        <f>[4]SayfaKAY!AV677</f>
        <v/>
      </c>
      <c r="AJ561" s="164" t="str">
        <f t="shared" si="380"/>
        <v/>
      </c>
      <c r="AK561" s="164" t="str">
        <f t="shared" si="381"/>
        <v/>
      </c>
      <c r="AL561" s="112" t="str">
        <f>[4]SayfaKAY!AX677</f>
        <v/>
      </c>
      <c r="AM561" s="257" cm="1">
        <f t="array" ref="AM561">IFERROR(IF(AND(P561&lt;&gt;"D(Arıza Değil)",AH561="Bu Arıza Aracın Servise Verilmesine Engel Değil"),
IF(Z561-F561&gt;0,(AB561-Y561)*24*60,
IF(OR(AND(G561&gt;$AS$1,G561&lt;$AT$1),AND(G561&gt;$AU$1,G561&lt;$AV$1)),
(AF561-H561)*24*60,     BH:BH0)),        AN561),0)</f>
        <v>2355.0000000488944</v>
      </c>
      <c r="AN561" s="257">
        <f t="shared" si="382"/>
        <v>2355.0000000488944</v>
      </c>
      <c r="AO561" s="174" t="str">
        <f>[4]SayfaKAY!AG677</f>
        <v/>
      </c>
      <c r="AP561" s="174" t="str">
        <f>[4]SayfaKAY!AI677</f>
        <v/>
      </c>
      <c r="AQ561" s="174" t="str">
        <f>[4]SayfaKAY!AQ677</f>
        <v/>
      </c>
      <c r="AR561" s="174" t="str">
        <f>[4]SayfaKAY!AH677</f>
        <v/>
      </c>
      <c r="AS561" s="174" t="str">
        <f>[4]SayfaKAY!AJ677</f>
        <v/>
      </c>
      <c r="AT561" s="175" t="str">
        <f>[4]SayfaKAY!AM677</f>
        <v/>
      </c>
      <c r="AU561" s="176" t="str">
        <f>[4]SayfaKAY!AL677</f>
        <v/>
      </c>
      <c r="AV561" s="176" t="str">
        <f>[4]SayfaKAY!AP677</f>
        <v/>
      </c>
      <c r="AW561" s="177" t="str">
        <f>[4]SayfaKAY!AT677</f>
        <v/>
      </c>
      <c r="AX561" s="194">
        <f t="shared" si="383"/>
        <v>25905.000000537839</v>
      </c>
      <c r="AY561" s="168"/>
      <c r="AZ561" s="167"/>
      <c r="BA561" s="170"/>
      <c r="BB561" s="171" t="str">
        <f t="shared" si="409"/>
        <v/>
      </c>
      <c r="BC561" s="114"/>
      <c r="BD561" s="114"/>
      <c r="BE561" s="114"/>
      <c r="BF561" s="114"/>
      <c r="BG561" s="114"/>
      <c r="BH561" s="114">
        <f>IFERROR(FRACAS!AN680, "Hata Var")</f>
        <v>87.000000053085387</v>
      </c>
      <c r="BI561" s="114"/>
      <c r="BJ561" s="114"/>
      <c r="BK561" s="105" t="str">
        <f>[4]SayfaKAY!AW677</f>
        <v/>
      </c>
      <c r="BL561" s="105" t="str">
        <f>[4]SayfaKAY!V677</f>
        <v>DENİZLER OTOMOTİV SAN. VE TİC.LTD.Ş</v>
      </c>
      <c r="BM561" s="114"/>
      <c r="BN561" s="171" t="str">
        <f t="shared" si="384"/>
        <v>x yok</v>
      </c>
      <c r="BO561" s="171" t="str">
        <f t="shared" si="385"/>
        <v>aynı gün giderilen arıza</v>
      </c>
      <c r="BP561" s="171" t="str">
        <f t="shared" si="386"/>
        <v>Bir günden fazla süren arıza</v>
      </c>
      <c r="BQ561" s="226">
        <f t="shared" si="387"/>
        <v>794.99999995110556</v>
      </c>
      <c r="BR561" s="226">
        <f t="shared" si="388"/>
        <v>1560.0000000977889</v>
      </c>
      <c r="BS561" s="226">
        <f t="shared" si="389"/>
        <v>2355.0000000488944</v>
      </c>
      <c r="BT561" s="114"/>
      <c r="BU561" s="242"/>
      <c r="BV561" s="233">
        <f t="shared" si="390"/>
        <v>2</v>
      </c>
      <c r="BW561" s="226" t="str">
        <f t="shared" si="391"/>
        <v>Evet, çakışma var</v>
      </c>
      <c r="BX561" s="229"/>
      <c r="BY561" s="247">
        <f t="shared" si="392"/>
        <v>0.55208333329937886</v>
      </c>
      <c r="BZ561" s="247">
        <f t="shared" si="393"/>
        <v>1.0833333334012423</v>
      </c>
      <c r="CA561" s="247">
        <f t="shared" si="394"/>
        <v>1.6354166667006211</v>
      </c>
      <c r="CB561" s="213"/>
      <c r="CC561" s="211"/>
      <c r="CD561" s="196"/>
      <c r="CE561" s="213">
        <v>676</v>
      </c>
      <c r="CF561" s="182">
        <f t="shared" si="395"/>
        <v>45803.65625</v>
      </c>
      <c r="CG561" s="182">
        <f t="shared" si="396"/>
        <v>45805.291666666701</v>
      </c>
      <c r="CH561" s="196"/>
      <c r="CI561" s="196"/>
      <c r="CJ561" s="196"/>
      <c r="CK561" s="196">
        <f t="shared" si="397"/>
        <v>1.0833333334012423</v>
      </c>
      <c r="CL561" s="196">
        <f t="shared" si="398"/>
        <v>0.55208333329937886</v>
      </c>
      <c r="CM561" s="196">
        <f t="shared" si="399"/>
        <v>1.6354166667006211</v>
      </c>
      <c r="CN561" s="114"/>
      <c r="CO561" s="115">
        <f t="shared" si="400"/>
        <v>2355.0000000488944</v>
      </c>
      <c r="CP561" s="116">
        <f t="shared" si="401"/>
        <v>65.000000004074536</v>
      </c>
      <c r="CQ561" s="117">
        <f t="shared" si="402"/>
        <v>0.65625</v>
      </c>
      <c r="CR561" s="117">
        <f t="shared" si="403"/>
        <v>45804.208333333299</v>
      </c>
      <c r="CS561" s="117">
        <f t="shared" si="404"/>
        <v>45805.291666666701</v>
      </c>
      <c r="CT561" s="118">
        <f t="shared" si="405"/>
        <v>65957114.999999948</v>
      </c>
      <c r="CU561" s="118">
        <f t="shared" si="406"/>
        <v>1560.0000000977889</v>
      </c>
      <c r="CV561" s="118">
        <f t="shared" si="407"/>
        <v>65958675.000000052</v>
      </c>
      <c r="CW561" s="119">
        <f t="shared" si="408"/>
        <v>0.99997634882750286</v>
      </c>
    </row>
    <row r="562" spans="1:101" ht="118.5" customHeight="1" x14ac:dyDescent="0.3">
      <c r="A562" s="160" t="str">
        <f>[4]SayfaKAY!C729</f>
        <v>KAY5+6</v>
      </c>
      <c r="B562" s="104" t="str">
        <f>[4]SayfaKAY!D729</f>
        <v>3879(8)</v>
      </c>
      <c r="C562" s="105" t="str">
        <f>[4]SayfaKAY!E729</f>
        <v>MA</v>
      </c>
      <c r="D562" s="105">
        <f>[4]SayfaKAY!F729</f>
        <v>109112</v>
      </c>
      <c r="E562" s="106" t="str">
        <f>[4]SayfaKAY!G729</f>
        <v>BOZ-KAY5+6-FF-716</v>
      </c>
      <c r="F562" s="193">
        <f t="shared" si="369"/>
        <v>45803</v>
      </c>
      <c r="G562" s="135">
        <f t="shared" si="370"/>
        <v>0.52916666670353152</v>
      </c>
      <c r="H562" s="235">
        <f>[4]SayfaKAY!H729</f>
        <v>45803.529166666704</v>
      </c>
      <c r="I562" s="104" t="str">
        <f>[4]SayfaKAY!I729</f>
        <v>Hat/Line</v>
      </c>
      <c r="J562" s="103" t="str">
        <f>IF([4]SayfaKAY!J729="","",IF([4]SayfaKAY!J729="Müşteri","Notified by Customer","Notified by Bozankaya"))</f>
        <v>Notified by Customer</v>
      </c>
      <c r="K562" s="103" t="e">
        <f>VLOOKUP([4]SayfaKAY!L729,#REF!,2,FALSE)</f>
        <v>#REF!</v>
      </c>
      <c r="L562" s="165" t="str">
        <f>[4]SayfaKAY!X729</f>
        <v/>
      </c>
      <c r="M562" s="107" t="str">
        <f t="shared" si="371"/>
        <v>KAY5+6-BOZ-KAY5+6-FF-716</v>
      </c>
      <c r="N562" s="105" t="str">
        <f>[4]SayfaKAY!M729</f>
        <v>ARAÇ İÇİ YOLCU BİLGİLENDİR EKRANLARI ÇALIŞMIYOR</v>
      </c>
      <c r="O562" s="166" t="str">
        <f>[4]SayfaKAY!P729</f>
        <v>D-Arıza değil</v>
      </c>
      <c r="P562" s="166" t="str">
        <f>[4]SayfaKAY!Q729</f>
        <v>B(Servisten çekmeye etki eden arıza)</v>
      </c>
      <c r="Q562" s="166" t="str">
        <f>[4]SayfaKAY!R729</f>
        <v>N.A(Yaralanma yok)</v>
      </c>
      <c r="R562" s="132" t="str" cm="1">
        <f t="array" ref="R562">IF([4]SayfaKAY!U729="","",_xlfn.IFS([4]SayfaKAY!U729="Bozankaya","Bozankaya",[4]SayfaKAY!U729="Müşteri","Customer",[4]SayfaKAY!U729="Tedarikçi","Equipment Supplier"))</f>
        <v>Equipment Supplier</v>
      </c>
      <c r="S562" s="204" t="str">
        <f>[4]SayfaKAY!N729</f>
        <v>GÖRSEL YÖNETİM PC RESETLENDİ</v>
      </c>
      <c r="T562" s="133" t="str">
        <f>[4]SayfaKAY!AD729</f>
        <v>Yazılım tekrar yüklendi</v>
      </c>
      <c r="U562" s="132" t="str">
        <f>[4]SayfaKAY!W729</f>
        <v/>
      </c>
      <c r="V562" s="108" t="str">
        <f>[4]SayfaKAY!AZ729</f>
        <v/>
      </c>
      <c r="W562" s="136">
        <f t="shared" si="372"/>
        <v>45805</v>
      </c>
      <c r="X562" s="137" t="str">
        <f t="shared" si="373"/>
        <v>05:00</v>
      </c>
      <c r="Y562" s="235">
        <f>[4]SayfaKAY!AE729</f>
        <v>45805.208333333299</v>
      </c>
      <c r="Z562" s="109">
        <f t="shared" si="374"/>
        <v>45805</v>
      </c>
      <c r="AA562" s="110" t="str">
        <f t="shared" si="375"/>
        <v>09:00</v>
      </c>
      <c r="AB562" s="182">
        <f>[4]SayfaKAY!BA729</f>
        <v>45805.375</v>
      </c>
      <c r="AC562" s="257">
        <f t="shared" si="376"/>
        <v>2657.9999999469146</v>
      </c>
      <c r="AD562" s="111">
        <f t="shared" si="377"/>
        <v>45805</v>
      </c>
      <c r="AE562" s="111" t="str">
        <f t="shared" si="378"/>
        <v>09:00</v>
      </c>
      <c r="AF562" s="235">
        <f>[4]SayfaKAY!BA729</f>
        <v>45805.375</v>
      </c>
      <c r="AG562" s="179" t="str">
        <f>[4]SayfaKAY!S729</f>
        <v>(III) Farklı Araçlarda Tekrarlayan Arıza</v>
      </c>
      <c r="AH562" s="178" t="str">
        <f t="shared" si="379"/>
        <v>Bu Arıza Aracın Servise Verilmesine Engel</v>
      </c>
      <c r="AI562" s="163" t="str">
        <f>[4]SayfaKAY!AV729</f>
        <v/>
      </c>
      <c r="AJ562" s="164" t="str">
        <f t="shared" si="380"/>
        <v/>
      </c>
      <c r="AK562" s="164" t="str">
        <f t="shared" si="381"/>
        <v/>
      </c>
      <c r="AL562" s="112" t="str">
        <f>[4]SayfaKAY!AX729</f>
        <v/>
      </c>
      <c r="AM562" s="257" cm="1">
        <f t="array" ref="AM562">IFERROR(IF(AND(P562&lt;&gt;"D(Arıza Değil)",AH562="Bu Arıza Aracın Servise Verilmesine Engel Değil"),
IF(Z562-F562&gt;0,(AB562-Y562)*24*60,
IF(OR(AND(G562&gt;$AS$1,G562&lt;$AT$1),AND(G562&gt;$AU$1,G562&lt;$AV$1)),
(AF562-H562)*24*60,     BH:BH0)),        AN562),0)</f>
        <v>2657.9999999469146</v>
      </c>
      <c r="AN562" s="257">
        <f t="shared" si="382"/>
        <v>2657.9999999469146</v>
      </c>
      <c r="AO562" s="174" t="str">
        <f>[4]SayfaKAY!AG729</f>
        <v/>
      </c>
      <c r="AP562" s="174" t="str">
        <f>[4]SayfaKAY!AI729</f>
        <v/>
      </c>
      <c r="AQ562" s="174" t="str">
        <f>[4]SayfaKAY!AQ729</f>
        <v/>
      </c>
      <c r="AR562" s="174" t="str">
        <f>[4]SayfaKAY!AH729</f>
        <v/>
      </c>
      <c r="AS562" s="174" t="str">
        <f>[4]SayfaKAY!AJ729</f>
        <v/>
      </c>
      <c r="AT562" s="175" t="str">
        <f>[4]SayfaKAY!AM729</f>
        <v/>
      </c>
      <c r="AU562" s="176" t="str">
        <f>[4]SayfaKAY!AL729</f>
        <v/>
      </c>
      <c r="AV562" s="176" t="str">
        <f>[4]SayfaKAY!AP729</f>
        <v/>
      </c>
      <c r="AW562" s="177" t="str">
        <f>[4]SayfaKAY!AT729</f>
        <v/>
      </c>
      <c r="AX562" s="194" t="str">
        <f t="shared" si="383"/>
        <v/>
      </c>
      <c r="AY562" s="168"/>
      <c r="AZ562" s="167"/>
      <c r="BA562" s="113"/>
      <c r="BB562" s="171" t="str">
        <f t="shared" si="409"/>
        <v/>
      </c>
      <c r="BC562" s="114"/>
      <c r="BD562" s="114"/>
      <c r="BE562" s="114"/>
      <c r="BF562" s="114"/>
      <c r="BG562" s="114"/>
      <c r="BH562" s="114">
        <f>IFERROR(FRACAS!AN732, "Hata Var")</f>
        <v>296.0000000637956</v>
      </c>
      <c r="BI562" s="114"/>
      <c r="BJ562" s="114"/>
      <c r="BK562" s="105" t="str">
        <f>[4]SayfaKAY!AW729</f>
        <v/>
      </c>
      <c r="BL562" s="105" t="str">
        <f>[4]SayfaKAY!V729</f>
        <v>ATAK ULAŞIM SAN.TİC.LTD.ŞTİ.</v>
      </c>
      <c r="BM562" s="114"/>
      <c r="BN562" s="171" t="str">
        <f t="shared" si="384"/>
        <v>x yok</v>
      </c>
      <c r="BO562" s="171" t="b">
        <f t="shared" si="385"/>
        <v>0</v>
      </c>
      <c r="BP562" s="171" t="str">
        <f t="shared" si="386"/>
        <v>Bir günden fazla süren arıza</v>
      </c>
      <c r="BQ562" s="226">
        <f t="shared" si="387"/>
        <v>2417.9999998980202</v>
      </c>
      <c r="BR562" s="226">
        <f t="shared" si="388"/>
        <v>240.00000004889444</v>
      </c>
      <c r="BS562" s="226">
        <f t="shared" si="389"/>
        <v>2657.9999999469146</v>
      </c>
      <c r="BT562" s="114"/>
      <c r="BU562" s="242"/>
      <c r="BV562" s="233">
        <f t="shared" si="390"/>
        <v>4</v>
      </c>
      <c r="BW562" s="226" t="str">
        <f t="shared" si="391"/>
        <v>Evet, çakışma var</v>
      </c>
      <c r="BX562" s="229"/>
      <c r="BY562" s="247">
        <f t="shared" si="392"/>
        <v>1.6791666665958473</v>
      </c>
      <c r="BZ562" s="247">
        <f t="shared" si="393"/>
        <v>0.16666666670062114</v>
      </c>
      <c r="CA562" s="247">
        <f t="shared" si="394"/>
        <v>1.8458333332964685</v>
      </c>
      <c r="CB562" s="213"/>
      <c r="CC562" s="211"/>
      <c r="CD562" s="196"/>
      <c r="CE562" s="213">
        <v>728</v>
      </c>
      <c r="CF562" s="182">
        <f t="shared" si="395"/>
        <v>45803.529166666704</v>
      </c>
      <c r="CG562" s="182">
        <f t="shared" si="396"/>
        <v>45805.375</v>
      </c>
      <c r="CH562" s="196"/>
      <c r="CI562" s="196"/>
      <c r="CJ562" s="196"/>
      <c r="CK562" s="196">
        <f t="shared" si="397"/>
        <v>0.16666666670062114</v>
      </c>
      <c r="CL562" s="196">
        <f t="shared" si="398"/>
        <v>1.6791666665958473</v>
      </c>
      <c r="CM562" s="196">
        <f t="shared" si="399"/>
        <v>1.8458333332964685</v>
      </c>
      <c r="CN562" s="114"/>
      <c r="CO562" s="115">
        <f t="shared" si="400"/>
        <v>2657.9999999469146</v>
      </c>
      <c r="CP562" s="116">
        <f t="shared" si="401"/>
        <v>10.000000002037268</v>
      </c>
      <c r="CQ562" s="117">
        <f t="shared" si="402"/>
        <v>0.52916666670353152</v>
      </c>
      <c r="CR562" s="117">
        <f t="shared" si="403"/>
        <v>45805.208333333299</v>
      </c>
      <c r="CS562" s="117">
        <f t="shared" si="404"/>
        <v>45805.375</v>
      </c>
      <c r="CT562" s="118">
        <f t="shared" si="405"/>
        <v>65958737.999999896</v>
      </c>
      <c r="CU562" s="118">
        <f t="shared" si="406"/>
        <v>240.00000004889444</v>
      </c>
      <c r="CV562" s="118">
        <f t="shared" si="407"/>
        <v>65958977.999999948</v>
      </c>
      <c r="CW562" s="119">
        <f t="shared" si="408"/>
        <v>0.99999636137479186</v>
      </c>
    </row>
    <row r="563" spans="1:101" ht="118.5" customHeight="1" x14ac:dyDescent="0.3">
      <c r="A563" s="104" t="str">
        <f>[4]SayfaKAY!C730</f>
        <v>KAY5+6</v>
      </c>
      <c r="B563" s="104" t="str">
        <f>[4]SayfaKAY!D730</f>
        <v>3876(5)</v>
      </c>
      <c r="C563" s="105" t="str">
        <f>[4]SayfaKAY!E730</f>
        <v>MB</v>
      </c>
      <c r="D563" s="105">
        <f>[4]SayfaKAY!F730</f>
        <v>111475</v>
      </c>
      <c r="E563" s="106" t="str">
        <f>[4]SayfaKAY!G730</f>
        <v>BOZ-KAY5+6-FF-717</v>
      </c>
      <c r="F563" s="193">
        <f t="shared" si="369"/>
        <v>45803</v>
      </c>
      <c r="G563" s="135">
        <f t="shared" si="370"/>
        <v>0.49236111110076308</v>
      </c>
      <c r="H563" s="235">
        <f>[4]SayfaKAY!H730</f>
        <v>45803.492361111101</v>
      </c>
      <c r="I563" s="104" t="str">
        <f>[4]SayfaKAY!I730</f>
        <v>Hat/Line</v>
      </c>
      <c r="J563" s="103" t="str">
        <f>IF([4]SayfaKAY!J730="","",IF([4]SayfaKAY!J730="Müşteri","Notified by Customer","Notified by Bozankaya"))</f>
        <v>Notified by Customer</v>
      </c>
      <c r="K563" s="103" t="e">
        <f>VLOOKUP([4]SayfaKAY!L730,#REF!,2,FALSE)</f>
        <v>#REF!</v>
      </c>
      <c r="L563" s="165" t="str">
        <f>[4]SayfaKAY!X730</f>
        <v/>
      </c>
      <c r="M563" s="107" t="str">
        <f t="shared" si="371"/>
        <v>KAY5+6-BOZ-KAY5+6-FF-717</v>
      </c>
      <c r="N563" s="105" t="str">
        <f>[4]SayfaKAY!M730</f>
        <v>3876 NOLU ARAÇ KAPU ÜZERİ EKRANLAR ÇALIŞMIYOR</v>
      </c>
      <c r="O563" s="166" t="str">
        <f>[4]SayfaKAY!P730</f>
        <v>D-Arıza değil</v>
      </c>
      <c r="P563" s="166" t="str">
        <f>[4]SayfaKAY!Q730</f>
        <v>B(Servisten çekmeye etki eden arıza)</v>
      </c>
      <c r="Q563" s="166" t="str">
        <f>[4]SayfaKAY!R730</f>
        <v>N.A(Yaralanma yok)</v>
      </c>
      <c r="R563" s="132" t="str" cm="1">
        <f t="array" ref="R563">IF([4]SayfaKAY!U730="","",_xlfn.IFS([4]SayfaKAY!U730="Bozankaya","Bozankaya",[4]SayfaKAY!U730="Müşteri","Customer",[4]SayfaKAY!U730="Tedarikçi","Equipment Supplier"))</f>
        <v>Equipment Supplier</v>
      </c>
      <c r="S563" s="204" t="str">
        <f>[4]SayfaKAY!N730</f>
        <v>ARAÇ RESETLENDİ,SORUN GİDERİLDİ</v>
      </c>
      <c r="T563" s="133" t="str">
        <f>[4]SayfaKAY!AD730</f>
        <v>Ekipman yenisi ile değiştirildi</v>
      </c>
      <c r="U563" s="132" t="str">
        <f>[4]SayfaKAY!W730</f>
        <v/>
      </c>
      <c r="V563" s="108" t="str">
        <f>[4]SayfaKAY!AZ730</f>
        <v/>
      </c>
      <c r="W563" s="136">
        <f t="shared" si="372"/>
        <v>45805</v>
      </c>
      <c r="X563" s="137" t="str">
        <f t="shared" si="373"/>
        <v>14:00</v>
      </c>
      <c r="Y563" s="235">
        <f>[4]SayfaKAY!AE730</f>
        <v>45805.583333333299</v>
      </c>
      <c r="Z563" s="109">
        <f t="shared" si="374"/>
        <v>45805</v>
      </c>
      <c r="AA563" s="110" t="str">
        <f t="shared" si="375"/>
        <v>15:00</v>
      </c>
      <c r="AB563" s="182">
        <f>[4]SayfaKAY!BA730</f>
        <v>45805.625</v>
      </c>
      <c r="AC563" s="257">
        <f t="shared" si="376"/>
        <v>3071.0000000149012</v>
      </c>
      <c r="AD563" s="111">
        <f t="shared" si="377"/>
        <v>45805</v>
      </c>
      <c r="AE563" s="111" t="str">
        <f t="shared" si="378"/>
        <v>15:00</v>
      </c>
      <c r="AF563" s="235">
        <f>[4]SayfaKAY!BA730</f>
        <v>45805.625</v>
      </c>
      <c r="AG563" s="179" t="str">
        <f>[4]SayfaKAY!S730</f>
        <v>(III) Farklı Araçlarda Tekrarlayan Arıza</v>
      </c>
      <c r="AH563" s="178" t="str">
        <f t="shared" si="379"/>
        <v>Bu Arıza Aracın Servise Verilmesine Engel</v>
      </c>
      <c r="AI563" s="163" t="str">
        <f>[4]SayfaKAY!AV730</f>
        <v/>
      </c>
      <c r="AJ563" s="164" t="str">
        <f t="shared" si="380"/>
        <v/>
      </c>
      <c r="AK563" s="164" t="str">
        <f t="shared" si="381"/>
        <v/>
      </c>
      <c r="AL563" s="112" t="str">
        <f>[4]SayfaKAY!AX730</f>
        <v/>
      </c>
      <c r="AM563" s="257" cm="1">
        <f t="array" ref="AM563">IFERROR(IF(AND(P563&lt;&gt;"D(Arıza Değil)",AH563="Bu Arıza Aracın Servise Verilmesine Engel Değil"),
IF(Z563-F563&gt;0,(AB563-Y563)*24*60,
IF(OR(AND(G563&gt;$AS$1,G563&lt;$AT$1),AND(G563&gt;$AU$1,G563&lt;$AV$1)),
(AF563-H563)*24*60,     BH:BH0)),        AN563),0)</f>
        <v>3071.0000000149012</v>
      </c>
      <c r="AN563" s="257">
        <f t="shared" si="382"/>
        <v>3071.0000000149012</v>
      </c>
      <c r="AO563" s="174" t="str">
        <f>[4]SayfaKAY!AG730</f>
        <v/>
      </c>
      <c r="AP563" s="174" t="str">
        <f>[4]SayfaKAY!AI730</f>
        <v/>
      </c>
      <c r="AQ563" s="174" t="str">
        <f>[4]SayfaKAY!AQ730</f>
        <v/>
      </c>
      <c r="AR563" s="174" t="str">
        <f>[4]SayfaKAY!AH730</f>
        <v/>
      </c>
      <c r="AS563" s="174" t="str">
        <f>[4]SayfaKAY!AJ730</f>
        <v/>
      </c>
      <c r="AT563" s="175" t="str">
        <f>[4]SayfaKAY!AM730</f>
        <v/>
      </c>
      <c r="AU563" s="176" t="str">
        <f>[4]SayfaKAY!AL730</f>
        <v/>
      </c>
      <c r="AV563" s="176" t="str">
        <f>[4]SayfaKAY!AP730</f>
        <v/>
      </c>
      <c r="AW563" s="177" t="str">
        <f>[4]SayfaKAY!AT730</f>
        <v/>
      </c>
      <c r="AX563" s="194" t="str">
        <f t="shared" si="383"/>
        <v/>
      </c>
      <c r="AY563" s="168"/>
      <c r="AZ563" s="167"/>
      <c r="BA563" s="170"/>
      <c r="BB563" s="171" t="str">
        <f t="shared" si="409"/>
        <v/>
      </c>
      <c r="BC563" s="114"/>
      <c r="BD563" s="114"/>
      <c r="BE563" s="114"/>
      <c r="BF563" s="114"/>
      <c r="BG563" s="114"/>
      <c r="BH563" s="114">
        <f>IFERROR(FRACAS!AN733, "Hata Var")</f>
        <v>1507.9999999701977</v>
      </c>
      <c r="BI563" s="114"/>
      <c r="BJ563" s="114"/>
      <c r="BK563" s="105" t="str">
        <f>[4]SayfaKAY!AW730</f>
        <v/>
      </c>
      <c r="BL563" s="105" t="str">
        <f>[4]SayfaKAY!V730</f>
        <v>ATAK ULAŞIM SAN.TİC.LTD.ŞTİ.</v>
      </c>
      <c r="BM563" s="114"/>
      <c r="BN563" s="171" t="str">
        <f t="shared" si="384"/>
        <v>x yok</v>
      </c>
      <c r="BO563" s="171" t="b">
        <f t="shared" si="385"/>
        <v>0</v>
      </c>
      <c r="BP563" s="171" t="str">
        <f t="shared" si="386"/>
        <v>Bir günden fazla süren arıza</v>
      </c>
      <c r="BQ563" s="226">
        <f t="shared" si="387"/>
        <v>3010.9999999660067</v>
      </c>
      <c r="BR563" s="226">
        <f t="shared" si="388"/>
        <v>60.000000048894435</v>
      </c>
      <c r="BS563" s="226">
        <f t="shared" si="389"/>
        <v>3071.0000000149012</v>
      </c>
      <c r="BT563" s="114"/>
      <c r="BU563" s="242"/>
      <c r="BV563" s="233">
        <f t="shared" si="390"/>
        <v>3</v>
      </c>
      <c r="BW563" s="226" t="str">
        <f t="shared" si="391"/>
        <v>Evet, çakışma var</v>
      </c>
      <c r="BX563" s="229"/>
      <c r="BY563" s="247">
        <f t="shared" si="392"/>
        <v>2.0909722221986158</v>
      </c>
      <c r="BZ563" s="247">
        <f t="shared" si="393"/>
        <v>4.1666666700621136E-2</v>
      </c>
      <c r="CA563" s="247">
        <f t="shared" si="394"/>
        <v>2.1326388888992369</v>
      </c>
      <c r="CB563" s="213"/>
      <c r="CC563" s="211"/>
      <c r="CD563" s="196"/>
      <c r="CE563" s="213">
        <v>729</v>
      </c>
      <c r="CF563" s="182">
        <f t="shared" si="395"/>
        <v>45803.492361111101</v>
      </c>
      <c r="CG563" s="182">
        <f t="shared" si="396"/>
        <v>45805.625</v>
      </c>
      <c r="CH563" s="196"/>
      <c r="CI563" s="196"/>
      <c r="CJ563" s="196"/>
      <c r="CK563" s="196">
        <f t="shared" si="397"/>
        <v>4.1666666700621136E-2</v>
      </c>
      <c r="CL563" s="196">
        <f t="shared" si="398"/>
        <v>2.0909722221986158</v>
      </c>
      <c r="CM563" s="196">
        <f t="shared" si="399"/>
        <v>2.1326388888992369</v>
      </c>
      <c r="CN563" s="114"/>
      <c r="CO563" s="115">
        <f t="shared" si="400"/>
        <v>3071.0000000149012</v>
      </c>
      <c r="CP563" s="116">
        <f t="shared" si="401"/>
        <v>2.5000000020372681</v>
      </c>
      <c r="CQ563" s="117">
        <f t="shared" si="402"/>
        <v>0.49236111110076308</v>
      </c>
      <c r="CR563" s="117">
        <f t="shared" si="403"/>
        <v>45805.583333333299</v>
      </c>
      <c r="CS563" s="117">
        <f t="shared" si="404"/>
        <v>45805.625</v>
      </c>
      <c r="CT563" s="118">
        <f t="shared" si="405"/>
        <v>65959330.999999963</v>
      </c>
      <c r="CU563" s="118">
        <f t="shared" si="406"/>
        <v>60.000000048894435</v>
      </c>
      <c r="CV563" s="118">
        <f t="shared" si="407"/>
        <v>65959391.000000015</v>
      </c>
      <c r="CW563" s="119">
        <f t="shared" si="408"/>
        <v>0.99999909034939316</v>
      </c>
    </row>
    <row r="564" spans="1:101" ht="118.5" customHeight="1" x14ac:dyDescent="0.3">
      <c r="A564" s="160" t="str">
        <f>[4]SayfaKAY!C731</f>
        <v>KAY5+6</v>
      </c>
      <c r="B564" s="104" t="str">
        <f>[4]SayfaKAY!D731</f>
        <v>3880(9)</v>
      </c>
      <c r="C564" s="105" t="str">
        <f>[4]SayfaKAY!E731</f>
        <v>MA</v>
      </c>
      <c r="D564" s="105">
        <f>[4]SayfaKAY!F731</f>
        <v>98144</v>
      </c>
      <c r="E564" s="106" t="str">
        <f>[4]SayfaKAY!G731</f>
        <v>BOZ-KAY5+6-FF-718</v>
      </c>
      <c r="F564" s="193">
        <f t="shared" si="369"/>
        <v>45803</v>
      </c>
      <c r="G564" s="135">
        <f t="shared" si="370"/>
        <v>0.62152777780283941</v>
      </c>
      <c r="H564" s="235">
        <f>[4]SayfaKAY!H731</f>
        <v>45803.621527777803</v>
      </c>
      <c r="I564" s="104" t="str">
        <f>[4]SayfaKAY!I731</f>
        <v>Hat/Line</v>
      </c>
      <c r="J564" s="103" t="str">
        <f>IF([4]SayfaKAY!J731="","",IF([4]SayfaKAY!J731="Müşteri","Notified by Customer","Notified by Bozankaya"))</f>
        <v>Notified by Customer</v>
      </c>
      <c r="K564" s="103" t="e">
        <f>VLOOKUP([4]SayfaKAY!L731,#REF!,2,FALSE)</f>
        <v>#REF!</v>
      </c>
      <c r="L564" s="165" t="str">
        <f>[4]SayfaKAY!X731</f>
        <v/>
      </c>
      <c r="M564" s="107" t="str">
        <f t="shared" si="371"/>
        <v>KAY5+6-BOZ-KAY5+6-FF-718</v>
      </c>
      <c r="N564" s="105" t="str">
        <f>[4]SayfaKAY!M731</f>
        <v>RA VE MA YOLCU BÖLÜMLERİ SICAK</v>
      </c>
      <c r="O564" s="166" t="str">
        <f>[4]SayfaKAY!P731</f>
        <v>D-Arıza değil</v>
      </c>
      <c r="P564" s="166" t="str">
        <f>[4]SayfaKAY!Q731</f>
        <v>B(Servisten çekmeye etki eden arıza)</v>
      </c>
      <c r="Q564" s="166" t="str">
        <f>[4]SayfaKAY!R731</f>
        <v>N.A(Yaralanma yok)</v>
      </c>
      <c r="R564" s="132" t="str" cm="1">
        <f t="array" ref="R564">IF([4]SayfaKAY!U731="","",_xlfn.IFS([4]SayfaKAY!U731="Bozankaya","Bozankaya",[4]SayfaKAY!U731="Müşteri","Customer",[4]SayfaKAY!U731="Tedarikçi","Equipment Supplier"))</f>
        <v>Equipment Supplier</v>
      </c>
      <c r="S564" s="204" t="str">
        <f>[4]SayfaKAY!N731</f>
        <v>KONTROL EDİLDİ SORUN GÖRÜLMEDİ</v>
      </c>
      <c r="T564" s="133" t="str">
        <f>[4]SayfaKAY!AD731</f>
        <v>Ekipman yenisi ile değiştirildi</v>
      </c>
      <c r="U564" s="132" t="str">
        <f>[4]SayfaKAY!W731</f>
        <v/>
      </c>
      <c r="V564" s="108" t="str">
        <f>[4]SayfaKAY!AZ731</f>
        <v/>
      </c>
      <c r="W564" s="136">
        <f t="shared" si="372"/>
        <v>45805</v>
      </c>
      <c r="X564" s="137" t="str">
        <f t="shared" si="373"/>
        <v>11:00</v>
      </c>
      <c r="Y564" s="235">
        <f>[4]SayfaKAY!AE731</f>
        <v>45805.458333333299</v>
      </c>
      <c r="Z564" s="109">
        <f t="shared" si="374"/>
        <v>45805</v>
      </c>
      <c r="AA564" s="110" t="str">
        <f t="shared" si="375"/>
        <v>13:00</v>
      </c>
      <c r="AB564" s="182">
        <f>[4]SayfaKAY!BA731</f>
        <v>45805.541666666701</v>
      </c>
      <c r="AC564" s="257">
        <f t="shared" si="376"/>
        <v>2765.0000000128057</v>
      </c>
      <c r="AD564" s="111">
        <f t="shared" si="377"/>
        <v>45805</v>
      </c>
      <c r="AE564" s="111" t="str">
        <f t="shared" si="378"/>
        <v>13:00</v>
      </c>
      <c r="AF564" s="235">
        <f>[4]SayfaKAY!BA731</f>
        <v>45805.541666666701</v>
      </c>
      <c r="AG564" s="179" t="str">
        <f>[4]SayfaKAY!S731</f>
        <v>(III) Farklı Araçlarda Tekrarlayan Arıza</v>
      </c>
      <c r="AH564" s="178" t="str">
        <f t="shared" si="379"/>
        <v>Bu Arıza Aracın Servise Verilmesine Engel</v>
      </c>
      <c r="AI564" s="163" t="str">
        <f>[4]SayfaKAY!AV731</f>
        <v/>
      </c>
      <c r="AJ564" s="164" t="str">
        <f t="shared" si="380"/>
        <v/>
      </c>
      <c r="AK564" s="164" t="str">
        <f t="shared" si="381"/>
        <v/>
      </c>
      <c r="AL564" s="112" t="str">
        <f>[4]SayfaKAY!AX731</f>
        <v/>
      </c>
      <c r="AM564" s="257" cm="1">
        <f t="array" ref="AM564">IFERROR(IF(AND(P564&lt;&gt;"D(Arıza Değil)",AH564="Bu Arıza Aracın Servise Verilmesine Engel Değil"),
IF(Z564-F564&gt;0,(AB564-Y564)*24*60,
IF(OR(AND(G564&gt;$AS$1,G564&lt;$AT$1),AND(G564&gt;$AU$1,G564&lt;$AV$1)),
(AF564-H564)*24*60,     BH:BH0)),        AN564),0)</f>
        <v>2765.0000000128057</v>
      </c>
      <c r="AN564" s="257">
        <f t="shared" si="382"/>
        <v>2765.0000000128057</v>
      </c>
      <c r="AO564" s="174" t="str">
        <f>[4]SayfaKAY!AG731</f>
        <v/>
      </c>
      <c r="AP564" s="174" t="str">
        <f>[4]SayfaKAY!AI731</f>
        <v/>
      </c>
      <c r="AQ564" s="174" t="str">
        <f>[4]SayfaKAY!AQ731</f>
        <v/>
      </c>
      <c r="AR564" s="174" t="str">
        <f>[4]SayfaKAY!AH731</f>
        <v/>
      </c>
      <c r="AS564" s="174" t="str">
        <f>[4]SayfaKAY!AJ731</f>
        <v/>
      </c>
      <c r="AT564" s="175" t="str">
        <f>[4]SayfaKAY!AM731</f>
        <v/>
      </c>
      <c r="AU564" s="176" t="str">
        <f>[4]SayfaKAY!AL731</f>
        <v/>
      </c>
      <c r="AV564" s="176" t="str">
        <f>[4]SayfaKAY!AP731</f>
        <v/>
      </c>
      <c r="AW564" s="177" t="str">
        <f>[4]SayfaKAY!AT731</f>
        <v/>
      </c>
      <c r="AX564" s="194" t="str">
        <f t="shared" si="383"/>
        <v/>
      </c>
      <c r="AY564" s="168"/>
      <c r="AZ564" s="167"/>
      <c r="BA564" s="113"/>
      <c r="BB564" s="171" t="str">
        <f t="shared" si="409"/>
        <v/>
      </c>
      <c r="BC564" s="114"/>
      <c r="BD564" s="114"/>
      <c r="BE564" s="114"/>
      <c r="BF564" s="114"/>
      <c r="BG564" s="114"/>
      <c r="BH564" s="114">
        <f>IFERROR(FRACAS!AN734, "Hata Var")</f>
        <v>80.000000061700121</v>
      </c>
      <c r="BI564" s="114"/>
      <c r="BJ564" s="114"/>
      <c r="BK564" s="105" t="str">
        <f>[4]SayfaKAY!AW731</f>
        <v/>
      </c>
      <c r="BL564" s="105" t="str">
        <f>[4]SayfaKAY!V731</f>
        <v>ELTESAN ELEKTRO MEKANİK SOĞUTMA SAN</v>
      </c>
      <c r="BM564" s="114"/>
      <c r="BN564" s="171" t="str">
        <f t="shared" si="384"/>
        <v>x yok</v>
      </c>
      <c r="BO564" s="171" t="str">
        <f t="shared" si="385"/>
        <v>aynı gün giderilen arıza</v>
      </c>
      <c r="BP564" s="171" t="str">
        <f t="shared" si="386"/>
        <v>Bir günden fazla süren arıza</v>
      </c>
      <c r="BQ564" s="226">
        <f t="shared" si="387"/>
        <v>2644.9999999150168</v>
      </c>
      <c r="BR564" s="226">
        <f t="shared" si="388"/>
        <v>120.00000009778887</v>
      </c>
      <c r="BS564" s="226">
        <f t="shared" si="389"/>
        <v>2765.0000000128057</v>
      </c>
      <c r="BT564" s="114"/>
      <c r="BU564" s="242"/>
      <c r="BV564" s="233">
        <f t="shared" si="390"/>
        <v>6</v>
      </c>
      <c r="BW564" s="226" t="str">
        <f t="shared" si="391"/>
        <v>Evet, çakışma var</v>
      </c>
      <c r="BX564" s="229"/>
      <c r="BY564" s="247">
        <f t="shared" si="392"/>
        <v>1.8368055554965395</v>
      </c>
      <c r="BZ564" s="247">
        <f t="shared" si="393"/>
        <v>8.3333333401242271E-2</v>
      </c>
      <c r="CA564" s="247">
        <f t="shared" si="394"/>
        <v>1.9201388888977817</v>
      </c>
      <c r="CB564" s="213"/>
      <c r="CC564" s="211"/>
      <c r="CD564" s="196"/>
      <c r="CE564" s="213">
        <v>730</v>
      </c>
      <c r="CF564" s="182">
        <f t="shared" si="395"/>
        <v>45803.621527777803</v>
      </c>
      <c r="CG564" s="182">
        <f t="shared" si="396"/>
        <v>45805.541666666701</v>
      </c>
      <c r="CH564" s="196"/>
      <c r="CI564" s="196"/>
      <c r="CJ564" s="196"/>
      <c r="CK564" s="196">
        <f t="shared" si="397"/>
        <v>8.3333333401242271E-2</v>
      </c>
      <c r="CL564" s="196">
        <f t="shared" si="398"/>
        <v>1.8368055554965395</v>
      </c>
      <c r="CM564" s="196">
        <f t="shared" si="399"/>
        <v>1.9201388888977817</v>
      </c>
      <c r="CN564" s="114"/>
      <c r="CO564" s="115">
        <f t="shared" si="400"/>
        <v>2765.0000000128057</v>
      </c>
      <c r="CP564" s="116">
        <f t="shared" si="401"/>
        <v>5.0000000040745363</v>
      </c>
      <c r="CQ564" s="117">
        <f t="shared" si="402"/>
        <v>0.62152777780283941</v>
      </c>
      <c r="CR564" s="117">
        <f t="shared" si="403"/>
        <v>45805.458333333299</v>
      </c>
      <c r="CS564" s="117">
        <f t="shared" si="404"/>
        <v>45805.541666666701</v>
      </c>
      <c r="CT564" s="118">
        <f t="shared" si="405"/>
        <v>65958964.999999918</v>
      </c>
      <c r="CU564" s="118">
        <f t="shared" si="406"/>
        <v>120.00000009778887</v>
      </c>
      <c r="CV564" s="118">
        <f t="shared" si="407"/>
        <v>65959085.000000015</v>
      </c>
      <c r="CW564" s="119">
        <f t="shared" si="408"/>
        <v>0.99999818069034618</v>
      </c>
    </row>
    <row r="565" spans="1:101" ht="118.5" customHeight="1" x14ac:dyDescent="0.3">
      <c r="A565" s="104" t="str">
        <f>[4]SayfaKAY!C777</f>
        <v>KAY5+6</v>
      </c>
      <c r="B565" s="104" t="str">
        <f>[4]SayfaKAY!D777</f>
        <v>3874(3)</v>
      </c>
      <c r="C565" s="105" t="str">
        <f>[4]SayfaKAY!E777</f>
        <v>MA</v>
      </c>
      <c r="D565" s="105">
        <f>[4]SayfaKAY!F777</f>
        <v>108823</v>
      </c>
      <c r="E565" s="106" t="str">
        <f>[4]SayfaKAY!G777</f>
        <v>BOZ-KAY5+6-FF-764</v>
      </c>
      <c r="F565" s="193">
        <f t="shared" si="369"/>
        <v>45802</v>
      </c>
      <c r="G565" s="135">
        <f t="shared" si="370"/>
        <v>0.16388888889923692</v>
      </c>
      <c r="H565" s="235">
        <f>[4]SayfaKAY!H777</f>
        <v>45802.163888888899</v>
      </c>
      <c r="I565" s="104" t="str">
        <f>[4]SayfaKAY!I777</f>
        <v>Hat/Line</v>
      </c>
      <c r="J565" s="103" t="str">
        <f>IF([4]SayfaKAY!J777="","",IF([4]SayfaKAY!J777="Müşteri","Notified by Customer","Notified by Bozankaya"))</f>
        <v>Notified by Customer</v>
      </c>
      <c r="K565" s="103" t="e">
        <f>VLOOKUP([4]SayfaKAY!L777,#REF!,2,FALSE)</f>
        <v>#REF!</v>
      </c>
      <c r="L565" s="165" t="str">
        <f>[4]SayfaKAY!X777</f>
        <v>KNORR-BREMSE GMBH DİVİSİON IFE AUTO</v>
      </c>
      <c r="M565" s="107" t="str">
        <f t="shared" si="371"/>
        <v>KAY5+6-BOZ-KAY5+6-FF-764</v>
      </c>
      <c r="N565" s="105" t="str">
        <f>[4]SayfaKAY!M777</f>
        <v>3874 NOLU ARAÇ KAPI IŞIĞI GELMEDİ YOLULAR İLE MAKİNİST DİĞER ARACA YÖNLENDİRİLDİ 1 SEFERDE 4 DK TEHİR OLUŞTU</v>
      </c>
      <c r="O565" s="166" t="str">
        <f>[4]SayfaKAY!P777</f>
        <v>A-Sürüşü engeller</v>
      </c>
      <c r="P565" s="166" t="str">
        <f>[4]SayfaKAY!Q777</f>
        <v>B(Servisten çekmeye etki eden arıza)</v>
      </c>
      <c r="Q565" s="166" t="str">
        <f>[4]SayfaKAY!R777</f>
        <v>N.A(Yaralanma yok)</v>
      </c>
      <c r="R565" s="132" t="str" cm="1">
        <f t="array" ref="R565">IF([4]SayfaKAY!U777="","",_xlfn.IFS([4]SayfaKAY!U777="Bozankaya","Bozankaya",[4]SayfaKAY!U777="Müşteri","Customer",[4]SayfaKAY!U777="Tedarikçi","Equipment Supplier"))</f>
        <v>Equipment Supplier</v>
      </c>
      <c r="S565" s="204" t="str">
        <f>[4]SayfaKAY!N777</f>
        <v>S2 SWİTCH DEĞİŞİMİ YAPILDI</v>
      </c>
      <c r="T565" s="133" t="str">
        <f>[4]SayfaKAY!AD777</f>
        <v>Ekipman yenisi ile değiştirildi</v>
      </c>
      <c r="U565" s="132" t="str">
        <f>[4]SayfaKAY!W777</f>
        <v/>
      </c>
      <c r="V565" s="108" t="str">
        <f>[4]SayfaKAY!AZ777</f>
        <v/>
      </c>
      <c r="W565" s="136">
        <f t="shared" si="372"/>
        <v>45802</v>
      </c>
      <c r="X565" s="137" t="str">
        <f t="shared" si="373"/>
        <v>05:00</v>
      </c>
      <c r="Y565" s="235">
        <f>[4]SayfaKAY!AE777</f>
        <v>45802.208333333299</v>
      </c>
      <c r="Z565" s="109">
        <f t="shared" si="374"/>
        <v>45802</v>
      </c>
      <c r="AA565" s="110" t="str">
        <f t="shared" si="375"/>
        <v>08:00</v>
      </c>
      <c r="AB565" s="182">
        <f>[4]SayfaKAY!BA777</f>
        <v>45802.333333333299</v>
      </c>
      <c r="AC565" s="257">
        <f t="shared" si="376"/>
        <v>243.9999999362044</v>
      </c>
      <c r="AD565" s="111">
        <f t="shared" si="377"/>
        <v>45802</v>
      </c>
      <c r="AE565" s="111" t="str">
        <f t="shared" si="378"/>
        <v>08:00</v>
      </c>
      <c r="AF565" s="235">
        <f>[4]SayfaKAY!BA777</f>
        <v>45802.333333333299</v>
      </c>
      <c r="AG565" s="179" t="str">
        <f>[4]SayfaKAY!S777</f>
        <v xml:space="preserve">(I) İlk Defa Karşılaşılan Arıza </v>
      </c>
      <c r="AH565" s="178" t="str">
        <f t="shared" si="379"/>
        <v>Bu Arıza Aracın Servise Verilmesine Engel</v>
      </c>
      <c r="AI565" s="163" t="str">
        <f>[4]SayfaKAY!AV777</f>
        <v/>
      </c>
      <c r="AJ565" s="164" t="str">
        <f t="shared" si="380"/>
        <v/>
      </c>
      <c r="AK565" s="164" t="str">
        <f t="shared" si="381"/>
        <v/>
      </c>
      <c r="AL565" s="112" t="str">
        <f>[4]SayfaKAY!AX777</f>
        <v/>
      </c>
      <c r="AM565" s="257" cm="1">
        <f t="array" ref="AM565">IFERROR(IF(AND(P565&lt;&gt;"D(Arıza Değil)",AH565="Bu Arıza Aracın Servise Verilmesine Engel Değil"),
IF(Z565-F565&gt;0,(AB565-Y565)*24*60,
IF(OR(AND(G565&gt;$AS$1,G565&lt;$AT$1),AND(G565&gt;$AU$1,G565&lt;$AV$1)),
(AF565-H565)*24*60,     BH:BH0)),        AN565),0)</f>
        <v>243.9999999362044</v>
      </c>
      <c r="AN565" s="257">
        <f t="shared" si="382"/>
        <v>243.9999999362044</v>
      </c>
      <c r="AO565" s="174" t="str">
        <f>[4]SayfaKAY!AG777</f>
        <v/>
      </c>
      <c r="AP565" s="174" t="str">
        <f>[4]SayfaKAY!AI777</f>
        <v/>
      </c>
      <c r="AQ565" s="174" t="str">
        <f>[4]SayfaKAY!AQ777</f>
        <v/>
      </c>
      <c r="AR565" s="174" t="str">
        <f>[4]SayfaKAY!AH777</f>
        <v/>
      </c>
      <c r="AS565" s="174" t="str">
        <f>[4]SayfaKAY!AJ777</f>
        <v/>
      </c>
      <c r="AT565" s="175" t="str">
        <f>[4]SayfaKAY!AM777</f>
        <v/>
      </c>
      <c r="AU565" s="176" t="str">
        <f>[4]SayfaKAY!AL777</f>
        <v/>
      </c>
      <c r="AV565" s="176" t="str">
        <f>[4]SayfaKAY!AP777</f>
        <v/>
      </c>
      <c r="AW565" s="177" t="str">
        <f>[4]SayfaKAY!AT777</f>
        <v/>
      </c>
      <c r="AX565" s="194" t="str">
        <f t="shared" si="383"/>
        <v/>
      </c>
      <c r="AY565" s="168"/>
      <c r="AZ565" s="167"/>
      <c r="BA565" s="170"/>
      <c r="BB565" s="171" t="str">
        <f t="shared" si="409"/>
        <v/>
      </c>
      <c r="BC565" s="114"/>
      <c r="BD565" s="114"/>
      <c r="BE565" s="114"/>
      <c r="BF565" s="114"/>
      <c r="BG565" s="114"/>
      <c r="BH565" s="114">
        <f>IFERROR(FRACAS!AN780, "Hata Var")</f>
        <v>730.00000008498318</v>
      </c>
      <c r="BI565" s="114"/>
      <c r="BJ565" s="114"/>
      <c r="BK565" s="105" t="str">
        <f>[4]SayfaKAY!AW777</f>
        <v/>
      </c>
      <c r="BL565" s="105" t="str">
        <f>[4]SayfaKAY!V777</f>
        <v>KNORR-BREMSE GMBH DİVİSİON IFE AUTO</v>
      </c>
      <c r="BM565" s="114"/>
      <c r="BN565" s="171" t="str">
        <f t="shared" si="384"/>
        <v>x yok</v>
      </c>
      <c r="BO565" s="171" t="b">
        <f t="shared" si="385"/>
        <v>0</v>
      </c>
      <c r="BP565" s="171" t="b">
        <f t="shared" si="386"/>
        <v>0</v>
      </c>
      <c r="BQ565" s="226">
        <f t="shared" si="387"/>
        <v>63.999999936204404</v>
      </c>
      <c r="BR565" s="226">
        <f t="shared" si="388"/>
        <v>180</v>
      </c>
      <c r="BS565" s="226">
        <f t="shared" si="389"/>
        <v>243.9999999362044</v>
      </c>
      <c r="BT565" s="114"/>
      <c r="BU565" s="242"/>
      <c r="BV565" s="233">
        <f t="shared" si="390"/>
        <v>0</v>
      </c>
      <c r="BW565" s="226" t="str">
        <f t="shared" si="391"/>
        <v>Hayır, çakışma yok</v>
      </c>
      <c r="BX565" s="229"/>
      <c r="BY565" s="247">
        <f t="shared" si="392"/>
        <v>4.4444444400141947E-2</v>
      </c>
      <c r="BZ565" s="247">
        <f t="shared" si="393"/>
        <v>0.125</v>
      </c>
      <c r="CA565" s="247">
        <f t="shared" si="394"/>
        <v>0.16944444440014195</v>
      </c>
      <c r="CB565" s="213"/>
      <c r="CC565" s="211"/>
      <c r="CD565" s="196"/>
      <c r="CE565" s="213">
        <v>776</v>
      </c>
      <c r="CF565" s="182">
        <f t="shared" si="395"/>
        <v>45802.163888888899</v>
      </c>
      <c r="CG565" s="182">
        <f t="shared" si="396"/>
        <v>45802.333333333299</v>
      </c>
      <c r="CH565" s="196"/>
      <c r="CI565" s="196"/>
      <c r="CJ565" s="196"/>
      <c r="CK565" s="196">
        <f t="shared" si="397"/>
        <v>0.125</v>
      </c>
      <c r="CL565" s="196">
        <f t="shared" si="398"/>
        <v>4.4444444400141947E-2</v>
      </c>
      <c r="CM565" s="196">
        <f t="shared" si="399"/>
        <v>0.16944444440014195</v>
      </c>
      <c r="CN565" s="114"/>
      <c r="CO565" s="115">
        <f t="shared" si="400"/>
        <v>243.9999999362044</v>
      </c>
      <c r="CP565" s="116">
        <f t="shared" si="401"/>
        <v>7.5</v>
      </c>
      <c r="CQ565" s="117">
        <f t="shared" si="402"/>
        <v>0.16388888889923692</v>
      </c>
      <c r="CR565" s="117">
        <f t="shared" si="403"/>
        <v>45802.208333333299</v>
      </c>
      <c r="CS565" s="117">
        <f t="shared" si="404"/>
        <v>45802.333333333299</v>
      </c>
      <c r="CT565" s="118">
        <f t="shared" si="405"/>
        <v>65954943.999999933</v>
      </c>
      <c r="CU565" s="118">
        <f t="shared" si="406"/>
        <v>180</v>
      </c>
      <c r="CV565" s="118">
        <f t="shared" si="407"/>
        <v>65955123.999999933</v>
      </c>
      <c r="CW565" s="119">
        <f t="shared" si="408"/>
        <v>0.99999727087163082</v>
      </c>
    </row>
    <row r="566" spans="1:101" ht="118.5" customHeight="1" x14ac:dyDescent="0.3">
      <c r="A566" s="160" t="str">
        <f>[4]SayfaKAY!C678</f>
        <v>KAY5+6</v>
      </c>
      <c r="B566" s="104" t="str">
        <f>[4]SayfaKAY!D678</f>
        <v>3879(8)</v>
      </c>
      <c r="C566" s="105" t="str">
        <f>[4]SayfaKAY!E678</f>
        <v>MA</v>
      </c>
      <c r="D566" s="105">
        <f>[4]SayfaKAY!F678</f>
        <v>109112</v>
      </c>
      <c r="E566" s="106" t="str">
        <f>[4]SayfaKAY!G678</f>
        <v>BOZ-KAY5+6-FF-670</v>
      </c>
      <c r="F566" s="193">
        <f t="shared" si="369"/>
        <v>45800</v>
      </c>
      <c r="G566" s="135">
        <f t="shared" si="370"/>
        <v>0.29583333330083406</v>
      </c>
      <c r="H566" s="235">
        <f>[4]SayfaKAY!H678</f>
        <v>45800.295833333301</v>
      </c>
      <c r="I566" s="104" t="str">
        <f>[4]SayfaKAY!I678</f>
        <v>Hat/Line</v>
      </c>
      <c r="J566" s="103" t="str">
        <f>IF([4]SayfaKAY!J678="","",IF([4]SayfaKAY!J678="Müşteri","Notified by Customer","Notified by Bozankaya"))</f>
        <v>Notified by Customer</v>
      </c>
      <c r="K566" s="103" t="e">
        <f>VLOOKUP([4]SayfaKAY!L678,#REF!,2,FALSE)</f>
        <v>#REF!</v>
      </c>
      <c r="L566" s="165" t="str">
        <f>[4]SayfaKAY!X678</f>
        <v>ATAK ULAŞIM SAN.TİC.LTD.ŞTİ.</v>
      </c>
      <c r="M566" s="107" t="str">
        <f t="shared" si="371"/>
        <v>KAY5+6-BOZ-KAY5+6-FF-670</v>
      </c>
      <c r="N566" s="105" t="str">
        <f>[4]SayfaKAY!M678</f>
        <v>20.05.2025 tarihinde yapılan saha denetiminde 3879-a nolu aracın saat 16:06'da ekranın aktif olmadığı diğer kapı üstü bilgilendirme ekranlarının ise kurulu olmadığı tespit edilmiştir.</v>
      </c>
      <c r="O566" s="166" t="str">
        <f>[4]SayfaKAY!P678</f>
        <v>D-Arıza değil</v>
      </c>
      <c r="P566" s="166" t="str">
        <f>[4]SayfaKAY!Q678</f>
        <v>B(Servisten çekmeye etki eden arıza)</v>
      </c>
      <c r="Q566" s="166" t="str">
        <f>[4]SayfaKAY!R678</f>
        <v>N.A(Yaralanma yok)</v>
      </c>
      <c r="R566" s="132" t="str" cm="1">
        <f t="array" ref="R566">IF([4]SayfaKAY!U678="","",_xlfn.IFS([4]SayfaKAY!U678="Bozankaya","Bozankaya",[4]SayfaKAY!U678="Müşteri","Customer",[4]SayfaKAY!U678="Tedarikçi","Equipment Supplier"))</f>
        <v>Equipment Supplier</v>
      </c>
      <c r="S566" s="204" t="str">
        <f>[4]SayfaKAY!N678</f>
        <v>Aracın kapı üstü ekranlara yeni yazılım yüklendi.</v>
      </c>
      <c r="T566" s="133" t="str">
        <f>[4]SayfaKAY!AD678</f>
        <v>Yeni yazılım yüklendi</v>
      </c>
      <c r="U566" s="132" t="str">
        <f>[4]SayfaKAY!W678</f>
        <v>Evet</v>
      </c>
      <c r="V566" s="108">
        <f>[4]SayfaKAY!AZ678</f>
        <v>2</v>
      </c>
      <c r="W566" s="136">
        <f t="shared" si="372"/>
        <v>45799</v>
      </c>
      <c r="X566" s="137" t="str">
        <f t="shared" si="373"/>
        <v>07:30</v>
      </c>
      <c r="Y566" s="235">
        <f>[4]SayfaKAY!AE678</f>
        <v>45799.3125</v>
      </c>
      <c r="Z566" s="109">
        <f t="shared" si="374"/>
        <v>45800</v>
      </c>
      <c r="AA566" s="110" t="str">
        <f t="shared" si="375"/>
        <v>09:00</v>
      </c>
      <c r="AB566" s="182">
        <f>[4]SayfaKAY!BA678</f>
        <v>45800.375</v>
      </c>
      <c r="AC566" s="257">
        <f t="shared" si="376"/>
        <v>114.00000004679896</v>
      </c>
      <c r="AD566" s="111">
        <f t="shared" si="377"/>
        <v>45800</v>
      </c>
      <c r="AE566" s="111" t="str">
        <f t="shared" si="378"/>
        <v>09:00</v>
      </c>
      <c r="AF566" s="235">
        <f>[4]SayfaKAY!BA678</f>
        <v>45800.375</v>
      </c>
      <c r="AG566" s="179" t="str">
        <f>[4]SayfaKAY!S678</f>
        <v>(III) Farklı Araçlarda Tekrarlayan Arıza</v>
      </c>
      <c r="AH566" s="178" t="str">
        <f t="shared" si="379"/>
        <v>Bu Arıza Aracın Servise Verilmesine Engel</v>
      </c>
      <c r="AI566" s="163" t="str">
        <f>[4]SayfaKAY!AV678</f>
        <v/>
      </c>
      <c r="AJ566" s="164" t="str">
        <f t="shared" si="380"/>
        <v/>
      </c>
      <c r="AK566" s="164" t="str">
        <f t="shared" si="381"/>
        <v/>
      </c>
      <c r="AL566" s="112" t="str">
        <f>[4]SayfaKAY!AX678</f>
        <v/>
      </c>
      <c r="AM566" s="257" cm="1">
        <f t="array" ref="AM566">IFERROR(IF(AND(P566&lt;&gt;"D(Arıza Değil)",AH566="Bu Arıza Aracın Servise Verilmesine Engel Değil"),
IF(Z566-F566&gt;0,(AB566-Y566)*24*60,
IF(OR(AND(G566&gt;$AS$1,G566&lt;$AT$1),AND(G566&gt;$AU$1,G566&lt;$AV$1)),
(AF566-H566)*24*60,     BH:BH0)),        AN566),0)</f>
        <v>114.00000004679896</v>
      </c>
      <c r="AN566" s="257">
        <f t="shared" si="382"/>
        <v>114.00000004679896</v>
      </c>
      <c r="AO566" s="174" t="str">
        <f>[4]SayfaKAY!AG678</f>
        <v/>
      </c>
      <c r="AP566" s="174" t="str">
        <f>[4]SayfaKAY!AI678</f>
        <v/>
      </c>
      <c r="AQ566" s="174" t="str">
        <f>[4]SayfaKAY!AQ678</f>
        <v/>
      </c>
      <c r="AR566" s="174" t="str">
        <f>[4]SayfaKAY!AH678</f>
        <v/>
      </c>
      <c r="AS566" s="174" t="str">
        <f>[4]SayfaKAY!AJ678</f>
        <v/>
      </c>
      <c r="AT566" s="175" t="str">
        <f>[4]SayfaKAY!AM678</f>
        <v/>
      </c>
      <c r="AU566" s="176" t="str">
        <f>[4]SayfaKAY!AL678</f>
        <v/>
      </c>
      <c r="AV566" s="176" t="str">
        <f>[4]SayfaKAY!AP678</f>
        <v/>
      </c>
      <c r="AW566" s="177" t="str">
        <f>[4]SayfaKAY!AT678</f>
        <v/>
      </c>
      <c r="AX566" s="194">
        <f t="shared" si="383"/>
        <v>2508.0000010295771</v>
      </c>
      <c r="AY566" s="168"/>
      <c r="AZ566" s="167"/>
      <c r="BA566" s="113"/>
      <c r="BB566" s="171" t="str">
        <f t="shared" si="409"/>
        <v/>
      </c>
      <c r="BC566" s="114"/>
      <c r="BD566" s="114"/>
      <c r="BE566" s="114"/>
      <c r="BF566" s="114"/>
      <c r="BG566" s="114"/>
      <c r="BH566" s="114">
        <f>IFERROR(FRACAS!AN681, "Hata Var")</f>
        <v>131.00000011269003</v>
      </c>
      <c r="BI566" s="114"/>
      <c r="BJ566" s="114"/>
      <c r="BK566" s="105" t="str">
        <f>[4]SayfaKAY!AW678</f>
        <v/>
      </c>
      <c r="BL566" s="105" t="str">
        <f>[4]SayfaKAY!V678</f>
        <v>ATAK ULAŞIM SAN.TİC.LTD.ŞTİ.</v>
      </c>
      <c r="BM566" s="114"/>
      <c r="BN566" s="171" t="str">
        <f t="shared" si="384"/>
        <v>x yok</v>
      </c>
      <c r="BO566" s="171" t="str">
        <f t="shared" si="385"/>
        <v>aynı gün giderilen arıza</v>
      </c>
      <c r="BP566" s="171" t="str">
        <f t="shared" si="386"/>
        <v>aynı gün giderilen arıza</v>
      </c>
      <c r="BQ566" s="226">
        <f t="shared" si="387"/>
        <v>-1415.999999953201</v>
      </c>
      <c r="BR566" s="226">
        <f t="shared" si="388"/>
        <v>1530</v>
      </c>
      <c r="BS566" s="226">
        <f t="shared" si="389"/>
        <v>114.00000004679896</v>
      </c>
      <c r="BT566" s="114"/>
      <c r="BU566" s="242"/>
      <c r="BV566" s="233">
        <f t="shared" si="390"/>
        <v>4</v>
      </c>
      <c r="BW566" s="226" t="str">
        <f t="shared" si="391"/>
        <v>Evet, çakışma var</v>
      </c>
      <c r="BX566" s="229"/>
      <c r="BY566" s="247">
        <f t="shared" si="392"/>
        <v>-0.98333333330083406</v>
      </c>
      <c r="BZ566" s="247">
        <f t="shared" si="393"/>
        <v>1.0625</v>
      </c>
      <c r="CA566" s="247">
        <f t="shared" si="394"/>
        <v>7.9166666699165944E-2</v>
      </c>
      <c r="CB566" s="213"/>
      <c r="CC566" s="211"/>
      <c r="CD566" s="196"/>
      <c r="CE566" s="213">
        <v>677</v>
      </c>
      <c r="CF566" s="182">
        <f t="shared" si="395"/>
        <v>45800.295833333301</v>
      </c>
      <c r="CG566" s="182">
        <f t="shared" si="396"/>
        <v>45800.375</v>
      </c>
      <c r="CH566" s="196"/>
      <c r="CI566" s="196"/>
      <c r="CJ566" s="196"/>
      <c r="CK566" s="196">
        <f t="shared" si="397"/>
        <v>1.0625</v>
      </c>
      <c r="CL566" s="196">
        <f t="shared" si="398"/>
        <v>-0.98333333330083406</v>
      </c>
      <c r="CM566" s="196">
        <f t="shared" si="399"/>
        <v>7.9166666699165944E-2</v>
      </c>
      <c r="CN566" s="114"/>
      <c r="CO566" s="115">
        <f t="shared" si="400"/>
        <v>114.00000004679896</v>
      </c>
      <c r="CP566" s="116">
        <f t="shared" si="401"/>
        <v>63.75</v>
      </c>
      <c r="CQ566" s="117">
        <f t="shared" si="402"/>
        <v>0.29583333330083406</v>
      </c>
      <c r="CR566" s="117">
        <f t="shared" si="403"/>
        <v>45799.3125</v>
      </c>
      <c r="CS566" s="117">
        <f t="shared" si="404"/>
        <v>45800.375</v>
      </c>
      <c r="CT566" s="118">
        <f t="shared" si="405"/>
        <v>65950584.000000045</v>
      </c>
      <c r="CU566" s="118">
        <f t="shared" si="406"/>
        <v>1530</v>
      </c>
      <c r="CV566" s="118">
        <f t="shared" si="407"/>
        <v>65952114.000000045</v>
      </c>
      <c r="CW566" s="119">
        <f t="shared" si="408"/>
        <v>0.99997680135014322</v>
      </c>
    </row>
    <row r="567" spans="1:101" ht="118.5" customHeight="1" x14ac:dyDescent="0.3">
      <c r="A567" s="104" t="str">
        <f>[4]SayfaKAY!C740</f>
        <v>KAY5+6</v>
      </c>
      <c r="B567" s="104" t="str">
        <f>[4]SayfaKAY!D740</f>
        <v>3875(4)</v>
      </c>
      <c r="C567" s="105" t="str">
        <f>[4]SayfaKAY!E740</f>
        <v>MB</v>
      </c>
      <c r="D567" s="105">
        <f>[4]SayfaKAY!F740</f>
        <v>110985</v>
      </c>
      <c r="E567" s="106" t="str">
        <f>[4]SayfaKAY!G740</f>
        <v>BOZ-KAY5+6-FF-727</v>
      </c>
      <c r="F567" s="193">
        <f t="shared" si="369"/>
        <v>45800</v>
      </c>
      <c r="G567" s="135">
        <f t="shared" si="370"/>
        <v>0.26805555559985805</v>
      </c>
      <c r="H567" s="235">
        <f>[4]SayfaKAY!H740</f>
        <v>45800.2680555556</v>
      </c>
      <c r="I567" s="104" t="str">
        <f>[4]SayfaKAY!I740</f>
        <v>Depo/Depot</v>
      </c>
      <c r="J567" s="103" t="str">
        <f>IF([4]SayfaKAY!J740="","",IF([4]SayfaKAY!J740="Müşteri","Notified by Customer","Notified by Bozankaya"))</f>
        <v>Notified by Customer</v>
      </c>
      <c r="K567" s="103" t="e">
        <f>VLOOKUP([4]SayfaKAY!L740,#REF!,2,FALSE)</f>
        <v>#REF!</v>
      </c>
      <c r="L567" s="165" t="str">
        <f>[4]SayfaKAY!X740</f>
        <v/>
      </c>
      <c r="M567" s="107" t="str">
        <f t="shared" si="371"/>
        <v>KAY5+6-BOZ-KAY5+6-FF-727</v>
      </c>
      <c r="N567" s="105" t="str">
        <f>[4]SayfaKAY!M740</f>
        <v>ARAÇ MA-MB BOJİ DİŞLİ KUTUSU ESNEK KAPLİNG AKTARMA DİŞLİSİ HUB GEAR AYARLARI BOZUK</v>
      </c>
      <c r="O567" s="166" t="str">
        <f>[4]SayfaKAY!P740</f>
        <v>D-Arıza değil</v>
      </c>
      <c r="P567" s="166" t="str">
        <f>[4]SayfaKAY!Q740</f>
        <v>B(Servisten çekmeye etki eden arıza)</v>
      </c>
      <c r="Q567" s="166" t="str">
        <f>[4]SayfaKAY!R740</f>
        <v>N.A(Yaralanma yok)</v>
      </c>
      <c r="R567" s="132" t="str" cm="1">
        <f t="array" ref="R567">IF([4]SayfaKAY!U740="","",_xlfn.IFS([4]SayfaKAY!U740="Bozankaya","Bozankaya",[4]SayfaKAY!U740="Müşteri","Customer",[4]SayfaKAY!U740="Tedarikçi","Equipment Supplier"))</f>
        <v>Equipment Supplier</v>
      </c>
      <c r="S567" s="204" t="str">
        <f>[4]SayfaKAY!N740</f>
        <v>SEKONDER SÜSPANSİYON DEĞİŞİM SONRA HUBGEAR AYARLARI YAPILDI</v>
      </c>
      <c r="T567" s="133" t="str">
        <f>[4]SayfaKAY!AD740</f>
        <v>Ekipman yenisi ile değiştirildi</v>
      </c>
      <c r="U567" s="132" t="str">
        <f>[4]SayfaKAY!W740</f>
        <v/>
      </c>
      <c r="V567" s="108" t="str">
        <f>[4]SayfaKAY!AZ740</f>
        <v/>
      </c>
      <c r="W567" s="136">
        <f t="shared" si="372"/>
        <v>45836</v>
      </c>
      <c r="X567" s="137" t="str">
        <f t="shared" si="373"/>
        <v>07:00</v>
      </c>
      <c r="Y567" s="235">
        <f>[4]SayfaKAY!AE740</f>
        <v>45836.291666666701</v>
      </c>
      <c r="Z567" s="109">
        <f t="shared" si="374"/>
        <v>45836</v>
      </c>
      <c r="AA567" s="110" t="str">
        <f t="shared" si="375"/>
        <v>09:00</v>
      </c>
      <c r="AB567" s="182">
        <f>[4]SayfaKAY!BA740</f>
        <v>45836.375</v>
      </c>
      <c r="AC567" s="257">
        <f t="shared" si="376"/>
        <v>51993.999999936204</v>
      </c>
      <c r="AD567" s="111">
        <f t="shared" si="377"/>
        <v>45836</v>
      </c>
      <c r="AE567" s="111" t="str">
        <f t="shared" si="378"/>
        <v>09:00</v>
      </c>
      <c r="AF567" s="235">
        <f>[4]SayfaKAY!BA740</f>
        <v>45836.375</v>
      </c>
      <c r="AG567" s="179" t="str">
        <f>[4]SayfaKAY!S740</f>
        <v>(III) Farklı Araçlarda Tekrarlayan Arıza</v>
      </c>
      <c r="AH567" s="178" t="str">
        <f t="shared" si="379"/>
        <v>Bu Arıza Aracın Servise Verilmesine Engel</v>
      </c>
      <c r="AI567" s="163" t="str">
        <f>[4]SayfaKAY!AV740</f>
        <v/>
      </c>
      <c r="AJ567" s="164" t="str">
        <f t="shared" si="380"/>
        <v/>
      </c>
      <c r="AK567" s="164" t="str">
        <f t="shared" si="381"/>
        <v/>
      </c>
      <c r="AL567" s="112" t="str">
        <f>[4]SayfaKAY!AX740</f>
        <v/>
      </c>
      <c r="AM567" s="257" cm="1">
        <f t="array" ref="AM567">IFERROR(IF(AND(P567&lt;&gt;"D(Arıza Değil)",AH567="Bu Arıza Aracın Servise Verilmesine Engel Değil"),
IF(Z567-F567&gt;0,(AB567-Y567)*24*60,
IF(OR(AND(G567&gt;$AS$1,G567&lt;$AT$1),AND(G567&gt;$AU$1,G567&lt;$AV$1)),
(AF567-H567)*24*60,     BH:BH0)),        AN567),0)</f>
        <v>51993.999999936204</v>
      </c>
      <c r="AN567" s="257">
        <f t="shared" si="382"/>
        <v>51993.999999936204</v>
      </c>
      <c r="AO567" s="174" t="str">
        <f>[4]SayfaKAY!AG740</f>
        <v/>
      </c>
      <c r="AP567" s="174" t="str">
        <f>[4]SayfaKAY!AI740</f>
        <v/>
      </c>
      <c r="AQ567" s="174" t="str">
        <f>[4]SayfaKAY!AQ740</f>
        <v/>
      </c>
      <c r="AR567" s="174" t="str">
        <f>[4]SayfaKAY!AH740</f>
        <v/>
      </c>
      <c r="AS567" s="174" t="str">
        <f>[4]SayfaKAY!AJ740</f>
        <v/>
      </c>
      <c r="AT567" s="175" t="str">
        <f>[4]SayfaKAY!AM740</f>
        <v/>
      </c>
      <c r="AU567" s="176" t="str">
        <f>[4]SayfaKAY!AL740</f>
        <v/>
      </c>
      <c r="AV567" s="176" t="str">
        <f>[4]SayfaKAY!AP740</f>
        <v/>
      </c>
      <c r="AW567" s="177" t="str">
        <f>[4]SayfaKAY!AT740</f>
        <v/>
      </c>
      <c r="AX567" s="194" t="str">
        <f t="shared" si="383"/>
        <v/>
      </c>
      <c r="AY567" s="168"/>
      <c r="AZ567" s="167"/>
      <c r="BA567" s="170"/>
      <c r="BB567" s="171" t="str">
        <f t="shared" si="409"/>
        <v/>
      </c>
      <c r="BC567" s="114"/>
      <c r="BD567" s="114"/>
      <c r="BE567" s="114"/>
      <c r="BF567" s="114"/>
      <c r="BG567" s="114"/>
      <c r="BH567" s="114">
        <f>IFERROR(FRACAS!AN743, "Hata Var")</f>
        <v>208.00000008079223</v>
      </c>
      <c r="BI567" s="114"/>
      <c r="BJ567" s="114"/>
      <c r="BK567" s="105" t="str">
        <f>[4]SayfaKAY!AW740</f>
        <v/>
      </c>
      <c r="BL567" s="105" t="str">
        <f>[4]SayfaKAY!V740</f>
        <v>Bozankaya</v>
      </c>
      <c r="BM567" s="114"/>
      <c r="BN567" s="171" t="str">
        <f t="shared" si="384"/>
        <v>x yok</v>
      </c>
      <c r="BO567" s="171" t="str">
        <f t="shared" si="385"/>
        <v>aynı gün giderilen arıza</v>
      </c>
      <c r="BP567" s="171" t="str">
        <f t="shared" si="386"/>
        <v>Bir günden fazla süren arıza</v>
      </c>
      <c r="BQ567" s="226">
        <f t="shared" si="387"/>
        <v>51873.999999985099</v>
      </c>
      <c r="BR567" s="226">
        <f t="shared" si="388"/>
        <v>119.99999995110556</v>
      </c>
      <c r="BS567" s="226">
        <f t="shared" si="389"/>
        <v>51993.999999936204</v>
      </c>
      <c r="BT567" s="114"/>
      <c r="BU567" s="242"/>
      <c r="BV567" s="233">
        <f t="shared" si="390"/>
        <v>5</v>
      </c>
      <c r="BW567" s="226" t="str">
        <f t="shared" si="391"/>
        <v>Evet, çakışma var</v>
      </c>
      <c r="BX567" s="229"/>
      <c r="BY567" s="247">
        <f t="shared" si="392"/>
        <v>36.023611111100763</v>
      </c>
      <c r="BZ567" s="247">
        <f t="shared" si="393"/>
        <v>8.3333333299378864E-2</v>
      </c>
      <c r="CA567" s="247">
        <f t="shared" si="394"/>
        <v>36.106944444400142</v>
      </c>
      <c r="CB567" s="213"/>
      <c r="CC567" s="211"/>
      <c r="CD567" s="196"/>
      <c r="CE567" s="213">
        <v>739</v>
      </c>
      <c r="CF567" s="182">
        <f t="shared" si="395"/>
        <v>45800.2680555556</v>
      </c>
      <c r="CG567" s="182">
        <f t="shared" si="396"/>
        <v>45836.375</v>
      </c>
      <c r="CH567" s="196"/>
      <c r="CI567" s="196"/>
      <c r="CJ567" s="196"/>
      <c r="CK567" s="196">
        <f t="shared" si="397"/>
        <v>8.3333333299378864E-2</v>
      </c>
      <c r="CL567" s="196">
        <f t="shared" si="398"/>
        <v>36.023611111100763</v>
      </c>
      <c r="CM567" s="196">
        <f t="shared" si="399"/>
        <v>36.106944444400142</v>
      </c>
      <c r="CN567" s="114"/>
      <c r="CO567" s="115">
        <f t="shared" si="400"/>
        <v>51993.999999936204</v>
      </c>
      <c r="CP567" s="116">
        <f t="shared" si="401"/>
        <v>4.9999999979627319</v>
      </c>
      <c r="CQ567" s="117">
        <f t="shared" si="402"/>
        <v>0.26805555559985805</v>
      </c>
      <c r="CR567" s="117">
        <f t="shared" si="403"/>
        <v>45836.291666666701</v>
      </c>
      <c r="CS567" s="117">
        <f t="shared" si="404"/>
        <v>45836.375</v>
      </c>
      <c r="CT567" s="118">
        <f t="shared" si="405"/>
        <v>66003873.999999985</v>
      </c>
      <c r="CU567" s="118">
        <f t="shared" si="406"/>
        <v>119.99999995110556</v>
      </c>
      <c r="CV567" s="118">
        <f t="shared" si="407"/>
        <v>66003993.999999933</v>
      </c>
      <c r="CW567" s="119">
        <f t="shared" si="408"/>
        <v>0.99999818192820344</v>
      </c>
    </row>
    <row r="568" spans="1:101" ht="118.5" customHeight="1" x14ac:dyDescent="0.3">
      <c r="A568" s="160" t="str">
        <f>[4]SayfaKAY!C757</f>
        <v>KAY5+6</v>
      </c>
      <c r="B568" s="104" t="str">
        <f>[4]SayfaKAY!D757</f>
        <v>3872(1)</v>
      </c>
      <c r="C568" s="105" t="str">
        <f>[4]SayfaKAY!E757</f>
        <v>MB</v>
      </c>
      <c r="D568" s="105">
        <f>[4]SayfaKAY!F757</f>
        <v>134006</v>
      </c>
      <c r="E568" s="106" t="str">
        <f>[4]SayfaKAY!G757</f>
        <v>BOZ-KAY5+6-FF-744</v>
      </c>
      <c r="F568" s="193">
        <f t="shared" si="369"/>
        <v>45800</v>
      </c>
      <c r="G568" s="135">
        <f t="shared" si="370"/>
        <v>0.29513888889778173</v>
      </c>
      <c r="H568" s="235">
        <f>[4]SayfaKAY!H757</f>
        <v>45800.295138888898</v>
      </c>
      <c r="I568" s="104" t="str">
        <f>[4]SayfaKAY!I757</f>
        <v>Hat/Line</v>
      </c>
      <c r="J568" s="103" t="str">
        <f>IF([4]SayfaKAY!J757="","",IF([4]SayfaKAY!J757="Müşteri","Notified by Customer","Notified by Bozankaya"))</f>
        <v>Notified by Customer</v>
      </c>
      <c r="K568" s="103" t="e">
        <f>VLOOKUP([4]SayfaKAY!L757,#REF!,2,FALSE)</f>
        <v>#REF!</v>
      </c>
      <c r="L568" s="165" t="str">
        <f>[4]SayfaKAY!X757</f>
        <v>ATAK ULAŞIM SAN.TİC.LTD.ŞTİ.</v>
      </c>
      <c r="M568" s="107" t="str">
        <f t="shared" si="371"/>
        <v>KAY5+6-BOZ-KAY5+6-FF-744</v>
      </c>
      <c r="N568" s="105" t="str">
        <f>[4]SayfaKAY!M757</f>
        <v>20.05.2025 tarihinde yapılan saha denetiminde 3872-Bolu aracın 15:58 de  kapı üstünün aktif diğerlerinin ise pasif durumda kurulu olmadığı tespit edilmiştir.</v>
      </c>
      <c r="O568" s="166" t="str">
        <f>[4]SayfaKAY!P757</f>
        <v>D-Arıza değil</v>
      </c>
      <c r="P568" s="166" t="str">
        <f>[4]SayfaKAY!Q757</f>
        <v>B(Servisten çekmeye etki eden arıza)</v>
      </c>
      <c r="Q568" s="166" t="str">
        <f>[4]SayfaKAY!R757</f>
        <v>N.A(Yaralanma yok)</v>
      </c>
      <c r="R568" s="132" t="str" cm="1">
        <f t="array" ref="R568">IF([4]SayfaKAY!U757="","",_xlfn.IFS([4]SayfaKAY!U757="Bozankaya","Bozankaya",[4]SayfaKAY!U757="Müşteri","Customer",[4]SayfaKAY!U757="Tedarikçi","Equipment Supplier"))</f>
        <v>Equipment Supplier</v>
      </c>
      <c r="S568" s="204" t="str">
        <f>[4]SayfaKAY!N757</f>
        <v>GYP resetlendi.</v>
      </c>
      <c r="T568" s="133" t="str">
        <f>[4]SayfaKAY!AD757</f>
        <v>*Reset edildi</v>
      </c>
      <c r="U568" s="132" t="str">
        <f>[4]SayfaKAY!W757</f>
        <v>Evet</v>
      </c>
      <c r="V568" s="108">
        <f>[4]SayfaKAY!AZ757</f>
        <v>1</v>
      </c>
      <c r="W568" s="136">
        <f t="shared" si="372"/>
        <v>45799</v>
      </c>
      <c r="X568" s="137" t="str">
        <f t="shared" si="373"/>
        <v>07:30</v>
      </c>
      <c r="Y568" s="235">
        <f>[4]SayfaKAY!AE757</f>
        <v>45799.3125</v>
      </c>
      <c r="Z568" s="109">
        <f t="shared" si="374"/>
        <v>45800</v>
      </c>
      <c r="AA568" s="110" t="str">
        <f t="shared" si="375"/>
        <v>08:00</v>
      </c>
      <c r="AB568" s="182">
        <f>[4]SayfaKAY!BA757</f>
        <v>45800.333333333299</v>
      </c>
      <c r="AC568" s="257">
        <f t="shared" si="376"/>
        <v>54.999999938299879</v>
      </c>
      <c r="AD568" s="111">
        <f t="shared" si="377"/>
        <v>45800</v>
      </c>
      <c r="AE568" s="111" t="str">
        <f t="shared" si="378"/>
        <v>08:00</v>
      </c>
      <c r="AF568" s="235">
        <f>[4]SayfaKAY!BA757</f>
        <v>45800.333333333299</v>
      </c>
      <c r="AG568" s="179" t="str">
        <f>[4]SayfaKAY!S757</f>
        <v>(III) Farklı Araçlarda Tekrarlayan Arıza</v>
      </c>
      <c r="AH568" s="178" t="str">
        <f t="shared" si="379"/>
        <v>Bu Arıza Aracın Servise Verilmesine Engel</v>
      </c>
      <c r="AI568" s="163" t="str">
        <f>[4]SayfaKAY!AV757</f>
        <v/>
      </c>
      <c r="AJ568" s="164" t="str">
        <f t="shared" si="380"/>
        <v/>
      </c>
      <c r="AK568" s="164" t="str">
        <f t="shared" si="381"/>
        <v/>
      </c>
      <c r="AL568" s="112" t="str">
        <f>[4]SayfaKAY!AX757</f>
        <v/>
      </c>
      <c r="AM568" s="257" cm="1">
        <f t="array" ref="AM568">IFERROR(IF(AND(P568&lt;&gt;"D(Arıza Değil)",AH568="Bu Arıza Aracın Servise Verilmesine Engel Değil"),
IF(Z568-F568&gt;0,(AB568-Y568)*24*60,
IF(OR(AND(G568&gt;$AS$1,G568&lt;$AT$1),AND(G568&gt;$AU$1,G568&lt;$AV$1)),
(AF568-H568)*24*60,     BH:BH0)),        AN568),0)</f>
        <v>54.999999938299879</v>
      </c>
      <c r="AN568" s="257">
        <f t="shared" si="382"/>
        <v>54.999999938299879</v>
      </c>
      <c r="AO568" s="174" t="str">
        <f>[4]SayfaKAY!AG757</f>
        <v/>
      </c>
      <c r="AP568" s="174" t="str">
        <f>[4]SayfaKAY!AI757</f>
        <v/>
      </c>
      <c r="AQ568" s="174" t="str">
        <f>[4]SayfaKAY!AQ757</f>
        <v/>
      </c>
      <c r="AR568" s="174" t="str">
        <f>[4]SayfaKAY!AH757</f>
        <v/>
      </c>
      <c r="AS568" s="174" t="str">
        <f>[4]SayfaKAY!AJ757</f>
        <v/>
      </c>
      <c r="AT568" s="175" t="str">
        <f>[4]SayfaKAY!AM757</f>
        <v/>
      </c>
      <c r="AU568" s="176" t="str">
        <f>[4]SayfaKAY!AL757</f>
        <v/>
      </c>
      <c r="AV568" s="176" t="str">
        <f>[4]SayfaKAY!AP757</f>
        <v/>
      </c>
      <c r="AW568" s="177" t="str">
        <f>[4]SayfaKAY!AT757</f>
        <v/>
      </c>
      <c r="AX568" s="194">
        <f t="shared" si="383"/>
        <v>604.99999932129867</v>
      </c>
      <c r="AY568" s="168"/>
      <c r="AZ568" s="167"/>
      <c r="BA568" s="113"/>
      <c r="BB568" s="171" t="str">
        <f t="shared" si="409"/>
        <v/>
      </c>
      <c r="BC568" s="114"/>
      <c r="BD568" s="114"/>
      <c r="BE568" s="114"/>
      <c r="BF568" s="114"/>
      <c r="BG568" s="114"/>
      <c r="BH568" s="114">
        <f>IFERROR(FRACAS!AN760, "Hata Var")</f>
        <v>38.000000019092113</v>
      </c>
      <c r="BI568" s="114"/>
      <c r="BJ568" s="114"/>
      <c r="BK568" s="105" t="str">
        <f>[4]SayfaKAY!AW757</f>
        <v/>
      </c>
      <c r="BL568" s="105" t="str">
        <f>[4]SayfaKAY!V757</f>
        <v>ATAK ULAŞIM SAN.TİC.LTD.ŞTİ.</v>
      </c>
      <c r="BM568" s="114"/>
      <c r="BN568" s="171" t="str">
        <f t="shared" si="384"/>
        <v>x yok</v>
      </c>
      <c r="BO568" s="171" t="str">
        <f t="shared" si="385"/>
        <v>aynı gün giderilen arıza</v>
      </c>
      <c r="BP568" s="171" t="str">
        <f t="shared" si="386"/>
        <v>aynı gün giderilen arıza</v>
      </c>
      <c r="BQ568" s="226">
        <f t="shared" si="387"/>
        <v>-1415.0000000128057</v>
      </c>
      <c r="BR568" s="226">
        <f t="shared" si="388"/>
        <v>1469.9999999511056</v>
      </c>
      <c r="BS568" s="226">
        <f t="shared" si="389"/>
        <v>54.999999938299879</v>
      </c>
      <c r="BT568" s="114"/>
      <c r="BU568" s="242"/>
      <c r="BV568" s="233">
        <f t="shared" si="390"/>
        <v>5</v>
      </c>
      <c r="BW568" s="226" t="str">
        <f t="shared" si="391"/>
        <v>Evet, çakışma var</v>
      </c>
      <c r="BX568" s="229"/>
      <c r="BY568" s="247">
        <f t="shared" si="392"/>
        <v>-0.98263888889778173</v>
      </c>
      <c r="BZ568" s="247">
        <f t="shared" si="393"/>
        <v>1.0208333332993789</v>
      </c>
      <c r="CA568" s="247">
        <f t="shared" si="394"/>
        <v>3.8194444401597138E-2</v>
      </c>
      <c r="CB568" s="213"/>
      <c r="CC568" s="211"/>
      <c r="CD568" s="196"/>
      <c r="CE568" s="213">
        <v>756</v>
      </c>
      <c r="CF568" s="182">
        <f t="shared" si="395"/>
        <v>45800.295138888898</v>
      </c>
      <c r="CG568" s="182">
        <f t="shared" si="396"/>
        <v>45800.333333333299</v>
      </c>
      <c r="CH568" s="196"/>
      <c r="CI568" s="196"/>
      <c r="CJ568" s="196"/>
      <c r="CK568" s="196">
        <f t="shared" si="397"/>
        <v>1.0208333332993789</v>
      </c>
      <c r="CL568" s="196">
        <f t="shared" si="398"/>
        <v>-0.98263888889778173</v>
      </c>
      <c r="CM568" s="196">
        <f t="shared" si="399"/>
        <v>3.8194444401597138E-2</v>
      </c>
      <c r="CN568" s="114"/>
      <c r="CO568" s="115">
        <f t="shared" si="400"/>
        <v>54.999999938299879</v>
      </c>
      <c r="CP568" s="116">
        <f t="shared" si="401"/>
        <v>61.249999997962732</v>
      </c>
      <c r="CQ568" s="117">
        <f t="shared" si="402"/>
        <v>0.29513888889778173</v>
      </c>
      <c r="CR568" s="117">
        <f t="shared" si="403"/>
        <v>45799.3125</v>
      </c>
      <c r="CS568" s="117">
        <f t="shared" si="404"/>
        <v>45800.333333333299</v>
      </c>
      <c r="CT568" s="118">
        <f t="shared" si="405"/>
        <v>65950584.999999985</v>
      </c>
      <c r="CU568" s="118">
        <f t="shared" si="406"/>
        <v>1469.9999999511056</v>
      </c>
      <c r="CV568" s="118">
        <f t="shared" si="407"/>
        <v>65952054.99999994</v>
      </c>
      <c r="CW568" s="119">
        <f t="shared" si="408"/>
        <v>0.99997771108117928</v>
      </c>
    </row>
    <row r="569" spans="1:101" ht="118.5" customHeight="1" x14ac:dyDescent="0.3">
      <c r="A569" s="104" t="str">
        <f>[4]SayfaKAY!C778</f>
        <v>KAY5+6</v>
      </c>
      <c r="B569" s="104" t="str">
        <f>[4]SayfaKAY!D778</f>
        <v>3876(5)</v>
      </c>
      <c r="C569" s="105" t="str">
        <f>[4]SayfaKAY!E778</f>
        <v>RB</v>
      </c>
      <c r="D569" s="105">
        <f>[4]SayfaKAY!F778</f>
        <v>142000</v>
      </c>
      <c r="E569" s="106" t="str">
        <f>[4]SayfaKAY!G778</f>
        <v>BOZ-KAY5+6-FF-765</v>
      </c>
      <c r="F569" s="193">
        <f t="shared" si="369"/>
        <v>45800</v>
      </c>
      <c r="G569" s="135">
        <f t="shared" si="370"/>
        <v>0.79930555559985805</v>
      </c>
      <c r="H569" s="235">
        <f>[4]SayfaKAY!H778</f>
        <v>45800.7993055556</v>
      </c>
      <c r="I569" s="104" t="str">
        <f>[4]SayfaKAY!I778</f>
        <v>Hat/Line</v>
      </c>
      <c r="J569" s="103" t="str">
        <f>IF([4]SayfaKAY!J778="","",IF([4]SayfaKAY!J778="Müşteri","Notified by Customer","Notified by Bozankaya"))</f>
        <v>Notified by Customer</v>
      </c>
      <c r="K569" s="103" t="e">
        <f>VLOOKUP([4]SayfaKAY!L778,#REF!,2,FALSE)</f>
        <v>#REF!</v>
      </c>
      <c r="L569" s="165" t="str">
        <f>[4]SayfaKAY!X778</f>
        <v/>
      </c>
      <c r="M569" s="107" t="str">
        <f t="shared" si="371"/>
        <v>KAY5+6-BOZ-KAY5+6-FF-765</v>
      </c>
      <c r="N569" s="105" t="str">
        <f>[4]SayfaKAY!M778</f>
        <v>3876 NOLU ARAÇ 9 NOLU KAPI KAPANMADIĞI İÇİN İZOLE EDİLDİ.</v>
      </c>
      <c r="O569" s="166" t="str">
        <f>[4]SayfaKAY!P778</f>
        <v>B-Hız veya güç azalması</v>
      </c>
      <c r="P569" s="166" t="str">
        <f>[4]SayfaKAY!Q778</f>
        <v>B(Servisten çekmeye etki eden arıza)</v>
      </c>
      <c r="Q569" s="166" t="str">
        <f>[4]SayfaKAY!R778</f>
        <v>N.A(Yaralanma yok)</v>
      </c>
      <c r="R569" s="132" t="str" cm="1">
        <f t="array" ref="R569">IF([4]SayfaKAY!U778="","",_xlfn.IFS([4]SayfaKAY!U778="Bozankaya","Bozankaya",[4]SayfaKAY!U778="Müşteri","Customer",[4]SayfaKAY!U778="Tedarikçi","Equipment Supplier"))</f>
        <v>Equipment Supplier</v>
      </c>
      <c r="S569" s="204" t="str">
        <f>[4]SayfaKAY!N778</f>
        <v>DCU DEĞİŞİMİ YAPILDI</v>
      </c>
      <c r="T569" s="133" t="str">
        <f>[4]SayfaKAY!AD778</f>
        <v>Ekipman yenisi ile değiştirildi</v>
      </c>
      <c r="U569" s="132" t="str">
        <f>[4]SayfaKAY!W778</f>
        <v/>
      </c>
      <c r="V569" s="108" t="str">
        <f>[4]SayfaKAY!AZ778</f>
        <v/>
      </c>
      <c r="W569" s="136">
        <f t="shared" si="372"/>
        <v>45801</v>
      </c>
      <c r="X569" s="137" t="str">
        <f t="shared" si="373"/>
        <v>05:00</v>
      </c>
      <c r="Y569" s="235">
        <f>[4]SayfaKAY!AE778</f>
        <v>45801.208333333299</v>
      </c>
      <c r="Z569" s="109">
        <f t="shared" si="374"/>
        <v>45801</v>
      </c>
      <c r="AA569" s="110" t="str">
        <f t="shared" si="375"/>
        <v>07:00</v>
      </c>
      <c r="AB569" s="182">
        <f>[4]SayfaKAY!BA778</f>
        <v>45801.291666666701</v>
      </c>
      <c r="AC569" s="257">
        <f t="shared" si="376"/>
        <v>708.99999998509884</v>
      </c>
      <c r="AD569" s="111">
        <f t="shared" si="377"/>
        <v>45801</v>
      </c>
      <c r="AE569" s="111" t="str">
        <f t="shared" si="378"/>
        <v>07:00</v>
      </c>
      <c r="AF569" s="235">
        <f>[4]SayfaKAY!BA778</f>
        <v>45801.291666666701</v>
      </c>
      <c r="AG569" s="179" t="str">
        <f>[4]SayfaKAY!S778</f>
        <v xml:space="preserve">(I) İlk Defa Karşılaşılan Arıza </v>
      </c>
      <c r="AH569" s="178" t="str">
        <f t="shared" si="379"/>
        <v>Bu Arıza Aracın Servise Verilmesine Engel</v>
      </c>
      <c r="AI569" s="163" t="str">
        <f>[4]SayfaKAY!AV778</f>
        <v/>
      </c>
      <c r="AJ569" s="164" t="str">
        <f t="shared" si="380"/>
        <v/>
      </c>
      <c r="AK569" s="164" t="str">
        <f t="shared" si="381"/>
        <v/>
      </c>
      <c r="AL569" s="112" t="str">
        <f>[4]SayfaKAY!AX778</f>
        <v/>
      </c>
      <c r="AM569" s="257" cm="1">
        <f t="array" ref="AM569">IFERROR(IF(AND(P569&lt;&gt;"D(Arıza Değil)",AH569="Bu Arıza Aracın Servise Verilmesine Engel Değil"),
IF(Z569-F569&gt;0,(AB569-Y569)*24*60,
IF(OR(AND(G569&gt;$AS$1,G569&lt;$AT$1),AND(G569&gt;$AU$1,G569&lt;$AV$1)),
(AF569-H569)*24*60,     BH:BH0)),        AN569),0)</f>
        <v>708.99999998509884</v>
      </c>
      <c r="AN569" s="257">
        <f t="shared" si="382"/>
        <v>708.99999998509884</v>
      </c>
      <c r="AO569" s="174" t="str">
        <f>[4]SayfaKAY!AG778</f>
        <v/>
      </c>
      <c r="AP569" s="174" t="str">
        <f>[4]SayfaKAY!AI778</f>
        <v/>
      </c>
      <c r="AQ569" s="174" t="str">
        <f>[4]SayfaKAY!AQ778</f>
        <v/>
      </c>
      <c r="AR569" s="174" t="str">
        <f>[4]SayfaKAY!AH778</f>
        <v/>
      </c>
      <c r="AS569" s="174" t="str">
        <f>[4]SayfaKAY!AJ778</f>
        <v/>
      </c>
      <c r="AT569" s="175" t="str">
        <f>[4]SayfaKAY!AM778</f>
        <v/>
      </c>
      <c r="AU569" s="176" t="str">
        <f>[4]SayfaKAY!AL778</f>
        <v/>
      </c>
      <c r="AV569" s="176" t="str">
        <f>[4]SayfaKAY!AP778</f>
        <v/>
      </c>
      <c r="AW569" s="177" t="str">
        <f>[4]SayfaKAY!AT778</f>
        <v/>
      </c>
      <c r="AX569" s="194" t="str">
        <f t="shared" si="383"/>
        <v/>
      </c>
      <c r="AY569" s="168"/>
      <c r="AZ569" s="167"/>
      <c r="BA569" s="170"/>
      <c r="BB569" s="171" t="str">
        <f t="shared" si="409"/>
        <v/>
      </c>
      <c r="BC569" s="114"/>
      <c r="BD569" s="114"/>
      <c r="BE569" s="114"/>
      <c r="BF569" s="114"/>
      <c r="BG569" s="114"/>
      <c r="BH569" s="114">
        <f>IFERROR(FRACAS!AN781, "Hata Var")</f>
        <v>96.999999980907887</v>
      </c>
      <c r="BI569" s="114"/>
      <c r="BJ569" s="114"/>
      <c r="BK569" s="105" t="str">
        <f>[4]SayfaKAY!AW778</f>
        <v/>
      </c>
      <c r="BL569" s="105" t="str">
        <f>[4]SayfaKAY!V778</f>
        <v>KNORR-BREMSE GMBH DİVİSİON IFE AUTO</v>
      </c>
      <c r="BM569" s="114"/>
      <c r="BN569" s="171" t="str">
        <f t="shared" si="384"/>
        <v>x yok</v>
      </c>
      <c r="BO569" s="171" t="b">
        <f t="shared" si="385"/>
        <v>0</v>
      </c>
      <c r="BP569" s="171" t="str">
        <f t="shared" si="386"/>
        <v>Bir günden fazla süren arıza</v>
      </c>
      <c r="BQ569" s="226">
        <f t="shared" si="387"/>
        <v>588.99999988730997</v>
      </c>
      <c r="BR569" s="226">
        <f t="shared" si="388"/>
        <v>120.00000009778887</v>
      </c>
      <c r="BS569" s="226">
        <f t="shared" si="389"/>
        <v>708.99999998509884</v>
      </c>
      <c r="BT569" s="114"/>
      <c r="BU569" s="242"/>
      <c r="BV569" s="233">
        <f t="shared" si="390"/>
        <v>2</v>
      </c>
      <c r="BW569" s="226" t="str">
        <f t="shared" si="391"/>
        <v>Evet, çakışma var</v>
      </c>
      <c r="BX569" s="229"/>
      <c r="BY569" s="247">
        <f t="shared" si="392"/>
        <v>0.40902777769952081</v>
      </c>
      <c r="BZ569" s="247">
        <f t="shared" si="393"/>
        <v>8.3333333401242271E-2</v>
      </c>
      <c r="CA569" s="247">
        <f t="shared" si="394"/>
        <v>0.49236111110076308</v>
      </c>
      <c r="CB569" s="213"/>
      <c r="CC569" s="211"/>
      <c r="CD569" s="196"/>
      <c r="CE569" s="213">
        <v>777</v>
      </c>
      <c r="CF569" s="182">
        <f t="shared" si="395"/>
        <v>45800.7993055556</v>
      </c>
      <c r="CG569" s="182">
        <f t="shared" si="396"/>
        <v>45801.291666666701</v>
      </c>
      <c r="CH569" s="196"/>
      <c r="CI569" s="196"/>
      <c r="CJ569" s="196"/>
      <c r="CK569" s="196">
        <f t="shared" si="397"/>
        <v>8.3333333401242271E-2</v>
      </c>
      <c r="CL569" s="196">
        <f t="shared" si="398"/>
        <v>0.40902777769952081</v>
      </c>
      <c r="CM569" s="196">
        <f t="shared" si="399"/>
        <v>0.49236111110076308</v>
      </c>
      <c r="CN569" s="114"/>
      <c r="CO569" s="115">
        <f t="shared" si="400"/>
        <v>708.99999998509884</v>
      </c>
      <c r="CP569" s="116">
        <f t="shared" si="401"/>
        <v>5.0000000040745363</v>
      </c>
      <c r="CQ569" s="117">
        <f t="shared" si="402"/>
        <v>0.79930555559985805</v>
      </c>
      <c r="CR569" s="117">
        <f t="shared" si="403"/>
        <v>45801.208333333299</v>
      </c>
      <c r="CS569" s="117">
        <f t="shared" si="404"/>
        <v>45801.291666666701</v>
      </c>
      <c r="CT569" s="118">
        <f t="shared" si="405"/>
        <v>65952588.999999888</v>
      </c>
      <c r="CU569" s="118">
        <f t="shared" si="406"/>
        <v>120.00000009778887</v>
      </c>
      <c r="CV569" s="118">
        <f t="shared" si="407"/>
        <v>65952708.999999985</v>
      </c>
      <c r="CW569" s="119">
        <f t="shared" si="408"/>
        <v>0.99999818051446387</v>
      </c>
    </row>
    <row r="570" spans="1:101" ht="118.5" customHeight="1" x14ac:dyDescent="0.3">
      <c r="A570" s="160" t="str">
        <f>[4]SayfaKAY!C449</f>
        <v>KAY5+6</v>
      </c>
      <c r="B570" s="104" t="str">
        <f>[4]SayfaKAY!D449</f>
        <v>3875(4)</v>
      </c>
      <c r="C570" s="105" t="str">
        <f>[4]SayfaKAY!E449</f>
        <v>MB</v>
      </c>
      <c r="D570" s="105">
        <f>[4]SayfaKAY!F449</f>
        <v>100943</v>
      </c>
      <c r="E570" s="106" t="str">
        <f>[4]SayfaKAY!G449</f>
        <v>BOZ-KAY5+6-FF-448</v>
      </c>
      <c r="F570" s="134">
        <f t="shared" si="369"/>
        <v>45798</v>
      </c>
      <c r="G570" s="135">
        <f t="shared" si="370"/>
        <v>0.25</v>
      </c>
      <c r="H570" s="235">
        <f>[4]SayfaKAY!H449</f>
        <v>45798.25</v>
      </c>
      <c r="I570" s="104" t="str">
        <f>[4]SayfaKAY!I449</f>
        <v>Hat/Line</v>
      </c>
      <c r="J570" s="103" t="str">
        <f>IF([4]SayfaKAY!J449="","",IF([4]SayfaKAY!J449="Müşteri","Notified by Customer","Notified by Bozankaya"))</f>
        <v>Notified by Bozankaya</v>
      </c>
      <c r="K570" s="103" t="e">
        <f>VLOOKUP([4]SayfaKAY!L449,#REF!,2,FALSE)</f>
        <v>#REF!</v>
      </c>
      <c r="L570" s="165" t="str">
        <f>[4]SayfaKAY!X449</f>
        <v>KAAF DEMİRYOLU ARAÇLARI ANONİM ŞİRK</v>
      </c>
      <c r="M570" s="107" t="str">
        <f t="shared" si="371"/>
        <v>KAY5+6-BOZ-KAY5+6-FF-448</v>
      </c>
      <c r="N570" s="105" t="str">
        <f>[4]SayfaKAY!M449</f>
        <v>BZ21AT066 KUMLAMA TANKINDA BULUNAN KOMPRESÖR ÇALIŞMIYOR</v>
      </c>
      <c r="O570" s="166" t="str">
        <f>[4]SayfaKAY!P449</f>
        <v>D-Arıza değil</v>
      </c>
      <c r="P570" s="166" t="str">
        <f>[4]SayfaKAY!Q449</f>
        <v>B(Servisten çekmeye etki eden arıza)</v>
      </c>
      <c r="Q570" s="166" t="str">
        <f>[4]SayfaKAY!R449</f>
        <v>N.A(Yaralanma yok)</v>
      </c>
      <c r="R570" s="132" t="str" cm="1">
        <f t="array" ref="R570">IF([4]SayfaKAY!U449="","",_xlfn.IFS([4]SayfaKAY!U449="Bozankaya","Bozankaya",[4]SayfaKAY!U449="Müşteri","Customer",[4]SayfaKAY!U449="Tedarikçi","Equipment Supplier"))</f>
        <v>Equipment Supplier</v>
      </c>
      <c r="S570" s="204" t="str">
        <f>[4]SayfaKAY!N449</f>
        <v>KABLO KONTROLÜ YAPILDI ENERJİ GELİYOR KOMPRESÖR ÇALIŞMIYOR</v>
      </c>
      <c r="T570" s="133" t="str">
        <f>[4]SayfaKAY!AD449</f>
        <v>*Ekipman değiştirilecek</v>
      </c>
      <c r="U570" s="132" t="str">
        <f>[4]SayfaKAY!W449</f>
        <v/>
      </c>
      <c r="V570" s="108" t="str">
        <f>[4]SayfaKAY!AZ449</f>
        <v/>
      </c>
      <c r="W570" s="136">
        <f t="shared" si="372"/>
        <v>45768</v>
      </c>
      <c r="X570" s="137" t="str">
        <f t="shared" si="373"/>
        <v>06:10</v>
      </c>
      <c r="Y570" s="235">
        <f>[4]SayfaKAY!AE449</f>
        <v>45768.256944444402</v>
      </c>
      <c r="Z570" s="109">
        <f t="shared" si="374"/>
        <v>45768</v>
      </c>
      <c r="AA570" s="110" t="str">
        <f t="shared" si="375"/>
        <v>08:30</v>
      </c>
      <c r="AB570" s="182">
        <f>[4]SayfaKAY!BA449</f>
        <v>45768.354166666701</v>
      </c>
      <c r="AC570" s="257">
        <f t="shared" si="376"/>
        <v>-43049.999999951106</v>
      </c>
      <c r="AD570" s="111">
        <f t="shared" si="377"/>
        <v>45768</v>
      </c>
      <c r="AE570" s="111" t="str">
        <f t="shared" si="378"/>
        <v>08:30</v>
      </c>
      <c r="AF570" s="235">
        <f>[4]SayfaKAY!BA449</f>
        <v>45768.354166666701</v>
      </c>
      <c r="AG570" s="179" t="str">
        <f>[4]SayfaKAY!S449</f>
        <v>(I) İlk Defa Karşılaşılan Arıza</v>
      </c>
      <c r="AH570" s="178" t="str">
        <f t="shared" si="379"/>
        <v>Bu Arıza Aracın Servise Verilmesine Engel</v>
      </c>
      <c r="AI570" s="163" t="str">
        <f>[4]SayfaKAY!AV449</f>
        <v/>
      </c>
      <c r="AJ570" s="164" t="str">
        <f t="shared" si="380"/>
        <v/>
      </c>
      <c r="AK570" s="164" t="str">
        <f t="shared" si="381"/>
        <v/>
      </c>
      <c r="AL570" s="112" t="str">
        <f>[4]SayfaKAY!AX449</f>
        <v/>
      </c>
      <c r="AM570" s="257" cm="1">
        <f t="array" ref="AM570">IFERROR(IF(AND(P570&lt;&gt;"D(Arıza Değil)",AH570="Bu Arıza Aracın Servise Verilmesine Engel Değil"),
IF(Z570-F570&gt;0,(AB570-Y570)*24*60,
IF(OR(AND(G570&gt;$AS$1,G570&lt;$AT$1),AND(G570&gt;$AU$1,G570&lt;$AV$1)),
(AF570-H570)*24*60,     BH:BH0)),        AN570),0)</f>
        <v>-43049.999999951106</v>
      </c>
      <c r="AN570" s="257">
        <f t="shared" si="382"/>
        <v>-43049.999999951106</v>
      </c>
      <c r="AO570" s="174" t="str">
        <f>[4]SayfaKAY!AG449</f>
        <v>KAAF</v>
      </c>
      <c r="AP570" s="174" t="str">
        <f>[4]SayfaKAY!AI449</f>
        <v>S320-7092</v>
      </c>
      <c r="AQ570" s="174" t="str">
        <f>[4]SayfaKAY!AQ449</f>
        <v/>
      </c>
      <c r="AR570" s="174" t="str">
        <f>[4]SayfaKAY!AH449</f>
        <v>KOMPRESOR</v>
      </c>
      <c r="AS570" s="174" t="str">
        <f>[4]SayfaKAY!AJ449</f>
        <v/>
      </c>
      <c r="AT570" s="175" t="str">
        <f>[4]SayfaKAY!AM449</f>
        <v/>
      </c>
      <c r="AU570" s="176" t="str">
        <f>[4]SayfaKAY!AL449</f>
        <v/>
      </c>
      <c r="AV570" s="176" t="str">
        <f>[4]SayfaKAY!AP449</f>
        <v/>
      </c>
      <c r="AW570" s="177" t="str">
        <f>[4]SayfaKAY!AT449</f>
        <v/>
      </c>
      <c r="AX570" s="194" t="str">
        <f t="shared" si="383"/>
        <v/>
      </c>
      <c r="AY570" s="168"/>
      <c r="AZ570" s="167"/>
      <c r="BA570" s="113"/>
      <c r="BB570" s="171" t="str">
        <f t="shared" si="409"/>
        <v/>
      </c>
      <c r="BC570" s="114"/>
      <c r="BD570" s="114"/>
      <c r="BE570" s="114"/>
      <c r="BF570" s="114"/>
      <c r="BG570" s="114"/>
      <c r="BH570" s="114">
        <f>IFERROR(FRACAS!AN452, "Hata Var")</f>
        <v>300.00000009778887</v>
      </c>
      <c r="BI570" s="114"/>
      <c r="BJ570" s="114"/>
      <c r="BK570" s="105" t="str">
        <f>[4]SayfaKAY!AW449</f>
        <v/>
      </c>
      <c r="BL570" s="105" t="str">
        <f>[4]SayfaKAY!V449</f>
        <v>KAAF DEMİRYOLU ARAÇLARI ANONİM ŞİRK</v>
      </c>
      <c r="BM570" s="114"/>
      <c r="BN570" s="171" t="str">
        <f t="shared" si="384"/>
        <v>x yok</v>
      </c>
      <c r="BO570" s="171" t="b">
        <f t="shared" si="385"/>
        <v>0</v>
      </c>
      <c r="BP570" s="171" t="b">
        <f t="shared" si="386"/>
        <v>0</v>
      </c>
      <c r="BQ570" s="226">
        <f t="shared" si="387"/>
        <v>-43190.0000000617</v>
      </c>
      <c r="BR570" s="226">
        <f t="shared" si="388"/>
        <v>140.00000011059456</v>
      </c>
      <c r="BS570" s="226">
        <f t="shared" si="389"/>
        <v>-43049.999999951106</v>
      </c>
      <c r="BT570" s="114"/>
      <c r="BU570" s="242"/>
      <c r="BV570" s="233">
        <f t="shared" si="390"/>
        <v>0</v>
      </c>
      <c r="BW570" s="226" t="str">
        <f t="shared" si="391"/>
        <v>Hayır, çakışma yok</v>
      </c>
      <c r="BX570" s="229"/>
      <c r="BY570" s="247">
        <f t="shared" si="392"/>
        <v>-29.993055555598403</v>
      </c>
      <c r="BZ570" s="247">
        <f t="shared" si="393"/>
        <v>9.7222222299023997E-2</v>
      </c>
      <c r="CA570" s="247">
        <f t="shared" si="394"/>
        <v>-29.895833333299379</v>
      </c>
      <c r="CB570" s="213"/>
      <c r="CC570" s="211"/>
      <c r="CD570" s="196"/>
      <c r="CE570" s="213">
        <v>448</v>
      </c>
      <c r="CF570" s="182">
        <f t="shared" si="395"/>
        <v>45798.25</v>
      </c>
      <c r="CG570" s="182">
        <f t="shared" si="396"/>
        <v>45768.354166666701</v>
      </c>
      <c r="CH570" s="196"/>
      <c r="CI570" s="196"/>
      <c r="CJ570" s="196"/>
      <c r="CK570" s="196">
        <f t="shared" si="397"/>
        <v>9.7222222299023997E-2</v>
      </c>
      <c r="CL570" s="196">
        <f t="shared" si="398"/>
        <v>-29.993055555598403</v>
      </c>
      <c r="CM570" s="196">
        <f t="shared" si="399"/>
        <v>-29.895833333299379</v>
      </c>
      <c r="CN570" s="114"/>
      <c r="CO570" s="115">
        <f t="shared" si="400"/>
        <v>-43049.999999951106</v>
      </c>
      <c r="CP570" s="116">
        <f t="shared" si="401"/>
        <v>5.8333333379414398</v>
      </c>
      <c r="CQ570" s="117">
        <f t="shared" si="402"/>
        <v>0.25</v>
      </c>
      <c r="CR570" s="117">
        <f t="shared" si="403"/>
        <v>45768.256944444402</v>
      </c>
      <c r="CS570" s="117">
        <f t="shared" si="404"/>
        <v>45768.354166666701</v>
      </c>
      <c r="CT570" s="118">
        <f t="shared" si="405"/>
        <v>65905929.99999994</v>
      </c>
      <c r="CU570" s="118">
        <f t="shared" si="406"/>
        <v>140.00000011059456</v>
      </c>
      <c r="CV570" s="118">
        <f t="shared" si="407"/>
        <v>65906070.000000052</v>
      </c>
      <c r="CW570" s="119">
        <f t="shared" si="408"/>
        <v>0.999997875764704</v>
      </c>
    </row>
    <row r="571" spans="1:101" ht="118.5" customHeight="1" x14ac:dyDescent="0.3">
      <c r="A571" s="104" t="str">
        <f>[4]SayfaKAY!C482</f>
        <v>KAY5+6</v>
      </c>
      <c r="B571" s="104" t="str">
        <f>[4]SayfaKAY!D482</f>
        <v>3876(5)</v>
      </c>
      <c r="C571" s="105" t="str">
        <f>[4]SayfaKAY!E482</f>
        <v>P</v>
      </c>
      <c r="D571" s="105">
        <f>[4]SayfaKAY!F482</f>
        <v>141411</v>
      </c>
      <c r="E571" s="106" t="str">
        <f>[4]SayfaKAY!G482</f>
        <v>BOZ-KAY5+6-FF-481</v>
      </c>
      <c r="F571" s="193">
        <f t="shared" si="369"/>
        <v>45796</v>
      </c>
      <c r="G571" s="135">
        <f t="shared" si="370"/>
        <v>0.32361111109639751</v>
      </c>
      <c r="H571" s="235">
        <f>[4]SayfaKAY!H482</f>
        <v>45796.323611111096</v>
      </c>
      <c r="I571" s="104" t="str">
        <f>[4]SayfaKAY!I482</f>
        <v>Hat/Line</v>
      </c>
      <c r="J571" s="103" t="str">
        <f>IF([4]SayfaKAY!J482="","",IF([4]SayfaKAY!J482="Müşteri","Notified by Customer","Notified by Bozankaya"))</f>
        <v>Notified by Customer</v>
      </c>
      <c r="K571" s="103" t="e">
        <f>VLOOKUP([4]SayfaKAY!L482,#REF!,2,FALSE)</f>
        <v>#REF!</v>
      </c>
      <c r="L571" s="165" t="str">
        <f>[4]SayfaKAY!X482</f>
        <v>NSC TEKNOLOJİ ve İNŞAAT LTD.ŞTİ.</v>
      </c>
      <c r="M571" s="107" t="str">
        <f t="shared" si="371"/>
        <v>KAY5+6-BOZ-KAY5+6-FF-481</v>
      </c>
      <c r="N571" s="105" t="str">
        <f>[4]SayfaKAY!M482</f>
        <v>Pantograf kamera görüntüsü yok</v>
      </c>
      <c r="O571" s="166" t="str">
        <f>[4]SayfaKAY!P482</f>
        <v>C-Uyarı, sürüş devamlılığı</v>
      </c>
      <c r="P571" s="166" t="str">
        <f>[4]SayfaKAY!Q482</f>
        <v>C(Sisteme etki etmeyen arıza)</v>
      </c>
      <c r="Q571" s="166" t="str">
        <f>[4]SayfaKAY!R482</f>
        <v>N.A(Yaralanma yok)</v>
      </c>
      <c r="R571" s="132" t="str" cm="1">
        <f t="array" ref="R571">IF([4]SayfaKAY!U482="","",_xlfn.IFS([4]SayfaKAY!U482="Bozankaya","Bozankaya",[4]SayfaKAY!U482="Müşteri","Customer",[4]SayfaKAY!U482="Tedarikçi","Equipment Supplier"))</f>
        <v>Equipment Supplier</v>
      </c>
      <c r="S571" s="204" t="str">
        <f>[4]SayfaKAY!N482</f>
        <v/>
      </c>
      <c r="T571" s="133" t="str">
        <f>[4]SayfaKAY!AD482</f>
        <v>*Ekipman değiştirilecek</v>
      </c>
      <c r="U571" s="132" t="str">
        <f>[4]SayfaKAY!W482</f>
        <v>Evet</v>
      </c>
      <c r="V571" s="108">
        <f>[4]SayfaKAY!AZ482</f>
        <v>0</v>
      </c>
      <c r="W571" s="136">
        <f t="shared" si="372"/>
        <v>45796</v>
      </c>
      <c r="X571" s="137" t="str">
        <f t="shared" si="373"/>
        <v>07:48</v>
      </c>
      <c r="Y571" s="235">
        <f>[4]SayfaKAY!AE482</f>
        <v>45796.324999999997</v>
      </c>
      <c r="Z571" s="192">
        <f t="shared" si="374"/>
        <v>45796</v>
      </c>
      <c r="AA571" s="110" t="str">
        <f t="shared" si="375"/>
        <v>09:49</v>
      </c>
      <c r="AB571" s="182">
        <f>[4]SayfaKAY!BA482</f>
        <v>45796.409027777801</v>
      </c>
      <c r="AC571" s="257">
        <f t="shared" si="376"/>
        <v>123.00000005518086</v>
      </c>
      <c r="AD571" s="111">
        <f t="shared" si="377"/>
        <v>45796</v>
      </c>
      <c r="AE571" s="111" t="str">
        <f t="shared" si="378"/>
        <v>09:49</v>
      </c>
      <c r="AF571" s="235">
        <f>[4]SayfaKAY!BA482</f>
        <v>45796.409027777801</v>
      </c>
      <c r="AG571" s="179" t="str">
        <f>[4]SayfaKAY!S482</f>
        <v>(II) Aynı Araçta Tekrarlayan Arıza</v>
      </c>
      <c r="AH571" s="178" t="str">
        <f t="shared" si="379"/>
        <v>Bu Arıza Aracın Servise Verilmesine Engel Değil</v>
      </c>
      <c r="AI571" s="163" t="str">
        <f>[4]SayfaKAY!AV482</f>
        <v/>
      </c>
      <c r="AJ571" s="164" t="str">
        <f t="shared" si="380"/>
        <v/>
      </c>
      <c r="AK571" s="164" t="str">
        <f t="shared" si="381"/>
        <v/>
      </c>
      <c r="AL571" s="112" t="str">
        <f>[4]SayfaKAY!AX482</f>
        <v/>
      </c>
      <c r="AM571" s="257" cm="1">
        <f t="array" ref="AM571">IFERROR(IF(AND(P571&lt;&gt;"D(Arıza Değil)",AH571="Bu Arıza Aracın Servise Verilmesine Engel Değil"),
IF(Z571-F571&gt;0,(AB571-Y571)*24*60,
IF(OR(AND(G571&gt;$AS$1,G571&lt;$AT$1),AND(G571&gt;$AU$1,G571&lt;$AV$1)),
(AF571-H571)*24*60,     BH:BH0)),        AN571),0)</f>
        <v>123.00000005518086</v>
      </c>
      <c r="AN571" s="257">
        <f t="shared" si="382"/>
        <v>123.00000005518086</v>
      </c>
      <c r="AO571" s="174" t="str">
        <f>[4]SayfaKAY!AG482</f>
        <v>NSC</v>
      </c>
      <c r="AP571" s="174" t="str">
        <f>[4]SayfaKAY!AI482</f>
        <v>E810-7004</v>
      </c>
      <c r="AQ571" s="174" t="str">
        <f>[4]SayfaKAY!AQ482</f>
        <v/>
      </c>
      <c r="AR571" s="174" t="str">
        <f>[4]SayfaKAY!AH482</f>
        <v>XAYNA KAMERA</v>
      </c>
      <c r="AS571" s="174">
        <f>[4]SayfaKAY!AJ482</f>
        <v>1</v>
      </c>
      <c r="AT571" s="175" t="str">
        <f>[4]SayfaKAY!AM482</f>
        <v/>
      </c>
      <c r="AU571" s="176" t="str">
        <f>[4]SayfaKAY!AL482</f>
        <v/>
      </c>
      <c r="AV571" s="176" t="str">
        <f>[4]SayfaKAY!AP482</f>
        <v/>
      </c>
      <c r="AW571" s="177" t="str">
        <f>[4]SayfaKAY!AT482</f>
        <v/>
      </c>
      <c r="AX571" s="194">
        <f t="shared" si="383"/>
        <v>0</v>
      </c>
      <c r="AY571" s="168"/>
      <c r="AZ571" s="167"/>
      <c r="BA571" s="170"/>
      <c r="BB571" s="171"/>
      <c r="BC571" s="114"/>
      <c r="BD571" s="114"/>
      <c r="BE571" s="114"/>
      <c r="BF571" s="114"/>
      <c r="BG571" s="114"/>
      <c r="BH571" s="114">
        <f>IFERROR(FRACAS!AN485, "Hata Var")</f>
        <v>10554.000000046799</v>
      </c>
      <c r="BI571" s="114"/>
      <c r="BJ571" s="114"/>
      <c r="BK571" s="105" t="str">
        <f>[4]SayfaKAY!AW482</f>
        <v/>
      </c>
      <c r="BL571" s="105" t="str">
        <f>[4]SayfaKAY!V482</f>
        <v>NSC</v>
      </c>
      <c r="BM571" s="114"/>
      <c r="BN571" s="171" t="str">
        <f t="shared" si="384"/>
        <v>x yok</v>
      </c>
      <c r="BO571" s="171" t="str">
        <f t="shared" si="385"/>
        <v>aynı gün giderilen arıza</v>
      </c>
      <c r="BP571" s="171" t="str">
        <f t="shared" si="386"/>
        <v>aynı gün giderilen arıza</v>
      </c>
      <c r="BQ571" s="226">
        <f t="shared" si="387"/>
        <v>2.000000016996637</v>
      </c>
      <c r="BR571" s="226">
        <f t="shared" si="388"/>
        <v>121.00000003818423</v>
      </c>
      <c r="BS571" s="226">
        <f t="shared" si="389"/>
        <v>123.00000005518086</v>
      </c>
      <c r="BT571" s="114"/>
      <c r="BU571" s="242"/>
      <c r="BV571" s="233">
        <f t="shared" si="390"/>
        <v>3</v>
      </c>
      <c r="BW571" s="226" t="str">
        <f t="shared" si="391"/>
        <v>Evet, çakışma var</v>
      </c>
      <c r="BX571" s="229"/>
      <c r="BY571" s="247">
        <f t="shared" si="392"/>
        <v>1.388888900692109E-3</v>
      </c>
      <c r="BZ571" s="247">
        <f t="shared" si="393"/>
        <v>8.4027777804294601E-2</v>
      </c>
      <c r="CA571" s="247">
        <f t="shared" si="394"/>
        <v>8.541666670498671E-2</v>
      </c>
      <c r="CB571" s="213"/>
      <c r="CC571" s="211"/>
      <c r="CD571" s="196"/>
      <c r="CE571" s="213">
        <v>481</v>
      </c>
      <c r="CF571" s="182">
        <f t="shared" si="395"/>
        <v>45796.323611111096</v>
      </c>
      <c r="CG571" s="182">
        <f t="shared" si="396"/>
        <v>45796.409027777801</v>
      </c>
      <c r="CH571" s="196"/>
      <c r="CI571" s="196"/>
      <c r="CJ571" s="196"/>
      <c r="CK571" s="196">
        <f t="shared" si="397"/>
        <v>8.4027777804294601E-2</v>
      </c>
      <c r="CL571" s="196">
        <f t="shared" si="398"/>
        <v>1.388888900692109E-3</v>
      </c>
      <c r="CM571" s="196">
        <f t="shared" si="399"/>
        <v>8.541666670498671E-2</v>
      </c>
      <c r="CN571" s="114"/>
      <c r="CO571" s="115">
        <f t="shared" si="400"/>
        <v>123.00000005518086</v>
      </c>
      <c r="CP571" s="116">
        <f t="shared" si="401"/>
        <v>5.0416666682576761</v>
      </c>
      <c r="CQ571" s="117">
        <f t="shared" si="402"/>
        <v>0.32361111109639751</v>
      </c>
      <c r="CR571" s="117">
        <f t="shared" si="403"/>
        <v>45796.324999999997</v>
      </c>
      <c r="CS571" s="117">
        <f t="shared" si="404"/>
        <v>45796.409027777801</v>
      </c>
      <c r="CT571" s="118">
        <f t="shared" si="405"/>
        <v>65946242.000000015</v>
      </c>
      <c r="CU571" s="118">
        <f t="shared" si="406"/>
        <v>121.00000003818423</v>
      </c>
      <c r="CV571" s="118">
        <f t="shared" si="407"/>
        <v>65946363.000000052</v>
      </c>
      <c r="CW571" s="119">
        <f t="shared" si="408"/>
        <v>0.99999816517553763</v>
      </c>
    </row>
    <row r="572" spans="1:101" ht="118.5" customHeight="1" x14ac:dyDescent="0.3">
      <c r="A572" s="160" t="str">
        <f>[4]SayfaKAY!C771</f>
        <v>KAY5+6</v>
      </c>
      <c r="B572" s="104" t="str">
        <f>[4]SayfaKAY!D771</f>
        <v>3876(5)</v>
      </c>
      <c r="C572" s="105" t="str">
        <f>[4]SayfaKAY!E771</f>
        <v>MB</v>
      </c>
      <c r="D572" s="105">
        <f>[4]SayfaKAY!F771</f>
        <v>141102</v>
      </c>
      <c r="E572" s="106" t="str">
        <f>[4]SayfaKAY!G771</f>
        <v>BOZ-KAY5+6-FF-758</v>
      </c>
      <c r="F572" s="193">
        <f t="shared" si="369"/>
        <v>45795</v>
      </c>
      <c r="G572" s="135">
        <f t="shared" si="370"/>
        <v>5.8333333297923673E-2</v>
      </c>
      <c r="H572" s="235">
        <f>[4]SayfaKAY!H771</f>
        <v>45795.058333333298</v>
      </c>
      <c r="I572" s="104" t="str">
        <f>[4]SayfaKAY!I771</f>
        <v>Hat/Line</v>
      </c>
      <c r="J572" s="103" t="str">
        <f>IF([4]SayfaKAY!J771="","",IF([4]SayfaKAY!J771="Müşteri","Notified by Customer","Notified by Bozankaya"))</f>
        <v>Notified by Customer</v>
      </c>
      <c r="K572" s="103" t="e">
        <f>VLOOKUP([4]SayfaKAY!L771,#REF!,2,FALSE)</f>
        <v>#REF!</v>
      </c>
      <c r="L572" s="165" t="str">
        <f>[4]SayfaKAY!X771</f>
        <v>NSC TEKNOLOJİ ve İNŞAAT LTD.ŞTİ.</v>
      </c>
      <c r="M572" s="107" t="str">
        <f t="shared" si="371"/>
        <v>KAY5+6-BOZ-KAY5+6-FF-758</v>
      </c>
      <c r="N572" s="105" t="str">
        <f>[4]SayfaKAY!M771</f>
        <v>CB KABİN,YOL,AYNA VE PANTOGRAF KAMERASINDA BAĞLANTI YOK</v>
      </c>
      <c r="O572" s="166" t="str">
        <f>[4]SayfaKAY!P771</f>
        <v>D-Arıza değil</v>
      </c>
      <c r="P572" s="166" t="str">
        <f>[4]SayfaKAY!Q771</f>
        <v>B(Servisten çekmeye etki eden arıza)</v>
      </c>
      <c r="Q572" s="166" t="str">
        <f>[4]SayfaKAY!R771</f>
        <v>N.A(Yaralanma yok)</v>
      </c>
      <c r="R572" s="132" t="str" cm="1">
        <f t="array" ref="R572">IF([4]SayfaKAY!U771="","",_xlfn.IFS([4]SayfaKAY!U771="Bozankaya","Bozankaya",[4]SayfaKAY!U771="Müşteri","Customer",[4]SayfaKAY!U771="Tedarikçi","Equipment Supplier"))</f>
        <v>Equipment Supplier</v>
      </c>
      <c r="S572" s="204" t="str">
        <f>[4]SayfaKAY!N771</f>
        <v>KABİN YOL VE AYNA KAMERALAR AKTİFTİR.PANTOGRAF KAMERASI DEĞİŞTİRİLİP AYARLAMALARI YAPILDI</v>
      </c>
      <c r="T572" s="133" t="str">
        <f>[4]SayfaKAY!AD771</f>
        <v>Ekipman yenisi ile değiştirildi</v>
      </c>
      <c r="U572" s="132" t="str">
        <f>[4]SayfaKAY!W771</f>
        <v/>
      </c>
      <c r="V572" s="108" t="str">
        <f>[4]SayfaKAY!AZ771</f>
        <v/>
      </c>
      <c r="W572" s="136">
        <f t="shared" si="372"/>
        <v>45795</v>
      </c>
      <c r="X572" s="137" t="str">
        <f t="shared" si="373"/>
        <v>05:00</v>
      </c>
      <c r="Y572" s="235">
        <f>[4]SayfaKAY!AE771</f>
        <v>45795.208333333299</v>
      </c>
      <c r="Z572" s="109">
        <f t="shared" si="374"/>
        <v>45796</v>
      </c>
      <c r="AA572" s="110" t="str">
        <f t="shared" si="375"/>
        <v>07:00</v>
      </c>
      <c r="AB572" s="182">
        <f>[4]SayfaKAY!BA771</f>
        <v>45796.291666666701</v>
      </c>
      <c r="AC572" s="257">
        <f t="shared" si="376"/>
        <v>1776.0000000998843</v>
      </c>
      <c r="AD572" s="111">
        <f t="shared" si="377"/>
        <v>45796</v>
      </c>
      <c r="AE572" s="111" t="str">
        <f t="shared" si="378"/>
        <v>07:00</v>
      </c>
      <c r="AF572" s="235">
        <f>[4]SayfaKAY!BA771</f>
        <v>45796.291666666701</v>
      </c>
      <c r="AG572" s="179" t="str">
        <f>[4]SayfaKAY!S771</f>
        <v>(III) Farklı Araçlarda Tekrarlayan Arıza</v>
      </c>
      <c r="AH572" s="178" t="str">
        <f t="shared" si="379"/>
        <v>Bu Arıza Aracın Servise Verilmesine Engel</v>
      </c>
      <c r="AI572" s="163" t="str">
        <f>[4]SayfaKAY!AV771</f>
        <v/>
      </c>
      <c r="AJ572" s="164" t="str">
        <f t="shared" si="380"/>
        <v/>
      </c>
      <c r="AK572" s="164" t="str">
        <f t="shared" si="381"/>
        <v/>
      </c>
      <c r="AL572" s="112" t="str">
        <f>[4]SayfaKAY!AX771</f>
        <v/>
      </c>
      <c r="AM572" s="257" cm="1">
        <f t="array" ref="AM572">IFERROR(IF(AND(P572&lt;&gt;"D(Arıza Değil)",AH572="Bu Arıza Aracın Servise Verilmesine Engel Değil"),
IF(Z572-F572&gt;0,(AB572-Y572)*24*60,
IF(OR(AND(G572&gt;$AS$1,G572&lt;$AT$1),AND(G572&gt;$AU$1,G572&lt;$AV$1)),
(AF572-H572)*24*60,     BH:BH0)),        AN572),0)</f>
        <v>1776.0000000998843</v>
      </c>
      <c r="AN572" s="257">
        <f t="shared" si="382"/>
        <v>1776.0000000998843</v>
      </c>
      <c r="AO572" s="174" t="str">
        <f>[4]SayfaKAY!AG771</f>
        <v>NSC TEKNOLOJİ ve İNŞAAT LTD.ŞTİ.</v>
      </c>
      <c r="AP572" s="174" t="str">
        <f>[4]SayfaKAY!AI771</f>
        <v>E810-7004</v>
      </c>
      <c r="AQ572" s="174" t="str">
        <f>[4]SayfaKAY!AQ771</f>
        <v/>
      </c>
      <c r="AR572" s="174" t="str">
        <f>[4]SayfaKAY!AH771</f>
        <v>XAYNA KAMERA</v>
      </c>
      <c r="AS572" s="174" t="str">
        <f>[4]SayfaKAY!AJ771</f>
        <v/>
      </c>
      <c r="AT572" s="175" t="str">
        <f>[4]SayfaKAY!AM771</f>
        <v/>
      </c>
      <c r="AU572" s="176" t="str">
        <f>[4]SayfaKAY!AL771</f>
        <v/>
      </c>
      <c r="AV572" s="176" t="str">
        <f>[4]SayfaKAY!AP771</f>
        <v/>
      </c>
      <c r="AW572" s="177" t="str">
        <f>[4]SayfaKAY!AT771</f>
        <v/>
      </c>
      <c r="AX572" s="194" t="str">
        <f t="shared" si="383"/>
        <v/>
      </c>
      <c r="AY572" s="168"/>
      <c r="AZ572" s="167"/>
      <c r="BA572" s="113"/>
      <c r="BB572" s="171" t="str">
        <f t="shared" ref="BB572:BB593" si="410">IF($AQ$1="X", IF(AND(G572&gt;=$AS$1,G572&lt;=$AT$1),IF(P572&lt;&gt;"D(Arıza Değil)",AC572,0), IF(AND(G572&gt;=$AU$1,G572&lt;=$AV$1),IF(P572&lt;&gt;"D(Arıza Değil)",AC572,0), "")), "")</f>
        <v/>
      </c>
      <c r="BC572" s="114"/>
      <c r="BD572" s="114"/>
      <c r="BE572" s="114"/>
      <c r="BF572" s="114"/>
      <c r="BG572" s="114"/>
      <c r="BH572" s="114">
        <f>IFERROR(FRACAS!AN774, "Hata Var")</f>
        <v>6.9999999809078872</v>
      </c>
      <c r="BI572" s="114"/>
      <c r="BJ572" s="114"/>
      <c r="BK572" s="105" t="str">
        <f>[4]SayfaKAY!AW771</f>
        <v/>
      </c>
      <c r="BL572" s="105" t="str">
        <f>[4]SayfaKAY!V771</f>
        <v/>
      </c>
      <c r="BM572" s="114"/>
      <c r="BN572" s="171" t="str">
        <f t="shared" si="384"/>
        <v>x yok</v>
      </c>
      <c r="BO572" s="171" t="b">
        <f t="shared" si="385"/>
        <v>0</v>
      </c>
      <c r="BP572" s="171" t="str">
        <f t="shared" si="386"/>
        <v>Bir günden fazla süren arıza</v>
      </c>
      <c r="BQ572" s="226">
        <f t="shared" si="387"/>
        <v>216.00000000209548</v>
      </c>
      <c r="BR572" s="226">
        <f t="shared" si="388"/>
        <v>1560.0000000977889</v>
      </c>
      <c r="BS572" s="226">
        <f t="shared" si="389"/>
        <v>1776.0000000998843</v>
      </c>
      <c r="BT572" s="114"/>
      <c r="BU572" s="242"/>
      <c r="BV572" s="233">
        <f t="shared" si="390"/>
        <v>3</v>
      </c>
      <c r="BW572" s="226" t="str">
        <f t="shared" si="391"/>
        <v>Evet, çakışma var</v>
      </c>
      <c r="BX572" s="229"/>
      <c r="BY572" s="247">
        <f t="shared" si="392"/>
        <v>0.15000000000145519</v>
      </c>
      <c r="BZ572" s="247">
        <f t="shared" si="393"/>
        <v>1.0833333334012423</v>
      </c>
      <c r="CA572" s="247">
        <f t="shared" si="394"/>
        <v>1.2333333334026975</v>
      </c>
      <c r="CB572" s="213"/>
      <c r="CC572" s="211"/>
      <c r="CD572" s="196"/>
      <c r="CE572" s="213">
        <v>770</v>
      </c>
      <c r="CF572" s="182">
        <f t="shared" si="395"/>
        <v>45795.058333333298</v>
      </c>
      <c r="CG572" s="182">
        <f t="shared" si="396"/>
        <v>45796.291666666701</v>
      </c>
      <c r="CH572" s="196"/>
      <c r="CI572" s="196"/>
      <c r="CJ572" s="196"/>
      <c r="CK572" s="196">
        <f t="shared" si="397"/>
        <v>1.0833333334012423</v>
      </c>
      <c r="CL572" s="196">
        <f t="shared" si="398"/>
        <v>0.15000000000145519</v>
      </c>
      <c r="CM572" s="196">
        <f t="shared" si="399"/>
        <v>1.2333333334026975</v>
      </c>
      <c r="CN572" s="114"/>
      <c r="CO572" s="115">
        <f t="shared" si="400"/>
        <v>1776.0000000998843</v>
      </c>
      <c r="CP572" s="116">
        <f t="shared" si="401"/>
        <v>65.000000004074536</v>
      </c>
      <c r="CQ572" s="117">
        <f t="shared" si="402"/>
        <v>5.8333333297923673E-2</v>
      </c>
      <c r="CR572" s="117">
        <f t="shared" si="403"/>
        <v>45795.208333333299</v>
      </c>
      <c r="CS572" s="117">
        <f t="shared" si="404"/>
        <v>45796.291666666701</v>
      </c>
      <c r="CT572" s="118">
        <f t="shared" si="405"/>
        <v>65945016</v>
      </c>
      <c r="CU572" s="118">
        <f t="shared" si="406"/>
        <v>1560.0000000977889</v>
      </c>
      <c r="CV572" s="118">
        <f t="shared" si="407"/>
        <v>65946576.000000097</v>
      </c>
      <c r="CW572" s="119">
        <f t="shared" si="408"/>
        <v>0.99997634448830075</v>
      </c>
    </row>
    <row r="573" spans="1:101" ht="118.5" customHeight="1" x14ac:dyDescent="0.3">
      <c r="A573" s="104" t="str">
        <f>[4]SayfaKAY!C483</f>
        <v>KAY5+6</v>
      </c>
      <c r="B573" s="104" t="str">
        <f>[4]SayfaKAY!D483</f>
        <v>3879(8)</v>
      </c>
      <c r="C573" s="105" t="str">
        <f>[4]SayfaKAY!E483</f>
        <v>MB</v>
      </c>
      <c r="D573" s="105">
        <f>[4]SayfaKAY!F483</f>
        <v>106982</v>
      </c>
      <c r="E573" s="106" t="str">
        <f>[4]SayfaKAY!G483</f>
        <v>BOZ-KAY5+6-FF-482</v>
      </c>
      <c r="F573" s="134">
        <f t="shared" si="369"/>
        <v>45794</v>
      </c>
      <c r="G573" s="135">
        <f t="shared" si="370"/>
        <v>0.66666666670062114</v>
      </c>
      <c r="H573" s="235">
        <f>[4]SayfaKAY!H483</f>
        <v>45794.666666666701</v>
      </c>
      <c r="I573" s="104" t="str">
        <f>[4]SayfaKAY!I483</f>
        <v>Hat/Line</v>
      </c>
      <c r="J573" s="103" t="str">
        <f>IF([4]SayfaKAY!J483="","",IF([4]SayfaKAY!J483="Müşteri","Notified by Customer","Notified by Bozankaya"))</f>
        <v>Notified by Customer</v>
      </c>
      <c r="K573" s="103" t="e">
        <f>VLOOKUP([4]SayfaKAY!L483,#REF!,2,FALSE)</f>
        <v>#REF!</v>
      </c>
      <c r="L573" s="165" t="str">
        <f>[4]SayfaKAY!X483</f>
        <v>ELTESAN ELEKTRO MEKANİK SOĞUTMA SAN</v>
      </c>
      <c r="M573" s="107" t="str">
        <f t="shared" si="371"/>
        <v>KAY5+6-BOZ-KAY5+6-FF-482</v>
      </c>
      <c r="N573" s="105" t="str">
        <f>[4]SayfaKAY!M483</f>
        <v>22-4073-1 SERİ NUMARALI MASTERCARD KLİMA SICAKLIK DERECESİ -64 GÖRÜYOR. (23-4190 SERİ NUMARALI MASTERCARD DEPODAN ALINDI ÇALIŞMIYOR)</v>
      </c>
      <c r="O573" s="166" t="str">
        <f>[4]SayfaKAY!P483</f>
        <v>D-Arıza değil</v>
      </c>
      <c r="P573" s="166" t="str">
        <f>[4]SayfaKAY!Q483</f>
        <v>C(Sisteme etki etmeyen arıza)</v>
      </c>
      <c r="Q573" s="166" t="str">
        <f>[4]SayfaKAY!R483</f>
        <v>N.A(Yaralanma yok)</v>
      </c>
      <c r="R573" s="132" t="str" cm="1">
        <f t="array" ref="R573">IF([4]SayfaKAY!U483="","",_xlfn.IFS([4]SayfaKAY!U483="Bozankaya","Bozankaya",[4]SayfaKAY!U483="Müşteri","Customer",[4]SayfaKAY!U483="Tedarikçi","Equipment Supplier"))</f>
        <v>Equipment Supplier</v>
      </c>
      <c r="S573" s="204" t="str">
        <f>[4]SayfaKAY!N483</f>
        <v>MASTERCARD DEĞİŞİMİ YAPILDI</v>
      </c>
      <c r="T573" s="133" t="str">
        <f>[4]SayfaKAY!AD483</f>
        <v>*Ekipman değiştirilecek</v>
      </c>
      <c r="U573" s="132" t="str">
        <f>[4]SayfaKAY!W483</f>
        <v>Evet</v>
      </c>
      <c r="V573" s="108">
        <f>[4]SayfaKAY!AZ483</f>
        <v>2</v>
      </c>
      <c r="W573" s="136">
        <f t="shared" si="372"/>
        <v>45794</v>
      </c>
      <c r="X573" s="137" t="str">
        <f t="shared" si="373"/>
        <v>16:30</v>
      </c>
      <c r="Y573" s="235">
        <f>[4]SayfaKAY!AE483</f>
        <v>45794.6875</v>
      </c>
      <c r="Z573" s="109">
        <f t="shared" si="374"/>
        <v>45794</v>
      </c>
      <c r="AA573" s="110" t="str">
        <f t="shared" si="375"/>
        <v>17:00</v>
      </c>
      <c r="AB573" s="182">
        <f>[4]SayfaKAY!BA483</f>
        <v>45794.708333333299</v>
      </c>
      <c r="AC573" s="257">
        <f t="shared" si="376"/>
        <v>59.99999990221113</v>
      </c>
      <c r="AD573" s="111">
        <f t="shared" si="377"/>
        <v>45794</v>
      </c>
      <c r="AE573" s="111" t="str">
        <f t="shared" si="378"/>
        <v>17:00</v>
      </c>
      <c r="AF573" s="235">
        <f>[4]SayfaKAY!BA483</f>
        <v>45794.708333333299</v>
      </c>
      <c r="AG573" s="179" t="str">
        <f>[4]SayfaKAY!S483</f>
        <v>(II) Aynı Araçta Tekrarlayan Arıza</v>
      </c>
      <c r="AH573" s="178" t="str">
        <f t="shared" si="379"/>
        <v>Bu Arıza Aracın Servise Verilmesine Engel Değil</v>
      </c>
      <c r="AI573" s="163" t="str">
        <f>[4]SayfaKAY!AV483</f>
        <v>Deneme</v>
      </c>
      <c r="AJ573" s="164" t="str">
        <f t="shared" si="380"/>
        <v/>
      </c>
      <c r="AK573" s="164" t="str">
        <f t="shared" si="381"/>
        <v/>
      </c>
      <c r="AL573" s="112" t="str">
        <f>[4]SayfaKAY!AX483</f>
        <v/>
      </c>
      <c r="AM573" s="257" cm="1">
        <f t="array" ref="AM573">IFERROR(IF(AND(P573&lt;&gt;"D(Arıza Değil)",AH573="Bu Arıza Aracın Servise Verilmesine Engel Değil"),
IF(Z573-F573&gt;0,(AB573-Y573)*24*60,
IF(OR(AND(G573&gt;$AS$1,G573&lt;$AT$1),AND(G573&gt;$AU$1,G573&lt;$AV$1)),
(AF573-H573)*24*60,     BH:BH0)),        AN573),0)</f>
        <v>59.99999990221113</v>
      </c>
      <c r="AN573" s="257">
        <f t="shared" si="382"/>
        <v>59.99999990221113</v>
      </c>
      <c r="AO573" s="174" t="str">
        <f>[4]SayfaKAY!AG483</f>
        <v>Eltesan</v>
      </c>
      <c r="AP573" s="174" t="str">
        <f>[4]SayfaKAY!AI483</f>
        <v>H500-7240</v>
      </c>
      <c r="AQ573" s="174" t="str">
        <f>[4]SayfaKAY!AQ483</f>
        <v/>
      </c>
      <c r="AR573" s="174" t="str">
        <f>[4]SayfaKAY!AH483</f>
        <v>KLIMA UNITESİ /Eltesan/Hispacold 41,5 kW</v>
      </c>
      <c r="AS573" s="174">
        <f>[4]SayfaKAY!AJ483</f>
        <v>2</v>
      </c>
      <c r="AT573" s="175" t="str">
        <f>[4]SayfaKAY!AM483</f>
        <v/>
      </c>
      <c r="AU573" s="176" t="str">
        <f>[4]SayfaKAY!AL483</f>
        <v/>
      </c>
      <c r="AV573" s="176" t="str">
        <f>[4]SayfaKAY!AP483</f>
        <v/>
      </c>
      <c r="AW573" s="177" t="str">
        <f>[4]SayfaKAY!AT483</f>
        <v/>
      </c>
      <c r="AX573" s="194">
        <f t="shared" si="383"/>
        <v>1319.9999978486449</v>
      </c>
      <c r="AY573" s="168"/>
      <c r="AZ573" s="167"/>
      <c r="BA573" s="170"/>
      <c r="BB573" s="171" t="str">
        <f t="shared" si="410"/>
        <v/>
      </c>
      <c r="BC573" s="114"/>
      <c r="BD573" s="114"/>
      <c r="BE573" s="114"/>
      <c r="BF573" s="114"/>
      <c r="BG573" s="114"/>
      <c r="BH573" s="114">
        <f>IFERROR(FRACAS!AN486, "Hata Var")</f>
        <v>120.00000009778887</v>
      </c>
      <c r="BI573" s="114"/>
      <c r="BJ573" s="114"/>
      <c r="BK573" s="105" t="str">
        <f>[4]SayfaKAY!AW483</f>
        <v/>
      </c>
      <c r="BL573" s="105" t="str">
        <f>[4]SayfaKAY!V483</f>
        <v>ELTESAN ELEKTRO MEKANİK SOĞUTMA SAN</v>
      </c>
      <c r="BM573" s="114"/>
      <c r="BN573" s="171" t="str">
        <f t="shared" si="384"/>
        <v>x yok</v>
      </c>
      <c r="BO573" s="171" t="str">
        <f t="shared" si="385"/>
        <v>aynı gün giderilen arıza</v>
      </c>
      <c r="BP573" s="171" t="str">
        <f t="shared" si="386"/>
        <v>aynı gün giderilen arıza</v>
      </c>
      <c r="BQ573" s="226">
        <f t="shared" si="387"/>
        <v>29.999999951105565</v>
      </c>
      <c r="BR573" s="226">
        <f t="shared" si="388"/>
        <v>29.999999951105565</v>
      </c>
      <c r="BS573" s="226">
        <f t="shared" si="389"/>
        <v>59.99999990221113</v>
      </c>
      <c r="BT573" s="114"/>
      <c r="BU573" s="242"/>
      <c r="BV573" s="233">
        <f t="shared" si="390"/>
        <v>4</v>
      </c>
      <c r="BW573" s="226" t="str">
        <f t="shared" si="391"/>
        <v>Evet, çakışma var</v>
      </c>
      <c r="BX573" s="229"/>
      <c r="BY573" s="247">
        <f t="shared" si="392"/>
        <v>2.0833333299378864E-2</v>
      </c>
      <c r="BZ573" s="247">
        <f t="shared" si="393"/>
        <v>2.0833333299378864E-2</v>
      </c>
      <c r="CA573" s="247">
        <f t="shared" si="394"/>
        <v>4.1666666598757729E-2</v>
      </c>
      <c r="CB573" s="213"/>
      <c r="CC573" s="211"/>
      <c r="CD573" s="196"/>
      <c r="CE573" s="213">
        <v>482</v>
      </c>
      <c r="CF573" s="182">
        <f t="shared" si="395"/>
        <v>45794.666666666701</v>
      </c>
      <c r="CG573" s="182">
        <f t="shared" si="396"/>
        <v>45794.708333333299</v>
      </c>
      <c r="CH573" s="196"/>
      <c r="CI573" s="196"/>
      <c r="CJ573" s="196"/>
      <c r="CK573" s="196">
        <f t="shared" si="397"/>
        <v>2.0833333299378864E-2</v>
      </c>
      <c r="CL573" s="196">
        <f t="shared" si="398"/>
        <v>2.0833333299378864E-2</v>
      </c>
      <c r="CM573" s="196">
        <f t="shared" si="399"/>
        <v>4.1666666598757729E-2</v>
      </c>
      <c r="CN573" s="114"/>
      <c r="CO573" s="115">
        <f t="shared" si="400"/>
        <v>59.99999990221113</v>
      </c>
      <c r="CP573" s="116">
        <f t="shared" si="401"/>
        <v>1.2499999979627319</v>
      </c>
      <c r="CQ573" s="117">
        <f t="shared" si="402"/>
        <v>0.66666666670062114</v>
      </c>
      <c r="CR573" s="117">
        <f t="shared" si="403"/>
        <v>45794.6875</v>
      </c>
      <c r="CS573" s="117">
        <f t="shared" si="404"/>
        <v>45794.708333333299</v>
      </c>
      <c r="CT573" s="118">
        <f t="shared" si="405"/>
        <v>65943389.999999948</v>
      </c>
      <c r="CU573" s="118">
        <f t="shared" si="406"/>
        <v>29.999999951105565</v>
      </c>
      <c r="CV573" s="118">
        <f t="shared" si="407"/>
        <v>65943419.999999903</v>
      </c>
      <c r="CW573" s="119">
        <f t="shared" si="408"/>
        <v>0.99999954506454236</v>
      </c>
    </row>
    <row r="574" spans="1:101" ht="118.5" customHeight="1" x14ac:dyDescent="0.3">
      <c r="A574" s="160" t="str">
        <f>[4]SayfaKAY!C607</f>
        <v>KAY5+6</v>
      </c>
      <c r="B574" s="104" t="str">
        <f>[4]SayfaKAY!D607</f>
        <v>3877(6)</v>
      </c>
      <c r="C574" s="105" t="str">
        <f>[4]SayfaKAY!E607</f>
        <v>MA</v>
      </c>
      <c r="D574" s="105">
        <f>[4]SayfaKAY!F607</f>
        <v>44470</v>
      </c>
      <c r="E574" s="106" t="str">
        <f>[4]SayfaKAY!G607</f>
        <v>BOZ-KAY5+6-FF-606</v>
      </c>
      <c r="F574" s="193">
        <f t="shared" si="369"/>
        <v>45794</v>
      </c>
      <c r="G574" s="135">
        <f t="shared" si="370"/>
        <v>5.902777780283941E-2</v>
      </c>
      <c r="H574" s="235">
        <f>[4]SayfaKAY!H607</f>
        <v>45794.059027777803</v>
      </c>
      <c r="I574" s="104" t="str">
        <f>[4]SayfaKAY!I607</f>
        <v>Hat/Line</v>
      </c>
      <c r="J574" s="103" t="str">
        <f>IF([4]SayfaKAY!J607="","",IF([4]SayfaKAY!J607="Müşteri","Notified by Customer","Notified by Bozankaya"))</f>
        <v>Notified by Customer</v>
      </c>
      <c r="K574" s="103" t="e">
        <f>VLOOKUP([4]SayfaKAY!L607,#REF!,2,FALSE)</f>
        <v>#REF!</v>
      </c>
      <c r="L574" s="165" t="str">
        <f>[4]SayfaKAY!X607</f>
        <v>NSC TEKNOLOJİ ve İNŞAAT LTD.ŞTİ.</v>
      </c>
      <c r="M574" s="107" t="str">
        <f t="shared" si="371"/>
        <v>KAY5+6-BOZ-KAY5+6-FF-606</v>
      </c>
      <c r="N574" s="105" t="str">
        <f>[4]SayfaKAY!M607</f>
        <v>CA KABİN, YOL, AYNA VE PANTOGRAF KAMERASINDA BAĞLANTI YOK.</v>
      </c>
      <c r="O574" s="166" t="str">
        <f>[4]SayfaKAY!P607</f>
        <v>D-Arıza değil</v>
      </c>
      <c r="P574" s="166" t="str">
        <f>[4]SayfaKAY!Q607</f>
        <v>B(Servisten çekmeye etki eden arıza)</v>
      </c>
      <c r="Q574" s="166" t="str">
        <f>[4]SayfaKAY!R607</f>
        <v>N.A(Yaralanma yok)</v>
      </c>
      <c r="R574" s="132" t="str" cm="1">
        <f t="array" ref="R574">IF([4]SayfaKAY!U607="","",_xlfn.IFS([4]SayfaKAY!U607="Bozankaya","Bozankaya",[4]SayfaKAY!U607="Müşteri","Customer",[4]SayfaKAY!U607="Tedarikçi","Equipment Supplier"))</f>
        <v>Equipment Supplier</v>
      </c>
      <c r="S574" s="204" t="str">
        <f>[4]SayfaKAY!N607</f>
        <v>KABİN, YOL VE AYNA KAMERALARI AKTİFTİ. PANTOGRAF KAMERASINA BAĞLI OLDUĞU POE SWİTCHE CONFİG DOSTASI YENİDEN YÜLENECEK RESETLEME İŞLEMİ YAPILDI.</v>
      </c>
      <c r="T574" s="133" t="str">
        <f>[4]SayfaKAY!AD607</f>
        <v>*Reset edildi</v>
      </c>
      <c r="U574" s="132" t="str">
        <f>[4]SayfaKAY!W607</f>
        <v>Evet</v>
      </c>
      <c r="V574" s="108">
        <f>[4]SayfaKAY!AZ607</f>
        <v>2</v>
      </c>
      <c r="W574" s="136">
        <f t="shared" si="372"/>
        <v>45794</v>
      </c>
      <c r="X574" s="137" t="str">
        <f t="shared" si="373"/>
        <v>05:00</v>
      </c>
      <c r="Y574" s="235">
        <f>[4]SayfaKAY!AE607</f>
        <v>45794.208333333299</v>
      </c>
      <c r="Z574" s="109">
        <f t="shared" si="374"/>
        <v>45795</v>
      </c>
      <c r="AA574" s="110" t="str">
        <f t="shared" si="375"/>
        <v>07:00</v>
      </c>
      <c r="AB574" s="182">
        <f>[4]SayfaKAY!BA607</f>
        <v>45795.291666666701</v>
      </c>
      <c r="AC574" s="257">
        <f t="shared" si="376"/>
        <v>1775.0000000128057</v>
      </c>
      <c r="AD574" s="111">
        <f t="shared" si="377"/>
        <v>45795</v>
      </c>
      <c r="AE574" s="111" t="str">
        <f t="shared" si="378"/>
        <v>07:00</v>
      </c>
      <c r="AF574" s="235">
        <f>[4]SayfaKAY!BA607</f>
        <v>45795.291666666701</v>
      </c>
      <c r="AG574" s="179" t="str">
        <f>[4]SayfaKAY!S607</f>
        <v>(III) Farklı Araçlarda Tekrarlayan Arıza</v>
      </c>
      <c r="AH574" s="178" t="str">
        <f t="shared" si="379"/>
        <v>Bu Arıza Aracın Servise Verilmesine Engel</v>
      </c>
      <c r="AI574" s="163" t="str">
        <f>[4]SayfaKAY!AV607</f>
        <v/>
      </c>
      <c r="AJ574" s="164" t="str">
        <f t="shared" si="380"/>
        <v/>
      </c>
      <c r="AK574" s="164" t="str">
        <f t="shared" si="381"/>
        <v/>
      </c>
      <c r="AL574" s="112" t="str">
        <f>[4]SayfaKAY!AX607</f>
        <v/>
      </c>
      <c r="AM574" s="257" cm="1">
        <f t="array" ref="AM574">IFERROR(IF(AND(P574&lt;&gt;"D(Arıza Değil)",AH574="Bu Arıza Aracın Servise Verilmesine Engel Değil"),
IF(Z574-F574&gt;0,(AB574-Y574)*24*60,
IF(OR(AND(G574&gt;$AS$1,G574&lt;$AT$1),AND(G574&gt;$AU$1,G574&lt;$AV$1)),
(AF574-H574)*24*60,     BH:BH0)),        AN574),0)</f>
        <v>1775.0000000128057</v>
      </c>
      <c r="AN574" s="257">
        <f t="shared" si="382"/>
        <v>1775.0000000128057</v>
      </c>
      <c r="AO574" s="174" t="str">
        <f>[4]SayfaKAY!AG607</f>
        <v/>
      </c>
      <c r="AP574" s="174" t="str">
        <f>[4]SayfaKAY!AI607</f>
        <v/>
      </c>
      <c r="AQ574" s="174" t="str">
        <f>[4]SayfaKAY!AQ607</f>
        <v/>
      </c>
      <c r="AR574" s="174" t="str">
        <f>[4]SayfaKAY!AH607</f>
        <v/>
      </c>
      <c r="AS574" s="174" t="str">
        <f>[4]SayfaKAY!AJ607</f>
        <v/>
      </c>
      <c r="AT574" s="175" t="str">
        <f>[4]SayfaKAY!AM607</f>
        <v/>
      </c>
      <c r="AU574" s="176" t="str">
        <f>[4]SayfaKAY!AL607</f>
        <v/>
      </c>
      <c r="AV574" s="176" t="str">
        <f>[4]SayfaKAY!AP607</f>
        <v/>
      </c>
      <c r="AW574" s="177" t="str">
        <f>[4]SayfaKAY!AT607</f>
        <v/>
      </c>
      <c r="AX574" s="194">
        <f t="shared" si="383"/>
        <v>39050.000000281725</v>
      </c>
      <c r="AY574" s="168"/>
      <c r="AZ574" s="167"/>
      <c r="BA574" s="113"/>
      <c r="BB574" s="171" t="str">
        <f t="shared" si="410"/>
        <v/>
      </c>
      <c r="BC574" s="114"/>
      <c r="BD574" s="114"/>
      <c r="BE574" s="114"/>
      <c r="BF574" s="114"/>
      <c r="BG574" s="114"/>
      <c r="BH574" s="114" t="str">
        <f>IFERROR(FRACAS!AN610, "Hata Var")</f>
        <v/>
      </c>
      <c r="BI574" s="114"/>
      <c r="BJ574" s="114"/>
      <c r="BK574" s="105" t="str">
        <f>[4]SayfaKAY!AW607</f>
        <v/>
      </c>
      <c r="BL574" s="105" t="str">
        <f>[4]SayfaKAY!V607</f>
        <v/>
      </c>
      <c r="BM574" s="114"/>
      <c r="BN574" s="171" t="str">
        <f t="shared" si="384"/>
        <v>x yok</v>
      </c>
      <c r="BO574" s="171" t="b">
        <f t="shared" si="385"/>
        <v>0</v>
      </c>
      <c r="BP574" s="171" t="str">
        <f t="shared" si="386"/>
        <v>Bir günden fazla süren arıza</v>
      </c>
      <c r="BQ574" s="226">
        <f t="shared" si="387"/>
        <v>214.99999991501682</v>
      </c>
      <c r="BR574" s="226">
        <f t="shared" si="388"/>
        <v>1560.0000000977889</v>
      </c>
      <c r="BS574" s="226">
        <f t="shared" si="389"/>
        <v>1775.0000000128057</v>
      </c>
      <c r="BT574" s="114"/>
      <c r="BU574" s="242"/>
      <c r="BV574" s="233">
        <f t="shared" si="390"/>
        <v>1</v>
      </c>
      <c r="BW574" s="226" t="str">
        <f t="shared" si="391"/>
        <v>Evet, çakışma var</v>
      </c>
      <c r="BX574" s="229"/>
      <c r="BY574" s="247">
        <f t="shared" si="392"/>
        <v>0.14930555549653945</v>
      </c>
      <c r="BZ574" s="247">
        <f t="shared" si="393"/>
        <v>1.0833333334012423</v>
      </c>
      <c r="CA574" s="247">
        <f t="shared" si="394"/>
        <v>1.2326388888977817</v>
      </c>
      <c r="CB574" s="213"/>
      <c r="CC574" s="211"/>
      <c r="CD574" s="196"/>
      <c r="CE574" s="213">
        <v>606</v>
      </c>
      <c r="CF574" s="182">
        <f t="shared" si="395"/>
        <v>45794.059027777803</v>
      </c>
      <c r="CG574" s="182">
        <f t="shared" si="396"/>
        <v>45795.291666666701</v>
      </c>
      <c r="CH574" s="196"/>
      <c r="CI574" s="196"/>
      <c r="CJ574" s="196"/>
      <c r="CK574" s="196">
        <f t="shared" si="397"/>
        <v>1.0833333334012423</v>
      </c>
      <c r="CL574" s="196">
        <f t="shared" si="398"/>
        <v>0.14930555549653945</v>
      </c>
      <c r="CM574" s="196">
        <f t="shared" si="399"/>
        <v>1.2326388888977817</v>
      </c>
      <c r="CN574" s="114"/>
      <c r="CO574" s="115">
        <f t="shared" si="400"/>
        <v>1775.0000000128057</v>
      </c>
      <c r="CP574" s="116">
        <f t="shared" si="401"/>
        <v>65.000000004074536</v>
      </c>
      <c r="CQ574" s="117">
        <f t="shared" si="402"/>
        <v>5.902777780283941E-2</v>
      </c>
      <c r="CR574" s="117">
        <f t="shared" si="403"/>
        <v>45794.208333333299</v>
      </c>
      <c r="CS574" s="117">
        <f t="shared" si="404"/>
        <v>45795.291666666701</v>
      </c>
      <c r="CT574" s="118">
        <f t="shared" si="405"/>
        <v>65943574.999999918</v>
      </c>
      <c r="CU574" s="118">
        <f t="shared" si="406"/>
        <v>1560.0000000977889</v>
      </c>
      <c r="CV574" s="118">
        <f t="shared" si="407"/>
        <v>65945135.000000015</v>
      </c>
      <c r="CW574" s="119">
        <f t="shared" si="408"/>
        <v>0.99997634397139235</v>
      </c>
    </row>
    <row r="575" spans="1:101" ht="118.5" customHeight="1" x14ac:dyDescent="0.3">
      <c r="A575" s="104" t="str">
        <f>[4]SayfaKAY!C770</f>
        <v>KAY5+6</v>
      </c>
      <c r="B575" s="104" t="str">
        <f>[4]SayfaKAY!D770</f>
        <v>3879(8)</v>
      </c>
      <c r="C575" s="105" t="str">
        <f>[4]SayfaKAY!E770</f>
        <v>RA</v>
      </c>
      <c r="D575" s="105">
        <f>[4]SayfaKAY!F770</f>
        <v>104000</v>
      </c>
      <c r="E575" s="106" t="str">
        <f>[4]SayfaKAY!G770</f>
        <v>BOZ-KAY5+6-FF-757</v>
      </c>
      <c r="F575" s="193">
        <f t="shared" si="369"/>
        <v>45793</v>
      </c>
      <c r="G575" s="135">
        <f t="shared" si="370"/>
        <v>0.31805555560276844</v>
      </c>
      <c r="H575" s="235">
        <f>[4]SayfaKAY!H770</f>
        <v>45793.318055555603</v>
      </c>
      <c r="I575" s="104" t="str">
        <f>[4]SayfaKAY!I770</f>
        <v>Hat/Line</v>
      </c>
      <c r="J575" s="103" t="str">
        <f>IF([4]SayfaKAY!J770="","",IF([4]SayfaKAY!J770="Müşteri","Notified by Customer","Notified by Bozankaya"))</f>
        <v>Notified by Customer</v>
      </c>
      <c r="K575" s="103" t="e">
        <f>VLOOKUP([4]SayfaKAY!L770,#REF!,2,FALSE)</f>
        <v>#REF!</v>
      </c>
      <c r="L575" s="165" t="str">
        <f>[4]SayfaKAY!X770</f>
        <v>ATAK ULAŞIM SAN.TİC.LTD.ŞTİ.</v>
      </c>
      <c r="M575" s="107" t="str">
        <f t="shared" si="371"/>
        <v>KAY5+6-BOZ-KAY5+6-FF-757</v>
      </c>
      <c r="N575" s="105" t="str">
        <f>[4]SayfaKAY!M770</f>
        <v>3 ADET KAPI ÜSTÜ EKRANLAR ÇALIŞMIYOR</v>
      </c>
      <c r="O575" s="166" t="str">
        <f>[4]SayfaKAY!P770</f>
        <v>D-Arıza değil</v>
      </c>
      <c r="P575" s="166" t="str">
        <f>[4]SayfaKAY!Q770</f>
        <v>B(Servisten çekmeye etki eden arıza)</v>
      </c>
      <c r="Q575" s="166" t="str">
        <f>[4]SayfaKAY!R770</f>
        <v>N.A(Yaralanma yok)</v>
      </c>
      <c r="R575" s="132" t="str" cm="1">
        <f t="array" ref="R575">IF([4]SayfaKAY!U770="","",_xlfn.IFS([4]SayfaKAY!U770="Bozankaya","Bozankaya",[4]SayfaKAY!U770="Müşteri","Customer",[4]SayfaKAY!U770="Tedarikçi","Equipment Supplier"))</f>
        <v>Equipment Supplier</v>
      </c>
      <c r="S575" s="204" t="str">
        <f>[4]SayfaKAY!N770</f>
        <v>3 ADET EKRAN DEĞİŞİMİ YAPILDI</v>
      </c>
      <c r="T575" s="133" t="str">
        <f>[4]SayfaKAY!AD770</f>
        <v>Ekipman yenisi ile değiştirildi</v>
      </c>
      <c r="U575" s="132" t="str">
        <f>[4]SayfaKAY!W770</f>
        <v>Evet</v>
      </c>
      <c r="V575" s="108" t="str">
        <f>[4]SayfaKAY!AZ770</f>
        <v/>
      </c>
      <c r="W575" s="136">
        <f t="shared" si="372"/>
        <v>45793</v>
      </c>
      <c r="X575" s="137" t="str">
        <f t="shared" si="373"/>
        <v>07:00</v>
      </c>
      <c r="Y575" s="235">
        <f>[4]SayfaKAY!AE770</f>
        <v>45793.291666666701</v>
      </c>
      <c r="Z575" s="109">
        <f t="shared" si="374"/>
        <v>45793</v>
      </c>
      <c r="AA575" s="110" t="str">
        <f t="shared" si="375"/>
        <v>11:00</v>
      </c>
      <c r="AB575" s="182">
        <f>[4]SayfaKAY!BA770</f>
        <v>45793.458333333299</v>
      </c>
      <c r="AC575" s="257">
        <f t="shared" si="376"/>
        <v>201.99999988311902</v>
      </c>
      <c r="AD575" s="111">
        <f t="shared" si="377"/>
        <v>45793</v>
      </c>
      <c r="AE575" s="111" t="str">
        <f t="shared" si="378"/>
        <v>11:00</v>
      </c>
      <c r="AF575" s="235">
        <f>[4]SayfaKAY!BA770</f>
        <v>45793.458333333299</v>
      </c>
      <c r="AG575" s="179" t="str">
        <f>[4]SayfaKAY!S770</f>
        <v>(III) Farklı Araçlarda Tekrarlayan Arıza</v>
      </c>
      <c r="AH575" s="178" t="str">
        <f t="shared" si="379"/>
        <v>Bu Arıza Aracın Servise Verilmesine Engel</v>
      </c>
      <c r="AI575" s="163" t="str">
        <f>[4]SayfaKAY!AV770</f>
        <v/>
      </c>
      <c r="AJ575" s="164" t="str">
        <f t="shared" si="380"/>
        <v/>
      </c>
      <c r="AK575" s="164" t="str">
        <f t="shared" si="381"/>
        <v/>
      </c>
      <c r="AL575" s="112" t="str">
        <f>[4]SayfaKAY!AX770</f>
        <v/>
      </c>
      <c r="AM575" s="257" cm="1">
        <f t="array" ref="AM575">IFERROR(IF(AND(P575&lt;&gt;"D(Arıza Değil)",AH575="Bu Arıza Aracın Servise Verilmesine Engel Değil"),
IF(Z575-F575&gt;0,(AB575-Y575)*24*60,
IF(OR(AND(G575&gt;$AS$1,G575&lt;$AT$1),AND(G575&gt;$AU$1,G575&lt;$AV$1)),
(AF575-H575)*24*60,     BH:BH0)),        AN575),0)</f>
        <v>201.99999988311902</v>
      </c>
      <c r="AN575" s="257">
        <f t="shared" si="382"/>
        <v>201.99999988311902</v>
      </c>
      <c r="AO575" s="174" t="str">
        <f>[4]SayfaKAY!AG770</f>
        <v>ATAK ULAŞIM SAN.TİC.LTD.ŞTİ.</v>
      </c>
      <c r="AP575" s="174" t="str">
        <f>[4]SayfaKAY!AI770</f>
        <v>E410-7003</v>
      </c>
      <c r="AQ575" s="174" t="str">
        <f>[4]SayfaKAY!AQ770</f>
        <v/>
      </c>
      <c r="AR575" s="174" t="str">
        <f>[4]SayfaKAY!AH770</f>
        <v>STRETCH LCD EKRAN</v>
      </c>
      <c r="AS575" s="174">
        <f>[4]SayfaKAY!AJ770</f>
        <v>3</v>
      </c>
      <c r="AT575" s="175" t="str">
        <f>[4]SayfaKAY!AM770</f>
        <v/>
      </c>
      <c r="AU575" s="176" t="str">
        <f>[4]SayfaKAY!AL770</f>
        <v/>
      </c>
      <c r="AV575" s="176" t="str">
        <f>[4]SayfaKAY!AP770</f>
        <v/>
      </c>
      <c r="AW575" s="177" t="str">
        <f>[4]SayfaKAY!AT770</f>
        <v/>
      </c>
      <c r="AX575" s="194" t="str">
        <f t="shared" si="383"/>
        <v/>
      </c>
      <c r="AY575" s="168"/>
      <c r="AZ575" s="167"/>
      <c r="BA575" s="170"/>
      <c r="BB575" s="171" t="str">
        <f t="shared" si="410"/>
        <v/>
      </c>
      <c r="BC575" s="114"/>
      <c r="BD575" s="114"/>
      <c r="BE575" s="114"/>
      <c r="BF575" s="114"/>
      <c r="BG575" s="114"/>
      <c r="BH575" s="114">
        <f>IFERROR(FRACAS!AN773, "Hata Var")</f>
        <v>53820</v>
      </c>
      <c r="BI575" s="114"/>
      <c r="BJ575" s="114"/>
      <c r="BK575" s="105" t="str">
        <f>[4]SayfaKAY!AW770</f>
        <v/>
      </c>
      <c r="BL575" s="105" t="str">
        <f>[4]SayfaKAY!V770</f>
        <v>ATAK ULAŞIM SAN.TİC.LTD.ŞTİ.</v>
      </c>
      <c r="BM575" s="114"/>
      <c r="BN575" s="171" t="str">
        <f t="shared" si="384"/>
        <v>x yok</v>
      </c>
      <c r="BO575" s="171" t="str">
        <f t="shared" si="385"/>
        <v>aynı gün giderilen arıza</v>
      </c>
      <c r="BP575" s="171" t="str">
        <f t="shared" si="386"/>
        <v>aynı gün giderilen arıza</v>
      </c>
      <c r="BQ575" s="226">
        <f t="shared" si="387"/>
        <v>-38.000000019092113</v>
      </c>
      <c r="BR575" s="226">
        <f t="shared" si="388"/>
        <v>239.99999990221113</v>
      </c>
      <c r="BS575" s="226">
        <f t="shared" si="389"/>
        <v>201.99999988311902</v>
      </c>
      <c r="BT575" s="114"/>
      <c r="BU575" s="242"/>
      <c r="BV575" s="233">
        <f t="shared" si="390"/>
        <v>4</v>
      </c>
      <c r="BW575" s="226" t="str">
        <f t="shared" si="391"/>
        <v>Evet, çakışma var</v>
      </c>
      <c r="BX575" s="229"/>
      <c r="BY575" s="247">
        <f t="shared" si="392"/>
        <v>-2.6388888902147301E-2</v>
      </c>
      <c r="BZ575" s="247">
        <f t="shared" si="393"/>
        <v>0.16666666659875773</v>
      </c>
      <c r="CA575" s="247">
        <f t="shared" si="394"/>
        <v>0.14027777769661043</v>
      </c>
      <c r="CB575" s="213"/>
      <c r="CC575" s="211"/>
      <c r="CD575" s="196"/>
      <c r="CE575" s="213">
        <v>769</v>
      </c>
      <c r="CF575" s="182">
        <f t="shared" si="395"/>
        <v>45793.318055555603</v>
      </c>
      <c r="CG575" s="182">
        <f t="shared" si="396"/>
        <v>45793.458333333299</v>
      </c>
      <c r="CH575" s="196"/>
      <c r="CI575" s="196"/>
      <c r="CJ575" s="196"/>
      <c r="CK575" s="196">
        <f t="shared" si="397"/>
        <v>0.16666666659875773</v>
      </c>
      <c r="CL575" s="196">
        <f t="shared" si="398"/>
        <v>-2.6388888902147301E-2</v>
      </c>
      <c r="CM575" s="196">
        <f t="shared" si="399"/>
        <v>0.14027777769661043</v>
      </c>
      <c r="CN575" s="114"/>
      <c r="CO575" s="115">
        <f t="shared" si="400"/>
        <v>201.99999988311902</v>
      </c>
      <c r="CP575" s="116">
        <f t="shared" si="401"/>
        <v>9.9999999959254637</v>
      </c>
      <c r="CQ575" s="117">
        <f t="shared" si="402"/>
        <v>0.31805555560276844</v>
      </c>
      <c r="CR575" s="117">
        <f t="shared" si="403"/>
        <v>45793.291666666701</v>
      </c>
      <c r="CS575" s="117">
        <f t="shared" si="404"/>
        <v>45793.458333333299</v>
      </c>
      <c r="CT575" s="118">
        <f t="shared" si="405"/>
        <v>65941881.999999978</v>
      </c>
      <c r="CU575" s="118">
        <f t="shared" si="406"/>
        <v>239.99999990221113</v>
      </c>
      <c r="CV575" s="118">
        <f t="shared" si="407"/>
        <v>65942121.999999881</v>
      </c>
      <c r="CW575" s="119">
        <f t="shared" si="408"/>
        <v>0.99999636044469564</v>
      </c>
    </row>
    <row r="576" spans="1:101" ht="118.5" customHeight="1" x14ac:dyDescent="0.3">
      <c r="A576" s="160" t="str">
        <f>[4]SayfaKAY!C772</f>
        <v>KAY5+6</v>
      </c>
      <c r="B576" s="104" t="str">
        <f>[4]SayfaKAY!D772</f>
        <v>3874(3)</v>
      </c>
      <c r="C576" s="105" t="str">
        <f>[4]SayfaKAY!E772</f>
        <v>MA</v>
      </c>
      <c r="D576" s="105">
        <f>[4]SayfaKAY!F772</f>
        <v>145100</v>
      </c>
      <c r="E576" s="106" t="str">
        <f>[4]SayfaKAY!G772</f>
        <v>BOZ-KAY5+6-FF-759</v>
      </c>
      <c r="F576" s="193">
        <f t="shared" si="369"/>
        <v>45793</v>
      </c>
      <c r="G576" s="135">
        <f t="shared" si="370"/>
        <v>0.45972222220007097</v>
      </c>
      <c r="H576" s="235">
        <f>[4]SayfaKAY!H772</f>
        <v>45793.4597222222</v>
      </c>
      <c r="I576" s="104" t="str">
        <f>[4]SayfaKAY!I772</f>
        <v>Hat/Line</v>
      </c>
      <c r="J576" s="103" t="str">
        <f>IF([4]SayfaKAY!J772="","",IF([4]SayfaKAY!J772="Müşteri","Notified by Customer","Notified by Bozankaya"))</f>
        <v>Notified by Customer</v>
      </c>
      <c r="K576" s="103" t="e">
        <f>VLOOKUP([4]SayfaKAY!L772,#REF!,2,FALSE)</f>
        <v>#REF!</v>
      </c>
      <c r="L576" s="165" t="str">
        <f>[4]SayfaKAY!X772</f>
        <v>DENİZLER OTOMOTİV SAN. VE TİC.LTD.Ş</v>
      </c>
      <c r="M576" s="107" t="str">
        <f t="shared" si="371"/>
        <v>KAY5+6-BOZ-KAY5+6-FF-759</v>
      </c>
      <c r="N576" s="105" t="str">
        <f>[4]SayfaKAY!M772</f>
        <v>SİLGEÇ ÇALIŞMIYOR</v>
      </c>
      <c r="O576" s="166" t="str">
        <f>[4]SayfaKAY!P772</f>
        <v>D-Arıza değil</v>
      </c>
      <c r="P576" s="166" t="str">
        <f>[4]SayfaKAY!Q772</f>
        <v>B(Servisten çekmeye etki eden arıza)</v>
      </c>
      <c r="Q576" s="166" t="str">
        <f>[4]SayfaKAY!R772</f>
        <v>N.A(Yaralanma yok)</v>
      </c>
      <c r="R576" s="132" t="str" cm="1">
        <f t="array" ref="R576">IF([4]SayfaKAY!U772="","",_xlfn.IFS([4]SayfaKAY!U772="Bozankaya","Bozankaya",[4]SayfaKAY!U772="Müşteri","Customer",[4]SayfaKAY!U772="Tedarikçi","Equipment Supplier"))</f>
        <v>Equipment Supplier</v>
      </c>
      <c r="S576" s="204" t="str">
        <f>[4]SayfaKAY!N772</f>
        <v>SİLECEK KOLUNU ŞAFT KISMINA BAĞLAYAN SOMUN GEVŞEMİŞ SIKILDI</v>
      </c>
      <c r="T576" s="133" t="str">
        <f>[4]SayfaKAY!AD772</f>
        <v>Gevşek bağlantı vidaları sıkıldı</v>
      </c>
      <c r="U576" s="132" t="str">
        <f>[4]SayfaKAY!W772</f>
        <v>Evet</v>
      </c>
      <c r="V576" s="108">
        <f>[4]SayfaKAY!AZ772</f>
        <v>2</v>
      </c>
      <c r="W576" s="136">
        <f t="shared" si="372"/>
        <v>45794</v>
      </c>
      <c r="X576" s="137" t="str">
        <f t="shared" si="373"/>
        <v>05:00</v>
      </c>
      <c r="Y576" s="235">
        <f>[4]SayfaKAY!AE772</f>
        <v>45794.208333333299</v>
      </c>
      <c r="Z576" s="109">
        <f t="shared" si="374"/>
        <v>45794</v>
      </c>
      <c r="AA576" s="110" t="str">
        <f t="shared" si="375"/>
        <v>07:00</v>
      </c>
      <c r="AB576" s="182">
        <f>[4]SayfaKAY!BA772</f>
        <v>45794.291666666701</v>
      </c>
      <c r="AC576" s="257">
        <f t="shared" si="376"/>
        <v>1198.0000000807922</v>
      </c>
      <c r="AD576" s="111">
        <f t="shared" si="377"/>
        <v>45794</v>
      </c>
      <c r="AE576" s="111" t="str">
        <f t="shared" si="378"/>
        <v>07:00</v>
      </c>
      <c r="AF576" s="235">
        <f>[4]SayfaKAY!BA772</f>
        <v>45794.291666666701</v>
      </c>
      <c r="AG576" s="179" t="str">
        <f>[4]SayfaKAY!S772</f>
        <v>(III) Farklı Araçlarda Tekrarlayan Arıza</v>
      </c>
      <c r="AH576" s="178" t="str">
        <f t="shared" si="379"/>
        <v>Bu Arıza Aracın Servise Verilmesine Engel</v>
      </c>
      <c r="AI576" s="163" t="str">
        <f>[4]SayfaKAY!AV772</f>
        <v/>
      </c>
      <c r="AJ576" s="164" t="str">
        <f t="shared" si="380"/>
        <v/>
      </c>
      <c r="AK576" s="164" t="str">
        <f t="shared" si="381"/>
        <v/>
      </c>
      <c r="AL576" s="112" t="str">
        <f>[4]SayfaKAY!AX772</f>
        <v/>
      </c>
      <c r="AM576" s="257" cm="1">
        <f t="array" ref="AM576">IFERROR(IF(AND(P576&lt;&gt;"D(Arıza Değil)",AH576="Bu Arıza Aracın Servise Verilmesine Engel Değil"),
IF(Z576-F576&gt;0,(AB576-Y576)*24*60,
IF(OR(AND(G576&gt;$AS$1,G576&lt;$AT$1),AND(G576&gt;$AU$1,G576&lt;$AV$1)),
(AF576-H576)*24*60,     BH:BH0)),        AN576),0)</f>
        <v>1198.0000000807922</v>
      </c>
      <c r="AN576" s="257">
        <f t="shared" si="382"/>
        <v>1198.0000000807922</v>
      </c>
      <c r="AO576" s="174" t="str">
        <f>[4]SayfaKAY!AG772</f>
        <v/>
      </c>
      <c r="AP576" s="174" t="str">
        <f>[4]SayfaKAY!AI772</f>
        <v/>
      </c>
      <c r="AQ576" s="174" t="str">
        <f>[4]SayfaKAY!AQ772</f>
        <v/>
      </c>
      <c r="AR576" s="174" t="str">
        <f>[4]SayfaKAY!AH772</f>
        <v/>
      </c>
      <c r="AS576" s="174" t="str">
        <f>[4]SayfaKAY!AJ772</f>
        <v/>
      </c>
      <c r="AT576" s="175" t="str">
        <f>[4]SayfaKAY!AM772</f>
        <v/>
      </c>
      <c r="AU576" s="176" t="str">
        <f>[4]SayfaKAY!AL772</f>
        <v/>
      </c>
      <c r="AV576" s="176" t="str">
        <f>[4]SayfaKAY!AP772</f>
        <v/>
      </c>
      <c r="AW576" s="177" t="str">
        <f>[4]SayfaKAY!AT772</f>
        <v/>
      </c>
      <c r="AX576" s="194">
        <f t="shared" si="383"/>
        <v>26356.000001777429</v>
      </c>
      <c r="AY576" s="168"/>
      <c r="AZ576" s="167"/>
      <c r="BA576" s="113"/>
      <c r="BB576" s="171" t="str">
        <f t="shared" si="410"/>
        <v/>
      </c>
      <c r="BC576" s="114"/>
      <c r="BD576" s="114"/>
      <c r="BE576" s="114"/>
      <c r="BF576" s="114"/>
      <c r="BG576" s="114"/>
      <c r="BH576" s="114">
        <f>IFERROR(FRACAS!AN775, "Hata Var")</f>
        <v>150.99999997881241</v>
      </c>
      <c r="BI576" s="114"/>
      <c r="BJ576" s="114"/>
      <c r="BK576" s="105" t="str">
        <f>[4]SayfaKAY!AW772</f>
        <v/>
      </c>
      <c r="BL576" s="105" t="str">
        <f>[4]SayfaKAY!V772</f>
        <v>DENİZLER OTOMOTİV SAN. VE TİC.LTD.Ş</v>
      </c>
      <c r="BM576" s="114"/>
      <c r="BN576" s="171" t="str">
        <f t="shared" si="384"/>
        <v>x yok</v>
      </c>
      <c r="BO576" s="171" t="b">
        <f t="shared" si="385"/>
        <v>0</v>
      </c>
      <c r="BP576" s="171" t="str">
        <f t="shared" si="386"/>
        <v>Bir günden fazla süren arıza</v>
      </c>
      <c r="BQ576" s="226">
        <f t="shared" si="387"/>
        <v>1077.9999999830034</v>
      </c>
      <c r="BR576" s="226">
        <f t="shared" si="388"/>
        <v>120.00000009778887</v>
      </c>
      <c r="BS576" s="226">
        <f t="shared" si="389"/>
        <v>1198.0000000807922</v>
      </c>
      <c r="BT576" s="114"/>
      <c r="BU576" s="242"/>
      <c r="BV576" s="233">
        <f t="shared" si="390"/>
        <v>0</v>
      </c>
      <c r="BW576" s="226" t="str">
        <f t="shared" si="391"/>
        <v>Hayır, çakışma yok</v>
      </c>
      <c r="BX576" s="229"/>
      <c r="BY576" s="247">
        <f t="shared" si="392"/>
        <v>0.74861111109930789</v>
      </c>
      <c r="BZ576" s="247">
        <f t="shared" si="393"/>
        <v>8.3333333401242271E-2</v>
      </c>
      <c r="CA576" s="247">
        <f t="shared" si="394"/>
        <v>0.83194444450055016</v>
      </c>
      <c r="CB576" s="213"/>
      <c r="CC576" s="211"/>
      <c r="CD576" s="196"/>
      <c r="CE576" s="213">
        <v>771</v>
      </c>
      <c r="CF576" s="182">
        <f t="shared" si="395"/>
        <v>45793.4597222222</v>
      </c>
      <c r="CG576" s="182">
        <f t="shared" si="396"/>
        <v>45794.291666666701</v>
      </c>
      <c r="CH576" s="196"/>
      <c r="CI576" s="196"/>
      <c r="CJ576" s="196"/>
      <c r="CK576" s="196">
        <f t="shared" si="397"/>
        <v>8.3333333401242271E-2</v>
      </c>
      <c r="CL576" s="196">
        <f t="shared" si="398"/>
        <v>0.74861111109930789</v>
      </c>
      <c r="CM576" s="196">
        <f t="shared" si="399"/>
        <v>0.83194444450055016</v>
      </c>
      <c r="CN576" s="114"/>
      <c r="CO576" s="115">
        <f t="shared" si="400"/>
        <v>1198.0000000807922</v>
      </c>
      <c r="CP576" s="116">
        <f t="shared" si="401"/>
        <v>5.0000000040745363</v>
      </c>
      <c r="CQ576" s="117">
        <f t="shared" si="402"/>
        <v>0.45972222220007097</v>
      </c>
      <c r="CR576" s="117">
        <f t="shared" si="403"/>
        <v>45794.208333333299</v>
      </c>
      <c r="CS576" s="117">
        <f t="shared" si="404"/>
        <v>45794.291666666701</v>
      </c>
      <c r="CT576" s="118">
        <f t="shared" si="405"/>
        <v>65942997.999999985</v>
      </c>
      <c r="CU576" s="118">
        <f t="shared" si="406"/>
        <v>120.00000009778887</v>
      </c>
      <c r="CV576" s="118">
        <f t="shared" si="407"/>
        <v>65943118.000000082</v>
      </c>
      <c r="CW576" s="119">
        <f t="shared" si="408"/>
        <v>0.99999818024983145</v>
      </c>
    </row>
    <row r="577" spans="1:101" ht="118.5" customHeight="1" x14ac:dyDescent="0.3">
      <c r="A577" s="104" t="str">
        <f>[4]SayfaKAY!C769</f>
        <v>KAY5+6</v>
      </c>
      <c r="B577" s="104" t="str">
        <f>[4]SayfaKAY!D769</f>
        <v>3882(11)</v>
      </c>
      <c r="C577" s="105" t="str">
        <f>[4]SayfaKAY!E769</f>
        <v>MA</v>
      </c>
      <c r="D577" s="105">
        <f>[4]SayfaKAY!F769</f>
        <v>72308</v>
      </c>
      <c r="E577" s="106" t="str">
        <f>[4]SayfaKAY!G769</f>
        <v>BOZ-KAY5+6-FF-756</v>
      </c>
      <c r="F577" s="193">
        <f t="shared" si="369"/>
        <v>45791</v>
      </c>
      <c r="G577" s="135">
        <f t="shared" si="370"/>
        <v>0.42291666669916594</v>
      </c>
      <c r="H577" s="235">
        <f>[4]SayfaKAY!H769</f>
        <v>45791.422916666699</v>
      </c>
      <c r="I577" s="104" t="str">
        <f>[4]SayfaKAY!I769</f>
        <v>Hat/Line</v>
      </c>
      <c r="J577" s="103" t="str">
        <f>IF([4]SayfaKAY!J769="","",IF([4]SayfaKAY!J769="Müşteri","Notified by Customer","Notified by Bozankaya"))</f>
        <v>Notified by Customer</v>
      </c>
      <c r="K577" s="103" t="e">
        <f>VLOOKUP([4]SayfaKAY!L769,#REF!,2,FALSE)</f>
        <v>#REF!</v>
      </c>
      <c r="L577" s="165" t="str">
        <f>[4]SayfaKAY!X769</f>
        <v/>
      </c>
      <c r="M577" s="107" t="str">
        <f t="shared" si="371"/>
        <v>KAY5+6-BOZ-KAY5+6-FF-756</v>
      </c>
      <c r="N577" s="105" t="str">
        <f>[4]SayfaKAY!M769</f>
        <v>CA SİLGEÇ ARIZALI ÇALIŞMIYOR</v>
      </c>
      <c r="O577" s="166" t="str">
        <f>[4]SayfaKAY!P769</f>
        <v>D-Arıza değil</v>
      </c>
      <c r="P577" s="166" t="str">
        <f>[4]SayfaKAY!Q769</f>
        <v>B(Servisten çekmeye etki eden arıza)</v>
      </c>
      <c r="Q577" s="166" t="str">
        <f>[4]SayfaKAY!R769</f>
        <v>N.A(Yaralanma yok)</v>
      </c>
      <c r="R577" s="132" t="str" cm="1">
        <f t="array" ref="R577">IF([4]SayfaKAY!U769="","",_xlfn.IFS([4]SayfaKAY!U769="Bozankaya","Bozankaya",[4]SayfaKAY!U769="Müşteri","Customer",[4]SayfaKAY!U769="Tedarikçi","Equipment Supplier"))</f>
        <v>Equipment Supplier</v>
      </c>
      <c r="S577" s="204" t="str">
        <f>[4]SayfaKAY!N769</f>
        <v>SİLECEK SOMUNLARI GEVŞEMİŞ SIKILDI SİLECEK ÇALIŞIYOR</v>
      </c>
      <c r="T577" s="133" t="str">
        <f>[4]SayfaKAY!AD769</f>
        <v>Ekipman yenisi ile değiştirildi</v>
      </c>
      <c r="U577" s="132" t="str">
        <f>[4]SayfaKAY!W769</f>
        <v/>
      </c>
      <c r="V577" s="108" t="str">
        <f>[4]SayfaKAY!AZ769</f>
        <v/>
      </c>
      <c r="W577" s="136">
        <f t="shared" si="372"/>
        <v>45791</v>
      </c>
      <c r="X577" s="137" t="str">
        <f t="shared" si="373"/>
        <v>11:00</v>
      </c>
      <c r="Y577" s="235">
        <f>[4]SayfaKAY!AE769</f>
        <v>45791.458333333299</v>
      </c>
      <c r="Z577" s="109">
        <f t="shared" si="374"/>
        <v>45791</v>
      </c>
      <c r="AA577" s="110" t="str">
        <f t="shared" si="375"/>
        <v>12:00</v>
      </c>
      <c r="AB577" s="182">
        <f>[4]SayfaKAY!BA769</f>
        <v>45791.5</v>
      </c>
      <c r="AC577" s="257">
        <f t="shared" si="376"/>
        <v>110.99999995320104</v>
      </c>
      <c r="AD577" s="111">
        <f t="shared" si="377"/>
        <v>45791</v>
      </c>
      <c r="AE577" s="111" t="str">
        <f t="shared" si="378"/>
        <v>12:00</v>
      </c>
      <c r="AF577" s="235">
        <f>[4]SayfaKAY!BA769</f>
        <v>45791.5</v>
      </c>
      <c r="AG577" s="179" t="str">
        <f>[4]SayfaKAY!S769</f>
        <v>(III) Farklı Araçlarda Tekrarlayan Arıza</v>
      </c>
      <c r="AH577" s="178" t="str">
        <f t="shared" si="379"/>
        <v>Bu Arıza Aracın Servise Verilmesine Engel</v>
      </c>
      <c r="AI577" s="163" t="str">
        <f>[4]SayfaKAY!AV769</f>
        <v/>
      </c>
      <c r="AJ577" s="164" t="str">
        <f t="shared" si="380"/>
        <v/>
      </c>
      <c r="AK577" s="164" t="str">
        <f t="shared" si="381"/>
        <v/>
      </c>
      <c r="AL577" s="112" t="str">
        <f>[4]SayfaKAY!AX769</f>
        <v/>
      </c>
      <c r="AM577" s="257" cm="1">
        <f t="array" ref="AM577">IFERROR(IF(AND(P577&lt;&gt;"D(Arıza Değil)",AH577="Bu Arıza Aracın Servise Verilmesine Engel Değil"),
IF(Z577-F577&gt;0,(AB577-Y577)*24*60,
IF(OR(AND(G577&gt;$AS$1,G577&lt;$AT$1),AND(G577&gt;$AU$1,G577&lt;$AV$1)),
(AF577-H577)*24*60,     BH:BH0)),        AN577),0)</f>
        <v>110.99999995320104</v>
      </c>
      <c r="AN577" s="257">
        <f t="shared" si="382"/>
        <v>110.99999995320104</v>
      </c>
      <c r="AO577" s="174" t="str">
        <f>[4]SayfaKAY!AG769</f>
        <v/>
      </c>
      <c r="AP577" s="174" t="str">
        <f>[4]SayfaKAY!AI769</f>
        <v/>
      </c>
      <c r="AQ577" s="174" t="str">
        <f>[4]SayfaKAY!AQ769</f>
        <v/>
      </c>
      <c r="AR577" s="174" t="str">
        <f>[4]SayfaKAY!AH769</f>
        <v/>
      </c>
      <c r="AS577" s="174" t="str">
        <f>[4]SayfaKAY!AJ769</f>
        <v/>
      </c>
      <c r="AT577" s="175" t="str">
        <f>[4]SayfaKAY!AM769</f>
        <v/>
      </c>
      <c r="AU577" s="176" t="str">
        <f>[4]SayfaKAY!AL769</f>
        <v/>
      </c>
      <c r="AV577" s="176" t="str">
        <f>[4]SayfaKAY!AP769</f>
        <v/>
      </c>
      <c r="AW577" s="177" t="str">
        <f>[4]SayfaKAY!AT769</f>
        <v/>
      </c>
      <c r="AX577" s="194" t="str">
        <f t="shared" si="383"/>
        <v/>
      </c>
      <c r="AY577" s="168"/>
      <c r="AZ577" s="167"/>
      <c r="BA577" s="170"/>
      <c r="BB577" s="171" t="str">
        <f t="shared" si="410"/>
        <v/>
      </c>
      <c r="BC577" s="114"/>
      <c r="BD577" s="114"/>
      <c r="BE577" s="114"/>
      <c r="BF577" s="114"/>
      <c r="BG577" s="114"/>
      <c r="BH577" s="114">
        <f>IFERROR(FRACAS!AN772, "Hata Var")</f>
        <v>191.99999995529652</v>
      </c>
      <c r="BI577" s="114"/>
      <c r="BJ577" s="114"/>
      <c r="BK577" s="105" t="str">
        <f>[4]SayfaKAY!AW769</f>
        <v/>
      </c>
      <c r="BL577" s="105" t="str">
        <f>[4]SayfaKAY!V769</f>
        <v>DENİZLER OTOMOTİV SAN. VE TİC.LTD.Ş</v>
      </c>
      <c r="BM577" s="114"/>
      <c r="BN577" s="171" t="str">
        <f t="shared" si="384"/>
        <v>x yok</v>
      </c>
      <c r="BO577" s="171" t="b">
        <f t="shared" si="385"/>
        <v>0</v>
      </c>
      <c r="BP577" s="171" t="b">
        <f t="shared" si="386"/>
        <v>0</v>
      </c>
      <c r="BQ577" s="226">
        <f t="shared" si="387"/>
        <v>50.999999904306605</v>
      </c>
      <c r="BR577" s="226">
        <f t="shared" si="388"/>
        <v>60.000000048894435</v>
      </c>
      <c r="BS577" s="226">
        <f t="shared" si="389"/>
        <v>110.99999995320104</v>
      </c>
      <c r="BT577" s="114"/>
      <c r="BU577" s="242"/>
      <c r="BV577" s="233">
        <f t="shared" si="390"/>
        <v>3</v>
      </c>
      <c r="BW577" s="226" t="str">
        <f t="shared" si="391"/>
        <v>Evet, çakışma var</v>
      </c>
      <c r="BX577" s="229"/>
      <c r="BY577" s="247">
        <f t="shared" si="392"/>
        <v>3.541666660021292E-2</v>
      </c>
      <c r="BZ577" s="247">
        <f t="shared" si="393"/>
        <v>4.1666666700621136E-2</v>
      </c>
      <c r="CA577" s="247">
        <f t="shared" si="394"/>
        <v>7.7083333300834056E-2</v>
      </c>
      <c r="CB577" s="213"/>
      <c r="CC577" s="211"/>
      <c r="CD577" s="196"/>
      <c r="CE577" s="213">
        <v>768</v>
      </c>
      <c r="CF577" s="182">
        <f t="shared" si="395"/>
        <v>45791.422916666699</v>
      </c>
      <c r="CG577" s="182">
        <f t="shared" si="396"/>
        <v>45791.5</v>
      </c>
      <c r="CH577" s="196"/>
      <c r="CI577" s="196"/>
      <c r="CJ577" s="196"/>
      <c r="CK577" s="196">
        <f t="shared" si="397"/>
        <v>4.1666666700621136E-2</v>
      </c>
      <c r="CL577" s="196">
        <f t="shared" si="398"/>
        <v>3.541666660021292E-2</v>
      </c>
      <c r="CM577" s="196">
        <f t="shared" si="399"/>
        <v>7.7083333300834056E-2</v>
      </c>
      <c r="CN577" s="114"/>
      <c r="CO577" s="115">
        <f t="shared" si="400"/>
        <v>110.99999995320104</v>
      </c>
      <c r="CP577" s="116">
        <f t="shared" si="401"/>
        <v>2.5000000020372681</v>
      </c>
      <c r="CQ577" s="117">
        <f t="shared" si="402"/>
        <v>0.42291666669916594</v>
      </c>
      <c r="CR577" s="117">
        <f t="shared" si="403"/>
        <v>45791.458333333299</v>
      </c>
      <c r="CS577" s="117">
        <f t="shared" si="404"/>
        <v>45791.5</v>
      </c>
      <c r="CT577" s="118">
        <f t="shared" si="405"/>
        <v>65939090.999999903</v>
      </c>
      <c r="CU577" s="118">
        <f t="shared" si="406"/>
        <v>60.000000048894435</v>
      </c>
      <c r="CV577" s="118">
        <f t="shared" si="407"/>
        <v>65939150.999999955</v>
      </c>
      <c r="CW577" s="119">
        <f t="shared" si="408"/>
        <v>0.99999909007017618</v>
      </c>
    </row>
    <row r="578" spans="1:101" ht="118.5" customHeight="1" x14ac:dyDescent="0.3">
      <c r="A578" s="160" t="str">
        <f>[4]SayfaKAY!C726</f>
        <v>KAY5+6</v>
      </c>
      <c r="B578" s="104" t="str">
        <f>[4]SayfaKAY!D726</f>
        <v>3882(11)</v>
      </c>
      <c r="C578" s="105" t="str">
        <f>[4]SayfaKAY!E726</f>
        <v>MA</v>
      </c>
      <c r="D578" s="105">
        <f>[4]SayfaKAY!F726</f>
        <v>80000</v>
      </c>
      <c r="E578" s="106" t="str">
        <f>[4]SayfaKAY!G726</f>
        <v>BOZ-KAY5+6-FF-713</v>
      </c>
      <c r="F578" s="193">
        <f t="shared" si="369"/>
        <v>45790</v>
      </c>
      <c r="G578" s="135">
        <f t="shared" si="370"/>
        <v>0.51736111110221827</v>
      </c>
      <c r="H578" s="235">
        <f>[4]SayfaKAY!H726</f>
        <v>45790.517361111102</v>
      </c>
      <c r="I578" s="104" t="str">
        <f>[4]SayfaKAY!I726</f>
        <v>Hat/Line</v>
      </c>
      <c r="J578" s="103" t="str">
        <f>IF([4]SayfaKAY!J726="","",IF([4]SayfaKAY!J726="Müşteri","Notified by Customer","Notified by Bozankaya"))</f>
        <v>Notified by Customer</v>
      </c>
      <c r="K578" s="103" t="e">
        <f>VLOOKUP([4]SayfaKAY!L726,#REF!,2,FALSE)</f>
        <v>#REF!</v>
      </c>
      <c r="L578" s="165" t="str">
        <f>[4]SayfaKAY!X726</f>
        <v/>
      </c>
      <c r="M578" s="107" t="str">
        <f t="shared" si="371"/>
        <v>KAY5+6-BOZ-KAY5+6-FF-713</v>
      </c>
      <c r="N578" s="105" t="str">
        <f>[4]SayfaKAY!M726</f>
        <v>CA KOLÇAK AŞAĞIDA</v>
      </c>
      <c r="O578" s="166" t="str">
        <f>[4]SayfaKAY!P726</f>
        <v>A-Sürüşü engeller</v>
      </c>
      <c r="P578" s="166" t="str">
        <f>[4]SayfaKAY!Q726</f>
        <v>B(Servisten çekmeye etki eden arıza)</v>
      </c>
      <c r="Q578" s="166" t="str">
        <f>[4]SayfaKAY!R726</f>
        <v>N.A(Yaralanma yok)</v>
      </c>
      <c r="R578" s="132" t="str" cm="1">
        <f t="array" ref="R578">IF([4]SayfaKAY!U726="","",_xlfn.IFS([4]SayfaKAY!U726="Bozankaya","Bozankaya",[4]SayfaKAY!U726="Müşteri","Customer",[4]SayfaKAY!U726="Tedarikçi","Equipment Supplier"))</f>
        <v>Bozankaya</v>
      </c>
      <c r="S578" s="204" t="str">
        <f>[4]SayfaKAY!N726</f>
        <v>KOLÇAK STOPER MODİFİKASYONU YAPILDI</v>
      </c>
      <c r="T578" s="133" t="str">
        <f>[4]SayfaKAY!AD726</f>
        <v>Ekipman yenisi ile değiştirildi</v>
      </c>
      <c r="U578" s="132" t="str">
        <f>[4]SayfaKAY!W726</f>
        <v/>
      </c>
      <c r="V578" s="108" t="str">
        <f>[4]SayfaKAY!AZ726</f>
        <v/>
      </c>
      <c r="W578" s="136">
        <f t="shared" si="372"/>
        <v>45805</v>
      </c>
      <c r="X578" s="137" t="str">
        <f t="shared" si="373"/>
        <v>05:00</v>
      </c>
      <c r="Y578" s="235">
        <f>[4]SayfaKAY!AE726</f>
        <v>45805.208333333299</v>
      </c>
      <c r="Z578" s="109">
        <f t="shared" si="374"/>
        <v>45805</v>
      </c>
      <c r="AA578" s="110" t="str">
        <f t="shared" si="375"/>
        <v>11:00</v>
      </c>
      <c r="AB578" s="182">
        <f>[4]SayfaKAY!BA726</f>
        <v>45805.458333333299</v>
      </c>
      <c r="AC578" s="257">
        <f t="shared" si="376"/>
        <v>21514.999999963911</v>
      </c>
      <c r="AD578" s="111">
        <f t="shared" si="377"/>
        <v>45805</v>
      </c>
      <c r="AE578" s="111" t="str">
        <f t="shared" si="378"/>
        <v>11:00</v>
      </c>
      <c r="AF578" s="235">
        <f>[4]SayfaKAY!BA726</f>
        <v>45805.458333333299</v>
      </c>
      <c r="AG578" s="179" t="str">
        <f>[4]SayfaKAY!S726</f>
        <v>(III) Farklı Araçlarda Tekrarlayan Arıza</v>
      </c>
      <c r="AH578" s="178" t="str">
        <f t="shared" si="379"/>
        <v>Bu Arıza Aracın Servise Verilmesine Engel</v>
      </c>
      <c r="AI578" s="163" t="str">
        <f>[4]SayfaKAY!AV726</f>
        <v/>
      </c>
      <c r="AJ578" s="164" t="str">
        <f t="shared" si="380"/>
        <v/>
      </c>
      <c r="AK578" s="164" t="str">
        <f t="shared" si="381"/>
        <v/>
      </c>
      <c r="AL578" s="112" t="str">
        <f>[4]SayfaKAY!AX726</f>
        <v/>
      </c>
      <c r="AM578" s="257" cm="1">
        <f t="array" ref="AM578">IFERROR(IF(AND(P578&lt;&gt;"D(Arıza Değil)",AH578="Bu Arıza Aracın Servise Verilmesine Engel Değil"),
IF(Z578-F578&gt;0,(AB578-Y578)*24*60,
IF(OR(AND(G578&gt;$AS$1,G578&lt;$AT$1),AND(G578&gt;$AU$1,G578&lt;$AV$1)),
(AF578-H578)*24*60,     BH:BH0)),        AN578),0)</f>
        <v>21514.999999963911</v>
      </c>
      <c r="AN578" s="257">
        <f t="shared" si="382"/>
        <v>21514.999999963911</v>
      </c>
      <c r="AO578" s="174" t="str">
        <f>[4]SayfaKAY!AG726</f>
        <v/>
      </c>
      <c r="AP578" s="174" t="str">
        <f>[4]SayfaKAY!AI726</f>
        <v/>
      </c>
      <c r="AQ578" s="174" t="str">
        <f>[4]SayfaKAY!AQ726</f>
        <v/>
      </c>
      <c r="AR578" s="174" t="str">
        <f>[4]SayfaKAY!AH726</f>
        <v/>
      </c>
      <c r="AS578" s="174" t="str">
        <f>[4]SayfaKAY!AJ726</f>
        <v/>
      </c>
      <c r="AT578" s="175" t="str">
        <f>[4]SayfaKAY!AM726</f>
        <v/>
      </c>
      <c r="AU578" s="176" t="str">
        <f>[4]SayfaKAY!AL726</f>
        <v/>
      </c>
      <c r="AV578" s="176" t="str">
        <f>[4]SayfaKAY!AP726</f>
        <v/>
      </c>
      <c r="AW578" s="177" t="str">
        <f>[4]SayfaKAY!AT726</f>
        <v/>
      </c>
      <c r="AX578" s="194" t="str">
        <f t="shared" si="383"/>
        <v/>
      </c>
      <c r="AY578" s="168"/>
      <c r="AZ578" s="167"/>
      <c r="BA578" s="113"/>
      <c r="BB578" s="171" t="str">
        <f t="shared" si="410"/>
        <v/>
      </c>
      <c r="BC578" s="114"/>
      <c r="BD578" s="114"/>
      <c r="BE578" s="114"/>
      <c r="BF578" s="114"/>
      <c r="BG578" s="114"/>
      <c r="BH578" s="114">
        <f>IFERROR(FRACAS!AN729, "Hata Var")</f>
        <v>981.00000000209548</v>
      </c>
      <c r="BI578" s="114"/>
      <c r="BJ578" s="114"/>
      <c r="BK578" s="105" t="str">
        <f>[4]SayfaKAY!AW726</f>
        <v/>
      </c>
      <c r="BL578" s="105" t="str">
        <f>[4]SayfaKAY!V726</f>
        <v>Tasarım</v>
      </c>
      <c r="BM578" s="114"/>
      <c r="BN578" s="171" t="str">
        <f t="shared" si="384"/>
        <v>x yok</v>
      </c>
      <c r="BO578" s="171" t="b">
        <f t="shared" si="385"/>
        <v>0</v>
      </c>
      <c r="BP578" s="171" t="str">
        <f t="shared" si="386"/>
        <v>Bir günden fazla süren arıza</v>
      </c>
      <c r="BQ578" s="226">
        <f t="shared" si="387"/>
        <v>21154.999999963911</v>
      </c>
      <c r="BR578" s="226">
        <f t="shared" si="388"/>
        <v>360</v>
      </c>
      <c r="BS578" s="226">
        <f t="shared" si="389"/>
        <v>21514.999999963911</v>
      </c>
      <c r="BT578" s="114"/>
      <c r="BU578" s="242"/>
      <c r="BV578" s="233">
        <f t="shared" si="390"/>
        <v>4</v>
      </c>
      <c r="BW578" s="226" t="str">
        <f t="shared" si="391"/>
        <v>Evet, çakışma var</v>
      </c>
      <c r="BX578" s="229"/>
      <c r="BY578" s="247">
        <f t="shared" si="392"/>
        <v>14.690972222197161</v>
      </c>
      <c r="BZ578" s="247">
        <f t="shared" si="393"/>
        <v>0.25</v>
      </c>
      <c r="CA578" s="247">
        <f t="shared" si="394"/>
        <v>14.940972222197161</v>
      </c>
      <c r="CB578" s="213"/>
      <c r="CC578" s="211"/>
      <c r="CD578" s="196"/>
      <c r="CE578" s="213">
        <v>725</v>
      </c>
      <c r="CF578" s="182">
        <f t="shared" si="395"/>
        <v>45790.517361111102</v>
      </c>
      <c r="CG578" s="182">
        <f t="shared" si="396"/>
        <v>45805.458333333299</v>
      </c>
      <c r="CH578" s="196"/>
      <c r="CI578" s="196"/>
      <c r="CJ578" s="196"/>
      <c r="CK578" s="196">
        <f t="shared" si="397"/>
        <v>0.25</v>
      </c>
      <c r="CL578" s="196">
        <f t="shared" si="398"/>
        <v>14.690972222197161</v>
      </c>
      <c r="CM578" s="196">
        <f t="shared" si="399"/>
        <v>14.940972222197161</v>
      </c>
      <c r="CN578" s="114"/>
      <c r="CO578" s="115">
        <f t="shared" si="400"/>
        <v>21514.999999963911</v>
      </c>
      <c r="CP578" s="116">
        <f t="shared" si="401"/>
        <v>15</v>
      </c>
      <c r="CQ578" s="117">
        <f t="shared" si="402"/>
        <v>0.51736111110221827</v>
      </c>
      <c r="CR578" s="117">
        <f t="shared" si="403"/>
        <v>45805.208333333299</v>
      </c>
      <c r="CS578" s="117">
        <f t="shared" si="404"/>
        <v>45805.458333333299</v>
      </c>
      <c r="CT578" s="118">
        <f t="shared" si="405"/>
        <v>65958754.999999963</v>
      </c>
      <c r="CU578" s="118">
        <f t="shared" si="406"/>
        <v>360</v>
      </c>
      <c r="CV578" s="118">
        <f t="shared" si="407"/>
        <v>65959114.999999963</v>
      </c>
      <c r="CW578" s="119">
        <f t="shared" si="408"/>
        <v>0.99999454207352545</v>
      </c>
    </row>
    <row r="579" spans="1:101" ht="118.5" customHeight="1" x14ac:dyDescent="0.3">
      <c r="A579" s="104" t="str">
        <f>[4]SayfaKAY!C727</f>
        <v>KAY5+6</v>
      </c>
      <c r="B579" s="104" t="str">
        <f>[4]SayfaKAY!D727</f>
        <v>3880(9)</v>
      </c>
      <c r="C579" s="105" t="str">
        <f>[4]SayfaKAY!E727</f>
        <v>MA</v>
      </c>
      <c r="D579" s="105">
        <f>[4]SayfaKAY!F727</f>
        <v>93828</v>
      </c>
      <c r="E579" s="106" t="str">
        <f>[4]SayfaKAY!G727</f>
        <v>BOZ-KAY5+6-FF-714</v>
      </c>
      <c r="F579" s="193">
        <f t="shared" si="369"/>
        <v>45790</v>
      </c>
      <c r="G579" s="135">
        <f t="shared" si="370"/>
        <v>0.51388888889778173</v>
      </c>
      <c r="H579" s="235">
        <f>[4]SayfaKAY!H727</f>
        <v>45790.513888888898</v>
      </c>
      <c r="I579" s="104" t="str">
        <f>[4]SayfaKAY!I727</f>
        <v>Hat/Line</v>
      </c>
      <c r="J579" s="103" t="str">
        <f>IF([4]SayfaKAY!J727="","",IF([4]SayfaKAY!J727="Müşteri","Notified by Customer","Notified by Bozankaya"))</f>
        <v>Notified by Customer</v>
      </c>
      <c r="K579" s="103" t="e">
        <f>VLOOKUP([4]SayfaKAY!L727,#REF!,2,FALSE)</f>
        <v>#REF!</v>
      </c>
      <c r="L579" s="165" t="str">
        <f>[4]SayfaKAY!X727</f>
        <v/>
      </c>
      <c r="M579" s="107" t="str">
        <f t="shared" si="371"/>
        <v>KAY5+6-BOZ-KAY5+6-FF-714</v>
      </c>
      <c r="N579" s="105" t="str">
        <f>[4]SayfaKAY!M727</f>
        <v>CA KOLÇAK AYARSIZ AŞAĞIDA DURUYOR</v>
      </c>
      <c r="O579" s="166" t="str">
        <f>[4]SayfaKAY!P727</f>
        <v>D-Arıza değil</v>
      </c>
      <c r="P579" s="166" t="str">
        <f>[4]SayfaKAY!Q727</f>
        <v>B(Servisten çekmeye etki eden arıza)</v>
      </c>
      <c r="Q579" s="166" t="str">
        <f>[4]SayfaKAY!R727</f>
        <v>N.A(Yaralanma yok)</v>
      </c>
      <c r="R579" s="132" t="str" cm="1">
        <f t="array" ref="R579">IF([4]SayfaKAY!U727="","",_xlfn.IFS([4]SayfaKAY!U727="Bozankaya","Bozankaya",[4]SayfaKAY!U727="Müşteri","Customer",[4]SayfaKAY!U727="Tedarikçi","Equipment Supplier"))</f>
        <v>Bozankaya</v>
      </c>
      <c r="S579" s="204" t="str">
        <f>[4]SayfaKAY!N727</f>
        <v>KOLÇAK STOPER MODİFİKASYONU YAPILDI</v>
      </c>
      <c r="T579" s="133" t="str">
        <f>[4]SayfaKAY!AD727</f>
        <v>Ekipman yenisi ile değiştirildi</v>
      </c>
      <c r="U579" s="132" t="str">
        <f>[4]SayfaKAY!W727</f>
        <v/>
      </c>
      <c r="V579" s="108" t="str">
        <f>[4]SayfaKAY!AZ727</f>
        <v/>
      </c>
      <c r="W579" s="136">
        <f t="shared" si="372"/>
        <v>45805</v>
      </c>
      <c r="X579" s="137" t="str">
        <f t="shared" si="373"/>
        <v>05:00</v>
      </c>
      <c r="Y579" s="235">
        <f>[4]SayfaKAY!AE727</f>
        <v>45805.208333333299</v>
      </c>
      <c r="Z579" s="109">
        <f t="shared" si="374"/>
        <v>45805</v>
      </c>
      <c r="AA579" s="110" t="str">
        <f t="shared" si="375"/>
        <v>11:00</v>
      </c>
      <c r="AB579" s="182">
        <f>[4]SayfaKAY!BA727</f>
        <v>45805.458333333299</v>
      </c>
      <c r="AC579" s="257">
        <f t="shared" si="376"/>
        <v>21519.9999999383</v>
      </c>
      <c r="AD579" s="111">
        <f t="shared" si="377"/>
        <v>45805</v>
      </c>
      <c r="AE579" s="111" t="str">
        <f t="shared" si="378"/>
        <v>11:00</v>
      </c>
      <c r="AF579" s="235">
        <f>[4]SayfaKAY!BA727</f>
        <v>45805.458333333299</v>
      </c>
      <c r="AG579" s="179" t="str">
        <f>[4]SayfaKAY!S727</f>
        <v>(III) Farklı Araçlarda Tekrarlayan Arıza</v>
      </c>
      <c r="AH579" s="178" t="str">
        <f t="shared" si="379"/>
        <v>Bu Arıza Aracın Servise Verilmesine Engel</v>
      </c>
      <c r="AI579" s="163" t="str">
        <f>[4]SayfaKAY!AV727</f>
        <v/>
      </c>
      <c r="AJ579" s="164" t="str">
        <f t="shared" si="380"/>
        <v/>
      </c>
      <c r="AK579" s="164" t="str">
        <f t="shared" si="381"/>
        <v/>
      </c>
      <c r="AL579" s="112" t="str">
        <f>[4]SayfaKAY!AX727</f>
        <v/>
      </c>
      <c r="AM579" s="257" cm="1">
        <f t="array" ref="AM579">IFERROR(IF(AND(P579&lt;&gt;"D(Arıza Değil)",AH579="Bu Arıza Aracın Servise Verilmesine Engel Değil"),
IF(Z579-F579&gt;0,(AB579-Y579)*24*60,
IF(OR(AND(G579&gt;$AS$1,G579&lt;$AT$1),AND(G579&gt;$AU$1,G579&lt;$AV$1)),
(AF579-H579)*24*60,     BH:BH0)),        AN579),0)</f>
        <v>21519.9999999383</v>
      </c>
      <c r="AN579" s="257">
        <f t="shared" si="382"/>
        <v>21519.9999999383</v>
      </c>
      <c r="AO579" s="174" t="str">
        <f>[4]SayfaKAY!AG727</f>
        <v/>
      </c>
      <c r="AP579" s="174" t="str">
        <f>[4]SayfaKAY!AI727</f>
        <v/>
      </c>
      <c r="AQ579" s="174" t="str">
        <f>[4]SayfaKAY!AQ727</f>
        <v/>
      </c>
      <c r="AR579" s="174" t="str">
        <f>[4]SayfaKAY!AH727</f>
        <v/>
      </c>
      <c r="AS579" s="174" t="str">
        <f>[4]SayfaKAY!AJ727</f>
        <v/>
      </c>
      <c r="AT579" s="175" t="str">
        <f>[4]SayfaKAY!AM727</f>
        <v/>
      </c>
      <c r="AU579" s="176" t="str">
        <f>[4]SayfaKAY!AL727</f>
        <v/>
      </c>
      <c r="AV579" s="176" t="str">
        <f>[4]SayfaKAY!AP727</f>
        <v/>
      </c>
      <c r="AW579" s="177" t="str">
        <f>[4]SayfaKAY!AT727</f>
        <v/>
      </c>
      <c r="AX579" s="194" t="str">
        <f t="shared" si="383"/>
        <v/>
      </c>
      <c r="AY579" s="168"/>
      <c r="AZ579" s="167"/>
      <c r="BA579" s="170"/>
      <c r="BB579" s="171" t="str">
        <f t="shared" si="410"/>
        <v/>
      </c>
      <c r="BC579" s="114"/>
      <c r="BD579" s="114"/>
      <c r="BE579" s="114"/>
      <c r="BF579" s="114"/>
      <c r="BG579" s="114"/>
      <c r="BH579" s="114">
        <f>IFERROR(FRACAS!AN730, "Hata Var")</f>
        <v>2056.9999999681022</v>
      </c>
      <c r="BI579" s="114"/>
      <c r="BJ579" s="114"/>
      <c r="BK579" s="105" t="str">
        <f>[4]SayfaKAY!AW727</f>
        <v/>
      </c>
      <c r="BL579" s="105" t="str">
        <f>[4]SayfaKAY!V727</f>
        <v>Tasarım</v>
      </c>
      <c r="BM579" s="114"/>
      <c r="BN579" s="171" t="str">
        <f t="shared" si="384"/>
        <v>x yok</v>
      </c>
      <c r="BO579" s="171" t="b">
        <f t="shared" si="385"/>
        <v>0</v>
      </c>
      <c r="BP579" s="171" t="str">
        <f t="shared" si="386"/>
        <v>Bir günden fazla süren arıza</v>
      </c>
      <c r="BQ579" s="226">
        <f t="shared" si="387"/>
        <v>21159.9999999383</v>
      </c>
      <c r="BR579" s="226">
        <f t="shared" si="388"/>
        <v>360</v>
      </c>
      <c r="BS579" s="226">
        <f t="shared" si="389"/>
        <v>21519.9999999383</v>
      </c>
      <c r="BT579" s="114"/>
      <c r="BU579" s="242"/>
      <c r="BV579" s="233">
        <f t="shared" si="390"/>
        <v>5</v>
      </c>
      <c r="BW579" s="226" t="str">
        <f t="shared" si="391"/>
        <v>Evet, çakışma var</v>
      </c>
      <c r="BX579" s="229"/>
      <c r="BY579" s="247">
        <f t="shared" si="392"/>
        <v>14.694444444401597</v>
      </c>
      <c r="BZ579" s="247">
        <f t="shared" si="393"/>
        <v>0.25</v>
      </c>
      <c r="CA579" s="247">
        <f t="shared" si="394"/>
        <v>14.944444444401597</v>
      </c>
      <c r="CB579" s="213"/>
      <c r="CC579" s="211"/>
      <c r="CD579" s="196"/>
      <c r="CE579" s="213">
        <v>726</v>
      </c>
      <c r="CF579" s="182">
        <f t="shared" si="395"/>
        <v>45790.513888888898</v>
      </c>
      <c r="CG579" s="182">
        <f t="shared" si="396"/>
        <v>45805.458333333299</v>
      </c>
      <c r="CH579" s="196"/>
      <c r="CI579" s="196"/>
      <c r="CJ579" s="196"/>
      <c r="CK579" s="196">
        <f t="shared" si="397"/>
        <v>0.25</v>
      </c>
      <c r="CL579" s="196">
        <f t="shared" si="398"/>
        <v>14.694444444401597</v>
      </c>
      <c r="CM579" s="196">
        <f t="shared" si="399"/>
        <v>14.944444444401597</v>
      </c>
      <c r="CN579" s="114"/>
      <c r="CO579" s="115">
        <f t="shared" si="400"/>
        <v>21519.9999999383</v>
      </c>
      <c r="CP579" s="116">
        <f t="shared" si="401"/>
        <v>15</v>
      </c>
      <c r="CQ579" s="117">
        <f t="shared" si="402"/>
        <v>0.51388888889778173</v>
      </c>
      <c r="CR579" s="117">
        <f t="shared" si="403"/>
        <v>45805.208333333299</v>
      </c>
      <c r="CS579" s="117">
        <f t="shared" si="404"/>
        <v>45805.458333333299</v>
      </c>
      <c r="CT579" s="118">
        <f t="shared" si="405"/>
        <v>65958759.99999994</v>
      </c>
      <c r="CU579" s="118">
        <f t="shared" si="406"/>
        <v>360</v>
      </c>
      <c r="CV579" s="118">
        <f t="shared" si="407"/>
        <v>65959119.99999994</v>
      </c>
      <c r="CW579" s="119">
        <f t="shared" si="408"/>
        <v>0.99999454207393912</v>
      </c>
    </row>
    <row r="580" spans="1:101" ht="118.5" customHeight="1" x14ac:dyDescent="0.3">
      <c r="A580" s="160" t="str">
        <f>[4]SayfaKAY!C728</f>
        <v>KAY5+6</v>
      </c>
      <c r="B580" s="104" t="str">
        <f>[4]SayfaKAY!D728</f>
        <v>3872(1)</v>
      </c>
      <c r="C580" s="105" t="str">
        <f>[4]SayfaKAY!E728</f>
        <v>MB</v>
      </c>
      <c r="D580" s="105">
        <f>[4]SayfaKAY!F728</f>
        <v>129937</v>
      </c>
      <c r="E580" s="106" t="str">
        <f>[4]SayfaKAY!G728</f>
        <v>BOZ-KAY5+6-FF-715</v>
      </c>
      <c r="F580" s="193">
        <f t="shared" si="369"/>
        <v>45790</v>
      </c>
      <c r="G580" s="135">
        <f t="shared" si="370"/>
        <v>0.46180555559840286</v>
      </c>
      <c r="H580" s="235">
        <f>[4]SayfaKAY!H728</f>
        <v>45790.461805555598</v>
      </c>
      <c r="I580" s="104" t="str">
        <f>[4]SayfaKAY!I728</f>
        <v>Hat/Line</v>
      </c>
      <c r="J580" s="103" t="str">
        <f>IF([4]SayfaKAY!J728="","",IF([4]SayfaKAY!J728="Müşteri","Notified by Customer","Notified by Bozankaya"))</f>
        <v>Notified by Customer</v>
      </c>
      <c r="K580" s="103" t="e">
        <f>VLOOKUP([4]SayfaKAY!L728,#REF!,2,FALSE)</f>
        <v>#REF!</v>
      </c>
      <c r="L580" s="165" t="str">
        <f>[4]SayfaKAY!X728</f>
        <v>DENİZLER OTOMOTİV SAN. VE TİC.LTD.Ş</v>
      </c>
      <c r="M580" s="107" t="str">
        <f t="shared" si="371"/>
        <v>KAY5+6-BOZ-KAY5+6-FF-715</v>
      </c>
      <c r="N580" s="105" t="str">
        <f>[4]SayfaKAY!M728</f>
        <v>CB SİLECEK ÇALIŞIYOR FAKAT TEMİZLEME AÇISI BOZUK</v>
      </c>
      <c r="O580" s="166" t="str">
        <f>[4]SayfaKAY!P728</f>
        <v>D-Arıza değil</v>
      </c>
      <c r="P580" s="166" t="str">
        <f>[4]SayfaKAY!Q728</f>
        <v>A(Hareket etmeyi engelleyen arıza)</v>
      </c>
      <c r="Q580" s="166" t="str">
        <f>[4]SayfaKAY!R728</f>
        <v>N.A(Yaralanma yok)</v>
      </c>
      <c r="R580" s="132" t="str" cm="1">
        <f t="array" ref="R580">IF([4]SayfaKAY!U728="","",_xlfn.IFS([4]SayfaKAY!U728="Bozankaya","Bozankaya",[4]SayfaKAY!U728="Müşteri","Customer",[4]SayfaKAY!U728="Tedarikçi","Equipment Supplier"))</f>
        <v>Equipment Supplier</v>
      </c>
      <c r="S580" s="204" t="str">
        <f>[4]SayfaKAY!N728</f>
        <v>SİLECEK AYARI YAPILDI</v>
      </c>
      <c r="T580" s="133" t="str">
        <f>[4]SayfaKAY!AD728</f>
        <v>Gevşek bağlantı vidaları sıkıldı</v>
      </c>
      <c r="U580" s="132" t="str">
        <f>[4]SayfaKAY!W728</f>
        <v>Evet</v>
      </c>
      <c r="V580" s="108" t="str">
        <f>[4]SayfaKAY!AZ728</f>
        <v/>
      </c>
      <c r="W580" s="136">
        <f t="shared" si="372"/>
        <v>45805</v>
      </c>
      <c r="X580" s="137" t="str">
        <f t="shared" si="373"/>
        <v>10:00</v>
      </c>
      <c r="Y580" s="235">
        <f>[4]SayfaKAY!AE728</f>
        <v>45805.416666666701</v>
      </c>
      <c r="Z580" s="109">
        <f t="shared" si="374"/>
        <v>45805</v>
      </c>
      <c r="AA580" s="110" t="str">
        <f t="shared" si="375"/>
        <v>15:00</v>
      </c>
      <c r="AB580" s="182">
        <f>[4]SayfaKAY!BA728</f>
        <v>45805.625</v>
      </c>
      <c r="AC580" s="257">
        <f t="shared" si="376"/>
        <v>21834.9999999383</v>
      </c>
      <c r="AD580" s="111">
        <f t="shared" si="377"/>
        <v>45805</v>
      </c>
      <c r="AE580" s="111" t="str">
        <f t="shared" si="378"/>
        <v>15:00</v>
      </c>
      <c r="AF580" s="235">
        <f>[4]SayfaKAY!BA728</f>
        <v>45805.625</v>
      </c>
      <c r="AG580" s="179" t="str">
        <f>[4]SayfaKAY!S728</f>
        <v>(III) Farklı Araçlarda Tekrarlayan Arıza</v>
      </c>
      <c r="AH580" s="178" t="str">
        <f t="shared" si="379"/>
        <v>Bu Arıza Aracın Servise Verilmesine Engel</v>
      </c>
      <c r="AI580" s="163" t="str">
        <f>[4]SayfaKAY!AV728</f>
        <v/>
      </c>
      <c r="AJ580" s="164" t="str">
        <f t="shared" si="380"/>
        <v/>
      </c>
      <c r="AK580" s="164" t="str">
        <f t="shared" si="381"/>
        <v/>
      </c>
      <c r="AL580" s="112" t="str">
        <f>[4]SayfaKAY!AX728</f>
        <v/>
      </c>
      <c r="AM580" s="257" cm="1">
        <f t="array" ref="AM580">IFERROR(IF(AND(P580&lt;&gt;"D(Arıza Değil)",AH580="Bu Arıza Aracın Servise Verilmesine Engel Değil"),
IF(Z580-F580&gt;0,(AB580-Y580)*24*60,
IF(OR(AND(G580&gt;$AS$1,G580&lt;$AT$1),AND(G580&gt;$AU$1,G580&lt;$AV$1)),
(AF580-H580)*24*60,     BH:BH0)),        AN580),0)</f>
        <v>21834.9999999383</v>
      </c>
      <c r="AN580" s="257">
        <f t="shared" si="382"/>
        <v>21834.9999999383</v>
      </c>
      <c r="AO580" s="174" t="str">
        <f>[4]SayfaKAY!AG728</f>
        <v/>
      </c>
      <c r="AP580" s="174" t="str">
        <f>[4]SayfaKAY!AI728</f>
        <v/>
      </c>
      <c r="AQ580" s="174" t="str">
        <f>[4]SayfaKAY!AQ728</f>
        <v/>
      </c>
      <c r="AR580" s="174" t="str">
        <f>[4]SayfaKAY!AH728</f>
        <v/>
      </c>
      <c r="AS580" s="174" t="str">
        <f>[4]SayfaKAY!AJ728</f>
        <v/>
      </c>
      <c r="AT580" s="175" t="str">
        <f>[4]SayfaKAY!AM728</f>
        <v/>
      </c>
      <c r="AU580" s="176" t="str">
        <f>[4]SayfaKAY!AL728</f>
        <v/>
      </c>
      <c r="AV580" s="176" t="str">
        <f>[4]SayfaKAY!AP728</f>
        <v/>
      </c>
      <c r="AW580" s="177" t="str">
        <f>[4]SayfaKAY!AT728</f>
        <v/>
      </c>
      <c r="AX580" s="194" t="str">
        <f t="shared" si="383"/>
        <v/>
      </c>
      <c r="AY580" s="168"/>
      <c r="AZ580" s="167"/>
      <c r="BA580" s="113"/>
      <c r="BB580" s="171" t="str">
        <f t="shared" si="410"/>
        <v/>
      </c>
      <c r="BC580" s="114"/>
      <c r="BD580" s="114"/>
      <c r="BE580" s="114"/>
      <c r="BF580" s="114"/>
      <c r="BG580" s="114"/>
      <c r="BH580" s="114">
        <f>IFERROR(FRACAS!AN731, "Hata Var")</f>
        <v>330.00000004889444</v>
      </c>
      <c r="BI580" s="114"/>
      <c r="BJ580" s="114"/>
      <c r="BK580" s="105" t="str">
        <f>[4]SayfaKAY!AW728</f>
        <v/>
      </c>
      <c r="BL580" s="105" t="str">
        <f>[4]SayfaKAY!V728</f>
        <v>DENİZLER OTOMOTİV SAN. VE TİC.LTD.Ş</v>
      </c>
      <c r="BM580" s="114"/>
      <c r="BN580" s="171" t="str">
        <f t="shared" si="384"/>
        <v>x yok</v>
      </c>
      <c r="BO580" s="171" t="b">
        <f t="shared" si="385"/>
        <v>0</v>
      </c>
      <c r="BP580" s="171" t="str">
        <f t="shared" si="386"/>
        <v>Bir günden fazla süren arıza</v>
      </c>
      <c r="BQ580" s="226">
        <f t="shared" si="387"/>
        <v>21534.999999987194</v>
      </c>
      <c r="BR580" s="226">
        <f t="shared" si="388"/>
        <v>299.99999995110556</v>
      </c>
      <c r="BS580" s="226">
        <f t="shared" si="389"/>
        <v>21834.9999999383</v>
      </c>
      <c r="BT580" s="114"/>
      <c r="BU580" s="242"/>
      <c r="BV580" s="233">
        <f t="shared" si="390"/>
        <v>5</v>
      </c>
      <c r="BW580" s="226" t="str">
        <f t="shared" si="391"/>
        <v>Evet, çakışma var</v>
      </c>
      <c r="BX580" s="229"/>
      <c r="BY580" s="247">
        <f t="shared" si="392"/>
        <v>14.954861111102218</v>
      </c>
      <c r="BZ580" s="247">
        <f t="shared" si="393"/>
        <v>0.20833333329937886</v>
      </c>
      <c r="CA580" s="247">
        <f t="shared" si="394"/>
        <v>15.163194444401597</v>
      </c>
      <c r="CB580" s="213"/>
      <c r="CC580" s="211"/>
      <c r="CD580" s="196"/>
      <c r="CE580" s="213">
        <v>727</v>
      </c>
      <c r="CF580" s="182">
        <f t="shared" si="395"/>
        <v>45790.461805555598</v>
      </c>
      <c r="CG580" s="182">
        <f t="shared" si="396"/>
        <v>45805.625</v>
      </c>
      <c r="CH580" s="196"/>
      <c r="CI580" s="196"/>
      <c r="CJ580" s="196"/>
      <c r="CK580" s="196">
        <f t="shared" si="397"/>
        <v>0.20833333329937886</v>
      </c>
      <c r="CL580" s="196">
        <f t="shared" si="398"/>
        <v>14.954861111102218</v>
      </c>
      <c r="CM580" s="196">
        <f t="shared" si="399"/>
        <v>15.163194444401597</v>
      </c>
      <c r="CN580" s="114"/>
      <c r="CO580" s="115">
        <f t="shared" si="400"/>
        <v>21834.9999999383</v>
      </c>
      <c r="CP580" s="116">
        <f t="shared" si="401"/>
        <v>12.499999997962732</v>
      </c>
      <c r="CQ580" s="117">
        <f t="shared" si="402"/>
        <v>0.46180555559840286</v>
      </c>
      <c r="CR580" s="117">
        <f t="shared" si="403"/>
        <v>45805.416666666701</v>
      </c>
      <c r="CS580" s="117">
        <f t="shared" si="404"/>
        <v>45805.625</v>
      </c>
      <c r="CT580" s="118">
        <f t="shared" si="405"/>
        <v>65959134.999999985</v>
      </c>
      <c r="CU580" s="118">
        <f t="shared" si="406"/>
        <v>299.99999995110556</v>
      </c>
      <c r="CV580" s="118">
        <f t="shared" si="407"/>
        <v>65959434.99999994</v>
      </c>
      <c r="CW580" s="119">
        <f t="shared" si="408"/>
        <v>0.99999545175000426</v>
      </c>
    </row>
    <row r="581" spans="1:101" ht="118.5" customHeight="1" x14ac:dyDescent="0.3">
      <c r="A581" s="104" t="str">
        <f>[4]SayfaKAY!C736</f>
        <v>KAY5+6</v>
      </c>
      <c r="B581" s="104" t="str">
        <f>[4]SayfaKAY!D736</f>
        <v>3876(5)</v>
      </c>
      <c r="C581" s="105" t="str">
        <f>[4]SayfaKAY!E736</f>
        <v>MB</v>
      </c>
      <c r="D581" s="105">
        <f>[4]SayfaKAY!F736</f>
        <v>139361</v>
      </c>
      <c r="E581" s="106" t="str">
        <f>[4]SayfaKAY!G736</f>
        <v>BOZ-KAY5+6-FF-723</v>
      </c>
      <c r="F581" s="193">
        <f t="shared" si="369"/>
        <v>45790</v>
      </c>
      <c r="G581" s="135">
        <f t="shared" si="370"/>
        <v>0.48611111110221827</v>
      </c>
      <c r="H581" s="235">
        <f>[4]SayfaKAY!H736</f>
        <v>45790.486111111102</v>
      </c>
      <c r="I581" s="104" t="str">
        <f>[4]SayfaKAY!I736</f>
        <v>Hat/Line</v>
      </c>
      <c r="J581" s="103" t="str">
        <f>IF([4]SayfaKAY!J736="","",IF([4]SayfaKAY!J736="Müşteri","Notified by Customer","Notified by Bozankaya"))</f>
        <v>Notified by Customer</v>
      </c>
      <c r="K581" s="103" t="e">
        <f>VLOOKUP([4]SayfaKAY!L736,#REF!,2,FALSE)</f>
        <v>#REF!</v>
      </c>
      <c r="L581" s="165" t="str">
        <f>[4]SayfaKAY!X736</f>
        <v>KARASZY KERESKEDELMİ ES SZOLGALTATO</v>
      </c>
      <c r="M581" s="107" t="str">
        <f t="shared" si="371"/>
        <v>KAY5+6-BOZ-KAY5+6-FF-723</v>
      </c>
      <c r="N581" s="105" t="str">
        <f>[4]SayfaKAY!M736</f>
        <v>MA-RA RA-P RB-P DARBE EMİCİLERDE SÜRTME VE PASLANMA VAR</v>
      </c>
      <c r="O581" s="166" t="str">
        <f>[4]SayfaKAY!P736</f>
        <v>D-Arıza değil</v>
      </c>
      <c r="P581" s="166" t="str">
        <f>[4]SayfaKAY!Q736</f>
        <v>B(Servisten çekmeye etki eden arıza)</v>
      </c>
      <c r="Q581" s="166" t="str">
        <f>[4]SayfaKAY!R736</f>
        <v>N.A(Yaralanma yok)</v>
      </c>
      <c r="R581" s="132" t="str" cm="1">
        <f t="array" ref="R581">IF([4]SayfaKAY!U736="","",_xlfn.IFS([4]SayfaKAY!U736="Bozankaya","Bozankaya",[4]SayfaKAY!U736="Müşteri","Customer",[4]SayfaKAY!U736="Tedarikçi","Equipment Supplier"))</f>
        <v>Equipment Supplier</v>
      </c>
      <c r="S581" s="204" t="str">
        <f>[4]SayfaKAY!N736</f>
        <v>PASLI BÖLGELERE BOYA UYGULAMASI YAPILDI</v>
      </c>
      <c r="T581" s="133" t="str">
        <f>[4]SayfaKAY!AD736</f>
        <v>Temizlendi</v>
      </c>
      <c r="U581" s="132" t="str">
        <f>[4]SayfaKAY!W736</f>
        <v>Evet</v>
      </c>
      <c r="V581" s="108" t="str">
        <f>[4]SayfaKAY!AZ736</f>
        <v/>
      </c>
      <c r="W581" s="136">
        <f t="shared" si="372"/>
        <v>45834</v>
      </c>
      <c r="X581" s="137" t="str">
        <f t="shared" si="373"/>
        <v>08:00</v>
      </c>
      <c r="Y581" s="235">
        <f>[4]SayfaKAY!AE736</f>
        <v>45834.333333333299</v>
      </c>
      <c r="Z581" s="109">
        <f t="shared" si="374"/>
        <v>45834</v>
      </c>
      <c r="AA581" s="110" t="str">
        <f t="shared" si="375"/>
        <v>09:00</v>
      </c>
      <c r="AB581" s="182">
        <f>[4]SayfaKAY!BA736</f>
        <v>45834.375</v>
      </c>
      <c r="AC581" s="257">
        <f t="shared" si="376"/>
        <v>63200.000000012806</v>
      </c>
      <c r="AD581" s="111">
        <f t="shared" si="377"/>
        <v>45834</v>
      </c>
      <c r="AE581" s="111" t="str">
        <f t="shared" si="378"/>
        <v>09:00</v>
      </c>
      <c r="AF581" s="235">
        <f>[4]SayfaKAY!BA736</f>
        <v>45834.375</v>
      </c>
      <c r="AG581" s="179" t="str">
        <f>[4]SayfaKAY!S736</f>
        <v>(III) Farklı Araçlarda Tekrarlayan Arıza</v>
      </c>
      <c r="AH581" s="178" t="str">
        <f t="shared" si="379"/>
        <v>Bu Arıza Aracın Servise Verilmesine Engel</v>
      </c>
      <c r="AI581" s="163" t="str">
        <f>[4]SayfaKAY!AV736</f>
        <v/>
      </c>
      <c r="AJ581" s="164" t="str">
        <f t="shared" si="380"/>
        <v/>
      </c>
      <c r="AK581" s="164" t="str">
        <f t="shared" si="381"/>
        <v/>
      </c>
      <c r="AL581" s="112" t="str">
        <f>[4]SayfaKAY!AX736</f>
        <v/>
      </c>
      <c r="AM581" s="257" cm="1">
        <f t="array" ref="AM581">IFERROR(IF(AND(P581&lt;&gt;"D(Arıza Değil)",AH581="Bu Arıza Aracın Servise Verilmesine Engel Değil"),
IF(Z581-F581&gt;0,(AB581-Y581)*24*60,
IF(OR(AND(G581&gt;$AS$1,G581&lt;$AT$1),AND(G581&gt;$AU$1,G581&lt;$AV$1)),
(AF581-H581)*24*60,     BH:BH0)),        AN581),0)</f>
        <v>63200.000000012806</v>
      </c>
      <c r="AN581" s="257">
        <f t="shared" si="382"/>
        <v>63200.000000012806</v>
      </c>
      <c r="AO581" s="174" t="str">
        <f>[4]SayfaKAY!AG736</f>
        <v/>
      </c>
      <c r="AP581" s="174" t="str">
        <f>[4]SayfaKAY!AI736</f>
        <v/>
      </c>
      <c r="AQ581" s="174" t="str">
        <f>[4]SayfaKAY!AQ736</f>
        <v/>
      </c>
      <c r="AR581" s="174" t="str">
        <f>[4]SayfaKAY!AH736</f>
        <v/>
      </c>
      <c r="AS581" s="174" t="str">
        <f>[4]SayfaKAY!AJ736</f>
        <v/>
      </c>
      <c r="AT581" s="175" t="str">
        <f>[4]SayfaKAY!AM736</f>
        <v/>
      </c>
      <c r="AU581" s="176" t="str">
        <f>[4]SayfaKAY!AL736</f>
        <v/>
      </c>
      <c r="AV581" s="176" t="str">
        <f>[4]SayfaKAY!AP736</f>
        <v/>
      </c>
      <c r="AW581" s="177" t="str">
        <f>[4]SayfaKAY!AT736</f>
        <v/>
      </c>
      <c r="AX581" s="194" t="str">
        <f t="shared" si="383"/>
        <v/>
      </c>
      <c r="AY581" s="168"/>
      <c r="AZ581" s="167"/>
      <c r="BA581" s="170"/>
      <c r="BB581" s="171" t="str">
        <f t="shared" si="410"/>
        <v/>
      </c>
      <c r="BC581" s="114"/>
      <c r="BD581" s="114"/>
      <c r="BE581" s="114"/>
      <c r="BF581" s="114"/>
      <c r="BG581" s="114"/>
      <c r="BH581" s="114">
        <f>IFERROR(FRACAS!AN739, "Hata Var")</f>
        <v>242.99999999580905</v>
      </c>
      <c r="BI581" s="114"/>
      <c r="BJ581" s="114"/>
      <c r="BK581" s="105" t="str">
        <f>[4]SayfaKAY!AW736</f>
        <v/>
      </c>
      <c r="BL581" s="105" t="str">
        <f>[4]SayfaKAY!V736</f>
        <v>KARASZY KERESKEDELMİ ES SZOLGALTATO</v>
      </c>
      <c r="BM581" s="114"/>
      <c r="BN581" s="171" t="str">
        <f t="shared" si="384"/>
        <v>x yok</v>
      </c>
      <c r="BO581" s="171" t="b">
        <f t="shared" si="385"/>
        <v>0</v>
      </c>
      <c r="BP581" s="171" t="str">
        <f t="shared" si="386"/>
        <v>Bir günden fazla süren arıza</v>
      </c>
      <c r="BQ581" s="226">
        <f t="shared" si="387"/>
        <v>63139.999999963911</v>
      </c>
      <c r="BR581" s="226">
        <f t="shared" si="388"/>
        <v>60.000000048894435</v>
      </c>
      <c r="BS581" s="226">
        <f t="shared" si="389"/>
        <v>63200.000000012806</v>
      </c>
      <c r="BT581" s="114"/>
      <c r="BU581" s="242"/>
      <c r="BV581" s="233">
        <f t="shared" si="390"/>
        <v>14</v>
      </c>
      <c r="BW581" s="226" t="str">
        <f t="shared" si="391"/>
        <v>Evet, çakışma var</v>
      </c>
      <c r="BX581" s="229"/>
      <c r="BY581" s="247">
        <f t="shared" si="392"/>
        <v>43.847222222197161</v>
      </c>
      <c r="BZ581" s="247">
        <f t="shared" si="393"/>
        <v>4.1666666700621136E-2</v>
      </c>
      <c r="CA581" s="247">
        <f t="shared" si="394"/>
        <v>43.888888888897782</v>
      </c>
      <c r="CB581" s="213"/>
      <c r="CC581" s="211"/>
      <c r="CD581" s="196"/>
      <c r="CE581" s="213">
        <v>735</v>
      </c>
      <c r="CF581" s="182">
        <f t="shared" si="395"/>
        <v>45790.486111111102</v>
      </c>
      <c r="CG581" s="182">
        <f t="shared" si="396"/>
        <v>45834.375</v>
      </c>
      <c r="CH581" s="196"/>
      <c r="CI581" s="196"/>
      <c r="CJ581" s="196"/>
      <c r="CK581" s="196">
        <f t="shared" si="397"/>
        <v>4.1666666700621136E-2</v>
      </c>
      <c r="CL581" s="196">
        <f t="shared" si="398"/>
        <v>43.847222222197161</v>
      </c>
      <c r="CM581" s="196">
        <f t="shared" si="399"/>
        <v>43.888888888897782</v>
      </c>
      <c r="CN581" s="114"/>
      <c r="CO581" s="115">
        <f t="shared" si="400"/>
        <v>63200.000000012806</v>
      </c>
      <c r="CP581" s="116">
        <f t="shared" si="401"/>
        <v>2.5000000020372681</v>
      </c>
      <c r="CQ581" s="117">
        <f t="shared" si="402"/>
        <v>0.48611111110221827</v>
      </c>
      <c r="CR581" s="117">
        <f t="shared" si="403"/>
        <v>45834.333333333299</v>
      </c>
      <c r="CS581" s="117">
        <f t="shared" si="404"/>
        <v>45834.375</v>
      </c>
      <c r="CT581" s="118">
        <f t="shared" si="405"/>
        <v>66000739.999999963</v>
      </c>
      <c r="CU581" s="118">
        <f t="shared" si="406"/>
        <v>60.000000048894435</v>
      </c>
      <c r="CV581" s="118">
        <f t="shared" si="407"/>
        <v>66000800.000000015</v>
      </c>
      <c r="CW581" s="119">
        <f t="shared" si="408"/>
        <v>0.9999990909201093</v>
      </c>
    </row>
    <row r="582" spans="1:101" ht="118.5" customHeight="1" x14ac:dyDescent="0.3">
      <c r="A582" s="160" t="str">
        <f>[4]SayfaKAY!C746</f>
        <v>KAY5+6</v>
      </c>
      <c r="B582" s="104" t="str">
        <f>[4]SayfaKAY!D746</f>
        <v>3880(9)</v>
      </c>
      <c r="C582" s="105" t="str">
        <f>[4]SayfaKAY!E746</f>
        <v>MB</v>
      </c>
      <c r="D582" s="105">
        <f>[4]SayfaKAY!F746</f>
        <v>91520</v>
      </c>
      <c r="E582" s="106" t="str">
        <f>[4]SayfaKAY!G746</f>
        <v>BOZ-KAY5+6-FF-733</v>
      </c>
      <c r="F582" s="193">
        <f t="shared" ref="F582:F645" si="411">IF(H582="","",INT(H582))</f>
        <v>45790</v>
      </c>
      <c r="G582" s="135">
        <f t="shared" ref="G582:G645" si="412">IF(H582="","",MOD(H582,1))</f>
        <v>0.46666666670353152</v>
      </c>
      <c r="H582" s="235">
        <f>[4]SayfaKAY!H746</f>
        <v>45790.466666666704</v>
      </c>
      <c r="I582" s="104" t="str">
        <f>[4]SayfaKAY!I746</f>
        <v>Hat/Line</v>
      </c>
      <c r="J582" s="103" t="str">
        <f>IF([4]SayfaKAY!J746="","",IF([4]SayfaKAY!J746="Müşteri","Notified by Customer","Notified by Bozankaya"))</f>
        <v>Notified by Customer</v>
      </c>
      <c r="K582" s="103" t="e">
        <f>VLOOKUP([4]SayfaKAY!L746,#REF!,2,FALSE)</f>
        <v>#REF!</v>
      </c>
      <c r="L582" s="165" t="str">
        <f>[4]SayfaKAY!X746</f>
        <v/>
      </c>
      <c r="M582" s="107" t="str">
        <f t="shared" ref="M582:M645" si="413">IF( E582="", "", A582&amp;"-"&amp;E582)</f>
        <v>KAY5+6-BOZ-KAY5+6-FF-733</v>
      </c>
      <c r="N582" s="105" t="str">
        <f>[4]SayfaKAY!M746</f>
        <v>CA-CB SİLECEK AYARSIZ SİLME AÇISI BOZUK</v>
      </c>
      <c r="O582" s="166" t="str">
        <f>[4]SayfaKAY!P746</f>
        <v>D-Arıza değil</v>
      </c>
      <c r="P582" s="166" t="str">
        <f>[4]SayfaKAY!Q746</f>
        <v>B(Servisten çekmeye etki eden arıza)</v>
      </c>
      <c r="Q582" s="166" t="str">
        <f>[4]SayfaKAY!R746</f>
        <v>N.A(Yaralanma yok)</v>
      </c>
      <c r="R582" s="132" t="str" cm="1">
        <f t="array" ref="R582">IF([4]SayfaKAY!U746="","",_xlfn.IFS([4]SayfaKAY!U746="Bozankaya","Bozankaya",[4]SayfaKAY!U746="Müşteri","Customer",[4]SayfaKAY!U746="Tedarikçi","Equipment Supplier"))</f>
        <v>Equipment Supplier</v>
      </c>
      <c r="S582" s="204" t="str">
        <f>[4]SayfaKAY!N746</f>
        <v>CA-CB SİLECEK AYARI YAPILDI</v>
      </c>
      <c r="T582" s="133" t="str">
        <f>[4]SayfaKAY!AD746</f>
        <v>Gevşek bağlantı vidaları sıkıldı</v>
      </c>
      <c r="U582" s="132" t="str">
        <f>[4]SayfaKAY!W746</f>
        <v/>
      </c>
      <c r="V582" s="108" t="str">
        <f>[4]SayfaKAY!AZ746</f>
        <v/>
      </c>
      <c r="W582" s="136">
        <f t="shared" ref="W582:W645" si="414">IF(Y582="","",INT(Y582))</f>
        <v>45836</v>
      </c>
      <c r="X582" s="137" t="str">
        <f t="shared" ref="X582:X645" si="415">IF(Y582="","",TEXT(Y582,"ss:dd"))</f>
        <v>14:00</v>
      </c>
      <c r="Y582" s="235">
        <f>[4]SayfaKAY!AE746</f>
        <v>45836.583333333299</v>
      </c>
      <c r="Z582" s="109">
        <f t="shared" ref="Z582:Z645" si="416">IF(AB582="","",INT(AB582))</f>
        <v>45836</v>
      </c>
      <c r="AA582" s="110" t="str">
        <f t="shared" ref="AA582:AA645" si="417">IF(AB582="","",TEXT(AB582,"ss:dd"))</f>
        <v>15:00</v>
      </c>
      <c r="AB582" s="182">
        <f>[4]SayfaKAY!BA746</f>
        <v>45836.625</v>
      </c>
      <c r="AC582" s="257">
        <f t="shared" ref="AC582:AC645" si="418">IF(AF582="","",(AF582-H582)*24*60)</f>
        <v>66467.999999946915</v>
      </c>
      <c r="AD582" s="111">
        <f t="shared" ref="AD582:AD645" si="419">IF(AF582="","",INT(AF582))</f>
        <v>45836</v>
      </c>
      <c r="AE582" s="111" t="str">
        <f t="shared" ref="AE582:AE645" si="420">IF(AF582="","",TEXT(AF582,"ss:dd"))</f>
        <v>15:00</v>
      </c>
      <c r="AF582" s="235">
        <f>[4]SayfaKAY!BA746</f>
        <v>45836.625</v>
      </c>
      <c r="AG582" s="179" t="str">
        <f>[4]SayfaKAY!S746</f>
        <v>(III) Farklı Araçlarda Tekrarlayan Arıza</v>
      </c>
      <c r="AH582" s="178" t="str">
        <f t="shared" ref="AH582:AH645" si="421">IF(P582="A(Hareket etmeyi engelleyen arıza)","Bu Arıza Aracın Servise Verilmesine Engel",
 IF(P582="B(Servisten çekmeye etki eden arıza)","Bu Arıza Aracın Servise Verilmesine Engel",
 IF(P582="C(Sisteme etki etmeyen arıza)","Bu Arıza Aracın Servise Verilmesine Engel Değil",
 IF(P582="D(Arıza Değil)","Bu Arıza Aracın Servise Verilmesine Engel Değil",                     ""))))</f>
        <v>Bu Arıza Aracın Servise Verilmesine Engel</v>
      </c>
      <c r="AI582" s="163" t="str">
        <f>[4]SayfaKAY!AV746</f>
        <v/>
      </c>
      <c r="AJ582" s="164" t="str">
        <f t="shared" ref="AJ582:AJ645" si="422">IF(AL582="","",INT(AL582))</f>
        <v/>
      </c>
      <c r="AK582" s="164" t="str">
        <f t="shared" ref="AK582:AK645" si="423">IF(AL582="","",TEXT(AL582,"ss:dd"))</f>
        <v/>
      </c>
      <c r="AL582" s="112" t="str">
        <f>[4]SayfaKAY!AX746</f>
        <v/>
      </c>
      <c r="AM582" s="257" cm="1">
        <f t="array" ref="AM582">IFERROR(IF(AND(P582&lt;&gt;"D(Arıza Değil)",AH582="Bu Arıza Aracın Servise Verilmesine Engel Değil"),
IF(Z582-F582&gt;0,(AB582-Y582)*24*60,
IF(OR(AND(G582&gt;$AS$1,G582&lt;$AT$1),AND(G582&gt;$AU$1,G582&lt;$AV$1)),
(AF582-H582)*24*60,     BH:BH0)),        AN582),0)</f>
        <v>66467.999999946915</v>
      </c>
      <c r="AN582" s="257">
        <f t="shared" ref="AN582:AN645" si="424">IFERROR(IF(P582&lt;&gt;"D(Arıza Değil)",AC582,0),0)</f>
        <v>66467.999999946915</v>
      </c>
      <c r="AO582" s="174" t="str">
        <f>[4]SayfaKAY!AG746</f>
        <v/>
      </c>
      <c r="AP582" s="174" t="str">
        <f>[4]SayfaKAY!AI746</f>
        <v/>
      </c>
      <c r="AQ582" s="174" t="str">
        <f>[4]SayfaKAY!AQ746</f>
        <v/>
      </c>
      <c r="AR582" s="174" t="str">
        <f>[4]SayfaKAY!AH746</f>
        <v/>
      </c>
      <c r="AS582" s="174" t="str">
        <f>[4]SayfaKAY!AJ746</f>
        <v/>
      </c>
      <c r="AT582" s="175" t="str">
        <f>[4]SayfaKAY!AM746</f>
        <v/>
      </c>
      <c r="AU582" s="176" t="str">
        <f>[4]SayfaKAY!AL746</f>
        <v/>
      </c>
      <c r="AV582" s="176" t="str">
        <f>[4]SayfaKAY!AP746</f>
        <v/>
      </c>
      <c r="AW582" s="177" t="str">
        <f>[4]SayfaKAY!AT746</f>
        <v/>
      </c>
      <c r="AX582" s="194" t="str">
        <f t="shared" ref="AX582:AX645" si="425">IF(V582="","",V582*AC582*BC$1)</f>
        <v/>
      </c>
      <c r="AY582" s="168"/>
      <c r="AZ582" s="167"/>
      <c r="BA582" s="113"/>
      <c r="BB582" s="171" t="str">
        <f t="shared" si="410"/>
        <v/>
      </c>
      <c r="BC582" s="114"/>
      <c r="BD582" s="114"/>
      <c r="BE582" s="114"/>
      <c r="BF582" s="114"/>
      <c r="BG582" s="114"/>
      <c r="BH582" s="114">
        <f>IFERROR(FRACAS!AN749, "Hata Var")</f>
        <v>487.00000007869676</v>
      </c>
      <c r="BI582" s="114"/>
      <c r="BJ582" s="114"/>
      <c r="BK582" s="105" t="str">
        <f>[4]SayfaKAY!AW746</f>
        <v/>
      </c>
      <c r="BL582" s="105" t="str">
        <f>[4]SayfaKAY!V746</f>
        <v>DENİZLER OTOMOTİV SAN. VE TİC.LTD.Ş</v>
      </c>
      <c r="BM582" s="114"/>
      <c r="BN582" s="171" t="str">
        <f t="shared" ref="BN582:BN645" si="426">IF($AQ$1="X", IF(AND(G582&gt;=$AS$1,G582&lt;=$AT$1),IF(P582&lt;&gt;"D(Arıza Değil",AC582,0),IF(AND(G582&gt;=$AU$1,G582&lt;=$AV$1),IF(P582&lt;&gt;"D:Arıza Değil",AC582,0), "x var")), "x yok")</f>
        <v>x yok</v>
      </c>
      <c r="BO582" s="171" t="b">
        <f t="shared" ref="BO582:BO645" si="427">IF(OR(AND(G582&gt;$AS$1,G582&lt;$AT$1),AND(G582&gt;$AU$1,G582&lt;$AV$1)),"aynı gün giderilen arıza")</f>
        <v>0</v>
      </c>
      <c r="BP582" s="171" t="str">
        <f t="shared" ref="BP582:BP645" si="428">IF(Z582-F582&gt;0,"Bir günden fazla süren arıza",IF(OR(AND(G582&gt;$AS$1,G582&lt;$AT$1),AND(G582&gt;$AU$1,G582&lt;$AV$1)),"aynı gün giderilen arıza"))</f>
        <v>Bir günden fazla süren arıza</v>
      </c>
      <c r="BQ582" s="226">
        <f t="shared" ref="BQ582:BQ645" si="429">(Y582-H582)*24*60</f>
        <v>66407.99999989802</v>
      </c>
      <c r="BR582" s="226">
        <f t="shared" ref="BR582:BR645" si="430">(AB582-Y582)*24*60</f>
        <v>60.000000048894435</v>
      </c>
      <c r="BS582" s="226">
        <f t="shared" ref="BS582:BS645" si="431">(AF582-H582)*24*60</f>
        <v>66467.999999946915</v>
      </c>
      <c r="BT582" s="114"/>
      <c r="BU582" s="242"/>
      <c r="BV582" s="233">
        <f t="shared" ref="BV582:BV645" si="432">COUNTIFS(B$5:B$9980,B582,H$5:H$9980,"&lt;="&amp;AF582,AF$5:AF$9980,"&gt;="&amp;H582)-1</f>
        <v>12</v>
      </c>
      <c r="BW582" s="226" t="str">
        <f t="shared" ref="BW582:BW645" si="433">IF(COUNTIFS(B$5:B$9980,B582,H$5:H$9980,"&lt;="&amp;AF582,AF$5:AF$9980,"&gt;="&amp;H582)&gt;1,"Evet, çakışma var","Hayır, çakışma yok")</f>
        <v>Evet, çakışma var</v>
      </c>
      <c r="BX582" s="229"/>
      <c r="BY582" s="247">
        <f t="shared" ref="BY582:BY645" si="434">Y582-H582</f>
        <v>46.116666666595847</v>
      </c>
      <c r="BZ582" s="247">
        <f t="shared" ref="BZ582:BZ645" si="435">AB582-Y582</f>
        <v>4.1666666700621136E-2</v>
      </c>
      <c r="CA582" s="247">
        <f t="shared" ref="CA582:CA645" si="436">AB582-H582</f>
        <v>46.158333333296468</v>
      </c>
      <c r="CB582" s="213"/>
      <c r="CC582" s="211"/>
      <c r="CD582" s="196"/>
      <c r="CE582" s="213">
        <v>745</v>
      </c>
      <c r="CF582" s="182">
        <f t="shared" ref="CF582:CF645" si="437">H582</f>
        <v>45790.466666666704</v>
      </c>
      <c r="CG582" s="182">
        <f t="shared" ref="CG582:CG645" si="438">AB582</f>
        <v>45836.625</v>
      </c>
      <c r="CH582" s="196"/>
      <c r="CI582" s="196"/>
      <c r="CJ582" s="196"/>
      <c r="CK582" s="196">
        <f t="shared" ref="CK582:CK645" si="439">AB582-Y582</f>
        <v>4.1666666700621136E-2</v>
      </c>
      <c r="CL582" s="196">
        <f t="shared" ref="CL582:CL645" si="440">Y582-H582</f>
        <v>46.116666666595847</v>
      </c>
      <c r="CM582" s="196">
        <f t="shared" ref="CM582:CM645" si="441">AB582-H582</f>
        <v>46.158333333296468</v>
      </c>
      <c r="CN582" s="114"/>
      <c r="CO582" s="115">
        <f t="shared" ref="CO582:CO645" si="442">AC582</f>
        <v>66467.999999946915</v>
      </c>
      <c r="CP582" s="116">
        <f t="shared" ref="CP582:CP645" si="443">CU582/24</f>
        <v>2.5000000020372681</v>
      </c>
      <c r="CQ582" s="117">
        <f t="shared" ref="CQ582:CQ645" si="444">G582</f>
        <v>0.46666666670353152</v>
      </c>
      <c r="CR582" s="117">
        <f t="shared" ref="CR582:CR645" si="445">Y582</f>
        <v>45836.583333333299</v>
      </c>
      <c r="CS582" s="117">
        <f t="shared" ref="CS582:CS645" si="446">AB582</f>
        <v>45836.625</v>
      </c>
      <c r="CT582" s="118">
        <f t="shared" ref="CT582:CT645" si="447">(CR582-CQ582)*1440</f>
        <v>66004007.999999896</v>
      </c>
      <c r="CU582" s="118">
        <f t="shared" ref="CU582:CU645" si="448">(CS582-CR582)*1440</f>
        <v>60.000000048894435</v>
      </c>
      <c r="CV582" s="118">
        <f t="shared" ref="CV582:CV645" si="449">(CS582-CQ582)*1440</f>
        <v>66004067.999999948</v>
      </c>
      <c r="CW582" s="119">
        <f t="shared" ref="CW582:CW645" si="450">CT582/CV582</f>
        <v>0.99999909096511974</v>
      </c>
    </row>
    <row r="583" spans="1:101" ht="118.5" customHeight="1" x14ac:dyDescent="0.3">
      <c r="A583" s="104" t="str">
        <f>[4]SayfaKAY!C760</f>
        <v>KAY5+6</v>
      </c>
      <c r="B583" s="104" t="str">
        <f>[4]SayfaKAY!D760</f>
        <v>3882(11)</v>
      </c>
      <c r="C583" s="105" t="str">
        <f>[4]SayfaKAY!E760</f>
        <v>MB</v>
      </c>
      <c r="D583" s="105">
        <f>[4]SayfaKAY!F760</f>
        <v>80094</v>
      </c>
      <c r="E583" s="106" t="str">
        <f>[4]SayfaKAY!G760</f>
        <v>BOZ-KAY5+6-FF-747</v>
      </c>
      <c r="F583" s="193">
        <f t="shared" si="411"/>
        <v>45790</v>
      </c>
      <c r="G583" s="135">
        <f t="shared" si="412"/>
        <v>0.46736111109930789</v>
      </c>
      <c r="H583" s="235">
        <f>[4]SayfaKAY!H760</f>
        <v>45790.467361111099</v>
      </c>
      <c r="I583" s="104" t="str">
        <f>[4]SayfaKAY!I760</f>
        <v>Hat/Line</v>
      </c>
      <c r="J583" s="103" t="str">
        <f>IF([4]SayfaKAY!J760="","",IF([4]SayfaKAY!J760="Müşteri","Notified by Customer","Notified by Bozankaya"))</f>
        <v>Notified by Customer</v>
      </c>
      <c r="K583" s="103" t="e">
        <f>VLOOKUP([4]SayfaKAY!L760,#REF!,2,FALSE)</f>
        <v>#REF!</v>
      </c>
      <c r="L583" s="165" t="str">
        <f>[4]SayfaKAY!X760</f>
        <v>DENİZLER OTOMOTİV SAN. VE TİC.LTD.Ş</v>
      </c>
      <c r="M583" s="107" t="str">
        <f t="shared" si="413"/>
        <v>KAY5+6-BOZ-KAY5+6-FF-747</v>
      </c>
      <c r="N583" s="105" t="str">
        <f>[4]SayfaKAY!M760</f>
        <v>CA-CB SİLECEK AYARSIZ AÇISI BOZUK</v>
      </c>
      <c r="O583" s="166" t="str">
        <f>[4]SayfaKAY!P760</f>
        <v>D-Arıza değil</v>
      </c>
      <c r="P583" s="166" t="str">
        <f>[4]SayfaKAY!Q760</f>
        <v>B(Servisten çekmeye etki eden arıza)</v>
      </c>
      <c r="Q583" s="166" t="str">
        <f>[4]SayfaKAY!R760</f>
        <v>N.A(Yaralanma yok)</v>
      </c>
      <c r="R583" s="132" t="str" cm="1">
        <f t="array" ref="R583">IF([4]SayfaKAY!U760="","",_xlfn.IFS([4]SayfaKAY!U760="Bozankaya","Bozankaya",[4]SayfaKAY!U760="Müşteri","Customer",[4]SayfaKAY!U760="Tedarikçi","Equipment Supplier"))</f>
        <v>Equipment Supplier</v>
      </c>
      <c r="S583" s="204" t="str">
        <f>[4]SayfaKAY!N760</f>
        <v>SİLECEK AÇILARI AYARLANDI</v>
      </c>
      <c r="T583" s="133" t="str">
        <f>[4]SayfaKAY!AD760</f>
        <v>Gevşek bağlantı vidaları sıkıldı</v>
      </c>
      <c r="U583" s="132" t="str">
        <f>[4]SayfaKAY!W760</f>
        <v>Evet</v>
      </c>
      <c r="V583" s="108" t="str">
        <f>[4]SayfaKAY!AZ760</f>
        <v/>
      </c>
      <c r="W583" s="136">
        <f t="shared" si="414"/>
        <v>45836</v>
      </c>
      <c r="X583" s="137" t="str">
        <f t="shared" si="415"/>
        <v>06:00</v>
      </c>
      <c r="Y583" s="235">
        <f>[4]SayfaKAY!AE760</f>
        <v>45836.25</v>
      </c>
      <c r="Z583" s="109">
        <f t="shared" si="416"/>
        <v>45836</v>
      </c>
      <c r="AA583" s="110" t="str">
        <f t="shared" si="417"/>
        <v>07:00</v>
      </c>
      <c r="AB583" s="182">
        <f>[4]SayfaKAY!BA760</f>
        <v>45836.291666666701</v>
      </c>
      <c r="AC583" s="257">
        <f t="shared" si="418"/>
        <v>65987.000000065891</v>
      </c>
      <c r="AD583" s="111">
        <f t="shared" si="419"/>
        <v>45836</v>
      </c>
      <c r="AE583" s="111" t="str">
        <f t="shared" si="420"/>
        <v>07:00</v>
      </c>
      <c r="AF583" s="235">
        <f>[4]SayfaKAY!BA760</f>
        <v>45836.291666666701</v>
      </c>
      <c r="AG583" s="179" t="str">
        <f>[4]SayfaKAY!S760</f>
        <v>(III) Farklı Araçlarda Tekrarlayan Arıza</v>
      </c>
      <c r="AH583" s="178" t="str">
        <f t="shared" si="421"/>
        <v>Bu Arıza Aracın Servise Verilmesine Engel</v>
      </c>
      <c r="AI583" s="163" t="str">
        <f>[4]SayfaKAY!AV760</f>
        <v/>
      </c>
      <c r="AJ583" s="164" t="str">
        <f t="shared" si="422"/>
        <v/>
      </c>
      <c r="AK583" s="164" t="str">
        <f t="shared" si="423"/>
        <v/>
      </c>
      <c r="AL583" s="112" t="str">
        <f>[4]SayfaKAY!AX760</f>
        <v/>
      </c>
      <c r="AM583" s="257" cm="1">
        <f t="array" ref="AM583">IFERROR(IF(AND(P583&lt;&gt;"D(Arıza Değil)",AH583="Bu Arıza Aracın Servise Verilmesine Engel Değil"),
IF(Z583-F583&gt;0,(AB583-Y583)*24*60,
IF(OR(AND(G583&gt;$AS$1,G583&lt;$AT$1),AND(G583&gt;$AU$1,G583&lt;$AV$1)),
(AF583-H583)*24*60,     BH:BH0)),        AN583),0)</f>
        <v>65987.000000065891</v>
      </c>
      <c r="AN583" s="257">
        <f t="shared" si="424"/>
        <v>65987.000000065891</v>
      </c>
      <c r="AO583" s="174" t="str">
        <f>[4]SayfaKAY!AG760</f>
        <v/>
      </c>
      <c r="AP583" s="174" t="str">
        <f>[4]SayfaKAY!AI760</f>
        <v/>
      </c>
      <c r="AQ583" s="174" t="str">
        <f>[4]SayfaKAY!AQ760</f>
        <v/>
      </c>
      <c r="AR583" s="174" t="str">
        <f>[4]SayfaKAY!AH760</f>
        <v/>
      </c>
      <c r="AS583" s="174" t="str">
        <f>[4]SayfaKAY!AJ760</f>
        <v/>
      </c>
      <c r="AT583" s="175" t="str">
        <f>[4]SayfaKAY!AM760</f>
        <v/>
      </c>
      <c r="AU583" s="176" t="str">
        <f>[4]SayfaKAY!AL760</f>
        <v/>
      </c>
      <c r="AV583" s="176" t="str">
        <f>[4]SayfaKAY!AP760</f>
        <v/>
      </c>
      <c r="AW583" s="177" t="str">
        <f>[4]SayfaKAY!AT760</f>
        <v/>
      </c>
      <c r="AX583" s="194" t="str">
        <f t="shared" si="425"/>
        <v/>
      </c>
      <c r="AY583" s="168"/>
      <c r="AZ583" s="167"/>
      <c r="BA583" s="170"/>
      <c r="BB583" s="171" t="str">
        <f t="shared" si="410"/>
        <v/>
      </c>
      <c r="BC583" s="114"/>
      <c r="BD583" s="114"/>
      <c r="BE583" s="114"/>
      <c r="BF583" s="114"/>
      <c r="BG583" s="114"/>
      <c r="BH583" s="114">
        <f>IFERROR(FRACAS!AN763, "Hata Var")</f>
        <v>83.000000019092113</v>
      </c>
      <c r="BI583" s="114"/>
      <c r="BJ583" s="114"/>
      <c r="BK583" s="105" t="str">
        <f>[4]SayfaKAY!AW760</f>
        <v/>
      </c>
      <c r="BL583" s="105" t="str">
        <f>[4]SayfaKAY!V760</f>
        <v>DENİZLER OTOMOTİV SAN. VE TİC.LTD.Ş</v>
      </c>
      <c r="BM583" s="114"/>
      <c r="BN583" s="171" t="str">
        <f t="shared" si="426"/>
        <v>x yok</v>
      </c>
      <c r="BO583" s="171" t="b">
        <f t="shared" si="427"/>
        <v>0</v>
      </c>
      <c r="BP583" s="171" t="str">
        <f t="shared" si="428"/>
        <v>Bir günden fazla süren arıza</v>
      </c>
      <c r="BQ583" s="226">
        <f t="shared" si="429"/>
        <v>65927.000000016997</v>
      </c>
      <c r="BR583" s="226">
        <f t="shared" si="430"/>
        <v>60.000000048894435</v>
      </c>
      <c r="BS583" s="226">
        <f t="shared" si="431"/>
        <v>65987.000000065891</v>
      </c>
      <c r="BT583" s="114"/>
      <c r="BU583" s="242"/>
      <c r="BV583" s="233">
        <f t="shared" si="432"/>
        <v>6</v>
      </c>
      <c r="BW583" s="226" t="str">
        <f t="shared" si="433"/>
        <v>Evet, çakışma var</v>
      </c>
      <c r="BX583" s="229"/>
      <c r="BY583" s="247">
        <f t="shared" si="434"/>
        <v>45.782638888900692</v>
      </c>
      <c r="BZ583" s="247">
        <f t="shared" si="435"/>
        <v>4.1666666700621136E-2</v>
      </c>
      <c r="CA583" s="247">
        <f t="shared" si="436"/>
        <v>45.824305555601313</v>
      </c>
      <c r="CB583" s="213"/>
      <c r="CC583" s="211"/>
      <c r="CD583" s="196"/>
      <c r="CE583" s="213">
        <v>759</v>
      </c>
      <c r="CF583" s="182">
        <f t="shared" si="437"/>
        <v>45790.467361111099</v>
      </c>
      <c r="CG583" s="182">
        <f t="shared" si="438"/>
        <v>45836.291666666701</v>
      </c>
      <c r="CH583" s="196"/>
      <c r="CI583" s="196"/>
      <c r="CJ583" s="196"/>
      <c r="CK583" s="196">
        <f t="shared" si="439"/>
        <v>4.1666666700621136E-2</v>
      </c>
      <c r="CL583" s="196">
        <f t="shared" si="440"/>
        <v>45.782638888900692</v>
      </c>
      <c r="CM583" s="196">
        <f t="shared" si="441"/>
        <v>45.824305555601313</v>
      </c>
      <c r="CN583" s="114"/>
      <c r="CO583" s="115">
        <f t="shared" si="442"/>
        <v>65987.000000065891</v>
      </c>
      <c r="CP583" s="116">
        <f t="shared" si="443"/>
        <v>2.5000000020372681</v>
      </c>
      <c r="CQ583" s="117">
        <f t="shared" si="444"/>
        <v>0.46736111109930789</v>
      </c>
      <c r="CR583" s="117">
        <f t="shared" si="445"/>
        <v>45836.25</v>
      </c>
      <c r="CS583" s="117">
        <f t="shared" si="446"/>
        <v>45836.291666666701</v>
      </c>
      <c r="CT583" s="118">
        <f t="shared" si="447"/>
        <v>66003527.000000015</v>
      </c>
      <c r="CU583" s="118">
        <f t="shared" si="448"/>
        <v>60.000000048894435</v>
      </c>
      <c r="CV583" s="118">
        <f t="shared" si="449"/>
        <v>66003587.000000067</v>
      </c>
      <c r="CW583" s="119">
        <f t="shared" si="450"/>
        <v>0.99999909095849515</v>
      </c>
    </row>
    <row r="584" spans="1:101" ht="118.5" customHeight="1" x14ac:dyDescent="0.3">
      <c r="A584" s="160" t="str">
        <f>[4]SayfaKAY!C762</f>
        <v>KAY5+6</v>
      </c>
      <c r="B584" s="104" t="str">
        <f>[4]SayfaKAY!D762</f>
        <v>3881(10)</v>
      </c>
      <c r="C584" s="105" t="str">
        <f>[4]SayfaKAY!E762</f>
        <v>P</v>
      </c>
      <c r="D584" s="105">
        <f>[4]SayfaKAY!F762</f>
        <v>86742</v>
      </c>
      <c r="E584" s="106" t="str">
        <f>[4]SayfaKAY!G762</f>
        <v>BOZ-KAY5+6-FF-749</v>
      </c>
      <c r="F584" s="193">
        <f t="shared" si="411"/>
        <v>45790</v>
      </c>
      <c r="G584" s="135">
        <f t="shared" si="412"/>
        <v>0.51388888889778173</v>
      </c>
      <c r="H584" s="235">
        <f>[4]SayfaKAY!H762</f>
        <v>45790.513888888898</v>
      </c>
      <c r="I584" s="104" t="str">
        <f>[4]SayfaKAY!I762</f>
        <v>Hat/Line</v>
      </c>
      <c r="J584" s="103" t="str">
        <f>IF([4]SayfaKAY!J762="","",IF([4]SayfaKAY!J762="Müşteri","Notified by Customer","Notified by Bozankaya"))</f>
        <v>Notified by Customer</v>
      </c>
      <c r="K584" s="103" t="e">
        <f>VLOOKUP([4]SayfaKAY!L762,#REF!,2,FALSE)</f>
        <v>#REF!</v>
      </c>
      <c r="L584" s="165" t="str">
        <f>[4]SayfaKAY!X762</f>
        <v/>
      </c>
      <c r="M584" s="107" t="str">
        <f t="shared" si="413"/>
        <v>KAY5+6-BOZ-KAY5+6-FF-749</v>
      </c>
      <c r="N584" s="105" t="str">
        <f>[4]SayfaKAY!M762</f>
        <v>RB-P SÜRTME VE PAS VAR</v>
      </c>
      <c r="O584" s="166" t="str">
        <f>[4]SayfaKAY!P762</f>
        <v>D-Arıza değil</v>
      </c>
      <c r="P584" s="166" t="str">
        <f>[4]SayfaKAY!Q762</f>
        <v>B(Servisten çekmeye etki eden arıza)</v>
      </c>
      <c r="Q584" s="166" t="str">
        <f>[4]SayfaKAY!R762</f>
        <v>N.A(Yaralanma yok)</v>
      </c>
      <c r="R584" s="132" t="str" cm="1">
        <f t="array" ref="R584">IF([4]SayfaKAY!U762="","",_xlfn.IFS([4]SayfaKAY!U762="Bozankaya","Bozankaya",[4]SayfaKAY!U762="Müşteri","Customer",[4]SayfaKAY!U762="Tedarikçi","Equipment Supplier"))</f>
        <v>Equipment Supplier</v>
      </c>
      <c r="S584" s="204" t="str">
        <f>[4]SayfaKAY!N762</f>
        <v>PASLI YÜZEYLERDE BOYAMA İŞLEMİ UYGULANDI</v>
      </c>
      <c r="T584" s="133" t="str">
        <f>[4]SayfaKAY!AD762</f>
        <v>Ekipman yenisi ile değiştirildi</v>
      </c>
      <c r="U584" s="132" t="str">
        <f>[4]SayfaKAY!W762</f>
        <v/>
      </c>
      <c r="V584" s="108" t="str">
        <f>[4]SayfaKAY!AZ762</f>
        <v/>
      </c>
      <c r="W584" s="136">
        <f t="shared" si="414"/>
        <v>45834</v>
      </c>
      <c r="X584" s="137" t="str">
        <f t="shared" si="415"/>
        <v>11:00</v>
      </c>
      <c r="Y584" s="235">
        <f>[4]SayfaKAY!AE762</f>
        <v>45834.458333333299</v>
      </c>
      <c r="Z584" s="109">
        <f t="shared" si="416"/>
        <v>45834</v>
      </c>
      <c r="AA584" s="110" t="str">
        <f t="shared" si="417"/>
        <v>12:00</v>
      </c>
      <c r="AB584" s="182">
        <f>[4]SayfaKAY!BA762</f>
        <v>45834.5</v>
      </c>
      <c r="AC584" s="257">
        <f t="shared" si="418"/>
        <v>63339.999999987194</v>
      </c>
      <c r="AD584" s="111">
        <f t="shared" si="419"/>
        <v>45834</v>
      </c>
      <c r="AE584" s="111" t="str">
        <f t="shared" si="420"/>
        <v>12:00</v>
      </c>
      <c r="AF584" s="235">
        <f>[4]SayfaKAY!BA762</f>
        <v>45834.5</v>
      </c>
      <c r="AG584" s="179" t="str">
        <f>[4]SayfaKAY!S762</f>
        <v>(III) Farklı Araçlarda Tekrarlayan Arıza</v>
      </c>
      <c r="AH584" s="178" t="str">
        <f t="shared" si="421"/>
        <v>Bu Arıza Aracın Servise Verilmesine Engel</v>
      </c>
      <c r="AI584" s="163" t="str">
        <f>[4]SayfaKAY!AV762</f>
        <v/>
      </c>
      <c r="AJ584" s="164" t="str">
        <f t="shared" si="422"/>
        <v/>
      </c>
      <c r="AK584" s="164" t="str">
        <f t="shared" si="423"/>
        <v/>
      </c>
      <c r="AL584" s="112" t="str">
        <f>[4]SayfaKAY!AX762</f>
        <v/>
      </c>
      <c r="AM584" s="257" cm="1">
        <f t="array" ref="AM584">IFERROR(IF(AND(P584&lt;&gt;"D(Arıza Değil)",AH584="Bu Arıza Aracın Servise Verilmesine Engel Değil"),
IF(Z584-F584&gt;0,(AB584-Y584)*24*60,
IF(OR(AND(G584&gt;$AS$1,G584&lt;$AT$1),AND(G584&gt;$AU$1,G584&lt;$AV$1)),
(AF584-H584)*24*60,     BH:BH0)),        AN584),0)</f>
        <v>63339.999999987194</v>
      </c>
      <c r="AN584" s="257">
        <f t="shared" si="424"/>
        <v>63339.999999987194</v>
      </c>
      <c r="AO584" s="174" t="str">
        <f>[4]SayfaKAY!AG762</f>
        <v/>
      </c>
      <c r="AP584" s="174" t="str">
        <f>[4]SayfaKAY!AI762</f>
        <v/>
      </c>
      <c r="AQ584" s="174" t="str">
        <f>[4]SayfaKAY!AQ762</f>
        <v/>
      </c>
      <c r="AR584" s="174" t="str">
        <f>[4]SayfaKAY!AH762</f>
        <v/>
      </c>
      <c r="AS584" s="174" t="str">
        <f>[4]SayfaKAY!AJ762</f>
        <v/>
      </c>
      <c r="AT584" s="175" t="str">
        <f>[4]SayfaKAY!AM762</f>
        <v/>
      </c>
      <c r="AU584" s="176" t="str">
        <f>[4]SayfaKAY!AL762</f>
        <v/>
      </c>
      <c r="AV584" s="176" t="str">
        <f>[4]SayfaKAY!AP762</f>
        <v/>
      </c>
      <c r="AW584" s="177" t="str">
        <f>[4]SayfaKAY!AT762</f>
        <v/>
      </c>
      <c r="AX584" s="194" t="str">
        <f t="shared" si="425"/>
        <v/>
      </c>
      <c r="AY584" s="168"/>
      <c r="AZ584" s="167"/>
      <c r="BA584" s="113"/>
      <c r="BB584" s="171" t="str">
        <f t="shared" si="410"/>
        <v/>
      </c>
      <c r="BC584" s="114"/>
      <c r="BD584" s="114"/>
      <c r="BE584" s="114"/>
      <c r="BF584" s="114"/>
      <c r="BG584" s="114"/>
      <c r="BH584" s="114">
        <f>IFERROR(FRACAS!AN765, "Hata Var")</f>
        <v>933.00000004470348</v>
      </c>
      <c r="BI584" s="114"/>
      <c r="BJ584" s="114"/>
      <c r="BK584" s="105" t="str">
        <f>[4]SayfaKAY!AW762</f>
        <v/>
      </c>
      <c r="BL584" s="105" t="str">
        <f>[4]SayfaKAY!V762</f>
        <v>KARASZY KERESKEDELMİ ES SZOLGALTATO</v>
      </c>
      <c r="BM584" s="114"/>
      <c r="BN584" s="171" t="str">
        <f t="shared" si="426"/>
        <v>x yok</v>
      </c>
      <c r="BO584" s="171" t="b">
        <f t="shared" si="427"/>
        <v>0</v>
      </c>
      <c r="BP584" s="171" t="str">
        <f t="shared" si="428"/>
        <v>Bir günden fazla süren arıza</v>
      </c>
      <c r="BQ584" s="226">
        <f t="shared" si="429"/>
        <v>63279.9999999383</v>
      </c>
      <c r="BR584" s="226">
        <f t="shared" si="430"/>
        <v>60.000000048894435</v>
      </c>
      <c r="BS584" s="226">
        <f t="shared" si="431"/>
        <v>63339.999999987194</v>
      </c>
      <c r="BT584" s="114"/>
      <c r="BU584" s="242"/>
      <c r="BV584" s="233">
        <f t="shared" si="432"/>
        <v>12</v>
      </c>
      <c r="BW584" s="226" t="str">
        <f t="shared" si="433"/>
        <v>Evet, çakışma var</v>
      </c>
      <c r="BX584" s="229"/>
      <c r="BY584" s="247">
        <f t="shared" si="434"/>
        <v>43.944444444401597</v>
      </c>
      <c r="BZ584" s="247">
        <f t="shared" si="435"/>
        <v>4.1666666700621136E-2</v>
      </c>
      <c r="CA584" s="247">
        <f t="shared" si="436"/>
        <v>43.986111111102218</v>
      </c>
      <c r="CB584" s="213"/>
      <c r="CC584" s="211"/>
      <c r="CD584" s="196"/>
      <c r="CE584" s="213">
        <v>761</v>
      </c>
      <c r="CF584" s="182">
        <f t="shared" si="437"/>
        <v>45790.513888888898</v>
      </c>
      <c r="CG584" s="182">
        <f t="shared" si="438"/>
        <v>45834.5</v>
      </c>
      <c r="CH584" s="196"/>
      <c r="CI584" s="196"/>
      <c r="CJ584" s="196"/>
      <c r="CK584" s="196">
        <f t="shared" si="439"/>
        <v>4.1666666700621136E-2</v>
      </c>
      <c r="CL584" s="196">
        <f t="shared" si="440"/>
        <v>43.944444444401597</v>
      </c>
      <c r="CM584" s="196">
        <f t="shared" si="441"/>
        <v>43.986111111102218</v>
      </c>
      <c r="CN584" s="114"/>
      <c r="CO584" s="115">
        <f t="shared" si="442"/>
        <v>63339.999999987194</v>
      </c>
      <c r="CP584" s="116">
        <f t="shared" si="443"/>
        <v>2.5000000020372681</v>
      </c>
      <c r="CQ584" s="117">
        <f t="shared" si="444"/>
        <v>0.51388888889778173</v>
      </c>
      <c r="CR584" s="117">
        <f t="shared" si="445"/>
        <v>45834.458333333299</v>
      </c>
      <c r="CS584" s="117">
        <f t="shared" si="446"/>
        <v>45834.5</v>
      </c>
      <c r="CT584" s="118">
        <f t="shared" si="447"/>
        <v>66000879.99999994</v>
      </c>
      <c r="CU584" s="118">
        <f t="shared" si="448"/>
        <v>60.000000048894435</v>
      </c>
      <c r="CV584" s="118">
        <f t="shared" si="449"/>
        <v>66000939.999999985</v>
      </c>
      <c r="CW584" s="119">
        <f t="shared" si="450"/>
        <v>0.99999909092203776</v>
      </c>
    </row>
    <row r="585" spans="1:101" ht="118.5" customHeight="1" x14ac:dyDescent="0.3">
      <c r="A585" s="104" t="str">
        <f>[4]SayfaKAY!C796</f>
        <v>KAY5+6</v>
      </c>
      <c r="B585" s="104" t="str">
        <f>[4]SayfaKAY!D796</f>
        <v>3879(8)</v>
      </c>
      <c r="C585" s="105" t="str">
        <f>[4]SayfaKAY!E796</f>
        <v>MB</v>
      </c>
      <c r="D585" s="105">
        <f>[4]SayfaKAY!F796</f>
        <v>105417</v>
      </c>
      <c r="E585" s="106" t="str">
        <f>[4]SayfaKAY!G796</f>
        <v>BOZ-KAY5+6-FF-783</v>
      </c>
      <c r="F585" s="193">
        <f t="shared" si="411"/>
        <v>45790</v>
      </c>
      <c r="G585" s="135">
        <f t="shared" si="412"/>
        <v>0.46597222219861578</v>
      </c>
      <c r="H585" s="235">
        <f>[4]SayfaKAY!H796</f>
        <v>45790.465972222199</v>
      </c>
      <c r="I585" s="104" t="str">
        <f>[4]SayfaKAY!I796</f>
        <v>Hat/Line</v>
      </c>
      <c r="J585" s="103" t="str">
        <f>IF([4]SayfaKAY!J796="","",IF([4]SayfaKAY!J796="Müşteri","Notified by Customer","Notified by Bozankaya"))</f>
        <v>Notified by Customer</v>
      </c>
      <c r="K585" s="103" t="e">
        <f>VLOOKUP([4]SayfaKAY!L796,#REF!,2,FALSE)</f>
        <v>#REF!</v>
      </c>
      <c r="L585" s="165" t="str">
        <f>[4]SayfaKAY!X796</f>
        <v/>
      </c>
      <c r="M585" s="107" t="str">
        <f t="shared" si="413"/>
        <v>KAY5+6-BOZ-KAY5+6-FF-783</v>
      </c>
      <c r="N585" s="105" t="str">
        <f>[4]SayfaKAY!M796</f>
        <v>CB SİLECEK AYARSIZ</v>
      </c>
      <c r="O585" s="166" t="str">
        <f>[4]SayfaKAY!P796</f>
        <v>D-Arıza değil</v>
      </c>
      <c r="P585" s="166" t="str">
        <f>[4]SayfaKAY!Q796</f>
        <v>B(Servisten çekmeye etki eden arıza)</v>
      </c>
      <c r="Q585" s="166" t="str">
        <f>[4]SayfaKAY!R796</f>
        <v>N.A(Yaralanma yok)</v>
      </c>
      <c r="R585" s="132" t="str" cm="1">
        <f t="array" ref="R585">IF([4]SayfaKAY!U796="","",_xlfn.IFS([4]SayfaKAY!U796="Bozankaya","Bozankaya",[4]SayfaKAY!U796="Müşteri","Customer",[4]SayfaKAY!U796="Tedarikçi","Equipment Supplier"))</f>
        <v>Equipment Supplier</v>
      </c>
      <c r="S585" s="204" t="str">
        <f>[4]SayfaKAY!N796</f>
        <v>SİLECEK AYARI YAPILDI</v>
      </c>
      <c r="T585" s="133" t="str">
        <f>[4]SayfaKAY!AD796</f>
        <v>Ekipman yenisi ile değiştirildi</v>
      </c>
      <c r="U585" s="132" t="str">
        <f>[4]SayfaKAY!W796</f>
        <v/>
      </c>
      <c r="V585" s="108" t="str">
        <f>[4]SayfaKAY!AZ796</f>
        <v/>
      </c>
      <c r="W585" s="136">
        <f t="shared" si="414"/>
        <v>45848</v>
      </c>
      <c r="X585" s="137" t="str">
        <f t="shared" si="415"/>
        <v>12:00</v>
      </c>
      <c r="Y585" s="235">
        <f>[4]SayfaKAY!AE796</f>
        <v>45848.5</v>
      </c>
      <c r="Z585" s="109">
        <f t="shared" si="416"/>
        <v>45849</v>
      </c>
      <c r="AA585" s="110" t="str">
        <f t="shared" si="417"/>
        <v>06:00</v>
      </c>
      <c r="AB585" s="182">
        <f>[4]SayfaKAY!BA796</f>
        <v>45849.25</v>
      </c>
      <c r="AC585" s="257">
        <f t="shared" si="418"/>
        <v>84649.000000033993</v>
      </c>
      <c r="AD585" s="111">
        <f t="shared" si="419"/>
        <v>45849</v>
      </c>
      <c r="AE585" s="111" t="str">
        <f t="shared" si="420"/>
        <v>06:00</v>
      </c>
      <c r="AF585" s="235">
        <f>[4]SayfaKAY!BA796</f>
        <v>45849.25</v>
      </c>
      <c r="AG585" s="179" t="str">
        <f>[4]SayfaKAY!S796</f>
        <v>(III) Farklı Araçlarda Tekrarlayan Arıza</v>
      </c>
      <c r="AH585" s="178" t="str">
        <f t="shared" si="421"/>
        <v>Bu Arıza Aracın Servise Verilmesine Engel</v>
      </c>
      <c r="AI585" s="163" t="str">
        <f>[4]SayfaKAY!AV796</f>
        <v/>
      </c>
      <c r="AJ585" s="164" t="str">
        <f t="shared" si="422"/>
        <v/>
      </c>
      <c r="AK585" s="164" t="str">
        <f t="shared" si="423"/>
        <v/>
      </c>
      <c r="AL585" s="112" t="str">
        <f>[4]SayfaKAY!AX796</f>
        <v/>
      </c>
      <c r="AM585" s="257" cm="1">
        <f t="array" ref="AM585">IFERROR(IF(AND(P585&lt;&gt;"D(Arıza Değil)",AH585="Bu Arıza Aracın Servise Verilmesine Engel Değil"),
IF(Z585-F585&gt;0,(AB585-Y585)*24*60,
IF(OR(AND(G585&gt;$AS$1,G585&lt;$AT$1),AND(G585&gt;$AU$1,G585&lt;$AV$1)),
(AF585-H585)*24*60,     BH:BH0)),        AN585),0)</f>
        <v>84649.000000033993</v>
      </c>
      <c r="AN585" s="257">
        <f t="shared" si="424"/>
        <v>84649.000000033993</v>
      </c>
      <c r="AO585" s="174" t="str">
        <f>[4]SayfaKAY!AG796</f>
        <v/>
      </c>
      <c r="AP585" s="174" t="str">
        <f>[4]SayfaKAY!AI796</f>
        <v/>
      </c>
      <c r="AQ585" s="174" t="str">
        <f>[4]SayfaKAY!AQ796</f>
        <v/>
      </c>
      <c r="AR585" s="174" t="str">
        <f>[4]SayfaKAY!AH796</f>
        <v/>
      </c>
      <c r="AS585" s="174" t="str">
        <f>[4]SayfaKAY!AJ796</f>
        <v/>
      </c>
      <c r="AT585" s="175" t="str">
        <f>[4]SayfaKAY!AM796</f>
        <v/>
      </c>
      <c r="AU585" s="176" t="str">
        <f>[4]SayfaKAY!AL796</f>
        <v/>
      </c>
      <c r="AV585" s="176" t="str">
        <f>[4]SayfaKAY!AP796</f>
        <v/>
      </c>
      <c r="AW585" s="177" t="str">
        <f>[4]SayfaKAY!AT796</f>
        <v/>
      </c>
      <c r="AX585" s="194" t="str">
        <f t="shared" si="425"/>
        <v/>
      </c>
      <c r="AY585" s="168"/>
      <c r="AZ585" s="167"/>
      <c r="BA585" s="170"/>
      <c r="BB585" s="171" t="str">
        <f t="shared" si="410"/>
        <v/>
      </c>
      <c r="BC585" s="114"/>
      <c r="BD585" s="114"/>
      <c r="BE585" s="114"/>
      <c r="BF585" s="114"/>
      <c r="BG585" s="114"/>
      <c r="BH585" s="114">
        <f>IFERROR(FRACAS!AN799, "Hata Var")</f>
        <v>2.9999999573919922</v>
      </c>
      <c r="BI585" s="114"/>
      <c r="BJ585" s="114"/>
      <c r="BK585" s="105" t="str">
        <f>[4]SayfaKAY!AW796</f>
        <v/>
      </c>
      <c r="BL585" s="105" t="str">
        <f>[4]SayfaKAY!V796</f>
        <v>DENİZLER OTOMOTİV SAN. VE TİC.LTD.Ş</v>
      </c>
      <c r="BM585" s="114"/>
      <c r="BN585" s="171" t="str">
        <f t="shared" si="426"/>
        <v>x yok</v>
      </c>
      <c r="BO585" s="171" t="b">
        <f t="shared" si="427"/>
        <v>0</v>
      </c>
      <c r="BP585" s="171" t="str">
        <f t="shared" si="428"/>
        <v>Bir günden fazla süren arıza</v>
      </c>
      <c r="BQ585" s="226">
        <f t="shared" si="429"/>
        <v>83569.000000033993</v>
      </c>
      <c r="BR585" s="226">
        <f t="shared" si="430"/>
        <v>1080</v>
      </c>
      <c r="BS585" s="226">
        <f t="shared" si="431"/>
        <v>84649.000000033993</v>
      </c>
      <c r="BT585" s="114"/>
      <c r="BU585" s="242"/>
      <c r="BV585" s="233">
        <f t="shared" si="432"/>
        <v>15</v>
      </c>
      <c r="BW585" s="226" t="str">
        <f t="shared" si="433"/>
        <v>Evet, çakışma var</v>
      </c>
      <c r="BX585" s="229"/>
      <c r="BY585" s="247">
        <f t="shared" si="434"/>
        <v>58.034027777801384</v>
      </c>
      <c r="BZ585" s="247">
        <f t="shared" si="435"/>
        <v>0.75</v>
      </c>
      <c r="CA585" s="247">
        <f t="shared" si="436"/>
        <v>58.784027777801384</v>
      </c>
      <c r="CB585" s="213"/>
      <c r="CC585" s="211"/>
      <c r="CD585" s="196"/>
      <c r="CE585" s="213">
        <v>795</v>
      </c>
      <c r="CF585" s="182">
        <f t="shared" si="437"/>
        <v>45790.465972222199</v>
      </c>
      <c r="CG585" s="182">
        <f t="shared" si="438"/>
        <v>45849.25</v>
      </c>
      <c r="CH585" s="196"/>
      <c r="CI585" s="196"/>
      <c r="CJ585" s="196"/>
      <c r="CK585" s="196">
        <f t="shared" si="439"/>
        <v>0.75</v>
      </c>
      <c r="CL585" s="196">
        <f t="shared" si="440"/>
        <v>58.034027777801384</v>
      </c>
      <c r="CM585" s="196">
        <f t="shared" si="441"/>
        <v>58.784027777801384</v>
      </c>
      <c r="CN585" s="114"/>
      <c r="CO585" s="115">
        <f t="shared" si="442"/>
        <v>84649.000000033993</v>
      </c>
      <c r="CP585" s="116">
        <f t="shared" si="443"/>
        <v>45</v>
      </c>
      <c r="CQ585" s="117">
        <f t="shared" si="444"/>
        <v>0.46597222219861578</v>
      </c>
      <c r="CR585" s="117">
        <f t="shared" si="445"/>
        <v>45848.5</v>
      </c>
      <c r="CS585" s="117">
        <f t="shared" si="446"/>
        <v>45849.25</v>
      </c>
      <c r="CT585" s="118">
        <f t="shared" si="447"/>
        <v>66021169.000000037</v>
      </c>
      <c r="CU585" s="118">
        <f t="shared" si="448"/>
        <v>1080</v>
      </c>
      <c r="CV585" s="118">
        <f t="shared" si="449"/>
        <v>66022249.000000037</v>
      </c>
      <c r="CW585" s="119">
        <f t="shared" si="450"/>
        <v>0.99998364187805844</v>
      </c>
    </row>
    <row r="586" spans="1:101" ht="118.5" customHeight="1" x14ac:dyDescent="0.3">
      <c r="A586" s="160" t="str">
        <f>[4]SayfaKAY!C798</f>
        <v>KAY5+6</v>
      </c>
      <c r="B586" s="104" t="str">
        <f>[4]SayfaKAY!D798</f>
        <v>3879(8)</v>
      </c>
      <c r="C586" s="105" t="str">
        <f>[4]SayfaKAY!E798</f>
        <v>P</v>
      </c>
      <c r="D586" s="105">
        <f>[4]SayfaKAY!F798</f>
        <v>18362</v>
      </c>
      <c r="E586" s="106" t="str">
        <f>[4]SayfaKAY!G798</f>
        <v>BOZ-KAY5+6-FF-785</v>
      </c>
      <c r="F586" s="193">
        <f t="shared" si="411"/>
        <v>45790</v>
      </c>
      <c r="G586" s="135">
        <f t="shared" si="412"/>
        <v>0.48958333329937886</v>
      </c>
      <c r="H586" s="235">
        <f>[4]SayfaKAY!H798</f>
        <v>45790.489583333299</v>
      </c>
      <c r="I586" s="104" t="str">
        <f>[4]SayfaKAY!I798</f>
        <v>Hat/Line</v>
      </c>
      <c r="J586" s="103" t="str">
        <f>IF([4]SayfaKAY!J798="","",IF([4]SayfaKAY!J798="Müşteri","Notified by Customer","Notified by Bozankaya"))</f>
        <v>Notified by Customer</v>
      </c>
      <c r="K586" s="103" t="e">
        <f>VLOOKUP([4]SayfaKAY!L798,#REF!,2,FALSE)</f>
        <v>#REF!</v>
      </c>
      <c r="L586" s="165" t="str">
        <f>[4]SayfaKAY!X798</f>
        <v>KARASZY KERESKEDELMİ ES SZOLGALTATO</v>
      </c>
      <c r="M586" s="107" t="str">
        <f t="shared" si="413"/>
        <v>KAY5+6-BOZ-KAY5+6-FF-785</v>
      </c>
      <c r="N586" s="105" t="str">
        <f>[4]SayfaKAY!M798</f>
        <v>MA-RA RB-P PAS VE SÜRTME MEVCUT</v>
      </c>
      <c r="O586" s="166" t="str">
        <f>[4]SayfaKAY!P798</f>
        <v>D-Arıza değil</v>
      </c>
      <c r="P586" s="166" t="str">
        <f>[4]SayfaKAY!Q798</f>
        <v>B(Servisten çekmeye etki eden arıza)</v>
      </c>
      <c r="Q586" s="166" t="str">
        <f>[4]SayfaKAY!R798</f>
        <v>N.A(Yaralanma yok)</v>
      </c>
      <c r="R586" s="132" t="str" cm="1">
        <f t="array" ref="R586">IF([4]SayfaKAY!U798="","",_xlfn.IFS([4]SayfaKAY!U798="Bozankaya","Bozankaya",[4]SayfaKAY!U798="Müşteri","Customer",[4]SayfaKAY!U798="Tedarikçi","Equipment Supplier"))</f>
        <v>Equipment Supplier</v>
      </c>
      <c r="S586" s="204" t="str">
        <f>[4]SayfaKAY!N798</f>
        <v>YAW DAMPERİ BOYANDI.</v>
      </c>
      <c r="T586" s="133" t="str">
        <f>[4]SayfaKAY!AD798</f>
        <v>Temizlendi</v>
      </c>
      <c r="U586" s="132" t="str">
        <f>[4]SayfaKAY!W798</f>
        <v/>
      </c>
      <c r="V586" s="108" t="str">
        <f>[4]SayfaKAY!AZ798</f>
        <v/>
      </c>
      <c r="W586" s="136">
        <f t="shared" si="414"/>
        <v>45849</v>
      </c>
      <c r="X586" s="137" t="str">
        <f t="shared" si="415"/>
        <v>05:00</v>
      </c>
      <c r="Y586" s="235">
        <f>[4]SayfaKAY!AE798</f>
        <v>45849.208333333299</v>
      </c>
      <c r="Z586" s="109">
        <f t="shared" si="416"/>
        <v>45849</v>
      </c>
      <c r="AA586" s="110" t="str">
        <f t="shared" si="417"/>
        <v>07:00</v>
      </c>
      <c r="AB586" s="182">
        <f>[4]SayfaKAY!BA798</f>
        <v>45849.291666666701</v>
      </c>
      <c r="AC586" s="257">
        <f t="shared" si="418"/>
        <v>84675.000000097789</v>
      </c>
      <c r="AD586" s="111">
        <f t="shared" si="419"/>
        <v>45849</v>
      </c>
      <c r="AE586" s="111" t="str">
        <f t="shared" si="420"/>
        <v>07:00</v>
      </c>
      <c r="AF586" s="235">
        <f>[4]SayfaKAY!BA798</f>
        <v>45849.291666666701</v>
      </c>
      <c r="AG586" s="179" t="str">
        <f>[4]SayfaKAY!S798</f>
        <v>(III) Farklı Araçlarda Tekrarlayan Arıza</v>
      </c>
      <c r="AH586" s="178" t="str">
        <f t="shared" si="421"/>
        <v>Bu Arıza Aracın Servise Verilmesine Engel</v>
      </c>
      <c r="AI586" s="163" t="str">
        <f>[4]SayfaKAY!AV798</f>
        <v/>
      </c>
      <c r="AJ586" s="164" t="str">
        <f t="shared" si="422"/>
        <v/>
      </c>
      <c r="AK586" s="164" t="str">
        <f t="shared" si="423"/>
        <v/>
      </c>
      <c r="AL586" s="112" t="str">
        <f>[4]SayfaKAY!AX798</f>
        <v/>
      </c>
      <c r="AM586" s="257" cm="1">
        <f t="array" ref="AM586">IFERROR(IF(AND(P586&lt;&gt;"D(Arıza Değil)",AH586="Bu Arıza Aracın Servise Verilmesine Engel Değil"),
IF(Z586-F586&gt;0,(AB586-Y586)*24*60,
IF(OR(AND(G586&gt;$AS$1,G586&lt;$AT$1),AND(G586&gt;$AU$1,G586&lt;$AV$1)),
(AF586-H586)*24*60,     BH:BH0)),        AN586),0)</f>
        <v>84675.000000097789</v>
      </c>
      <c r="AN586" s="257">
        <f t="shared" si="424"/>
        <v>84675.000000097789</v>
      </c>
      <c r="AO586" s="174" t="str">
        <f>[4]SayfaKAY!AG798</f>
        <v/>
      </c>
      <c r="AP586" s="174" t="str">
        <f>[4]SayfaKAY!AI798</f>
        <v/>
      </c>
      <c r="AQ586" s="174" t="str">
        <f>[4]SayfaKAY!AQ798</f>
        <v/>
      </c>
      <c r="AR586" s="174" t="str">
        <f>[4]SayfaKAY!AH798</f>
        <v/>
      </c>
      <c r="AS586" s="174" t="str">
        <f>[4]SayfaKAY!AJ798</f>
        <v/>
      </c>
      <c r="AT586" s="175" t="str">
        <f>[4]SayfaKAY!AM798</f>
        <v/>
      </c>
      <c r="AU586" s="176" t="str">
        <f>[4]SayfaKAY!AL798</f>
        <v/>
      </c>
      <c r="AV586" s="176" t="str">
        <f>[4]SayfaKAY!AP798</f>
        <v/>
      </c>
      <c r="AW586" s="177" t="str">
        <f>[4]SayfaKAY!AT798</f>
        <v/>
      </c>
      <c r="AX586" s="194" t="str">
        <f t="shared" si="425"/>
        <v/>
      </c>
      <c r="AY586" s="168"/>
      <c r="AZ586" s="167"/>
      <c r="BA586" s="113"/>
      <c r="BB586" s="171" t="str">
        <f t="shared" si="410"/>
        <v/>
      </c>
      <c r="BC586" s="114"/>
      <c r="BD586" s="114"/>
      <c r="BE586" s="114"/>
      <c r="BF586" s="114"/>
      <c r="BG586" s="114"/>
      <c r="BH586" s="114">
        <f>IFERROR(FRACAS!AN801, "Hata Var")</f>
        <v>1554.000000046799</v>
      </c>
      <c r="BI586" s="114"/>
      <c r="BJ586" s="114"/>
      <c r="BK586" s="105" t="str">
        <f>[4]SayfaKAY!AW798</f>
        <v/>
      </c>
      <c r="BL586" s="105" t="str">
        <f>[4]SayfaKAY!V798</f>
        <v>KARASZY KERESKEDELMİ ES SZOLGALTATO</v>
      </c>
      <c r="BM586" s="114"/>
      <c r="BN586" s="171" t="str">
        <f t="shared" si="426"/>
        <v>x yok</v>
      </c>
      <c r="BO586" s="171" t="b">
        <f t="shared" si="427"/>
        <v>0</v>
      </c>
      <c r="BP586" s="171" t="str">
        <f t="shared" si="428"/>
        <v>Bir günden fazla süren arıza</v>
      </c>
      <c r="BQ586" s="226">
        <f t="shared" si="429"/>
        <v>84555</v>
      </c>
      <c r="BR586" s="226">
        <f t="shared" si="430"/>
        <v>120.00000009778887</v>
      </c>
      <c r="BS586" s="226">
        <f t="shared" si="431"/>
        <v>84675.000000097789</v>
      </c>
      <c r="BT586" s="114"/>
      <c r="BU586" s="242"/>
      <c r="BV586" s="233">
        <f t="shared" si="432"/>
        <v>15</v>
      </c>
      <c r="BW586" s="226" t="str">
        <f t="shared" si="433"/>
        <v>Evet, çakışma var</v>
      </c>
      <c r="BX586" s="229"/>
      <c r="BY586" s="247">
        <f t="shared" si="434"/>
        <v>58.71875</v>
      </c>
      <c r="BZ586" s="247">
        <f t="shared" si="435"/>
        <v>8.3333333401242271E-2</v>
      </c>
      <c r="CA586" s="247">
        <f t="shared" si="436"/>
        <v>58.802083333401242</v>
      </c>
      <c r="CB586" s="213"/>
      <c r="CC586" s="211"/>
      <c r="CD586" s="196"/>
      <c r="CE586" s="213">
        <v>797</v>
      </c>
      <c r="CF586" s="182">
        <f t="shared" si="437"/>
        <v>45790.489583333299</v>
      </c>
      <c r="CG586" s="182">
        <f t="shared" si="438"/>
        <v>45849.291666666701</v>
      </c>
      <c r="CH586" s="196"/>
      <c r="CI586" s="196"/>
      <c r="CJ586" s="196"/>
      <c r="CK586" s="196">
        <f t="shared" si="439"/>
        <v>8.3333333401242271E-2</v>
      </c>
      <c r="CL586" s="196">
        <f t="shared" si="440"/>
        <v>58.71875</v>
      </c>
      <c r="CM586" s="196">
        <f t="shared" si="441"/>
        <v>58.802083333401242</v>
      </c>
      <c r="CN586" s="114"/>
      <c r="CO586" s="115">
        <f t="shared" si="442"/>
        <v>84675.000000097789</v>
      </c>
      <c r="CP586" s="116">
        <f t="shared" si="443"/>
        <v>5.0000000040745363</v>
      </c>
      <c r="CQ586" s="117">
        <f t="shared" si="444"/>
        <v>0.48958333329937886</v>
      </c>
      <c r="CR586" s="117">
        <f t="shared" si="445"/>
        <v>45849.208333333299</v>
      </c>
      <c r="CS586" s="117">
        <f t="shared" si="446"/>
        <v>45849.291666666701</v>
      </c>
      <c r="CT586" s="118">
        <f t="shared" si="447"/>
        <v>66022155</v>
      </c>
      <c r="CU586" s="118">
        <f t="shared" si="448"/>
        <v>120.00000009778887</v>
      </c>
      <c r="CV586" s="118">
        <f t="shared" si="449"/>
        <v>66022275.000000097</v>
      </c>
      <c r="CW586" s="119">
        <f t="shared" si="450"/>
        <v>0.99999818243160965</v>
      </c>
    </row>
    <row r="587" spans="1:101" ht="118.5" customHeight="1" x14ac:dyDescent="0.3">
      <c r="A587" s="104" t="str">
        <f>[4]SayfaKAY!C610</f>
        <v>KAY5+6</v>
      </c>
      <c r="B587" s="104" t="str">
        <f>[4]SayfaKAY!D610</f>
        <v>3879(8)</v>
      </c>
      <c r="C587" s="105" t="str">
        <f>[4]SayfaKAY!E610</f>
        <v>MA</v>
      </c>
      <c r="D587" s="105">
        <f>[4]SayfaKAY!F610</f>
        <v>18154</v>
      </c>
      <c r="E587" s="106" t="str">
        <f>[4]SayfaKAY!G610</f>
        <v>BOZ-KAY5+6-FF-609</v>
      </c>
      <c r="F587" s="193">
        <f t="shared" si="411"/>
        <v>45789</v>
      </c>
      <c r="G587" s="135">
        <f t="shared" si="412"/>
        <v>0.51388888889778173</v>
      </c>
      <c r="H587" s="235">
        <f>[4]SayfaKAY!H610</f>
        <v>45789.513888888898</v>
      </c>
      <c r="I587" s="104" t="str">
        <f>[4]SayfaKAY!I610</f>
        <v>Hat/Line</v>
      </c>
      <c r="J587" s="103" t="str">
        <f>IF([4]SayfaKAY!J610="","",IF([4]SayfaKAY!J610="Müşteri","Notified by Customer","Notified by Bozankaya"))</f>
        <v>Notified by Customer</v>
      </c>
      <c r="K587" s="103" t="e">
        <f>VLOOKUP([4]SayfaKAY!L610,#REF!,2,FALSE)</f>
        <v>#REF!</v>
      </c>
      <c r="L587" s="165" t="str">
        <f>[4]SayfaKAY!X610</f>
        <v>BOZANKAYA</v>
      </c>
      <c r="M587" s="107" t="str">
        <f t="shared" si="413"/>
        <v>KAY5+6-BOZ-KAY5+6-FF-609</v>
      </c>
      <c r="N587" s="105" t="str">
        <f>[4]SayfaKAY!M610</f>
        <v>CA KOLÇAK AYARSIZ AŞAĞIDA DURUYOR.</v>
      </c>
      <c r="O587" s="166" t="str">
        <f>[4]SayfaKAY!P610</f>
        <v>D-Arıza değil</v>
      </c>
      <c r="P587" s="166" t="str">
        <f>[4]SayfaKAY!Q610</f>
        <v>B(Servisten çekmeye etki eden arıza)</v>
      </c>
      <c r="Q587" s="166" t="str">
        <f>[4]SayfaKAY!R610</f>
        <v>N.A(Yaralanma yok)</v>
      </c>
      <c r="R587" s="132" t="str" cm="1">
        <f t="array" ref="R587">IF([4]SayfaKAY!U610="","",_xlfn.IFS([4]SayfaKAY!U610="Bozankaya","Bozankaya",[4]SayfaKAY!U610="Müşteri","Customer",[4]SayfaKAY!U610="Tedarikçi","Equipment Supplier"))</f>
        <v>Equipment Supplier</v>
      </c>
      <c r="S587" s="204" t="str">
        <f>[4]SayfaKAY!N610</f>
        <v>STOPER REVİZYONU YAPILDI.</v>
      </c>
      <c r="T587" s="133" t="str">
        <f>[4]SayfaKAY!AD610</f>
        <v>*Ekipman tamir edilecek</v>
      </c>
      <c r="U587" s="132" t="str">
        <f>[4]SayfaKAY!W610</f>
        <v>Evet</v>
      </c>
      <c r="V587" s="108">
        <f>[4]SayfaKAY!AZ610</f>
        <v>2</v>
      </c>
      <c r="W587" s="136">
        <f t="shared" si="414"/>
        <v>45789</v>
      </c>
      <c r="X587" s="137" t="str">
        <f t="shared" si="415"/>
        <v>12:30</v>
      </c>
      <c r="Y587" s="235">
        <f>[4]SayfaKAY!AE610</f>
        <v>45789.520833333299</v>
      </c>
      <c r="Z587" s="109">
        <f t="shared" si="416"/>
        <v>45790</v>
      </c>
      <c r="AA587" s="110" t="str">
        <f t="shared" si="417"/>
        <v>15:00</v>
      </c>
      <c r="AB587" s="182">
        <f>[4]SayfaKAY!BA610</f>
        <v>45790.625</v>
      </c>
      <c r="AC587" s="257">
        <f t="shared" si="418"/>
        <v>1599.9999999871943</v>
      </c>
      <c r="AD587" s="111">
        <f t="shared" si="419"/>
        <v>45790</v>
      </c>
      <c r="AE587" s="111" t="str">
        <f t="shared" si="420"/>
        <v>15:00</v>
      </c>
      <c r="AF587" s="235">
        <f>[4]SayfaKAY!BA610</f>
        <v>45790.625</v>
      </c>
      <c r="AG587" s="179" t="str">
        <f>[4]SayfaKAY!S610</f>
        <v>(III) Farklı Araçlarda Tekrarlayan Arıza</v>
      </c>
      <c r="AH587" s="178" t="str">
        <f t="shared" si="421"/>
        <v>Bu Arıza Aracın Servise Verilmesine Engel</v>
      </c>
      <c r="AI587" s="163" t="str">
        <f>[4]SayfaKAY!AV610</f>
        <v/>
      </c>
      <c r="AJ587" s="164" t="str">
        <f t="shared" si="422"/>
        <v/>
      </c>
      <c r="AK587" s="164" t="str">
        <f t="shared" si="423"/>
        <v/>
      </c>
      <c r="AL587" s="112" t="str">
        <f>[4]SayfaKAY!AX610</f>
        <v/>
      </c>
      <c r="AM587" s="257" cm="1">
        <f t="array" ref="AM587">IFERROR(IF(AND(P587&lt;&gt;"D(Arıza Değil)",AH587="Bu Arıza Aracın Servise Verilmesine Engel Değil"),
IF(Z587-F587&gt;0,(AB587-Y587)*24*60,
IF(OR(AND(G587&gt;$AS$1,G587&lt;$AT$1),AND(G587&gt;$AU$1,G587&lt;$AV$1)),
(AF587-H587)*24*60,     BH:BH0)),        AN587),0)</f>
        <v>1599.9999999871943</v>
      </c>
      <c r="AN587" s="257">
        <f t="shared" si="424"/>
        <v>1599.9999999871943</v>
      </c>
      <c r="AO587" s="174" t="str">
        <f>[4]SayfaKAY!AG610</f>
        <v/>
      </c>
      <c r="AP587" s="174" t="str">
        <f>[4]SayfaKAY!AI610</f>
        <v/>
      </c>
      <c r="AQ587" s="174" t="str">
        <f>[4]SayfaKAY!AQ610</f>
        <v/>
      </c>
      <c r="AR587" s="174" t="str">
        <f>[4]SayfaKAY!AH610</f>
        <v/>
      </c>
      <c r="AS587" s="174" t="str">
        <f>[4]SayfaKAY!AJ610</f>
        <v/>
      </c>
      <c r="AT587" s="175" t="str">
        <f>[4]SayfaKAY!AM610</f>
        <v/>
      </c>
      <c r="AU587" s="176" t="str">
        <f>[4]SayfaKAY!AL610</f>
        <v/>
      </c>
      <c r="AV587" s="176" t="str">
        <f>[4]SayfaKAY!AP610</f>
        <v/>
      </c>
      <c r="AW587" s="177" t="str">
        <f>[4]SayfaKAY!AT610</f>
        <v/>
      </c>
      <c r="AX587" s="194">
        <f t="shared" si="425"/>
        <v>35199.999999718275</v>
      </c>
      <c r="AY587" s="168"/>
      <c r="AZ587" s="167"/>
      <c r="BA587" s="170"/>
      <c r="BB587" s="171" t="str">
        <f t="shared" si="410"/>
        <v/>
      </c>
      <c r="BC587" s="114"/>
      <c r="BD587" s="114"/>
      <c r="BE587" s="114"/>
      <c r="BF587" s="114"/>
      <c r="BG587" s="114"/>
      <c r="BH587" s="114">
        <f>IFERROR(FRACAS!AN613, "Hata Var")</f>
        <v>96.999999980907887</v>
      </c>
      <c r="BI587" s="114"/>
      <c r="BJ587" s="114"/>
      <c r="BK587" s="105" t="str">
        <f>[4]SayfaKAY!AW610</f>
        <v/>
      </c>
      <c r="BL587" s="105" t="str">
        <f>[4]SayfaKAY!V610</f>
        <v>Bozankaya</v>
      </c>
      <c r="BM587" s="114"/>
      <c r="BN587" s="171" t="str">
        <f t="shared" si="426"/>
        <v>x yok</v>
      </c>
      <c r="BO587" s="171" t="b">
        <f t="shared" si="427"/>
        <v>0</v>
      </c>
      <c r="BP587" s="171" t="str">
        <f t="shared" si="428"/>
        <v>Bir günden fazla süren arıza</v>
      </c>
      <c r="BQ587" s="226">
        <f t="shared" si="429"/>
        <v>9.9999999382998794</v>
      </c>
      <c r="BR587" s="226">
        <f t="shared" si="430"/>
        <v>1590.0000000488944</v>
      </c>
      <c r="BS587" s="226">
        <f t="shared" si="431"/>
        <v>1599.9999999871943</v>
      </c>
      <c r="BT587" s="114"/>
      <c r="BU587" s="242"/>
      <c r="BV587" s="233">
        <f t="shared" si="432"/>
        <v>4</v>
      </c>
      <c r="BW587" s="226" t="str">
        <f t="shared" si="433"/>
        <v>Evet, çakışma var</v>
      </c>
      <c r="BX587" s="229"/>
      <c r="BY587" s="247">
        <f t="shared" si="434"/>
        <v>6.9444444015971385E-3</v>
      </c>
      <c r="BZ587" s="247">
        <f t="shared" si="435"/>
        <v>1.1041666667006211</v>
      </c>
      <c r="CA587" s="247">
        <f t="shared" si="436"/>
        <v>1.1111111111022183</v>
      </c>
      <c r="CB587" s="213"/>
      <c r="CC587" s="211"/>
      <c r="CD587" s="196"/>
      <c r="CE587" s="213">
        <v>609</v>
      </c>
      <c r="CF587" s="182">
        <f t="shared" si="437"/>
        <v>45789.513888888898</v>
      </c>
      <c r="CG587" s="182">
        <f t="shared" si="438"/>
        <v>45790.625</v>
      </c>
      <c r="CH587" s="196"/>
      <c r="CI587" s="196"/>
      <c r="CJ587" s="196"/>
      <c r="CK587" s="196">
        <f t="shared" si="439"/>
        <v>1.1041666667006211</v>
      </c>
      <c r="CL587" s="196">
        <f t="shared" si="440"/>
        <v>6.9444444015971385E-3</v>
      </c>
      <c r="CM587" s="196">
        <f t="shared" si="441"/>
        <v>1.1111111111022183</v>
      </c>
      <c r="CN587" s="114"/>
      <c r="CO587" s="115">
        <f t="shared" si="442"/>
        <v>1599.9999999871943</v>
      </c>
      <c r="CP587" s="116">
        <f t="shared" si="443"/>
        <v>66.250000002037268</v>
      </c>
      <c r="CQ587" s="117">
        <f t="shared" si="444"/>
        <v>0.51388888889778173</v>
      </c>
      <c r="CR587" s="117">
        <f t="shared" si="445"/>
        <v>45789.520833333299</v>
      </c>
      <c r="CS587" s="117">
        <f t="shared" si="446"/>
        <v>45790.625</v>
      </c>
      <c r="CT587" s="118">
        <f t="shared" si="447"/>
        <v>65936169.99999994</v>
      </c>
      <c r="CU587" s="118">
        <f t="shared" si="448"/>
        <v>1590.0000000488944</v>
      </c>
      <c r="CV587" s="118">
        <f t="shared" si="449"/>
        <v>65937759.999999985</v>
      </c>
      <c r="CW587" s="119">
        <f t="shared" si="450"/>
        <v>0.99997588635100665</v>
      </c>
    </row>
    <row r="588" spans="1:101" ht="118.5" customHeight="1" x14ac:dyDescent="0.3">
      <c r="A588" s="160" t="str">
        <f>[4]SayfaKAY!C613</f>
        <v>KAY5+6</v>
      </c>
      <c r="B588" s="104" t="str">
        <f>[4]SayfaKAY!D613</f>
        <v>3882(11)</v>
      </c>
      <c r="C588" s="105" t="str">
        <f>[4]SayfaKAY!E613</f>
        <v>P</v>
      </c>
      <c r="D588" s="105">
        <f>[4]SayfaKAY!F613</f>
        <v>312</v>
      </c>
      <c r="E588" s="106" t="str">
        <f>[4]SayfaKAY!G613</f>
        <v>BOZ-KAY5+6-FF-612</v>
      </c>
      <c r="F588" s="193">
        <f t="shared" si="411"/>
        <v>45789</v>
      </c>
      <c r="G588" s="135">
        <f t="shared" si="412"/>
        <v>0.51388888889778173</v>
      </c>
      <c r="H588" s="235">
        <f>[4]SayfaKAY!H613</f>
        <v>45789.513888888898</v>
      </c>
      <c r="I588" s="104" t="str">
        <f>[4]SayfaKAY!I613</f>
        <v>Hat/Line</v>
      </c>
      <c r="J588" s="103" t="str">
        <f>IF([4]SayfaKAY!J613="","",IF([4]SayfaKAY!J613="Müşteri","Notified by Customer","Notified by Bozankaya"))</f>
        <v>Notified by Customer</v>
      </c>
      <c r="K588" s="103" t="e">
        <f>VLOOKUP([4]SayfaKAY!L613,#REF!,2,FALSE)</f>
        <v>#REF!</v>
      </c>
      <c r="L588" s="165" t="str">
        <f>[4]SayfaKAY!X613</f>
        <v>KARASZY KERESKEDELMİ ES SZOLGALTATO</v>
      </c>
      <c r="M588" s="107" t="str">
        <f t="shared" si="413"/>
        <v>KAY5+6-BOZ-KAY5+6-FF-612</v>
      </c>
      <c r="N588" s="105" t="str">
        <f>[4]SayfaKAY!M613</f>
        <v>RA-RB RB-P P-RA SÜRTME MEVCUT</v>
      </c>
      <c r="O588" s="166" t="str">
        <f>[4]SayfaKAY!P613</f>
        <v>D-Arıza değil</v>
      </c>
      <c r="P588" s="166" t="str">
        <f>[4]SayfaKAY!Q613</f>
        <v>B(Servisten çekmeye etki eden arıza)</v>
      </c>
      <c r="Q588" s="166" t="str">
        <f>[4]SayfaKAY!R613</f>
        <v>N.A(Yaralanma yok)</v>
      </c>
      <c r="R588" s="132" t="str" cm="1">
        <f t="array" ref="R588">IF([4]SayfaKAY!U613="","",_xlfn.IFS([4]SayfaKAY!U613="Bozankaya","Bozankaya",[4]SayfaKAY!U613="Müşteri","Customer",[4]SayfaKAY!U613="Tedarikçi","Equipment Supplier"))</f>
        <v>Equipment Supplier</v>
      </c>
      <c r="S588" s="204" t="str">
        <f>[4]SayfaKAY!N613</f>
        <v>BOYA İŞLEMİ UYGULANDI.</v>
      </c>
      <c r="T588" s="133" t="str">
        <f>[4]SayfaKAY!AD613</f>
        <v>Temizlendi</v>
      </c>
      <c r="U588" s="132" t="str">
        <f>[4]SayfaKAY!W613</f>
        <v>Evet</v>
      </c>
      <c r="V588" s="108">
        <f>[4]SayfaKAY!AZ613</f>
        <v>2</v>
      </c>
      <c r="W588" s="136">
        <f t="shared" si="414"/>
        <v>45789</v>
      </c>
      <c r="X588" s="137" t="str">
        <f t="shared" si="415"/>
        <v>12:30</v>
      </c>
      <c r="Y588" s="235">
        <f>[4]SayfaKAY!AE613</f>
        <v>45789.520833333299</v>
      </c>
      <c r="Z588" s="109">
        <f t="shared" si="416"/>
        <v>45790</v>
      </c>
      <c r="AA588" s="110" t="str">
        <f t="shared" si="417"/>
        <v>15:00</v>
      </c>
      <c r="AB588" s="182">
        <f>[4]SayfaKAY!BA613</f>
        <v>45790.625</v>
      </c>
      <c r="AC588" s="257">
        <f t="shared" si="418"/>
        <v>1599.9999999871943</v>
      </c>
      <c r="AD588" s="111">
        <f t="shared" si="419"/>
        <v>45790</v>
      </c>
      <c r="AE588" s="111" t="str">
        <f t="shared" si="420"/>
        <v>15:00</v>
      </c>
      <c r="AF588" s="235">
        <f>[4]SayfaKAY!BA613</f>
        <v>45790.625</v>
      </c>
      <c r="AG588" s="179" t="str">
        <f>[4]SayfaKAY!S613</f>
        <v>(III) Farklı Araçlarda Tekrarlayan Arıza</v>
      </c>
      <c r="AH588" s="178" t="str">
        <f t="shared" si="421"/>
        <v>Bu Arıza Aracın Servise Verilmesine Engel</v>
      </c>
      <c r="AI588" s="163" t="str">
        <f>[4]SayfaKAY!AV613</f>
        <v/>
      </c>
      <c r="AJ588" s="164" t="str">
        <f t="shared" si="422"/>
        <v/>
      </c>
      <c r="AK588" s="164" t="str">
        <f t="shared" si="423"/>
        <v/>
      </c>
      <c r="AL588" s="112" t="str">
        <f>[4]SayfaKAY!AX613</f>
        <v/>
      </c>
      <c r="AM588" s="257" cm="1">
        <f t="array" ref="AM588">IFERROR(IF(AND(P588&lt;&gt;"D(Arıza Değil)",AH588="Bu Arıza Aracın Servise Verilmesine Engel Değil"),
IF(Z588-F588&gt;0,(AB588-Y588)*24*60,
IF(OR(AND(G588&gt;$AS$1,G588&lt;$AT$1),AND(G588&gt;$AU$1,G588&lt;$AV$1)),
(AF588-H588)*24*60,     BH:BH0)),        AN588),0)</f>
        <v>1599.9999999871943</v>
      </c>
      <c r="AN588" s="257">
        <f t="shared" si="424"/>
        <v>1599.9999999871943</v>
      </c>
      <c r="AO588" s="174" t="str">
        <f>[4]SayfaKAY!AG613</f>
        <v/>
      </c>
      <c r="AP588" s="174" t="str">
        <f>[4]SayfaKAY!AI613</f>
        <v/>
      </c>
      <c r="AQ588" s="174" t="str">
        <f>[4]SayfaKAY!AQ613</f>
        <v/>
      </c>
      <c r="AR588" s="174" t="str">
        <f>[4]SayfaKAY!AH613</f>
        <v/>
      </c>
      <c r="AS588" s="174" t="str">
        <f>[4]SayfaKAY!AJ613</f>
        <v/>
      </c>
      <c r="AT588" s="175" t="str">
        <f>[4]SayfaKAY!AM613</f>
        <v/>
      </c>
      <c r="AU588" s="176" t="str">
        <f>[4]SayfaKAY!AL613</f>
        <v/>
      </c>
      <c r="AV588" s="176" t="str">
        <f>[4]SayfaKAY!AP613</f>
        <v/>
      </c>
      <c r="AW588" s="177" t="str">
        <f>[4]SayfaKAY!AT613</f>
        <v/>
      </c>
      <c r="AX588" s="194">
        <f t="shared" si="425"/>
        <v>35199.999999718275</v>
      </c>
      <c r="AY588" s="168"/>
      <c r="AZ588" s="167"/>
      <c r="BA588" s="113"/>
      <c r="BB588" s="171" t="str">
        <f t="shared" si="410"/>
        <v/>
      </c>
      <c r="BC588" s="114"/>
      <c r="BD588" s="114"/>
      <c r="BE588" s="114"/>
      <c r="BF588" s="114"/>
      <c r="BG588" s="114"/>
      <c r="BH588" s="114">
        <f>IFERROR(FRACAS!AN616, "Hata Var")</f>
        <v>740.00000001280569</v>
      </c>
      <c r="BI588" s="114"/>
      <c r="BJ588" s="114"/>
      <c r="BK588" s="105" t="str">
        <f>[4]SayfaKAY!AW613</f>
        <v/>
      </c>
      <c r="BL588" s="105" t="str">
        <f>[4]SayfaKAY!V613</f>
        <v>KARASZY KERESKEDELMİ ES SZOLGALTATO</v>
      </c>
      <c r="BM588" s="114"/>
      <c r="BN588" s="171" t="str">
        <f t="shared" si="426"/>
        <v>x yok</v>
      </c>
      <c r="BO588" s="171" t="b">
        <f t="shared" si="427"/>
        <v>0</v>
      </c>
      <c r="BP588" s="171" t="str">
        <f t="shared" si="428"/>
        <v>Bir günden fazla süren arıza</v>
      </c>
      <c r="BQ588" s="226">
        <f t="shared" si="429"/>
        <v>9.9999999382998794</v>
      </c>
      <c r="BR588" s="226">
        <f t="shared" si="430"/>
        <v>1590.0000000488944</v>
      </c>
      <c r="BS588" s="226">
        <f t="shared" si="431"/>
        <v>1599.9999999871943</v>
      </c>
      <c r="BT588" s="114"/>
      <c r="BU588" s="242"/>
      <c r="BV588" s="233">
        <f t="shared" si="432"/>
        <v>3</v>
      </c>
      <c r="BW588" s="226" t="str">
        <f t="shared" si="433"/>
        <v>Evet, çakışma var</v>
      </c>
      <c r="BX588" s="229"/>
      <c r="BY588" s="247">
        <f t="shared" si="434"/>
        <v>6.9444444015971385E-3</v>
      </c>
      <c r="BZ588" s="247">
        <f t="shared" si="435"/>
        <v>1.1041666667006211</v>
      </c>
      <c r="CA588" s="247">
        <f t="shared" si="436"/>
        <v>1.1111111111022183</v>
      </c>
      <c r="CB588" s="213"/>
      <c r="CC588" s="211"/>
      <c r="CD588" s="196"/>
      <c r="CE588" s="213">
        <v>612</v>
      </c>
      <c r="CF588" s="182">
        <f t="shared" si="437"/>
        <v>45789.513888888898</v>
      </c>
      <c r="CG588" s="182">
        <f t="shared" si="438"/>
        <v>45790.625</v>
      </c>
      <c r="CH588" s="196"/>
      <c r="CI588" s="196"/>
      <c r="CJ588" s="196"/>
      <c r="CK588" s="196">
        <f t="shared" si="439"/>
        <v>1.1041666667006211</v>
      </c>
      <c r="CL588" s="196">
        <f t="shared" si="440"/>
        <v>6.9444444015971385E-3</v>
      </c>
      <c r="CM588" s="196">
        <f t="shared" si="441"/>
        <v>1.1111111111022183</v>
      </c>
      <c r="CN588" s="114"/>
      <c r="CO588" s="115">
        <f t="shared" si="442"/>
        <v>1599.9999999871943</v>
      </c>
      <c r="CP588" s="116">
        <f t="shared" si="443"/>
        <v>66.250000002037268</v>
      </c>
      <c r="CQ588" s="117">
        <f t="shared" si="444"/>
        <v>0.51388888889778173</v>
      </c>
      <c r="CR588" s="117">
        <f t="shared" si="445"/>
        <v>45789.520833333299</v>
      </c>
      <c r="CS588" s="117">
        <f t="shared" si="446"/>
        <v>45790.625</v>
      </c>
      <c r="CT588" s="118">
        <f t="shared" si="447"/>
        <v>65936169.99999994</v>
      </c>
      <c r="CU588" s="118">
        <f t="shared" si="448"/>
        <v>1590.0000000488944</v>
      </c>
      <c r="CV588" s="118">
        <f t="shared" si="449"/>
        <v>65937759.999999985</v>
      </c>
      <c r="CW588" s="119">
        <f t="shared" si="450"/>
        <v>0.99997588635100665</v>
      </c>
    </row>
    <row r="589" spans="1:101" ht="118.5" customHeight="1" x14ac:dyDescent="0.3">
      <c r="A589" s="104" t="str">
        <f>[4]SayfaKAY!C617</f>
        <v>KAY5+6</v>
      </c>
      <c r="B589" s="104" t="str">
        <f>[4]SayfaKAY!D617</f>
        <v>3876(5)</v>
      </c>
      <c r="C589" s="105" t="str">
        <f>[4]SayfaKAY!E617</f>
        <v>MB</v>
      </c>
      <c r="D589" s="105">
        <f>[4]SayfaKAY!F617</f>
        <v>139361</v>
      </c>
      <c r="E589" s="106" t="str">
        <f>[4]SayfaKAY!G617</f>
        <v>BOZ-KAY5+6-FF-616</v>
      </c>
      <c r="F589" s="193">
        <f t="shared" si="411"/>
        <v>45789</v>
      </c>
      <c r="G589" s="135">
        <f t="shared" si="412"/>
        <v>0.46458333329792367</v>
      </c>
      <c r="H589" s="235">
        <f>[4]SayfaKAY!H617</f>
        <v>45789.464583333298</v>
      </c>
      <c r="I589" s="104" t="str">
        <f>[4]SayfaKAY!I617</f>
        <v>Hat/Line</v>
      </c>
      <c r="J589" s="103" t="str">
        <f>IF([4]SayfaKAY!J617="","",IF([4]SayfaKAY!J617="Müşteri","Notified by Customer","Notified by Bozankaya"))</f>
        <v>Notified by Customer</v>
      </c>
      <c r="K589" s="103" t="e">
        <f>VLOOKUP([4]SayfaKAY!L617,#REF!,2,FALSE)</f>
        <v>#REF!</v>
      </c>
      <c r="L589" s="165" t="str">
        <f>[4]SayfaKAY!X617</f>
        <v>DENİZLER OTOMOTİV SAN. VE TİC.LTD.Ş</v>
      </c>
      <c r="M589" s="107" t="str">
        <f t="shared" si="413"/>
        <v>KAY5+6-BOZ-KAY5+6-FF-616</v>
      </c>
      <c r="N589" s="105" t="str">
        <f>[4]SayfaKAY!M617</f>
        <v>cb silecek sabitlem kapakları yok- ca silecek ayarsız temizleme açısı bozuk.</v>
      </c>
      <c r="O589" s="166" t="str">
        <f>[4]SayfaKAY!P617</f>
        <v>D-Arıza değil</v>
      </c>
      <c r="P589" s="166" t="str">
        <f>[4]SayfaKAY!Q617</f>
        <v>A(Hareket etmeyi engelleyen arıza)</v>
      </c>
      <c r="Q589" s="166" t="str">
        <f>[4]SayfaKAY!R617</f>
        <v>N.A(Yaralanma yok)</v>
      </c>
      <c r="R589" s="132" t="str" cm="1">
        <f t="array" ref="R589">IF([4]SayfaKAY!U617="","",_xlfn.IFS([4]SayfaKAY!U617="Bozankaya","Bozankaya",[4]SayfaKAY!U617="Müşteri","Customer",[4]SayfaKAY!U617="Tedarikçi","Equipment Supplier"))</f>
        <v>Equipment Supplier</v>
      </c>
      <c r="S589" s="204" t="str">
        <f>[4]SayfaKAY!N617</f>
        <v>sabitleme kapakları takıldı. Silecek ayarı yapıldı.</v>
      </c>
      <c r="T589" s="133" t="str">
        <f>[4]SayfaKAY!AD617</f>
        <v>Gevşek bağlantı vidaları sıkıldı</v>
      </c>
      <c r="U589" s="132" t="str">
        <f>[4]SayfaKAY!W617</f>
        <v>Evet</v>
      </c>
      <c r="V589" s="108">
        <f>[4]SayfaKAY!AZ617</f>
        <v>2</v>
      </c>
      <c r="W589" s="136">
        <f t="shared" si="414"/>
        <v>45789</v>
      </c>
      <c r="X589" s="137" t="str">
        <f t="shared" si="415"/>
        <v>11:30</v>
      </c>
      <c r="Y589" s="235">
        <f>[4]SayfaKAY!AE617</f>
        <v>45789.479166666701</v>
      </c>
      <c r="Z589" s="109">
        <f t="shared" si="416"/>
        <v>45790</v>
      </c>
      <c r="AA589" s="110" t="str">
        <f t="shared" si="417"/>
        <v>13:00</v>
      </c>
      <c r="AB589" s="182">
        <f>[4]SayfaKAY!BA617</f>
        <v>45790.541666666701</v>
      </c>
      <c r="AC589" s="257">
        <f t="shared" si="418"/>
        <v>1551.0000000998843</v>
      </c>
      <c r="AD589" s="111">
        <f t="shared" si="419"/>
        <v>45790</v>
      </c>
      <c r="AE589" s="111" t="str">
        <f t="shared" si="420"/>
        <v>13:00</v>
      </c>
      <c r="AF589" s="235">
        <f>[4]SayfaKAY!BA617</f>
        <v>45790.541666666701</v>
      </c>
      <c r="AG589" s="179" t="str">
        <f>[4]SayfaKAY!S617</f>
        <v>(III) Farklı Araçlarda Tekrarlayan Arıza</v>
      </c>
      <c r="AH589" s="178" t="str">
        <f t="shared" si="421"/>
        <v>Bu Arıza Aracın Servise Verilmesine Engel</v>
      </c>
      <c r="AI589" s="163" t="str">
        <f>[4]SayfaKAY!AV617</f>
        <v/>
      </c>
      <c r="AJ589" s="164" t="str">
        <f t="shared" si="422"/>
        <v/>
      </c>
      <c r="AK589" s="164" t="str">
        <f t="shared" si="423"/>
        <v/>
      </c>
      <c r="AL589" s="112" t="str">
        <f>[4]SayfaKAY!AX617</f>
        <v/>
      </c>
      <c r="AM589" s="257" cm="1">
        <f t="array" ref="AM589">IFERROR(IF(AND(P589&lt;&gt;"D(Arıza Değil)",AH589="Bu Arıza Aracın Servise Verilmesine Engel Değil"),
IF(Z589-F589&gt;0,(AB589-Y589)*24*60,
IF(OR(AND(G589&gt;$AS$1,G589&lt;$AT$1),AND(G589&gt;$AU$1,G589&lt;$AV$1)),
(AF589-H589)*24*60,     BH:BH0)),        AN589),0)</f>
        <v>1551.0000000998843</v>
      </c>
      <c r="AN589" s="257">
        <f t="shared" si="424"/>
        <v>1551.0000000998843</v>
      </c>
      <c r="AO589" s="174" t="str">
        <f>[4]SayfaKAY!AG617</f>
        <v/>
      </c>
      <c r="AP589" s="174" t="str">
        <f>[4]SayfaKAY!AI617</f>
        <v/>
      </c>
      <c r="AQ589" s="174" t="str">
        <f>[4]SayfaKAY!AQ617</f>
        <v/>
      </c>
      <c r="AR589" s="174" t="str">
        <f>[4]SayfaKAY!AH617</f>
        <v/>
      </c>
      <c r="AS589" s="174" t="str">
        <f>[4]SayfaKAY!AJ617</f>
        <v/>
      </c>
      <c r="AT589" s="175" t="str">
        <f>[4]SayfaKAY!AM617</f>
        <v/>
      </c>
      <c r="AU589" s="176" t="str">
        <f>[4]SayfaKAY!AL617</f>
        <v/>
      </c>
      <c r="AV589" s="176" t="str">
        <f>[4]SayfaKAY!AP617</f>
        <v/>
      </c>
      <c r="AW589" s="177" t="str">
        <f>[4]SayfaKAY!AT617</f>
        <v/>
      </c>
      <c r="AX589" s="194">
        <f t="shared" si="425"/>
        <v>34122.000002197456</v>
      </c>
      <c r="AY589" s="168"/>
      <c r="AZ589" s="167"/>
      <c r="BA589" s="170"/>
      <c r="BB589" s="171" t="str">
        <f t="shared" si="410"/>
        <v/>
      </c>
      <c r="BC589" s="114"/>
      <c r="BD589" s="114"/>
      <c r="BE589" s="114"/>
      <c r="BF589" s="114"/>
      <c r="BG589" s="114"/>
      <c r="BH589" s="114">
        <f>IFERROR(FRACAS!AN620, "Hata Var")</f>
        <v>960.00000004889444</v>
      </c>
      <c r="BI589" s="114"/>
      <c r="BJ589" s="114"/>
      <c r="BK589" s="105" t="str">
        <f>[4]SayfaKAY!AW617</f>
        <v/>
      </c>
      <c r="BL589" s="105" t="str">
        <f>[4]SayfaKAY!V617</f>
        <v>DENİZLER OTOMOTİV SAN. VE TİC.LTD.Ş</v>
      </c>
      <c r="BM589" s="114"/>
      <c r="BN589" s="171" t="str">
        <f t="shared" si="426"/>
        <v>x yok</v>
      </c>
      <c r="BO589" s="171" t="b">
        <f t="shared" si="427"/>
        <v>0</v>
      </c>
      <c r="BP589" s="171" t="str">
        <f t="shared" si="428"/>
        <v>Bir günden fazla süren arıza</v>
      </c>
      <c r="BQ589" s="226">
        <f t="shared" si="429"/>
        <v>21.000000099884346</v>
      </c>
      <c r="BR589" s="226">
        <f t="shared" si="430"/>
        <v>1530</v>
      </c>
      <c r="BS589" s="226">
        <f t="shared" si="431"/>
        <v>1551.0000000998843</v>
      </c>
      <c r="BT589" s="114"/>
      <c r="BU589" s="242"/>
      <c r="BV589" s="233">
        <f t="shared" si="432"/>
        <v>3</v>
      </c>
      <c r="BW589" s="226" t="str">
        <f t="shared" si="433"/>
        <v>Evet, çakışma var</v>
      </c>
      <c r="BX589" s="229"/>
      <c r="BY589" s="247">
        <f t="shared" si="434"/>
        <v>1.4583333402697463E-2</v>
      </c>
      <c r="BZ589" s="247">
        <f t="shared" si="435"/>
        <v>1.0625</v>
      </c>
      <c r="CA589" s="247">
        <f t="shared" si="436"/>
        <v>1.0770833334026975</v>
      </c>
      <c r="CB589" s="213"/>
      <c r="CC589" s="211"/>
      <c r="CD589" s="196"/>
      <c r="CE589" s="213">
        <v>616</v>
      </c>
      <c r="CF589" s="182">
        <f t="shared" si="437"/>
        <v>45789.464583333298</v>
      </c>
      <c r="CG589" s="182">
        <f t="shared" si="438"/>
        <v>45790.541666666701</v>
      </c>
      <c r="CH589" s="196"/>
      <c r="CI589" s="196"/>
      <c r="CJ589" s="196"/>
      <c r="CK589" s="196">
        <f t="shared" si="439"/>
        <v>1.0625</v>
      </c>
      <c r="CL589" s="196">
        <f t="shared" si="440"/>
        <v>1.4583333402697463E-2</v>
      </c>
      <c r="CM589" s="196">
        <f t="shared" si="441"/>
        <v>1.0770833334026975</v>
      </c>
      <c r="CN589" s="114"/>
      <c r="CO589" s="115">
        <f t="shared" si="442"/>
        <v>1551.0000000998843</v>
      </c>
      <c r="CP589" s="116">
        <f t="shared" si="443"/>
        <v>63.75</v>
      </c>
      <c r="CQ589" s="117">
        <f t="shared" si="444"/>
        <v>0.46458333329792367</v>
      </c>
      <c r="CR589" s="117">
        <f t="shared" si="445"/>
        <v>45789.479166666701</v>
      </c>
      <c r="CS589" s="117">
        <f t="shared" si="446"/>
        <v>45790.541666666701</v>
      </c>
      <c r="CT589" s="118">
        <f t="shared" si="447"/>
        <v>65936181.000000097</v>
      </c>
      <c r="CU589" s="118">
        <f t="shared" si="448"/>
        <v>1530</v>
      </c>
      <c r="CV589" s="118">
        <f t="shared" si="449"/>
        <v>65937711.000000097</v>
      </c>
      <c r="CW589" s="119">
        <f t="shared" si="450"/>
        <v>0.99997679628278269</v>
      </c>
    </row>
    <row r="590" spans="1:101" ht="118.5" customHeight="1" x14ac:dyDescent="0.3">
      <c r="A590" s="160" t="str">
        <f>[4]SayfaKAY!C619</f>
        <v>KAY5+6</v>
      </c>
      <c r="B590" s="104" t="str">
        <f>[4]SayfaKAY!D619</f>
        <v>3873(2)</v>
      </c>
      <c r="C590" s="105" t="str">
        <f>[4]SayfaKAY!E619</f>
        <v>MA</v>
      </c>
      <c r="D590" s="105">
        <f>[4]SayfaKAY!F619</f>
        <v>151802</v>
      </c>
      <c r="E590" s="106" t="str">
        <f>[4]SayfaKAY!G619</f>
        <v>BOZ-KAY5+6-FF-617</v>
      </c>
      <c r="F590" s="193">
        <f t="shared" si="411"/>
        <v>45789</v>
      </c>
      <c r="G590" s="135">
        <f t="shared" si="412"/>
        <v>0.46180555559840286</v>
      </c>
      <c r="H590" s="235">
        <f>[4]SayfaKAY!H619</f>
        <v>45789.461805555598</v>
      </c>
      <c r="I590" s="104" t="str">
        <f>[4]SayfaKAY!I619</f>
        <v>Hat/Line</v>
      </c>
      <c r="J590" s="103" t="str">
        <f>IF([4]SayfaKAY!J619="","",IF([4]SayfaKAY!J619="Müşteri","Notified by Customer","Notified by Bozankaya"))</f>
        <v>Notified by Customer</v>
      </c>
      <c r="K590" s="103" t="e">
        <f>VLOOKUP([4]SayfaKAY!L619,#REF!,2,FALSE)</f>
        <v>#REF!</v>
      </c>
      <c r="L590" s="165" t="str">
        <f>[4]SayfaKAY!X619</f>
        <v>DENİZLER OTOMOTİV SAN. VE TİC.LTD.Ş</v>
      </c>
      <c r="M590" s="107" t="str">
        <f t="shared" si="413"/>
        <v>KAY5+6-BOZ-KAY5+6-FF-617</v>
      </c>
      <c r="N590" s="105" t="str">
        <f>[4]SayfaKAY!M619</f>
        <v>ca silecek ayarsız</v>
      </c>
      <c r="O590" s="166" t="str">
        <f>[4]SayfaKAY!P619</f>
        <v>D-Arıza değil</v>
      </c>
      <c r="P590" s="166" t="str">
        <f>[4]SayfaKAY!Q619</f>
        <v>A(Hareket etmeyi engelleyen arıza)</v>
      </c>
      <c r="Q590" s="166" t="str">
        <f>[4]SayfaKAY!R619</f>
        <v>N.A(Yaralanma yok)</v>
      </c>
      <c r="R590" s="132" t="str" cm="1">
        <f t="array" ref="R590">IF([4]SayfaKAY!U619="","",_xlfn.IFS([4]SayfaKAY!U619="Bozankaya","Bozankaya",[4]SayfaKAY!U619="Müşteri","Customer",[4]SayfaKAY!U619="Tedarikçi","Equipment Supplier"))</f>
        <v>Equipment Supplier</v>
      </c>
      <c r="S590" s="204" t="str">
        <f>[4]SayfaKAY!N619</f>
        <v>silecek ayarı yapıldı.</v>
      </c>
      <c r="T590" s="133" t="str">
        <f>[4]SayfaKAY!AD619</f>
        <v>Gevşek bağlantı vidaları sıkıldı</v>
      </c>
      <c r="U590" s="132" t="str">
        <f>[4]SayfaKAY!W619</f>
        <v>Evet</v>
      </c>
      <c r="V590" s="108">
        <f>[4]SayfaKAY!AZ619</f>
        <v>2</v>
      </c>
      <c r="W590" s="136">
        <f t="shared" si="414"/>
        <v>45789</v>
      </c>
      <c r="X590" s="137" t="str">
        <f t="shared" si="415"/>
        <v>11:30</v>
      </c>
      <c r="Y590" s="235">
        <f>[4]SayfaKAY!AE619</f>
        <v>45789.479166666701</v>
      </c>
      <c r="Z590" s="109">
        <f t="shared" si="416"/>
        <v>45790</v>
      </c>
      <c r="AA590" s="110" t="str">
        <f t="shared" si="417"/>
        <v>13:00</v>
      </c>
      <c r="AB590" s="182">
        <f>[4]SayfaKAY!BA619</f>
        <v>45790.541666666701</v>
      </c>
      <c r="AC590" s="257">
        <f t="shared" si="418"/>
        <v>1554.9999999871943</v>
      </c>
      <c r="AD590" s="111">
        <f t="shared" si="419"/>
        <v>45790</v>
      </c>
      <c r="AE590" s="111" t="str">
        <f t="shared" si="420"/>
        <v>13:00</v>
      </c>
      <c r="AF590" s="235">
        <f>[4]SayfaKAY!BA619</f>
        <v>45790.541666666701</v>
      </c>
      <c r="AG590" s="179" t="str">
        <f>[4]SayfaKAY!S619</f>
        <v>(III) Farklı Araçlarda Tekrarlayan Arıza</v>
      </c>
      <c r="AH590" s="178" t="str">
        <f t="shared" si="421"/>
        <v>Bu Arıza Aracın Servise Verilmesine Engel</v>
      </c>
      <c r="AI590" s="163" t="str">
        <f>[4]SayfaKAY!AV619</f>
        <v/>
      </c>
      <c r="AJ590" s="164" t="str">
        <f t="shared" si="422"/>
        <v/>
      </c>
      <c r="AK590" s="164" t="str">
        <f t="shared" si="423"/>
        <v/>
      </c>
      <c r="AL590" s="112" t="str">
        <f>[4]SayfaKAY!AX619</f>
        <v/>
      </c>
      <c r="AM590" s="257" cm="1">
        <f t="array" ref="AM590">IFERROR(IF(AND(P590&lt;&gt;"D(Arıza Değil)",AH590="Bu Arıza Aracın Servise Verilmesine Engel Değil"),
IF(Z590-F590&gt;0,(AB590-Y590)*24*60,
IF(OR(AND(G590&gt;$AS$1,G590&lt;$AT$1),AND(G590&gt;$AU$1,G590&lt;$AV$1)),
(AF590-H590)*24*60,     BH:BH0)),        AN590),0)</f>
        <v>1554.9999999871943</v>
      </c>
      <c r="AN590" s="257">
        <f t="shared" si="424"/>
        <v>1554.9999999871943</v>
      </c>
      <c r="AO590" s="174" t="str">
        <f>[4]SayfaKAY!AG619</f>
        <v/>
      </c>
      <c r="AP590" s="174" t="str">
        <f>[4]SayfaKAY!AI619</f>
        <v/>
      </c>
      <c r="AQ590" s="174" t="str">
        <f>[4]SayfaKAY!AQ619</f>
        <v/>
      </c>
      <c r="AR590" s="174" t="str">
        <f>[4]SayfaKAY!AH619</f>
        <v/>
      </c>
      <c r="AS590" s="174" t="str">
        <f>[4]SayfaKAY!AJ619</f>
        <v/>
      </c>
      <c r="AT590" s="175" t="str">
        <f>[4]SayfaKAY!AM619</f>
        <v/>
      </c>
      <c r="AU590" s="176" t="str">
        <f>[4]SayfaKAY!AL619</f>
        <v/>
      </c>
      <c r="AV590" s="176" t="str">
        <f>[4]SayfaKAY!AP619</f>
        <v/>
      </c>
      <c r="AW590" s="177" t="str">
        <f>[4]SayfaKAY!AT619</f>
        <v/>
      </c>
      <c r="AX590" s="194">
        <f t="shared" si="425"/>
        <v>34209.999999718275</v>
      </c>
      <c r="AY590" s="168"/>
      <c r="AZ590" s="167"/>
      <c r="BA590" s="113"/>
      <c r="BB590" s="171" t="str">
        <f t="shared" si="410"/>
        <v/>
      </c>
      <c r="BC590" s="114"/>
      <c r="BD590" s="114"/>
      <c r="BE590" s="114"/>
      <c r="BF590" s="114"/>
      <c r="BG590" s="114"/>
      <c r="BH590" s="114">
        <f>IFERROR(FRACAS!AN622, "Hata Var")</f>
        <v>59.99999990221113</v>
      </c>
      <c r="BI590" s="114"/>
      <c r="BJ590" s="114"/>
      <c r="BK590" s="105" t="str">
        <f>[4]SayfaKAY!AW619</f>
        <v/>
      </c>
      <c r="BL590" s="105" t="str">
        <f>[4]SayfaKAY!V619</f>
        <v>DENİZLER OTOMOTİV SAN. VE TİC.LTD.Ş</v>
      </c>
      <c r="BM590" s="114"/>
      <c r="BN590" s="171" t="str">
        <f t="shared" si="426"/>
        <v>x yok</v>
      </c>
      <c r="BO590" s="171" t="b">
        <f t="shared" si="427"/>
        <v>0</v>
      </c>
      <c r="BP590" s="171" t="str">
        <f t="shared" si="428"/>
        <v>Bir günden fazla süren arıza</v>
      </c>
      <c r="BQ590" s="226">
        <f t="shared" si="429"/>
        <v>24.999999987194315</v>
      </c>
      <c r="BR590" s="226">
        <f t="shared" si="430"/>
        <v>1530</v>
      </c>
      <c r="BS590" s="226">
        <f t="shared" si="431"/>
        <v>1554.9999999871943</v>
      </c>
      <c r="BT590" s="114"/>
      <c r="BU590" s="242"/>
      <c r="BV590" s="233">
        <f t="shared" si="432"/>
        <v>2</v>
      </c>
      <c r="BW590" s="226" t="str">
        <f t="shared" si="433"/>
        <v>Evet, çakışma var</v>
      </c>
      <c r="BX590" s="229"/>
      <c r="BY590" s="247">
        <f t="shared" si="434"/>
        <v>1.7361111102218274E-2</v>
      </c>
      <c r="BZ590" s="247">
        <f t="shared" si="435"/>
        <v>1.0625</v>
      </c>
      <c r="CA590" s="247">
        <f t="shared" si="436"/>
        <v>1.0798611111022183</v>
      </c>
      <c r="CB590" s="213"/>
      <c r="CC590" s="211"/>
      <c r="CD590" s="196"/>
      <c r="CE590" s="213">
        <v>618</v>
      </c>
      <c r="CF590" s="182">
        <f t="shared" si="437"/>
        <v>45789.461805555598</v>
      </c>
      <c r="CG590" s="182">
        <f t="shared" si="438"/>
        <v>45790.541666666701</v>
      </c>
      <c r="CH590" s="196"/>
      <c r="CI590" s="196"/>
      <c r="CJ590" s="196"/>
      <c r="CK590" s="196">
        <f t="shared" si="439"/>
        <v>1.0625</v>
      </c>
      <c r="CL590" s="196">
        <f t="shared" si="440"/>
        <v>1.7361111102218274E-2</v>
      </c>
      <c r="CM590" s="196">
        <f t="shared" si="441"/>
        <v>1.0798611111022183</v>
      </c>
      <c r="CN590" s="114"/>
      <c r="CO590" s="115">
        <f t="shared" si="442"/>
        <v>1554.9999999871943</v>
      </c>
      <c r="CP590" s="116">
        <f t="shared" si="443"/>
        <v>63.75</v>
      </c>
      <c r="CQ590" s="117">
        <f t="shared" si="444"/>
        <v>0.46180555559840286</v>
      </c>
      <c r="CR590" s="117">
        <f t="shared" si="445"/>
        <v>45789.479166666701</v>
      </c>
      <c r="CS590" s="117">
        <f t="shared" si="446"/>
        <v>45790.541666666701</v>
      </c>
      <c r="CT590" s="118">
        <f t="shared" si="447"/>
        <v>65936184.999999985</v>
      </c>
      <c r="CU590" s="118">
        <f t="shared" si="448"/>
        <v>1530</v>
      </c>
      <c r="CV590" s="118">
        <f t="shared" si="449"/>
        <v>65937714.999999985</v>
      </c>
      <c r="CW590" s="119">
        <f t="shared" si="450"/>
        <v>0.99997679628419034</v>
      </c>
    </row>
    <row r="591" spans="1:101" ht="118.5" customHeight="1" x14ac:dyDescent="0.3">
      <c r="A591" s="104" t="str">
        <f>[4]SayfaKAY!C625</f>
        <v>KAY5+6</v>
      </c>
      <c r="B591" s="104" t="str">
        <f>[4]SayfaKAY!D625</f>
        <v>3878(7)</v>
      </c>
      <c r="C591" s="105" t="str">
        <f>[4]SayfaKAY!E625</f>
        <v>MA</v>
      </c>
      <c r="D591" s="105">
        <f>[4]SayfaKAY!F625</f>
        <v>123737</v>
      </c>
      <c r="E591" s="106" t="str">
        <f>[4]SayfaKAY!G625</f>
        <v>BOZ-KAY5+6-FF-620</v>
      </c>
      <c r="F591" s="193">
        <f t="shared" si="411"/>
        <v>45789</v>
      </c>
      <c r="G591" s="135">
        <f t="shared" si="412"/>
        <v>0.46527777780283941</v>
      </c>
      <c r="H591" s="235">
        <f>[4]SayfaKAY!H625</f>
        <v>45789.465277777803</v>
      </c>
      <c r="I591" s="104" t="str">
        <f>[4]SayfaKAY!I625</f>
        <v>Hat/Line</v>
      </c>
      <c r="J591" s="103" t="str">
        <f>IF([4]SayfaKAY!J625="","",IF([4]SayfaKAY!J625="Müşteri","Notified by Customer","Notified by Bozankaya"))</f>
        <v>Notified by Customer</v>
      </c>
      <c r="K591" s="103" t="e">
        <f>VLOOKUP([4]SayfaKAY!L625,#REF!,2,FALSE)</f>
        <v>#REF!</v>
      </c>
      <c r="L591" s="165" t="str">
        <f>[4]SayfaKAY!X625</f>
        <v>DENİZLER OTOMOTİV SAN. VE TİC.LTD.Ş</v>
      </c>
      <c r="M591" s="107" t="str">
        <f t="shared" si="413"/>
        <v>KAY5+6-BOZ-KAY5+6-FF-620</v>
      </c>
      <c r="N591" s="105" t="str">
        <f>[4]SayfaKAY!M625</f>
        <v>CA silme açısı bozuk</v>
      </c>
      <c r="O591" s="166" t="str">
        <f>[4]SayfaKAY!P625</f>
        <v>D-Arıza değil</v>
      </c>
      <c r="P591" s="166" t="str">
        <f>[4]SayfaKAY!Q625</f>
        <v>A(Hareket etmeyi engelleyen arıza)</v>
      </c>
      <c r="Q591" s="166" t="str">
        <f>[4]SayfaKAY!R625</f>
        <v>N.A(Yaralanma yok)</v>
      </c>
      <c r="R591" s="132" t="str" cm="1">
        <f t="array" ref="R591">IF([4]SayfaKAY!U625="","",_xlfn.IFS([4]SayfaKAY!U625="Bozankaya","Bozankaya",[4]SayfaKAY!U625="Müşteri","Customer",[4]SayfaKAY!U625="Tedarikçi","Equipment Supplier"))</f>
        <v>Equipment Supplier</v>
      </c>
      <c r="S591" s="204" t="str">
        <f>[4]SayfaKAY!N625</f>
        <v>Silecek açısı ayarlandı.</v>
      </c>
      <c r="T591" s="133" t="str">
        <f>[4]SayfaKAY!AD625</f>
        <v>Gevşek bağlantı vidaları sıkıldı</v>
      </c>
      <c r="U591" s="132" t="str">
        <f>[4]SayfaKAY!W625</f>
        <v>Evet</v>
      </c>
      <c r="V591" s="108">
        <f>[4]SayfaKAY!AZ625</f>
        <v>2</v>
      </c>
      <c r="W591" s="136">
        <f t="shared" si="414"/>
        <v>45789</v>
      </c>
      <c r="X591" s="137" t="str">
        <f t="shared" si="415"/>
        <v>11:30</v>
      </c>
      <c r="Y591" s="235">
        <f>[4]SayfaKAY!AE625</f>
        <v>45789.479166666701</v>
      </c>
      <c r="Z591" s="109">
        <f t="shared" si="416"/>
        <v>45790</v>
      </c>
      <c r="AA591" s="110" t="str">
        <f t="shared" si="417"/>
        <v>12:30</v>
      </c>
      <c r="AB591" s="182">
        <f>[4]SayfaKAY!BA625</f>
        <v>45790.520833333299</v>
      </c>
      <c r="AC591" s="257">
        <f t="shared" si="418"/>
        <v>1519.9999999150168</v>
      </c>
      <c r="AD591" s="111">
        <f t="shared" si="419"/>
        <v>45790</v>
      </c>
      <c r="AE591" s="111" t="str">
        <f t="shared" si="420"/>
        <v>12:30</v>
      </c>
      <c r="AF591" s="235">
        <f>[4]SayfaKAY!BA625</f>
        <v>45790.520833333299</v>
      </c>
      <c r="AG591" s="179" t="str">
        <f>[4]SayfaKAY!S625</f>
        <v>(III) Farklı Araçlarda Tekrarlayan Arıza</v>
      </c>
      <c r="AH591" s="178" t="str">
        <f t="shared" si="421"/>
        <v>Bu Arıza Aracın Servise Verilmesine Engel</v>
      </c>
      <c r="AI591" s="163" t="str">
        <f>[4]SayfaKAY!AV625</f>
        <v/>
      </c>
      <c r="AJ591" s="164" t="str">
        <f t="shared" si="422"/>
        <v/>
      </c>
      <c r="AK591" s="164" t="str">
        <f t="shared" si="423"/>
        <v/>
      </c>
      <c r="AL591" s="112" t="str">
        <f>[4]SayfaKAY!AX625</f>
        <v/>
      </c>
      <c r="AM591" s="257" cm="1">
        <f t="array" ref="AM591">IFERROR(IF(AND(P591&lt;&gt;"D(Arıza Değil)",AH591="Bu Arıza Aracın Servise Verilmesine Engel Değil"),
IF(Z591-F591&gt;0,(AB591-Y591)*24*60,
IF(OR(AND(G591&gt;$AS$1,G591&lt;$AT$1),AND(G591&gt;$AU$1,G591&lt;$AV$1)),
(AF591-H591)*24*60,     BH:BH0)),        AN591),0)</f>
        <v>1519.9999999150168</v>
      </c>
      <c r="AN591" s="257">
        <f t="shared" si="424"/>
        <v>1519.9999999150168</v>
      </c>
      <c r="AO591" s="174" t="str">
        <f>[4]SayfaKAY!AG625</f>
        <v/>
      </c>
      <c r="AP591" s="174" t="str">
        <f>[4]SayfaKAY!AI625</f>
        <v/>
      </c>
      <c r="AQ591" s="174" t="str">
        <f>[4]SayfaKAY!AQ625</f>
        <v/>
      </c>
      <c r="AR591" s="174" t="str">
        <f>[4]SayfaKAY!AH625</f>
        <v/>
      </c>
      <c r="AS591" s="174" t="str">
        <f>[4]SayfaKAY!AJ625</f>
        <v/>
      </c>
      <c r="AT591" s="175" t="str">
        <f>[4]SayfaKAY!AM625</f>
        <v/>
      </c>
      <c r="AU591" s="176" t="str">
        <f>[4]SayfaKAY!AL625</f>
        <v/>
      </c>
      <c r="AV591" s="176" t="str">
        <f>[4]SayfaKAY!AP625</f>
        <v/>
      </c>
      <c r="AW591" s="177" t="str">
        <f>[4]SayfaKAY!AT625</f>
        <v/>
      </c>
      <c r="AX591" s="194">
        <f t="shared" si="425"/>
        <v>33439.99999813037</v>
      </c>
      <c r="AY591" s="168"/>
      <c r="AZ591" s="167"/>
      <c r="BA591" s="170"/>
      <c r="BB591" s="171" t="str">
        <f t="shared" si="410"/>
        <v/>
      </c>
      <c r="BC591" s="114"/>
      <c r="BD591" s="114"/>
      <c r="BE591" s="114"/>
      <c r="BF591" s="114"/>
      <c r="BG591" s="114"/>
      <c r="BH591" s="114">
        <f>IFERROR(FRACAS!AN628, "Hata Var")</f>
        <v>180</v>
      </c>
      <c r="BI591" s="114"/>
      <c r="BJ591" s="114"/>
      <c r="BK591" s="105" t="str">
        <f>[4]SayfaKAY!AW625</f>
        <v/>
      </c>
      <c r="BL591" s="105" t="str">
        <f>[4]SayfaKAY!V625</f>
        <v>DENİZLER OTOMOTİV SAN. VE TİC.LTD.Ş</v>
      </c>
      <c r="BM591" s="114"/>
      <c r="BN591" s="171" t="str">
        <f t="shared" si="426"/>
        <v>x yok</v>
      </c>
      <c r="BO591" s="171" t="b">
        <f t="shared" si="427"/>
        <v>0</v>
      </c>
      <c r="BP591" s="171" t="str">
        <f t="shared" si="428"/>
        <v>Bir günden fazla süren arıza</v>
      </c>
      <c r="BQ591" s="226">
        <f t="shared" si="429"/>
        <v>20.000000012805685</v>
      </c>
      <c r="BR591" s="226">
        <f t="shared" si="430"/>
        <v>1499.9999999022111</v>
      </c>
      <c r="BS591" s="226">
        <f t="shared" si="431"/>
        <v>1519.9999999150168</v>
      </c>
      <c r="BT591" s="114"/>
      <c r="BU591" s="242"/>
      <c r="BV591" s="233">
        <f t="shared" si="432"/>
        <v>2</v>
      </c>
      <c r="BW591" s="226" t="str">
        <f t="shared" si="433"/>
        <v>Evet, çakışma var</v>
      </c>
      <c r="BX591" s="229"/>
      <c r="BY591" s="247">
        <f t="shared" si="434"/>
        <v>1.3888888897781726E-2</v>
      </c>
      <c r="BZ591" s="247">
        <f t="shared" si="435"/>
        <v>1.0416666665987577</v>
      </c>
      <c r="CA591" s="247">
        <f t="shared" si="436"/>
        <v>1.0555555554965395</v>
      </c>
      <c r="CB591" s="213"/>
      <c r="CC591" s="211"/>
      <c r="CD591" s="196"/>
      <c r="CE591" s="213">
        <v>624</v>
      </c>
      <c r="CF591" s="182">
        <f t="shared" si="437"/>
        <v>45789.465277777803</v>
      </c>
      <c r="CG591" s="182">
        <f t="shared" si="438"/>
        <v>45790.520833333299</v>
      </c>
      <c r="CH591" s="196"/>
      <c r="CI591" s="196"/>
      <c r="CJ591" s="196"/>
      <c r="CK591" s="196">
        <f t="shared" si="439"/>
        <v>1.0416666665987577</v>
      </c>
      <c r="CL591" s="196">
        <f t="shared" si="440"/>
        <v>1.3888888897781726E-2</v>
      </c>
      <c r="CM591" s="196">
        <f t="shared" si="441"/>
        <v>1.0555555554965395</v>
      </c>
      <c r="CN591" s="114"/>
      <c r="CO591" s="115">
        <f t="shared" si="442"/>
        <v>1519.9999999150168</v>
      </c>
      <c r="CP591" s="116">
        <f t="shared" si="443"/>
        <v>62.499999995925464</v>
      </c>
      <c r="CQ591" s="117">
        <f t="shared" si="444"/>
        <v>0.46527777780283941</v>
      </c>
      <c r="CR591" s="117">
        <f t="shared" si="445"/>
        <v>45789.479166666701</v>
      </c>
      <c r="CS591" s="117">
        <f t="shared" si="446"/>
        <v>45790.520833333299</v>
      </c>
      <c r="CT591" s="118">
        <f t="shared" si="447"/>
        <v>65936180.000000015</v>
      </c>
      <c r="CU591" s="118">
        <f t="shared" si="448"/>
        <v>1499.9999999022111</v>
      </c>
      <c r="CV591" s="118">
        <f t="shared" si="449"/>
        <v>65937679.999999918</v>
      </c>
      <c r="CW591" s="119">
        <f t="shared" si="450"/>
        <v>0.99997725124693648</v>
      </c>
    </row>
    <row r="592" spans="1:101" ht="118.5" customHeight="1" x14ac:dyDescent="0.3">
      <c r="A592" s="160" t="str">
        <f>[4]SayfaKAY!C630</f>
        <v>KAY5+6</v>
      </c>
      <c r="B592" s="104" t="str">
        <f>[4]SayfaKAY!D630</f>
        <v>3878(7)</v>
      </c>
      <c r="C592" s="105" t="str">
        <f>[4]SayfaKAY!E630</f>
        <v>MB</v>
      </c>
      <c r="D592" s="105">
        <f>[4]SayfaKAY!F630</f>
        <v>123737</v>
      </c>
      <c r="E592" s="106" t="str">
        <f>[4]SayfaKAY!G630</f>
        <v>BOZ-KAY5+6-FF-625</v>
      </c>
      <c r="F592" s="193">
        <f t="shared" si="411"/>
        <v>45789</v>
      </c>
      <c r="G592" s="135">
        <f t="shared" si="412"/>
        <v>0.48958333329937886</v>
      </c>
      <c r="H592" s="235">
        <f>[4]SayfaKAY!H630</f>
        <v>45789.489583333299</v>
      </c>
      <c r="I592" s="104" t="str">
        <f>[4]SayfaKAY!I630</f>
        <v>Depo/Depot</v>
      </c>
      <c r="J592" s="103" t="str">
        <f>IF([4]SayfaKAY!J630="","",IF([4]SayfaKAY!J630="Müşteri","Notified by Customer","Notified by Bozankaya"))</f>
        <v>Notified by Customer</v>
      </c>
      <c r="K592" s="103" t="e">
        <f>VLOOKUP([4]SayfaKAY!L630,#REF!,2,FALSE)</f>
        <v>#REF!</v>
      </c>
      <c r="L592" s="165" t="str">
        <f>[4]SayfaKAY!X630</f>
        <v>KARASZY KERESKEDELMİ ES SZOLGALTATO</v>
      </c>
      <c r="M592" s="107" t="str">
        <f t="shared" si="413"/>
        <v>KAY5+6-BOZ-KAY5+6-FF-625</v>
      </c>
      <c r="N592" s="105" t="str">
        <f>[4]SayfaKAY!M630</f>
        <v>MA RA p RB MB yaw damperlerinde sürtme ve paslanma var.</v>
      </c>
      <c r="O592" s="166" t="str">
        <f>[4]SayfaKAY!P630</f>
        <v>D-Arıza değil</v>
      </c>
      <c r="P592" s="166" t="str">
        <f>[4]SayfaKAY!Q630</f>
        <v>B(Servisten çekmeye etki eden arıza)</v>
      </c>
      <c r="Q592" s="166" t="str">
        <f>[4]SayfaKAY!R630</f>
        <v>N.A(Yaralanma yok)</v>
      </c>
      <c r="R592" s="132" t="str" cm="1">
        <f t="array" ref="R592">IF([4]SayfaKAY!U630="","",_xlfn.IFS([4]SayfaKAY!U630="Bozankaya","Bozankaya",[4]SayfaKAY!U630="Müşteri","Customer",[4]SayfaKAY!U630="Tedarikçi","Equipment Supplier"))</f>
        <v>Equipment Supplier</v>
      </c>
      <c r="S592" s="204" t="str">
        <f>[4]SayfaKAY!N630</f>
        <v>Paslı yüzeylere boya işlemi yapıldı.</v>
      </c>
      <c r="T592" s="133" t="str">
        <f>[4]SayfaKAY!AD630</f>
        <v>Temizlendi</v>
      </c>
      <c r="U592" s="132" t="str">
        <f>[4]SayfaKAY!W630</f>
        <v>Evet</v>
      </c>
      <c r="V592" s="108">
        <f>[4]SayfaKAY!AZ630</f>
        <v>2</v>
      </c>
      <c r="W592" s="136">
        <f t="shared" si="414"/>
        <v>45789</v>
      </c>
      <c r="X592" s="137" t="str">
        <f t="shared" si="415"/>
        <v>12:00</v>
      </c>
      <c r="Y592" s="235">
        <f>[4]SayfaKAY!AE630</f>
        <v>45789.5</v>
      </c>
      <c r="Z592" s="109">
        <f t="shared" si="416"/>
        <v>45790</v>
      </c>
      <c r="AA592" s="110" t="str">
        <f t="shared" si="417"/>
        <v>15:00</v>
      </c>
      <c r="AB592" s="182">
        <f>[4]SayfaKAY!BA630</f>
        <v>45790.625</v>
      </c>
      <c r="AC592" s="257">
        <f t="shared" si="418"/>
        <v>1635.0000000488944</v>
      </c>
      <c r="AD592" s="111">
        <f t="shared" si="419"/>
        <v>45790</v>
      </c>
      <c r="AE592" s="111" t="str">
        <f t="shared" si="420"/>
        <v>15:00</v>
      </c>
      <c r="AF592" s="235">
        <f>[4]SayfaKAY!BA630</f>
        <v>45790.625</v>
      </c>
      <c r="AG592" s="179" t="str">
        <f>[4]SayfaKAY!S630</f>
        <v>(III) Farklı Araçlarda Tekrarlayan Arıza</v>
      </c>
      <c r="AH592" s="178" t="str">
        <f t="shared" si="421"/>
        <v>Bu Arıza Aracın Servise Verilmesine Engel</v>
      </c>
      <c r="AI592" s="163" t="str">
        <f>[4]SayfaKAY!AV630</f>
        <v/>
      </c>
      <c r="AJ592" s="164" t="str">
        <f t="shared" si="422"/>
        <v/>
      </c>
      <c r="AK592" s="164" t="str">
        <f t="shared" si="423"/>
        <v/>
      </c>
      <c r="AL592" s="112" t="str">
        <f>[4]SayfaKAY!AX630</f>
        <v/>
      </c>
      <c r="AM592" s="257" cm="1">
        <f t="array" ref="AM592">IFERROR(IF(AND(P592&lt;&gt;"D(Arıza Değil)",AH592="Bu Arıza Aracın Servise Verilmesine Engel Değil"),
IF(Z592-F592&gt;0,(AB592-Y592)*24*60,
IF(OR(AND(G592&gt;$AS$1,G592&lt;$AT$1),AND(G592&gt;$AU$1,G592&lt;$AV$1)),
(AF592-H592)*24*60,     BH:BH0)),        AN592),0)</f>
        <v>1635.0000000488944</v>
      </c>
      <c r="AN592" s="257">
        <f t="shared" si="424"/>
        <v>1635.0000000488944</v>
      </c>
      <c r="AO592" s="174" t="str">
        <f>[4]SayfaKAY!AG630</f>
        <v/>
      </c>
      <c r="AP592" s="174" t="str">
        <f>[4]SayfaKAY!AI630</f>
        <v/>
      </c>
      <c r="AQ592" s="174" t="str">
        <f>[4]SayfaKAY!AQ630</f>
        <v/>
      </c>
      <c r="AR592" s="174" t="str">
        <f>[4]SayfaKAY!AH630</f>
        <v/>
      </c>
      <c r="AS592" s="174" t="str">
        <f>[4]SayfaKAY!AJ630</f>
        <v/>
      </c>
      <c r="AT592" s="175" t="str">
        <f>[4]SayfaKAY!AM630</f>
        <v/>
      </c>
      <c r="AU592" s="176" t="str">
        <f>[4]SayfaKAY!AL630</f>
        <v/>
      </c>
      <c r="AV592" s="176" t="str">
        <f>[4]SayfaKAY!AP630</f>
        <v/>
      </c>
      <c r="AW592" s="177" t="str">
        <f>[4]SayfaKAY!AT630</f>
        <v/>
      </c>
      <c r="AX592" s="194">
        <f t="shared" si="425"/>
        <v>35970.000001075678</v>
      </c>
      <c r="AY592" s="168"/>
      <c r="AZ592" s="167"/>
      <c r="BA592" s="113"/>
      <c r="BB592" s="171" t="str">
        <f t="shared" si="410"/>
        <v/>
      </c>
      <c r="BC592" s="114"/>
      <c r="BD592" s="114"/>
      <c r="BE592" s="114"/>
      <c r="BF592" s="114"/>
      <c r="BG592" s="114"/>
      <c r="BH592" s="114">
        <f>IFERROR(FRACAS!AN633, "Hata Var")</f>
        <v>844.99999991501682</v>
      </c>
      <c r="BI592" s="114"/>
      <c r="BJ592" s="114"/>
      <c r="BK592" s="105" t="str">
        <f>[4]SayfaKAY!AW630</f>
        <v/>
      </c>
      <c r="BL592" s="105" t="str">
        <f>[4]SayfaKAY!V630</f>
        <v>KARASZY KERESKEDELMİ ES SZOLGALTATO</v>
      </c>
      <c r="BM592" s="114"/>
      <c r="BN592" s="171" t="str">
        <f t="shared" si="426"/>
        <v>x yok</v>
      </c>
      <c r="BO592" s="171" t="b">
        <f t="shared" si="427"/>
        <v>0</v>
      </c>
      <c r="BP592" s="171" t="str">
        <f t="shared" si="428"/>
        <v>Bir günden fazla süren arıza</v>
      </c>
      <c r="BQ592" s="226">
        <f t="shared" si="429"/>
        <v>15.000000048894435</v>
      </c>
      <c r="BR592" s="226">
        <f t="shared" si="430"/>
        <v>1620</v>
      </c>
      <c r="BS592" s="226">
        <f t="shared" si="431"/>
        <v>1635.0000000488944</v>
      </c>
      <c r="BT592" s="114"/>
      <c r="BU592" s="242"/>
      <c r="BV592" s="233">
        <f t="shared" si="432"/>
        <v>2</v>
      </c>
      <c r="BW592" s="226" t="str">
        <f t="shared" si="433"/>
        <v>Evet, çakışma var</v>
      </c>
      <c r="BX592" s="229"/>
      <c r="BY592" s="247">
        <f t="shared" si="434"/>
        <v>1.0416666700621136E-2</v>
      </c>
      <c r="BZ592" s="247">
        <f t="shared" si="435"/>
        <v>1.125</v>
      </c>
      <c r="CA592" s="247">
        <f t="shared" si="436"/>
        <v>1.1354166667006211</v>
      </c>
      <c r="CB592" s="213"/>
      <c r="CC592" s="211"/>
      <c r="CD592" s="196"/>
      <c r="CE592" s="213">
        <v>629</v>
      </c>
      <c r="CF592" s="182">
        <f t="shared" si="437"/>
        <v>45789.489583333299</v>
      </c>
      <c r="CG592" s="182">
        <f t="shared" si="438"/>
        <v>45790.625</v>
      </c>
      <c r="CH592" s="196"/>
      <c r="CI592" s="196"/>
      <c r="CJ592" s="196"/>
      <c r="CK592" s="196">
        <f t="shared" si="439"/>
        <v>1.125</v>
      </c>
      <c r="CL592" s="196">
        <f t="shared" si="440"/>
        <v>1.0416666700621136E-2</v>
      </c>
      <c r="CM592" s="196">
        <f t="shared" si="441"/>
        <v>1.1354166667006211</v>
      </c>
      <c r="CN592" s="114"/>
      <c r="CO592" s="115">
        <f t="shared" si="442"/>
        <v>1635.0000000488944</v>
      </c>
      <c r="CP592" s="116">
        <f t="shared" si="443"/>
        <v>67.5</v>
      </c>
      <c r="CQ592" s="117">
        <f t="shared" si="444"/>
        <v>0.48958333329937886</v>
      </c>
      <c r="CR592" s="117">
        <f t="shared" si="445"/>
        <v>45789.5</v>
      </c>
      <c r="CS592" s="117">
        <f t="shared" si="446"/>
        <v>45790.625</v>
      </c>
      <c r="CT592" s="118">
        <f t="shared" si="447"/>
        <v>65936175.000000052</v>
      </c>
      <c r="CU592" s="118">
        <f t="shared" si="448"/>
        <v>1620</v>
      </c>
      <c r="CV592" s="118">
        <f t="shared" si="449"/>
        <v>65937795.000000052</v>
      </c>
      <c r="CW592" s="119">
        <f t="shared" si="450"/>
        <v>0.99997543138953915</v>
      </c>
    </row>
    <row r="593" spans="1:101" ht="118.5" customHeight="1" x14ac:dyDescent="0.3">
      <c r="A593" s="104" t="str">
        <f>[4]SayfaKAY!C827</f>
        <v>KAY5+6</v>
      </c>
      <c r="B593" s="104" t="str">
        <f>[4]SayfaKAY!D827</f>
        <v>3874(3)</v>
      </c>
      <c r="C593" s="105" t="str">
        <f>[4]SayfaKAY!E827</f>
        <v>MB</v>
      </c>
      <c r="D593" s="105">
        <f>[4]SayfaKAY!F827</f>
        <v>144936</v>
      </c>
      <c r="E593" s="106" t="str">
        <f>[4]SayfaKAY!G827</f>
        <v>BOZ-KAY5+6-FF-814</v>
      </c>
      <c r="F593" s="193">
        <f t="shared" si="411"/>
        <v>45787</v>
      </c>
      <c r="G593" s="135">
        <f t="shared" si="412"/>
        <v>0.20833333329937886</v>
      </c>
      <c r="H593" s="235">
        <f>[4]SayfaKAY!H827</f>
        <v>45787.208333333299</v>
      </c>
      <c r="I593" s="104" t="str">
        <f>[4]SayfaKAY!I827</f>
        <v>Hat/Line</v>
      </c>
      <c r="J593" s="103" t="str">
        <f>IF([4]SayfaKAY!J827="","",IF([4]SayfaKAY!J827="Müşteri","Notified by Customer","Notified by Bozankaya"))</f>
        <v>Notified by Customer</v>
      </c>
      <c r="K593" s="103" t="e">
        <f>VLOOKUP([4]SayfaKAY!L827,#REF!,2,FALSE)</f>
        <v>#REF!</v>
      </c>
      <c r="L593" s="165" t="str">
        <f>[4]SayfaKAY!X827</f>
        <v>DENİZLER OTOMOTİV SAN. VE TİC.LTD.Ş</v>
      </c>
      <c r="M593" s="107" t="str">
        <f t="shared" si="413"/>
        <v>KAY5+6-BOZ-KAY5+6-FF-814</v>
      </c>
      <c r="N593" s="105" t="str">
        <f>[4]SayfaKAY!M827</f>
        <v>Silgeç çalışmıyor.</v>
      </c>
      <c r="O593" s="166" t="str">
        <f>[4]SayfaKAY!P827</f>
        <v>D-Arıza değil</v>
      </c>
      <c r="P593" s="166" t="str">
        <f>[4]SayfaKAY!Q827</f>
        <v>B(Servisten çekmeye etki eden arıza)</v>
      </c>
      <c r="Q593" s="166" t="str">
        <f>[4]SayfaKAY!R827</f>
        <v>N.A(Yaralanma yok)</v>
      </c>
      <c r="R593" s="132" t="str" cm="1">
        <f t="array" ref="R593">IF([4]SayfaKAY!U827="","",_xlfn.IFS([4]SayfaKAY!U827="Bozankaya","Bozankaya",[4]SayfaKAY!U827="Müşteri","Customer",[4]SayfaKAY!U827="Tedarikçi","Equipment Supplier"))</f>
        <v>Equipment Supplier</v>
      </c>
      <c r="S593" s="204" t="str">
        <f>[4]SayfaKAY!N827</f>
        <v>Silecek modülü 3875 nolu araçtan alınarak değişim yapıldı. Sorun giderildi.</v>
      </c>
      <c r="T593" s="133" t="str">
        <f>[4]SayfaKAY!AD827</f>
        <v>Ekipman yenisi ile değiştirildi</v>
      </c>
      <c r="U593" s="132" t="str">
        <f>[4]SayfaKAY!W827</f>
        <v>Evet</v>
      </c>
      <c r="V593" s="108">
        <f>[4]SayfaKAY!AZ827</f>
        <v>2</v>
      </c>
      <c r="W593" s="136">
        <f t="shared" si="414"/>
        <v>45786</v>
      </c>
      <c r="X593" s="137" t="str">
        <f t="shared" si="415"/>
        <v>06:00</v>
      </c>
      <c r="Y593" s="235">
        <f>[4]SayfaKAY!AE827</f>
        <v>45786.25</v>
      </c>
      <c r="Z593" s="109">
        <f t="shared" si="416"/>
        <v>45787</v>
      </c>
      <c r="AA593" s="110" t="str">
        <f t="shared" si="417"/>
        <v>07:00</v>
      </c>
      <c r="AB593" s="182">
        <f>[4]SayfaKAY!BA827</f>
        <v>45787.291666666701</v>
      </c>
      <c r="AC593" s="257">
        <f t="shared" si="418"/>
        <v>120.00000009778887</v>
      </c>
      <c r="AD593" s="111">
        <f t="shared" si="419"/>
        <v>45787</v>
      </c>
      <c r="AE593" s="111" t="str">
        <f t="shared" si="420"/>
        <v>07:00</v>
      </c>
      <c r="AF593" s="235">
        <f>[4]SayfaKAY!BA827</f>
        <v>45787.291666666701</v>
      </c>
      <c r="AG593" s="179" t="str">
        <f>[4]SayfaKAY!S827</f>
        <v>(III) Farklı Araçlarda Tekrarlayan Arıza</v>
      </c>
      <c r="AH593" s="178" t="str">
        <f t="shared" si="421"/>
        <v>Bu Arıza Aracın Servise Verilmesine Engel</v>
      </c>
      <c r="AI593" s="163" t="str">
        <f>[4]SayfaKAY!AV827</f>
        <v/>
      </c>
      <c r="AJ593" s="164" t="str">
        <f t="shared" si="422"/>
        <v/>
      </c>
      <c r="AK593" s="164" t="str">
        <f t="shared" si="423"/>
        <v/>
      </c>
      <c r="AL593" s="112" t="str">
        <f>[4]SayfaKAY!AX827</f>
        <v/>
      </c>
      <c r="AM593" s="257" cm="1">
        <f t="array" ref="AM593">IFERROR(IF(AND(P593&lt;&gt;"D(Arıza Değil)",AH593="Bu Arıza Aracın Servise Verilmesine Engel Değil"),
IF(Z593-F593&gt;0,(AB593-Y593)*24*60,
IF(OR(AND(G593&gt;$AS$1,G593&lt;$AT$1),AND(G593&gt;$AU$1,G593&lt;$AV$1)),
(AF593-H593)*24*60,     BH:BH0)),        AN593),0)</f>
        <v>120.00000009778887</v>
      </c>
      <c r="AN593" s="257">
        <f t="shared" si="424"/>
        <v>120.00000009778887</v>
      </c>
      <c r="AO593" s="174" t="str">
        <f>[4]SayfaKAY!AG827</f>
        <v/>
      </c>
      <c r="AP593" s="174" t="str">
        <f>[4]SayfaKAY!AI827</f>
        <v/>
      </c>
      <c r="AQ593" s="174" t="str">
        <f>[4]SayfaKAY!AQ827</f>
        <v/>
      </c>
      <c r="AR593" s="174" t="str">
        <f>[4]SayfaKAY!AH827</f>
        <v/>
      </c>
      <c r="AS593" s="174" t="str">
        <f>[4]SayfaKAY!AJ827</f>
        <v/>
      </c>
      <c r="AT593" s="175" t="str">
        <f>[4]SayfaKAY!AM827</f>
        <v/>
      </c>
      <c r="AU593" s="176" t="str">
        <f>[4]SayfaKAY!AL827</f>
        <v/>
      </c>
      <c r="AV593" s="176" t="str">
        <f>[4]SayfaKAY!AP827</f>
        <v/>
      </c>
      <c r="AW593" s="177" t="str">
        <f>[4]SayfaKAY!AT827</f>
        <v/>
      </c>
      <c r="AX593" s="194">
        <f t="shared" si="425"/>
        <v>2640.0000021513551</v>
      </c>
      <c r="AY593" s="168"/>
      <c r="AZ593" s="167"/>
      <c r="BA593" s="170"/>
      <c r="BB593" s="171" t="str">
        <f t="shared" si="410"/>
        <v/>
      </c>
      <c r="BC593" s="114"/>
      <c r="BD593" s="114"/>
      <c r="BE593" s="114"/>
      <c r="BF593" s="114"/>
      <c r="BG593" s="114"/>
      <c r="BH593" s="114">
        <f>IFERROR(FRACAS!AN830, "Hata Var")</f>
        <v>6.9999999809078872</v>
      </c>
      <c r="BI593" s="114"/>
      <c r="BJ593" s="114"/>
      <c r="BK593" s="105" t="str">
        <f>[4]SayfaKAY!AW827</f>
        <v/>
      </c>
      <c r="BL593" s="105" t="str">
        <f>[4]SayfaKAY!V827</f>
        <v>DENİZLER OTOMOTİV SAN. VE TİC.LTD.Ş</v>
      </c>
      <c r="BM593" s="114"/>
      <c r="BN593" s="171" t="str">
        <f t="shared" si="426"/>
        <v>x yok</v>
      </c>
      <c r="BO593" s="171" t="b">
        <f t="shared" si="427"/>
        <v>0</v>
      </c>
      <c r="BP593" s="171" t="b">
        <f t="shared" si="428"/>
        <v>0</v>
      </c>
      <c r="BQ593" s="226">
        <f t="shared" si="429"/>
        <v>-1379.9999999511056</v>
      </c>
      <c r="BR593" s="226">
        <f t="shared" si="430"/>
        <v>1500.0000000488944</v>
      </c>
      <c r="BS593" s="226">
        <f t="shared" si="431"/>
        <v>120.00000009778887</v>
      </c>
      <c r="BT593" s="114"/>
      <c r="BU593" s="242"/>
      <c r="BV593" s="233">
        <f t="shared" si="432"/>
        <v>0</v>
      </c>
      <c r="BW593" s="226" t="str">
        <f t="shared" si="433"/>
        <v>Hayır, çakışma yok</v>
      </c>
      <c r="BX593" s="229"/>
      <c r="BY593" s="247">
        <f t="shared" si="434"/>
        <v>-0.95833333329937886</v>
      </c>
      <c r="BZ593" s="247">
        <f t="shared" si="435"/>
        <v>1.0416666667006211</v>
      </c>
      <c r="CA593" s="247">
        <f t="shared" si="436"/>
        <v>8.3333333401242271E-2</v>
      </c>
      <c r="CB593" s="213"/>
      <c r="CC593" s="211"/>
      <c r="CD593" s="196"/>
      <c r="CE593" s="213">
        <v>826</v>
      </c>
      <c r="CF593" s="182">
        <f t="shared" si="437"/>
        <v>45787.208333333299</v>
      </c>
      <c r="CG593" s="182">
        <f t="shared" si="438"/>
        <v>45787.291666666701</v>
      </c>
      <c r="CH593" s="196"/>
      <c r="CI593" s="196"/>
      <c r="CJ593" s="196"/>
      <c r="CK593" s="196">
        <f t="shared" si="439"/>
        <v>1.0416666667006211</v>
      </c>
      <c r="CL593" s="196">
        <f t="shared" si="440"/>
        <v>-0.95833333329937886</v>
      </c>
      <c r="CM593" s="196">
        <f t="shared" si="441"/>
        <v>8.3333333401242271E-2</v>
      </c>
      <c r="CN593" s="114"/>
      <c r="CO593" s="115">
        <f t="shared" si="442"/>
        <v>120.00000009778887</v>
      </c>
      <c r="CP593" s="116">
        <f t="shared" si="443"/>
        <v>62.500000002037268</v>
      </c>
      <c r="CQ593" s="117">
        <f t="shared" si="444"/>
        <v>0.20833333329937886</v>
      </c>
      <c r="CR593" s="117">
        <f t="shared" si="445"/>
        <v>45786.25</v>
      </c>
      <c r="CS593" s="117">
        <f t="shared" si="446"/>
        <v>45787.291666666701</v>
      </c>
      <c r="CT593" s="118">
        <f t="shared" si="447"/>
        <v>65931900.000000052</v>
      </c>
      <c r="CU593" s="118">
        <f t="shared" si="448"/>
        <v>1500.0000000488944</v>
      </c>
      <c r="CV593" s="118">
        <f t="shared" si="449"/>
        <v>65933400.000000097</v>
      </c>
      <c r="CW593" s="119">
        <f t="shared" si="450"/>
        <v>0.99997724977022195</v>
      </c>
    </row>
    <row r="594" spans="1:101" ht="118.5" customHeight="1" x14ac:dyDescent="0.3">
      <c r="A594" s="160" t="str">
        <f>[4]SayfaKAY!C476</f>
        <v>KAY5+6</v>
      </c>
      <c r="B594" s="104" t="str">
        <f>[4]SayfaKAY!D476</f>
        <v>3873(2)</v>
      </c>
      <c r="C594" s="105" t="str">
        <f>[4]SayfaKAY!E476</f>
        <v>MA</v>
      </c>
      <c r="D594" s="105">
        <f>[4]SayfaKAY!F476</f>
        <v>151115</v>
      </c>
      <c r="E594" s="106" t="str">
        <f>[4]SayfaKAY!G476</f>
        <v>BOZ-KAY5+6-FF-475</v>
      </c>
      <c r="F594" s="193">
        <f t="shared" si="411"/>
        <v>45786</v>
      </c>
      <c r="G594" s="135">
        <f t="shared" si="412"/>
        <v>0.48194444440014195</v>
      </c>
      <c r="H594" s="235">
        <f>[4]SayfaKAY!H476</f>
        <v>45786.4819444444</v>
      </c>
      <c r="I594" s="104" t="str">
        <f>[4]SayfaKAY!I476</f>
        <v>Hat/Line</v>
      </c>
      <c r="J594" s="103" t="str">
        <f>IF([4]SayfaKAY!J476="","",IF([4]SayfaKAY!J476="Müşteri","Notified by Customer","Notified by Bozankaya"))</f>
        <v>Notified by Customer</v>
      </c>
      <c r="K594" s="103" t="e">
        <f>VLOOKUP([4]SayfaKAY!L476,#REF!,2,FALSE)</f>
        <v>#REF!</v>
      </c>
      <c r="L594" s="165" t="str">
        <f>[4]SayfaKAY!X476</f>
        <v>FATİH OTOMOTIV SAN TIC LTD STI</v>
      </c>
      <c r="M594" s="107" t="str">
        <f t="shared" si="413"/>
        <v>KAY5+6-BOZ-KAY5+6-FF-475</v>
      </c>
      <c r="N594" s="105" t="str">
        <f>[4]SayfaKAY!M476</f>
        <v>Korna yetersiz, hava kaçırıyor</v>
      </c>
      <c r="O594" s="166" t="str">
        <f>[4]SayfaKAY!P476</f>
        <v>C-Uyarı, sürüş devamlılığı</v>
      </c>
      <c r="P594" s="166" t="str">
        <f>[4]SayfaKAY!Q476</f>
        <v>B(Servisten çekmeye etki eden arıza)</v>
      </c>
      <c r="Q594" s="166" t="str">
        <f>[4]SayfaKAY!R476</f>
        <v>N.A(Yaralanma yok)</v>
      </c>
      <c r="R594" s="132" t="str" cm="1">
        <f t="array" ref="R594">IF([4]SayfaKAY!U476="","",_xlfn.IFS([4]SayfaKAY!U476="Bozankaya","Bozankaya",[4]SayfaKAY!U476="Müşteri","Customer",[4]SayfaKAY!U476="Tedarikçi","Equipment Supplier"))</f>
        <v>Equipment Supplier</v>
      </c>
      <c r="S594" s="204" t="str">
        <f>[4]SayfaKAY!N476</f>
        <v/>
      </c>
      <c r="T594" s="133" t="str">
        <f>[4]SayfaKAY!AD476</f>
        <v>*Ekipman değiştirilecek</v>
      </c>
      <c r="U594" s="132" t="str">
        <f>[4]SayfaKAY!W476</f>
        <v/>
      </c>
      <c r="V594" s="108" t="str">
        <f>[4]SayfaKAY!AZ476</f>
        <v/>
      </c>
      <c r="W594" s="136">
        <f t="shared" si="414"/>
        <v>45786</v>
      </c>
      <c r="X594" s="137" t="str">
        <f t="shared" si="415"/>
        <v>12:36</v>
      </c>
      <c r="Y594" s="235">
        <f>[4]SayfaKAY!AE476</f>
        <v>45786.525000000001</v>
      </c>
      <c r="Z594" s="192">
        <f t="shared" si="416"/>
        <v>45786</v>
      </c>
      <c r="AA594" s="110" t="str">
        <f t="shared" si="417"/>
        <v>12:36</v>
      </c>
      <c r="AB594" s="182">
        <f>[4]SayfaKAY!BA476</f>
        <v>45786.525000000001</v>
      </c>
      <c r="AC594" s="257">
        <f t="shared" si="418"/>
        <v>62.000000065891072</v>
      </c>
      <c r="AD594" s="111">
        <f t="shared" si="419"/>
        <v>45786</v>
      </c>
      <c r="AE594" s="111" t="str">
        <f t="shared" si="420"/>
        <v>12:36</v>
      </c>
      <c r="AF594" s="235">
        <f>[4]SayfaKAY!BA476</f>
        <v>45786.525000000001</v>
      </c>
      <c r="AG594" s="179" t="str">
        <f>[4]SayfaKAY!S476</f>
        <v>(II) Aynı Araçta Tekrarlayan Arıza</v>
      </c>
      <c r="AH594" s="178" t="str">
        <f t="shared" si="421"/>
        <v>Bu Arıza Aracın Servise Verilmesine Engel</v>
      </c>
      <c r="AI594" s="163" t="str">
        <f>[4]SayfaKAY!AV476</f>
        <v/>
      </c>
      <c r="AJ594" s="164" t="str">
        <f t="shared" si="422"/>
        <v/>
      </c>
      <c r="AK594" s="164" t="str">
        <f t="shared" si="423"/>
        <v/>
      </c>
      <c r="AL594" s="112" t="str">
        <f>[4]SayfaKAY!AX476</f>
        <v/>
      </c>
      <c r="AM594" s="257" cm="1">
        <f t="array" ref="AM594">IFERROR(IF(AND(P594&lt;&gt;"D(Arıza Değil)",AH594="Bu Arıza Aracın Servise Verilmesine Engel Değil"),
IF(Z594-F594&gt;0,(AB594-Y594)*24*60,
IF(OR(AND(G594&gt;$AS$1,G594&lt;$AT$1),AND(G594&gt;$AU$1,G594&lt;$AV$1)),
(AF594-H594)*24*60,     BH:BH0)),        AN594),0)</f>
        <v>62.000000065891072</v>
      </c>
      <c r="AN594" s="257">
        <f t="shared" si="424"/>
        <v>62.000000065891072</v>
      </c>
      <c r="AO594" s="174" t="str">
        <f>[4]SayfaKAY!AG476</f>
        <v>Bozankaya</v>
      </c>
      <c r="AP594" s="174" t="str">
        <f>[4]SayfaKAY!AI476</f>
        <v>E390-7001</v>
      </c>
      <c r="AQ594" s="174" t="str">
        <f>[4]SayfaKAY!AQ476</f>
        <v/>
      </c>
      <c r="AR594" s="174" t="str">
        <f>[4]SayfaKAY!AH476</f>
        <v>KORNA</v>
      </c>
      <c r="AS594" s="174">
        <f>[4]SayfaKAY!AJ476</f>
        <v>1</v>
      </c>
      <c r="AT594" s="175" t="str">
        <f>[4]SayfaKAY!AM476</f>
        <v/>
      </c>
      <c r="AU594" s="176" t="str">
        <f>[4]SayfaKAY!AL476</f>
        <v/>
      </c>
      <c r="AV594" s="176" t="str">
        <f>[4]SayfaKAY!AP476</f>
        <v/>
      </c>
      <c r="AW594" s="177" t="str">
        <f>[4]SayfaKAY!AT476</f>
        <v/>
      </c>
      <c r="AX594" s="194" t="str">
        <f t="shared" si="425"/>
        <v/>
      </c>
      <c r="AY594" s="168"/>
      <c r="AZ594" s="167"/>
      <c r="BA594" s="113"/>
      <c r="BB594" s="171"/>
      <c r="BC594" s="114"/>
      <c r="BD594" s="114"/>
      <c r="BE594" s="114"/>
      <c r="BF594" s="114"/>
      <c r="BG594" s="114"/>
      <c r="BH594" s="114">
        <f>IFERROR(FRACAS!AN479, "Hata Var")</f>
        <v>1680.0000000488944</v>
      </c>
      <c r="BI594" s="114"/>
      <c r="BJ594" s="114"/>
      <c r="BK594" s="105" t="str">
        <f>[4]SayfaKAY!AW476</f>
        <v/>
      </c>
      <c r="BL594" s="105" t="str">
        <f>[4]SayfaKAY!V476</f>
        <v>Bozankaya</v>
      </c>
      <c r="BM594" s="114"/>
      <c r="BN594" s="171" t="str">
        <f t="shared" si="426"/>
        <v>x yok</v>
      </c>
      <c r="BO594" s="171" t="b">
        <f t="shared" si="427"/>
        <v>0</v>
      </c>
      <c r="BP594" s="171" t="b">
        <f t="shared" si="428"/>
        <v>0</v>
      </c>
      <c r="BQ594" s="226">
        <f t="shared" si="429"/>
        <v>62.000000065891072</v>
      </c>
      <c r="BR594" s="226">
        <f t="shared" si="430"/>
        <v>0</v>
      </c>
      <c r="BS594" s="226">
        <f t="shared" si="431"/>
        <v>62.000000065891072</v>
      </c>
      <c r="BT594" s="114"/>
      <c r="BU594" s="242"/>
      <c r="BV594" s="233">
        <f t="shared" si="432"/>
        <v>2</v>
      </c>
      <c r="BW594" s="226" t="str">
        <f t="shared" si="433"/>
        <v>Evet, çakışma var</v>
      </c>
      <c r="BX594" s="229"/>
      <c r="BY594" s="247">
        <f t="shared" si="434"/>
        <v>4.3055555601313245E-2</v>
      </c>
      <c r="BZ594" s="247">
        <f t="shared" si="435"/>
        <v>0</v>
      </c>
      <c r="CA594" s="247">
        <f t="shared" si="436"/>
        <v>4.3055555601313245E-2</v>
      </c>
      <c r="CB594" s="213"/>
      <c r="CC594" s="211"/>
      <c r="CD594" s="196"/>
      <c r="CE594" s="213">
        <v>475</v>
      </c>
      <c r="CF594" s="182">
        <f t="shared" si="437"/>
        <v>45786.4819444444</v>
      </c>
      <c r="CG594" s="182">
        <f t="shared" si="438"/>
        <v>45786.525000000001</v>
      </c>
      <c r="CH594" s="196"/>
      <c r="CI594" s="196"/>
      <c r="CJ594" s="196"/>
      <c r="CK594" s="196">
        <f t="shared" si="439"/>
        <v>0</v>
      </c>
      <c r="CL594" s="196">
        <f t="shared" si="440"/>
        <v>4.3055555601313245E-2</v>
      </c>
      <c r="CM594" s="196">
        <f t="shared" si="441"/>
        <v>4.3055555601313245E-2</v>
      </c>
      <c r="CN594" s="114"/>
      <c r="CO594" s="115">
        <f t="shared" si="442"/>
        <v>62.000000065891072</v>
      </c>
      <c r="CP594" s="116">
        <f t="shared" si="443"/>
        <v>0</v>
      </c>
      <c r="CQ594" s="117">
        <f t="shared" si="444"/>
        <v>0.48194444440014195</v>
      </c>
      <c r="CR594" s="117">
        <f t="shared" si="445"/>
        <v>45786.525000000001</v>
      </c>
      <c r="CS594" s="117">
        <f t="shared" si="446"/>
        <v>45786.525000000001</v>
      </c>
      <c r="CT594" s="118">
        <f t="shared" si="447"/>
        <v>65931902.000000067</v>
      </c>
      <c r="CU594" s="118">
        <f t="shared" si="448"/>
        <v>0</v>
      </c>
      <c r="CV594" s="118">
        <f t="shared" si="449"/>
        <v>65931902.000000067</v>
      </c>
      <c r="CW594" s="119">
        <f t="shared" si="450"/>
        <v>1</v>
      </c>
    </row>
    <row r="595" spans="1:101" ht="118.5" customHeight="1" x14ac:dyDescent="0.3">
      <c r="A595" s="104" t="str">
        <f>[4]SayfaKAY!C475</f>
        <v>KAY5+6</v>
      </c>
      <c r="B595" s="104" t="str">
        <f>[4]SayfaKAY!D475</f>
        <v>3874(3)</v>
      </c>
      <c r="C595" s="105" t="str">
        <f>[4]SayfaKAY!E475</f>
        <v>MB</v>
      </c>
      <c r="D595" s="105">
        <f>[4]SayfaKAY!F475</f>
        <v>143330</v>
      </c>
      <c r="E595" s="106" t="str">
        <f>[4]SayfaKAY!G475</f>
        <v>BOZ-KAY5+6-FF-474</v>
      </c>
      <c r="F595" s="134">
        <f t="shared" si="411"/>
        <v>45785</v>
      </c>
      <c r="G595" s="135">
        <f t="shared" si="412"/>
        <v>0.51805555559985805</v>
      </c>
      <c r="H595" s="235">
        <f>[4]SayfaKAY!H475</f>
        <v>45785.5180555556</v>
      </c>
      <c r="I595" s="104" t="str">
        <f>[4]SayfaKAY!I475</f>
        <v>Hat/Line</v>
      </c>
      <c r="J595" s="103" t="str">
        <f>IF([4]SayfaKAY!J475="","",IF([4]SayfaKAY!J475="Müşteri","Notified by Customer","Notified by Bozankaya"))</f>
        <v>Notified by Customer</v>
      </c>
      <c r="K595" s="103" t="e">
        <f>VLOOKUP([4]SayfaKAY!L475,#REF!,2,FALSE)</f>
        <v>#REF!</v>
      </c>
      <c r="L595" s="165" t="str">
        <f>[4]SayfaKAY!X475</f>
        <v>DENİZLER OTOMOTİV SAN. VE TİC.LTD.Ş</v>
      </c>
      <c r="M595" s="107" t="str">
        <f t="shared" si="413"/>
        <v>KAY5+6-BOZ-KAY5+6-FF-474</v>
      </c>
      <c r="N595" s="105" t="str">
        <f>[4]SayfaKAY!M475</f>
        <v>Silecek kırılmış</v>
      </c>
      <c r="O595" s="166" t="str">
        <f>[4]SayfaKAY!P475</f>
        <v>A-Sürüşü engeller</v>
      </c>
      <c r="P595" s="166" t="str">
        <f>[4]SayfaKAY!Q475</f>
        <v>B(Servisten çekmeye etki eden arıza)</v>
      </c>
      <c r="Q595" s="166" t="str">
        <f>[4]SayfaKAY!R475</f>
        <v>N.A(Yaralanma yok)</v>
      </c>
      <c r="R595" s="132" t="str" cm="1">
        <f t="array" ref="R595">IF([4]SayfaKAY!U475="","",_xlfn.IFS([4]SayfaKAY!U475="Bozankaya","Bozankaya",[4]SayfaKAY!U475="Müşteri","Customer",[4]SayfaKAY!U475="Tedarikçi","Equipment Supplier"))</f>
        <v>Bozankaya</v>
      </c>
      <c r="S595" s="204" t="str">
        <f>[4]SayfaKAY!N475</f>
        <v/>
      </c>
      <c r="T595" s="133" t="str">
        <f>[4]SayfaKAY!AD475</f>
        <v>*Ekipman değiştirilecek</v>
      </c>
      <c r="U595" s="132" t="str">
        <f>[4]SayfaKAY!W475</f>
        <v/>
      </c>
      <c r="V595" s="108" t="str">
        <f>[4]SayfaKAY!AZ475</f>
        <v/>
      </c>
      <c r="W595" s="136">
        <f t="shared" si="414"/>
        <v>45785</v>
      </c>
      <c r="X595" s="137" t="str">
        <f t="shared" si="415"/>
        <v>12:31</v>
      </c>
      <c r="Y595" s="235">
        <f>[4]SayfaKAY!AE475</f>
        <v>45785.521527777797</v>
      </c>
      <c r="Z595" s="109">
        <f t="shared" si="416"/>
        <v>45785</v>
      </c>
      <c r="AA595" s="110" t="str">
        <f t="shared" si="417"/>
        <v>13:34</v>
      </c>
      <c r="AB595" s="182">
        <f>[4]SayfaKAY!BA475</f>
        <v>45785.565277777801</v>
      </c>
      <c r="AC595" s="257">
        <f t="shared" si="418"/>
        <v>67.999999970197678</v>
      </c>
      <c r="AD595" s="111">
        <f t="shared" si="419"/>
        <v>45785</v>
      </c>
      <c r="AE595" s="111" t="str">
        <f t="shared" si="420"/>
        <v>13:34</v>
      </c>
      <c r="AF595" s="235">
        <f>[4]SayfaKAY!BA475</f>
        <v>45785.565277777801</v>
      </c>
      <c r="AG595" s="179" t="str">
        <f>[4]SayfaKAY!S475</f>
        <v>(II) Aynı Araçta Tekrarlayan Arıza</v>
      </c>
      <c r="AH595" s="178" t="str">
        <f t="shared" si="421"/>
        <v>Bu Arıza Aracın Servise Verilmesine Engel</v>
      </c>
      <c r="AI595" s="163" t="str">
        <f>[4]SayfaKAY!AV475</f>
        <v/>
      </c>
      <c r="AJ595" s="164" t="str">
        <f t="shared" si="422"/>
        <v/>
      </c>
      <c r="AK595" s="164" t="str">
        <f t="shared" si="423"/>
        <v/>
      </c>
      <c r="AL595" s="112" t="str">
        <f>[4]SayfaKAY!AX475</f>
        <v/>
      </c>
      <c r="AM595" s="257" cm="1">
        <f t="array" ref="AM595">IFERROR(IF(AND(P595&lt;&gt;"D(Arıza Değil)",AH595="Bu Arıza Aracın Servise Verilmesine Engel Değil"),
IF(Z595-F595&gt;0,(AB595-Y595)*24*60,
IF(OR(AND(G595&gt;$AS$1,G595&lt;$AT$1),AND(G595&gt;$AU$1,G595&lt;$AV$1)),
(AF595-H595)*24*60,     BH:BH0)),        AN595),0)</f>
        <v>67.999999970197678</v>
      </c>
      <c r="AN595" s="257">
        <f t="shared" si="424"/>
        <v>67.999999970197678</v>
      </c>
      <c r="AO595" s="174" t="str">
        <f>[4]SayfaKAY!AG475</f>
        <v>DENİZLER</v>
      </c>
      <c r="AP595" s="174" t="str">
        <f>[4]SayfaKAY!AI475</f>
        <v>M100-7069</v>
      </c>
      <c r="AQ595" s="174" t="str">
        <f>[4]SayfaKAY!AQ475</f>
        <v/>
      </c>
      <c r="AR595" s="174" t="str">
        <f>[4]SayfaKAY!AH475</f>
        <v>SILECEK KOL KOMPLESI ANA KOL+YARDIMCI KO</v>
      </c>
      <c r="AS595" s="174">
        <f>[4]SayfaKAY!AJ475</f>
        <v>1</v>
      </c>
      <c r="AT595" s="175" t="str">
        <f>[4]SayfaKAY!AM475</f>
        <v/>
      </c>
      <c r="AU595" s="176" t="str">
        <f>[4]SayfaKAY!AL475</f>
        <v/>
      </c>
      <c r="AV595" s="176" t="str">
        <f>[4]SayfaKAY!AP475</f>
        <v/>
      </c>
      <c r="AW595" s="177" t="str">
        <f>[4]SayfaKAY!AT475</f>
        <v/>
      </c>
      <c r="AX595" s="194" t="str">
        <f t="shared" si="425"/>
        <v/>
      </c>
      <c r="AY595" s="168"/>
      <c r="AZ595" s="167"/>
      <c r="BA595" s="170"/>
      <c r="BB595" s="171" t="str">
        <f>IF($AQ$1="X", IF(AND(G595&gt;=$AS$1,G595&lt;=$AT$1),IF(P595&lt;&gt;"D(Arıza Değil)",AC595,0), IF(AND(G595&gt;=$AU$1,G595&lt;=$AV$1),IF(P595&lt;&gt;"D(Arıza Değil)",AC595,0), "")), "")</f>
        <v/>
      </c>
      <c r="BC595" s="114"/>
      <c r="BD595" s="114"/>
      <c r="BE595" s="114"/>
      <c r="BF595" s="114"/>
      <c r="BG595" s="114"/>
      <c r="BH595" s="114">
        <f>IFERROR(FRACAS!AN478, "Hata Var")</f>
        <v>120.00000009778887</v>
      </c>
      <c r="BI595" s="114"/>
      <c r="BJ595" s="114"/>
      <c r="BK595" s="105" t="str">
        <f>[4]SayfaKAY!AW475</f>
        <v/>
      </c>
      <c r="BL595" s="105" t="str">
        <f>[4]SayfaKAY!V475</f>
        <v>Üretim</v>
      </c>
      <c r="BM595" s="114"/>
      <c r="BN595" s="171" t="str">
        <f t="shared" si="426"/>
        <v>x yok</v>
      </c>
      <c r="BO595" s="171" t="b">
        <f t="shared" si="427"/>
        <v>0</v>
      </c>
      <c r="BP595" s="171" t="b">
        <f t="shared" si="428"/>
        <v>0</v>
      </c>
      <c r="BQ595" s="226">
        <f t="shared" si="429"/>
        <v>4.9999999639112502</v>
      </c>
      <c r="BR595" s="226">
        <f t="shared" si="430"/>
        <v>63.000000006286427</v>
      </c>
      <c r="BS595" s="226">
        <f t="shared" si="431"/>
        <v>67.999999970197678</v>
      </c>
      <c r="BT595" s="114"/>
      <c r="BU595" s="242"/>
      <c r="BV595" s="233">
        <f t="shared" si="432"/>
        <v>0</v>
      </c>
      <c r="BW595" s="226" t="str">
        <f t="shared" si="433"/>
        <v>Hayır, çakışma yok</v>
      </c>
      <c r="BX595" s="229"/>
      <c r="BY595" s="247">
        <f t="shared" si="434"/>
        <v>3.4722221971605904E-3</v>
      </c>
      <c r="BZ595" s="247">
        <f t="shared" si="435"/>
        <v>4.3750000004365575E-2</v>
      </c>
      <c r="CA595" s="247">
        <f t="shared" si="436"/>
        <v>4.7222222201526165E-2</v>
      </c>
      <c r="CB595" s="213"/>
      <c r="CC595" s="211"/>
      <c r="CD595" s="196"/>
      <c r="CE595" s="213">
        <v>474</v>
      </c>
      <c r="CF595" s="182">
        <f t="shared" si="437"/>
        <v>45785.5180555556</v>
      </c>
      <c r="CG595" s="182">
        <f t="shared" si="438"/>
        <v>45785.565277777801</v>
      </c>
      <c r="CH595" s="196"/>
      <c r="CI595" s="196"/>
      <c r="CJ595" s="196"/>
      <c r="CK595" s="196">
        <f t="shared" si="439"/>
        <v>4.3750000004365575E-2</v>
      </c>
      <c r="CL595" s="196">
        <f t="shared" si="440"/>
        <v>3.4722221971605904E-3</v>
      </c>
      <c r="CM595" s="196">
        <f t="shared" si="441"/>
        <v>4.7222222201526165E-2</v>
      </c>
      <c r="CN595" s="114"/>
      <c r="CO595" s="115">
        <f t="shared" si="442"/>
        <v>67.999999970197678</v>
      </c>
      <c r="CP595" s="116">
        <f t="shared" si="443"/>
        <v>2.6250000002619345</v>
      </c>
      <c r="CQ595" s="117">
        <f t="shared" si="444"/>
        <v>0.51805555559985805</v>
      </c>
      <c r="CR595" s="117">
        <f t="shared" si="445"/>
        <v>45785.521527777797</v>
      </c>
      <c r="CS595" s="117">
        <f t="shared" si="446"/>
        <v>45785.565277777801</v>
      </c>
      <c r="CT595" s="118">
        <f t="shared" si="447"/>
        <v>65930404.999999963</v>
      </c>
      <c r="CU595" s="118">
        <f t="shared" si="448"/>
        <v>63.000000006286427</v>
      </c>
      <c r="CV595" s="118">
        <f t="shared" si="449"/>
        <v>65930467.99999997</v>
      </c>
      <c r="CW595" s="119">
        <f t="shared" si="450"/>
        <v>0.9999990444478567</v>
      </c>
    </row>
    <row r="596" spans="1:101" ht="118.5" customHeight="1" x14ac:dyDescent="0.3">
      <c r="A596" s="160" t="str">
        <f>[4]SayfaKAY!C477</f>
        <v>KAY5+6</v>
      </c>
      <c r="B596" s="104" t="str">
        <f>[4]SayfaKAY!D477</f>
        <v>3873(2)</v>
      </c>
      <c r="C596" s="105" t="str">
        <f>[4]SayfaKAY!E477</f>
        <v>MB</v>
      </c>
      <c r="D596" s="105">
        <f>[4]SayfaKAY!F477</f>
        <v>145325</v>
      </c>
      <c r="E596" s="106" t="str">
        <f>[4]SayfaKAY!G477</f>
        <v>BOZ-KAY5+6-FF-476</v>
      </c>
      <c r="F596" s="134">
        <f t="shared" si="411"/>
        <v>45785</v>
      </c>
      <c r="G596" s="135">
        <f t="shared" si="412"/>
        <v>0.55277777779701864</v>
      </c>
      <c r="H596" s="235">
        <f>[4]SayfaKAY!H477</f>
        <v>45785.552777777797</v>
      </c>
      <c r="I596" s="104" t="str">
        <f>[4]SayfaKAY!I477</f>
        <v>Hat/Line</v>
      </c>
      <c r="J596" s="103" t="str">
        <f>IF([4]SayfaKAY!J477="","",IF([4]SayfaKAY!J477="Müşteri","Notified by Customer","Notified by Bozankaya"))</f>
        <v>Notified by Customer</v>
      </c>
      <c r="K596" s="103" t="e">
        <f>VLOOKUP([4]SayfaKAY!L477,#REF!,2,FALSE)</f>
        <v>#REF!</v>
      </c>
      <c r="L596" s="165" t="str">
        <f>[4]SayfaKAY!X477</f>
        <v>DENİZLER OTOMOTİV SAN. VE TİC.LTD.Ş</v>
      </c>
      <c r="M596" s="107" t="str">
        <f t="shared" si="413"/>
        <v>KAY5+6-BOZ-KAY5+6-FF-476</v>
      </c>
      <c r="N596" s="105" t="str">
        <f>[4]SayfaKAY!M477</f>
        <v>Silecek kırılmış</v>
      </c>
      <c r="O596" s="166" t="str">
        <f>[4]SayfaKAY!P477</f>
        <v>A-Sürüşü engeller</v>
      </c>
      <c r="P596" s="166" t="str">
        <f>[4]SayfaKAY!Q477</f>
        <v>B(Servisten çekmeye etki eden arıza)</v>
      </c>
      <c r="Q596" s="166" t="str">
        <f>[4]SayfaKAY!R477</f>
        <v>N.A(Yaralanma yok)</v>
      </c>
      <c r="R596" s="132" t="str" cm="1">
        <f t="array" ref="R596">IF([4]SayfaKAY!U477="","",_xlfn.IFS([4]SayfaKAY!U477="Bozankaya","Bozankaya",[4]SayfaKAY!U477="Müşteri","Customer",[4]SayfaKAY!U477="Tedarikçi","Equipment Supplier"))</f>
        <v>Bozankaya</v>
      </c>
      <c r="S596" s="204" t="str">
        <f>[4]SayfaKAY!N477</f>
        <v/>
      </c>
      <c r="T596" s="133" t="str">
        <f>[4]SayfaKAY!AD477</f>
        <v>*Ekipman değiştirilecek</v>
      </c>
      <c r="U596" s="132" t="str">
        <f>[4]SayfaKAY!W477</f>
        <v/>
      </c>
      <c r="V596" s="108" t="str">
        <f>[4]SayfaKAY!AZ477</f>
        <v/>
      </c>
      <c r="W596" s="136">
        <f t="shared" si="414"/>
        <v>45785</v>
      </c>
      <c r="X596" s="137" t="str">
        <f t="shared" si="415"/>
        <v>13:46</v>
      </c>
      <c r="Y596" s="235">
        <f>[4]SayfaKAY!AE477</f>
        <v>45785.573611111096</v>
      </c>
      <c r="Z596" s="109">
        <f t="shared" si="416"/>
        <v>45785</v>
      </c>
      <c r="AA596" s="110" t="str">
        <f t="shared" si="417"/>
        <v>14:46</v>
      </c>
      <c r="AB596" s="182">
        <f>[4]SayfaKAY!BA477</f>
        <v>45785.615277777797</v>
      </c>
      <c r="AC596" s="257">
        <f t="shared" si="418"/>
        <v>90</v>
      </c>
      <c r="AD596" s="111">
        <f t="shared" si="419"/>
        <v>45785</v>
      </c>
      <c r="AE596" s="111" t="str">
        <f t="shared" si="420"/>
        <v>14:46</v>
      </c>
      <c r="AF596" s="235">
        <f>[4]SayfaKAY!BA477</f>
        <v>45785.615277777797</v>
      </c>
      <c r="AG596" s="179" t="str">
        <f>[4]SayfaKAY!S477</f>
        <v>(II) Aynı Araçta Tekrarlayan Arıza</v>
      </c>
      <c r="AH596" s="178" t="str">
        <f t="shared" si="421"/>
        <v>Bu Arıza Aracın Servise Verilmesine Engel</v>
      </c>
      <c r="AI596" s="163" t="str">
        <f>[4]SayfaKAY!AV477</f>
        <v/>
      </c>
      <c r="AJ596" s="164" t="str">
        <f t="shared" si="422"/>
        <v/>
      </c>
      <c r="AK596" s="164" t="str">
        <f t="shared" si="423"/>
        <v/>
      </c>
      <c r="AL596" s="112" t="str">
        <f>[4]SayfaKAY!AX477</f>
        <v/>
      </c>
      <c r="AM596" s="257" cm="1">
        <f t="array" ref="AM596">IFERROR(IF(AND(P596&lt;&gt;"D(Arıza Değil)",AH596="Bu Arıza Aracın Servise Verilmesine Engel Değil"),
IF(Z596-F596&gt;0,(AB596-Y596)*24*60,
IF(OR(AND(G596&gt;$AS$1,G596&lt;$AT$1),AND(G596&gt;$AU$1,G596&lt;$AV$1)),
(AF596-H596)*24*60,     BH:BH0)),        AN596),0)</f>
        <v>90</v>
      </c>
      <c r="AN596" s="257">
        <f t="shared" si="424"/>
        <v>90</v>
      </c>
      <c r="AO596" s="174" t="str">
        <f>[4]SayfaKAY!AG477</f>
        <v>DENİZLER</v>
      </c>
      <c r="AP596" s="174" t="str">
        <f>[4]SayfaKAY!AI477</f>
        <v>M100-7069</v>
      </c>
      <c r="AQ596" s="174" t="str">
        <f>[4]SayfaKAY!AQ477</f>
        <v/>
      </c>
      <c r="AR596" s="174" t="str">
        <f>[4]SayfaKAY!AH477</f>
        <v>SILECEK KOL KOMPLESI ANA KOL+YARDIMCI KO</v>
      </c>
      <c r="AS596" s="174">
        <f>[4]SayfaKAY!AJ477</f>
        <v>1</v>
      </c>
      <c r="AT596" s="175" t="str">
        <f>[4]SayfaKAY!AM477</f>
        <v/>
      </c>
      <c r="AU596" s="176" t="str">
        <f>[4]SayfaKAY!AL477</f>
        <v/>
      </c>
      <c r="AV596" s="176" t="str">
        <f>[4]SayfaKAY!AP477</f>
        <v/>
      </c>
      <c r="AW596" s="177" t="str">
        <f>[4]SayfaKAY!AT477</f>
        <v/>
      </c>
      <c r="AX596" s="194" t="str">
        <f t="shared" si="425"/>
        <v/>
      </c>
      <c r="AY596" s="168"/>
      <c r="AZ596" s="167"/>
      <c r="BA596" s="113"/>
      <c r="BB596" s="171" t="str">
        <f>IF($AQ$1="X", IF(AND(G596&gt;=$AS$1,G596&lt;=$AT$1),IF(P596&lt;&gt;"D(Arıza Değil)",AC596,0), IF(AND(G596&gt;=$AU$1,G596&lt;=$AV$1),IF(P596&lt;&gt;"D(Arıza Değil)",AC596,0), "")), "")</f>
        <v/>
      </c>
      <c r="BC596" s="114"/>
      <c r="BD596" s="114"/>
      <c r="BE596" s="114"/>
      <c r="BF596" s="114"/>
      <c r="BG596" s="114"/>
      <c r="BH596" s="114">
        <f>IFERROR(FRACAS!AN480, "Hata Var")</f>
        <v>180</v>
      </c>
      <c r="BI596" s="114"/>
      <c r="BJ596" s="114"/>
      <c r="BK596" s="105" t="str">
        <f>[4]SayfaKAY!AW477</f>
        <v/>
      </c>
      <c r="BL596" s="105" t="str">
        <f>[4]SayfaKAY!V477</f>
        <v>Üretim</v>
      </c>
      <c r="BM596" s="114"/>
      <c r="BN596" s="171" t="str">
        <f t="shared" si="426"/>
        <v>x yok</v>
      </c>
      <c r="BO596" s="171" t="b">
        <f t="shared" si="427"/>
        <v>0</v>
      </c>
      <c r="BP596" s="171" t="b">
        <f t="shared" si="428"/>
        <v>0</v>
      </c>
      <c r="BQ596" s="226">
        <f t="shared" si="429"/>
        <v>29.999999951105565</v>
      </c>
      <c r="BR596" s="226">
        <f t="shared" si="430"/>
        <v>60.000000048894435</v>
      </c>
      <c r="BS596" s="226">
        <f t="shared" si="431"/>
        <v>90</v>
      </c>
      <c r="BT596" s="114"/>
      <c r="BU596" s="242"/>
      <c r="BV596" s="233">
        <f t="shared" si="432"/>
        <v>2</v>
      </c>
      <c r="BW596" s="226" t="str">
        <f t="shared" si="433"/>
        <v>Evet, çakışma var</v>
      </c>
      <c r="BX596" s="229"/>
      <c r="BY596" s="247">
        <f t="shared" si="434"/>
        <v>2.0833333299378864E-2</v>
      </c>
      <c r="BZ596" s="247">
        <f t="shared" si="435"/>
        <v>4.1666666700621136E-2</v>
      </c>
      <c r="CA596" s="247">
        <f t="shared" si="436"/>
        <v>6.25E-2</v>
      </c>
      <c r="CB596" s="213"/>
      <c r="CC596" s="211"/>
      <c r="CD596" s="196"/>
      <c r="CE596" s="213">
        <v>476</v>
      </c>
      <c r="CF596" s="182">
        <f t="shared" si="437"/>
        <v>45785.552777777797</v>
      </c>
      <c r="CG596" s="182">
        <f t="shared" si="438"/>
        <v>45785.615277777797</v>
      </c>
      <c r="CH596" s="196"/>
      <c r="CI596" s="196"/>
      <c r="CJ596" s="196"/>
      <c r="CK596" s="196">
        <f t="shared" si="439"/>
        <v>4.1666666700621136E-2</v>
      </c>
      <c r="CL596" s="196">
        <f t="shared" si="440"/>
        <v>2.0833333299378864E-2</v>
      </c>
      <c r="CM596" s="196">
        <f t="shared" si="441"/>
        <v>6.25E-2</v>
      </c>
      <c r="CN596" s="114"/>
      <c r="CO596" s="115">
        <f t="shared" si="442"/>
        <v>90</v>
      </c>
      <c r="CP596" s="116">
        <f t="shared" si="443"/>
        <v>2.5000000020372681</v>
      </c>
      <c r="CQ596" s="117">
        <f t="shared" si="444"/>
        <v>0.55277777779701864</v>
      </c>
      <c r="CR596" s="117">
        <f t="shared" si="445"/>
        <v>45785.573611111096</v>
      </c>
      <c r="CS596" s="117">
        <f t="shared" si="446"/>
        <v>45785.615277777797</v>
      </c>
      <c r="CT596" s="118">
        <f t="shared" si="447"/>
        <v>65930429.999999948</v>
      </c>
      <c r="CU596" s="118">
        <f t="shared" si="448"/>
        <v>60.000000048894435</v>
      </c>
      <c r="CV596" s="118">
        <f t="shared" si="449"/>
        <v>65930490</v>
      </c>
      <c r="CW596" s="119">
        <f t="shared" si="450"/>
        <v>0.99999908995064268</v>
      </c>
    </row>
    <row r="597" spans="1:101" ht="118.5" customHeight="1" x14ac:dyDescent="0.3">
      <c r="A597" s="104" t="str">
        <f>[4]SayfaKAY!C651</f>
        <v>KAY5+6</v>
      </c>
      <c r="B597" s="104" t="str">
        <f>[4]SayfaKAY!D651</f>
        <v>3880(9)</v>
      </c>
      <c r="C597" s="105" t="str">
        <f>[4]SayfaKAY!E651</f>
        <v>MB</v>
      </c>
      <c r="D597" s="105">
        <f>[4]SayfaKAY!F651</f>
        <v>91528</v>
      </c>
      <c r="E597" s="106" t="str">
        <f>[4]SayfaKAY!G651</f>
        <v>BOZ-KAY5+6-FF-644</v>
      </c>
      <c r="F597" s="193">
        <f t="shared" si="411"/>
        <v>45784</v>
      </c>
      <c r="G597" s="135">
        <f t="shared" si="412"/>
        <v>0.15694444440305233</v>
      </c>
      <c r="H597" s="235">
        <f>[4]SayfaKAY!H651</f>
        <v>45784.156944444403</v>
      </c>
      <c r="I597" s="104" t="str">
        <f>[4]SayfaKAY!I651</f>
        <v>Hat/Line</v>
      </c>
      <c r="J597" s="103" t="str">
        <f>IF([4]SayfaKAY!J651="","",IF([4]SayfaKAY!J651="Müşteri","Notified by Customer","Notified by Bozankaya"))</f>
        <v>Notified by Customer</v>
      </c>
      <c r="K597" s="103" t="e">
        <f>VLOOKUP([4]SayfaKAY!L651,#REF!,2,FALSE)</f>
        <v>#REF!</v>
      </c>
      <c r="L597" s="165" t="str">
        <f>[4]SayfaKAY!X651</f>
        <v>ATAK ULAŞIM SAN.TİC.LTD.ŞTİ.</v>
      </c>
      <c r="M597" s="107" t="str">
        <f t="shared" si="413"/>
        <v>KAY5+6-BOZ-KAY5+6-FF-644</v>
      </c>
      <c r="N597" s="105" t="str">
        <f>[4]SayfaKAY!M651</f>
        <v>Yolcu bölümü bilgilendirme ekranları çalışmıyor.</v>
      </c>
      <c r="O597" s="166" t="str">
        <f>[4]SayfaKAY!P651</f>
        <v>D-Arıza değil</v>
      </c>
      <c r="P597" s="166" t="str">
        <f>[4]SayfaKAY!Q651</f>
        <v>B(Servisten çekmeye etki eden arıza)</v>
      </c>
      <c r="Q597" s="166" t="str">
        <f>[4]SayfaKAY!R651</f>
        <v>N.A(Yaralanma yok)</v>
      </c>
      <c r="R597" s="132" t="str" cm="1">
        <f t="array" ref="R597">IF([4]SayfaKAY!U651="","",_xlfn.IFS([4]SayfaKAY!U651="Bozankaya","Bozankaya",[4]SayfaKAY!U651="Müşteri","Customer",[4]SayfaKAY!U651="Tedarikçi","Equipment Supplier"))</f>
        <v>Equipment Supplier</v>
      </c>
      <c r="S597" s="204" t="str">
        <f>[4]SayfaKAY!N651</f>
        <v>Resetlenerek arıza giderildi.</v>
      </c>
      <c r="T597" s="133" t="str">
        <f>[4]SayfaKAY!AD651</f>
        <v>*Reset edildi</v>
      </c>
      <c r="U597" s="132" t="str">
        <f>[4]SayfaKAY!W651</f>
        <v>Evet</v>
      </c>
      <c r="V597" s="108">
        <f>[4]SayfaKAY!AZ651</f>
        <v>2</v>
      </c>
      <c r="W597" s="136">
        <f t="shared" si="414"/>
        <v>45784</v>
      </c>
      <c r="X597" s="137" t="str">
        <f t="shared" si="415"/>
        <v>05:00</v>
      </c>
      <c r="Y597" s="235">
        <f>[4]SayfaKAY!AE651</f>
        <v>45784.208333333299</v>
      </c>
      <c r="Z597" s="109">
        <f t="shared" si="416"/>
        <v>45785</v>
      </c>
      <c r="AA597" s="110" t="str">
        <f t="shared" si="417"/>
        <v>06:00</v>
      </c>
      <c r="AB597" s="182">
        <f>[4]SayfaKAY!BA651</f>
        <v>45785.25</v>
      </c>
      <c r="AC597" s="257">
        <f t="shared" si="418"/>
        <v>1574.0000000596046</v>
      </c>
      <c r="AD597" s="111">
        <f t="shared" si="419"/>
        <v>45785</v>
      </c>
      <c r="AE597" s="111" t="str">
        <f t="shared" si="420"/>
        <v>06:00</v>
      </c>
      <c r="AF597" s="235">
        <f>[4]SayfaKAY!BA651</f>
        <v>45785.25</v>
      </c>
      <c r="AG597" s="179" t="str">
        <f>[4]SayfaKAY!S651</f>
        <v>(III) Farklı Araçlarda Tekrarlayan Arıza</v>
      </c>
      <c r="AH597" s="178" t="str">
        <f t="shared" si="421"/>
        <v>Bu Arıza Aracın Servise Verilmesine Engel</v>
      </c>
      <c r="AI597" s="163" t="str">
        <f>[4]SayfaKAY!AV651</f>
        <v/>
      </c>
      <c r="AJ597" s="164" t="str">
        <f t="shared" si="422"/>
        <v/>
      </c>
      <c r="AK597" s="164" t="str">
        <f t="shared" si="423"/>
        <v/>
      </c>
      <c r="AL597" s="112" t="str">
        <f>[4]SayfaKAY!AX651</f>
        <v/>
      </c>
      <c r="AM597" s="257" cm="1">
        <f t="array" ref="AM597">IFERROR(IF(AND(P597&lt;&gt;"D(Arıza Değil)",AH597="Bu Arıza Aracın Servise Verilmesine Engel Değil"),
IF(Z597-F597&gt;0,(AB597-Y597)*24*60,
IF(OR(AND(G597&gt;$AS$1,G597&lt;$AT$1),AND(G597&gt;$AU$1,G597&lt;$AV$1)),
(AF597-H597)*24*60,     BH:BH0)),        AN597),0)</f>
        <v>1574.0000000596046</v>
      </c>
      <c r="AN597" s="257">
        <f t="shared" si="424"/>
        <v>1574.0000000596046</v>
      </c>
      <c r="AO597" s="174" t="str">
        <f>[4]SayfaKAY!AG651</f>
        <v/>
      </c>
      <c r="AP597" s="174" t="str">
        <f>[4]SayfaKAY!AI651</f>
        <v/>
      </c>
      <c r="AQ597" s="174" t="str">
        <f>[4]SayfaKAY!AQ651</f>
        <v/>
      </c>
      <c r="AR597" s="174" t="str">
        <f>[4]SayfaKAY!AH651</f>
        <v/>
      </c>
      <c r="AS597" s="174" t="str">
        <f>[4]SayfaKAY!AJ651</f>
        <v/>
      </c>
      <c r="AT597" s="175" t="str">
        <f>[4]SayfaKAY!AM651</f>
        <v/>
      </c>
      <c r="AU597" s="176" t="str">
        <f>[4]SayfaKAY!AL651</f>
        <v/>
      </c>
      <c r="AV597" s="176" t="str">
        <f>[4]SayfaKAY!AP651</f>
        <v/>
      </c>
      <c r="AW597" s="177" t="str">
        <f>[4]SayfaKAY!AT651</f>
        <v/>
      </c>
      <c r="AX597" s="194">
        <f t="shared" si="425"/>
        <v>34628.000001311302</v>
      </c>
      <c r="AY597" s="168"/>
      <c r="AZ597" s="167"/>
      <c r="BA597" s="170"/>
      <c r="BB597" s="171" t="str">
        <f>IF($AQ$1="X", IF(AND(G597&gt;=$AS$1,G597&lt;=$AT$1),IF(P597&lt;&gt;"D(Arıza Değil)",AC597,0), IF(AND(G597&gt;=$AU$1,G597&lt;=$AV$1),IF(P597&lt;&gt;"D(Arıza Değil)",AC597,0), "")), "")</f>
        <v/>
      </c>
      <c r="BC597" s="114"/>
      <c r="BD597" s="114"/>
      <c r="BE597" s="114"/>
      <c r="BF597" s="114"/>
      <c r="BG597" s="114"/>
      <c r="BH597" s="114">
        <f>IFERROR(FRACAS!AN654, "Hata Var")</f>
        <v>1563.9999999850988</v>
      </c>
      <c r="BI597" s="114"/>
      <c r="BJ597" s="114"/>
      <c r="BK597" s="105" t="str">
        <f>[4]SayfaKAY!AW651</f>
        <v/>
      </c>
      <c r="BL597" s="105" t="str">
        <f>[4]SayfaKAY!V651</f>
        <v>ATAK ULAŞIM SAN.TİC.LTD.ŞTİ.</v>
      </c>
      <c r="BM597" s="114"/>
      <c r="BN597" s="171" t="str">
        <f t="shared" si="426"/>
        <v>x yok</v>
      </c>
      <c r="BO597" s="171" t="b">
        <f t="shared" si="427"/>
        <v>0</v>
      </c>
      <c r="BP597" s="171" t="str">
        <f t="shared" si="428"/>
        <v>Bir günden fazla süren arıza</v>
      </c>
      <c r="BQ597" s="226">
        <f t="shared" si="429"/>
        <v>74.00000001071021</v>
      </c>
      <c r="BR597" s="226">
        <f t="shared" si="430"/>
        <v>1500.0000000488944</v>
      </c>
      <c r="BS597" s="226">
        <f t="shared" si="431"/>
        <v>1574.0000000596046</v>
      </c>
      <c r="BT597" s="114"/>
      <c r="BU597" s="242"/>
      <c r="BV597" s="233">
        <f t="shared" si="432"/>
        <v>0</v>
      </c>
      <c r="BW597" s="226" t="str">
        <f t="shared" si="433"/>
        <v>Hayır, çakışma yok</v>
      </c>
      <c r="BX597" s="229"/>
      <c r="BY597" s="247">
        <f t="shared" si="434"/>
        <v>5.1388888896326534E-2</v>
      </c>
      <c r="BZ597" s="247">
        <f t="shared" si="435"/>
        <v>1.0416666667006211</v>
      </c>
      <c r="CA597" s="247">
        <f t="shared" si="436"/>
        <v>1.0930555555969477</v>
      </c>
      <c r="CB597" s="213"/>
      <c r="CC597" s="211"/>
      <c r="CD597" s="196"/>
      <c r="CE597" s="213">
        <v>650</v>
      </c>
      <c r="CF597" s="182">
        <f t="shared" si="437"/>
        <v>45784.156944444403</v>
      </c>
      <c r="CG597" s="182">
        <f t="shared" si="438"/>
        <v>45785.25</v>
      </c>
      <c r="CH597" s="196"/>
      <c r="CI597" s="196"/>
      <c r="CJ597" s="196"/>
      <c r="CK597" s="196">
        <f t="shared" si="439"/>
        <v>1.0416666667006211</v>
      </c>
      <c r="CL597" s="196">
        <f t="shared" si="440"/>
        <v>5.1388888896326534E-2</v>
      </c>
      <c r="CM597" s="196">
        <f t="shared" si="441"/>
        <v>1.0930555555969477</v>
      </c>
      <c r="CN597" s="114"/>
      <c r="CO597" s="115">
        <f t="shared" si="442"/>
        <v>1574.0000000596046</v>
      </c>
      <c r="CP597" s="116">
        <f t="shared" si="443"/>
        <v>62.500000002037268</v>
      </c>
      <c r="CQ597" s="117">
        <f t="shared" si="444"/>
        <v>0.15694444440305233</v>
      </c>
      <c r="CR597" s="117">
        <f t="shared" si="445"/>
        <v>45784.208333333299</v>
      </c>
      <c r="CS597" s="117">
        <f t="shared" si="446"/>
        <v>45785.25</v>
      </c>
      <c r="CT597" s="118">
        <f t="shared" si="447"/>
        <v>65929034.000000007</v>
      </c>
      <c r="CU597" s="118">
        <f t="shared" si="448"/>
        <v>1500.0000000488944</v>
      </c>
      <c r="CV597" s="118">
        <f t="shared" si="449"/>
        <v>65930534.00000006</v>
      </c>
      <c r="CW597" s="119">
        <f t="shared" si="450"/>
        <v>0.99997724878126948</v>
      </c>
    </row>
    <row r="598" spans="1:101" ht="118.5" customHeight="1" x14ac:dyDescent="0.3">
      <c r="A598" s="160" t="str">
        <f>[4]SayfaKAY!C454</f>
        <v>KAY5+6</v>
      </c>
      <c r="B598" s="104" t="str">
        <f>[4]SayfaKAY!D454</f>
        <v>3881(10)</v>
      </c>
      <c r="C598" s="105" t="str">
        <f>[4]SayfaKAY!E454</f>
        <v>MA</v>
      </c>
      <c r="D598" s="105">
        <f>[4]SayfaKAY!F454</f>
        <v>84907</v>
      </c>
      <c r="E598" s="106" t="str">
        <f>[4]SayfaKAY!G454</f>
        <v>BOZ-KAY5+6-FF-453</v>
      </c>
      <c r="F598" s="193">
        <f t="shared" si="411"/>
        <v>45780</v>
      </c>
      <c r="G598" s="135">
        <f t="shared" si="412"/>
        <v>0.45833333329937886</v>
      </c>
      <c r="H598" s="235">
        <f>[4]SayfaKAY!H454</f>
        <v>45780.458333333299</v>
      </c>
      <c r="I598" s="104" t="str">
        <f>[4]SayfaKAY!I454</f>
        <v>Hat/Line</v>
      </c>
      <c r="J598" s="103" t="str">
        <f>IF([4]SayfaKAY!J454="","",IF([4]SayfaKAY!J454="Müşteri","Notified by Customer","Notified by Bozankaya"))</f>
        <v>Notified by Customer</v>
      </c>
      <c r="K598" s="103" t="e">
        <f>VLOOKUP([4]SayfaKAY!L454,#REF!,2,FALSE)</f>
        <v>#REF!</v>
      </c>
      <c r="L598" s="165" t="str">
        <f>[4]SayfaKAY!X454</f>
        <v>NSC TEKNOLOJİ ve İNŞAAT LTD.ŞTİ.</v>
      </c>
      <c r="M598" s="107" t="str">
        <f t="shared" si="413"/>
        <v>KAY5+6-BOZ-KAY5+6-FF-453</v>
      </c>
      <c r="N598" s="105" t="str">
        <f>[4]SayfaKAY!M454</f>
        <v>Cctv ekranına enerji geliyor fakat görüntü gelmiyor qqa</v>
      </c>
      <c r="O598" s="166" t="str">
        <f>[4]SayfaKAY!P454</f>
        <v>C-Uyarı, sürüş devamlılığı</v>
      </c>
      <c r="P598" s="166" t="str">
        <f>[4]SayfaKAY!Q454</f>
        <v>B(Servisten çekmeye etki eden arıza)</v>
      </c>
      <c r="Q598" s="166" t="str">
        <f>[4]SayfaKAY!R454</f>
        <v>N.A(Yaralanma yok)</v>
      </c>
      <c r="R598" s="132" t="str" cm="1">
        <f t="array" ref="R598">IF([4]SayfaKAY!U454="","",_xlfn.IFS([4]SayfaKAY!U454="Bozankaya","Bozankaya",[4]SayfaKAY!U454="Müşteri","Customer",[4]SayfaKAY!U454="Tedarikçi","Equipment Supplier"))</f>
        <v>Equipment Supplier</v>
      </c>
      <c r="S598" s="204" t="str">
        <f>[4]SayfaKAY!N454</f>
        <v>Cctv değişimi yapıldı</v>
      </c>
      <c r="T598" s="133" t="str">
        <f>[4]SayfaKAY!AD454</f>
        <v>*Ekipman tamir edilecek</v>
      </c>
      <c r="U598" s="132" t="str">
        <f>[4]SayfaKAY!W454</f>
        <v>Evet</v>
      </c>
      <c r="V598" s="108">
        <f>[4]SayfaKAY!AZ454</f>
        <v>1</v>
      </c>
      <c r="W598" s="136">
        <f t="shared" si="414"/>
        <v>45780</v>
      </c>
      <c r="X598" s="137" t="str">
        <f t="shared" si="415"/>
        <v>11:43</v>
      </c>
      <c r="Y598" s="235">
        <f>[4]SayfaKAY!AE454</f>
        <v>45780.488194444399</v>
      </c>
      <c r="Z598" s="192">
        <f t="shared" si="416"/>
        <v>45780</v>
      </c>
      <c r="AA598" s="110" t="str">
        <f t="shared" si="417"/>
        <v>12:00</v>
      </c>
      <c r="AB598" s="182">
        <f>[4]SayfaKAY!BA454</f>
        <v>45780.5</v>
      </c>
      <c r="AC598" s="257">
        <f t="shared" si="418"/>
        <v>60.000000048894435</v>
      </c>
      <c r="AD598" s="111">
        <f t="shared" si="419"/>
        <v>45780</v>
      </c>
      <c r="AE598" s="111" t="str">
        <f t="shared" si="420"/>
        <v>12:00</v>
      </c>
      <c r="AF598" s="235">
        <f>[4]SayfaKAY!BA454</f>
        <v>45780.5</v>
      </c>
      <c r="AG598" s="179" t="str">
        <f>[4]SayfaKAY!S454</f>
        <v>(III) Farklı Araçlarda Tekrarlayan Arıza</v>
      </c>
      <c r="AH598" s="178" t="str">
        <f t="shared" si="421"/>
        <v>Bu Arıza Aracın Servise Verilmesine Engel</v>
      </c>
      <c r="AI598" s="163" t="str">
        <f>[4]SayfaKAY!AV454</f>
        <v/>
      </c>
      <c r="AJ598" s="164" t="str">
        <f t="shared" si="422"/>
        <v/>
      </c>
      <c r="AK598" s="164" t="str">
        <f t="shared" si="423"/>
        <v/>
      </c>
      <c r="AL598" s="112" t="str">
        <f>[4]SayfaKAY!AX454</f>
        <v/>
      </c>
      <c r="AM598" s="257" cm="1">
        <f t="array" ref="AM598">IFERROR(IF(AND(P598&lt;&gt;"D(Arıza Değil)",AH598="Bu Arıza Aracın Servise Verilmesine Engel Değil"),
IF(Z598-F598&gt;0,(AB598-Y598)*24*60,
IF(OR(AND(G598&gt;$AS$1,G598&lt;$AT$1),AND(G598&gt;$AU$1,G598&lt;$AV$1)),
(AF598-H598)*24*60,     BH:BH0)),        AN598),0)</f>
        <v>60.000000048894435</v>
      </c>
      <c r="AN598" s="257">
        <f t="shared" si="424"/>
        <v>60.000000048894435</v>
      </c>
      <c r="AO598" s="174" t="str">
        <f>[4]SayfaKAY!AG454</f>
        <v>NSC</v>
      </c>
      <c r="AP598" s="174" t="str">
        <f>[4]SayfaKAY!AI454</f>
        <v>E810-7145</v>
      </c>
      <c r="AQ598" s="174" t="str">
        <f>[4]SayfaKAY!AQ454</f>
        <v>20231001014</v>
      </c>
      <c r="AR598" s="174" t="str">
        <f>[4]SayfaKAY!AH454</f>
        <v>CCTV EKRANI</v>
      </c>
      <c r="AS598" s="174">
        <f>[4]SayfaKAY!AJ454</f>
        <v>1</v>
      </c>
      <c r="AT598" s="175" t="str">
        <f>[4]SayfaKAY!AM454</f>
        <v/>
      </c>
      <c r="AU598" s="176" t="str">
        <f>[4]SayfaKAY!AL454</f>
        <v/>
      </c>
      <c r="AV598" s="176" t="str">
        <f>[4]SayfaKAY!AP454</f>
        <v/>
      </c>
      <c r="AW598" s="177" t="str">
        <f>[4]SayfaKAY!AT454</f>
        <v/>
      </c>
      <c r="AX598" s="194">
        <f t="shared" si="425"/>
        <v>660.00000053783879</v>
      </c>
      <c r="AY598" s="168"/>
      <c r="AZ598" s="167"/>
      <c r="BA598" s="113"/>
      <c r="BB598" s="171"/>
      <c r="BC598" s="114"/>
      <c r="BD598" s="114"/>
      <c r="BE598" s="114"/>
      <c r="BF598" s="114"/>
      <c r="BG598" s="114"/>
      <c r="BH598" s="114">
        <f>IFERROR(FRACAS!AN457, "Hata Var")</f>
        <v>240.00000004889444</v>
      </c>
      <c r="BI598" s="114"/>
      <c r="BJ598" s="114"/>
      <c r="BK598" s="105" t="str">
        <f>[4]SayfaKAY!AW454</f>
        <v/>
      </c>
      <c r="BL598" s="105" t="str">
        <f>[4]SayfaKAY!V454</f>
        <v>NSC</v>
      </c>
      <c r="BM598" s="114"/>
      <c r="BN598" s="171" t="str">
        <f t="shared" si="426"/>
        <v>x yok</v>
      </c>
      <c r="BO598" s="171" t="b">
        <f t="shared" si="427"/>
        <v>0</v>
      </c>
      <c r="BP598" s="171" t="b">
        <f t="shared" si="428"/>
        <v>0</v>
      </c>
      <c r="BQ598" s="226">
        <f t="shared" si="429"/>
        <v>42.999999983003363</v>
      </c>
      <c r="BR598" s="226">
        <f t="shared" si="430"/>
        <v>17.000000065891072</v>
      </c>
      <c r="BS598" s="226">
        <f t="shared" si="431"/>
        <v>60.000000048894435</v>
      </c>
      <c r="BT598" s="114"/>
      <c r="BU598" s="242"/>
      <c r="BV598" s="233">
        <f t="shared" si="432"/>
        <v>2</v>
      </c>
      <c r="BW598" s="226" t="str">
        <f t="shared" si="433"/>
        <v>Evet, çakışma var</v>
      </c>
      <c r="BX598" s="229"/>
      <c r="BY598" s="247">
        <f t="shared" si="434"/>
        <v>2.9861111099307891E-2</v>
      </c>
      <c r="BZ598" s="247">
        <f t="shared" si="435"/>
        <v>1.1805555601313245E-2</v>
      </c>
      <c r="CA598" s="247">
        <f t="shared" si="436"/>
        <v>4.1666666700621136E-2</v>
      </c>
      <c r="CB598" s="213"/>
      <c r="CC598" s="211"/>
      <c r="CD598" s="196"/>
      <c r="CE598" s="213">
        <v>453</v>
      </c>
      <c r="CF598" s="182">
        <f t="shared" si="437"/>
        <v>45780.458333333299</v>
      </c>
      <c r="CG598" s="182">
        <f t="shared" si="438"/>
        <v>45780.5</v>
      </c>
      <c r="CH598" s="196"/>
      <c r="CI598" s="196"/>
      <c r="CJ598" s="196"/>
      <c r="CK598" s="196">
        <f t="shared" si="439"/>
        <v>1.1805555601313245E-2</v>
      </c>
      <c r="CL598" s="196">
        <f t="shared" si="440"/>
        <v>2.9861111099307891E-2</v>
      </c>
      <c r="CM598" s="196">
        <f t="shared" si="441"/>
        <v>4.1666666700621136E-2</v>
      </c>
      <c r="CN598" s="114"/>
      <c r="CO598" s="115">
        <f t="shared" si="442"/>
        <v>60.000000048894435</v>
      </c>
      <c r="CP598" s="116">
        <f t="shared" si="443"/>
        <v>0.70833333607879467</v>
      </c>
      <c r="CQ598" s="117">
        <f t="shared" si="444"/>
        <v>0.45833333329937886</v>
      </c>
      <c r="CR598" s="117">
        <f t="shared" si="445"/>
        <v>45780.488194444399</v>
      </c>
      <c r="CS598" s="117">
        <f t="shared" si="446"/>
        <v>45780.5</v>
      </c>
      <c r="CT598" s="118">
        <f t="shared" si="447"/>
        <v>65923242.999999985</v>
      </c>
      <c r="CU598" s="118">
        <f t="shared" si="448"/>
        <v>17.000000065891072</v>
      </c>
      <c r="CV598" s="118">
        <f t="shared" si="449"/>
        <v>65923260.000000052</v>
      </c>
      <c r="CW598" s="119">
        <f t="shared" si="450"/>
        <v>0.99999974212440246</v>
      </c>
    </row>
    <row r="599" spans="1:101" ht="118.5" customHeight="1" x14ac:dyDescent="0.3">
      <c r="A599" s="104" t="str">
        <f>[4]SayfaKAY!C768</f>
        <v>KAY5+6</v>
      </c>
      <c r="B599" s="104" t="str">
        <f>[4]SayfaKAY!D768</f>
        <v>3872(1)</v>
      </c>
      <c r="C599" s="105" t="str">
        <f>[4]SayfaKAY!E768</f>
        <v>MA</v>
      </c>
      <c r="D599" s="105">
        <f>[4]SayfaKAY!F768</f>
        <v>128000</v>
      </c>
      <c r="E599" s="106" t="str">
        <f>[4]SayfaKAY!G768</f>
        <v>BOZ-KAY5+6-FF-755</v>
      </c>
      <c r="F599" s="193">
        <f t="shared" si="411"/>
        <v>45780</v>
      </c>
      <c r="G599" s="135">
        <f t="shared" si="412"/>
        <v>0.44930555560131324</v>
      </c>
      <c r="H599" s="235">
        <f>[4]SayfaKAY!H768</f>
        <v>45780.449305555601</v>
      </c>
      <c r="I599" s="104" t="str">
        <f>[4]SayfaKAY!I768</f>
        <v>Hat/Line</v>
      </c>
      <c r="J599" s="103" t="str">
        <f>IF([4]SayfaKAY!J768="","",IF([4]SayfaKAY!J768="Müşteri","Notified by Customer","Notified by Bozankaya"))</f>
        <v>Notified by Customer</v>
      </c>
      <c r="K599" s="103" t="e">
        <f>VLOOKUP([4]SayfaKAY!L768,#REF!,2,FALSE)</f>
        <v>#REF!</v>
      </c>
      <c r="L599" s="165" t="str">
        <f>[4]SayfaKAY!X768</f>
        <v>FATİH OTOMOTIV SAN TIC LTD STI</v>
      </c>
      <c r="M599" s="107" t="str">
        <f t="shared" si="413"/>
        <v>KAY5+6-BOZ-KAY5+6-FF-755</v>
      </c>
      <c r="N599" s="105" t="str">
        <f>[4]SayfaKAY!M768</f>
        <v>CA KORNA HAVA KAÇIRIYOR</v>
      </c>
      <c r="O599" s="166" t="str">
        <f>[4]SayfaKAY!P768</f>
        <v>D-Arıza değil</v>
      </c>
      <c r="P599" s="166" t="str">
        <f>[4]SayfaKAY!Q768</f>
        <v>B(Servisten çekmeye etki eden arıza)</v>
      </c>
      <c r="Q599" s="166" t="str">
        <f>[4]SayfaKAY!R768</f>
        <v>N.A(Yaralanma yok)</v>
      </c>
      <c r="R599" s="132" t="str" cm="1">
        <f t="array" ref="R599">IF([4]SayfaKAY!U768="","",_xlfn.IFS([4]SayfaKAY!U768="Bozankaya","Bozankaya",[4]SayfaKAY!U768="Müşteri","Customer",[4]SayfaKAY!U768="Tedarikçi","Equipment Supplier"))</f>
        <v>Equipment Supplier</v>
      </c>
      <c r="S599" s="204" t="str">
        <f>[4]SayfaKAY!N768</f>
        <v>KORNA HAVA KAÇIRIYORDU,KORNA DEĞİŞTİRİLDİ</v>
      </c>
      <c r="T599" s="133" t="str">
        <f>[4]SayfaKAY!AD768</f>
        <v>Ekipman yenisi ile değiştirildi</v>
      </c>
      <c r="U599" s="132" t="str">
        <f>[4]SayfaKAY!W768</f>
        <v>Hayır</v>
      </c>
      <c r="V599" s="108" t="str">
        <f>[4]SayfaKAY!AZ768</f>
        <v/>
      </c>
      <c r="W599" s="136">
        <f t="shared" si="414"/>
        <v>45780</v>
      </c>
      <c r="X599" s="137" t="str">
        <f t="shared" si="415"/>
        <v>11:00</v>
      </c>
      <c r="Y599" s="235">
        <f>[4]SayfaKAY!AE768</f>
        <v>45780.458333333299</v>
      </c>
      <c r="Z599" s="109">
        <f t="shared" si="416"/>
        <v>45780</v>
      </c>
      <c r="AA599" s="110" t="str">
        <f t="shared" si="417"/>
        <v>12:00</v>
      </c>
      <c r="AB599" s="182">
        <f>[4]SayfaKAY!BA768</f>
        <v>45780.5</v>
      </c>
      <c r="AC599" s="257">
        <f t="shared" si="418"/>
        <v>72.999999934108928</v>
      </c>
      <c r="AD599" s="111">
        <f t="shared" si="419"/>
        <v>45780</v>
      </c>
      <c r="AE599" s="111" t="str">
        <f t="shared" si="420"/>
        <v>12:00</v>
      </c>
      <c r="AF599" s="235">
        <f>[4]SayfaKAY!BA768</f>
        <v>45780.5</v>
      </c>
      <c r="AG599" s="179" t="str">
        <f>[4]SayfaKAY!S768</f>
        <v>(III) Farklı Araçlarda Tekrarlayan Arıza</v>
      </c>
      <c r="AH599" s="178" t="str">
        <f t="shared" si="421"/>
        <v>Bu Arıza Aracın Servise Verilmesine Engel</v>
      </c>
      <c r="AI599" s="163" t="str">
        <f>[4]SayfaKAY!AV768</f>
        <v/>
      </c>
      <c r="AJ599" s="164" t="str">
        <f t="shared" si="422"/>
        <v/>
      </c>
      <c r="AK599" s="164" t="str">
        <f t="shared" si="423"/>
        <v/>
      </c>
      <c r="AL599" s="112" t="str">
        <f>[4]SayfaKAY!AX768</f>
        <v/>
      </c>
      <c r="AM599" s="257" cm="1">
        <f t="array" ref="AM599">IFERROR(IF(AND(P599&lt;&gt;"D(Arıza Değil)",AH599="Bu Arıza Aracın Servise Verilmesine Engel Değil"),
IF(Z599-F599&gt;0,(AB599-Y599)*24*60,
IF(OR(AND(G599&gt;$AS$1,G599&lt;$AT$1),AND(G599&gt;$AU$1,G599&lt;$AV$1)),
(AF599-H599)*24*60,     BH:BH0)),        AN599),0)</f>
        <v>72.999999934108928</v>
      </c>
      <c r="AN599" s="257">
        <f t="shared" si="424"/>
        <v>72.999999934108928</v>
      </c>
      <c r="AO599" s="174" t="str">
        <f>[4]SayfaKAY!AG768</f>
        <v/>
      </c>
      <c r="AP599" s="174" t="str">
        <f>[4]SayfaKAY!AI768</f>
        <v/>
      </c>
      <c r="AQ599" s="174" t="str">
        <f>[4]SayfaKAY!AQ768</f>
        <v/>
      </c>
      <c r="AR599" s="174" t="str">
        <f>[4]SayfaKAY!AH768</f>
        <v/>
      </c>
      <c r="AS599" s="174" t="str">
        <f>[4]SayfaKAY!AJ768</f>
        <v/>
      </c>
      <c r="AT599" s="175" t="str">
        <f>[4]SayfaKAY!AM768</f>
        <v/>
      </c>
      <c r="AU599" s="176" t="str">
        <f>[4]SayfaKAY!AL768</f>
        <v/>
      </c>
      <c r="AV599" s="176" t="str">
        <f>[4]SayfaKAY!AP768</f>
        <v/>
      </c>
      <c r="AW599" s="177" t="str">
        <f>[4]SayfaKAY!AT768</f>
        <v/>
      </c>
      <c r="AX599" s="194" t="str">
        <f t="shared" si="425"/>
        <v/>
      </c>
      <c r="AY599" s="168"/>
      <c r="AZ599" s="167"/>
      <c r="BA599" s="170"/>
      <c r="BB599" s="171" t="str">
        <f>IF($AQ$1="X", IF(AND(G599&gt;=$AS$1,G599&lt;=$AT$1),IF(P599&lt;&gt;"D(Arıza Değil)",AC599,0), IF(AND(G599&gt;=$AU$1,G599&lt;=$AV$1),IF(P599&lt;&gt;"D(Arıza Değil)",AC599,0), "")), "")</f>
        <v/>
      </c>
      <c r="BC599" s="114"/>
      <c r="BD599" s="114"/>
      <c r="BE599" s="114"/>
      <c r="BF599" s="114"/>
      <c r="BG599" s="114"/>
      <c r="BH599" s="114">
        <f>IFERROR(FRACAS!AN771, "Hata Var")</f>
        <v>19239.999999987194</v>
      </c>
      <c r="BI599" s="114"/>
      <c r="BJ599" s="114"/>
      <c r="BK599" s="105" t="str">
        <f>[4]SayfaKAY!AW768</f>
        <v/>
      </c>
      <c r="BL599" s="105" t="str">
        <f>[4]SayfaKAY!V768</f>
        <v>FATİH OTOMOTIV SAN TIC LTD STI</v>
      </c>
      <c r="BM599" s="114"/>
      <c r="BN599" s="171" t="str">
        <f t="shared" si="426"/>
        <v>x yok</v>
      </c>
      <c r="BO599" s="171" t="b">
        <f t="shared" si="427"/>
        <v>0</v>
      </c>
      <c r="BP599" s="171" t="b">
        <f t="shared" si="428"/>
        <v>0</v>
      </c>
      <c r="BQ599" s="226">
        <f t="shared" si="429"/>
        <v>12.999999885214493</v>
      </c>
      <c r="BR599" s="226">
        <f t="shared" si="430"/>
        <v>60.000000048894435</v>
      </c>
      <c r="BS599" s="226">
        <f t="shared" si="431"/>
        <v>72.999999934108928</v>
      </c>
      <c r="BT599" s="114"/>
      <c r="BU599" s="242"/>
      <c r="BV599" s="233">
        <f t="shared" si="432"/>
        <v>4</v>
      </c>
      <c r="BW599" s="226" t="str">
        <f t="shared" si="433"/>
        <v>Evet, çakışma var</v>
      </c>
      <c r="BX599" s="229"/>
      <c r="BY599" s="247">
        <f t="shared" si="434"/>
        <v>9.0277776980656199E-3</v>
      </c>
      <c r="BZ599" s="247">
        <f t="shared" si="435"/>
        <v>4.1666666700621136E-2</v>
      </c>
      <c r="CA599" s="247">
        <f t="shared" si="436"/>
        <v>5.0694444398686755E-2</v>
      </c>
      <c r="CB599" s="213"/>
      <c r="CC599" s="211"/>
      <c r="CD599" s="196"/>
      <c r="CE599" s="213">
        <v>767</v>
      </c>
      <c r="CF599" s="182">
        <f t="shared" si="437"/>
        <v>45780.449305555601</v>
      </c>
      <c r="CG599" s="182">
        <f t="shared" si="438"/>
        <v>45780.5</v>
      </c>
      <c r="CH599" s="196"/>
      <c r="CI599" s="196"/>
      <c r="CJ599" s="196"/>
      <c r="CK599" s="196">
        <f t="shared" si="439"/>
        <v>4.1666666700621136E-2</v>
      </c>
      <c r="CL599" s="196">
        <f t="shared" si="440"/>
        <v>9.0277776980656199E-3</v>
      </c>
      <c r="CM599" s="196">
        <f t="shared" si="441"/>
        <v>5.0694444398686755E-2</v>
      </c>
      <c r="CN599" s="114"/>
      <c r="CO599" s="115">
        <f t="shared" si="442"/>
        <v>72.999999934108928</v>
      </c>
      <c r="CP599" s="116">
        <f t="shared" si="443"/>
        <v>2.5000000020372681</v>
      </c>
      <c r="CQ599" s="117">
        <f t="shared" si="444"/>
        <v>0.44930555560131324</v>
      </c>
      <c r="CR599" s="117">
        <f t="shared" si="445"/>
        <v>45780.458333333299</v>
      </c>
      <c r="CS599" s="117">
        <f t="shared" si="446"/>
        <v>45780.5</v>
      </c>
      <c r="CT599" s="118">
        <f t="shared" si="447"/>
        <v>65923212.999999888</v>
      </c>
      <c r="CU599" s="118">
        <f t="shared" si="448"/>
        <v>60.000000048894435</v>
      </c>
      <c r="CV599" s="118">
        <f t="shared" si="449"/>
        <v>65923272.999999933</v>
      </c>
      <c r="CW599" s="119">
        <f t="shared" si="450"/>
        <v>0.99999908985101449</v>
      </c>
    </row>
    <row r="600" spans="1:101" ht="118.5" customHeight="1" x14ac:dyDescent="0.3">
      <c r="A600" s="160" t="str">
        <f>[4]SayfaKAY!C484</f>
        <v>KAY5+6</v>
      </c>
      <c r="B600" s="104" t="str">
        <f>[4]SayfaKAY!D484</f>
        <v>3876(5)</v>
      </c>
      <c r="C600" s="105" t="str">
        <f>[4]SayfaKAY!E484</f>
        <v>RB</v>
      </c>
      <c r="D600" s="105">
        <f>[4]SayfaKAY!F484</f>
        <v>142200</v>
      </c>
      <c r="E600" s="106" t="str">
        <f>[4]SayfaKAY!G484</f>
        <v>BOZ-KAY5+6-FF-483</v>
      </c>
      <c r="F600" s="193">
        <f t="shared" si="411"/>
        <v>45779</v>
      </c>
      <c r="G600" s="135">
        <f t="shared" si="412"/>
        <v>0.29166666670062114</v>
      </c>
      <c r="H600" s="235">
        <f>[4]SayfaKAY!H484</f>
        <v>45779.291666666701</v>
      </c>
      <c r="I600" s="104" t="str">
        <f>[4]SayfaKAY!I484</f>
        <v>Hat/Line</v>
      </c>
      <c r="J600" s="103" t="str">
        <f>IF([4]SayfaKAY!J484="","",IF([4]SayfaKAY!J484="Müşteri","Notified by Customer","Notified by Bozankaya"))</f>
        <v>Notified by Customer</v>
      </c>
      <c r="K600" s="103" t="e">
        <f>VLOOKUP([4]SayfaKAY!L484,#REF!,2,FALSE)</f>
        <v>#REF!</v>
      </c>
      <c r="L600" s="165" t="str">
        <f>[4]SayfaKAY!X484</f>
        <v>ATAK ULAŞIM SAN.TİC.LTD.ŞTİ.</v>
      </c>
      <c r="M600" s="107" t="str">
        <f t="shared" si="413"/>
        <v>KAY5+6-BOZ-KAY5+6-FF-483</v>
      </c>
      <c r="N600" s="105" t="str">
        <f>[4]SayfaKAY!M484</f>
        <v/>
      </c>
      <c r="O600" s="166" t="str">
        <f>[4]SayfaKAY!P484</f>
        <v>D-Arıza değil</v>
      </c>
      <c r="P600" s="166" t="str">
        <f>[4]SayfaKAY!Q484</f>
        <v>C(Sisteme etki etmeyen arıza)</v>
      </c>
      <c r="Q600" s="166" t="str">
        <f>[4]SayfaKAY!R484</f>
        <v>N.A(Yaralanma yok)</v>
      </c>
      <c r="R600" s="132" t="str" cm="1">
        <f t="array" ref="R600">IF([4]SayfaKAY!U484="","",_xlfn.IFS([4]SayfaKAY!U484="Bozankaya","Bozankaya",[4]SayfaKAY!U484="Müşteri","Customer",[4]SayfaKAY!U484="Tedarikçi","Equipment Supplier"))</f>
        <v>Equipment Supplier</v>
      </c>
      <c r="S600" s="204" t="str">
        <f>[4]SayfaKAY!N484</f>
        <v/>
      </c>
      <c r="T600" s="133" t="str">
        <f>[4]SayfaKAY!AD484</f>
        <v>*Ekipman tamir edilecek</v>
      </c>
      <c r="U600" s="132" t="str">
        <f>[4]SayfaKAY!W484</f>
        <v/>
      </c>
      <c r="V600" s="108" t="str">
        <f>[4]SayfaKAY!AZ484</f>
        <v/>
      </c>
      <c r="W600" s="136">
        <f t="shared" si="414"/>
        <v>45799</v>
      </c>
      <c r="X600" s="137" t="str">
        <f t="shared" si="415"/>
        <v>08:00</v>
      </c>
      <c r="Y600" s="235">
        <f>[4]SayfaKAY!AE484</f>
        <v>45799.333333333299</v>
      </c>
      <c r="Z600" s="192">
        <f t="shared" si="416"/>
        <v>45799</v>
      </c>
      <c r="AA600" s="110" t="str">
        <f t="shared" si="417"/>
        <v>12:00</v>
      </c>
      <c r="AB600" s="182">
        <f>[4]SayfaKAY!BA484</f>
        <v>45799.5</v>
      </c>
      <c r="AC600" s="257">
        <f t="shared" si="418"/>
        <v>29099.999999951106</v>
      </c>
      <c r="AD600" s="111">
        <f t="shared" si="419"/>
        <v>45799</v>
      </c>
      <c r="AE600" s="111" t="str">
        <f t="shared" si="420"/>
        <v>12:00</v>
      </c>
      <c r="AF600" s="235">
        <f>[4]SayfaKAY!BA484</f>
        <v>45799.5</v>
      </c>
      <c r="AG600" s="179" t="str">
        <f>[4]SayfaKAY!S484</f>
        <v>(II) Aynı Araçta Tekrarlayan Arıza</v>
      </c>
      <c r="AH600" s="178" t="str">
        <f t="shared" si="421"/>
        <v>Bu Arıza Aracın Servise Verilmesine Engel Değil</v>
      </c>
      <c r="AI600" s="163" t="str">
        <f>[4]SayfaKAY!AV484</f>
        <v>KAY5+6-HBR-25-263</v>
      </c>
      <c r="AJ600" s="164" t="str">
        <f t="shared" si="422"/>
        <v/>
      </c>
      <c r="AK600" s="164" t="str">
        <f t="shared" si="423"/>
        <v/>
      </c>
      <c r="AL600" s="112" t="str">
        <f>[4]SayfaKAY!AX484</f>
        <v/>
      </c>
      <c r="AM600" s="257" cm="1">
        <f t="array" ref="AM600">IFERROR(IF(AND(P600&lt;&gt;"D(Arıza Değil)",AH600="Bu Arıza Aracın Servise Verilmesine Engel Değil"),
IF(Z600-F600&gt;0,(AB600-Y600)*24*60,
IF(OR(AND(G600&gt;$AS$1,G600&lt;$AT$1),AND(G600&gt;$AU$1,G600&lt;$AV$1)),
(AF600-H600)*24*60,     BH:BH0)),        AN600),0)</f>
        <v>240.00000004889444</v>
      </c>
      <c r="AN600" s="257">
        <f t="shared" si="424"/>
        <v>29099.999999951106</v>
      </c>
      <c r="AO600" s="174" t="str">
        <f>[4]SayfaKAY!AG484</f>
        <v/>
      </c>
      <c r="AP600" s="174" t="str">
        <f>[4]SayfaKAY!AI484</f>
        <v>E855-7029</v>
      </c>
      <c r="AQ600" s="174" t="str">
        <f>[4]SayfaKAY!AQ484</f>
        <v/>
      </c>
      <c r="AR600" s="174" t="str">
        <f>[4]SayfaKAY!AH484</f>
        <v>ONBOARD COMPUTER</v>
      </c>
      <c r="AS600" s="174">
        <f>[4]SayfaKAY!AJ484</f>
        <v>1</v>
      </c>
      <c r="AT600" s="175" t="str">
        <f>[4]SayfaKAY!AM484</f>
        <v/>
      </c>
      <c r="AU600" s="176" t="str">
        <f>[4]SayfaKAY!AL484</f>
        <v/>
      </c>
      <c r="AV600" s="176" t="str">
        <f>[4]SayfaKAY!AP484</f>
        <v/>
      </c>
      <c r="AW600" s="177" t="str">
        <f>[4]SayfaKAY!AT484</f>
        <v/>
      </c>
      <c r="AX600" s="194" t="str">
        <f t="shared" si="425"/>
        <v/>
      </c>
      <c r="AY600" s="168"/>
      <c r="AZ600" s="167"/>
      <c r="BA600" s="113"/>
      <c r="BB600" s="171"/>
      <c r="BC600" s="114"/>
      <c r="BD600" s="114"/>
      <c r="BE600" s="114"/>
      <c r="BF600" s="114"/>
      <c r="BG600" s="114"/>
      <c r="BH600" s="114">
        <f>IFERROR(FRACAS!AN487, "Hata Var")</f>
        <v>83.000000019092113</v>
      </c>
      <c r="BI600" s="114"/>
      <c r="BJ600" s="114"/>
      <c r="BK600" s="105" t="str">
        <f>[4]SayfaKAY!AW484</f>
        <v/>
      </c>
      <c r="BL600" s="105" t="str">
        <f>[4]SayfaKAY!V484</f>
        <v>ATAK ULAŞIM SAN.TİC.LTD.ŞTİ.</v>
      </c>
      <c r="BM600" s="114"/>
      <c r="BN600" s="171" t="str">
        <f t="shared" si="426"/>
        <v>x yok</v>
      </c>
      <c r="BO600" s="171" t="str">
        <f t="shared" si="427"/>
        <v>aynı gün giderilen arıza</v>
      </c>
      <c r="BP600" s="171" t="str">
        <f t="shared" si="428"/>
        <v>Bir günden fazla süren arıza</v>
      </c>
      <c r="BQ600" s="226">
        <f t="shared" si="429"/>
        <v>28859.999999902211</v>
      </c>
      <c r="BR600" s="226">
        <f t="shared" si="430"/>
        <v>240.00000004889444</v>
      </c>
      <c r="BS600" s="226">
        <f t="shared" si="431"/>
        <v>29099.999999951106</v>
      </c>
      <c r="BT600" s="114"/>
      <c r="BU600" s="242"/>
      <c r="BV600" s="233">
        <f t="shared" si="432"/>
        <v>5</v>
      </c>
      <c r="BW600" s="226" t="str">
        <f t="shared" si="433"/>
        <v>Evet, çakışma var</v>
      </c>
      <c r="BX600" s="229"/>
      <c r="BY600" s="247">
        <f t="shared" si="434"/>
        <v>20.041666666598758</v>
      </c>
      <c r="BZ600" s="247">
        <f t="shared" si="435"/>
        <v>0.16666666670062114</v>
      </c>
      <c r="CA600" s="247">
        <f t="shared" si="436"/>
        <v>20.208333333299379</v>
      </c>
      <c r="CB600" s="213"/>
      <c r="CC600" s="211"/>
      <c r="CD600" s="196"/>
      <c r="CE600" s="213">
        <v>483</v>
      </c>
      <c r="CF600" s="182">
        <f t="shared" si="437"/>
        <v>45779.291666666701</v>
      </c>
      <c r="CG600" s="182">
        <f t="shared" si="438"/>
        <v>45799.5</v>
      </c>
      <c r="CH600" s="196"/>
      <c r="CI600" s="196"/>
      <c r="CJ600" s="196"/>
      <c r="CK600" s="196">
        <f t="shared" si="439"/>
        <v>0.16666666670062114</v>
      </c>
      <c r="CL600" s="196">
        <f t="shared" si="440"/>
        <v>20.041666666598758</v>
      </c>
      <c r="CM600" s="196">
        <f t="shared" si="441"/>
        <v>20.208333333299379</v>
      </c>
      <c r="CN600" s="114"/>
      <c r="CO600" s="115">
        <f t="shared" si="442"/>
        <v>29099.999999951106</v>
      </c>
      <c r="CP600" s="116">
        <f t="shared" si="443"/>
        <v>10.000000002037268</v>
      </c>
      <c r="CQ600" s="117">
        <f t="shared" si="444"/>
        <v>0.29166666670062114</v>
      </c>
      <c r="CR600" s="117">
        <f t="shared" si="445"/>
        <v>45799.333333333299</v>
      </c>
      <c r="CS600" s="117">
        <f t="shared" si="446"/>
        <v>45799.5</v>
      </c>
      <c r="CT600" s="118">
        <f t="shared" si="447"/>
        <v>65950619.999999903</v>
      </c>
      <c r="CU600" s="118">
        <f t="shared" si="448"/>
        <v>240.00000004889444</v>
      </c>
      <c r="CV600" s="118">
        <f t="shared" si="449"/>
        <v>65950859.999999948</v>
      </c>
      <c r="CW600" s="119">
        <f t="shared" si="450"/>
        <v>0.99999636092690758</v>
      </c>
    </row>
    <row r="601" spans="1:101" ht="118.5" customHeight="1" x14ac:dyDescent="0.3">
      <c r="A601" s="104" t="str">
        <f>[4]SayfaKAY!C779</f>
        <v>KAY5+6</v>
      </c>
      <c r="B601" s="104" t="str">
        <f>[4]SayfaKAY!D779</f>
        <v>3872(1)</v>
      </c>
      <c r="C601" s="105" t="str">
        <f>[4]SayfaKAY!E779</f>
        <v>RA</v>
      </c>
      <c r="D601" s="105">
        <f>[4]SayfaKAY!F779</f>
        <v>91000</v>
      </c>
      <c r="E601" s="106" t="str">
        <f>[4]SayfaKAY!G779</f>
        <v>BOZ-KAY5+6-FF-766</v>
      </c>
      <c r="F601" s="193">
        <f t="shared" si="411"/>
        <v>45778</v>
      </c>
      <c r="G601" s="135">
        <f t="shared" si="412"/>
        <v>0.14166666669916594</v>
      </c>
      <c r="H601" s="235">
        <f>[4]SayfaKAY!H779</f>
        <v>45778.141666666699</v>
      </c>
      <c r="I601" s="104" t="str">
        <f>[4]SayfaKAY!I779</f>
        <v>Hat/Line</v>
      </c>
      <c r="J601" s="103" t="str">
        <f>IF([4]SayfaKAY!J779="","",IF([4]SayfaKAY!J779="Müşteri","Notified by Customer","Notified by Bozankaya"))</f>
        <v>Notified by Customer</v>
      </c>
      <c r="K601" s="103" t="e">
        <f>VLOOKUP([4]SayfaKAY!L779,#REF!,2,FALSE)</f>
        <v>#REF!</v>
      </c>
      <c r="L601" s="165" t="str">
        <f>[4]SayfaKAY!X779</f>
        <v>AYPA MÜHENDİSLİK PROJE DANIŞMANLIK</v>
      </c>
      <c r="M601" s="107" t="str">
        <f t="shared" si="413"/>
        <v>KAY5+6-BOZ-KAY5+6-FF-766</v>
      </c>
      <c r="N601" s="105" t="str">
        <f>[4]SayfaKAY!M779</f>
        <v>ARAÇ İÇİ AYDINLATMA KONTROLÜ: AYDINLATMALARIN BİR KISMI YANMIYOR</v>
      </c>
      <c r="O601" s="166" t="str">
        <f>[4]SayfaKAY!P779</f>
        <v>D-Arıza değil</v>
      </c>
      <c r="P601" s="166" t="str">
        <f>[4]SayfaKAY!Q779</f>
        <v>B(Servisten çekmeye etki eden arıza)</v>
      </c>
      <c r="Q601" s="166" t="str">
        <f>[4]SayfaKAY!R779</f>
        <v>N.A(Yaralanma yok)</v>
      </c>
      <c r="R601" s="132" t="str" cm="1">
        <f t="array" ref="R601">IF([4]SayfaKAY!U779="","",_xlfn.IFS([4]SayfaKAY!U779="Bozankaya","Bozankaya",[4]SayfaKAY!U779="Müşteri","Customer",[4]SayfaKAY!U779="Tedarikçi","Equipment Supplier"))</f>
        <v>Equipment Supplier</v>
      </c>
      <c r="S601" s="204" t="str">
        <f>[4]SayfaKAY!N779</f>
        <v>AYDINLATMA RÖLESİ DEĞİŞTİRİLDİ</v>
      </c>
      <c r="T601" s="133" t="str">
        <f>[4]SayfaKAY!AD779</f>
        <v>Ekipman yenisi ile değiştirildi</v>
      </c>
      <c r="U601" s="132" t="str">
        <f>[4]SayfaKAY!W779</f>
        <v/>
      </c>
      <c r="V601" s="108" t="str">
        <f>[4]SayfaKAY!AZ779</f>
        <v/>
      </c>
      <c r="W601" s="136">
        <f t="shared" si="414"/>
        <v>45803</v>
      </c>
      <c r="X601" s="137" t="str">
        <f t="shared" si="415"/>
        <v>05:00</v>
      </c>
      <c r="Y601" s="235">
        <f>[4]SayfaKAY!AE779</f>
        <v>45803.208333333299</v>
      </c>
      <c r="Z601" s="109">
        <f t="shared" si="416"/>
        <v>45803</v>
      </c>
      <c r="AA601" s="110" t="str">
        <f t="shared" si="417"/>
        <v>08:00</v>
      </c>
      <c r="AB601" s="182">
        <f>[4]SayfaKAY!BA779</f>
        <v>45803.333333333299</v>
      </c>
      <c r="AC601" s="257">
        <f t="shared" si="418"/>
        <v>36275.999999904307</v>
      </c>
      <c r="AD601" s="111">
        <f t="shared" si="419"/>
        <v>45803</v>
      </c>
      <c r="AE601" s="111" t="str">
        <f t="shared" si="420"/>
        <v>08:00</v>
      </c>
      <c r="AF601" s="235">
        <f>[4]SayfaKAY!BA779</f>
        <v>45803.333333333299</v>
      </c>
      <c r="AG601" s="179" t="str">
        <f>[4]SayfaKAY!S779</f>
        <v>(III) Farklı Araçlarda Tekrarlayan Arıza</v>
      </c>
      <c r="AH601" s="178" t="str">
        <f t="shared" si="421"/>
        <v>Bu Arıza Aracın Servise Verilmesine Engel</v>
      </c>
      <c r="AI601" s="163" t="str">
        <f>[4]SayfaKAY!AV779</f>
        <v/>
      </c>
      <c r="AJ601" s="164" t="str">
        <f t="shared" si="422"/>
        <v/>
      </c>
      <c r="AK601" s="164" t="str">
        <f t="shared" si="423"/>
        <v/>
      </c>
      <c r="AL601" s="112" t="str">
        <f>[4]SayfaKAY!AX779</f>
        <v/>
      </c>
      <c r="AM601" s="257" cm="1">
        <f t="array" ref="AM601">IFERROR(IF(AND(P601&lt;&gt;"D(Arıza Değil)",AH601="Bu Arıza Aracın Servise Verilmesine Engel Değil"),
IF(Z601-F601&gt;0,(AB601-Y601)*24*60,
IF(OR(AND(G601&gt;$AS$1,G601&lt;$AT$1),AND(G601&gt;$AU$1,G601&lt;$AV$1)),
(AF601-H601)*24*60,     BH:BH0)),        AN601),0)</f>
        <v>36275.999999904307</v>
      </c>
      <c r="AN601" s="257">
        <f t="shared" si="424"/>
        <v>36275.999999904307</v>
      </c>
      <c r="AO601" s="174" t="str">
        <f>[4]SayfaKAY!AG779</f>
        <v/>
      </c>
      <c r="AP601" s="174" t="str">
        <f>[4]SayfaKAY!AI779</f>
        <v/>
      </c>
      <c r="AQ601" s="174" t="str">
        <f>[4]SayfaKAY!AQ779</f>
        <v/>
      </c>
      <c r="AR601" s="174" t="str">
        <f>[4]SayfaKAY!AH779</f>
        <v/>
      </c>
      <c r="AS601" s="174" t="str">
        <f>[4]SayfaKAY!AJ779</f>
        <v/>
      </c>
      <c r="AT601" s="175" t="str">
        <f>[4]SayfaKAY!AM779</f>
        <v/>
      </c>
      <c r="AU601" s="176" t="str">
        <f>[4]SayfaKAY!AL779</f>
        <v/>
      </c>
      <c r="AV601" s="176" t="str">
        <f>[4]SayfaKAY!AP779</f>
        <v/>
      </c>
      <c r="AW601" s="177" t="str">
        <f>[4]SayfaKAY!AT779</f>
        <v/>
      </c>
      <c r="AX601" s="194" t="str">
        <f t="shared" si="425"/>
        <v/>
      </c>
      <c r="AY601" s="168"/>
      <c r="AZ601" s="167"/>
      <c r="BA601" s="170"/>
      <c r="BB601" s="171" t="str">
        <f>IF($AQ$1="X", IF(AND(G601&gt;=$AS$1,G601&lt;=$AT$1),IF(P601&lt;&gt;"D(Arıza Değil)",AC601,0), IF(AND(G601&gt;=$AU$1,G601&lt;=$AV$1),IF(P601&lt;&gt;"D(Arıza Değil)",AC601,0), "")), "")</f>
        <v/>
      </c>
      <c r="BC601" s="114"/>
      <c r="BD601" s="114"/>
      <c r="BE601" s="114"/>
      <c r="BF601" s="114"/>
      <c r="BG601" s="114"/>
      <c r="BH601" s="114">
        <f>IFERROR(FRACAS!AN782, "Hata Var")</f>
        <v>60.000000048894435</v>
      </c>
      <c r="BI601" s="114"/>
      <c r="BJ601" s="114"/>
      <c r="BK601" s="105" t="str">
        <f>[4]SayfaKAY!AW779</f>
        <v/>
      </c>
      <c r="BL601" s="105" t="str">
        <f>[4]SayfaKAY!V779</f>
        <v>AYPA MÜHENDİSLİK PROJE DANIŞMANLIK</v>
      </c>
      <c r="BM601" s="114"/>
      <c r="BN601" s="171" t="str">
        <f t="shared" si="426"/>
        <v>x yok</v>
      </c>
      <c r="BO601" s="171" t="b">
        <f t="shared" si="427"/>
        <v>0</v>
      </c>
      <c r="BP601" s="171" t="str">
        <f t="shared" si="428"/>
        <v>Bir günden fazla süren arıza</v>
      </c>
      <c r="BQ601" s="226">
        <f t="shared" si="429"/>
        <v>36095.999999904307</v>
      </c>
      <c r="BR601" s="226">
        <f t="shared" si="430"/>
        <v>180</v>
      </c>
      <c r="BS601" s="226">
        <f t="shared" si="431"/>
        <v>36275.999999904307</v>
      </c>
      <c r="BT601" s="114"/>
      <c r="BU601" s="242"/>
      <c r="BV601" s="233">
        <f t="shared" si="432"/>
        <v>6</v>
      </c>
      <c r="BW601" s="226" t="str">
        <f t="shared" si="433"/>
        <v>Evet, çakışma var</v>
      </c>
      <c r="BX601" s="229"/>
      <c r="BY601" s="247">
        <f t="shared" si="434"/>
        <v>25.066666666600213</v>
      </c>
      <c r="BZ601" s="247">
        <f t="shared" si="435"/>
        <v>0.125</v>
      </c>
      <c r="CA601" s="247">
        <f t="shared" si="436"/>
        <v>25.191666666600213</v>
      </c>
      <c r="CB601" s="213"/>
      <c r="CC601" s="211"/>
      <c r="CD601" s="196"/>
      <c r="CE601" s="213">
        <v>778</v>
      </c>
      <c r="CF601" s="182">
        <f t="shared" si="437"/>
        <v>45778.141666666699</v>
      </c>
      <c r="CG601" s="182">
        <f t="shared" si="438"/>
        <v>45803.333333333299</v>
      </c>
      <c r="CH601" s="196"/>
      <c r="CI601" s="196"/>
      <c r="CJ601" s="196"/>
      <c r="CK601" s="196">
        <f t="shared" si="439"/>
        <v>0.125</v>
      </c>
      <c r="CL601" s="196">
        <f t="shared" si="440"/>
        <v>25.066666666600213</v>
      </c>
      <c r="CM601" s="196">
        <f t="shared" si="441"/>
        <v>25.191666666600213</v>
      </c>
      <c r="CN601" s="114"/>
      <c r="CO601" s="115">
        <f t="shared" si="442"/>
        <v>36275.999999904307</v>
      </c>
      <c r="CP601" s="116">
        <f t="shared" si="443"/>
        <v>7.5</v>
      </c>
      <c r="CQ601" s="117">
        <f t="shared" si="444"/>
        <v>0.14166666669916594</v>
      </c>
      <c r="CR601" s="117">
        <f t="shared" si="445"/>
        <v>45803.208333333299</v>
      </c>
      <c r="CS601" s="117">
        <f t="shared" si="446"/>
        <v>45803.333333333299</v>
      </c>
      <c r="CT601" s="118">
        <f t="shared" si="447"/>
        <v>65956415.999999903</v>
      </c>
      <c r="CU601" s="118">
        <f t="shared" si="448"/>
        <v>180</v>
      </c>
      <c r="CV601" s="118">
        <f t="shared" si="449"/>
        <v>65956595.999999903</v>
      </c>
      <c r="CW601" s="119">
        <f t="shared" si="450"/>
        <v>0.99999727093253876</v>
      </c>
    </row>
    <row r="602" spans="1:101" ht="118.5" customHeight="1" x14ac:dyDescent="0.3">
      <c r="A602" s="160" t="str">
        <f>[4]SayfaKAY!C699</f>
        <v>KAY5+6</v>
      </c>
      <c r="B602" s="104" t="str">
        <f>[4]SayfaKAY!D699</f>
        <v>3873(2)</v>
      </c>
      <c r="C602" s="105" t="str">
        <f>[4]SayfaKAY!E699</f>
        <v>MA</v>
      </c>
      <c r="D602" s="105">
        <f>[4]SayfaKAY!F699</f>
        <v>148182</v>
      </c>
      <c r="E602" s="106" t="str">
        <f>[4]SayfaKAY!G699</f>
        <v>BOZ-KAY5+6-FF-686</v>
      </c>
      <c r="F602" s="193">
        <f t="shared" si="411"/>
        <v>45776</v>
      </c>
      <c r="G602" s="135">
        <f t="shared" si="412"/>
        <v>0.41180555560276844</v>
      </c>
      <c r="H602" s="235">
        <f>[4]SayfaKAY!H699</f>
        <v>45776.411805555603</v>
      </c>
      <c r="I602" s="104" t="str">
        <f>[4]SayfaKAY!I699</f>
        <v>Hat/Line</v>
      </c>
      <c r="J602" s="103" t="str">
        <f>IF([4]SayfaKAY!J699="","",IF([4]SayfaKAY!J699="Müşteri","Notified by Customer","Notified by Bozankaya"))</f>
        <v>Notified by Customer</v>
      </c>
      <c r="K602" s="103" t="e">
        <f>VLOOKUP([4]SayfaKAY!L699,#REF!,2,FALSE)</f>
        <v>#REF!</v>
      </c>
      <c r="L602" s="165" t="str">
        <f>[4]SayfaKAY!X699</f>
        <v>DENİZLER OTOMOTİV SAN. VE TİC.LTD.Ş</v>
      </c>
      <c r="M602" s="107" t="str">
        <f t="shared" si="413"/>
        <v>KAY5+6-BOZ-KAY5+6-FF-686</v>
      </c>
      <c r="N602" s="105" t="str">
        <f>[4]SayfaKAY!M699</f>
        <v>CA silecek arızalı</v>
      </c>
      <c r="O602" s="166" t="str">
        <f>[4]SayfaKAY!P699</f>
        <v>D-Arıza değil</v>
      </c>
      <c r="P602" s="166" t="str">
        <f>[4]SayfaKAY!Q699</f>
        <v>A(Hareket etmeyi engelleyen arıza)</v>
      </c>
      <c r="Q602" s="166" t="str">
        <f>[4]SayfaKAY!R699</f>
        <v>N.A(Yaralanma yok)</v>
      </c>
      <c r="R602" s="132" t="str" cm="1">
        <f t="array" ref="R602">IF([4]SayfaKAY!U699="","",_xlfn.IFS([4]SayfaKAY!U699="Bozankaya","Bozankaya",[4]SayfaKAY!U699="Müşteri","Customer",[4]SayfaKAY!U699="Tedarikçi","Equipment Supplier"))</f>
        <v>Equipment Supplier</v>
      </c>
      <c r="S602" s="204" t="str">
        <f>[4]SayfaKAY!N699</f>
        <v>Silecek kol vidası gevşemiş sıkıldı.</v>
      </c>
      <c r="T602" s="133" t="str">
        <f>[4]SayfaKAY!AD699</f>
        <v>Gevşek bağlantı vidaları sıkıldı</v>
      </c>
      <c r="U602" s="132" t="str">
        <f>[4]SayfaKAY!W699</f>
        <v>Evet</v>
      </c>
      <c r="V602" s="108">
        <f>[4]SayfaKAY!AZ699</f>
        <v>2</v>
      </c>
      <c r="W602" s="136">
        <f t="shared" si="414"/>
        <v>45775</v>
      </c>
      <c r="X602" s="137" t="str">
        <f t="shared" si="415"/>
        <v>10:30</v>
      </c>
      <c r="Y602" s="235">
        <f>[4]SayfaKAY!AE699</f>
        <v>45775.4375</v>
      </c>
      <c r="Z602" s="109">
        <f t="shared" si="416"/>
        <v>45776</v>
      </c>
      <c r="AA602" s="110" t="str">
        <f t="shared" si="417"/>
        <v>11:30</v>
      </c>
      <c r="AB602" s="182">
        <f>[4]SayfaKAY!BA699</f>
        <v>45776.479166666701</v>
      </c>
      <c r="AC602" s="257">
        <f t="shared" si="418"/>
        <v>96.999999980907887</v>
      </c>
      <c r="AD602" s="111">
        <f t="shared" si="419"/>
        <v>45776</v>
      </c>
      <c r="AE602" s="111" t="str">
        <f t="shared" si="420"/>
        <v>11:30</v>
      </c>
      <c r="AF602" s="235">
        <f>[4]SayfaKAY!BA699</f>
        <v>45776.479166666701</v>
      </c>
      <c r="AG602" s="179" t="str">
        <f>[4]SayfaKAY!S699</f>
        <v>(III) Farklı Araçlarda Tekrarlayan Arıza</v>
      </c>
      <c r="AH602" s="178" t="str">
        <f t="shared" si="421"/>
        <v>Bu Arıza Aracın Servise Verilmesine Engel</v>
      </c>
      <c r="AI602" s="163" t="str">
        <f>[4]SayfaKAY!AV699</f>
        <v/>
      </c>
      <c r="AJ602" s="164" t="str">
        <f t="shared" si="422"/>
        <v/>
      </c>
      <c r="AK602" s="164" t="str">
        <f t="shared" si="423"/>
        <v/>
      </c>
      <c r="AL602" s="112" t="str">
        <f>[4]SayfaKAY!AX699</f>
        <v/>
      </c>
      <c r="AM602" s="257" cm="1">
        <f t="array" ref="AM602">IFERROR(IF(AND(P602&lt;&gt;"D(Arıza Değil)",AH602="Bu Arıza Aracın Servise Verilmesine Engel Değil"),
IF(Z602-F602&gt;0,(AB602-Y602)*24*60,
IF(OR(AND(G602&gt;$AS$1,G602&lt;$AT$1),AND(G602&gt;$AU$1,G602&lt;$AV$1)),
(AF602-H602)*24*60,     BH:BH0)),        AN602),0)</f>
        <v>96.999999980907887</v>
      </c>
      <c r="AN602" s="257">
        <f t="shared" si="424"/>
        <v>96.999999980907887</v>
      </c>
      <c r="AO602" s="174" t="str">
        <f>[4]SayfaKAY!AG699</f>
        <v/>
      </c>
      <c r="AP602" s="174" t="str">
        <f>[4]SayfaKAY!AI699</f>
        <v/>
      </c>
      <c r="AQ602" s="174" t="str">
        <f>[4]SayfaKAY!AQ699</f>
        <v/>
      </c>
      <c r="AR602" s="174" t="str">
        <f>[4]SayfaKAY!AH699</f>
        <v/>
      </c>
      <c r="AS602" s="174" t="str">
        <f>[4]SayfaKAY!AJ699</f>
        <v/>
      </c>
      <c r="AT602" s="175" t="str">
        <f>[4]SayfaKAY!AM699</f>
        <v/>
      </c>
      <c r="AU602" s="176" t="str">
        <f>[4]SayfaKAY!AL699</f>
        <v/>
      </c>
      <c r="AV602" s="176" t="str">
        <f>[4]SayfaKAY!AP699</f>
        <v/>
      </c>
      <c r="AW602" s="177" t="str">
        <f>[4]SayfaKAY!AT699</f>
        <v/>
      </c>
      <c r="AX602" s="194">
        <f t="shared" si="425"/>
        <v>2133.9999995799735</v>
      </c>
      <c r="AY602" s="168"/>
      <c r="AZ602" s="167"/>
      <c r="BA602" s="113"/>
      <c r="BB602" s="171" t="str">
        <f>IF($AQ$1="X", IF(AND(G602&gt;=$AS$1,G602&lt;=$AT$1),IF(P602&lt;&gt;"D(Arıza Değil)",AC602,0), IF(AND(G602&gt;=$AU$1,G602&lt;=$AV$1),IF(P602&lt;&gt;"D(Arıza Değil)",AC602,0), "")), "")</f>
        <v/>
      </c>
      <c r="BC602" s="114"/>
      <c r="BD602" s="114"/>
      <c r="BE602" s="114"/>
      <c r="BF602" s="114"/>
      <c r="BG602" s="114"/>
      <c r="BH602" s="114">
        <f>IFERROR(FRACAS!AN702, "Hata Var")</f>
        <v>1530</v>
      </c>
      <c r="BI602" s="114"/>
      <c r="BJ602" s="114"/>
      <c r="BK602" s="105" t="str">
        <f>[4]SayfaKAY!AW699</f>
        <v/>
      </c>
      <c r="BL602" s="105" t="str">
        <f>[4]SayfaKAY!V699</f>
        <v>DENİZLER OTOMOTİV SAN. VE TİC.LTD.Ş</v>
      </c>
      <c r="BM602" s="114"/>
      <c r="BN602" s="171" t="str">
        <f t="shared" si="426"/>
        <v>x yok</v>
      </c>
      <c r="BO602" s="171" t="str">
        <f t="shared" si="427"/>
        <v>aynı gün giderilen arıza</v>
      </c>
      <c r="BP602" s="171" t="str">
        <f t="shared" si="428"/>
        <v>aynı gün giderilen arıza</v>
      </c>
      <c r="BQ602" s="226">
        <f t="shared" si="429"/>
        <v>-1403.0000000679865</v>
      </c>
      <c r="BR602" s="226">
        <f t="shared" si="430"/>
        <v>1500.0000000488944</v>
      </c>
      <c r="BS602" s="226">
        <f t="shared" si="431"/>
        <v>96.999999980907887</v>
      </c>
      <c r="BT602" s="114"/>
      <c r="BU602" s="242"/>
      <c r="BV602" s="233">
        <f t="shared" si="432"/>
        <v>2</v>
      </c>
      <c r="BW602" s="226" t="str">
        <f t="shared" si="433"/>
        <v>Evet, çakışma var</v>
      </c>
      <c r="BX602" s="229"/>
      <c r="BY602" s="247">
        <f t="shared" si="434"/>
        <v>-0.97430555560276844</v>
      </c>
      <c r="BZ602" s="247">
        <f t="shared" si="435"/>
        <v>1.0416666667006211</v>
      </c>
      <c r="CA602" s="247">
        <f t="shared" si="436"/>
        <v>6.7361111097852699E-2</v>
      </c>
      <c r="CB602" s="213"/>
      <c r="CC602" s="211"/>
      <c r="CD602" s="196"/>
      <c r="CE602" s="213">
        <v>698</v>
      </c>
      <c r="CF602" s="182">
        <f t="shared" si="437"/>
        <v>45776.411805555603</v>
      </c>
      <c r="CG602" s="182">
        <f t="shared" si="438"/>
        <v>45776.479166666701</v>
      </c>
      <c r="CH602" s="196"/>
      <c r="CI602" s="196"/>
      <c r="CJ602" s="196"/>
      <c r="CK602" s="196">
        <f t="shared" si="439"/>
        <v>1.0416666667006211</v>
      </c>
      <c r="CL602" s="196">
        <f t="shared" si="440"/>
        <v>-0.97430555560276844</v>
      </c>
      <c r="CM602" s="196">
        <f t="shared" si="441"/>
        <v>6.7361111097852699E-2</v>
      </c>
      <c r="CN602" s="114"/>
      <c r="CO602" s="115">
        <f t="shared" si="442"/>
        <v>96.999999980907887</v>
      </c>
      <c r="CP602" s="116">
        <f t="shared" si="443"/>
        <v>62.500000002037268</v>
      </c>
      <c r="CQ602" s="117">
        <f t="shared" si="444"/>
        <v>0.41180555560276844</v>
      </c>
      <c r="CR602" s="117">
        <f t="shared" si="445"/>
        <v>45775.4375</v>
      </c>
      <c r="CS602" s="117">
        <f t="shared" si="446"/>
        <v>45776.479166666701</v>
      </c>
      <c r="CT602" s="118">
        <f t="shared" si="447"/>
        <v>65916036.999999933</v>
      </c>
      <c r="CU602" s="118">
        <f t="shared" si="448"/>
        <v>1500.0000000488944</v>
      </c>
      <c r="CV602" s="118">
        <f t="shared" si="449"/>
        <v>65917536.999999978</v>
      </c>
      <c r="CW602" s="119">
        <f t="shared" si="450"/>
        <v>0.99997724429539825</v>
      </c>
    </row>
    <row r="603" spans="1:101" ht="118.5" customHeight="1" x14ac:dyDescent="0.3">
      <c r="A603" s="104" t="str">
        <f>[4]SayfaKAY!C664</f>
        <v>KAY5+6</v>
      </c>
      <c r="B603" s="104" t="str">
        <f>[4]SayfaKAY!D664</f>
        <v>3882(11)</v>
      </c>
      <c r="C603" s="105" t="str">
        <f>[4]SayfaKAY!E664</f>
        <v>P</v>
      </c>
      <c r="D603" s="105">
        <f>[4]SayfaKAY!F664</f>
        <v>76158</v>
      </c>
      <c r="E603" s="106" t="str">
        <f>[4]SayfaKAY!G664</f>
        <v>BOZ-KAY5+6-FF-654</v>
      </c>
      <c r="F603" s="193">
        <f t="shared" si="411"/>
        <v>45772</v>
      </c>
      <c r="G603" s="135">
        <f t="shared" si="412"/>
        <v>0.24236111110076308</v>
      </c>
      <c r="H603" s="235">
        <f>[4]SayfaKAY!H664</f>
        <v>45772.242361111101</v>
      </c>
      <c r="I603" s="104" t="str">
        <f>[4]SayfaKAY!I664</f>
        <v>Hat/Line</v>
      </c>
      <c r="J603" s="103" t="str">
        <f>IF([4]SayfaKAY!J664="","",IF([4]SayfaKAY!J664="Müşteri","Notified by Customer","Notified by Bozankaya"))</f>
        <v>Notified by Customer</v>
      </c>
      <c r="K603" s="103" t="e">
        <f>VLOOKUP([4]SayfaKAY!L664,#REF!,2,FALSE)</f>
        <v>#REF!</v>
      </c>
      <c r="L603" s="165" t="str">
        <f>[4]SayfaKAY!X664</f>
        <v>ELTESAN ELEKTRO MEKANİK SOĞUTMA SAN</v>
      </c>
      <c r="M603" s="107" t="str">
        <f t="shared" si="413"/>
        <v>KAY5+6-BOZ-KAY5+6-FF-654</v>
      </c>
      <c r="N603" s="105" t="str">
        <f>[4]SayfaKAY!M664</f>
        <v>Yolcu bölümü bazı yerler soğuk.</v>
      </c>
      <c r="O603" s="166" t="str">
        <f>[4]SayfaKAY!P664</f>
        <v>D-Arıza değil</v>
      </c>
      <c r="P603" s="166" t="str">
        <f>[4]SayfaKAY!Q664</f>
        <v>B(Servisten çekmeye etki eden arıza)</v>
      </c>
      <c r="Q603" s="166" t="str">
        <f>[4]SayfaKAY!R664</f>
        <v>N.A(Yaralanma yok)</v>
      </c>
      <c r="R603" s="132" t="str" cm="1">
        <f t="array" ref="R603">IF([4]SayfaKAY!U664="","",_xlfn.IFS([4]SayfaKAY!U664="Bozankaya","Bozankaya",[4]SayfaKAY!U664="Müşteri","Customer",[4]SayfaKAY!U664="Tedarikçi","Equipment Supplier"))</f>
        <v>Equipment Supplier</v>
      </c>
      <c r="S603" s="204" t="str">
        <f>[4]SayfaKAY!N664</f>
        <v>Kontrol edildi sorun görülmedi.</v>
      </c>
      <c r="T603" s="133" t="str">
        <f>[4]SayfaKAY!AD664</f>
        <v>*Reset edildi</v>
      </c>
      <c r="U603" s="132" t="str">
        <f>[4]SayfaKAY!W664</f>
        <v>Evet</v>
      </c>
      <c r="V603" s="108">
        <f>[4]SayfaKAY!AZ664</f>
        <v>2</v>
      </c>
      <c r="W603" s="136">
        <f t="shared" si="414"/>
        <v>45772</v>
      </c>
      <c r="X603" s="137" t="str">
        <f t="shared" si="415"/>
        <v>06:00</v>
      </c>
      <c r="Y603" s="235">
        <f>[4]SayfaKAY!AE664</f>
        <v>45772.25</v>
      </c>
      <c r="Z603" s="109">
        <f t="shared" si="416"/>
        <v>45773</v>
      </c>
      <c r="AA603" s="110" t="str">
        <f t="shared" si="417"/>
        <v>07:00</v>
      </c>
      <c r="AB603" s="182">
        <f>[4]SayfaKAY!BA664</f>
        <v>45773.291666666701</v>
      </c>
      <c r="AC603" s="257">
        <f t="shared" si="418"/>
        <v>1511.0000000637956</v>
      </c>
      <c r="AD603" s="111">
        <f t="shared" si="419"/>
        <v>45773</v>
      </c>
      <c r="AE603" s="111" t="str">
        <f t="shared" si="420"/>
        <v>07:00</v>
      </c>
      <c r="AF603" s="235">
        <f>[4]SayfaKAY!BA664</f>
        <v>45773.291666666701</v>
      </c>
      <c r="AG603" s="179" t="str">
        <f>[4]SayfaKAY!S664</f>
        <v>(III) Farklı Araçlarda Tekrarlayan Arıza</v>
      </c>
      <c r="AH603" s="178" t="str">
        <f t="shared" si="421"/>
        <v>Bu Arıza Aracın Servise Verilmesine Engel</v>
      </c>
      <c r="AI603" s="163" t="str">
        <f>[4]SayfaKAY!AV664</f>
        <v/>
      </c>
      <c r="AJ603" s="164" t="str">
        <f t="shared" si="422"/>
        <v/>
      </c>
      <c r="AK603" s="164" t="str">
        <f t="shared" si="423"/>
        <v/>
      </c>
      <c r="AL603" s="112" t="str">
        <f>[4]SayfaKAY!AX664</f>
        <v/>
      </c>
      <c r="AM603" s="257" cm="1">
        <f t="array" ref="AM603">IFERROR(IF(AND(P603&lt;&gt;"D(Arıza Değil)",AH603="Bu Arıza Aracın Servise Verilmesine Engel Değil"),
IF(Z603-F603&gt;0,(AB603-Y603)*24*60,
IF(OR(AND(G603&gt;$AS$1,G603&lt;$AT$1),AND(G603&gt;$AU$1,G603&lt;$AV$1)),
(AF603-H603)*24*60,     BH:BH0)),        AN603),0)</f>
        <v>1511.0000000637956</v>
      </c>
      <c r="AN603" s="257">
        <f t="shared" si="424"/>
        <v>1511.0000000637956</v>
      </c>
      <c r="AO603" s="174" t="str">
        <f>[4]SayfaKAY!AG664</f>
        <v/>
      </c>
      <c r="AP603" s="174" t="str">
        <f>[4]SayfaKAY!AI664</f>
        <v/>
      </c>
      <c r="AQ603" s="174" t="str">
        <f>[4]SayfaKAY!AQ664</f>
        <v/>
      </c>
      <c r="AR603" s="174" t="str">
        <f>[4]SayfaKAY!AH664</f>
        <v/>
      </c>
      <c r="AS603" s="174" t="str">
        <f>[4]SayfaKAY!AJ664</f>
        <v/>
      </c>
      <c r="AT603" s="175" t="str">
        <f>[4]SayfaKAY!AM664</f>
        <v/>
      </c>
      <c r="AU603" s="176" t="str">
        <f>[4]SayfaKAY!AL664</f>
        <v/>
      </c>
      <c r="AV603" s="176" t="str">
        <f>[4]SayfaKAY!AP664</f>
        <v/>
      </c>
      <c r="AW603" s="177" t="str">
        <f>[4]SayfaKAY!AT664</f>
        <v/>
      </c>
      <c r="AX603" s="194">
        <f t="shared" si="425"/>
        <v>33242.000001403503</v>
      </c>
      <c r="AY603" s="168"/>
      <c r="AZ603" s="167"/>
      <c r="BA603" s="170"/>
      <c r="BB603" s="171" t="str">
        <f>IF($AQ$1="X", IF(AND(G603&gt;=$AS$1,G603&lt;=$AT$1),IF(P603&lt;&gt;"D(Arıza Değil)",AC603,0), IF(AND(G603&gt;=$AU$1,G603&lt;=$AV$1),IF(P603&lt;&gt;"D(Arıza Değil)",AC603,0), "")), "")</f>
        <v/>
      </c>
      <c r="BC603" s="114"/>
      <c r="BD603" s="114"/>
      <c r="BE603" s="114"/>
      <c r="BF603" s="114"/>
      <c r="BG603" s="114"/>
      <c r="BH603" s="114">
        <f>IFERROR(FRACAS!AN667, "Hata Var")</f>
        <v>2605.9999999660067</v>
      </c>
      <c r="BI603" s="114"/>
      <c r="BJ603" s="114"/>
      <c r="BK603" s="105" t="str">
        <f>[4]SayfaKAY!AW664</f>
        <v/>
      </c>
      <c r="BL603" s="105" t="str">
        <f>[4]SayfaKAY!V664</f>
        <v>ELTESAN ELEKTRO MEKANİK SOĞUTMA SAN</v>
      </c>
      <c r="BM603" s="114"/>
      <c r="BN603" s="171" t="str">
        <f t="shared" si="426"/>
        <v>x yok</v>
      </c>
      <c r="BO603" s="171" t="b">
        <f t="shared" si="427"/>
        <v>0</v>
      </c>
      <c r="BP603" s="171" t="str">
        <f t="shared" si="428"/>
        <v>Bir günden fazla süren arıza</v>
      </c>
      <c r="BQ603" s="226">
        <f t="shared" si="429"/>
        <v>11.000000014901161</v>
      </c>
      <c r="BR603" s="226">
        <f t="shared" si="430"/>
        <v>1500.0000000488944</v>
      </c>
      <c r="BS603" s="226">
        <f t="shared" si="431"/>
        <v>1511.0000000637956</v>
      </c>
      <c r="BT603" s="114"/>
      <c r="BU603" s="242"/>
      <c r="BV603" s="233">
        <f t="shared" si="432"/>
        <v>1</v>
      </c>
      <c r="BW603" s="226" t="str">
        <f t="shared" si="433"/>
        <v>Evet, çakışma var</v>
      </c>
      <c r="BX603" s="229"/>
      <c r="BY603" s="247">
        <f t="shared" si="434"/>
        <v>7.6388888992369175E-3</v>
      </c>
      <c r="BZ603" s="247">
        <f t="shared" si="435"/>
        <v>1.0416666667006211</v>
      </c>
      <c r="CA603" s="247">
        <f t="shared" si="436"/>
        <v>1.0493055555998581</v>
      </c>
      <c r="CB603" s="213"/>
      <c r="CC603" s="211"/>
      <c r="CD603" s="196"/>
      <c r="CE603" s="213">
        <v>663</v>
      </c>
      <c r="CF603" s="182">
        <f t="shared" si="437"/>
        <v>45772.242361111101</v>
      </c>
      <c r="CG603" s="182">
        <f t="shared" si="438"/>
        <v>45773.291666666701</v>
      </c>
      <c r="CH603" s="196"/>
      <c r="CI603" s="196"/>
      <c r="CJ603" s="196"/>
      <c r="CK603" s="196">
        <f t="shared" si="439"/>
        <v>1.0416666667006211</v>
      </c>
      <c r="CL603" s="196">
        <f t="shared" si="440"/>
        <v>7.6388888992369175E-3</v>
      </c>
      <c r="CM603" s="196">
        <f t="shared" si="441"/>
        <v>1.0493055555998581</v>
      </c>
      <c r="CN603" s="114"/>
      <c r="CO603" s="115">
        <f t="shared" si="442"/>
        <v>1511.0000000637956</v>
      </c>
      <c r="CP603" s="116">
        <f t="shared" si="443"/>
        <v>62.500000002037268</v>
      </c>
      <c r="CQ603" s="117">
        <f t="shared" si="444"/>
        <v>0.24236111110076308</v>
      </c>
      <c r="CR603" s="117">
        <f t="shared" si="445"/>
        <v>45772.25</v>
      </c>
      <c r="CS603" s="117">
        <f t="shared" si="446"/>
        <v>45773.291666666701</v>
      </c>
      <c r="CT603" s="118">
        <f t="shared" si="447"/>
        <v>65911691.000000015</v>
      </c>
      <c r="CU603" s="118">
        <f t="shared" si="448"/>
        <v>1500.0000000488944</v>
      </c>
      <c r="CV603" s="118">
        <f t="shared" si="449"/>
        <v>65913191.000000067</v>
      </c>
      <c r="CW603" s="119">
        <f t="shared" si="450"/>
        <v>0.999977242794996</v>
      </c>
    </row>
    <row r="604" spans="1:101" ht="118.5" customHeight="1" x14ac:dyDescent="0.3">
      <c r="A604" s="160" t="str">
        <f>[4]SayfaKAY!C453</f>
        <v>KAY5+6</v>
      </c>
      <c r="B604" s="104" t="str">
        <f>[4]SayfaKAY!D453</f>
        <v>3872(1)</v>
      </c>
      <c r="C604" s="105" t="str">
        <f>[4]SayfaKAY!E453</f>
        <v>MB , RB</v>
      </c>
      <c r="D604" s="105">
        <f>[4]SayfaKAY!F453</f>
        <v>126793</v>
      </c>
      <c r="E604" s="106" t="str">
        <f>[4]SayfaKAY!G453</f>
        <v>BOZ-KAY5+6-FF-452</v>
      </c>
      <c r="F604" s="134">
        <f t="shared" si="411"/>
        <v>45770</v>
      </c>
      <c r="G604" s="135">
        <f t="shared" si="412"/>
        <v>0.68611111109930789</v>
      </c>
      <c r="H604" s="235">
        <f>[4]SayfaKAY!H453</f>
        <v>45770.686111111099</v>
      </c>
      <c r="I604" s="104" t="str">
        <f>[4]SayfaKAY!I453</f>
        <v>Hat/Line</v>
      </c>
      <c r="J604" s="103" t="str">
        <f>IF([4]SayfaKAY!J453="","",IF([4]SayfaKAY!J453="Müşteri","Notified by Customer","Notified by Bozankaya"))</f>
        <v>Notified by Customer</v>
      </c>
      <c r="K604" s="103" t="e">
        <f>VLOOKUP([4]SayfaKAY!L453,#REF!,2,FALSE)</f>
        <v>#REF!</v>
      </c>
      <c r="L604" s="165" t="str">
        <f>[4]SayfaKAY!X453</f>
        <v>ARDA MAKİNA ELEKTRİK TİC.VE</v>
      </c>
      <c r="M604" s="107" t="str">
        <f t="shared" si="413"/>
        <v>KAY5+6-BOZ-KAY5+6-FF-452</v>
      </c>
      <c r="N604" s="105" t="str">
        <f>[4]SayfaKAY!M453</f>
        <v>MB YOLCU BÖLÜMÜ AYDINLATMALAR YANMIYOR</v>
      </c>
      <c r="O604" s="166" t="str">
        <f>[4]SayfaKAY!P453</f>
        <v>D-Arıza değil</v>
      </c>
      <c r="P604" s="166" t="str">
        <f>[4]SayfaKAY!Q453</f>
        <v>C(Sisteme etki etmeyen arıza)</v>
      </c>
      <c r="Q604" s="166" t="str">
        <f>[4]SayfaKAY!R453</f>
        <v>N.A(Yaralanma yok)</v>
      </c>
      <c r="R604" s="132" t="str" cm="1">
        <f t="array" ref="R604">IF([4]SayfaKAY!U453="","",_xlfn.IFS([4]SayfaKAY!U453="Bozankaya","Bozankaya",[4]SayfaKAY!U453="Müşteri","Customer",[4]SayfaKAY!U453="Tedarikçi","Equipment Supplier"))</f>
        <v>Equipment Supplier</v>
      </c>
      <c r="S604" s="204" t="str">
        <f>[4]SayfaKAY!N453</f>
        <v>ARAÇTA KONTAK KAPATILINCA MB VE RB BÖLÜM İÇ AYDINLATMALARI YANMIYORDU. YAPILAN KONTROLLERDE -KC-K03 SLİM RÖLENİN (NO) TARAFININ BOZUK OLDUĞU TESPİT EDİLDİ. SLİM RÖLE DEĞİŞİMİ YAPILDI</v>
      </c>
      <c r="T604" s="133" t="str">
        <f>[4]SayfaKAY!AD453</f>
        <v>*Ekipman değiştirilecek</v>
      </c>
      <c r="U604" s="132" t="str">
        <f>[4]SayfaKAY!W453</f>
        <v/>
      </c>
      <c r="V604" s="108">
        <f>[4]SayfaKAY!AZ453</f>
        <v>1</v>
      </c>
      <c r="W604" s="136">
        <f t="shared" si="414"/>
        <v>45775</v>
      </c>
      <c r="X604" s="137" t="str">
        <f t="shared" si="415"/>
        <v>10:00</v>
      </c>
      <c r="Y604" s="235">
        <f>[4]SayfaKAY!AE453</f>
        <v>45775.416666666701</v>
      </c>
      <c r="Z604" s="109">
        <f t="shared" si="416"/>
        <v>45775</v>
      </c>
      <c r="AA604" s="110" t="str">
        <f t="shared" si="417"/>
        <v>12:00</v>
      </c>
      <c r="AB604" s="182">
        <f>[4]SayfaKAY!BA453</f>
        <v>45775.5</v>
      </c>
      <c r="AC604" s="257">
        <f t="shared" si="418"/>
        <v>6932.0000000169966</v>
      </c>
      <c r="AD604" s="111">
        <f t="shared" si="419"/>
        <v>45775</v>
      </c>
      <c r="AE604" s="111" t="str">
        <f t="shared" si="420"/>
        <v>12:00</v>
      </c>
      <c r="AF604" s="235">
        <f>[4]SayfaKAY!BA453</f>
        <v>45775.5</v>
      </c>
      <c r="AG604" s="179" t="str">
        <f>[4]SayfaKAY!S453</f>
        <v>(I) İlk Defa Karşılaşılan Arıza</v>
      </c>
      <c r="AH604" s="178" t="str">
        <f t="shared" si="421"/>
        <v>Bu Arıza Aracın Servise Verilmesine Engel Değil</v>
      </c>
      <c r="AI604" s="163" t="str">
        <f>[4]SayfaKAY!AV453</f>
        <v/>
      </c>
      <c r="AJ604" s="164" t="str">
        <f t="shared" si="422"/>
        <v/>
      </c>
      <c r="AK604" s="164" t="str">
        <f t="shared" si="423"/>
        <v/>
      </c>
      <c r="AL604" s="112" t="str">
        <f>[4]SayfaKAY!AX453</f>
        <v/>
      </c>
      <c r="AM604" s="257" cm="1">
        <f t="array" ref="AM604">IFERROR(IF(AND(P604&lt;&gt;"D(Arıza Değil)",AH604="Bu Arıza Aracın Servise Verilmesine Engel Değil"),
IF(Z604-F604&gt;0,(AB604-Y604)*24*60,
IF(OR(AND(G604&gt;$AS$1,G604&lt;$AT$1),AND(G604&gt;$AU$1,G604&lt;$AV$1)),
(AF604-H604)*24*60,     BH:BH0)),        AN604),0)</f>
        <v>119.99999995110556</v>
      </c>
      <c r="AN604" s="257">
        <f t="shared" si="424"/>
        <v>6932.0000000169966</v>
      </c>
      <c r="AO604" s="174" t="str">
        <f>[4]SayfaKAY!AG453</f>
        <v>Bozankaya</v>
      </c>
      <c r="AP604" s="174" t="str">
        <f>[4]SayfaKAY!AI453</f>
        <v>E110-7326</v>
      </c>
      <c r="AQ604" s="174" t="str">
        <f>[4]SayfaKAY!AQ453</f>
        <v/>
      </c>
      <c r="AR604" s="174" t="str">
        <f>[4]SayfaKAY!AH453</f>
        <v>6A-1CO(RELECO) RÖLE</v>
      </c>
      <c r="AS604" s="174">
        <f>[4]SayfaKAY!AJ453</f>
        <v>1</v>
      </c>
      <c r="AT604" s="175" t="str">
        <f>[4]SayfaKAY!AM453</f>
        <v/>
      </c>
      <c r="AU604" s="176" t="str">
        <f>[4]SayfaKAY!AL453</f>
        <v/>
      </c>
      <c r="AV604" s="176" t="str">
        <f>[4]SayfaKAY!AP453</f>
        <v/>
      </c>
      <c r="AW604" s="177" t="str">
        <f>[4]SayfaKAY!AT453</f>
        <v/>
      </c>
      <c r="AX604" s="194">
        <f t="shared" si="425"/>
        <v>76252.000000186963</v>
      </c>
      <c r="AY604" s="168"/>
      <c r="AZ604" s="167"/>
      <c r="BA604" s="113"/>
      <c r="BB604" s="171" t="str">
        <f>IF($AQ$1="X", IF(AND(G604&gt;=$AS$1,G604&lt;=$AT$1),IF(P604&lt;&gt;"D(Arıza Değil)",AC604,0), IF(AND(G604&gt;=$AU$1,G604&lt;=$AV$1),IF(P604&lt;&gt;"D(Arıza Değil)",AC604,0), "")), "")</f>
        <v/>
      </c>
      <c r="BC604" s="114"/>
      <c r="BD604" s="114"/>
      <c r="BE604" s="114"/>
      <c r="BF604" s="114"/>
      <c r="BG604" s="114"/>
      <c r="BH604" s="114">
        <f>IFERROR(FRACAS!AN456, "Hata Var")</f>
        <v>120.00000009778887</v>
      </c>
      <c r="BI604" s="114"/>
      <c r="BJ604" s="114"/>
      <c r="BK604" s="105" t="str">
        <f>[4]SayfaKAY!AW453</f>
        <v/>
      </c>
      <c r="BL604" s="105" t="str">
        <f>[4]SayfaKAY!V453</f>
        <v>Bozankaya</v>
      </c>
      <c r="BM604" s="114"/>
      <c r="BN604" s="171" t="str">
        <f t="shared" si="426"/>
        <v>x yok</v>
      </c>
      <c r="BO604" s="171" t="str">
        <f t="shared" si="427"/>
        <v>aynı gün giderilen arıza</v>
      </c>
      <c r="BP604" s="171" t="str">
        <f t="shared" si="428"/>
        <v>Bir günden fazla süren arıza</v>
      </c>
      <c r="BQ604" s="226">
        <f t="shared" si="429"/>
        <v>6812.0000000658911</v>
      </c>
      <c r="BR604" s="226">
        <f t="shared" si="430"/>
        <v>119.99999995110556</v>
      </c>
      <c r="BS604" s="226">
        <f t="shared" si="431"/>
        <v>6932.0000000169966</v>
      </c>
      <c r="BT604" s="114"/>
      <c r="BU604" s="242"/>
      <c r="BV604" s="233">
        <f t="shared" si="432"/>
        <v>4</v>
      </c>
      <c r="BW604" s="226" t="str">
        <f t="shared" si="433"/>
        <v>Evet, çakışma var</v>
      </c>
      <c r="BX604" s="229"/>
      <c r="BY604" s="247">
        <f t="shared" si="434"/>
        <v>4.7305555556013132</v>
      </c>
      <c r="BZ604" s="247">
        <f t="shared" si="435"/>
        <v>8.3333333299378864E-2</v>
      </c>
      <c r="CA604" s="247">
        <f t="shared" si="436"/>
        <v>4.8138888889006921</v>
      </c>
      <c r="CB604" s="213"/>
      <c r="CC604" s="211"/>
      <c r="CD604" s="196"/>
      <c r="CE604" s="213">
        <v>452</v>
      </c>
      <c r="CF604" s="182">
        <f t="shared" si="437"/>
        <v>45770.686111111099</v>
      </c>
      <c r="CG604" s="182">
        <f t="shared" si="438"/>
        <v>45775.5</v>
      </c>
      <c r="CH604" s="196"/>
      <c r="CI604" s="196"/>
      <c r="CJ604" s="196"/>
      <c r="CK604" s="196">
        <f t="shared" si="439"/>
        <v>8.3333333299378864E-2</v>
      </c>
      <c r="CL604" s="196">
        <f t="shared" si="440"/>
        <v>4.7305555556013132</v>
      </c>
      <c r="CM604" s="196">
        <f t="shared" si="441"/>
        <v>4.8138888889006921</v>
      </c>
      <c r="CN604" s="114"/>
      <c r="CO604" s="115">
        <f t="shared" si="442"/>
        <v>6932.0000000169966</v>
      </c>
      <c r="CP604" s="116">
        <f t="shared" si="443"/>
        <v>4.9999999979627319</v>
      </c>
      <c r="CQ604" s="117">
        <f t="shared" si="444"/>
        <v>0.68611111109930789</v>
      </c>
      <c r="CR604" s="117">
        <f t="shared" si="445"/>
        <v>45775.416666666701</v>
      </c>
      <c r="CS604" s="117">
        <f t="shared" si="446"/>
        <v>45775.5</v>
      </c>
      <c r="CT604" s="118">
        <f t="shared" si="447"/>
        <v>65915612.000000067</v>
      </c>
      <c r="CU604" s="118">
        <f t="shared" si="448"/>
        <v>119.99999995110556</v>
      </c>
      <c r="CV604" s="118">
        <f t="shared" si="449"/>
        <v>65915732.000000015</v>
      </c>
      <c r="CW604" s="119">
        <f t="shared" si="450"/>
        <v>0.99999817949378234</v>
      </c>
    </row>
    <row r="605" spans="1:101" ht="118.5" customHeight="1" x14ac:dyDescent="0.3">
      <c r="A605" s="160" t="str">
        <f>[4]SayfaKAY!C697</f>
        <v>KAY5+6</v>
      </c>
      <c r="B605" s="104" t="str">
        <f>[4]SayfaKAY!D697</f>
        <v>3872(1)</v>
      </c>
      <c r="C605" s="105" t="str">
        <f>[4]SayfaKAY!E697</f>
        <v>MB</v>
      </c>
      <c r="D605" s="105">
        <f>[4]SayfaKAY!F697</f>
        <v>125483</v>
      </c>
      <c r="E605" s="106" t="str">
        <f>[4]SayfaKAY!G697</f>
        <v>BOZ-KAY5+6-FF-684</v>
      </c>
      <c r="F605" s="193">
        <f t="shared" si="411"/>
        <v>45770</v>
      </c>
      <c r="G605" s="135">
        <f t="shared" si="412"/>
        <v>0.68611111109930789</v>
      </c>
      <c r="H605" s="235">
        <f>[4]SayfaKAY!H697</f>
        <v>45770.686111111099</v>
      </c>
      <c r="I605" s="104" t="str">
        <f>[4]SayfaKAY!I697</f>
        <v>Hat/Line</v>
      </c>
      <c r="J605" s="103" t="str">
        <f>IF([4]SayfaKAY!J697="","",IF([4]SayfaKAY!J697="Müşteri","Notified by Customer","Notified by Bozankaya"))</f>
        <v>Notified by Customer</v>
      </c>
      <c r="K605" s="103" t="e">
        <f>VLOOKUP([4]SayfaKAY!L697,#REF!,2,FALSE)</f>
        <v>#REF!</v>
      </c>
      <c r="L605" s="165" t="str">
        <f>[4]SayfaKAY!X697</f>
        <v>ERA ELEKTRONIK SANAYİ VE TİCARET A.</v>
      </c>
      <c r="M605" s="107" t="str">
        <f t="shared" si="413"/>
        <v>KAY5+6-BOZ-KAY5+6-FF-684</v>
      </c>
      <c r="N605" s="105" t="str">
        <f>[4]SayfaKAY!M697</f>
        <v>MB yolcu bölümü aydınlatmaları yanmıyor.</v>
      </c>
      <c r="O605" s="166" t="str">
        <f>[4]SayfaKAY!P697</f>
        <v>D-Arıza değil</v>
      </c>
      <c r="P605" s="166" t="str">
        <f>[4]SayfaKAY!Q697</f>
        <v>B(Servisten çekmeye etki eden arıza)</v>
      </c>
      <c r="Q605" s="166" t="str">
        <f>[4]SayfaKAY!R697</f>
        <v>N.A(Yaralanma yok)</v>
      </c>
      <c r="R605" s="132" t="str" cm="1">
        <f t="array" ref="R605">IF([4]SayfaKAY!U697="","",_xlfn.IFS([4]SayfaKAY!U697="Bozankaya","Bozankaya",[4]SayfaKAY!U697="Müşteri","Customer",[4]SayfaKAY!U697="Tedarikçi","Equipment Supplier"))</f>
        <v>Equipment Supplier</v>
      </c>
      <c r="S605" s="204" t="str">
        <f>[4]SayfaKAY!N697</f>
        <v>KC-K03 rölesi kontağı bozulmuş değişim yapıldı</v>
      </c>
      <c r="T605" s="133" t="str">
        <f>[4]SayfaKAY!AD697</f>
        <v>Ekipman yenisi ile değiştirildi</v>
      </c>
      <c r="U605" s="132" t="str">
        <f>[4]SayfaKAY!W697</f>
        <v>Evet</v>
      </c>
      <c r="V605" s="108">
        <f>[4]SayfaKAY!AZ697</f>
        <v>2</v>
      </c>
      <c r="W605" s="136">
        <f t="shared" si="414"/>
        <v>45770</v>
      </c>
      <c r="X605" s="137" t="str">
        <f t="shared" si="415"/>
        <v>05:00</v>
      </c>
      <c r="Y605" s="235">
        <f>[4]SayfaKAY!AE697</f>
        <v>45770.208333333299</v>
      </c>
      <c r="Z605" s="109">
        <f t="shared" si="416"/>
        <v>45771</v>
      </c>
      <c r="AA605" s="110" t="str">
        <f t="shared" si="417"/>
        <v>08:00</v>
      </c>
      <c r="AB605" s="182">
        <f>[4]SayfaKAY!BA697</f>
        <v>45771.333333333299</v>
      </c>
      <c r="AC605" s="257">
        <f t="shared" si="418"/>
        <v>931.9999999681022</v>
      </c>
      <c r="AD605" s="111">
        <f t="shared" si="419"/>
        <v>45771</v>
      </c>
      <c r="AE605" s="111" t="str">
        <f t="shared" si="420"/>
        <v>08:00</v>
      </c>
      <c r="AF605" s="235">
        <f>[4]SayfaKAY!BA697</f>
        <v>45771.333333333299</v>
      </c>
      <c r="AG605" s="179" t="str">
        <f>[4]SayfaKAY!S697</f>
        <v xml:space="preserve">(I) İlk Defa Karşılaşılan Arıza </v>
      </c>
      <c r="AH605" s="178" t="str">
        <f t="shared" si="421"/>
        <v>Bu Arıza Aracın Servise Verilmesine Engel</v>
      </c>
      <c r="AI605" s="163" t="str">
        <f>[4]SayfaKAY!AV697</f>
        <v/>
      </c>
      <c r="AJ605" s="164" t="str">
        <f t="shared" si="422"/>
        <v/>
      </c>
      <c r="AK605" s="164" t="str">
        <f t="shared" si="423"/>
        <v/>
      </c>
      <c r="AL605" s="112" t="str">
        <f>[4]SayfaKAY!AX697</f>
        <v/>
      </c>
      <c r="AM605" s="257" cm="1">
        <f t="array" ref="AM605">IFERROR(IF(AND(P605&lt;&gt;"D(Arıza Değil)",AH605="Bu Arıza Aracın Servise Verilmesine Engel Değil"),
IF(Z605-F605&gt;0,(AB605-Y605)*24*60,
IF(OR(AND(G605&gt;$AS$1,G605&lt;$AT$1),AND(G605&gt;$AU$1,G605&lt;$AV$1)),
(AF605-H605)*24*60,     BH:BH0)),        AN605),0)</f>
        <v>931.9999999681022</v>
      </c>
      <c r="AN605" s="257">
        <f t="shared" si="424"/>
        <v>931.9999999681022</v>
      </c>
      <c r="AO605" s="174" t="str">
        <f>[4]SayfaKAY!AG697</f>
        <v/>
      </c>
      <c r="AP605" s="174" t="str">
        <f>[4]SayfaKAY!AI697</f>
        <v/>
      </c>
      <c r="AQ605" s="174" t="str">
        <f>[4]SayfaKAY!AQ697</f>
        <v/>
      </c>
      <c r="AR605" s="174" t="str">
        <f>[4]SayfaKAY!AH697</f>
        <v/>
      </c>
      <c r="AS605" s="174" t="str">
        <f>[4]SayfaKAY!AJ697</f>
        <v/>
      </c>
      <c r="AT605" s="175" t="str">
        <f>[4]SayfaKAY!AM697</f>
        <v/>
      </c>
      <c r="AU605" s="176" t="str">
        <f>[4]SayfaKAY!AL697</f>
        <v/>
      </c>
      <c r="AV605" s="176" t="str">
        <f>[4]SayfaKAY!AP697</f>
        <v/>
      </c>
      <c r="AW605" s="177" t="str">
        <f>[4]SayfaKAY!AT697</f>
        <v/>
      </c>
      <c r="AX605" s="194">
        <f t="shared" si="425"/>
        <v>20503.999999298248</v>
      </c>
      <c r="AY605" s="168"/>
      <c r="AZ605" s="167"/>
      <c r="BA605" s="113"/>
      <c r="BB605" s="171" t="str">
        <f>IF($AQ$1="X", IF(AND(G605&gt;=$AS$1,G605&lt;=$AT$1),IF(P605&lt;&gt;"D(Arıza Değil)",AC605,0), IF(AND(G605&gt;=$AU$1,G605&lt;=$AV$1),IF(P605&lt;&gt;"D(Arıza Değil)",AC605,0), "")), "")</f>
        <v/>
      </c>
      <c r="BC605" s="114"/>
      <c r="BD605" s="114"/>
      <c r="BE605" s="114"/>
      <c r="BF605" s="114"/>
      <c r="BG605" s="114"/>
      <c r="BH605" s="114">
        <f>IFERROR(FRACAS!AN700, "Hata Var")</f>
        <v>150.00000004889444</v>
      </c>
      <c r="BI605" s="114"/>
      <c r="BJ605" s="114"/>
      <c r="BK605" s="105" t="str">
        <f>[4]SayfaKAY!AW697</f>
        <v/>
      </c>
      <c r="BL605" s="105" t="str">
        <f>[4]SayfaKAY!V697</f>
        <v>ERA ELEKTRONIK SANAYİ VE TİCARET A.</v>
      </c>
      <c r="BM605" s="114"/>
      <c r="BN605" s="171" t="str">
        <f t="shared" si="426"/>
        <v>x yok</v>
      </c>
      <c r="BO605" s="171" t="str">
        <f t="shared" si="427"/>
        <v>aynı gün giderilen arıza</v>
      </c>
      <c r="BP605" s="171" t="str">
        <f t="shared" si="428"/>
        <v>Bir günden fazla süren arıza</v>
      </c>
      <c r="BQ605" s="226">
        <f t="shared" si="429"/>
        <v>-688.0000000318978</v>
      </c>
      <c r="BR605" s="226">
        <f t="shared" si="430"/>
        <v>1620</v>
      </c>
      <c r="BS605" s="226">
        <f t="shared" si="431"/>
        <v>931.9999999681022</v>
      </c>
      <c r="BT605" s="114"/>
      <c r="BU605" s="242"/>
      <c r="BV605" s="233">
        <f t="shared" si="432"/>
        <v>4</v>
      </c>
      <c r="BW605" s="226" t="str">
        <f t="shared" si="433"/>
        <v>Evet, çakışma var</v>
      </c>
      <c r="BX605" s="229"/>
      <c r="BY605" s="247">
        <f t="shared" si="434"/>
        <v>-0.47777777779992903</v>
      </c>
      <c r="BZ605" s="247">
        <f t="shared" si="435"/>
        <v>1.125</v>
      </c>
      <c r="CA605" s="247">
        <f t="shared" si="436"/>
        <v>0.64722222220007097</v>
      </c>
      <c r="CB605" s="213"/>
      <c r="CC605" s="211"/>
      <c r="CD605" s="196"/>
      <c r="CE605" s="213">
        <v>696</v>
      </c>
      <c r="CF605" s="182">
        <f t="shared" si="437"/>
        <v>45770.686111111099</v>
      </c>
      <c r="CG605" s="182">
        <f t="shared" si="438"/>
        <v>45771.333333333299</v>
      </c>
      <c r="CH605" s="196"/>
      <c r="CI605" s="196"/>
      <c r="CJ605" s="196"/>
      <c r="CK605" s="196">
        <f t="shared" si="439"/>
        <v>1.125</v>
      </c>
      <c r="CL605" s="196">
        <f t="shared" si="440"/>
        <v>-0.47777777779992903</v>
      </c>
      <c r="CM605" s="196">
        <f t="shared" si="441"/>
        <v>0.64722222220007097</v>
      </c>
      <c r="CN605" s="114"/>
      <c r="CO605" s="115">
        <f t="shared" si="442"/>
        <v>931.9999999681022</v>
      </c>
      <c r="CP605" s="116">
        <f t="shared" si="443"/>
        <v>67.5</v>
      </c>
      <c r="CQ605" s="117">
        <f t="shared" si="444"/>
        <v>0.68611111109930789</v>
      </c>
      <c r="CR605" s="117">
        <f t="shared" si="445"/>
        <v>45770.208333333299</v>
      </c>
      <c r="CS605" s="117">
        <f t="shared" si="446"/>
        <v>45771.333333333299</v>
      </c>
      <c r="CT605" s="118">
        <f t="shared" si="447"/>
        <v>65908111.99999997</v>
      </c>
      <c r="CU605" s="118">
        <f t="shared" si="448"/>
        <v>1620</v>
      </c>
      <c r="CV605" s="118">
        <f t="shared" si="449"/>
        <v>65909731.99999997</v>
      </c>
      <c r="CW605" s="119">
        <f t="shared" si="450"/>
        <v>0.99997542092873326</v>
      </c>
    </row>
    <row r="606" spans="1:101" ht="118.5" customHeight="1" x14ac:dyDescent="0.3">
      <c r="A606" s="160" t="str">
        <f>[4]SayfaKAY!C448</f>
        <v>KAY5+6</v>
      </c>
      <c r="B606" s="104" t="str">
        <f>[4]SayfaKAY!D448</f>
        <v>3875(4)</v>
      </c>
      <c r="C606" s="105" t="str">
        <f>[4]SayfaKAY!E448</f>
        <v>MA</v>
      </c>
      <c r="D606" s="105">
        <f>[4]SayfaKAY!F448</f>
        <v>100943</v>
      </c>
      <c r="E606" s="106" t="str">
        <f>[4]SayfaKAY!G448</f>
        <v>BOZ-KAY5+6-FF-447</v>
      </c>
      <c r="F606" s="193">
        <f t="shared" si="411"/>
        <v>45768</v>
      </c>
      <c r="G606" s="135">
        <f t="shared" si="412"/>
        <v>0.25</v>
      </c>
      <c r="H606" s="235">
        <f>[4]SayfaKAY!H448</f>
        <v>45768.25</v>
      </c>
      <c r="I606" s="104" t="str">
        <f>[4]SayfaKAY!I448</f>
        <v>Hat/Line</v>
      </c>
      <c r="J606" s="103" t="str">
        <f>IF([4]SayfaKAY!J448="","",IF([4]SayfaKAY!J448="Müşteri","Notified by Customer","Notified by Bozankaya"))</f>
        <v>Notified by Bozankaya</v>
      </c>
      <c r="K606" s="103" t="e">
        <f>VLOOKUP([4]SayfaKAY!L448,#REF!,2,FALSE)</f>
        <v>#REF!</v>
      </c>
      <c r="L606" s="165" t="str">
        <f>[4]SayfaKAY!X448</f>
        <v>KAAF DEMİRYOLU ARAÇLARI ANONİM ŞİRK</v>
      </c>
      <c r="M606" s="107" t="str">
        <f t="shared" si="413"/>
        <v>KAY5+6-BOZ-KAY5+6-FF-447</v>
      </c>
      <c r="N606" s="105" t="str">
        <f>[4]SayfaKAY!M448</f>
        <v>BZ21AT065 TANK SERİ NUMARALI KUMLAMA KOMPRESÖRÜ İLK ANDA ÇALIŞIYOR DAHA SONRA ÜFLEMEYİ KESİYOR</v>
      </c>
      <c r="O606" s="166" t="str">
        <f>[4]SayfaKAY!P448</f>
        <v>D-Arıza değil</v>
      </c>
      <c r="P606" s="166" t="str">
        <f>[4]SayfaKAY!Q448</f>
        <v>B(Servisten çekmeye etki eden arıza)</v>
      </c>
      <c r="Q606" s="166" t="str">
        <f>[4]SayfaKAY!R448</f>
        <v>N.A(Yaralanma yok)</v>
      </c>
      <c r="R606" s="132" t="str" cm="1">
        <f t="array" ref="R606">IF([4]SayfaKAY!U448="","",_xlfn.IFS([4]SayfaKAY!U448="Bozankaya","Bozankaya",[4]SayfaKAY!U448="Müşteri","Customer",[4]SayfaKAY!U448="Tedarikçi","Equipment Supplier"))</f>
        <v>Equipment Supplier</v>
      </c>
      <c r="S606" s="204" t="str">
        <f>[4]SayfaKAY!N448</f>
        <v>KABLO KONTROLÜ YAPILDI, KOMPRESÖR SONRADAN ÜFLEME BASINCI AZALIYOR</v>
      </c>
      <c r="T606" s="133" t="str">
        <f>[4]SayfaKAY!AD448</f>
        <v>*Ekipman değiştirilecek</v>
      </c>
      <c r="U606" s="132" t="str">
        <f>[4]SayfaKAY!W448</f>
        <v/>
      </c>
      <c r="V606" s="108" t="str">
        <f>[4]SayfaKAY!AZ448</f>
        <v/>
      </c>
      <c r="W606" s="136">
        <f t="shared" si="414"/>
        <v>45768</v>
      </c>
      <c r="X606" s="137" t="str">
        <f t="shared" si="415"/>
        <v>06:10</v>
      </c>
      <c r="Y606" s="235">
        <f>[4]SayfaKAY!AE448</f>
        <v>45768.256944444402</v>
      </c>
      <c r="Z606" s="192" t="str">
        <f t="shared" si="416"/>
        <v/>
      </c>
      <c r="AA606" s="110" t="str">
        <f t="shared" si="417"/>
        <v/>
      </c>
      <c r="AB606" s="182" t="str">
        <f>[4]SayfaKAY!BA448</f>
        <v/>
      </c>
      <c r="AC606" s="257" t="str">
        <f t="shared" si="418"/>
        <v/>
      </c>
      <c r="AD606" s="111" t="str">
        <f t="shared" si="419"/>
        <v/>
      </c>
      <c r="AE606" s="111" t="str">
        <f t="shared" si="420"/>
        <v/>
      </c>
      <c r="AF606" s="235" t="str">
        <f>[4]SayfaKAY!BA448</f>
        <v/>
      </c>
      <c r="AG606" s="179" t="str">
        <f>[4]SayfaKAY!S448</f>
        <v>(I) İlk Defa Karşılaşılan Arıza</v>
      </c>
      <c r="AH606" s="178" t="str">
        <f t="shared" si="421"/>
        <v>Bu Arıza Aracın Servise Verilmesine Engel</v>
      </c>
      <c r="AI606" s="163" t="str">
        <f>[4]SayfaKAY!AV448</f>
        <v/>
      </c>
      <c r="AJ606" s="164" t="str">
        <f t="shared" si="422"/>
        <v/>
      </c>
      <c r="AK606" s="164" t="str">
        <f t="shared" si="423"/>
        <v/>
      </c>
      <c r="AL606" s="112" t="str">
        <f>[4]SayfaKAY!AX448</f>
        <v/>
      </c>
      <c r="AM606" s="257" t="str" cm="1">
        <f t="array" ref="AM606">IFERROR(IF(AND(P606&lt;&gt;"D(Arıza Değil)",AH606="Bu Arıza Aracın Servise Verilmesine Engel Değil"),
IF(Z606-F606&gt;0,(AB606-Y606)*24*60,
IF(OR(AND(G606&gt;$AS$1,G606&lt;$AT$1),AND(G606&gt;$AU$1,G606&lt;$AV$1)),
(AF606-H606)*24*60,     BH:BH0)),        AN606),0)</f>
        <v/>
      </c>
      <c r="AN606" s="257" t="str">
        <f t="shared" si="424"/>
        <v/>
      </c>
      <c r="AO606" s="174" t="str">
        <f>[4]SayfaKAY!AG448</f>
        <v>KAAF</v>
      </c>
      <c r="AP606" s="174" t="str">
        <f>[4]SayfaKAY!AI448</f>
        <v>S320-7092</v>
      </c>
      <c r="AQ606" s="174" t="str">
        <f>[4]SayfaKAY!AQ448</f>
        <v/>
      </c>
      <c r="AR606" s="174" t="str">
        <f>[4]SayfaKAY!AH448</f>
        <v>KOMPRESOR</v>
      </c>
      <c r="AS606" s="174">
        <f>[4]SayfaKAY!AJ448</f>
        <v>1</v>
      </c>
      <c r="AT606" s="175" t="str">
        <f>[4]SayfaKAY!AM448</f>
        <v/>
      </c>
      <c r="AU606" s="176" t="str">
        <f>[4]SayfaKAY!AL448</f>
        <v/>
      </c>
      <c r="AV606" s="176" t="str">
        <f>[4]SayfaKAY!AP448</f>
        <v/>
      </c>
      <c r="AW606" s="177" t="str">
        <f>[4]SayfaKAY!AT448</f>
        <v/>
      </c>
      <c r="AX606" s="194" t="str">
        <f t="shared" si="425"/>
        <v/>
      </c>
      <c r="AY606" s="168"/>
      <c r="AZ606" s="167"/>
      <c r="BA606" s="113"/>
      <c r="BB606" s="171"/>
      <c r="BC606" s="114"/>
      <c r="BD606" s="114"/>
      <c r="BE606" s="114"/>
      <c r="BF606" s="114"/>
      <c r="BG606" s="114"/>
      <c r="BH606" s="114">
        <f>IFERROR(FRACAS!AN451, "Hata Var")</f>
        <v>150.00000004889444</v>
      </c>
      <c r="BI606" s="114"/>
      <c r="BJ606" s="114"/>
      <c r="BK606" s="105" t="str">
        <f>[4]SayfaKAY!AW448</f>
        <v/>
      </c>
      <c r="BL606" s="105" t="str">
        <f>[4]SayfaKAY!V448</f>
        <v>KAAF DEMİRYOLU ARAÇLARI ANONİM ŞİRK</v>
      </c>
      <c r="BM606" s="114"/>
      <c r="BN606" s="171" t="str">
        <f t="shared" si="426"/>
        <v>x yok</v>
      </c>
      <c r="BO606" s="171" t="b">
        <f t="shared" si="427"/>
        <v>0</v>
      </c>
      <c r="BP606" s="171" t="e">
        <f t="shared" si="428"/>
        <v>#VALUE!</v>
      </c>
      <c r="BQ606" s="226">
        <f t="shared" si="429"/>
        <v>9.9999999382998794</v>
      </c>
      <c r="BR606" s="226" t="e">
        <f t="shared" si="430"/>
        <v>#VALUE!</v>
      </c>
      <c r="BS606" s="226" t="e">
        <f t="shared" si="431"/>
        <v>#VALUE!</v>
      </c>
      <c r="BT606" s="114"/>
      <c r="BU606" s="242"/>
      <c r="BV606" s="233">
        <f t="shared" si="432"/>
        <v>-1</v>
      </c>
      <c r="BW606" s="226" t="str">
        <f t="shared" si="433"/>
        <v>Hayır, çakışma yok</v>
      </c>
      <c r="BX606" s="229"/>
      <c r="BY606" s="247">
        <f t="shared" si="434"/>
        <v>6.9444444015971385E-3</v>
      </c>
      <c r="BZ606" s="247" t="e">
        <f t="shared" si="435"/>
        <v>#VALUE!</v>
      </c>
      <c r="CA606" s="247" t="e">
        <f t="shared" si="436"/>
        <v>#VALUE!</v>
      </c>
      <c r="CB606" s="213"/>
      <c r="CC606" s="211"/>
      <c r="CD606" s="196"/>
      <c r="CE606" s="213">
        <v>447</v>
      </c>
      <c r="CF606" s="182">
        <f t="shared" si="437"/>
        <v>45768.25</v>
      </c>
      <c r="CG606" s="182" t="str">
        <f t="shared" si="438"/>
        <v/>
      </c>
      <c r="CH606" s="196"/>
      <c r="CI606" s="196"/>
      <c r="CJ606" s="196"/>
      <c r="CK606" s="196" t="e">
        <f t="shared" si="439"/>
        <v>#VALUE!</v>
      </c>
      <c r="CL606" s="196">
        <f t="shared" si="440"/>
        <v>6.9444444015971385E-3</v>
      </c>
      <c r="CM606" s="196" t="e">
        <f t="shared" si="441"/>
        <v>#VALUE!</v>
      </c>
      <c r="CN606" s="114"/>
      <c r="CO606" s="115" t="str">
        <f t="shared" si="442"/>
        <v/>
      </c>
      <c r="CP606" s="116" t="e">
        <f t="shared" si="443"/>
        <v>#VALUE!</v>
      </c>
      <c r="CQ606" s="117">
        <f t="shared" si="444"/>
        <v>0.25</v>
      </c>
      <c r="CR606" s="117">
        <f t="shared" si="445"/>
        <v>45768.256944444402</v>
      </c>
      <c r="CS606" s="117" t="str">
        <f t="shared" si="446"/>
        <v/>
      </c>
      <c r="CT606" s="118">
        <f t="shared" si="447"/>
        <v>65905929.99999994</v>
      </c>
      <c r="CU606" s="118" t="e">
        <f t="shared" si="448"/>
        <v>#VALUE!</v>
      </c>
      <c r="CV606" s="118" t="e">
        <f t="shared" si="449"/>
        <v>#VALUE!</v>
      </c>
      <c r="CW606" s="119" t="e">
        <f t="shared" si="450"/>
        <v>#VALUE!</v>
      </c>
    </row>
    <row r="607" spans="1:101" ht="118.5" customHeight="1" x14ac:dyDescent="0.3">
      <c r="A607" s="160" t="str">
        <f>[4]SayfaKAY!C450</f>
        <v>KAY5+6</v>
      </c>
      <c r="B607" s="104" t="str">
        <f>[4]SayfaKAY!D450</f>
        <v>3875(4)</v>
      </c>
      <c r="C607" s="105" t="str">
        <f>[4]SayfaKAY!E450</f>
        <v>MB</v>
      </c>
      <c r="D607" s="105">
        <f>[4]SayfaKAY!F450</f>
        <v>100943</v>
      </c>
      <c r="E607" s="106" t="str">
        <f>[4]SayfaKAY!G450</f>
        <v>BOZ-KAY5+6-FF-449</v>
      </c>
      <c r="F607" s="193">
        <f t="shared" si="411"/>
        <v>45768</v>
      </c>
      <c r="G607" s="135">
        <f t="shared" si="412"/>
        <v>0.25</v>
      </c>
      <c r="H607" s="235">
        <f>[4]SayfaKAY!H450</f>
        <v>45768.25</v>
      </c>
      <c r="I607" s="104" t="str">
        <f>[4]SayfaKAY!I450</f>
        <v>Hat/Line</v>
      </c>
      <c r="J607" s="103" t="str">
        <f>IF([4]SayfaKAY!J450="","",IF([4]SayfaKAY!J450="Müşteri","Notified by Customer","Notified by Bozankaya"))</f>
        <v>Notified by Bozankaya</v>
      </c>
      <c r="K607" s="103" t="e">
        <f>VLOOKUP([4]SayfaKAY!L450,#REF!,2,FALSE)</f>
        <v>#REF!</v>
      </c>
      <c r="L607" s="165" t="str">
        <f>[4]SayfaKAY!X450</f>
        <v>KAAF DEMİRYOLU ARAÇLARI ANONİM ŞİRK</v>
      </c>
      <c r="M607" s="107" t="str">
        <f t="shared" si="413"/>
        <v>KAY5+6-BOZ-KAY5+6-FF-449</v>
      </c>
      <c r="N607" s="105" t="str">
        <f>[4]SayfaKAY!M450</f>
        <v>BZ21AT051 TANK SERİ NUMARALI KOMPRESÖR ÇALIŞMIYOR</v>
      </c>
      <c r="O607" s="166" t="str">
        <f>[4]SayfaKAY!P450</f>
        <v>D-Arıza değil</v>
      </c>
      <c r="P607" s="166" t="str">
        <f>[4]SayfaKAY!Q450</f>
        <v>B(Servisten çekmeye etki eden arıza)</v>
      </c>
      <c r="Q607" s="166" t="str">
        <f>[4]SayfaKAY!R450</f>
        <v>N.A(Yaralanma yok)</v>
      </c>
      <c r="R607" s="132" t="str" cm="1">
        <f t="array" ref="R607">IF([4]SayfaKAY!U450="","",_xlfn.IFS([4]SayfaKAY!U450="Bozankaya","Bozankaya",[4]SayfaKAY!U450="Müşteri","Customer",[4]SayfaKAY!U450="Tedarikçi","Equipment Supplier"))</f>
        <v>Equipment Supplier</v>
      </c>
      <c r="S607" s="204" t="str">
        <f>[4]SayfaKAY!N450</f>
        <v>KABLO KONTROLÜ YAPILDI ENERJİ GELİYOR FAKAT ÇALIŞMIYOR</v>
      </c>
      <c r="T607" s="133" t="str">
        <f>[4]SayfaKAY!AD450</f>
        <v>*Ekipman değiştirilecek</v>
      </c>
      <c r="U607" s="132" t="str">
        <f>[4]SayfaKAY!W450</f>
        <v/>
      </c>
      <c r="V607" s="108" t="str">
        <f>[4]SayfaKAY!AZ450</f>
        <v/>
      </c>
      <c r="W607" s="136">
        <f t="shared" si="414"/>
        <v>45768</v>
      </c>
      <c r="X607" s="137" t="str">
        <f t="shared" si="415"/>
        <v>06:10</v>
      </c>
      <c r="Y607" s="235">
        <f>[4]SayfaKAY!AE450</f>
        <v>45768.256944444402</v>
      </c>
      <c r="Z607" s="192" t="str">
        <f t="shared" si="416"/>
        <v/>
      </c>
      <c r="AA607" s="110" t="str">
        <f t="shared" si="417"/>
        <v/>
      </c>
      <c r="AB607" s="182" t="str">
        <f>[4]SayfaKAY!BA450</f>
        <v/>
      </c>
      <c r="AC607" s="257" t="str">
        <f t="shared" si="418"/>
        <v/>
      </c>
      <c r="AD607" s="111" t="str">
        <f t="shared" si="419"/>
        <v/>
      </c>
      <c r="AE607" s="111" t="str">
        <f t="shared" si="420"/>
        <v/>
      </c>
      <c r="AF607" s="235" t="str">
        <f>[4]SayfaKAY!BA450</f>
        <v/>
      </c>
      <c r="AG607" s="179" t="str">
        <f>[4]SayfaKAY!S450</f>
        <v>(I) İlk Defa Karşılaşılan Arıza</v>
      </c>
      <c r="AH607" s="178" t="str">
        <f t="shared" si="421"/>
        <v>Bu Arıza Aracın Servise Verilmesine Engel</v>
      </c>
      <c r="AI607" s="163" t="str">
        <f>[4]SayfaKAY!AV450</f>
        <v/>
      </c>
      <c r="AJ607" s="164" t="str">
        <f t="shared" si="422"/>
        <v/>
      </c>
      <c r="AK607" s="164" t="str">
        <f t="shared" si="423"/>
        <v/>
      </c>
      <c r="AL607" s="112" t="str">
        <f>[4]SayfaKAY!AX450</f>
        <v/>
      </c>
      <c r="AM607" s="257" t="str" cm="1">
        <f t="array" ref="AM607">IFERROR(IF(AND(P607&lt;&gt;"D(Arıza Değil)",AH607="Bu Arıza Aracın Servise Verilmesine Engel Değil"),
IF(Z607-F607&gt;0,(AB607-Y607)*24*60,
IF(OR(AND(G607&gt;$AS$1,G607&lt;$AT$1),AND(G607&gt;$AU$1,G607&lt;$AV$1)),
(AF607-H607)*24*60,     BH:BH0)),        AN607),0)</f>
        <v/>
      </c>
      <c r="AN607" s="257" t="str">
        <f t="shared" si="424"/>
        <v/>
      </c>
      <c r="AO607" s="174" t="str">
        <f>[4]SayfaKAY!AG450</f>
        <v>KAAF</v>
      </c>
      <c r="AP607" s="174" t="str">
        <f>[4]SayfaKAY!AI450</f>
        <v>S320-7092</v>
      </c>
      <c r="AQ607" s="174" t="str">
        <f>[4]SayfaKAY!AQ450</f>
        <v/>
      </c>
      <c r="AR607" s="174" t="str">
        <f>[4]SayfaKAY!AH450</f>
        <v>KOMPRESOR</v>
      </c>
      <c r="AS607" s="174" t="str">
        <f>[4]SayfaKAY!AJ450</f>
        <v/>
      </c>
      <c r="AT607" s="175" t="str">
        <f>[4]SayfaKAY!AM450</f>
        <v/>
      </c>
      <c r="AU607" s="176" t="str">
        <f>[4]SayfaKAY!AL450</f>
        <v/>
      </c>
      <c r="AV607" s="176" t="str">
        <f>[4]SayfaKAY!AP450</f>
        <v/>
      </c>
      <c r="AW607" s="177" t="str">
        <f>[4]SayfaKAY!AT450</f>
        <v/>
      </c>
      <c r="AX607" s="194" t="str">
        <f t="shared" si="425"/>
        <v/>
      </c>
      <c r="AY607" s="168"/>
      <c r="AZ607" s="167"/>
      <c r="BA607" s="113"/>
      <c r="BB607" s="171"/>
      <c r="BC607" s="114"/>
      <c r="BD607" s="114"/>
      <c r="BE607" s="114"/>
      <c r="BF607" s="114"/>
      <c r="BG607" s="114"/>
      <c r="BH607" s="114">
        <f>IFERROR(FRACAS!AN453, "Hata Var")</f>
        <v>180</v>
      </c>
      <c r="BI607" s="114"/>
      <c r="BJ607" s="114"/>
      <c r="BK607" s="105" t="str">
        <f>[4]SayfaKAY!AW450</f>
        <v/>
      </c>
      <c r="BL607" s="105" t="str">
        <f>[4]SayfaKAY!V450</f>
        <v>KAAF DEMİRYOLU ARAÇLARI ANONİM ŞİRK</v>
      </c>
      <c r="BM607" s="114"/>
      <c r="BN607" s="171" t="str">
        <f t="shared" si="426"/>
        <v>x yok</v>
      </c>
      <c r="BO607" s="171" t="b">
        <f t="shared" si="427"/>
        <v>0</v>
      </c>
      <c r="BP607" s="171" t="e">
        <f t="shared" si="428"/>
        <v>#VALUE!</v>
      </c>
      <c r="BQ607" s="226">
        <f t="shared" si="429"/>
        <v>9.9999999382998794</v>
      </c>
      <c r="BR607" s="226" t="e">
        <f t="shared" si="430"/>
        <v>#VALUE!</v>
      </c>
      <c r="BS607" s="226" t="e">
        <f t="shared" si="431"/>
        <v>#VALUE!</v>
      </c>
      <c r="BT607" s="114"/>
      <c r="BU607" s="242"/>
      <c r="BV607" s="233">
        <f t="shared" si="432"/>
        <v>-1</v>
      </c>
      <c r="BW607" s="226" t="str">
        <f t="shared" si="433"/>
        <v>Hayır, çakışma yok</v>
      </c>
      <c r="BX607" s="229"/>
      <c r="BY607" s="247">
        <f t="shared" si="434"/>
        <v>6.9444444015971385E-3</v>
      </c>
      <c r="BZ607" s="247" t="e">
        <f t="shared" si="435"/>
        <v>#VALUE!</v>
      </c>
      <c r="CA607" s="247" t="e">
        <f t="shared" si="436"/>
        <v>#VALUE!</v>
      </c>
      <c r="CB607" s="213"/>
      <c r="CC607" s="211"/>
      <c r="CD607" s="196"/>
      <c r="CE607" s="213">
        <v>449</v>
      </c>
      <c r="CF607" s="182">
        <f t="shared" si="437"/>
        <v>45768.25</v>
      </c>
      <c r="CG607" s="182" t="str">
        <f t="shared" si="438"/>
        <v/>
      </c>
      <c r="CH607" s="196"/>
      <c r="CI607" s="196"/>
      <c r="CJ607" s="196"/>
      <c r="CK607" s="196" t="e">
        <f t="shared" si="439"/>
        <v>#VALUE!</v>
      </c>
      <c r="CL607" s="196">
        <f t="shared" si="440"/>
        <v>6.9444444015971385E-3</v>
      </c>
      <c r="CM607" s="196" t="e">
        <f t="shared" si="441"/>
        <v>#VALUE!</v>
      </c>
      <c r="CN607" s="114"/>
      <c r="CO607" s="115" t="str">
        <f t="shared" si="442"/>
        <v/>
      </c>
      <c r="CP607" s="116" t="e">
        <f t="shared" si="443"/>
        <v>#VALUE!</v>
      </c>
      <c r="CQ607" s="117">
        <f t="shared" si="444"/>
        <v>0.25</v>
      </c>
      <c r="CR607" s="117">
        <f t="shared" si="445"/>
        <v>45768.256944444402</v>
      </c>
      <c r="CS607" s="117" t="str">
        <f t="shared" si="446"/>
        <v/>
      </c>
      <c r="CT607" s="118">
        <f t="shared" si="447"/>
        <v>65905929.99999994</v>
      </c>
      <c r="CU607" s="118" t="e">
        <f t="shared" si="448"/>
        <v>#VALUE!</v>
      </c>
      <c r="CV607" s="118" t="e">
        <f t="shared" si="449"/>
        <v>#VALUE!</v>
      </c>
      <c r="CW607" s="119" t="e">
        <f t="shared" si="450"/>
        <v>#VALUE!</v>
      </c>
    </row>
    <row r="608" spans="1:101" ht="118.5" customHeight="1" x14ac:dyDescent="0.3">
      <c r="A608" s="160" t="str">
        <f>[4]SayfaKAY!C452</f>
        <v>KAY5+6</v>
      </c>
      <c r="B608" s="104" t="str">
        <f>[4]SayfaKAY!D452</f>
        <v>3881(10)</v>
      </c>
      <c r="C608" s="105" t="str">
        <f>[4]SayfaKAY!E452</f>
        <v>MB</v>
      </c>
      <c r="D608" s="105">
        <f>[4]SayfaKAY!F452</f>
        <v>82225</v>
      </c>
      <c r="E608" s="106" t="str">
        <f>[4]SayfaKAY!G452</f>
        <v>BOZ-KAY5+6-FF-451</v>
      </c>
      <c r="F608" s="193">
        <f t="shared" si="411"/>
        <v>45768</v>
      </c>
      <c r="G608" s="135">
        <f t="shared" si="412"/>
        <v>0.41666666670062114</v>
      </c>
      <c r="H608" s="235">
        <f>[4]SayfaKAY!H452</f>
        <v>45768.416666666701</v>
      </c>
      <c r="I608" s="104" t="str">
        <f>[4]SayfaKAY!I452</f>
        <v>Depo/Depot</v>
      </c>
      <c r="J608" s="103" t="str">
        <f>IF([4]SayfaKAY!J452="","",IF([4]SayfaKAY!J452="Müşteri","Notified by Customer","Notified by Bozankaya"))</f>
        <v>Notified by Bozankaya</v>
      </c>
      <c r="K608" s="103" t="e">
        <f>VLOOKUP([4]SayfaKAY!L452,#REF!,2,FALSE)</f>
        <v>#REF!</v>
      </c>
      <c r="L608" s="165" t="str">
        <f>[4]SayfaKAY!X452</f>
        <v>KAAF DEMİRYOLU ARAÇLARI ANONİM ŞİRK</v>
      </c>
      <c r="M608" s="107" t="str">
        <f t="shared" si="413"/>
        <v>KAY5+6-BOZ-KAY5+6-FF-451</v>
      </c>
      <c r="N608" s="105" t="str">
        <f>[4]SayfaKAY!M452</f>
        <v>KP0127S06 TANK SERİ NUMARALI MB SOL KUMLAMA KOMPRESÖRÜ ÇALIŞMIYOR</v>
      </c>
      <c r="O608" s="166" t="str">
        <f>[4]SayfaKAY!P452</f>
        <v>D-Arıza değil</v>
      </c>
      <c r="P608" s="166" t="str">
        <f>[4]SayfaKAY!Q452</f>
        <v>B(Servisten çekmeye etki eden arıza)</v>
      </c>
      <c r="Q608" s="166" t="str">
        <f>[4]SayfaKAY!R452</f>
        <v>N.A(Yaralanma yok)</v>
      </c>
      <c r="R608" s="132" t="str" cm="1">
        <f t="array" ref="R608">IF([4]SayfaKAY!U452="","",_xlfn.IFS([4]SayfaKAY!U452="Bozankaya","Bozankaya",[4]SayfaKAY!U452="Müşteri","Customer",[4]SayfaKAY!U452="Tedarikçi","Equipment Supplier"))</f>
        <v>Equipment Supplier</v>
      </c>
      <c r="S608" s="204" t="str">
        <f>[4]SayfaKAY!N452</f>
        <v>KABLO TESİSATI KONTROL EDİLDİ. ENERJİ GELİYOR KOMPRESÖR ÇALIŞMIYOR</v>
      </c>
      <c r="T608" s="133" t="str">
        <f>[4]SayfaKAY!AD452</f>
        <v>*Ekipman değiştirilecek</v>
      </c>
      <c r="U608" s="132" t="str">
        <f>[4]SayfaKAY!W452</f>
        <v/>
      </c>
      <c r="V608" s="108" t="str">
        <f>[4]SayfaKAY!AZ452</f>
        <v/>
      </c>
      <c r="W608" s="136">
        <f t="shared" si="414"/>
        <v>45768</v>
      </c>
      <c r="X608" s="137" t="str">
        <f t="shared" si="415"/>
        <v>10:10</v>
      </c>
      <c r="Y608" s="235">
        <f>[4]SayfaKAY!AE452</f>
        <v>45768.423611111102</v>
      </c>
      <c r="Z608" s="192" t="str">
        <f t="shared" si="416"/>
        <v/>
      </c>
      <c r="AA608" s="110" t="str">
        <f t="shared" si="417"/>
        <v/>
      </c>
      <c r="AB608" s="182" t="str">
        <f>[4]SayfaKAY!BA452</f>
        <v/>
      </c>
      <c r="AC608" s="257" t="str">
        <f t="shared" si="418"/>
        <v/>
      </c>
      <c r="AD608" s="111" t="str">
        <f t="shared" si="419"/>
        <v/>
      </c>
      <c r="AE608" s="111" t="str">
        <f t="shared" si="420"/>
        <v/>
      </c>
      <c r="AF608" s="235" t="str">
        <f>[4]SayfaKAY!BA452</f>
        <v/>
      </c>
      <c r="AG608" s="179" t="str">
        <f>[4]SayfaKAY!S452</f>
        <v>(II) Aynı Araçta Tekrarlayan Arıza</v>
      </c>
      <c r="AH608" s="178" t="str">
        <f t="shared" si="421"/>
        <v>Bu Arıza Aracın Servise Verilmesine Engel</v>
      </c>
      <c r="AI608" s="163" t="str">
        <f>[4]SayfaKAY!AV452</f>
        <v/>
      </c>
      <c r="AJ608" s="164" t="str">
        <f t="shared" si="422"/>
        <v/>
      </c>
      <c r="AK608" s="164" t="str">
        <f t="shared" si="423"/>
        <v/>
      </c>
      <c r="AL608" s="112" t="str">
        <f>[4]SayfaKAY!AX452</f>
        <v/>
      </c>
      <c r="AM608" s="257" t="str" cm="1">
        <f t="array" ref="AM608">IFERROR(IF(AND(P608&lt;&gt;"D(Arıza Değil)",AH608="Bu Arıza Aracın Servise Verilmesine Engel Değil"),
IF(Z608-F608&gt;0,(AB608-Y608)*24*60,
IF(OR(AND(G608&gt;$AS$1,G608&lt;$AT$1),AND(G608&gt;$AU$1,G608&lt;$AV$1)),
(AF608-H608)*24*60,     BH:BH0)),        AN608),0)</f>
        <v/>
      </c>
      <c r="AN608" s="257" t="str">
        <f t="shared" si="424"/>
        <v/>
      </c>
      <c r="AO608" s="174" t="str">
        <f>[4]SayfaKAY!AG452</f>
        <v>KAAF</v>
      </c>
      <c r="AP608" s="174" t="str">
        <f>[4]SayfaKAY!AI452</f>
        <v>S320-7092</v>
      </c>
      <c r="AQ608" s="174" t="str">
        <f>[4]SayfaKAY!AQ452</f>
        <v/>
      </c>
      <c r="AR608" s="174" t="str">
        <f>[4]SayfaKAY!AH452</f>
        <v>KOMPRESOR</v>
      </c>
      <c r="AS608" s="174">
        <f>[4]SayfaKAY!AJ452</f>
        <v>1</v>
      </c>
      <c r="AT608" s="175" t="str">
        <f>[4]SayfaKAY!AM452</f>
        <v/>
      </c>
      <c r="AU608" s="176" t="str">
        <f>[4]SayfaKAY!AL452</f>
        <v/>
      </c>
      <c r="AV608" s="176" t="str">
        <f>[4]SayfaKAY!AP452</f>
        <v/>
      </c>
      <c r="AW608" s="177" t="str">
        <f>[4]SayfaKAY!AT452</f>
        <v/>
      </c>
      <c r="AX608" s="194" t="str">
        <f t="shared" si="425"/>
        <v/>
      </c>
      <c r="AY608" s="168"/>
      <c r="AZ608" s="167"/>
      <c r="BA608" s="113"/>
      <c r="BB608" s="171"/>
      <c r="BC608" s="114"/>
      <c r="BD608" s="114"/>
      <c r="BE608" s="114"/>
      <c r="BF608" s="114"/>
      <c r="BG608" s="114"/>
      <c r="BH608" s="114">
        <f>IFERROR(FRACAS!AN455, "Hata Var")</f>
        <v>120.00000009778887</v>
      </c>
      <c r="BI608" s="114"/>
      <c r="BJ608" s="114"/>
      <c r="BK608" s="105" t="str">
        <f>[4]SayfaKAY!AW452</f>
        <v/>
      </c>
      <c r="BL608" s="105" t="str">
        <f>[4]SayfaKAY!V452</f>
        <v>KAAF DEMİRYOLU ARAÇLARI ANONİM ŞİRK</v>
      </c>
      <c r="BM608" s="114"/>
      <c r="BN608" s="171" t="str">
        <f t="shared" si="426"/>
        <v>x yok</v>
      </c>
      <c r="BO608" s="171" t="b">
        <f t="shared" si="427"/>
        <v>0</v>
      </c>
      <c r="BP608" s="171" t="e">
        <f t="shared" si="428"/>
        <v>#VALUE!</v>
      </c>
      <c r="BQ608" s="226">
        <f t="shared" si="429"/>
        <v>9.9999999382998794</v>
      </c>
      <c r="BR608" s="226" t="e">
        <f t="shared" si="430"/>
        <v>#VALUE!</v>
      </c>
      <c r="BS608" s="226" t="e">
        <f t="shared" si="431"/>
        <v>#VALUE!</v>
      </c>
      <c r="BT608" s="114"/>
      <c r="BU608" s="242"/>
      <c r="BV608" s="233">
        <f t="shared" si="432"/>
        <v>-1</v>
      </c>
      <c r="BW608" s="226" t="str">
        <f t="shared" si="433"/>
        <v>Hayır, çakışma yok</v>
      </c>
      <c r="BX608" s="229"/>
      <c r="BY608" s="247">
        <f t="shared" si="434"/>
        <v>6.9444444015971385E-3</v>
      </c>
      <c r="BZ608" s="247" t="e">
        <f t="shared" si="435"/>
        <v>#VALUE!</v>
      </c>
      <c r="CA608" s="247" t="e">
        <f t="shared" si="436"/>
        <v>#VALUE!</v>
      </c>
      <c r="CB608" s="213"/>
      <c r="CC608" s="211"/>
      <c r="CD608" s="196"/>
      <c r="CE608" s="213">
        <v>451</v>
      </c>
      <c r="CF608" s="182">
        <f t="shared" si="437"/>
        <v>45768.416666666701</v>
      </c>
      <c r="CG608" s="182" t="str">
        <f t="shared" si="438"/>
        <v/>
      </c>
      <c r="CH608" s="196"/>
      <c r="CI608" s="196"/>
      <c r="CJ608" s="196"/>
      <c r="CK608" s="196" t="e">
        <f t="shared" si="439"/>
        <v>#VALUE!</v>
      </c>
      <c r="CL608" s="196">
        <f t="shared" si="440"/>
        <v>6.9444444015971385E-3</v>
      </c>
      <c r="CM608" s="196" t="e">
        <f t="shared" si="441"/>
        <v>#VALUE!</v>
      </c>
      <c r="CN608" s="114"/>
      <c r="CO608" s="115" t="str">
        <f t="shared" si="442"/>
        <v/>
      </c>
      <c r="CP608" s="116" t="e">
        <f t="shared" si="443"/>
        <v>#VALUE!</v>
      </c>
      <c r="CQ608" s="117">
        <f t="shared" si="444"/>
        <v>0.41666666670062114</v>
      </c>
      <c r="CR608" s="117">
        <f t="shared" si="445"/>
        <v>45768.423611111102</v>
      </c>
      <c r="CS608" s="117" t="str">
        <f t="shared" si="446"/>
        <v/>
      </c>
      <c r="CT608" s="118">
        <f t="shared" si="447"/>
        <v>65905929.99999994</v>
      </c>
      <c r="CU608" s="118" t="e">
        <f t="shared" si="448"/>
        <v>#VALUE!</v>
      </c>
      <c r="CV608" s="118" t="e">
        <f t="shared" si="449"/>
        <v>#VALUE!</v>
      </c>
      <c r="CW608" s="119" t="e">
        <f t="shared" si="450"/>
        <v>#VALUE!</v>
      </c>
    </row>
    <row r="609" spans="1:101" ht="118.5" customHeight="1" x14ac:dyDescent="0.3">
      <c r="A609" s="160" t="str">
        <f>[4]SayfaKAY!C652</f>
        <v>KAY5+6</v>
      </c>
      <c r="B609" s="104" t="str">
        <f>[4]SayfaKAY!D652</f>
        <v>3873(2)</v>
      </c>
      <c r="C609" s="105" t="str">
        <f>[4]SayfaKAY!E652</f>
        <v>MB</v>
      </c>
      <c r="D609" s="105">
        <f>[4]SayfaKAY!F652</f>
        <v>146256</v>
      </c>
      <c r="E609" s="106" t="str">
        <f>[4]SayfaKAY!G652</f>
        <v>BOZ-KAY5+6-FF-645</v>
      </c>
      <c r="F609" s="193">
        <f t="shared" si="411"/>
        <v>45767</v>
      </c>
      <c r="G609" s="135">
        <f t="shared" si="412"/>
        <v>0.35694444440014195</v>
      </c>
      <c r="H609" s="235">
        <f>[4]SayfaKAY!H652</f>
        <v>45767.3569444444</v>
      </c>
      <c r="I609" s="104" t="str">
        <f>[4]SayfaKAY!I652</f>
        <v>Hat/Line</v>
      </c>
      <c r="J609" s="103" t="str">
        <f>IF([4]SayfaKAY!J652="","",IF([4]SayfaKAY!J652="Müşteri","Notified by Customer","Notified by Bozankaya"))</f>
        <v>Notified by Customer</v>
      </c>
      <c r="K609" s="103" t="e">
        <f>VLOOKUP([4]SayfaKAY!L652,#REF!,2,FALSE)</f>
        <v>#REF!</v>
      </c>
      <c r="L609" s="165" t="str">
        <f>[4]SayfaKAY!X652</f>
        <v>ATAK ULAŞIM SAN.TİC.LTD.ŞTİ.</v>
      </c>
      <c r="M609" s="107" t="str">
        <f t="shared" si="413"/>
        <v>KAY5+6-BOZ-KAY5+6-FF-645</v>
      </c>
      <c r="N609" s="105" t="str">
        <f>[4]SayfaKAY!M652</f>
        <v>14.04.2025 tarihinde yapılan saha denetiminde 3873 numaralı aracın saat 15:10 da kapı üstü ekranların çalışmadığı tespit edilmiştir.</v>
      </c>
      <c r="O609" s="166" t="str">
        <f>[4]SayfaKAY!P652</f>
        <v>D-Arıza değil</v>
      </c>
      <c r="P609" s="166" t="str">
        <f>[4]SayfaKAY!Q652</f>
        <v>B(Servisten çekmeye etki eden arıza)</v>
      </c>
      <c r="Q609" s="166" t="str">
        <f>[4]SayfaKAY!R652</f>
        <v>N.A(Yaralanma yok)</v>
      </c>
      <c r="R609" s="132" t="str" cm="1">
        <f t="array" ref="R609">IF([4]SayfaKAY!U652="","",_xlfn.IFS([4]SayfaKAY!U652="Bozankaya","Bozankaya",[4]SayfaKAY!U652="Müşteri","Customer",[4]SayfaKAY!U652="Tedarikçi","Equipment Supplier"))</f>
        <v>Equipment Supplier</v>
      </c>
      <c r="S609" s="204" t="str">
        <f>[4]SayfaKAY!N652</f>
        <v>Kontrol edildi sorun görülmedi.</v>
      </c>
      <c r="T609" s="133" t="str">
        <f>[4]SayfaKAY!AD652</f>
        <v>*Reset edildi</v>
      </c>
      <c r="U609" s="132" t="str">
        <f>[4]SayfaKAY!W652</f>
        <v>Evet</v>
      </c>
      <c r="V609" s="108">
        <f>[4]SayfaKAY!AZ652</f>
        <v>2</v>
      </c>
      <c r="W609" s="136">
        <f t="shared" si="414"/>
        <v>45767</v>
      </c>
      <c r="X609" s="137" t="str">
        <f t="shared" si="415"/>
        <v>10:00</v>
      </c>
      <c r="Y609" s="235">
        <f>[4]SayfaKAY!AE652</f>
        <v>45767.416666666701</v>
      </c>
      <c r="Z609" s="109">
        <f t="shared" si="416"/>
        <v>45768</v>
      </c>
      <c r="AA609" s="110" t="str">
        <f t="shared" si="417"/>
        <v>11:00</v>
      </c>
      <c r="AB609" s="182">
        <f>[4]SayfaKAY!BA652</f>
        <v>45768.458333333299</v>
      </c>
      <c r="AC609" s="257">
        <f t="shared" si="418"/>
        <v>1586.0000000149012</v>
      </c>
      <c r="AD609" s="111">
        <f t="shared" si="419"/>
        <v>45768</v>
      </c>
      <c r="AE609" s="111" t="str">
        <f t="shared" si="420"/>
        <v>11:00</v>
      </c>
      <c r="AF609" s="235">
        <f>[4]SayfaKAY!BA652</f>
        <v>45768.458333333299</v>
      </c>
      <c r="AG609" s="179" t="str">
        <f>[4]SayfaKAY!S652</f>
        <v>(III) Farklı Araçlarda Tekrarlayan Arıza</v>
      </c>
      <c r="AH609" s="178" t="str">
        <f t="shared" si="421"/>
        <v>Bu Arıza Aracın Servise Verilmesine Engel</v>
      </c>
      <c r="AI609" s="163" t="str">
        <f>[4]SayfaKAY!AV652</f>
        <v/>
      </c>
      <c r="AJ609" s="164" t="str">
        <f t="shared" si="422"/>
        <v/>
      </c>
      <c r="AK609" s="164" t="str">
        <f t="shared" si="423"/>
        <v/>
      </c>
      <c r="AL609" s="112" t="str">
        <f>[4]SayfaKAY!AX652</f>
        <v/>
      </c>
      <c r="AM609" s="257" cm="1">
        <f t="array" ref="AM609">IFERROR(IF(AND(P609&lt;&gt;"D(Arıza Değil)",AH609="Bu Arıza Aracın Servise Verilmesine Engel Değil"),
IF(Z609-F609&gt;0,(AB609-Y609)*24*60,
IF(OR(AND(G609&gt;$AS$1,G609&lt;$AT$1),AND(G609&gt;$AU$1,G609&lt;$AV$1)),
(AF609-H609)*24*60,     BH:BH0)),        AN609),0)</f>
        <v>1586.0000000149012</v>
      </c>
      <c r="AN609" s="257">
        <f t="shared" si="424"/>
        <v>1586.0000000149012</v>
      </c>
      <c r="AO609" s="174" t="str">
        <f>[4]SayfaKAY!AG652</f>
        <v/>
      </c>
      <c r="AP609" s="174" t="str">
        <f>[4]SayfaKAY!AI652</f>
        <v/>
      </c>
      <c r="AQ609" s="174" t="str">
        <f>[4]SayfaKAY!AQ652</f>
        <v/>
      </c>
      <c r="AR609" s="174" t="str">
        <f>[4]SayfaKAY!AH652</f>
        <v/>
      </c>
      <c r="AS609" s="174" t="str">
        <f>[4]SayfaKAY!AJ652</f>
        <v/>
      </c>
      <c r="AT609" s="175" t="str">
        <f>[4]SayfaKAY!AM652</f>
        <v/>
      </c>
      <c r="AU609" s="176" t="str">
        <f>[4]SayfaKAY!AL652</f>
        <v/>
      </c>
      <c r="AV609" s="176" t="str">
        <f>[4]SayfaKAY!AP652</f>
        <v/>
      </c>
      <c r="AW609" s="177" t="str">
        <f>[4]SayfaKAY!AT652</f>
        <v/>
      </c>
      <c r="AX609" s="194">
        <f t="shared" si="425"/>
        <v>34892.000000327826</v>
      </c>
      <c r="AY609" s="168"/>
      <c r="AZ609" s="167"/>
      <c r="BA609" s="113"/>
      <c r="BB609" s="171" t="str">
        <f t="shared" ref="BB609:BB626" si="451">IF($AQ$1="X", IF(AND(G609&gt;=$AS$1,G609&lt;=$AT$1),IF(P609&lt;&gt;"D(Arıza Değil)",AC609,0), IF(AND(G609&gt;=$AU$1,G609&lt;=$AV$1),IF(P609&lt;&gt;"D(Arıza Değil)",AC609,0), "")), "")</f>
        <v/>
      </c>
      <c r="BC609" s="114"/>
      <c r="BD609" s="114"/>
      <c r="BE609" s="114"/>
      <c r="BF609" s="114"/>
      <c r="BG609" s="114"/>
      <c r="BH609" s="114">
        <f>IFERROR(FRACAS!AN655, "Hata Var")</f>
        <v>2567.0000000169966</v>
      </c>
      <c r="BI609" s="114"/>
      <c r="BJ609" s="114"/>
      <c r="BK609" s="105" t="str">
        <f>[4]SayfaKAY!AW652</f>
        <v/>
      </c>
      <c r="BL609" s="105" t="str">
        <f>[4]SayfaKAY!V652</f>
        <v>ATAK ULAŞIM SAN.TİC.LTD.ŞTİ.</v>
      </c>
      <c r="BM609" s="114"/>
      <c r="BN609" s="171" t="str">
        <f t="shared" si="426"/>
        <v>x yok</v>
      </c>
      <c r="BO609" s="171" t="str">
        <f t="shared" si="427"/>
        <v>aynı gün giderilen arıza</v>
      </c>
      <c r="BP609" s="171" t="str">
        <f t="shared" si="428"/>
        <v>Bir günden fazla süren arıza</v>
      </c>
      <c r="BQ609" s="226">
        <f t="shared" si="429"/>
        <v>86.000000112690032</v>
      </c>
      <c r="BR609" s="226">
        <f t="shared" si="430"/>
        <v>1499.9999999022111</v>
      </c>
      <c r="BS609" s="226">
        <f t="shared" si="431"/>
        <v>1586.0000000149012</v>
      </c>
      <c r="BT609" s="114"/>
      <c r="BU609" s="242"/>
      <c r="BV609" s="233">
        <f t="shared" si="432"/>
        <v>2</v>
      </c>
      <c r="BW609" s="226" t="str">
        <f t="shared" si="433"/>
        <v>Evet, çakışma var</v>
      </c>
      <c r="BX609" s="229"/>
      <c r="BY609" s="247">
        <f t="shared" si="434"/>
        <v>5.9722222300479189E-2</v>
      </c>
      <c r="BZ609" s="247">
        <f t="shared" si="435"/>
        <v>1.0416666665987577</v>
      </c>
      <c r="CA609" s="247">
        <f t="shared" si="436"/>
        <v>1.1013888888992369</v>
      </c>
      <c r="CB609" s="213"/>
      <c r="CC609" s="211"/>
      <c r="CD609" s="196"/>
      <c r="CE609" s="213">
        <v>651</v>
      </c>
      <c r="CF609" s="182">
        <f t="shared" si="437"/>
        <v>45767.3569444444</v>
      </c>
      <c r="CG609" s="182">
        <f t="shared" si="438"/>
        <v>45768.458333333299</v>
      </c>
      <c r="CH609" s="196"/>
      <c r="CI609" s="196"/>
      <c r="CJ609" s="196"/>
      <c r="CK609" s="196">
        <f t="shared" si="439"/>
        <v>1.0416666665987577</v>
      </c>
      <c r="CL609" s="196">
        <f t="shared" si="440"/>
        <v>5.9722222300479189E-2</v>
      </c>
      <c r="CM609" s="196">
        <f t="shared" si="441"/>
        <v>1.1013888888992369</v>
      </c>
      <c r="CN609" s="114"/>
      <c r="CO609" s="115">
        <f t="shared" si="442"/>
        <v>1586.0000000149012</v>
      </c>
      <c r="CP609" s="116">
        <f t="shared" si="443"/>
        <v>62.499999995925464</v>
      </c>
      <c r="CQ609" s="117">
        <f t="shared" si="444"/>
        <v>0.35694444440014195</v>
      </c>
      <c r="CR609" s="117">
        <f t="shared" si="445"/>
        <v>45767.416666666701</v>
      </c>
      <c r="CS609" s="117">
        <f t="shared" si="446"/>
        <v>45768.458333333299</v>
      </c>
      <c r="CT609" s="118">
        <f t="shared" si="447"/>
        <v>65904566.000000112</v>
      </c>
      <c r="CU609" s="118">
        <f t="shared" si="448"/>
        <v>1499.9999999022111</v>
      </c>
      <c r="CV609" s="118">
        <f t="shared" si="449"/>
        <v>65906066.000000015</v>
      </c>
      <c r="CW609" s="119">
        <f t="shared" si="450"/>
        <v>0.9999772403347531</v>
      </c>
    </row>
    <row r="610" spans="1:101" ht="118.5" customHeight="1" x14ac:dyDescent="0.3">
      <c r="A610" s="160" t="str">
        <f>[4]SayfaKAY!C447</f>
        <v>KAY5+6</v>
      </c>
      <c r="B610" s="104" t="str">
        <f>[4]SayfaKAY!D447</f>
        <v>3879(8)</v>
      </c>
      <c r="C610" s="105" t="str">
        <f>[4]SayfaKAY!E447</f>
        <v>MA</v>
      </c>
      <c r="D610" s="105">
        <f>[4]SayfaKAY!F447</f>
        <v>100943</v>
      </c>
      <c r="E610" s="106" t="str">
        <f>[4]SayfaKAY!G447</f>
        <v>BOZ-KAY5+6-FF-446</v>
      </c>
      <c r="F610" s="134">
        <f t="shared" si="411"/>
        <v>45765</v>
      </c>
      <c r="G610" s="135">
        <f t="shared" si="412"/>
        <v>0.25</v>
      </c>
      <c r="H610" s="235">
        <f>[4]SayfaKAY!H447</f>
        <v>45765.25</v>
      </c>
      <c r="I610" s="104" t="str">
        <f>[4]SayfaKAY!I447</f>
        <v>Hat/Line</v>
      </c>
      <c r="J610" s="103" t="str">
        <f>IF([4]SayfaKAY!J447="","",IF([4]SayfaKAY!J447="Müşteri","Notified by Customer","Notified by Bozankaya"))</f>
        <v>Notified by Bozankaya</v>
      </c>
      <c r="K610" s="103" t="e">
        <f>VLOOKUP([4]SayfaKAY!L447,#REF!,2,FALSE)</f>
        <v>#REF!</v>
      </c>
      <c r="L610" s="165" t="str">
        <f>[4]SayfaKAY!X447</f>
        <v>KAAF DEMİRYOLU ARAÇLARI ANONİM ŞİRK</v>
      </c>
      <c r="M610" s="107" t="str">
        <f t="shared" si="413"/>
        <v>KAY5+6-BOZ-KAY5+6-FF-446</v>
      </c>
      <c r="N610" s="105" t="str">
        <f>[4]SayfaKAY!M447</f>
        <v>ARACIN BZ21AT045 KUMLAMA TANK SERİ NUMARALI KUMLAMA KOMPRESÖRÜ ÇALIŞMIYOR.</v>
      </c>
      <c r="O610" s="166" t="str">
        <f>[4]SayfaKAY!P447</f>
        <v>D-Arıza değil</v>
      </c>
      <c r="P610" s="166" t="str">
        <f>[4]SayfaKAY!Q447</f>
        <v>B(Servisten çekmeye etki eden arıza)</v>
      </c>
      <c r="Q610" s="166" t="str">
        <f>[4]SayfaKAY!R447</f>
        <v>N.A(Yaralanma yok)</v>
      </c>
      <c r="R610" s="132" t="str" cm="1">
        <f t="array" ref="R610">IF([4]SayfaKAY!U447="","",_xlfn.IFS([4]SayfaKAY!U447="Bozankaya","Bozankaya",[4]SayfaKAY!U447="Müşteri","Customer",[4]SayfaKAY!U447="Tedarikçi","Equipment Supplier"))</f>
        <v>Equipment Supplier</v>
      </c>
      <c r="S610" s="204" t="str">
        <f>[4]SayfaKAY!N447</f>
        <v>KABLO KONTROL İŞLEMİ YAPILDI ENERJİ GELİYOR, KOMPRESÖR ÇALIŞMIYOR</v>
      </c>
      <c r="T610" s="133" t="str">
        <f>[4]SayfaKAY!AD447</f>
        <v>*Ekipman değiştirilecek</v>
      </c>
      <c r="U610" s="132" t="str">
        <f>[4]SayfaKAY!W447</f>
        <v/>
      </c>
      <c r="V610" s="108" t="str">
        <f>[4]SayfaKAY!AZ447</f>
        <v/>
      </c>
      <c r="W610" s="136">
        <f t="shared" si="414"/>
        <v>45768</v>
      </c>
      <c r="X610" s="137" t="str">
        <f t="shared" si="415"/>
        <v>06:10</v>
      </c>
      <c r="Y610" s="235">
        <f>[4]SayfaKAY!AE447</f>
        <v>45768.256944444402</v>
      </c>
      <c r="Z610" s="109" t="str">
        <f t="shared" si="416"/>
        <v/>
      </c>
      <c r="AA610" s="110" t="str">
        <f t="shared" si="417"/>
        <v/>
      </c>
      <c r="AB610" s="182" t="str">
        <f>[4]SayfaKAY!BA447</f>
        <v/>
      </c>
      <c r="AC610" s="257" t="str">
        <f t="shared" si="418"/>
        <v/>
      </c>
      <c r="AD610" s="111" t="str">
        <f t="shared" si="419"/>
        <v/>
      </c>
      <c r="AE610" s="111" t="str">
        <f t="shared" si="420"/>
        <v/>
      </c>
      <c r="AF610" s="235" t="str">
        <f>[4]SayfaKAY!BA447</f>
        <v/>
      </c>
      <c r="AG610" s="179" t="str">
        <f>[4]SayfaKAY!S447</f>
        <v>(I) İlk Defa Karşılaşılan Arıza</v>
      </c>
      <c r="AH610" s="178" t="str">
        <f t="shared" si="421"/>
        <v>Bu Arıza Aracın Servise Verilmesine Engel</v>
      </c>
      <c r="AI610" s="163" t="str">
        <f>[4]SayfaKAY!AV447</f>
        <v/>
      </c>
      <c r="AJ610" s="164" t="str">
        <f t="shared" si="422"/>
        <v/>
      </c>
      <c r="AK610" s="164" t="str">
        <f t="shared" si="423"/>
        <v/>
      </c>
      <c r="AL610" s="112" t="str">
        <f>[4]SayfaKAY!AX447</f>
        <v/>
      </c>
      <c r="AM610" s="257" t="str" cm="1">
        <f t="array" ref="AM610">IFERROR(IF(AND(P610&lt;&gt;"D(Arıza Değil)",AH610="Bu Arıza Aracın Servise Verilmesine Engel Değil"),
IF(Z610-F610&gt;0,(AB610-Y610)*24*60,
IF(OR(AND(G610&gt;$AS$1,G610&lt;$AT$1),AND(G610&gt;$AU$1,G610&lt;$AV$1)),
(AF610-H610)*24*60,     BH:BH0)),        AN610),0)</f>
        <v/>
      </c>
      <c r="AN610" s="257" t="str">
        <f t="shared" si="424"/>
        <v/>
      </c>
      <c r="AO610" s="174" t="str">
        <f>[4]SayfaKAY!AG447</f>
        <v>KAAF</v>
      </c>
      <c r="AP610" s="174" t="str">
        <f>[4]SayfaKAY!AI447</f>
        <v>S320-7092</v>
      </c>
      <c r="AQ610" s="174" t="str">
        <f>[4]SayfaKAY!AQ447</f>
        <v/>
      </c>
      <c r="AR610" s="174" t="str">
        <f>[4]SayfaKAY!AH447</f>
        <v>KOMPRESOR</v>
      </c>
      <c r="AS610" s="174" t="str">
        <f>[4]SayfaKAY!AJ447</f>
        <v/>
      </c>
      <c r="AT610" s="175" t="str">
        <f>[4]SayfaKAY!AM447</f>
        <v/>
      </c>
      <c r="AU610" s="176" t="str">
        <f>[4]SayfaKAY!AL447</f>
        <v/>
      </c>
      <c r="AV610" s="176" t="str">
        <f>[4]SayfaKAY!AP447</f>
        <v/>
      </c>
      <c r="AW610" s="177" t="str">
        <f>[4]SayfaKAY!AT447</f>
        <v/>
      </c>
      <c r="AX610" s="194" t="str">
        <f t="shared" si="425"/>
        <v/>
      </c>
      <c r="AY610" s="168"/>
      <c r="AZ610" s="167"/>
      <c r="BA610" s="113"/>
      <c r="BB610" s="171" t="str">
        <f t="shared" si="451"/>
        <v/>
      </c>
      <c r="BC610" s="114"/>
      <c r="BD610" s="114"/>
      <c r="BE610" s="114"/>
      <c r="BF610" s="114"/>
      <c r="BG610" s="114"/>
      <c r="BH610" s="114">
        <f>IFERROR(FRACAS!AN450, "Hata Var")</f>
        <v>420.00000004889444</v>
      </c>
      <c r="BI610" s="114"/>
      <c r="BJ610" s="114"/>
      <c r="BK610" s="105" t="str">
        <f>[4]SayfaKAY!AW447</f>
        <v/>
      </c>
      <c r="BL610" s="105" t="str">
        <f>[4]SayfaKAY!V447</f>
        <v>KAAF DEMİRYOLU ARAÇLARI ANONİM ŞİRK</v>
      </c>
      <c r="BM610" s="114"/>
      <c r="BN610" s="171" t="str">
        <f t="shared" si="426"/>
        <v>x yok</v>
      </c>
      <c r="BO610" s="171" t="b">
        <f t="shared" si="427"/>
        <v>0</v>
      </c>
      <c r="BP610" s="171" t="e">
        <f t="shared" si="428"/>
        <v>#VALUE!</v>
      </c>
      <c r="BQ610" s="226">
        <f t="shared" si="429"/>
        <v>4329.9999999382999</v>
      </c>
      <c r="BR610" s="226" t="e">
        <f t="shared" si="430"/>
        <v>#VALUE!</v>
      </c>
      <c r="BS610" s="226" t="e">
        <f t="shared" si="431"/>
        <v>#VALUE!</v>
      </c>
      <c r="BT610" s="114"/>
      <c r="BU610" s="242"/>
      <c r="BV610" s="233">
        <f t="shared" si="432"/>
        <v>-1</v>
      </c>
      <c r="BW610" s="226" t="str">
        <f t="shared" si="433"/>
        <v>Hayır, çakışma yok</v>
      </c>
      <c r="BX610" s="229"/>
      <c r="BY610" s="247">
        <f t="shared" si="434"/>
        <v>3.0069444444015971</v>
      </c>
      <c r="BZ610" s="247" t="e">
        <f t="shared" si="435"/>
        <v>#VALUE!</v>
      </c>
      <c r="CA610" s="247" t="e">
        <f t="shared" si="436"/>
        <v>#VALUE!</v>
      </c>
      <c r="CB610" s="213"/>
      <c r="CC610" s="211"/>
      <c r="CD610" s="196"/>
      <c r="CE610" s="213">
        <v>446</v>
      </c>
      <c r="CF610" s="182">
        <f t="shared" si="437"/>
        <v>45765.25</v>
      </c>
      <c r="CG610" s="182" t="str">
        <f t="shared" si="438"/>
        <v/>
      </c>
      <c r="CH610" s="196"/>
      <c r="CI610" s="196"/>
      <c r="CJ610" s="196"/>
      <c r="CK610" s="196" t="e">
        <f t="shared" si="439"/>
        <v>#VALUE!</v>
      </c>
      <c r="CL610" s="196">
        <f t="shared" si="440"/>
        <v>3.0069444444015971</v>
      </c>
      <c r="CM610" s="196" t="e">
        <f t="shared" si="441"/>
        <v>#VALUE!</v>
      </c>
      <c r="CN610" s="114"/>
      <c r="CO610" s="115" t="str">
        <f t="shared" si="442"/>
        <v/>
      </c>
      <c r="CP610" s="116" t="e">
        <f t="shared" si="443"/>
        <v>#VALUE!</v>
      </c>
      <c r="CQ610" s="117">
        <f t="shared" si="444"/>
        <v>0.25</v>
      </c>
      <c r="CR610" s="117">
        <f t="shared" si="445"/>
        <v>45768.256944444402</v>
      </c>
      <c r="CS610" s="117" t="str">
        <f t="shared" si="446"/>
        <v/>
      </c>
      <c r="CT610" s="118">
        <f t="shared" si="447"/>
        <v>65905929.99999994</v>
      </c>
      <c r="CU610" s="118" t="e">
        <f t="shared" si="448"/>
        <v>#VALUE!</v>
      </c>
      <c r="CV610" s="118" t="e">
        <f t="shared" si="449"/>
        <v>#VALUE!</v>
      </c>
      <c r="CW610" s="119" t="e">
        <f t="shared" si="450"/>
        <v>#VALUE!</v>
      </c>
    </row>
    <row r="611" spans="1:101" ht="118.5" customHeight="1" x14ac:dyDescent="0.3">
      <c r="A611" s="160" t="str">
        <f>[4]SayfaKAY!C828</f>
        <v>KAY5+6</v>
      </c>
      <c r="B611" s="104" t="str">
        <f>[4]SayfaKAY!D828</f>
        <v>3876(5)</v>
      </c>
      <c r="C611" s="105" t="str">
        <f>[4]SayfaKAY!E828</f>
        <v>MB</v>
      </c>
      <c r="D611" s="105">
        <f>[4]SayfaKAY!F828</f>
        <v>135047</v>
      </c>
      <c r="E611" s="106" t="str">
        <f>[4]SayfaKAY!G828</f>
        <v>BOZ-KAY5+6-FF-815</v>
      </c>
      <c r="F611" s="193">
        <f t="shared" si="411"/>
        <v>45765</v>
      </c>
      <c r="G611" s="135">
        <f t="shared" si="412"/>
        <v>0.20833333329937886</v>
      </c>
      <c r="H611" s="235">
        <f>[4]SayfaKAY!H828</f>
        <v>45765.208333333299</v>
      </c>
      <c r="I611" s="104" t="str">
        <f>[4]SayfaKAY!I828</f>
        <v>Hat/Line</v>
      </c>
      <c r="J611" s="103" t="str">
        <f>IF([4]SayfaKAY!J828="","",IF([4]SayfaKAY!J828="Müşteri","Notified by Customer","Notified by Bozankaya"))</f>
        <v>Notified by Customer</v>
      </c>
      <c r="K611" s="103" t="e">
        <f>VLOOKUP([4]SayfaKAY!L828,#REF!,2,FALSE)</f>
        <v>#REF!</v>
      </c>
      <c r="L611" s="165" t="str">
        <f>[4]SayfaKAY!X828</f>
        <v>ATAK ULAŞIM SAN.TİC.LTD.ŞTİ.</v>
      </c>
      <c r="M611" s="107" t="str">
        <f t="shared" si="413"/>
        <v>KAY5+6-BOZ-KAY5+6-FF-815</v>
      </c>
      <c r="N611" s="105" t="str">
        <f>[4]SayfaKAY!M828</f>
        <v>Yolcu bölümü kapı üzeri ekranlar çalışmıyor.</v>
      </c>
      <c r="O611" s="166" t="str">
        <f>[4]SayfaKAY!P828</f>
        <v>D-Arıza değil</v>
      </c>
      <c r="P611" s="166" t="str">
        <f>[4]SayfaKAY!Q828</f>
        <v>B(Servisten çekmeye etki eden arıza)</v>
      </c>
      <c r="Q611" s="166" t="str">
        <f>[4]SayfaKAY!R828</f>
        <v>N.A(Yaralanma yok)</v>
      </c>
      <c r="R611" s="132" t="str" cm="1">
        <f t="array" ref="R611">IF([4]SayfaKAY!U828="","",_xlfn.IFS([4]SayfaKAY!U828="Bozankaya","Bozankaya",[4]SayfaKAY!U828="Müşteri","Customer",[4]SayfaKAY!U828="Tedarikçi","Equipment Supplier"))</f>
        <v>Equipment Supplier</v>
      </c>
      <c r="S611" s="204" t="str">
        <f>[4]SayfaKAY!N828</f>
        <v>Anlık uyku moduna geçmiş SSH ekibi ile kontrol edildi. Resetlendi sorun giderildi.</v>
      </c>
      <c r="T611" s="133" t="str">
        <f>[4]SayfaKAY!AD828</f>
        <v>*Reset edildi</v>
      </c>
      <c r="U611" s="132" t="str">
        <f>[4]SayfaKAY!W828</f>
        <v>Evet</v>
      </c>
      <c r="V611" s="108">
        <f>[4]SayfaKAY!AZ828</f>
        <v>2</v>
      </c>
      <c r="W611" s="136">
        <f t="shared" si="414"/>
        <v>45764</v>
      </c>
      <c r="X611" s="137" t="str">
        <f t="shared" si="415"/>
        <v>06:00</v>
      </c>
      <c r="Y611" s="235">
        <f>[4]SayfaKAY!AE828</f>
        <v>45764.25</v>
      </c>
      <c r="Z611" s="109">
        <f t="shared" si="416"/>
        <v>45765</v>
      </c>
      <c r="AA611" s="110" t="str">
        <f t="shared" si="417"/>
        <v>08:00</v>
      </c>
      <c r="AB611" s="182">
        <f>[4]SayfaKAY!BA828</f>
        <v>45765.333333333299</v>
      </c>
      <c r="AC611" s="257">
        <f t="shared" si="418"/>
        <v>180</v>
      </c>
      <c r="AD611" s="111">
        <f t="shared" si="419"/>
        <v>45765</v>
      </c>
      <c r="AE611" s="111" t="str">
        <f t="shared" si="420"/>
        <v>08:00</v>
      </c>
      <c r="AF611" s="235">
        <f>[4]SayfaKAY!BA828</f>
        <v>45765.333333333299</v>
      </c>
      <c r="AG611" s="179" t="str">
        <f>[4]SayfaKAY!S828</f>
        <v>(III) Farklı Araçlarda Tekrarlayan Arıza</v>
      </c>
      <c r="AH611" s="178" t="str">
        <f t="shared" si="421"/>
        <v>Bu Arıza Aracın Servise Verilmesine Engel</v>
      </c>
      <c r="AI611" s="163" t="str">
        <f>[4]SayfaKAY!AV828</f>
        <v/>
      </c>
      <c r="AJ611" s="164" t="str">
        <f t="shared" si="422"/>
        <v/>
      </c>
      <c r="AK611" s="164" t="str">
        <f t="shared" si="423"/>
        <v/>
      </c>
      <c r="AL611" s="112" t="str">
        <f>[4]SayfaKAY!AX828</f>
        <v/>
      </c>
      <c r="AM611" s="257" cm="1">
        <f t="array" ref="AM611">IFERROR(IF(AND(P611&lt;&gt;"D(Arıza Değil)",AH611="Bu Arıza Aracın Servise Verilmesine Engel Değil"),
IF(Z611-F611&gt;0,(AB611-Y611)*24*60,
IF(OR(AND(G611&gt;$AS$1,G611&lt;$AT$1),AND(G611&gt;$AU$1,G611&lt;$AV$1)),
(AF611-H611)*24*60,     BH:BH0)),        AN611),0)</f>
        <v>180</v>
      </c>
      <c r="AN611" s="257">
        <f t="shared" si="424"/>
        <v>180</v>
      </c>
      <c r="AO611" s="174" t="str">
        <f>[4]SayfaKAY!AG828</f>
        <v/>
      </c>
      <c r="AP611" s="174" t="str">
        <f>[4]SayfaKAY!AI828</f>
        <v/>
      </c>
      <c r="AQ611" s="174" t="str">
        <f>[4]SayfaKAY!AQ828</f>
        <v/>
      </c>
      <c r="AR611" s="174" t="str">
        <f>[4]SayfaKAY!AH828</f>
        <v/>
      </c>
      <c r="AS611" s="174" t="str">
        <f>[4]SayfaKAY!AJ828</f>
        <v/>
      </c>
      <c r="AT611" s="175" t="str">
        <f>[4]SayfaKAY!AM828</f>
        <v/>
      </c>
      <c r="AU611" s="176" t="str">
        <f>[4]SayfaKAY!AL828</f>
        <v/>
      </c>
      <c r="AV611" s="176" t="str">
        <f>[4]SayfaKAY!AP828</f>
        <v/>
      </c>
      <c r="AW611" s="177" t="str">
        <f>[4]SayfaKAY!AT828</f>
        <v/>
      </c>
      <c r="AX611" s="194">
        <f t="shared" si="425"/>
        <v>3960</v>
      </c>
      <c r="AY611" s="168"/>
      <c r="AZ611" s="167"/>
      <c r="BA611" s="113"/>
      <c r="BB611" s="171" t="str">
        <f t="shared" si="451"/>
        <v/>
      </c>
      <c r="BC611" s="114"/>
      <c r="BD611" s="114"/>
      <c r="BE611" s="114"/>
      <c r="BF611" s="114"/>
      <c r="BG611" s="114"/>
      <c r="BH611" s="114">
        <f>IFERROR(FRACAS!AN831, "Hata Var")</f>
        <v>112.00000002980232</v>
      </c>
      <c r="BI611" s="114"/>
      <c r="BJ611" s="114"/>
      <c r="BK611" s="105" t="str">
        <f>[4]SayfaKAY!AW828</f>
        <v/>
      </c>
      <c r="BL611" s="105" t="str">
        <f>[4]SayfaKAY!V828</f>
        <v>ATAK ULAŞIM SAN.TİC.LTD.ŞTİ.</v>
      </c>
      <c r="BM611" s="114"/>
      <c r="BN611" s="171" t="str">
        <f t="shared" si="426"/>
        <v>x yok</v>
      </c>
      <c r="BO611" s="171" t="b">
        <f t="shared" si="427"/>
        <v>0</v>
      </c>
      <c r="BP611" s="171" t="b">
        <f t="shared" si="428"/>
        <v>0</v>
      </c>
      <c r="BQ611" s="226">
        <f t="shared" si="429"/>
        <v>-1379.9999999511056</v>
      </c>
      <c r="BR611" s="226">
        <f t="shared" si="430"/>
        <v>1559.9999999511056</v>
      </c>
      <c r="BS611" s="226">
        <f t="shared" si="431"/>
        <v>180</v>
      </c>
      <c r="BT611" s="114"/>
      <c r="BU611" s="242"/>
      <c r="BV611" s="233">
        <f t="shared" si="432"/>
        <v>1</v>
      </c>
      <c r="BW611" s="226" t="str">
        <f t="shared" si="433"/>
        <v>Evet, çakışma var</v>
      </c>
      <c r="BX611" s="229"/>
      <c r="BY611" s="247">
        <f t="shared" si="434"/>
        <v>-0.95833333329937886</v>
      </c>
      <c r="BZ611" s="247">
        <f t="shared" si="435"/>
        <v>1.0833333332993789</v>
      </c>
      <c r="CA611" s="247">
        <f t="shared" si="436"/>
        <v>0.125</v>
      </c>
      <c r="CB611" s="213"/>
      <c r="CC611" s="211"/>
      <c r="CD611" s="196"/>
      <c r="CE611" s="213">
        <v>827</v>
      </c>
      <c r="CF611" s="182">
        <f t="shared" si="437"/>
        <v>45765.208333333299</v>
      </c>
      <c r="CG611" s="182">
        <f t="shared" si="438"/>
        <v>45765.333333333299</v>
      </c>
      <c r="CH611" s="196"/>
      <c r="CI611" s="196"/>
      <c r="CJ611" s="196"/>
      <c r="CK611" s="196">
        <f t="shared" si="439"/>
        <v>1.0833333332993789</v>
      </c>
      <c r="CL611" s="196">
        <f t="shared" si="440"/>
        <v>-0.95833333329937886</v>
      </c>
      <c r="CM611" s="196">
        <f t="shared" si="441"/>
        <v>0.125</v>
      </c>
      <c r="CN611" s="114"/>
      <c r="CO611" s="115">
        <f t="shared" si="442"/>
        <v>180</v>
      </c>
      <c r="CP611" s="116">
        <f t="shared" si="443"/>
        <v>64.999999997962732</v>
      </c>
      <c r="CQ611" s="117">
        <f t="shared" si="444"/>
        <v>0.20833333329937886</v>
      </c>
      <c r="CR611" s="117">
        <f t="shared" si="445"/>
        <v>45764.25</v>
      </c>
      <c r="CS611" s="117">
        <f t="shared" si="446"/>
        <v>45765.333333333299</v>
      </c>
      <c r="CT611" s="118">
        <f t="shared" si="447"/>
        <v>65900220.000000052</v>
      </c>
      <c r="CU611" s="118">
        <f t="shared" si="448"/>
        <v>1559.9999999511056</v>
      </c>
      <c r="CV611" s="118">
        <f t="shared" si="449"/>
        <v>65901780</v>
      </c>
      <c r="CW611" s="119">
        <f t="shared" si="450"/>
        <v>0.99997632840873274</v>
      </c>
    </row>
    <row r="612" spans="1:101" ht="118.5" customHeight="1" x14ac:dyDescent="0.3">
      <c r="A612" s="160" t="str">
        <f>[4]SayfaKAY!C628</f>
        <v>KAY5+6</v>
      </c>
      <c r="B612" s="104" t="str">
        <f>[4]SayfaKAY!D628</f>
        <v>3875(4)</v>
      </c>
      <c r="C612" s="105" t="str">
        <f>[4]SayfaKAY!E628</f>
        <v>RA</v>
      </c>
      <c r="D612" s="105">
        <f>[4]SayfaKAY!F628</f>
        <v>111475</v>
      </c>
      <c r="E612" s="106" t="str">
        <f>[4]SayfaKAY!G628</f>
        <v>BOZ-KAY5+6-FF-623</v>
      </c>
      <c r="F612" s="193">
        <f t="shared" si="411"/>
        <v>45762</v>
      </c>
      <c r="G612" s="135">
        <f t="shared" si="412"/>
        <v>0.80486111110076308</v>
      </c>
      <c r="H612" s="235">
        <f>[4]SayfaKAY!H628</f>
        <v>45762.804861111101</v>
      </c>
      <c r="I612" s="104" t="str">
        <f>[4]SayfaKAY!I628</f>
        <v>Hat/Line</v>
      </c>
      <c r="J612" s="103" t="str">
        <f>IF([4]SayfaKAY!J628="","",IF([4]SayfaKAY!J628="Müşteri","Notified by Customer","Notified by Bozankaya"))</f>
        <v>Notified by Customer</v>
      </c>
      <c r="K612" s="103" t="e">
        <f>VLOOKUP([4]SayfaKAY!L628,#REF!,2,FALSE)</f>
        <v>#REF!</v>
      </c>
      <c r="L612" s="165" t="str">
        <f>[4]SayfaKAY!X628</f>
        <v>ATAK ULAŞIM SAN.TİC.LTD.ŞTİ.</v>
      </c>
      <c r="M612" s="107" t="str">
        <f t="shared" si="413"/>
        <v>KAY5+6-BOZ-KAY5+6-FF-623</v>
      </c>
      <c r="N612" s="105" t="str">
        <f>[4]SayfaKAY!M628</f>
        <v>Görsel yönetim pc açılmıyor. Ekranlar çalışmıyor.</v>
      </c>
      <c r="O612" s="166" t="str">
        <f>[4]SayfaKAY!P628</f>
        <v>D-Arıza değil</v>
      </c>
      <c r="P612" s="166" t="str">
        <f>[4]SayfaKAY!Q628</f>
        <v>B(Servisten çekmeye etki eden arıza)</v>
      </c>
      <c r="Q612" s="166" t="str">
        <f>[4]SayfaKAY!R628</f>
        <v>N.A(Yaralanma yok)</v>
      </c>
      <c r="R612" s="132" t="str" cm="1">
        <f t="array" ref="R612">IF([4]SayfaKAY!U628="","",_xlfn.IFS([4]SayfaKAY!U628="Bozankaya","Bozankaya",[4]SayfaKAY!U628="Müşteri","Customer",[4]SayfaKAY!U628="Tedarikçi","Equipment Supplier"))</f>
        <v>Equipment Supplier</v>
      </c>
      <c r="S612" s="204" t="str">
        <f>[4]SayfaKAY!N628</f>
        <v>GYP resetlendi. Arıza giderildi.</v>
      </c>
      <c r="T612" s="133" t="str">
        <f>[4]SayfaKAY!AD628</f>
        <v>*Reset edildi</v>
      </c>
      <c r="U612" s="132" t="str">
        <f>[4]SayfaKAY!W628</f>
        <v>Evet</v>
      </c>
      <c r="V612" s="108">
        <f>[4]SayfaKAY!AZ628</f>
        <v>1</v>
      </c>
      <c r="W612" s="136">
        <f t="shared" si="414"/>
        <v>45763</v>
      </c>
      <c r="X612" s="137" t="str">
        <f t="shared" si="415"/>
        <v>05:00</v>
      </c>
      <c r="Y612" s="235">
        <f>[4]SayfaKAY!AE628</f>
        <v>45763.208333333299</v>
      </c>
      <c r="Z612" s="109">
        <f t="shared" si="416"/>
        <v>45764</v>
      </c>
      <c r="AA612" s="110" t="str">
        <f t="shared" si="417"/>
        <v>06:00</v>
      </c>
      <c r="AB612" s="182">
        <f>[4]SayfaKAY!BA628</f>
        <v>45764.25</v>
      </c>
      <c r="AC612" s="257">
        <f t="shared" si="418"/>
        <v>2081.0000000149012</v>
      </c>
      <c r="AD612" s="111">
        <f t="shared" si="419"/>
        <v>45764</v>
      </c>
      <c r="AE612" s="111" t="str">
        <f t="shared" si="420"/>
        <v>06:00</v>
      </c>
      <c r="AF612" s="235">
        <f>[4]SayfaKAY!BA628</f>
        <v>45764.25</v>
      </c>
      <c r="AG612" s="179" t="str">
        <f>[4]SayfaKAY!S628</f>
        <v>(III) Farklı Araçlarda Tekrarlayan Arıza</v>
      </c>
      <c r="AH612" s="178" t="str">
        <f t="shared" si="421"/>
        <v>Bu Arıza Aracın Servise Verilmesine Engel</v>
      </c>
      <c r="AI612" s="163" t="str">
        <f>[4]SayfaKAY!AV628</f>
        <v/>
      </c>
      <c r="AJ612" s="164" t="str">
        <f t="shared" si="422"/>
        <v/>
      </c>
      <c r="AK612" s="164" t="str">
        <f t="shared" si="423"/>
        <v/>
      </c>
      <c r="AL612" s="112" t="str">
        <f>[4]SayfaKAY!AX628</f>
        <v/>
      </c>
      <c r="AM612" s="257" cm="1">
        <f t="array" ref="AM612">IFERROR(IF(AND(P612&lt;&gt;"D(Arıza Değil)",AH612="Bu Arıza Aracın Servise Verilmesine Engel Değil"),
IF(Z612-F612&gt;0,(AB612-Y612)*24*60,
IF(OR(AND(G612&gt;$AS$1,G612&lt;$AT$1),AND(G612&gt;$AU$1,G612&lt;$AV$1)),
(AF612-H612)*24*60,     BH:BH0)),        AN612),0)</f>
        <v>2081.0000000149012</v>
      </c>
      <c r="AN612" s="257">
        <f t="shared" si="424"/>
        <v>2081.0000000149012</v>
      </c>
      <c r="AO612" s="174" t="str">
        <f>[4]SayfaKAY!AG628</f>
        <v/>
      </c>
      <c r="AP612" s="174" t="str">
        <f>[4]SayfaKAY!AI628</f>
        <v/>
      </c>
      <c r="AQ612" s="174" t="str">
        <f>[4]SayfaKAY!AQ628</f>
        <v/>
      </c>
      <c r="AR612" s="174" t="str">
        <f>[4]SayfaKAY!AH628</f>
        <v/>
      </c>
      <c r="AS612" s="174" t="str">
        <f>[4]SayfaKAY!AJ628</f>
        <v/>
      </c>
      <c r="AT612" s="175" t="str">
        <f>[4]SayfaKAY!AM628</f>
        <v/>
      </c>
      <c r="AU612" s="176" t="str">
        <f>[4]SayfaKAY!AL628</f>
        <v/>
      </c>
      <c r="AV612" s="176" t="str">
        <f>[4]SayfaKAY!AP628</f>
        <v/>
      </c>
      <c r="AW612" s="177" t="str">
        <f>[4]SayfaKAY!AT628</f>
        <v/>
      </c>
      <c r="AX612" s="194">
        <f t="shared" si="425"/>
        <v>22891.000000163913</v>
      </c>
      <c r="AY612" s="168"/>
      <c r="AZ612" s="167"/>
      <c r="BA612" s="113"/>
      <c r="BB612" s="171" t="str">
        <f t="shared" si="451"/>
        <v/>
      </c>
      <c r="BC612" s="114"/>
      <c r="BD612" s="114"/>
      <c r="BE612" s="114"/>
      <c r="BF612" s="114"/>
      <c r="BG612" s="114"/>
      <c r="BH612" s="114">
        <f>IFERROR(FRACAS!AN631, "Hata Var")</f>
        <v>150.99999997881241</v>
      </c>
      <c r="BI612" s="114"/>
      <c r="BJ612" s="114"/>
      <c r="BK612" s="105" t="str">
        <f>[4]SayfaKAY!AW628</f>
        <v/>
      </c>
      <c r="BL612" s="105" t="str">
        <f>[4]SayfaKAY!V628</f>
        <v>ATAK ULAŞIM SAN.TİC.LTD.ŞTİ.</v>
      </c>
      <c r="BM612" s="114"/>
      <c r="BN612" s="171" t="str">
        <f t="shared" si="426"/>
        <v>x yok</v>
      </c>
      <c r="BO612" s="171" t="b">
        <f t="shared" si="427"/>
        <v>0</v>
      </c>
      <c r="BP612" s="171" t="str">
        <f t="shared" si="428"/>
        <v>Bir günden fazla süren arıza</v>
      </c>
      <c r="BQ612" s="226">
        <f t="shared" si="429"/>
        <v>580.99999996600673</v>
      </c>
      <c r="BR612" s="226">
        <f t="shared" si="430"/>
        <v>1500.0000000488944</v>
      </c>
      <c r="BS612" s="226">
        <f t="shared" si="431"/>
        <v>2081.0000000149012</v>
      </c>
      <c r="BT612" s="114"/>
      <c r="BU612" s="242"/>
      <c r="BV612" s="233">
        <f t="shared" si="432"/>
        <v>1</v>
      </c>
      <c r="BW612" s="226" t="str">
        <f t="shared" si="433"/>
        <v>Evet, çakışma var</v>
      </c>
      <c r="BX612" s="229"/>
      <c r="BY612" s="247">
        <f t="shared" si="434"/>
        <v>0.40347222219861578</v>
      </c>
      <c r="BZ612" s="247">
        <f t="shared" si="435"/>
        <v>1.0416666667006211</v>
      </c>
      <c r="CA612" s="247">
        <f t="shared" si="436"/>
        <v>1.4451388888992369</v>
      </c>
      <c r="CB612" s="213"/>
      <c r="CC612" s="211"/>
      <c r="CD612" s="196"/>
      <c r="CE612" s="213">
        <v>627</v>
      </c>
      <c r="CF612" s="182">
        <f t="shared" si="437"/>
        <v>45762.804861111101</v>
      </c>
      <c r="CG612" s="182">
        <f t="shared" si="438"/>
        <v>45764.25</v>
      </c>
      <c r="CH612" s="196"/>
      <c r="CI612" s="196"/>
      <c r="CJ612" s="196"/>
      <c r="CK612" s="196">
        <f t="shared" si="439"/>
        <v>1.0416666667006211</v>
      </c>
      <c r="CL612" s="196">
        <f t="shared" si="440"/>
        <v>0.40347222219861578</v>
      </c>
      <c r="CM612" s="196">
        <f t="shared" si="441"/>
        <v>1.4451388888992369</v>
      </c>
      <c r="CN612" s="114"/>
      <c r="CO612" s="115">
        <f t="shared" si="442"/>
        <v>2081.0000000149012</v>
      </c>
      <c r="CP612" s="116">
        <f t="shared" si="443"/>
        <v>62.500000002037268</v>
      </c>
      <c r="CQ612" s="117">
        <f t="shared" si="444"/>
        <v>0.80486111110076308</v>
      </c>
      <c r="CR612" s="117">
        <f t="shared" si="445"/>
        <v>45763.208333333299</v>
      </c>
      <c r="CS612" s="117">
        <f t="shared" si="446"/>
        <v>45764.25</v>
      </c>
      <c r="CT612" s="118">
        <f t="shared" si="447"/>
        <v>65897860.999999963</v>
      </c>
      <c r="CU612" s="118">
        <f t="shared" si="448"/>
        <v>1500.0000000488944</v>
      </c>
      <c r="CV612" s="118">
        <f t="shared" si="449"/>
        <v>65899361.000000015</v>
      </c>
      <c r="CW612" s="119">
        <f t="shared" si="450"/>
        <v>0.99997723801904459</v>
      </c>
    </row>
    <row r="613" spans="1:101" ht="118.5" customHeight="1" x14ac:dyDescent="0.3">
      <c r="A613" s="160" t="str">
        <f>[4]SayfaKAY!C700</f>
        <v>KAY5+6</v>
      </c>
      <c r="B613" s="104" t="str">
        <f>[4]SayfaKAY!D700</f>
        <v>3879(8)</v>
      </c>
      <c r="C613" s="105" t="str">
        <f>[4]SayfaKAY!E700</f>
        <v>MB</v>
      </c>
      <c r="D613" s="105">
        <f>[4]SayfaKAY!F700</f>
        <v>100124</v>
      </c>
      <c r="E613" s="106" t="str">
        <f>[4]SayfaKAY!G700</f>
        <v>BOZ-KAY5+6-FF-687</v>
      </c>
      <c r="F613" s="193">
        <f t="shared" si="411"/>
        <v>45762</v>
      </c>
      <c r="G613" s="135">
        <f t="shared" si="412"/>
        <v>0.26597222220152617</v>
      </c>
      <c r="H613" s="235">
        <f>[4]SayfaKAY!H700</f>
        <v>45762.265972222202</v>
      </c>
      <c r="I613" s="104" t="str">
        <f>[4]SayfaKAY!I700</f>
        <v>Hat/Line</v>
      </c>
      <c r="J613" s="103" t="str">
        <f>IF([4]SayfaKAY!J700="","",IF([4]SayfaKAY!J700="Müşteri","Notified by Customer","Notified by Bozankaya"))</f>
        <v>Notified by Customer</v>
      </c>
      <c r="K613" s="103" t="e">
        <f>VLOOKUP([4]SayfaKAY!L700,#REF!,2,FALSE)</f>
        <v>#REF!</v>
      </c>
      <c r="L613" s="165" t="str">
        <f>[4]SayfaKAY!X700</f>
        <v>ELTESAN ELEKTRO MEKANİK SOĞUTMA SAN</v>
      </c>
      <c r="M613" s="107" t="str">
        <f t="shared" si="413"/>
        <v>KAY5+6-BOZ-KAY5+6-FF-687</v>
      </c>
      <c r="N613" s="105" t="str">
        <f>[4]SayfaKAY!M700</f>
        <v>Kabin klimaları ısıtma yapmıyor.</v>
      </c>
      <c r="O613" s="166" t="str">
        <f>[4]SayfaKAY!P700</f>
        <v>D-Arıza değil</v>
      </c>
      <c r="P613" s="166" t="str">
        <f>[4]SayfaKAY!Q700</f>
        <v>B(Servisten çekmeye etki eden arıza)</v>
      </c>
      <c r="Q613" s="166" t="str">
        <f>[4]SayfaKAY!R700</f>
        <v>N.A(Yaralanma yok)</v>
      </c>
      <c r="R613" s="132" t="str" cm="1">
        <f t="array" ref="R613">IF([4]SayfaKAY!U700="","",_xlfn.IFS([4]SayfaKAY!U700="Bozankaya","Bozankaya",[4]SayfaKAY!U700="Müşteri","Customer",[4]SayfaKAY!U700="Tedarikçi","Equipment Supplier"))</f>
        <v>Equipment Supplier</v>
      </c>
      <c r="S613" s="204" t="str">
        <f>[4]SayfaKAY!N700</f>
        <v>Klima -64 derece görüyordu. Resetlenerek düzeltildi.</v>
      </c>
      <c r="T613" s="133" t="str">
        <f>[4]SayfaKAY!AD700</f>
        <v>*Reset edildi</v>
      </c>
      <c r="U613" s="132" t="str">
        <f>[4]SayfaKAY!W700</f>
        <v>Evet</v>
      </c>
      <c r="V613" s="108">
        <f>[4]SayfaKAY!AZ700</f>
        <v>1</v>
      </c>
      <c r="W613" s="136">
        <f t="shared" si="414"/>
        <v>45761</v>
      </c>
      <c r="X613" s="137" t="str">
        <f t="shared" si="415"/>
        <v>07:00</v>
      </c>
      <c r="Y613" s="235">
        <f>[4]SayfaKAY!AE700</f>
        <v>45761.291666666701</v>
      </c>
      <c r="Z613" s="109">
        <f t="shared" si="416"/>
        <v>45762</v>
      </c>
      <c r="AA613" s="110" t="str">
        <f t="shared" si="417"/>
        <v>08:00</v>
      </c>
      <c r="AB613" s="182">
        <f>[4]SayfaKAY!BA700</f>
        <v>45762.333333333299</v>
      </c>
      <c r="AC613" s="257">
        <f t="shared" si="418"/>
        <v>96.999999980907887</v>
      </c>
      <c r="AD613" s="111">
        <f t="shared" si="419"/>
        <v>45762</v>
      </c>
      <c r="AE613" s="111" t="str">
        <f t="shared" si="420"/>
        <v>08:00</v>
      </c>
      <c r="AF613" s="235">
        <f>[4]SayfaKAY!BA700</f>
        <v>45762.333333333299</v>
      </c>
      <c r="AG613" s="179" t="str">
        <f>[4]SayfaKAY!S700</f>
        <v>(III) Farklı Araçlarda Tekrarlayan Arıza</v>
      </c>
      <c r="AH613" s="178" t="str">
        <f t="shared" si="421"/>
        <v>Bu Arıza Aracın Servise Verilmesine Engel</v>
      </c>
      <c r="AI613" s="163" t="str">
        <f>[4]SayfaKAY!AV700</f>
        <v/>
      </c>
      <c r="AJ613" s="164" t="str">
        <f t="shared" si="422"/>
        <v/>
      </c>
      <c r="AK613" s="164" t="str">
        <f t="shared" si="423"/>
        <v/>
      </c>
      <c r="AL613" s="112" t="str">
        <f>[4]SayfaKAY!AX700</f>
        <v/>
      </c>
      <c r="AM613" s="257" cm="1">
        <f t="array" ref="AM613">IFERROR(IF(AND(P613&lt;&gt;"D(Arıza Değil)",AH613="Bu Arıza Aracın Servise Verilmesine Engel Değil"),
IF(Z613-F613&gt;0,(AB613-Y613)*24*60,
IF(OR(AND(G613&gt;$AS$1,G613&lt;$AT$1),AND(G613&gt;$AU$1,G613&lt;$AV$1)),
(AF613-H613)*24*60,     BH:BH0)),        AN613),0)</f>
        <v>96.999999980907887</v>
      </c>
      <c r="AN613" s="257">
        <f t="shared" si="424"/>
        <v>96.999999980907887</v>
      </c>
      <c r="AO613" s="174" t="str">
        <f>[4]SayfaKAY!AG700</f>
        <v/>
      </c>
      <c r="AP613" s="174" t="str">
        <f>[4]SayfaKAY!AI700</f>
        <v/>
      </c>
      <c r="AQ613" s="174" t="str">
        <f>[4]SayfaKAY!AQ700</f>
        <v/>
      </c>
      <c r="AR613" s="174" t="str">
        <f>[4]SayfaKAY!AH700</f>
        <v/>
      </c>
      <c r="AS613" s="174" t="str">
        <f>[4]SayfaKAY!AJ700</f>
        <v/>
      </c>
      <c r="AT613" s="175" t="str">
        <f>[4]SayfaKAY!AM700</f>
        <v/>
      </c>
      <c r="AU613" s="176" t="str">
        <f>[4]SayfaKAY!AL700</f>
        <v/>
      </c>
      <c r="AV613" s="176" t="str">
        <f>[4]SayfaKAY!AP700</f>
        <v/>
      </c>
      <c r="AW613" s="177" t="str">
        <f>[4]SayfaKAY!AT700</f>
        <v/>
      </c>
      <c r="AX613" s="194">
        <f t="shared" si="425"/>
        <v>1066.9999997899868</v>
      </c>
      <c r="AY613" s="168"/>
      <c r="AZ613" s="167"/>
      <c r="BA613" s="113"/>
      <c r="BB613" s="171" t="str">
        <f t="shared" si="451"/>
        <v/>
      </c>
      <c r="BC613" s="114"/>
      <c r="BD613" s="114"/>
      <c r="BE613" s="114"/>
      <c r="BF613" s="114"/>
      <c r="BG613" s="114"/>
      <c r="BH613" s="114">
        <f>IFERROR(FRACAS!AN703, "Hata Var")</f>
        <v>1527.0000000530854</v>
      </c>
      <c r="BI613" s="114"/>
      <c r="BJ613" s="114"/>
      <c r="BK613" s="105" t="str">
        <f>[4]SayfaKAY!AW700</f>
        <v/>
      </c>
      <c r="BL613" s="105" t="str">
        <f>[4]SayfaKAY!V700</f>
        <v>ELTESAN ELEKTRO MEKANİK SOĞUTMA SAN</v>
      </c>
      <c r="BM613" s="114"/>
      <c r="BN613" s="171" t="str">
        <f t="shared" si="426"/>
        <v>x yok</v>
      </c>
      <c r="BO613" s="171" t="str">
        <f t="shared" si="427"/>
        <v>aynı gün giderilen arıza</v>
      </c>
      <c r="BP613" s="171" t="str">
        <f t="shared" si="428"/>
        <v>aynı gün giderilen arıza</v>
      </c>
      <c r="BQ613" s="226">
        <f t="shared" si="429"/>
        <v>-1402.9999999213032</v>
      </c>
      <c r="BR613" s="226">
        <f t="shared" si="430"/>
        <v>1499.9999999022111</v>
      </c>
      <c r="BS613" s="226">
        <f t="shared" si="431"/>
        <v>96.999999980907887</v>
      </c>
      <c r="BT613" s="114"/>
      <c r="BU613" s="242"/>
      <c r="BV613" s="233">
        <f t="shared" si="432"/>
        <v>1</v>
      </c>
      <c r="BW613" s="226" t="str">
        <f t="shared" si="433"/>
        <v>Evet, çakışma var</v>
      </c>
      <c r="BX613" s="229"/>
      <c r="BY613" s="247">
        <f t="shared" si="434"/>
        <v>-0.97430555550090503</v>
      </c>
      <c r="BZ613" s="247">
        <f t="shared" si="435"/>
        <v>1.0416666665987577</v>
      </c>
      <c r="CA613" s="247">
        <f t="shared" si="436"/>
        <v>6.7361111097852699E-2</v>
      </c>
      <c r="CB613" s="213"/>
      <c r="CC613" s="211"/>
      <c r="CD613" s="196"/>
      <c r="CE613" s="213">
        <v>699</v>
      </c>
      <c r="CF613" s="182">
        <f t="shared" si="437"/>
        <v>45762.265972222202</v>
      </c>
      <c r="CG613" s="182">
        <f t="shared" si="438"/>
        <v>45762.333333333299</v>
      </c>
      <c r="CH613" s="196"/>
      <c r="CI613" s="196"/>
      <c r="CJ613" s="196"/>
      <c r="CK613" s="196">
        <f t="shared" si="439"/>
        <v>1.0416666665987577</v>
      </c>
      <c r="CL613" s="196">
        <f t="shared" si="440"/>
        <v>-0.97430555550090503</v>
      </c>
      <c r="CM613" s="196">
        <f t="shared" si="441"/>
        <v>6.7361111097852699E-2</v>
      </c>
      <c r="CN613" s="114"/>
      <c r="CO613" s="115">
        <f t="shared" si="442"/>
        <v>96.999999980907887</v>
      </c>
      <c r="CP613" s="116">
        <f t="shared" si="443"/>
        <v>62.499999995925464</v>
      </c>
      <c r="CQ613" s="117">
        <f t="shared" si="444"/>
        <v>0.26597222220152617</v>
      </c>
      <c r="CR613" s="117">
        <f t="shared" si="445"/>
        <v>45761.291666666701</v>
      </c>
      <c r="CS613" s="117">
        <f t="shared" si="446"/>
        <v>45762.333333333299</v>
      </c>
      <c r="CT613" s="118">
        <f t="shared" si="447"/>
        <v>65895877.000000082</v>
      </c>
      <c r="CU613" s="118">
        <f t="shared" si="448"/>
        <v>1499.9999999022111</v>
      </c>
      <c r="CV613" s="118">
        <f t="shared" si="449"/>
        <v>65897376.999999978</v>
      </c>
      <c r="CW613" s="119">
        <f t="shared" si="450"/>
        <v>0.99997723733374255</v>
      </c>
    </row>
    <row r="614" spans="1:101" ht="118.5" customHeight="1" x14ac:dyDescent="0.3">
      <c r="A614" s="160" t="str">
        <f>[4]SayfaKAY!C795</f>
        <v>KAY5+6</v>
      </c>
      <c r="B614" s="104" t="str">
        <f>[4]SayfaKAY!D795</f>
        <v>3879(8)</v>
      </c>
      <c r="C614" s="105" t="str">
        <f>[4]SayfaKAY!E795</f>
        <v>MB</v>
      </c>
      <c r="D614" s="105">
        <f>[4]SayfaKAY!F795</f>
        <v>100124</v>
      </c>
      <c r="E614" s="106" t="str">
        <f>[4]SayfaKAY!G795</f>
        <v>BOZ-KAY5+6-FF-782</v>
      </c>
      <c r="F614" s="193">
        <f t="shared" si="411"/>
        <v>45762</v>
      </c>
      <c r="G614" s="135">
        <f t="shared" si="412"/>
        <v>0.76736111110221827</v>
      </c>
      <c r="H614" s="235">
        <f>[4]SayfaKAY!H795</f>
        <v>45762.767361111102</v>
      </c>
      <c r="I614" s="104" t="str">
        <f>[4]SayfaKAY!I795</f>
        <v>Hat/Line</v>
      </c>
      <c r="J614" s="103" t="str">
        <f>IF([4]SayfaKAY!J795="","",IF([4]SayfaKAY!J795="Müşteri","Notified by Customer","Notified by Bozankaya"))</f>
        <v>Notified by Customer</v>
      </c>
      <c r="K614" s="103" t="e">
        <f>VLOOKUP([4]SayfaKAY!L795,#REF!,2,FALSE)</f>
        <v>#REF!</v>
      </c>
      <c r="L614" s="165" t="str">
        <f>[4]SayfaKAY!X795</f>
        <v/>
      </c>
      <c r="M614" s="107" t="str">
        <f t="shared" si="413"/>
        <v>KAY5+6-BOZ-KAY5+6-FF-782</v>
      </c>
      <c r="N614" s="105" t="str">
        <f>[4]SayfaKAY!M795</f>
        <v>CB KLİMA DEVREYE GİRİYOR. TEKRAR DEVREDEN ÇIKIYOR</v>
      </c>
      <c r="O614" s="166" t="str">
        <f>[4]SayfaKAY!P795</f>
        <v>C-Uyarı, sürüş devamlılığı</v>
      </c>
      <c r="P614" s="166" t="str">
        <f>[4]SayfaKAY!Q795</f>
        <v>B(Servisten çekmeye etki eden arıza)</v>
      </c>
      <c r="Q614" s="166" t="str">
        <f>[4]SayfaKAY!R795</f>
        <v>N.A(Yaralanma yok)</v>
      </c>
      <c r="R614" s="132" t="str" cm="1">
        <f t="array" ref="R614">IF([4]SayfaKAY!U795="","",_xlfn.IFS([4]SayfaKAY!U795="Bozankaya","Bozankaya",[4]SayfaKAY!U795="Müşteri","Customer",[4]SayfaKAY!U795="Tedarikçi","Equipment Supplier"))</f>
        <v>Equipment Supplier</v>
      </c>
      <c r="S614" s="204" t="str">
        <f>[4]SayfaKAY!N795</f>
        <v>AKIM TRANSDUCER DEĞİŞİMİ YAPILDI TAKİP EDİLİYOR</v>
      </c>
      <c r="T614" s="133" t="str">
        <f>[4]SayfaKAY!AD795</f>
        <v>Ekipman yenisi ile değiştirildi</v>
      </c>
      <c r="U614" s="132" t="str">
        <f>[4]SayfaKAY!W795</f>
        <v/>
      </c>
      <c r="V614" s="108" t="str">
        <f>[4]SayfaKAY!AZ795</f>
        <v/>
      </c>
      <c r="W614" s="136">
        <f t="shared" si="414"/>
        <v>45848</v>
      </c>
      <c r="X614" s="137" t="str">
        <f t="shared" si="415"/>
        <v>11:00</v>
      </c>
      <c r="Y614" s="235">
        <f>[4]SayfaKAY!AE795</f>
        <v>45848.458333333299</v>
      </c>
      <c r="Z614" s="109">
        <f t="shared" si="416"/>
        <v>45849</v>
      </c>
      <c r="AA614" s="110" t="str">
        <f t="shared" si="417"/>
        <v>05:00</v>
      </c>
      <c r="AB614" s="182">
        <f>[4]SayfaKAY!BA795</f>
        <v>45849.208333333299</v>
      </c>
      <c r="AC614" s="257">
        <f t="shared" si="418"/>
        <v>124474.99999996391</v>
      </c>
      <c r="AD614" s="111">
        <f t="shared" si="419"/>
        <v>45849</v>
      </c>
      <c r="AE614" s="111" t="str">
        <f t="shared" si="420"/>
        <v>05:00</v>
      </c>
      <c r="AF614" s="235">
        <f>[4]SayfaKAY!BA795</f>
        <v>45849.208333333299</v>
      </c>
      <c r="AG614" s="179" t="str">
        <f>[4]SayfaKAY!S795</f>
        <v>(III) Farklı Araçlarda Tekrarlayan Arıza</v>
      </c>
      <c r="AH614" s="178" t="str">
        <f t="shared" si="421"/>
        <v>Bu Arıza Aracın Servise Verilmesine Engel</v>
      </c>
      <c r="AI614" s="163" t="str">
        <f>[4]SayfaKAY!AV795</f>
        <v/>
      </c>
      <c r="AJ614" s="164" t="str">
        <f t="shared" si="422"/>
        <v/>
      </c>
      <c r="AK614" s="164" t="str">
        <f t="shared" si="423"/>
        <v/>
      </c>
      <c r="AL614" s="112" t="str">
        <f>[4]SayfaKAY!AX795</f>
        <v/>
      </c>
      <c r="AM614" s="257" cm="1">
        <f t="array" ref="AM614">IFERROR(IF(AND(P614&lt;&gt;"D(Arıza Değil)",AH614="Bu Arıza Aracın Servise Verilmesine Engel Değil"),
IF(Z614-F614&gt;0,(AB614-Y614)*24*60,
IF(OR(AND(G614&gt;$AS$1,G614&lt;$AT$1),AND(G614&gt;$AU$1,G614&lt;$AV$1)),
(AF614-H614)*24*60,     BH:BH0)),        AN614),0)</f>
        <v>124474.99999996391</v>
      </c>
      <c r="AN614" s="257">
        <f t="shared" si="424"/>
        <v>124474.99999996391</v>
      </c>
      <c r="AO614" s="174" t="str">
        <f>[4]SayfaKAY!AG795</f>
        <v/>
      </c>
      <c r="AP614" s="174" t="str">
        <f>[4]SayfaKAY!AI795</f>
        <v/>
      </c>
      <c r="AQ614" s="174" t="str">
        <f>[4]SayfaKAY!AQ795</f>
        <v/>
      </c>
      <c r="AR614" s="174" t="str">
        <f>[4]SayfaKAY!AH795</f>
        <v/>
      </c>
      <c r="AS614" s="174" t="str">
        <f>[4]SayfaKAY!AJ795</f>
        <v/>
      </c>
      <c r="AT614" s="175" t="str">
        <f>[4]SayfaKAY!AM795</f>
        <v/>
      </c>
      <c r="AU614" s="176" t="str">
        <f>[4]SayfaKAY!AL795</f>
        <v/>
      </c>
      <c r="AV614" s="176" t="str">
        <f>[4]SayfaKAY!AP795</f>
        <v/>
      </c>
      <c r="AW614" s="177" t="str">
        <f>[4]SayfaKAY!AT795</f>
        <v/>
      </c>
      <c r="AX614" s="194" t="str">
        <f t="shared" si="425"/>
        <v/>
      </c>
      <c r="AY614" s="168"/>
      <c r="AZ614" s="167"/>
      <c r="BA614" s="113"/>
      <c r="BB614" s="171" t="str">
        <f t="shared" si="451"/>
        <v/>
      </c>
      <c r="BC614" s="114"/>
      <c r="BD614" s="114"/>
      <c r="BE614" s="114"/>
      <c r="BF614" s="114"/>
      <c r="BG614" s="114"/>
      <c r="BH614" s="114">
        <f>IFERROR(FRACAS!AN798, "Hata Var")</f>
        <v>177.99999998300336</v>
      </c>
      <c r="BI614" s="114"/>
      <c r="BJ614" s="114"/>
      <c r="BK614" s="105" t="str">
        <f>[4]SayfaKAY!AW795</f>
        <v/>
      </c>
      <c r="BL614" s="105" t="str">
        <f>[4]SayfaKAY!V795</f>
        <v>MEDCOM SP. Z O.O.</v>
      </c>
      <c r="BM614" s="114"/>
      <c r="BN614" s="171" t="str">
        <f t="shared" si="426"/>
        <v>x yok</v>
      </c>
      <c r="BO614" s="171" t="str">
        <f t="shared" si="427"/>
        <v>aynı gün giderilen arıza</v>
      </c>
      <c r="BP614" s="171" t="str">
        <f t="shared" si="428"/>
        <v>Bir günden fazla süren arıza</v>
      </c>
      <c r="BQ614" s="226">
        <f t="shared" si="429"/>
        <v>123394.99999996391</v>
      </c>
      <c r="BR614" s="226">
        <f t="shared" si="430"/>
        <v>1080</v>
      </c>
      <c r="BS614" s="226">
        <f t="shared" si="431"/>
        <v>124474.99999996391</v>
      </c>
      <c r="BT614" s="114"/>
      <c r="BU614" s="242"/>
      <c r="BV614" s="233">
        <f t="shared" si="432"/>
        <v>15</v>
      </c>
      <c r="BW614" s="226" t="str">
        <f t="shared" si="433"/>
        <v>Evet, çakışma var</v>
      </c>
      <c r="BX614" s="229"/>
      <c r="BY614" s="247">
        <f t="shared" si="434"/>
        <v>85.690972222197161</v>
      </c>
      <c r="BZ614" s="247">
        <f t="shared" si="435"/>
        <v>0.75</v>
      </c>
      <c r="CA614" s="247">
        <f t="shared" si="436"/>
        <v>86.440972222197161</v>
      </c>
      <c r="CB614" s="213"/>
      <c r="CC614" s="211"/>
      <c r="CD614" s="196"/>
      <c r="CE614" s="213">
        <v>794</v>
      </c>
      <c r="CF614" s="182">
        <f t="shared" si="437"/>
        <v>45762.767361111102</v>
      </c>
      <c r="CG614" s="182">
        <f t="shared" si="438"/>
        <v>45849.208333333299</v>
      </c>
      <c r="CH614" s="196"/>
      <c r="CI614" s="196"/>
      <c r="CJ614" s="196"/>
      <c r="CK614" s="196">
        <f t="shared" si="439"/>
        <v>0.75</v>
      </c>
      <c r="CL614" s="196">
        <f t="shared" si="440"/>
        <v>85.690972222197161</v>
      </c>
      <c r="CM614" s="196">
        <f t="shared" si="441"/>
        <v>86.440972222197161</v>
      </c>
      <c r="CN614" s="114"/>
      <c r="CO614" s="115">
        <f t="shared" si="442"/>
        <v>124474.99999996391</v>
      </c>
      <c r="CP614" s="116">
        <f t="shared" si="443"/>
        <v>45</v>
      </c>
      <c r="CQ614" s="117">
        <f t="shared" si="444"/>
        <v>0.76736111110221827</v>
      </c>
      <c r="CR614" s="117">
        <f t="shared" si="445"/>
        <v>45848.458333333299</v>
      </c>
      <c r="CS614" s="117">
        <f t="shared" si="446"/>
        <v>45849.208333333299</v>
      </c>
      <c r="CT614" s="118">
        <f t="shared" si="447"/>
        <v>66020674.999999963</v>
      </c>
      <c r="CU614" s="118">
        <f t="shared" si="448"/>
        <v>1080</v>
      </c>
      <c r="CV614" s="118">
        <f t="shared" si="449"/>
        <v>66021754.999999963</v>
      </c>
      <c r="CW614" s="119">
        <f t="shared" si="450"/>
        <v>0.99998364175566068</v>
      </c>
    </row>
    <row r="615" spans="1:101" ht="118.5" customHeight="1" x14ac:dyDescent="0.3">
      <c r="A615" s="160" t="str">
        <f>[4]SayfaKAY!C738</f>
        <v>KAY5+6</v>
      </c>
      <c r="B615" s="104" t="str">
        <f>[4]SayfaKAY!D738</f>
        <v>3872(1)</v>
      </c>
      <c r="C615" s="105" t="str">
        <f>[4]SayfaKAY!E738</f>
        <v>MB</v>
      </c>
      <c r="D615" s="105">
        <f>[4]SayfaKAY!F738</f>
        <v>72000</v>
      </c>
      <c r="E615" s="106" t="str">
        <f>[4]SayfaKAY!G738</f>
        <v>BOZ-KAY5+6-FF-725</v>
      </c>
      <c r="F615" s="193">
        <f t="shared" si="411"/>
        <v>45759</v>
      </c>
      <c r="G615" s="135">
        <f t="shared" si="412"/>
        <v>0.12430555559694767</v>
      </c>
      <c r="H615" s="235">
        <f>[4]SayfaKAY!H738</f>
        <v>45759.124305555597</v>
      </c>
      <c r="I615" s="104" t="str">
        <f>[4]SayfaKAY!I738</f>
        <v>Hat/Line</v>
      </c>
      <c r="J615" s="103" t="str">
        <f>IF([4]SayfaKAY!J738="","",IF([4]SayfaKAY!J738="Müşteri","Notified by Customer","Notified by Bozankaya"))</f>
        <v>Notified by Customer</v>
      </c>
      <c r="K615" s="103" t="e">
        <f>VLOOKUP([4]SayfaKAY!L738,#REF!,2,FALSE)</f>
        <v>#REF!</v>
      </c>
      <c r="L615" s="165" t="str">
        <f>[4]SayfaKAY!X738</f>
        <v/>
      </c>
      <c r="M615" s="107" t="str">
        <f t="shared" si="413"/>
        <v>KAY5+6-BOZ-KAY5+6-FF-725</v>
      </c>
      <c r="N615" s="105" t="str">
        <f>[4]SayfaKAY!M738</f>
        <v>KABİN İÇİ EKİPMAN KONTROLÜ MANUEL FREN ÇÖZME KOLU ALYAN İLK YARDIM ÇANTASI ÖN CAM EL FENERİ CB KABİN KLİMA DEĞERLERİ 0 GÖSTERİYOR</v>
      </c>
      <c r="O615" s="166" t="str">
        <f>[4]SayfaKAY!P738</f>
        <v>D-Arıza değil</v>
      </c>
      <c r="P615" s="166" t="str">
        <f>[4]SayfaKAY!Q738</f>
        <v>B(Servisten çekmeye etki eden arıza)</v>
      </c>
      <c r="Q615" s="166" t="str">
        <f>[4]SayfaKAY!R738</f>
        <v>N.A(Yaralanma yok)</v>
      </c>
      <c r="R615" s="132" t="str" cm="1">
        <f t="array" ref="R615">IF([4]SayfaKAY!U738="","",_xlfn.IFS([4]SayfaKAY!U738="Bozankaya","Bozankaya",[4]SayfaKAY!U738="Müşteri","Customer",[4]SayfaKAY!U738="Tedarikçi","Equipment Supplier"))</f>
        <v>Equipment Supplier</v>
      </c>
      <c r="S615" s="204" t="str">
        <f>[4]SayfaKAY!N738</f>
        <v>CB KABİN KLİMASI CAN ARIZASINDAN DOLAYI 0 DERECE GÖSTERİYOR</v>
      </c>
      <c r="T615" s="133" t="str">
        <f>[4]SayfaKAY!AD738</f>
        <v>Yazılım tekrar yüklendi</v>
      </c>
      <c r="U615" s="132" t="str">
        <f>[4]SayfaKAY!W738</f>
        <v>Evet</v>
      </c>
      <c r="V615" s="108" t="str">
        <f>[4]SayfaKAY!AZ738</f>
        <v/>
      </c>
      <c r="W615" s="136">
        <f t="shared" si="414"/>
        <v>45759</v>
      </c>
      <c r="X615" s="137" t="str">
        <f t="shared" si="415"/>
        <v>06:00</v>
      </c>
      <c r="Y615" s="235">
        <f>[4]SayfaKAY!AE738</f>
        <v>45759.25</v>
      </c>
      <c r="Z615" s="109">
        <f t="shared" si="416"/>
        <v>45759</v>
      </c>
      <c r="AA615" s="110" t="str">
        <f t="shared" si="417"/>
        <v>07:00</v>
      </c>
      <c r="AB615" s="182">
        <f>[4]SayfaKAY!BA738</f>
        <v>45759.291666666701</v>
      </c>
      <c r="AC615" s="257">
        <f t="shared" si="418"/>
        <v>240.99999998928979</v>
      </c>
      <c r="AD615" s="111">
        <f t="shared" si="419"/>
        <v>45759</v>
      </c>
      <c r="AE615" s="111" t="str">
        <f t="shared" si="420"/>
        <v>07:00</v>
      </c>
      <c r="AF615" s="235">
        <f>[4]SayfaKAY!BA738</f>
        <v>45759.291666666701</v>
      </c>
      <c r="AG615" s="179" t="str">
        <f>[4]SayfaKAY!S738</f>
        <v>(III) Farklı Araçlarda Tekrarlayan Arıza</v>
      </c>
      <c r="AH615" s="178" t="str">
        <f t="shared" si="421"/>
        <v>Bu Arıza Aracın Servise Verilmesine Engel</v>
      </c>
      <c r="AI615" s="163" t="str">
        <f>[4]SayfaKAY!AV738</f>
        <v/>
      </c>
      <c r="AJ615" s="164" t="str">
        <f t="shared" si="422"/>
        <v/>
      </c>
      <c r="AK615" s="164" t="str">
        <f t="shared" si="423"/>
        <v/>
      </c>
      <c r="AL615" s="112" t="str">
        <f>[4]SayfaKAY!AX738</f>
        <v/>
      </c>
      <c r="AM615" s="257" cm="1">
        <f t="array" ref="AM615">IFERROR(IF(AND(P615&lt;&gt;"D(Arıza Değil)",AH615="Bu Arıza Aracın Servise Verilmesine Engel Değil"),
IF(Z615-F615&gt;0,(AB615-Y615)*24*60,
IF(OR(AND(G615&gt;$AS$1,G615&lt;$AT$1),AND(G615&gt;$AU$1,G615&lt;$AV$1)),
(AF615-H615)*24*60,     BH:BH0)),        AN615),0)</f>
        <v>240.99999998928979</v>
      </c>
      <c r="AN615" s="257">
        <f t="shared" si="424"/>
        <v>240.99999998928979</v>
      </c>
      <c r="AO615" s="174" t="str">
        <f>[4]SayfaKAY!AG738</f>
        <v/>
      </c>
      <c r="AP615" s="174" t="str">
        <f>[4]SayfaKAY!AI738</f>
        <v/>
      </c>
      <c r="AQ615" s="174" t="str">
        <f>[4]SayfaKAY!AQ738</f>
        <v/>
      </c>
      <c r="AR615" s="174" t="str">
        <f>[4]SayfaKAY!AH738</f>
        <v/>
      </c>
      <c r="AS615" s="174" t="str">
        <f>[4]SayfaKAY!AJ738</f>
        <v/>
      </c>
      <c r="AT615" s="175" t="str">
        <f>[4]SayfaKAY!AM738</f>
        <v/>
      </c>
      <c r="AU615" s="176" t="str">
        <f>[4]SayfaKAY!AL738</f>
        <v/>
      </c>
      <c r="AV615" s="176" t="str">
        <f>[4]SayfaKAY!AP738</f>
        <v/>
      </c>
      <c r="AW615" s="177" t="str">
        <f>[4]SayfaKAY!AT738</f>
        <v/>
      </c>
      <c r="AX615" s="194" t="str">
        <f t="shared" si="425"/>
        <v/>
      </c>
      <c r="AY615" s="168"/>
      <c r="AZ615" s="167"/>
      <c r="BA615" s="113"/>
      <c r="BB615" s="171" t="str">
        <f t="shared" si="451"/>
        <v/>
      </c>
      <c r="BC615" s="114"/>
      <c r="BD615" s="114"/>
      <c r="BE615" s="114"/>
      <c r="BF615" s="114"/>
      <c r="BG615" s="114"/>
      <c r="BH615" s="114">
        <f>IFERROR(FRACAS!AN741, "Hata Var")</f>
        <v>494.00000007008202</v>
      </c>
      <c r="BI615" s="114"/>
      <c r="BJ615" s="114"/>
      <c r="BK615" s="105" t="str">
        <f>[4]SayfaKAY!AW738</f>
        <v/>
      </c>
      <c r="BL615" s="105" t="str">
        <f>[4]SayfaKAY!V738</f>
        <v>ELTESAN ELEKTRO MEKANİK SOĞUTMA SAN</v>
      </c>
      <c r="BM615" s="114"/>
      <c r="BN615" s="171" t="str">
        <f t="shared" si="426"/>
        <v>x yok</v>
      </c>
      <c r="BO615" s="171" t="b">
        <f t="shared" si="427"/>
        <v>0</v>
      </c>
      <c r="BP615" s="171" t="b">
        <f t="shared" si="428"/>
        <v>0</v>
      </c>
      <c r="BQ615" s="226">
        <f t="shared" si="429"/>
        <v>180.99999994039536</v>
      </c>
      <c r="BR615" s="226">
        <f t="shared" si="430"/>
        <v>60.000000048894435</v>
      </c>
      <c r="BS615" s="226">
        <f t="shared" si="431"/>
        <v>240.99999998928979</v>
      </c>
      <c r="BT615" s="114"/>
      <c r="BU615" s="242"/>
      <c r="BV615" s="233">
        <f t="shared" si="432"/>
        <v>3</v>
      </c>
      <c r="BW615" s="226" t="str">
        <f t="shared" si="433"/>
        <v>Evet, çakışma var</v>
      </c>
      <c r="BX615" s="229"/>
      <c r="BY615" s="247">
        <f t="shared" si="434"/>
        <v>0.12569444440305233</v>
      </c>
      <c r="BZ615" s="247">
        <f t="shared" si="435"/>
        <v>4.1666666700621136E-2</v>
      </c>
      <c r="CA615" s="247">
        <f t="shared" si="436"/>
        <v>0.16736111110367347</v>
      </c>
      <c r="CB615" s="213"/>
      <c r="CC615" s="211"/>
      <c r="CD615" s="196"/>
      <c r="CE615" s="213">
        <v>737</v>
      </c>
      <c r="CF615" s="182">
        <f t="shared" si="437"/>
        <v>45759.124305555597</v>
      </c>
      <c r="CG615" s="182">
        <f t="shared" si="438"/>
        <v>45759.291666666701</v>
      </c>
      <c r="CH615" s="196"/>
      <c r="CI615" s="196"/>
      <c r="CJ615" s="196"/>
      <c r="CK615" s="196">
        <f t="shared" si="439"/>
        <v>4.1666666700621136E-2</v>
      </c>
      <c r="CL615" s="196">
        <f t="shared" si="440"/>
        <v>0.12569444440305233</v>
      </c>
      <c r="CM615" s="196">
        <f t="shared" si="441"/>
        <v>0.16736111110367347</v>
      </c>
      <c r="CN615" s="114"/>
      <c r="CO615" s="115">
        <f t="shared" si="442"/>
        <v>240.99999998928979</v>
      </c>
      <c r="CP615" s="116">
        <f t="shared" si="443"/>
        <v>2.5000000020372681</v>
      </c>
      <c r="CQ615" s="117">
        <f t="shared" si="444"/>
        <v>0.12430555559694767</v>
      </c>
      <c r="CR615" s="117">
        <f t="shared" si="445"/>
        <v>45759.25</v>
      </c>
      <c r="CS615" s="117">
        <f t="shared" si="446"/>
        <v>45759.291666666701</v>
      </c>
      <c r="CT615" s="118">
        <f t="shared" si="447"/>
        <v>65893140.99999994</v>
      </c>
      <c r="CU615" s="118">
        <f t="shared" si="448"/>
        <v>60.000000048894435</v>
      </c>
      <c r="CV615" s="118">
        <f t="shared" si="449"/>
        <v>65893200.999999993</v>
      </c>
      <c r="CW615" s="119">
        <f t="shared" si="450"/>
        <v>0.99999908943564519</v>
      </c>
    </row>
    <row r="616" spans="1:101" ht="118.5" customHeight="1" x14ac:dyDescent="0.3">
      <c r="A616" s="160" t="str">
        <f>[4]SayfaKAY!C695</f>
        <v>KAY5+6</v>
      </c>
      <c r="B616" s="104" t="str">
        <f>[4]SayfaKAY!D695</f>
        <v>3879(8)</v>
      </c>
      <c r="C616" s="105" t="str">
        <f>[4]SayfaKAY!E695</f>
        <v>MB</v>
      </c>
      <c r="D616" s="105">
        <f>[4]SayfaKAY!F695</f>
        <v>100124</v>
      </c>
      <c r="E616" s="106" t="str">
        <f>[4]SayfaKAY!G695</f>
        <v>BOZ-KAY5+6-FF-682</v>
      </c>
      <c r="F616" s="193">
        <f t="shared" si="411"/>
        <v>45758</v>
      </c>
      <c r="G616" s="135">
        <f t="shared" si="412"/>
        <v>0.77777777780283941</v>
      </c>
      <c r="H616" s="235">
        <f>[4]SayfaKAY!H695</f>
        <v>45758.777777777803</v>
      </c>
      <c r="I616" s="104" t="str">
        <f>[4]SayfaKAY!I695</f>
        <v>Hat/Line</v>
      </c>
      <c r="J616" s="103" t="str">
        <f>IF([4]SayfaKAY!J695="","",IF([4]SayfaKAY!J695="Müşteri","Notified by Customer","Notified by Bozankaya"))</f>
        <v>Notified by Customer</v>
      </c>
      <c r="K616" s="103" t="e">
        <f>VLOOKUP([4]SayfaKAY!L695,#REF!,2,FALSE)</f>
        <v>#REF!</v>
      </c>
      <c r="L616" s="165" t="str">
        <f>[4]SayfaKAY!X695</f>
        <v>ELTESAN ELEKTRO MEKANİK SOĞUTMA SAN</v>
      </c>
      <c r="M616" s="107" t="str">
        <f t="shared" si="413"/>
        <v>KAY5+6-BOZ-KAY5+6-FF-682</v>
      </c>
      <c r="N616" s="105" t="str">
        <f>[4]SayfaKAY!M695</f>
        <v>Yolcu bölümü klimaları ısıtma yapmıyor. Araç ve sigorta resetlendi düzelme olmadı yolcu bölümü soğuk.</v>
      </c>
      <c r="O616" s="166" t="str">
        <f>[4]SayfaKAY!P695</f>
        <v>D-Arıza değil</v>
      </c>
      <c r="P616" s="166" t="str">
        <f>[4]SayfaKAY!Q695</f>
        <v>B(Servisten çekmeye etki eden arıza)</v>
      </c>
      <c r="Q616" s="166" t="str">
        <f>[4]SayfaKAY!R695</f>
        <v>N.A(Yaralanma yok)</v>
      </c>
      <c r="R616" s="132" t="str" cm="1">
        <f t="array" ref="R616">IF([4]SayfaKAY!U695="","",_xlfn.IFS([4]SayfaKAY!U695="Bozankaya","Bozankaya",[4]SayfaKAY!U695="Müşteri","Customer",[4]SayfaKAY!U695="Tedarikçi","Equipment Supplier"))</f>
        <v>Equipment Supplier</v>
      </c>
      <c r="S616" s="204" t="str">
        <f>[4]SayfaKAY!N695</f>
        <v>Araç B tarafı dış sıcaklık görmüyordu resetlendi düzeldi araç ısıtma yapıyor.</v>
      </c>
      <c r="T616" s="133" t="str">
        <f>[4]SayfaKAY!AD695</f>
        <v>*Reset edildi</v>
      </c>
      <c r="U616" s="132" t="str">
        <f>[4]SayfaKAY!W695</f>
        <v>Evet</v>
      </c>
      <c r="V616" s="108">
        <f>[4]SayfaKAY!AZ695</f>
        <v>1</v>
      </c>
      <c r="W616" s="136">
        <f t="shared" si="414"/>
        <v>45758</v>
      </c>
      <c r="X616" s="137" t="str">
        <f t="shared" si="415"/>
        <v>05:00</v>
      </c>
      <c r="Y616" s="235">
        <f>[4]SayfaKAY!AE695</f>
        <v>45758.208333333299</v>
      </c>
      <c r="Z616" s="109">
        <f t="shared" si="416"/>
        <v>45759</v>
      </c>
      <c r="AA616" s="110" t="str">
        <f t="shared" si="417"/>
        <v>07:00</v>
      </c>
      <c r="AB616" s="182">
        <f>[4]SayfaKAY!BA695</f>
        <v>45759.291666666701</v>
      </c>
      <c r="AC616" s="257">
        <f t="shared" si="418"/>
        <v>740.00000001280569</v>
      </c>
      <c r="AD616" s="111">
        <f t="shared" si="419"/>
        <v>45759</v>
      </c>
      <c r="AE616" s="111" t="str">
        <f t="shared" si="420"/>
        <v>07:00</v>
      </c>
      <c r="AF616" s="235">
        <f>[4]SayfaKAY!BA695</f>
        <v>45759.291666666701</v>
      </c>
      <c r="AG616" s="179" t="str">
        <f>[4]SayfaKAY!S695</f>
        <v>(III) Farklı Araçlarda Tekrarlayan Arıza</v>
      </c>
      <c r="AH616" s="178" t="str">
        <f t="shared" si="421"/>
        <v>Bu Arıza Aracın Servise Verilmesine Engel</v>
      </c>
      <c r="AI616" s="163" t="str">
        <f>[4]SayfaKAY!AV695</f>
        <v/>
      </c>
      <c r="AJ616" s="164" t="str">
        <f t="shared" si="422"/>
        <v/>
      </c>
      <c r="AK616" s="164" t="str">
        <f t="shared" si="423"/>
        <v/>
      </c>
      <c r="AL616" s="112" t="str">
        <f>[4]SayfaKAY!AX695</f>
        <v/>
      </c>
      <c r="AM616" s="257" cm="1">
        <f t="array" ref="AM616">IFERROR(IF(AND(P616&lt;&gt;"D(Arıza Değil)",AH616="Bu Arıza Aracın Servise Verilmesine Engel Değil"),
IF(Z616-F616&gt;0,(AB616-Y616)*24*60,
IF(OR(AND(G616&gt;$AS$1,G616&lt;$AT$1),AND(G616&gt;$AU$1,G616&lt;$AV$1)),
(AF616-H616)*24*60,     BH:BH0)),        AN616),0)</f>
        <v>740.00000001280569</v>
      </c>
      <c r="AN616" s="257">
        <f t="shared" si="424"/>
        <v>740.00000001280569</v>
      </c>
      <c r="AO616" s="174" t="str">
        <f>[4]SayfaKAY!AG695</f>
        <v/>
      </c>
      <c r="AP616" s="174" t="str">
        <f>[4]SayfaKAY!AI695</f>
        <v/>
      </c>
      <c r="AQ616" s="174" t="str">
        <f>[4]SayfaKAY!AQ695</f>
        <v/>
      </c>
      <c r="AR616" s="174" t="str">
        <f>[4]SayfaKAY!AH695</f>
        <v/>
      </c>
      <c r="AS616" s="174" t="str">
        <f>[4]SayfaKAY!AJ695</f>
        <v/>
      </c>
      <c r="AT616" s="175" t="str">
        <f>[4]SayfaKAY!AM695</f>
        <v/>
      </c>
      <c r="AU616" s="176" t="str">
        <f>[4]SayfaKAY!AL695</f>
        <v/>
      </c>
      <c r="AV616" s="176" t="str">
        <f>[4]SayfaKAY!AP695</f>
        <v/>
      </c>
      <c r="AW616" s="177" t="str">
        <f>[4]SayfaKAY!AT695</f>
        <v/>
      </c>
      <c r="AX616" s="194">
        <f t="shared" si="425"/>
        <v>8140.0000001408625</v>
      </c>
      <c r="AY616" s="168"/>
      <c r="AZ616" s="167"/>
      <c r="BA616" s="113"/>
      <c r="BB616" s="171" t="str">
        <f t="shared" si="451"/>
        <v/>
      </c>
      <c r="BC616" s="114"/>
      <c r="BD616" s="114"/>
      <c r="BE616" s="114"/>
      <c r="BF616" s="114"/>
      <c r="BG616" s="114"/>
      <c r="BH616" s="114">
        <f>IFERROR(FRACAS!AN698, "Hata Var")</f>
        <v>150.00000004889444</v>
      </c>
      <c r="BI616" s="114"/>
      <c r="BJ616" s="114"/>
      <c r="BK616" s="105" t="str">
        <f>[4]SayfaKAY!AW695</f>
        <v/>
      </c>
      <c r="BL616" s="105" t="str">
        <f>[4]SayfaKAY!V695</f>
        <v>ELTESAN ELEKTRO MEKANİK SOĞUTMA SAN</v>
      </c>
      <c r="BM616" s="114"/>
      <c r="BN616" s="171" t="str">
        <f t="shared" si="426"/>
        <v>x yok</v>
      </c>
      <c r="BO616" s="171" t="str">
        <f t="shared" si="427"/>
        <v>aynı gün giderilen arıza</v>
      </c>
      <c r="BP616" s="171" t="str">
        <f t="shared" si="428"/>
        <v>Bir günden fazla süren arıza</v>
      </c>
      <c r="BQ616" s="226">
        <f t="shared" si="429"/>
        <v>-820.00000008498318</v>
      </c>
      <c r="BR616" s="226">
        <f t="shared" si="430"/>
        <v>1560.0000000977889</v>
      </c>
      <c r="BS616" s="226">
        <f t="shared" si="431"/>
        <v>740.00000001280569</v>
      </c>
      <c r="BT616" s="114"/>
      <c r="BU616" s="242"/>
      <c r="BV616" s="233">
        <f t="shared" si="432"/>
        <v>1</v>
      </c>
      <c r="BW616" s="226" t="str">
        <f t="shared" si="433"/>
        <v>Evet, çakışma var</v>
      </c>
      <c r="BX616" s="229"/>
      <c r="BY616" s="247">
        <f t="shared" si="434"/>
        <v>-0.56944444450346055</v>
      </c>
      <c r="BZ616" s="247">
        <f t="shared" si="435"/>
        <v>1.0833333334012423</v>
      </c>
      <c r="CA616" s="247">
        <f t="shared" si="436"/>
        <v>0.51388888889778173</v>
      </c>
      <c r="CB616" s="213"/>
      <c r="CC616" s="211"/>
      <c r="CD616" s="196"/>
      <c r="CE616" s="213">
        <v>694</v>
      </c>
      <c r="CF616" s="182">
        <f t="shared" si="437"/>
        <v>45758.777777777803</v>
      </c>
      <c r="CG616" s="182">
        <f t="shared" si="438"/>
        <v>45759.291666666701</v>
      </c>
      <c r="CH616" s="196"/>
      <c r="CI616" s="196"/>
      <c r="CJ616" s="196"/>
      <c r="CK616" s="196">
        <f t="shared" si="439"/>
        <v>1.0833333334012423</v>
      </c>
      <c r="CL616" s="196">
        <f t="shared" si="440"/>
        <v>-0.56944444450346055</v>
      </c>
      <c r="CM616" s="196">
        <f t="shared" si="441"/>
        <v>0.51388888889778173</v>
      </c>
      <c r="CN616" s="114"/>
      <c r="CO616" s="115">
        <f t="shared" si="442"/>
        <v>740.00000001280569</v>
      </c>
      <c r="CP616" s="116">
        <f t="shared" si="443"/>
        <v>65.000000004074536</v>
      </c>
      <c r="CQ616" s="117">
        <f t="shared" si="444"/>
        <v>0.77777777780283941</v>
      </c>
      <c r="CR616" s="117">
        <f t="shared" si="445"/>
        <v>45758.208333333299</v>
      </c>
      <c r="CS616" s="117">
        <f t="shared" si="446"/>
        <v>45759.291666666701</v>
      </c>
      <c r="CT616" s="118">
        <f t="shared" si="447"/>
        <v>65890699.999999918</v>
      </c>
      <c r="CU616" s="118">
        <f t="shared" si="448"/>
        <v>1560.0000000977889</v>
      </c>
      <c r="CV616" s="118">
        <f t="shared" si="449"/>
        <v>65892260.000000015</v>
      </c>
      <c r="CW616" s="119">
        <f t="shared" si="450"/>
        <v>0.99997632498869982</v>
      </c>
    </row>
    <row r="617" spans="1:101" ht="118.5" customHeight="1" x14ac:dyDescent="0.3">
      <c r="A617" s="160" t="str">
        <f>[4]SayfaKAY!C645</f>
        <v>KAY5+6</v>
      </c>
      <c r="B617" s="104" t="str">
        <f>[4]SayfaKAY!D645</f>
        <v>3876(5)</v>
      </c>
      <c r="C617" s="105" t="str">
        <f>[4]SayfaKAY!E645</f>
        <v>MA</v>
      </c>
      <c r="D617" s="105">
        <f>[4]SayfaKAY!F645</f>
        <v>133.30000000000001</v>
      </c>
      <c r="E617" s="106" t="str">
        <f>[4]SayfaKAY!G645</f>
        <v>BOZ-KAY5+6-FF-638</v>
      </c>
      <c r="F617" s="193">
        <f t="shared" si="411"/>
        <v>45757</v>
      </c>
      <c r="G617" s="135">
        <f t="shared" si="412"/>
        <v>0.41666666670062114</v>
      </c>
      <c r="H617" s="235">
        <f>[4]SayfaKAY!H645</f>
        <v>45757.416666666701</v>
      </c>
      <c r="I617" s="104" t="str">
        <f>[4]SayfaKAY!I645</f>
        <v>Hat/Line</v>
      </c>
      <c r="J617" s="103" t="str">
        <f>IF([4]SayfaKAY!J645="","",IF([4]SayfaKAY!J645="Müşteri","Notified by Customer","Notified by Bozankaya"))</f>
        <v>Notified by Customer</v>
      </c>
      <c r="K617" s="103" t="e">
        <f>VLOOKUP([4]SayfaKAY!L645,#REF!,2,FALSE)</f>
        <v>#REF!</v>
      </c>
      <c r="L617" s="165" t="str">
        <f>[4]SayfaKAY!X645</f>
        <v/>
      </c>
      <c r="M617" s="107" t="str">
        <f t="shared" si="413"/>
        <v>KAY5+6-BOZ-KAY5+6-FF-638</v>
      </c>
      <c r="N617" s="105" t="str">
        <f>[4]SayfaKAY!M645</f>
        <v>3877-76 NOLU ARAÇ 3876 ÇEKİLEN ARAÇ MEYDAN 2.PERON GİRİŞİNDE İNVERTER DEVRE DIŞI KALDI HAREKET ETMEDİ.ARAÇ RESETLENDİ DÜZELMEDİ ÇEKİLEN ARAÇ 3876 NOLU ARAÇTAN ORGANİZE YÖNÜNE KONTAK TAKILIP HSCB KAPATTI İNVERTÖR DEVREYE GİRDİ TEKRAR 3877 NOLU ARACA GEÇİŞ YAPILDIĞI ZAMAN İLDEM YÖNÜNE ARAÇ NORMALE DÖNDÜ İNVERTÖRLER DEVREYE GİRDİ ARIZA NEDENİYLE T2 HATTI 1 SEFERDE 6DK T4 HATTI 4 SEFERDE 24 DK TEHİR OLUŞTU</v>
      </c>
      <c r="O617" s="166" t="str">
        <f>[4]SayfaKAY!P645</f>
        <v>A-Sürüşü engeller</v>
      </c>
      <c r="P617" s="166" t="str">
        <f>[4]SayfaKAY!Q645</f>
        <v>A(Hareket etmeyi engelleyen arıza)</v>
      </c>
      <c r="Q617" s="166" t="str">
        <f>[4]SayfaKAY!R645</f>
        <v>N.A(Yaralanma yok)</v>
      </c>
      <c r="R617" s="132" t="str" cm="1">
        <f t="array" ref="R617">IF([4]SayfaKAY!U645="","",_xlfn.IFS([4]SayfaKAY!U645="Bozankaya","Bozankaya",[4]SayfaKAY!U645="Müşteri","Customer",[4]SayfaKAY!U645="Tedarikçi","Equipment Supplier"))</f>
        <v>Equipment Supplier</v>
      </c>
      <c r="S617" s="204" t="str">
        <f>[4]SayfaKAY!N645</f>
        <v>MER KAYDI İNCELENDİ İNVERTERLER ANLIK İLETİŞİM HATASI VERMİŞ. PARK SAHASINDA TEST YAPILDI ARIZA DEVAMLILIĞI GÖRÜLMEDİ.</v>
      </c>
      <c r="T617" s="133" t="str">
        <f>[4]SayfaKAY!AD645</f>
        <v>Ekipman yenisi ile değiştirildi</v>
      </c>
      <c r="U617" s="132" t="str">
        <f>[4]SayfaKAY!W645</f>
        <v>Evet</v>
      </c>
      <c r="V617" s="108" t="str">
        <f>[4]SayfaKAY!AZ645</f>
        <v/>
      </c>
      <c r="W617" s="136">
        <f t="shared" si="414"/>
        <v>45833</v>
      </c>
      <c r="X617" s="137" t="str">
        <f t="shared" si="415"/>
        <v>07:00</v>
      </c>
      <c r="Y617" s="235">
        <f>[4]SayfaKAY!AE645</f>
        <v>45833.291666666701</v>
      </c>
      <c r="Z617" s="109">
        <f t="shared" si="416"/>
        <v>45834</v>
      </c>
      <c r="AA617" s="110" t="str">
        <f t="shared" si="417"/>
        <v>13:00</v>
      </c>
      <c r="AB617" s="182">
        <f>[4]SayfaKAY!BA645</f>
        <v>45834.541666666701</v>
      </c>
      <c r="AC617" s="257">
        <f t="shared" si="418"/>
        <v>111060</v>
      </c>
      <c r="AD617" s="111">
        <f t="shared" si="419"/>
        <v>45834</v>
      </c>
      <c r="AE617" s="111" t="str">
        <f t="shared" si="420"/>
        <v>13:00</v>
      </c>
      <c r="AF617" s="235">
        <f>[4]SayfaKAY!BA645</f>
        <v>45834.541666666701</v>
      </c>
      <c r="AG617" s="179" t="str">
        <f>[4]SayfaKAY!S645</f>
        <v xml:space="preserve">(I) İlk Defa Karşılaşılan Arıza </v>
      </c>
      <c r="AH617" s="178" t="str">
        <f t="shared" si="421"/>
        <v>Bu Arıza Aracın Servise Verilmesine Engel</v>
      </c>
      <c r="AI617" s="163" t="str">
        <f>[4]SayfaKAY!AV645</f>
        <v/>
      </c>
      <c r="AJ617" s="164" t="str">
        <f t="shared" si="422"/>
        <v/>
      </c>
      <c r="AK617" s="164" t="str">
        <f t="shared" si="423"/>
        <v/>
      </c>
      <c r="AL617" s="112" t="str">
        <f>[4]SayfaKAY!AX645</f>
        <v/>
      </c>
      <c r="AM617" s="257" cm="1">
        <f t="array" ref="AM617">IFERROR(IF(AND(P617&lt;&gt;"D(Arıza Değil)",AH617="Bu Arıza Aracın Servise Verilmesine Engel Değil"),
IF(Z617-F617&gt;0,(AB617-Y617)*24*60,
IF(OR(AND(G617&gt;$AS$1,G617&lt;$AT$1),AND(G617&gt;$AU$1,G617&lt;$AV$1)),
(AF617-H617)*24*60,     BH:BH0)),        AN617),0)</f>
        <v>111060</v>
      </c>
      <c r="AN617" s="257">
        <f t="shared" si="424"/>
        <v>111060</v>
      </c>
      <c r="AO617" s="174" t="str">
        <f>[4]SayfaKAY!AG645</f>
        <v/>
      </c>
      <c r="AP617" s="174" t="str">
        <f>[4]SayfaKAY!AI645</f>
        <v/>
      </c>
      <c r="AQ617" s="174" t="str">
        <f>[4]SayfaKAY!AQ645</f>
        <v/>
      </c>
      <c r="AR617" s="174" t="str">
        <f>[4]SayfaKAY!AH645</f>
        <v/>
      </c>
      <c r="AS617" s="174" t="str">
        <f>[4]SayfaKAY!AJ645</f>
        <v/>
      </c>
      <c r="AT617" s="175" t="str">
        <f>[4]SayfaKAY!AM645</f>
        <v/>
      </c>
      <c r="AU617" s="176" t="str">
        <f>[4]SayfaKAY!AL645</f>
        <v/>
      </c>
      <c r="AV617" s="176" t="str">
        <f>[4]SayfaKAY!AP645</f>
        <v/>
      </c>
      <c r="AW617" s="177" t="str">
        <f>[4]SayfaKAY!AT645</f>
        <v/>
      </c>
      <c r="AX617" s="194" t="str">
        <f t="shared" si="425"/>
        <v/>
      </c>
      <c r="AY617" s="168"/>
      <c r="AZ617" s="167"/>
      <c r="BA617" s="113"/>
      <c r="BB617" s="171" t="str">
        <f t="shared" si="451"/>
        <v/>
      </c>
      <c r="BC617" s="114"/>
      <c r="BD617" s="114"/>
      <c r="BE617" s="114"/>
      <c r="BF617" s="114"/>
      <c r="BG617" s="114"/>
      <c r="BH617" s="114">
        <f>IFERROR(FRACAS!AN648, "Hata Var")</f>
        <v>1539.9999999382999</v>
      </c>
      <c r="BI617" s="114"/>
      <c r="BJ617" s="114"/>
      <c r="BK617" s="105" t="str">
        <f>[4]SayfaKAY!AW645</f>
        <v/>
      </c>
      <c r="BL617" s="105" t="str">
        <f>[4]SayfaKAY!V645</f>
        <v>MEDCOM SP. Z O.O.</v>
      </c>
      <c r="BM617" s="114"/>
      <c r="BN617" s="171" t="str">
        <f t="shared" si="426"/>
        <v>x yok</v>
      </c>
      <c r="BO617" s="171" t="b">
        <f t="shared" si="427"/>
        <v>0</v>
      </c>
      <c r="BP617" s="171" t="str">
        <f t="shared" si="428"/>
        <v>Bir günden fazla süren arıza</v>
      </c>
      <c r="BQ617" s="226">
        <f t="shared" si="429"/>
        <v>109260</v>
      </c>
      <c r="BR617" s="226">
        <f t="shared" si="430"/>
        <v>1800</v>
      </c>
      <c r="BS617" s="226">
        <f t="shared" si="431"/>
        <v>111060</v>
      </c>
      <c r="BT617" s="114"/>
      <c r="BU617" s="242"/>
      <c r="BV617" s="233">
        <f t="shared" si="432"/>
        <v>15</v>
      </c>
      <c r="BW617" s="226" t="str">
        <f t="shared" si="433"/>
        <v>Evet, çakışma var</v>
      </c>
      <c r="BX617" s="229"/>
      <c r="BY617" s="247">
        <f t="shared" si="434"/>
        <v>75.875</v>
      </c>
      <c r="BZ617" s="247">
        <f t="shared" si="435"/>
        <v>1.25</v>
      </c>
      <c r="CA617" s="247">
        <f t="shared" si="436"/>
        <v>77.125</v>
      </c>
      <c r="CB617" s="213"/>
      <c r="CC617" s="211"/>
      <c r="CD617" s="196"/>
      <c r="CE617" s="213">
        <v>644</v>
      </c>
      <c r="CF617" s="182">
        <f t="shared" si="437"/>
        <v>45757.416666666701</v>
      </c>
      <c r="CG617" s="182">
        <f t="shared" si="438"/>
        <v>45834.541666666701</v>
      </c>
      <c r="CH617" s="196"/>
      <c r="CI617" s="196"/>
      <c r="CJ617" s="196"/>
      <c r="CK617" s="196">
        <f t="shared" si="439"/>
        <v>1.25</v>
      </c>
      <c r="CL617" s="196">
        <f t="shared" si="440"/>
        <v>75.875</v>
      </c>
      <c r="CM617" s="196">
        <f t="shared" si="441"/>
        <v>77.125</v>
      </c>
      <c r="CN617" s="114"/>
      <c r="CO617" s="115">
        <f t="shared" si="442"/>
        <v>111060</v>
      </c>
      <c r="CP617" s="116">
        <f t="shared" si="443"/>
        <v>75</v>
      </c>
      <c r="CQ617" s="117">
        <f t="shared" si="444"/>
        <v>0.41666666670062114</v>
      </c>
      <c r="CR617" s="117">
        <f t="shared" si="445"/>
        <v>45833.291666666701</v>
      </c>
      <c r="CS617" s="117">
        <f t="shared" si="446"/>
        <v>45834.541666666701</v>
      </c>
      <c r="CT617" s="118">
        <f t="shared" si="447"/>
        <v>65999340</v>
      </c>
      <c r="CU617" s="118">
        <f t="shared" si="448"/>
        <v>1800</v>
      </c>
      <c r="CV617" s="118">
        <f t="shared" si="449"/>
        <v>66001140</v>
      </c>
      <c r="CW617" s="119">
        <f t="shared" si="450"/>
        <v>0.99997272774379353</v>
      </c>
    </row>
    <row r="618" spans="1:101" ht="118.5" customHeight="1" x14ac:dyDescent="0.3">
      <c r="A618" s="160" t="str">
        <f>[4]SayfaKAY!C445</f>
        <v>KAY5+6</v>
      </c>
      <c r="B618" s="104" t="str">
        <f>[4]SayfaKAY!D445</f>
        <v>3882(11)</v>
      </c>
      <c r="C618" s="105" t="str">
        <f>[4]SayfaKAY!E445</f>
        <v>P</v>
      </c>
      <c r="D618" s="105">
        <f>[4]SayfaKAY!F445</f>
        <v>71575</v>
      </c>
      <c r="E618" s="106" t="str">
        <f>[4]SayfaKAY!G445</f>
        <v>BOZ-KAY5+6-FF-444</v>
      </c>
      <c r="F618" s="134">
        <f t="shared" si="411"/>
        <v>45756</v>
      </c>
      <c r="G618" s="135">
        <f t="shared" si="412"/>
        <v>0.57499999999708962</v>
      </c>
      <c r="H618" s="235">
        <f>[4]SayfaKAY!H445</f>
        <v>45756.574999999997</v>
      </c>
      <c r="I618" s="104" t="str">
        <f>[4]SayfaKAY!I445</f>
        <v>Depo/Depot</v>
      </c>
      <c r="J618" s="103" t="str">
        <f>IF([4]SayfaKAY!J445="","",IF([4]SayfaKAY!J445="Müşteri","Notified by Customer","Notified by Bozankaya"))</f>
        <v>Notified by Bozankaya</v>
      </c>
      <c r="K618" s="103" t="e">
        <f>VLOOKUP([4]SayfaKAY!L445,#REF!,2,FALSE)</f>
        <v>#REF!</v>
      </c>
      <c r="L618" s="165" t="str">
        <f>[4]SayfaKAY!X445</f>
        <v>Opkon Optik Elektronik Kontrol San</v>
      </c>
      <c r="M618" s="107" t="str">
        <f t="shared" si="413"/>
        <v>KAY5+6-BOZ-KAY5+6-FF-444</v>
      </c>
      <c r="N618" s="105" t="str">
        <f>[4]SayfaKAY!M445</f>
        <v>Bojiler sökülüp aracı liftlerle kaldırdığımızda loadcell braketinin pim kısmı eğiliyor, ayrıyeten düzeltilincede braketle aynı hizaya geldiği için loadcell montaj edilemiyor.</v>
      </c>
      <c r="O618" s="166" t="str">
        <f>[4]SayfaKAY!P445</f>
        <v>B-Hız veya güç azalması</v>
      </c>
      <c r="P618" s="166" t="str">
        <f>[4]SayfaKAY!Q445</f>
        <v>C(Sisteme etki etmeyen arıza)</v>
      </c>
      <c r="Q618" s="166" t="str">
        <f>[4]SayfaKAY!R445</f>
        <v>N.A(Yaralanma yok)</v>
      </c>
      <c r="R618" s="132" t="str" cm="1">
        <f t="array" ref="R618">IF([4]SayfaKAY!U445="","",_xlfn.IFS([4]SayfaKAY!U445="Bozankaya","Bozankaya",[4]SayfaKAY!U445="Müşteri","Customer",[4]SayfaKAY!U445="Tedarikçi","Equipment Supplier"))</f>
        <v>Equipment Supplier</v>
      </c>
      <c r="S618" s="204" t="str">
        <f>[4]SayfaKAY!N445</f>
        <v/>
      </c>
      <c r="T618" s="133" t="str">
        <f>[4]SayfaKAY!AD445</f>
        <v/>
      </c>
      <c r="U618" s="132" t="str">
        <f>[4]SayfaKAY!W445</f>
        <v>Hayır</v>
      </c>
      <c r="V618" s="108" t="str">
        <f>[4]SayfaKAY!AZ445</f>
        <v/>
      </c>
      <c r="W618" s="136">
        <f t="shared" si="414"/>
        <v>45756</v>
      </c>
      <c r="X618" s="137" t="str">
        <f t="shared" si="415"/>
        <v>13:51</v>
      </c>
      <c r="Y618" s="235">
        <f>[4]SayfaKAY!AE445</f>
        <v>45756.577083333301</v>
      </c>
      <c r="Z618" s="109" t="str">
        <f t="shared" si="416"/>
        <v/>
      </c>
      <c r="AA618" s="110" t="str">
        <f t="shared" si="417"/>
        <v/>
      </c>
      <c r="AB618" s="182" t="str">
        <f>[4]SayfaKAY!BA445</f>
        <v/>
      </c>
      <c r="AC618" s="257" t="str">
        <f t="shared" si="418"/>
        <v/>
      </c>
      <c r="AD618" s="111" t="str">
        <f t="shared" si="419"/>
        <v/>
      </c>
      <c r="AE618" s="111" t="str">
        <f t="shared" si="420"/>
        <v/>
      </c>
      <c r="AF618" s="235" t="str">
        <f>[4]SayfaKAY!BA445</f>
        <v/>
      </c>
      <c r="AG618" s="179" t="str">
        <f>[4]SayfaKAY!S445</f>
        <v>(II) Aynı Araçta Tekrarlayan Arıza</v>
      </c>
      <c r="AH618" s="178" t="str">
        <f t="shared" si="421"/>
        <v>Bu Arıza Aracın Servise Verilmesine Engel Değil</v>
      </c>
      <c r="AI618" s="163" t="str">
        <f>[4]SayfaKAY!AV445</f>
        <v/>
      </c>
      <c r="AJ618" s="164" t="str">
        <f t="shared" si="422"/>
        <v/>
      </c>
      <c r="AK618" s="164" t="str">
        <f t="shared" si="423"/>
        <v/>
      </c>
      <c r="AL618" s="112" t="str">
        <f>[4]SayfaKAY!AX445</f>
        <v/>
      </c>
      <c r="AM618" s="257" cm="1">
        <f t="array" ref="AM618">IFERROR(IF(AND(P618&lt;&gt;"D(Arıza Değil)",AH618="Bu Arıza Aracın Servise Verilmesine Engel Değil"),
IF(Z618-F618&gt;0,(AB618-Y618)*24*60,
IF(OR(AND(G618&gt;$AS$1,G618&lt;$AT$1),AND(G618&gt;$AU$1,G618&lt;$AV$1)),
(AF618-H618)*24*60,     BH:BH0)),        AN618),0)</f>
        <v>0</v>
      </c>
      <c r="AN618" s="257" t="str">
        <f t="shared" si="424"/>
        <v/>
      </c>
      <c r="AO618" s="174" t="str">
        <f>[4]SayfaKAY!AG445</f>
        <v>Bozankaya</v>
      </c>
      <c r="AP618" s="174" t="str">
        <f>[4]SayfaKAY!AI445</f>
        <v>B140-7076</v>
      </c>
      <c r="AQ618" s="174" t="str">
        <f>[4]SayfaKAY!AQ445</f>
        <v/>
      </c>
      <c r="AR618" s="174" t="str">
        <f>[4]SayfaKAY!AH445</f>
        <v>SEVIYE SENSORU</v>
      </c>
      <c r="AS618" s="174" t="str">
        <f>[4]SayfaKAY!AJ445</f>
        <v/>
      </c>
      <c r="AT618" s="175" t="str">
        <f>[4]SayfaKAY!AM445</f>
        <v/>
      </c>
      <c r="AU618" s="176" t="str">
        <f>[4]SayfaKAY!AL445</f>
        <v/>
      </c>
      <c r="AV618" s="176" t="str">
        <f>[4]SayfaKAY!AP445</f>
        <v/>
      </c>
      <c r="AW618" s="177" t="str">
        <f>[4]SayfaKAY!AT445</f>
        <v/>
      </c>
      <c r="AX618" s="194" t="str">
        <f t="shared" si="425"/>
        <v/>
      </c>
      <c r="AY618" s="168"/>
      <c r="AZ618" s="167"/>
      <c r="BA618" s="113"/>
      <c r="BB618" s="171" t="str">
        <f t="shared" si="451"/>
        <v/>
      </c>
      <c r="BC618" s="114"/>
      <c r="BD618" s="114"/>
      <c r="BE618" s="114"/>
      <c r="BF618" s="114"/>
      <c r="BG618" s="114"/>
      <c r="BH618" s="114" t="str">
        <f>IFERROR(FRACAS!AN448, "Hata Var")</f>
        <v/>
      </c>
      <c r="BI618" s="114"/>
      <c r="BJ618" s="114"/>
      <c r="BK618" s="105" t="str">
        <f>[4]SayfaKAY!AW445</f>
        <v/>
      </c>
      <c r="BL618" s="105" t="str">
        <f>[4]SayfaKAY!V445</f>
        <v>Bozankaya</v>
      </c>
      <c r="BM618" s="114"/>
      <c r="BN618" s="171" t="str">
        <f t="shared" si="426"/>
        <v>x yok</v>
      </c>
      <c r="BO618" s="171" t="b">
        <f t="shared" si="427"/>
        <v>0</v>
      </c>
      <c r="BP618" s="171" t="e">
        <f t="shared" si="428"/>
        <v>#VALUE!</v>
      </c>
      <c r="BQ618" s="226">
        <f t="shared" si="429"/>
        <v>2.9999999573919922</v>
      </c>
      <c r="BR618" s="226" t="e">
        <f t="shared" si="430"/>
        <v>#VALUE!</v>
      </c>
      <c r="BS618" s="226" t="e">
        <f t="shared" si="431"/>
        <v>#VALUE!</v>
      </c>
      <c r="BT618" s="114"/>
      <c r="BU618" s="242"/>
      <c r="BV618" s="233">
        <f t="shared" si="432"/>
        <v>-1</v>
      </c>
      <c r="BW618" s="226" t="str">
        <f t="shared" si="433"/>
        <v>Hayır, çakışma yok</v>
      </c>
      <c r="BX618" s="229"/>
      <c r="BY618" s="247">
        <f t="shared" si="434"/>
        <v>2.083333303744439E-3</v>
      </c>
      <c r="BZ618" s="247" t="e">
        <f t="shared" si="435"/>
        <v>#VALUE!</v>
      </c>
      <c r="CA618" s="247" t="e">
        <f t="shared" si="436"/>
        <v>#VALUE!</v>
      </c>
      <c r="CB618" s="213"/>
      <c r="CC618" s="211"/>
      <c r="CD618" s="196"/>
      <c r="CE618" s="213">
        <v>444</v>
      </c>
      <c r="CF618" s="182">
        <f t="shared" si="437"/>
        <v>45756.574999999997</v>
      </c>
      <c r="CG618" s="182" t="str">
        <f t="shared" si="438"/>
        <v/>
      </c>
      <c r="CH618" s="196"/>
      <c r="CI618" s="196"/>
      <c r="CJ618" s="196"/>
      <c r="CK618" s="196" t="e">
        <f t="shared" si="439"/>
        <v>#VALUE!</v>
      </c>
      <c r="CL618" s="196">
        <f t="shared" si="440"/>
        <v>2.083333303744439E-3</v>
      </c>
      <c r="CM618" s="196" t="e">
        <f t="shared" si="441"/>
        <v>#VALUE!</v>
      </c>
      <c r="CN618" s="114"/>
      <c r="CO618" s="115" t="str">
        <f t="shared" si="442"/>
        <v/>
      </c>
      <c r="CP618" s="116" t="e">
        <f t="shared" si="443"/>
        <v>#VALUE!</v>
      </c>
      <c r="CQ618" s="117">
        <f t="shared" si="444"/>
        <v>0.57499999999708962</v>
      </c>
      <c r="CR618" s="117">
        <f t="shared" si="445"/>
        <v>45756.577083333301</v>
      </c>
      <c r="CS618" s="117" t="str">
        <f t="shared" si="446"/>
        <v/>
      </c>
      <c r="CT618" s="118">
        <f t="shared" si="447"/>
        <v>65888642.999999955</v>
      </c>
      <c r="CU618" s="118" t="e">
        <f t="shared" si="448"/>
        <v>#VALUE!</v>
      </c>
      <c r="CV618" s="118" t="e">
        <f t="shared" si="449"/>
        <v>#VALUE!</v>
      </c>
      <c r="CW618" s="119" t="e">
        <f t="shared" si="450"/>
        <v>#VALUE!</v>
      </c>
    </row>
    <row r="619" spans="1:101" ht="118.5" customHeight="1" x14ac:dyDescent="0.3">
      <c r="A619" s="160" t="str">
        <f>[4]SayfaKAY!C774</f>
        <v>KAY5+6</v>
      </c>
      <c r="B619" s="104" t="str">
        <f>[4]SayfaKAY!D774</f>
        <v>3873(2)</v>
      </c>
      <c r="C619" s="105" t="str">
        <f>[4]SayfaKAY!E774</f>
        <v>MB</v>
      </c>
      <c r="D619" s="105">
        <f>[4]SayfaKAY!F774</f>
        <v>55000</v>
      </c>
      <c r="E619" s="106" t="str">
        <f>[4]SayfaKAY!G774</f>
        <v>BOZ-KAY5+6-FF-761</v>
      </c>
      <c r="F619" s="193">
        <f t="shared" si="411"/>
        <v>45756</v>
      </c>
      <c r="G619" s="135">
        <f t="shared" si="412"/>
        <v>0.42638888890360249</v>
      </c>
      <c r="H619" s="235">
        <f>[4]SayfaKAY!H774</f>
        <v>45756.426388888904</v>
      </c>
      <c r="I619" s="104" t="str">
        <f>[4]SayfaKAY!I774</f>
        <v>Hat/Line</v>
      </c>
      <c r="J619" s="103" t="str">
        <f>IF([4]SayfaKAY!J774="","",IF([4]SayfaKAY!J774="Müşteri","Notified by Customer","Notified by Bozankaya"))</f>
        <v>Notified by Customer</v>
      </c>
      <c r="K619" s="103" t="e">
        <f>VLOOKUP([4]SayfaKAY!L774,#REF!,2,FALSE)</f>
        <v>#REF!</v>
      </c>
      <c r="L619" s="165" t="str">
        <f>[4]SayfaKAY!X774</f>
        <v/>
      </c>
      <c r="M619" s="107" t="str">
        <f t="shared" si="413"/>
        <v>KAY5+6-BOZ-KAY5+6-FF-761</v>
      </c>
      <c r="N619" s="105" t="str">
        <f>[4]SayfaKAY!M774</f>
        <v>3878-73 78DEN KULLANILIRKEN 73 NOLU ARACIN KAPILARI KIRMIZI OLUYOR AÇILIP KAPANMADA PROBLEM YAŞANMADI</v>
      </c>
      <c r="O619" s="166" t="str">
        <f>[4]SayfaKAY!P774</f>
        <v>D-Arıza değil</v>
      </c>
      <c r="P619" s="166" t="str">
        <f>[4]SayfaKAY!Q774</f>
        <v>B(Servisten çekmeye etki eden arıza)</v>
      </c>
      <c r="Q619" s="166" t="str">
        <f>[4]SayfaKAY!R774</f>
        <v>N.A(Yaralanma yok)</v>
      </c>
      <c r="R619" s="132" t="str" cm="1">
        <f t="array" ref="R619">IF([4]SayfaKAY!U774="","",_xlfn.IFS([4]SayfaKAY!U774="Bozankaya","Bozankaya",[4]SayfaKAY!U774="Müşteri","Customer",[4]SayfaKAY!U774="Tedarikçi","Equipment Supplier"))</f>
        <v>Equipment Supplier</v>
      </c>
      <c r="S619" s="204" t="str">
        <f>[4]SayfaKAY!N774</f>
        <v>KLİMA MASTERCARD CAN-2 HATTINI BOZUYOR, MASTERCARD'A HARD RESET ATILDI TEKRAR YAZILIM YÜKLENDİ</v>
      </c>
      <c r="T619" s="133" t="str">
        <f>[4]SayfaKAY!AD774</f>
        <v>Yazılım tekrar yüklendi</v>
      </c>
      <c r="U619" s="132" t="str">
        <f>[4]SayfaKAY!W774</f>
        <v/>
      </c>
      <c r="V619" s="108" t="str">
        <f>[4]SayfaKAY!AZ774</f>
        <v/>
      </c>
      <c r="W619" s="136">
        <f t="shared" si="414"/>
        <v>45803</v>
      </c>
      <c r="X619" s="137" t="str">
        <f t="shared" si="415"/>
        <v>13:00</v>
      </c>
      <c r="Y619" s="235">
        <f>[4]SayfaKAY!AE774</f>
        <v>45803.541666666701</v>
      </c>
      <c r="Z619" s="109">
        <f t="shared" si="416"/>
        <v>45803</v>
      </c>
      <c r="AA619" s="110" t="str">
        <f t="shared" si="417"/>
        <v>15:00</v>
      </c>
      <c r="AB619" s="182">
        <f>[4]SayfaKAY!BA774</f>
        <v>45803.625</v>
      </c>
      <c r="AC619" s="257">
        <f t="shared" si="418"/>
        <v>67965.999999978812</v>
      </c>
      <c r="AD619" s="111">
        <f t="shared" si="419"/>
        <v>45803</v>
      </c>
      <c r="AE619" s="111" t="str">
        <f t="shared" si="420"/>
        <v>15:00</v>
      </c>
      <c r="AF619" s="235">
        <f>[4]SayfaKAY!BA774</f>
        <v>45803.625</v>
      </c>
      <c r="AG619" s="179" t="str">
        <f>[4]SayfaKAY!S774</f>
        <v>(III) Farklı Araçlarda Tekrarlayan Arıza</v>
      </c>
      <c r="AH619" s="178" t="str">
        <f t="shared" si="421"/>
        <v>Bu Arıza Aracın Servise Verilmesine Engel</v>
      </c>
      <c r="AI619" s="163" t="str">
        <f>[4]SayfaKAY!AV774</f>
        <v/>
      </c>
      <c r="AJ619" s="164" t="str">
        <f t="shared" si="422"/>
        <v/>
      </c>
      <c r="AK619" s="164" t="str">
        <f t="shared" si="423"/>
        <v/>
      </c>
      <c r="AL619" s="112" t="str">
        <f>[4]SayfaKAY!AX774</f>
        <v/>
      </c>
      <c r="AM619" s="257" cm="1">
        <f t="array" ref="AM619">IFERROR(IF(AND(P619&lt;&gt;"D(Arıza Değil)",AH619="Bu Arıza Aracın Servise Verilmesine Engel Değil"),
IF(Z619-F619&gt;0,(AB619-Y619)*24*60,
IF(OR(AND(G619&gt;$AS$1,G619&lt;$AT$1),AND(G619&gt;$AU$1,G619&lt;$AV$1)),
(AF619-H619)*24*60,     BH:BH0)),        AN619),0)</f>
        <v>67965.999999978812</v>
      </c>
      <c r="AN619" s="257">
        <f t="shared" si="424"/>
        <v>67965.999999978812</v>
      </c>
      <c r="AO619" s="174" t="str">
        <f>[4]SayfaKAY!AG774</f>
        <v/>
      </c>
      <c r="AP619" s="174" t="str">
        <f>[4]SayfaKAY!AI774</f>
        <v/>
      </c>
      <c r="AQ619" s="174" t="str">
        <f>[4]SayfaKAY!AQ774</f>
        <v/>
      </c>
      <c r="AR619" s="174" t="str">
        <f>[4]SayfaKAY!AH774</f>
        <v/>
      </c>
      <c r="AS619" s="174" t="str">
        <f>[4]SayfaKAY!AJ774</f>
        <v/>
      </c>
      <c r="AT619" s="175" t="str">
        <f>[4]SayfaKAY!AM774</f>
        <v/>
      </c>
      <c r="AU619" s="176" t="str">
        <f>[4]SayfaKAY!AL774</f>
        <v/>
      </c>
      <c r="AV619" s="176" t="str">
        <f>[4]SayfaKAY!AP774</f>
        <v/>
      </c>
      <c r="AW619" s="177" t="str">
        <f>[4]SayfaKAY!AT774</f>
        <v/>
      </c>
      <c r="AX619" s="194" t="str">
        <f t="shared" si="425"/>
        <v/>
      </c>
      <c r="AY619" s="168"/>
      <c r="AZ619" s="167"/>
      <c r="BA619" s="113"/>
      <c r="BB619" s="171" t="str">
        <f t="shared" si="451"/>
        <v/>
      </c>
      <c r="BC619" s="114"/>
      <c r="BD619" s="114"/>
      <c r="BE619" s="114"/>
      <c r="BF619" s="114"/>
      <c r="BG619" s="114"/>
      <c r="BH619" s="114">
        <f>IFERROR(FRACAS!AN777, "Hata Var")</f>
        <v>164.00000001071021</v>
      </c>
      <c r="BI619" s="114"/>
      <c r="BJ619" s="114"/>
      <c r="BK619" s="105" t="str">
        <f>[4]SayfaKAY!AW774</f>
        <v/>
      </c>
      <c r="BL619" s="105" t="str">
        <f>[4]SayfaKAY!V774</f>
        <v>ELTESAN ELEKTRO MEKANİK SOĞUTMA SAN</v>
      </c>
      <c r="BM619" s="114"/>
      <c r="BN619" s="171" t="str">
        <f t="shared" si="426"/>
        <v>x yok</v>
      </c>
      <c r="BO619" s="171" t="b">
        <f t="shared" si="427"/>
        <v>0</v>
      </c>
      <c r="BP619" s="171" t="str">
        <f t="shared" si="428"/>
        <v>Bir günden fazla süren arıza</v>
      </c>
      <c r="BQ619" s="226">
        <f t="shared" si="429"/>
        <v>67846.000000027707</v>
      </c>
      <c r="BR619" s="226">
        <f t="shared" si="430"/>
        <v>119.99999995110556</v>
      </c>
      <c r="BS619" s="226">
        <f t="shared" si="431"/>
        <v>67965.999999978812</v>
      </c>
      <c r="BT619" s="114"/>
      <c r="BU619" s="242"/>
      <c r="BV619" s="233">
        <f t="shared" si="432"/>
        <v>6</v>
      </c>
      <c r="BW619" s="226" t="str">
        <f t="shared" si="433"/>
        <v>Evet, çakışma var</v>
      </c>
      <c r="BX619" s="229"/>
      <c r="BY619" s="247">
        <f t="shared" si="434"/>
        <v>47.115277777797019</v>
      </c>
      <c r="BZ619" s="247">
        <f t="shared" si="435"/>
        <v>8.3333333299378864E-2</v>
      </c>
      <c r="CA619" s="247">
        <f t="shared" si="436"/>
        <v>47.198611111096398</v>
      </c>
      <c r="CB619" s="213"/>
      <c r="CC619" s="211"/>
      <c r="CD619" s="196"/>
      <c r="CE619" s="213">
        <v>773</v>
      </c>
      <c r="CF619" s="182">
        <f t="shared" si="437"/>
        <v>45756.426388888904</v>
      </c>
      <c r="CG619" s="182">
        <f t="shared" si="438"/>
        <v>45803.625</v>
      </c>
      <c r="CH619" s="196"/>
      <c r="CI619" s="196"/>
      <c r="CJ619" s="196"/>
      <c r="CK619" s="196">
        <f t="shared" si="439"/>
        <v>8.3333333299378864E-2</v>
      </c>
      <c r="CL619" s="196">
        <f t="shared" si="440"/>
        <v>47.115277777797019</v>
      </c>
      <c r="CM619" s="196">
        <f t="shared" si="441"/>
        <v>47.198611111096398</v>
      </c>
      <c r="CN619" s="114"/>
      <c r="CO619" s="115">
        <f t="shared" si="442"/>
        <v>67965.999999978812</v>
      </c>
      <c r="CP619" s="116">
        <f t="shared" si="443"/>
        <v>4.9999999979627319</v>
      </c>
      <c r="CQ619" s="117">
        <f t="shared" si="444"/>
        <v>0.42638888890360249</v>
      </c>
      <c r="CR619" s="117">
        <f t="shared" si="445"/>
        <v>45803.541666666701</v>
      </c>
      <c r="CS619" s="117">
        <f t="shared" si="446"/>
        <v>45803.625</v>
      </c>
      <c r="CT619" s="118">
        <f t="shared" si="447"/>
        <v>65956486.00000003</v>
      </c>
      <c r="CU619" s="118">
        <f t="shared" si="448"/>
        <v>119.99999995110556</v>
      </c>
      <c r="CV619" s="118">
        <f t="shared" si="449"/>
        <v>65956605.999999978</v>
      </c>
      <c r="CW619" s="119">
        <f t="shared" si="450"/>
        <v>0.9999981806219691</v>
      </c>
    </row>
    <row r="620" spans="1:101" ht="118.5" customHeight="1" x14ac:dyDescent="0.3">
      <c r="A620" s="160" t="str">
        <f>[4]SayfaKAY!C716</f>
        <v>KAY5+6</v>
      </c>
      <c r="B620" s="104" t="str">
        <f>[4]SayfaKAY!D716</f>
        <v>3878(7)</v>
      </c>
      <c r="C620" s="105" t="str">
        <f>[4]SayfaKAY!E716</f>
        <v>MB</v>
      </c>
      <c r="D620" s="105">
        <f>[4]SayfaKAY!F716</f>
        <v>114200</v>
      </c>
      <c r="E620" s="106" t="str">
        <f>[4]SayfaKAY!G716</f>
        <v>BOZ-KAY5+6-FF-703</v>
      </c>
      <c r="F620" s="193">
        <f t="shared" si="411"/>
        <v>45755</v>
      </c>
      <c r="G620" s="135">
        <f t="shared" si="412"/>
        <v>0.875</v>
      </c>
      <c r="H620" s="235">
        <f>[4]SayfaKAY!H716</f>
        <v>45755.875</v>
      </c>
      <c r="I620" s="104" t="str">
        <f>[4]SayfaKAY!I716</f>
        <v>Hat/Line</v>
      </c>
      <c r="J620" s="103" t="str">
        <f>IF([4]SayfaKAY!J716="","",IF([4]SayfaKAY!J716="Müşteri","Notified by Customer","Notified by Bozankaya"))</f>
        <v>Notified by Customer</v>
      </c>
      <c r="K620" s="103" t="e">
        <f>VLOOKUP([4]SayfaKAY!L716,#REF!,2,FALSE)</f>
        <v>#REF!</v>
      </c>
      <c r="L620" s="165" t="str">
        <f>[4]SayfaKAY!X716</f>
        <v>ELTESAN ELEKTRO MEKANİK SOĞUTMA SAN</v>
      </c>
      <c r="M620" s="107" t="str">
        <f t="shared" si="413"/>
        <v>KAY5+6-BOZ-KAY5+6-FF-703</v>
      </c>
      <c r="N620" s="105" t="str">
        <f>[4]SayfaKAY!M716</f>
        <v>3878 ca kabin kliması ve yolcu bölümü klimaları çalışmıyor sigortadan resetlendi düzelme olmadı</v>
      </c>
      <c r="O620" s="166" t="str">
        <f>[4]SayfaKAY!P716</f>
        <v>C-Uyarı, sürüş devamlılığı</v>
      </c>
      <c r="P620" s="166" t="str">
        <f>[4]SayfaKAY!Q716</f>
        <v>B(Servisten çekmeye etki eden arıza)</v>
      </c>
      <c r="Q620" s="166" t="str">
        <f>[4]SayfaKAY!R716</f>
        <v>N.A(Yaralanma yok)</v>
      </c>
      <c r="R620" s="132" t="str" cm="1">
        <f t="array" ref="R620">IF([4]SayfaKAY!U716="","",_xlfn.IFS([4]SayfaKAY!U716="Bozankaya","Bozankaya",[4]SayfaKAY!U716="Müşteri","Customer",[4]SayfaKAY!U716="Tedarikçi","Equipment Supplier"))</f>
        <v>Equipment Supplier</v>
      </c>
      <c r="S620" s="204" t="str">
        <f>[4]SayfaKAY!N716</f>
        <v>Mastercard hardreset atıldı yazılım yüklendi</v>
      </c>
      <c r="T620" s="133" t="str">
        <f>[4]SayfaKAY!AD716</f>
        <v>Yazılım tekrar yüklendi</v>
      </c>
      <c r="U620" s="132" t="str">
        <f>[4]SayfaKAY!W716</f>
        <v>Evet</v>
      </c>
      <c r="V620" s="108">
        <f>[4]SayfaKAY!AZ716</f>
        <v>1</v>
      </c>
      <c r="W620" s="136">
        <f t="shared" si="414"/>
        <v>45755</v>
      </c>
      <c r="X620" s="137" t="str">
        <f t="shared" si="415"/>
        <v>11:00</v>
      </c>
      <c r="Y620" s="235">
        <f>[4]SayfaKAY!AE716</f>
        <v>45755.458333333299</v>
      </c>
      <c r="Z620" s="109">
        <f t="shared" si="416"/>
        <v>45756</v>
      </c>
      <c r="AA620" s="110" t="str">
        <f t="shared" si="417"/>
        <v>13:00</v>
      </c>
      <c r="AB620" s="182">
        <f>[4]SayfaKAY!BA716</f>
        <v>45756.541666666701</v>
      </c>
      <c r="AC620" s="257">
        <f t="shared" si="418"/>
        <v>960.00000004889444</v>
      </c>
      <c r="AD620" s="111">
        <f t="shared" si="419"/>
        <v>45756</v>
      </c>
      <c r="AE620" s="111" t="str">
        <f t="shared" si="420"/>
        <v>13:00</v>
      </c>
      <c r="AF620" s="235">
        <f>[4]SayfaKAY!BA716</f>
        <v>45756.541666666701</v>
      </c>
      <c r="AG620" s="179" t="str">
        <f>[4]SayfaKAY!S716</f>
        <v>(II) Aynı Araçta Tekrarlayan Arıza</v>
      </c>
      <c r="AH620" s="178" t="str">
        <f t="shared" si="421"/>
        <v>Bu Arıza Aracın Servise Verilmesine Engel</v>
      </c>
      <c r="AI620" s="163" t="str">
        <f>[4]SayfaKAY!AV716</f>
        <v/>
      </c>
      <c r="AJ620" s="164" t="str">
        <f t="shared" si="422"/>
        <v/>
      </c>
      <c r="AK620" s="164" t="str">
        <f t="shared" si="423"/>
        <v/>
      </c>
      <c r="AL620" s="112" t="str">
        <f>[4]SayfaKAY!AX716</f>
        <v/>
      </c>
      <c r="AM620" s="257" cm="1">
        <f t="array" ref="AM620">IFERROR(IF(AND(P620&lt;&gt;"D(Arıza Değil)",AH620="Bu Arıza Aracın Servise Verilmesine Engel Değil"),
IF(Z620-F620&gt;0,(AB620-Y620)*24*60,
IF(OR(AND(G620&gt;$AS$1,G620&lt;$AT$1),AND(G620&gt;$AU$1,G620&lt;$AV$1)),
(AF620-H620)*24*60,     BH:BH0)),        AN620),0)</f>
        <v>960.00000004889444</v>
      </c>
      <c r="AN620" s="257">
        <f t="shared" si="424"/>
        <v>960.00000004889444</v>
      </c>
      <c r="AO620" s="174" t="str">
        <f>[4]SayfaKAY!AG716</f>
        <v/>
      </c>
      <c r="AP620" s="174" t="str">
        <f>[4]SayfaKAY!AI716</f>
        <v/>
      </c>
      <c r="AQ620" s="174" t="str">
        <f>[4]SayfaKAY!AQ716</f>
        <v/>
      </c>
      <c r="AR620" s="174" t="str">
        <f>[4]SayfaKAY!AH716</f>
        <v/>
      </c>
      <c r="AS620" s="174" t="str">
        <f>[4]SayfaKAY!AJ716</f>
        <v/>
      </c>
      <c r="AT620" s="175" t="str">
        <f>[4]SayfaKAY!AM716</f>
        <v/>
      </c>
      <c r="AU620" s="176" t="str">
        <f>[4]SayfaKAY!AL716</f>
        <v/>
      </c>
      <c r="AV620" s="176" t="str">
        <f>[4]SayfaKAY!AP716</f>
        <v/>
      </c>
      <c r="AW620" s="177" t="str">
        <f>[4]SayfaKAY!AT716</f>
        <v/>
      </c>
      <c r="AX620" s="194">
        <f t="shared" si="425"/>
        <v>10560.000000537839</v>
      </c>
      <c r="AY620" s="168"/>
      <c r="AZ620" s="167"/>
      <c r="BA620" s="113"/>
      <c r="BB620" s="171" t="str">
        <f t="shared" si="451"/>
        <v/>
      </c>
      <c r="BC620" s="114"/>
      <c r="BD620" s="114"/>
      <c r="BE620" s="114"/>
      <c r="BF620" s="114"/>
      <c r="BG620" s="114"/>
      <c r="BH620" s="114">
        <f>IFERROR(FRACAS!AN719, "Hata Var")</f>
        <v>711.00000000209548</v>
      </c>
      <c r="BI620" s="114"/>
      <c r="BJ620" s="114"/>
      <c r="BK620" s="105" t="str">
        <f>[4]SayfaKAY!AW716</f>
        <v/>
      </c>
      <c r="BL620" s="105" t="str">
        <f>[4]SayfaKAY!V716</f>
        <v>ELTESAN ELEKTRO MEKANİK SOĞUTMA SAN</v>
      </c>
      <c r="BM620" s="114"/>
      <c r="BN620" s="171" t="str">
        <f t="shared" si="426"/>
        <v>x yok</v>
      </c>
      <c r="BO620" s="171" t="b">
        <f t="shared" si="427"/>
        <v>0</v>
      </c>
      <c r="BP620" s="171" t="str">
        <f t="shared" si="428"/>
        <v>Bir günden fazla süren arıza</v>
      </c>
      <c r="BQ620" s="226">
        <f t="shared" si="429"/>
        <v>-600.00000004889444</v>
      </c>
      <c r="BR620" s="226">
        <f t="shared" si="430"/>
        <v>1560.0000000977889</v>
      </c>
      <c r="BS620" s="226">
        <f t="shared" si="431"/>
        <v>960.00000004889444</v>
      </c>
      <c r="BT620" s="114"/>
      <c r="BU620" s="242"/>
      <c r="BV620" s="233">
        <f t="shared" si="432"/>
        <v>1</v>
      </c>
      <c r="BW620" s="226" t="str">
        <f t="shared" si="433"/>
        <v>Evet, çakışma var</v>
      </c>
      <c r="BX620" s="229"/>
      <c r="BY620" s="247">
        <f t="shared" si="434"/>
        <v>-0.41666666670062114</v>
      </c>
      <c r="BZ620" s="247">
        <f t="shared" si="435"/>
        <v>1.0833333334012423</v>
      </c>
      <c r="CA620" s="247">
        <f t="shared" si="436"/>
        <v>0.66666666670062114</v>
      </c>
      <c r="CB620" s="213"/>
      <c r="CC620" s="211"/>
      <c r="CD620" s="196"/>
      <c r="CE620" s="213">
        <v>715</v>
      </c>
      <c r="CF620" s="182">
        <f t="shared" si="437"/>
        <v>45755.875</v>
      </c>
      <c r="CG620" s="182">
        <f t="shared" si="438"/>
        <v>45756.541666666701</v>
      </c>
      <c r="CH620" s="196"/>
      <c r="CI620" s="196"/>
      <c r="CJ620" s="196"/>
      <c r="CK620" s="196">
        <f t="shared" si="439"/>
        <v>1.0833333334012423</v>
      </c>
      <c r="CL620" s="196">
        <f t="shared" si="440"/>
        <v>-0.41666666670062114</v>
      </c>
      <c r="CM620" s="196">
        <f t="shared" si="441"/>
        <v>0.66666666670062114</v>
      </c>
      <c r="CN620" s="114"/>
      <c r="CO620" s="115">
        <f t="shared" si="442"/>
        <v>960.00000004889444</v>
      </c>
      <c r="CP620" s="116">
        <f t="shared" si="443"/>
        <v>65.000000004074536</v>
      </c>
      <c r="CQ620" s="117">
        <f t="shared" si="444"/>
        <v>0.875</v>
      </c>
      <c r="CR620" s="117">
        <f t="shared" si="445"/>
        <v>45755.458333333299</v>
      </c>
      <c r="CS620" s="117">
        <f t="shared" si="446"/>
        <v>45756.541666666701</v>
      </c>
      <c r="CT620" s="118">
        <f t="shared" si="447"/>
        <v>65886599.999999948</v>
      </c>
      <c r="CU620" s="118">
        <f t="shared" si="448"/>
        <v>1560.0000000977889</v>
      </c>
      <c r="CV620" s="118">
        <f t="shared" si="449"/>
        <v>65888160.000000052</v>
      </c>
      <c r="CW620" s="119">
        <f t="shared" si="450"/>
        <v>0.99997632351548282</v>
      </c>
    </row>
    <row r="621" spans="1:101" ht="118.5" customHeight="1" x14ac:dyDescent="0.3">
      <c r="A621" s="160" t="str">
        <f>[4]SayfaKAY!C668</f>
        <v>KAY5+6</v>
      </c>
      <c r="B621" s="104" t="str">
        <f>[4]SayfaKAY!D668</f>
        <v>3877(6)</v>
      </c>
      <c r="C621" s="105" t="str">
        <f>[4]SayfaKAY!E668</f>
        <v>P</v>
      </c>
      <c r="D621" s="105">
        <f>[4]SayfaKAY!F668</f>
        <v>83631</v>
      </c>
      <c r="E621" s="106" t="str">
        <f>[4]SayfaKAY!G668</f>
        <v>BOZ-KAY5+6-FF-658</v>
      </c>
      <c r="F621" s="193">
        <f t="shared" si="411"/>
        <v>45754</v>
      </c>
      <c r="G621" s="135">
        <f t="shared" si="412"/>
        <v>0.54166666670062114</v>
      </c>
      <c r="H621" s="235">
        <f>[4]SayfaKAY!H668</f>
        <v>45754.541666666701</v>
      </c>
      <c r="I621" s="104" t="str">
        <f>[4]SayfaKAY!I668</f>
        <v>Hat/Line</v>
      </c>
      <c r="J621" s="103" t="str">
        <f>IF([4]SayfaKAY!J668="","",IF([4]SayfaKAY!J668="Müşteri","Notified by Customer","Notified by Bozankaya"))</f>
        <v>Notified by Customer</v>
      </c>
      <c r="K621" s="103" t="e">
        <f>VLOOKUP([4]SayfaKAY!L668,#REF!,2,FALSE)</f>
        <v>#REF!</v>
      </c>
      <c r="L621" s="165" t="str">
        <f>[4]SayfaKAY!X668</f>
        <v>ATAK ULAŞIM SAN.TİC.LTD.ŞTİ.</v>
      </c>
      <c r="M621" s="107" t="str">
        <f t="shared" si="413"/>
        <v>KAY5+6-BOZ-KAY5+6-FF-658</v>
      </c>
      <c r="N621" s="105" t="str">
        <f>[4]SayfaKAY!M668</f>
        <v>3877 nolu araç kapı üzeri ekranlarda enerji yok.</v>
      </c>
      <c r="O621" s="166" t="str">
        <f>[4]SayfaKAY!P668</f>
        <v>D-Arıza değil</v>
      </c>
      <c r="P621" s="166" t="str">
        <f>[4]SayfaKAY!Q668</f>
        <v>B(Servisten çekmeye etki eden arıza)</v>
      </c>
      <c r="Q621" s="166" t="str">
        <f>[4]SayfaKAY!R668</f>
        <v>N.A(Yaralanma yok)</v>
      </c>
      <c r="R621" s="132" t="str" cm="1">
        <f t="array" ref="R621">IF([4]SayfaKAY!U668="","",_xlfn.IFS([4]SayfaKAY!U668="Bozankaya","Bozankaya",[4]SayfaKAY!U668="Müşteri","Customer",[4]SayfaKAY!U668="Tedarikçi","Equipment Supplier"))</f>
        <v>Equipment Supplier</v>
      </c>
      <c r="S621" s="204" t="str">
        <f>[4]SayfaKAY!N668</f>
        <v>Kontrol edildi. Sorun görülmedi.</v>
      </c>
      <c r="T621" s="133" t="str">
        <f>[4]SayfaKAY!AD668</f>
        <v>*Bir çalışma yapılmadı</v>
      </c>
      <c r="U621" s="132" t="str">
        <f>[4]SayfaKAY!W668</f>
        <v>Evet</v>
      </c>
      <c r="V621" s="108">
        <f>[4]SayfaKAY!AZ668</f>
        <v>1</v>
      </c>
      <c r="W621" s="136">
        <f t="shared" si="414"/>
        <v>45754</v>
      </c>
      <c r="X621" s="137" t="str">
        <f t="shared" si="415"/>
        <v>13:30</v>
      </c>
      <c r="Y621" s="235">
        <f>[4]SayfaKAY!AE668</f>
        <v>45754.5625</v>
      </c>
      <c r="Z621" s="109">
        <f t="shared" si="416"/>
        <v>45755</v>
      </c>
      <c r="AA621" s="110" t="str">
        <f t="shared" si="417"/>
        <v>14:00</v>
      </c>
      <c r="AB621" s="182">
        <f>[4]SayfaKAY!BA668</f>
        <v>45755.583333333299</v>
      </c>
      <c r="AC621" s="257">
        <f t="shared" si="418"/>
        <v>1499.9999999022111</v>
      </c>
      <c r="AD621" s="111">
        <f t="shared" si="419"/>
        <v>45755</v>
      </c>
      <c r="AE621" s="111" t="str">
        <f t="shared" si="420"/>
        <v>14:00</v>
      </c>
      <c r="AF621" s="235">
        <f>[4]SayfaKAY!BA668</f>
        <v>45755.583333333299</v>
      </c>
      <c r="AG621" s="179" t="str">
        <f>[4]SayfaKAY!S668</f>
        <v>(III) Farklı Araçlarda Tekrarlayan Arıza</v>
      </c>
      <c r="AH621" s="178" t="str">
        <f t="shared" si="421"/>
        <v>Bu Arıza Aracın Servise Verilmesine Engel</v>
      </c>
      <c r="AI621" s="163" t="str">
        <f>[4]SayfaKAY!AV668</f>
        <v/>
      </c>
      <c r="AJ621" s="164" t="str">
        <f t="shared" si="422"/>
        <v/>
      </c>
      <c r="AK621" s="164" t="str">
        <f t="shared" si="423"/>
        <v/>
      </c>
      <c r="AL621" s="112" t="str">
        <f>[4]SayfaKAY!AX668</f>
        <v/>
      </c>
      <c r="AM621" s="257" cm="1">
        <f t="array" ref="AM621">IFERROR(IF(AND(P621&lt;&gt;"D(Arıza Değil)",AH621="Bu Arıza Aracın Servise Verilmesine Engel Değil"),
IF(Z621-F621&gt;0,(AB621-Y621)*24*60,
IF(OR(AND(G621&gt;$AS$1,G621&lt;$AT$1),AND(G621&gt;$AU$1,G621&lt;$AV$1)),
(AF621-H621)*24*60,     BH:BH0)),        AN621),0)</f>
        <v>1499.9999999022111</v>
      </c>
      <c r="AN621" s="257">
        <f t="shared" si="424"/>
        <v>1499.9999999022111</v>
      </c>
      <c r="AO621" s="174" t="str">
        <f>[4]SayfaKAY!AG668</f>
        <v/>
      </c>
      <c r="AP621" s="174" t="str">
        <f>[4]SayfaKAY!AI668</f>
        <v/>
      </c>
      <c r="AQ621" s="174" t="str">
        <f>[4]SayfaKAY!AQ668</f>
        <v/>
      </c>
      <c r="AR621" s="174" t="str">
        <f>[4]SayfaKAY!AH668</f>
        <v/>
      </c>
      <c r="AS621" s="174" t="str">
        <f>[4]SayfaKAY!AJ668</f>
        <v/>
      </c>
      <c r="AT621" s="175" t="str">
        <f>[4]SayfaKAY!AM668</f>
        <v/>
      </c>
      <c r="AU621" s="176" t="str">
        <f>[4]SayfaKAY!AL668</f>
        <v/>
      </c>
      <c r="AV621" s="176" t="str">
        <f>[4]SayfaKAY!AP668</f>
        <v/>
      </c>
      <c r="AW621" s="177" t="str">
        <f>[4]SayfaKAY!AT668</f>
        <v/>
      </c>
      <c r="AX621" s="194">
        <f t="shared" si="425"/>
        <v>16499.999998924322</v>
      </c>
      <c r="AY621" s="168"/>
      <c r="AZ621" s="167"/>
      <c r="BA621" s="113"/>
      <c r="BB621" s="171" t="str">
        <f t="shared" si="451"/>
        <v/>
      </c>
      <c r="BC621" s="114"/>
      <c r="BD621" s="114"/>
      <c r="BE621" s="114"/>
      <c r="BF621" s="114"/>
      <c r="BG621" s="114"/>
      <c r="BH621" s="114">
        <f>IFERROR(FRACAS!AN671, "Hata Var")</f>
        <v>1592.0000000658911</v>
      </c>
      <c r="BI621" s="114"/>
      <c r="BJ621" s="114"/>
      <c r="BK621" s="105" t="str">
        <f>[4]SayfaKAY!AW668</f>
        <v/>
      </c>
      <c r="BL621" s="105" t="str">
        <f>[4]SayfaKAY!V668</f>
        <v>ATAK ULAŞIM SAN.TİC.LTD.ŞTİ.</v>
      </c>
      <c r="BM621" s="114"/>
      <c r="BN621" s="171" t="str">
        <f t="shared" si="426"/>
        <v>x yok</v>
      </c>
      <c r="BO621" s="171" t="b">
        <f t="shared" si="427"/>
        <v>0</v>
      </c>
      <c r="BP621" s="171" t="str">
        <f t="shared" si="428"/>
        <v>Bir günden fazla süren arıza</v>
      </c>
      <c r="BQ621" s="226">
        <f t="shared" si="429"/>
        <v>29.999999951105565</v>
      </c>
      <c r="BR621" s="226">
        <f t="shared" si="430"/>
        <v>1469.9999999511056</v>
      </c>
      <c r="BS621" s="226">
        <f t="shared" si="431"/>
        <v>1499.9999999022111</v>
      </c>
      <c r="BT621" s="114"/>
      <c r="BU621" s="242"/>
      <c r="BV621" s="233">
        <f t="shared" si="432"/>
        <v>1</v>
      </c>
      <c r="BW621" s="226" t="str">
        <f t="shared" si="433"/>
        <v>Evet, çakışma var</v>
      </c>
      <c r="BX621" s="229"/>
      <c r="BY621" s="247">
        <f t="shared" si="434"/>
        <v>2.0833333299378864E-2</v>
      </c>
      <c r="BZ621" s="247">
        <f t="shared" si="435"/>
        <v>1.0208333332993789</v>
      </c>
      <c r="CA621" s="247">
        <f t="shared" si="436"/>
        <v>1.0416666665987577</v>
      </c>
      <c r="CB621" s="213"/>
      <c r="CC621" s="211"/>
      <c r="CD621" s="196"/>
      <c r="CE621" s="213">
        <v>667</v>
      </c>
      <c r="CF621" s="182">
        <f t="shared" si="437"/>
        <v>45754.541666666701</v>
      </c>
      <c r="CG621" s="182">
        <f t="shared" si="438"/>
        <v>45755.583333333299</v>
      </c>
      <c r="CH621" s="196"/>
      <c r="CI621" s="196"/>
      <c r="CJ621" s="196"/>
      <c r="CK621" s="196">
        <f t="shared" si="439"/>
        <v>1.0208333332993789</v>
      </c>
      <c r="CL621" s="196">
        <f t="shared" si="440"/>
        <v>2.0833333299378864E-2</v>
      </c>
      <c r="CM621" s="196">
        <f t="shared" si="441"/>
        <v>1.0416666665987577</v>
      </c>
      <c r="CN621" s="114"/>
      <c r="CO621" s="115">
        <f t="shared" si="442"/>
        <v>1499.9999999022111</v>
      </c>
      <c r="CP621" s="116">
        <f t="shared" si="443"/>
        <v>61.249999997962732</v>
      </c>
      <c r="CQ621" s="117">
        <f t="shared" si="444"/>
        <v>0.54166666670062114</v>
      </c>
      <c r="CR621" s="117">
        <f t="shared" si="445"/>
        <v>45754.5625</v>
      </c>
      <c r="CS621" s="117">
        <f t="shared" si="446"/>
        <v>45755.583333333299</v>
      </c>
      <c r="CT621" s="118">
        <f t="shared" si="447"/>
        <v>65885789.999999948</v>
      </c>
      <c r="CU621" s="118">
        <f t="shared" si="448"/>
        <v>1469.9999999511056</v>
      </c>
      <c r="CV621" s="118">
        <f t="shared" si="449"/>
        <v>65887259.999999903</v>
      </c>
      <c r="CW621" s="119">
        <f t="shared" si="450"/>
        <v>0.99997768916175966</v>
      </c>
    </row>
    <row r="622" spans="1:101" ht="118.5" customHeight="1" x14ac:dyDescent="0.3">
      <c r="A622" s="160" t="str">
        <f>[4]SayfaKAY!C443</f>
        <v>KAY5+6</v>
      </c>
      <c r="B622" s="104" t="str">
        <f>[4]SayfaKAY!D443</f>
        <v>3875(4)</v>
      </c>
      <c r="C622" s="105" t="str">
        <f>[4]SayfaKAY!E443</f>
        <v>MB</v>
      </c>
      <c r="D622" s="105">
        <f>[4]SayfaKAY!F443</f>
        <v>108612</v>
      </c>
      <c r="E622" s="106" t="str">
        <f>[4]SayfaKAY!G443</f>
        <v>BOZ-KAY5+6-FF-442</v>
      </c>
      <c r="F622" s="134">
        <f t="shared" si="411"/>
        <v>45751</v>
      </c>
      <c r="G622" s="135">
        <f t="shared" si="412"/>
        <v>0.29166666670062114</v>
      </c>
      <c r="H622" s="235">
        <f>[4]SayfaKAY!H443</f>
        <v>45751.291666666701</v>
      </c>
      <c r="I622" s="104" t="str">
        <f>[4]SayfaKAY!I443</f>
        <v>Hat/Line</v>
      </c>
      <c r="J622" s="103" t="str">
        <f>IF([4]SayfaKAY!J443="","",IF([4]SayfaKAY!J443="Müşteri","Notified by Customer","Notified by Bozankaya"))</f>
        <v>Notified by Customer</v>
      </c>
      <c r="K622" s="103" t="e">
        <f>VLOOKUP([4]SayfaKAY!L443,#REF!,2,FALSE)</f>
        <v>#REF!</v>
      </c>
      <c r="L622" s="165" t="str">
        <f>[4]SayfaKAY!X443</f>
        <v>ARDA MAKİNA ELEKTRİK TİC.VE</v>
      </c>
      <c r="M622" s="107" t="str">
        <f t="shared" si="413"/>
        <v>KAY5+6-BOZ-KAY5+6-FF-442</v>
      </c>
      <c r="N622" s="105" t="str">
        <f>[4]SayfaKAY!M443</f>
        <v>SB-K08 RÖLESİ YAPIŞMIŞ</v>
      </c>
      <c r="O622" s="166" t="str">
        <f>[4]SayfaKAY!P443</f>
        <v>C-Uyarı, sürüş devamlılığı</v>
      </c>
      <c r="P622" s="166" t="str">
        <f>[4]SayfaKAY!Q443</f>
        <v>C(Sisteme etki etmeyen arıza)</v>
      </c>
      <c r="Q622" s="166" t="str">
        <f>[4]SayfaKAY!R443</f>
        <v>N.A(Yaralanma yok)</v>
      </c>
      <c r="R622" s="132" t="str" cm="1">
        <f t="array" ref="R622">IF([4]SayfaKAY!U443="","",_xlfn.IFS([4]SayfaKAY!U443="Bozankaya","Bozankaya",[4]SayfaKAY!U443="Müşteri","Customer",[4]SayfaKAY!U443="Tedarikçi","Equipment Supplier"))</f>
        <v>Equipment Supplier</v>
      </c>
      <c r="S622" s="204" t="str">
        <f>[4]SayfaKAY!N443</f>
        <v>RÖLE DEĞİŞİMİ YAPILDI</v>
      </c>
      <c r="T622" s="133" t="str">
        <f>[4]SayfaKAY!AD443</f>
        <v>*Ekipman değiştirilecek</v>
      </c>
      <c r="U622" s="132" t="str">
        <f>[4]SayfaKAY!W443</f>
        <v>Evet</v>
      </c>
      <c r="V622" s="108" t="str">
        <f>[4]SayfaKAY!AZ443</f>
        <v/>
      </c>
      <c r="W622" s="136">
        <f t="shared" si="414"/>
        <v>45751</v>
      </c>
      <c r="X622" s="137" t="str">
        <f t="shared" si="415"/>
        <v>07:10</v>
      </c>
      <c r="Y622" s="235">
        <f>[4]SayfaKAY!AE443</f>
        <v>45751.298611111102</v>
      </c>
      <c r="Z622" s="109">
        <f t="shared" si="416"/>
        <v>45751</v>
      </c>
      <c r="AA622" s="110" t="str">
        <f t="shared" si="417"/>
        <v>08:00</v>
      </c>
      <c r="AB622" s="182">
        <f>[4]SayfaKAY!BA443</f>
        <v>45751.333333333299</v>
      </c>
      <c r="AC622" s="257">
        <f t="shared" si="418"/>
        <v>59.99999990221113</v>
      </c>
      <c r="AD622" s="111">
        <f t="shared" si="419"/>
        <v>45751</v>
      </c>
      <c r="AE622" s="111" t="str">
        <f t="shared" si="420"/>
        <v>08:00</v>
      </c>
      <c r="AF622" s="235">
        <f>[4]SayfaKAY!BA443</f>
        <v>45751.333333333299</v>
      </c>
      <c r="AG622" s="179" t="str">
        <f>[4]SayfaKAY!S443</f>
        <v>(II) Aynı Araçta Tekrarlayan Arıza</v>
      </c>
      <c r="AH622" s="178" t="str">
        <f t="shared" si="421"/>
        <v>Bu Arıza Aracın Servise Verilmesine Engel Değil</v>
      </c>
      <c r="AI622" s="163" t="str">
        <f>[4]SayfaKAY!AV443</f>
        <v/>
      </c>
      <c r="AJ622" s="164" t="str">
        <f t="shared" si="422"/>
        <v/>
      </c>
      <c r="AK622" s="164" t="str">
        <f t="shared" si="423"/>
        <v/>
      </c>
      <c r="AL622" s="112" t="str">
        <f>[4]SayfaKAY!AX443</f>
        <v/>
      </c>
      <c r="AM622" s="257" cm="1">
        <f t="array" ref="AM622">IFERROR(IF(AND(P622&lt;&gt;"D(Arıza Değil)",AH622="Bu Arıza Aracın Servise Verilmesine Engel Değil"),
IF(Z622-F622&gt;0,(AB622-Y622)*24*60,
IF(OR(AND(G622&gt;$AS$1,G622&lt;$AT$1),AND(G622&gt;$AU$1,G622&lt;$AV$1)),
(AF622-H622)*24*60,     BH:BH0)),        AN622),0)</f>
        <v>59.99999990221113</v>
      </c>
      <c r="AN622" s="257">
        <f t="shared" si="424"/>
        <v>59.99999990221113</v>
      </c>
      <c r="AO622" s="174" t="str">
        <f>[4]SayfaKAY!AG443</f>
        <v>Bozankaya</v>
      </c>
      <c r="AP622" s="174" t="str">
        <f>[4]SayfaKAY!AI443</f>
        <v>E110-7329</v>
      </c>
      <c r="AQ622" s="174" t="str">
        <f>[4]SayfaKAY!AQ443</f>
        <v/>
      </c>
      <c r="AR622" s="174" t="str">
        <f>[4]SayfaKAY!AH443</f>
        <v>10A-8CO RÖLE</v>
      </c>
      <c r="AS622" s="174">
        <f>[4]SayfaKAY!AJ443</f>
        <v>1</v>
      </c>
      <c r="AT622" s="175" t="str">
        <f>[4]SayfaKAY!AM443</f>
        <v/>
      </c>
      <c r="AU622" s="176" t="str">
        <f>[4]SayfaKAY!AL443</f>
        <v/>
      </c>
      <c r="AV622" s="176" t="str">
        <f>[4]SayfaKAY!AP443</f>
        <v/>
      </c>
      <c r="AW622" s="177" t="str">
        <f>[4]SayfaKAY!AT443</f>
        <v/>
      </c>
      <c r="AX622" s="194" t="str">
        <f t="shared" si="425"/>
        <v/>
      </c>
      <c r="AY622" s="168"/>
      <c r="AZ622" s="167"/>
      <c r="BA622" s="113"/>
      <c r="BB622" s="171" t="str">
        <f t="shared" si="451"/>
        <v/>
      </c>
      <c r="BC622" s="114"/>
      <c r="BD622" s="114"/>
      <c r="BE622" s="114"/>
      <c r="BF622" s="114"/>
      <c r="BG622" s="114"/>
      <c r="BH622" s="114" t="str">
        <f>IFERROR(FRACAS!AN446, "Hata Var")</f>
        <v/>
      </c>
      <c r="BI622" s="114"/>
      <c r="BJ622" s="114"/>
      <c r="BK622" s="105" t="str">
        <f>[4]SayfaKAY!AW443</f>
        <v/>
      </c>
      <c r="BL622" s="105" t="str">
        <f>[4]SayfaKAY!V443</f>
        <v>Bozankaya</v>
      </c>
      <c r="BM622" s="114"/>
      <c r="BN622" s="171" t="str">
        <f t="shared" si="426"/>
        <v>x yok</v>
      </c>
      <c r="BO622" s="171" t="str">
        <f t="shared" si="427"/>
        <v>aynı gün giderilen arıza</v>
      </c>
      <c r="BP622" s="171" t="str">
        <f t="shared" si="428"/>
        <v>aynı gün giderilen arıza</v>
      </c>
      <c r="BQ622" s="226">
        <f t="shared" si="429"/>
        <v>9.9999999382998794</v>
      </c>
      <c r="BR622" s="226">
        <f t="shared" si="430"/>
        <v>49.99999996391125</v>
      </c>
      <c r="BS622" s="226">
        <f t="shared" si="431"/>
        <v>59.99999990221113</v>
      </c>
      <c r="BT622" s="114"/>
      <c r="BU622" s="242"/>
      <c r="BV622" s="233">
        <f t="shared" si="432"/>
        <v>2</v>
      </c>
      <c r="BW622" s="226" t="str">
        <f t="shared" si="433"/>
        <v>Evet, çakışma var</v>
      </c>
      <c r="BX622" s="229"/>
      <c r="BY622" s="247">
        <f t="shared" si="434"/>
        <v>6.9444444015971385E-3</v>
      </c>
      <c r="BZ622" s="247">
        <f t="shared" si="435"/>
        <v>3.472222219716059E-2</v>
      </c>
      <c r="CA622" s="247">
        <f t="shared" si="436"/>
        <v>4.1666666598757729E-2</v>
      </c>
      <c r="CB622" s="213"/>
      <c r="CC622" s="211"/>
      <c r="CD622" s="196"/>
      <c r="CE622" s="213">
        <v>442</v>
      </c>
      <c r="CF622" s="182">
        <f t="shared" si="437"/>
        <v>45751.291666666701</v>
      </c>
      <c r="CG622" s="182">
        <f t="shared" si="438"/>
        <v>45751.333333333299</v>
      </c>
      <c r="CH622" s="196"/>
      <c r="CI622" s="196"/>
      <c r="CJ622" s="196"/>
      <c r="CK622" s="196">
        <f t="shared" si="439"/>
        <v>3.472222219716059E-2</v>
      </c>
      <c r="CL622" s="196">
        <f t="shared" si="440"/>
        <v>6.9444444015971385E-3</v>
      </c>
      <c r="CM622" s="196">
        <f t="shared" si="441"/>
        <v>4.1666666598757729E-2</v>
      </c>
      <c r="CN622" s="114"/>
      <c r="CO622" s="115">
        <f t="shared" si="442"/>
        <v>59.99999990221113</v>
      </c>
      <c r="CP622" s="116">
        <f t="shared" si="443"/>
        <v>2.0833333318296354</v>
      </c>
      <c r="CQ622" s="117">
        <f t="shared" si="444"/>
        <v>0.29166666670062114</v>
      </c>
      <c r="CR622" s="117">
        <f t="shared" si="445"/>
        <v>45751.298611111102</v>
      </c>
      <c r="CS622" s="117">
        <f t="shared" si="446"/>
        <v>45751.333333333299</v>
      </c>
      <c r="CT622" s="118">
        <f t="shared" si="447"/>
        <v>65881449.99999994</v>
      </c>
      <c r="CU622" s="118">
        <f t="shared" si="448"/>
        <v>49.99999996391125</v>
      </c>
      <c r="CV622" s="118">
        <f t="shared" si="449"/>
        <v>65881499.999999903</v>
      </c>
      <c r="CW622" s="119">
        <f t="shared" si="450"/>
        <v>0.99999924106160365</v>
      </c>
    </row>
    <row r="623" spans="1:101" ht="118.5" customHeight="1" x14ac:dyDescent="0.3">
      <c r="A623" s="160" t="str">
        <f>[4]SayfaKAY!C701</f>
        <v>KAY5+6</v>
      </c>
      <c r="B623" s="104" t="str">
        <f>[4]SayfaKAY!D701</f>
        <v>3872(1)</v>
      </c>
      <c r="C623" s="105" t="str">
        <f>[4]SayfaKAY!E701</f>
        <v>P</v>
      </c>
      <c r="D623" s="105">
        <f>[4]SayfaKAY!F701</f>
        <v>122314</v>
      </c>
      <c r="E623" s="106" t="str">
        <f>[4]SayfaKAY!G701</f>
        <v>BOZ-KAY5+6-FF-688</v>
      </c>
      <c r="F623" s="193">
        <f t="shared" si="411"/>
        <v>45751</v>
      </c>
      <c r="G623" s="135">
        <f t="shared" si="412"/>
        <v>0.56319444440305233</v>
      </c>
      <c r="H623" s="235">
        <f>[4]SayfaKAY!H701</f>
        <v>45751.563194444403</v>
      </c>
      <c r="I623" s="104" t="str">
        <f>[4]SayfaKAY!I701</f>
        <v>Hat/Line</v>
      </c>
      <c r="J623" s="103" t="str">
        <f>IF([4]SayfaKAY!J701="","",IF([4]SayfaKAY!J701="Müşteri","Notified by Customer","Notified by Bozankaya"))</f>
        <v>Notified by Customer</v>
      </c>
      <c r="K623" s="103" t="e">
        <f>VLOOKUP([4]SayfaKAY!L701,#REF!,2,FALSE)</f>
        <v>#REF!</v>
      </c>
      <c r="L623" s="165" t="str">
        <f>[4]SayfaKAY!X701</f>
        <v>MEDCOM SP. Z O.O.</v>
      </c>
      <c r="M623" s="107" t="str">
        <f t="shared" si="413"/>
        <v>KAY5+6-BOZ-KAY5+6-FF-688</v>
      </c>
      <c r="N623" s="105" t="str">
        <f>[4]SayfaKAY!M701</f>
        <v>Hız sensörü arızalı</v>
      </c>
      <c r="O623" s="166" t="str">
        <f>[4]SayfaKAY!P701</f>
        <v>A-Sürüşü engeller</v>
      </c>
      <c r="P623" s="166" t="str">
        <f>[4]SayfaKAY!Q701</f>
        <v>B(Servisten çekmeye etki eden arıza)</v>
      </c>
      <c r="Q623" s="166" t="str">
        <f>[4]SayfaKAY!R701</f>
        <v>N.A(Yaralanma yok)</v>
      </c>
      <c r="R623" s="132" t="str" cm="1">
        <f t="array" ref="R623">IF([4]SayfaKAY!U701="","",_xlfn.IFS([4]SayfaKAY!U701="Bozankaya","Bozankaya",[4]SayfaKAY!U701="Müşteri","Customer",[4]SayfaKAY!U701="Tedarikçi","Equipment Supplier"))</f>
        <v>Equipment Supplier</v>
      </c>
      <c r="S623" s="204" t="str">
        <f>[4]SayfaKAY!N701</f>
        <v>P modülde bulunan mer cihazının konnektörü çıkmış tekrar yerine takıldı. Park sahasında test yapıldı. Sorun görülmedi.</v>
      </c>
      <c r="T623" s="133" t="str">
        <f>[4]SayfaKAY!AD701</f>
        <v>*Arıza çözülecek</v>
      </c>
      <c r="U623" s="132" t="str">
        <f>[4]SayfaKAY!W701</f>
        <v>Evet</v>
      </c>
      <c r="V623" s="108">
        <f>[4]SayfaKAY!AZ701</f>
        <v>2</v>
      </c>
      <c r="W623" s="136">
        <f t="shared" si="414"/>
        <v>45751</v>
      </c>
      <c r="X623" s="137" t="str">
        <f t="shared" si="415"/>
        <v>05:00</v>
      </c>
      <c r="Y623" s="235">
        <f>[4]SayfaKAY!AE701</f>
        <v>45751.208333333299</v>
      </c>
      <c r="Z623" s="109">
        <f t="shared" si="416"/>
        <v>45752</v>
      </c>
      <c r="AA623" s="110" t="str">
        <f t="shared" si="417"/>
        <v>08:00</v>
      </c>
      <c r="AB623" s="182">
        <f>[4]SayfaKAY!BA701</f>
        <v>45752.333333333299</v>
      </c>
      <c r="AC623" s="257">
        <f t="shared" si="418"/>
        <v>1109.0000000107102</v>
      </c>
      <c r="AD623" s="111">
        <f t="shared" si="419"/>
        <v>45752</v>
      </c>
      <c r="AE623" s="111" t="str">
        <f t="shared" si="420"/>
        <v>08:00</v>
      </c>
      <c r="AF623" s="235">
        <f>[4]SayfaKAY!BA701</f>
        <v>45752.333333333299</v>
      </c>
      <c r="AG623" s="179" t="str">
        <f>[4]SayfaKAY!S701</f>
        <v xml:space="preserve">(I) İlk Defa Karşılaşılan Arıza </v>
      </c>
      <c r="AH623" s="178" t="str">
        <f t="shared" si="421"/>
        <v>Bu Arıza Aracın Servise Verilmesine Engel</v>
      </c>
      <c r="AI623" s="163" t="str">
        <f>[4]SayfaKAY!AV701</f>
        <v/>
      </c>
      <c r="AJ623" s="164" t="str">
        <f t="shared" si="422"/>
        <v/>
      </c>
      <c r="AK623" s="164" t="str">
        <f t="shared" si="423"/>
        <v/>
      </c>
      <c r="AL623" s="112" t="str">
        <f>[4]SayfaKAY!AX701</f>
        <v/>
      </c>
      <c r="AM623" s="257" cm="1">
        <f t="array" ref="AM623">IFERROR(IF(AND(P623&lt;&gt;"D(Arıza Değil)",AH623="Bu Arıza Aracın Servise Verilmesine Engel Değil"),
IF(Z623-F623&gt;0,(AB623-Y623)*24*60,
IF(OR(AND(G623&gt;$AS$1,G623&lt;$AT$1),AND(G623&gt;$AU$1,G623&lt;$AV$1)),
(AF623-H623)*24*60,     BH:BH0)),        AN623),0)</f>
        <v>1109.0000000107102</v>
      </c>
      <c r="AN623" s="257">
        <f t="shared" si="424"/>
        <v>1109.0000000107102</v>
      </c>
      <c r="AO623" s="174" t="str">
        <f>[4]SayfaKAY!AG701</f>
        <v/>
      </c>
      <c r="AP623" s="174" t="str">
        <f>[4]SayfaKAY!AI701</f>
        <v/>
      </c>
      <c r="AQ623" s="174" t="str">
        <f>[4]SayfaKAY!AQ701</f>
        <v/>
      </c>
      <c r="AR623" s="174" t="str">
        <f>[4]SayfaKAY!AH701</f>
        <v/>
      </c>
      <c r="AS623" s="174" t="str">
        <f>[4]SayfaKAY!AJ701</f>
        <v/>
      </c>
      <c r="AT623" s="175" t="str">
        <f>[4]SayfaKAY!AM701</f>
        <v/>
      </c>
      <c r="AU623" s="176" t="str">
        <f>[4]SayfaKAY!AL701</f>
        <v/>
      </c>
      <c r="AV623" s="176" t="str">
        <f>[4]SayfaKAY!AP701</f>
        <v/>
      </c>
      <c r="AW623" s="177" t="str">
        <f>[4]SayfaKAY!AT701</f>
        <v/>
      </c>
      <c r="AX623" s="194">
        <f t="shared" si="425"/>
        <v>24398.000000235625</v>
      </c>
      <c r="AY623" s="168"/>
      <c r="AZ623" s="167"/>
      <c r="BA623" s="113"/>
      <c r="BB623" s="171" t="str">
        <f t="shared" si="451"/>
        <v/>
      </c>
      <c r="BC623" s="114"/>
      <c r="BD623" s="114"/>
      <c r="BE623" s="114"/>
      <c r="BF623" s="114"/>
      <c r="BG623" s="114"/>
      <c r="BH623" s="114">
        <f>IFERROR(FRACAS!AN704, "Hata Var")</f>
        <v>132.00000005308539</v>
      </c>
      <c r="BI623" s="114"/>
      <c r="BJ623" s="114"/>
      <c r="BK623" s="105" t="str">
        <f>[4]SayfaKAY!AW701</f>
        <v/>
      </c>
      <c r="BL623" s="105" t="str">
        <f>[4]SayfaKAY!V701</f>
        <v>MEDCOM SP. Z O.O.</v>
      </c>
      <c r="BM623" s="114"/>
      <c r="BN623" s="171" t="str">
        <f t="shared" si="426"/>
        <v>x yok</v>
      </c>
      <c r="BO623" s="171" t="b">
        <f t="shared" si="427"/>
        <v>0</v>
      </c>
      <c r="BP623" s="171" t="str">
        <f t="shared" si="428"/>
        <v>Bir günden fazla süren arıza</v>
      </c>
      <c r="BQ623" s="226">
        <f t="shared" si="429"/>
        <v>-510.99999998928979</v>
      </c>
      <c r="BR623" s="226">
        <f t="shared" si="430"/>
        <v>1620</v>
      </c>
      <c r="BS623" s="226">
        <f t="shared" si="431"/>
        <v>1109.0000000107102</v>
      </c>
      <c r="BT623" s="114"/>
      <c r="BU623" s="242"/>
      <c r="BV623" s="233">
        <f t="shared" si="432"/>
        <v>3</v>
      </c>
      <c r="BW623" s="226" t="str">
        <f t="shared" si="433"/>
        <v>Evet, çakışma var</v>
      </c>
      <c r="BX623" s="229"/>
      <c r="BY623" s="247">
        <f t="shared" si="434"/>
        <v>-0.35486111110367347</v>
      </c>
      <c r="BZ623" s="247">
        <f t="shared" si="435"/>
        <v>1.125</v>
      </c>
      <c r="CA623" s="247">
        <f t="shared" si="436"/>
        <v>0.77013888889632653</v>
      </c>
      <c r="CB623" s="213"/>
      <c r="CC623" s="211"/>
      <c r="CD623" s="196"/>
      <c r="CE623" s="213">
        <v>700</v>
      </c>
      <c r="CF623" s="182">
        <f t="shared" si="437"/>
        <v>45751.563194444403</v>
      </c>
      <c r="CG623" s="182">
        <f t="shared" si="438"/>
        <v>45752.333333333299</v>
      </c>
      <c r="CH623" s="196"/>
      <c r="CI623" s="196"/>
      <c r="CJ623" s="196"/>
      <c r="CK623" s="196">
        <f t="shared" si="439"/>
        <v>1.125</v>
      </c>
      <c r="CL623" s="196">
        <f t="shared" si="440"/>
        <v>-0.35486111110367347</v>
      </c>
      <c r="CM623" s="196">
        <f t="shared" si="441"/>
        <v>0.77013888889632653</v>
      </c>
      <c r="CN623" s="114"/>
      <c r="CO623" s="115">
        <f t="shared" si="442"/>
        <v>1109.0000000107102</v>
      </c>
      <c r="CP623" s="116">
        <f t="shared" si="443"/>
        <v>67.5</v>
      </c>
      <c r="CQ623" s="117">
        <f t="shared" si="444"/>
        <v>0.56319444440305233</v>
      </c>
      <c r="CR623" s="117">
        <f t="shared" si="445"/>
        <v>45751.208333333299</v>
      </c>
      <c r="CS623" s="117">
        <f t="shared" si="446"/>
        <v>45752.333333333299</v>
      </c>
      <c r="CT623" s="118">
        <f t="shared" si="447"/>
        <v>65880929.000000007</v>
      </c>
      <c r="CU623" s="118">
        <f t="shared" si="448"/>
        <v>1620</v>
      </c>
      <c r="CV623" s="118">
        <f t="shared" si="449"/>
        <v>65882549.000000007</v>
      </c>
      <c r="CW623" s="119">
        <f t="shared" si="450"/>
        <v>0.99997541078746055</v>
      </c>
    </row>
    <row r="624" spans="1:101" ht="118.5" customHeight="1" x14ac:dyDescent="0.3">
      <c r="A624" s="160" t="str">
        <f>[4]SayfaKAY!C755</f>
        <v>KAY5+6</v>
      </c>
      <c r="B624" s="104" t="str">
        <f>[4]SayfaKAY!D755</f>
        <v>3875(4)</v>
      </c>
      <c r="C624" s="105" t="str">
        <f>[4]SayfaKAY!E755</f>
        <v>MB</v>
      </c>
      <c r="D624" s="105">
        <f>[4]SayfaKAY!F755</f>
        <v>109172</v>
      </c>
      <c r="E624" s="106" t="str">
        <f>[4]SayfaKAY!G755</f>
        <v>BOZ-KAY5+6-FF-742</v>
      </c>
      <c r="F624" s="193">
        <f t="shared" si="411"/>
        <v>45750</v>
      </c>
      <c r="G624" s="135">
        <f t="shared" si="412"/>
        <v>0.92638888890360249</v>
      </c>
      <c r="H624" s="235">
        <f>[4]SayfaKAY!H755</f>
        <v>45750.926388888904</v>
      </c>
      <c r="I624" s="104" t="str">
        <f>[4]SayfaKAY!I755</f>
        <v>Hat/Line</v>
      </c>
      <c r="J624" s="103" t="str">
        <f>IF([4]SayfaKAY!J755="","",IF([4]SayfaKAY!J755="Müşteri","Notified by Customer","Notified by Bozankaya"))</f>
        <v>Notified by Customer</v>
      </c>
      <c r="K624" s="103" t="e">
        <f>VLOOKUP([4]SayfaKAY!L755,#REF!,2,FALSE)</f>
        <v>#REF!</v>
      </c>
      <c r="L624" s="165" t="str">
        <f>[4]SayfaKAY!X755</f>
        <v>ARDA MAKİNA ELEKTRİK TİC.VE</v>
      </c>
      <c r="M624" s="107" t="str">
        <f t="shared" si="413"/>
        <v>KAY5+6-BOZ-KAY5+6-FF-742</v>
      </c>
      <c r="N624" s="105" t="str">
        <f>[4]SayfaKAY!M755</f>
        <v>CB kuplör yakala bırak arızalı çalışmıyor. Röleden kontrol edildiğinde sigortasından dumanlar çıktı.</v>
      </c>
      <c r="O624" s="166" t="str">
        <f>[4]SayfaKAY!P755</f>
        <v>D-Arıza değil</v>
      </c>
      <c r="P624" s="166" t="str">
        <f>[4]SayfaKAY!Q755</f>
        <v>B(Servisten çekmeye etki eden arıza)</v>
      </c>
      <c r="Q624" s="166" t="str">
        <f>[4]SayfaKAY!R755</f>
        <v>N.A(Yaralanma yok)</v>
      </c>
      <c r="R624" s="132" t="str" cm="1">
        <f t="array" ref="R624">IF([4]SayfaKAY!U755="","",_xlfn.IFS([4]SayfaKAY!U755="Bozankaya","Bozankaya",[4]SayfaKAY!U755="Müşteri","Customer",[4]SayfaKAY!U755="Tedarikçi","Equipment Supplier"))</f>
        <v>Equipment Supplier</v>
      </c>
      <c r="S624" s="204" t="str">
        <f>[4]SayfaKAY!N755</f>
        <v>SB-K09 rölesinin bacağı yapışık kalmış. Bu sebeple ısınma yapıyordu. Röle değişimi yapıldı.</v>
      </c>
      <c r="T624" s="133" t="str">
        <f>[4]SayfaKAY!AD755</f>
        <v>Ekipman yenisi ile değiştirildi</v>
      </c>
      <c r="U624" s="132" t="str">
        <f>[4]SayfaKAY!W755</f>
        <v>Evet</v>
      </c>
      <c r="V624" s="108">
        <f>[4]SayfaKAY!AZ755</f>
        <v>2</v>
      </c>
      <c r="W624" s="136">
        <f t="shared" si="414"/>
        <v>45750</v>
      </c>
      <c r="X624" s="137" t="str">
        <f t="shared" si="415"/>
        <v>05:00</v>
      </c>
      <c r="Y624" s="235">
        <f>[4]SayfaKAY!AE755</f>
        <v>45750.208333333299</v>
      </c>
      <c r="Z624" s="109">
        <f t="shared" si="416"/>
        <v>45751</v>
      </c>
      <c r="AA624" s="110" t="str">
        <f t="shared" si="417"/>
        <v>08:00</v>
      </c>
      <c r="AB624" s="182">
        <f>[4]SayfaKAY!BA755</f>
        <v>45751.333333333299</v>
      </c>
      <c r="AC624" s="257">
        <f t="shared" si="418"/>
        <v>585.99999992991798</v>
      </c>
      <c r="AD624" s="111">
        <f t="shared" si="419"/>
        <v>45751</v>
      </c>
      <c r="AE624" s="111" t="str">
        <f t="shared" si="420"/>
        <v>08:00</v>
      </c>
      <c r="AF624" s="235">
        <f>[4]SayfaKAY!BA755</f>
        <v>45751.333333333299</v>
      </c>
      <c r="AG624" s="179" t="str">
        <f>[4]SayfaKAY!S755</f>
        <v xml:space="preserve">(I) İlk Defa Karşılaşılan Arıza </v>
      </c>
      <c r="AH624" s="178" t="str">
        <f t="shared" si="421"/>
        <v>Bu Arıza Aracın Servise Verilmesine Engel</v>
      </c>
      <c r="AI624" s="163" t="str">
        <f>[4]SayfaKAY!AV755</f>
        <v/>
      </c>
      <c r="AJ624" s="164" t="str">
        <f t="shared" si="422"/>
        <v/>
      </c>
      <c r="AK624" s="164" t="str">
        <f t="shared" si="423"/>
        <v/>
      </c>
      <c r="AL624" s="112" t="str">
        <f>[4]SayfaKAY!AX755</f>
        <v/>
      </c>
      <c r="AM624" s="257" cm="1">
        <f t="array" ref="AM624">IFERROR(IF(AND(P624&lt;&gt;"D(Arıza Değil)",AH624="Bu Arıza Aracın Servise Verilmesine Engel Değil"),
IF(Z624-F624&gt;0,(AB624-Y624)*24*60,
IF(OR(AND(G624&gt;$AS$1,G624&lt;$AT$1),AND(G624&gt;$AU$1,G624&lt;$AV$1)),
(AF624-H624)*24*60,     BH:BH0)),        AN624),0)</f>
        <v>585.99999992991798</v>
      </c>
      <c r="AN624" s="257">
        <f t="shared" si="424"/>
        <v>585.99999992991798</v>
      </c>
      <c r="AO624" s="174" t="str">
        <f>[4]SayfaKAY!AG755</f>
        <v/>
      </c>
      <c r="AP624" s="174" t="str">
        <f>[4]SayfaKAY!AI755</f>
        <v/>
      </c>
      <c r="AQ624" s="174" t="str">
        <f>[4]SayfaKAY!AQ755</f>
        <v/>
      </c>
      <c r="AR624" s="174" t="str">
        <f>[4]SayfaKAY!AH755</f>
        <v/>
      </c>
      <c r="AS624" s="174" t="str">
        <f>[4]SayfaKAY!AJ755</f>
        <v/>
      </c>
      <c r="AT624" s="175" t="str">
        <f>[4]SayfaKAY!AM755</f>
        <v/>
      </c>
      <c r="AU624" s="176" t="str">
        <f>[4]SayfaKAY!AL755</f>
        <v/>
      </c>
      <c r="AV624" s="176" t="str">
        <f>[4]SayfaKAY!AP755</f>
        <v/>
      </c>
      <c r="AW624" s="177" t="str">
        <f>[4]SayfaKAY!AT755</f>
        <v/>
      </c>
      <c r="AX624" s="194">
        <f t="shared" si="425"/>
        <v>12891.999998458195</v>
      </c>
      <c r="AY624" s="168"/>
      <c r="AZ624" s="167"/>
      <c r="BA624" s="113"/>
      <c r="BB624" s="171" t="str">
        <f t="shared" si="451"/>
        <v/>
      </c>
      <c r="BC624" s="114"/>
      <c r="BD624" s="114"/>
      <c r="BE624" s="114"/>
      <c r="BF624" s="114"/>
      <c r="BG624" s="114"/>
      <c r="BH624" s="114">
        <f>IFERROR(FRACAS!AN758, "Hata Var")</f>
        <v>249.00000004679896</v>
      </c>
      <c r="BI624" s="114"/>
      <c r="BJ624" s="114"/>
      <c r="BK624" s="105" t="str">
        <f>[4]SayfaKAY!AW755</f>
        <v/>
      </c>
      <c r="BL624" s="105" t="str">
        <f>[4]SayfaKAY!V755</f>
        <v>ARDA MAKİNA ELEKTRİK TİC.VE</v>
      </c>
      <c r="BM624" s="114"/>
      <c r="BN624" s="171" t="str">
        <f t="shared" si="426"/>
        <v>x yok</v>
      </c>
      <c r="BO624" s="171" t="b">
        <f t="shared" si="427"/>
        <v>0</v>
      </c>
      <c r="BP624" s="171" t="str">
        <f t="shared" si="428"/>
        <v>Bir günden fazla süren arıza</v>
      </c>
      <c r="BQ624" s="226">
        <f t="shared" si="429"/>
        <v>-1034.000000070082</v>
      </c>
      <c r="BR624" s="226">
        <f t="shared" si="430"/>
        <v>1620</v>
      </c>
      <c r="BS624" s="226">
        <f t="shared" si="431"/>
        <v>585.99999992991798</v>
      </c>
      <c r="BT624" s="114"/>
      <c r="BU624" s="242"/>
      <c r="BV624" s="233">
        <f t="shared" si="432"/>
        <v>2</v>
      </c>
      <c r="BW624" s="226" t="str">
        <f t="shared" si="433"/>
        <v>Evet, çakışma var</v>
      </c>
      <c r="BX624" s="229"/>
      <c r="BY624" s="247">
        <f t="shared" si="434"/>
        <v>-0.71805555560422363</v>
      </c>
      <c r="BZ624" s="247">
        <f t="shared" si="435"/>
        <v>1.125</v>
      </c>
      <c r="CA624" s="247">
        <f t="shared" si="436"/>
        <v>0.40694444439577637</v>
      </c>
      <c r="CB624" s="213"/>
      <c r="CC624" s="211"/>
      <c r="CD624" s="196"/>
      <c r="CE624" s="213">
        <v>754</v>
      </c>
      <c r="CF624" s="182">
        <f t="shared" si="437"/>
        <v>45750.926388888904</v>
      </c>
      <c r="CG624" s="182">
        <f t="shared" si="438"/>
        <v>45751.333333333299</v>
      </c>
      <c r="CH624" s="196"/>
      <c r="CI624" s="196"/>
      <c r="CJ624" s="196"/>
      <c r="CK624" s="196">
        <f t="shared" si="439"/>
        <v>1.125</v>
      </c>
      <c r="CL624" s="196">
        <f t="shared" si="440"/>
        <v>-0.71805555560422363</v>
      </c>
      <c r="CM624" s="196">
        <f t="shared" si="441"/>
        <v>0.40694444439577637</v>
      </c>
      <c r="CN624" s="114"/>
      <c r="CO624" s="115">
        <f t="shared" si="442"/>
        <v>585.99999992991798</v>
      </c>
      <c r="CP624" s="116">
        <f t="shared" si="443"/>
        <v>67.5</v>
      </c>
      <c r="CQ624" s="117">
        <f t="shared" si="444"/>
        <v>0.92638888890360249</v>
      </c>
      <c r="CR624" s="117">
        <f t="shared" si="445"/>
        <v>45750.208333333299</v>
      </c>
      <c r="CS624" s="117">
        <f t="shared" si="446"/>
        <v>45751.333333333299</v>
      </c>
      <c r="CT624" s="118">
        <f t="shared" si="447"/>
        <v>65878965.999999933</v>
      </c>
      <c r="CU624" s="118">
        <f t="shared" si="448"/>
        <v>1620</v>
      </c>
      <c r="CV624" s="118">
        <f t="shared" si="449"/>
        <v>65880585.999999933</v>
      </c>
      <c r="CW624" s="119">
        <f t="shared" si="450"/>
        <v>0.99997541005479218</v>
      </c>
    </row>
    <row r="625" spans="1:101" ht="118.5" customHeight="1" x14ac:dyDescent="0.3">
      <c r="A625" s="160" t="str">
        <f>[4]SayfaKAY!C451</f>
        <v>KAY5+6</v>
      </c>
      <c r="B625" s="104" t="str">
        <f>[4]SayfaKAY!D451</f>
        <v>3875(4)</v>
      </c>
      <c r="C625" s="105" t="str">
        <f>[4]SayfaKAY!E451</f>
        <v>MA</v>
      </c>
      <c r="D625" s="105">
        <f>[4]SayfaKAY!F451</f>
        <v>108172</v>
      </c>
      <c r="E625" s="106" t="str">
        <f>[4]SayfaKAY!G451</f>
        <v>BOZ-KAY5+6-FF-450</v>
      </c>
      <c r="F625" s="134">
        <f t="shared" si="411"/>
        <v>45749</v>
      </c>
      <c r="G625" s="135">
        <f t="shared" si="412"/>
        <v>0.20833333329937886</v>
      </c>
      <c r="H625" s="235">
        <f>[4]SayfaKAY!H451</f>
        <v>45749.208333333299</v>
      </c>
      <c r="I625" s="104" t="str">
        <f>[4]SayfaKAY!I451</f>
        <v>Hat/Line</v>
      </c>
      <c r="J625" s="103" t="str">
        <f>IF([4]SayfaKAY!J451="","",IF([4]SayfaKAY!J451="Müşteri","Notified by Customer","Notified by Bozankaya"))</f>
        <v>Notified by Customer</v>
      </c>
      <c r="K625" s="103" t="e">
        <f>VLOOKUP([4]SayfaKAY!L451,#REF!,2,FALSE)</f>
        <v>#REF!</v>
      </c>
      <c r="L625" s="165" t="str">
        <f>[4]SayfaKAY!X451</f>
        <v>ATAK ULAŞIM SAN.TİC.LTD.ŞTİ.</v>
      </c>
      <c r="M625" s="107" t="str">
        <f t="shared" si="413"/>
        <v>KAY5+6-BOZ-KAY5+6-FF-450</v>
      </c>
      <c r="N625" s="105" t="str">
        <f>[4]SayfaKAY!M451</f>
        <v>Paneldeki ledler yanmıyor.</v>
      </c>
      <c r="O625" s="166" t="str">
        <f>[4]SayfaKAY!P451</f>
        <v>D-Arıza değil</v>
      </c>
      <c r="P625" s="166" t="str">
        <f>[4]SayfaKAY!Q451</f>
        <v>B(Servisten çekmeye etki eden arıza)</v>
      </c>
      <c r="Q625" s="166" t="str">
        <f>[4]SayfaKAY!R451</f>
        <v>N.A(Yaralanma yok)</v>
      </c>
      <c r="R625" s="132" t="str" cm="1">
        <f t="array" ref="R625">IF([4]SayfaKAY!U451="","",_xlfn.IFS([4]SayfaKAY!U451="Bozankaya","Bozankaya",[4]SayfaKAY!U451="Müşteri","Customer",[4]SayfaKAY!U451="Tedarikçi","Equipment Supplier"))</f>
        <v>Equipment Supplier</v>
      </c>
      <c r="S625" s="204" t="str">
        <f>[4]SayfaKAY!N451</f>
        <v>İndikatör paneli üzerindeki D18, D17, D11, D27 ledleri patlamış. Panel değişimi yapıldı.</v>
      </c>
      <c r="T625" s="133" t="str">
        <f>[4]SayfaKAY!AD451</f>
        <v>*Ekipman tamir edilecek</v>
      </c>
      <c r="U625" s="132" t="str">
        <f>[4]SayfaKAY!W451</f>
        <v>Evet</v>
      </c>
      <c r="V625" s="108">
        <f>[4]SayfaKAY!AZ451</f>
        <v>1</v>
      </c>
      <c r="W625" s="136">
        <f t="shared" si="414"/>
        <v>45749</v>
      </c>
      <c r="X625" s="137" t="str">
        <f t="shared" si="415"/>
        <v>07:00</v>
      </c>
      <c r="Y625" s="235">
        <f>[4]SayfaKAY!AE451</f>
        <v>45749.291666666701</v>
      </c>
      <c r="Z625" s="109">
        <f t="shared" si="416"/>
        <v>45749</v>
      </c>
      <c r="AA625" s="110" t="str">
        <f t="shared" si="417"/>
        <v>07:30</v>
      </c>
      <c r="AB625" s="182">
        <f>[4]SayfaKAY!BA451</f>
        <v>45749.3125</v>
      </c>
      <c r="AC625" s="257">
        <f t="shared" si="418"/>
        <v>150.00000004889444</v>
      </c>
      <c r="AD625" s="111">
        <f t="shared" si="419"/>
        <v>45749</v>
      </c>
      <c r="AE625" s="111" t="str">
        <f t="shared" si="420"/>
        <v>07:30</v>
      </c>
      <c r="AF625" s="235">
        <f>[4]SayfaKAY!BA451</f>
        <v>45749.3125</v>
      </c>
      <c r="AG625" s="179" t="str">
        <f>[4]SayfaKAY!S451</f>
        <v>(II) Aynı Araçta Tekrarlayan Arıza</v>
      </c>
      <c r="AH625" s="178" t="str">
        <f t="shared" si="421"/>
        <v>Bu Arıza Aracın Servise Verilmesine Engel</v>
      </c>
      <c r="AI625" s="163" t="str">
        <f>[4]SayfaKAY!AV451</f>
        <v/>
      </c>
      <c r="AJ625" s="164" t="str">
        <f t="shared" si="422"/>
        <v/>
      </c>
      <c r="AK625" s="164" t="str">
        <f t="shared" si="423"/>
        <v/>
      </c>
      <c r="AL625" s="112" t="str">
        <f>[4]SayfaKAY!AX451</f>
        <v/>
      </c>
      <c r="AM625" s="257" cm="1">
        <f t="array" ref="AM625">IFERROR(IF(AND(P625&lt;&gt;"D(Arıza Değil)",AH625="Bu Arıza Aracın Servise Verilmesine Engel Değil"),
IF(Z625-F625&gt;0,(AB625-Y625)*24*60,
IF(OR(AND(G625&gt;$AS$1,G625&lt;$AT$1),AND(G625&gt;$AU$1,G625&lt;$AV$1)),
(AF625-H625)*24*60,     BH:BH0)),        AN625),0)</f>
        <v>150.00000004889444</v>
      </c>
      <c r="AN625" s="257">
        <f t="shared" si="424"/>
        <v>150.00000004889444</v>
      </c>
      <c r="AO625" s="174" t="str">
        <f>[4]SayfaKAY!AG451</f>
        <v>Atak</v>
      </c>
      <c r="AP625" s="174" t="str">
        <f>[4]SayfaKAY!AI451</f>
        <v>E300-7007</v>
      </c>
      <c r="AQ625" s="174" t="str">
        <f>[4]SayfaKAY!AQ451</f>
        <v/>
      </c>
      <c r="AR625" s="174" t="str">
        <f>[4]SayfaKAY!AH451</f>
        <v>İNDİKATÖR PANELİ</v>
      </c>
      <c r="AS625" s="174">
        <f>[4]SayfaKAY!AJ451</f>
        <v>1</v>
      </c>
      <c r="AT625" s="175" t="str">
        <f>[4]SayfaKAY!AM451</f>
        <v/>
      </c>
      <c r="AU625" s="176" t="str">
        <f>[4]SayfaKAY!AL451</f>
        <v/>
      </c>
      <c r="AV625" s="176" t="str">
        <f>[4]SayfaKAY!AP451</f>
        <v/>
      </c>
      <c r="AW625" s="177" t="str">
        <f>[4]SayfaKAY!AT451</f>
        <v/>
      </c>
      <c r="AX625" s="194">
        <f t="shared" si="425"/>
        <v>1650.0000005378388</v>
      </c>
      <c r="AY625" s="168"/>
      <c r="AZ625" s="167"/>
      <c r="BA625" s="113"/>
      <c r="BB625" s="171" t="str">
        <f t="shared" si="451"/>
        <v/>
      </c>
      <c r="BC625" s="114"/>
      <c r="BD625" s="114"/>
      <c r="BE625" s="114"/>
      <c r="BF625" s="114"/>
      <c r="BG625" s="114"/>
      <c r="BH625" s="114">
        <f>IFERROR(FRACAS!AN454, "Hata Var")</f>
        <v>120.00000009778887</v>
      </c>
      <c r="BI625" s="114"/>
      <c r="BJ625" s="114"/>
      <c r="BK625" s="105" t="str">
        <f>[4]SayfaKAY!AW451</f>
        <v/>
      </c>
      <c r="BL625" s="105" t="str">
        <f>[4]SayfaKAY!V451</f>
        <v>ATAK ULAŞIM SAN.TİC.LTD.ŞTİ.</v>
      </c>
      <c r="BM625" s="114"/>
      <c r="BN625" s="171" t="str">
        <f t="shared" si="426"/>
        <v>x yok</v>
      </c>
      <c r="BO625" s="171" t="b">
        <f t="shared" si="427"/>
        <v>0</v>
      </c>
      <c r="BP625" s="171" t="b">
        <f t="shared" si="428"/>
        <v>0</v>
      </c>
      <c r="BQ625" s="226">
        <f t="shared" si="429"/>
        <v>120.00000009778887</v>
      </c>
      <c r="BR625" s="226">
        <f t="shared" si="430"/>
        <v>29.999999951105565</v>
      </c>
      <c r="BS625" s="226">
        <f t="shared" si="431"/>
        <v>150.00000004889444</v>
      </c>
      <c r="BT625" s="114"/>
      <c r="BU625" s="242"/>
      <c r="BV625" s="233">
        <f t="shared" si="432"/>
        <v>1</v>
      </c>
      <c r="BW625" s="226" t="str">
        <f t="shared" si="433"/>
        <v>Evet, çakışma var</v>
      </c>
      <c r="BX625" s="229"/>
      <c r="BY625" s="247">
        <f t="shared" si="434"/>
        <v>8.3333333401242271E-2</v>
      </c>
      <c r="BZ625" s="247">
        <f t="shared" si="435"/>
        <v>2.0833333299378864E-2</v>
      </c>
      <c r="CA625" s="247">
        <f t="shared" si="436"/>
        <v>0.10416666670062114</v>
      </c>
      <c r="CB625" s="213"/>
      <c r="CC625" s="211"/>
      <c r="CD625" s="196"/>
      <c r="CE625" s="213">
        <v>450</v>
      </c>
      <c r="CF625" s="182">
        <f t="shared" si="437"/>
        <v>45749.208333333299</v>
      </c>
      <c r="CG625" s="182">
        <f t="shared" si="438"/>
        <v>45749.3125</v>
      </c>
      <c r="CH625" s="196"/>
      <c r="CI625" s="196"/>
      <c r="CJ625" s="196"/>
      <c r="CK625" s="196">
        <f t="shared" si="439"/>
        <v>2.0833333299378864E-2</v>
      </c>
      <c r="CL625" s="196">
        <f t="shared" si="440"/>
        <v>8.3333333401242271E-2</v>
      </c>
      <c r="CM625" s="196">
        <f t="shared" si="441"/>
        <v>0.10416666670062114</v>
      </c>
      <c r="CN625" s="114"/>
      <c r="CO625" s="115">
        <f t="shared" si="442"/>
        <v>150.00000004889444</v>
      </c>
      <c r="CP625" s="116">
        <f t="shared" si="443"/>
        <v>1.2499999979627319</v>
      </c>
      <c r="CQ625" s="117">
        <f t="shared" si="444"/>
        <v>0.20833333329937886</v>
      </c>
      <c r="CR625" s="117">
        <f t="shared" si="445"/>
        <v>45749.291666666701</v>
      </c>
      <c r="CS625" s="117">
        <f t="shared" si="446"/>
        <v>45749.3125</v>
      </c>
      <c r="CT625" s="118">
        <f t="shared" si="447"/>
        <v>65878680.000000097</v>
      </c>
      <c r="CU625" s="118">
        <f t="shared" si="448"/>
        <v>29.999999951105565</v>
      </c>
      <c r="CV625" s="118">
        <f t="shared" si="449"/>
        <v>65878710.000000052</v>
      </c>
      <c r="CW625" s="119">
        <f t="shared" si="450"/>
        <v>0.99999954461767759</v>
      </c>
    </row>
    <row r="626" spans="1:101" ht="118.5" customHeight="1" x14ac:dyDescent="0.3">
      <c r="A626" s="160" t="str">
        <f>[4]SayfaKAY!C696</f>
        <v>KAY5+6</v>
      </c>
      <c r="B626" s="104" t="str">
        <f>[4]SayfaKAY!D696</f>
        <v>3873(2)</v>
      </c>
      <c r="C626" s="105" t="str">
        <f>[4]SayfaKAY!E696</f>
        <v>MA</v>
      </c>
      <c r="D626" s="105">
        <f>[4]SayfaKAY!F696</f>
        <v>141077</v>
      </c>
      <c r="E626" s="106" t="str">
        <f>[4]SayfaKAY!G696</f>
        <v>BOZ-KAY5+6-FF-683</v>
      </c>
      <c r="F626" s="193">
        <f t="shared" si="411"/>
        <v>45747</v>
      </c>
      <c r="G626" s="135">
        <f t="shared" si="412"/>
        <v>0.65208333329792367</v>
      </c>
      <c r="H626" s="235">
        <f>[4]SayfaKAY!H696</f>
        <v>45747.652083333298</v>
      </c>
      <c r="I626" s="104" t="str">
        <f>[4]SayfaKAY!I696</f>
        <v>Hat/Line</v>
      </c>
      <c r="J626" s="103" t="str">
        <f>IF([4]SayfaKAY!J696="","",IF([4]SayfaKAY!J696="Müşteri","Notified by Customer","Notified by Bozankaya"))</f>
        <v>Notified by Customer</v>
      </c>
      <c r="K626" s="103" t="e">
        <f>VLOOKUP([4]SayfaKAY!L696,#REF!,2,FALSE)</f>
        <v>#REF!</v>
      </c>
      <c r="L626" s="165" t="str">
        <f>[4]SayfaKAY!X696</f>
        <v>DENİZLER OTOMOTİV SAN. VE TİC.LTD.Ş</v>
      </c>
      <c r="M626" s="107" t="str">
        <f t="shared" si="413"/>
        <v>KAY5+6-BOZ-KAY5+6-FF-683</v>
      </c>
      <c r="N626" s="105" t="str">
        <f>[4]SayfaKAY!M696</f>
        <v>Silecek ortada kalıyor.</v>
      </c>
      <c r="O626" s="166" t="str">
        <f>[4]SayfaKAY!P696</f>
        <v>D-Arıza değil</v>
      </c>
      <c r="P626" s="166" t="str">
        <f>[4]SayfaKAY!Q696</f>
        <v>A(Hareket etmeyi engelleyen arıza)</v>
      </c>
      <c r="Q626" s="166" t="str">
        <f>[4]SayfaKAY!R696</f>
        <v>N.A(Yaralanma yok)</v>
      </c>
      <c r="R626" s="132" t="str" cm="1">
        <f t="array" ref="R626">IF([4]SayfaKAY!U696="","",_xlfn.IFS([4]SayfaKAY!U696="Bozankaya","Bozankaya",[4]SayfaKAY!U696="Müşteri","Customer",[4]SayfaKAY!U696="Tedarikçi","Equipment Supplier"))</f>
        <v>Equipment Supplier</v>
      </c>
      <c r="S626" s="204" t="str">
        <f>[4]SayfaKAY!N696</f>
        <v>Silecek arızası kontrol edildi. Ayarı yapıldı. Test edildi herhangi bir sorun görülmedi.</v>
      </c>
      <c r="T626" s="133" t="str">
        <f>[4]SayfaKAY!AD696</f>
        <v>Ekipman yenisi ile değiştirildi</v>
      </c>
      <c r="U626" s="132" t="str">
        <f>[4]SayfaKAY!W696</f>
        <v>Evet</v>
      </c>
      <c r="V626" s="108">
        <f>[4]SayfaKAY!AZ696</f>
        <v>2</v>
      </c>
      <c r="W626" s="136">
        <f t="shared" si="414"/>
        <v>45746</v>
      </c>
      <c r="X626" s="137" t="str">
        <f t="shared" si="415"/>
        <v>16:00</v>
      </c>
      <c r="Y626" s="235">
        <f>[4]SayfaKAY!AE696</f>
        <v>45746.666666666701</v>
      </c>
      <c r="Z626" s="109">
        <f t="shared" si="416"/>
        <v>45747</v>
      </c>
      <c r="AA626" s="110" t="str">
        <f t="shared" si="417"/>
        <v>17:00</v>
      </c>
      <c r="AB626" s="182">
        <f>[4]SayfaKAY!BA696</f>
        <v>45747.708333333299</v>
      </c>
      <c r="AC626" s="257">
        <f t="shared" si="418"/>
        <v>81.000000002095476</v>
      </c>
      <c r="AD626" s="111">
        <f t="shared" si="419"/>
        <v>45747</v>
      </c>
      <c r="AE626" s="111" t="str">
        <f t="shared" si="420"/>
        <v>17:00</v>
      </c>
      <c r="AF626" s="235">
        <f>[4]SayfaKAY!BA696</f>
        <v>45747.708333333299</v>
      </c>
      <c r="AG626" s="179" t="str">
        <f>[4]SayfaKAY!S696</f>
        <v>(III) Farklı Araçlarda Tekrarlayan Arıza</v>
      </c>
      <c r="AH626" s="178" t="str">
        <f t="shared" si="421"/>
        <v>Bu Arıza Aracın Servise Verilmesine Engel</v>
      </c>
      <c r="AI626" s="163" t="str">
        <f>[4]SayfaKAY!AV696</f>
        <v/>
      </c>
      <c r="AJ626" s="164" t="str">
        <f t="shared" si="422"/>
        <v/>
      </c>
      <c r="AK626" s="164" t="str">
        <f t="shared" si="423"/>
        <v/>
      </c>
      <c r="AL626" s="112" t="str">
        <f>[4]SayfaKAY!AX696</f>
        <v/>
      </c>
      <c r="AM626" s="257" cm="1">
        <f t="array" ref="AM626">IFERROR(IF(AND(P626&lt;&gt;"D(Arıza Değil)",AH626="Bu Arıza Aracın Servise Verilmesine Engel Değil"),
IF(Z626-F626&gt;0,(AB626-Y626)*24*60,
IF(OR(AND(G626&gt;$AS$1,G626&lt;$AT$1),AND(G626&gt;$AU$1,G626&lt;$AV$1)),
(AF626-H626)*24*60,     BH:BH0)),        AN626),0)</f>
        <v>81.000000002095476</v>
      </c>
      <c r="AN626" s="257">
        <f t="shared" si="424"/>
        <v>81.000000002095476</v>
      </c>
      <c r="AO626" s="174" t="str">
        <f>[4]SayfaKAY!AG696</f>
        <v/>
      </c>
      <c r="AP626" s="174" t="str">
        <f>[4]SayfaKAY!AI696</f>
        <v/>
      </c>
      <c r="AQ626" s="174" t="str">
        <f>[4]SayfaKAY!AQ696</f>
        <v/>
      </c>
      <c r="AR626" s="174" t="str">
        <f>[4]SayfaKAY!AH696</f>
        <v/>
      </c>
      <c r="AS626" s="174" t="str">
        <f>[4]SayfaKAY!AJ696</f>
        <v/>
      </c>
      <c r="AT626" s="175" t="str">
        <f>[4]SayfaKAY!AM696</f>
        <v/>
      </c>
      <c r="AU626" s="176" t="str">
        <f>[4]SayfaKAY!AL696</f>
        <v/>
      </c>
      <c r="AV626" s="176" t="str">
        <f>[4]SayfaKAY!AP696</f>
        <v/>
      </c>
      <c r="AW626" s="177" t="str">
        <f>[4]SayfaKAY!AT696</f>
        <v/>
      </c>
      <c r="AX626" s="194">
        <f t="shared" si="425"/>
        <v>1782.0000000461005</v>
      </c>
      <c r="AY626" s="168"/>
      <c r="AZ626" s="167"/>
      <c r="BA626" s="113"/>
      <c r="BB626" s="171" t="str">
        <f t="shared" si="451"/>
        <v/>
      </c>
      <c r="BC626" s="114"/>
      <c r="BD626" s="114"/>
      <c r="BE626" s="114"/>
      <c r="BF626" s="114"/>
      <c r="BG626" s="114"/>
      <c r="BH626" s="114">
        <f>IFERROR(FRACAS!AN699, "Hata Var")</f>
        <v>150.00000004889444</v>
      </c>
      <c r="BI626" s="114"/>
      <c r="BJ626" s="114"/>
      <c r="BK626" s="105" t="str">
        <f>[4]SayfaKAY!AW696</f>
        <v/>
      </c>
      <c r="BL626" s="105" t="str">
        <f>[4]SayfaKAY!V696</f>
        <v>DENİZLER OTOMOTİV SAN. VE TİC.LTD.Ş</v>
      </c>
      <c r="BM626" s="114"/>
      <c r="BN626" s="171" t="str">
        <f t="shared" si="426"/>
        <v>x yok</v>
      </c>
      <c r="BO626" s="171" t="str">
        <f t="shared" si="427"/>
        <v>aynı gün giderilen arıza</v>
      </c>
      <c r="BP626" s="171" t="str">
        <f t="shared" si="428"/>
        <v>aynı gün giderilen arıza</v>
      </c>
      <c r="BQ626" s="226">
        <f t="shared" si="429"/>
        <v>-1418.9999999001157</v>
      </c>
      <c r="BR626" s="226">
        <f t="shared" si="430"/>
        <v>1499.9999999022111</v>
      </c>
      <c r="BS626" s="226">
        <f t="shared" si="431"/>
        <v>81.000000002095476</v>
      </c>
      <c r="BT626" s="114"/>
      <c r="BU626" s="242"/>
      <c r="BV626" s="233">
        <f t="shared" si="432"/>
        <v>1</v>
      </c>
      <c r="BW626" s="226" t="str">
        <f t="shared" si="433"/>
        <v>Evet, çakışma var</v>
      </c>
      <c r="BX626" s="229"/>
      <c r="BY626" s="247">
        <f t="shared" si="434"/>
        <v>-0.98541666659730254</v>
      </c>
      <c r="BZ626" s="247">
        <f t="shared" si="435"/>
        <v>1.0416666665987577</v>
      </c>
      <c r="CA626" s="247">
        <f t="shared" si="436"/>
        <v>5.6250000001455192E-2</v>
      </c>
      <c r="CB626" s="213"/>
      <c r="CC626" s="211"/>
      <c r="CD626" s="196"/>
      <c r="CE626" s="213">
        <v>695</v>
      </c>
      <c r="CF626" s="182">
        <f t="shared" si="437"/>
        <v>45747.652083333298</v>
      </c>
      <c r="CG626" s="182">
        <f t="shared" si="438"/>
        <v>45747.708333333299</v>
      </c>
      <c r="CH626" s="196"/>
      <c r="CI626" s="196"/>
      <c r="CJ626" s="196"/>
      <c r="CK626" s="196">
        <f t="shared" si="439"/>
        <v>1.0416666665987577</v>
      </c>
      <c r="CL626" s="196">
        <f t="shared" si="440"/>
        <v>-0.98541666659730254</v>
      </c>
      <c r="CM626" s="196">
        <f t="shared" si="441"/>
        <v>5.6250000001455192E-2</v>
      </c>
      <c r="CN626" s="114"/>
      <c r="CO626" s="115">
        <f t="shared" si="442"/>
        <v>81.000000002095476</v>
      </c>
      <c r="CP626" s="116">
        <f t="shared" si="443"/>
        <v>62.499999995925464</v>
      </c>
      <c r="CQ626" s="117">
        <f t="shared" si="444"/>
        <v>0.65208333329792367</v>
      </c>
      <c r="CR626" s="117">
        <f t="shared" si="445"/>
        <v>45746.666666666701</v>
      </c>
      <c r="CS626" s="117">
        <f t="shared" si="446"/>
        <v>45747.708333333299</v>
      </c>
      <c r="CT626" s="118">
        <f t="shared" si="447"/>
        <v>65874261.000000097</v>
      </c>
      <c r="CU626" s="118">
        <f t="shared" si="448"/>
        <v>1499.9999999022111</v>
      </c>
      <c r="CV626" s="118">
        <f t="shared" si="449"/>
        <v>65875761</v>
      </c>
      <c r="CW626" s="119">
        <f t="shared" si="450"/>
        <v>0.99997722986456428</v>
      </c>
    </row>
    <row r="627" spans="1:101" ht="118.5" customHeight="1" x14ac:dyDescent="0.3">
      <c r="A627" s="160" t="str">
        <f>[4]SayfaKAY!C444</f>
        <v>KAY5+6</v>
      </c>
      <c r="B627" s="104" t="str">
        <f>[4]SayfaKAY!D444</f>
        <v>3881(10)</v>
      </c>
      <c r="C627" s="105" t="str">
        <f>[4]SayfaKAY!E444</f>
        <v>MB</v>
      </c>
      <c r="D627" s="105">
        <f>[4]SayfaKAY!F444</f>
        <v>81820</v>
      </c>
      <c r="E627" s="106" t="str">
        <f>[4]SayfaKAY!G444</f>
        <v>BOZ-KAY5+6-FF-443</v>
      </c>
      <c r="F627" s="193">
        <f t="shared" si="411"/>
        <v>45745</v>
      </c>
      <c r="G627" s="135">
        <f t="shared" si="412"/>
        <v>0.20833333329937886</v>
      </c>
      <c r="H627" s="235">
        <f>[4]SayfaKAY!H444</f>
        <v>45745.208333333299</v>
      </c>
      <c r="I627" s="104" t="str">
        <f>[4]SayfaKAY!I444</f>
        <v>Hat/Line</v>
      </c>
      <c r="J627" s="103" t="str">
        <f>IF([4]SayfaKAY!J444="","",IF([4]SayfaKAY!J444="Müşteri","Notified by Customer","Notified by Bozankaya"))</f>
        <v>Notified by Customer</v>
      </c>
      <c r="K627" s="103" t="e">
        <f>VLOOKUP([4]SayfaKAY!L444,#REF!,2,FALSE)</f>
        <v>#REF!</v>
      </c>
      <c r="L627" s="165" t="str">
        <f>[4]SayfaKAY!X444</f>
        <v>KARASZY KERESKEDELMİ ES SZOLGALTATO</v>
      </c>
      <c r="M627" s="107" t="str">
        <f t="shared" si="413"/>
        <v>KAY5+6-BOZ-KAY5+6-FF-443</v>
      </c>
      <c r="N627" s="105" t="str">
        <f>[4]SayfaKAY!M444</f>
        <v>MB BOJİ DİKEY DAMPERDE YAĞ KAÇAĞI VAR</v>
      </c>
      <c r="O627" s="166" t="str">
        <f>[4]SayfaKAY!P444</f>
        <v>C-Uyarı, sürüş devamlılığı</v>
      </c>
      <c r="P627" s="166" t="str">
        <f>[4]SayfaKAY!Q444</f>
        <v>C(Sisteme etki etmeyen arıza)</v>
      </c>
      <c r="Q627" s="166" t="str">
        <f>[4]SayfaKAY!R444</f>
        <v>N.A(Yaralanma yok)</v>
      </c>
      <c r="R627" s="132" t="str" cm="1">
        <f t="array" ref="R627">IF([4]SayfaKAY!U444="","",_xlfn.IFS([4]SayfaKAY!U444="Bozankaya","Bozankaya",[4]SayfaKAY!U444="Müşteri","Customer",[4]SayfaKAY!U444="Tedarikçi","Equipment Supplier"))</f>
        <v>Equipment Supplier</v>
      </c>
      <c r="S627" s="204" t="str">
        <f>[4]SayfaKAY!N444</f>
        <v>DİKEY DAMPER PATLAMIŞ DEĞİŞİMİ YAPILDI</v>
      </c>
      <c r="T627" s="133" t="str">
        <f>[4]SayfaKAY!AD444</f>
        <v>*Ekipman değiştirilecek</v>
      </c>
      <c r="U627" s="132" t="str">
        <f>[4]SayfaKAY!W444</f>
        <v>Evet</v>
      </c>
      <c r="V627" s="108" t="str">
        <f>[4]SayfaKAY!AZ444</f>
        <v/>
      </c>
      <c r="W627" s="136">
        <f t="shared" si="414"/>
        <v>45745</v>
      </c>
      <c r="X627" s="137" t="str">
        <f t="shared" si="415"/>
        <v>05:30</v>
      </c>
      <c r="Y627" s="235">
        <f>[4]SayfaKAY!AE444</f>
        <v>45745.229166666701</v>
      </c>
      <c r="Z627" s="192">
        <f t="shared" si="416"/>
        <v>45745</v>
      </c>
      <c r="AA627" s="110" t="str">
        <f t="shared" si="417"/>
        <v>09:00</v>
      </c>
      <c r="AB627" s="182">
        <f>[4]SayfaKAY!BA444</f>
        <v>45745.375</v>
      </c>
      <c r="AC627" s="257">
        <f t="shared" si="418"/>
        <v>240.00000004889444</v>
      </c>
      <c r="AD627" s="111">
        <f t="shared" si="419"/>
        <v>45745</v>
      </c>
      <c r="AE627" s="111" t="str">
        <f t="shared" si="420"/>
        <v>09:00</v>
      </c>
      <c r="AF627" s="235">
        <f>[4]SayfaKAY!BA444</f>
        <v>45745.375</v>
      </c>
      <c r="AG627" s="179" t="str">
        <f>[4]SayfaKAY!S444</f>
        <v>(I) İlk Defa Karşılaşılan Arıza</v>
      </c>
      <c r="AH627" s="178" t="str">
        <f t="shared" si="421"/>
        <v>Bu Arıza Aracın Servise Verilmesine Engel Değil</v>
      </c>
      <c r="AI627" s="163" t="str">
        <f>[4]SayfaKAY!AV444</f>
        <v/>
      </c>
      <c r="AJ627" s="164" t="str">
        <f t="shared" si="422"/>
        <v/>
      </c>
      <c r="AK627" s="164" t="str">
        <f t="shared" si="423"/>
        <v/>
      </c>
      <c r="AL627" s="112" t="str">
        <f>[4]SayfaKAY!AX444</f>
        <v/>
      </c>
      <c r="AM627" s="257" cm="1">
        <f t="array" ref="AM627">IFERROR(IF(AND(P627&lt;&gt;"D(Arıza Değil)",AH627="Bu Arıza Aracın Servise Verilmesine Engel Değil"),
IF(Z627-F627&gt;0,(AB627-Y627)*24*60,
IF(OR(AND(G627&gt;$AS$1,G627&lt;$AT$1),AND(G627&gt;$AU$1,G627&lt;$AV$1)),
(AF627-H627)*24*60,     BH:BH0)),        AN627),0)</f>
        <v>0</v>
      </c>
      <c r="AN627" s="257">
        <f t="shared" si="424"/>
        <v>240.00000004889444</v>
      </c>
      <c r="AO627" s="174" t="str">
        <f>[4]SayfaKAY!AG444</f>
        <v>Bozankaya</v>
      </c>
      <c r="AP627" s="174" t="str">
        <f>[4]SayfaKAY!AI444</f>
        <v>B120-7094</v>
      </c>
      <c r="AQ627" s="174" t="str">
        <f>[4]SayfaKAY!AQ444</f>
        <v/>
      </c>
      <c r="AR627" s="174" t="str">
        <f>[4]SayfaKAY!AH444</f>
        <v>DIKEY DAMPER</v>
      </c>
      <c r="AS627" s="174">
        <f>[4]SayfaKAY!AJ444</f>
        <v>1</v>
      </c>
      <c r="AT627" s="175" t="str">
        <f>[4]SayfaKAY!AM444</f>
        <v/>
      </c>
      <c r="AU627" s="176" t="str">
        <f>[4]SayfaKAY!AL444</f>
        <v/>
      </c>
      <c r="AV627" s="176" t="str">
        <f>[4]SayfaKAY!AP444</f>
        <v/>
      </c>
      <c r="AW627" s="177" t="str">
        <f>[4]SayfaKAY!AT444</f>
        <v/>
      </c>
      <c r="AX627" s="194" t="str">
        <f t="shared" si="425"/>
        <v/>
      </c>
      <c r="AY627" s="168"/>
      <c r="AZ627" s="167"/>
      <c r="BA627" s="113"/>
      <c r="BB627" s="171"/>
      <c r="BC627" s="114"/>
      <c r="BD627" s="114"/>
      <c r="BE627" s="114"/>
      <c r="BF627" s="114"/>
      <c r="BG627" s="114"/>
      <c r="BH627" s="114" t="str">
        <f>IFERROR(FRACAS!AN447, "Hata Var")</f>
        <v/>
      </c>
      <c r="BI627" s="114"/>
      <c r="BJ627" s="114"/>
      <c r="BK627" s="105" t="str">
        <f>[4]SayfaKAY!AW444</f>
        <v/>
      </c>
      <c r="BL627" s="105" t="str">
        <f>[4]SayfaKAY!V444</f>
        <v>Bozankaya</v>
      </c>
      <c r="BM627" s="114"/>
      <c r="BN627" s="171" t="str">
        <f t="shared" si="426"/>
        <v>x yok</v>
      </c>
      <c r="BO627" s="171" t="b">
        <f t="shared" si="427"/>
        <v>0</v>
      </c>
      <c r="BP627" s="171" t="b">
        <f t="shared" si="428"/>
        <v>0</v>
      </c>
      <c r="BQ627" s="226">
        <f t="shared" si="429"/>
        <v>30.00000009778887</v>
      </c>
      <c r="BR627" s="226">
        <f t="shared" si="430"/>
        <v>209.99999995110556</v>
      </c>
      <c r="BS627" s="226">
        <f t="shared" si="431"/>
        <v>240.00000004889444</v>
      </c>
      <c r="BT627" s="114"/>
      <c r="BU627" s="242"/>
      <c r="BV627" s="233">
        <f t="shared" si="432"/>
        <v>2</v>
      </c>
      <c r="BW627" s="226" t="str">
        <f t="shared" si="433"/>
        <v>Evet, çakışma var</v>
      </c>
      <c r="BX627" s="229"/>
      <c r="BY627" s="247">
        <f t="shared" si="434"/>
        <v>2.0833333401242271E-2</v>
      </c>
      <c r="BZ627" s="247">
        <f t="shared" si="435"/>
        <v>0.14583333329937886</v>
      </c>
      <c r="CA627" s="247">
        <f t="shared" si="436"/>
        <v>0.16666666670062114</v>
      </c>
      <c r="CB627" s="213"/>
      <c r="CC627" s="211"/>
      <c r="CD627" s="196"/>
      <c r="CE627" s="213">
        <v>443</v>
      </c>
      <c r="CF627" s="182">
        <f t="shared" si="437"/>
        <v>45745.208333333299</v>
      </c>
      <c r="CG627" s="182">
        <f t="shared" si="438"/>
        <v>45745.375</v>
      </c>
      <c r="CH627" s="196"/>
      <c r="CI627" s="196"/>
      <c r="CJ627" s="196"/>
      <c r="CK627" s="196">
        <f t="shared" si="439"/>
        <v>0.14583333329937886</v>
      </c>
      <c r="CL627" s="196">
        <f t="shared" si="440"/>
        <v>2.0833333401242271E-2</v>
      </c>
      <c r="CM627" s="196">
        <f t="shared" si="441"/>
        <v>0.16666666670062114</v>
      </c>
      <c r="CN627" s="114"/>
      <c r="CO627" s="115">
        <f t="shared" si="442"/>
        <v>240.00000004889444</v>
      </c>
      <c r="CP627" s="116">
        <f t="shared" si="443"/>
        <v>8.7499999979627319</v>
      </c>
      <c r="CQ627" s="117">
        <f t="shared" si="444"/>
        <v>0.20833333329937886</v>
      </c>
      <c r="CR627" s="117">
        <f t="shared" si="445"/>
        <v>45745.229166666701</v>
      </c>
      <c r="CS627" s="117">
        <f t="shared" si="446"/>
        <v>45745.375</v>
      </c>
      <c r="CT627" s="118">
        <f t="shared" si="447"/>
        <v>65872830.000000097</v>
      </c>
      <c r="CU627" s="118">
        <f t="shared" si="448"/>
        <v>209.99999995110556</v>
      </c>
      <c r="CV627" s="118">
        <f t="shared" si="449"/>
        <v>65873040.000000052</v>
      </c>
      <c r="CW627" s="119">
        <f t="shared" si="450"/>
        <v>0.99999681204936108</v>
      </c>
    </row>
    <row r="628" spans="1:101" ht="118.5" customHeight="1" x14ac:dyDescent="0.3">
      <c r="A628" s="160" t="str">
        <f>[4]SayfaKAY!C822</f>
        <v>KAY5+6</v>
      </c>
      <c r="B628" s="104" t="str">
        <f>[4]SayfaKAY!D822</f>
        <v>3882(11)</v>
      </c>
      <c r="C628" s="105" t="str">
        <f>[4]SayfaKAY!E822</f>
        <v>MB</v>
      </c>
      <c r="D628" s="105">
        <f>[4]SayfaKAY!F822</f>
        <v>71058</v>
      </c>
      <c r="E628" s="106" t="str">
        <f>[4]SayfaKAY!G822</f>
        <v>BOZ-KAY5+6-FF-809</v>
      </c>
      <c r="F628" s="193">
        <f t="shared" si="411"/>
        <v>45744</v>
      </c>
      <c r="G628" s="135">
        <f t="shared" si="412"/>
        <v>0.20833333329937886</v>
      </c>
      <c r="H628" s="235">
        <f>[4]SayfaKAY!H822</f>
        <v>45744.208333333299</v>
      </c>
      <c r="I628" s="104" t="str">
        <f>[4]SayfaKAY!I822</f>
        <v>Hat/Line</v>
      </c>
      <c r="J628" s="103" t="str">
        <f>IF([4]SayfaKAY!J822="","",IF([4]SayfaKAY!J822="Müşteri","Notified by Customer","Notified by Bozankaya"))</f>
        <v>Notified by Customer</v>
      </c>
      <c r="K628" s="103" t="e">
        <f>VLOOKUP([4]SayfaKAY!L822,#REF!,2,FALSE)</f>
        <v>#REF!</v>
      </c>
      <c r="L628" s="165" t="str">
        <f>[4]SayfaKAY!X822</f>
        <v>ATAK ULAŞIM SAN.TİC.LTD.ŞTİ.</v>
      </c>
      <c r="M628" s="107" t="str">
        <f t="shared" si="413"/>
        <v>KAY5+6-BOZ-KAY5+6-FF-809</v>
      </c>
      <c r="N628" s="105" t="str">
        <f>[4]SayfaKAY!M822</f>
        <v>24.03.2025 tarihinde yapılan saha denetiminde 3882 numaralı aracın saat 14:49 da kapı üstü ekranların çalışmadığı tespit edilmiştir.</v>
      </c>
      <c r="O628" s="166" t="str">
        <f>[4]SayfaKAY!P822</f>
        <v>D-Arıza değil</v>
      </c>
      <c r="P628" s="166" t="str">
        <f>[4]SayfaKAY!Q822</f>
        <v>B(Servisten çekmeye etki eden arıza)</v>
      </c>
      <c r="Q628" s="166" t="str">
        <f>[4]SayfaKAY!R822</f>
        <v>N.A(Yaralanma yok)</v>
      </c>
      <c r="R628" s="132" t="str" cm="1">
        <f t="array" ref="R628">IF([4]SayfaKAY!U822="","",_xlfn.IFS([4]SayfaKAY!U822="Bozankaya","Bozankaya",[4]SayfaKAY!U822="Müşteri","Customer",[4]SayfaKAY!U822="Tedarikçi","Equipment Supplier"))</f>
        <v>Equipment Supplier</v>
      </c>
      <c r="S628" s="204" t="str">
        <f>[4]SayfaKAY!N822</f>
        <v>Kapı üstü ekranlara güncel videolar eklendi. Cihaz resetlendi. Çalışıyor.</v>
      </c>
      <c r="T628" s="133" t="str">
        <f>[4]SayfaKAY!AD822</f>
        <v>*Reset edildi</v>
      </c>
      <c r="U628" s="132" t="str">
        <f>[4]SayfaKAY!W822</f>
        <v>Evet</v>
      </c>
      <c r="V628" s="108">
        <f>[4]SayfaKAY!AZ822</f>
        <v>2</v>
      </c>
      <c r="W628" s="136">
        <f t="shared" si="414"/>
        <v>45743</v>
      </c>
      <c r="X628" s="137" t="str">
        <f t="shared" si="415"/>
        <v>06:00</v>
      </c>
      <c r="Y628" s="235">
        <f>[4]SayfaKAY!AE822</f>
        <v>45743.25</v>
      </c>
      <c r="Z628" s="109">
        <f t="shared" si="416"/>
        <v>45744</v>
      </c>
      <c r="AA628" s="110" t="str">
        <f t="shared" si="417"/>
        <v>08:00</v>
      </c>
      <c r="AB628" s="182">
        <f>[4]SayfaKAY!BA822</f>
        <v>45744.333333333299</v>
      </c>
      <c r="AC628" s="257">
        <f t="shared" si="418"/>
        <v>180</v>
      </c>
      <c r="AD628" s="111">
        <f t="shared" si="419"/>
        <v>45744</v>
      </c>
      <c r="AE628" s="111" t="str">
        <f t="shared" si="420"/>
        <v>08:00</v>
      </c>
      <c r="AF628" s="235">
        <f>[4]SayfaKAY!BA822</f>
        <v>45744.333333333299</v>
      </c>
      <c r="AG628" s="179" t="str">
        <f>[4]SayfaKAY!S822</f>
        <v>(III) Farklı Araçlarda Tekrarlayan Arıza</v>
      </c>
      <c r="AH628" s="178" t="str">
        <f t="shared" si="421"/>
        <v>Bu Arıza Aracın Servise Verilmesine Engel</v>
      </c>
      <c r="AI628" s="163" t="str">
        <f>[4]SayfaKAY!AV822</f>
        <v/>
      </c>
      <c r="AJ628" s="164" t="str">
        <f t="shared" si="422"/>
        <v/>
      </c>
      <c r="AK628" s="164" t="str">
        <f t="shared" si="423"/>
        <v/>
      </c>
      <c r="AL628" s="112" t="str">
        <f>[4]SayfaKAY!AX822</f>
        <v/>
      </c>
      <c r="AM628" s="257" cm="1">
        <f t="array" ref="AM628">IFERROR(IF(AND(P628&lt;&gt;"D(Arıza Değil)",AH628="Bu Arıza Aracın Servise Verilmesine Engel Değil"),
IF(Z628-F628&gt;0,(AB628-Y628)*24*60,
IF(OR(AND(G628&gt;$AS$1,G628&lt;$AT$1),AND(G628&gt;$AU$1,G628&lt;$AV$1)),
(AF628-H628)*24*60,     BH:BH0)),        AN628),0)</f>
        <v>180</v>
      </c>
      <c r="AN628" s="257">
        <f t="shared" si="424"/>
        <v>180</v>
      </c>
      <c r="AO628" s="174" t="str">
        <f>[4]SayfaKAY!AG822</f>
        <v/>
      </c>
      <c r="AP628" s="174" t="str">
        <f>[4]SayfaKAY!AI822</f>
        <v/>
      </c>
      <c r="AQ628" s="174" t="str">
        <f>[4]SayfaKAY!AQ822</f>
        <v/>
      </c>
      <c r="AR628" s="174" t="str">
        <f>[4]SayfaKAY!AH822</f>
        <v/>
      </c>
      <c r="AS628" s="174" t="str">
        <f>[4]SayfaKAY!AJ822</f>
        <v/>
      </c>
      <c r="AT628" s="175" t="str">
        <f>[4]SayfaKAY!AM822</f>
        <v/>
      </c>
      <c r="AU628" s="176" t="str">
        <f>[4]SayfaKAY!AL822</f>
        <v/>
      </c>
      <c r="AV628" s="176" t="str">
        <f>[4]SayfaKAY!AP822</f>
        <v/>
      </c>
      <c r="AW628" s="177" t="str">
        <f>[4]SayfaKAY!AT822</f>
        <v/>
      </c>
      <c r="AX628" s="194">
        <f t="shared" si="425"/>
        <v>3960</v>
      </c>
      <c r="AY628" s="168"/>
      <c r="AZ628" s="167"/>
      <c r="BA628" s="113"/>
      <c r="BB628" s="171" t="str">
        <f t="shared" ref="BB628:BB634" si="452">IF($AQ$1="X", IF(AND(G628&gt;=$AS$1,G628&lt;=$AT$1),IF(P628&lt;&gt;"D(Arıza Değil)",AC628,0), IF(AND(G628&gt;=$AU$1,G628&lt;=$AV$1),IF(P628&lt;&gt;"D(Arıza Değil)",AC628,0), "")), "")</f>
        <v/>
      </c>
      <c r="BC628" s="114"/>
      <c r="BD628" s="114"/>
      <c r="BE628" s="114"/>
      <c r="BF628" s="114"/>
      <c r="BG628" s="114"/>
      <c r="BH628" s="114">
        <f>IFERROR(FRACAS!AN825, "Hata Var")</f>
        <v>199.00000008288771</v>
      </c>
      <c r="BI628" s="114"/>
      <c r="BJ628" s="114"/>
      <c r="BK628" s="105" t="str">
        <f>[4]SayfaKAY!AW822</f>
        <v/>
      </c>
      <c r="BL628" s="105" t="str">
        <f>[4]SayfaKAY!V822</f>
        <v>ATAK ULAŞIM SAN.TİC.LTD.ŞTİ.</v>
      </c>
      <c r="BM628" s="114"/>
      <c r="BN628" s="171" t="str">
        <f t="shared" si="426"/>
        <v>x yok</v>
      </c>
      <c r="BO628" s="171" t="b">
        <f t="shared" si="427"/>
        <v>0</v>
      </c>
      <c r="BP628" s="171" t="b">
        <f t="shared" si="428"/>
        <v>0</v>
      </c>
      <c r="BQ628" s="226">
        <f t="shared" si="429"/>
        <v>-1379.9999999511056</v>
      </c>
      <c r="BR628" s="226">
        <f t="shared" si="430"/>
        <v>1559.9999999511056</v>
      </c>
      <c r="BS628" s="226">
        <f t="shared" si="431"/>
        <v>180</v>
      </c>
      <c r="BT628" s="114"/>
      <c r="BU628" s="242"/>
      <c r="BV628" s="233">
        <f t="shared" si="432"/>
        <v>1</v>
      </c>
      <c r="BW628" s="226" t="str">
        <f t="shared" si="433"/>
        <v>Evet, çakışma var</v>
      </c>
      <c r="BX628" s="229"/>
      <c r="BY628" s="247">
        <f t="shared" si="434"/>
        <v>-0.95833333329937886</v>
      </c>
      <c r="BZ628" s="247">
        <f t="shared" si="435"/>
        <v>1.0833333332993789</v>
      </c>
      <c r="CA628" s="247">
        <f t="shared" si="436"/>
        <v>0.125</v>
      </c>
      <c r="CB628" s="213"/>
      <c r="CC628" s="211"/>
      <c r="CD628" s="196"/>
      <c r="CE628" s="213">
        <v>821</v>
      </c>
      <c r="CF628" s="182">
        <f t="shared" si="437"/>
        <v>45744.208333333299</v>
      </c>
      <c r="CG628" s="182">
        <f t="shared" si="438"/>
        <v>45744.333333333299</v>
      </c>
      <c r="CH628" s="196"/>
      <c r="CI628" s="196"/>
      <c r="CJ628" s="196"/>
      <c r="CK628" s="196">
        <f t="shared" si="439"/>
        <v>1.0833333332993789</v>
      </c>
      <c r="CL628" s="196">
        <f t="shared" si="440"/>
        <v>-0.95833333329937886</v>
      </c>
      <c r="CM628" s="196">
        <f t="shared" si="441"/>
        <v>0.125</v>
      </c>
      <c r="CN628" s="114"/>
      <c r="CO628" s="115">
        <f t="shared" si="442"/>
        <v>180</v>
      </c>
      <c r="CP628" s="116">
        <f t="shared" si="443"/>
        <v>64.999999997962732</v>
      </c>
      <c r="CQ628" s="117">
        <f t="shared" si="444"/>
        <v>0.20833333329937886</v>
      </c>
      <c r="CR628" s="117">
        <f t="shared" si="445"/>
        <v>45743.25</v>
      </c>
      <c r="CS628" s="117">
        <f t="shared" si="446"/>
        <v>45744.333333333299</v>
      </c>
      <c r="CT628" s="118">
        <f t="shared" si="447"/>
        <v>65869980.000000052</v>
      </c>
      <c r="CU628" s="118">
        <f t="shared" si="448"/>
        <v>1559.9999999511056</v>
      </c>
      <c r="CV628" s="118">
        <f t="shared" si="449"/>
        <v>65871540</v>
      </c>
      <c r="CW628" s="119">
        <f t="shared" si="450"/>
        <v>0.9999763175416887</v>
      </c>
    </row>
    <row r="629" spans="1:101" ht="118.5" customHeight="1" x14ac:dyDescent="0.3">
      <c r="A629" s="160" t="str">
        <f>[4]SayfaKAY!C682</f>
        <v>KAY5+6</v>
      </c>
      <c r="B629" s="104" t="str">
        <f>[4]SayfaKAY!D682</f>
        <v>3879(8)</v>
      </c>
      <c r="C629" s="105" t="str">
        <f>[4]SayfaKAY!E682</f>
        <v>MA</v>
      </c>
      <c r="D629" s="105">
        <f>[4]SayfaKAY!F682</f>
        <v>95516</v>
      </c>
      <c r="E629" s="106" t="str">
        <f>[4]SayfaKAY!G682</f>
        <v>BOZ-KAY5+6-FF-674</v>
      </c>
      <c r="F629" s="193">
        <f t="shared" si="411"/>
        <v>45741</v>
      </c>
      <c r="G629" s="135">
        <f t="shared" si="412"/>
        <v>0.12361111109930789</v>
      </c>
      <c r="H629" s="235">
        <f>[4]SayfaKAY!H682</f>
        <v>45741.123611111099</v>
      </c>
      <c r="I629" s="104" t="str">
        <f>[4]SayfaKAY!I682</f>
        <v>Hat/Line</v>
      </c>
      <c r="J629" s="103" t="str">
        <f>IF([4]SayfaKAY!J682="","",IF([4]SayfaKAY!J682="Müşteri","Notified by Customer","Notified by Bozankaya"))</f>
        <v>Notified by Customer</v>
      </c>
      <c r="K629" s="103" t="e">
        <f>VLOOKUP([4]SayfaKAY!L682,#REF!,2,FALSE)</f>
        <v>#REF!</v>
      </c>
      <c r="L629" s="165" t="str">
        <f>[4]SayfaKAY!X682</f>
        <v>ELTESAN ELEKTRO MEKANİK SOĞUTMA SAN</v>
      </c>
      <c r="M629" s="107" t="str">
        <f t="shared" si="413"/>
        <v>KAY5+6-BOZ-KAY5+6-FF-674</v>
      </c>
      <c r="N629" s="105" t="str">
        <f>[4]SayfaKAY!M682</f>
        <v>Kabin kliması yeterli ısıtma yapmıyor apclerde devrede</v>
      </c>
      <c r="O629" s="166" t="str">
        <f>[4]SayfaKAY!P682</f>
        <v>D-Arıza değil</v>
      </c>
      <c r="P629" s="166" t="str">
        <f>[4]SayfaKAY!Q682</f>
        <v>B(Servisten çekmeye etki eden arıza)</v>
      </c>
      <c r="Q629" s="166" t="str">
        <f>[4]SayfaKAY!R682</f>
        <v>N.A(Yaralanma yok)</v>
      </c>
      <c r="R629" s="132" t="str" cm="1">
        <f t="array" ref="R629">IF([4]SayfaKAY!U682="","",_xlfn.IFS([4]SayfaKAY!U682="Bozankaya","Bozankaya",[4]SayfaKAY!U682="Müşteri","Customer",[4]SayfaKAY!U682="Tedarikçi","Equipment Supplier"))</f>
        <v>Equipment Supplier</v>
      </c>
      <c r="S629" s="204" t="str">
        <f>[4]SayfaKAY!N682</f>
        <v>Araç kontrol edildi. Isıtma yapıyor.</v>
      </c>
      <c r="T629" s="133" t="str">
        <f>[4]SayfaKAY!AD682</f>
        <v>Ekipman yenisi ile değiştirildi</v>
      </c>
      <c r="U629" s="132" t="str">
        <f>[4]SayfaKAY!W682</f>
        <v>Evet</v>
      </c>
      <c r="V629" s="108">
        <f>[4]SayfaKAY!AZ682</f>
        <v>2</v>
      </c>
      <c r="W629" s="136">
        <f t="shared" si="414"/>
        <v>45740</v>
      </c>
      <c r="X629" s="137" t="str">
        <f t="shared" si="415"/>
        <v>05:00</v>
      </c>
      <c r="Y629" s="235">
        <f>[4]SayfaKAY!AE682</f>
        <v>45740.208333333299</v>
      </c>
      <c r="Z629" s="109">
        <f t="shared" si="416"/>
        <v>45741</v>
      </c>
      <c r="AA629" s="110" t="str">
        <f t="shared" si="417"/>
        <v>06:00</v>
      </c>
      <c r="AB629" s="182">
        <f>[4]SayfaKAY!BA682</f>
        <v>45741.25</v>
      </c>
      <c r="AC629" s="257">
        <f t="shared" si="418"/>
        <v>182.00000001699664</v>
      </c>
      <c r="AD629" s="111">
        <f t="shared" si="419"/>
        <v>45741</v>
      </c>
      <c r="AE629" s="111" t="str">
        <f t="shared" si="420"/>
        <v>06:00</v>
      </c>
      <c r="AF629" s="235">
        <f>[4]SayfaKAY!BA682</f>
        <v>45741.25</v>
      </c>
      <c r="AG629" s="179" t="str">
        <f>[4]SayfaKAY!S682</f>
        <v>(III) Farklı Araçlarda Tekrarlayan Arıza</v>
      </c>
      <c r="AH629" s="178" t="str">
        <f t="shared" si="421"/>
        <v>Bu Arıza Aracın Servise Verilmesine Engel</v>
      </c>
      <c r="AI629" s="163" t="str">
        <f>[4]SayfaKAY!AV682</f>
        <v/>
      </c>
      <c r="AJ629" s="164" t="str">
        <f t="shared" si="422"/>
        <v/>
      </c>
      <c r="AK629" s="164" t="str">
        <f t="shared" si="423"/>
        <v/>
      </c>
      <c r="AL629" s="112" t="str">
        <f>[4]SayfaKAY!AX682</f>
        <v/>
      </c>
      <c r="AM629" s="257" cm="1">
        <f t="array" ref="AM629">IFERROR(IF(AND(P629&lt;&gt;"D(Arıza Değil)",AH629="Bu Arıza Aracın Servise Verilmesine Engel Değil"),
IF(Z629-F629&gt;0,(AB629-Y629)*24*60,
IF(OR(AND(G629&gt;$AS$1,G629&lt;$AT$1),AND(G629&gt;$AU$1,G629&lt;$AV$1)),
(AF629-H629)*24*60,     BH:BH0)),        AN629),0)</f>
        <v>182.00000001699664</v>
      </c>
      <c r="AN629" s="257">
        <f t="shared" si="424"/>
        <v>182.00000001699664</v>
      </c>
      <c r="AO629" s="174" t="str">
        <f>[4]SayfaKAY!AG682</f>
        <v/>
      </c>
      <c r="AP629" s="174" t="str">
        <f>[4]SayfaKAY!AI682</f>
        <v/>
      </c>
      <c r="AQ629" s="174" t="str">
        <f>[4]SayfaKAY!AQ682</f>
        <v/>
      </c>
      <c r="AR629" s="174" t="str">
        <f>[4]SayfaKAY!AH682</f>
        <v/>
      </c>
      <c r="AS629" s="174" t="str">
        <f>[4]SayfaKAY!AJ682</f>
        <v/>
      </c>
      <c r="AT629" s="175" t="str">
        <f>[4]SayfaKAY!AM682</f>
        <v/>
      </c>
      <c r="AU629" s="176" t="str">
        <f>[4]SayfaKAY!AL682</f>
        <v/>
      </c>
      <c r="AV629" s="176" t="str">
        <f>[4]SayfaKAY!AP682</f>
        <v/>
      </c>
      <c r="AW629" s="177" t="str">
        <f>[4]SayfaKAY!AT682</f>
        <v/>
      </c>
      <c r="AX629" s="194">
        <f t="shared" si="425"/>
        <v>4004.000000373926</v>
      </c>
      <c r="AY629" s="168"/>
      <c r="AZ629" s="167"/>
      <c r="BA629" s="113"/>
      <c r="BB629" s="171" t="str">
        <f t="shared" si="452"/>
        <v/>
      </c>
      <c r="BC629" s="114"/>
      <c r="BD629" s="114"/>
      <c r="BE629" s="114"/>
      <c r="BF629" s="114"/>
      <c r="BG629" s="114"/>
      <c r="BH629" s="114">
        <f>IFERROR(FRACAS!AN685, "Hata Var")</f>
        <v>63.999999936204404</v>
      </c>
      <c r="BI629" s="114"/>
      <c r="BJ629" s="114"/>
      <c r="BK629" s="105" t="str">
        <f>[4]SayfaKAY!AW682</f>
        <v/>
      </c>
      <c r="BL629" s="105" t="str">
        <f>[4]SayfaKAY!V682</f>
        <v>ELTESAN ELEKTRO MEKANİK SOĞUTMA SAN</v>
      </c>
      <c r="BM629" s="114"/>
      <c r="BN629" s="171" t="str">
        <f t="shared" si="426"/>
        <v>x yok</v>
      </c>
      <c r="BO629" s="171" t="b">
        <f t="shared" si="427"/>
        <v>0</v>
      </c>
      <c r="BP629" s="171" t="b">
        <f t="shared" si="428"/>
        <v>0</v>
      </c>
      <c r="BQ629" s="226">
        <f t="shared" si="429"/>
        <v>-1318.0000000318978</v>
      </c>
      <c r="BR629" s="226">
        <f t="shared" si="430"/>
        <v>1500.0000000488944</v>
      </c>
      <c r="BS629" s="226">
        <f t="shared" si="431"/>
        <v>182.00000001699664</v>
      </c>
      <c r="BT629" s="114"/>
      <c r="BU629" s="242"/>
      <c r="BV629" s="233">
        <f t="shared" si="432"/>
        <v>1</v>
      </c>
      <c r="BW629" s="226" t="str">
        <f t="shared" si="433"/>
        <v>Evet, çakışma var</v>
      </c>
      <c r="BX629" s="229"/>
      <c r="BY629" s="247">
        <f t="shared" si="434"/>
        <v>-0.91527777779992903</v>
      </c>
      <c r="BZ629" s="247">
        <f t="shared" si="435"/>
        <v>1.0416666667006211</v>
      </c>
      <c r="CA629" s="247">
        <f t="shared" si="436"/>
        <v>0.12638888890069211</v>
      </c>
      <c r="CB629" s="213"/>
      <c r="CC629" s="211"/>
      <c r="CD629" s="196"/>
      <c r="CE629" s="213">
        <v>681</v>
      </c>
      <c r="CF629" s="182">
        <f t="shared" si="437"/>
        <v>45741.123611111099</v>
      </c>
      <c r="CG629" s="182">
        <f t="shared" si="438"/>
        <v>45741.25</v>
      </c>
      <c r="CH629" s="196"/>
      <c r="CI629" s="196"/>
      <c r="CJ629" s="196"/>
      <c r="CK629" s="196">
        <f t="shared" si="439"/>
        <v>1.0416666667006211</v>
      </c>
      <c r="CL629" s="196">
        <f t="shared" si="440"/>
        <v>-0.91527777779992903</v>
      </c>
      <c r="CM629" s="196">
        <f t="shared" si="441"/>
        <v>0.12638888890069211</v>
      </c>
      <c r="CN629" s="114"/>
      <c r="CO629" s="115">
        <f t="shared" si="442"/>
        <v>182.00000001699664</v>
      </c>
      <c r="CP629" s="116">
        <f t="shared" si="443"/>
        <v>62.500000002037268</v>
      </c>
      <c r="CQ629" s="117">
        <f t="shared" si="444"/>
        <v>0.12361111109930789</v>
      </c>
      <c r="CR629" s="117">
        <f t="shared" si="445"/>
        <v>45740.208333333299</v>
      </c>
      <c r="CS629" s="117">
        <f t="shared" si="446"/>
        <v>45741.25</v>
      </c>
      <c r="CT629" s="118">
        <f t="shared" si="447"/>
        <v>65865721.99999997</v>
      </c>
      <c r="CU629" s="118">
        <f t="shared" si="448"/>
        <v>1500.0000000488944</v>
      </c>
      <c r="CV629" s="118">
        <f t="shared" si="449"/>
        <v>65867222.000000015</v>
      </c>
      <c r="CW629" s="119">
        <f t="shared" si="450"/>
        <v>0.99997722691265101</v>
      </c>
    </row>
    <row r="630" spans="1:101" ht="118.5" customHeight="1" x14ac:dyDescent="0.3">
      <c r="A630" s="160" t="str">
        <f>[4]SayfaKAY!C759</f>
        <v>KAY5+6</v>
      </c>
      <c r="B630" s="104" t="str">
        <f>[4]SayfaKAY!D759</f>
        <v>3882(11)</v>
      </c>
      <c r="C630" s="105" t="str">
        <f>[4]SayfaKAY!E759</f>
        <v>MB</v>
      </c>
      <c r="D630" s="105">
        <f>[4]SayfaKAY!F759</f>
        <v>69573</v>
      </c>
      <c r="E630" s="106" t="str">
        <f>[4]SayfaKAY!G759</f>
        <v>BOZ-KAY5+6-FF-746</v>
      </c>
      <c r="F630" s="193">
        <f t="shared" si="411"/>
        <v>45741</v>
      </c>
      <c r="G630" s="135">
        <f t="shared" si="412"/>
        <v>0.17291666669916594</v>
      </c>
      <c r="H630" s="235">
        <f>[4]SayfaKAY!H759</f>
        <v>45741.172916666699</v>
      </c>
      <c r="I630" s="104" t="str">
        <f>[4]SayfaKAY!I759</f>
        <v>Hat/Line</v>
      </c>
      <c r="J630" s="103" t="str">
        <f>IF([4]SayfaKAY!J759="","",IF([4]SayfaKAY!J759="Müşteri","Notified by Customer","Notified by Bozankaya"))</f>
        <v>Notified by Customer</v>
      </c>
      <c r="K630" s="103" t="e">
        <f>VLOOKUP([4]SayfaKAY!L759,#REF!,2,FALSE)</f>
        <v>#REF!</v>
      </c>
      <c r="L630" s="165" t="str">
        <f>[4]SayfaKAY!X759</f>
        <v>ELTESAN ELEKTRO MEKANİK SOĞUTMA SAN</v>
      </c>
      <c r="M630" s="107" t="str">
        <f t="shared" si="413"/>
        <v>KAY5+6-BOZ-KAY5+6-FF-746</v>
      </c>
      <c r="N630" s="105" t="str">
        <f>[4]SayfaKAY!M759</f>
        <v>Canbus iletişim arızası var.</v>
      </c>
      <c r="O630" s="166" t="str">
        <f>[4]SayfaKAY!P759</f>
        <v>D-Arıza değil</v>
      </c>
      <c r="P630" s="166" t="str">
        <f>[4]SayfaKAY!Q759</f>
        <v>B(Servisten çekmeye etki eden arıza)</v>
      </c>
      <c r="Q630" s="166" t="str">
        <f>[4]SayfaKAY!R759</f>
        <v>N.A(Yaralanma yok)</v>
      </c>
      <c r="R630" s="132" t="str" cm="1">
        <f t="array" ref="R630">IF([4]SayfaKAY!U759="","",_xlfn.IFS([4]SayfaKAY!U759="Bozankaya","Bozankaya",[4]SayfaKAY!U759="Müşteri","Customer",[4]SayfaKAY!U759="Tedarikçi","Equipment Supplier"))</f>
        <v>Equipment Supplier</v>
      </c>
      <c r="S630" s="204" t="str">
        <f>[4]SayfaKAY!N759</f>
        <v>Mastercard Can 2 hattına zarar veriyor. Mastercard resetlendi.</v>
      </c>
      <c r="T630" s="133" t="str">
        <f>[4]SayfaKAY!AD759</f>
        <v>*Reset edildi</v>
      </c>
      <c r="U630" s="132" t="str">
        <f>[4]SayfaKAY!W759</f>
        <v>Evet</v>
      </c>
      <c r="V630" s="108">
        <f>[4]SayfaKAY!AZ759</f>
        <v>1</v>
      </c>
      <c r="W630" s="136">
        <f t="shared" si="414"/>
        <v>45740</v>
      </c>
      <c r="X630" s="137" t="str">
        <f t="shared" si="415"/>
        <v>05:00</v>
      </c>
      <c r="Y630" s="235">
        <f>[4]SayfaKAY!AE759</f>
        <v>45740.208333333299</v>
      </c>
      <c r="Z630" s="109">
        <f t="shared" si="416"/>
        <v>45741</v>
      </c>
      <c r="AA630" s="110" t="str">
        <f t="shared" si="417"/>
        <v>07:00</v>
      </c>
      <c r="AB630" s="182">
        <f>[4]SayfaKAY!BA759</f>
        <v>45741.291666666701</v>
      </c>
      <c r="AC630" s="257">
        <f t="shared" si="418"/>
        <v>171.00000000209548</v>
      </c>
      <c r="AD630" s="111">
        <f t="shared" si="419"/>
        <v>45741</v>
      </c>
      <c r="AE630" s="111" t="str">
        <f t="shared" si="420"/>
        <v>07:00</v>
      </c>
      <c r="AF630" s="235">
        <f>[4]SayfaKAY!BA759</f>
        <v>45741.291666666701</v>
      </c>
      <c r="AG630" s="179" t="str">
        <f>[4]SayfaKAY!S759</f>
        <v>(III) Farklı Araçlarda Tekrarlayan Arıza</v>
      </c>
      <c r="AH630" s="178" t="str">
        <f t="shared" si="421"/>
        <v>Bu Arıza Aracın Servise Verilmesine Engel</v>
      </c>
      <c r="AI630" s="163" t="str">
        <f>[4]SayfaKAY!AV759</f>
        <v/>
      </c>
      <c r="AJ630" s="164" t="str">
        <f t="shared" si="422"/>
        <v/>
      </c>
      <c r="AK630" s="164" t="str">
        <f t="shared" si="423"/>
        <v/>
      </c>
      <c r="AL630" s="112" t="str">
        <f>[4]SayfaKAY!AX759</f>
        <v/>
      </c>
      <c r="AM630" s="257" cm="1">
        <f t="array" ref="AM630">IFERROR(IF(AND(P630&lt;&gt;"D(Arıza Değil)",AH630="Bu Arıza Aracın Servise Verilmesine Engel Değil"),
IF(Z630-F630&gt;0,(AB630-Y630)*24*60,
IF(OR(AND(G630&gt;$AS$1,G630&lt;$AT$1),AND(G630&gt;$AU$1,G630&lt;$AV$1)),
(AF630-H630)*24*60,     BH:BH0)),        AN630),0)</f>
        <v>171.00000000209548</v>
      </c>
      <c r="AN630" s="257">
        <f t="shared" si="424"/>
        <v>171.00000000209548</v>
      </c>
      <c r="AO630" s="174" t="str">
        <f>[4]SayfaKAY!AG759</f>
        <v/>
      </c>
      <c r="AP630" s="174" t="str">
        <f>[4]SayfaKAY!AI759</f>
        <v/>
      </c>
      <c r="AQ630" s="174" t="str">
        <f>[4]SayfaKAY!AQ759</f>
        <v/>
      </c>
      <c r="AR630" s="174" t="str">
        <f>[4]SayfaKAY!AH759</f>
        <v/>
      </c>
      <c r="AS630" s="174" t="str">
        <f>[4]SayfaKAY!AJ759</f>
        <v/>
      </c>
      <c r="AT630" s="175" t="str">
        <f>[4]SayfaKAY!AM759</f>
        <v/>
      </c>
      <c r="AU630" s="176" t="str">
        <f>[4]SayfaKAY!AL759</f>
        <v/>
      </c>
      <c r="AV630" s="176" t="str">
        <f>[4]SayfaKAY!AP759</f>
        <v/>
      </c>
      <c r="AW630" s="177" t="str">
        <f>[4]SayfaKAY!AT759</f>
        <v/>
      </c>
      <c r="AX630" s="194">
        <f t="shared" si="425"/>
        <v>1881.0000000230502</v>
      </c>
      <c r="AY630" s="168"/>
      <c r="AZ630" s="167"/>
      <c r="BA630" s="113"/>
      <c r="BB630" s="171" t="str">
        <f t="shared" si="452"/>
        <v/>
      </c>
      <c r="BC630" s="114"/>
      <c r="BD630" s="114"/>
      <c r="BE630" s="114"/>
      <c r="BF630" s="114"/>
      <c r="BG630" s="114"/>
      <c r="BH630" s="114">
        <f>IFERROR(FRACAS!AN762, "Hata Var")</f>
        <v>76.999999968102202</v>
      </c>
      <c r="BI630" s="114"/>
      <c r="BJ630" s="114"/>
      <c r="BK630" s="105" t="str">
        <f>[4]SayfaKAY!AW759</f>
        <v/>
      </c>
      <c r="BL630" s="105" t="str">
        <f>[4]SayfaKAY!V759</f>
        <v>ELTESAN ELEKTRO MEKANİK SOĞUTMA SAN</v>
      </c>
      <c r="BM630" s="114"/>
      <c r="BN630" s="171" t="str">
        <f t="shared" si="426"/>
        <v>x yok</v>
      </c>
      <c r="BO630" s="171" t="b">
        <f t="shared" si="427"/>
        <v>0</v>
      </c>
      <c r="BP630" s="171" t="b">
        <f t="shared" si="428"/>
        <v>0</v>
      </c>
      <c r="BQ630" s="226">
        <f t="shared" si="429"/>
        <v>-1389.0000000956934</v>
      </c>
      <c r="BR630" s="226">
        <f t="shared" si="430"/>
        <v>1560.0000000977889</v>
      </c>
      <c r="BS630" s="226">
        <f t="shared" si="431"/>
        <v>171.00000000209548</v>
      </c>
      <c r="BT630" s="114"/>
      <c r="BU630" s="242"/>
      <c r="BV630" s="233">
        <f t="shared" si="432"/>
        <v>1</v>
      </c>
      <c r="BW630" s="226" t="str">
        <f t="shared" si="433"/>
        <v>Evet, çakışma var</v>
      </c>
      <c r="BX630" s="229"/>
      <c r="BY630" s="247">
        <f t="shared" si="434"/>
        <v>-0.96458333339978708</v>
      </c>
      <c r="BZ630" s="247">
        <f t="shared" si="435"/>
        <v>1.0833333334012423</v>
      </c>
      <c r="CA630" s="247">
        <f t="shared" si="436"/>
        <v>0.11875000000145519</v>
      </c>
      <c r="CB630" s="213"/>
      <c r="CC630" s="211"/>
      <c r="CD630" s="196"/>
      <c r="CE630" s="213">
        <v>758</v>
      </c>
      <c r="CF630" s="182">
        <f t="shared" si="437"/>
        <v>45741.172916666699</v>
      </c>
      <c r="CG630" s="182">
        <f t="shared" si="438"/>
        <v>45741.291666666701</v>
      </c>
      <c r="CH630" s="196"/>
      <c r="CI630" s="196"/>
      <c r="CJ630" s="196"/>
      <c r="CK630" s="196">
        <f t="shared" si="439"/>
        <v>1.0833333334012423</v>
      </c>
      <c r="CL630" s="196">
        <f t="shared" si="440"/>
        <v>-0.96458333339978708</v>
      </c>
      <c r="CM630" s="196">
        <f t="shared" si="441"/>
        <v>0.11875000000145519</v>
      </c>
      <c r="CN630" s="114"/>
      <c r="CO630" s="115">
        <f t="shared" si="442"/>
        <v>171.00000000209548</v>
      </c>
      <c r="CP630" s="116">
        <f t="shared" si="443"/>
        <v>65.000000004074536</v>
      </c>
      <c r="CQ630" s="117">
        <f t="shared" si="444"/>
        <v>0.17291666669916594</v>
      </c>
      <c r="CR630" s="117">
        <f t="shared" si="445"/>
        <v>45740.208333333299</v>
      </c>
      <c r="CS630" s="117">
        <f t="shared" si="446"/>
        <v>45741.291666666701</v>
      </c>
      <c r="CT630" s="118">
        <f t="shared" si="447"/>
        <v>65865650.999999903</v>
      </c>
      <c r="CU630" s="118">
        <f t="shared" si="448"/>
        <v>1560.0000000977889</v>
      </c>
      <c r="CV630" s="118">
        <f t="shared" si="449"/>
        <v>65867211</v>
      </c>
      <c r="CW630" s="119">
        <f t="shared" si="450"/>
        <v>0.99997631598520098</v>
      </c>
    </row>
    <row r="631" spans="1:101" ht="118.5" customHeight="1" x14ac:dyDescent="0.3">
      <c r="A631" s="160" t="str">
        <f>[4]SayfaKAY!C767</f>
        <v>KAY5+6</v>
      </c>
      <c r="B631" s="104" t="str">
        <f>[4]SayfaKAY!D767</f>
        <v>3872(1)</v>
      </c>
      <c r="C631" s="105" t="str">
        <f>[4]SayfaKAY!E767</f>
        <v>MA</v>
      </c>
      <c r="D631" s="105">
        <f>[4]SayfaKAY!F767</f>
        <v>119623</v>
      </c>
      <c r="E631" s="106" t="str">
        <f>[4]SayfaKAY!G767</f>
        <v>BOZ-KAY5+6-FF-754</v>
      </c>
      <c r="F631" s="193">
        <f t="shared" si="411"/>
        <v>45741</v>
      </c>
      <c r="G631" s="135">
        <f t="shared" si="412"/>
        <v>0.77013888890360249</v>
      </c>
      <c r="H631" s="235">
        <f>[4]SayfaKAY!H767</f>
        <v>45741.770138888904</v>
      </c>
      <c r="I631" s="104" t="str">
        <f>[4]SayfaKAY!I767</f>
        <v>Hat/Line</v>
      </c>
      <c r="J631" s="103" t="str">
        <f>IF([4]SayfaKAY!J767="","",IF([4]SayfaKAY!J767="Müşteri","Notified by Customer","Notified by Bozankaya"))</f>
        <v>Notified by Customer</v>
      </c>
      <c r="K631" s="103" t="e">
        <f>VLOOKUP([4]SayfaKAY!L767,#REF!,2,FALSE)</f>
        <v>#REF!</v>
      </c>
      <c r="L631" s="165" t="str">
        <f>[4]SayfaKAY!X767</f>
        <v>ARDA MAKİNA ELEKTRİK TİC.VE</v>
      </c>
      <c r="M631" s="107" t="str">
        <f t="shared" si="413"/>
        <v>KAY5+6-BOZ-KAY5+6-FF-754</v>
      </c>
      <c r="N631" s="105" t="str">
        <f>[4]SayfaKAY!M767</f>
        <v>KISA VE UZUN FARLAR YANMIYOR</v>
      </c>
      <c r="O631" s="166" t="str">
        <f>[4]SayfaKAY!P767</f>
        <v>D-Arıza değil</v>
      </c>
      <c r="P631" s="166" t="str">
        <f>[4]SayfaKAY!Q767</f>
        <v>B(Servisten çekmeye etki eden arıza)</v>
      </c>
      <c r="Q631" s="166" t="str">
        <f>[4]SayfaKAY!R767</f>
        <v>N.A(Yaralanma yok)</v>
      </c>
      <c r="R631" s="132" t="str" cm="1">
        <f t="array" ref="R631">IF([4]SayfaKAY!U767="","",_xlfn.IFS([4]SayfaKAY!U767="Bozankaya","Bozankaya",[4]SayfaKAY!U767="Müşteri","Customer",[4]SayfaKAY!U767="Tedarikçi","Equipment Supplier"))</f>
        <v>Equipment Supplier</v>
      </c>
      <c r="S631" s="204" t="str">
        <f>[4]SayfaKAY!N767</f>
        <v>CA KABİNDEKİ KB-K01 RÖLESİ YANMIŞ RÖLE DEĞİŞİMİ YAPILDI</v>
      </c>
      <c r="T631" s="133" t="str">
        <f>[4]SayfaKAY!AD767</f>
        <v>Ekipman yenisi ile değiştirildi</v>
      </c>
      <c r="U631" s="132" t="str">
        <f>[4]SayfaKAY!W767</f>
        <v>Evet</v>
      </c>
      <c r="V631" s="108" t="str">
        <f>[4]SayfaKAY!AZ767</f>
        <v/>
      </c>
      <c r="W631" s="136">
        <f t="shared" si="414"/>
        <v>45742</v>
      </c>
      <c r="X631" s="137" t="str">
        <f t="shared" si="415"/>
        <v>19:00</v>
      </c>
      <c r="Y631" s="235">
        <f>[4]SayfaKAY!AE767</f>
        <v>45742.791666666701</v>
      </c>
      <c r="Z631" s="109">
        <f t="shared" si="416"/>
        <v>45741</v>
      </c>
      <c r="AA631" s="110" t="str">
        <f t="shared" si="417"/>
        <v>21:00</v>
      </c>
      <c r="AB631" s="182">
        <f>[4]SayfaKAY!BA767</f>
        <v>45741.875</v>
      </c>
      <c r="AC631" s="257">
        <f t="shared" si="418"/>
        <v>150.99999997881241</v>
      </c>
      <c r="AD631" s="111">
        <f t="shared" si="419"/>
        <v>45741</v>
      </c>
      <c r="AE631" s="111" t="str">
        <f t="shared" si="420"/>
        <v>21:00</v>
      </c>
      <c r="AF631" s="235">
        <f>[4]SayfaKAY!BA767</f>
        <v>45741.875</v>
      </c>
      <c r="AG631" s="179" t="str">
        <f>[4]SayfaKAY!S767</f>
        <v xml:space="preserve">(I) İlk Defa Karşılaşılan Arıza </v>
      </c>
      <c r="AH631" s="178" t="str">
        <f t="shared" si="421"/>
        <v>Bu Arıza Aracın Servise Verilmesine Engel</v>
      </c>
      <c r="AI631" s="163" t="str">
        <f>[4]SayfaKAY!AV767</f>
        <v/>
      </c>
      <c r="AJ631" s="164" t="str">
        <f t="shared" si="422"/>
        <v/>
      </c>
      <c r="AK631" s="164" t="str">
        <f t="shared" si="423"/>
        <v/>
      </c>
      <c r="AL631" s="112" t="str">
        <f>[4]SayfaKAY!AX767</f>
        <v/>
      </c>
      <c r="AM631" s="257" cm="1">
        <f t="array" ref="AM631">IFERROR(IF(AND(P631&lt;&gt;"D(Arıza Değil)",AH631="Bu Arıza Aracın Servise Verilmesine Engel Değil"),
IF(Z631-F631&gt;0,(AB631-Y631)*24*60,
IF(OR(AND(G631&gt;$AS$1,G631&lt;$AT$1),AND(G631&gt;$AU$1,G631&lt;$AV$1)),
(AF631-H631)*24*60,     BH:BH0)),        AN631),0)</f>
        <v>150.99999997881241</v>
      </c>
      <c r="AN631" s="257">
        <f t="shared" si="424"/>
        <v>150.99999997881241</v>
      </c>
      <c r="AO631" s="174" t="str">
        <f>[4]SayfaKAY!AG767</f>
        <v/>
      </c>
      <c r="AP631" s="174" t="str">
        <f>[4]SayfaKAY!AI767</f>
        <v/>
      </c>
      <c r="AQ631" s="174" t="str">
        <f>[4]SayfaKAY!AQ767</f>
        <v/>
      </c>
      <c r="AR631" s="174" t="str">
        <f>[4]SayfaKAY!AH767</f>
        <v/>
      </c>
      <c r="AS631" s="174" t="str">
        <f>[4]SayfaKAY!AJ767</f>
        <v/>
      </c>
      <c r="AT631" s="175" t="str">
        <f>[4]SayfaKAY!AM767</f>
        <v/>
      </c>
      <c r="AU631" s="176" t="str">
        <f>[4]SayfaKAY!AL767</f>
        <v/>
      </c>
      <c r="AV631" s="176" t="str">
        <f>[4]SayfaKAY!AP767</f>
        <v/>
      </c>
      <c r="AW631" s="177" t="str">
        <f>[4]SayfaKAY!AT767</f>
        <v/>
      </c>
      <c r="AX631" s="194" t="str">
        <f t="shared" si="425"/>
        <v/>
      </c>
      <c r="AY631" s="168"/>
      <c r="AZ631" s="167"/>
      <c r="BA631" s="113"/>
      <c r="BB631" s="171" t="str">
        <f t="shared" si="452"/>
        <v/>
      </c>
      <c r="BC631" s="114"/>
      <c r="BD631" s="114"/>
      <c r="BE631" s="114"/>
      <c r="BF631" s="114"/>
      <c r="BG631" s="114"/>
      <c r="BH631" s="114">
        <f>IFERROR(FRACAS!AN770, "Hata Var")</f>
        <v>19239.999999987194</v>
      </c>
      <c r="BI631" s="114"/>
      <c r="BJ631" s="114"/>
      <c r="BK631" s="105" t="str">
        <f>[4]SayfaKAY!AW767</f>
        <v/>
      </c>
      <c r="BL631" s="105" t="str">
        <f>[4]SayfaKAY!V767</f>
        <v>ARDA MAKİNA ELEKTRİK TİC.VE</v>
      </c>
      <c r="BM631" s="114"/>
      <c r="BN631" s="171" t="str">
        <f t="shared" si="426"/>
        <v>x yok</v>
      </c>
      <c r="BO631" s="171" t="str">
        <f t="shared" si="427"/>
        <v>aynı gün giderilen arıza</v>
      </c>
      <c r="BP631" s="171" t="str">
        <f t="shared" si="428"/>
        <v>aynı gün giderilen arıza</v>
      </c>
      <c r="BQ631" s="226">
        <f t="shared" si="429"/>
        <v>1471.0000000277068</v>
      </c>
      <c r="BR631" s="226">
        <f t="shared" si="430"/>
        <v>-1320.0000000488944</v>
      </c>
      <c r="BS631" s="226">
        <f t="shared" si="431"/>
        <v>150.99999997881241</v>
      </c>
      <c r="BT631" s="114"/>
      <c r="BU631" s="242"/>
      <c r="BV631" s="233">
        <f t="shared" si="432"/>
        <v>3</v>
      </c>
      <c r="BW631" s="226" t="str">
        <f t="shared" si="433"/>
        <v>Evet, çakışma var</v>
      </c>
      <c r="BX631" s="229"/>
      <c r="BY631" s="247">
        <f t="shared" si="434"/>
        <v>1.0215277777970186</v>
      </c>
      <c r="BZ631" s="247">
        <f t="shared" si="435"/>
        <v>-0.91666666670062114</v>
      </c>
      <c r="CA631" s="247">
        <f t="shared" si="436"/>
        <v>0.10486111109639751</v>
      </c>
      <c r="CB631" s="213"/>
      <c r="CC631" s="211"/>
      <c r="CD631" s="196"/>
      <c r="CE631" s="213">
        <v>766</v>
      </c>
      <c r="CF631" s="182">
        <f t="shared" si="437"/>
        <v>45741.770138888904</v>
      </c>
      <c r="CG631" s="182">
        <f t="shared" si="438"/>
        <v>45741.875</v>
      </c>
      <c r="CH631" s="196"/>
      <c r="CI631" s="196"/>
      <c r="CJ631" s="196"/>
      <c r="CK631" s="196">
        <f t="shared" si="439"/>
        <v>-0.91666666670062114</v>
      </c>
      <c r="CL631" s="196">
        <f t="shared" si="440"/>
        <v>1.0215277777970186</v>
      </c>
      <c r="CM631" s="196">
        <f t="shared" si="441"/>
        <v>0.10486111109639751</v>
      </c>
      <c r="CN631" s="114"/>
      <c r="CO631" s="115">
        <f t="shared" si="442"/>
        <v>150.99999997881241</v>
      </c>
      <c r="CP631" s="116">
        <f t="shared" si="443"/>
        <v>-55.000000002037268</v>
      </c>
      <c r="CQ631" s="117">
        <f t="shared" si="444"/>
        <v>0.77013888890360249</v>
      </c>
      <c r="CR631" s="117">
        <f t="shared" si="445"/>
        <v>45742.791666666701</v>
      </c>
      <c r="CS631" s="117">
        <f t="shared" si="446"/>
        <v>45741.875</v>
      </c>
      <c r="CT631" s="118">
        <f t="shared" si="447"/>
        <v>65868511.00000003</v>
      </c>
      <c r="CU631" s="118">
        <f t="shared" si="448"/>
        <v>-1320.0000000488944</v>
      </c>
      <c r="CV631" s="118">
        <f t="shared" si="449"/>
        <v>65867190.999999978</v>
      </c>
      <c r="CW631" s="119">
        <f t="shared" si="450"/>
        <v>1.0000200403262991</v>
      </c>
    </row>
    <row r="632" spans="1:101" ht="118.5" customHeight="1" x14ac:dyDescent="0.3">
      <c r="A632" s="160" t="str">
        <f>[4]SayfaKAY!C656</f>
        <v>KAY5+6</v>
      </c>
      <c r="B632" s="104" t="str">
        <f>[4]SayfaKAY!D656</f>
        <v>3878(7)</v>
      </c>
      <c r="C632" s="105" t="str">
        <f>[4]SayfaKAY!E656</f>
        <v>MA</v>
      </c>
      <c r="D632" s="105">
        <f>[4]SayfaKAY!F656</f>
        <v>110887</v>
      </c>
      <c r="E632" s="106" t="str">
        <f>[4]SayfaKAY!G656</f>
        <v>BOZ-KAY5+6-FF-649</v>
      </c>
      <c r="F632" s="193">
        <f t="shared" si="411"/>
        <v>45740</v>
      </c>
      <c r="G632" s="135">
        <f t="shared" si="412"/>
        <v>0.11597222220007097</v>
      </c>
      <c r="H632" s="235">
        <f>[4]SayfaKAY!H656</f>
        <v>45740.1159722222</v>
      </c>
      <c r="I632" s="104" t="str">
        <f>[4]SayfaKAY!I656</f>
        <v>Hat/Line</v>
      </c>
      <c r="J632" s="103" t="str">
        <f>IF([4]SayfaKAY!J656="","",IF([4]SayfaKAY!J656="Müşteri","Notified by Customer","Notified by Bozankaya"))</f>
        <v>Notified by Customer</v>
      </c>
      <c r="K632" s="103" t="e">
        <f>VLOOKUP([4]SayfaKAY!L656,#REF!,2,FALSE)</f>
        <v>#REF!</v>
      </c>
      <c r="L632" s="165" t="str">
        <f>[4]SayfaKAY!X656</f>
        <v>ATAK ULAŞIM SAN.TİC.LTD.ŞTİ.</v>
      </c>
      <c r="M632" s="107" t="str">
        <f t="shared" si="413"/>
        <v>KAY5+6-BOZ-KAY5+6-FF-649</v>
      </c>
      <c r="N632" s="105" t="str">
        <f>[4]SayfaKAY!M656</f>
        <v>a baş manuel anons çalışmıyor.</v>
      </c>
      <c r="O632" s="166" t="str">
        <f>[4]SayfaKAY!P656</f>
        <v>D-Arıza değil</v>
      </c>
      <c r="P632" s="166" t="str">
        <f>[4]SayfaKAY!Q656</f>
        <v>B(Servisten çekmeye etki eden arıza)</v>
      </c>
      <c r="Q632" s="166" t="str">
        <f>[4]SayfaKAY!R656</f>
        <v>N.A(Yaralanma yok)</v>
      </c>
      <c r="R632" s="132" t="str" cm="1">
        <f t="array" ref="R632">IF([4]SayfaKAY!U656="","",_xlfn.IFS([4]SayfaKAY!U656="Bozankaya","Bozankaya",[4]SayfaKAY!U656="Müşteri","Customer",[4]SayfaKAY!U656="Tedarikçi","Equipment Supplier"))</f>
        <v>Equipment Supplier</v>
      </c>
      <c r="S632" s="204" t="str">
        <f>[4]SayfaKAY!N656</f>
        <v>Kontrol edildi. Butonlar aktif çalışmaktadır.</v>
      </c>
      <c r="T632" s="133" t="str">
        <f>[4]SayfaKAY!AD656</f>
        <v>*Reset edildi</v>
      </c>
      <c r="U632" s="132" t="str">
        <f>[4]SayfaKAY!W656</f>
        <v>Evet</v>
      </c>
      <c r="V632" s="108">
        <f>[4]SayfaKAY!AZ656</f>
        <v>2</v>
      </c>
      <c r="W632" s="136">
        <f t="shared" si="414"/>
        <v>45740</v>
      </c>
      <c r="X632" s="137" t="str">
        <f t="shared" si="415"/>
        <v>05:00</v>
      </c>
      <c r="Y632" s="235">
        <f>[4]SayfaKAY!AE656</f>
        <v>45740.208333333299</v>
      </c>
      <c r="Z632" s="109">
        <f t="shared" si="416"/>
        <v>45741</v>
      </c>
      <c r="AA632" s="110" t="str">
        <f t="shared" si="417"/>
        <v>06:00</v>
      </c>
      <c r="AB632" s="182">
        <f>[4]SayfaKAY!BA656</f>
        <v>45741.25</v>
      </c>
      <c r="AC632" s="257">
        <f t="shared" si="418"/>
        <v>1633.0000000318978</v>
      </c>
      <c r="AD632" s="111">
        <f t="shared" si="419"/>
        <v>45741</v>
      </c>
      <c r="AE632" s="111" t="str">
        <f t="shared" si="420"/>
        <v>06:00</v>
      </c>
      <c r="AF632" s="235">
        <f>[4]SayfaKAY!BA656</f>
        <v>45741.25</v>
      </c>
      <c r="AG632" s="179" t="str">
        <f>[4]SayfaKAY!S656</f>
        <v>(III) Farklı Araçlarda Tekrarlayan Arıza</v>
      </c>
      <c r="AH632" s="178" t="str">
        <f t="shared" si="421"/>
        <v>Bu Arıza Aracın Servise Verilmesine Engel</v>
      </c>
      <c r="AI632" s="163" t="str">
        <f>[4]SayfaKAY!AV656</f>
        <v/>
      </c>
      <c r="AJ632" s="164" t="str">
        <f t="shared" si="422"/>
        <v/>
      </c>
      <c r="AK632" s="164" t="str">
        <f t="shared" si="423"/>
        <v/>
      </c>
      <c r="AL632" s="112" t="str">
        <f>[4]SayfaKAY!AX656</f>
        <v/>
      </c>
      <c r="AM632" s="257" cm="1">
        <f t="array" ref="AM632">IFERROR(IF(AND(P632&lt;&gt;"D(Arıza Değil)",AH632="Bu Arıza Aracın Servise Verilmesine Engel Değil"),
IF(Z632-F632&gt;0,(AB632-Y632)*24*60,
IF(OR(AND(G632&gt;$AS$1,G632&lt;$AT$1),AND(G632&gt;$AU$1,G632&lt;$AV$1)),
(AF632-H632)*24*60,     BH:BH0)),        AN632),0)</f>
        <v>1633.0000000318978</v>
      </c>
      <c r="AN632" s="257">
        <f t="shared" si="424"/>
        <v>1633.0000000318978</v>
      </c>
      <c r="AO632" s="174" t="str">
        <f>[4]SayfaKAY!AG656</f>
        <v/>
      </c>
      <c r="AP632" s="174" t="str">
        <f>[4]SayfaKAY!AI656</f>
        <v/>
      </c>
      <c r="AQ632" s="174" t="str">
        <f>[4]SayfaKAY!AQ656</f>
        <v/>
      </c>
      <c r="AR632" s="174" t="str">
        <f>[4]SayfaKAY!AH656</f>
        <v/>
      </c>
      <c r="AS632" s="174" t="str">
        <f>[4]SayfaKAY!AJ656</f>
        <v/>
      </c>
      <c r="AT632" s="175" t="str">
        <f>[4]SayfaKAY!AM656</f>
        <v/>
      </c>
      <c r="AU632" s="176" t="str">
        <f>[4]SayfaKAY!AL656</f>
        <v/>
      </c>
      <c r="AV632" s="176" t="str">
        <f>[4]SayfaKAY!AP656</f>
        <v/>
      </c>
      <c r="AW632" s="177" t="str">
        <f>[4]SayfaKAY!AT656</f>
        <v/>
      </c>
      <c r="AX632" s="194">
        <f t="shared" si="425"/>
        <v>35926.000000701752</v>
      </c>
      <c r="AY632" s="168"/>
      <c r="AZ632" s="167"/>
      <c r="BA632" s="113"/>
      <c r="BB632" s="171" t="str">
        <f t="shared" si="452"/>
        <v/>
      </c>
      <c r="BC632" s="114"/>
      <c r="BD632" s="114"/>
      <c r="BE632" s="114"/>
      <c r="BF632" s="114"/>
      <c r="BG632" s="114"/>
      <c r="BH632" s="114">
        <f>IFERROR(FRACAS!AN659, "Hata Var")</f>
        <v>1637.999999995809</v>
      </c>
      <c r="BI632" s="114"/>
      <c r="BJ632" s="114"/>
      <c r="BK632" s="105" t="str">
        <f>[4]SayfaKAY!AW656</f>
        <v/>
      </c>
      <c r="BL632" s="105" t="str">
        <f>[4]SayfaKAY!V656</f>
        <v>ATAK ULAŞIM SAN.TİC.LTD.ŞTİ.</v>
      </c>
      <c r="BM632" s="114"/>
      <c r="BN632" s="171" t="str">
        <f t="shared" si="426"/>
        <v>x yok</v>
      </c>
      <c r="BO632" s="171" t="b">
        <f t="shared" si="427"/>
        <v>0</v>
      </c>
      <c r="BP632" s="171" t="str">
        <f t="shared" si="428"/>
        <v>Bir günden fazla süren arıza</v>
      </c>
      <c r="BQ632" s="226">
        <f t="shared" si="429"/>
        <v>132.99999998300336</v>
      </c>
      <c r="BR632" s="226">
        <f t="shared" si="430"/>
        <v>1500.0000000488944</v>
      </c>
      <c r="BS632" s="226">
        <f t="shared" si="431"/>
        <v>1633.0000000318978</v>
      </c>
      <c r="BT632" s="114"/>
      <c r="BU632" s="242"/>
      <c r="BV632" s="233">
        <f t="shared" si="432"/>
        <v>1</v>
      </c>
      <c r="BW632" s="226" t="str">
        <f t="shared" si="433"/>
        <v>Evet, çakışma var</v>
      </c>
      <c r="BX632" s="229"/>
      <c r="BY632" s="247">
        <f t="shared" si="434"/>
        <v>9.2361111099307891E-2</v>
      </c>
      <c r="BZ632" s="247">
        <f t="shared" si="435"/>
        <v>1.0416666667006211</v>
      </c>
      <c r="CA632" s="247">
        <f t="shared" si="436"/>
        <v>1.134027777799929</v>
      </c>
      <c r="CB632" s="213"/>
      <c r="CC632" s="211"/>
      <c r="CD632" s="196"/>
      <c r="CE632" s="213">
        <v>655</v>
      </c>
      <c r="CF632" s="182">
        <f t="shared" si="437"/>
        <v>45740.1159722222</v>
      </c>
      <c r="CG632" s="182">
        <f t="shared" si="438"/>
        <v>45741.25</v>
      </c>
      <c r="CH632" s="196"/>
      <c r="CI632" s="196"/>
      <c r="CJ632" s="196"/>
      <c r="CK632" s="196">
        <f t="shared" si="439"/>
        <v>1.0416666667006211</v>
      </c>
      <c r="CL632" s="196">
        <f t="shared" si="440"/>
        <v>9.2361111099307891E-2</v>
      </c>
      <c r="CM632" s="196">
        <f t="shared" si="441"/>
        <v>1.134027777799929</v>
      </c>
      <c r="CN632" s="114"/>
      <c r="CO632" s="115">
        <f t="shared" si="442"/>
        <v>1633.0000000318978</v>
      </c>
      <c r="CP632" s="116">
        <f t="shared" si="443"/>
        <v>62.500000002037268</v>
      </c>
      <c r="CQ632" s="117">
        <f t="shared" si="444"/>
        <v>0.11597222220007097</v>
      </c>
      <c r="CR632" s="117">
        <f t="shared" si="445"/>
        <v>45740.208333333299</v>
      </c>
      <c r="CS632" s="117">
        <f t="shared" si="446"/>
        <v>45741.25</v>
      </c>
      <c r="CT632" s="118">
        <f t="shared" si="447"/>
        <v>65865732.999999985</v>
      </c>
      <c r="CU632" s="118">
        <f t="shared" si="448"/>
        <v>1500.0000000488944</v>
      </c>
      <c r="CV632" s="118">
        <f t="shared" si="449"/>
        <v>65867233.00000003</v>
      </c>
      <c r="CW632" s="119">
        <f t="shared" si="450"/>
        <v>0.99997722691645408</v>
      </c>
    </row>
    <row r="633" spans="1:101" ht="118.5" customHeight="1" x14ac:dyDescent="0.3">
      <c r="A633" s="160" t="str">
        <f>[4]SayfaKAY!C698</f>
        <v>KAY5+6</v>
      </c>
      <c r="B633" s="104" t="str">
        <f>[4]SayfaKAY!D698</f>
        <v>3872(1)</v>
      </c>
      <c r="C633" s="105" t="str">
        <f>[4]SayfaKAY!E698</f>
        <v>MB</v>
      </c>
      <c r="D633" s="105">
        <f>[4]SayfaKAY!F698</f>
        <v>119623</v>
      </c>
      <c r="E633" s="106" t="str">
        <f>[4]SayfaKAY!G698</f>
        <v>BOZ-KAY5+6-FF-685</v>
      </c>
      <c r="F633" s="193">
        <f t="shared" si="411"/>
        <v>45737</v>
      </c>
      <c r="G633" s="135">
        <f t="shared" si="412"/>
        <v>0.74652777780283941</v>
      </c>
      <c r="H633" s="235">
        <f>[4]SayfaKAY!H698</f>
        <v>45737.746527777803</v>
      </c>
      <c r="I633" s="104" t="str">
        <f>[4]SayfaKAY!I698</f>
        <v>Hat/Line</v>
      </c>
      <c r="J633" s="103" t="str">
        <f>IF([4]SayfaKAY!J698="","",IF([4]SayfaKAY!J698="Müşteri","Notified by Customer","Notified by Bozankaya"))</f>
        <v>Notified by Customer</v>
      </c>
      <c r="K633" s="103" t="e">
        <f>VLOOKUP([4]SayfaKAY!L698,#REF!,2,FALSE)</f>
        <v>#REF!</v>
      </c>
      <c r="L633" s="165" t="str">
        <f>[4]SayfaKAY!X698</f>
        <v>AYPA MÜHENDİSLİK PROJE DANIŞMANLIK</v>
      </c>
      <c r="M633" s="107" t="str">
        <f t="shared" si="413"/>
        <v>KAY5+6-BOZ-KAY5+6-FF-685</v>
      </c>
      <c r="N633" s="105" t="str">
        <f>[4]SayfaKAY!M698</f>
        <v>3872 nolu araç kabin CB sellektör butonuna basıldığında farlar kapanıyor far açma butonun farlar kapatılıp tekrar açıldıktan sonra farlar yanmaya başlıyor.</v>
      </c>
      <c r="O633" s="166" t="str">
        <f>[4]SayfaKAY!P698</f>
        <v>D-Arıza değil</v>
      </c>
      <c r="P633" s="166" t="str">
        <f>[4]SayfaKAY!Q698</f>
        <v>B(Servisten çekmeye etki eden arıza)</v>
      </c>
      <c r="Q633" s="166" t="str">
        <f>[4]SayfaKAY!R698</f>
        <v>N.A(Yaralanma yok)</v>
      </c>
      <c r="R633" s="132" t="str" cm="1">
        <f t="array" ref="R633">IF([4]SayfaKAY!U698="","",_xlfn.IFS([4]SayfaKAY!U698="Bozankaya","Bozankaya",[4]SayfaKAY!U698="Müşteri","Customer",[4]SayfaKAY!U698="Tedarikçi","Equipment Supplier"))</f>
        <v>Equipment Supplier</v>
      </c>
      <c r="S633" s="204" t="str">
        <f>[4]SayfaKAY!N698</f>
        <v>KB-K01 röle değişimi yapıldı.</v>
      </c>
      <c r="T633" s="133" t="str">
        <f>[4]SayfaKAY!AD698</f>
        <v>Ekipman yenisi ile değiştirildi</v>
      </c>
      <c r="U633" s="132" t="str">
        <f>[4]SayfaKAY!W698</f>
        <v>Evet</v>
      </c>
      <c r="V633" s="108">
        <f>[4]SayfaKAY!AZ698</f>
        <v>2</v>
      </c>
      <c r="W633" s="136">
        <f t="shared" si="414"/>
        <v>45737</v>
      </c>
      <c r="X633" s="137" t="str">
        <f t="shared" si="415"/>
        <v>05:00</v>
      </c>
      <c r="Y633" s="235">
        <f>[4]SayfaKAY!AE698</f>
        <v>45737.208333333299</v>
      </c>
      <c r="Z633" s="109">
        <f t="shared" si="416"/>
        <v>45738</v>
      </c>
      <c r="AA633" s="110" t="str">
        <f t="shared" si="417"/>
        <v>08:00</v>
      </c>
      <c r="AB633" s="182">
        <f>[4]SayfaKAY!BA698</f>
        <v>45738.333333333299</v>
      </c>
      <c r="AC633" s="257">
        <f t="shared" si="418"/>
        <v>844.99999991501682</v>
      </c>
      <c r="AD633" s="111">
        <f t="shared" si="419"/>
        <v>45738</v>
      </c>
      <c r="AE633" s="111" t="str">
        <f t="shared" si="420"/>
        <v>08:00</v>
      </c>
      <c r="AF633" s="235">
        <f>[4]SayfaKAY!BA698</f>
        <v>45738.333333333299</v>
      </c>
      <c r="AG633" s="179" t="str">
        <f>[4]SayfaKAY!S698</f>
        <v xml:space="preserve">(I) İlk Defa Karşılaşılan Arıza </v>
      </c>
      <c r="AH633" s="178" t="str">
        <f t="shared" si="421"/>
        <v>Bu Arıza Aracın Servise Verilmesine Engel</v>
      </c>
      <c r="AI633" s="163" t="str">
        <f>[4]SayfaKAY!AV698</f>
        <v/>
      </c>
      <c r="AJ633" s="164" t="str">
        <f t="shared" si="422"/>
        <v/>
      </c>
      <c r="AK633" s="164" t="str">
        <f t="shared" si="423"/>
        <v/>
      </c>
      <c r="AL633" s="112" t="str">
        <f>[4]SayfaKAY!AX698</f>
        <v/>
      </c>
      <c r="AM633" s="257" cm="1">
        <f t="array" ref="AM633">IFERROR(IF(AND(P633&lt;&gt;"D(Arıza Değil)",AH633="Bu Arıza Aracın Servise Verilmesine Engel Değil"),
IF(Z633-F633&gt;0,(AB633-Y633)*24*60,
IF(OR(AND(G633&gt;$AS$1,G633&lt;$AT$1),AND(G633&gt;$AU$1,G633&lt;$AV$1)),
(AF633-H633)*24*60,     BH:BH0)),        AN633),0)</f>
        <v>844.99999991501682</v>
      </c>
      <c r="AN633" s="257">
        <f t="shared" si="424"/>
        <v>844.99999991501682</v>
      </c>
      <c r="AO633" s="174" t="str">
        <f>[4]SayfaKAY!AG698</f>
        <v/>
      </c>
      <c r="AP633" s="174" t="str">
        <f>[4]SayfaKAY!AI698</f>
        <v/>
      </c>
      <c r="AQ633" s="174" t="str">
        <f>[4]SayfaKAY!AQ698</f>
        <v/>
      </c>
      <c r="AR633" s="174" t="str">
        <f>[4]SayfaKAY!AH698</f>
        <v/>
      </c>
      <c r="AS633" s="174" t="str">
        <f>[4]SayfaKAY!AJ698</f>
        <v/>
      </c>
      <c r="AT633" s="175" t="str">
        <f>[4]SayfaKAY!AM698</f>
        <v/>
      </c>
      <c r="AU633" s="176" t="str">
        <f>[4]SayfaKAY!AL698</f>
        <v/>
      </c>
      <c r="AV633" s="176" t="str">
        <f>[4]SayfaKAY!AP698</f>
        <v/>
      </c>
      <c r="AW633" s="177" t="str">
        <f>[4]SayfaKAY!AT698</f>
        <v/>
      </c>
      <c r="AX633" s="194">
        <f t="shared" si="425"/>
        <v>18589.99999813037</v>
      </c>
      <c r="AY633" s="168"/>
      <c r="AZ633" s="167"/>
      <c r="BA633" s="113"/>
      <c r="BB633" s="171" t="str">
        <f t="shared" si="452"/>
        <v/>
      </c>
      <c r="BC633" s="114"/>
      <c r="BD633" s="114"/>
      <c r="BE633" s="114"/>
      <c r="BF633" s="114"/>
      <c r="BG633" s="114"/>
      <c r="BH633" s="114">
        <f>IFERROR(FRACAS!AN701, "Hata Var")</f>
        <v>150.00000004889444</v>
      </c>
      <c r="BI633" s="114"/>
      <c r="BJ633" s="114"/>
      <c r="BK633" s="105" t="str">
        <f>[4]SayfaKAY!AW698</f>
        <v/>
      </c>
      <c r="BL633" s="105" t="str">
        <f>[4]SayfaKAY!V698</f>
        <v>AYPA MÜHENDİSLİK PROJE DANIŞMANLIK</v>
      </c>
      <c r="BM633" s="114"/>
      <c r="BN633" s="171" t="str">
        <f t="shared" si="426"/>
        <v>x yok</v>
      </c>
      <c r="BO633" s="171" t="str">
        <f t="shared" si="427"/>
        <v>aynı gün giderilen arıza</v>
      </c>
      <c r="BP633" s="171" t="str">
        <f t="shared" si="428"/>
        <v>Bir günden fazla süren arıza</v>
      </c>
      <c r="BQ633" s="226">
        <f t="shared" si="429"/>
        <v>-775.00000008498318</v>
      </c>
      <c r="BR633" s="226">
        <f t="shared" si="430"/>
        <v>1620</v>
      </c>
      <c r="BS633" s="226">
        <f t="shared" si="431"/>
        <v>844.99999991501682</v>
      </c>
      <c r="BT633" s="114"/>
      <c r="BU633" s="242"/>
      <c r="BV633" s="233">
        <f t="shared" si="432"/>
        <v>3</v>
      </c>
      <c r="BW633" s="226" t="str">
        <f t="shared" si="433"/>
        <v>Evet, çakışma var</v>
      </c>
      <c r="BX633" s="229"/>
      <c r="BY633" s="247">
        <f t="shared" si="434"/>
        <v>-0.53819444450346055</v>
      </c>
      <c r="BZ633" s="247">
        <f t="shared" si="435"/>
        <v>1.125</v>
      </c>
      <c r="CA633" s="247">
        <f t="shared" si="436"/>
        <v>0.58680555549653945</v>
      </c>
      <c r="CB633" s="213"/>
      <c r="CC633" s="211"/>
      <c r="CD633" s="196"/>
      <c r="CE633" s="213">
        <v>697</v>
      </c>
      <c r="CF633" s="182">
        <f t="shared" si="437"/>
        <v>45737.746527777803</v>
      </c>
      <c r="CG633" s="182">
        <f t="shared" si="438"/>
        <v>45738.333333333299</v>
      </c>
      <c r="CH633" s="196"/>
      <c r="CI633" s="196"/>
      <c r="CJ633" s="196"/>
      <c r="CK633" s="196">
        <f t="shared" si="439"/>
        <v>1.125</v>
      </c>
      <c r="CL633" s="196">
        <f t="shared" si="440"/>
        <v>-0.53819444450346055</v>
      </c>
      <c r="CM633" s="196">
        <f t="shared" si="441"/>
        <v>0.58680555549653945</v>
      </c>
      <c r="CN633" s="114"/>
      <c r="CO633" s="115">
        <f t="shared" si="442"/>
        <v>844.99999991501682</v>
      </c>
      <c r="CP633" s="116">
        <f t="shared" si="443"/>
        <v>67.5</v>
      </c>
      <c r="CQ633" s="117">
        <f t="shared" si="444"/>
        <v>0.74652777780283941</v>
      </c>
      <c r="CR633" s="117">
        <f t="shared" si="445"/>
        <v>45737.208333333299</v>
      </c>
      <c r="CS633" s="117">
        <f t="shared" si="446"/>
        <v>45738.333333333299</v>
      </c>
      <c r="CT633" s="118">
        <f t="shared" si="447"/>
        <v>65860504.999999918</v>
      </c>
      <c r="CU633" s="118">
        <f t="shared" si="448"/>
        <v>1620</v>
      </c>
      <c r="CV633" s="118">
        <f t="shared" si="449"/>
        <v>65862124.999999918</v>
      </c>
      <c r="CW633" s="119">
        <f t="shared" si="450"/>
        <v>0.99997540316228783</v>
      </c>
    </row>
    <row r="634" spans="1:101" ht="118.5" customHeight="1" x14ac:dyDescent="0.3">
      <c r="A634" s="160" t="str">
        <f>[4]SayfaKAY!C441</f>
        <v>KAY5+6</v>
      </c>
      <c r="B634" s="104" t="str">
        <f>[4]SayfaKAY!D441</f>
        <v>3877(6)</v>
      </c>
      <c r="C634" s="105" t="str">
        <f>[4]SayfaKAY!E441</f>
        <v>MA</v>
      </c>
      <c r="D634" s="105">
        <f>[4]SayfaKAY!F441</f>
        <v>78950</v>
      </c>
      <c r="E634" s="106" t="str">
        <f>[4]SayfaKAY!G441</f>
        <v>BOZ-KAY5+6-FF-440</v>
      </c>
      <c r="F634" s="134">
        <f t="shared" si="411"/>
        <v>45732</v>
      </c>
      <c r="G634" s="135">
        <f t="shared" si="412"/>
        <v>0.23888888890360249</v>
      </c>
      <c r="H634" s="235">
        <f>[4]SayfaKAY!H441</f>
        <v>45732.238888888904</v>
      </c>
      <c r="I634" s="104" t="str">
        <f>[4]SayfaKAY!I441</f>
        <v>Hat/Line</v>
      </c>
      <c r="J634" s="103" t="str">
        <f>IF([4]SayfaKAY!J441="","",IF([4]SayfaKAY!J441="Müşteri","Notified by Customer","Notified by Bozankaya"))</f>
        <v>Notified by Customer</v>
      </c>
      <c r="K634" s="103" t="e">
        <f>VLOOKUP([4]SayfaKAY!L441,#REF!,2,FALSE)</f>
        <v>#REF!</v>
      </c>
      <c r="L634" s="165" t="str">
        <f>[4]SayfaKAY!X441</f>
        <v>NSC TEKNOLOJİ ve İNŞAAT LTD.ŞTİ.</v>
      </c>
      <c r="M634" s="107" t="str">
        <f t="shared" si="413"/>
        <v>KAY5+6-BOZ-KAY5+6-FF-440</v>
      </c>
      <c r="N634" s="105" t="str">
        <f>[4]SayfaKAY!M441</f>
        <v>Ekrana görüntü gelmiyor</v>
      </c>
      <c r="O634" s="166" t="str">
        <f>[4]SayfaKAY!P441</f>
        <v>C-Uyarı, sürüş devamlılığı</v>
      </c>
      <c r="P634" s="166" t="str">
        <f>[4]SayfaKAY!Q441</f>
        <v>B(Servisten çekmeye etki eden arıza)</v>
      </c>
      <c r="Q634" s="166" t="str">
        <f>[4]SayfaKAY!R441</f>
        <v>N.A(Yaralanma yok)</v>
      </c>
      <c r="R634" s="132" t="str" cm="1">
        <f t="array" ref="R634">IF([4]SayfaKAY!U441="","",_xlfn.IFS([4]SayfaKAY!U441="Bozankaya","Bozankaya",[4]SayfaKAY!U441="Müşteri","Customer",[4]SayfaKAY!U441="Tedarikçi","Equipment Supplier"))</f>
        <v>Equipment Supplier</v>
      </c>
      <c r="S634" s="204" t="str">
        <f>[4]SayfaKAY!N441</f>
        <v>Değişimi yapıldı</v>
      </c>
      <c r="T634" s="133" t="str">
        <f>[4]SayfaKAY!AD441</f>
        <v>*Ekipman tamir edilecek</v>
      </c>
      <c r="U634" s="132" t="str">
        <f>[4]SayfaKAY!W441</f>
        <v>Evet</v>
      </c>
      <c r="V634" s="108">
        <f>[4]SayfaKAY!AZ441</f>
        <v>1</v>
      </c>
      <c r="W634" s="136">
        <f t="shared" si="414"/>
        <v>45732</v>
      </c>
      <c r="X634" s="137" t="str">
        <f t="shared" si="415"/>
        <v>06:00</v>
      </c>
      <c r="Y634" s="235">
        <f>[4]SayfaKAY!AE441</f>
        <v>45732.25</v>
      </c>
      <c r="Z634" s="109">
        <f t="shared" si="416"/>
        <v>45732</v>
      </c>
      <c r="AA634" s="110" t="str">
        <f t="shared" si="417"/>
        <v>08:30</v>
      </c>
      <c r="AB634" s="182">
        <f>[4]SayfaKAY!BA441</f>
        <v>45732.354166666701</v>
      </c>
      <c r="AC634" s="257">
        <f t="shared" si="418"/>
        <v>166.00000002770685</v>
      </c>
      <c r="AD634" s="111">
        <f t="shared" si="419"/>
        <v>45732</v>
      </c>
      <c r="AE634" s="111" t="str">
        <f t="shared" si="420"/>
        <v>08:30</v>
      </c>
      <c r="AF634" s="235">
        <f>[4]SayfaKAY!BA441</f>
        <v>45732.354166666701</v>
      </c>
      <c r="AG634" s="179" t="str">
        <f>[4]SayfaKAY!S441</f>
        <v>(III) Farklı Araçlarda Tekrarlayan Arıza</v>
      </c>
      <c r="AH634" s="178" t="str">
        <f t="shared" si="421"/>
        <v>Bu Arıza Aracın Servise Verilmesine Engel</v>
      </c>
      <c r="AI634" s="163" t="str">
        <f>[4]SayfaKAY!AV441</f>
        <v/>
      </c>
      <c r="AJ634" s="164" t="str">
        <f t="shared" si="422"/>
        <v/>
      </c>
      <c r="AK634" s="164" t="str">
        <f t="shared" si="423"/>
        <v/>
      </c>
      <c r="AL634" s="112" t="str">
        <f>[4]SayfaKAY!AX441</f>
        <v/>
      </c>
      <c r="AM634" s="257" cm="1">
        <f t="array" ref="AM634">IFERROR(IF(AND(P634&lt;&gt;"D(Arıza Değil)",AH634="Bu Arıza Aracın Servise Verilmesine Engel Değil"),
IF(Z634-F634&gt;0,(AB634-Y634)*24*60,
IF(OR(AND(G634&gt;$AS$1,G634&lt;$AT$1),AND(G634&gt;$AU$1,G634&lt;$AV$1)),
(AF634-H634)*24*60,     BH:BH0)),        AN634),0)</f>
        <v>166.00000002770685</v>
      </c>
      <c r="AN634" s="257">
        <f t="shared" si="424"/>
        <v>166.00000002770685</v>
      </c>
      <c r="AO634" s="174" t="str">
        <f>[4]SayfaKAY!AG441</f>
        <v>NSC</v>
      </c>
      <c r="AP634" s="174" t="str">
        <f>[4]SayfaKAY!AI441</f>
        <v>E810-7145</v>
      </c>
      <c r="AQ634" s="174" t="str">
        <f>[4]SayfaKAY!AQ441</f>
        <v/>
      </c>
      <c r="AR634" s="174" t="str">
        <f>[4]SayfaKAY!AH441</f>
        <v>CCTV EKRANI</v>
      </c>
      <c r="AS634" s="174" t="str">
        <f>[4]SayfaKAY!AJ441</f>
        <v/>
      </c>
      <c r="AT634" s="175" t="str">
        <f>[4]SayfaKAY!AM441</f>
        <v/>
      </c>
      <c r="AU634" s="176" t="str">
        <f>[4]SayfaKAY!AL441</f>
        <v/>
      </c>
      <c r="AV634" s="176" t="str">
        <f>[4]SayfaKAY!AP441</f>
        <v/>
      </c>
      <c r="AW634" s="177" t="str">
        <f>[4]SayfaKAY!AT441</f>
        <v/>
      </c>
      <c r="AX634" s="194">
        <f t="shared" si="425"/>
        <v>1826.0000003047753</v>
      </c>
      <c r="AY634" s="168"/>
      <c r="AZ634" s="167"/>
      <c r="BA634" s="113"/>
      <c r="BB634" s="171" t="str">
        <f t="shared" si="452"/>
        <v/>
      </c>
      <c r="BC634" s="114"/>
      <c r="BD634" s="114"/>
      <c r="BE634" s="114"/>
      <c r="BF634" s="114"/>
      <c r="BG634" s="114"/>
      <c r="BH634" s="114" t="str">
        <f>IFERROR(FRACAS!AN444, "Hata Var")</f>
        <v/>
      </c>
      <c r="BI634" s="114"/>
      <c r="BJ634" s="114"/>
      <c r="BK634" s="105" t="str">
        <f>[4]SayfaKAY!AW441</f>
        <v/>
      </c>
      <c r="BL634" s="105" t="str">
        <f>[4]SayfaKAY!V441</f>
        <v>NSC</v>
      </c>
      <c r="BM634" s="114"/>
      <c r="BN634" s="171" t="str">
        <f t="shared" si="426"/>
        <v>x yok</v>
      </c>
      <c r="BO634" s="171" t="b">
        <f t="shared" si="427"/>
        <v>0</v>
      </c>
      <c r="BP634" s="171" t="b">
        <f t="shared" si="428"/>
        <v>0</v>
      </c>
      <c r="BQ634" s="226">
        <f t="shared" si="429"/>
        <v>15.999999978812411</v>
      </c>
      <c r="BR634" s="226">
        <f t="shared" si="430"/>
        <v>150.00000004889444</v>
      </c>
      <c r="BS634" s="226">
        <f t="shared" si="431"/>
        <v>166.00000002770685</v>
      </c>
      <c r="BT634" s="114"/>
      <c r="BU634" s="242"/>
      <c r="BV634" s="233">
        <f t="shared" si="432"/>
        <v>1</v>
      </c>
      <c r="BW634" s="226" t="str">
        <f t="shared" si="433"/>
        <v>Evet, çakışma var</v>
      </c>
      <c r="BX634" s="229"/>
      <c r="BY634" s="247">
        <f t="shared" si="434"/>
        <v>1.1111111096397508E-2</v>
      </c>
      <c r="BZ634" s="247">
        <f t="shared" si="435"/>
        <v>0.10416666670062114</v>
      </c>
      <c r="CA634" s="247">
        <f t="shared" si="436"/>
        <v>0.11527777779701864</v>
      </c>
      <c r="CB634" s="213"/>
      <c r="CC634" s="211"/>
      <c r="CD634" s="196"/>
      <c r="CE634" s="213">
        <v>440</v>
      </c>
      <c r="CF634" s="182">
        <f t="shared" si="437"/>
        <v>45732.238888888904</v>
      </c>
      <c r="CG634" s="182">
        <f t="shared" si="438"/>
        <v>45732.354166666701</v>
      </c>
      <c r="CH634" s="196"/>
      <c r="CI634" s="196"/>
      <c r="CJ634" s="196"/>
      <c r="CK634" s="196">
        <f t="shared" si="439"/>
        <v>0.10416666670062114</v>
      </c>
      <c r="CL634" s="196">
        <f t="shared" si="440"/>
        <v>1.1111111096397508E-2</v>
      </c>
      <c r="CM634" s="196">
        <f t="shared" si="441"/>
        <v>0.11527777779701864</v>
      </c>
      <c r="CN634" s="114"/>
      <c r="CO634" s="115">
        <f t="shared" si="442"/>
        <v>166.00000002770685</v>
      </c>
      <c r="CP634" s="116">
        <f t="shared" si="443"/>
        <v>6.2500000020372681</v>
      </c>
      <c r="CQ634" s="117">
        <f t="shared" si="444"/>
        <v>0.23888888890360249</v>
      </c>
      <c r="CR634" s="117">
        <f t="shared" si="445"/>
        <v>45732.25</v>
      </c>
      <c r="CS634" s="117">
        <f t="shared" si="446"/>
        <v>45732.354166666701</v>
      </c>
      <c r="CT634" s="118">
        <f t="shared" si="447"/>
        <v>65854095.999999978</v>
      </c>
      <c r="CU634" s="118">
        <f t="shared" si="448"/>
        <v>150.00000004889444</v>
      </c>
      <c r="CV634" s="118">
        <f t="shared" si="449"/>
        <v>65854246.00000003</v>
      </c>
      <c r="CW634" s="119">
        <f t="shared" si="450"/>
        <v>0.99999772224254069</v>
      </c>
    </row>
    <row r="635" spans="1:101" ht="118.5" customHeight="1" x14ac:dyDescent="0.3">
      <c r="A635" s="160" t="str">
        <f>[4]SayfaKAY!C442</f>
        <v>KAY5+6</v>
      </c>
      <c r="B635" s="104" t="str">
        <f>[4]SayfaKAY!D442</f>
        <v>3881(10)</v>
      </c>
      <c r="C635" s="105" t="str">
        <f>[4]SayfaKAY!E442</f>
        <v>P</v>
      </c>
      <c r="D635" s="105">
        <f>[4]SayfaKAY!F442</f>
        <v>81823</v>
      </c>
      <c r="E635" s="106" t="str">
        <f>[4]SayfaKAY!G442</f>
        <v>BOZ-KAY5+6-FF-441</v>
      </c>
      <c r="F635" s="193">
        <f t="shared" si="411"/>
        <v>45732</v>
      </c>
      <c r="G635" s="135">
        <f t="shared" si="412"/>
        <v>0.2451388889021473</v>
      </c>
      <c r="H635" s="235">
        <f>[4]SayfaKAY!H442</f>
        <v>45732.245138888902</v>
      </c>
      <c r="I635" s="104" t="str">
        <f>[4]SayfaKAY!I442</f>
        <v>Hat/Line</v>
      </c>
      <c r="J635" s="103" t="str">
        <f>IF([4]SayfaKAY!J442="","",IF([4]SayfaKAY!J442="Müşteri","Notified by Customer","Notified by Bozankaya"))</f>
        <v>Notified by Customer</v>
      </c>
      <c r="K635" s="103" t="e">
        <f>VLOOKUP([4]SayfaKAY!L442,#REF!,2,FALSE)</f>
        <v>#REF!</v>
      </c>
      <c r="L635" s="165" t="str">
        <f>[4]SayfaKAY!X442</f>
        <v>MEDCOM SP. Z O.O.</v>
      </c>
      <c r="M635" s="107" t="str">
        <f t="shared" si="413"/>
        <v>KAY5+6-BOZ-KAY5+6-FF-441</v>
      </c>
      <c r="N635" s="105" t="str">
        <f>[4]SayfaKAY!M442</f>
        <v>Mer kayıt yapmiyor</v>
      </c>
      <c r="O635" s="166" t="str">
        <f>[4]SayfaKAY!P442</f>
        <v>C-Uyarı, sürüş devamlılığı</v>
      </c>
      <c r="P635" s="166" t="str">
        <f>[4]SayfaKAY!Q442</f>
        <v>B(Servisten çekmeye etki eden arıza)</v>
      </c>
      <c r="Q635" s="166" t="str">
        <f>[4]SayfaKAY!R442</f>
        <v>N.A(Yaralanma yok)</v>
      </c>
      <c r="R635" s="132" t="str" cm="1">
        <f t="array" ref="R635">IF([4]SayfaKAY!U442="","",_xlfn.IFS([4]SayfaKAY!U442="Bozankaya","Bozankaya",[4]SayfaKAY!U442="Müşteri","Customer",[4]SayfaKAY!U442="Tedarikçi","Equipment Supplier"))</f>
        <v>Equipment Supplier</v>
      </c>
      <c r="S635" s="204" t="str">
        <f>[4]SayfaKAY!N442</f>
        <v>Değişimi yapılacak</v>
      </c>
      <c r="T635" s="133" t="str">
        <f>[4]SayfaKAY!AD442</f>
        <v>*Ekipman tamir edilecek</v>
      </c>
      <c r="U635" s="132" t="str">
        <f>[4]SayfaKAY!W442</f>
        <v>Evet</v>
      </c>
      <c r="V635" s="108" t="str">
        <f>[4]SayfaKAY!AZ442</f>
        <v/>
      </c>
      <c r="W635" s="136">
        <f t="shared" si="414"/>
        <v>45732</v>
      </c>
      <c r="X635" s="137" t="str">
        <f t="shared" si="415"/>
        <v>05:56</v>
      </c>
      <c r="Y635" s="235">
        <f>[4]SayfaKAY!AE442</f>
        <v>45732.247222222199</v>
      </c>
      <c r="Z635" s="192" t="str">
        <f t="shared" si="416"/>
        <v/>
      </c>
      <c r="AA635" s="110" t="str">
        <f t="shared" si="417"/>
        <v/>
      </c>
      <c r="AB635" s="182" t="str">
        <f>[4]SayfaKAY!BA442</f>
        <v/>
      </c>
      <c r="AC635" s="257" t="str">
        <f t="shared" si="418"/>
        <v/>
      </c>
      <c r="AD635" s="111" t="str">
        <f t="shared" si="419"/>
        <v/>
      </c>
      <c r="AE635" s="111" t="str">
        <f t="shared" si="420"/>
        <v/>
      </c>
      <c r="AF635" s="235" t="str">
        <f>[4]SayfaKAY!BA442</f>
        <v/>
      </c>
      <c r="AG635" s="179" t="str">
        <f>[4]SayfaKAY!S442</f>
        <v>(I) İlk Defa Karşılaşılan Arıza</v>
      </c>
      <c r="AH635" s="178" t="str">
        <f t="shared" si="421"/>
        <v>Bu Arıza Aracın Servise Verilmesine Engel</v>
      </c>
      <c r="AI635" s="163" t="str">
        <f>[4]SayfaKAY!AV442</f>
        <v/>
      </c>
      <c r="AJ635" s="164" t="str">
        <f t="shared" si="422"/>
        <v/>
      </c>
      <c r="AK635" s="164" t="str">
        <f t="shared" si="423"/>
        <v/>
      </c>
      <c r="AL635" s="112" t="str">
        <f>[4]SayfaKAY!AX442</f>
        <v/>
      </c>
      <c r="AM635" s="257" t="str" cm="1">
        <f t="array" ref="AM635">IFERROR(IF(AND(P635&lt;&gt;"D(Arıza Değil)",AH635="Bu Arıza Aracın Servise Verilmesine Engel Değil"),
IF(Z635-F635&gt;0,(AB635-Y635)*24*60,
IF(OR(AND(G635&gt;$AS$1,G635&lt;$AT$1),AND(G635&gt;$AU$1,G635&lt;$AV$1)),
(AF635-H635)*24*60,     BH:BH0)),        AN635),0)</f>
        <v/>
      </c>
      <c r="AN635" s="257" t="str">
        <f t="shared" si="424"/>
        <v/>
      </c>
      <c r="AO635" s="174" t="str">
        <f>[4]SayfaKAY!AG442</f>
        <v>Medcom</v>
      </c>
      <c r="AP635" s="174" t="str">
        <f>[4]SayfaKAY!AI442</f>
        <v>E815-7001</v>
      </c>
      <c r="AQ635" s="174" t="str">
        <f>[4]SayfaKAY!AQ442</f>
        <v/>
      </c>
      <c r="AR635" s="174" t="str">
        <f>[4]SayfaKAY!AH442</f>
        <v>(MER-01) XKAZA KAYIT CİHAZ KOMP.</v>
      </c>
      <c r="AS635" s="174" t="str">
        <f>[4]SayfaKAY!AJ442</f>
        <v/>
      </c>
      <c r="AT635" s="175" t="str">
        <f>[4]SayfaKAY!AM442</f>
        <v/>
      </c>
      <c r="AU635" s="176" t="str">
        <f>[4]SayfaKAY!AL442</f>
        <v/>
      </c>
      <c r="AV635" s="176" t="str">
        <f>[4]SayfaKAY!AP442</f>
        <v/>
      </c>
      <c r="AW635" s="177" t="str">
        <f>[4]SayfaKAY!AT442</f>
        <v/>
      </c>
      <c r="AX635" s="194" t="str">
        <f t="shared" si="425"/>
        <v/>
      </c>
      <c r="AY635" s="168"/>
      <c r="AZ635" s="167"/>
      <c r="BA635" s="113"/>
      <c r="BB635" s="171"/>
      <c r="BC635" s="114"/>
      <c r="BD635" s="114"/>
      <c r="BE635" s="114"/>
      <c r="BF635" s="114"/>
      <c r="BG635" s="114"/>
      <c r="BH635" s="114" t="str">
        <f>IFERROR(FRACAS!AN445, "Hata Var")</f>
        <v/>
      </c>
      <c r="BI635" s="114"/>
      <c r="BJ635" s="114"/>
      <c r="BK635" s="105" t="str">
        <f>[4]SayfaKAY!AW442</f>
        <v/>
      </c>
      <c r="BL635" s="105" t="str">
        <f>[4]SayfaKAY!V442</f>
        <v>MEDCOM SP. Z O.O.</v>
      </c>
      <c r="BM635" s="114"/>
      <c r="BN635" s="171" t="str">
        <f t="shared" si="426"/>
        <v>x yok</v>
      </c>
      <c r="BO635" s="171" t="b">
        <f t="shared" si="427"/>
        <v>0</v>
      </c>
      <c r="BP635" s="171" t="e">
        <f t="shared" si="428"/>
        <v>#VALUE!</v>
      </c>
      <c r="BQ635" s="226">
        <f t="shared" si="429"/>
        <v>2.9999999469146132</v>
      </c>
      <c r="BR635" s="226" t="e">
        <f t="shared" si="430"/>
        <v>#VALUE!</v>
      </c>
      <c r="BS635" s="226" t="e">
        <f t="shared" si="431"/>
        <v>#VALUE!</v>
      </c>
      <c r="BT635" s="114"/>
      <c r="BU635" s="242"/>
      <c r="BV635" s="233">
        <f t="shared" si="432"/>
        <v>-1</v>
      </c>
      <c r="BW635" s="226" t="str">
        <f t="shared" si="433"/>
        <v>Hayır, çakışma yok</v>
      </c>
      <c r="BX635" s="229"/>
      <c r="BY635" s="247">
        <f t="shared" si="434"/>
        <v>2.0833332964684814E-3</v>
      </c>
      <c r="BZ635" s="247" t="e">
        <f t="shared" si="435"/>
        <v>#VALUE!</v>
      </c>
      <c r="CA635" s="247" t="e">
        <f t="shared" si="436"/>
        <v>#VALUE!</v>
      </c>
      <c r="CB635" s="213"/>
      <c r="CC635" s="211"/>
      <c r="CD635" s="196"/>
      <c r="CE635" s="213">
        <v>441</v>
      </c>
      <c r="CF635" s="182">
        <f t="shared" si="437"/>
        <v>45732.245138888902</v>
      </c>
      <c r="CG635" s="182" t="str">
        <f t="shared" si="438"/>
        <v/>
      </c>
      <c r="CH635" s="196"/>
      <c r="CI635" s="196"/>
      <c r="CJ635" s="196"/>
      <c r="CK635" s="196" t="e">
        <f t="shared" si="439"/>
        <v>#VALUE!</v>
      </c>
      <c r="CL635" s="196">
        <f t="shared" si="440"/>
        <v>2.0833332964684814E-3</v>
      </c>
      <c r="CM635" s="196" t="e">
        <f t="shared" si="441"/>
        <v>#VALUE!</v>
      </c>
      <c r="CN635" s="114"/>
      <c r="CO635" s="115" t="str">
        <f t="shared" si="442"/>
        <v/>
      </c>
      <c r="CP635" s="116" t="e">
        <f t="shared" si="443"/>
        <v>#VALUE!</v>
      </c>
      <c r="CQ635" s="117">
        <f t="shared" si="444"/>
        <v>0.2451388889021473</v>
      </c>
      <c r="CR635" s="117">
        <f t="shared" si="445"/>
        <v>45732.247222222199</v>
      </c>
      <c r="CS635" s="117" t="str">
        <f t="shared" si="446"/>
        <v/>
      </c>
      <c r="CT635" s="118">
        <f t="shared" si="447"/>
        <v>65854082.999999948</v>
      </c>
      <c r="CU635" s="118" t="e">
        <f t="shared" si="448"/>
        <v>#VALUE!</v>
      </c>
      <c r="CV635" s="118" t="e">
        <f t="shared" si="449"/>
        <v>#VALUE!</v>
      </c>
      <c r="CW635" s="119" t="e">
        <f t="shared" si="450"/>
        <v>#VALUE!</v>
      </c>
    </row>
    <row r="636" spans="1:101" ht="118.5" customHeight="1" x14ac:dyDescent="0.3">
      <c r="A636" s="160" t="str">
        <f>[4]SayfaKAY!C438</f>
        <v>KAY5+6</v>
      </c>
      <c r="B636" s="104" t="str">
        <f>[4]SayfaKAY!D438</f>
        <v>3880(9)</v>
      </c>
      <c r="C636" s="105" t="str">
        <f>[4]SayfaKAY!E438</f>
        <v>MA</v>
      </c>
      <c r="D636" s="105">
        <f>[4]SayfaKAY!F438</f>
        <v>81556</v>
      </c>
      <c r="E636" s="106" t="str">
        <f>[4]SayfaKAY!G438</f>
        <v>BOZ-KAY5+6-FF-437</v>
      </c>
      <c r="F636" s="193">
        <f t="shared" si="411"/>
        <v>45731</v>
      </c>
      <c r="G636" s="135">
        <f t="shared" si="412"/>
        <v>0.28958333330228925</v>
      </c>
      <c r="H636" s="235">
        <f>[4]SayfaKAY!H438</f>
        <v>45731.289583333302</v>
      </c>
      <c r="I636" s="104" t="str">
        <f>[4]SayfaKAY!I438</f>
        <v>Depo/Depot</v>
      </c>
      <c r="J636" s="103" t="str">
        <f>IF([4]SayfaKAY!J438="","",IF([4]SayfaKAY!J438="Müşteri","Notified by Customer","Notified by Bozankaya"))</f>
        <v>Notified by Bozankaya</v>
      </c>
      <c r="K636" s="103" t="e">
        <f>VLOOKUP([4]SayfaKAY!L438,#REF!,2,FALSE)</f>
        <v>#REF!</v>
      </c>
      <c r="L636" s="165" t="str">
        <f>[4]SayfaKAY!X438</f>
        <v>NSC TEKNOLOJİ ve İNŞAAT LTD.ŞTİ.</v>
      </c>
      <c r="M636" s="107" t="str">
        <f t="shared" si="413"/>
        <v>KAY5+6-BOZ-KAY5+6-FF-437</v>
      </c>
      <c r="N636" s="105" t="str">
        <f>[4]SayfaKAY!M438</f>
        <v>Ekran camı kırık</v>
      </c>
      <c r="O636" s="166" t="str">
        <f>[4]SayfaKAY!P438</f>
        <v>C-Uyarı, sürüş devamlılığı</v>
      </c>
      <c r="P636" s="166" t="str">
        <f>[4]SayfaKAY!Q438</f>
        <v>B(Servisten çekmeye etki eden arıza)</v>
      </c>
      <c r="Q636" s="166" t="str">
        <f>[4]SayfaKAY!R438</f>
        <v>N.A(Yaralanma yok)</v>
      </c>
      <c r="R636" s="132" t="str" cm="1">
        <f t="array" ref="R636">IF([4]SayfaKAY!U438="","",_xlfn.IFS([4]SayfaKAY!U438="Bozankaya","Bozankaya",[4]SayfaKAY!U438="Müşteri","Customer",[4]SayfaKAY!U438="Tedarikçi","Equipment Supplier"))</f>
        <v>Bozankaya</v>
      </c>
      <c r="S636" s="204" t="str">
        <f>[4]SayfaKAY!N438</f>
        <v>Değişim</v>
      </c>
      <c r="T636" s="133" t="str">
        <f>[4]SayfaKAY!AD438</f>
        <v>*Ekipman değiştirilecek</v>
      </c>
      <c r="U636" s="132" t="str">
        <f>[4]SayfaKAY!W438</f>
        <v>Evet</v>
      </c>
      <c r="V636" s="108" t="str">
        <f>[4]SayfaKAY!AZ438</f>
        <v/>
      </c>
      <c r="W636" s="136">
        <f t="shared" si="414"/>
        <v>45731</v>
      </c>
      <c r="X636" s="137" t="str">
        <f t="shared" si="415"/>
        <v>06:58</v>
      </c>
      <c r="Y636" s="235">
        <f>[4]SayfaKAY!AE438</f>
        <v>45731.2902777778</v>
      </c>
      <c r="Z636" s="192" t="str">
        <f t="shared" si="416"/>
        <v/>
      </c>
      <c r="AA636" s="110" t="str">
        <f t="shared" si="417"/>
        <v/>
      </c>
      <c r="AB636" s="182" t="str">
        <f>[4]SayfaKAY!BA438</f>
        <v/>
      </c>
      <c r="AC636" s="257" t="str">
        <f t="shared" si="418"/>
        <v/>
      </c>
      <c r="AD636" s="111" t="str">
        <f t="shared" si="419"/>
        <v/>
      </c>
      <c r="AE636" s="111" t="str">
        <f t="shared" si="420"/>
        <v/>
      </c>
      <c r="AF636" s="235" t="str">
        <f>[4]SayfaKAY!BA438</f>
        <v/>
      </c>
      <c r="AG636" s="179" t="str">
        <f>[4]SayfaKAY!S438</f>
        <v>(I) İlk Defa Karşılaşılan Arıza</v>
      </c>
      <c r="AH636" s="178" t="str">
        <f t="shared" si="421"/>
        <v>Bu Arıza Aracın Servise Verilmesine Engel</v>
      </c>
      <c r="AI636" s="163" t="str">
        <f>[4]SayfaKAY!AV438</f>
        <v/>
      </c>
      <c r="AJ636" s="164" t="str">
        <f t="shared" si="422"/>
        <v/>
      </c>
      <c r="AK636" s="164" t="str">
        <f t="shared" si="423"/>
        <v/>
      </c>
      <c r="AL636" s="112" t="str">
        <f>[4]SayfaKAY!AX438</f>
        <v/>
      </c>
      <c r="AM636" s="257" t="str" cm="1">
        <f t="array" ref="AM636">IFERROR(IF(AND(P636&lt;&gt;"D(Arıza Değil)",AH636="Bu Arıza Aracın Servise Verilmesine Engel Değil"),
IF(Z636-F636&gt;0,(AB636-Y636)*24*60,
IF(OR(AND(G636&gt;$AS$1,G636&lt;$AT$1),AND(G636&gt;$AU$1,G636&lt;$AV$1)),
(AF636-H636)*24*60,     BH:BH0)),        AN636),0)</f>
        <v/>
      </c>
      <c r="AN636" s="257" t="str">
        <f t="shared" si="424"/>
        <v/>
      </c>
      <c r="AO636" s="174" t="str">
        <f>[4]SayfaKAY!AG438</f>
        <v>NSC</v>
      </c>
      <c r="AP636" s="174" t="str">
        <f>[4]SayfaKAY!AI438</f>
        <v>E810-7145</v>
      </c>
      <c r="AQ636" s="174" t="str">
        <f>[4]SayfaKAY!AQ438</f>
        <v/>
      </c>
      <c r="AR636" s="174" t="str">
        <f>[4]SayfaKAY!AH438</f>
        <v>CCTV EKRANI</v>
      </c>
      <c r="AS636" s="174">
        <f>[4]SayfaKAY!AJ438</f>
        <v>1</v>
      </c>
      <c r="AT636" s="175" t="str">
        <f>[4]SayfaKAY!AM438</f>
        <v/>
      </c>
      <c r="AU636" s="176" t="str">
        <f>[4]SayfaKAY!AL438</f>
        <v/>
      </c>
      <c r="AV636" s="176" t="str">
        <f>[4]SayfaKAY!AP438</f>
        <v/>
      </c>
      <c r="AW636" s="177" t="str">
        <f>[4]SayfaKAY!AT438</f>
        <v/>
      </c>
      <c r="AX636" s="194" t="str">
        <f t="shared" si="425"/>
        <v/>
      </c>
      <c r="AY636" s="168"/>
      <c r="AZ636" s="167"/>
      <c r="BA636" s="113"/>
      <c r="BB636" s="171"/>
      <c r="BC636" s="114"/>
      <c r="BD636" s="114"/>
      <c r="BE636" s="114"/>
      <c r="BF636" s="114"/>
      <c r="BG636" s="114"/>
      <c r="BH636" s="114" t="str">
        <f>IFERROR(FRACAS!AN441, "Hata Var")</f>
        <v/>
      </c>
      <c r="BI636" s="114"/>
      <c r="BJ636" s="114"/>
      <c r="BK636" s="105" t="str">
        <f>[4]SayfaKAY!AW438</f>
        <v/>
      </c>
      <c r="BL636" s="105" t="str">
        <f>[4]SayfaKAY!V438</f>
        <v>Üretim</v>
      </c>
      <c r="BM636" s="114"/>
      <c r="BN636" s="171" t="str">
        <f t="shared" si="426"/>
        <v>x yok</v>
      </c>
      <c r="BO636" s="171" t="str">
        <f t="shared" si="427"/>
        <v>aynı gün giderilen arıza</v>
      </c>
      <c r="BP636" s="171" t="e">
        <f t="shared" si="428"/>
        <v>#VALUE!</v>
      </c>
      <c r="BQ636" s="226">
        <f t="shared" si="429"/>
        <v>1.0000000766012818</v>
      </c>
      <c r="BR636" s="226" t="e">
        <f t="shared" si="430"/>
        <v>#VALUE!</v>
      </c>
      <c r="BS636" s="226" t="e">
        <f t="shared" si="431"/>
        <v>#VALUE!</v>
      </c>
      <c r="BT636" s="114"/>
      <c r="BU636" s="242"/>
      <c r="BV636" s="233">
        <f t="shared" si="432"/>
        <v>-1</v>
      </c>
      <c r="BW636" s="226" t="str">
        <f t="shared" si="433"/>
        <v>Hayır, çakışma yok</v>
      </c>
      <c r="BX636" s="229"/>
      <c r="BY636" s="247">
        <f t="shared" si="434"/>
        <v>6.94444497639779E-4</v>
      </c>
      <c r="BZ636" s="247" t="e">
        <f t="shared" si="435"/>
        <v>#VALUE!</v>
      </c>
      <c r="CA636" s="247" t="e">
        <f t="shared" si="436"/>
        <v>#VALUE!</v>
      </c>
      <c r="CB636" s="213"/>
      <c r="CC636" s="211"/>
      <c r="CD636" s="196"/>
      <c r="CE636" s="213">
        <v>437</v>
      </c>
      <c r="CF636" s="182">
        <f t="shared" si="437"/>
        <v>45731.289583333302</v>
      </c>
      <c r="CG636" s="182" t="str">
        <f t="shared" si="438"/>
        <v/>
      </c>
      <c r="CH636" s="196"/>
      <c r="CI636" s="196"/>
      <c r="CJ636" s="196"/>
      <c r="CK636" s="196" t="e">
        <f t="shared" si="439"/>
        <v>#VALUE!</v>
      </c>
      <c r="CL636" s="196">
        <f t="shared" si="440"/>
        <v>6.94444497639779E-4</v>
      </c>
      <c r="CM636" s="196" t="e">
        <f t="shared" si="441"/>
        <v>#VALUE!</v>
      </c>
      <c r="CN636" s="114"/>
      <c r="CO636" s="115" t="str">
        <f t="shared" si="442"/>
        <v/>
      </c>
      <c r="CP636" s="116" t="e">
        <f t="shared" si="443"/>
        <v>#VALUE!</v>
      </c>
      <c r="CQ636" s="117">
        <f t="shared" si="444"/>
        <v>0.28958333330228925</v>
      </c>
      <c r="CR636" s="117">
        <f t="shared" si="445"/>
        <v>45731.2902777778</v>
      </c>
      <c r="CS636" s="117" t="str">
        <f t="shared" si="446"/>
        <v/>
      </c>
      <c r="CT636" s="118">
        <f t="shared" si="447"/>
        <v>65852641.000000075</v>
      </c>
      <c r="CU636" s="118" t="e">
        <f t="shared" si="448"/>
        <v>#VALUE!</v>
      </c>
      <c r="CV636" s="118" t="e">
        <f t="shared" si="449"/>
        <v>#VALUE!</v>
      </c>
      <c r="CW636" s="119" t="e">
        <f t="shared" si="450"/>
        <v>#VALUE!</v>
      </c>
    </row>
    <row r="637" spans="1:101" ht="118.5" customHeight="1" x14ac:dyDescent="0.3">
      <c r="A637" s="160" t="str">
        <f>[4]SayfaKAY!C439</f>
        <v>KAY5+6</v>
      </c>
      <c r="B637" s="104" t="str">
        <f>[4]SayfaKAY!D439</f>
        <v>3880(9)</v>
      </c>
      <c r="C637" s="105" t="str">
        <f>[4]SayfaKAY!E439</f>
        <v>MA</v>
      </c>
      <c r="D637" s="105">
        <f>[4]SayfaKAY!F439</f>
        <v>81562</v>
      </c>
      <c r="E637" s="106" t="str">
        <f>[4]SayfaKAY!G439</f>
        <v>BOZ-KAY5+6-FF-438</v>
      </c>
      <c r="F637" s="134">
        <f t="shared" si="411"/>
        <v>45731</v>
      </c>
      <c r="G637" s="135">
        <f t="shared" si="412"/>
        <v>0.29222222219686955</v>
      </c>
      <c r="H637" s="235">
        <f>[4]SayfaKAY!H439</f>
        <v>45731.292222222197</v>
      </c>
      <c r="I637" s="104" t="str">
        <f>[4]SayfaKAY!I439</f>
        <v>Depo/Depot</v>
      </c>
      <c r="J637" s="103" t="str">
        <f>IF([4]SayfaKAY!J439="","",IF([4]SayfaKAY!J439="Müşteri","Notified by Customer","Notified by Bozankaya"))</f>
        <v>Notified by Bozankaya</v>
      </c>
      <c r="K637" s="103" t="e">
        <f>VLOOKUP([4]SayfaKAY!L439,#REF!,2,FALSE)</f>
        <v>#REF!</v>
      </c>
      <c r="L637" s="165" t="str">
        <f>[4]SayfaKAY!X439</f>
        <v>NSC TEKNOLOJİ ve İNŞAAT LTD.ŞTİ.</v>
      </c>
      <c r="M637" s="107" t="str">
        <f t="shared" si="413"/>
        <v>KAY5+6-BOZ-KAY5+6-FF-438</v>
      </c>
      <c r="N637" s="105" t="str">
        <f>[4]SayfaKAY!M439</f>
        <v>ekran açılma sesi ve görüntü gelmiyor</v>
      </c>
      <c r="O637" s="166" t="str">
        <f>[4]SayfaKAY!P439</f>
        <v>C-Uyarı, sürüş devamlılığı</v>
      </c>
      <c r="P637" s="166" t="str">
        <f>[4]SayfaKAY!Q439</f>
        <v>B(Servisten çekmeye etki eden arıza)</v>
      </c>
      <c r="Q637" s="166" t="str">
        <f>[4]SayfaKAY!R439</f>
        <v>N.A(Yaralanma yok)</v>
      </c>
      <c r="R637" s="132" t="str" cm="1">
        <f t="array" ref="R637">IF([4]SayfaKAY!U439="","",_xlfn.IFS([4]SayfaKAY!U439="Bozankaya","Bozankaya",[4]SayfaKAY!U439="Müşteri","Customer",[4]SayfaKAY!U439="Tedarikçi","Equipment Supplier"))</f>
        <v>Equipment Supplier</v>
      </c>
      <c r="S637" s="204" t="str">
        <f>[4]SayfaKAY!N439</f>
        <v>değişim</v>
      </c>
      <c r="T637" s="133" t="str">
        <f>[4]SayfaKAY!AD439</f>
        <v>*Ekipman tamir edilecek</v>
      </c>
      <c r="U637" s="132" t="str">
        <f>[4]SayfaKAY!W439</f>
        <v>Evet</v>
      </c>
      <c r="V637" s="108" t="str">
        <f>[4]SayfaKAY!AZ439</f>
        <v/>
      </c>
      <c r="W637" s="136">
        <f t="shared" si="414"/>
        <v>45731</v>
      </c>
      <c r="X637" s="137" t="str">
        <f t="shared" si="415"/>
        <v>07:02</v>
      </c>
      <c r="Y637" s="235">
        <f>[4]SayfaKAY!AE439</f>
        <v>45731.293321759302</v>
      </c>
      <c r="Z637" s="109" t="str">
        <f t="shared" si="416"/>
        <v/>
      </c>
      <c r="AA637" s="110" t="str">
        <f t="shared" si="417"/>
        <v/>
      </c>
      <c r="AB637" s="182" t="str">
        <f>[4]SayfaKAY!BA439</f>
        <v/>
      </c>
      <c r="AC637" s="257" t="str">
        <f t="shared" si="418"/>
        <v/>
      </c>
      <c r="AD637" s="111" t="str">
        <f t="shared" si="419"/>
        <v/>
      </c>
      <c r="AE637" s="111" t="str">
        <f t="shared" si="420"/>
        <v/>
      </c>
      <c r="AF637" s="235" t="str">
        <f>[4]SayfaKAY!BA439</f>
        <v/>
      </c>
      <c r="AG637" s="179" t="str">
        <f>[4]SayfaKAY!S439</f>
        <v>(II) Aynı Araçta Tekrarlayan Arıza</v>
      </c>
      <c r="AH637" s="178" t="str">
        <f t="shared" si="421"/>
        <v>Bu Arıza Aracın Servise Verilmesine Engel</v>
      </c>
      <c r="AI637" s="163" t="str">
        <f>[4]SayfaKAY!AV439</f>
        <v/>
      </c>
      <c r="AJ637" s="164" t="str">
        <f t="shared" si="422"/>
        <v/>
      </c>
      <c r="AK637" s="164" t="str">
        <f t="shared" si="423"/>
        <v/>
      </c>
      <c r="AL637" s="112" t="str">
        <f>[4]SayfaKAY!AX439</f>
        <v/>
      </c>
      <c r="AM637" s="257" t="str" cm="1">
        <f t="array" ref="AM637">IFERROR(IF(AND(P637&lt;&gt;"D(Arıza Değil)",AH637="Bu Arıza Aracın Servise Verilmesine Engel Değil"),
IF(Z637-F637&gt;0,(AB637-Y637)*24*60,
IF(OR(AND(G637&gt;$AS$1,G637&lt;$AT$1),AND(G637&gt;$AU$1,G637&lt;$AV$1)),
(AF637-H637)*24*60,     BH:BH0)),        AN637),0)</f>
        <v/>
      </c>
      <c r="AN637" s="257" t="str">
        <f t="shared" si="424"/>
        <v/>
      </c>
      <c r="AO637" s="174" t="str">
        <f>[4]SayfaKAY!AG439</f>
        <v>NSC</v>
      </c>
      <c r="AP637" s="174" t="str">
        <f>[4]SayfaKAY!AI439</f>
        <v>E810-7145</v>
      </c>
      <c r="AQ637" s="174" t="str">
        <f>[4]SayfaKAY!AQ439</f>
        <v/>
      </c>
      <c r="AR637" s="174" t="str">
        <f>[4]SayfaKAY!AH439</f>
        <v>CCTV EKRANI</v>
      </c>
      <c r="AS637" s="174">
        <f>[4]SayfaKAY!AJ439</f>
        <v>1</v>
      </c>
      <c r="AT637" s="175" t="str">
        <f>[4]SayfaKAY!AM439</f>
        <v/>
      </c>
      <c r="AU637" s="176" t="str">
        <f>[4]SayfaKAY!AL439</f>
        <v/>
      </c>
      <c r="AV637" s="176" t="str">
        <f>[4]SayfaKAY!AP439</f>
        <v/>
      </c>
      <c r="AW637" s="177" t="str">
        <f>[4]SayfaKAY!AT439</f>
        <v/>
      </c>
      <c r="AX637" s="194" t="str">
        <f t="shared" si="425"/>
        <v/>
      </c>
      <c r="AY637" s="168"/>
      <c r="AZ637" s="167"/>
      <c r="BA637" s="113"/>
      <c r="BB637" s="171" t="str">
        <f>IF($AQ$1="X", IF(AND(G637&gt;=$AS$1,G637&lt;=$AT$1),IF(P637&lt;&gt;"D(Arıza Değil)",AC637,0), IF(AND(G637&gt;=$AU$1,G637&lt;=$AV$1),IF(P637&lt;&gt;"D(Arıza Değil)",AC637,0), "")), "")</f>
        <v/>
      </c>
      <c r="BC637" s="114"/>
      <c r="BD637" s="114"/>
      <c r="BE637" s="114"/>
      <c r="BF637" s="114"/>
      <c r="BG637" s="114"/>
      <c r="BH637" s="114" t="str">
        <f>IFERROR(FRACAS!AN442, "Hata Var")</f>
        <v/>
      </c>
      <c r="BI637" s="114"/>
      <c r="BJ637" s="114"/>
      <c r="BK637" s="105" t="str">
        <f>[4]SayfaKAY!AW439</f>
        <v/>
      </c>
      <c r="BL637" s="105" t="str">
        <f>[4]SayfaKAY!V439</f>
        <v>NSC</v>
      </c>
      <c r="BM637" s="114"/>
      <c r="BN637" s="171" t="str">
        <f t="shared" si="426"/>
        <v>x yok</v>
      </c>
      <c r="BO637" s="171" t="str">
        <f t="shared" si="427"/>
        <v>aynı gün giderilen arıza</v>
      </c>
      <c r="BP637" s="171" t="e">
        <f t="shared" si="428"/>
        <v>#VALUE!</v>
      </c>
      <c r="BQ637" s="226">
        <f t="shared" si="429"/>
        <v>1.5833334310445935</v>
      </c>
      <c r="BR637" s="226" t="e">
        <f t="shared" si="430"/>
        <v>#VALUE!</v>
      </c>
      <c r="BS637" s="226" t="e">
        <f t="shared" si="431"/>
        <v>#VALUE!</v>
      </c>
      <c r="BT637" s="114"/>
      <c r="BU637" s="242"/>
      <c r="BV637" s="233">
        <f t="shared" si="432"/>
        <v>-1</v>
      </c>
      <c r="BW637" s="226" t="str">
        <f t="shared" si="433"/>
        <v>Hayır, çakışma yok</v>
      </c>
      <c r="BX637" s="229"/>
      <c r="BY637" s="247">
        <f t="shared" si="434"/>
        <v>1.0995371048920788E-3</v>
      </c>
      <c r="BZ637" s="247" t="e">
        <f t="shared" si="435"/>
        <v>#VALUE!</v>
      </c>
      <c r="CA637" s="247" t="e">
        <f t="shared" si="436"/>
        <v>#VALUE!</v>
      </c>
      <c r="CB637" s="213"/>
      <c r="CC637" s="211"/>
      <c r="CD637" s="196"/>
      <c r="CE637" s="213">
        <v>438</v>
      </c>
      <c r="CF637" s="182">
        <f t="shared" si="437"/>
        <v>45731.292222222197</v>
      </c>
      <c r="CG637" s="182" t="str">
        <f t="shared" si="438"/>
        <v/>
      </c>
      <c r="CH637" s="196"/>
      <c r="CI637" s="196"/>
      <c r="CJ637" s="196"/>
      <c r="CK637" s="196" t="e">
        <f t="shared" si="439"/>
        <v>#VALUE!</v>
      </c>
      <c r="CL637" s="196">
        <f t="shared" si="440"/>
        <v>1.0995371048920788E-3</v>
      </c>
      <c r="CM637" s="196" t="e">
        <f t="shared" si="441"/>
        <v>#VALUE!</v>
      </c>
      <c r="CN637" s="114"/>
      <c r="CO637" s="115" t="str">
        <f t="shared" si="442"/>
        <v/>
      </c>
      <c r="CP637" s="116" t="e">
        <f t="shared" si="443"/>
        <v>#VALUE!</v>
      </c>
      <c r="CQ637" s="117">
        <f t="shared" si="444"/>
        <v>0.29222222219686955</v>
      </c>
      <c r="CR637" s="117">
        <f t="shared" si="445"/>
        <v>45731.293321759302</v>
      </c>
      <c r="CS637" s="117" t="str">
        <f t="shared" si="446"/>
        <v/>
      </c>
      <c r="CT637" s="118">
        <f t="shared" si="447"/>
        <v>65852641.583333433</v>
      </c>
      <c r="CU637" s="118" t="e">
        <f t="shared" si="448"/>
        <v>#VALUE!</v>
      </c>
      <c r="CV637" s="118" t="e">
        <f t="shared" si="449"/>
        <v>#VALUE!</v>
      </c>
      <c r="CW637" s="119" t="e">
        <f t="shared" si="450"/>
        <v>#VALUE!</v>
      </c>
    </row>
    <row r="638" spans="1:101" ht="118.5" customHeight="1" x14ac:dyDescent="0.3">
      <c r="A638" s="160" t="str">
        <f>[4]SayfaKAY!C440</f>
        <v>KAY5+6</v>
      </c>
      <c r="B638" s="104" t="str">
        <f>[4]SayfaKAY!D440</f>
        <v>3880(9)</v>
      </c>
      <c r="C638" s="105" t="str">
        <f>[4]SayfaKAY!E440</f>
        <v>MA</v>
      </c>
      <c r="D638" s="105">
        <f>[4]SayfaKAY!F440</f>
        <v>81562</v>
      </c>
      <c r="E638" s="106" t="str">
        <f>[4]SayfaKAY!G440</f>
        <v>BOZ-KAY5+6-FF-439</v>
      </c>
      <c r="F638" s="193">
        <f t="shared" si="411"/>
        <v>45731</v>
      </c>
      <c r="G638" s="135">
        <f t="shared" si="412"/>
        <v>0.29473379629780538</v>
      </c>
      <c r="H638" s="235">
        <f>[4]SayfaKAY!H440</f>
        <v>45731.294733796298</v>
      </c>
      <c r="I638" s="104" t="str">
        <f>[4]SayfaKAY!I440</f>
        <v>Hat/Line</v>
      </c>
      <c r="J638" s="103" t="str">
        <f>IF([4]SayfaKAY!J440="","",IF([4]SayfaKAY!J440="Müşteri","Notified by Customer","Notified by Bozankaya"))</f>
        <v>Notified by Bozankaya</v>
      </c>
      <c r="K638" s="103" t="e">
        <f>VLOOKUP([4]SayfaKAY!L440,#REF!,2,FALSE)</f>
        <v>#REF!</v>
      </c>
      <c r="L638" s="165" t="str">
        <f>[4]SayfaKAY!X440</f>
        <v>NSC TEKNOLOJİ ve İNŞAAT LTD.ŞTİ.</v>
      </c>
      <c r="M638" s="107" t="str">
        <f t="shared" si="413"/>
        <v>KAY5+6-BOZ-KAY5+6-FF-439</v>
      </c>
      <c r="N638" s="105" t="str">
        <f>[4]SayfaKAY!M440</f>
        <v>ekran açılma sesi ve görüntü gelmiyor</v>
      </c>
      <c r="O638" s="166" t="str">
        <f>[4]SayfaKAY!P440</f>
        <v>C-Uyarı, sürüş devamlılığı</v>
      </c>
      <c r="P638" s="166" t="str">
        <f>[4]SayfaKAY!Q440</f>
        <v>B(Servisten çekmeye etki eden arıza)</v>
      </c>
      <c r="Q638" s="166" t="str">
        <f>[4]SayfaKAY!R440</f>
        <v>N.A(Yaralanma yok)</v>
      </c>
      <c r="R638" s="132" t="str" cm="1">
        <f t="array" ref="R638">IF([4]SayfaKAY!U440="","",_xlfn.IFS([4]SayfaKAY!U440="Bozankaya","Bozankaya",[4]SayfaKAY!U440="Müşteri","Customer",[4]SayfaKAY!U440="Tedarikçi","Equipment Supplier"))</f>
        <v>Equipment Supplier</v>
      </c>
      <c r="S638" s="204" t="str">
        <f>[4]SayfaKAY!N440</f>
        <v>değişim</v>
      </c>
      <c r="T638" s="133" t="str">
        <f>[4]SayfaKAY!AD440</f>
        <v>*Ekipman tamir edilecek</v>
      </c>
      <c r="U638" s="132" t="str">
        <f>[4]SayfaKAY!W440</f>
        <v>Evet</v>
      </c>
      <c r="V638" s="108" t="str">
        <f>[4]SayfaKAY!AZ440</f>
        <v/>
      </c>
      <c r="W638" s="136">
        <f t="shared" si="414"/>
        <v>45731</v>
      </c>
      <c r="X638" s="137" t="str">
        <f t="shared" si="415"/>
        <v>07:05</v>
      </c>
      <c r="Y638" s="235">
        <f>[4]SayfaKAY!AE440</f>
        <v>45731.295543981498</v>
      </c>
      <c r="Z638" s="192" t="str">
        <f t="shared" si="416"/>
        <v/>
      </c>
      <c r="AA638" s="110" t="str">
        <f t="shared" si="417"/>
        <v/>
      </c>
      <c r="AB638" s="182" t="str">
        <f>[4]SayfaKAY!BA440</f>
        <v/>
      </c>
      <c r="AC638" s="257" t="str">
        <f t="shared" si="418"/>
        <v/>
      </c>
      <c r="AD638" s="111" t="str">
        <f t="shared" si="419"/>
        <v/>
      </c>
      <c r="AE638" s="111" t="str">
        <f t="shared" si="420"/>
        <v/>
      </c>
      <c r="AF638" s="235" t="str">
        <f>[4]SayfaKAY!BA440</f>
        <v/>
      </c>
      <c r="AG638" s="179" t="str">
        <f>[4]SayfaKAY!S440</f>
        <v>(II) Aynı Araçta Tekrarlayan Arıza</v>
      </c>
      <c r="AH638" s="178" t="str">
        <f t="shared" si="421"/>
        <v>Bu Arıza Aracın Servise Verilmesine Engel</v>
      </c>
      <c r="AI638" s="163" t="str">
        <f>[4]SayfaKAY!AV440</f>
        <v/>
      </c>
      <c r="AJ638" s="164" t="str">
        <f t="shared" si="422"/>
        <v/>
      </c>
      <c r="AK638" s="164" t="str">
        <f t="shared" si="423"/>
        <v/>
      </c>
      <c r="AL638" s="112" t="str">
        <f>[4]SayfaKAY!AX440</f>
        <v/>
      </c>
      <c r="AM638" s="257" t="str" cm="1">
        <f t="array" ref="AM638">IFERROR(IF(AND(P638&lt;&gt;"D(Arıza Değil)",AH638="Bu Arıza Aracın Servise Verilmesine Engel Değil"),
IF(Z638-F638&gt;0,(AB638-Y638)*24*60,
IF(OR(AND(G638&gt;$AS$1,G638&lt;$AT$1),AND(G638&gt;$AU$1,G638&lt;$AV$1)),
(AF638-H638)*24*60,     BH:BH0)),        AN638),0)</f>
        <v/>
      </c>
      <c r="AN638" s="257" t="str">
        <f t="shared" si="424"/>
        <v/>
      </c>
      <c r="AO638" s="174" t="str">
        <f>[4]SayfaKAY!AG440</f>
        <v>NSC</v>
      </c>
      <c r="AP638" s="174" t="str">
        <f>[4]SayfaKAY!AI440</f>
        <v>E810-7145</v>
      </c>
      <c r="AQ638" s="174" t="str">
        <f>[4]SayfaKAY!AQ440</f>
        <v/>
      </c>
      <c r="AR638" s="174" t="str">
        <f>[4]SayfaKAY!AH440</f>
        <v>CCTV EKRANI</v>
      </c>
      <c r="AS638" s="174" t="str">
        <f>[4]SayfaKAY!AJ440</f>
        <v/>
      </c>
      <c r="AT638" s="175" t="str">
        <f>[4]SayfaKAY!AM440</f>
        <v/>
      </c>
      <c r="AU638" s="176" t="str">
        <f>[4]SayfaKAY!AL440</f>
        <v/>
      </c>
      <c r="AV638" s="176" t="str">
        <f>[4]SayfaKAY!AP440</f>
        <v/>
      </c>
      <c r="AW638" s="177" t="str">
        <f>[4]SayfaKAY!AT440</f>
        <v/>
      </c>
      <c r="AX638" s="194" t="str">
        <f t="shared" si="425"/>
        <v/>
      </c>
      <c r="AY638" s="168"/>
      <c r="AZ638" s="167"/>
      <c r="BA638" s="113"/>
      <c r="BB638" s="171"/>
      <c r="BC638" s="114"/>
      <c r="BD638" s="114"/>
      <c r="BE638" s="114"/>
      <c r="BF638" s="114"/>
      <c r="BG638" s="114"/>
      <c r="BH638" s="114" t="str">
        <f>IFERROR(FRACAS!AN443, "Hata Var")</f>
        <v/>
      </c>
      <c r="BI638" s="114"/>
      <c r="BJ638" s="114"/>
      <c r="BK638" s="105" t="str">
        <f>[4]SayfaKAY!AW440</f>
        <v/>
      </c>
      <c r="BL638" s="105" t="str">
        <f>[4]SayfaKAY!V440</f>
        <v>NSC</v>
      </c>
      <c r="BM638" s="114"/>
      <c r="BN638" s="171" t="str">
        <f t="shared" si="426"/>
        <v>x yok</v>
      </c>
      <c r="BO638" s="171" t="str">
        <f t="shared" si="427"/>
        <v>aynı gün giderilen arıza</v>
      </c>
      <c r="BP638" s="171" t="e">
        <f t="shared" si="428"/>
        <v>#VALUE!</v>
      </c>
      <c r="BQ638" s="226">
        <f t="shared" si="429"/>
        <v>1.1666666879318655</v>
      </c>
      <c r="BR638" s="226" t="e">
        <f t="shared" si="430"/>
        <v>#VALUE!</v>
      </c>
      <c r="BS638" s="226" t="e">
        <f t="shared" si="431"/>
        <v>#VALUE!</v>
      </c>
      <c r="BT638" s="114"/>
      <c r="BU638" s="242"/>
      <c r="BV638" s="233">
        <f t="shared" si="432"/>
        <v>-1</v>
      </c>
      <c r="BW638" s="226" t="str">
        <f t="shared" si="433"/>
        <v>Hayır, çakışma yok</v>
      </c>
      <c r="BX638" s="229"/>
      <c r="BY638" s="247">
        <f t="shared" si="434"/>
        <v>8.1018519995268434E-4</v>
      </c>
      <c r="BZ638" s="247" t="e">
        <f t="shared" si="435"/>
        <v>#VALUE!</v>
      </c>
      <c r="CA638" s="247" t="e">
        <f t="shared" si="436"/>
        <v>#VALUE!</v>
      </c>
      <c r="CB638" s="213"/>
      <c r="CC638" s="211"/>
      <c r="CD638" s="196"/>
      <c r="CE638" s="213">
        <v>439</v>
      </c>
      <c r="CF638" s="182">
        <f t="shared" si="437"/>
        <v>45731.294733796298</v>
      </c>
      <c r="CG638" s="182" t="str">
        <f t="shared" si="438"/>
        <v/>
      </c>
      <c r="CH638" s="196"/>
      <c r="CI638" s="196"/>
      <c r="CJ638" s="196"/>
      <c r="CK638" s="196" t="e">
        <f t="shared" si="439"/>
        <v>#VALUE!</v>
      </c>
      <c r="CL638" s="196">
        <f t="shared" si="440"/>
        <v>8.1018519995268434E-4</v>
      </c>
      <c r="CM638" s="196" t="e">
        <f t="shared" si="441"/>
        <v>#VALUE!</v>
      </c>
      <c r="CN638" s="114"/>
      <c r="CO638" s="115" t="str">
        <f t="shared" si="442"/>
        <v/>
      </c>
      <c r="CP638" s="116" t="e">
        <f t="shared" si="443"/>
        <v>#VALUE!</v>
      </c>
      <c r="CQ638" s="117">
        <f t="shared" si="444"/>
        <v>0.29473379629780538</v>
      </c>
      <c r="CR638" s="117">
        <f t="shared" si="445"/>
        <v>45731.295543981498</v>
      </c>
      <c r="CS638" s="117" t="str">
        <f t="shared" si="446"/>
        <v/>
      </c>
      <c r="CT638" s="118">
        <f t="shared" si="447"/>
        <v>65852641.166666687</v>
      </c>
      <c r="CU638" s="118" t="e">
        <f t="shared" si="448"/>
        <v>#VALUE!</v>
      </c>
      <c r="CV638" s="118" t="e">
        <f t="shared" si="449"/>
        <v>#VALUE!</v>
      </c>
      <c r="CW638" s="119" t="e">
        <f t="shared" si="450"/>
        <v>#VALUE!</v>
      </c>
    </row>
    <row r="639" spans="1:101" ht="118.5" customHeight="1" x14ac:dyDescent="0.3">
      <c r="A639" s="160" t="str">
        <f>[4]SayfaKAY!C437</f>
        <v>KAY5+6</v>
      </c>
      <c r="B639" s="104" t="str">
        <f>[4]SayfaKAY!D437</f>
        <v>3880(9)</v>
      </c>
      <c r="C639" s="105" t="str">
        <f>[4]SayfaKAY!E437</f>
        <v>MA</v>
      </c>
      <c r="D639" s="105">
        <f>[4]SayfaKAY!F437</f>
        <v>81562</v>
      </c>
      <c r="E639" s="106" t="str">
        <f>[4]SayfaKAY!G437</f>
        <v>BOZ-KAY5+6-FF-436</v>
      </c>
      <c r="F639" s="134">
        <f t="shared" si="411"/>
        <v>45730</v>
      </c>
      <c r="G639" s="135">
        <f t="shared" si="412"/>
        <v>0.52083333329937886</v>
      </c>
      <c r="H639" s="235">
        <f>[4]SayfaKAY!H437</f>
        <v>45730.520833333299</v>
      </c>
      <c r="I639" s="104" t="str">
        <f>[4]SayfaKAY!I437</f>
        <v>Depo/Depot</v>
      </c>
      <c r="J639" s="103" t="str">
        <f>IF([4]SayfaKAY!J437="","",IF([4]SayfaKAY!J437="Müşteri","Notified by Customer","Notified by Bozankaya"))</f>
        <v>Notified by Customer</v>
      </c>
      <c r="K639" s="103" t="e">
        <f>VLOOKUP([4]SayfaKAY!L437,#REF!,2,FALSE)</f>
        <v>#REF!</v>
      </c>
      <c r="L639" s="165" t="str">
        <f>[4]SayfaKAY!X437</f>
        <v>NSC TEKNOLOJİ ve İNŞAAT LTD.ŞTİ.</v>
      </c>
      <c r="M639" s="107" t="str">
        <f t="shared" si="413"/>
        <v>KAY5+6-BOZ-KAY5+6-FF-436</v>
      </c>
      <c r="N639" s="105" t="str">
        <f>[4]SayfaKAY!M437</f>
        <v>American megatrends ekrani geliyor fakat geri kapanıyor windows ekranı gelmiyor</v>
      </c>
      <c r="O639" s="166" t="str">
        <f>[4]SayfaKAY!P437</f>
        <v>C-Uyarı, sürüş devamlılığı</v>
      </c>
      <c r="P639" s="166" t="str">
        <f>[4]SayfaKAY!Q437</f>
        <v>B(Servisten çekmeye etki eden arıza)</v>
      </c>
      <c r="Q639" s="166" t="str">
        <f>[4]SayfaKAY!R437</f>
        <v>N.A(Yaralanma yok)</v>
      </c>
      <c r="R639" s="132" t="str" cm="1">
        <f t="array" ref="R639">IF([4]SayfaKAY!U437="","",_xlfn.IFS([4]SayfaKAY!U437="Bozankaya","Bozankaya",[4]SayfaKAY!U437="Müşteri","Customer",[4]SayfaKAY!U437="Tedarikçi","Equipment Supplier"))</f>
        <v>Equipment Supplier</v>
      </c>
      <c r="S639" s="204" t="str">
        <f>[4]SayfaKAY!N437</f>
        <v>Cctv değişimi yapıldı</v>
      </c>
      <c r="T639" s="133" t="str">
        <f>[4]SayfaKAY!AD437</f>
        <v>*Ekipman tamir edilecek</v>
      </c>
      <c r="U639" s="132" t="str">
        <f>[4]SayfaKAY!W437</f>
        <v>Evet</v>
      </c>
      <c r="V639" s="108">
        <f>[4]SayfaKAY!AZ437</f>
        <v>1</v>
      </c>
      <c r="W639" s="136">
        <f t="shared" si="414"/>
        <v>45730</v>
      </c>
      <c r="X639" s="137" t="str">
        <f t="shared" si="415"/>
        <v>12:30</v>
      </c>
      <c r="Y639" s="235">
        <f>[4]SayfaKAY!AE437</f>
        <v>45730.520833333299</v>
      </c>
      <c r="Z639" s="109">
        <f t="shared" si="416"/>
        <v>45730</v>
      </c>
      <c r="AA639" s="110" t="str">
        <f t="shared" si="417"/>
        <v>13:00</v>
      </c>
      <c r="AB639" s="182">
        <f>[4]SayfaKAY!BA437</f>
        <v>45730.541666666701</v>
      </c>
      <c r="AC639" s="257">
        <f t="shared" si="418"/>
        <v>30.00000009778887</v>
      </c>
      <c r="AD639" s="111">
        <f t="shared" si="419"/>
        <v>45730</v>
      </c>
      <c r="AE639" s="111" t="str">
        <f t="shared" si="420"/>
        <v>13:00</v>
      </c>
      <c r="AF639" s="235">
        <f>[4]SayfaKAY!BA437</f>
        <v>45730.541666666701</v>
      </c>
      <c r="AG639" s="179" t="str">
        <f>[4]SayfaKAY!S437</f>
        <v>(II) Aynı Araçta Tekrarlayan Arıza</v>
      </c>
      <c r="AH639" s="178" t="str">
        <f t="shared" si="421"/>
        <v>Bu Arıza Aracın Servise Verilmesine Engel</v>
      </c>
      <c r="AI639" s="163" t="str">
        <f>[4]SayfaKAY!AV437</f>
        <v/>
      </c>
      <c r="AJ639" s="164" t="str">
        <f t="shared" si="422"/>
        <v/>
      </c>
      <c r="AK639" s="164" t="str">
        <f t="shared" si="423"/>
        <v/>
      </c>
      <c r="AL639" s="112" t="str">
        <f>[4]SayfaKAY!AX437</f>
        <v/>
      </c>
      <c r="AM639" s="257" cm="1">
        <f t="array" ref="AM639">IFERROR(IF(AND(P639&lt;&gt;"D(Arıza Değil)",AH639="Bu Arıza Aracın Servise Verilmesine Engel Değil"),
IF(Z639-F639&gt;0,(AB639-Y639)*24*60,
IF(OR(AND(G639&gt;$AS$1,G639&lt;$AT$1),AND(G639&gt;$AU$1,G639&lt;$AV$1)),
(AF639-H639)*24*60,     BH:BH0)),        AN639),0)</f>
        <v>30.00000009778887</v>
      </c>
      <c r="AN639" s="257">
        <f t="shared" si="424"/>
        <v>30.00000009778887</v>
      </c>
      <c r="AO639" s="174" t="str">
        <f>[4]SayfaKAY!AG437</f>
        <v>NSC</v>
      </c>
      <c r="AP639" s="174" t="str">
        <f>[4]SayfaKAY!AI437</f>
        <v>E810-7145</v>
      </c>
      <c r="AQ639" s="174" t="str">
        <f>[4]SayfaKAY!AQ437</f>
        <v>20231001040</v>
      </c>
      <c r="AR639" s="174" t="str">
        <f>[4]SayfaKAY!AH437</f>
        <v>CCTV EKRANI</v>
      </c>
      <c r="AS639" s="174">
        <f>[4]SayfaKAY!AJ437</f>
        <v>1</v>
      </c>
      <c r="AT639" s="175" t="str">
        <f>[4]SayfaKAY!AM437</f>
        <v/>
      </c>
      <c r="AU639" s="176">
        <f>[4]SayfaKAY!AL437</f>
        <v>45730.654166666704</v>
      </c>
      <c r="AV639" s="176" t="str">
        <f>[4]SayfaKAY!AP437</f>
        <v/>
      </c>
      <c r="AW639" s="177" t="str">
        <f>[4]SayfaKAY!AT437</f>
        <v/>
      </c>
      <c r="AX639" s="194">
        <f t="shared" si="425"/>
        <v>330.00000107567757</v>
      </c>
      <c r="AY639" s="168"/>
      <c r="AZ639" s="167"/>
      <c r="BA639" s="113"/>
      <c r="BB639" s="171" t="str">
        <f>IF($AQ$1="X", IF(AND(G639&gt;=$AS$1,G639&lt;=$AT$1),IF(P639&lt;&gt;"D(Arıza Değil)",AC639,0), IF(AND(G639&gt;=$AU$1,G639&lt;=$AV$1),IF(P639&lt;&gt;"D(Arıza Değil)",AC639,0), "")), "")</f>
        <v/>
      </c>
      <c r="BC639" s="114"/>
      <c r="BD639" s="114"/>
      <c r="BE639" s="114"/>
      <c r="BF639" s="114"/>
      <c r="BG639" s="114"/>
      <c r="BH639" s="114" t="str">
        <f>IFERROR(FRACAS!AN440, "Hata Var")</f>
        <v/>
      </c>
      <c r="BI639" s="114"/>
      <c r="BJ639" s="114"/>
      <c r="BK639" s="105" t="str">
        <f>[4]SayfaKAY!AW437</f>
        <v/>
      </c>
      <c r="BL639" s="105" t="str">
        <f>[4]SayfaKAY!V437</f>
        <v>NSC</v>
      </c>
      <c r="BM639" s="114"/>
      <c r="BN639" s="171" t="str">
        <f t="shared" si="426"/>
        <v>x yok</v>
      </c>
      <c r="BO639" s="171" t="b">
        <f t="shared" si="427"/>
        <v>0</v>
      </c>
      <c r="BP639" s="171" t="b">
        <f t="shared" si="428"/>
        <v>0</v>
      </c>
      <c r="BQ639" s="226">
        <f t="shared" si="429"/>
        <v>0</v>
      </c>
      <c r="BR639" s="226">
        <f t="shared" si="430"/>
        <v>30.00000009778887</v>
      </c>
      <c r="BS639" s="226">
        <f t="shared" si="431"/>
        <v>30.00000009778887</v>
      </c>
      <c r="BT639" s="114"/>
      <c r="BU639" s="242"/>
      <c r="BV639" s="233">
        <f t="shared" si="432"/>
        <v>0</v>
      </c>
      <c r="BW639" s="226" t="str">
        <f t="shared" si="433"/>
        <v>Hayır, çakışma yok</v>
      </c>
      <c r="BX639" s="229"/>
      <c r="BY639" s="247">
        <f t="shared" si="434"/>
        <v>0</v>
      </c>
      <c r="BZ639" s="247">
        <f t="shared" si="435"/>
        <v>2.0833333401242271E-2</v>
      </c>
      <c r="CA639" s="247">
        <f t="shared" si="436"/>
        <v>2.0833333401242271E-2</v>
      </c>
      <c r="CB639" s="213"/>
      <c r="CC639" s="211"/>
      <c r="CD639" s="196"/>
      <c r="CE639" s="213">
        <v>436</v>
      </c>
      <c r="CF639" s="182">
        <f t="shared" si="437"/>
        <v>45730.520833333299</v>
      </c>
      <c r="CG639" s="182">
        <f t="shared" si="438"/>
        <v>45730.541666666701</v>
      </c>
      <c r="CH639" s="196"/>
      <c r="CI639" s="196"/>
      <c r="CJ639" s="196"/>
      <c r="CK639" s="196">
        <f t="shared" si="439"/>
        <v>2.0833333401242271E-2</v>
      </c>
      <c r="CL639" s="196">
        <f t="shared" si="440"/>
        <v>0</v>
      </c>
      <c r="CM639" s="196">
        <f t="shared" si="441"/>
        <v>2.0833333401242271E-2</v>
      </c>
      <c r="CN639" s="114"/>
      <c r="CO639" s="115">
        <f t="shared" si="442"/>
        <v>30.00000009778887</v>
      </c>
      <c r="CP639" s="116">
        <f t="shared" si="443"/>
        <v>1.2500000040745363</v>
      </c>
      <c r="CQ639" s="117">
        <f t="shared" si="444"/>
        <v>0.52083333329937886</v>
      </c>
      <c r="CR639" s="117">
        <f t="shared" si="445"/>
        <v>45730.520833333299</v>
      </c>
      <c r="CS639" s="117">
        <f t="shared" si="446"/>
        <v>45730.541666666701</v>
      </c>
      <c r="CT639" s="118">
        <f t="shared" si="447"/>
        <v>65851200</v>
      </c>
      <c r="CU639" s="118">
        <f t="shared" si="448"/>
        <v>30.00000009778887</v>
      </c>
      <c r="CV639" s="118">
        <f t="shared" si="449"/>
        <v>65851230.000000097</v>
      </c>
      <c r="CW639" s="119">
        <f t="shared" si="450"/>
        <v>0.99999954442764249</v>
      </c>
    </row>
    <row r="640" spans="1:101" ht="118.5" customHeight="1" x14ac:dyDescent="0.3">
      <c r="A640" s="160" t="str">
        <f>[4]SayfaKAY!C780</f>
        <v>KAY5+6</v>
      </c>
      <c r="B640" s="104" t="str">
        <f>[4]SayfaKAY!D780</f>
        <v>3873(2)</v>
      </c>
      <c r="C640" s="105" t="str">
        <f>[4]SayfaKAY!E780</f>
        <v>MB</v>
      </c>
      <c r="D640" s="105">
        <f>[4]SayfaKAY!F780</f>
        <v>136200</v>
      </c>
      <c r="E640" s="106" t="str">
        <f>[4]SayfaKAY!G780</f>
        <v>BOZ-KAY5+6-FF-767</v>
      </c>
      <c r="F640" s="193">
        <f t="shared" si="411"/>
        <v>45730</v>
      </c>
      <c r="G640" s="135">
        <f t="shared" si="412"/>
        <v>0.21944444440305233</v>
      </c>
      <c r="H640" s="235">
        <f>[4]SayfaKAY!H780</f>
        <v>45730.219444444403</v>
      </c>
      <c r="I640" s="104" t="str">
        <f>[4]SayfaKAY!I780</f>
        <v>Hat/Line</v>
      </c>
      <c r="J640" s="103" t="str">
        <f>IF([4]SayfaKAY!J780="","",IF([4]SayfaKAY!J780="Müşteri","Notified by Customer","Notified by Bozankaya"))</f>
        <v>Notified by Customer</v>
      </c>
      <c r="K640" s="103" t="e">
        <f>VLOOKUP([4]SayfaKAY!L780,#REF!,2,FALSE)</f>
        <v>#REF!</v>
      </c>
      <c r="L640" s="165" t="str">
        <f>[4]SayfaKAY!X780</f>
        <v/>
      </c>
      <c r="M640" s="107" t="str">
        <f t="shared" si="413"/>
        <v>KAY5+6-BOZ-KAY5+6-FF-767</v>
      </c>
      <c r="N640" s="105" t="str">
        <f>[4]SayfaKAY!M780</f>
        <v>CB KABİN KAPISI TAM KAPANMIYOR KABİ LAMBASI AÇIK KALIYOR</v>
      </c>
      <c r="O640" s="166" t="str">
        <f>[4]SayfaKAY!P780</f>
        <v>D-Arıza değil</v>
      </c>
      <c r="P640" s="166" t="str">
        <f>[4]SayfaKAY!Q780</f>
        <v>B(Servisten çekmeye etki eden arıza)</v>
      </c>
      <c r="Q640" s="166" t="str">
        <f>[4]SayfaKAY!R780</f>
        <v>N.A(Yaralanma yok)</v>
      </c>
      <c r="R640" s="132" t="str" cm="1">
        <f t="array" ref="R640">IF([4]SayfaKAY!U780="","",_xlfn.IFS([4]SayfaKAY!U780="Bozankaya","Bozankaya",[4]SayfaKAY!U780="Müşteri","Customer",[4]SayfaKAY!U780="Tedarikçi","Equipment Supplier"))</f>
        <v>Bozankaya</v>
      </c>
      <c r="S640" s="204" t="str">
        <f>[4]SayfaKAY!N780</f>
        <v>TÜM ARAÇLARDA ELEKTRONİK KABİNET KAPAK MENTEŞE MODİFİKASYONU YAPILDI</v>
      </c>
      <c r="T640" s="133" t="str">
        <f>[4]SayfaKAY!AD780</f>
        <v>Ekipman yenisi ile değiştirildi</v>
      </c>
      <c r="U640" s="132" t="str">
        <f>[4]SayfaKAY!W780</f>
        <v/>
      </c>
      <c r="V640" s="108" t="str">
        <f>[4]SayfaKAY!AZ780</f>
        <v/>
      </c>
      <c r="W640" s="136">
        <f t="shared" si="414"/>
        <v>45800</v>
      </c>
      <c r="X640" s="137" t="str">
        <f t="shared" si="415"/>
        <v>06:00</v>
      </c>
      <c r="Y640" s="235">
        <f>[4]SayfaKAY!AE780</f>
        <v>45800.25</v>
      </c>
      <c r="Z640" s="109">
        <f t="shared" si="416"/>
        <v>45801</v>
      </c>
      <c r="AA640" s="110" t="str">
        <f t="shared" si="417"/>
        <v>06:00</v>
      </c>
      <c r="AB640" s="182">
        <f>[4]SayfaKAY!BA780</f>
        <v>45801.25</v>
      </c>
      <c r="AC640" s="257">
        <f t="shared" si="418"/>
        <v>102284.0000000596</v>
      </c>
      <c r="AD640" s="111">
        <f t="shared" si="419"/>
        <v>45801</v>
      </c>
      <c r="AE640" s="111" t="str">
        <f t="shared" si="420"/>
        <v>06:00</v>
      </c>
      <c r="AF640" s="235">
        <f>[4]SayfaKAY!BA780</f>
        <v>45801.25</v>
      </c>
      <c r="AG640" s="179" t="str">
        <f>[4]SayfaKAY!S780</f>
        <v>(III) Farklı Araçlarda Tekrarlayan Arıza</v>
      </c>
      <c r="AH640" s="178" t="str">
        <f t="shared" si="421"/>
        <v>Bu Arıza Aracın Servise Verilmesine Engel</v>
      </c>
      <c r="AI640" s="163" t="str">
        <f>[4]SayfaKAY!AV780</f>
        <v/>
      </c>
      <c r="AJ640" s="164" t="str">
        <f t="shared" si="422"/>
        <v/>
      </c>
      <c r="AK640" s="164" t="str">
        <f t="shared" si="423"/>
        <v/>
      </c>
      <c r="AL640" s="112" t="str">
        <f>[4]SayfaKAY!AX780</f>
        <v/>
      </c>
      <c r="AM640" s="257" cm="1">
        <f t="array" ref="AM640">IFERROR(IF(AND(P640&lt;&gt;"D(Arıza Değil)",AH640="Bu Arıza Aracın Servise Verilmesine Engel Değil"),
IF(Z640-F640&gt;0,(AB640-Y640)*24*60,
IF(OR(AND(G640&gt;$AS$1,G640&lt;$AT$1),AND(G640&gt;$AU$1,G640&lt;$AV$1)),
(AF640-H640)*24*60,     BH:BH0)),        AN640),0)</f>
        <v>102284.0000000596</v>
      </c>
      <c r="AN640" s="257">
        <f t="shared" si="424"/>
        <v>102284.0000000596</v>
      </c>
      <c r="AO640" s="174" t="str">
        <f>[4]SayfaKAY!AG780</f>
        <v/>
      </c>
      <c r="AP640" s="174" t="str">
        <f>[4]SayfaKAY!AI780</f>
        <v/>
      </c>
      <c r="AQ640" s="174" t="str">
        <f>[4]SayfaKAY!AQ780</f>
        <v/>
      </c>
      <c r="AR640" s="174" t="str">
        <f>[4]SayfaKAY!AH780</f>
        <v/>
      </c>
      <c r="AS640" s="174" t="str">
        <f>[4]SayfaKAY!AJ780</f>
        <v/>
      </c>
      <c r="AT640" s="175" t="str">
        <f>[4]SayfaKAY!AM780</f>
        <v/>
      </c>
      <c r="AU640" s="176" t="str">
        <f>[4]SayfaKAY!AL780</f>
        <v/>
      </c>
      <c r="AV640" s="176" t="str">
        <f>[4]SayfaKAY!AP780</f>
        <v/>
      </c>
      <c r="AW640" s="177" t="str">
        <f>[4]SayfaKAY!AT780</f>
        <v/>
      </c>
      <c r="AX640" s="194" t="str">
        <f t="shared" si="425"/>
        <v/>
      </c>
      <c r="AY640" s="168"/>
      <c r="AZ640" s="167"/>
      <c r="BA640" s="113"/>
      <c r="BB640" s="171" t="str">
        <f>IF($AQ$1="X", IF(AND(G640&gt;=$AS$1,G640&lt;=$AT$1),IF(P640&lt;&gt;"D(Arıza Değil)",AC640,0), IF(AND(G640&gt;=$AU$1,G640&lt;=$AV$1),IF(P640&lt;&gt;"D(Arıza Değil)",AC640,0), "")), "")</f>
        <v/>
      </c>
      <c r="BC640" s="114"/>
      <c r="BD640" s="114"/>
      <c r="BE640" s="114"/>
      <c r="BF640" s="114"/>
      <c r="BG640" s="114"/>
      <c r="BH640" s="114">
        <f>IFERROR(FRACAS!AN783, "Hata Var")</f>
        <v>98.999999997904524</v>
      </c>
      <c r="BI640" s="114"/>
      <c r="BJ640" s="114"/>
      <c r="BK640" s="105" t="str">
        <f>[4]SayfaKAY!AW780</f>
        <v/>
      </c>
      <c r="BL640" s="105" t="str">
        <f>[4]SayfaKAY!V780</f>
        <v>Tasarım</v>
      </c>
      <c r="BM640" s="114"/>
      <c r="BN640" s="171" t="str">
        <f t="shared" si="426"/>
        <v>x yok</v>
      </c>
      <c r="BO640" s="171" t="b">
        <f t="shared" si="427"/>
        <v>0</v>
      </c>
      <c r="BP640" s="171" t="str">
        <f t="shared" si="428"/>
        <v>Bir günden fazla süren arıza</v>
      </c>
      <c r="BQ640" s="226">
        <f t="shared" si="429"/>
        <v>100844.0000000596</v>
      </c>
      <c r="BR640" s="226">
        <f t="shared" si="430"/>
        <v>1440</v>
      </c>
      <c r="BS640" s="226">
        <f t="shared" si="431"/>
        <v>102284.0000000596</v>
      </c>
      <c r="BT640" s="114"/>
      <c r="BU640" s="242"/>
      <c r="BV640" s="233">
        <f t="shared" si="432"/>
        <v>7</v>
      </c>
      <c r="BW640" s="226" t="str">
        <f t="shared" si="433"/>
        <v>Evet, çakışma var</v>
      </c>
      <c r="BX640" s="229"/>
      <c r="BY640" s="247">
        <f t="shared" si="434"/>
        <v>70.030555555596948</v>
      </c>
      <c r="BZ640" s="247">
        <f t="shared" si="435"/>
        <v>1</v>
      </c>
      <c r="CA640" s="247">
        <f t="shared" si="436"/>
        <v>71.030555555596948</v>
      </c>
      <c r="CB640" s="213"/>
      <c r="CC640" s="211"/>
      <c r="CD640" s="196"/>
      <c r="CE640" s="213">
        <v>779</v>
      </c>
      <c r="CF640" s="182">
        <f t="shared" si="437"/>
        <v>45730.219444444403</v>
      </c>
      <c r="CG640" s="182">
        <f t="shared" si="438"/>
        <v>45801.25</v>
      </c>
      <c r="CH640" s="196"/>
      <c r="CI640" s="196"/>
      <c r="CJ640" s="196"/>
      <c r="CK640" s="196">
        <f t="shared" si="439"/>
        <v>1</v>
      </c>
      <c r="CL640" s="196">
        <f t="shared" si="440"/>
        <v>70.030555555596948</v>
      </c>
      <c r="CM640" s="196">
        <f t="shared" si="441"/>
        <v>71.030555555596948</v>
      </c>
      <c r="CN640" s="114"/>
      <c r="CO640" s="115">
        <f t="shared" si="442"/>
        <v>102284.0000000596</v>
      </c>
      <c r="CP640" s="116">
        <f t="shared" si="443"/>
        <v>60</v>
      </c>
      <c r="CQ640" s="117">
        <f t="shared" si="444"/>
        <v>0.21944444440305233</v>
      </c>
      <c r="CR640" s="117">
        <f t="shared" si="445"/>
        <v>45800.25</v>
      </c>
      <c r="CS640" s="117">
        <f t="shared" si="446"/>
        <v>45801.25</v>
      </c>
      <c r="CT640" s="118">
        <f t="shared" si="447"/>
        <v>65952044.00000006</v>
      </c>
      <c r="CU640" s="118">
        <f t="shared" si="448"/>
        <v>1440</v>
      </c>
      <c r="CV640" s="118">
        <f t="shared" si="449"/>
        <v>65953484.00000006</v>
      </c>
      <c r="CW640" s="119">
        <f t="shared" si="450"/>
        <v>0.99997816643014648</v>
      </c>
    </row>
    <row r="641" spans="1:101" ht="118.5" customHeight="1" x14ac:dyDescent="0.3">
      <c r="A641" s="160" t="str">
        <f>[4]SayfaKAY!C436</f>
        <v>KAY5+6</v>
      </c>
      <c r="B641" s="104" t="str">
        <f>[4]SayfaKAY!D436</f>
        <v>3880(9)</v>
      </c>
      <c r="C641" s="105" t="str">
        <f>[4]SayfaKAY!E436</f>
        <v>P</v>
      </c>
      <c r="D641" s="105">
        <f>[4]SayfaKAY!F436</f>
        <v>81552</v>
      </c>
      <c r="E641" s="106" t="str">
        <f>[4]SayfaKAY!G436</f>
        <v>BOZ-KAY5+6-FF-435</v>
      </c>
      <c r="F641" s="193">
        <f t="shared" si="411"/>
        <v>45723</v>
      </c>
      <c r="G641" s="135">
        <f t="shared" si="412"/>
        <v>0.22152777780138422</v>
      </c>
      <c r="H641" s="235">
        <f>[4]SayfaKAY!H436</f>
        <v>45723.221527777801</v>
      </c>
      <c r="I641" s="104" t="str">
        <f>[4]SayfaKAY!I436</f>
        <v>Depo/Depot</v>
      </c>
      <c r="J641" s="103" t="str">
        <f>IF([4]SayfaKAY!J436="","",IF([4]SayfaKAY!J436="Müşteri","Notified by Customer","Notified by Bozankaya"))</f>
        <v>Notified by Bozankaya</v>
      </c>
      <c r="K641" s="103" t="e">
        <f>VLOOKUP([4]SayfaKAY!L436,#REF!,2,FALSE)</f>
        <v>#REF!</v>
      </c>
      <c r="L641" s="165" t="str">
        <f>[4]SayfaKAY!X436</f>
        <v>DİTAŞ DOĞAN YEDEK PARÇA İMALAT ve T</v>
      </c>
      <c r="M641" s="107" t="str">
        <f t="shared" si="413"/>
        <v>KAY5+6-BOZ-KAY5+6-FF-435</v>
      </c>
      <c r="N641" s="105" t="str">
        <f>[4]SayfaKAY!M436</f>
        <v>Rot kolunun somunu çok sıkıldıği gevşetilemedi bu yüzden kesmek zorunda kaldik</v>
      </c>
      <c r="O641" s="166" t="str">
        <f>[4]SayfaKAY!P436</f>
        <v>A-Sürüşü engeller</v>
      </c>
      <c r="P641" s="166" t="str">
        <f>[4]SayfaKAY!Q436</f>
        <v>A(Hareket etmeyi engelleyen arıza)</v>
      </c>
      <c r="Q641" s="166" t="str">
        <f>[4]SayfaKAY!R436</f>
        <v>N.A(Yaralanma yok)</v>
      </c>
      <c r="R641" s="132" t="str" cm="1">
        <f t="array" ref="R641">IF([4]SayfaKAY!U436="","",_xlfn.IFS([4]SayfaKAY!U436="Bozankaya","Bozankaya",[4]SayfaKAY!U436="Müşteri","Customer",[4]SayfaKAY!U436="Tedarikçi","Equipment Supplier"))</f>
        <v>Bozankaya</v>
      </c>
      <c r="S641" s="204" t="str">
        <f>[4]SayfaKAY!N436</f>
        <v>Rot kolu değişimi yapıldı</v>
      </c>
      <c r="T641" s="133" t="str">
        <f>[4]SayfaKAY!AD436</f>
        <v>*Ekipman değiştirilecek</v>
      </c>
      <c r="U641" s="132" t="str">
        <f>[4]SayfaKAY!W436</f>
        <v>Evet</v>
      </c>
      <c r="V641" s="108">
        <f>[4]SayfaKAY!AZ436</f>
        <v>2</v>
      </c>
      <c r="W641" s="136">
        <f t="shared" si="414"/>
        <v>45723</v>
      </c>
      <c r="X641" s="137" t="str">
        <f t="shared" si="415"/>
        <v>05:21</v>
      </c>
      <c r="Y641" s="235">
        <f>[4]SayfaKAY!AE436</f>
        <v>45723.222916666702</v>
      </c>
      <c r="Z641" s="192">
        <f t="shared" si="416"/>
        <v>45726</v>
      </c>
      <c r="AA641" s="110" t="str">
        <f t="shared" si="417"/>
        <v>05:24</v>
      </c>
      <c r="AB641" s="182">
        <f>[4]SayfaKAY!BA436</f>
        <v>45726.224999999999</v>
      </c>
      <c r="AC641" s="257">
        <f t="shared" si="418"/>
        <v>4324.9999999639113</v>
      </c>
      <c r="AD641" s="111">
        <f t="shared" si="419"/>
        <v>45726</v>
      </c>
      <c r="AE641" s="111" t="str">
        <f t="shared" si="420"/>
        <v>05:24</v>
      </c>
      <c r="AF641" s="235">
        <f>[4]SayfaKAY!BA436</f>
        <v>45726.224999999999</v>
      </c>
      <c r="AG641" s="179" t="str">
        <f>[4]SayfaKAY!S436</f>
        <v>(I) İlk Defa Karşılaşılan Arıza</v>
      </c>
      <c r="AH641" s="178" t="str">
        <f t="shared" si="421"/>
        <v>Bu Arıza Aracın Servise Verilmesine Engel</v>
      </c>
      <c r="AI641" s="163" t="str">
        <f>[4]SayfaKAY!AV436</f>
        <v/>
      </c>
      <c r="AJ641" s="164" t="str">
        <f t="shared" si="422"/>
        <v/>
      </c>
      <c r="AK641" s="164" t="str">
        <f t="shared" si="423"/>
        <v/>
      </c>
      <c r="AL641" s="112" t="str">
        <f>[4]SayfaKAY!AX436</f>
        <v/>
      </c>
      <c r="AM641" s="257" cm="1">
        <f t="array" ref="AM641">IFERROR(IF(AND(P641&lt;&gt;"D(Arıza Değil)",AH641="Bu Arıza Aracın Servise Verilmesine Engel Değil"),
IF(Z641-F641&gt;0,(AB641-Y641)*24*60,
IF(OR(AND(G641&gt;$AS$1,G641&lt;$AT$1),AND(G641&gt;$AU$1,G641&lt;$AV$1)),
(AF641-H641)*24*60,     BH:BH0)),        AN641),0)</f>
        <v>4324.9999999639113</v>
      </c>
      <c r="AN641" s="257">
        <f t="shared" si="424"/>
        <v>4324.9999999639113</v>
      </c>
      <c r="AO641" s="174" t="str">
        <f>[4]SayfaKAY!AG436</f>
        <v>Bozankaya</v>
      </c>
      <c r="AP641" s="174" t="str">
        <f>[4]SayfaKAY!AI436</f>
        <v>B100-7336</v>
      </c>
      <c r="AQ641" s="174" t="str">
        <f>[4]SayfaKAY!AQ436</f>
        <v/>
      </c>
      <c r="AR641" s="174" t="str">
        <f>[4]SayfaKAY!AH436</f>
        <v>DENGE KOLU ROTU</v>
      </c>
      <c r="AS641" s="174">
        <f>[4]SayfaKAY!AJ436</f>
        <v>1</v>
      </c>
      <c r="AT641" s="175" t="str">
        <f>[4]SayfaKAY!AM436</f>
        <v/>
      </c>
      <c r="AU641" s="176" t="str">
        <f>[4]SayfaKAY!AL436</f>
        <v/>
      </c>
      <c r="AV641" s="176" t="str">
        <f>[4]SayfaKAY!AP436</f>
        <v/>
      </c>
      <c r="AW641" s="177" t="str">
        <f>[4]SayfaKAY!AT436</f>
        <v/>
      </c>
      <c r="AX641" s="194">
        <f t="shared" si="425"/>
        <v>95149.999999206048</v>
      </c>
      <c r="AY641" s="168"/>
      <c r="AZ641" s="167"/>
      <c r="BA641" s="113"/>
      <c r="BB641" s="171"/>
      <c r="BC641" s="114"/>
      <c r="BD641" s="114"/>
      <c r="BE641" s="114"/>
      <c r="BF641" s="114"/>
      <c r="BG641" s="114"/>
      <c r="BH641" s="114" t="str">
        <f>IFERROR(FRACAS!AN439, "Hata Var")</f>
        <v/>
      </c>
      <c r="BI641" s="114"/>
      <c r="BJ641" s="114"/>
      <c r="BK641" s="105" t="str">
        <f>[4]SayfaKAY!AW436</f>
        <v/>
      </c>
      <c r="BL641" s="105" t="str">
        <f>[4]SayfaKAY!V436</f>
        <v>Üretim</v>
      </c>
      <c r="BM641" s="114"/>
      <c r="BN641" s="171" t="str">
        <f t="shared" si="426"/>
        <v>x yok</v>
      </c>
      <c r="BO641" s="171" t="b">
        <f t="shared" si="427"/>
        <v>0</v>
      </c>
      <c r="BP641" s="171" t="str">
        <f t="shared" si="428"/>
        <v>Bir günden fazla süren arıza</v>
      </c>
      <c r="BQ641" s="226">
        <f t="shared" si="429"/>
        <v>2.000000016996637</v>
      </c>
      <c r="BR641" s="226">
        <f t="shared" si="430"/>
        <v>4322.9999999469146</v>
      </c>
      <c r="BS641" s="226">
        <f t="shared" si="431"/>
        <v>4324.9999999639113</v>
      </c>
      <c r="BT641" s="114"/>
      <c r="BU641" s="242"/>
      <c r="BV641" s="233">
        <f t="shared" si="432"/>
        <v>0</v>
      </c>
      <c r="BW641" s="226" t="str">
        <f t="shared" si="433"/>
        <v>Hayır, çakışma yok</v>
      </c>
      <c r="BX641" s="229"/>
      <c r="BY641" s="247">
        <f t="shared" si="434"/>
        <v>1.388888900692109E-3</v>
      </c>
      <c r="BZ641" s="247">
        <f t="shared" si="435"/>
        <v>3.0020833332964685</v>
      </c>
      <c r="CA641" s="247">
        <f t="shared" si="436"/>
        <v>3.0034722221971606</v>
      </c>
      <c r="CB641" s="213"/>
      <c r="CC641" s="211"/>
      <c r="CD641" s="196"/>
      <c r="CE641" s="213">
        <v>435</v>
      </c>
      <c r="CF641" s="182">
        <f t="shared" si="437"/>
        <v>45723.221527777801</v>
      </c>
      <c r="CG641" s="182">
        <f t="shared" si="438"/>
        <v>45726.224999999999</v>
      </c>
      <c r="CH641" s="196"/>
      <c r="CI641" s="196"/>
      <c r="CJ641" s="196"/>
      <c r="CK641" s="196">
        <f t="shared" si="439"/>
        <v>3.0020833332964685</v>
      </c>
      <c r="CL641" s="196">
        <f t="shared" si="440"/>
        <v>1.388888900692109E-3</v>
      </c>
      <c r="CM641" s="196">
        <f t="shared" si="441"/>
        <v>3.0034722221971606</v>
      </c>
      <c r="CN641" s="114"/>
      <c r="CO641" s="115">
        <f t="shared" si="442"/>
        <v>4324.9999999639113</v>
      </c>
      <c r="CP641" s="116">
        <f t="shared" si="443"/>
        <v>180.12499999778811</v>
      </c>
      <c r="CQ641" s="117">
        <f t="shared" si="444"/>
        <v>0.22152777780138422</v>
      </c>
      <c r="CR641" s="117">
        <f t="shared" si="445"/>
        <v>45723.222916666702</v>
      </c>
      <c r="CS641" s="117">
        <f t="shared" si="446"/>
        <v>45726.224999999999</v>
      </c>
      <c r="CT641" s="118">
        <f t="shared" si="447"/>
        <v>65841122.000000015</v>
      </c>
      <c r="CU641" s="118">
        <f t="shared" si="448"/>
        <v>4322.9999999469146</v>
      </c>
      <c r="CV641" s="118">
        <f t="shared" si="449"/>
        <v>65845444.999999963</v>
      </c>
      <c r="CW641" s="119">
        <f t="shared" si="450"/>
        <v>0.99993434625584277</v>
      </c>
    </row>
    <row r="642" spans="1:101" ht="118.5" customHeight="1" x14ac:dyDescent="0.3">
      <c r="A642" s="160" t="str">
        <f>[4]SayfaKAY!C670</f>
        <v>KAY5+6</v>
      </c>
      <c r="B642" s="104" t="str">
        <f>[4]SayfaKAY!D670</f>
        <v>3876(5)</v>
      </c>
      <c r="C642" s="105" t="str">
        <f>[4]SayfaKAY!E670</f>
        <v>MB</v>
      </c>
      <c r="D642" s="105">
        <f>[4]SayfaKAY!F670</f>
        <v>126017</v>
      </c>
      <c r="E642" s="106" t="str">
        <f>[4]SayfaKAY!G670</f>
        <v>BOZ-KAY5+6-FF-659</v>
      </c>
      <c r="F642" s="193">
        <f t="shared" si="411"/>
        <v>45722</v>
      </c>
      <c r="G642" s="135">
        <f t="shared" si="412"/>
        <v>0.30902777780283941</v>
      </c>
      <c r="H642" s="235">
        <f>[4]SayfaKAY!H670</f>
        <v>45722.309027777803</v>
      </c>
      <c r="I642" s="104" t="str">
        <f>[4]SayfaKAY!I670</f>
        <v>Hat/Line</v>
      </c>
      <c r="J642" s="103" t="str">
        <f>IF([4]SayfaKAY!J670="","",IF([4]SayfaKAY!J670="Müşteri","Notified by Customer","Notified by Bozankaya"))</f>
        <v>Notified by Customer</v>
      </c>
      <c r="K642" s="103" t="e">
        <f>VLOOKUP([4]SayfaKAY!L670,#REF!,2,FALSE)</f>
        <v>#REF!</v>
      </c>
      <c r="L642" s="165" t="str">
        <f>[4]SayfaKAY!X670</f>
        <v>ATAK ULAŞIM SAN.TİC.LTD.ŞTİ.</v>
      </c>
      <c r="M642" s="107" t="str">
        <f t="shared" si="413"/>
        <v>KAY5+6-BOZ-KAY5+6-FF-659</v>
      </c>
      <c r="N642" s="105" t="str">
        <f>[4]SayfaKAY!M670</f>
        <v>05.03.2025 tarihinde gerçekleştirilen saha denetiminde  3876 nolu araçta 15:47 de kapı üstü ekranların aktif olmadığı tespit edilmiştir.</v>
      </c>
      <c r="O642" s="166" t="str">
        <f>[4]SayfaKAY!P670</f>
        <v>D-Arıza değil</v>
      </c>
      <c r="P642" s="166" t="str">
        <f>[4]SayfaKAY!Q670</f>
        <v>B(Servisten çekmeye etki eden arıza)</v>
      </c>
      <c r="Q642" s="166" t="str">
        <f>[4]SayfaKAY!R670</f>
        <v>N.A(Yaralanma yok)</v>
      </c>
      <c r="R642" s="132" t="str" cm="1">
        <f t="array" ref="R642">IF([4]SayfaKAY!U670="","",_xlfn.IFS([4]SayfaKAY!U670="Bozankaya","Bozankaya",[4]SayfaKAY!U670="Müşteri","Customer",[4]SayfaKAY!U670="Tedarikçi","Equipment Supplier"))</f>
        <v>Equipment Supplier</v>
      </c>
      <c r="S642" s="204" t="str">
        <f>[4]SayfaKAY!N670</f>
        <v>Test yapıldı. Rota kuruldu. Sorun görülmedi.</v>
      </c>
      <c r="T642" s="133" t="str">
        <f>[4]SayfaKAY!AD670</f>
        <v>*Arıza çözülecek</v>
      </c>
      <c r="U642" s="132" t="str">
        <f>[4]SayfaKAY!W670</f>
        <v>Evet</v>
      </c>
      <c r="V642" s="108">
        <f>[4]SayfaKAY!AZ670</f>
        <v>2</v>
      </c>
      <c r="W642" s="136">
        <f t="shared" si="414"/>
        <v>45722</v>
      </c>
      <c r="X642" s="137" t="str">
        <f t="shared" si="415"/>
        <v>08:00</v>
      </c>
      <c r="Y642" s="235">
        <f>[4]SayfaKAY!AE670</f>
        <v>45722.333333333299</v>
      </c>
      <c r="Z642" s="109">
        <f t="shared" si="416"/>
        <v>45723</v>
      </c>
      <c r="AA642" s="110" t="str">
        <f t="shared" si="417"/>
        <v>09:00</v>
      </c>
      <c r="AB642" s="182">
        <f>[4]SayfaKAY!BA670</f>
        <v>45723.375</v>
      </c>
      <c r="AC642" s="257">
        <f t="shared" si="418"/>
        <v>1534.9999999639113</v>
      </c>
      <c r="AD642" s="111">
        <f t="shared" si="419"/>
        <v>45723</v>
      </c>
      <c r="AE642" s="111" t="str">
        <f t="shared" si="420"/>
        <v>09:00</v>
      </c>
      <c r="AF642" s="235">
        <f>[4]SayfaKAY!BA670</f>
        <v>45723.375</v>
      </c>
      <c r="AG642" s="179" t="str">
        <f>[4]SayfaKAY!S670</f>
        <v>(III) Farklı Araçlarda Tekrarlayan Arıza</v>
      </c>
      <c r="AH642" s="178" t="str">
        <f t="shared" si="421"/>
        <v>Bu Arıza Aracın Servise Verilmesine Engel</v>
      </c>
      <c r="AI642" s="163" t="str">
        <f>[4]SayfaKAY!AV670</f>
        <v/>
      </c>
      <c r="AJ642" s="164" t="str">
        <f t="shared" si="422"/>
        <v/>
      </c>
      <c r="AK642" s="164" t="str">
        <f t="shared" si="423"/>
        <v/>
      </c>
      <c r="AL642" s="112" t="str">
        <f>[4]SayfaKAY!AX670</f>
        <v/>
      </c>
      <c r="AM642" s="257" cm="1">
        <f t="array" ref="AM642">IFERROR(IF(AND(P642&lt;&gt;"D(Arıza Değil)",AH642="Bu Arıza Aracın Servise Verilmesine Engel Değil"),
IF(Z642-F642&gt;0,(AB642-Y642)*24*60,
IF(OR(AND(G642&gt;$AS$1,G642&lt;$AT$1),AND(G642&gt;$AU$1,G642&lt;$AV$1)),
(AF642-H642)*24*60,     BH:BH0)),        AN642),0)</f>
        <v>1534.9999999639113</v>
      </c>
      <c r="AN642" s="257">
        <f t="shared" si="424"/>
        <v>1534.9999999639113</v>
      </c>
      <c r="AO642" s="174" t="str">
        <f>[4]SayfaKAY!AG670</f>
        <v/>
      </c>
      <c r="AP642" s="174" t="str">
        <f>[4]SayfaKAY!AI670</f>
        <v/>
      </c>
      <c r="AQ642" s="174" t="str">
        <f>[4]SayfaKAY!AQ670</f>
        <v/>
      </c>
      <c r="AR642" s="174" t="str">
        <f>[4]SayfaKAY!AH670</f>
        <v/>
      </c>
      <c r="AS642" s="174" t="str">
        <f>[4]SayfaKAY!AJ670</f>
        <v/>
      </c>
      <c r="AT642" s="175" t="str">
        <f>[4]SayfaKAY!AM670</f>
        <v/>
      </c>
      <c r="AU642" s="176" t="str">
        <f>[4]SayfaKAY!AL670</f>
        <v/>
      </c>
      <c r="AV642" s="176" t="str">
        <f>[4]SayfaKAY!AP670</f>
        <v/>
      </c>
      <c r="AW642" s="177" t="str">
        <f>[4]SayfaKAY!AT670</f>
        <v/>
      </c>
      <c r="AX642" s="194">
        <f t="shared" si="425"/>
        <v>33769.999999206048</v>
      </c>
      <c r="AY642" s="168"/>
      <c r="AZ642" s="167"/>
      <c r="BA642" s="113"/>
      <c r="BB642" s="171" t="str">
        <f t="shared" ref="BB642:BB665" si="453">IF($AQ$1="X", IF(AND(G642&gt;=$AS$1,G642&lt;=$AT$1),IF(P642&lt;&gt;"D(Arıza Değil)",AC642,0), IF(AND(G642&gt;=$AU$1,G642&lt;=$AV$1),IF(P642&lt;&gt;"D(Arıza Değil)",AC642,0), "")), "")</f>
        <v/>
      </c>
      <c r="BC642" s="114"/>
      <c r="BD642" s="114"/>
      <c r="BE642" s="114"/>
      <c r="BF642" s="114"/>
      <c r="BG642" s="114"/>
      <c r="BH642" s="114">
        <f>IFERROR(FRACAS!AN673, "Hata Var")</f>
        <v>360</v>
      </c>
      <c r="BI642" s="114"/>
      <c r="BJ642" s="114"/>
      <c r="BK642" s="105" t="str">
        <f>[4]SayfaKAY!AW670</f>
        <v/>
      </c>
      <c r="BL642" s="105" t="str">
        <f>[4]SayfaKAY!V670</f>
        <v>ATAK ULAŞIM SAN.TİC.LTD.ŞTİ.</v>
      </c>
      <c r="BM642" s="114"/>
      <c r="BN642" s="171" t="str">
        <f t="shared" si="426"/>
        <v>x yok</v>
      </c>
      <c r="BO642" s="171" t="str">
        <f t="shared" si="427"/>
        <v>aynı gün giderilen arıza</v>
      </c>
      <c r="BP642" s="171" t="str">
        <f t="shared" si="428"/>
        <v>Bir günden fazla süren arıza</v>
      </c>
      <c r="BQ642" s="226">
        <f t="shared" si="429"/>
        <v>34.999999915016815</v>
      </c>
      <c r="BR642" s="226">
        <f t="shared" si="430"/>
        <v>1500.0000000488944</v>
      </c>
      <c r="BS642" s="226">
        <f t="shared" si="431"/>
        <v>1534.9999999639113</v>
      </c>
      <c r="BT642" s="114"/>
      <c r="BU642" s="242"/>
      <c r="BV642" s="233">
        <f t="shared" si="432"/>
        <v>1</v>
      </c>
      <c r="BW642" s="226" t="str">
        <f t="shared" si="433"/>
        <v>Evet, çakışma var</v>
      </c>
      <c r="BX642" s="229"/>
      <c r="BY642" s="247">
        <f t="shared" si="434"/>
        <v>2.4305555496539455E-2</v>
      </c>
      <c r="BZ642" s="247">
        <f t="shared" si="435"/>
        <v>1.0416666667006211</v>
      </c>
      <c r="CA642" s="247">
        <f t="shared" si="436"/>
        <v>1.0659722221971606</v>
      </c>
      <c r="CB642" s="213"/>
      <c r="CC642" s="211"/>
      <c r="CD642" s="196"/>
      <c r="CE642" s="213">
        <v>669</v>
      </c>
      <c r="CF642" s="182">
        <f t="shared" si="437"/>
        <v>45722.309027777803</v>
      </c>
      <c r="CG642" s="182">
        <f t="shared" si="438"/>
        <v>45723.375</v>
      </c>
      <c r="CH642" s="196"/>
      <c r="CI642" s="196"/>
      <c r="CJ642" s="196"/>
      <c r="CK642" s="196">
        <f t="shared" si="439"/>
        <v>1.0416666667006211</v>
      </c>
      <c r="CL642" s="196">
        <f t="shared" si="440"/>
        <v>2.4305555496539455E-2</v>
      </c>
      <c r="CM642" s="196">
        <f t="shared" si="441"/>
        <v>1.0659722221971606</v>
      </c>
      <c r="CN642" s="114"/>
      <c r="CO642" s="115">
        <f t="shared" si="442"/>
        <v>1534.9999999639113</v>
      </c>
      <c r="CP642" s="116">
        <f t="shared" si="443"/>
        <v>62.500000002037268</v>
      </c>
      <c r="CQ642" s="117">
        <f t="shared" si="444"/>
        <v>0.30902777780283941</v>
      </c>
      <c r="CR642" s="117">
        <f t="shared" si="445"/>
        <v>45722.333333333299</v>
      </c>
      <c r="CS642" s="117">
        <f t="shared" si="446"/>
        <v>45723.375</v>
      </c>
      <c r="CT642" s="118">
        <f t="shared" si="447"/>
        <v>65839714.999999918</v>
      </c>
      <c r="CU642" s="118">
        <f t="shared" si="448"/>
        <v>1500.0000000488944</v>
      </c>
      <c r="CV642" s="118">
        <f t="shared" si="449"/>
        <v>65841214.999999963</v>
      </c>
      <c r="CW642" s="119">
        <f t="shared" si="450"/>
        <v>0.99997721791737826</v>
      </c>
    </row>
    <row r="643" spans="1:101" ht="118.5" customHeight="1" x14ac:dyDescent="0.3">
      <c r="A643" s="160" t="str">
        <f>[4]SayfaKAY!C704</f>
        <v>KAY5+6</v>
      </c>
      <c r="B643" s="104" t="str">
        <f>[4]SayfaKAY!D704</f>
        <v>3872(1)</v>
      </c>
      <c r="C643" s="105" t="str">
        <f>[4]SayfaKAY!E704</f>
        <v>MB</v>
      </c>
      <c r="D643" s="105">
        <f>[4]SayfaKAY!F704</f>
        <v>114339</v>
      </c>
      <c r="E643" s="106" t="str">
        <f>[4]SayfaKAY!G704</f>
        <v>BOZ-KAY5+6-FF-691</v>
      </c>
      <c r="F643" s="193">
        <f t="shared" si="411"/>
        <v>45719</v>
      </c>
      <c r="G643" s="135">
        <f t="shared" si="412"/>
        <v>0.90069444439723156</v>
      </c>
      <c r="H643" s="235">
        <f>[4]SayfaKAY!H704</f>
        <v>45719.900694444397</v>
      </c>
      <c r="I643" s="104" t="str">
        <f>[4]SayfaKAY!I704</f>
        <v>Hat/Line</v>
      </c>
      <c r="J643" s="103" t="str">
        <f>IF([4]SayfaKAY!J704="","",IF([4]SayfaKAY!J704="Müşteri","Notified by Customer","Notified by Bozankaya"))</f>
        <v>Notified by Customer</v>
      </c>
      <c r="K643" s="103" t="e">
        <f>VLOOKUP([4]SayfaKAY!L704,#REF!,2,FALSE)</f>
        <v>#REF!</v>
      </c>
      <c r="L643" s="165" t="str">
        <f>[4]SayfaKAY!X704</f>
        <v>DENİZLER OTOMOTİV SAN. VE TİC.LTD.Ş</v>
      </c>
      <c r="M643" s="107" t="str">
        <f t="shared" si="413"/>
        <v>KAY5+6-BOZ-KAY5+6-FF-691</v>
      </c>
      <c r="N643" s="105" t="str">
        <f>[4]SayfaKAY!M704</f>
        <v>Ön cam suyu hortu bağlantı plastiği kırık</v>
      </c>
      <c r="O643" s="166" t="str">
        <f>[4]SayfaKAY!P704</f>
        <v>D-Arıza değil</v>
      </c>
      <c r="P643" s="166" t="str">
        <f>[4]SayfaKAY!Q704</f>
        <v>A(Hareket etmeyi engelleyen arıza)</v>
      </c>
      <c r="Q643" s="166" t="str">
        <f>[4]SayfaKAY!R704</f>
        <v>N.A(Yaralanma yok)</v>
      </c>
      <c r="R643" s="132" t="str" cm="1">
        <f t="array" ref="R643">IF([4]SayfaKAY!U704="","",_xlfn.IFS([4]SayfaKAY!U704="Bozankaya","Bozankaya",[4]SayfaKAY!U704="Müşteri","Customer",[4]SayfaKAY!U704="Tedarikçi","Equipment Supplier"))</f>
        <v>Equipment Supplier</v>
      </c>
      <c r="S643" s="204" t="str">
        <f>[4]SayfaKAY!N704</f>
        <v>Hortum fıskiye aparatı değiştirildi.</v>
      </c>
      <c r="T643" s="133" t="str">
        <f>[4]SayfaKAY!AD704</f>
        <v>Ekipman yenisi ile değiştirildi</v>
      </c>
      <c r="U643" s="132" t="str">
        <f>[4]SayfaKAY!W704</f>
        <v>Evet</v>
      </c>
      <c r="V643" s="108">
        <f>[4]SayfaKAY!AZ704</f>
        <v>2</v>
      </c>
      <c r="W643" s="136">
        <f t="shared" si="414"/>
        <v>45719</v>
      </c>
      <c r="X643" s="137" t="str">
        <f t="shared" si="415"/>
        <v>05:00</v>
      </c>
      <c r="Y643" s="235">
        <f>[4]SayfaKAY!AE704</f>
        <v>45719.208333333299</v>
      </c>
      <c r="Z643" s="109">
        <f t="shared" si="416"/>
        <v>45720</v>
      </c>
      <c r="AA643" s="110" t="str">
        <f t="shared" si="417"/>
        <v>07:00</v>
      </c>
      <c r="AB643" s="182">
        <f>[4]SayfaKAY!BA704</f>
        <v>45720.291666666701</v>
      </c>
      <c r="AC643" s="257">
        <f t="shared" si="418"/>
        <v>563.00000011688098</v>
      </c>
      <c r="AD643" s="111">
        <f t="shared" si="419"/>
        <v>45720</v>
      </c>
      <c r="AE643" s="111" t="str">
        <f t="shared" si="420"/>
        <v>07:00</v>
      </c>
      <c r="AF643" s="235">
        <f>[4]SayfaKAY!BA704</f>
        <v>45720.291666666701</v>
      </c>
      <c r="AG643" s="179" t="str">
        <f>[4]SayfaKAY!S704</f>
        <v>(III) Farklı Araçlarda Tekrarlayan Arıza</v>
      </c>
      <c r="AH643" s="178" t="str">
        <f t="shared" si="421"/>
        <v>Bu Arıza Aracın Servise Verilmesine Engel</v>
      </c>
      <c r="AI643" s="163" t="str">
        <f>[4]SayfaKAY!AV704</f>
        <v/>
      </c>
      <c r="AJ643" s="164" t="str">
        <f t="shared" si="422"/>
        <v/>
      </c>
      <c r="AK643" s="164" t="str">
        <f t="shared" si="423"/>
        <v/>
      </c>
      <c r="AL643" s="112" t="str">
        <f>[4]SayfaKAY!AX704</f>
        <v/>
      </c>
      <c r="AM643" s="257" cm="1">
        <f t="array" ref="AM643">IFERROR(IF(AND(P643&lt;&gt;"D(Arıza Değil)",AH643="Bu Arıza Aracın Servise Verilmesine Engel Değil"),
IF(Z643-F643&gt;0,(AB643-Y643)*24*60,
IF(OR(AND(G643&gt;$AS$1,G643&lt;$AT$1),AND(G643&gt;$AU$1,G643&lt;$AV$1)),
(AF643-H643)*24*60,     BH:BH0)),        AN643),0)</f>
        <v>563.00000011688098</v>
      </c>
      <c r="AN643" s="257">
        <f t="shared" si="424"/>
        <v>563.00000011688098</v>
      </c>
      <c r="AO643" s="174" t="str">
        <f>[4]SayfaKAY!AG704</f>
        <v/>
      </c>
      <c r="AP643" s="174" t="str">
        <f>[4]SayfaKAY!AI704</f>
        <v/>
      </c>
      <c r="AQ643" s="174" t="str">
        <f>[4]SayfaKAY!AQ704</f>
        <v/>
      </c>
      <c r="AR643" s="174" t="str">
        <f>[4]SayfaKAY!AH704</f>
        <v/>
      </c>
      <c r="AS643" s="174" t="str">
        <f>[4]SayfaKAY!AJ704</f>
        <v/>
      </c>
      <c r="AT643" s="175" t="str">
        <f>[4]SayfaKAY!AM704</f>
        <v/>
      </c>
      <c r="AU643" s="176" t="str">
        <f>[4]SayfaKAY!AL704</f>
        <v/>
      </c>
      <c r="AV643" s="176" t="str">
        <f>[4]SayfaKAY!AP704</f>
        <v/>
      </c>
      <c r="AW643" s="177" t="str">
        <f>[4]SayfaKAY!AT704</f>
        <v/>
      </c>
      <c r="AX643" s="194">
        <f t="shared" si="425"/>
        <v>12386.000002571382</v>
      </c>
      <c r="AY643" s="168"/>
      <c r="AZ643" s="167"/>
      <c r="BA643" s="113"/>
      <c r="BB643" s="171" t="str">
        <f t="shared" si="453"/>
        <v/>
      </c>
      <c r="BC643" s="114"/>
      <c r="BD643" s="114"/>
      <c r="BE643" s="114"/>
      <c r="BF643" s="114"/>
      <c r="BG643" s="114"/>
      <c r="BH643" s="114">
        <f>IFERROR(FRACAS!AN707, "Hata Var")</f>
        <v>138.00000009359792</v>
      </c>
      <c r="BI643" s="114"/>
      <c r="BJ643" s="114"/>
      <c r="BK643" s="105" t="str">
        <f>[4]SayfaKAY!AW704</f>
        <v/>
      </c>
      <c r="BL643" s="105" t="str">
        <f>[4]SayfaKAY!V704</f>
        <v>DENİZLER OTOMOTİV SAN. VE TİC.LTD.Ş</v>
      </c>
      <c r="BM643" s="114"/>
      <c r="BN643" s="171" t="str">
        <f t="shared" si="426"/>
        <v>x yok</v>
      </c>
      <c r="BO643" s="171" t="b">
        <f t="shared" si="427"/>
        <v>0</v>
      </c>
      <c r="BP643" s="171" t="str">
        <f t="shared" si="428"/>
        <v>Bir günden fazla süren arıza</v>
      </c>
      <c r="BQ643" s="226">
        <f t="shared" si="429"/>
        <v>-996.99999998090789</v>
      </c>
      <c r="BR643" s="226">
        <f t="shared" si="430"/>
        <v>1560.0000000977889</v>
      </c>
      <c r="BS643" s="226">
        <f t="shared" si="431"/>
        <v>563.00000011688098</v>
      </c>
      <c r="BT643" s="114"/>
      <c r="BU643" s="242"/>
      <c r="BV643" s="233">
        <f t="shared" si="432"/>
        <v>3</v>
      </c>
      <c r="BW643" s="226" t="str">
        <f t="shared" si="433"/>
        <v>Evet, çakışma var</v>
      </c>
      <c r="BX643" s="229"/>
      <c r="BY643" s="247">
        <f t="shared" si="434"/>
        <v>-0.6923611110978527</v>
      </c>
      <c r="BZ643" s="247">
        <f t="shared" si="435"/>
        <v>1.0833333334012423</v>
      </c>
      <c r="CA643" s="247">
        <f t="shared" si="436"/>
        <v>0.39097222230338957</v>
      </c>
      <c r="CB643" s="213"/>
      <c r="CC643" s="211"/>
      <c r="CD643" s="196"/>
      <c r="CE643" s="213">
        <v>703</v>
      </c>
      <c r="CF643" s="182">
        <f t="shared" si="437"/>
        <v>45719.900694444397</v>
      </c>
      <c r="CG643" s="182">
        <f t="shared" si="438"/>
        <v>45720.291666666701</v>
      </c>
      <c r="CH643" s="196"/>
      <c r="CI643" s="196"/>
      <c r="CJ643" s="196"/>
      <c r="CK643" s="196">
        <f t="shared" si="439"/>
        <v>1.0833333334012423</v>
      </c>
      <c r="CL643" s="196">
        <f t="shared" si="440"/>
        <v>-0.6923611110978527</v>
      </c>
      <c r="CM643" s="196">
        <f t="shared" si="441"/>
        <v>0.39097222230338957</v>
      </c>
      <c r="CN643" s="114"/>
      <c r="CO643" s="115">
        <f t="shared" si="442"/>
        <v>563.00000011688098</v>
      </c>
      <c r="CP643" s="116">
        <f t="shared" si="443"/>
        <v>65.000000004074536</v>
      </c>
      <c r="CQ643" s="117">
        <f t="shared" si="444"/>
        <v>0.90069444439723156</v>
      </c>
      <c r="CR643" s="117">
        <f t="shared" si="445"/>
        <v>45719.208333333299</v>
      </c>
      <c r="CS643" s="117">
        <f t="shared" si="446"/>
        <v>45720.291666666701</v>
      </c>
      <c r="CT643" s="118">
        <f t="shared" si="447"/>
        <v>65834363.000000022</v>
      </c>
      <c r="CU643" s="118">
        <f t="shared" si="448"/>
        <v>1560.0000000977889</v>
      </c>
      <c r="CV643" s="118">
        <f t="shared" si="449"/>
        <v>65835923.000000119</v>
      </c>
      <c r="CW643" s="119">
        <f t="shared" si="450"/>
        <v>0.99997630472956078</v>
      </c>
    </row>
    <row r="644" spans="1:101" ht="118.5" customHeight="1" x14ac:dyDescent="0.3">
      <c r="A644" s="160" t="str">
        <f>[4]SayfaKAY!C754</f>
        <v>KAY5+6</v>
      </c>
      <c r="B644" s="104" t="str">
        <f>[4]SayfaKAY!D754</f>
        <v>3872(1)</v>
      </c>
      <c r="C644" s="105" t="str">
        <f>[4]SayfaKAY!E754</f>
        <v>MB</v>
      </c>
      <c r="D644" s="105">
        <f>[4]SayfaKAY!F754</f>
        <v>112990</v>
      </c>
      <c r="E644" s="106" t="str">
        <f>[4]SayfaKAY!G754</f>
        <v>BOZ-KAY5+6-FF-741</v>
      </c>
      <c r="F644" s="193">
        <f t="shared" si="411"/>
        <v>45716</v>
      </c>
      <c r="G644" s="135">
        <f t="shared" si="412"/>
        <v>0.48819444439868676</v>
      </c>
      <c r="H644" s="235">
        <f>[4]SayfaKAY!H754</f>
        <v>45716.488194444399</v>
      </c>
      <c r="I644" s="104" t="str">
        <f>[4]SayfaKAY!I754</f>
        <v>Hat/Line</v>
      </c>
      <c r="J644" s="103" t="str">
        <f>IF([4]SayfaKAY!J754="","",IF([4]SayfaKAY!J754="Müşteri","Notified by Customer","Notified by Bozankaya"))</f>
        <v>Notified by Customer</v>
      </c>
      <c r="K644" s="103" t="e">
        <f>VLOOKUP([4]SayfaKAY!L754,#REF!,2,FALSE)</f>
        <v>#REF!</v>
      </c>
      <c r="L644" s="165" t="str">
        <f>[4]SayfaKAY!X754</f>
        <v>ATAK ULAŞIM SAN.TİC.LTD.ŞTİ.</v>
      </c>
      <c r="M644" s="107" t="str">
        <f t="shared" si="413"/>
        <v>KAY5+6-BOZ-KAY5+6-FF-741</v>
      </c>
      <c r="N644" s="105" t="str">
        <f>[4]SayfaKAY!M754</f>
        <v>27.02.2025 tarihinde yapılan saha denetiminde 3872 nolu aracın saat 14:17 de kapı üstü ekranlarının çalışmadığı tespit edilmiştir.</v>
      </c>
      <c r="O644" s="166" t="str">
        <f>[4]SayfaKAY!P754</f>
        <v>D-Arıza değil</v>
      </c>
      <c r="P644" s="166" t="str">
        <f>[4]SayfaKAY!Q754</f>
        <v>B(Servisten çekmeye etki eden arıza)</v>
      </c>
      <c r="Q644" s="166" t="str">
        <f>[4]SayfaKAY!R754</f>
        <v>N.A(Yaralanma yok)</v>
      </c>
      <c r="R644" s="132" t="str" cm="1">
        <f t="array" ref="R644">IF([4]SayfaKAY!U754="","",_xlfn.IFS([4]SayfaKAY!U754="Bozankaya","Bozankaya",[4]SayfaKAY!U754="Müşteri","Customer",[4]SayfaKAY!U754="Tedarikçi","Equipment Supplier"))</f>
        <v>Equipment Supplier</v>
      </c>
      <c r="S644" s="204" t="str">
        <f>[4]SayfaKAY!N754</f>
        <v>GYP resetlendi.</v>
      </c>
      <c r="T644" s="133" t="str">
        <f>[4]SayfaKAY!AD754</f>
        <v>*Reset edildi</v>
      </c>
      <c r="U644" s="132" t="str">
        <f>[4]SayfaKAY!W754</f>
        <v>Evet</v>
      </c>
      <c r="V644" s="108">
        <f>[4]SayfaKAY!AZ754</f>
        <v>1</v>
      </c>
      <c r="W644" s="136">
        <f t="shared" si="414"/>
        <v>45715</v>
      </c>
      <c r="X644" s="137" t="str">
        <f t="shared" si="415"/>
        <v>12:00</v>
      </c>
      <c r="Y644" s="235">
        <f>[4]SayfaKAY!AE754</f>
        <v>45715.5</v>
      </c>
      <c r="Z644" s="109">
        <f t="shared" si="416"/>
        <v>45716</v>
      </c>
      <c r="AA644" s="110" t="str">
        <f t="shared" si="417"/>
        <v>13:00</v>
      </c>
      <c r="AB644" s="182">
        <f>[4]SayfaKAY!BA754</f>
        <v>45716.541666666701</v>
      </c>
      <c r="AC644" s="257">
        <f t="shared" si="418"/>
        <v>77.000000114785507</v>
      </c>
      <c r="AD644" s="111">
        <f t="shared" si="419"/>
        <v>45716</v>
      </c>
      <c r="AE644" s="111" t="str">
        <f t="shared" si="420"/>
        <v>13:00</v>
      </c>
      <c r="AF644" s="235">
        <f>[4]SayfaKAY!BA754</f>
        <v>45716.541666666701</v>
      </c>
      <c r="AG644" s="179" t="str">
        <f>[4]SayfaKAY!S754</f>
        <v>(III) Farklı Araçlarda Tekrarlayan Arıza</v>
      </c>
      <c r="AH644" s="178" t="str">
        <f t="shared" si="421"/>
        <v>Bu Arıza Aracın Servise Verilmesine Engel</v>
      </c>
      <c r="AI644" s="163" t="str">
        <f>[4]SayfaKAY!AV754</f>
        <v/>
      </c>
      <c r="AJ644" s="164" t="str">
        <f t="shared" si="422"/>
        <v/>
      </c>
      <c r="AK644" s="164" t="str">
        <f t="shared" si="423"/>
        <v/>
      </c>
      <c r="AL644" s="112" t="str">
        <f>[4]SayfaKAY!AX754</f>
        <v/>
      </c>
      <c r="AM644" s="257" cm="1">
        <f t="array" ref="AM644">IFERROR(IF(AND(P644&lt;&gt;"D(Arıza Değil)",AH644="Bu Arıza Aracın Servise Verilmesine Engel Değil"),
IF(Z644-F644&gt;0,(AB644-Y644)*24*60,
IF(OR(AND(G644&gt;$AS$1,G644&lt;$AT$1),AND(G644&gt;$AU$1,G644&lt;$AV$1)),
(AF644-H644)*24*60,     BH:BH0)),        AN644),0)</f>
        <v>77.000000114785507</v>
      </c>
      <c r="AN644" s="257">
        <f t="shared" si="424"/>
        <v>77.000000114785507</v>
      </c>
      <c r="AO644" s="174" t="str">
        <f>[4]SayfaKAY!AG754</f>
        <v/>
      </c>
      <c r="AP644" s="174" t="str">
        <f>[4]SayfaKAY!AI754</f>
        <v/>
      </c>
      <c r="AQ644" s="174" t="str">
        <f>[4]SayfaKAY!AQ754</f>
        <v/>
      </c>
      <c r="AR644" s="174" t="str">
        <f>[4]SayfaKAY!AH754</f>
        <v/>
      </c>
      <c r="AS644" s="174" t="str">
        <f>[4]SayfaKAY!AJ754</f>
        <v/>
      </c>
      <c r="AT644" s="175" t="str">
        <f>[4]SayfaKAY!AM754</f>
        <v/>
      </c>
      <c r="AU644" s="176" t="str">
        <f>[4]SayfaKAY!AL754</f>
        <v/>
      </c>
      <c r="AV644" s="176" t="str">
        <f>[4]SayfaKAY!AP754</f>
        <v/>
      </c>
      <c r="AW644" s="177" t="str">
        <f>[4]SayfaKAY!AT754</f>
        <v/>
      </c>
      <c r="AX644" s="194">
        <f t="shared" si="425"/>
        <v>847.00000126264058</v>
      </c>
      <c r="AY644" s="168"/>
      <c r="AZ644" s="167"/>
      <c r="BA644" s="113"/>
      <c r="BB644" s="171" t="str">
        <f t="shared" si="453"/>
        <v/>
      </c>
      <c r="BC644" s="114"/>
      <c r="BD644" s="114"/>
      <c r="BE644" s="114"/>
      <c r="BF644" s="114"/>
      <c r="BG644" s="114"/>
      <c r="BH644" s="114">
        <f>IFERROR(FRACAS!AN757, "Hata Var")</f>
        <v>156.99999988311902</v>
      </c>
      <c r="BI644" s="114"/>
      <c r="BJ644" s="114"/>
      <c r="BK644" s="105" t="str">
        <f>[4]SayfaKAY!AW754</f>
        <v/>
      </c>
      <c r="BL644" s="105" t="str">
        <f>[4]SayfaKAY!V754</f>
        <v>ATAK ULAŞIM SAN.TİC.LTD.ŞTİ.</v>
      </c>
      <c r="BM644" s="114"/>
      <c r="BN644" s="171" t="str">
        <f t="shared" si="426"/>
        <v>x yok</v>
      </c>
      <c r="BO644" s="171" t="b">
        <f t="shared" si="427"/>
        <v>0</v>
      </c>
      <c r="BP644" s="171" t="b">
        <f t="shared" si="428"/>
        <v>0</v>
      </c>
      <c r="BQ644" s="226">
        <f t="shared" si="429"/>
        <v>-1422.9999999341089</v>
      </c>
      <c r="BR644" s="226">
        <f t="shared" si="430"/>
        <v>1500.0000000488944</v>
      </c>
      <c r="BS644" s="226">
        <f t="shared" si="431"/>
        <v>77.000000114785507</v>
      </c>
      <c r="BT644" s="114"/>
      <c r="BU644" s="242"/>
      <c r="BV644" s="233">
        <f t="shared" si="432"/>
        <v>3</v>
      </c>
      <c r="BW644" s="226" t="str">
        <f t="shared" si="433"/>
        <v>Evet, çakışma var</v>
      </c>
      <c r="BX644" s="229"/>
      <c r="BY644" s="247">
        <f t="shared" si="434"/>
        <v>-0.98819444439868676</v>
      </c>
      <c r="BZ644" s="247">
        <f t="shared" si="435"/>
        <v>1.0416666667006211</v>
      </c>
      <c r="CA644" s="247">
        <f t="shared" si="436"/>
        <v>5.347222230193438E-2</v>
      </c>
      <c r="CB644" s="213"/>
      <c r="CC644" s="211"/>
      <c r="CD644" s="196"/>
      <c r="CE644" s="213">
        <v>753</v>
      </c>
      <c r="CF644" s="182">
        <f t="shared" si="437"/>
        <v>45716.488194444399</v>
      </c>
      <c r="CG644" s="182">
        <f t="shared" si="438"/>
        <v>45716.541666666701</v>
      </c>
      <c r="CH644" s="196"/>
      <c r="CI644" s="196"/>
      <c r="CJ644" s="196"/>
      <c r="CK644" s="196">
        <f t="shared" si="439"/>
        <v>1.0416666667006211</v>
      </c>
      <c r="CL644" s="196">
        <f t="shared" si="440"/>
        <v>-0.98819444439868676</v>
      </c>
      <c r="CM644" s="196">
        <f t="shared" si="441"/>
        <v>5.347222230193438E-2</v>
      </c>
      <c r="CN644" s="114"/>
      <c r="CO644" s="115">
        <f t="shared" si="442"/>
        <v>77.000000114785507</v>
      </c>
      <c r="CP644" s="116">
        <f t="shared" si="443"/>
        <v>62.500000002037268</v>
      </c>
      <c r="CQ644" s="117">
        <f t="shared" si="444"/>
        <v>0.48819444439868676</v>
      </c>
      <c r="CR644" s="117">
        <f t="shared" si="445"/>
        <v>45715.5</v>
      </c>
      <c r="CS644" s="117">
        <f t="shared" si="446"/>
        <v>45716.541666666701</v>
      </c>
      <c r="CT644" s="118">
        <f t="shared" si="447"/>
        <v>65829617.000000067</v>
      </c>
      <c r="CU644" s="118">
        <f t="shared" si="448"/>
        <v>1500.0000000488944</v>
      </c>
      <c r="CV644" s="118">
        <f t="shared" si="449"/>
        <v>65831117.000000112</v>
      </c>
      <c r="CW644" s="119">
        <f t="shared" si="450"/>
        <v>0.99997721442277754</v>
      </c>
    </row>
    <row r="645" spans="1:101" ht="118.5" customHeight="1" x14ac:dyDescent="0.3">
      <c r="A645" s="160" t="str">
        <f>[4]SayfaKAY!C635</f>
        <v>KAY5+6</v>
      </c>
      <c r="B645" s="104" t="str">
        <f>[4]SayfaKAY!D635</f>
        <v>3876(5)</v>
      </c>
      <c r="C645" s="105" t="str">
        <f>[4]SayfaKAY!E635</f>
        <v>RA</v>
      </c>
      <c r="D645" s="105">
        <f>[4]SayfaKAY!F635</f>
        <v>122937</v>
      </c>
      <c r="E645" s="106" t="str">
        <f>[4]SayfaKAY!G635</f>
        <v>BOZ-KAY5+6-FF-629</v>
      </c>
      <c r="F645" s="193">
        <f t="shared" si="411"/>
        <v>45714</v>
      </c>
      <c r="G645" s="135">
        <f t="shared" si="412"/>
        <v>0.44305555560276844</v>
      </c>
      <c r="H645" s="235">
        <f>[4]SayfaKAY!H635</f>
        <v>45714.443055555603</v>
      </c>
      <c r="I645" s="104" t="str">
        <f>[4]SayfaKAY!I635</f>
        <v>Hat/Line</v>
      </c>
      <c r="J645" s="103" t="str">
        <f>IF([4]SayfaKAY!J635="","",IF([4]SayfaKAY!J635="Müşteri","Notified by Customer","Notified by Bozankaya"))</f>
        <v>Notified by Customer</v>
      </c>
      <c r="K645" s="103" t="e">
        <f>VLOOKUP([4]SayfaKAY!L635,#REF!,2,FALSE)</f>
        <v>#REF!</v>
      </c>
      <c r="L645" s="165" t="str">
        <f>[4]SayfaKAY!X635</f>
        <v>ATAK ULAŞIM SAN.TİC.LTD.ŞTİ.</v>
      </c>
      <c r="M645" s="107" t="str">
        <f t="shared" si="413"/>
        <v>KAY5+6-BOZ-KAY5+6-FF-629</v>
      </c>
      <c r="N645" s="105" t="str">
        <f>[4]SayfaKAY!M635</f>
        <v>25.02.2025 tarihinde gerçekleştirilen saha denetiminde 3876 nolu araçta 14:09 da kapı üstü ekranların boş beyaz ekran olduğu tespit edilmiştir.</v>
      </c>
      <c r="O645" s="166" t="str">
        <f>[4]SayfaKAY!P635</f>
        <v>D-Arıza değil</v>
      </c>
      <c r="P645" s="166" t="str">
        <f>[4]SayfaKAY!Q635</f>
        <v>B(Servisten çekmeye etki eden arıza)</v>
      </c>
      <c r="Q645" s="166" t="str">
        <f>[4]SayfaKAY!R635</f>
        <v>N.A(Yaralanma yok)</v>
      </c>
      <c r="R645" s="132" t="str" cm="1">
        <f t="array" ref="R645">IF([4]SayfaKAY!U635="","",_xlfn.IFS([4]SayfaKAY!U635="Bozankaya","Bozankaya",[4]SayfaKAY!U635="Müşteri","Customer",[4]SayfaKAY!U635="Tedarikçi","Equipment Supplier"))</f>
        <v>Equipment Supplier</v>
      </c>
      <c r="S645" s="204" t="str">
        <f>[4]SayfaKAY!N635</f>
        <v>Görsel yönetim PC resetlendi. Sorun giderildi.</v>
      </c>
      <c r="T645" s="133" t="str">
        <f>[4]SayfaKAY!AD635</f>
        <v>*Reset edildi</v>
      </c>
      <c r="U645" s="132" t="str">
        <f>[4]SayfaKAY!W635</f>
        <v>Evet</v>
      </c>
      <c r="V645" s="108">
        <f>[4]SayfaKAY!AZ635</f>
        <v>1</v>
      </c>
      <c r="W645" s="136">
        <f t="shared" si="414"/>
        <v>45714</v>
      </c>
      <c r="X645" s="137" t="str">
        <f t="shared" si="415"/>
        <v>11:00</v>
      </c>
      <c r="Y645" s="235">
        <f>[4]SayfaKAY!AE635</f>
        <v>45714.458333333299</v>
      </c>
      <c r="Z645" s="109">
        <f t="shared" si="416"/>
        <v>45715</v>
      </c>
      <c r="AA645" s="110" t="str">
        <f t="shared" si="417"/>
        <v>11:30</v>
      </c>
      <c r="AB645" s="182">
        <f>[4]SayfaKAY!BA635</f>
        <v>45715.479166666701</v>
      </c>
      <c r="AC645" s="257">
        <f t="shared" si="418"/>
        <v>1491.9999999809079</v>
      </c>
      <c r="AD645" s="111">
        <f t="shared" si="419"/>
        <v>45715</v>
      </c>
      <c r="AE645" s="111" t="str">
        <f t="shared" si="420"/>
        <v>11:30</v>
      </c>
      <c r="AF645" s="235">
        <f>[4]SayfaKAY!BA635</f>
        <v>45715.479166666701</v>
      </c>
      <c r="AG645" s="179" t="str">
        <f>[4]SayfaKAY!S635</f>
        <v>(III) Farklı Araçlarda Tekrarlayan Arıza</v>
      </c>
      <c r="AH645" s="178" t="str">
        <f t="shared" si="421"/>
        <v>Bu Arıza Aracın Servise Verilmesine Engel</v>
      </c>
      <c r="AI645" s="163" t="str">
        <f>[4]SayfaKAY!AV635</f>
        <v/>
      </c>
      <c r="AJ645" s="164" t="str">
        <f t="shared" si="422"/>
        <v/>
      </c>
      <c r="AK645" s="164" t="str">
        <f t="shared" si="423"/>
        <v/>
      </c>
      <c r="AL645" s="112" t="str">
        <f>[4]SayfaKAY!AX635</f>
        <v/>
      </c>
      <c r="AM645" s="257" cm="1">
        <f t="array" ref="AM645">IFERROR(IF(AND(P645&lt;&gt;"D(Arıza Değil)",AH645="Bu Arıza Aracın Servise Verilmesine Engel Değil"),
IF(Z645-F645&gt;0,(AB645-Y645)*24*60,
IF(OR(AND(G645&gt;$AS$1,G645&lt;$AT$1),AND(G645&gt;$AU$1,G645&lt;$AV$1)),
(AF645-H645)*24*60,     BH:BH0)),        AN645),0)</f>
        <v>1491.9999999809079</v>
      </c>
      <c r="AN645" s="257">
        <f t="shared" si="424"/>
        <v>1491.9999999809079</v>
      </c>
      <c r="AO645" s="174" t="str">
        <f>[4]SayfaKAY!AG635</f>
        <v/>
      </c>
      <c r="AP645" s="174" t="str">
        <f>[4]SayfaKAY!AI635</f>
        <v/>
      </c>
      <c r="AQ645" s="174" t="str">
        <f>[4]SayfaKAY!AQ635</f>
        <v/>
      </c>
      <c r="AR645" s="174" t="str">
        <f>[4]SayfaKAY!AH635</f>
        <v/>
      </c>
      <c r="AS645" s="174" t="str">
        <f>[4]SayfaKAY!AJ635</f>
        <v/>
      </c>
      <c r="AT645" s="175" t="str">
        <f>[4]SayfaKAY!AM635</f>
        <v/>
      </c>
      <c r="AU645" s="176" t="str">
        <f>[4]SayfaKAY!AL635</f>
        <v/>
      </c>
      <c r="AV645" s="176" t="str">
        <f>[4]SayfaKAY!AP635</f>
        <v/>
      </c>
      <c r="AW645" s="177" t="str">
        <f>[4]SayfaKAY!AT635</f>
        <v/>
      </c>
      <c r="AX645" s="194">
        <f t="shared" si="425"/>
        <v>16411.999999789987</v>
      </c>
      <c r="AY645" s="168"/>
      <c r="AZ645" s="167"/>
      <c r="BA645" s="113"/>
      <c r="BB645" s="171" t="str">
        <f t="shared" si="453"/>
        <v/>
      </c>
      <c r="BC645" s="114"/>
      <c r="BD645" s="114"/>
      <c r="BE645" s="114"/>
      <c r="BF645" s="114"/>
      <c r="BG645" s="114"/>
      <c r="BH645" s="114" t="str">
        <f>IFERROR(FRACAS!AN638, "Hata Var")</f>
        <v/>
      </c>
      <c r="BI645" s="114"/>
      <c r="BJ645" s="114"/>
      <c r="BK645" s="105" t="str">
        <f>[4]SayfaKAY!AW635</f>
        <v/>
      </c>
      <c r="BL645" s="105" t="str">
        <f>[4]SayfaKAY!V635</f>
        <v>ATAK ULAŞIM SAN.TİC.LTD.ŞTİ.</v>
      </c>
      <c r="BM645" s="114"/>
      <c r="BN645" s="171" t="str">
        <f t="shared" si="426"/>
        <v>x yok</v>
      </c>
      <c r="BO645" s="171" t="b">
        <f t="shared" si="427"/>
        <v>0</v>
      </c>
      <c r="BP645" s="171" t="str">
        <f t="shared" si="428"/>
        <v>Bir günden fazla süren arıza</v>
      </c>
      <c r="BQ645" s="226">
        <f t="shared" si="429"/>
        <v>21.999999883119017</v>
      </c>
      <c r="BR645" s="226">
        <f t="shared" si="430"/>
        <v>1470.0000000977889</v>
      </c>
      <c r="BS645" s="226">
        <f t="shared" si="431"/>
        <v>1491.9999999809079</v>
      </c>
      <c r="BT645" s="114"/>
      <c r="BU645" s="242"/>
      <c r="BV645" s="233">
        <f t="shared" si="432"/>
        <v>1</v>
      </c>
      <c r="BW645" s="226" t="str">
        <f t="shared" si="433"/>
        <v>Evet, çakışma var</v>
      </c>
      <c r="BX645" s="229"/>
      <c r="BY645" s="247">
        <f t="shared" si="434"/>
        <v>1.5277777696610428E-2</v>
      </c>
      <c r="BZ645" s="247">
        <f t="shared" si="435"/>
        <v>1.0208333334012423</v>
      </c>
      <c r="CA645" s="247">
        <f t="shared" si="436"/>
        <v>1.0361111110978527</v>
      </c>
      <c r="CB645" s="213"/>
      <c r="CC645" s="211"/>
      <c r="CD645" s="196"/>
      <c r="CE645" s="213">
        <v>634</v>
      </c>
      <c r="CF645" s="182">
        <f t="shared" si="437"/>
        <v>45714.443055555603</v>
      </c>
      <c r="CG645" s="182">
        <f t="shared" si="438"/>
        <v>45715.479166666701</v>
      </c>
      <c r="CH645" s="196"/>
      <c r="CI645" s="196"/>
      <c r="CJ645" s="196"/>
      <c r="CK645" s="196">
        <f t="shared" si="439"/>
        <v>1.0208333334012423</v>
      </c>
      <c r="CL645" s="196">
        <f t="shared" si="440"/>
        <v>1.5277777696610428E-2</v>
      </c>
      <c r="CM645" s="196">
        <f t="shared" si="441"/>
        <v>1.0361111110978527</v>
      </c>
      <c r="CN645" s="114"/>
      <c r="CO645" s="115">
        <f t="shared" si="442"/>
        <v>1491.9999999809079</v>
      </c>
      <c r="CP645" s="116">
        <f t="shared" si="443"/>
        <v>61.250000004074536</v>
      </c>
      <c r="CQ645" s="117">
        <f t="shared" si="444"/>
        <v>0.44305555560276844</v>
      </c>
      <c r="CR645" s="117">
        <f t="shared" si="445"/>
        <v>45714.458333333299</v>
      </c>
      <c r="CS645" s="117">
        <f t="shared" si="446"/>
        <v>45715.479166666701</v>
      </c>
      <c r="CT645" s="118">
        <f t="shared" si="447"/>
        <v>65828181.999999881</v>
      </c>
      <c r="CU645" s="118">
        <f t="shared" si="448"/>
        <v>1470.0000000977889</v>
      </c>
      <c r="CV645" s="118">
        <f t="shared" si="449"/>
        <v>65829651.999999978</v>
      </c>
      <c r="CW645" s="119">
        <f t="shared" si="450"/>
        <v>0.99997766963738322</v>
      </c>
    </row>
    <row r="646" spans="1:101" ht="118.5" customHeight="1" x14ac:dyDescent="0.3">
      <c r="A646" s="160" t="str">
        <f>[4]SayfaKAY!C741</f>
        <v>KAY5+6</v>
      </c>
      <c r="B646" s="104" t="str">
        <f>[4]SayfaKAY!D741</f>
        <v>3872(1)</v>
      </c>
      <c r="C646" s="105" t="str">
        <f>[4]SayfaKAY!E741</f>
        <v>MB</v>
      </c>
      <c r="D646" s="105">
        <f>[4]SayfaKAY!F741</f>
        <v>64423</v>
      </c>
      <c r="E646" s="106" t="str">
        <f>[4]SayfaKAY!G741</f>
        <v>BOZ-KAY5+6-FF-728</v>
      </c>
      <c r="F646" s="193">
        <f t="shared" ref="F646:F709" si="454">IF(H646="","",INT(H646))</f>
        <v>45714</v>
      </c>
      <c r="G646" s="135">
        <f t="shared" ref="G646:G709" si="455">IF(H646="","",MOD(H646,1))</f>
        <v>0.29722222220152617</v>
      </c>
      <c r="H646" s="235">
        <f>[4]SayfaKAY!H741</f>
        <v>45714.297222222202</v>
      </c>
      <c r="I646" s="104" t="str">
        <f>[4]SayfaKAY!I741</f>
        <v>Hat/Line</v>
      </c>
      <c r="J646" s="103" t="str">
        <f>IF([4]SayfaKAY!J741="","",IF([4]SayfaKAY!J741="Müşteri","Notified by Customer","Notified by Bozankaya"))</f>
        <v>Notified by Customer</v>
      </c>
      <c r="K646" s="103" t="e">
        <f>VLOOKUP([4]SayfaKAY!L741,#REF!,2,FALSE)</f>
        <v>#REF!</v>
      </c>
      <c r="L646" s="165" t="str">
        <f>[4]SayfaKAY!X741</f>
        <v>TMS MARS KAUÇUK ANONİM ŞİRKETİ</v>
      </c>
      <c r="M646" s="107" t="str">
        <f t="shared" ref="M646:M709" si="456">IF( E646="", "", A646&amp;"-"&amp;E646)</f>
        <v>KAY5+6-BOZ-KAY5+6-FF-728</v>
      </c>
      <c r="N646" s="105" t="str">
        <f>[4]SayfaKAY!M741</f>
        <v>3875 NUMARALI ARAÇ SEKONDER VE PRİMER SÜSPANSİYONLARDA BEKLENEN ÜSTÜ ÇÖKME GÖRÜLMÜŞTÜR</v>
      </c>
      <c r="O646" s="166" t="str">
        <f>[4]SayfaKAY!P741</f>
        <v>D-Arıza değil</v>
      </c>
      <c r="P646" s="166" t="str">
        <f>[4]SayfaKAY!Q741</f>
        <v>B(Servisten çekmeye etki eden arıza)</v>
      </c>
      <c r="Q646" s="166" t="str">
        <f>[4]SayfaKAY!R741</f>
        <v>N.A(Yaralanma yok)</v>
      </c>
      <c r="R646" s="132" t="str" cm="1">
        <f t="array" ref="R646">IF([4]SayfaKAY!U741="","",_xlfn.IFS([4]SayfaKAY!U741="Bozankaya","Bozankaya",[4]SayfaKAY!U741="Müşteri","Customer",[4]SayfaKAY!U741="Tedarikçi","Equipment Supplier"))</f>
        <v>Equipment Supplier</v>
      </c>
      <c r="S646" s="204" t="str">
        <f>[4]SayfaKAY!N741</f>
        <v>SEKONDER SÜSPANSİYON DEĞİŞİMİ YAPILMIŞTIR</v>
      </c>
      <c r="T646" s="133" t="str">
        <f>[4]SayfaKAY!AD741</f>
        <v>Ekipman yenisi ile değiştirildi</v>
      </c>
      <c r="U646" s="132" t="str">
        <f>[4]SayfaKAY!W741</f>
        <v>Evet</v>
      </c>
      <c r="V646" s="108" t="str">
        <f>[4]SayfaKAY!AZ741</f>
        <v/>
      </c>
      <c r="W646" s="136">
        <f t="shared" ref="W646:W709" si="457">IF(Y646="","",INT(Y646))</f>
        <v>45835</v>
      </c>
      <c r="X646" s="137" t="str">
        <f t="shared" ref="X646:X709" si="458">IF(Y646="","",TEXT(Y646,"ss:dd"))</f>
        <v>05:00</v>
      </c>
      <c r="Y646" s="235">
        <f>[4]SayfaKAY!AE741</f>
        <v>45835.208333333299</v>
      </c>
      <c r="Z646" s="109">
        <f t="shared" ref="Z646:Z709" si="459">IF(AB646="","",INT(AB646))</f>
        <v>45836</v>
      </c>
      <c r="AA646" s="110" t="str">
        <f t="shared" ref="AA646:AA709" si="460">IF(AB646="","",TEXT(AB646,"ss:dd"))</f>
        <v>07:00</v>
      </c>
      <c r="AB646" s="182">
        <f>[4]SayfaKAY!BA741</f>
        <v>45836.291666666701</v>
      </c>
      <c r="AC646" s="257">
        <f t="shared" ref="AC646:AC709" si="461">IF(AF646="","",(AF646-H646)*24*60)</f>
        <v>175672.0000000787</v>
      </c>
      <c r="AD646" s="111">
        <f t="shared" ref="AD646:AD709" si="462">IF(AF646="","",INT(AF646))</f>
        <v>45836</v>
      </c>
      <c r="AE646" s="111" t="str">
        <f t="shared" ref="AE646:AE709" si="463">IF(AF646="","",TEXT(AF646,"ss:dd"))</f>
        <v>07:00</v>
      </c>
      <c r="AF646" s="235">
        <f>[4]SayfaKAY!BA741</f>
        <v>45836.291666666701</v>
      </c>
      <c r="AG646" s="179" t="str">
        <f>[4]SayfaKAY!S741</f>
        <v>(III) Farklı Araçlarda Tekrarlayan Arıza</v>
      </c>
      <c r="AH646" s="178" t="str">
        <f t="shared" ref="AH646:AH709" si="464">IF(P646="A(Hareket etmeyi engelleyen arıza)","Bu Arıza Aracın Servise Verilmesine Engel",
 IF(P646="B(Servisten çekmeye etki eden arıza)","Bu Arıza Aracın Servise Verilmesine Engel",
 IF(P646="C(Sisteme etki etmeyen arıza)","Bu Arıza Aracın Servise Verilmesine Engel Değil",
 IF(P646="D(Arıza Değil)","Bu Arıza Aracın Servise Verilmesine Engel Değil",                     ""))))</f>
        <v>Bu Arıza Aracın Servise Verilmesine Engel</v>
      </c>
      <c r="AI646" s="163" t="str">
        <f>[4]SayfaKAY!AV741</f>
        <v/>
      </c>
      <c r="AJ646" s="164" t="str">
        <f t="shared" ref="AJ646:AJ709" si="465">IF(AL646="","",INT(AL646))</f>
        <v/>
      </c>
      <c r="AK646" s="164" t="str">
        <f t="shared" ref="AK646:AK709" si="466">IF(AL646="","",TEXT(AL646,"ss:dd"))</f>
        <v/>
      </c>
      <c r="AL646" s="112" t="str">
        <f>[4]SayfaKAY!AX741</f>
        <v/>
      </c>
      <c r="AM646" s="257" cm="1">
        <f t="array" ref="AM646">IFERROR(IF(AND(P646&lt;&gt;"D(Arıza Değil)",AH646="Bu Arıza Aracın Servise Verilmesine Engel Değil"),
IF(Z646-F646&gt;0,(AB646-Y646)*24*60,
IF(OR(AND(G646&gt;$AS$1,G646&lt;$AT$1),AND(G646&gt;$AU$1,G646&lt;$AV$1)),
(AF646-H646)*24*60,     BH:BH0)),        AN646),0)</f>
        <v>175672.0000000787</v>
      </c>
      <c r="AN646" s="257">
        <f t="shared" ref="AN646:AN709" si="467">IFERROR(IF(P646&lt;&gt;"D(Arıza Değil)",AC646,0),0)</f>
        <v>175672.0000000787</v>
      </c>
      <c r="AO646" s="174" t="str">
        <f>[4]SayfaKAY!AG741</f>
        <v>TMS MARS KAUÇUK ANONİM ŞİRKETİ</v>
      </c>
      <c r="AP646" s="174" t="str">
        <f>[4]SayfaKAY!AI741</f>
        <v>B120-7049</v>
      </c>
      <c r="AQ646" s="174" t="str">
        <f>[4]SayfaKAY!AQ741</f>
        <v/>
      </c>
      <c r="AR646" s="174" t="str">
        <f>[4]SayfaKAY!AH741</f>
        <v>SEKONDER YAY</v>
      </c>
      <c r="AS646" s="174" t="str">
        <f>[4]SayfaKAY!AJ741</f>
        <v/>
      </c>
      <c r="AT646" s="175" t="str">
        <f>[4]SayfaKAY!AM741</f>
        <v/>
      </c>
      <c r="AU646" s="176" t="str">
        <f>[4]SayfaKAY!AL741</f>
        <v/>
      </c>
      <c r="AV646" s="176" t="str">
        <f>[4]SayfaKAY!AP741</f>
        <v/>
      </c>
      <c r="AW646" s="177" t="str">
        <f>[4]SayfaKAY!AT741</f>
        <v/>
      </c>
      <c r="AX646" s="194" t="str">
        <f t="shared" ref="AX646:AX709" si="468">IF(V646="","",V646*AC646*BC$1)</f>
        <v/>
      </c>
      <c r="AY646" s="168"/>
      <c r="AZ646" s="167"/>
      <c r="BA646" s="113"/>
      <c r="BB646" s="171" t="str">
        <f t="shared" si="453"/>
        <v/>
      </c>
      <c r="BC646" s="114"/>
      <c r="BD646" s="114"/>
      <c r="BE646" s="114"/>
      <c r="BF646" s="114"/>
      <c r="BG646" s="114"/>
      <c r="BH646" s="114">
        <f>IFERROR(FRACAS!AN744, "Hata Var")</f>
        <v>1685.0000000128057</v>
      </c>
      <c r="BI646" s="114"/>
      <c r="BJ646" s="114"/>
      <c r="BK646" s="105" t="str">
        <f>[4]SayfaKAY!AW741</f>
        <v/>
      </c>
      <c r="BL646" s="105" t="str">
        <f>[4]SayfaKAY!V741</f>
        <v>TMS MARS KAUÇUK ANONİM ŞİRKETİ</v>
      </c>
      <c r="BM646" s="114"/>
      <c r="BN646" s="171" t="str">
        <f t="shared" ref="BN646:BN709" si="469">IF($AQ$1="X", IF(AND(G646&gt;=$AS$1,G646&lt;=$AT$1),IF(P646&lt;&gt;"D(Arıza Değil",AC646,0),IF(AND(G646&gt;=$AU$1,G646&lt;=$AV$1),IF(P646&lt;&gt;"D:Arıza Değil",AC646,0), "x var")), "x yok")</f>
        <v>x yok</v>
      </c>
      <c r="BO646" s="171" t="str">
        <f t="shared" ref="BO646:BO709" si="470">IF(OR(AND(G646&gt;$AS$1,G646&lt;$AT$1),AND(G646&gt;$AU$1,G646&lt;$AV$1)),"aynı gün giderilen arıza")</f>
        <v>aynı gün giderilen arıza</v>
      </c>
      <c r="BP646" s="171" t="str">
        <f t="shared" ref="BP646:BP709" si="471">IF(Z646-F646&gt;0,"Bir günden fazla süren arıza",IF(OR(AND(G646&gt;$AS$1,G646&lt;$AT$1),AND(G646&gt;$AU$1,G646&lt;$AV$1)),"aynı gün giderilen arıza"))</f>
        <v>Bir günden fazla süren arıza</v>
      </c>
      <c r="BQ646" s="226">
        <f t="shared" ref="BQ646:BQ709" si="472">(Y646-H646)*24*60</f>
        <v>174111.99999998091</v>
      </c>
      <c r="BR646" s="226">
        <f t="shared" ref="BR646:BR709" si="473">(AB646-Y646)*24*60</f>
        <v>1560.0000000977889</v>
      </c>
      <c r="BS646" s="226">
        <f t="shared" ref="BS646:BS709" si="474">(AF646-H646)*24*60</f>
        <v>175672.0000000787</v>
      </c>
      <c r="BT646" s="114"/>
      <c r="BU646" s="242"/>
      <c r="BV646" s="233">
        <f t="shared" ref="BV646:BV709" si="475">COUNTIFS(B$5:B$9980,B646,H$5:H$9980,"&lt;="&amp;AF646,AF$5:AF$9980,"&gt;="&amp;H646)-1</f>
        <v>17</v>
      </c>
      <c r="BW646" s="226" t="str">
        <f t="shared" ref="BW646:BW709" si="476">IF(COUNTIFS(B$5:B$9980,B646,H$5:H$9980,"&lt;="&amp;AF646,AF$5:AF$9980,"&gt;="&amp;H646)&gt;1,"Evet, çakışma var","Hayır, çakışma yok")</f>
        <v>Evet, çakışma var</v>
      </c>
      <c r="BX646" s="229"/>
      <c r="BY646" s="247">
        <f t="shared" ref="BY646:BY709" si="477">Y646-H646</f>
        <v>120.91111111109785</v>
      </c>
      <c r="BZ646" s="247">
        <f t="shared" ref="BZ646:BZ709" si="478">AB646-Y646</f>
        <v>1.0833333334012423</v>
      </c>
      <c r="CA646" s="247">
        <f t="shared" ref="CA646:CA709" si="479">AB646-H646</f>
        <v>121.99444444449909</v>
      </c>
      <c r="CB646" s="213"/>
      <c r="CC646" s="211"/>
      <c r="CD646" s="196"/>
      <c r="CE646" s="213">
        <v>740</v>
      </c>
      <c r="CF646" s="182">
        <f t="shared" ref="CF646:CF709" si="480">H646</f>
        <v>45714.297222222202</v>
      </c>
      <c r="CG646" s="182">
        <f t="shared" ref="CG646:CG709" si="481">AB646</f>
        <v>45836.291666666701</v>
      </c>
      <c r="CH646" s="196"/>
      <c r="CI646" s="196"/>
      <c r="CJ646" s="196"/>
      <c r="CK646" s="196">
        <f t="shared" ref="CK646:CK709" si="482">AB646-Y646</f>
        <v>1.0833333334012423</v>
      </c>
      <c r="CL646" s="196">
        <f t="shared" ref="CL646:CL709" si="483">Y646-H646</f>
        <v>120.91111111109785</v>
      </c>
      <c r="CM646" s="196">
        <f t="shared" ref="CM646:CM709" si="484">AB646-H646</f>
        <v>121.99444444449909</v>
      </c>
      <c r="CN646" s="114"/>
      <c r="CO646" s="115">
        <f t="shared" ref="CO646:CO709" si="485">AC646</f>
        <v>175672.0000000787</v>
      </c>
      <c r="CP646" s="116">
        <f t="shared" ref="CP646:CP709" si="486">CU646/24</f>
        <v>65.000000004074536</v>
      </c>
      <c r="CQ646" s="117">
        <f t="shared" ref="CQ646:CQ709" si="487">G646</f>
        <v>0.29722222220152617</v>
      </c>
      <c r="CR646" s="117">
        <f t="shared" ref="CR646:CR709" si="488">Y646</f>
        <v>45835.208333333299</v>
      </c>
      <c r="CS646" s="117">
        <f t="shared" ref="CS646:CS709" si="489">AB646</f>
        <v>45836.291666666701</v>
      </c>
      <c r="CT646" s="118">
        <f t="shared" ref="CT646:CT709" si="490">(CR646-CQ646)*1440</f>
        <v>66002271.999999978</v>
      </c>
      <c r="CU646" s="118">
        <f t="shared" ref="CU646:CU709" si="491">(CS646-CR646)*1440</f>
        <v>1560.0000000977889</v>
      </c>
      <c r="CV646" s="118">
        <f t="shared" ref="CV646:CV709" si="492">(CS646-CQ646)*1440</f>
        <v>66003832.000000082</v>
      </c>
      <c r="CW646" s="119">
        <f t="shared" ref="CW646:CW709" si="493">CT646/CV646</f>
        <v>0.99997636500862397</v>
      </c>
    </row>
    <row r="647" spans="1:101" ht="118.5" customHeight="1" x14ac:dyDescent="0.3">
      <c r="A647" s="160" t="str">
        <f>[4]SayfaKAY!C776</f>
        <v>KAY5+6</v>
      </c>
      <c r="B647" s="104" t="str">
        <f>[4]SayfaKAY!D776</f>
        <v>3876(5)</v>
      </c>
      <c r="C647" s="105" t="str">
        <f>[4]SayfaKAY!E776</f>
        <v>MB</v>
      </c>
      <c r="D647" s="105">
        <f>[4]SayfaKAY!F776</f>
        <v>123200</v>
      </c>
      <c r="E647" s="106" t="str">
        <f>[4]SayfaKAY!G776</f>
        <v>BOZ-KAY5+6-FF-763</v>
      </c>
      <c r="F647" s="193">
        <f t="shared" si="454"/>
        <v>45714</v>
      </c>
      <c r="G647" s="135">
        <f t="shared" si="455"/>
        <v>0.29861111110221827</v>
      </c>
      <c r="H647" s="235">
        <f>[4]SayfaKAY!H776</f>
        <v>45714.298611111102</v>
      </c>
      <c r="I647" s="104" t="str">
        <f>[4]SayfaKAY!I776</f>
        <v>Hat/Line</v>
      </c>
      <c r="J647" s="103" t="str">
        <f>IF([4]SayfaKAY!J776="","",IF([4]SayfaKAY!J776="Müşteri","Notified by Customer","Notified by Bozankaya"))</f>
        <v>Notified by Customer</v>
      </c>
      <c r="K647" s="103" t="e">
        <f>VLOOKUP([4]SayfaKAY!L776,#REF!,2,FALSE)</f>
        <v>#REF!</v>
      </c>
      <c r="L647" s="165" t="str">
        <f>[4]SayfaKAY!X776</f>
        <v>TMS MARS KAUÇUK ANONİM ŞİRKETİ</v>
      </c>
      <c r="M647" s="107" t="str">
        <f t="shared" si="456"/>
        <v>KAY5+6-BOZ-KAY5+6-FF-763</v>
      </c>
      <c r="N647" s="105" t="str">
        <f>[4]SayfaKAY!M776</f>
        <v>3876 NUMARALI ARAÇ SEKONDER VE PRİMER SÜSPANSİYONLARINDA BEKLENEN ÜSTÜ ÇÖKME GÖRÜLMÜŞTÜR.</v>
      </c>
      <c r="O647" s="166" t="str">
        <f>[4]SayfaKAY!P776</f>
        <v>D-Arıza değil</v>
      </c>
      <c r="P647" s="166" t="str">
        <f>[4]SayfaKAY!Q776</f>
        <v>B(Servisten çekmeye etki eden arıza)</v>
      </c>
      <c r="Q647" s="166" t="str">
        <f>[4]SayfaKAY!R776</f>
        <v>N.A(Yaralanma yok)</v>
      </c>
      <c r="R647" s="132" t="str" cm="1">
        <f t="array" ref="R647">IF([4]SayfaKAY!U776="","",_xlfn.IFS([4]SayfaKAY!U776="Bozankaya","Bozankaya",[4]SayfaKAY!U776="Müşteri","Customer",[4]SayfaKAY!U776="Tedarikçi","Equipment Supplier"))</f>
        <v>Equipment Supplier</v>
      </c>
      <c r="S647" s="204" t="str">
        <f>[4]SayfaKAY!N776</f>
        <v>SEKONDER SÜSPANSİYON DEĞİŞİMİ YAPILDI</v>
      </c>
      <c r="T647" s="133" t="str">
        <f>[4]SayfaKAY!AD776</f>
        <v>Ekipman yenisi ile değiştirildi</v>
      </c>
      <c r="U647" s="132" t="str">
        <f>[4]SayfaKAY!W776</f>
        <v/>
      </c>
      <c r="V647" s="108" t="str">
        <f>[4]SayfaKAY!AZ776</f>
        <v/>
      </c>
      <c r="W647" s="136">
        <f t="shared" si="457"/>
        <v>45765</v>
      </c>
      <c r="X647" s="137" t="str">
        <f t="shared" si="458"/>
        <v>05:00</v>
      </c>
      <c r="Y647" s="235">
        <f>[4]SayfaKAY!AE776</f>
        <v>45765.208333333299</v>
      </c>
      <c r="Z647" s="109">
        <f t="shared" si="459"/>
        <v>45734</v>
      </c>
      <c r="AA647" s="110" t="str">
        <f t="shared" si="460"/>
        <v>08:00</v>
      </c>
      <c r="AB647" s="182">
        <f>[4]SayfaKAY!BA776</f>
        <v>45734.333333333299</v>
      </c>
      <c r="AC647" s="257">
        <f t="shared" si="461"/>
        <v>28849.999999963911</v>
      </c>
      <c r="AD647" s="111">
        <f t="shared" si="462"/>
        <v>45734</v>
      </c>
      <c r="AE647" s="111" t="str">
        <f t="shared" si="463"/>
        <v>08:00</v>
      </c>
      <c r="AF647" s="235">
        <f>[4]SayfaKAY!BA776</f>
        <v>45734.333333333299</v>
      </c>
      <c r="AG647" s="179" t="str">
        <f>[4]SayfaKAY!S776</f>
        <v>(III) Farklı Araçlarda Tekrarlayan Arıza</v>
      </c>
      <c r="AH647" s="178" t="str">
        <f t="shared" si="464"/>
        <v>Bu Arıza Aracın Servise Verilmesine Engel</v>
      </c>
      <c r="AI647" s="163" t="str">
        <f>[4]SayfaKAY!AV776</f>
        <v/>
      </c>
      <c r="AJ647" s="164" t="str">
        <f t="shared" si="465"/>
        <v/>
      </c>
      <c r="AK647" s="164" t="str">
        <f t="shared" si="466"/>
        <v/>
      </c>
      <c r="AL647" s="112" t="str">
        <f>[4]SayfaKAY!AX776</f>
        <v/>
      </c>
      <c r="AM647" s="257" cm="1">
        <f t="array" ref="AM647">IFERROR(IF(AND(P647&lt;&gt;"D(Arıza Değil)",AH647="Bu Arıza Aracın Servise Verilmesine Engel Değil"),
IF(Z647-F647&gt;0,(AB647-Y647)*24*60,
IF(OR(AND(G647&gt;$AS$1,G647&lt;$AT$1),AND(G647&gt;$AU$1,G647&lt;$AV$1)),
(AF647-H647)*24*60,     BH:BH0)),        AN647),0)</f>
        <v>28849.999999963911</v>
      </c>
      <c r="AN647" s="257">
        <f t="shared" si="467"/>
        <v>28849.999999963911</v>
      </c>
      <c r="AO647" s="174" t="str">
        <f>[4]SayfaKAY!AG776</f>
        <v/>
      </c>
      <c r="AP647" s="174" t="str">
        <f>[4]SayfaKAY!AI776</f>
        <v/>
      </c>
      <c r="AQ647" s="174" t="str">
        <f>[4]SayfaKAY!AQ776</f>
        <v/>
      </c>
      <c r="AR647" s="174" t="str">
        <f>[4]SayfaKAY!AH776</f>
        <v/>
      </c>
      <c r="AS647" s="174" t="str">
        <f>[4]SayfaKAY!AJ776</f>
        <v/>
      </c>
      <c r="AT647" s="175" t="str">
        <f>[4]SayfaKAY!AM776</f>
        <v/>
      </c>
      <c r="AU647" s="176" t="str">
        <f>[4]SayfaKAY!AL776</f>
        <v/>
      </c>
      <c r="AV647" s="176" t="str">
        <f>[4]SayfaKAY!AP776</f>
        <v/>
      </c>
      <c r="AW647" s="177" t="str">
        <f>[4]SayfaKAY!AT776</f>
        <v/>
      </c>
      <c r="AX647" s="194" t="str">
        <f t="shared" si="468"/>
        <v/>
      </c>
      <c r="AY647" s="168"/>
      <c r="AZ647" s="167"/>
      <c r="BA647" s="113"/>
      <c r="BB647" s="171" t="str">
        <f t="shared" si="453"/>
        <v/>
      </c>
      <c r="BC647" s="114"/>
      <c r="BD647" s="114"/>
      <c r="BE647" s="114"/>
      <c r="BF647" s="114"/>
      <c r="BG647" s="114"/>
      <c r="BH647" s="114">
        <f>IFERROR(FRACAS!AN779, "Hata Var")</f>
        <v>1642.0000000298023</v>
      </c>
      <c r="BI647" s="114"/>
      <c r="BJ647" s="114"/>
      <c r="BK647" s="105" t="str">
        <f>[4]SayfaKAY!AW776</f>
        <v/>
      </c>
      <c r="BL647" s="105" t="str">
        <f>[4]SayfaKAY!V776</f>
        <v>TMS MARS KAUÇUK ANONİM ŞİRKETİ</v>
      </c>
      <c r="BM647" s="114"/>
      <c r="BN647" s="171" t="str">
        <f t="shared" si="469"/>
        <v>x yok</v>
      </c>
      <c r="BO647" s="171" t="str">
        <f t="shared" si="470"/>
        <v>aynı gün giderilen arıza</v>
      </c>
      <c r="BP647" s="171" t="str">
        <f t="shared" si="471"/>
        <v>Bir günden fazla süren arıza</v>
      </c>
      <c r="BQ647" s="226">
        <f t="shared" si="472"/>
        <v>73309.999999963911</v>
      </c>
      <c r="BR647" s="226">
        <f t="shared" si="473"/>
        <v>-44460</v>
      </c>
      <c r="BS647" s="226">
        <f t="shared" si="474"/>
        <v>28849.999999963911</v>
      </c>
      <c r="BT647" s="114"/>
      <c r="BU647" s="242"/>
      <c r="BV647" s="233">
        <f t="shared" si="475"/>
        <v>2</v>
      </c>
      <c r="BW647" s="226" t="str">
        <f t="shared" si="476"/>
        <v>Evet, çakışma var</v>
      </c>
      <c r="BX647" s="229"/>
      <c r="BY647" s="247">
        <f t="shared" si="477"/>
        <v>50.909722222197161</v>
      </c>
      <c r="BZ647" s="247">
        <f t="shared" si="478"/>
        <v>-30.875</v>
      </c>
      <c r="CA647" s="247">
        <f t="shared" si="479"/>
        <v>20.034722222197161</v>
      </c>
      <c r="CB647" s="213"/>
      <c r="CC647" s="211"/>
      <c r="CD647" s="196"/>
      <c r="CE647" s="213">
        <v>775</v>
      </c>
      <c r="CF647" s="182">
        <f t="shared" si="480"/>
        <v>45714.298611111102</v>
      </c>
      <c r="CG647" s="182">
        <f t="shared" si="481"/>
        <v>45734.333333333299</v>
      </c>
      <c r="CH647" s="196"/>
      <c r="CI647" s="196"/>
      <c r="CJ647" s="196"/>
      <c r="CK647" s="196">
        <f t="shared" si="482"/>
        <v>-30.875</v>
      </c>
      <c r="CL647" s="196">
        <f t="shared" si="483"/>
        <v>50.909722222197161</v>
      </c>
      <c r="CM647" s="196">
        <f t="shared" si="484"/>
        <v>20.034722222197161</v>
      </c>
      <c r="CN647" s="114"/>
      <c r="CO647" s="115">
        <f t="shared" si="485"/>
        <v>28849.999999963911</v>
      </c>
      <c r="CP647" s="116">
        <f t="shared" si="486"/>
        <v>-1852.5</v>
      </c>
      <c r="CQ647" s="117">
        <f t="shared" si="487"/>
        <v>0.29861111110221827</v>
      </c>
      <c r="CR647" s="117">
        <f t="shared" si="488"/>
        <v>45765.208333333299</v>
      </c>
      <c r="CS647" s="117">
        <f t="shared" si="489"/>
        <v>45734.333333333299</v>
      </c>
      <c r="CT647" s="118">
        <f t="shared" si="490"/>
        <v>65901469.999999963</v>
      </c>
      <c r="CU647" s="118">
        <f t="shared" si="491"/>
        <v>-44460</v>
      </c>
      <c r="CV647" s="118">
        <f t="shared" si="492"/>
        <v>65857009.999999963</v>
      </c>
      <c r="CW647" s="119">
        <f t="shared" si="493"/>
        <v>1.0006750989757962</v>
      </c>
    </row>
    <row r="648" spans="1:101" ht="118.5" customHeight="1" x14ac:dyDescent="0.3">
      <c r="A648" s="160" t="str">
        <f>[4]SayfaKAY!C634</f>
        <v>KAY5+6</v>
      </c>
      <c r="B648" s="104" t="str">
        <f>[4]SayfaKAY!D634</f>
        <v>3873(2)</v>
      </c>
      <c r="C648" s="105" t="str">
        <f>[4]SayfaKAY!E634</f>
        <v>P</v>
      </c>
      <c r="D648" s="105">
        <f>[4]SayfaKAY!F634</f>
        <v>131511</v>
      </c>
      <c r="E648" s="106" t="str">
        <f>[4]SayfaKAY!G634</f>
        <v>BOZ-KAY5+6-FF-628</v>
      </c>
      <c r="F648" s="193">
        <f t="shared" si="454"/>
        <v>45712</v>
      </c>
      <c r="G648" s="135">
        <f t="shared" si="455"/>
        <v>0.30555555559840286</v>
      </c>
      <c r="H648" s="235">
        <f>[4]SayfaKAY!H634</f>
        <v>45712.305555555598</v>
      </c>
      <c r="I648" s="104" t="str">
        <f>[4]SayfaKAY!I634</f>
        <v>Hat/Line</v>
      </c>
      <c r="J648" s="103" t="str">
        <f>IF([4]SayfaKAY!J634="","",IF([4]SayfaKAY!J634="Müşteri","Notified by Customer","Notified by Bozankaya"))</f>
        <v>Notified by Customer</v>
      </c>
      <c r="K648" s="103" t="e">
        <f>VLOOKUP([4]SayfaKAY!L634,#REF!,2,FALSE)</f>
        <v>#REF!</v>
      </c>
      <c r="L648" s="165" t="str">
        <f>[4]SayfaKAY!X634</f>
        <v>medcom</v>
      </c>
      <c r="M648" s="107" t="str">
        <f t="shared" si="456"/>
        <v>KAY5+6-BOZ-KAY5+6-FF-628</v>
      </c>
      <c r="N648" s="105" t="str">
        <f>[4]SayfaKAY!M634</f>
        <v xml:space="preserve">22.02.2025 tarihinde saat 10:15 te yıldızevler durağından kumsmall tramvayına bindim ve araç içi klimalar çalışmamaktaydı araç içi soğutu şikayetçiyim. '' </v>
      </c>
      <c r="O648" s="166" t="str">
        <f>[4]SayfaKAY!P634</f>
        <v>D-Arıza değil</v>
      </c>
      <c r="P648" s="166" t="str">
        <f>[4]SayfaKAY!Q634</f>
        <v>B(Servisten çekmeye etki eden arıza)</v>
      </c>
      <c r="Q648" s="166" t="str">
        <f>[4]SayfaKAY!R634</f>
        <v>N.A(Yaralanma yok)</v>
      </c>
      <c r="R648" s="132" t="str" cm="1">
        <f t="array" ref="R648">IF([4]SayfaKAY!U634="","",_xlfn.IFS([4]SayfaKAY!U634="Bozankaya","Bozankaya",[4]SayfaKAY!U634="Müşteri","Customer",[4]SayfaKAY!U634="Tedarikçi","Equipment Supplier"))</f>
        <v>Equipment Supplier</v>
      </c>
      <c r="S648" s="204" t="str">
        <f>[4]SayfaKAY!N634</f>
        <v>Combobox akım transducer değişimi yapıldı.</v>
      </c>
      <c r="T648" s="133" t="str">
        <f>[4]SayfaKAY!AD634</f>
        <v>Ekipman yenisi ile değiştirildi</v>
      </c>
      <c r="U648" s="132" t="str">
        <f>[4]SayfaKAY!W634</f>
        <v>Evet</v>
      </c>
      <c r="V648" s="108" t="str">
        <f>[4]SayfaKAY!AZ634</f>
        <v/>
      </c>
      <c r="W648" s="136">
        <f t="shared" si="457"/>
        <v>45712</v>
      </c>
      <c r="X648" s="137" t="str">
        <f t="shared" si="458"/>
        <v>07:30</v>
      </c>
      <c r="Y648" s="235">
        <f>[4]SayfaKAY!AE634</f>
        <v>45712.3125</v>
      </c>
      <c r="Z648" s="109">
        <f t="shared" si="459"/>
        <v>45713</v>
      </c>
      <c r="AA648" s="110" t="str">
        <f t="shared" si="460"/>
        <v>09:00</v>
      </c>
      <c r="AB648" s="182">
        <f>[4]SayfaKAY!BA634</f>
        <v>45713.375</v>
      </c>
      <c r="AC648" s="257">
        <f t="shared" si="461"/>
        <v>1539.9999999382999</v>
      </c>
      <c r="AD648" s="111">
        <f t="shared" si="462"/>
        <v>45713</v>
      </c>
      <c r="AE648" s="111" t="str">
        <f t="shared" si="463"/>
        <v>09:00</v>
      </c>
      <c r="AF648" s="235">
        <f>[4]SayfaKAY!BA634</f>
        <v>45713.375</v>
      </c>
      <c r="AG648" s="179" t="str">
        <f>[4]SayfaKAY!S634</f>
        <v>(III) Farklı Araçlarda Tekrarlayan Arıza</v>
      </c>
      <c r="AH648" s="178" t="str">
        <f t="shared" si="464"/>
        <v>Bu Arıza Aracın Servise Verilmesine Engel</v>
      </c>
      <c r="AI648" s="163" t="str">
        <f>[4]SayfaKAY!AV634</f>
        <v/>
      </c>
      <c r="AJ648" s="164" t="str">
        <f t="shared" si="465"/>
        <v/>
      </c>
      <c r="AK648" s="164" t="str">
        <f t="shared" si="466"/>
        <v/>
      </c>
      <c r="AL648" s="112" t="str">
        <f>[4]SayfaKAY!AX634</f>
        <v/>
      </c>
      <c r="AM648" s="257" cm="1">
        <f t="array" ref="AM648">IFERROR(IF(AND(P648&lt;&gt;"D(Arıza Değil)",AH648="Bu Arıza Aracın Servise Verilmesine Engel Değil"),
IF(Z648-F648&gt;0,(AB648-Y648)*24*60,
IF(OR(AND(G648&gt;$AS$1,G648&lt;$AT$1),AND(G648&gt;$AU$1,G648&lt;$AV$1)),
(AF648-H648)*24*60,     BH:BH0)),        AN648),0)</f>
        <v>1539.9999999382999</v>
      </c>
      <c r="AN648" s="257">
        <f t="shared" si="467"/>
        <v>1539.9999999382999</v>
      </c>
      <c r="AO648" s="174" t="str">
        <f>[4]SayfaKAY!AG634</f>
        <v/>
      </c>
      <c r="AP648" s="174" t="str">
        <f>[4]SayfaKAY!AI634</f>
        <v/>
      </c>
      <c r="AQ648" s="174" t="str">
        <f>[4]SayfaKAY!AQ634</f>
        <v/>
      </c>
      <c r="AR648" s="174" t="str">
        <f>[4]SayfaKAY!AH634</f>
        <v/>
      </c>
      <c r="AS648" s="174" t="str">
        <f>[4]SayfaKAY!AJ634</f>
        <v/>
      </c>
      <c r="AT648" s="175" t="str">
        <f>[4]SayfaKAY!AM634</f>
        <v/>
      </c>
      <c r="AU648" s="176" t="str">
        <f>[4]SayfaKAY!AL634</f>
        <v/>
      </c>
      <c r="AV648" s="176" t="str">
        <f>[4]SayfaKAY!AP634</f>
        <v/>
      </c>
      <c r="AW648" s="177" t="str">
        <f>[4]SayfaKAY!AT634</f>
        <v/>
      </c>
      <c r="AX648" s="194" t="str">
        <f t="shared" si="468"/>
        <v/>
      </c>
      <c r="AY648" s="168"/>
      <c r="AZ648" s="167"/>
      <c r="BA648" s="113"/>
      <c r="BB648" s="171" t="str">
        <f t="shared" si="453"/>
        <v/>
      </c>
      <c r="BC648" s="114"/>
      <c r="BD648" s="114"/>
      <c r="BE648" s="114"/>
      <c r="BF648" s="114"/>
      <c r="BG648" s="114"/>
      <c r="BH648" s="114" t="str">
        <f>IFERROR(FRACAS!AN637, "Hata Var")</f>
        <v/>
      </c>
      <c r="BI648" s="114"/>
      <c r="BJ648" s="114"/>
      <c r="BK648" s="105" t="str">
        <f>[4]SayfaKAY!AW634</f>
        <v/>
      </c>
      <c r="BL648" s="105" t="str">
        <f>[4]SayfaKAY!V634</f>
        <v>MEDCOM SP. Z O.O.</v>
      </c>
      <c r="BM648" s="114"/>
      <c r="BN648" s="171" t="str">
        <f t="shared" si="469"/>
        <v>x yok</v>
      </c>
      <c r="BO648" s="171" t="str">
        <f t="shared" si="470"/>
        <v>aynı gün giderilen arıza</v>
      </c>
      <c r="BP648" s="171" t="str">
        <f t="shared" si="471"/>
        <v>Bir günden fazla süren arıza</v>
      </c>
      <c r="BQ648" s="226">
        <f t="shared" si="472"/>
        <v>9.9999999382998794</v>
      </c>
      <c r="BR648" s="226">
        <f t="shared" si="473"/>
        <v>1530</v>
      </c>
      <c r="BS648" s="226">
        <f t="shared" si="474"/>
        <v>1539.9999999382999</v>
      </c>
      <c r="BT648" s="114"/>
      <c r="BU648" s="242"/>
      <c r="BV648" s="233">
        <f t="shared" si="475"/>
        <v>0</v>
      </c>
      <c r="BW648" s="226" t="str">
        <f t="shared" si="476"/>
        <v>Hayır, çakışma yok</v>
      </c>
      <c r="BX648" s="229"/>
      <c r="BY648" s="247">
        <f t="shared" si="477"/>
        <v>6.9444444015971385E-3</v>
      </c>
      <c r="BZ648" s="247">
        <f t="shared" si="478"/>
        <v>1.0625</v>
      </c>
      <c r="CA648" s="247">
        <f t="shared" si="479"/>
        <v>1.0694444444015971</v>
      </c>
      <c r="CB648" s="213"/>
      <c r="CC648" s="211"/>
      <c r="CD648" s="196"/>
      <c r="CE648" s="213">
        <v>633</v>
      </c>
      <c r="CF648" s="182">
        <f t="shared" si="480"/>
        <v>45712.305555555598</v>
      </c>
      <c r="CG648" s="182">
        <f t="shared" si="481"/>
        <v>45713.375</v>
      </c>
      <c r="CH648" s="196"/>
      <c r="CI648" s="196"/>
      <c r="CJ648" s="196"/>
      <c r="CK648" s="196">
        <f t="shared" si="482"/>
        <v>1.0625</v>
      </c>
      <c r="CL648" s="196">
        <f t="shared" si="483"/>
        <v>6.9444444015971385E-3</v>
      </c>
      <c r="CM648" s="196">
        <f t="shared" si="484"/>
        <v>1.0694444444015971</v>
      </c>
      <c r="CN648" s="114"/>
      <c r="CO648" s="115">
        <f t="shared" si="485"/>
        <v>1539.9999999382999</v>
      </c>
      <c r="CP648" s="116">
        <f t="shared" si="486"/>
        <v>63.75</v>
      </c>
      <c r="CQ648" s="117">
        <f t="shared" si="487"/>
        <v>0.30555555559840286</v>
      </c>
      <c r="CR648" s="117">
        <f t="shared" si="488"/>
        <v>45712.3125</v>
      </c>
      <c r="CS648" s="117">
        <f t="shared" si="489"/>
        <v>45713.375</v>
      </c>
      <c r="CT648" s="118">
        <f t="shared" si="490"/>
        <v>65825289.99999994</v>
      </c>
      <c r="CU648" s="118">
        <f t="shared" si="491"/>
        <v>1530</v>
      </c>
      <c r="CV648" s="118">
        <f t="shared" si="492"/>
        <v>65826819.99999994</v>
      </c>
      <c r="CW648" s="119">
        <f t="shared" si="493"/>
        <v>0.99997675719410417</v>
      </c>
    </row>
    <row r="649" spans="1:101" ht="118.5" customHeight="1" x14ac:dyDescent="0.3">
      <c r="A649" s="160" t="str">
        <f>[4]SayfaKAY!C660</f>
        <v>KAY5+6</v>
      </c>
      <c r="B649" s="104" t="str">
        <f>[4]SayfaKAY!D660</f>
        <v>3873(2)</v>
      </c>
      <c r="C649" s="105" t="str">
        <f>[4]SayfaKAY!E660</f>
        <v>MB</v>
      </c>
      <c r="D649" s="105">
        <f>[4]SayfaKAY!F660</f>
        <v>131511</v>
      </c>
      <c r="E649" s="106" t="str">
        <f>[4]SayfaKAY!G660</f>
        <v>BOZ-KAY5+6-FF-652</v>
      </c>
      <c r="F649" s="193">
        <f t="shared" si="454"/>
        <v>45709</v>
      </c>
      <c r="G649" s="135">
        <f t="shared" si="455"/>
        <v>0.34444444440305233</v>
      </c>
      <c r="H649" s="235">
        <f>[4]SayfaKAY!H660</f>
        <v>45709.344444444403</v>
      </c>
      <c r="I649" s="104" t="str">
        <f>[4]SayfaKAY!I660</f>
        <v>Hat/Line</v>
      </c>
      <c r="J649" s="103" t="str">
        <f>IF([4]SayfaKAY!J660="","",IF([4]SayfaKAY!J660="Müşteri","Notified by Customer","Notified by Bozankaya"))</f>
        <v>Notified by Customer</v>
      </c>
      <c r="K649" s="103" t="e">
        <f>VLOOKUP([4]SayfaKAY!L660,#REF!,2,FALSE)</f>
        <v>#REF!</v>
      </c>
      <c r="L649" s="165" t="str">
        <f>[4]SayfaKAY!X660</f>
        <v>ELTESAN ELEKTRO MEKANİK SOĞUTMA SAN</v>
      </c>
      <c r="M649" s="107" t="str">
        <f t="shared" si="456"/>
        <v>KAY5+6-BOZ-KAY5+6-FF-652</v>
      </c>
      <c r="N649" s="105" t="str">
        <f>[4]SayfaKAY!M660</f>
        <v>CB kabin klimaları soğuk üflüyor.</v>
      </c>
      <c r="O649" s="166" t="str">
        <f>[4]SayfaKAY!P660</f>
        <v>D-Arıza değil</v>
      </c>
      <c r="P649" s="166" t="str">
        <f>[4]SayfaKAY!Q660</f>
        <v>B(Servisten çekmeye etki eden arıza)</v>
      </c>
      <c r="Q649" s="166" t="str">
        <f>[4]SayfaKAY!R660</f>
        <v>N.A(Yaralanma yok)</v>
      </c>
      <c r="R649" s="132" t="str" cm="1">
        <f t="array" ref="R649">IF([4]SayfaKAY!U660="","",_xlfn.IFS([4]SayfaKAY!U660="Bozankaya","Bozankaya",[4]SayfaKAY!U660="Müşteri","Customer",[4]SayfaKAY!U660="Tedarikçi","Equipment Supplier"))</f>
        <v>Equipment Supplier</v>
      </c>
      <c r="S649" s="204" t="str">
        <f>[4]SayfaKAY!N660</f>
        <v>Kontrol edildi sorun görülmedi.</v>
      </c>
      <c r="T649" s="133" t="str">
        <f>[4]SayfaKAY!AD660</f>
        <v>*Reset edildi</v>
      </c>
      <c r="U649" s="132" t="str">
        <f>[4]SayfaKAY!W660</f>
        <v>Evet</v>
      </c>
      <c r="V649" s="108">
        <f>[4]SayfaKAY!AZ660</f>
        <v>2</v>
      </c>
      <c r="W649" s="136">
        <f t="shared" si="457"/>
        <v>45709</v>
      </c>
      <c r="X649" s="137" t="str">
        <f t="shared" si="458"/>
        <v>08:30</v>
      </c>
      <c r="Y649" s="235">
        <f>[4]SayfaKAY!AE660</f>
        <v>45709.354166666701</v>
      </c>
      <c r="Z649" s="109">
        <f t="shared" si="459"/>
        <v>45710</v>
      </c>
      <c r="AA649" s="110" t="str">
        <f t="shared" si="460"/>
        <v>09:00</v>
      </c>
      <c r="AB649" s="182">
        <f>[4]SayfaKAY!BA660</f>
        <v>45710.375</v>
      </c>
      <c r="AC649" s="257">
        <f t="shared" si="461"/>
        <v>1484.0000000596046</v>
      </c>
      <c r="AD649" s="111">
        <f t="shared" si="462"/>
        <v>45710</v>
      </c>
      <c r="AE649" s="111" t="str">
        <f t="shared" si="463"/>
        <v>09:00</v>
      </c>
      <c r="AF649" s="235">
        <f>[4]SayfaKAY!BA660</f>
        <v>45710.375</v>
      </c>
      <c r="AG649" s="179" t="str">
        <f>[4]SayfaKAY!S660</f>
        <v>(III) Farklı Araçlarda Tekrarlayan Arıza</v>
      </c>
      <c r="AH649" s="178" t="str">
        <f t="shared" si="464"/>
        <v>Bu Arıza Aracın Servise Verilmesine Engel</v>
      </c>
      <c r="AI649" s="163" t="str">
        <f>[4]SayfaKAY!AV660</f>
        <v/>
      </c>
      <c r="AJ649" s="164" t="str">
        <f t="shared" si="465"/>
        <v/>
      </c>
      <c r="AK649" s="164" t="str">
        <f t="shared" si="466"/>
        <v/>
      </c>
      <c r="AL649" s="112" t="str">
        <f>[4]SayfaKAY!AX660</f>
        <v/>
      </c>
      <c r="AM649" s="257" cm="1">
        <f t="array" ref="AM649">IFERROR(IF(AND(P649&lt;&gt;"D(Arıza Değil)",AH649="Bu Arıza Aracın Servise Verilmesine Engel Değil"),
IF(Z649-F649&gt;0,(AB649-Y649)*24*60,
IF(OR(AND(G649&gt;$AS$1,G649&lt;$AT$1),AND(G649&gt;$AU$1,G649&lt;$AV$1)),
(AF649-H649)*24*60,     BH:BH0)),        AN649),0)</f>
        <v>1484.0000000596046</v>
      </c>
      <c r="AN649" s="257">
        <f t="shared" si="467"/>
        <v>1484.0000000596046</v>
      </c>
      <c r="AO649" s="174" t="str">
        <f>[4]SayfaKAY!AG660</f>
        <v/>
      </c>
      <c r="AP649" s="174" t="str">
        <f>[4]SayfaKAY!AI660</f>
        <v/>
      </c>
      <c r="AQ649" s="174" t="str">
        <f>[4]SayfaKAY!AQ660</f>
        <v/>
      </c>
      <c r="AR649" s="174" t="str">
        <f>[4]SayfaKAY!AH660</f>
        <v/>
      </c>
      <c r="AS649" s="174" t="str">
        <f>[4]SayfaKAY!AJ660</f>
        <v/>
      </c>
      <c r="AT649" s="175" t="str">
        <f>[4]SayfaKAY!AM660</f>
        <v/>
      </c>
      <c r="AU649" s="176" t="str">
        <f>[4]SayfaKAY!AL660</f>
        <v/>
      </c>
      <c r="AV649" s="176" t="str">
        <f>[4]SayfaKAY!AP660</f>
        <v/>
      </c>
      <c r="AW649" s="177" t="str">
        <f>[4]SayfaKAY!AT660</f>
        <v/>
      </c>
      <c r="AX649" s="194">
        <f t="shared" si="468"/>
        <v>32648.000001311302</v>
      </c>
      <c r="AY649" s="168"/>
      <c r="AZ649" s="167"/>
      <c r="BA649" s="113"/>
      <c r="BB649" s="171" t="str">
        <f t="shared" si="453"/>
        <v/>
      </c>
      <c r="BC649" s="114"/>
      <c r="BD649" s="114"/>
      <c r="BE649" s="114"/>
      <c r="BF649" s="114"/>
      <c r="BG649" s="114"/>
      <c r="BH649" s="114">
        <f>IFERROR(FRACAS!AN663, "Hata Var")</f>
        <v>1530</v>
      </c>
      <c r="BI649" s="114"/>
      <c r="BJ649" s="114"/>
      <c r="BK649" s="105" t="str">
        <f>[4]SayfaKAY!AW660</f>
        <v/>
      </c>
      <c r="BL649" s="105" t="str">
        <f>[4]SayfaKAY!V660</f>
        <v>ELTESAN ELEKTRO MEKANİK SOĞUTMA SAN</v>
      </c>
      <c r="BM649" s="114"/>
      <c r="BN649" s="171" t="str">
        <f t="shared" si="469"/>
        <v>x yok</v>
      </c>
      <c r="BO649" s="171" t="str">
        <f t="shared" si="470"/>
        <v>aynı gün giderilen arıza</v>
      </c>
      <c r="BP649" s="171" t="str">
        <f t="shared" si="471"/>
        <v>Bir günden fazla süren arıza</v>
      </c>
      <c r="BQ649" s="226">
        <f t="shared" si="472"/>
        <v>14.00000010849908</v>
      </c>
      <c r="BR649" s="226">
        <f t="shared" si="473"/>
        <v>1469.9999999511056</v>
      </c>
      <c r="BS649" s="226">
        <f t="shared" si="474"/>
        <v>1484.0000000596046</v>
      </c>
      <c r="BT649" s="114"/>
      <c r="BU649" s="242"/>
      <c r="BV649" s="233">
        <f t="shared" si="475"/>
        <v>0</v>
      </c>
      <c r="BW649" s="226" t="str">
        <f t="shared" si="476"/>
        <v>Hayır, çakışma yok</v>
      </c>
      <c r="BX649" s="229"/>
      <c r="BY649" s="247">
        <f t="shared" si="477"/>
        <v>9.7222222975688055E-3</v>
      </c>
      <c r="BZ649" s="247">
        <f t="shared" si="478"/>
        <v>1.0208333332993789</v>
      </c>
      <c r="CA649" s="247">
        <f t="shared" si="479"/>
        <v>1.0305555555969477</v>
      </c>
      <c r="CB649" s="213"/>
      <c r="CC649" s="211"/>
      <c r="CD649" s="196"/>
      <c r="CE649" s="213">
        <v>659</v>
      </c>
      <c r="CF649" s="182">
        <f t="shared" si="480"/>
        <v>45709.344444444403</v>
      </c>
      <c r="CG649" s="182">
        <f t="shared" si="481"/>
        <v>45710.375</v>
      </c>
      <c r="CH649" s="196"/>
      <c r="CI649" s="196"/>
      <c r="CJ649" s="196"/>
      <c r="CK649" s="196">
        <f t="shared" si="482"/>
        <v>1.0208333332993789</v>
      </c>
      <c r="CL649" s="196">
        <f t="shared" si="483"/>
        <v>9.7222222975688055E-3</v>
      </c>
      <c r="CM649" s="196">
        <f t="shared" si="484"/>
        <v>1.0305555555969477</v>
      </c>
      <c r="CN649" s="114"/>
      <c r="CO649" s="115">
        <f t="shared" si="485"/>
        <v>1484.0000000596046</v>
      </c>
      <c r="CP649" s="116">
        <f t="shared" si="486"/>
        <v>61.249999997962732</v>
      </c>
      <c r="CQ649" s="117">
        <f t="shared" si="487"/>
        <v>0.34444444440305233</v>
      </c>
      <c r="CR649" s="117">
        <f t="shared" si="488"/>
        <v>45709.354166666701</v>
      </c>
      <c r="CS649" s="117">
        <f t="shared" si="489"/>
        <v>45710.375</v>
      </c>
      <c r="CT649" s="118">
        <f t="shared" si="490"/>
        <v>65820974.000000112</v>
      </c>
      <c r="CU649" s="118">
        <f t="shared" si="491"/>
        <v>1469.9999999511056</v>
      </c>
      <c r="CV649" s="118">
        <f t="shared" si="492"/>
        <v>65822444.00000006</v>
      </c>
      <c r="CW649" s="119">
        <f t="shared" si="493"/>
        <v>0.99997766719206072</v>
      </c>
    </row>
    <row r="650" spans="1:101" ht="118.5" customHeight="1" x14ac:dyDescent="0.3">
      <c r="A650" s="160" t="str">
        <f>[4]SayfaKAY!C662</f>
        <v>KAY5+6</v>
      </c>
      <c r="B650" s="104" t="str">
        <f>[4]SayfaKAY!D662</f>
        <v>3881(10)</v>
      </c>
      <c r="C650" s="105" t="str">
        <f>[4]SayfaKAY!E662</f>
        <v>MB</v>
      </c>
      <c r="D650" s="105">
        <f>[4]SayfaKAY!F662</f>
        <v>76368</v>
      </c>
      <c r="E650" s="106" t="str">
        <f>[4]SayfaKAY!G662</f>
        <v>BOZ-KAY5+6-FF-653</v>
      </c>
      <c r="F650" s="193">
        <f t="shared" si="454"/>
        <v>45709</v>
      </c>
      <c r="G650" s="135">
        <f t="shared" si="455"/>
        <v>0.15694444440305233</v>
      </c>
      <c r="H650" s="235">
        <f>[4]SayfaKAY!H662</f>
        <v>45709.156944444403</v>
      </c>
      <c r="I650" s="104" t="str">
        <f>[4]SayfaKAY!I662</f>
        <v>Hat/Line</v>
      </c>
      <c r="J650" s="103" t="str">
        <f>IF([4]SayfaKAY!J662="","",IF([4]SayfaKAY!J662="Müşteri","Notified by Customer","Notified by Bozankaya"))</f>
        <v>Notified by Customer</v>
      </c>
      <c r="K650" s="103" t="e">
        <f>VLOOKUP([4]SayfaKAY!L662,#REF!,2,FALSE)</f>
        <v>#REF!</v>
      </c>
      <c r="L650" s="165" t="str">
        <f>[4]SayfaKAY!X662</f>
        <v>ELTESAN ELEKTRO MEKANİK SOĞUTMA SAN</v>
      </c>
      <c r="M650" s="107" t="str">
        <f t="shared" si="456"/>
        <v>KAY5+6-BOZ-KAY5+6-FF-653</v>
      </c>
      <c r="N650" s="105" t="str">
        <f>[4]SayfaKAY!M662</f>
        <v>Yolcu bölümü ve araç kabini klimaları çalışmıyor aşırı soğuk</v>
      </c>
      <c r="O650" s="166" t="str">
        <f>[4]SayfaKAY!P662</f>
        <v>D-Arıza değil</v>
      </c>
      <c r="P650" s="166" t="str">
        <f>[4]SayfaKAY!Q662</f>
        <v>B(Servisten çekmeye etki eden arıza)</v>
      </c>
      <c r="Q650" s="166" t="str">
        <f>[4]SayfaKAY!R662</f>
        <v>N.A(Yaralanma yok)</v>
      </c>
      <c r="R650" s="132" t="str" cm="1">
        <f t="array" ref="R650">IF([4]SayfaKAY!U662="","",_xlfn.IFS([4]SayfaKAY!U662="Bozankaya","Bozankaya",[4]SayfaKAY!U662="Müşteri","Customer",[4]SayfaKAY!U662="Tedarikçi","Equipment Supplier"))</f>
        <v>Equipment Supplier</v>
      </c>
      <c r="S650" s="204" t="str">
        <f>[4]SayfaKAY!N662</f>
        <v>Kontrol edildi sorun görülmedi.</v>
      </c>
      <c r="T650" s="133" t="str">
        <f>[4]SayfaKAY!AD662</f>
        <v>*Bir çalışma yapılmadı</v>
      </c>
      <c r="U650" s="132" t="str">
        <f>[4]SayfaKAY!W662</f>
        <v>Evet</v>
      </c>
      <c r="V650" s="108">
        <f>[4]SayfaKAY!AZ662</f>
        <v>1</v>
      </c>
      <c r="W650" s="136">
        <f t="shared" si="457"/>
        <v>45709</v>
      </c>
      <c r="X650" s="137" t="str">
        <f t="shared" si="458"/>
        <v>05:00</v>
      </c>
      <c r="Y650" s="235">
        <f>[4]SayfaKAY!AE662</f>
        <v>45709.208333333299</v>
      </c>
      <c r="Z650" s="109">
        <f t="shared" si="459"/>
        <v>45710</v>
      </c>
      <c r="AA650" s="110" t="str">
        <f t="shared" si="460"/>
        <v>06:00</v>
      </c>
      <c r="AB650" s="182">
        <f>[4]SayfaKAY!BA662</f>
        <v>45710.25</v>
      </c>
      <c r="AC650" s="257">
        <f t="shared" si="461"/>
        <v>1574.0000000596046</v>
      </c>
      <c r="AD650" s="111">
        <f t="shared" si="462"/>
        <v>45710</v>
      </c>
      <c r="AE650" s="111" t="str">
        <f t="shared" si="463"/>
        <v>06:00</v>
      </c>
      <c r="AF650" s="235">
        <f>[4]SayfaKAY!BA662</f>
        <v>45710.25</v>
      </c>
      <c r="AG650" s="179" t="str">
        <f>[4]SayfaKAY!S662</f>
        <v>(III) Farklı Araçlarda Tekrarlayan Arıza</v>
      </c>
      <c r="AH650" s="178" t="str">
        <f t="shared" si="464"/>
        <v>Bu Arıza Aracın Servise Verilmesine Engel</v>
      </c>
      <c r="AI650" s="163" t="str">
        <f>[4]SayfaKAY!AV662</f>
        <v/>
      </c>
      <c r="AJ650" s="164" t="str">
        <f t="shared" si="465"/>
        <v/>
      </c>
      <c r="AK650" s="164" t="str">
        <f t="shared" si="466"/>
        <v/>
      </c>
      <c r="AL650" s="112" t="str">
        <f>[4]SayfaKAY!AX662</f>
        <v/>
      </c>
      <c r="AM650" s="257" cm="1">
        <f t="array" ref="AM650">IFERROR(IF(AND(P650&lt;&gt;"D(Arıza Değil)",AH650="Bu Arıza Aracın Servise Verilmesine Engel Değil"),
IF(Z650-F650&gt;0,(AB650-Y650)*24*60,
IF(OR(AND(G650&gt;$AS$1,G650&lt;$AT$1),AND(G650&gt;$AU$1,G650&lt;$AV$1)),
(AF650-H650)*24*60,     BH:BH0)),        AN650),0)</f>
        <v>1574.0000000596046</v>
      </c>
      <c r="AN650" s="257">
        <f t="shared" si="467"/>
        <v>1574.0000000596046</v>
      </c>
      <c r="AO650" s="174" t="str">
        <f>[4]SayfaKAY!AG662</f>
        <v/>
      </c>
      <c r="AP650" s="174" t="str">
        <f>[4]SayfaKAY!AI662</f>
        <v/>
      </c>
      <c r="AQ650" s="174" t="str">
        <f>[4]SayfaKAY!AQ662</f>
        <v/>
      </c>
      <c r="AR650" s="174" t="str">
        <f>[4]SayfaKAY!AH662</f>
        <v/>
      </c>
      <c r="AS650" s="174" t="str">
        <f>[4]SayfaKAY!AJ662</f>
        <v/>
      </c>
      <c r="AT650" s="175" t="str">
        <f>[4]SayfaKAY!AM662</f>
        <v/>
      </c>
      <c r="AU650" s="176" t="str">
        <f>[4]SayfaKAY!AL662</f>
        <v/>
      </c>
      <c r="AV650" s="176" t="str">
        <f>[4]SayfaKAY!AP662</f>
        <v/>
      </c>
      <c r="AW650" s="177" t="str">
        <f>[4]SayfaKAY!AT662</f>
        <v/>
      </c>
      <c r="AX650" s="194">
        <f t="shared" si="468"/>
        <v>17314.000000655651</v>
      </c>
      <c r="AY650" s="168"/>
      <c r="AZ650" s="167"/>
      <c r="BA650" s="113"/>
      <c r="BB650" s="171" t="str">
        <f t="shared" si="453"/>
        <v/>
      </c>
      <c r="BC650" s="114"/>
      <c r="BD650" s="114"/>
      <c r="BE650" s="114"/>
      <c r="BF650" s="114"/>
      <c r="BG650" s="114"/>
      <c r="BH650" s="114">
        <f>IFERROR(FRACAS!AN665, "Hata Var")</f>
        <v>1656.9999999320135</v>
      </c>
      <c r="BI650" s="114"/>
      <c r="BJ650" s="114"/>
      <c r="BK650" s="105" t="str">
        <f>[4]SayfaKAY!AW662</f>
        <v/>
      </c>
      <c r="BL650" s="105" t="str">
        <f>[4]SayfaKAY!V662</f>
        <v>ELTESAN ELEKTRO MEKANİK SOĞUTMA SAN</v>
      </c>
      <c r="BM650" s="114"/>
      <c r="BN650" s="171" t="str">
        <f t="shared" si="469"/>
        <v>x yok</v>
      </c>
      <c r="BO650" s="171" t="b">
        <f t="shared" si="470"/>
        <v>0</v>
      </c>
      <c r="BP650" s="171" t="str">
        <f t="shared" si="471"/>
        <v>Bir günden fazla süren arıza</v>
      </c>
      <c r="BQ650" s="226">
        <f t="shared" si="472"/>
        <v>74.00000001071021</v>
      </c>
      <c r="BR650" s="226">
        <f t="shared" si="473"/>
        <v>1500.0000000488944</v>
      </c>
      <c r="BS650" s="226">
        <f t="shared" si="474"/>
        <v>1574.0000000596046</v>
      </c>
      <c r="BT650" s="114"/>
      <c r="BU650" s="242"/>
      <c r="BV650" s="233">
        <f t="shared" si="475"/>
        <v>2</v>
      </c>
      <c r="BW650" s="226" t="str">
        <f t="shared" si="476"/>
        <v>Evet, çakışma var</v>
      </c>
      <c r="BX650" s="229"/>
      <c r="BY650" s="247">
        <f t="shared" si="477"/>
        <v>5.1388888896326534E-2</v>
      </c>
      <c r="BZ650" s="247">
        <f t="shared" si="478"/>
        <v>1.0416666667006211</v>
      </c>
      <c r="CA650" s="247">
        <f t="shared" si="479"/>
        <v>1.0930555555969477</v>
      </c>
      <c r="CB650" s="213"/>
      <c r="CC650" s="211"/>
      <c r="CD650" s="196"/>
      <c r="CE650" s="213">
        <v>661</v>
      </c>
      <c r="CF650" s="182">
        <f t="shared" si="480"/>
        <v>45709.156944444403</v>
      </c>
      <c r="CG650" s="182">
        <f t="shared" si="481"/>
        <v>45710.25</v>
      </c>
      <c r="CH650" s="196"/>
      <c r="CI650" s="196"/>
      <c r="CJ650" s="196"/>
      <c r="CK650" s="196">
        <f t="shared" si="482"/>
        <v>1.0416666667006211</v>
      </c>
      <c r="CL650" s="196">
        <f t="shared" si="483"/>
        <v>5.1388888896326534E-2</v>
      </c>
      <c r="CM650" s="196">
        <f t="shared" si="484"/>
        <v>1.0930555555969477</v>
      </c>
      <c r="CN650" s="114"/>
      <c r="CO650" s="115">
        <f t="shared" si="485"/>
        <v>1574.0000000596046</v>
      </c>
      <c r="CP650" s="116">
        <f t="shared" si="486"/>
        <v>62.500000002037268</v>
      </c>
      <c r="CQ650" s="117">
        <f t="shared" si="487"/>
        <v>0.15694444440305233</v>
      </c>
      <c r="CR650" s="117">
        <f t="shared" si="488"/>
        <v>45709.208333333299</v>
      </c>
      <c r="CS650" s="117">
        <f t="shared" si="489"/>
        <v>45710.25</v>
      </c>
      <c r="CT650" s="118">
        <f t="shared" si="490"/>
        <v>65821034.000000007</v>
      </c>
      <c r="CU650" s="118">
        <f t="shared" si="491"/>
        <v>1500.0000000488944</v>
      </c>
      <c r="CV650" s="118">
        <f t="shared" si="492"/>
        <v>65822534.00000006</v>
      </c>
      <c r="CW650" s="119">
        <f t="shared" si="493"/>
        <v>0.99997721145162766</v>
      </c>
    </row>
    <row r="651" spans="1:101" ht="118.5" customHeight="1" x14ac:dyDescent="0.3">
      <c r="A651" s="160" t="str">
        <f>[4]SayfaKAY!C773</f>
        <v>KAY5+6</v>
      </c>
      <c r="B651" s="104" t="str">
        <f>[4]SayfaKAY!D773</f>
        <v>3873(2)</v>
      </c>
      <c r="C651" s="105" t="str">
        <f>[4]SayfaKAY!E773</f>
        <v>MB</v>
      </c>
      <c r="D651" s="105">
        <f>[4]SayfaKAY!F773</f>
        <v>130500</v>
      </c>
      <c r="E651" s="106" t="str">
        <f>[4]SayfaKAY!G773</f>
        <v>BOZ-KAY5+6-FF-760</v>
      </c>
      <c r="F651" s="193">
        <f t="shared" si="454"/>
        <v>45708</v>
      </c>
      <c r="G651" s="135">
        <f t="shared" si="455"/>
        <v>0.25416666670207633</v>
      </c>
      <c r="H651" s="235">
        <f>[4]SayfaKAY!H773</f>
        <v>45708.254166666702</v>
      </c>
      <c r="I651" s="104" t="str">
        <f>[4]SayfaKAY!I773</f>
        <v>Hat/Line</v>
      </c>
      <c r="J651" s="103" t="str">
        <f>IF([4]SayfaKAY!J773="","",IF([4]SayfaKAY!J773="Müşteri","Notified by Customer","Notified by Bozankaya"))</f>
        <v>Notified by Customer</v>
      </c>
      <c r="K651" s="103" t="e">
        <f>VLOOKUP([4]SayfaKAY!L773,#REF!,2,FALSE)</f>
        <v>#REF!</v>
      </c>
      <c r="L651" s="165" t="str">
        <f>[4]SayfaKAY!X773</f>
        <v/>
      </c>
      <c r="M651" s="107" t="str">
        <f t="shared" si="456"/>
        <v>KAY5+6-BOZ-KAY5+6-FF-760</v>
      </c>
      <c r="N651" s="105" t="str">
        <f>[4]SayfaKAY!M773</f>
        <v>ARACIN KONTAKLARI HER AÇILIP KAPATILDIĞINDA APC'LER DEVRE DIŞI OLUYOR. ARAÇ RESETLENİNCE DÜZELİYOR APCLER DEVRE DIŞI KLİMALAR ÇALIŞMIYOR.</v>
      </c>
      <c r="O651" s="166" t="str">
        <f>[4]SayfaKAY!P773</f>
        <v>D-Arıza değil</v>
      </c>
      <c r="P651" s="166" t="str">
        <f>[4]SayfaKAY!Q773</f>
        <v>B(Servisten çekmeye etki eden arıza)</v>
      </c>
      <c r="Q651" s="166" t="str">
        <f>[4]SayfaKAY!R773</f>
        <v>N.A(Yaralanma yok)</v>
      </c>
      <c r="R651" s="132" t="str" cm="1">
        <f t="array" ref="R651">IF([4]SayfaKAY!U773="","",_xlfn.IFS([4]SayfaKAY!U773="Bozankaya","Bozankaya",[4]SayfaKAY!U773="Müşteri","Customer",[4]SayfaKAY!U773="Tedarikçi","Equipment Supplier"))</f>
        <v>Equipment Supplier</v>
      </c>
      <c r="S651" s="204" t="str">
        <f>[4]SayfaKAY!N773</f>
        <v>ARAÇ KONTROL EDİLDİ APC'LERDE SORUN YOKTU. TÜNEL YANGIN MODU AKTİF OLDUĞU İÇİN KLİMALARYANGIN MODUNDAYDI ARAÇ RESETLENDİ SORUN GİTTİ</v>
      </c>
      <c r="T651" s="133" t="str">
        <f>[4]SayfaKAY!AD773</f>
        <v>Yazılım tekrar yüklendi</v>
      </c>
      <c r="U651" s="132" t="str">
        <f>[4]SayfaKAY!W773</f>
        <v>Evet</v>
      </c>
      <c r="V651" s="108">
        <f>[4]SayfaKAY!AZ773</f>
        <v>2</v>
      </c>
      <c r="W651" s="136">
        <f t="shared" si="457"/>
        <v>45708</v>
      </c>
      <c r="X651" s="137" t="str">
        <f t="shared" si="458"/>
        <v>07:00</v>
      </c>
      <c r="Y651" s="235">
        <f>[4]SayfaKAY!AE773</f>
        <v>45708.291666666701</v>
      </c>
      <c r="Z651" s="109">
        <f t="shared" si="459"/>
        <v>45708</v>
      </c>
      <c r="AA651" s="110" t="str">
        <f t="shared" si="460"/>
        <v>10:00</v>
      </c>
      <c r="AB651" s="182">
        <f>[4]SayfaKAY!BA773</f>
        <v>45708.416666666701</v>
      </c>
      <c r="AC651" s="257">
        <f t="shared" si="461"/>
        <v>233.99999999790452</v>
      </c>
      <c r="AD651" s="111">
        <f t="shared" si="462"/>
        <v>45708</v>
      </c>
      <c r="AE651" s="111" t="str">
        <f t="shared" si="463"/>
        <v>10:00</v>
      </c>
      <c r="AF651" s="235">
        <f>[4]SayfaKAY!BA773</f>
        <v>45708.416666666701</v>
      </c>
      <c r="AG651" s="179" t="str">
        <f>[4]SayfaKAY!S773</f>
        <v>(III) Farklı Araçlarda Tekrarlayan Arıza</v>
      </c>
      <c r="AH651" s="178" t="str">
        <f t="shared" si="464"/>
        <v>Bu Arıza Aracın Servise Verilmesine Engel</v>
      </c>
      <c r="AI651" s="163" t="str">
        <f>[4]SayfaKAY!AV773</f>
        <v/>
      </c>
      <c r="AJ651" s="164" t="str">
        <f t="shared" si="465"/>
        <v/>
      </c>
      <c r="AK651" s="164" t="str">
        <f t="shared" si="466"/>
        <v/>
      </c>
      <c r="AL651" s="112" t="str">
        <f>[4]SayfaKAY!AX773</f>
        <v/>
      </c>
      <c r="AM651" s="257" cm="1">
        <f t="array" ref="AM651">IFERROR(IF(AND(P651&lt;&gt;"D(Arıza Değil)",AH651="Bu Arıza Aracın Servise Verilmesine Engel Değil"),
IF(Z651-F651&gt;0,(AB651-Y651)*24*60,
IF(OR(AND(G651&gt;$AS$1,G651&lt;$AT$1),AND(G651&gt;$AU$1,G651&lt;$AV$1)),
(AF651-H651)*24*60,     BH:BH0)),        AN651),0)</f>
        <v>233.99999999790452</v>
      </c>
      <c r="AN651" s="257">
        <f t="shared" si="467"/>
        <v>233.99999999790452</v>
      </c>
      <c r="AO651" s="174" t="str">
        <f>[4]SayfaKAY!AG773</f>
        <v/>
      </c>
      <c r="AP651" s="174" t="str">
        <f>[4]SayfaKAY!AI773</f>
        <v/>
      </c>
      <c r="AQ651" s="174" t="str">
        <f>[4]SayfaKAY!AQ773</f>
        <v/>
      </c>
      <c r="AR651" s="174" t="str">
        <f>[4]SayfaKAY!AH773</f>
        <v/>
      </c>
      <c r="AS651" s="174" t="str">
        <f>[4]SayfaKAY!AJ773</f>
        <v/>
      </c>
      <c r="AT651" s="175" t="str">
        <f>[4]SayfaKAY!AM773</f>
        <v/>
      </c>
      <c r="AU651" s="176" t="str">
        <f>[4]SayfaKAY!AL773</f>
        <v/>
      </c>
      <c r="AV651" s="176" t="str">
        <f>[4]SayfaKAY!AP773</f>
        <v/>
      </c>
      <c r="AW651" s="177" t="str">
        <f>[4]SayfaKAY!AT773</f>
        <v/>
      </c>
      <c r="AX651" s="194">
        <f t="shared" si="468"/>
        <v>5147.9999999538995</v>
      </c>
      <c r="AY651" s="168"/>
      <c r="AZ651" s="167"/>
      <c r="BA651" s="113"/>
      <c r="BB651" s="171" t="str">
        <f t="shared" si="453"/>
        <v/>
      </c>
      <c r="BC651" s="114"/>
      <c r="BD651" s="114"/>
      <c r="BE651" s="114"/>
      <c r="BF651" s="114"/>
      <c r="BG651" s="114"/>
      <c r="BH651" s="114">
        <f>IFERROR(FRACAS!AN776, "Hata Var")</f>
        <v>225</v>
      </c>
      <c r="BI651" s="114"/>
      <c r="BJ651" s="114"/>
      <c r="BK651" s="105" t="str">
        <f>[4]SayfaKAY!AW773</f>
        <v/>
      </c>
      <c r="BL651" s="105" t="str">
        <f>[4]SayfaKAY!V773</f>
        <v>MEDCOM SP. Z O.O.</v>
      </c>
      <c r="BM651" s="114"/>
      <c r="BN651" s="171" t="str">
        <f t="shared" si="469"/>
        <v>x yok</v>
      </c>
      <c r="BO651" s="171" t="str">
        <f t="shared" si="470"/>
        <v>aynı gün giderilen arıza</v>
      </c>
      <c r="BP651" s="171" t="str">
        <f t="shared" si="471"/>
        <v>aynı gün giderilen arıza</v>
      </c>
      <c r="BQ651" s="226">
        <f t="shared" si="472"/>
        <v>53.999999997904524</v>
      </c>
      <c r="BR651" s="226">
        <f t="shared" si="473"/>
        <v>180</v>
      </c>
      <c r="BS651" s="226">
        <f t="shared" si="474"/>
        <v>233.99999999790452</v>
      </c>
      <c r="BT651" s="114"/>
      <c r="BU651" s="242"/>
      <c r="BV651" s="233">
        <f t="shared" si="475"/>
        <v>0</v>
      </c>
      <c r="BW651" s="226" t="str">
        <f t="shared" si="476"/>
        <v>Hayır, çakışma yok</v>
      </c>
      <c r="BX651" s="229"/>
      <c r="BY651" s="247">
        <f t="shared" si="477"/>
        <v>3.7499999998544808E-2</v>
      </c>
      <c r="BZ651" s="247">
        <f t="shared" si="478"/>
        <v>0.125</v>
      </c>
      <c r="CA651" s="247">
        <f t="shared" si="479"/>
        <v>0.16249999999854481</v>
      </c>
      <c r="CB651" s="213"/>
      <c r="CC651" s="211"/>
      <c r="CD651" s="196"/>
      <c r="CE651" s="213">
        <v>772</v>
      </c>
      <c r="CF651" s="182">
        <f t="shared" si="480"/>
        <v>45708.254166666702</v>
      </c>
      <c r="CG651" s="182">
        <f t="shared" si="481"/>
        <v>45708.416666666701</v>
      </c>
      <c r="CH651" s="196"/>
      <c r="CI651" s="196"/>
      <c r="CJ651" s="196"/>
      <c r="CK651" s="196">
        <f t="shared" si="482"/>
        <v>0.125</v>
      </c>
      <c r="CL651" s="196">
        <f t="shared" si="483"/>
        <v>3.7499999998544808E-2</v>
      </c>
      <c r="CM651" s="196">
        <f t="shared" si="484"/>
        <v>0.16249999999854481</v>
      </c>
      <c r="CN651" s="114"/>
      <c r="CO651" s="115">
        <f t="shared" si="485"/>
        <v>233.99999999790452</v>
      </c>
      <c r="CP651" s="116">
        <f t="shared" si="486"/>
        <v>7.5</v>
      </c>
      <c r="CQ651" s="117">
        <f t="shared" si="487"/>
        <v>0.25416666670207633</v>
      </c>
      <c r="CR651" s="117">
        <f t="shared" si="488"/>
        <v>45708.291666666701</v>
      </c>
      <c r="CS651" s="117">
        <f t="shared" si="489"/>
        <v>45708.416666666701</v>
      </c>
      <c r="CT651" s="118">
        <f t="shared" si="490"/>
        <v>65819574</v>
      </c>
      <c r="CU651" s="118">
        <f t="shared" si="491"/>
        <v>180</v>
      </c>
      <c r="CV651" s="118">
        <f t="shared" si="492"/>
        <v>65819754</v>
      </c>
      <c r="CW651" s="119">
        <f t="shared" si="493"/>
        <v>0.99999726525869426</v>
      </c>
    </row>
    <row r="652" spans="1:101" ht="118.5" customHeight="1" x14ac:dyDescent="0.3">
      <c r="A652" s="160" t="str">
        <f>[4]SayfaKAY!C631</f>
        <v>KAY5+6</v>
      </c>
      <c r="B652" s="104" t="str">
        <f>[4]SayfaKAY!D631</f>
        <v>3878(7)</v>
      </c>
      <c r="C652" s="105" t="str">
        <f>[4]SayfaKAY!E631</f>
        <v>MA</v>
      </c>
      <c r="D652" s="105">
        <f>[4]SayfaKAY!F631</f>
        <v>101</v>
      </c>
      <c r="E652" s="106" t="str">
        <f>[4]SayfaKAY!G631</f>
        <v>BOZ-KAY5+6-FF-626</v>
      </c>
      <c r="F652" s="193">
        <f t="shared" si="454"/>
        <v>45706</v>
      </c>
      <c r="G652" s="135">
        <f t="shared" si="455"/>
        <v>0.73263888889778173</v>
      </c>
      <c r="H652" s="235">
        <f>[4]SayfaKAY!H631</f>
        <v>45706.732638888898</v>
      </c>
      <c r="I652" s="104" t="str">
        <f>[4]SayfaKAY!I631</f>
        <v>Hat/Line</v>
      </c>
      <c r="J652" s="103" t="str">
        <f>IF([4]SayfaKAY!J631="","",IF([4]SayfaKAY!J631="Müşteri","Notified by Customer","Notified by Bozankaya"))</f>
        <v>Notified by Customer</v>
      </c>
      <c r="K652" s="103" t="e">
        <f>VLOOKUP([4]SayfaKAY!L631,#REF!,2,FALSE)</f>
        <v>#REF!</v>
      </c>
      <c r="L652" s="165" t="str">
        <f>[4]SayfaKAY!X631</f>
        <v>MEDCOM SP Z.O.O</v>
      </c>
      <c r="M652" s="107" t="str">
        <f t="shared" si="456"/>
        <v>KAY5+6-BOZ-KAY5+6-FF-626</v>
      </c>
      <c r="N652" s="105" t="str">
        <f>[4]SayfaKAY!M631</f>
        <v>STATİK DÖNÜŞTÜRÜCÜ PS-1 ARIZASI MEVCUT</v>
      </c>
      <c r="O652" s="166" t="str">
        <f>[4]SayfaKAY!P631</f>
        <v>C-Uyarı, sürüş devamlılığı</v>
      </c>
      <c r="P652" s="166" t="str">
        <f>[4]SayfaKAY!Q631</f>
        <v>B(Servisten çekmeye etki eden arıza)</v>
      </c>
      <c r="Q652" s="166" t="str">
        <f>[4]SayfaKAY!R631</f>
        <v>N.A(Yaralanma yok)</v>
      </c>
      <c r="R652" s="132" t="str" cm="1">
        <f t="array" ref="R652">IF([4]SayfaKAY!U631="","",_xlfn.IFS([4]SayfaKAY!U631="Bozankaya","Bozankaya",[4]SayfaKAY!U631="Müşteri","Customer",[4]SayfaKAY!U631="Tedarikçi","Equipment Supplier"))</f>
        <v>Equipment Supplier</v>
      </c>
      <c r="S652" s="204" t="str">
        <f>[4]SayfaKAY!N631</f>
        <v>APC-1 DEVRE DIŞI KALMIŞ ARAÇ RESETLENDİ APC DEVREYE GİRDİ</v>
      </c>
      <c r="T652" s="133" t="str">
        <f>[4]SayfaKAY!AD631</f>
        <v>Yeni yazılım yüklendi</v>
      </c>
      <c r="U652" s="132" t="str">
        <f>[4]SayfaKAY!W631</f>
        <v>Evet</v>
      </c>
      <c r="V652" s="108" t="str">
        <f>[4]SayfaKAY!AZ631</f>
        <v/>
      </c>
      <c r="W652" s="136">
        <f t="shared" si="457"/>
        <v>45706</v>
      </c>
      <c r="X652" s="137" t="str">
        <f t="shared" si="458"/>
        <v>18:00</v>
      </c>
      <c r="Y652" s="235">
        <f>[4]SayfaKAY!AE631</f>
        <v>45706.75</v>
      </c>
      <c r="Z652" s="109">
        <f t="shared" si="459"/>
        <v>45707</v>
      </c>
      <c r="AA652" s="110" t="str">
        <f t="shared" si="460"/>
        <v>19:00</v>
      </c>
      <c r="AB652" s="182">
        <f>[4]SayfaKAY!BA631</f>
        <v>45707.791666666701</v>
      </c>
      <c r="AC652" s="257">
        <f t="shared" si="461"/>
        <v>1525.0000000360887</v>
      </c>
      <c r="AD652" s="111">
        <f t="shared" si="462"/>
        <v>45707</v>
      </c>
      <c r="AE652" s="111" t="str">
        <f t="shared" si="463"/>
        <v>19:00</v>
      </c>
      <c r="AF652" s="235">
        <f>[4]SayfaKAY!BA631</f>
        <v>45707.791666666701</v>
      </c>
      <c r="AG652" s="179" t="str">
        <f>[4]SayfaKAY!S631</f>
        <v>(III) Farklı Araçlarda Tekrarlayan Arıza</v>
      </c>
      <c r="AH652" s="178" t="str">
        <f t="shared" si="464"/>
        <v>Bu Arıza Aracın Servise Verilmesine Engel</v>
      </c>
      <c r="AI652" s="163" t="str">
        <f>[4]SayfaKAY!AV631</f>
        <v/>
      </c>
      <c r="AJ652" s="164" t="str">
        <f t="shared" si="465"/>
        <v/>
      </c>
      <c r="AK652" s="164" t="str">
        <f t="shared" si="466"/>
        <v/>
      </c>
      <c r="AL652" s="112" t="str">
        <f>[4]SayfaKAY!AX631</f>
        <v/>
      </c>
      <c r="AM652" s="257" cm="1">
        <f t="array" ref="AM652">IFERROR(IF(AND(P652&lt;&gt;"D(Arıza Değil)",AH652="Bu Arıza Aracın Servise Verilmesine Engel Değil"),
IF(Z652-F652&gt;0,(AB652-Y652)*24*60,
IF(OR(AND(G652&gt;$AS$1,G652&lt;$AT$1),AND(G652&gt;$AU$1,G652&lt;$AV$1)),
(AF652-H652)*24*60,     BH:BH0)),        AN652),0)</f>
        <v>1525.0000000360887</v>
      </c>
      <c r="AN652" s="257">
        <f t="shared" si="467"/>
        <v>1525.0000000360887</v>
      </c>
      <c r="AO652" s="174" t="str">
        <f>[4]SayfaKAY!AG631</f>
        <v/>
      </c>
      <c r="AP652" s="174" t="str">
        <f>[4]SayfaKAY!AI631</f>
        <v/>
      </c>
      <c r="AQ652" s="174" t="str">
        <f>[4]SayfaKAY!AQ631</f>
        <v/>
      </c>
      <c r="AR652" s="174" t="str">
        <f>[4]SayfaKAY!AH631</f>
        <v/>
      </c>
      <c r="AS652" s="174" t="str">
        <f>[4]SayfaKAY!AJ631</f>
        <v/>
      </c>
      <c r="AT652" s="175" t="str">
        <f>[4]SayfaKAY!AM631</f>
        <v/>
      </c>
      <c r="AU652" s="176" t="str">
        <f>[4]SayfaKAY!AL631</f>
        <v/>
      </c>
      <c r="AV652" s="176" t="str">
        <f>[4]SayfaKAY!AP631</f>
        <v/>
      </c>
      <c r="AW652" s="177" t="str">
        <f>[4]SayfaKAY!AT631</f>
        <v/>
      </c>
      <c r="AX652" s="194" t="str">
        <f t="shared" si="468"/>
        <v/>
      </c>
      <c r="AY652" s="168"/>
      <c r="AZ652" s="167"/>
      <c r="BA652" s="113"/>
      <c r="BB652" s="171" t="str">
        <f t="shared" si="453"/>
        <v/>
      </c>
      <c r="BC652" s="114"/>
      <c r="BD652" s="114"/>
      <c r="BE652" s="114"/>
      <c r="BF652" s="114"/>
      <c r="BG652" s="114"/>
      <c r="BH652" s="114">
        <f>IFERROR(FRACAS!AN634, "Hata Var")</f>
        <v>166.00000002770685</v>
      </c>
      <c r="BI652" s="114"/>
      <c r="BJ652" s="114"/>
      <c r="BK652" s="105" t="str">
        <f>[4]SayfaKAY!AW631</f>
        <v/>
      </c>
      <c r="BL652" s="105" t="str">
        <f>[4]SayfaKAY!V631</f>
        <v>MEDCOM SP. Z O.O.</v>
      </c>
      <c r="BM652" s="114"/>
      <c r="BN652" s="171" t="str">
        <f t="shared" si="469"/>
        <v>x yok</v>
      </c>
      <c r="BO652" s="171" t="str">
        <f t="shared" si="470"/>
        <v>aynı gün giderilen arıza</v>
      </c>
      <c r="BP652" s="171" t="str">
        <f t="shared" si="471"/>
        <v>Bir günden fazla süren arıza</v>
      </c>
      <c r="BQ652" s="226">
        <f t="shared" si="472"/>
        <v>24.999999987194315</v>
      </c>
      <c r="BR652" s="226">
        <f t="shared" si="473"/>
        <v>1500.0000000488944</v>
      </c>
      <c r="BS652" s="226">
        <f t="shared" si="474"/>
        <v>1525.0000000360887</v>
      </c>
      <c r="BT652" s="114"/>
      <c r="BU652" s="242"/>
      <c r="BV652" s="233">
        <f t="shared" si="475"/>
        <v>1</v>
      </c>
      <c r="BW652" s="226" t="str">
        <f t="shared" si="476"/>
        <v>Evet, çakışma var</v>
      </c>
      <c r="BX652" s="229"/>
      <c r="BY652" s="247">
        <f t="shared" si="477"/>
        <v>1.7361111102218274E-2</v>
      </c>
      <c r="BZ652" s="247">
        <f t="shared" si="478"/>
        <v>1.0416666667006211</v>
      </c>
      <c r="CA652" s="247">
        <f t="shared" si="479"/>
        <v>1.0590277778028394</v>
      </c>
      <c r="CB652" s="213"/>
      <c r="CC652" s="211"/>
      <c r="CD652" s="196"/>
      <c r="CE652" s="213">
        <v>630</v>
      </c>
      <c r="CF652" s="182">
        <f t="shared" si="480"/>
        <v>45706.732638888898</v>
      </c>
      <c r="CG652" s="182">
        <f t="shared" si="481"/>
        <v>45707.791666666701</v>
      </c>
      <c r="CH652" s="196"/>
      <c r="CI652" s="196"/>
      <c r="CJ652" s="196"/>
      <c r="CK652" s="196">
        <f t="shared" si="482"/>
        <v>1.0416666667006211</v>
      </c>
      <c r="CL652" s="196">
        <f t="shared" si="483"/>
        <v>1.7361111102218274E-2</v>
      </c>
      <c r="CM652" s="196">
        <f t="shared" si="484"/>
        <v>1.0590277778028394</v>
      </c>
      <c r="CN652" s="114"/>
      <c r="CO652" s="115">
        <f t="shared" si="485"/>
        <v>1525.0000000360887</v>
      </c>
      <c r="CP652" s="116">
        <f t="shared" si="486"/>
        <v>62.500000002037268</v>
      </c>
      <c r="CQ652" s="117">
        <f t="shared" si="487"/>
        <v>0.73263888889778173</v>
      </c>
      <c r="CR652" s="117">
        <f t="shared" si="488"/>
        <v>45706.75</v>
      </c>
      <c r="CS652" s="117">
        <f t="shared" si="489"/>
        <v>45707.791666666701</v>
      </c>
      <c r="CT652" s="118">
        <f t="shared" si="490"/>
        <v>65816664.999999985</v>
      </c>
      <c r="CU652" s="118">
        <f t="shared" si="491"/>
        <v>1500.0000000488944</v>
      </c>
      <c r="CV652" s="118">
        <f t="shared" si="492"/>
        <v>65818165.000000037</v>
      </c>
      <c r="CW652" s="119">
        <f t="shared" si="493"/>
        <v>0.99997720993892714</v>
      </c>
    </row>
    <row r="653" spans="1:101" ht="118.5" customHeight="1" x14ac:dyDescent="0.3">
      <c r="A653" s="160" t="str">
        <f>[4]SayfaKAY!C435</f>
        <v>KAY5+6</v>
      </c>
      <c r="B653" s="104" t="str">
        <f>[4]SayfaKAY!D435</f>
        <v>3872(1)</v>
      </c>
      <c r="C653" s="105" t="str">
        <f>[4]SayfaKAY!E435</f>
        <v>MB</v>
      </c>
      <c r="D653" s="105">
        <f>[4]SayfaKAY!F435</f>
        <v>110332</v>
      </c>
      <c r="E653" s="106" t="str">
        <f>[4]SayfaKAY!G435</f>
        <v>BOZ-KAY5+6-FF-434</v>
      </c>
      <c r="F653" s="134">
        <f t="shared" si="454"/>
        <v>45705</v>
      </c>
      <c r="G653" s="135">
        <f t="shared" si="455"/>
        <v>0.1923611110978527</v>
      </c>
      <c r="H653" s="235">
        <f>[4]SayfaKAY!H435</f>
        <v>45705.192361111098</v>
      </c>
      <c r="I653" s="104" t="str">
        <f>[4]SayfaKAY!I435</f>
        <v>Hat/Line</v>
      </c>
      <c r="J653" s="103" t="str">
        <f>IF([4]SayfaKAY!J435="","",IF([4]SayfaKAY!J435="Müşteri","Notified by Customer","Notified by Bozankaya"))</f>
        <v>Notified by Customer</v>
      </c>
      <c r="K653" s="103" t="e">
        <f>VLOOKUP([4]SayfaKAY!L435,#REF!,2,FALSE)</f>
        <v>#REF!</v>
      </c>
      <c r="L653" s="165" t="str">
        <f>[4]SayfaKAY!X435</f>
        <v>AYPA MÜHENDİSLİK PROJE DANIŞMANLIK</v>
      </c>
      <c r="M653" s="107" t="str">
        <f t="shared" si="456"/>
        <v>KAY5+6-BOZ-KAY5+6-FF-434</v>
      </c>
      <c r="N653" s="105" t="str">
        <f>[4]SayfaKAY!M435</f>
        <v>3872 NUMARALI ARAÇ CB KABİN OTOMATİK ANONS SİSTEMİ ÇALIŞMIYOR</v>
      </c>
      <c r="O653" s="166" t="str">
        <f>[4]SayfaKAY!P435</f>
        <v>C-Uyarı, sürüş devamlılığı</v>
      </c>
      <c r="P653" s="166" t="str">
        <f>[4]SayfaKAY!Q435</f>
        <v>C(Sisteme etki etmeyen arıza)</v>
      </c>
      <c r="Q653" s="166" t="str">
        <f>[4]SayfaKAY!R435</f>
        <v>N.A(Yaralanma yok)</v>
      </c>
      <c r="R653" s="132" t="str" cm="1">
        <f t="array" ref="R653">IF([4]SayfaKAY!U435="","",_xlfn.IFS([4]SayfaKAY!U435="Bozankaya","Bozankaya",[4]SayfaKAY!U435="Müşteri","Customer",[4]SayfaKAY!U435="Tedarikçi","Equipment Supplier"))</f>
        <v>Equipment Supplier</v>
      </c>
      <c r="S653" s="204" t="str">
        <f>[4]SayfaKAY!N435</f>
        <v>ODOMETRE RÖLESİ (-RA-K06) KONTROL EDİLDİĞİNDE ÇALIŞMADIĞI GÖRÜLDÜ. YAPILAN KONTROLEDE -RA-DCA3 RÖLESİNİN ÇEKMEDİĞİ TESPİT EDİLDİ. -FC-DCA3 RÖLESİNİN 4 VE 6 NUMARALI AYAKLARININ ENERJİ GEÇİRMEDİĞİ GÖRÜLDÜ RÖLE DEĞİŞİMİ YAPILDI</v>
      </c>
      <c r="T653" s="133" t="str">
        <f>[4]SayfaKAY!AD435</f>
        <v>*Ekipman değiştirilecek</v>
      </c>
      <c r="U653" s="132" t="str">
        <f>[4]SayfaKAY!W435</f>
        <v>Evet</v>
      </c>
      <c r="V653" s="108">
        <f>[4]SayfaKAY!AZ435</f>
        <v>1</v>
      </c>
      <c r="W653" s="136">
        <f t="shared" si="457"/>
        <v>45705</v>
      </c>
      <c r="X653" s="137" t="str">
        <f t="shared" si="458"/>
        <v>05:00</v>
      </c>
      <c r="Y653" s="235">
        <f>[4]SayfaKAY!AE435</f>
        <v>45705.208333333299</v>
      </c>
      <c r="Z653" s="109">
        <f t="shared" si="459"/>
        <v>45705</v>
      </c>
      <c r="AA653" s="110" t="str">
        <f t="shared" si="460"/>
        <v>06:00</v>
      </c>
      <c r="AB653" s="182">
        <f>[4]SayfaKAY!BA435</f>
        <v>45705.25</v>
      </c>
      <c r="AC653" s="257">
        <f t="shared" si="461"/>
        <v>83.000000019092113</v>
      </c>
      <c r="AD653" s="111">
        <f t="shared" si="462"/>
        <v>45705</v>
      </c>
      <c r="AE653" s="111" t="str">
        <f t="shared" si="463"/>
        <v>06:00</v>
      </c>
      <c r="AF653" s="235">
        <f>[4]SayfaKAY!BA435</f>
        <v>45705.25</v>
      </c>
      <c r="AG653" s="179" t="str">
        <f>[4]SayfaKAY!S435</f>
        <v>(I) İlk Defa Karşılaşılan Arıza</v>
      </c>
      <c r="AH653" s="178" t="str">
        <f t="shared" si="464"/>
        <v>Bu Arıza Aracın Servise Verilmesine Engel Değil</v>
      </c>
      <c r="AI653" s="163" t="str">
        <f>[4]SayfaKAY!AV435</f>
        <v/>
      </c>
      <c r="AJ653" s="164" t="str">
        <f t="shared" si="465"/>
        <v/>
      </c>
      <c r="AK653" s="164" t="str">
        <f t="shared" si="466"/>
        <v/>
      </c>
      <c r="AL653" s="112" t="str">
        <f>[4]SayfaKAY!AX435</f>
        <v/>
      </c>
      <c r="AM653" s="257" cm="1">
        <f t="array" ref="AM653">IFERROR(IF(AND(P653&lt;&gt;"D(Arıza Değil)",AH653="Bu Arıza Aracın Servise Verilmesine Engel Değil"),
IF(Z653-F653&gt;0,(AB653-Y653)*24*60,
IF(OR(AND(G653&gt;$AS$1,G653&lt;$AT$1),AND(G653&gt;$AU$1,G653&lt;$AV$1)),
(AF653-H653)*24*60,     BH:BH0)),        AN653),0)</f>
        <v>0</v>
      </c>
      <c r="AN653" s="257">
        <f t="shared" si="467"/>
        <v>83.000000019092113</v>
      </c>
      <c r="AO653" s="174" t="str">
        <f>[4]SayfaKAY!AG435</f>
        <v>Bozankaya</v>
      </c>
      <c r="AP653" s="174" t="str">
        <f>[4]SayfaKAY!AI435</f>
        <v>E110-7327</v>
      </c>
      <c r="AQ653" s="174" t="str">
        <f>[4]SayfaKAY!AQ435</f>
        <v/>
      </c>
      <c r="AR653" s="174" t="str">
        <f>[4]SayfaKAY!AH435</f>
        <v>10A-2CO RÖLE</v>
      </c>
      <c r="AS653" s="174">
        <f>[4]SayfaKAY!AJ435</f>
        <v>1</v>
      </c>
      <c r="AT653" s="175" t="str">
        <f>[4]SayfaKAY!AM435</f>
        <v/>
      </c>
      <c r="AU653" s="176" t="str">
        <f>[4]SayfaKAY!AL435</f>
        <v/>
      </c>
      <c r="AV653" s="176" t="str">
        <f>[4]SayfaKAY!AP435</f>
        <v/>
      </c>
      <c r="AW653" s="177" t="str">
        <f>[4]SayfaKAY!AT435</f>
        <v/>
      </c>
      <c r="AX653" s="194">
        <f t="shared" si="468"/>
        <v>913.00000021001324</v>
      </c>
      <c r="AY653" s="168"/>
      <c r="AZ653" s="167"/>
      <c r="BA653" s="113"/>
      <c r="BB653" s="171" t="str">
        <f t="shared" si="453"/>
        <v/>
      </c>
      <c r="BC653" s="114"/>
      <c r="BD653" s="114"/>
      <c r="BE653" s="114"/>
      <c r="BF653" s="114"/>
      <c r="BG653" s="114"/>
      <c r="BH653" s="114" t="str">
        <f>IFERROR(FRACAS!AN438, "Hata Var")</f>
        <v/>
      </c>
      <c r="BI653" s="114"/>
      <c r="BJ653" s="114"/>
      <c r="BK653" s="105" t="str">
        <f>[4]SayfaKAY!AW435</f>
        <v/>
      </c>
      <c r="BL653" s="105" t="str">
        <f>[4]SayfaKAY!V435</f>
        <v>Bozankaya</v>
      </c>
      <c r="BM653" s="114"/>
      <c r="BN653" s="171" t="str">
        <f t="shared" si="469"/>
        <v>x yok</v>
      </c>
      <c r="BO653" s="171" t="b">
        <f t="shared" si="470"/>
        <v>0</v>
      </c>
      <c r="BP653" s="171" t="b">
        <f t="shared" si="471"/>
        <v>0</v>
      </c>
      <c r="BQ653" s="226">
        <f t="shared" si="472"/>
        <v>22.999999970197678</v>
      </c>
      <c r="BR653" s="226">
        <f t="shared" si="473"/>
        <v>60.000000048894435</v>
      </c>
      <c r="BS653" s="226">
        <f t="shared" si="474"/>
        <v>83.000000019092113</v>
      </c>
      <c r="BT653" s="114"/>
      <c r="BU653" s="242"/>
      <c r="BV653" s="233">
        <f t="shared" si="475"/>
        <v>3</v>
      </c>
      <c r="BW653" s="226" t="str">
        <f t="shared" si="476"/>
        <v>Evet, çakışma var</v>
      </c>
      <c r="BX653" s="229"/>
      <c r="BY653" s="247">
        <f t="shared" si="477"/>
        <v>1.5972222201526165E-2</v>
      </c>
      <c r="BZ653" s="247">
        <f t="shared" si="478"/>
        <v>4.1666666700621136E-2</v>
      </c>
      <c r="CA653" s="247">
        <f t="shared" si="479"/>
        <v>5.7638888902147301E-2</v>
      </c>
      <c r="CB653" s="213"/>
      <c r="CC653" s="211"/>
      <c r="CD653" s="196"/>
      <c r="CE653" s="213">
        <v>434</v>
      </c>
      <c r="CF653" s="182">
        <f t="shared" si="480"/>
        <v>45705.192361111098</v>
      </c>
      <c r="CG653" s="182">
        <f t="shared" si="481"/>
        <v>45705.25</v>
      </c>
      <c r="CH653" s="196"/>
      <c r="CI653" s="196"/>
      <c r="CJ653" s="196"/>
      <c r="CK653" s="196">
        <f t="shared" si="482"/>
        <v>4.1666666700621136E-2</v>
      </c>
      <c r="CL653" s="196">
        <f t="shared" si="483"/>
        <v>1.5972222201526165E-2</v>
      </c>
      <c r="CM653" s="196">
        <f t="shared" si="484"/>
        <v>5.7638888902147301E-2</v>
      </c>
      <c r="CN653" s="114"/>
      <c r="CO653" s="115">
        <f t="shared" si="485"/>
        <v>83.000000019092113</v>
      </c>
      <c r="CP653" s="116">
        <f t="shared" si="486"/>
        <v>2.5000000020372681</v>
      </c>
      <c r="CQ653" s="117">
        <f t="shared" si="487"/>
        <v>0.1923611110978527</v>
      </c>
      <c r="CR653" s="117">
        <f t="shared" si="488"/>
        <v>45705.208333333299</v>
      </c>
      <c r="CS653" s="117">
        <f t="shared" si="489"/>
        <v>45705.25</v>
      </c>
      <c r="CT653" s="118">
        <f t="shared" si="490"/>
        <v>65815222.99999997</v>
      </c>
      <c r="CU653" s="118">
        <f t="shared" si="491"/>
        <v>60.000000048894435</v>
      </c>
      <c r="CV653" s="118">
        <f t="shared" si="492"/>
        <v>65815283.000000022</v>
      </c>
      <c r="CW653" s="119">
        <f t="shared" si="493"/>
        <v>0.99999908835763796</v>
      </c>
    </row>
    <row r="654" spans="1:101" ht="118.5" customHeight="1" x14ac:dyDescent="0.3">
      <c r="A654" s="160" t="str">
        <f>[4]SayfaKAY!C633</f>
        <v>KAY5+6</v>
      </c>
      <c r="B654" s="104" t="str">
        <f>[4]SayfaKAY!D633</f>
        <v>3875(4)</v>
      </c>
      <c r="C654" s="105" t="str">
        <f>[4]SayfaKAY!E633</f>
        <v>MA</v>
      </c>
      <c r="D654" s="105">
        <f>[4]SayfaKAY!F633</f>
        <v>98756</v>
      </c>
      <c r="E654" s="106" t="str">
        <f>[4]SayfaKAY!G633</f>
        <v>BOZ-KAY5+6-FF-628</v>
      </c>
      <c r="F654" s="193">
        <f t="shared" si="454"/>
        <v>45705</v>
      </c>
      <c r="G654" s="135">
        <f t="shared" si="455"/>
        <v>0.64305555559985805</v>
      </c>
      <c r="H654" s="235">
        <f>[4]SayfaKAY!H633</f>
        <v>45705.6430555556</v>
      </c>
      <c r="I654" s="104" t="str">
        <f>[4]SayfaKAY!I633</f>
        <v>Hat/Line</v>
      </c>
      <c r="J654" s="103" t="str">
        <f>IF([4]SayfaKAY!J633="","",IF([4]SayfaKAY!J633="Müşteri","Notified by Customer","Notified by Bozankaya"))</f>
        <v>Notified by Customer</v>
      </c>
      <c r="K654" s="103" t="e">
        <f>VLOOKUP([4]SayfaKAY!L633,#REF!,2,FALSE)</f>
        <v>#REF!</v>
      </c>
      <c r="L654" s="165" t="str">
        <f>[4]SayfaKAY!X633</f>
        <v>DENİZLER OTOMOTİV SAN. VE TİC.LTD.Ş</v>
      </c>
      <c r="M654" s="107" t="str">
        <f t="shared" si="456"/>
        <v>KAY5+6-BOZ-KAY5+6-FF-628</v>
      </c>
      <c r="N654" s="105" t="str">
        <f>[4]SayfaKAY!M633</f>
        <v>SİLECEK KIRILDI</v>
      </c>
      <c r="O654" s="166" t="str">
        <f>[4]SayfaKAY!P633</f>
        <v>D-Arıza değil</v>
      </c>
      <c r="P654" s="166" t="str">
        <f>[4]SayfaKAY!Q633</f>
        <v>B(Servisten çekmeye etki eden arıza)</v>
      </c>
      <c r="Q654" s="166" t="str">
        <f>[4]SayfaKAY!R633</f>
        <v>N.A(Yaralanma yok)</v>
      </c>
      <c r="R654" s="132" t="str" cm="1">
        <f t="array" ref="R654">IF([4]SayfaKAY!U633="","",_xlfn.IFS([4]SayfaKAY!U633="Bozankaya","Bozankaya",[4]SayfaKAY!U633="Müşteri","Customer",[4]SayfaKAY!U633="Tedarikçi","Equipment Supplier"))</f>
        <v>Equipment Supplier</v>
      </c>
      <c r="S654" s="204" t="str">
        <f>[4]SayfaKAY!N633</f>
        <v>SİLECEK DEĞİŞİMİ YAPILDI</v>
      </c>
      <c r="T654" s="133" t="str">
        <f>[4]SayfaKAY!AD633</f>
        <v>Ekipman yenisi ile değiştirildi</v>
      </c>
      <c r="U654" s="132" t="str">
        <f>[4]SayfaKAY!W633</f>
        <v/>
      </c>
      <c r="V654" s="108" t="str">
        <f>[4]SayfaKAY!AZ633</f>
        <v/>
      </c>
      <c r="W654" s="136">
        <f t="shared" si="457"/>
        <v>45705</v>
      </c>
      <c r="X654" s="137" t="str">
        <f t="shared" si="458"/>
        <v>16:00</v>
      </c>
      <c r="Y654" s="235">
        <f>[4]SayfaKAY!AE633</f>
        <v>45705.666666666701</v>
      </c>
      <c r="Z654" s="109">
        <f t="shared" si="459"/>
        <v>45706</v>
      </c>
      <c r="AA654" s="110" t="str">
        <f t="shared" si="460"/>
        <v>17:30</v>
      </c>
      <c r="AB654" s="182">
        <f>[4]SayfaKAY!BA633</f>
        <v>45706.729166666701</v>
      </c>
      <c r="AC654" s="257">
        <f t="shared" si="461"/>
        <v>1563.9999999850988</v>
      </c>
      <c r="AD654" s="111">
        <f t="shared" si="462"/>
        <v>45706</v>
      </c>
      <c r="AE654" s="111" t="str">
        <f t="shared" si="463"/>
        <v>17:30</v>
      </c>
      <c r="AF654" s="235">
        <f>[4]SayfaKAY!BA633</f>
        <v>45706.729166666701</v>
      </c>
      <c r="AG654" s="179" t="str">
        <f>[4]SayfaKAY!S633</f>
        <v>(III) Farklı Araçlarda Tekrarlayan Arıza</v>
      </c>
      <c r="AH654" s="178" t="str">
        <f t="shared" si="464"/>
        <v>Bu Arıza Aracın Servise Verilmesine Engel</v>
      </c>
      <c r="AI654" s="163" t="str">
        <f>[4]SayfaKAY!AV633</f>
        <v/>
      </c>
      <c r="AJ654" s="164" t="str">
        <f t="shared" si="465"/>
        <v/>
      </c>
      <c r="AK654" s="164" t="str">
        <f t="shared" si="466"/>
        <v/>
      </c>
      <c r="AL654" s="112" t="str">
        <f>[4]SayfaKAY!AX633</f>
        <v/>
      </c>
      <c r="AM654" s="257" cm="1">
        <f t="array" ref="AM654">IFERROR(IF(AND(P654&lt;&gt;"D(Arıza Değil)",AH654="Bu Arıza Aracın Servise Verilmesine Engel Değil"),
IF(Z654-F654&gt;0,(AB654-Y654)*24*60,
IF(OR(AND(G654&gt;$AS$1,G654&lt;$AT$1),AND(G654&gt;$AU$1,G654&lt;$AV$1)),
(AF654-H654)*24*60,     BH:BH0)),        AN654),0)</f>
        <v>1563.9999999850988</v>
      </c>
      <c r="AN654" s="257">
        <f t="shared" si="467"/>
        <v>1563.9999999850988</v>
      </c>
      <c r="AO654" s="174" t="str">
        <f>[4]SayfaKAY!AG633</f>
        <v/>
      </c>
      <c r="AP654" s="174" t="str">
        <f>[4]SayfaKAY!AI633</f>
        <v/>
      </c>
      <c r="AQ654" s="174" t="str">
        <f>[4]SayfaKAY!AQ633</f>
        <v/>
      </c>
      <c r="AR654" s="174" t="str">
        <f>[4]SayfaKAY!AH633</f>
        <v/>
      </c>
      <c r="AS654" s="174" t="str">
        <f>[4]SayfaKAY!AJ633</f>
        <v/>
      </c>
      <c r="AT654" s="175" t="str">
        <f>[4]SayfaKAY!AM633</f>
        <v/>
      </c>
      <c r="AU654" s="176" t="str">
        <f>[4]SayfaKAY!AL633</f>
        <v/>
      </c>
      <c r="AV654" s="176" t="str">
        <f>[4]SayfaKAY!AP633</f>
        <v/>
      </c>
      <c r="AW654" s="177" t="str">
        <f>[4]SayfaKAY!AT633</f>
        <v/>
      </c>
      <c r="AX654" s="194" t="str">
        <f t="shared" si="468"/>
        <v/>
      </c>
      <c r="AY654" s="168"/>
      <c r="AZ654" s="167"/>
      <c r="BA654" s="113"/>
      <c r="BB654" s="171" t="str">
        <f t="shared" si="453"/>
        <v/>
      </c>
      <c r="BC654" s="114"/>
      <c r="BD654" s="114"/>
      <c r="BE654" s="114"/>
      <c r="BF654" s="114"/>
      <c r="BG654" s="114"/>
      <c r="BH654" s="114" t="str">
        <f>IFERROR(FRACAS!AN636, "Hata Var")</f>
        <v/>
      </c>
      <c r="BI654" s="114"/>
      <c r="BJ654" s="114"/>
      <c r="BK654" s="105" t="str">
        <f>[4]SayfaKAY!AW633</f>
        <v/>
      </c>
      <c r="BL654" s="105" t="str">
        <f>[4]SayfaKAY!V633</f>
        <v>DENİZLER OTOMOTİV SAN. VE TİC.LTD.Ş</v>
      </c>
      <c r="BM654" s="114"/>
      <c r="BN654" s="171" t="str">
        <f t="shared" si="469"/>
        <v>x yok</v>
      </c>
      <c r="BO654" s="171" t="str">
        <f t="shared" si="470"/>
        <v>aynı gün giderilen arıza</v>
      </c>
      <c r="BP654" s="171" t="str">
        <f t="shared" si="471"/>
        <v>Bir günden fazla süren arıza</v>
      </c>
      <c r="BQ654" s="226">
        <f t="shared" si="472"/>
        <v>33.999999985098839</v>
      </c>
      <c r="BR654" s="226">
        <f t="shared" si="473"/>
        <v>1530</v>
      </c>
      <c r="BS654" s="226">
        <f t="shared" si="474"/>
        <v>1563.9999999850988</v>
      </c>
      <c r="BT654" s="114"/>
      <c r="BU654" s="242"/>
      <c r="BV654" s="233">
        <f t="shared" si="475"/>
        <v>4</v>
      </c>
      <c r="BW654" s="226" t="str">
        <f t="shared" si="476"/>
        <v>Evet, çakışma var</v>
      </c>
      <c r="BX654" s="229"/>
      <c r="BY654" s="247">
        <f t="shared" si="477"/>
        <v>2.3611111100763083E-2</v>
      </c>
      <c r="BZ654" s="247">
        <f t="shared" si="478"/>
        <v>1.0625</v>
      </c>
      <c r="CA654" s="247">
        <f t="shared" si="479"/>
        <v>1.0861111111007631</v>
      </c>
      <c r="CB654" s="213"/>
      <c r="CC654" s="211"/>
      <c r="CD654" s="196"/>
      <c r="CE654" s="213">
        <v>632</v>
      </c>
      <c r="CF654" s="182">
        <f t="shared" si="480"/>
        <v>45705.6430555556</v>
      </c>
      <c r="CG654" s="182">
        <f t="shared" si="481"/>
        <v>45706.729166666701</v>
      </c>
      <c r="CH654" s="196"/>
      <c r="CI654" s="196"/>
      <c r="CJ654" s="196"/>
      <c r="CK654" s="196">
        <f t="shared" si="482"/>
        <v>1.0625</v>
      </c>
      <c r="CL654" s="196">
        <f t="shared" si="483"/>
        <v>2.3611111100763083E-2</v>
      </c>
      <c r="CM654" s="196">
        <f t="shared" si="484"/>
        <v>1.0861111111007631</v>
      </c>
      <c r="CN654" s="114"/>
      <c r="CO654" s="115">
        <f t="shared" si="485"/>
        <v>1563.9999999850988</v>
      </c>
      <c r="CP654" s="116">
        <f t="shared" si="486"/>
        <v>63.75</v>
      </c>
      <c r="CQ654" s="117">
        <f t="shared" si="487"/>
        <v>0.64305555559985805</v>
      </c>
      <c r="CR654" s="117">
        <f t="shared" si="488"/>
        <v>45705.666666666701</v>
      </c>
      <c r="CS654" s="117">
        <f t="shared" si="489"/>
        <v>45706.729166666701</v>
      </c>
      <c r="CT654" s="118">
        <f t="shared" si="490"/>
        <v>65815233.999999985</v>
      </c>
      <c r="CU654" s="118">
        <f t="shared" si="491"/>
        <v>1530</v>
      </c>
      <c r="CV654" s="118">
        <f t="shared" si="492"/>
        <v>65816763.999999985</v>
      </c>
      <c r="CW654" s="119">
        <f t="shared" si="493"/>
        <v>0.99997675364288652</v>
      </c>
    </row>
    <row r="655" spans="1:101" ht="118.5" customHeight="1" x14ac:dyDescent="0.3">
      <c r="A655" s="160" t="str">
        <f>[4]SayfaKAY!C636</f>
        <v>KAY5+6</v>
      </c>
      <c r="B655" s="104" t="str">
        <f>[4]SayfaKAY!D636</f>
        <v>3875(4)</v>
      </c>
      <c r="C655" s="105" t="str">
        <f>[4]SayfaKAY!E636</f>
        <v>MA</v>
      </c>
      <c r="D655" s="105">
        <f>[4]SayfaKAY!F636</f>
        <v>98556</v>
      </c>
      <c r="E655" s="106" t="str">
        <f>[4]SayfaKAY!G636</f>
        <v>BOZ-KAY5+6-FF-630</v>
      </c>
      <c r="F655" s="193">
        <f t="shared" si="454"/>
        <v>45704</v>
      </c>
      <c r="G655" s="135">
        <f t="shared" si="455"/>
        <v>0.59236111109930789</v>
      </c>
      <c r="H655" s="235">
        <f>[4]SayfaKAY!H636</f>
        <v>45704.592361111099</v>
      </c>
      <c r="I655" s="104" t="str">
        <f>[4]SayfaKAY!I636</f>
        <v>Depo/Depot</v>
      </c>
      <c r="J655" s="103" t="str">
        <f>IF([4]SayfaKAY!J636="","",IF([4]SayfaKAY!J636="Müşteri","Notified by Customer","Notified by Bozankaya"))</f>
        <v>Notified by Customer</v>
      </c>
      <c r="K655" s="103" t="e">
        <f>VLOOKUP([4]SayfaKAY!L636,#REF!,2,FALSE)</f>
        <v>#REF!</v>
      </c>
      <c r="L655" s="165" t="str">
        <f>[4]SayfaKAY!X636</f>
        <v>KNORR-BREMSE GMBH DİVİSİON IFE AUTO</v>
      </c>
      <c r="M655" s="107" t="str">
        <f t="shared" si="456"/>
        <v>KAY5+6-BOZ-KAY5+6-FF-630</v>
      </c>
      <c r="N655" s="105" t="str">
        <f>[4]SayfaKAY!M636</f>
        <v>3 nolu kapı buzzer çalışmıyor ve kapı sağ kanat kapı ayar vidası yok KB kontrollerinde tespit edildi.</v>
      </c>
      <c r="O655" s="166" t="str">
        <f>[4]SayfaKAY!P636</f>
        <v>D-Arıza değil</v>
      </c>
      <c r="P655" s="166" t="str">
        <f>[4]SayfaKAY!Q636</f>
        <v>B(Servisten çekmeye etki eden arıza)</v>
      </c>
      <c r="Q655" s="166" t="str">
        <f>[4]SayfaKAY!R636</f>
        <v>N.A(Yaralanma yok)</v>
      </c>
      <c r="R655" s="132" t="str" cm="1">
        <f t="array" ref="R655">IF([4]SayfaKAY!U636="","",_xlfn.IFS([4]SayfaKAY!U636="Bozankaya","Bozankaya",[4]SayfaKAY!U636="Müşteri","Customer",[4]SayfaKAY!U636="Tedarikçi","Equipment Supplier"))</f>
        <v>Equipment Supplier</v>
      </c>
      <c r="S655" s="204" t="str">
        <f>[4]SayfaKAY!N636</f>
        <v>x11 konnektöründeki NB1262.01 nolu kablonun pini geri kaçmış ve pinde bükülme vardı. Pin değişimi yapıldı. Sorun giderildi.</v>
      </c>
      <c r="T655" s="133" t="str">
        <f>[4]SayfaKAY!AD636</f>
        <v>Ekipman yenisi ile değiştirildi</v>
      </c>
      <c r="U655" s="132" t="str">
        <f>[4]SayfaKAY!W636</f>
        <v>Evet</v>
      </c>
      <c r="V655" s="108">
        <f>[4]SayfaKAY!AZ636</f>
        <v>2</v>
      </c>
      <c r="W655" s="136">
        <f t="shared" si="457"/>
        <v>45705</v>
      </c>
      <c r="X655" s="137" t="str">
        <f t="shared" si="458"/>
        <v>05:00</v>
      </c>
      <c r="Y655" s="235">
        <f>[4]SayfaKAY!AE636</f>
        <v>45705.208333333299</v>
      </c>
      <c r="Z655" s="109">
        <f t="shared" si="459"/>
        <v>45706</v>
      </c>
      <c r="AA655" s="110" t="str">
        <f t="shared" si="460"/>
        <v>09:00</v>
      </c>
      <c r="AB655" s="182">
        <f>[4]SayfaKAY!BA636</f>
        <v>45706.375</v>
      </c>
      <c r="AC655" s="257">
        <f t="shared" si="461"/>
        <v>2567.0000000169966</v>
      </c>
      <c r="AD655" s="111">
        <f t="shared" si="462"/>
        <v>45706</v>
      </c>
      <c r="AE655" s="111" t="str">
        <f t="shared" si="463"/>
        <v>09:00</v>
      </c>
      <c r="AF655" s="235">
        <f>[4]SayfaKAY!BA636</f>
        <v>45706.375</v>
      </c>
      <c r="AG655" s="179" t="str">
        <f>[4]SayfaKAY!S636</f>
        <v xml:space="preserve">(I) İlk Defa Karşılaşılan Arıza </v>
      </c>
      <c r="AH655" s="178" t="str">
        <f t="shared" si="464"/>
        <v>Bu Arıza Aracın Servise Verilmesine Engel</v>
      </c>
      <c r="AI655" s="163" t="str">
        <f>[4]SayfaKAY!AV636</f>
        <v/>
      </c>
      <c r="AJ655" s="164" t="str">
        <f t="shared" si="465"/>
        <v/>
      </c>
      <c r="AK655" s="164" t="str">
        <f t="shared" si="466"/>
        <v/>
      </c>
      <c r="AL655" s="112" t="str">
        <f>[4]SayfaKAY!AX636</f>
        <v/>
      </c>
      <c r="AM655" s="257" cm="1">
        <f t="array" ref="AM655">IFERROR(IF(AND(P655&lt;&gt;"D(Arıza Değil)",AH655="Bu Arıza Aracın Servise Verilmesine Engel Değil"),
IF(Z655-F655&gt;0,(AB655-Y655)*24*60,
IF(OR(AND(G655&gt;$AS$1,G655&lt;$AT$1),AND(G655&gt;$AU$1,G655&lt;$AV$1)),
(AF655-H655)*24*60,     BH:BH0)),        AN655),0)</f>
        <v>2567.0000000169966</v>
      </c>
      <c r="AN655" s="257">
        <f t="shared" si="467"/>
        <v>2567.0000000169966</v>
      </c>
      <c r="AO655" s="174" t="str">
        <f>[4]SayfaKAY!AG636</f>
        <v/>
      </c>
      <c r="AP655" s="174" t="str">
        <f>[4]SayfaKAY!AI636</f>
        <v/>
      </c>
      <c r="AQ655" s="174" t="str">
        <f>[4]SayfaKAY!AQ636</f>
        <v/>
      </c>
      <c r="AR655" s="174" t="str">
        <f>[4]SayfaKAY!AH636</f>
        <v/>
      </c>
      <c r="AS655" s="174" t="str">
        <f>[4]SayfaKAY!AJ636</f>
        <v/>
      </c>
      <c r="AT655" s="175" t="str">
        <f>[4]SayfaKAY!AM636</f>
        <v/>
      </c>
      <c r="AU655" s="176" t="str">
        <f>[4]SayfaKAY!AL636</f>
        <v/>
      </c>
      <c r="AV655" s="176" t="str">
        <f>[4]SayfaKAY!AP636</f>
        <v/>
      </c>
      <c r="AW655" s="177" t="str">
        <f>[4]SayfaKAY!AT636</f>
        <v/>
      </c>
      <c r="AX655" s="194">
        <f t="shared" si="468"/>
        <v>56474.000000373926</v>
      </c>
      <c r="AY655" s="168"/>
      <c r="AZ655" s="167"/>
      <c r="BA655" s="113"/>
      <c r="BB655" s="171" t="str">
        <f t="shared" si="453"/>
        <v/>
      </c>
      <c r="BC655" s="114"/>
      <c r="BD655" s="114"/>
      <c r="BE655" s="114"/>
      <c r="BF655" s="114"/>
      <c r="BG655" s="114"/>
      <c r="BH655" s="114">
        <f>IFERROR(FRACAS!AN639, "Hata Var")</f>
        <v>30.00000009778887</v>
      </c>
      <c r="BI655" s="114"/>
      <c r="BJ655" s="114"/>
      <c r="BK655" s="105" t="str">
        <f>[4]SayfaKAY!AW636</f>
        <v/>
      </c>
      <c r="BL655" s="105" t="str">
        <f>[4]SayfaKAY!V636</f>
        <v>KNORR-BREMSE GMBH DİVİSİON IFE AUTO</v>
      </c>
      <c r="BM655" s="114"/>
      <c r="BN655" s="171" t="str">
        <f t="shared" si="469"/>
        <v>x yok</v>
      </c>
      <c r="BO655" s="171" t="str">
        <f t="shared" si="470"/>
        <v>aynı gün giderilen arıza</v>
      </c>
      <c r="BP655" s="171" t="str">
        <f t="shared" si="471"/>
        <v>Bir günden fazla süren arıza</v>
      </c>
      <c r="BQ655" s="226">
        <f t="shared" si="472"/>
        <v>886.9999999681022</v>
      </c>
      <c r="BR655" s="226">
        <f t="shared" si="473"/>
        <v>1680.0000000488944</v>
      </c>
      <c r="BS655" s="226">
        <f t="shared" si="474"/>
        <v>2567.0000000169966</v>
      </c>
      <c r="BT655" s="114"/>
      <c r="BU655" s="242"/>
      <c r="BV655" s="233">
        <f t="shared" si="475"/>
        <v>4</v>
      </c>
      <c r="BW655" s="226" t="str">
        <f t="shared" si="476"/>
        <v>Evet, çakışma var</v>
      </c>
      <c r="BX655" s="229"/>
      <c r="BY655" s="247">
        <f t="shared" si="477"/>
        <v>0.61597222220007097</v>
      </c>
      <c r="BZ655" s="247">
        <f t="shared" si="478"/>
        <v>1.1666666667006211</v>
      </c>
      <c r="CA655" s="247">
        <f t="shared" si="479"/>
        <v>1.7826388889006921</v>
      </c>
      <c r="CB655" s="213"/>
      <c r="CC655" s="211"/>
      <c r="CD655" s="196"/>
      <c r="CE655" s="213">
        <v>635</v>
      </c>
      <c r="CF655" s="182">
        <f t="shared" si="480"/>
        <v>45704.592361111099</v>
      </c>
      <c r="CG655" s="182">
        <f t="shared" si="481"/>
        <v>45706.375</v>
      </c>
      <c r="CH655" s="196"/>
      <c r="CI655" s="196"/>
      <c r="CJ655" s="196"/>
      <c r="CK655" s="196">
        <f t="shared" si="482"/>
        <v>1.1666666667006211</v>
      </c>
      <c r="CL655" s="196">
        <f t="shared" si="483"/>
        <v>0.61597222220007097</v>
      </c>
      <c r="CM655" s="196">
        <f t="shared" si="484"/>
        <v>1.7826388889006921</v>
      </c>
      <c r="CN655" s="114"/>
      <c r="CO655" s="115">
        <f t="shared" si="485"/>
        <v>2567.0000000169966</v>
      </c>
      <c r="CP655" s="116">
        <f t="shared" si="486"/>
        <v>70.000000002037268</v>
      </c>
      <c r="CQ655" s="117">
        <f t="shared" si="487"/>
        <v>0.59236111109930789</v>
      </c>
      <c r="CR655" s="117">
        <f t="shared" si="488"/>
        <v>45705.208333333299</v>
      </c>
      <c r="CS655" s="117">
        <f t="shared" si="489"/>
        <v>45706.375</v>
      </c>
      <c r="CT655" s="118">
        <f t="shared" si="490"/>
        <v>65814646.99999997</v>
      </c>
      <c r="CU655" s="118">
        <f t="shared" si="491"/>
        <v>1680.0000000488944</v>
      </c>
      <c r="CV655" s="118">
        <f t="shared" si="492"/>
        <v>65816327.000000015</v>
      </c>
      <c r="CW655" s="119">
        <f t="shared" si="493"/>
        <v>0.99997447441878606</v>
      </c>
    </row>
    <row r="656" spans="1:101" ht="118.5" customHeight="1" x14ac:dyDescent="0.3">
      <c r="A656" s="160" t="str">
        <f>[4]SayfaKAY!C637</f>
        <v>KAY5+6</v>
      </c>
      <c r="B656" s="104" t="str">
        <f>[4]SayfaKAY!D637</f>
        <v>3875(4)</v>
      </c>
      <c r="C656" s="105" t="str">
        <f>[4]SayfaKAY!E637</f>
        <v>RA</v>
      </c>
      <c r="D656" s="105">
        <f>[4]SayfaKAY!F637</f>
        <v>98556</v>
      </c>
      <c r="E656" s="106" t="str">
        <f>[4]SayfaKAY!G637</f>
        <v>BOZ-KAY5+6-FF-631</v>
      </c>
      <c r="F656" s="193">
        <f t="shared" si="454"/>
        <v>45704</v>
      </c>
      <c r="G656" s="135">
        <f t="shared" si="455"/>
        <v>0.59305555559694767</v>
      </c>
      <c r="H656" s="235">
        <f>[4]SayfaKAY!H637</f>
        <v>45704.593055555597</v>
      </c>
      <c r="I656" s="104" t="str">
        <f>[4]SayfaKAY!I637</f>
        <v>Depo/Depot</v>
      </c>
      <c r="J656" s="103" t="str">
        <f>IF([4]SayfaKAY!J637="","",IF([4]SayfaKAY!J637="Müşteri","Notified by Customer","Notified by Bozankaya"))</f>
        <v>Notified by Customer</v>
      </c>
      <c r="K656" s="103" t="e">
        <f>VLOOKUP([4]SayfaKAY!L637,#REF!,2,FALSE)</f>
        <v>#REF!</v>
      </c>
      <c r="L656" s="165" t="str">
        <f>[4]SayfaKAY!X637</f>
        <v>TURCK OTOMASYON TİC. LTD.ŞTİ.</v>
      </c>
      <c r="M656" s="107" t="str">
        <f t="shared" si="456"/>
        <v>KAY5+6-BOZ-KAY5+6-FF-631</v>
      </c>
      <c r="N656" s="105" t="str">
        <f>[4]SayfaKAY!M637</f>
        <v>7 ve 10 nolu kapıların buzzerları çalışmıyor KB kontrollerinde tespit edildi.</v>
      </c>
      <c r="O656" s="166" t="str">
        <f>[4]SayfaKAY!P637</f>
        <v>D-Arıza değil</v>
      </c>
      <c r="P656" s="166" t="str">
        <f>[4]SayfaKAY!Q637</f>
        <v>B(Servisten çekmeye etki eden arıza)</v>
      </c>
      <c r="Q656" s="166" t="str">
        <f>[4]SayfaKAY!R637</f>
        <v>N.A(Yaralanma yok)</v>
      </c>
      <c r="R656" s="132" t="str" cm="1">
        <f t="array" ref="R656">IF([4]SayfaKAY!U637="","",_xlfn.IFS([4]SayfaKAY!U637="Bozankaya","Bozankaya",[4]SayfaKAY!U637="Müşteri","Customer",[4]SayfaKAY!U637="Tedarikçi","Equipment Supplier"))</f>
        <v>Equipment Supplier</v>
      </c>
      <c r="S656" s="204" t="str">
        <f>[4]SayfaKAY!N637</f>
        <v>Buzzer değişimleri yapıldı.</v>
      </c>
      <c r="T656" s="133" t="str">
        <f>[4]SayfaKAY!AD637</f>
        <v>Ekipman yenisi ile değiştirildi</v>
      </c>
      <c r="U656" s="132" t="str">
        <f>[4]SayfaKAY!W637</f>
        <v>Evet</v>
      </c>
      <c r="V656" s="108">
        <f>[4]SayfaKAY!AZ637</f>
        <v>2</v>
      </c>
      <c r="W656" s="136">
        <f t="shared" si="457"/>
        <v>45705</v>
      </c>
      <c r="X656" s="137" t="str">
        <f t="shared" si="458"/>
        <v>05:00</v>
      </c>
      <c r="Y656" s="235">
        <f>[4]SayfaKAY!AE637</f>
        <v>45705.208333333299</v>
      </c>
      <c r="Z656" s="109">
        <f t="shared" si="459"/>
        <v>45706</v>
      </c>
      <c r="AA656" s="110" t="str">
        <f t="shared" si="460"/>
        <v>07:00</v>
      </c>
      <c r="AB656" s="182">
        <f>[4]SayfaKAY!BA637</f>
        <v>45706.291666666701</v>
      </c>
      <c r="AC656" s="257">
        <f t="shared" si="461"/>
        <v>2445.9999999892898</v>
      </c>
      <c r="AD656" s="111">
        <f t="shared" si="462"/>
        <v>45706</v>
      </c>
      <c r="AE656" s="111" t="str">
        <f t="shared" si="463"/>
        <v>07:00</v>
      </c>
      <c r="AF656" s="235">
        <f>[4]SayfaKAY!BA637</f>
        <v>45706.291666666701</v>
      </c>
      <c r="AG656" s="179" t="str">
        <f>[4]SayfaKAY!S637</f>
        <v>(III) Farklı Araçlarda Tekrarlayan Arıza</v>
      </c>
      <c r="AH656" s="178" t="str">
        <f t="shared" si="464"/>
        <v>Bu Arıza Aracın Servise Verilmesine Engel</v>
      </c>
      <c r="AI656" s="163" t="str">
        <f>[4]SayfaKAY!AV637</f>
        <v/>
      </c>
      <c r="AJ656" s="164" t="str">
        <f t="shared" si="465"/>
        <v/>
      </c>
      <c r="AK656" s="164" t="str">
        <f t="shared" si="466"/>
        <v/>
      </c>
      <c r="AL656" s="112" t="str">
        <f>[4]SayfaKAY!AX637</f>
        <v/>
      </c>
      <c r="AM656" s="257" cm="1">
        <f t="array" ref="AM656">IFERROR(IF(AND(P656&lt;&gt;"D(Arıza Değil)",AH656="Bu Arıza Aracın Servise Verilmesine Engel Değil"),
IF(Z656-F656&gt;0,(AB656-Y656)*24*60,
IF(OR(AND(G656&gt;$AS$1,G656&lt;$AT$1),AND(G656&gt;$AU$1,G656&lt;$AV$1)),
(AF656-H656)*24*60,     BH:BH0)),        AN656),0)</f>
        <v>2445.9999999892898</v>
      </c>
      <c r="AN656" s="257">
        <f t="shared" si="467"/>
        <v>2445.9999999892898</v>
      </c>
      <c r="AO656" s="174" t="str">
        <f>[4]SayfaKAY!AG637</f>
        <v/>
      </c>
      <c r="AP656" s="174" t="str">
        <f>[4]SayfaKAY!AI637</f>
        <v/>
      </c>
      <c r="AQ656" s="174" t="str">
        <f>[4]SayfaKAY!AQ637</f>
        <v/>
      </c>
      <c r="AR656" s="174" t="str">
        <f>[4]SayfaKAY!AH637</f>
        <v/>
      </c>
      <c r="AS656" s="174" t="str">
        <f>[4]SayfaKAY!AJ637</f>
        <v/>
      </c>
      <c r="AT656" s="175" t="str">
        <f>[4]SayfaKAY!AM637</f>
        <v/>
      </c>
      <c r="AU656" s="176" t="str">
        <f>[4]SayfaKAY!AL637</f>
        <v/>
      </c>
      <c r="AV656" s="176" t="str">
        <f>[4]SayfaKAY!AP637</f>
        <v/>
      </c>
      <c r="AW656" s="177" t="str">
        <f>[4]SayfaKAY!AT637</f>
        <v/>
      </c>
      <c r="AX656" s="194">
        <f t="shared" si="468"/>
        <v>53811.999999764375</v>
      </c>
      <c r="AY656" s="168"/>
      <c r="AZ656" s="167"/>
      <c r="BA656" s="113"/>
      <c r="BB656" s="171" t="str">
        <f t="shared" si="453"/>
        <v/>
      </c>
      <c r="BC656" s="114"/>
      <c r="BD656" s="114"/>
      <c r="BE656" s="114"/>
      <c r="BF656" s="114"/>
      <c r="BG656" s="114"/>
      <c r="BH656" s="114">
        <f>IFERROR(FRACAS!AN640, "Hata Var")</f>
        <v>102284.0000000596</v>
      </c>
      <c r="BI656" s="114"/>
      <c r="BJ656" s="114"/>
      <c r="BK656" s="105" t="str">
        <f>[4]SayfaKAY!AW637</f>
        <v/>
      </c>
      <c r="BL656" s="105" t="str">
        <f>[4]SayfaKAY!V637</f>
        <v>TURCK OTOMASYON TİC. LTD.ŞTİ.</v>
      </c>
      <c r="BM656" s="114"/>
      <c r="BN656" s="171" t="str">
        <f t="shared" si="469"/>
        <v>x yok</v>
      </c>
      <c r="BO656" s="171" t="str">
        <f t="shared" si="470"/>
        <v>aynı gün giderilen arıza</v>
      </c>
      <c r="BP656" s="171" t="str">
        <f t="shared" si="471"/>
        <v>Bir günden fazla süren arıza</v>
      </c>
      <c r="BQ656" s="226">
        <f t="shared" si="472"/>
        <v>885.99999989150092</v>
      </c>
      <c r="BR656" s="226">
        <f t="shared" si="473"/>
        <v>1560.0000000977889</v>
      </c>
      <c r="BS656" s="226">
        <f t="shared" si="474"/>
        <v>2445.9999999892898</v>
      </c>
      <c r="BT656" s="114"/>
      <c r="BU656" s="242"/>
      <c r="BV656" s="233">
        <f t="shared" si="475"/>
        <v>4</v>
      </c>
      <c r="BW656" s="226" t="str">
        <f t="shared" si="476"/>
        <v>Evet, çakışma var</v>
      </c>
      <c r="BX656" s="229"/>
      <c r="BY656" s="247">
        <f t="shared" si="477"/>
        <v>0.61527777770243119</v>
      </c>
      <c r="BZ656" s="247">
        <f t="shared" si="478"/>
        <v>1.0833333334012423</v>
      </c>
      <c r="CA656" s="247">
        <f t="shared" si="479"/>
        <v>1.6986111111036735</v>
      </c>
      <c r="CB656" s="213"/>
      <c r="CC656" s="211"/>
      <c r="CD656" s="196"/>
      <c r="CE656" s="213">
        <v>636</v>
      </c>
      <c r="CF656" s="182">
        <f t="shared" si="480"/>
        <v>45704.593055555597</v>
      </c>
      <c r="CG656" s="182">
        <f t="shared" si="481"/>
        <v>45706.291666666701</v>
      </c>
      <c r="CH656" s="196"/>
      <c r="CI656" s="196"/>
      <c r="CJ656" s="196"/>
      <c r="CK656" s="196">
        <f t="shared" si="482"/>
        <v>1.0833333334012423</v>
      </c>
      <c r="CL656" s="196">
        <f t="shared" si="483"/>
        <v>0.61527777770243119</v>
      </c>
      <c r="CM656" s="196">
        <f t="shared" si="484"/>
        <v>1.6986111111036735</v>
      </c>
      <c r="CN656" s="114"/>
      <c r="CO656" s="115">
        <f t="shared" si="485"/>
        <v>2445.9999999892898</v>
      </c>
      <c r="CP656" s="116">
        <f t="shared" si="486"/>
        <v>65.000000004074536</v>
      </c>
      <c r="CQ656" s="117">
        <f t="shared" si="487"/>
        <v>0.59305555559694767</v>
      </c>
      <c r="CR656" s="117">
        <f t="shared" si="488"/>
        <v>45705.208333333299</v>
      </c>
      <c r="CS656" s="117">
        <f t="shared" si="489"/>
        <v>45706.291666666701</v>
      </c>
      <c r="CT656" s="118">
        <f t="shared" si="490"/>
        <v>65814645.999999888</v>
      </c>
      <c r="CU656" s="118">
        <f t="shared" si="491"/>
        <v>1560.0000000977889</v>
      </c>
      <c r="CV656" s="118">
        <f t="shared" si="492"/>
        <v>65816205.999999993</v>
      </c>
      <c r="CW656" s="119">
        <f t="shared" si="493"/>
        <v>0.99997629763101048</v>
      </c>
    </row>
    <row r="657" spans="1:101" ht="118.5" customHeight="1" x14ac:dyDescent="0.3">
      <c r="A657" s="160" t="str">
        <f>[4]SayfaKAY!C638</f>
        <v>KAY5+6</v>
      </c>
      <c r="B657" s="104" t="str">
        <f>[4]SayfaKAY!D638</f>
        <v>3875(4)</v>
      </c>
      <c r="C657" s="105" t="str">
        <f>[4]SayfaKAY!E638</f>
        <v>RB</v>
      </c>
      <c r="D657" s="105">
        <f>[4]SayfaKAY!F638</f>
        <v>98556</v>
      </c>
      <c r="E657" s="106" t="str">
        <f>[4]SayfaKAY!G638</f>
        <v>BOZ-KAY5+6-FF-632</v>
      </c>
      <c r="F657" s="193">
        <f t="shared" si="454"/>
        <v>45704</v>
      </c>
      <c r="G657" s="135">
        <f t="shared" si="455"/>
        <v>0.59444444440305233</v>
      </c>
      <c r="H657" s="235">
        <f>[4]SayfaKAY!H638</f>
        <v>45704.594444444403</v>
      </c>
      <c r="I657" s="104" t="str">
        <f>[4]SayfaKAY!I638</f>
        <v>Hat/Line</v>
      </c>
      <c r="J657" s="103" t="str">
        <f>IF([4]SayfaKAY!J638="","",IF([4]SayfaKAY!J638="Müşteri","Notified by Customer","Notified by Bozankaya"))</f>
        <v>Notified by Customer</v>
      </c>
      <c r="K657" s="103" t="e">
        <f>VLOOKUP([4]SayfaKAY!L638,#REF!,2,FALSE)</f>
        <v>#REF!</v>
      </c>
      <c r="L657" s="165" t="str">
        <f>[4]SayfaKAY!X638</f>
        <v>ETKA-D OTOMOTİV PLASTİK KALIP SAN.T</v>
      </c>
      <c r="M657" s="107" t="str">
        <f t="shared" si="456"/>
        <v>KAY5+6-BOZ-KAY5+6-FF-632</v>
      </c>
      <c r="N657" s="105" t="str">
        <f>[4]SayfaKAY!M638</f>
        <v>RB bolum katlanır koltuklardan 1 tanesinin katlama mekanizması bozulmuş kb kontrollerinde tespit edildi.</v>
      </c>
      <c r="O657" s="166" t="str">
        <f>[4]SayfaKAY!P638</f>
        <v>D-Arıza değil</v>
      </c>
      <c r="P657" s="166" t="str">
        <f>[4]SayfaKAY!Q638</f>
        <v>B(Servisten çekmeye etki eden arıza)</v>
      </c>
      <c r="Q657" s="166" t="str">
        <f>[4]SayfaKAY!R638</f>
        <v>N.A(Yaralanma yok)</v>
      </c>
      <c r="R657" s="132" t="str" cm="1">
        <f t="array" ref="R657">IF([4]SayfaKAY!U638="","",_xlfn.IFS([4]SayfaKAY!U638="Bozankaya","Bozankaya",[4]SayfaKAY!U638="Müşteri","Customer",[4]SayfaKAY!U638="Tedarikçi","Equipment Supplier"))</f>
        <v>Equipment Supplier</v>
      </c>
      <c r="S657" s="204" t="str">
        <f>[4]SayfaKAY!N638</f>
        <v>Katlanır koltuk değişimi yapıldı.</v>
      </c>
      <c r="T657" s="133" t="str">
        <f>[4]SayfaKAY!AD638</f>
        <v>Ekipman yenisi ile değiştirildi</v>
      </c>
      <c r="U657" s="132" t="str">
        <f>[4]SayfaKAY!W638</f>
        <v>Evet</v>
      </c>
      <c r="V657" s="108">
        <f>[4]SayfaKAY!AZ638</f>
        <v>2</v>
      </c>
      <c r="W657" s="136">
        <f t="shared" si="457"/>
        <v>45705</v>
      </c>
      <c r="X657" s="137" t="str">
        <f t="shared" si="458"/>
        <v>05:00</v>
      </c>
      <c r="Y657" s="235">
        <f>[4]SayfaKAY!AE638</f>
        <v>45705.208333333299</v>
      </c>
      <c r="Z657" s="109">
        <f t="shared" si="459"/>
        <v>45706</v>
      </c>
      <c r="AA657" s="110" t="str">
        <f t="shared" si="460"/>
        <v>07:00</v>
      </c>
      <c r="AB657" s="182">
        <f>[4]SayfaKAY!BA638</f>
        <v>45706.291666666701</v>
      </c>
      <c r="AC657" s="257">
        <f t="shared" si="461"/>
        <v>2444.0000001084991</v>
      </c>
      <c r="AD657" s="111">
        <f t="shared" si="462"/>
        <v>45706</v>
      </c>
      <c r="AE657" s="111" t="str">
        <f t="shared" si="463"/>
        <v>07:00</v>
      </c>
      <c r="AF657" s="235">
        <f>[4]SayfaKAY!BA638</f>
        <v>45706.291666666701</v>
      </c>
      <c r="AG657" s="179" t="str">
        <f>[4]SayfaKAY!S638</f>
        <v>(III) Farklı Araçlarda Tekrarlayan Arıza</v>
      </c>
      <c r="AH657" s="178" t="str">
        <f t="shared" si="464"/>
        <v>Bu Arıza Aracın Servise Verilmesine Engel</v>
      </c>
      <c r="AI657" s="163" t="str">
        <f>[4]SayfaKAY!AV638</f>
        <v/>
      </c>
      <c r="AJ657" s="164" t="str">
        <f t="shared" si="465"/>
        <v/>
      </c>
      <c r="AK657" s="164" t="str">
        <f t="shared" si="466"/>
        <v/>
      </c>
      <c r="AL657" s="112" t="str">
        <f>[4]SayfaKAY!AX638</f>
        <v/>
      </c>
      <c r="AM657" s="257" cm="1">
        <f t="array" ref="AM657">IFERROR(IF(AND(P657&lt;&gt;"D(Arıza Değil)",AH657="Bu Arıza Aracın Servise Verilmesine Engel Değil"),
IF(Z657-F657&gt;0,(AB657-Y657)*24*60,
IF(OR(AND(G657&gt;$AS$1,G657&lt;$AT$1),AND(G657&gt;$AU$1,G657&lt;$AV$1)),
(AF657-H657)*24*60,     BH:BH0)),        AN657),0)</f>
        <v>2444.0000001084991</v>
      </c>
      <c r="AN657" s="257">
        <f t="shared" si="467"/>
        <v>2444.0000001084991</v>
      </c>
      <c r="AO657" s="174" t="str">
        <f>[4]SayfaKAY!AG638</f>
        <v/>
      </c>
      <c r="AP657" s="174" t="str">
        <f>[4]SayfaKAY!AI638</f>
        <v/>
      </c>
      <c r="AQ657" s="174" t="str">
        <f>[4]SayfaKAY!AQ638</f>
        <v/>
      </c>
      <c r="AR657" s="174" t="str">
        <f>[4]SayfaKAY!AH638</f>
        <v/>
      </c>
      <c r="AS657" s="174" t="str">
        <f>[4]SayfaKAY!AJ638</f>
        <v/>
      </c>
      <c r="AT657" s="175" t="str">
        <f>[4]SayfaKAY!AM638</f>
        <v/>
      </c>
      <c r="AU657" s="176" t="str">
        <f>[4]SayfaKAY!AL638</f>
        <v/>
      </c>
      <c r="AV657" s="176" t="str">
        <f>[4]SayfaKAY!AP638</f>
        <v/>
      </c>
      <c r="AW657" s="177" t="str">
        <f>[4]SayfaKAY!AT638</f>
        <v/>
      </c>
      <c r="AX657" s="194">
        <f t="shared" si="468"/>
        <v>53768.00000238698</v>
      </c>
      <c r="AY657" s="168"/>
      <c r="AZ657" s="167"/>
      <c r="BA657" s="113"/>
      <c r="BB657" s="171" t="str">
        <f t="shared" si="453"/>
        <v/>
      </c>
      <c r="BC657" s="114"/>
      <c r="BD657" s="114"/>
      <c r="BE657" s="114"/>
      <c r="BF657" s="114"/>
      <c r="BG657" s="114"/>
      <c r="BH657" s="114">
        <f>IFERROR(FRACAS!AN641, "Hata Var")</f>
        <v>4324.9999999639113</v>
      </c>
      <c r="BI657" s="114"/>
      <c r="BJ657" s="114"/>
      <c r="BK657" s="105" t="str">
        <f>[4]SayfaKAY!AW638</f>
        <v/>
      </c>
      <c r="BL657" s="105" t="str">
        <f>[4]SayfaKAY!V638</f>
        <v>ETKA-D OTOMOTİV PLASTİK KALIP SAN.T</v>
      </c>
      <c r="BM657" s="114"/>
      <c r="BN657" s="171" t="str">
        <f t="shared" si="469"/>
        <v>x yok</v>
      </c>
      <c r="BO657" s="171" t="str">
        <f t="shared" si="470"/>
        <v>aynı gün giderilen arıza</v>
      </c>
      <c r="BP657" s="171" t="str">
        <f t="shared" si="471"/>
        <v>Bir günden fazla süren arıza</v>
      </c>
      <c r="BQ657" s="226">
        <f t="shared" si="472"/>
        <v>884.00000001071021</v>
      </c>
      <c r="BR657" s="226">
        <f t="shared" si="473"/>
        <v>1560.0000000977889</v>
      </c>
      <c r="BS657" s="226">
        <f t="shared" si="474"/>
        <v>2444.0000001084991</v>
      </c>
      <c r="BT657" s="114"/>
      <c r="BU657" s="242"/>
      <c r="BV657" s="233">
        <f t="shared" si="475"/>
        <v>4</v>
      </c>
      <c r="BW657" s="226" t="str">
        <f t="shared" si="476"/>
        <v>Evet, çakışma var</v>
      </c>
      <c r="BX657" s="229"/>
      <c r="BY657" s="247">
        <f t="shared" si="477"/>
        <v>0.61388888889632653</v>
      </c>
      <c r="BZ657" s="247">
        <f t="shared" si="478"/>
        <v>1.0833333334012423</v>
      </c>
      <c r="CA657" s="247">
        <f t="shared" si="479"/>
        <v>1.6972222222975688</v>
      </c>
      <c r="CB657" s="213"/>
      <c r="CC657" s="211"/>
      <c r="CD657" s="196"/>
      <c r="CE657" s="213">
        <v>637</v>
      </c>
      <c r="CF657" s="182">
        <f t="shared" si="480"/>
        <v>45704.594444444403</v>
      </c>
      <c r="CG657" s="182">
        <f t="shared" si="481"/>
        <v>45706.291666666701</v>
      </c>
      <c r="CH657" s="196"/>
      <c r="CI657" s="196"/>
      <c r="CJ657" s="196"/>
      <c r="CK657" s="196">
        <f t="shared" si="482"/>
        <v>1.0833333334012423</v>
      </c>
      <c r="CL657" s="196">
        <f t="shared" si="483"/>
        <v>0.61388888889632653</v>
      </c>
      <c r="CM657" s="196">
        <f t="shared" si="484"/>
        <v>1.6972222222975688</v>
      </c>
      <c r="CN657" s="114"/>
      <c r="CO657" s="115">
        <f t="shared" si="485"/>
        <v>2444.0000001084991</v>
      </c>
      <c r="CP657" s="116">
        <f t="shared" si="486"/>
        <v>65.000000004074536</v>
      </c>
      <c r="CQ657" s="117">
        <f t="shared" si="487"/>
        <v>0.59444444440305233</v>
      </c>
      <c r="CR657" s="117">
        <f t="shared" si="488"/>
        <v>45705.208333333299</v>
      </c>
      <c r="CS657" s="117">
        <f t="shared" si="489"/>
        <v>45706.291666666701</v>
      </c>
      <c r="CT657" s="118">
        <f t="shared" si="490"/>
        <v>65814644.000000007</v>
      </c>
      <c r="CU657" s="118">
        <f t="shared" si="491"/>
        <v>1560.0000000977889</v>
      </c>
      <c r="CV657" s="118">
        <f t="shared" si="492"/>
        <v>65816204.000000112</v>
      </c>
      <c r="CW657" s="119">
        <f t="shared" si="493"/>
        <v>0.99997629763029017</v>
      </c>
    </row>
    <row r="658" spans="1:101" ht="118.5" customHeight="1" x14ac:dyDescent="0.3">
      <c r="A658" s="160" t="str">
        <f>[4]SayfaKAY!C639</f>
        <v>KAY5+6</v>
      </c>
      <c r="B658" s="104" t="str">
        <f>[4]SayfaKAY!D639</f>
        <v>3872(1)</v>
      </c>
      <c r="C658" s="105" t="str">
        <f>[4]SayfaKAY!E639</f>
        <v>MB</v>
      </c>
      <c r="D658" s="105">
        <f>[4]SayfaKAY!F639</f>
        <v>111033</v>
      </c>
      <c r="E658" s="106" t="str">
        <f>[4]SayfaKAY!G639</f>
        <v>BOZ-KAY5+6-FF-633</v>
      </c>
      <c r="F658" s="193">
        <f t="shared" si="454"/>
        <v>45704</v>
      </c>
      <c r="G658" s="135">
        <f t="shared" si="455"/>
        <v>0.1923611110978527</v>
      </c>
      <c r="H658" s="235">
        <f>[4]SayfaKAY!H639</f>
        <v>45704.192361111098</v>
      </c>
      <c r="I658" s="104" t="str">
        <f>[4]SayfaKAY!I639</f>
        <v>Hat/Line</v>
      </c>
      <c r="J658" s="103" t="str">
        <f>IF([4]SayfaKAY!J639="","",IF([4]SayfaKAY!J639="Müşteri","Notified by Customer","Notified by Bozankaya"))</f>
        <v>Notified by Customer</v>
      </c>
      <c r="K658" s="103" t="e">
        <f>VLOOKUP([4]SayfaKAY!L639,#REF!,2,FALSE)</f>
        <v>#REF!</v>
      </c>
      <c r="L658" s="165" t="str">
        <f>[4]SayfaKAY!X639</f>
        <v>ARDA MAKİNA ELEKTRİK TİC.VE</v>
      </c>
      <c r="M658" s="107" t="str">
        <f t="shared" si="456"/>
        <v>KAY5+6-BOZ-KAY5+6-FF-633</v>
      </c>
      <c r="N658" s="105" t="str">
        <f>[4]SayfaKAY!M639</f>
        <v>3872 nolu araç kabin CB otomatik anons sistemi çalışmıyor.</v>
      </c>
      <c r="O658" s="166" t="str">
        <f>[4]SayfaKAY!P639</f>
        <v>D-Arıza değil</v>
      </c>
      <c r="P658" s="166" t="str">
        <f>[4]SayfaKAY!Q639</f>
        <v>B(Servisten çekmeye etki eden arıza)</v>
      </c>
      <c r="Q658" s="166" t="str">
        <f>[4]SayfaKAY!R639</f>
        <v>N.A(Yaralanma yok)</v>
      </c>
      <c r="R658" s="132" t="str" cm="1">
        <f t="array" ref="R658">IF([4]SayfaKAY!U639="","",_xlfn.IFS([4]SayfaKAY!U639="Bozankaya","Bozankaya",[4]SayfaKAY!U639="Müşteri","Customer",[4]SayfaKAY!U639="Tedarikçi","Equipment Supplier"))</f>
        <v>Equipment Supplier</v>
      </c>
      <c r="S658" s="204" t="str">
        <f>[4]SayfaKAY!N639</f>
        <v>Yapılan kontrollerde RA-DCA3 rölesinin çekmediği tespit edildi. Rölenin bobin ayağına gelen kabloya bağlı olan FC-DCA3 rölesinin 4 ve 6 numaralı ayaklarından enerji geçmiyordu. Değişim yapıldı.</v>
      </c>
      <c r="T658" s="133" t="str">
        <f>[4]SayfaKAY!AD639</f>
        <v>Ekipman yenisi ile değiştirildi</v>
      </c>
      <c r="U658" s="132" t="str">
        <f>[4]SayfaKAY!W639</f>
        <v>Evet</v>
      </c>
      <c r="V658" s="108">
        <f>[4]SayfaKAY!AZ639</f>
        <v>2</v>
      </c>
      <c r="W658" s="136">
        <f t="shared" si="457"/>
        <v>45704</v>
      </c>
      <c r="X658" s="137" t="str">
        <f t="shared" si="458"/>
        <v>05:00</v>
      </c>
      <c r="Y658" s="235">
        <f>[4]SayfaKAY!AE639</f>
        <v>45704.208333333299</v>
      </c>
      <c r="Z658" s="109">
        <f t="shared" si="459"/>
        <v>45705</v>
      </c>
      <c r="AA658" s="110" t="str">
        <f t="shared" si="460"/>
        <v>08:00</v>
      </c>
      <c r="AB658" s="182">
        <f>[4]SayfaKAY!BA639</f>
        <v>45705.333333333299</v>
      </c>
      <c r="AC658" s="257">
        <f t="shared" si="461"/>
        <v>1642.9999999701977</v>
      </c>
      <c r="AD658" s="111">
        <f t="shared" si="462"/>
        <v>45705</v>
      </c>
      <c r="AE658" s="111" t="str">
        <f t="shared" si="463"/>
        <v>08:00</v>
      </c>
      <c r="AF658" s="235">
        <f>[4]SayfaKAY!BA639</f>
        <v>45705.333333333299</v>
      </c>
      <c r="AG658" s="179" t="str">
        <f>[4]SayfaKAY!S639</f>
        <v>(II) Aynı Araçta Tekrarlayan Arıza</v>
      </c>
      <c r="AH658" s="178" t="str">
        <f t="shared" si="464"/>
        <v>Bu Arıza Aracın Servise Verilmesine Engel</v>
      </c>
      <c r="AI658" s="163" t="str">
        <f>[4]SayfaKAY!AV639</f>
        <v/>
      </c>
      <c r="AJ658" s="164" t="str">
        <f t="shared" si="465"/>
        <v/>
      </c>
      <c r="AK658" s="164" t="str">
        <f t="shared" si="466"/>
        <v/>
      </c>
      <c r="AL658" s="112" t="str">
        <f>[4]SayfaKAY!AX639</f>
        <v/>
      </c>
      <c r="AM658" s="257" cm="1">
        <f t="array" ref="AM658">IFERROR(IF(AND(P658&lt;&gt;"D(Arıza Değil)",AH658="Bu Arıza Aracın Servise Verilmesine Engel Değil"),
IF(Z658-F658&gt;0,(AB658-Y658)*24*60,
IF(OR(AND(G658&gt;$AS$1,G658&lt;$AT$1),AND(G658&gt;$AU$1,G658&lt;$AV$1)),
(AF658-H658)*24*60,     BH:BH0)),        AN658),0)</f>
        <v>1642.9999999701977</v>
      </c>
      <c r="AN658" s="257">
        <f t="shared" si="467"/>
        <v>1642.9999999701977</v>
      </c>
      <c r="AO658" s="174" t="str">
        <f>[4]SayfaKAY!AG639</f>
        <v/>
      </c>
      <c r="AP658" s="174" t="str">
        <f>[4]SayfaKAY!AI639</f>
        <v/>
      </c>
      <c r="AQ658" s="174" t="str">
        <f>[4]SayfaKAY!AQ639</f>
        <v/>
      </c>
      <c r="AR658" s="174" t="str">
        <f>[4]SayfaKAY!AH639</f>
        <v/>
      </c>
      <c r="AS658" s="174" t="str">
        <f>[4]SayfaKAY!AJ639</f>
        <v/>
      </c>
      <c r="AT658" s="175" t="str">
        <f>[4]SayfaKAY!AM639</f>
        <v/>
      </c>
      <c r="AU658" s="176" t="str">
        <f>[4]SayfaKAY!AL639</f>
        <v/>
      </c>
      <c r="AV658" s="176" t="str">
        <f>[4]SayfaKAY!AP639</f>
        <v/>
      </c>
      <c r="AW658" s="177" t="str">
        <f>[4]SayfaKAY!AT639</f>
        <v/>
      </c>
      <c r="AX658" s="194">
        <f t="shared" si="468"/>
        <v>36145.999999344349</v>
      </c>
      <c r="AY658" s="168"/>
      <c r="AZ658" s="167"/>
      <c r="BA658" s="113"/>
      <c r="BB658" s="171" t="str">
        <f t="shared" si="453"/>
        <v/>
      </c>
      <c r="BC658" s="114"/>
      <c r="BD658" s="114"/>
      <c r="BE658" s="114"/>
      <c r="BF658" s="114"/>
      <c r="BG658" s="114"/>
      <c r="BH658" s="114">
        <f>IFERROR(FRACAS!AN642, "Hata Var")</f>
        <v>1534.9999999639113</v>
      </c>
      <c r="BI658" s="114"/>
      <c r="BJ658" s="114"/>
      <c r="BK658" s="105" t="str">
        <f>[4]SayfaKAY!AW639</f>
        <v/>
      </c>
      <c r="BL658" s="105" t="str">
        <f>[4]SayfaKAY!V639</f>
        <v>ARDA MAKİNA ELEKTRİK TİC.VE</v>
      </c>
      <c r="BM658" s="114"/>
      <c r="BN658" s="171" t="str">
        <f t="shared" si="469"/>
        <v>x yok</v>
      </c>
      <c r="BO658" s="171" t="b">
        <f t="shared" si="470"/>
        <v>0</v>
      </c>
      <c r="BP658" s="171" t="str">
        <f t="shared" si="471"/>
        <v>Bir günden fazla süren arıza</v>
      </c>
      <c r="BQ658" s="226">
        <f t="shared" si="472"/>
        <v>22.999999970197678</v>
      </c>
      <c r="BR658" s="226">
        <f t="shared" si="473"/>
        <v>1620</v>
      </c>
      <c r="BS658" s="226">
        <f t="shared" si="474"/>
        <v>1642.9999999701977</v>
      </c>
      <c r="BT658" s="114"/>
      <c r="BU658" s="242"/>
      <c r="BV658" s="233">
        <f t="shared" si="475"/>
        <v>3</v>
      </c>
      <c r="BW658" s="226" t="str">
        <f t="shared" si="476"/>
        <v>Evet, çakışma var</v>
      </c>
      <c r="BX658" s="229"/>
      <c r="BY658" s="247">
        <f t="shared" si="477"/>
        <v>1.5972222201526165E-2</v>
      </c>
      <c r="BZ658" s="247">
        <f t="shared" si="478"/>
        <v>1.125</v>
      </c>
      <c r="CA658" s="247">
        <f t="shared" si="479"/>
        <v>1.1409722222015262</v>
      </c>
      <c r="CB658" s="213"/>
      <c r="CC658" s="211"/>
      <c r="CD658" s="196"/>
      <c r="CE658" s="213">
        <v>638</v>
      </c>
      <c r="CF658" s="182">
        <f t="shared" si="480"/>
        <v>45704.192361111098</v>
      </c>
      <c r="CG658" s="182">
        <f t="shared" si="481"/>
        <v>45705.333333333299</v>
      </c>
      <c r="CH658" s="196"/>
      <c r="CI658" s="196"/>
      <c r="CJ658" s="196"/>
      <c r="CK658" s="196">
        <f t="shared" si="482"/>
        <v>1.125</v>
      </c>
      <c r="CL658" s="196">
        <f t="shared" si="483"/>
        <v>1.5972222201526165E-2</v>
      </c>
      <c r="CM658" s="196">
        <f t="shared" si="484"/>
        <v>1.1409722222015262</v>
      </c>
      <c r="CN658" s="114"/>
      <c r="CO658" s="115">
        <f t="shared" si="485"/>
        <v>1642.9999999701977</v>
      </c>
      <c r="CP658" s="116">
        <f t="shared" si="486"/>
        <v>67.5</v>
      </c>
      <c r="CQ658" s="117">
        <f t="shared" si="487"/>
        <v>0.1923611110978527</v>
      </c>
      <c r="CR658" s="117">
        <f t="shared" si="488"/>
        <v>45704.208333333299</v>
      </c>
      <c r="CS658" s="117">
        <f t="shared" si="489"/>
        <v>45705.333333333299</v>
      </c>
      <c r="CT658" s="118">
        <f t="shared" si="490"/>
        <v>65813782.99999997</v>
      </c>
      <c r="CU658" s="118">
        <f t="shared" si="491"/>
        <v>1620</v>
      </c>
      <c r="CV658" s="118">
        <f t="shared" si="492"/>
        <v>65815402.99999997</v>
      </c>
      <c r="CW658" s="119">
        <f t="shared" si="493"/>
        <v>0.99997538570112532</v>
      </c>
    </row>
    <row r="659" spans="1:101" ht="118.5" customHeight="1" x14ac:dyDescent="0.3">
      <c r="A659" s="160" t="str">
        <f>[4]SayfaKAY!C642</f>
        <v>KAY5+6</v>
      </c>
      <c r="B659" s="104" t="str">
        <f>[4]SayfaKAY!D642</f>
        <v>3881(10)</v>
      </c>
      <c r="C659" s="105" t="str">
        <f>[4]SayfaKAY!E642</f>
        <v>MB</v>
      </c>
      <c r="D659" s="105">
        <f>[4]SayfaKAY!F642</f>
        <v>74724</v>
      </c>
      <c r="E659" s="106" t="str">
        <f>[4]SayfaKAY!G642</f>
        <v>BOZ-KAY5+6-FF-635</v>
      </c>
      <c r="F659" s="193">
        <f t="shared" si="454"/>
        <v>45702</v>
      </c>
      <c r="G659" s="135">
        <f t="shared" si="455"/>
        <v>0.46666666670353152</v>
      </c>
      <c r="H659" s="235">
        <f>[4]SayfaKAY!H642</f>
        <v>45702.466666666704</v>
      </c>
      <c r="I659" s="104" t="str">
        <f>[4]SayfaKAY!I642</f>
        <v>Hat/Line</v>
      </c>
      <c r="J659" s="103" t="str">
        <f>IF([4]SayfaKAY!J642="","",IF([4]SayfaKAY!J642="Müşteri","Notified by Customer","Notified by Bozankaya"))</f>
        <v>Notified by Customer</v>
      </c>
      <c r="K659" s="103" t="e">
        <f>VLOOKUP([4]SayfaKAY!L642,#REF!,2,FALSE)</f>
        <v>#REF!</v>
      </c>
      <c r="L659" s="165" t="str">
        <f>[4]SayfaKAY!X642</f>
        <v>NSC TEKNOLOJİ ve İNŞAAT LTD.ŞTİ.</v>
      </c>
      <c r="M659" s="107" t="str">
        <f t="shared" si="456"/>
        <v>KAY5+6-BOZ-KAY5+6-FF-635</v>
      </c>
      <c r="N659" s="105" t="str">
        <f>[4]SayfaKAY!M642</f>
        <v>Araç ayna kameraları çalışmıyor.</v>
      </c>
      <c r="O659" s="166" t="str">
        <f>[4]SayfaKAY!P642</f>
        <v>D-Arıza değil</v>
      </c>
      <c r="P659" s="166" t="str">
        <f>[4]SayfaKAY!Q642</f>
        <v>B(Servisten çekmeye etki eden arıza)</v>
      </c>
      <c r="Q659" s="166" t="str">
        <f>[4]SayfaKAY!R642</f>
        <v>N.A(Yaralanma yok)</v>
      </c>
      <c r="R659" s="132" t="str" cm="1">
        <f t="array" ref="R659">IF([4]SayfaKAY!U642="","",_xlfn.IFS([4]SayfaKAY!U642="Bozankaya","Bozankaya",[4]SayfaKAY!U642="Müşteri","Customer",[4]SayfaKAY!U642="Tedarikçi","Equipment Supplier"))</f>
        <v>Equipment Supplier</v>
      </c>
      <c r="S659" s="204" t="str">
        <f>[4]SayfaKAY!N642</f>
        <v>CCTV ekran değişimi yapıldı.</v>
      </c>
      <c r="T659" s="133" t="str">
        <f>[4]SayfaKAY!AD642</f>
        <v>Ekipman yenisi ile değiştirildi</v>
      </c>
      <c r="U659" s="132" t="str">
        <f>[4]SayfaKAY!W642</f>
        <v>Evet</v>
      </c>
      <c r="V659" s="108">
        <f>[4]SayfaKAY!AZ642</f>
        <v>2</v>
      </c>
      <c r="W659" s="136">
        <f t="shared" si="457"/>
        <v>45702</v>
      </c>
      <c r="X659" s="137" t="str">
        <f t="shared" si="458"/>
        <v>11:30</v>
      </c>
      <c r="Y659" s="235">
        <f>[4]SayfaKAY!AE642</f>
        <v>45702.479166666701</v>
      </c>
      <c r="Z659" s="109">
        <f t="shared" si="459"/>
        <v>45703</v>
      </c>
      <c r="AA659" s="110" t="str">
        <f t="shared" si="460"/>
        <v>14:30</v>
      </c>
      <c r="AB659" s="182">
        <f>[4]SayfaKAY!BA642</f>
        <v>45703.604166666701</v>
      </c>
      <c r="AC659" s="257">
        <f t="shared" si="461"/>
        <v>1637.999999995809</v>
      </c>
      <c r="AD659" s="111">
        <f t="shared" si="462"/>
        <v>45703</v>
      </c>
      <c r="AE659" s="111" t="str">
        <f t="shared" si="463"/>
        <v>14:30</v>
      </c>
      <c r="AF659" s="235">
        <f>[4]SayfaKAY!BA642</f>
        <v>45703.604166666701</v>
      </c>
      <c r="AG659" s="179" t="str">
        <f>[4]SayfaKAY!S642</f>
        <v>(III) Farklı Araçlarda Tekrarlayan Arıza</v>
      </c>
      <c r="AH659" s="178" t="str">
        <f t="shared" si="464"/>
        <v>Bu Arıza Aracın Servise Verilmesine Engel</v>
      </c>
      <c r="AI659" s="163" t="str">
        <f>[4]SayfaKAY!AV642</f>
        <v/>
      </c>
      <c r="AJ659" s="164" t="str">
        <f t="shared" si="465"/>
        <v/>
      </c>
      <c r="AK659" s="164" t="str">
        <f t="shared" si="466"/>
        <v/>
      </c>
      <c r="AL659" s="112" t="str">
        <f>[4]SayfaKAY!AX642</f>
        <v/>
      </c>
      <c r="AM659" s="257" cm="1">
        <f t="array" ref="AM659">IFERROR(IF(AND(P659&lt;&gt;"D(Arıza Değil)",AH659="Bu Arıza Aracın Servise Verilmesine Engel Değil"),
IF(Z659-F659&gt;0,(AB659-Y659)*24*60,
IF(OR(AND(G659&gt;$AS$1,G659&lt;$AT$1),AND(G659&gt;$AU$1,G659&lt;$AV$1)),
(AF659-H659)*24*60,     BH:BH0)),        AN659),0)</f>
        <v>1637.999999995809</v>
      </c>
      <c r="AN659" s="257">
        <f t="shared" si="467"/>
        <v>1637.999999995809</v>
      </c>
      <c r="AO659" s="174" t="str">
        <f>[4]SayfaKAY!AG642</f>
        <v/>
      </c>
      <c r="AP659" s="174" t="str">
        <f>[4]SayfaKAY!AI642</f>
        <v/>
      </c>
      <c r="AQ659" s="174" t="str">
        <f>[4]SayfaKAY!AQ642</f>
        <v/>
      </c>
      <c r="AR659" s="174" t="str">
        <f>[4]SayfaKAY!AH642</f>
        <v/>
      </c>
      <c r="AS659" s="174" t="str">
        <f>[4]SayfaKAY!AJ642</f>
        <v/>
      </c>
      <c r="AT659" s="175" t="str">
        <f>[4]SayfaKAY!AM642</f>
        <v/>
      </c>
      <c r="AU659" s="176" t="str">
        <f>[4]SayfaKAY!AL642</f>
        <v/>
      </c>
      <c r="AV659" s="176" t="str">
        <f>[4]SayfaKAY!AP642</f>
        <v/>
      </c>
      <c r="AW659" s="177" t="str">
        <f>[4]SayfaKAY!AT642</f>
        <v/>
      </c>
      <c r="AX659" s="194">
        <f t="shared" si="468"/>
        <v>36035.999999907799</v>
      </c>
      <c r="AY659" s="168"/>
      <c r="AZ659" s="167"/>
      <c r="BA659" s="113"/>
      <c r="BB659" s="171" t="str">
        <f t="shared" si="453"/>
        <v/>
      </c>
      <c r="BC659" s="114"/>
      <c r="BD659" s="114"/>
      <c r="BE659" s="114"/>
      <c r="BF659" s="114"/>
      <c r="BG659" s="114"/>
      <c r="BH659" s="114">
        <f>IFERROR(FRACAS!AN645, "Hata Var")</f>
        <v>1491.9999999809079</v>
      </c>
      <c r="BI659" s="114"/>
      <c r="BJ659" s="114"/>
      <c r="BK659" s="105" t="str">
        <f>[4]SayfaKAY!AW642</f>
        <v/>
      </c>
      <c r="BL659" s="105" t="str">
        <f>[4]SayfaKAY!V642</f>
        <v/>
      </c>
      <c r="BM659" s="114"/>
      <c r="BN659" s="171" t="str">
        <f t="shared" si="469"/>
        <v>x yok</v>
      </c>
      <c r="BO659" s="171" t="b">
        <f t="shared" si="470"/>
        <v>0</v>
      </c>
      <c r="BP659" s="171" t="str">
        <f t="shared" si="471"/>
        <v>Bir günden fazla süren arıza</v>
      </c>
      <c r="BQ659" s="226">
        <f t="shared" si="472"/>
        <v>17.999999995809048</v>
      </c>
      <c r="BR659" s="226">
        <f t="shared" si="473"/>
        <v>1620</v>
      </c>
      <c r="BS659" s="226">
        <f t="shared" si="474"/>
        <v>1637.999999995809</v>
      </c>
      <c r="BT659" s="114"/>
      <c r="BU659" s="242"/>
      <c r="BV659" s="233">
        <f t="shared" si="475"/>
        <v>2</v>
      </c>
      <c r="BW659" s="226" t="str">
        <f t="shared" si="476"/>
        <v>Evet, çakışma var</v>
      </c>
      <c r="BX659" s="229"/>
      <c r="BY659" s="247">
        <f t="shared" si="477"/>
        <v>1.2499999997089617E-2</v>
      </c>
      <c r="BZ659" s="247">
        <f t="shared" si="478"/>
        <v>1.125</v>
      </c>
      <c r="CA659" s="247">
        <f t="shared" si="479"/>
        <v>1.1374999999970896</v>
      </c>
      <c r="CB659" s="213"/>
      <c r="CC659" s="211"/>
      <c r="CD659" s="196"/>
      <c r="CE659" s="213">
        <v>641</v>
      </c>
      <c r="CF659" s="182">
        <f t="shared" si="480"/>
        <v>45702.466666666704</v>
      </c>
      <c r="CG659" s="182">
        <f t="shared" si="481"/>
        <v>45703.604166666701</v>
      </c>
      <c r="CH659" s="196"/>
      <c r="CI659" s="196"/>
      <c r="CJ659" s="196"/>
      <c r="CK659" s="196">
        <f t="shared" si="482"/>
        <v>1.125</v>
      </c>
      <c r="CL659" s="196">
        <f t="shared" si="483"/>
        <v>1.2499999997089617E-2</v>
      </c>
      <c r="CM659" s="196">
        <f t="shared" si="484"/>
        <v>1.1374999999970896</v>
      </c>
      <c r="CN659" s="114"/>
      <c r="CO659" s="115">
        <f t="shared" si="485"/>
        <v>1637.999999995809</v>
      </c>
      <c r="CP659" s="116">
        <f t="shared" si="486"/>
        <v>67.5</v>
      </c>
      <c r="CQ659" s="117">
        <f t="shared" si="487"/>
        <v>0.46666666670353152</v>
      </c>
      <c r="CR659" s="117">
        <f t="shared" si="488"/>
        <v>45702.479166666701</v>
      </c>
      <c r="CS659" s="117">
        <f t="shared" si="489"/>
        <v>45703.604166666701</v>
      </c>
      <c r="CT659" s="118">
        <f t="shared" si="490"/>
        <v>65810897.999999993</v>
      </c>
      <c r="CU659" s="118">
        <f t="shared" si="491"/>
        <v>1620</v>
      </c>
      <c r="CV659" s="118">
        <f t="shared" si="492"/>
        <v>65812517.999999993</v>
      </c>
      <c r="CW659" s="119">
        <f t="shared" si="493"/>
        <v>0.99997538462211699</v>
      </c>
    </row>
    <row r="660" spans="1:101" ht="118.5" customHeight="1" x14ac:dyDescent="0.3">
      <c r="A660" s="160" t="str">
        <f>[4]SayfaKAY!C703</f>
        <v>KAY5+6</v>
      </c>
      <c r="B660" s="104" t="str">
        <f>[4]SayfaKAY!D703</f>
        <v>3880(9)</v>
      </c>
      <c r="C660" s="105" t="str">
        <f>[4]SayfaKAY!E703</f>
        <v>MA</v>
      </c>
      <c r="D660" s="105">
        <f>[4]SayfaKAY!F703</f>
        <v>81529</v>
      </c>
      <c r="E660" s="106" t="str">
        <f>[4]SayfaKAY!G703</f>
        <v>BOZ-KAY5+6-FF-690</v>
      </c>
      <c r="F660" s="193">
        <f t="shared" si="454"/>
        <v>45702</v>
      </c>
      <c r="G660" s="135">
        <f t="shared" si="455"/>
        <v>0.47083333329646848</v>
      </c>
      <c r="H660" s="235">
        <f>[4]SayfaKAY!H703</f>
        <v>45702.470833333296</v>
      </c>
      <c r="I660" s="104" t="str">
        <f>[4]SayfaKAY!I703</f>
        <v>Hat/Line</v>
      </c>
      <c r="J660" s="103" t="str">
        <f>IF([4]SayfaKAY!J703="","",IF([4]SayfaKAY!J703="Müşteri","Notified by Customer","Notified by Bozankaya"))</f>
        <v>Notified by Customer</v>
      </c>
      <c r="K660" s="103" t="e">
        <f>VLOOKUP([4]SayfaKAY!L703,#REF!,2,FALSE)</f>
        <v>#REF!</v>
      </c>
      <c r="L660" s="165" t="str">
        <f>[4]SayfaKAY!X703</f>
        <v>ÇEMTAŞ Çelik Makine Sanayi ve Ticar</v>
      </c>
      <c r="M660" s="107" t="str">
        <f t="shared" si="456"/>
        <v>KAY5+6-BOZ-KAY5+6-FF-690</v>
      </c>
      <c r="N660" s="105" t="str">
        <f>[4]SayfaKAY!M703</f>
        <v>MA boji rot kolu somunu sökülmüyor rot boşa dönüyor.</v>
      </c>
      <c r="O660" s="166" t="str">
        <f>[4]SayfaKAY!P703</f>
        <v>D-Arıza değil</v>
      </c>
      <c r="P660" s="166" t="str">
        <f>[4]SayfaKAY!Q703</f>
        <v>B(Servisten çekmeye etki eden arıza)</v>
      </c>
      <c r="Q660" s="166" t="str">
        <f>[4]SayfaKAY!R703</f>
        <v>N.A(Yaralanma yok)</v>
      </c>
      <c r="R660" s="132" t="str" cm="1">
        <f t="array" ref="R660">IF([4]SayfaKAY!U703="","",_xlfn.IFS([4]SayfaKAY!U703="Bozankaya","Bozankaya",[4]SayfaKAY!U703="Müşteri","Customer",[4]SayfaKAY!U703="Tedarikçi","Equipment Supplier"))</f>
        <v>Bozankaya</v>
      </c>
      <c r="S660" s="204" t="str">
        <f>[4]SayfaKAY!N703</f>
        <v>Rot kolu değişimi yapıldı.</v>
      </c>
      <c r="T660" s="133" t="str">
        <f>[4]SayfaKAY!AD703</f>
        <v>Ekipman yenisi ile değiştirildi</v>
      </c>
      <c r="U660" s="132" t="str">
        <f>[4]SayfaKAY!W703</f>
        <v>Evet</v>
      </c>
      <c r="V660" s="108">
        <f>[4]SayfaKAY!AZ703</f>
        <v>2</v>
      </c>
      <c r="W660" s="136">
        <f t="shared" si="457"/>
        <v>45702</v>
      </c>
      <c r="X660" s="137" t="str">
        <f t="shared" si="458"/>
        <v>05:00</v>
      </c>
      <c r="Y660" s="235">
        <f>[4]SayfaKAY!AE703</f>
        <v>45702.208333333299</v>
      </c>
      <c r="Z660" s="109">
        <f t="shared" si="459"/>
        <v>45703</v>
      </c>
      <c r="AA660" s="110" t="str">
        <f t="shared" si="460"/>
        <v>11:00</v>
      </c>
      <c r="AB660" s="182">
        <f>[4]SayfaKAY!BA703</f>
        <v>45703.458333333299</v>
      </c>
      <c r="AC660" s="257">
        <f t="shared" si="461"/>
        <v>1422.000000004191</v>
      </c>
      <c r="AD660" s="111">
        <f t="shared" si="462"/>
        <v>45703</v>
      </c>
      <c r="AE660" s="111" t="str">
        <f t="shared" si="463"/>
        <v>11:00</v>
      </c>
      <c r="AF660" s="235">
        <f>[4]SayfaKAY!BA703</f>
        <v>45703.458333333299</v>
      </c>
      <c r="AG660" s="179" t="str">
        <f>[4]SayfaKAY!S703</f>
        <v>(III) Farklı Araçlarda Tekrarlayan Arıza</v>
      </c>
      <c r="AH660" s="178" t="str">
        <f t="shared" si="464"/>
        <v>Bu Arıza Aracın Servise Verilmesine Engel</v>
      </c>
      <c r="AI660" s="163" t="str">
        <f>[4]SayfaKAY!AV703</f>
        <v/>
      </c>
      <c r="AJ660" s="164" t="str">
        <f t="shared" si="465"/>
        <v/>
      </c>
      <c r="AK660" s="164" t="str">
        <f t="shared" si="466"/>
        <v/>
      </c>
      <c r="AL660" s="112" t="str">
        <f>[4]SayfaKAY!AX703</f>
        <v/>
      </c>
      <c r="AM660" s="257" cm="1">
        <f t="array" ref="AM660">IFERROR(IF(AND(P660&lt;&gt;"D(Arıza Değil)",AH660="Bu Arıza Aracın Servise Verilmesine Engel Değil"),
IF(Z660-F660&gt;0,(AB660-Y660)*24*60,
IF(OR(AND(G660&gt;$AS$1,G660&lt;$AT$1),AND(G660&gt;$AU$1,G660&lt;$AV$1)),
(AF660-H660)*24*60,     BH:BH0)),        AN660),0)</f>
        <v>1422.000000004191</v>
      </c>
      <c r="AN660" s="257">
        <f t="shared" si="467"/>
        <v>1422.000000004191</v>
      </c>
      <c r="AO660" s="174" t="str">
        <f>[4]SayfaKAY!AG703</f>
        <v/>
      </c>
      <c r="AP660" s="174" t="str">
        <f>[4]SayfaKAY!AI703</f>
        <v/>
      </c>
      <c r="AQ660" s="174" t="str">
        <f>[4]SayfaKAY!AQ703</f>
        <v/>
      </c>
      <c r="AR660" s="174" t="str">
        <f>[4]SayfaKAY!AH703</f>
        <v/>
      </c>
      <c r="AS660" s="174" t="str">
        <f>[4]SayfaKAY!AJ703</f>
        <v/>
      </c>
      <c r="AT660" s="175" t="str">
        <f>[4]SayfaKAY!AM703</f>
        <v/>
      </c>
      <c r="AU660" s="176" t="str">
        <f>[4]SayfaKAY!AL703</f>
        <v/>
      </c>
      <c r="AV660" s="176" t="str">
        <f>[4]SayfaKAY!AP703</f>
        <v/>
      </c>
      <c r="AW660" s="177" t="str">
        <f>[4]SayfaKAY!AT703</f>
        <v/>
      </c>
      <c r="AX660" s="194">
        <f t="shared" si="468"/>
        <v>31284.000000092201</v>
      </c>
      <c r="AY660" s="168"/>
      <c r="AZ660" s="167"/>
      <c r="BA660" s="113"/>
      <c r="BB660" s="171" t="str">
        <f t="shared" si="453"/>
        <v/>
      </c>
      <c r="BC660" s="114"/>
      <c r="BD660" s="114"/>
      <c r="BE660" s="114"/>
      <c r="BF660" s="114"/>
      <c r="BG660" s="114"/>
      <c r="BH660" s="114">
        <f>IFERROR(FRACAS!AN706, "Hata Var")</f>
        <v>96.000000050989911</v>
      </c>
      <c r="BI660" s="114"/>
      <c r="BJ660" s="114"/>
      <c r="BK660" s="105" t="str">
        <f>[4]SayfaKAY!AW703</f>
        <v/>
      </c>
      <c r="BL660" s="105" t="str">
        <f>[4]SayfaKAY!V703</f>
        <v>Tasarım</v>
      </c>
      <c r="BM660" s="114"/>
      <c r="BN660" s="171" t="str">
        <f t="shared" si="469"/>
        <v>x yok</v>
      </c>
      <c r="BO660" s="171" t="b">
        <f t="shared" si="470"/>
        <v>0</v>
      </c>
      <c r="BP660" s="171" t="str">
        <f t="shared" si="471"/>
        <v>Bir günden fazla süren arıza</v>
      </c>
      <c r="BQ660" s="226">
        <f t="shared" si="472"/>
        <v>-377.99999999580905</v>
      </c>
      <c r="BR660" s="226">
        <f t="shared" si="473"/>
        <v>1800</v>
      </c>
      <c r="BS660" s="226">
        <f t="shared" si="474"/>
        <v>1422.000000004191</v>
      </c>
      <c r="BT660" s="114"/>
      <c r="BU660" s="242"/>
      <c r="BV660" s="233">
        <f t="shared" si="475"/>
        <v>0</v>
      </c>
      <c r="BW660" s="226" t="str">
        <f t="shared" si="476"/>
        <v>Hayır, çakışma yok</v>
      </c>
      <c r="BX660" s="229"/>
      <c r="BY660" s="247">
        <f t="shared" si="477"/>
        <v>-0.26249999999708962</v>
      </c>
      <c r="BZ660" s="247">
        <f t="shared" si="478"/>
        <v>1.25</v>
      </c>
      <c r="CA660" s="247">
        <f t="shared" si="479"/>
        <v>0.98750000000291038</v>
      </c>
      <c r="CB660" s="213"/>
      <c r="CC660" s="211"/>
      <c r="CD660" s="196"/>
      <c r="CE660" s="213">
        <v>702</v>
      </c>
      <c r="CF660" s="182">
        <f t="shared" si="480"/>
        <v>45702.470833333296</v>
      </c>
      <c r="CG660" s="182">
        <f t="shared" si="481"/>
        <v>45703.458333333299</v>
      </c>
      <c r="CH660" s="196"/>
      <c r="CI660" s="196"/>
      <c r="CJ660" s="196"/>
      <c r="CK660" s="196">
        <f t="shared" si="482"/>
        <v>1.25</v>
      </c>
      <c r="CL660" s="196">
        <f t="shared" si="483"/>
        <v>-0.26249999999708962</v>
      </c>
      <c r="CM660" s="196">
        <f t="shared" si="484"/>
        <v>0.98750000000291038</v>
      </c>
      <c r="CN660" s="114"/>
      <c r="CO660" s="115">
        <f t="shared" si="485"/>
        <v>1422.000000004191</v>
      </c>
      <c r="CP660" s="116">
        <f t="shared" si="486"/>
        <v>75</v>
      </c>
      <c r="CQ660" s="117">
        <f t="shared" si="487"/>
        <v>0.47083333329646848</v>
      </c>
      <c r="CR660" s="117">
        <f t="shared" si="488"/>
        <v>45702.208333333299</v>
      </c>
      <c r="CS660" s="117">
        <f t="shared" si="489"/>
        <v>45703.458333333299</v>
      </c>
      <c r="CT660" s="118">
        <f t="shared" si="490"/>
        <v>65810502.000000007</v>
      </c>
      <c r="CU660" s="118">
        <f t="shared" si="491"/>
        <v>1800</v>
      </c>
      <c r="CV660" s="118">
        <f t="shared" si="492"/>
        <v>65812302.000000007</v>
      </c>
      <c r="CW660" s="119">
        <f t="shared" si="493"/>
        <v>0.99997264949036424</v>
      </c>
    </row>
    <row r="661" spans="1:101" ht="118.5" customHeight="1" x14ac:dyDescent="0.3">
      <c r="A661" s="160" t="str">
        <f>[4]SayfaKAY!C433</f>
        <v>KAY5+6</v>
      </c>
      <c r="B661" s="104" t="str">
        <f>[4]SayfaKAY!D433</f>
        <v>3877(6)</v>
      </c>
      <c r="C661" s="105" t="str">
        <f>[4]SayfaKAY!E433</f>
        <v>P</v>
      </c>
      <c r="D661" s="105">
        <f>[4]SayfaKAY!F433</f>
        <v>71300</v>
      </c>
      <c r="E661" s="106" t="str">
        <f>[4]SayfaKAY!G433</f>
        <v>BOZ-KAY5+6-FF-432</v>
      </c>
      <c r="F661" s="134">
        <f t="shared" si="454"/>
        <v>45701</v>
      </c>
      <c r="G661" s="135">
        <f t="shared" si="455"/>
        <v>0.22222222219716059</v>
      </c>
      <c r="H661" s="235">
        <f>[4]SayfaKAY!H433</f>
        <v>45701.222222222197</v>
      </c>
      <c r="I661" s="104" t="str">
        <f>[4]SayfaKAY!I433</f>
        <v>Hat/Line</v>
      </c>
      <c r="J661" s="103" t="str">
        <f>IF([4]SayfaKAY!J433="","",IF([4]SayfaKAY!J433="Müşteri","Notified by Customer","Notified by Bozankaya"))</f>
        <v>Notified by Customer</v>
      </c>
      <c r="K661" s="103" t="e">
        <f>VLOOKUP([4]SayfaKAY!L433,#REF!,2,FALSE)</f>
        <v>#REF!</v>
      </c>
      <c r="L661" s="165" t="str">
        <f>[4]SayfaKAY!X433</f>
        <v>HANNING &amp; KAHL GMBH &amp; CO.KG</v>
      </c>
      <c r="M661" s="107" t="str">
        <f t="shared" si="456"/>
        <v>KAY5+6-BOZ-KAY5+6-FF-432</v>
      </c>
      <c r="N661" s="105" t="str">
        <f>[4]SayfaKAY!M433</f>
        <v>Fb-09 fren arizasi</v>
      </c>
      <c r="O661" s="166" t="str">
        <f>[4]SayfaKAY!P433</f>
        <v>B-Hız veya güç azalması</v>
      </c>
      <c r="P661" s="166" t="str">
        <f>[4]SayfaKAY!Q433</f>
        <v>A(Hareket etmeyi engelleyen arıza)</v>
      </c>
      <c r="Q661" s="166" t="str">
        <f>[4]SayfaKAY!R433</f>
        <v>N.A(Yaralanma yok)</v>
      </c>
      <c r="R661" s="132" t="str" cm="1">
        <f t="array" ref="R661">IF([4]SayfaKAY!U433="","",_xlfn.IFS([4]SayfaKAY!U433="Bozankaya","Bozankaya",[4]SayfaKAY!U433="Müşteri","Customer",[4]SayfaKAY!U433="Tedarikçi","Equipment Supplier"))</f>
        <v>Equipment Supplier</v>
      </c>
      <c r="S661" s="204" t="str">
        <f>[4]SayfaKAY!N433</f>
        <v>Hpcu degisimi yapıldı</v>
      </c>
      <c r="T661" s="133" t="str">
        <f>[4]SayfaKAY!AD433</f>
        <v>*Ekipman tamir edilecek</v>
      </c>
      <c r="U661" s="132" t="str">
        <f>[4]SayfaKAY!W433</f>
        <v>Evet</v>
      </c>
      <c r="V661" s="108">
        <f>[4]SayfaKAY!AZ433</f>
        <v>2</v>
      </c>
      <c r="W661" s="136">
        <f t="shared" si="457"/>
        <v>45703</v>
      </c>
      <c r="X661" s="137" t="str">
        <f t="shared" si="458"/>
        <v>05:23</v>
      </c>
      <c r="Y661" s="235">
        <f>[4]SayfaKAY!AE433</f>
        <v>45703.224305555603</v>
      </c>
      <c r="Z661" s="109">
        <f t="shared" si="459"/>
        <v>45703</v>
      </c>
      <c r="AA661" s="110" t="str">
        <f t="shared" si="460"/>
        <v>12:30</v>
      </c>
      <c r="AB661" s="182">
        <f>[4]SayfaKAY!BA433</f>
        <v>45703.520833333299</v>
      </c>
      <c r="AC661" s="257">
        <f t="shared" si="461"/>
        <v>3309.9999999871943</v>
      </c>
      <c r="AD661" s="111">
        <f t="shared" si="462"/>
        <v>45703</v>
      </c>
      <c r="AE661" s="111" t="str">
        <f t="shared" si="463"/>
        <v>12:30</v>
      </c>
      <c r="AF661" s="235">
        <f>[4]SayfaKAY!BA433</f>
        <v>45703.520833333299</v>
      </c>
      <c r="AG661" s="179" t="str">
        <f>[4]SayfaKAY!S433</f>
        <v>(II) Aynı Araçta Tekrarlayan Arıza</v>
      </c>
      <c r="AH661" s="178" t="str">
        <f t="shared" si="464"/>
        <v>Bu Arıza Aracın Servise Verilmesine Engel</v>
      </c>
      <c r="AI661" s="163" t="str">
        <f>[4]SayfaKAY!AV433</f>
        <v/>
      </c>
      <c r="AJ661" s="164" t="str">
        <f t="shared" si="465"/>
        <v/>
      </c>
      <c r="AK661" s="164" t="str">
        <f t="shared" si="466"/>
        <v/>
      </c>
      <c r="AL661" s="112" t="str">
        <f>[4]SayfaKAY!AX433</f>
        <v/>
      </c>
      <c r="AM661" s="257" cm="1">
        <f t="array" ref="AM661">IFERROR(IF(AND(P661&lt;&gt;"D(Arıza Değil)",AH661="Bu Arıza Aracın Servise Verilmesine Engel Değil"),
IF(Z661-F661&gt;0,(AB661-Y661)*24*60,
IF(OR(AND(G661&gt;$AS$1,G661&lt;$AT$1),AND(G661&gt;$AU$1,G661&lt;$AV$1)),
(AF661-H661)*24*60,     BH:BH0)),        AN661),0)</f>
        <v>3309.9999999871943</v>
      </c>
      <c r="AN661" s="257">
        <f t="shared" si="467"/>
        <v>3309.9999999871943</v>
      </c>
      <c r="AO661" s="174" t="str">
        <f>[4]SayfaKAY!AG433</f>
        <v>HANNING&amp;KAHL</v>
      </c>
      <c r="AP661" s="174" t="str">
        <f>[4]SayfaKAY!AI433</f>
        <v>S306-7002</v>
      </c>
      <c r="AQ661" s="174" t="str">
        <f>[4]SayfaKAY!AQ433</f>
        <v/>
      </c>
      <c r="AR661" s="174" t="str">
        <f>[4]SayfaKAY!AH433</f>
        <v>XHidrolik Ünite HZY-K140-PR</v>
      </c>
      <c r="AS661" s="174">
        <f>[4]SayfaKAY!AJ433</f>
        <v>1</v>
      </c>
      <c r="AT661" s="175" t="str">
        <f>[4]SayfaKAY!AM433</f>
        <v/>
      </c>
      <c r="AU661" s="176" t="str">
        <f>[4]SayfaKAY!AL433</f>
        <v/>
      </c>
      <c r="AV661" s="176" t="str">
        <f>[4]SayfaKAY!AP433</f>
        <v/>
      </c>
      <c r="AW661" s="177" t="str">
        <f>[4]SayfaKAY!AT433</f>
        <v/>
      </c>
      <c r="AX661" s="194">
        <f t="shared" si="468"/>
        <v>72819.999999718275</v>
      </c>
      <c r="AY661" s="168"/>
      <c r="AZ661" s="167"/>
      <c r="BA661" s="113"/>
      <c r="BB661" s="171" t="str">
        <f t="shared" si="453"/>
        <v/>
      </c>
      <c r="BC661" s="114"/>
      <c r="BD661" s="114"/>
      <c r="BE661" s="114"/>
      <c r="BF661" s="114"/>
      <c r="BG661" s="114"/>
      <c r="BH661" s="114" t="str">
        <f>IFERROR(FRACAS!AN436, "Hata Var")</f>
        <v/>
      </c>
      <c r="BI661" s="114"/>
      <c r="BJ661" s="114"/>
      <c r="BK661" s="105" t="str">
        <f>[4]SayfaKAY!AW433</f>
        <v/>
      </c>
      <c r="BL661" s="105" t="str">
        <f>[4]SayfaKAY!V433</f>
        <v>HANNING &amp; KAHL GMBH &amp; CO.KG</v>
      </c>
      <c r="BM661" s="114"/>
      <c r="BN661" s="171" t="str">
        <f t="shared" si="469"/>
        <v>x yok</v>
      </c>
      <c r="BO661" s="171" t="b">
        <f t="shared" si="470"/>
        <v>0</v>
      </c>
      <c r="BP661" s="171" t="str">
        <f t="shared" si="471"/>
        <v>Bir günden fazla süren arıza</v>
      </c>
      <c r="BQ661" s="226">
        <f t="shared" si="472"/>
        <v>2883.0000001040753</v>
      </c>
      <c r="BR661" s="226">
        <f t="shared" si="473"/>
        <v>426.99999988311902</v>
      </c>
      <c r="BS661" s="226">
        <f t="shared" si="474"/>
        <v>3309.9999999871943</v>
      </c>
      <c r="BT661" s="114"/>
      <c r="BU661" s="242"/>
      <c r="BV661" s="233">
        <f t="shared" si="475"/>
        <v>1</v>
      </c>
      <c r="BW661" s="226" t="str">
        <f t="shared" si="476"/>
        <v>Evet, çakışma var</v>
      </c>
      <c r="BX661" s="229"/>
      <c r="BY661" s="247">
        <f t="shared" si="477"/>
        <v>2.0020833334056078</v>
      </c>
      <c r="BZ661" s="247">
        <f t="shared" si="478"/>
        <v>0.29652777769661043</v>
      </c>
      <c r="CA661" s="247">
        <f t="shared" si="479"/>
        <v>2.2986111111022183</v>
      </c>
      <c r="CB661" s="213"/>
      <c r="CC661" s="211"/>
      <c r="CD661" s="196"/>
      <c r="CE661" s="213">
        <v>432</v>
      </c>
      <c r="CF661" s="182">
        <f t="shared" si="480"/>
        <v>45701.222222222197</v>
      </c>
      <c r="CG661" s="182">
        <f t="shared" si="481"/>
        <v>45703.520833333299</v>
      </c>
      <c r="CH661" s="196"/>
      <c r="CI661" s="196"/>
      <c r="CJ661" s="196"/>
      <c r="CK661" s="196">
        <f t="shared" si="482"/>
        <v>0.29652777769661043</v>
      </c>
      <c r="CL661" s="196">
        <f t="shared" si="483"/>
        <v>2.0020833334056078</v>
      </c>
      <c r="CM661" s="196">
        <f t="shared" si="484"/>
        <v>2.2986111111022183</v>
      </c>
      <c r="CN661" s="114"/>
      <c r="CO661" s="115">
        <f t="shared" si="485"/>
        <v>3309.9999999871943</v>
      </c>
      <c r="CP661" s="116">
        <f t="shared" si="486"/>
        <v>17.791666661796626</v>
      </c>
      <c r="CQ661" s="117">
        <f t="shared" si="487"/>
        <v>0.22222222219716059</v>
      </c>
      <c r="CR661" s="117">
        <f t="shared" si="488"/>
        <v>45703.224305555603</v>
      </c>
      <c r="CS661" s="117">
        <f t="shared" si="489"/>
        <v>45703.520833333299</v>
      </c>
      <c r="CT661" s="118">
        <f t="shared" si="490"/>
        <v>65812323.000000104</v>
      </c>
      <c r="CU661" s="118">
        <f t="shared" si="491"/>
        <v>426.99999988311902</v>
      </c>
      <c r="CV661" s="118">
        <f t="shared" si="492"/>
        <v>65812749.999999985</v>
      </c>
      <c r="CW661" s="119">
        <f t="shared" si="493"/>
        <v>0.99999351189549324</v>
      </c>
    </row>
    <row r="662" spans="1:101" ht="118.5" customHeight="1" x14ac:dyDescent="0.3">
      <c r="A662" s="160" t="str">
        <f>[4]SayfaKAY!C632</f>
        <v>KAY5+6</v>
      </c>
      <c r="B662" s="104" t="str">
        <f>[4]SayfaKAY!D632</f>
        <v>3872(1)</v>
      </c>
      <c r="C662" s="105" t="str">
        <f>[4]SayfaKAY!E632</f>
        <v>MA</v>
      </c>
      <c r="D662" s="105">
        <f>[4]SayfaKAY!F632</f>
        <v>86</v>
      </c>
      <c r="E662" s="106" t="str">
        <f>[4]SayfaKAY!G632</f>
        <v>BOZ-KAY5+6-FF-627</v>
      </c>
      <c r="F662" s="193">
        <f t="shared" si="454"/>
        <v>45701</v>
      </c>
      <c r="G662" s="135">
        <f t="shared" si="455"/>
        <v>0.72430555560276844</v>
      </c>
      <c r="H662" s="235">
        <f>[4]SayfaKAY!H632</f>
        <v>45701.724305555603</v>
      </c>
      <c r="I662" s="104" t="str">
        <f>[4]SayfaKAY!I632</f>
        <v>Hat/Line</v>
      </c>
      <c r="J662" s="103" t="str">
        <f>IF([4]SayfaKAY!J632="","",IF([4]SayfaKAY!J632="Müşteri","Notified by Customer","Notified by Bozankaya"))</f>
        <v>Notified by Customer</v>
      </c>
      <c r="K662" s="103" t="e">
        <f>VLOOKUP([4]SayfaKAY!L632,#REF!,2,FALSE)</f>
        <v>#REF!</v>
      </c>
      <c r="L662" s="165" t="str">
        <f>[4]SayfaKAY!X632</f>
        <v/>
      </c>
      <c r="M662" s="107" t="str">
        <f t="shared" si="456"/>
        <v>KAY5+6-BOZ-KAY5+6-FF-627</v>
      </c>
      <c r="N662" s="105" t="str">
        <f>[4]SayfaKAY!M632</f>
        <v>CA KABİN KLİMASI BELİRSİZ ARALIKLARLA SICAK SOĞUK ÜFLÜYOR KABİNİ ISITMIYOT</v>
      </c>
      <c r="O662" s="166" t="str">
        <f>[4]SayfaKAY!P632</f>
        <v>D-Arıza değil</v>
      </c>
      <c r="P662" s="166" t="str">
        <f>[4]SayfaKAY!Q632</f>
        <v>B(Servisten çekmeye etki eden arıza)</v>
      </c>
      <c r="Q662" s="166" t="str">
        <f>[4]SayfaKAY!R632</f>
        <v>N.A(Yaralanma yok)</v>
      </c>
      <c r="R662" s="132" t="str" cm="1">
        <f t="array" ref="R662">IF([4]SayfaKAY!U632="","",_xlfn.IFS([4]SayfaKAY!U632="Bozankaya","Bozankaya",[4]SayfaKAY!U632="Müşteri","Customer",[4]SayfaKAY!U632="Tedarikçi","Equipment Supplier"))</f>
        <v>Equipment Supplier</v>
      </c>
      <c r="S662" s="204" t="str">
        <f>[4]SayfaKAY!N632</f>
        <v>SENSÖR YER DEĞİŞİMİ YAPILDI TAKİP EDİLİYOR SORUN GİDERİLDİ</v>
      </c>
      <c r="T662" s="133" t="str">
        <f>[4]SayfaKAY!AD632</f>
        <v>Ekipman yenisi ile değiştirildi</v>
      </c>
      <c r="U662" s="132" t="str">
        <f>[4]SayfaKAY!W632</f>
        <v>Evet</v>
      </c>
      <c r="V662" s="108" t="str">
        <f>[4]SayfaKAY!AZ632</f>
        <v/>
      </c>
      <c r="W662" s="136">
        <f t="shared" si="457"/>
        <v>45701</v>
      </c>
      <c r="X662" s="137" t="str">
        <f t="shared" si="458"/>
        <v>19:00</v>
      </c>
      <c r="Y662" s="235">
        <f>[4]SayfaKAY!AE632</f>
        <v>45701.791666666701</v>
      </c>
      <c r="Z662" s="109">
        <f t="shared" si="459"/>
        <v>45702</v>
      </c>
      <c r="AA662" s="110" t="str">
        <f t="shared" si="460"/>
        <v>20:59</v>
      </c>
      <c r="AB662" s="182">
        <f>[4]SayfaKAY!BA632</f>
        <v>45702.874305555597</v>
      </c>
      <c r="AC662" s="257">
        <f t="shared" si="461"/>
        <v>1655.9999999916181</v>
      </c>
      <c r="AD662" s="111">
        <f t="shared" si="462"/>
        <v>45702</v>
      </c>
      <c r="AE662" s="111" t="str">
        <f t="shared" si="463"/>
        <v>20:59</v>
      </c>
      <c r="AF662" s="235">
        <f>[4]SayfaKAY!BA632</f>
        <v>45702.874305555597</v>
      </c>
      <c r="AG662" s="179" t="str">
        <f>[4]SayfaKAY!S632</f>
        <v>(III) Farklı Araçlarda Tekrarlayan Arıza</v>
      </c>
      <c r="AH662" s="178" t="str">
        <f t="shared" si="464"/>
        <v>Bu Arıza Aracın Servise Verilmesine Engel</v>
      </c>
      <c r="AI662" s="163" t="str">
        <f>[4]SayfaKAY!AV632</f>
        <v/>
      </c>
      <c r="AJ662" s="164" t="str">
        <f t="shared" si="465"/>
        <v/>
      </c>
      <c r="AK662" s="164" t="str">
        <f t="shared" si="466"/>
        <v/>
      </c>
      <c r="AL662" s="112" t="str">
        <f>[4]SayfaKAY!AX632</f>
        <v/>
      </c>
      <c r="AM662" s="257" cm="1">
        <f t="array" ref="AM662">IFERROR(IF(AND(P662&lt;&gt;"D(Arıza Değil)",AH662="Bu Arıza Aracın Servise Verilmesine Engel Değil"),
IF(Z662-F662&gt;0,(AB662-Y662)*24*60,
IF(OR(AND(G662&gt;$AS$1,G662&lt;$AT$1),AND(G662&gt;$AU$1,G662&lt;$AV$1)),
(AF662-H662)*24*60,     BH:BH0)),        AN662),0)</f>
        <v>1655.9999999916181</v>
      </c>
      <c r="AN662" s="257">
        <f t="shared" si="467"/>
        <v>1655.9999999916181</v>
      </c>
      <c r="AO662" s="174" t="str">
        <f>[4]SayfaKAY!AG632</f>
        <v/>
      </c>
      <c r="AP662" s="174" t="str">
        <f>[4]SayfaKAY!AI632</f>
        <v/>
      </c>
      <c r="AQ662" s="174" t="str">
        <f>[4]SayfaKAY!AQ632</f>
        <v/>
      </c>
      <c r="AR662" s="174" t="str">
        <f>[4]SayfaKAY!AH632</f>
        <v/>
      </c>
      <c r="AS662" s="174" t="str">
        <f>[4]SayfaKAY!AJ632</f>
        <v/>
      </c>
      <c r="AT662" s="175" t="str">
        <f>[4]SayfaKAY!AM632</f>
        <v/>
      </c>
      <c r="AU662" s="176" t="str">
        <f>[4]SayfaKAY!AL632</f>
        <v/>
      </c>
      <c r="AV662" s="176" t="str">
        <f>[4]SayfaKAY!AP632</f>
        <v/>
      </c>
      <c r="AW662" s="177" t="str">
        <f>[4]SayfaKAY!AT632</f>
        <v/>
      </c>
      <c r="AX662" s="194" t="str">
        <f t="shared" si="468"/>
        <v/>
      </c>
      <c r="AY662" s="168"/>
      <c r="AZ662" s="167"/>
      <c r="BA662" s="113"/>
      <c r="BB662" s="171" t="str">
        <f t="shared" si="453"/>
        <v/>
      </c>
      <c r="BC662" s="114"/>
      <c r="BD662" s="114"/>
      <c r="BE662" s="114"/>
      <c r="BF662" s="114"/>
      <c r="BG662" s="114"/>
      <c r="BH662" s="114" t="str">
        <f>IFERROR(FRACAS!AN635, "Hata Var")</f>
        <v/>
      </c>
      <c r="BI662" s="114"/>
      <c r="BJ662" s="114"/>
      <c r="BK662" s="105" t="str">
        <f>[4]SayfaKAY!AW632</f>
        <v/>
      </c>
      <c r="BL662" s="105" t="str">
        <f>[4]SayfaKAY!V632</f>
        <v>ELTESAN ELEKTRO MEKANİK SOĞUTMA SAN</v>
      </c>
      <c r="BM662" s="114"/>
      <c r="BN662" s="171" t="str">
        <f t="shared" si="469"/>
        <v>x yok</v>
      </c>
      <c r="BO662" s="171" t="str">
        <f t="shared" si="470"/>
        <v>aynı gün giderilen arıza</v>
      </c>
      <c r="BP662" s="171" t="str">
        <f t="shared" si="471"/>
        <v>Bir günden fazla süren arıza</v>
      </c>
      <c r="BQ662" s="226">
        <f t="shared" si="472"/>
        <v>96.999999980907887</v>
      </c>
      <c r="BR662" s="226">
        <f t="shared" si="473"/>
        <v>1559.0000000107102</v>
      </c>
      <c r="BS662" s="226">
        <f t="shared" si="474"/>
        <v>1655.9999999916181</v>
      </c>
      <c r="BT662" s="114"/>
      <c r="BU662" s="242"/>
      <c r="BV662" s="233">
        <f t="shared" si="475"/>
        <v>2</v>
      </c>
      <c r="BW662" s="226" t="str">
        <f t="shared" si="476"/>
        <v>Evet, çakışma var</v>
      </c>
      <c r="BX662" s="229"/>
      <c r="BY662" s="247">
        <f t="shared" si="477"/>
        <v>6.7361111097852699E-2</v>
      </c>
      <c r="BZ662" s="247">
        <f t="shared" si="478"/>
        <v>1.0826388888963265</v>
      </c>
      <c r="CA662" s="247">
        <f t="shared" si="479"/>
        <v>1.1499999999941792</v>
      </c>
      <c r="CB662" s="213"/>
      <c r="CC662" s="211"/>
      <c r="CD662" s="196"/>
      <c r="CE662" s="213">
        <v>631</v>
      </c>
      <c r="CF662" s="182">
        <f t="shared" si="480"/>
        <v>45701.724305555603</v>
      </c>
      <c r="CG662" s="182">
        <f t="shared" si="481"/>
        <v>45702.874305555597</v>
      </c>
      <c r="CH662" s="196"/>
      <c r="CI662" s="196"/>
      <c r="CJ662" s="196"/>
      <c r="CK662" s="196">
        <f t="shared" si="482"/>
        <v>1.0826388888963265</v>
      </c>
      <c r="CL662" s="196">
        <f t="shared" si="483"/>
        <v>6.7361111097852699E-2</v>
      </c>
      <c r="CM662" s="196">
        <f t="shared" si="484"/>
        <v>1.1499999999941792</v>
      </c>
      <c r="CN662" s="114"/>
      <c r="CO662" s="115">
        <f t="shared" si="485"/>
        <v>1655.9999999916181</v>
      </c>
      <c r="CP662" s="116">
        <f t="shared" si="486"/>
        <v>64.958333333779592</v>
      </c>
      <c r="CQ662" s="117">
        <f t="shared" si="487"/>
        <v>0.72430555560276844</v>
      </c>
      <c r="CR662" s="117">
        <f t="shared" si="488"/>
        <v>45701.791666666701</v>
      </c>
      <c r="CS662" s="117">
        <f t="shared" si="489"/>
        <v>45702.874305555597</v>
      </c>
      <c r="CT662" s="118">
        <f t="shared" si="490"/>
        <v>65809536.999999978</v>
      </c>
      <c r="CU662" s="118">
        <f t="shared" si="491"/>
        <v>1559.0000000107102</v>
      </c>
      <c r="CV662" s="118">
        <f t="shared" si="492"/>
        <v>65811095.999999993</v>
      </c>
      <c r="CW662" s="119">
        <f t="shared" si="493"/>
        <v>0.99997631098561224</v>
      </c>
    </row>
    <row r="663" spans="1:101" ht="118.5" customHeight="1" x14ac:dyDescent="0.3">
      <c r="A663" s="160" t="str">
        <f>[4]SayfaKAY!C640</f>
        <v>KAY5+6</v>
      </c>
      <c r="B663" s="104" t="str">
        <f>[4]SayfaKAY!D640</f>
        <v>3879(8)</v>
      </c>
      <c r="C663" s="105" t="str">
        <f>[4]SayfaKAY!E640</f>
        <v>MB</v>
      </c>
      <c r="D663" s="105">
        <f>[4]SayfaKAY!F640</f>
        <v>87000</v>
      </c>
      <c r="E663" s="106" t="str">
        <f>[4]SayfaKAY!G640</f>
        <v>BOZ-KAY5+6-FF-629</v>
      </c>
      <c r="F663" s="193">
        <f t="shared" si="454"/>
        <v>45701</v>
      </c>
      <c r="G663" s="135">
        <f t="shared" si="455"/>
        <v>0.6875</v>
      </c>
      <c r="H663" s="235">
        <f>[4]SayfaKAY!H640</f>
        <v>45701.6875</v>
      </c>
      <c r="I663" s="104" t="str">
        <f>[4]SayfaKAY!I640</f>
        <v>Hat/Line</v>
      </c>
      <c r="J663" s="103" t="str">
        <f>IF([4]SayfaKAY!J640="","",IF([4]SayfaKAY!J640="Müşteri","Notified by Customer","Notified by Bozankaya"))</f>
        <v>Notified by Customer</v>
      </c>
      <c r="K663" s="103" t="e">
        <f>VLOOKUP([4]SayfaKAY!L640,#REF!,2,FALSE)</f>
        <v>#REF!</v>
      </c>
      <c r="L663" s="165" t="str">
        <f>[4]SayfaKAY!X640</f>
        <v>DENİZLER OTOMOTİV SAN. VE TİC.LTD.Ş</v>
      </c>
      <c r="M663" s="107" t="str">
        <f t="shared" si="456"/>
        <v>KAY5+6-BOZ-KAY5+6-FF-629</v>
      </c>
      <c r="N663" s="105" t="str">
        <f>[4]SayfaKAY!M640</f>
        <v>AKTİF KABİN SİLECEK HORTUMU YERİNDEN ÇIKMIŞ</v>
      </c>
      <c r="O663" s="166" t="str">
        <f>[4]SayfaKAY!P640</f>
        <v>D-Arıza değil</v>
      </c>
      <c r="P663" s="166" t="str">
        <f>[4]SayfaKAY!Q640</f>
        <v>B(Servisten çekmeye etki eden arıza)</v>
      </c>
      <c r="Q663" s="166" t="str">
        <f>[4]SayfaKAY!R640</f>
        <v>N.A(Yaralanma yok)</v>
      </c>
      <c r="R663" s="132" t="str" cm="1">
        <f t="array" ref="R663">IF([4]SayfaKAY!U640="","",_xlfn.IFS([4]SayfaKAY!U640="Bozankaya","Bozankaya",[4]SayfaKAY!U640="Müşteri","Customer",[4]SayfaKAY!U640="Tedarikçi","Equipment Supplier"))</f>
        <v>Equipment Supplier</v>
      </c>
      <c r="S663" s="204" t="str">
        <f>[4]SayfaKAY!N640</f>
        <v>ARIZASI KONTROL EDİLDİ SİLECEK HORTUMU YERİNE TAKILDI AYAR YAPILDI</v>
      </c>
      <c r="T663" s="133" t="str">
        <f>[4]SayfaKAY!AD640</f>
        <v>Gevşek bağlantı vidaları sıkıldı</v>
      </c>
      <c r="U663" s="132" t="str">
        <f>[4]SayfaKAY!W640</f>
        <v/>
      </c>
      <c r="V663" s="108" t="str">
        <f>[4]SayfaKAY!AZ640</f>
        <v/>
      </c>
      <c r="W663" s="136">
        <f t="shared" si="457"/>
        <v>45701</v>
      </c>
      <c r="X663" s="137" t="str">
        <f t="shared" si="458"/>
        <v>17:00</v>
      </c>
      <c r="Y663" s="235">
        <f>[4]SayfaKAY!AE640</f>
        <v>45701.708333333299</v>
      </c>
      <c r="Z663" s="109">
        <f t="shared" si="459"/>
        <v>45702</v>
      </c>
      <c r="AA663" s="110" t="str">
        <f t="shared" si="460"/>
        <v>18:00</v>
      </c>
      <c r="AB663" s="182">
        <f>[4]SayfaKAY!BA640</f>
        <v>45702.75</v>
      </c>
      <c r="AC663" s="257">
        <f t="shared" si="461"/>
        <v>1530</v>
      </c>
      <c r="AD663" s="111">
        <f t="shared" si="462"/>
        <v>45702</v>
      </c>
      <c r="AE663" s="111" t="str">
        <f t="shared" si="463"/>
        <v>18:00</v>
      </c>
      <c r="AF663" s="235">
        <f>[4]SayfaKAY!BA640</f>
        <v>45702.75</v>
      </c>
      <c r="AG663" s="179" t="str">
        <f>[4]SayfaKAY!S640</f>
        <v>(III) Farklı Araçlarda Tekrarlayan Arıza</v>
      </c>
      <c r="AH663" s="178" t="str">
        <f t="shared" si="464"/>
        <v>Bu Arıza Aracın Servise Verilmesine Engel</v>
      </c>
      <c r="AI663" s="163" t="str">
        <f>[4]SayfaKAY!AV640</f>
        <v/>
      </c>
      <c r="AJ663" s="164" t="str">
        <f t="shared" si="465"/>
        <v/>
      </c>
      <c r="AK663" s="164" t="str">
        <f t="shared" si="466"/>
        <v/>
      </c>
      <c r="AL663" s="112" t="str">
        <f>[4]SayfaKAY!AX640</f>
        <v/>
      </c>
      <c r="AM663" s="257" cm="1">
        <f t="array" ref="AM663">IFERROR(IF(AND(P663&lt;&gt;"D(Arıza Değil)",AH663="Bu Arıza Aracın Servise Verilmesine Engel Değil"),
IF(Z663-F663&gt;0,(AB663-Y663)*24*60,
IF(OR(AND(G663&gt;$AS$1,G663&lt;$AT$1),AND(G663&gt;$AU$1,G663&lt;$AV$1)),
(AF663-H663)*24*60,     BH:BH0)),        AN663),0)</f>
        <v>1530</v>
      </c>
      <c r="AN663" s="257">
        <f t="shared" si="467"/>
        <v>1530</v>
      </c>
      <c r="AO663" s="174" t="str">
        <f>[4]SayfaKAY!AG640</f>
        <v/>
      </c>
      <c r="AP663" s="174" t="str">
        <f>[4]SayfaKAY!AI640</f>
        <v/>
      </c>
      <c r="AQ663" s="174" t="str">
        <f>[4]SayfaKAY!AQ640</f>
        <v/>
      </c>
      <c r="AR663" s="174" t="str">
        <f>[4]SayfaKAY!AH640</f>
        <v/>
      </c>
      <c r="AS663" s="174" t="str">
        <f>[4]SayfaKAY!AJ640</f>
        <v/>
      </c>
      <c r="AT663" s="175" t="str">
        <f>[4]SayfaKAY!AM640</f>
        <v/>
      </c>
      <c r="AU663" s="176" t="str">
        <f>[4]SayfaKAY!AL640</f>
        <v/>
      </c>
      <c r="AV663" s="176" t="str">
        <f>[4]SayfaKAY!AP640</f>
        <v/>
      </c>
      <c r="AW663" s="177" t="str">
        <f>[4]SayfaKAY!AT640</f>
        <v/>
      </c>
      <c r="AX663" s="194" t="str">
        <f t="shared" si="468"/>
        <v/>
      </c>
      <c r="AY663" s="168"/>
      <c r="AZ663" s="167"/>
      <c r="BA663" s="113"/>
      <c r="BB663" s="171" t="str">
        <f t="shared" si="453"/>
        <v/>
      </c>
      <c r="BC663" s="114"/>
      <c r="BD663" s="114"/>
      <c r="BE663" s="114"/>
      <c r="BF663" s="114"/>
      <c r="BG663" s="114"/>
      <c r="BH663" s="114">
        <f>IFERROR(FRACAS!AN643, "Hata Var")</f>
        <v>563.00000011688098</v>
      </c>
      <c r="BI663" s="114"/>
      <c r="BJ663" s="114"/>
      <c r="BK663" s="105" t="str">
        <f>[4]SayfaKAY!AW640</f>
        <v/>
      </c>
      <c r="BL663" s="105" t="str">
        <f>[4]SayfaKAY!V640</f>
        <v>DENİZLER OTOMOTİV SAN. VE TİC.LTD.Ş</v>
      </c>
      <c r="BM663" s="114"/>
      <c r="BN663" s="171" t="str">
        <f t="shared" si="469"/>
        <v>x yok</v>
      </c>
      <c r="BO663" s="171" t="str">
        <f t="shared" si="470"/>
        <v>aynı gün giderilen arıza</v>
      </c>
      <c r="BP663" s="171" t="str">
        <f t="shared" si="471"/>
        <v>Bir günden fazla süren arıza</v>
      </c>
      <c r="BQ663" s="226">
        <f t="shared" si="472"/>
        <v>29.999999951105565</v>
      </c>
      <c r="BR663" s="226">
        <f t="shared" si="473"/>
        <v>1500.0000000488944</v>
      </c>
      <c r="BS663" s="226">
        <f t="shared" si="474"/>
        <v>1530</v>
      </c>
      <c r="BT663" s="114"/>
      <c r="BU663" s="242"/>
      <c r="BV663" s="233">
        <f t="shared" si="475"/>
        <v>1</v>
      </c>
      <c r="BW663" s="226" t="str">
        <f t="shared" si="476"/>
        <v>Evet, çakışma var</v>
      </c>
      <c r="BX663" s="229"/>
      <c r="BY663" s="247">
        <f t="shared" si="477"/>
        <v>2.0833333299378864E-2</v>
      </c>
      <c r="BZ663" s="247">
        <f t="shared" si="478"/>
        <v>1.0416666667006211</v>
      </c>
      <c r="CA663" s="247">
        <f t="shared" si="479"/>
        <v>1.0625</v>
      </c>
      <c r="CB663" s="213"/>
      <c r="CC663" s="211"/>
      <c r="CD663" s="196"/>
      <c r="CE663" s="213">
        <v>639</v>
      </c>
      <c r="CF663" s="182">
        <f t="shared" si="480"/>
        <v>45701.6875</v>
      </c>
      <c r="CG663" s="182">
        <f t="shared" si="481"/>
        <v>45702.75</v>
      </c>
      <c r="CH663" s="196"/>
      <c r="CI663" s="196"/>
      <c r="CJ663" s="196"/>
      <c r="CK663" s="196">
        <f t="shared" si="482"/>
        <v>1.0416666667006211</v>
      </c>
      <c r="CL663" s="196">
        <f t="shared" si="483"/>
        <v>2.0833333299378864E-2</v>
      </c>
      <c r="CM663" s="196">
        <f t="shared" si="484"/>
        <v>1.0625</v>
      </c>
      <c r="CN663" s="114"/>
      <c r="CO663" s="115">
        <f t="shared" si="485"/>
        <v>1530</v>
      </c>
      <c r="CP663" s="116">
        <f t="shared" si="486"/>
        <v>62.500000002037268</v>
      </c>
      <c r="CQ663" s="117">
        <f t="shared" si="487"/>
        <v>0.6875</v>
      </c>
      <c r="CR663" s="117">
        <f t="shared" si="488"/>
        <v>45701.708333333299</v>
      </c>
      <c r="CS663" s="117">
        <f t="shared" si="489"/>
        <v>45702.75</v>
      </c>
      <c r="CT663" s="118">
        <f t="shared" si="490"/>
        <v>65809469.999999948</v>
      </c>
      <c r="CU663" s="118">
        <f t="shared" si="491"/>
        <v>1500.0000000488944</v>
      </c>
      <c r="CV663" s="118">
        <f t="shared" si="492"/>
        <v>65810970</v>
      </c>
      <c r="CW663" s="119">
        <f t="shared" si="493"/>
        <v>0.99997720744732899</v>
      </c>
    </row>
    <row r="664" spans="1:101" ht="118.5" customHeight="1" x14ac:dyDescent="0.3">
      <c r="A664" s="160" t="str">
        <f>[4]SayfaKAY!C473</f>
        <v>KAY5+6</v>
      </c>
      <c r="B664" s="104" t="str">
        <f>[4]SayfaKAY!D473</f>
        <v>3882(11)</v>
      </c>
      <c r="C664" s="105" t="str">
        <f>[4]SayfaKAY!E473</f>
        <v>MB</v>
      </c>
      <c r="D664" s="105">
        <f>[4]SayfaKAY!F473</f>
        <v>60025</v>
      </c>
      <c r="E664" s="106" t="str">
        <f>[4]SayfaKAY!G473</f>
        <v>BOZ-KAY5+6-FF-472</v>
      </c>
      <c r="F664" s="134">
        <f t="shared" si="454"/>
        <v>45700</v>
      </c>
      <c r="G664" s="135">
        <f t="shared" si="455"/>
        <v>0.56527777780138422</v>
      </c>
      <c r="H664" s="235">
        <f>[4]SayfaKAY!H473</f>
        <v>45700.565277777801</v>
      </c>
      <c r="I664" s="104" t="str">
        <f>[4]SayfaKAY!I473</f>
        <v>Hat/Line</v>
      </c>
      <c r="J664" s="103" t="str">
        <f>IF([4]SayfaKAY!J473="","",IF([4]SayfaKAY!J473="Müşteri","Notified by Customer","Notified by Bozankaya"))</f>
        <v>Notified by Customer</v>
      </c>
      <c r="K664" s="103" t="e">
        <f>VLOOKUP([4]SayfaKAY!L473,#REF!,2,FALSE)</f>
        <v>#REF!</v>
      </c>
      <c r="L664" s="165" t="str">
        <f>[4]SayfaKAY!X473</f>
        <v>ELTESAN ELEKTRO MEKANİK SOĞUTMA SAN</v>
      </c>
      <c r="M664" s="107" t="str">
        <f t="shared" si="456"/>
        <v>KAY5+6-BOZ-KAY5+6-FF-472</v>
      </c>
      <c r="N664" s="105" t="str">
        <f>[4]SayfaKAY!M473</f>
        <v>KLİMALAR ISITMA YAPMIYOR.</v>
      </c>
      <c r="O664" s="166" t="str">
        <f>[4]SayfaKAY!P473</f>
        <v>D-Arıza değil</v>
      </c>
      <c r="P664" s="166" t="str">
        <f>[4]SayfaKAY!Q473</f>
        <v>B(Servisten çekmeye etki eden arıza)</v>
      </c>
      <c r="Q664" s="166" t="str">
        <f>[4]SayfaKAY!R473</f>
        <v>N.A(Yaralanma yok)</v>
      </c>
      <c r="R664" s="132" t="str" cm="1">
        <f t="array" ref="R664">IF([4]SayfaKAY!U473="","",_xlfn.IFS([4]SayfaKAY!U473="Bozankaya","Bozankaya",[4]SayfaKAY!U473="Müşteri","Customer",[4]SayfaKAY!U473="Tedarikçi","Equipment Supplier"))</f>
        <v>Equipment Supplier</v>
      </c>
      <c r="S664" s="204" t="str">
        <f>[4]SayfaKAY!N473</f>
        <v>KONTROL EDİLDİ. KABİN İÇERİSİ 26 DERECE. SORUN YOK.</v>
      </c>
      <c r="T664" s="133" t="str">
        <f>[4]SayfaKAY!AD473</f>
        <v>*Arıza çözülecek</v>
      </c>
      <c r="U664" s="132" t="str">
        <f>[4]SayfaKAY!W473</f>
        <v>Evet</v>
      </c>
      <c r="V664" s="108">
        <f>[4]SayfaKAY!AZ473</f>
        <v>2</v>
      </c>
      <c r="W664" s="136">
        <f t="shared" si="457"/>
        <v>45700</v>
      </c>
      <c r="X664" s="137" t="str">
        <f t="shared" si="458"/>
        <v>13:40</v>
      </c>
      <c r="Y664" s="235">
        <f>[4]SayfaKAY!AE473</f>
        <v>45700.569444444402</v>
      </c>
      <c r="Z664" s="109">
        <f t="shared" si="459"/>
        <v>45700</v>
      </c>
      <c r="AA664" s="110" t="str">
        <f t="shared" si="460"/>
        <v>15:00</v>
      </c>
      <c r="AB664" s="182">
        <f>[4]SayfaKAY!BA473</f>
        <v>45700.625</v>
      </c>
      <c r="AC664" s="257">
        <f t="shared" si="461"/>
        <v>85.999999966006726</v>
      </c>
      <c r="AD664" s="111">
        <f t="shared" si="462"/>
        <v>45700</v>
      </c>
      <c r="AE664" s="111" t="str">
        <f t="shared" si="463"/>
        <v>15:00</v>
      </c>
      <c r="AF664" s="235">
        <f>[4]SayfaKAY!BA473</f>
        <v>45700.625</v>
      </c>
      <c r="AG664" s="179" t="str">
        <f>[4]SayfaKAY!S473</f>
        <v>(III) Farklı Araçlarda Tekrarlayan Arıza</v>
      </c>
      <c r="AH664" s="178" t="str">
        <f t="shared" si="464"/>
        <v>Bu Arıza Aracın Servise Verilmesine Engel</v>
      </c>
      <c r="AI664" s="163" t="str">
        <f>[4]SayfaKAY!AV473</f>
        <v/>
      </c>
      <c r="AJ664" s="164" t="str">
        <f t="shared" si="465"/>
        <v/>
      </c>
      <c r="AK664" s="164" t="str">
        <f t="shared" si="466"/>
        <v/>
      </c>
      <c r="AL664" s="112" t="str">
        <f>[4]SayfaKAY!AX473</f>
        <v/>
      </c>
      <c r="AM664" s="257" cm="1">
        <f t="array" ref="AM664">IFERROR(IF(AND(P664&lt;&gt;"D(Arıza Değil)",AH664="Bu Arıza Aracın Servise Verilmesine Engel Değil"),
IF(Z664-F664&gt;0,(AB664-Y664)*24*60,
IF(OR(AND(G664&gt;$AS$1,G664&lt;$AT$1),AND(G664&gt;$AU$1,G664&lt;$AV$1)),
(AF664-H664)*24*60,     BH:BH0)),        AN664),0)</f>
        <v>85.999999966006726</v>
      </c>
      <c r="AN664" s="257">
        <f t="shared" si="467"/>
        <v>85.999999966006726</v>
      </c>
      <c r="AO664" s="174" t="str">
        <f>[4]SayfaKAY!AG473</f>
        <v>Eltesan</v>
      </c>
      <c r="AP664" s="174" t="str">
        <f>[4]SayfaKAY!AI473</f>
        <v>H500-7240</v>
      </c>
      <c r="AQ664" s="174" t="str">
        <f>[4]SayfaKAY!AQ473</f>
        <v/>
      </c>
      <c r="AR664" s="174" t="str">
        <f>[4]SayfaKAY!AH473</f>
        <v>KLIMA UNITESİ /Eltesan/Hispacold 41,5 kW</v>
      </c>
      <c r="AS664" s="174">
        <f>[4]SayfaKAY!AJ473</f>
        <v>1</v>
      </c>
      <c r="AT664" s="175" t="str">
        <f>[4]SayfaKAY!AM473</f>
        <v/>
      </c>
      <c r="AU664" s="176" t="str">
        <f>[4]SayfaKAY!AL473</f>
        <v/>
      </c>
      <c r="AV664" s="176" t="str">
        <f>[4]SayfaKAY!AP473</f>
        <v/>
      </c>
      <c r="AW664" s="177" t="str">
        <f>[4]SayfaKAY!AT473</f>
        <v/>
      </c>
      <c r="AX664" s="194">
        <f t="shared" si="468"/>
        <v>1891.999999252148</v>
      </c>
      <c r="AY664" s="168"/>
      <c r="AZ664" s="167"/>
      <c r="BA664" s="113"/>
      <c r="BB664" s="171" t="str">
        <f t="shared" si="453"/>
        <v/>
      </c>
      <c r="BC664" s="114"/>
      <c r="BD664" s="114"/>
      <c r="BE664" s="114"/>
      <c r="BF664" s="114"/>
      <c r="BG664" s="114"/>
      <c r="BH664" s="114">
        <f>IFERROR(FRACAS!AN476, "Hata Var")</f>
        <v>120.00000009778887</v>
      </c>
      <c r="BI664" s="114"/>
      <c r="BJ664" s="114"/>
      <c r="BK664" s="105" t="str">
        <f>[4]SayfaKAY!AW473</f>
        <v/>
      </c>
      <c r="BL664" s="105" t="str">
        <f>[4]SayfaKAY!V473</f>
        <v>ELTESAN ELEKTRO MEKANİK SOĞUTMA SAN</v>
      </c>
      <c r="BM664" s="114"/>
      <c r="BN664" s="171" t="str">
        <f t="shared" si="469"/>
        <v>x yok</v>
      </c>
      <c r="BO664" s="171" t="b">
        <f t="shared" si="470"/>
        <v>0</v>
      </c>
      <c r="BP664" s="171" t="b">
        <f t="shared" si="471"/>
        <v>0</v>
      </c>
      <c r="BQ664" s="226">
        <f t="shared" si="472"/>
        <v>5.9999999043066055</v>
      </c>
      <c r="BR664" s="226">
        <f t="shared" si="473"/>
        <v>80.000000061700121</v>
      </c>
      <c r="BS664" s="226">
        <f t="shared" si="474"/>
        <v>85.999999966006726</v>
      </c>
      <c r="BT664" s="114"/>
      <c r="BU664" s="242"/>
      <c r="BV664" s="233">
        <f t="shared" si="475"/>
        <v>2</v>
      </c>
      <c r="BW664" s="226" t="str">
        <f t="shared" si="476"/>
        <v>Evet, çakışma var</v>
      </c>
      <c r="BX664" s="229"/>
      <c r="BY664" s="247">
        <f t="shared" si="477"/>
        <v>4.1666666002129205E-3</v>
      </c>
      <c r="BZ664" s="247">
        <f t="shared" si="478"/>
        <v>5.5555555598402862E-2</v>
      </c>
      <c r="CA664" s="247">
        <f t="shared" si="479"/>
        <v>5.9722222198615782E-2</v>
      </c>
      <c r="CB664" s="213"/>
      <c r="CC664" s="211"/>
      <c r="CD664" s="196"/>
      <c r="CE664" s="213">
        <v>472</v>
      </c>
      <c r="CF664" s="182">
        <f t="shared" si="480"/>
        <v>45700.565277777801</v>
      </c>
      <c r="CG664" s="182">
        <f t="shared" si="481"/>
        <v>45700.625</v>
      </c>
      <c r="CH664" s="196"/>
      <c r="CI664" s="196"/>
      <c r="CJ664" s="196"/>
      <c r="CK664" s="196">
        <f t="shared" si="482"/>
        <v>5.5555555598402862E-2</v>
      </c>
      <c r="CL664" s="196">
        <f t="shared" si="483"/>
        <v>4.1666666002129205E-3</v>
      </c>
      <c r="CM664" s="196">
        <f t="shared" si="484"/>
        <v>5.9722222198615782E-2</v>
      </c>
      <c r="CN664" s="114"/>
      <c r="CO664" s="115">
        <f t="shared" si="485"/>
        <v>85.999999966006726</v>
      </c>
      <c r="CP664" s="116">
        <f t="shared" si="486"/>
        <v>3.3333333359041717</v>
      </c>
      <c r="CQ664" s="117">
        <f t="shared" si="487"/>
        <v>0.56527777780138422</v>
      </c>
      <c r="CR664" s="117">
        <f t="shared" si="488"/>
        <v>45700.569444444402</v>
      </c>
      <c r="CS664" s="117">
        <f t="shared" si="489"/>
        <v>45700.625</v>
      </c>
      <c r="CT664" s="118">
        <f t="shared" si="490"/>
        <v>65808005.999999903</v>
      </c>
      <c r="CU664" s="118">
        <f t="shared" si="491"/>
        <v>80.000000061700121</v>
      </c>
      <c r="CV664" s="118">
        <f t="shared" si="492"/>
        <v>65808085.999999963</v>
      </c>
      <c r="CW664" s="119">
        <f t="shared" si="493"/>
        <v>0.99999878434391698</v>
      </c>
    </row>
    <row r="665" spans="1:101" ht="118.5" customHeight="1" x14ac:dyDescent="0.3">
      <c r="A665" s="160" t="str">
        <f>[4]SayfaKAY!C644</f>
        <v>KAY5+6</v>
      </c>
      <c r="B665" s="104" t="str">
        <f>[4]SayfaKAY!D644</f>
        <v>3873(2)</v>
      </c>
      <c r="C665" s="105" t="str">
        <f>[4]SayfaKAY!E644</f>
        <v>MB</v>
      </c>
      <c r="D665" s="105">
        <f>[4]SayfaKAY!F644</f>
        <v>127.91500000000001</v>
      </c>
      <c r="E665" s="106" t="str">
        <f>[4]SayfaKAY!G644</f>
        <v>BOZ-KAY5+6-FF-637</v>
      </c>
      <c r="F665" s="193">
        <f t="shared" si="454"/>
        <v>45700</v>
      </c>
      <c r="G665" s="135">
        <f t="shared" si="455"/>
        <v>0.34930555560276844</v>
      </c>
      <c r="H665" s="235">
        <f>[4]SayfaKAY!H644</f>
        <v>45700.349305555603</v>
      </c>
      <c r="I665" s="104" t="str">
        <f>[4]SayfaKAY!I644</f>
        <v>Hat/Line</v>
      </c>
      <c r="J665" s="103" t="str">
        <f>IF([4]SayfaKAY!J644="","",IF([4]SayfaKAY!J644="Müşteri","Notified by Customer","Notified by Bozankaya"))</f>
        <v>Notified by Customer</v>
      </c>
      <c r="K665" s="103" t="e">
        <f>VLOOKUP([4]SayfaKAY!L644,#REF!,2,FALSE)</f>
        <v>#REF!</v>
      </c>
      <c r="L665" s="165" t="str">
        <f>[4]SayfaKAY!X644</f>
        <v/>
      </c>
      <c r="M665" s="107" t="str">
        <f t="shared" si="456"/>
        <v>KAY5+6-BOZ-KAY5+6-FF-637</v>
      </c>
      <c r="N665" s="105" t="str">
        <f>[4]SayfaKAY!M644</f>
        <v>3873 NOLU ARAÇ KABİN CB KLİMASI ÇALIŞI TEKRAR DURUYOR KABİN SOĞUK</v>
      </c>
      <c r="O665" s="166" t="str">
        <f>[4]SayfaKAY!P644</f>
        <v>D-Arıza değil</v>
      </c>
      <c r="P665" s="166" t="str">
        <f>[4]SayfaKAY!Q644</f>
        <v>B(Servisten çekmeye etki eden arıza)</v>
      </c>
      <c r="Q665" s="166" t="str">
        <f>[4]SayfaKAY!R644</f>
        <v>N.A(Yaralanma yok)</v>
      </c>
      <c r="R665" s="132" t="str" cm="1">
        <f t="array" ref="R665">IF([4]SayfaKAY!U644="","",_xlfn.IFS([4]SayfaKAY!U644="Bozankaya","Bozankaya",[4]SayfaKAY!U644="Müşteri","Customer",[4]SayfaKAY!U644="Tedarikçi","Equipment Supplier"))</f>
        <v>Equipment Supplier</v>
      </c>
      <c r="S665" s="204" t="str">
        <f>[4]SayfaKAY!N644</f>
        <v>SENSÖR KONUMU DEĞİŞTİRİLDİ TAKİP EDİLSİ SORUN GİDERİLDİ</v>
      </c>
      <c r="T665" s="133" t="str">
        <f>[4]SayfaKAY!AD644</f>
        <v>Yazılım tekrar yüklendi</v>
      </c>
      <c r="U665" s="132" t="str">
        <f>[4]SayfaKAY!W644</f>
        <v/>
      </c>
      <c r="V665" s="108" t="str">
        <f>[4]SayfaKAY!AZ644</f>
        <v/>
      </c>
      <c r="W665" s="136">
        <f t="shared" si="457"/>
        <v>45700</v>
      </c>
      <c r="X665" s="137" t="str">
        <f t="shared" si="458"/>
        <v>10:00</v>
      </c>
      <c r="Y665" s="235">
        <f>[4]SayfaKAY!AE644</f>
        <v>45700.416666666701</v>
      </c>
      <c r="Z665" s="109">
        <f t="shared" si="459"/>
        <v>45701</v>
      </c>
      <c r="AA665" s="110" t="str">
        <f t="shared" si="460"/>
        <v>12:00</v>
      </c>
      <c r="AB665" s="182">
        <f>[4]SayfaKAY!BA644</f>
        <v>45701.5</v>
      </c>
      <c r="AC665" s="257">
        <f t="shared" si="461"/>
        <v>1656.9999999320135</v>
      </c>
      <c r="AD665" s="111">
        <f t="shared" si="462"/>
        <v>45701</v>
      </c>
      <c r="AE665" s="111" t="str">
        <f t="shared" si="463"/>
        <v>12:00</v>
      </c>
      <c r="AF665" s="235">
        <f>[4]SayfaKAY!BA644</f>
        <v>45701.5</v>
      </c>
      <c r="AG665" s="179" t="str">
        <f>[4]SayfaKAY!S644</f>
        <v>(III) Farklı Araçlarda Tekrarlayan Arıza</v>
      </c>
      <c r="AH665" s="178" t="str">
        <f t="shared" si="464"/>
        <v>Bu Arıza Aracın Servise Verilmesine Engel</v>
      </c>
      <c r="AI665" s="163" t="str">
        <f>[4]SayfaKAY!AV644</f>
        <v/>
      </c>
      <c r="AJ665" s="164" t="str">
        <f t="shared" si="465"/>
        <v/>
      </c>
      <c r="AK665" s="164" t="str">
        <f t="shared" si="466"/>
        <v/>
      </c>
      <c r="AL665" s="112" t="str">
        <f>[4]SayfaKAY!AX644</f>
        <v/>
      </c>
      <c r="AM665" s="257" cm="1">
        <f t="array" ref="AM665">IFERROR(IF(AND(P665&lt;&gt;"D(Arıza Değil)",AH665="Bu Arıza Aracın Servise Verilmesine Engel Değil"),
IF(Z665-F665&gt;0,(AB665-Y665)*24*60,
IF(OR(AND(G665&gt;$AS$1,G665&lt;$AT$1),AND(G665&gt;$AU$1,G665&lt;$AV$1)),
(AF665-H665)*24*60,     BH:BH0)),        AN665),0)</f>
        <v>1656.9999999320135</v>
      </c>
      <c r="AN665" s="257">
        <f t="shared" si="467"/>
        <v>1656.9999999320135</v>
      </c>
      <c r="AO665" s="174" t="str">
        <f>[4]SayfaKAY!AG644</f>
        <v/>
      </c>
      <c r="AP665" s="174" t="str">
        <f>[4]SayfaKAY!AI644</f>
        <v/>
      </c>
      <c r="AQ665" s="174" t="str">
        <f>[4]SayfaKAY!AQ644</f>
        <v/>
      </c>
      <c r="AR665" s="174" t="str">
        <f>[4]SayfaKAY!AH644</f>
        <v/>
      </c>
      <c r="AS665" s="174" t="str">
        <f>[4]SayfaKAY!AJ644</f>
        <v/>
      </c>
      <c r="AT665" s="175" t="str">
        <f>[4]SayfaKAY!AM644</f>
        <v/>
      </c>
      <c r="AU665" s="176" t="str">
        <f>[4]SayfaKAY!AL644</f>
        <v/>
      </c>
      <c r="AV665" s="176" t="str">
        <f>[4]SayfaKAY!AP644</f>
        <v/>
      </c>
      <c r="AW665" s="177" t="str">
        <f>[4]SayfaKAY!AT644</f>
        <v/>
      </c>
      <c r="AX665" s="194" t="str">
        <f t="shared" si="468"/>
        <v/>
      </c>
      <c r="AY665" s="168"/>
      <c r="AZ665" s="167"/>
      <c r="BA665" s="113"/>
      <c r="BB665" s="171" t="str">
        <f t="shared" si="453"/>
        <v/>
      </c>
      <c r="BC665" s="114"/>
      <c r="BD665" s="114"/>
      <c r="BE665" s="114"/>
      <c r="BF665" s="114"/>
      <c r="BG665" s="114"/>
      <c r="BH665" s="114">
        <f>IFERROR(FRACAS!AN647, "Hata Var")</f>
        <v>28849.999999963911</v>
      </c>
      <c r="BI665" s="114"/>
      <c r="BJ665" s="114"/>
      <c r="BK665" s="105" t="str">
        <f>[4]SayfaKAY!AW644</f>
        <v/>
      </c>
      <c r="BL665" s="105" t="str">
        <f>[4]SayfaKAY!V644</f>
        <v>ELTESAN ELEKTRO MEKANİK SOĞUTMA SAN</v>
      </c>
      <c r="BM665" s="114"/>
      <c r="BN665" s="171" t="str">
        <f t="shared" si="469"/>
        <v>x yok</v>
      </c>
      <c r="BO665" s="171" t="str">
        <f t="shared" si="470"/>
        <v>aynı gün giderilen arıza</v>
      </c>
      <c r="BP665" s="171" t="str">
        <f t="shared" si="471"/>
        <v>Bir günden fazla süren arıza</v>
      </c>
      <c r="BQ665" s="226">
        <f t="shared" si="472"/>
        <v>96.999999980907887</v>
      </c>
      <c r="BR665" s="226">
        <f t="shared" si="473"/>
        <v>1559.9999999511056</v>
      </c>
      <c r="BS665" s="226">
        <f t="shared" si="474"/>
        <v>1656.9999999320135</v>
      </c>
      <c r="BT665" s="114"/>
      <c r="BU665" s="242"/>
      <c r="BV665" s="233">
        <f t="shared" si="475"/>
        <v>0</v>
      </c>
      <c r="BW665" s="226" t="str">
        <f t="shared" si="476"/>
        <v>Hayır, çakışma yok</v>
      </c>
      <c r="BX665" s="229"/>
      <c r="BY665" s="247">
        <f t="shared" si="477"/>
        <v>6.7361111097852699E-2</v>
      </c>
      <c r="BZ665" s="247">
        <f t="shared" si="478"/>
        <v>1.0833333332993789</v>
      </c>
      <c r="CA665" s="247">
        <f t="shared" si="479"/>
        <v>1.1506944443972316</v>
      </c>
      <c r="CB665" s="213"/>
      <c r="CC665" s="211"/>
      <c r="CD665" s="196"/>
      <c r="CE665" s="213">
        <v>643</v>
      </c>
      <c r="CF665" s="182">
        <f t="shared" si="480"/>
        <v>45700.349305555603</v>
      </c>
      <c r="CG665" s="182">
        <f t="shared" si="481"/>
        <v>45701.5</v>
      </c>
      <c r="CH665" s="196"/>
      <c r="CI665" s="196"/>
      <c r="CJ665" s="196"/>
      <c r="CK665" s="196">
        <f t="shared" si="482"/>
        <v>1.0833333332993789</v>
      </c>
      <c r="CL665" s="196">
        <f t="shared" si="483"/>
        <v>6.7361111097852699E-2</v>
      </c>
      <c r="CM665" s="196">
        <f t="shared" si="484"/>
        <v>1.1506944443972316</v>
      </c>
      <c r="CN665" s="114"/>
      <c r="CO665" s="115">
        <f t="shared" si="485"/>
        <v>1656.9999999320135</v>
      </c>
      <c r="CP665" s="116">
        <f t="shared" si="486"/>
        <v>64.999999997962732</v>
      </c>
      <c r="CQ665" s="117">
        <f t="shared" si="487"/>
        <v>0.34930555560276844</v>
      </c>
      <c r="CR665" s="117">
        <f t="shared" si="488"/>
        <v>45700.416666666701</v>
      </c>
      <c r="CS665" s="117">
        <f t="shared" si="489"/>
        <v>45701.5</v>
      </c>
      <c r="CT665" s="118">
        <f t="shared" si="490"/>
        <v>65808096.999999978</v>
      </c>
      <c r="CU665" s="118">
        <f t="shared" si="491"/>
        <v>1559.9999999511056</v>
      </c>
      <c r="CV665" s="118">
        <f t="shared" si="492"/>
        <v>65809656.999999933</v>
      </c>
      <c r="CW665" s="119">
        <f t="shared" si="493"/>
        <v>0.99997629527228871</v>
      </c>
    </row>
    <row r="666" spans="1:101" ht="118.5" customHeight="1" x14ac:dyDescent="0.3">
      <c r="A666" s="160" t="str">
        <f>[4]SayfaKAY!C432</f>
        <v>KAY5+6</v>
      </c>
      <c r="B666" s="104" t="str">
        <f>[4]SayfaKAY!D432</f>
        <v>3872(1)</v>
      </c>
      <c r="C666" s="105" t="str">
        <f>[4]SayfaKAY!E432</f>
        <v>MB</v>
      </c>
      <c r="D666" s="105">
        <f>[4]SayfaKAY!F432</f>
        <v>110017</v>
      </c>
      <c r="E666" s="106" t="str">
        <f>[4]SayfaKAY!G432</f>
        <v>BOZ-KAY5+6-FF-431</v>
      </c>
      <c r="F666" s="193">
        <f t="shared" si="454"/>
        <v>45699</v>
      </c>
      <c r="G666" s="135">
        <f t="shared" si="455"/>
        <v>0.25</v>
      </c>
      <c r="H666" s="235">
        <f>[4]SayfaKAY!H432</f>
        <v>45699.25</v>
      </c>
      <c r="I666" s="104" t="str">
        <f>[4]SayfaKAY!I432</f>
        <v>Hat/Line</v>
      </c>
      <c r="J666" s="103" t="str">
        <f>IF([4]SayfaKAY!J432="","",IF([4]SayfaKAY!J432="Müşteri","Notified by Customer","Notified by Bozankaya"))</f>
        <v>Notified by Customer</v>
      </c>
      <c r="K666" s="103" t="e">
        <f>VLOOKUP([4]SayfaKAY!L432,#REF!,2,FALSE)</f>
        <v>#REF!</v>
      </c>
      <c r="L666" s="165" t="str">
        <f>[4]SayfaKAY!X432</f>
        <v>ALFA UNİON, A.S.</v>
      </c>
      <c r="M666" s="107" t="str">
        <f t="shared" si="456"/>
        <v>KAY5+6-BOZ-KAY5+6-FF-431</v>
      </c>
      <c r="N666" s="105" t="str">
        <f>[4]SayfaKAY!M432</f>
        <v>Zil motoru çalışmıyor</v>
      </c>
      <c r="O666" s="166" t="str">
        <f>[4]SayfaKAY!P432</f>
        <v>C-Uyarı, sürüş devamlılığı</v>
      </c>
      <c r="P666" s="166" t="str">
        <f>[4]SayfaKAY!Q432</f>
        <v>B(Servisten çekmeye etki eden arıza)</v>
      </c>
      <c r="Q666" s="166" t="str">
        <f>[4]SayfaKAY!R432</f>
        <v>N.A(Yaralanma yok)</v>
      </c>
      <c r="R666" s="132" t="str" cm="1">
        <f t="array" ref="R666">IF([4]SayfaKAY!U432="","",_xlfn.IFS([4]SayfaKAY!U432="Bozankaya","Bozankaya",[4]SayfaKAY!U432="Müşteri","Customer",[4]SayfaKAY!U432="Tedarikçi","Equipment Supplier"))</f>
        <v>Equipment Supplier</v>
      </c>
      <c r="S666" s="204" t="str">
        <f>[4]SayfaKAY!N432</f>
        <v>Zil değişimi yapıldı</v>
      </c>
      <c r="T666" s="133" t="str">
        <f>[4]SayfaKAY!AD432</f>
        <v>*Ekipman tamir edilecek</v>
      </c>
      <c r="U666" s="132" t="str">
        <f>[4]SayfaKAY!W432</f>
        <v>Evet</v>
      </c>
      <c r="V666" s="108">
        <f>[4]SayfaKAY!AZ432</f>
        <v>1</v>
      </c>
      <c r="W666" s="136">
        <f t="shared" si="457"/>
        <v>45699</v>
      </c>
      <c r="X666" s="137" t="str">
        <f t="shared" si="458"/>
        <v>06:00</v>
      </c>
      <c r="Y666" s="235">
        <f>[4]SayfaKAY!AE432</f>
        <v>45699.25</v>
      </c>
      <c r="Z666" s="192">
        <f t="shared" si="459"/>
        <v>45699</v>
      </c>
      <c r="AA666" s="110" t="str">
        <f t="shared" si="460"/>
        <v>07:00</v>
      </c>
      <c r="AB666" s="182">
        <f>[4]SayfaKAY!BA432</f>
        <v>45699.291666666701</v>
      </c>
      <c r="AC666" s="257">
        <f t="shared" si="461"/>
        <v>60.000000048894435</v>
      </c>
      <c r="AD666" s="111">
        <f t="shared" si="462"/>
        <v>45699</v>
      </c>
      <c r="AE666" s="111" t="str">
        <f t="shared" si="463"/>
        <v>07:00</v>
      </c>
      <c r="AF666" s="235">
        <f>[4]SayfaKAY!BA432</f>
        <v>45699.291666666701</v>
      </c>
      <c r="AG666" s="179" t="str">
        <f>[4]SayfaKAY!S432</f>
        <v>(II) Aynı Araçta Tekrarlayan Arıza</v>
      </c>
      <c r="AH666" s="178" t="str">
        <f t="shared" si="464"/>
        <v>Bu Arıza Aracın Servise Verilmesine Engel</v>
      </c>
      <c r="AI666" s="163" t="str">
        <f>[4]SayfaKAY!AV432</f>
        <v/>
      </c>
      <c r="AJ666" s="164" t="str">
        <f t="shared" si="465"/>
        <v/>
      </c>
      <c r="AK666" s="164" t="str">
        <f t="shared" si="466"/>
        <v/>
      </c>
      <c r="AL666" s="112" t="str">
        <f>[4]SayfaKAY!AX432</f>
        <v/>
      </c>
      <c r="AM666" s="257" cm="1">
        <f t="array" ref="AM666">IFERROR(IF(AND(P666&lt;&gt;"D(Arıza Değil)",AH666="Bu Arıza Aracın Servise Verilmesine Engel Değil"),
IF(Z666-F666&gt;0,(AB666-Y666)*24*60,
IF(OR(AND(G666&gt;$AS$1,G666&lt;$AT$1),AND(G666&gt;$AU$1,G666&lt;$AV$1)),
(AF666-H666)*24*60,     BH:BH0)),        AN666),0)</f>
        <v>60.000000048894435</v>
      </c>
      <c r="AN666" s="257">
        <f t="shared" si="467"/>
        <v>60.000000048894435</v>
      </c>
      <c r="AO666" s="174" t="str">
        <f>[4]SayfaKAY!AG432</f>
        <v>Bozankaya</v>
      </c>
      <c r="AP666" s="174" t="str">
        <f>[4]SayfaKAY!AI432</f>
        <v>E385-7001</v>
      </c>
      <c r="AQ666" s="174" t="str">
        <f>[4]SayfaKAY!AQ432</f>
        <v/>
      </c>
      <c r="AR666" s="174" t="str">
        <f>[4]SayfaKAY!AH432</f>
        <v>ALFA UNION ZIL</v>
      </c>
      <c r="AS666" s="174">
        <f>[4]SayfaKAY!AJ432</f>
        <v>1</v>
      </c>
      <c r="AT666" s="175" t="str">
        <f>[4]SayfaKAY!AM432</f>
        <v/>
      </c>
      <c r="AU666" s="176" t="str">
        <f>[4]SayfaKAY!AL432</f>
        <v/>
      </c>
      <c r="AV666" s="176" t="str">
        <f>[4]SayfaKAY!AP432</f>
        <v/>
      </c>
      <c r="AW666" s="177" t="str">
        <f>[4]SayfaKAY!AT432</f>
        <v/>
      </c>
      <c r="AX666" s="194">
        <f t="shared" si="468"/>
        <v>660.00000053783879</v>
      </c>
      <c r="AY666" s="168"/>
      <c r="AZ666" s="167"/>
      <c r="BA666" s="113"/>
      <c r="BB666" s="171"/>
      <c r="BC666" s="114"/>
      <c r="BD666" s="114"/>
      <c r="BE666" s="114"/>
      <c r="BF666" s="114"/>
      <c r="BG666" s="114"/>
      <c r="BH666" s="114" t="str">
        <f>IFERROR(FRACAS!AN435, "Hata Var")</f>
        <v/>
      </c>
      <c r="BI666" s="114"/>
      <c r="BJ666" s="114"/>
      <c r="BK666" s="105" t="str">
        <f>[4]SayfaKAY!AW432</f>
        <v/>
      </c>
      <c r="BL666" s="105" t="str">
        <f>[4]SayfaKAY!V432</f>
        <v>Bozankaya</v>
      </c>
      <c r="BM666" s="114"/>
      <c r="BN666" s="171" t="str">
        <f t="shared" si="469"/>
        <v>x yok</v>
      </c>
      <c r="BO666" s="171" t="b">
        <f t="shared" si="470"/>
        <v>0</v>
      </c>
      <c r="BP666" s="171" t="b">
        <f t="shared" si="471"/>
        <v>0</v>
      </c>
      <c r="BQ666" s="226">
        <f t="shared" si="472"/>
        <v>0</v>
      </c>
      <c r="BR666" s="226">
        <f t="shared" si="473"/>
        <v>60.000000048894435</v>
      </c>
      <c r="BS666" s="226">
        <f t="shared" si="474"/>
        <v>60.000000048894435</v>
      </c>
      <c r="BT666" s="114"/>
      <c r="BU666" s="242"/>
      <c r="BV666" s="233">
        <f t="shared" si="475"/>
        <v>2</v>
      </c>
      <c r="BW666" s="226" t="str">
        <f t="shared" si="476"/>
        <v>Evet, çakışma var</v>
      </c>
      <c r="BX666" s="229"/>
      <c r="BY666" s="247">
        <f t="shared" si="477"/>
        <v>0</v>
      </c>
      <c r="BZ666" s="247">
        <f t="shared" si="478"/>
        <v>4.1666666700621136E-2</v>
      </c>
      <c r="CA666" s="247">
        <f t="shared" si="479"/>
        <v>4.1666666700621136E-2</v>
      </c>
      <c r="CB666" s="213"/>
      <c r="CC666" s="211"/>
      <c r="CD666" s="196"/>
      <c r="CE666" s="213">
        <v>431</v>
      </c>
      <c r="CF666" s="182">
        <f t="shared" si="480"/>
        <v>45699.25</v>
      </c>
      <c r="CG666" s="182">
        <f t="shared" si="481"/>
        <v>45699.291666666701</v>
      </c>
      <c r="CH666" s="196"/>
      <c r="CI666" s="196"/>
      <c r="CJ666" s="196"/>
      <c r="CK666" s="196">
        <f t="shared" si="482"/>
        <v>4.1666666700621136E-2</v>
      </c>
      <c r="CL666" s="196">
        <f t="shared" si="483"/>
        <v>0</v>
      </c>
      <c r="CM666" s="196">
        <f t="shared" si="484"/>
        <v>4.1666666700621136E-2</v>
      </c>
      <c r="CN666" s="114"/>
      <c r="CO666" s="115">
        <f t="shared" si="485"/>
        <v>60.000000048894435</v>
      </c>
      <c r="CP666" s="116">
        <f t="shared" si="486"/>
        <v>2.5000000020372681</v>
      </c>
      <c r="CQ666" s="117">
        <f t="shared" si="487"/>
        <v>0.25</v>
      </c>
      <c r="CR666" s="117">
        <f t="shared" si="488"/>
        <v>45699.25</v>
      </c>
      <c r="CS666" s="117">
        <f t="shared" si="489"/>
        <v>45699.291666666701</v>
      </c>
      <c r="CT666" s="118">
        <f t="shared" si="490"/>
        <v>65806560</v>
      </c>
      <c r="CU666" s="118">
        <f t="shared" si="491"/>
        <v>60.000000048894435</v>
      </c>
      <c r="CV666" s="118">
        <f t="shared" si="492"/>
        <v>65806620.000000052</v>
      </c>
      <c r="CW666" s="119">
        <f t="shared" si="493"/>
        <v>0.9999990882376264</v>
      </c>
    </row>
    <row r="667" spans="1:101" ht="118.5" customHeight="1" x14ac:dyDescent="0.3">
      <c r="A667" s="160" t="str">
        <f>[4]SayfaKAY!C641</f>
        <v>KAY5+6</v>
      </c>
      <c r="B667" s="104" t="str">
        <f>[4]SayfaKAY!D641</f>
        <v>3882(11)</v>
      </c>
      <c r="C667" s="105" t="str">
        <f>[4]SayfaKAY!E641</f>
        <v>MB</v>
      </c>
      <c r="D667" s="105">
        <f>[4]SayfaKAY!F641</f>
        <v>59770</v>
      </c>
      <c r="E667" s="106" t="str">
        <f>[4]SayfaKAY!G641</f>
        <v>BOZ-KAY5+6-FF-634</v>
      </c>
      <c r="F667" s="193">
        <f t="shared" si="454"/>
        <v>45699</v>
      </c>
      <c r="G667" s="135">
        <f t="shared" si="455"/>
        <v>0.56527777780138422</v>
      </c>
      <c r="H667" s="235">
        <f>[4]SayfaKAY!H641</f>
        <v>45699.565277777801</v>
      </c>
      <c r="I667" s="104" t="str">
        <f>[4]SayfaKAY!I641</f>
        <v>Hat/Line</v>
      </c>
      <c r="J667" s="103" t="str">
        <f>IF([4]SayfaKAY!J641="","",IF([4]SayfaKAY!J641="Müşteri","Notified by Customer","Notified by Bozankaya"))</f>
        <v>Notified by Customer</v>
      </c>
      <c r="K667" s="103" t="e">
        <f>VLOOKUP([4]SayfaKAY!L641,#REF!,2,FALSE)</f>
        <v>#REF!</v>
      </c>
      <c r="L667" s="165" t="str">
        <f>[4]SayfaKAY!X641</f>
        <v>ELTESAN ELEKTRO MEKANİK SOĞUTMA SAN</v>
      </c>
      <c r="M667" s="107" t="str">
        <f t="shared" si="456"/>
        <v>KAY5+6-BOZ-KAY5+6-FF-634</v>
      </c>
      <c r="N667" s="105" t="str">
        <f>[4]SayfaKAY!M641</f>
        <v>Klimalar ısıtma yapmıyor.</v>
      </c>
      <c r="O667" s="166" t="str">
        <f>[4]SayfaKAY!P641</f>
        <v>D-Arıza değil</v>
      </c>
      <c r="P667" s="166" t="str">
        <f>[4]SayfaKAY!Q641</f>
        <v>B(Servisten çekmeye etki eden arıza)</v>
      </c>
      <c r="Q667" s="166" t="str">
        <f>[4]SayfaKAY!R641</f>
        <v>N.A(Yaralanma yok)</v>
      </c>
      <c r="R667" s="132" t="str" cm="1">
        <f t="array" ref="R667">IF([4]SayfaKAY!U641="","",_xlfn.IFS([4]SayfaKAY!U641="Bozankaya","Bozankaya",[4]SayfaKAY!U641="Müşteri","Customer",[4]SayfaKAY!U641="Tedarikçi","Equipment Supplier"))</f>
        <v>Equipment Supplier</v>
      </c>
      <c r="S667" s="204" t="str">
        <f>[4]SayfaKAY!N641</f>
        <v>Kabin sensör modifikasyonu yapıldı.</v>
      </c>
      <c r="T667" s="133" t="str">
        <f>[4]SayfaKAY!AD641</f>
        <v>Ekipman yenisi ile değiştirildi</v>
      </c>
      <c r="U667" s="132" t="str">
        <f>[4]SayfaKAY!W641</f>
        <v>Evet</v>
      </c>
      <c r="V667" s="108">
        <f>[4]SayfaKAY!AZ641</f>
        <v>3</v>
      </c>
      <c r="W667" s="136">
        <f t="shared" si="457"/>
        <v>45700</v>
      </c>
      <c r="X667" s="137" t="str">
        <f t="shared" si="458"/>
        <v>05:00</v>
      </c>
      <c r="Y667" s="235">
        <f>[4]SayfaKAY!AE641</f>
        <v>45700.208333333299</v>
      </c>
      <c r="Z667" s="109">
        <f t="shared" si="459"/>
        <v>45701</v>
      </c>
      <c r="AA667" s="110" t="str">
        <f t="shared" si="460"/>
        <v>09:00</v>
      </c>
      <c r="AB667" s="182">
        <f>[4]SayfaKAY!BA641</f>
        <v>45701.375</v>
      </c>
      <c r="AC667" s="257">
        <f t="shared" si="461"/>
        <v>2605.9999999660067</v>
      </c>
      <c r="AD667" s="111">
        <f t="shared" si="462"/>
        <v>45701</v>
      </c>
      <c r="AE667" s="111" t="str">
        <f t="shared" si="463"/>
        <v>09:00</v>
      </c>
      <c r="AF667" s="235">
        <f>[4]SayfaKAY!BA641</f>
        <v>45701.375</v>
      </c>
      <c r="AG667" s="179" t="str">
        <f>[4]SayfaKAY!S641</f>
        <v>(III) Farklı Araçlarda Tekrarlayan Arıza</v>
      </c>
      <c r="AH667" s="178" t="str">
        <f t="shared" si="464"/>
        <v>Bu Arıza Aracın Servise Verilmesine Engel</v>
      </c>
      <c r="AI667" s="163" t="str">
        <f>[4]SayfaKAY!AV641</f>
        <v/>
      </c>
      <c r="AJ667" s="164" t="str">
        <f t="shared" si="465"/>
        <v/>
      </c>
      <c r="AK667" s="164" t="str">
        <f t="shared" si="466"/>
        <v/>
      </c>
      <c r="AL667" s="112" t="str">
        <f>[4]SayfaKAY!AX641</f>
        <v/>
      </c>
      <c r="AM667" s="257" cm="1">
        <f t="array" ref="AM667">IFERROR(IF(AND(P667&lt;&gt;"D(Arıza Değil)",AH667="Bu Arıza Aracın Servise Verilmesine Engel Değil"),
IF(Z667-F667&gt;0,(AB667-Y667)*24*60,
IF(OR(AND(G667&gt;$AS$1,G667&lt;$AT$1),AND(G667&gt;$AU$1,G667&lt;$AV$1)),
(AF667-H667)*24*60,     BH:BH0)),        AN667),0)</f>
        <v>2605.9999999660067</v>
      </c>
      <c r="AN667" s="257">
        <f t="shared" si="467"/>
        <v>2605.9999999660067</v>
      </c>
      <c r="AO667" s="174" t="str">
        <f>[4]SayfaKAY!AG641</f>
        <v/>
      </c>
      <c r="AP667" s="174" t="str">
        <f>[4]SayfaKAY!AI641</f>
        <v/>
      </c>
      <c r="AQ667" s="174" t="str">
        <f>[4]SayfaKAY!AQ641</f>
        <v/>
      </c>
      <c r="AR667" s="174" t="str">
        <f>[4]SayfaKAY!AH641</f>
        <v/>
      </c>
      <c r="AS667" s="174" t="str">
        <f>[4]SayfaKAY!AJ641</f>
        <v/>
      </c>
      <c r="AT667" s="175" t="str">
        <f>[4]SayfaKAY!AM641</f>
        <v/>
      </c>
      <c r="AU667" s="176" t="str">
        <f>[4]SayfaKAY!AL641</f>
        <v/>
      </c>
      <c r="AV667" s="176" t="str">
        <f>[4]SayfaKAY!AP641</f>
        <v/>
      </c>
      <c r="AW667" s="177" t="str">
        <f>[4]SayfaKAY!AT641</f>
        <v/>
      </c>
      <c r="AX667" s="194">
        <f t="shared" si="468"/>
        <v>85997.999998878222</v>
      </c>
      <c r="AY667" s="168"/>
      <c r="AZ667" s="167"/>
      <c r="BA667" s="113"/>
      <c r="BB667" s="171" t="str">
        <f>IF($AQ$1="X", IF(AND(G667&gt;=$AS$1,G667&lt;=$AT$1),IF(P667&lt;&gt;"D(Arıza Değil)",AC667,0), IF(AND(G667&gt;=$AU$1,G667&lt;=$AV$1),IF(P667&lt;&gt;"D(Arıza Değil)",AC667,0), "")), "")</f>
        <v/>
      </c>
      <c r="BC667" s="114"/>
      <c r="BD667" s="114"/>
      <c r="BE667" s="114"/>
      <c r="BF667" s="114"/>
      <c r="BG667" s="114"/>
      <c r="BH667" s="114">
        <f>IFERROR(FRACAS!AN644, "Hata Var")</f>
        <v>77.000000114785507</v>
      </c>
      <c r="BI667" s="114"/>
      <c r="BJ667" s="114"/>
      <c r="BK667" s="105" t="str">
        <f>[4]SayfaKAY!AW641</f>
        <v/>
      </c>
      <c r="BL667" s="105" t="str">
        <f>[4]SayfaKAY!V641</f>
        <v>ELTESAN ELEKTRO MEKANİK SOĞUTMA SAN</v>
      </c>
      <c r="BM667" s="114"/>
      <c r="BN667" s="171" t="str">
        <f t="shared" si="469"/>
        <v>x yok</v>
      </c>
      <c r="BO667" s="171" t="b">
        <f t="shared" si="470"/>
        <v>0</v>
      </c>
      <c r="BP667" s="171" t="str">
        <f t="shared" si="471"/>
        <v>Bir günden fazla süren arıza</v>
      </c>
      <c r="BQ667" s="226">
        <f t="shared" si="472"/>
        <v>925.99999991711229</v>
      </c>
      <c r="BR667" s="226">
        <f t="shared" si="473"/>
        <v>1680.0000000488944</v>
      </c>
      <c r="BS667" s="226">
        <f t="shared" si="474"/>
        <v>2605.9999999660067</v>
      </c>
      <c r="BT667" s="114"/>
      <c r="BU667" s="242"/>
      <c r="BV667" s="233">
        <f t="shared" si="475"/>
        <v>2</v>
      </c>
      <c r="BW667" s="226" t="str">
        <f t="shared" si="476"/>
        <v>Evet, çakışma var</v>
      </c>
      <c r="BX667" s="229"/>
      <c r="BY667" s="247">
        <f t="shared" si="477"/>
        <v>0.64305555549799465</v>
      </c>
      <c r="BZ667" s="247">
        <f t="shared" si="478"/>
        <v>1.1666666667006211</v>
      </c>
      <c r="CA667" s="247">
        <f t="shared" si="479"/>
        <v>1.8097222221986158</v>
      </c>
      <c r="CB667" s="213"/>
      <c r="CC667" s="211"/>
      <c r="CD667" s="196"/>
      <c r="CE667" s="213">
        <v>640</v>
      </c>
      <c r="CF667" s="182">
        <f t="shared" si="480"/>
        <v>45699.565277777801</v>
      </c>
      <c r="CG667" s="182">
        <f t="shared" si="481"/>
        <v>45701.375</v>
      </c>
      <c r="CH667" s="196"/>
      <c r="CI667" s="196"/>
      <c r="CJ667" s="196"/>
      <c r="CK667" s="196">
        <f t="shared" si="482"/>
        <v>1.1666666667006211</v>
      </c>
      <c r="CL667" s="196">
        <f t="shared" si="483"/>
        <v>0.64305555549799465</v>
      </c>
      <c r="CM667" s="196">
        <f t="shared" si="484"/>
        <v>1.8097222221986158</v>
      </c>
      <c r="CN667" s="114"/>
      <c r="CO667" s="115">
        <f t="shared" si="485"/>
        <v>2605.9999999660067</v>
      </c>
      <c r="CP667" s="116">
        <f t="shared" si="486"/>
        <v>70.000000002037268</v>
      </c>
      <c r="CQ667" s="117">
        <f t="shared" si="487"/>
        <v>0.56527777780138422</v>
      </c>
      <c r="CR667" s="117">
        <f t="shared" si="488"/>
        <v>45700.208333333299</v>
      </c>
      <c r="CS667" s="117">
        <f t="shared" si="489"/>
        <v>45701.375</v>
      </c>
      <c r="CT667" s="118">
        <f t="shared" si="490"/>
        <v>65807485.999999918</v>
      </c>
      <c r="CU667" s="118">
        <f t="shared" si="491"/>
        <v>1680.0000000488944</v>
      </c>
      <c r="CV667" s="118">
        <f t="shared" si="492"/>
        <v>65809165.999999963</v>
      </c>
      <c r="CW667" s="119">
        <f t="shared" si="493"/>
        <v>0.99997447164122932</v>
      </c>
    </row>
    <row r="668" spans="1:101" ht="118.5" customHeight="1" x14ac:dyDescent="0.3">
      <c r="A668" s="160" t="str">
        <f>[4]SayfaKAY!C461</f>
        <v>KAY5+6</v>
      </c>
      <c r="B668" s="104" t="str">
        <f>[4]SayfaKAY!D461</f>
        <v>3882(11)</v>
      </c>
      <c r="C668" s="105" t="str">
        <f>[4]SayfaKAY!E461</f>
        <v>MA</v>
      </c>
      <c r="D668" s="105">
        <f>[4]SayfaKAY!F461</f>
        <v>59770</v>
      </c>
      <c r="E668" s="106" t="str">
        <f>[4]SayfaKAY!G461</f>
        <v>BOZ-KAY5+6-FF-460</v>
      </c>
      <c r="F668" s="134">
        <f t="shared" si="454"/>
        <v>45698</v>
      </c>
      <c r="G668" s="135">
        <f t="shared" si="455"/>
        <v>0.59097222219861578</v>
      </c>
      <c r="H668" s="235">
        <f>[4]SayfaKAY!H461</f>
        <v>45698.590972222199</v>
      </c>
      <c r="I668" s="104" t="str">
        <f>[4]SayfaKAY!I461</f>
        <v>Hat/Line</v>
      </c>
      <c r="J668" s="103" t="str">
        <f>IF([4]SayfaKAY!J461="","",IF([4]SayfaKAY!J461="Müşteri","Notified by Customer","Notified by Bozankaya"))</f>
        <v>Notified by Customer</v>
      </c>
      <c r="K668" s="103" t="e">
        <f>VLOOKUP([4]SayfaKAY!L461,#REF!,2,FALSE)</f>
        <v>#REF!</v>
      </c>
      <c r="L668" s="165" t="str">
        <f>[4]SayfaKAY!X461</f>
        <v>ELTESAN ELEKTRO MEKANİK SOĞUTMA SAN</v>
      </c>
      <c r="M668" s="107" t="str">
        <f t="shared" si="456"/>
        <v>KAY5+6-BOZ-KAY5+6-FF-460</v>
      </c>
      <c r="N668" s="105" t="str">
        <f>[4]SayfaKAY!M461</f>
        <v>CA KABİN KLİMASI ÇALIŞMIYOR.</v>
      </c>
      <c r="O668" s="166" t="str">
        <f>[4]SayfaKAY!P461</f>
        <v>D-Arıza değil</v>
      </c>
      <c r="P668" s="166" t="str">
        <f>[4]SayfaKAY!Q461</f>
        <v>B(Servisten çekmeye etki eden arıza)</v>
      </c>
      <c r="Q668" s="166" t="str">
        <f>[4]SayfaKAY!R461</f>
        <v>N.A(Yaralanma yok)</v>
      </c>
      <c r="R668" s="132" t="str" cm="1">
        <f t="array" ref="R668">IF([4]SayfaKAY!U461="","",_xlfn.IFS([4]SayfaKAY!U461="Bozankaya","Bozankaya",[4]SayfaKAY!U461="Müşteri","Customer",[4]SayfaKAY!U461="Tedarikçi","Equipment Supplier"))</f>
        <v>Equipment Supplier</v>
      </c>
      <c r="S668" s="204" t="str">
        <f>[4]SayfaKAY!N461</f>
        <v>SİGORTA ATMIŞ, KALDIRILDI. ÇALIŞIYOR.</v>
      </c>
      <c r="T668" s="133" t="str">
        <f>[4]SayfaKAY!AD461</f>
        <v>*Arıza çözülecek</v>
      </c>
      <c r="U668" s="132" t="str">
        <f>[4]SayfaKAY!W461</f>
        <v>Evet</v>
      </c>
      <c r="V668" s="108">
        <f>[4]SayfaKAY!AZ461</f>
        <v>1</v>
      </c>
      <c r="W668" s="136">
        <f t="shared" si="457"/>
        <v>45698</v>
      </c>
      <c r="X668" s="137" t="str">
        <f t="shared" si="458"/>
        <v>14:15</v>
      </c>
      <c r="Y668" s="235">
        <f>[4]SayfaKAY!AE461</f>
        <v>45698.59375</v>
      </c>
      <c r="Z668" s="109">
        <f t="shared" si="459"/>
        <v>45698</v>
      </c>
      <c r="AA668" s="110" t="str">
        <f t="shared" si="460"/>
        <v>14:30</v>
      </c>
      <c r="AB668" s="182">
        <f>[4]SayfaKAY!BA461</f>
        <v>45698.604166666701</v>
      </c>
      <c r="AC668" s="257">
        <f t="shared" si="461"/>
        <v>19.000000082887709</v>
      </c>
      <c r="AD668" s="111">
        <f t="shared" si="462"/>
        <v>45698</v>
      </c>
      <c r="AE668" s="111" t="str">
        <f t="shared" si="463"/>
        <v>14:30</v>
      </c>
      <c r="AF668" s="235">
        <f>[4]SayfaKAY!BA461</f>
        <v>45698.604166666701</v>
      </c>
      <c r="AG668" s="179" t="str">
        <f>[4]SayfaKAY!S461</f>
        <v>(III) Farklı Araçlarda Tekrarlayan Arıza</v>
      </c>
      <c r="AH668" s="178" t="str">
        <f t="shared" si="464"/>
        <v>Bu Arıza Aracın Servise Verilmesine Engel</v>
      </c>
      <c r="AI668" s="163" t="str">
        <f>[4]SayfaKAY!AV461</f>
        <v/>
      </c>
      <c r="AJ668" s="164" t="str">
        <f t="shared" si="465"/>
        <v/>
      </c>
      <c r="AK668" s="164" t="str">
        <f t="shared" si="466"/>
        <v/>
      </c>
      <c r="AL668" s="112" t="str">
        <f>[4]SayfaKAY!AX461</f>
        <v/>
      </c>
      <c r="AM668" s="257" cm="1">
        <f t="array" ref="AM668">IFERROR(IF(AND(P668&lt;&gt;"D(Arıza Değil)",AH668="Bu Arıza Aracın Servise Verilmesine Engel Değil"),
IF(Z668-F668&gt;0,(AB668-Y668)*24*60,
IF(OR(AND(G668&gt;$AS$1,G668&lt;$AT$1),AND(G668&gt;$AU$1,G668&lt;$AV$1)),
(AF668-H668)*24*60,     BH:BH0)),        AN668),0)</f>
        <v>19.000000082887709</v>
      </c>
      <c r="AN668" s="257">
        <f t="shared" si="467"/>
        <v>19.000000082887709</v>
      </c>
      <c r="AO668" s="174" t="str">
        <f>[4]SayfaKAY!AG461</f>
        <v>Eltesan</v>
      </c>
      <c r="AP668" s="174" t="str">
        <f>[4]SayfaKAY!AI461</f>
        <v>H500-7240</v>
      </c>
      <c r="AQ668" s="174" t="str">
        <f>[4]SayfaKAY!AQ461</f>
        <v/>
      </c>
      <c r="AR668" s="174" t="str">
        <f>[4]SayfaKAY!AH461</f>
        <v>KLIMA UNITESİ /Eltesan/Hispacold 41,5 kW</v>
      </c>
      <c r="AS668" s="174">
        <f>[4]SayfaKAY!AJ461</f>
        <v>1</v>
      </c>
      <c r="AT668" s="175" t="str">
        <f>[4]SayfaKAY!AM461</f>
        <v/>
      </c>
      <c r="AU668" s="176" t="str">
        <f>[4]SayfaKAY!AL461</f>
        <v/>
      </c>
      <c r="AV668" s="176" t="str">
        <f>[4]SayfaKAY!AP461</f>
        <v/>
      </c>
      <c r="AW668" s="177" t="str">
        <f>[4]SayfaKAY!AT461</f>
        <v/>
      </c>
      <c r="AX668" s="194">
        <f t="shared" si="468"/>
        <v>209.0000009117648</v>
      </c>
      <c r="AY668" s="168"/>
      <c r="AZ668" s="167"/>
      <c r="BA668" s="113"/>
      <c r="BB668" s="171" t="str">
        <f>IF($AQ$1="X", IF(AND(G668&gt;=$AS$1,G668&lt;=$AT$1),IF(P668&lt;&gt;"D(Arıza Değil)",AC668,0), IF(AND(G668&gt;=$AU$1,G668&lt;=$AV$1),IF(P668&lt;&gt;"D(Arıza Değil)",AC668,0), "")), "")</f>
        <v/>
      </c>
      <c r="BC668" s="114"/>
      <c r="BD668" s="114"/>
      <c r="BE668" s="114"/>
      <c r="BF668" s="114"/>
      <c r="BG668" s="114"/>
      <c r="BH668" s="114">
        <f>IFERROR(FRACAS!AN464, "Hata Var")</f>
        <v>65.000000012805685</v>
      </c>
      <c r="BI668" s="114"/>
      <c r="BJ668" s="114"/>
      <c r="BK668" s="105" t="str">
        <f>[4]SayfaKAY!AW461</f>
        <v/>
      </c>
      <c r="BL668" s="105" t="str">
        <f>[4]SayfaKAY!V461</f>
        <v>ELTESAN ELEKTRO MEKANİK SOĞUTMA SAN</v>
      </c>
      <c r="BM668" s="114"/>
      <c r="BN668" s="171" t="str">
        <f t="shared" si="469"/>
        <v>x yok</v>
      </c>
      <c r="BO668" s="171" t="str">
        <f t="shared" si="470"/>
        <v>aynı gün giderilen arıza</v>
      </c>
      <c r="BP668" s="171" t="str">
        <f t="shared" si="471"/>
        <v>aynı gün giderilen arıza</v>
      </c>
      <c r="BQ668" s="226">
        <f t="shared" si="472"/>
        <v>4.000000033993274</v>
      </c>
      <c r="BR668" s="226">
        <f t="shared" si="473"/>
        <v>15.000000048894435</v>
      </c>
      <c r="BS668" s="226">
        <f t="shared" si="474"/>
        <v>19.000000082887709</v>
      </c>
      <c r="BT668" s="114"/>
      <c r="BU668" s="242"/>
      <c r="BV668" s="233">
        <f t="shared" si="475"/>
        <v>1</v>
      </c>
      <c r="BW668" s="226" t="str">
        <f t="shared" si="476"/>
        <v>Evet, çakışma var</v>
      </c>
      <c r="BX668" s="229"/>
      <c r="BY668" s="247">
        <f t="shared" si="477"/>
        <v>2.777777801384218E-3</v>
      </c>
      <c r="BZ668" s="247">
        <f t="shared" si="478"/>
        <v>1.0416666700621136E-2</v>
      </c>
      <c r="CA668" s="247">
        <f t="shared" si="479"/>
        <v>1.3194444502005354E-2</v>
      </c>
      <c r="CB668" s="213"/>
      <c r="CC668" s="211"/>
      <c r="CD668" s="196"/>
      <c r="CE668" s="213">
        <v>460</v>
      </c>
      <c r="CF668" s="182">
        <f t="shared" si="480"/>
        <v>45698.590972222199</v>
      </c>
      <c r="CG668" s="182">
        <f t="shared" si="481"/>
        <v>45698.604166666701</v>
      </c>
      <c r="CH668" s="196"/>
      <c r="CI668" s="196"/>
      <c r="CJ668" s="196"/>
      <c r="CK668" s="196">
        <f t="shared" si="482"/>
        <v>1.0416666700621136E-2</v>
      </c>
      <c r="CL668" s="196">
        <f t="shared" si="483"/>
        <v>2.777777801384218E-3</v>
      </c>
      <c r="CM668" s="196">
        <f t="shared" si="484"/>
        <v>1.3194444502005354E-2</v>
      </c>
      <c r="CN668" s="114"/>
      <c r="CO668" s="115">
        <f t="shared" si="485"/>
        <v>19.000000082887709</v>
      </c>
      <c r="CP668" s="116">
        <f t="shared" si="486"/>
        <v>0.62500000203726813</v>
      </c>
      <c r="CQ668" s="117">
        <f t="shared" si="487"/>
        <v>0.59097222219861578</v>
      </c>
      <c r="CR668" s="117">
        <f t="shared" si="488"/>
        <v>45698.59375</v>
      </c>
      <c r="CS668" s="117">
        <f t="shared" si="489"/>
        <v>45698.604166666701</v>
      </c>
      <c r="CT668" s="118">
        <f t="shared" si="490"/>
        <v>65805124.000000037</v>
      </c>
      <c r="CU668" s="118">
        <f t="shared" si="491"/>
        <v>15.000000048894435</v>
      </c>
      <c r="CV668" s="118">
        <f t="shared" si="492"/>
        <v>65805139.000000082</v>
      </c>
      <c r="CW668" s="119">
        <f t="shared" si="493"/>
        <v>0.99999977205427615</v>
      </c>
    </row>
    <row r="669" spans="1:101" ht="118.5" customHeight="1" x14ac:dyDescent="0.3">
      <c r="A669" s="160" t="str">
        <f>[4]SayfaKAY!C462</f>
        <v>KAY5+6</v>
      </c>
      <c r="B669" s="104" t="str">
        <f>[4]SayfaKAY!D462</f>
        <v>3882(11)</v>
      </c>
      <c r="C669" s="105" t="str">
        <f>[4]SayfaKAY!E462</f>
        <v>MA</v>
      </c>
      <c r="D669" s="105">
        <f>[4]SayfaKAY!F462</f>
        <v>59770</v>
      </c>
      <c r="E669" s="106" t="str">
        <f>[4]SayfaKAY!G462</f>
        <v>BOZ-KAY5+6-FF-461</v>
      </c>
      <c r="F669" s="193">
        <f t="shared" si="454"/>
        <v>45698</v>
      </c>
      <c r="G669" s="135">
        <f t="shared" si="455"/>
        <v>0.75972222220298136</v>
      </c>
      <c r="H669" s="235">
        <f>[4]SayfaKAY!H462</f>
        <v>45698.759722222203</v>
      </c>
      <c r="I669" s="104" t="str">
        <f>[4]SayfaKAY!I462</f>
        <v>Hat/Line</v>
      </c>
      <c r="J669" s="103" t="str">
        <f>IF([4]SayfaKAY!J462="","",IF([4]SayfaKAY!J462="Müşteri","Notified by Customer","Notified by Bozankaya"))</f>
        <v>Notified by Customer</v>
      </c>
      <c r="K669" s="103" t="e">
        <f>VLOOKUP([4]SayfaKAY!L462,#REF!,2,FALSE)</f>
        <v>#REF!</v>
      </c>
      <c r="L669" s="165" t="str">
        <f>[4]SayfaKAY!X462</f>
        <v>DENİZLER OTOMOTİV SAN. VE TİC.LTD.Ş</v>
      </c>
      <c r="M669" s="107" t="str">
        <f t="shared" si="456"/>
        <v>KAY5+6-BOZ-KAY5+6-FF-461</v>
      </c>
      <c r="N669" s="105" t="str">
        <f>[4]SayfaKAY!M462</f>
        <v>SİLECEK CAMIN ORTASINI TEMİZLEMİYOR.</v>
      </c>
      <c r="O669" s="166" t="str">
        <f>[4]SayfaKAY!P462</f>
        <v>D-Arıza değil</v>
      </c>
      <c r="P669" s="166" t="str">
        <f>[4]SayfaKAY!Q462</f>
        <v>A(Hareket etmeyi engelleyen arıza)</v>
      </c>
      <c r="Q669" s="166" t="str">
        <f>[4]SayfaKAY!R462</f>
        <v>N.A(Yaralanma yok)</v>
      </c>
      <c r="R669" s="132" t="str" cm="1">
        <f t="array" ref="R669">IF([4]SayfaKAY!U462="","",_xlfn.IFS([4]SayfaKAY!U462="Bozankaya","Bozankaya",[4]SayfaKAY!U462="Müşteri","Customer",[4]SayfaKAY!U462="Tedarikçi","Equipment Supplier"))</f>
        <v>Equipment Supplier</v>
      </c>
      <c r="S669" s="204" t="str">
        <f>[4]SayfaKAY!N462</f>
        <v>SİLECEK KOL AYARI BOZULMUŞ. TEKRAR AYARLANDI.</v>
      </c>
      <c r="T669" s="133" t="str">
        <f>[4]SayfaKAY!AD462</f>
        <v>*Ekipman tamir edilecek</v>
      </c>
      <c r="U669" s="132" t="str">
        <f>[4]SayfaKAY!W462</f>
        <v>Evet</v>
      </c>
      <c r="V669" s="108">
        <f>[4]SayfaKAY!AZ462</f>
        <v>1</v>
      </c>
      <c r="W669" s="136">
        <f t="shared" si="457"/>
        <v>45698</v>
      </c>
      <c r="X669" s="137" t="str">
        <f t="shared" si="458"/>
        <v>18:30</v>
      </c>
      <c r="Y669" s="235">
        <f>[4]SayfaKAY!AE462</f>
        <v>45698.770833333299</v>
      </c>
      <c r="Z669" s="192">
        <f t="shared" si="459"/>
        <v>45698</v>
      </c>
      <c r="AA669" s="110" t="str">
        <f t="shared" si="460"/>
        <v>19:00</v>
      </c>
      <c r="AB669" s="182">
        <f>[4]SayfaKAY!BA462</f>
        <v>45698.791666666701</v>
      </c>
      <c r="AC669" s="257">
        <f t="shared" si="461"/>
        <v>46.000000076601282</v>
      </c>
      <c r="AD669" s="111">
        <f t="shared" si="462"/>
        <v>45698</v>
      </c>
      <c r="AE669" s="111" t="str">
        <f t="shared" si="463"/>
        <v>19:00</v>
      </c>
      <c r="AF669" s="235">
        <f>[4]SayfaKAY!BA462</f>
        <v>45698.791666666701</v>
      </c>
      <c r="AG669" s="179" t="str">
        <f>[4]SayfaKAY!S462</f>
        <v>(III) Farklı Araçlarda Tekrarlayan Arıza</v>
      </c>
      <c r="AH669" s="178" t="str">
        <f t="shared" si="464"/>
        <v>Bu Arıza Aracın Servise Verilmesine Engel</v>
      </c>
      <c r="AI669" s="163" t="str">
        <f>[4]SayfaKAY!AV462</f>
        <v/>
      </c>
      <c r="AJ669" s="164" t="str">
        <f t="shared" si="465"/>
        <v/>
      </c>
      <c r="AK669" s="164" t="str">
        <f t="shared" si="466"/>
        <v/>
      </c>
      <c r="AL669" s="112" t="str">
        <f>[4]SayfaKAY!AX462</f>
        <v/>
      </c>
      <c r="AM669" s="257" cm="1">
        <f t="array" ref="AM669">IFERROR(IF(AND(P669&lt;&gt;"D(Arıza Değil)",AH669="Bu Arıza Aracın Servise Verilmesine Engel Değil"),
IF(Z669-F669&gt;0,(AB669-Y669)*24*60,
IF(OR(AND(G669&gt;$AS$1,G669&lt;$AT$1),AND(G669&gt;$AU$1,G669&lt;$AV$1)),
(AF669-H669)*24*60,     BH:BH0)),        AN669),0)</f>
        <v>46.000000076601282</v>
      </c>
      <c r="AN669" s="257">
        <f t="shared" si="467"/>
        <v>46.000000076601282</v>
      </c>
      <c r="AO669" s="174" t="str">
        <f>[4]SayfaKAY!AG462</f>
        <v>DENİZLER</v>
      </c>
      <c r="AP669" s="174" t="str">
        <f>[4]SayfaKAY!AI462</f>
        <v>M100-7066</v>
      </c>
      <c r="AQ669" s="174" t="str">
        <f>[4]SayfaKAY!AQ462</f>
        <v/>
      </c>
      <c r="AR669" s="174" t="str">
        <f>[4]SayfaKAY!AH462</f>
        <v>SİLECEK MEKANİZMASI Denizler / M.11.2506</v>
      </c>
      <c r="AS669" s="174">
        <f>[4]SayfaKAY!AJ462</f>
        <v>1</v>
      </c>
      <c r="AT669" s="175" t="str">
        <f>[4]SayfaKAY!AM462</f>
        <v/>
      </c>
      <c r="AU669" s="176" t="str">
        <f>[4]SayfaKAY!AL462</f>
        <v/>
      </c>
      <c r="AV669" s="176" t="str">
        <f>[4]SayfaKAY!AP462</f>
        <v/>
      </c>
      <c r="AW669" s="177" t="str">
        <f>[4]SayfaKAY!AT462</f>
        <v/>
      </c>
      <c r="AX669" s="194">
        <f t="shared" si="468"/>
        <v>506.0000008426141</v>
      </c>
      <c r="AY669" s="168"/>
      <c r="AZ669" s="167"/>
      <c r="BA669" s="113"/>
      <c r="BB669" s="171"/>
      <c r="BC669" s="114"/>
      <c r="BD669" s="114"/>
      <c r="BE669" s="114"/>
      <c r="BF669" s="114"/>
      <c r="BG669" s="114"/>
      <c r="BH669" s="114">
        <f>IFERROR(FRACAS!AN465, "Hata Var")</f>
        <v>81.000000002095476</v>
      </c>
      <c r="BI669" s="114"/>
      <c r="BJ669" s="114"/>
      <c r="BK669" s="105" t="str">
        <f>[4]SayfaKAY!AW462</f>
        <v/>
      </c>
      <c r="BL669" s="105" t="str">
        <f>[4]SayfaKAY!V462</f>
        <v>Bozankaya</v>
      </c>
      <c r="BM669" s="114"/>
      <c r="BN669" s="171" t="str">
        <f t="shared" si="469"/>
        <v>x yok</v>
      </c>
      <c r="BO669" s="171" t="str">
        <f t="shared" si="470"/>
        <v>aynı gün giderilen arıza</v>
      </c>
      <c r="BP669" s="171" t="str">
        <f t="shared" si="471"/>
        <v>aynı gün giderilen arıza</v>
      </c>
      <c r="BQ669" s="226">
        <f t="shared" si="472"/>
        <v>15.999999978812411</v>
      </c>
      <c r="BR669" s="226">
        <f t="shared" si="473"/>
        <v>30.00000009778887</v>
      </c>
      <c r="BS669" s="226">
        <f t="shared" si="474"/>
        <v>46.000000076601282</v>
      </c>
      <c r="BT669" s="114"/>
      <c r="BU669" s="242"/>
      <c r="BV669" s="233">
        <f t="shared" si="475"/>
        <v>1</v>
      </c>
      <c r="BW669" s="226" t="str">
        <f t="shared" si="476"/>
        <v>Evet, çakışma var</v>
      </c>
      <c r="BX669" s="229"/>
      <c r="BY669" s="247">
        <f t="shared" si="477"/>
        <v>1.1111111096397508E-2</v>
      </c>
      <c r="BZ669" s="247">
        <f t="shared" si="478"/>
        <v>2.0833333401242271E-2</v>
      </c>
      <c r="CA669" s="247">
        <f t="shared" si="479"/>
        <v>3.1944444497639779E-2</v>
      </c>
      <c r="CB669" s="213"/>
      <c r="CC669" s="211"/>
      <c r="CD669" s="196"/>
      <c r="CE669" s="213">
        <v>461</v>
      </c>
      <c r="CF669" s="182">
        <f t="shared" si="480"/>
        <v>45698.759722222203</v>
      </c>
      <c r="CG669" s="182">
        <f t="shared" si="481"/>
        <v>45698.791666666701</v>
      </c>
      <c r="CH669" s="196"/>
      <c r="CI669" s="196"/>
      <c r="CJ669" s="196"/>
      <c r="CK669" s="196">
        <f t="shared" si="482"/>
        <v>2.0833333401242271E-2</v>
      </c>
      <c r="CL669" s="196">
        <f t="shared" si="483"/>
        <v>1.1111111096397508E-2</v>
      </c>
      <c r="CM669" s="196">
        <f t="shared" si="484"/>
        <v>3.1944444497639779E-2</v>
      </c>
      <c r="CN669" s="114"/>
      <c r="CO669" s="115">
        <f t="shared" si="485"/>
        <v>46.000000076601282</v>
      </c>
      <c r="CP669" s="116">
        <f t="shared" si="486"/>
        <v>1.2500000040745363</v>
      </c>
      <c r="CQ669" s="117">
        <f t="shared" si="487"/>
        <v>0.75972222220298136</v>
      </c>
      <c r="CR669" s="117">
        <f t="shared" si="488"/>
        <v>45698.770833333299</v>
      </c>
      <c r="CS669" s="117">
        <f t="shared" si="489"/>
        <v>45698.791666666701</v>
      </c>
      <c r="CT669" s="118">
        <f t="shared" si="490"/>
        <v>65805135.999999978</v>
      </c>
      <c r="CU669" s="118">
        <f t="shared" si="491"/>
        <v>30.00000009778887</v>
      </c>
      <c r="CV669" s="118">
        <f t="shared" si="492"/>
        <v>65805166.000000075</v>
      </c>
      <c r="CW669" s="119">
        <f t="shared" si="493"/>
        <v>0.99999954410873915</v>
      </c>
    </row>
    <row r="670" spans="1:101" ht="118.5" customHeight="1" x14ac:dyDescent="0.3">
      <c r="A670" s="160" t="str">
        <f>[4]SayfaKAY!C460</f>
        <v>KAY5+6</v>
      </c>
      <c r="B670" s="104" t="str">
        <f>[4]SayfaKAY!D460</f>
        <v>3880(9)</v>
      </c>
      <c r="C670" s="105" t="str">
        <f>[4]SayfaKAY!E460</f>
        <v>RA , RB</v>
      </c>
      <c r="D670" s="105">
        <f>[4]SayfaKAY!F460</f>
        <v>79575</v>
      </c>
      <c r="E670" s="106" t="str">
        <f>[4]SayfaKAY!G460</f>
        <v>BOZ-KAY5+6-FF-459</v>
      </c>
      <c r="F670" s="193">
        <f t="shared" si="454"/>
        <v>45696</v>
      </c>
      <c r="G670" s="135">
        <f t="shared" si="455"/>
        <v>0.82986111110221827</v>
      </c>
      <c r="H670" s="235">
        <f>[4]SayfaKAY!H460</f>
        <v>45696.829861111102</v>
      </c>
      <c r="I670" s="104" t="str">
        <f>[4]SayfaKAY!I460</f>
        <v>Hat/Line</v>
      </c>
      <c r="J670" s="103" t="str">
        <f>IF([4]SayfaKAY!J460="","",IF([4]SayfaKAY!J460="Müşteri","Notified by Customer","Notified by Bozankaya"))</f>
        <v>Notified by Customer</v>
      </c>
      <c r="K670" s="103" t="e">
        <f>VLOOKUP([4]SayfaKAY!L460,#REF!,2,FALSE)</f>
        <v>#REF!</v>
      </c>
      <c r="L670" s="165" t="str">
        <f>[4]SayfaKAY!X460</f>
        <v>ELTESAN ELEKTRO MEKANİK SOĞUTMA SAN</v>
      </c>
      <c r="M670" s="107" t="str">
        <f t="shared" si="456"/>
        <v>KAY5+6-BOZ-KAY5+6-FF-459</v>
      </c>
      <c r="N670" s="105" t="str">
        <f>[4]SayfaKAY!M460</f>
        <v>YOLCU BÖLÜMÜ KLİMALARI SOĞUK</v>
      </c>
      <c r="O670" s="166" t="str">
        <f>[4]SayfaKAY!P460</f>
        <v>D-Arıza değil</v>
      </c>
      <c r="P670" s="166" t="str">
        <f>[4]SayfaKAY!Q460</f>
        <v>B(Servisten çekmeye etki eden arıza)</v>
      </c>
      <c r="Q670" s="166" t="str">
        <f>[4]SayfaKAY!R460</f>
        <v>N.A(Yaralanma yok)</v>
      </c>
      <c r="R670" s="132" t="str" cm="1">
        <f t="array" ref="R670">IF([4]SayfaKAY!U460="","",_xlfn.IFS([4]SayfaKAY!U460="Bozankaya","Bozankaya",[4]SayfaKAY!U460="Müşteri","Customer",[4]SayfaKAY!U460="Tedarikçi","Equipment Supplier"))</f>
        <v>Equipment Supplier</v>
      </c>
      <c r="S670" s="204" t="str">
        <f>[4]SayfaKAY!N460</f>
        <v>ARAÇ İÇİ SICAKLIK 0 DERECE GÖZÜKÜYORDU. RESETLENDİ. ISITMA YAPIYOR.</v>
      </c>
      <c r="T670" s="133" t="str">
        <f>[4]SayfaKAY!AD460</f>
        <v>*Arıza çözülecek</v>
      </c>
      <c r="U670" s="132" t="str">
        <f>[4]SayfaKAY!W460</f>
        <v>Evet</v>
      </c>
      <c r="V670" s="108">
        <f>[4]SayfaKAY!AZ460</f>
        <v>2</v>
      </c>
      <c r="W670" s="136">
        <f t="shared" si="457"/>
        <v>45696</v>
      </c>
      <c r="X670" s="137" t="str">
        <f t="shared" si="458"/>
        <v>20:00</v>
      </c>
      <c r="Y670" s="235">
        <f>[4]SayfaKAY!AE460</f>
        <v>45696.833333333299</v>
      </c>
      <c r="Z670" s="192">
        <f t="shared" si="459"/>
        <v>45696</v>
      </c>
      <c r="AA670" s="110" t="str">
        <f t="shared" si="460"/>
        <v>20:30</v>
      </c>
      <c r="AB670" s="182">
        <f>[4]SayfaKAY!BA460</f>
        <v>45696.854166666701</v>
      </c>
      <c r="AC670" s="257">
        <f t="shared" si="461"/>
        <v>35.000000061700121</v>
      </c>
      <c r="AD670" s="111">
        <f t="shared" si="462"/>
        <v>45696</v>
      </c>
      <c r="AE670" s="111" t="str">
        <f t="shared" si="463"/>
        <v>20:30</v>
      </c>
      <c r="AF670" s="235">
        <f>[4]SayfaKAY!BA460</f>
        <v>45696.854166666701</v>
      </c>
      <c r="AG670" s="179" t="str">
        <f>[4]SayfaKAY!S460</f>
        <v>(III) Farklı Araçlarda Tekrarlayan Arıza</v>
      </c>
      <c r="AH670" s="178" t="str">
        <f t="shared" si="464"/>
        <v>Bu Arıza Aracın Servise Verilmesine Engel</v>
      </c>
      <c r="AI670" s="163" t="str">
        <f>[4]SayfaKAY!AV460</f>
        <v/>
      </c>
      <c r="AJ670" s="164" t="str">
        <f t="shared" si="465"/>
        <v/>
      </c>
      <c r="AK670" s="164" t="str">
        <f t="shared" si="466"/>
        <v/>
      </c>
      <c r="AL670" s="112" t="str">
        <f>[4]SayfaKAY!AX460</f>
        <v/>
      </c>
      <c r="AM670" s="257" cm="1">
        <f t="array" ref="AM670">IFERROR(IF(AND(P670&lt;&gt;"D(Arıza Değil)",AH670="Bu Arıza Aracın Servise Verilmesine Engel Değil"),
IF(Z670-F670&gt;0,(AB670-Y670)*24*60,
IF(OR(AND(G670&gt;$AS$1,G670&lt;$AT$1),AND(G670&gt;$AU$1,G670&lt;$AV$1)),
(AF670-H670)*24*60,     BH:BH0)),        AN670),0)</f>
        <v>35.000000061700121</v>
      </c>
      <c r="AN670" s="257">
        <f t="shared" si="467"/>
        <v>35.000000061700121</v>
      </c>
      <c r="AO670" s="174" t="str">
        <f>[4]SayfaKAY!AG460</f>
        <v>Eltesan</v>
      </c>
      <c r="AP670" s="174" t="str">
        <f>[4]SayfaKAY!AI460</f>
        <v>H500-7240</v>
      </c>
      <c r="AQ670" s="174" t="str">
        <f>[4]SayfaKAY!AQ460</f>
        <v/>
      </c>
      <c r="AR670" s="174" t="str">
        <f>[4]SayfaKAY!AH460</f>
        <v>KLIMA UNITESİ /Eltesan/Hispacold 41,5 kW</v>
      </c>
      <c r="AS670" s="174">
        <f>[4]SayfaKAY!AJ460</f>
        <v>1</v>
      </c>
      <c r="AT670" s="175" t="str">
        <f>[4]SayfaKAY!AM460</f>
        <v/>
      </c>
      <c r="AU670" s="176" t="str">
        <f>[4]SayfaKAY!AL460</f>
        <v/>
      </c>
      <c r="AV670" s="176" t="str">
        <f>[4]SayfaKAY!AP460</f>
        <v/>
      </c>
      <c r="AW670" s="177" t="str">
        <f>[4]SayfaKAY!AT460</f>
        <v/>
      </c>
      <c r="AX670" s="194">
        <f t="shared" si="468"/>
        <v>770.00000135740265</v>
      </c>
      <c r="AY670" s="168"/>
      <c r="AZ670" s="167"/>
      <c r="BA670" s="113"/>
      <c r="BB670" s="171"/>
      <c r="BC670" s="114"/>
      <c r="BD670" s="114"/>
      <c r="BE670" s="114"/>
      <c r="BF670" s="114"/>
      <c r="BG670" s="114"/>
      <c r="BH670" s="114">
        <f>IFERROR(FRACAS!AN463, "Hata Var")</f>
        <v>120.00000009778887</v>
      </c>
      <c r="BI670" s="114"/>
      <c r="BJ670" s="114"/>
      <c r="BK670" s="105" t="str">
        <f>[4]SayfaKAY!AW460</f>
        <v/>
      </c>
      <c r="BL670" s="105" t="str">
        <f>[4]SayfaKAY!V460</f>
        <v>ELTESAN ELEKTRO MEKANİK SOĞUTMA SAN</v>
      </c>
      <c r="BM670" s="114"/>
      <c r="BN670" s="171" t="str">
        <f t="shared" si="469"/>
        <v>x yok</v>
      </c>
      <c r="BO670" s="171" t="b">
        <f t="shared" si="470"/>
        <v>0</v>
      </c>
      <c r="BP670" s="171" t="b">
        <f t="shared" si="471"/>
        <v>0</v>
      </c>
      <c r="BQ670" s="226">
        <f t="shared" si="472"/>
        <v>4.9999999639112502</v>
      </c>
      <c r="BR670" s="226">
        <f t="shared" si="473"/>
        <v>30.00000009778887</v>
      </c>
      <c r="BS670" s="226">
        <f t="shared" si="474"/>
        <v>35.000000061700121</v>
      </c>
      <c r="BT670" s="114"/>
      <c r="BU670" s="242"/>
      <c r="BV670" s="233">
        <f t="shared" si="475"/>
        <v>0</v>
      </c>
      <c r="BW670" s="226" t="str">
        <f t="shared" si="476"/>
        <v>Hayır, çakışma yok</v>
      </c>
      <c r="BX670" s="229"/>
      <c r="BY670" s="247">
        <f t="shared" si="477"/>
        <v>3.4722221971605904E-3</v>
      </c>
      <c r="BZ670" s="247">
        <f t="shared" si="478"/>
        <v>2.0833333401242271E-2</v>
      </c>
      <c r="CA670" s="247">
        <f t="shared" si="479"/>
        <v>2.4305555598402862E-2</v>
      </c>
      <c r="CB670" s="213"/>
      <c r="CC670" s="211"/>
      <c r="CD670" s="196"/>
      <c r="CE670" s="213">
        <v>459</v>
      </c>
      <c r="CF670" s="182">
        <f t="shared" si="480"/>
        <v>45696.829861111102</v>
      </c>
      <c r="CG670" s="182">
        <f t="shared" si="481"/>
        <v>45696.854166666701</v>
      </c>
      <c r="CH670" s="196"/>
      <c r="CI670" s="196"/>
      <c r="CJ670" s="196"/>
      <c r="CK670" s="196">
        <f t="shared" si="482"/>
        <v>2.0833333401242271E-2</v>
      </c>
      <c r="CL670" s="196">
        <f t="shared" si="483"/>
        <v>3.4722221971605904E-3</v>
      </c>
      <c r="CM670" s="196">
        <f t="shared" si="484"/>
        <v>2.4305555598402862E-2</v>
      </c>
      <c r="CN670" s="114"/>
      <c r="CO670" s="115">
        <f t="shared" si="485"/>
        <v>35.000000061700121</v>
      </c>
      <c r="CP670" s="116">
        <f t="shared" si="486"/>
        <v>1.2500000040745363</v>
      </c>
      <c r="CQ670" s="117">
        <f t="shared" si="487"/>
        <v>0.82986111110221827</v>
      </c>
      <c r="CR670" s="117">
        <f t="shared" si="488"/>
        <v>45696.833333333299</v>
      </c>
      <c r="CS670" s="117">
        <f t="shared" si="489"/>
        <v>45696.854166666701</v>
      </c>
      <c r="CT670" s="118">
        <f t="shared" si="490"/>
        <v>65802244.999999963</v>
      </c>
      <c r="CU670" s="118">
        <f t="shared" si="491"/>
        <v>30.00000009778887</v>
      </c>
      <c r="CV670" s="118">
        <f t="shared" si="492"/>
        <v>65802275.00000006</v>
      </c>
      <c r="CW670" s="119">
        <f t="shared" si="493"/>
        <v>0.99999954408870972</v>
      </c>
    </row>
    <row r="671" spans="1:101" ht="118.5" customHeight="1" x14ac:dyDescent="0.3">
      <c r="A671" s="160" t="str">
        <f>[4]SayfaKAY!C671</f>
        <v>KAY5+6</v>
      </c>
      <c r="B671" s="104" t="str">
        <f>[4]SayfaKAY!D671</f>
        <v>3882(11)</v>
      </c>
      <c r="C671" s="105" t="str">
        <f>[4]SayfaKAY!E671</f>
        <v>MB</v>
      </c>
      <c r="D671" s="105">
        <f>[4]SayfaKAY!F671</f>
        <v>59770</v>
      </c>
      <c r="E671" s="106" t="str">
        <f>[4]SayfaKAY!G671</f>
        <v>BOZ-KAY5+6-FF-660</v>
      </c>
      <c r="F671" s="193">
        <f t="shared" si="454"/>
        <v>45695</v>
      </c>
      <c r="G671" s="135">
        <f t="shared" si="455"/>
        <v>0.26944444439868676</v>
      </c>
      <c r="H671" s="235">
        <f>[4]SayfaKAY!H671</f>
        <v>45695.269444444399</v>
      </c>
      <c r="I671" s="104" t="str">
        <f>[4]SayfaKAY!I671</f>
        <v>Hat/Line</v>
      </c>
      <c r="J671" s="103" t="str">
        <f>IF([4]SayfaKAY!J671="","",IF([4]SayfaKAY!J671="Müşteri","Notified by Customer","Notified by Bozankaya"))</f>
        <v>Notified by Customer</v>
      </c>
      <c r="K671" s="103" t="e">
        <f>VLOOKUP([4]SayfaKAY!L671,#REF!,2,FALSE)</f>
        <v>#REF!</v>
      </c>
      <c r="L671" s="165" t="str">
        <f>[4]SayfaKAY!X671</f>
        <v>ELTESAN ELEKTRO MEKANIK SOĞUTMA SAN</v>
      </c>
      <c r="M671" s="107" t="str">
        <f t="shared" si="456"/>
        <v>KAY5+6-BOZ-KAY5+6-FF-660</v>
      </c>
      <c r="N671" s="105" t="str">
        <f>[4]SayfaKAY!M671</f>
        <v>Kapılar da iletişim yok kırmızı uyarı veriyor araç açıkken kapıları kapatıyor.</v>
      </c>
      <c r="O671" s="166" t="str">
        <f>[4]SayfaKAY!P671</f>
        <v>A-Sürüşü engeller</v>
      </c>
      <c r="P671" s="166" t="str">
        <f>[4]SayfaKAY!Q671</f>
        <v>B(Servisten çekmeye etki eden arıza)</v>
      </c>
      <c r="Q671" s="166" t="str">
        <f>[4]SayfaKAY!R671</f>
        <v>N.A(Yaralanma yok)</v>
      </c>
      <c r="R671" s="132" t="str" cm="1">
        <f t="array" ref="R671">IF([4]SayfaKAY!U671="","",_xlfn.IFS([4]SayfaKAY!U671="Bozankaya","Bozankaya",[4]SayfaKAY!U671="Müşteri","Customer",[4]SayfaKAY!U671="Tedarikçi","Equipment Supplier"))</f>
        <v>Equipment Supplier</v>
      </c>
      <c r="S671" s="204" t="str">
        <f>[4]SayfaKAY!N671</f>
        <v>Mastercard resetlendi. Sorun giderildi.</v>
      </c>
      <c r="T671" s="133" t="str">
        <f>[4]SayfaKAY!AD671</f>
        <v>*Reset edildi</v>
      </c>
      <c r="U671" s="132" t="str">
        <f>[4]SayfaKAY!W671</f>
        <v>Evet</v>
      </c>
      <c r="V671" s="108">
        <f>[4]SayfaKAY!AZ671</f>
        <v>2</v>
      </c>
      <c r="W671" s="136">
        <f t="shared" si="457"/>
        <v>45695</v>
      </c>
      <c r="X671" s="137" t="str">
        <f t="shared" si="458"/>
        <v>07:00</v>
      </c>
      <c r="Y671" s="235">
        <f>[4]SayfaKAY!AE671</f>
        <v>45695.291666666701</v>
      </c>
      <c r="Z671" s="109">
        <f t="shared" si="459"/>
        <v>45696</v>
      </c>
      <c r="AA671" s="110" t="str">
        <f t="shared" si="460"/>
        <v>09:00</v>
      </c>
      <c r="AB671" s="182">
        <f>[4]SayfaKAY!BA671</f>
        <v>45696.375</v>
      </c>
      <c r="AC671" s="257">
        <f t="shared" si="461"/>
        <v>1592.0000000658911</v>
      </c>
      <c r="AD671" s="111">
        <f t="shared" si="462"/>
        <v>45696</v>
      </c>
      <c r="AE671" s="111" t="str">
        <f t="shared" si="463"/>
        <v>09:00</v>
      </c>
      <c r="AF671" s="235">
        <f>[4]SayfaKAY!BA671</f>
        <v>45696.375</v>
      </c>
      <c r="AG671" s="179" t="str">
        <f>[4]SayfaKAY!S671</f>
        <v>(III) Farklı Araçlarda Tekrarlayan Arıza</v>
      </c>
      <c r="AH671" s="178" t="str">
        <f t="shared" si="464"/>
        <v>Bu Arıza Aracın Servise Verilmesine Engel</v>
      </c>
      <c r="AI671" s="163" t="str">
        <f>[4]SayfaKAY!AV671</f>
        <v/>
      </c>
      <c r="AJ671" s="164" t="str">
        <f t="shared" si="465"/>
        <v/>
      </c>
      <c r="AK671" s="164" t="str">
        <f t="shared" si="466"/>
        <v/>
      </c>
      <c r="AL671" s="112" t="str">
        <f>[4]SayfaKAY!AX671</f>
        <v/>
      </c>
      <c r="AM671" s="257" cm="1">
        <f t="array" ref="AM671">IFERROR(IF(AND(P671&lt;&gt;"D(Arıza Değil)",AH671="Bu Arıza Aracın Servise Verilmesine Engel Değil"),
IF(Z671-F671&gt;0,(AB671-Y671)*24*60,
IF(OR(AND(G671&gt;$AS$1,G671&lt;$AT$1),AND(G671&gt;$AU$1,G671&lt;$AV$1)),
(AF671-H671)*24*60,     BH:BH0)),        AN671),0)</f>
        <v>1592.0000000658911</v>
      </c>
      <c r="AN671" s="257">
        <f t="shared" si="467"/>
        <v>1592.0000000658911</v>
      </c>
      <c r="AO671" s="174" t="str">
        <f>[4]SayfaKAY!AG671</f>
        <v/>
      </c>
      <c r="AP671" s="174" t="str">
        <f>[4]SayfaKAY!AI671</f>
        <v/>
      </c>
      <c r="AQ671" s="174" t="str">
        <f>[4]SayfaKAY!AQ671</f>
        <v/>
      </c>
      <c r="AR671" s="174" t="str">
        <f>[4]SayfaKAY!AH671</f>
        <v/>
      </c>
      <c r="AS671" s="174" t="str">
        <f>[4]SayfaKAY!AJ671</f>
        <v/>
      </c>
      <c r="AT671" s="175" t="str">
        <f>[4]SayfaKAY!AM671</f>
        <v/>
      </c>
      <c r="AU671" s="176" t="str">
        <f>[4]SayfaKAY!AL671</f>
        <v/>
      </c>
      <c r="AV671" s="176" t="str">
        <f>[4]SayfaKAY!AP671</f>
        <v/>
      </c>
      <c r="AW671" s="177" t="str">
        <f>[4]SayfaKAY!AT671</f>
        <v/>
      </c>
      <c r="AX671" s="194">
        <f t="shared" si="468"/>
        <v>35024.000001449604</v>
      </c>
      <c r="AY671" s="168"/>
      <c r="AZ671" s="167"/>
      <c r="BA671" s="113"/>
      <c r="BB671" s="171" t="str">
        <f>IF($AQ$1="X", IF(AND(G671&gt;=$AS$1,G671&lt;=$AT$1),IF(P671&lt;&gt;"D(Arıza Değil)",AC671,0), IF(AND(G671&gt;=$AU$1,G671&lt;=$AV$1),IF(P671&lt;&gt;"D(Arıza Değil)",AC671,0), "")), "")</f>
        <v/>
      </c>
      <c r="BC671" s="114"/>
      <c r="BD671" s="114"/>
      <c r="BE671" s="114"/>
      <c r="BF671" s="114"/>
      <c r="BG671" s="114"/>
      <c r="BH671" s="114">
        <f>IFERROR(FRACAS!AN674, "Hata Var")</f>
        <v>256.00000002770685</v>
      </c>
      <c r="BI671" s="114"/>
      <c r="BJ671" s="114"/>
      <c r="BK671" s="105" t="str">
        <f>[4]SayfaKAY!AW671</f>
        <v/>
      </c>
      <c r="BL671" s="105" t="str">
        <f>[4]SayfaKAY!V671</f>
        <v>ELTESAN ELEKTRO MEKANİK SOĞUTMA SAN</v>
      </c>
      <c r="BM671" s="114"/>
      <c r="BN671" s="171" t="str">
        <f t="shared" si="469"/>
        <v>x yok</v>
      </c>
      <c r="BO671" s="171" t="str">
        <f t="shared" si="470"/>
        <v>aynı gün giderilen arıza</v>
      </c>
      <c r="BP671" s="171" t="str">
        <f t="shared" si="471"/>
        <v>Bir günden fazla süren arıza</v>
      </c>
      <c r="BQ671" s="226">
        <f t="shared" si="472"/>
        <v>32.000000114785507</v>
      </c>
      <c r="BR671" s="226">
        <f t="shared" si="473"/>
        <v>1559.9999999511056</v>
      </c>
      <c r="BS671" s="226">
        <f t="shared" si="474"/>
        <v>1592.0000000658911</v>
      </c>
      <c r="BT671" s="114"/>
      <c r="BU671" s="242"/>
      <c r="BV671" s="233">
        <f t="shared" si="475"/>
        <v>1</v>
      </c>
      <c r="BW671" s="226" t="str">
        <f t="shared" si="476"/>
        <v>Evet, çakışma var</v>
      </c>
      <c r="BX671" s="229"/>
      <c r="BY671" s="247">
        <f t="shared" si="477"/>
        <v>2.222222230193438E-2</v>
      </c>
      <c r="BZ671" s="247">
        <f t="shared" si="478"/>
        <v>1.0833333332993789</v>
      </c>
      <c r="CA671" s="247">
        <f t="shared" si="479"/>
        <v>1.1055555556013132</v>
      </c>
      <c r="CB671" s="213"/>
      <c r="CC671" s="211"/>
      <c r="CD671" s="196"/>
      <c r="CE671" s="213">
        <v>670</v>
      </c>
      <c r="CF671" s="182">
        <f t="shared" si="480"/>
        <v>45695.269444444399</v>
      </c>
      <c r="CG671" s="182">
        <f t="shared" si="481"/>
        <v>45696.375</v>
      </c>
      <c r="CH671" s="196"/>
      <c r="CI671" s="196"/>
      <c r="CJ671" s="196"/>
      <c r="CK671" s="196">
        <f t="shared" si="482"/>
        <v>1.0833333332993789</v>
      </c>
      <c r="CL671" s="196">
        <f t="shared" si="483"/>
        <v>2.222222230193438E-2</v>
      </c>
      <c r="CM671" s="196">
        <f t="shared" si="484"/>
        <v>1.1055555556013132</v>
      </c>
      <c r="CN671" s="114"/>
      <c r="CO671" s="115">
        <f t="shared" si="485"/>
        <v>1592.0000000658911</v>
      </c>
      <c r="CP671" s="116">
        <f t="shared" si="486"/>
        <v>64.999999997962732</v>
      </c>
      <c r="CQ671" s="117">
        <f t="shared" si="487"/>
        <v>0.26944444439868676</v>
      </c>
      <c r="CR671" s="117">
        <f t="shared" si="488"/>
        <v>45695.291666666701</v>
      </c>
      <c r="CS671" s="117">
        <f t="shared" si="489"/>
        <v>45696.375</v>
      </c>
      <c r="CT671" s="118">
        <f t="shared" si="490"/>
        <v>65800832.000000112</v>
      </c>
      <c r="CU671" s="118">
        <f t="shared" si="491"/>
        <v>1559.9999999511056</v>
      </c>
      <c r="CV671" s="118">
        <f t="shared" si="492"/>
        <v>65802392.000000067</v>
      </c>
      <c r="CW671" s="119">
        <f t="shared" si="493"/>
        <v>0.99997629265513699</v>
      </c>
    </row>
    <row r="672" spans="1:101" ht="118.5" customHeight="1" x14ac:dyDescent="0.3">
      <c r="A672" s="160" t="str">
        <f>[4]SayfaKAY!C431</f>
        <v>KAY5+6</v>
      </c>
      <c r="B672" s="104" t="str">
        <f>[4]SayfaKAY!D431</f>
        <v>3877(6)</v>
      </c>
      <c r="C672" s="105" t="str">
        <f>[4]SayfaKAY!E431</f>
        <v>MA</v>
      </c>
      <c r="D672" s="105">
        <f>[4]SayfaKAY!F431</f>
        <v>71297</v>
      </c>
      <c r="E672" s="106" t="str">
        <f>[4]SayfaKAY!G431</f>
        <v>BOZ-KAY5+6-FF-430</v>
      </c>
      <c r="F672" s="134">
        <f t="shared" si="454"/>
        <v>45693</v>
      </c>
      <c r="G672" s="135">
        <f t="shared" si="455"/>
        <v>0.58125000000291038</v>
      </c>
      <c r="H672" s="235">
        <f>[4]SayfaKAY!H431</f>
        <v>45693.581250000003</v>
      </c>
      <c r="I672" s="104" t="str">
        <f>[4]SayfaKAY!I431</f>
        <v>Hat/Line</v>
      </c>
      <c r="J672" s="103" t="str">
        <f>IF([4]SayfaKAY!J431="","",IF([4]SayfaKAY!J431="Müşteri","Notified by Customer","Notified by Bozankaya"))</f>
        <v>Notified by Customer</v>
      </c>
      <c r="K672" s="103" t="e">
        <f>VLOOKUP([4]SayfaKAY!L431,#REF!,2,FALSE)</f>
        <v>#REF!</v>
      </c>
      <c r="L672" s="165" t="str">
        <f>[4]SayfaKAY!X431</f>
        <v>MEDCOM SP. Z O.O.</v>
      </c>
      <c r="M672" s="107" t="str">
        <f t="shared" si="456"/>
        <v>KAY5+6-BOZ-KAY5+6-FF-430</v>
      </c>
      <c r="N672" s="105" t="str">
        <f>[4]SayfaKAY!M431</f>
        <v>DURUŞ VE KALKIŞLARDA SARSINTI VE TİTREME YAPIYOR İNVERTER-3 ARIZALI BİLGİSİ GELDİ</v>
      </c>
      <c r="O672" s="166" t="str">
        <f>[4]SayfaKAY!P431</f>
        <v>A-Sürüşü engeller</v>
      </c>
      <c r="P672" s="166" t="str">
        <f>[4]SayfaKAY!Q431</f>
        <v>B(Servisten çekmeye etki eden arıza)</v>
      </c>
      <c r="Q672" s="166" t="str">
        <f>[4]SayfaKAY!R431</f>
        <v>N.A(Yaralanma yok)</v>
      </c>
      <c r="R672" s="132" t="str" cm="1">
        <f t="array" ref="R672">IF([4]SayfaKAY!U431="","",_xlfn.IFS([4]SayfaKAY!U431="Bozankaya","Bozankaya",[4]SayfaKAY!U431="Müşteri","Customer",[4]SayfaKAY!U431="Tedarikçi","Equipment Supplier"))</f>
        <v>Equipment Supplier</v>
      </c>
      <c r="S672" s="204" t="str">
        <f>[4]SayfaKAY!N431</f>
        <v>ARACIN MOTOR KONNEKTÖR KABLOLARI İNCELENDİ. KOMBO BOX İÇERİSİNDEKİ ANAKART VE IGBT KARTLAR İNCELENDİ X3-2 FAZINA GİDEN IGBT DRİVER KARTINDA SORUN OLDUĞU GÖRÜLDÜ DEĞİŞİMİ YAPIDI SORUN GİDERİLDİ</v>
      </c>
      <c r="T672" s="133" t="str">
        <f>[4]SayfaKAY!AD431</f>
        <v>*Ekipman değiştirilecek</v>
      </c>
      <c r="U672" s="132" t="str">
        <f>[4]SayfaKAY!W431</f>
        <v>Evet</v>
      </c>
      <c r="V672" s="108">
        <f>[4]SayfaKAY!AZ431</f>
        <v>1</v>
      </c>
      <c r="W672" s="136">
        <f t="shared" si="457"/>
        <v>45698</v>
      </c>
      <c r="X672" s="137" t="str">
        <f t="shared" si="458"/>
        <v>05:00</v>
      </c>
      <c r="Y672" s="235">
        <f>[4]SayfaKAY!AE431</f>
        <v>45698.208333333299</v>
      </c>
      <c r="Z672" s="109">
        <f t="shared" si="459"/>
        <v>45698</v>
      </c>
      <c r="AA672" s="110" t="str">
        <f t="shared" si="460"/>
        <v>15:00</v>
      </c>
      <c r="AB672" s="182">
        <f>[4]SayfaKAY!BA431</f>
        <v>45698.625</v>
      </c>
      <c r="AC672" s="257">
        <f t="shared" si="461"/>
        <v>7262.999999995809</v>
      </c>
      <c r="AD672" s="111">
        <f t="shared" si="462"/>
        <v>45698</v>
      </c>
      <c r="AE672" s="111" t="str">
        <f t="shared" si="463"/>
        <v>15:00</v>
      </c>
      <c r="AF672" s="235">
        <f>[4]SayfaKAY!BA431</f>
        <v>45698.625</v>
      </c>
      <c r="AG672" s="179" t="str">
        <f>[4]SayfaKAY!S431</f>
        <v>(II) Aynı Araçta Tekrarlayan Arıza</v>
      </c>
      <c r="AH672" s="178" t="str">
        <f t="shared" si="464"/>
        <v>Bu Arıza Aracın Servise Verilmesine Engel</v>
      </c>
      <c r="AI672" s="163" t="str">
        <f>[4]SayfaKAY!AV431</f>
        <v/>
      </c>
      <c r="AJ672" s="164" t="str">
        <f t="shared" si="465"/>
        <v/>
      </c>
      <c r="AK672" s="164" t="str">
        <f t="shared" si="466"/>
        <v/>
      </c>
      <c r="AL672" s="112" t="str">
        <f>[4]SayfaKAY!AX431</f>
        <v/>
      </c>
      <c r="AM672" s="257" cm="1">
        <f t="array" ref="AM672">IFERROR(IF(AND(P672&lt;&gt;"D(Arıza Değil)",AH672="Bu Arıza Aracın Servise Verilmesine Engel Değil"),
IF(Z672-F672&gt;0,(AB672-Y672)*24*60,
IF(OR(AND(G672&gt;$AS$1,G672&lt;$AT$1),AND(G672&gt;$AU$1,G672&lt;$AV$1)),
(AF672-H672)*24*60,     BH:BH0)),        AN672),0)</f>
        <v>7262.999999995809</v>
      </c>
      <c r="AN672" s="257">
        <f t="shared" si="467"/>
        <v>7262.999999995809</v>
      </c>
      <c r="AO672" s="174" t="str">
        <f>[4]SayfaKAY!AG431</f>
        <v>MEDCOM</v>
      </c>
      <c r="AP672" s="174" t="str">
        <f>[4]SayfaKAY!AI431</f>
        <v>P620-7023</v>
      </c>
      <c r="AQ672" s="174" t="str">
        <f>[4]SayfaKAY!AQ431</f>
        <v/>
      </c>
      <c r="AR672" s="174" t="str">
        <f>[4]SayfaKAY!AH431</f>
        <v>COMBO KUTUSU (+LHD) MEDCOM</v>
      </c>
      <c r="AS672" s="174">
        <f>[4]SayfaKAY!AJ431</f>
        <v>1</v>
      </c>
      <c r="AT672" s="175" t="str">
        <f>[4]SayfaKAY!AM431</f>
        <v/>
      </c>
      <c r="AU672" s="176" t="str">
        <f>[4]SayfaKAY!AL431</f>
        <v/>
      </c>
      <c r="AV672" s="176" t="str">
        <f>[4]SayfaKAY!AP431</f>
        <v/>
      </c>
      <c r="AW672" s="177" t="str">
        <f>[4]SayfaKAY!AT431</f>
        <v/>
      </c>
      <c r="AX672" s="194">
        <f t="shared" si="468"/>
        <v>79892.9999999539</v>
      </c>
      <c r="AY672" s="168"/>
      <c r="AZ672" s="167"/>
      <c r="BA672" s="113"/>
      <c r="BB672" s="171" t="str">
        <f>IF($AQ$1="X", IF(AND(G672&gt;=$AS$1,G672&lt;=$AT$1),IF(P672&lt;&gt;"D(Arıza Değil)",AC672,0), IF(AND(G672&gt;=$AU$1,G672&lt;=$AV$1),IF(P672&lt;&gt;"D(Arıza Değil)",AC672,0), "")), "")</f>
        <v/>
      </c>
      <c r="BC672" s="114"/>
      <c r="BD672" s="114"/>
      <c r="BE672" s="114"/>
      <c r="BF672" s="114"/>
      <c r="BG672" s="114"/>
      <c r="BH672" s="114" t="str">
        <f>IFERROR(FRACAS!AN434, "Hata Var")</f>
        <v/>
      </c>
      <c r="BI672" s="114"/>
      <c r="BJ672" s="114"/>
      <c r="BK672" s="105" t="str">
        <f>[4]SayfaKAY!AW431</f>
        <v/>
      </c>
      <c r="BL672" s="105" t="str">
        <f>[4]SayfaKAY!V431</f>
        <v>MEDCOM SP. Z O.O.</v>
      </c>
      <c r="BM672" s="114"/>
      <c r="BN672" s="171" t="str">
        <f t="shared" si="469"/>
        <v>x yok</v>
      </c>
      <c r="BO672" s="171" t="b">
        <f t="shared" si="470"/>
        <v>0</v>
      </c>
      <c r="BP672" s="171" t="str">
        <f t="shared" si="471"/>
        <v>Bir günden fazla süren arıza</v>
      </c>
      <c r="BQ672" s="226">
        <f t="shared" si="472"/>
        <v>6662.9999999469146</v>
      </c>
      <c r="BR672" s="226">
        <f t="shared" si="473"/>
        <v>600.00000004889444</v>
      </c>
      <c r="BS672" s="226">
        <f t="shared" si="474"/>
        <v>7262.999999995809</v>
      </c>
      <c r="BT672" s="114"/>
      <c r="BU672" s="242"/>
      <c r="BV672" s="233">
        <f t="shared" si="475"/>
        <v>2</v>
      </c>
      <c r="BW672" s="226" t="str">
        <f t="shared" si="476"/>
        <v>Evet, çakışma var</v>
      </c>
      <c r="BX672" s="229"/>
      <c r="BY672" s="247">
        <f t="shared" si="477"/>
        <v>4.6270833332964685</v>
      </c>
      <c r="BZ672" s="247">
        <f t="shared" si="478"/>
        <v>0.41666666670062114</v>
      </c>
      <c r="CA672" s="247">
        <f t="shared" si="479"/>
        <v>5.0437499999970896</v>
      </c>
      <c r="CB672" s="213"/>
      <c r="CC672" s="211"/>
      <c r="CD672" s="196"/>
      <c r="CE672" s="213">
        <v>430</v>
      </c>
      <c r="CF672" s="182">
        <f t="shared" si="480"/>
        <v>45693.581250000003</v>
      </c>
      <c r="CG672" s="182">
        <f t="shared" si="481"/>
        <v>45698.625</v>
      </c>
      <c r="CH672" s="196"/>
      <c r="CI672" s="196"/>
      <c r="CJ672" s="196"/>
      <c r="CK672" s="196">
        <f t="shared" si="482"/>
        <v>0.41666666670062114</v>
      </c>
      <c r="CL672" s="196">
        <f t="shared" si="483"/>
        <v>4.6270833332964685</v>
      </c>
      <c r="CM672" s="196">
        <f t="shared" si="484"/>
        <v>5.0437499999970896</v>
      </c>
      <c r="CN672" s="114"/>
      <c r="CO672" s="115">
        <f t="shared" si="485"/>
        <v>7262.999999995809</v>
      </c>
      <c r="CP672" s="116">
        <f t="shared" si="486"/>
        <v>25.000000002037268</v>
      </c>
      <c r="CQ672" s="117">
        <f t="shared" si="487"/>
        <v>0.58125000000291038</v>
      </c>
      <c r="CR672" s="117">
        <f t="shared" si="488"/>
        <v>45698.208333333299</v>
      </c>
      <c r="CS672" s="117">
        <f t="shared" si="489"/>
        <v>45698.625</v>
      </c>
      <c r="CT672" s="118">
        <f t="shared" si="490"/>
        <v>65804582.999999948</v>
      </c>
      <c r="CU672" s="118">
        <f t="shared" si="491"/>
        <v>600.00000004889444</v>
      </c>
      <c r="CV672" s="118">
        <f t="shared" si="492"/>
        <v>65805182.999999993</v>
      </c>
      <c r="CW672" s="119">
        <f t="shared" si="493"/>
        <v>0.99999088217716769</v>
      </c>
    </row>
    <row r="673" spans="1:101" ht="118.5" customHeight="1" x14ac:dyDescent="0.3">
      <c r="A673" s="160" t="str">
        <f>[4]SayfaKAY!C434</f>
        <v>KAY5+6</v>
      </c>
      <c r="B673" s="104" t="str">
        <f>[4]SayfaKAY!D434</f>
        <v>3875(4)</v>
      </c>
      <c r="C673" s="105" t="str">
        <f>[4]SayfaKAY!E434</f>
        <v>MB</v>
      </c>
      <c r="D673" s="105">
        <f>[4]SayfaKAY!F434</f>
        <v>95250</v>
      </c>
      <c r="E673" s="106" t="str">
        <f>[4]SayfaKAY!G434</f>
        <v>BOZ-KAY5+6-FF-433</v>
      </c>
      <c r="F673" s="193">
        <f t="shared" si="454"/>
        <v>45693</v>
      </c>
      <c r="G673" s="135">
        <f t="shared" si="455"/>
        <v>0.4375</v>
      </c>
      <c r="H673" s="235">
        <f>[4]SayfaKAY!H434</f>
        <v>45693.4375</v>
      </c>
      <c r="I673" s="104" t="str">
        <f>[4]SayfaKAY!I434</f>
        <v>Hat/Line</v>
      </c>
      <c r="J673" s="103" t="str">
        <f>IF([4]SayfaKAY!J434="","",IF([4]SayfaKAY!J434="Müşteri","Notified by Customer","Notified by Bozankaya"))</f>
        <v>Notified by Customer</v>
      </c>
      <c r="K673" s="103" t="e">
        <f>VLOOKUP([4]SayfaKAY!L434,#REF!,2,FALSE)</f>
        <v>#REF!</v>
      </c>
      <c r="L673" s="165" t="str">
        <f>[4]SayfaKAY!X434</f>
        <v>HANNING &amp; KAHL GMBH &amp; CO.KG</v>
      </c>
      <c r="M673" s="107" t="str">
        <f t="shared" si="456"/>
        <v>KAY5+6-BOZ-KAY5+6-FF-433</v>
      </c>
      <c r="N673" s="105" t="str">
        <f>[4]SayfaKAY!M434</f>
        <v>Fb-09 fren arızası verdi</v>
      </c>
      <c r="O673" s="166" t="str">
        <f>[4]SayfaKAY!P434</f>
        <v>B-Hız veya güç azalması</v>
      </c>
      <c r="P673" s="166" t="str">
        <f>[4]SayfaKAY!Q434</f>
        <v>B(Servisten çekmeye etki eden arıza)</v>
      </c>
      <c r="Q673" s="166" t="str">
        <f>[4]SayfaKAY!R434</f>
        <v>N.A(Yaralanma yok)</v>
      </c>
      <c r="R673" s="132" t="str" cm="1">
        <f t="array" ref="R673">IF([4]SayfaKAY!U434="","",_xlfn.IFS([4]SayfaKAY!U434="Bozankaya","Bozankaya",[4]SayfaKAY!U434="Müşteri","Customer",[4]SayfaKAY!U434="Tedarikçi","Equipment Supplier"))</f>
        <v>Equipment Supplier</v>
      </c>
      <c r="S673" s="204" t="str">
        <f>[4]SayfaKAY!N434</f>
        <v>Hpcu değişimi yapıldı</v>
      </c>
      <c r="T673" s="133" t="str">
        <f>[4]SayfaKAY!AD434</f>
        <v>*Ekipman tamir edilecek</v>
      </c>
      <c r="U673" s="132" t="str">
        <f>[4]SayfaKAY!W434</f>
        <v>Evet</v>
      </c>
      <c r="V673" s="108">
        <f>[4]SayfaKAY!AZ434</f>
        <v>2</v>
      </c>
      <c r="W673" s="136">
        <f t="shared" si="457"/>
        <v>45693</v>
      </c>
      <c r="X673" s="137" t="str">
        <f t="shared" si="458"/>
        <v>11:30</v>
      </c>
      <c r="Y673" s="235">
        <f>[4]SayfaKAY!AE434</f>
        <v>45693.479166666701</v>
      </c>
      <c r="Z673" s="192">
        <f t="shared" si="459"/>
        <v>45693</v>
      </c>
      <c r="AA673" s="110" t="str">
        <f t="shared" si="460"/>
        <v>16:30</v>
      </c>
      <c r="AB673" s="182">
        <f>[4]SayfaKAY!BA434</f>
        <v>45693.6875</v>
      </c>
      <c r="AC673" s="257">
        <f t="shared" si="461"/>
        <v>360</v>
      </c>
      <c r="AD673" s="111">
        <f t="shared" si="462"/>
        <v>45693</v>
      </c>
      <c r="AE673" s="111" t="str">
        <f t="shared" si="463"/>
        <v>16:30</v>
      </c>
      <c r="AF673" s="235">
        <f>[4]SayfaKAY!BA434</f>
        <v>45693.6875</v>
      </c>
      <c r="AG673" s="179" t="str">
        <f>[4]SayfaKAY!S434</f>
        <v>(II) Aynı Araçta Tekrarlayan Arıza</v>
      </c>
      <c r="AH673" s="178" t="str">
        <f t="shared" si="464"/>
        <v>Bu Arıza Aracın Servise Verilmesine Engel</v>
      </c>
      <c r="AI673" s="163" t="str">
        <f>[4]SayfaKAY!AV434</f>
        <v/>
      </c>
      <c r="AJ673" s="164" t="str">
        <f t="shared" si="465"/>
        <v/>
      </c>
      <c r="AK673" s="164" t="str">
        <f t="shared" si="466"/>
        <v/>
      </c>
      <c r="AL673" s="112" t="str">
        <f>[4]SayfaKAY!AX434</f>
        <v/>
      </c>
      <c r="AM673" s="257" cm="1">
        <f t="array" ref="AM673">IFERROR(IF(AND(P673&lt;&gt;"D(Arıza Değil)",AH673="Bu Arıza Aracın Servise Verilmesine Engel Değil"),
IF(Z673-F673&gt;0,(AB673-Y673)*24*60,
IF(OR(AND(G673&gt;$AS$1,G673&lt;$AT$1),AND(G673&gt;$AU$1,G673&lt;$AV$1)),
(AF673-H673)*24*60,     BH:BH0)),        AN673),0)</f>
        <v>360</v>
      </c>
      <c r="AN673" s="257">
        <f t="shared" si="467"/>
        <v>360</v>
      </c>
      <c r="AO673" s="174" t="str">
        <f>[4]SayfaKAY!AG434</f>
        <v>HANNING&amp;KAHL</v>
      </c>
      <c r="AP673" s="174" t="str">
        <f>[4]SayfaKAY!AI434</f>
        <v>S306-7001</v>
      </c>
      <c r="AQ673" s="174" t="str">
        <f>[4]SayfaKAY!AQ434</f>
        <v/>
      </c>
      <c r="AR673" s="174" t="str">
        <f>[4]SayfaKAY!AH434</f>
        <v>XHidrolik Ünite HZY-K100-DPR</v>
      </c>
      <c r="AS673" s="174">
        <f>[4]SayfaKAY!AJ434</f>
        <v>1</v>
      </c>
      <c r="AT673" s="175" t="str">
        <f>[4]SayfaKAY!AM434</f>
        <v/>
      </c>
      <c r="AU673" s="176" t="str">
        <f>[4]SayfaKAY!AL434</f>
        <v/>
      </c>
      <c r="AV673" s="176" t="str">
        <f>[4]SayfaKAY!AP434</f>
        <v/>
      </c>
      <c r="AW673" s="177" t="str">
        <f>[4]SayfaKAY!AT434</f>
        <v/>
      </c>
      <c r="AX673" s="194">
        <f t="shared" si="468"/>
        <v>7920</v>
      </c>
      <c r="AY673" s="168"/>
      <c r="AZ673" s="167"/>
      <c r="BA673" s="113"/>
      <c r="BB673" s="171"/>
      <c r="BC673" s="114"/>
      <c r="BD673" s="114"/>
      <c r="BE673" s="114"/>
      <c r="BF673" s="114"/>
      <c r="BG673" s="114"/>
      <c r="BH673" s="114" t="str">
        <f>IFERROR(FRACAS!AN437, "Hata Var")</f>
        <v/>
      </c>
      <c r="BI673" s="114"/>
      <c r="BJ673" s="114"/>
      <c r="BK673" s="105" t="str">
        <f>[4]SayfaKAY!AW434</f>
        <v/>
      </c>
      <c r="BL673" s="105" t="str">
        <f>[4]SayfaKAY!V434</f>
        <v>HANNING &amp; KAHL GMBH &amp; CO.KG</v>
      </c>
      <c r="BM673" s="114"/>
      <c r="BN673" s="171" t="str">
        <f t="shared" si="469"/>
        <v>x yok</v>
      </c>
      <c r="BO673" s="171" t="b">
        <f t="shared" si="470"/>
        <v>0</v>
      </c>
      <c r="BP673" s="171" t="b">
        <f t="shared" si="471"/>
        <v>0</v>
      </c>
      <c r="BQ673" s="226">
        <f t="shared" si="472"/>
        <v>60.000000048894435</v>
      </c>
      <c r="BR673" s="226">
        <f t="shared" si="473"/>
        <v>299.99999995110556</v>
      </c>
      <c r="BS673" s="226">
        <f t="shared" si="474"/>
        <v>360</v>
      </c>
      <c r="BT673" s="114"/>
      <c r="BU673" s="242"/>
      <c r="BV673" s="233">
        <f t="shared" si="475"/>
        <v>2</v>
      </c>
      <c r="BW673" s="226" t="str">
        <f t="shared" si="476"/>
        <v>Evet, çakışma var</v>
      </c>
      <c r="BX673" s="229"/>
      <c r="BY673" s="247">
        <f t="shared" si="477"/>
        <v>4.1666666700621136E-2</v>
      </c>
      <c r="BZ673" s="247">
        <f t="shared" si="478"/>
        <v>0.20833333329937886</v>
      </c>
      <c r="CA673" s="247">
        <f t="shared" si="479"/>
        <v>0.25</v>
      </c>
      <c r="CB673" s="213"/>
      <c r="CC673" s="211"/>
      <c r="CD673" s="196"/>
      <c r="CE673" s="213">
        <v>433</v>
      </c>
      <c r="CF673" s="182">
        <f t="shared" si="480"/>
        <v>45693.4375</v>
      </c>
      <c r="CG673" s="182">
        <f t="shared" si="481"/>
        <v>45693.6875</v>
      </c>
      <c r="CH673" s="196"/>
      <c r="CI673" s="196"/>
      <c r="CJ673" s="196"/>
      <c r="CK673" s="196">
        <f t="shared" si="482"/>
        <v>0.20833333329937886</v>
      </c>
      <c r="CL673" s="196">
        <f t="shared" si="483"/>
        <v>4.1666666700621136E-2</v>
      </c>
      <c r="CM673" s="196">
        <f t="shared" si="484"/>
        <v>0.25</v>
      </c>
      <c r="CN673" s="114"/>
      <c r="CO673" s="115">
        <f t="shared" si="485"/>
        <v>360</v>
      </c>
      <c r="CP673" s="116">
        <f t="shared" si="486"/>
        <v>12.499999997962732</v>
      </c>
      <c r="CQ673" s="117">
        <f t="shared" si="487"/>
        <v>0.4375</v>
      </c>
      <c r="CR673" s="117">
        <f t="shared" si="488"/>
        <v>45693.479166666701</v>
      </c>
      <c r="CS673" s="117">
        <f t="shared" si="489"/>
        <v>45693.6875</v>
      </c>
      <c r="CT673" s="118">
        <f t="shared" si="490"/>
        <v>65797980.000000052</v>
      </c>
      <c r="CU673" s="118">
        <f t="shared" si="491"/>
        <v>299.99999995110556</v>
      </c>
      <c r="CV673" s="118">
        <f t="shared" si="492"/>
        <v>65798280</v>
      </c>
      <c r="CW673" s="119">
        <f t="shared" si="493"/>
        <v>0.99999544061030243</v>
      </c>
    </row>
    <row r="674" spans="1:101" ht="118.5" customHeight="1" x14ac:dyDescent="0.3">
      <c r="A674" s="160" t="str">
        <f>[4]SayfaKAY!C455</f>
        <v>KAY5+6</v>
      </c>
      <c r="B674" s="104" t="str">
        <f>[4]SayfaKAY!D455</f>
        <v>3875(4)</v>
      </c>
      <c r="C674" s="105" t="str">
        <f>[4]SayfaKAY!E455</f>
        <v>MB</v>
      </c>
      <c r="D674" s="105">
        <f>[4]SayfaKAY!F455</f>
        <v>95676</v>
      </c>
      <c r="E674" s="106" t="str">
        <f>[4]SayfaKAY!G455</f>
        <v>BOZ-KAY5+6-FF-454</v>
      </c>
      <c r="F674" s="134">
        <f t="shared" si="454"/>
        <v>45693</v>
      </c>
      <c r="G674" s="135">
        <f t="shared" si="455"/>
        <v>0.44722222220298136</v>
      </c>
      <c r="H674" s="235">
        <f>[4]SayfaKAY!H455</f>
        <v>45693.447222222203</v>
      </c>
      <c r="I674" s="104" t="str">
        <f>[4]SayfaKAY!I455</f>
        <v>Hat/Line</v>
      </c>
      <c r="J674" s="103" t="str">
        <f>IF([4]SayfaKAY!J455="","",IF([4]SayfaKAY!J455="Müşteri","Notified by Customer","Notified by Bozankaya"))</f>
        <v>Notified by Customer</v>
      </c>
      <c r="K674" s="103" t="e">
        <f>VLOOKUP([4]SayfaKAY!L455,#REF!,2,FALSE)</f>
        <v>#REF!</v>
      </c>
      <c r="L674" s="165" t="str">
        <f>[4]SayfaKAY!X455</f>
        <v>HANNING &amp; KAHL GMBH &amp; CO.KG</v>
      </c>
      <c r="M674" s="107" t="str">
        <f t="shared" si="456"/>
        <v>KAY5+6-BOZ-KAY5+6-FF-454</v>
      </c>
      <c r="N674" s="105" t="str">
        <f>[4]SayfaKAY!M455</f>
        <v>ARAÇ MB FREN ARIZASI VERDİ. HEYC CİHAZINDAN RESETLENDİ ARAÇ HAREKET ETTİ. TEKRAR ARIZA VERDİ. ARAÇ RESETLENDİ DÜZELME OLMADI. FREN RESET YAPILARAK FREN BAYPASS EDİLDİ ARAÇ 30KM HIZ İLE DEVAM ETTİ. PEŞİNDEKİ KUMSMALL ARACINA TEHİR YAPTIRMASINDAN DOLLAYI ARAÇ MİMARSİNAN İSTASYONUNDA YOLCULARI TAHLİYE EDİLİP ORGANİZE YÖNÜNE SERVİS DIŞI ÇEKİLMİŞTİR. İPTAL OLAN SEFERİNE SAKARYADAN EK SEFER YAPILMIŞTIR. MİMARSİNAN SAKARYA ARASI KISMİ SEFER İPTALİ OLMUŞTUR.</v>
      </c>
      <c r="O674" s="166" t="str">
        <f>[4]SayfaKAY!P455</f>
        <v>B-Hız veya güç azalması</v>
      </c>
      <c r="P674" s="166" t="str">
        <f>[4]SayfaKAY!Q455</f>
        <v>A(Hareket etmeyi engelleyen arıza)</v>
      </c>
      <c r="Q674" s="166" t="str">
        <f>[4]SayfaKAY!R455</f>
        <v>N.A(Yaralanma yok)</v>
      </c>
      <c r="R674" s="132" t="str" cm="1">
        <f t="array" ref="R674">IF([4]SayfaKAY!U455="","",_xlfn.IFS([4]SayfaKAY!U455="Bozankaya","Bozankaya",[4]SayfaKAY!U455="Müşteri","Customer",[4]SayfaKAY!U455="Tedarikçi","Equipment Supplier"))</f>
        <v>Equipment Supplier</v>
      </c>
      <c r="S674" s="204" t="str">
        <f>[4]SayfaKAY!N455</f>
        <v>HPU DEĞİŞİMİ YAPILDI. FB09 ARIZASI VERDİĞİ İÇİN.</v>
      </c>
      <c r="T674" s="133" t="str">
        <f>[4]SayfaKAY!AD455</f>
        <v>*Ekipman değiştirilecek</v>
      </c>
      <c r="U674" s="132" t="str">
        <f>[4]SayfaKAY!W455</f>
        <v>Evet</v>
      </c>
      <c r="V674" s="108">
        <f>[4]SayfaKAY!AZ455</f>
        <v>3</v>
      </c>
      <c r="W674" s="136">
        <f t="shared" si="457"/>
        <v>45693</v>
      </c>
      <c r="X674" s="137" t="str">
        <f t="shared" si="458"/>
        <v>11:00</v>
      </c>
      <c r="Y674" s="235">
        <f>[4]SayfaKAY!AE455</f>
        <v>45693.458333333299</v>
      </c>
      <c r="Z674" s="109">
        <f t="shared" si="459"/>
        <v>45693</v>
      </c>
      <c r="AA674" s="110" t="str">
        <f t="shared" si="460"/>
        <v>15:00</v>
      </c>
      <c r="AB674" s="182">
        <f>[4]SayfaKAY!BA455</f>
        <v>45693.625</v>
      </c>
      <c r="AC674" s="257">
        <f t="shared" si="461"/>
        <v>256.00000002770685</v>
      </c>
      <c r="AD674" s="111">
        <f t="shared" si="462"/>
        <v>45693</v>
      </c>
      <c r="AE674" s="111" t="str">
        <f t="shared" si="463"/>
        <v>15:00</v>
      </c>
      <c r="AF674" s="235">
        <f>[4]SayfaKAY!BA455</f>
        <v>45693.625</v>
      </c>
      <c r="AG674" s="179" t="str">
        <f>[4]SayfaKAY!S455</f>
        <v>(III) Farklı Araçlarda Tekrarlayan Arıza</v>
      </c>
      <c r="AH674" s="178" t="str">
        <f t="shared" si="464"/>
        <v>Bu Arıza Aracın Servise Verilmesine Engel</v>
      </c>
      <c r="AI674" s="163" t="str">
        <f>[4]SayfaKAY!AV455</f>
        <v/>
      </c>
      <c r="AJ674" s="164" t="str">
        <f t="shared" si="465"/>
        <v/>
      </c>
      <c r="AK674" s="164" t="str">
        <f t="shared" si="466"/>
        <v/>
      </c>
      <c r="AL674" s="112" t="str">
        <f>[4]SayfaKAY!AX455</f>
        <v/>
      </c>
      <c r="AM674" s="257" cm="1">
        <f t="array" ref="AM674">IFERROR(IF(AND(P674&lt;&gt;"D(Arıza Değil)",AH674="Bu Arıza Aracın Servise Verilmesine Engel Değil"),
IF(Z674-F674&gt;0,(AB674-Y674)*24*60,
IF(OR(AND(G674&gt;$AS$1,G674&lt;$AT$1),AND(G674&gt;$AU$1,G674&lt;$AV$1)),
(AF674-H674)*24*60,     BH:BH0)),        AN674),0)</f>
        <v>256.00000002770685</v>
      </c>
      <c r="AN674" s="257">
        <f t="shared" si="467"/>
        <v>256.00000002770685</v>
      </c>
      <c r="AO674" s="174" t="str">
        <f>[4]SayfaKAY!AG455</f>
        <v>HANNING&amp;KAHL</v>
      </c>
      <c r="AP674" s="174" t="str">
        <f>[4]SayfaKAY!AI455</f>
        <v>S306-7001</v>
      </c>
      <c r="AQ674" s="174" t="str">
        <f>[4]SayfaKAY!AQ455</f>
        <v/>
      </c>
      <c r="AR674" s="174" t="str">
        <f>[4]SayfaKAY!AH455</f>
        <v>XHidrolik Ünite HZY-K100-DPR</v>
      </c>
      <c r="AS674" s="174">
        <f>[4]SayfaKAY!AJ455</f>
        <v>1</v>
      </c>
      <c r="AT674" s="175" t="str">
        <f>[4]SayfaKAY!AM455</f>
        <v/>
      </c>
      <c r="AU674" s="176" t="str">
        <f>[4]SayfaKAY!AL455</f>
        <v/>
      </c>
      <c r="AV674" s="176" t="str">
        <f>[4]SayfaKAY!AP455</f>
        <v/>
      </c>
      <c r="AW674" s="177" t="str">
        <f>[4]SayfaKAY!AT455</f>
        <v/>
      </c>
      <c r="AX674" s="194">
        <f t="shared" si="468"/>
        <v>8448.0000009143259</v>
      </c>
      <c r="AY674" s="168"/>
      <c r="AZ674" s="167"/>
      <c r="BA674" s="113"/>
      <c r="BB674" s="171" t="str">
        <f>IF($AQ$1="X", IF(AND(G674&gt;=$AS$1,G674&lt;=$AT$1),IF(P674&lt;&gt;"D(Arıza Değil)",AC674,0), IF(AND(G674&gt;=$AU$1,G674&lt;=$AV$1),IF(P674&lt;&gt;"D(Arıza Değil)",AC674,0), "")), "")</f>
        <v/>
      </c>
      <c r="BC674" s="114"/>
      <c r="BD674" s="114"/>
      <c r="BE674" s="114"/>
      <c r="BF674" s="114"/>
      <c r="BG674" s="114"/>
      <c r="BH674" s="114">
        <f>IFERROR(FRACAS!AN458, "Hata Var")</f>
        <v>180</v>
      </c>
      <c r="BI674" s="114"/>
      <c r="BJ674" s="114"/>
      <c r="BK674" s="105" t="str">
        <f>[4]SayfaKAY!AW455</f>
        <v/>
      </c>
      <c r="BL674" s="105" t="str">
        <f>[4]SayfaKAY!V455</f>
        <v>HANNING &amp; KAHL GMBH &amp; CO.KG</v>
      </c>
      <c r="BM674" s="114"/>
      <c r="BN674" s="171" t="str">
        <f t="shared" si="469"/>
        <v>x yok</v>
      </c>
      <c r="BO674" s="171" t="b">
        <f t="shared" si="470"/>
        <v>0</v>
      </c>
      <c r="BP674" s="171" t="b">
        <f t="shared" si="471"/>
        <v>0</v>
      </c>
      <c r="BQ674" s="226">
        <f t="shared" si="472"/>
        <v>15.999999978812411</v>
      </c>
      <c r="BR674" s="226">
        <f t="shared" si="473"/>
        <v>240.00000004889444</v>
      </c>
      <c r="BS674" s="226">
        <f t="shared" si="474"/>
        <v>256.00000002770685</v>
      </c>
      <c r="BT674" s="114"/>
      <c r="BU674" s="242"/>
      <c r="BV674" s="233">
        <f t="shared" si="475"/>
        <v>2</v>
      </c>
      <c r="BW674" s="226" t="str">
        <f t="shared" si="476"/>
        <v>Evet, çakışma var</v>
      </c>
      <c r="BX674" s="229"/>
      <c r="BY674" s="247">
        <f t="shared" si="477"/>
        <v>1.1111111096397508E-2</v>
      </c>
      <c r="BZ674" s="247">
        <f t="shared" si="478"/>
        <v>0.16666666670062114</v>
      </c>
      <c r="CA674" s="247">
        <f t="shared" si="479"/>
        <v>0.17777777779701864</v>
      </c>
      <c r="CB674" s="213"/>
      <c r="CC674" s="211"/>
      <c r="CD674" s="196"/>
      <c r="CE674" s="213">
        <v>454</v>
      </c>
      <c r="CF674" s="182">
        <f t="shared" si="480"/>
        <v>45693.447222222203</v>
      </c>
      <c r="CG674" s="182">
        <f t="shared" si="481"/>
        <v>45693.625</v>
      </c>
      <c r="CH674" s="196"/>
      <c r="CI674" s="196"/>
      <c r="CJ674" s="196"/>
      <c r="CK674" s="196">
        <f t="shared" si="482"/>
        <v>0.16666666670062114</v>
      </c>
      <c r="CL674" s="196">
        <f t="shared" si="483"/>
        <v>1.1111111096397508E-2</v>
      </c>
      <c r="CM674" s="196">
        <f t="shared" si="484"/>
        <v>0.17777777779701864</v>
      </c>
      <c r="CN674" s="114"/>
      <c r="CO674" s="115">
        <f t="shared" si="485"/>
        <v>256.00000002770685</v>
      </c>
      <c r="CP674" s="116">
        <f t="shared" si="486"/>
        <v>10.000000002037268</v>
      </c>
      <c r="CQ674" s="117">
        <f t="shared" si="487"/>
        <v>0.44722222220298136</v>
      </c>
      <c r="CR674" s="117">
        <f t="shared" si="488"/>
        <v>45693.458333333299</v>
      </c>
      <c r="CS674" s="117">
        <f t="shared" si="489"/>
        <v>45693.625</v>
      </c>
      <c r="CT674" s="118">
        <f t="shared" si="490"/>
        <v>65797935.999999978</v>
      </c>
      <c r="CU674" s="118">
        <f t="shared" si="491"/>
        <v>240.00000004889444</v>
      </c>
      <c r="CV674" s="118">
        <f t="shared" si="492"/>
        <v>65798176.00000003</v>
      </c>
      <c r="CW674" s="119">
        <f t="shared" si="493"/>
        <v>0.99999635248247531</v>
      </c>
    </row>
    <row r="675" spans="1:101" ht="118.5" customHeight="1" x14ac:dyDescent="0.3">
      <c r="A675" s="160" t="str">
        <f>[4]SayfaKAY!C472</f>
        <v>KAY5+6</v>
      </c>
      <c r="B675" s="104" t="str">
        <f>[4]SayfaKAY!D472</f>
        <v>3877(6)</v>
      </c>
      <c r="C675" s="105" t="str">
        <f>[4]SayfaKAY!E472</f>
        <v>MA</v>
      </c>
      <c r="D675" s="105">
        <f>[4]SayfaKAY!F472</f>
        <v>70823</v>
      </c>
      <c r="E675" s="106" t="str">
        <f>[4]SayfaKAY!G472</f>
        <v>BOZ-KAY5+6-FF-471</v>
      </c>
      <c r="F675" s="193">
        <f t="shared" si="454"/>
        <v>45693</v>
      </c>
      <c r="G675" s="135">
        <f t="shared" si="455"/>
        <v>0.58125000000291038</v>
      </c>
      <c r="H675" s="235">
        <f>[4]SayfaKAY!H472</f>
        <v>45693.581250000003</v>
      </c>
      <c r="I675" s="104" t="str">
        <f>[4]SayfaKAY!I472</f>
        <v>Hat/Line</v>
      </c>
      <c r="J675" s="103" t="str">
        <f>IF([4]SayfaKAY!J472="","",IF([4]SayfaKAY!J472="Müşteri","Notified by Customer","Notified by Bozankaya"))</f>
        <v>Notified by Customer</v>
      </c>
      <c r="K675" s="103" t="e">
        <f>VLOOKUP([4]SayfaKAY!L472,#REF!,2,FALSE)</f>
        <v>#REF!</v>
      </c>
      <c r="L675" s="165" t="str">
        <f>[4]SayfaKAY!X472</f>
        <v>MEDCOM SP. Z O.O.</v>
      </c>
      <c r="M675" s="107" t="str">
        <f t="shared" si="456"/>
        <v>KAY5+6-BOZ-KAY5+6-FF-471</v>
      </c>
      <c r="N675" s="105" t="str">
        <f>[4]SayfaKAY!M472</f>
        <v>DURUŞ VE KALKIŞLARDA SARSINTI VE TİTREME YAPIYOR. İNVERTÖR 3 ARIZALI BİLGİSİ GELDİ.</v>
      </c>
      <c r="O675" s="166" t="str">
        <f>[4]SayfaKAY!P472</f>
        <v>D-Arıza değil</v>
      </c>
      <c r="P675" s="166" t="str">
        <f>[4]SayfaKAY!Q472</f>
        <v>B(Servisten çekmeye etki eden arıza)</v>
      </c>
      <c r="Q675" s="166" t="str">
        <f>[4]SayfaKAY!R472</f>
        <v>N.A(Yaralanma yok)</v>
      </c>
      <c r="R675" s="132" t="str" cm="1">
        <f t="array" ref="R675">IF([4]SayfaKAY!U472="","",_xlfn.IFS([4]SayfaKAY!U472="Bozankaya","Bozankaya",[4]SayfaKAY!U472="Müşteri","Customer",[4]SayfaKAY!U472="Tedarikçi","Equipment Supplier"))</f>
        <v>Equipment Supplier</v>
      </c>
      <c r="S675" s="204" t="str">
        <f>[4]SayfaKAY!N472</f>
        <v>ARAÇLA TEST YAPILDI. MOTOR-3 SARSINTILI ÇALIŞIYORDU. YAPILAN KONTROLLERDE İNVERTÖR-3 ÜN FAZLA AKIM ÇEKTİĞİ GÖRÜLDÜ. KOMBO BOX İÇERİSİNDE BULUNAN X3-2 IGBT KARTININ ARIZALI OLDUĞU TESPİT EDİLDİ. DEĞİŞİM YAPILDI. PARK SAHASINDA TEST YAPILDI. ARIZA GİDERİLDİ.</v>
      </c>
      <c r="T675" s="133" t="str">
        <f>[4]SayfaKAY!AD472</f>
        <v>*Ekipman değiştirilecek</v>
      </c>
      <c r="U675" s="132" t="str">
        <f>[4]SayfaKAY!W472</f>
        <v>Evet</v>
      </c>
      <c r="V675" s="108">
        <f>[4]SayfaKAY!AZ472</f>
        <v>2</v>
      </c>
      <c r="W675" s="136">
        <f t="shared" si="457"/>
        <v>45694</v>
      </c>
      <c r="X675" s="137" t="str">
        <f t="shared" si="458"/>
        <v>05:00</v>
      </c>
      <c r="Y675" s="235">
        <f>[4]SayfaKAY!AE472</f>
        <v>45694.208333333299</v>
      </c>
      <c r="Z675" s="192">
        <f t="shared" si="459"/>
        <v>45694</v>
      </c>
      <c r="AA675" s="110" t="str">
        <f t="shared" si="460"/>
        <v>15:00</v>
      </c>
      <c r="AB675" s="182">
        <f>[4]SayfaKAY!BA472</f>
        <v>45694.625</v>
      </c>
      <c r="AC675" s="257">
        <f t="shared" si="461"/>
        <v>1502.999999995809</v>
      </c>
      <c r="AD675" s="111">
        <f t="shared" si="462"/>
        <v>45694</v>
      </c>
      <c r="AE675" s="111" t="str">
        <f t="shared" si="463"/>
        <v>15:00</v>
      </c>
      <c r="AF675" s="235">
        <f>[4]SayfaKAY!BA472</f>
        <v>45694.625</v>
      </c>
      <c r="AG675" s="179" t="str">
        <f>[4]SayfaKAY!S472</f>
        <v>(II) Aynı Araçta Tekrarlayan Arıza</v>
      </c>
      <c r="AH675" s="178" t="str">
        <f t="shared" si="464"/>
        <v>Bu Arıza Aracın Servise Verilmesine Engel</v>
      </c>
      <c r="AI675" s="163" t="str">
        <f>[4]SayfaKAY!AV472</f>
        <v/>
      </c>
      <c r="AJ675" s="164" t="str">
        <f t="shared" si="465"/>
        <v/>
      </c>
      <c r="AK675" s="164" t="str">
        <f t="shared" si="466"/>
        <v/>
      </c>
      <c r="AL675" s="112" t="str">
        <f>[4]SayfaKAY!AX472</f>
        <v/>
      </c>
      <c r="AM675" s="257" cm="1">
        <f t="array" ref="AM675">IFERROR(IF(AND(P675&lt;&gt;"D(Arıza Değil)",AH675="Bu Arıza Aracın Servise Verilmesine Engel Değil"),
IF(Z675-F675&gt;0,(AB675-Y675)*24*60,
IF(OR(AND(G675&gt;$AS$1,G675&lt;$AT$1),AND(G675&gt;$AU$1,G675&lt;$AV$1)),
(AF675-H675)*24*60,     BH:BH0)),        AN675),0)</f>
        <v>1502.999999995809</v>
      </c>
      <c r="AN675" s="257">
        <f t="shared" si="467"/>
        <v>1502.999999995809</v>
      </c>
      <c r="AO675" s="174" t="str">
        <f>[4]SayfaKAY!AG472</f>
        <v>MEDCOM</v>
      </c>
      <c r="AP675" s="174" t="str">
        <f>[4]SayfaKAY!AI472</f>
        <v>P620-7023</v>
      </c>
      <c r="AQ675" s="174" t="str">
        <f>[4]SayfaKAY!AQ472</f>
        <v/>
      </c>
      <c r="AR675" s="174" t="str">
        <f>[4]SayfaKAY!AH472</f>
        <v>COMBO KUTUSU (+LHD) MEDCOM</v>
      </c>
      <c r="AS675" s="174">
        <f>[4]SayfaKAY!AJ472</f>
        <v>1</v>
      </c>
      <c r="AT675" s="175" t="str">
        <f>[4]SayfaKAY!AM472</f>
        <v/>
      </c>
      <c r="AU675" s="176" t="str">
        <f>[4]SayfaKAY!AL472</f>
        <v/>
      </c>
      <c r="AV675" s="176" t="str">
        <f>[4]SayfaKAY!AP472</f>
        <v/>
      </c>
      <c r="AW675" s="177" t="str">
        <f>[4]SayfaKAY!AT472</f>
        <v/>
      </c>
      <c r="AX675" s="194">
        <f t="shared" si="468"/>
        <v>33065.999999907799</v>
      </c>
      <c r="AY675" s="168"/>
      <c r="AZ675" s="167"/>
      <c r="BA675" s="113"/>
      <c r="BB675" s="171"/>
      <c r="BC675" s="114"/>
      <c r="BD675" s="114"/>
      <c r="BE675" s="114"/>
      <c r="BF675" s="114"/>
      <c r="BG675" s="114"/>
      <c r="BH675" s="114">
        <f>IFERROR(FRACAS!AN475, "Hata Var")</f>
        <v>120.00000009778887</v>
      </c>
      <c r="BI675" s="114"/>
      <c r="BJ675" s="114"/>
      <c r="BK675" s="105" t="str">
        <f>[4]SayfaKAY!AW472</f>
        <v/>
      </c>
      <c r="BL675" s="105" t="str">
        <f>[4]SayfaKAY!V472</f>
        <v>MEDCOM SP. Z O.O.</v>
      </c>
      <c r="BM675" s="114"/>
      <c r="BN675" s="171" t="str">
        <f t="shared" si="469"/>
        <v>x yok</v>
      </c>
      <c r="BO675" s="171" t="b">
        <f t="shared" si="470"/>
        <v>0</v>
      </c>
      <c r="BP675" s="171" t="str">
        <f t="shared" si="471"/>
        <v>Bir günden fazla süren arıza</v>
      </c>
      <c r="BQ675" s="226">
        <f t="shared" si="472"/>
        <v>902.99999994691461</v>
      </c>
      <c r="BR675" s="226">
        <f t="shared" si="473"/>
        <v>600.00000004889444</v>
      </c>
      <c r="BS675" s="226">
        <f t="shared" si="474"/>
        <v>1502.999999995809</v>
      </c>
      <c r="BT675" s="114"/>
      <c r="BU675" s="242"/>
      <c r="BV675" s="233">
        <f t="shared" si="475"/>
        <v>2</v>
      </c>
      <c r="BW675" s="226" t="str">
        <f t="shared" si="476"/>
        <v>Evet, çakışma var</v>
      </c>
      <c r="BX675" s="229"/>
      <c r="BY675" s="247">
        <f t="shared" si="477"/>
        <v>0.62708333329646848</v>
      </c>
      <c r="BZ675" s="247">
        <f t="shared" si="478"/>
        <v>0.41666666670062114</v>
      </c>
      <c r="CA675" s="247">
        <f t="shared" si="479"/>
        <v>1.0437499999970896</v>
      </c>
      <c r="CB675" s="213"/>
      <c r="CC675" s="211"/>
      <c r="CD675" s="196"/>
      <c r="CE675" s="213">
        <v>471</v>
      </c>
      <c r="CF675" s="182">
        <f t="shared" si="480"/>
        <v>45693.581250000003</v>
      </c>
      <c r="CG675" s="182">
        <f t="shared" si="481"/>
        <v>45694.625</v>
      </c>
      <c r="CH675" s="196"/>
      <c r="CI675" s="196"/>
      <c r="CJ675" s="196"/>
      <c r="CK675" s="196">
        <f t="shared" si="482"/>
        <v>0.41666666670062114</v>
      </c>
      <c r="CL675" s="196">
        <f t="shared" si="483"/>
        <v>0.62708333329646848</v>
      </c>
      <c r="CM675" s="196">
        <f t="shared" si="484"/>
        <v>1.0437499999970896</v>
      </c>
      <c r="CN675" s="114"/>
      <c r="CO675" s="115">
        <f t="shared" si="485"/>
        <v>1502.999999995809</v>
      </c>
      <c r="CP675" s="116">
        <f t="shared" si="486"/>
        <v>25.000000002037268</v>
      </c>
      <c r="CQ675" s="117">
        <f t="shared" si="487"/>
        <v>0.58125000000291038</v>
      </c>
      <c r="CR675" s="117">
        <f t="shared" si="488"/>
        <v>45694.208333333299</v>
      </c>
      <c r="CS675" s="117">
        <f t="shared" si="489"/>
        <v>45694.625</v>
      </c>
      <c r="CT675" s="118">
        <f t="shared" si="490"/>
        <v>65798822.999999948</v>
      </c>
      <c r="CU675" s="118">
        <f t="shared" si="491"/>
        <v>600.00000004889444</v>
      </c>
      <c r="CV675" s="118">
        <f t="shared" si="492"/>
        <v>65799422.999999993</v>
      </c>
      <c r="CW675" s="119">
        <f t="shared" si="493"/>
        <v>0.99999088137900471</v>
      </c>
    </row>
    <row r="676" spans="1:101" ht="118.5" customHeight="1" x14ac:dyDescent="0.3">
      <c r="A676" s="160" t="str">
        <f>[4]SayfaKAY!C425</f>
        <v>KAY5+6</v>
      </c>
      <c r="B676" s="104" t="str">
        <f>[4]SayfaKAY!D425</f>
        <v>3874(3)</v>
      </c>
      <c r="C676" s="105" t="str">
        <f>[4]SayfaKAY!E425</f>
        <v>MA</v>
      </c>
      <c r="D676" s="105">
        <f>[4]SayfaKAY!F425</f>
        <v>122082</v>
      </c>
      <c r="E676" s="106" t="str">
        <f>[4]SayfaKAY!G425</f>
        <v>BOZ-KAY5+6-FF-424</v>
      </c>
      <c r="F676" s="134">
        <f t="shared" si="454"/>
        <v>45692</v>
      </c>
      <c r="G676" s="135">
        <f t="shared" si="455"/>
        <v>0.54166666670062114</v>
      </c>
      <c r="H676" s="235">
        <f>[4]SayfaKAY!H425</f>
        <v>45692.541666666701</v>
      </c>
      <c r="I676" s="104" t="str">
        <f>[4]SayfaKAY!I425</f>
        <v>Hat/Line</v>
      </c>
      <c r="J676" s="103" t="str">
        <f>IF([4]SayfaKAY!J425="","",IF([4]SayfaKAY!J425="Müşteri","Notified by Customer","Notified by Bozankaya"))</f>
        <v>Notified by Customer</v>
      </c>
      <c r="K676" s="103" t="e">
        <f>VLOOKUP([4]SayfaKAY!L425,#REF!,2,FALSE)</f>
        <v>#REF!</v>
      </c>
      <c r="L676" s="165" t="str">
        <f>[4]SayfaKAY!X425</f>
        <v>NSC TEKNOLOJİ ve İNŞAAT LTD.ŞTİ.</v>
      </c>
      <c r="M676" s="107" t="str">
        <f t="shared" si="456"/>
        <v>KAY5+6-BOZ-KAY5+6-FF-424</v>
      </c>
      <c r="N676" s="105" t="str">
        <f>[4]SayfaKAY!M425</f>
        <v>Cctv ekraninda renk kaymalari</v>
      </c>
      <c r="O676" s="166" t="str">
        <f>[4]SayfaKAY!P425</f>
        <v>C-Uyarı, sürüş devamlılığı</v>
      </c>
      <c r="P676" s="166" t="str">
        <f>[4]SayfaKAY!Q425</f>
        <v>B(Servisten çekmeye etki eden arıza)</v>
      </c>
      <c r="Q676" s="166" t="str">
        <f>[4]SayfaKAY!R425</f>
        <v>N.A(Yaralanma yok)</v>
      </c>
      <c r="R676" s="132" t="str" cm="1">
        <f t="array" ref="R676">IF([4]SayfaKAY!U425="","",_xlfn.IFS([4]SayfaKAY!U425="Bozankaya","Bozankaya",[4]SayfaKAY!U425="Müşteri","Customer",[4]SayfaKAY!U425="Tedarikçi","Equipment Supplier"))</f>
        <v>Equipment Supplier</v>
      </c>
      <c r="S676" s="204" t="str">
        <f>[4]SayfaKAY!N425</f>
        <v>Ekran degisimi yapıldı</v>
      </c>
      <c r="T676" s="133" t="str">
        <f>[4]SayfaKAY!AD425</f>
        <v>*Ekipman tamir edilecek</v>
      </c>
      <c r="U676" s="132" t="str">
        <f>[4]SayfaKAY!W425</f>
        <v>Evet</v>
      </c>
      <c r="V676" s="108" t="str">
        <f>[4]SayfaKAY!AZ425</f>
        <v/>
      </c>
      <c r="W676" s="136">
        <f t="shared" si="457"/>
        <v>45692</v>
      </c>
      <c r="X676" s="137" t="str">
        <f t="shared" si="458"/>
        <v>14:00</v>
      </c>
      <c r="Y676" s="235">
        <f>[4]SayfaKAY!AE425</f>
        <v>45692.583333333299</v>
      </c>
      <c r="Z676" s="109">
        <f t="shared" si="459"/>
        <v>45692</v>
      </c>
      <c r="AA676" s="110" t="str">
        <f t="shared" si="460"/>
        <v>15:00</v>
      </c>
      <c r="AB676" s="182">
        <f>[4]SayfaKAY!BA425</f>
        <v>45692.625</v>
      </c>
      <c r="AC676" s="257">
        <f t="shared" si="461"/>
        <v>119.99999995110556</v>
      </c>
      <c r="AD676" s="111">
        <f t="shared" si="462"/>
        <v>45692</v>
      </c>
      <c r="AE676" s="111" t="str">
        <f t="shared" si="463"/>
        <v>15:00</v>
      </c>
      <c r="AF676" s="235">
        <f>[4]SayfaKAY!BA425</f>
        <v>45692.625</v>
      </c>
      <c r="AG676" s="179" t="str">
        <f>[4]SayfaKAY!S425</f>
        <v>(III) Farklı Araçlarda Tekrarlayan Arıza</v>
      </c>
      <c r="AH676" s="178" t="str">
        <f t="shared" si="464"/>
        <v>Bu Arıza Aracın Servise Verilmesine Engel</v>
      </c>
      <c r="AI676" s="163" t="str">
        <f>[4]SayfaKAY!AV425</f>
        <v/>
      </c>
      <c r="AJ676" s="164" t="str">
        <f t="shared" si="465"/>
        <v/>
      </c>
      <c r="AK676" s="164" t="str">
        <f t="shared" si="466"/>
        <v/>
      </c>
      <c r="AL676" s="112" t="str">
        <f>[4]SayfaKAY!AX425</f>
        <v/>
      </c>
      <c r="AM676" s="257" cm="1">
        <f t="array" ref="AM676">IFERROR(IF(AND(P676&lt;&gt;"D(Arıza Değil)",AH676="Bu Arıza Aracın Servise Verilmesine Engel Değil"),
IF(Z676-F676&gt;0,(AB676-Y676)*24*60,
IF(OR(AND(G676&gt;$AS$1,G676&lt;$AT$1),AND(G676&gt;$AU$1,G676&lt;$AV$1)),
(AF676-H676)*24*60,     BH:BH0)),        AN676),0)</f>
        <v>119.99999995110556</v>
      </c>
      <c r="AN676" s="257">
        <f t="shared" si="467"/>
        <v>119.99999995110556</v>
      </c>
      <c r="AO676" s="174" t="str">
        <f>[4]SayfaKAY!AG425</f>
        <v>NSC</v>
      </c>
      <c r="AP676" s="174" t="str">
        <f>[4]SayfaKAY!AI425</f>
        <v>E810-7145</v>
      </c>
      <c r="AQ676" s="174" t="str">
        <f>[4]SayfaKAY!AQ425</f>
        <v/>
      </c>
      <c r="AR676" s="174" t="str">
        <f>[4]SayfaKAY!AH425</f>
        <v>CCTV EKRANI</v>
      </c>
      <c r="AS676" s="174">
        <f>[4]SayfaKAY!AJ425</f>
        <v>1</v>
      </c>
      <c r="AT676" s="175" t="str">
        <f>[4]SayfaKAY!AM425</f>
        <v/>
      </c>
      <c r="AU676" s="176" t="str">
        <f>[4]SayfaKAY!AL425</f>
        <v/>
      </c>
      <c r="AV676" s="176" t="str">
        <f>[4]SayfaKAY!AP425</f>
        <v/>
      </c>
      <c r="AW676" s="177" t="str">
        <f>[4]SayfaKAY!AT425</f>
        <v/>
      </c>
      <c r="AX676" s="194" t="str">
        <f t="shared" si="468"/>
        <v/>
      </c>
      <c r="AY676" s="168"/>
      <c r="AZ676" s="167"/>
      <c r="BA676" s="113"/>
      <c r="BB676" s="171" t="str">
        <f>IF($AQ$1="X", IF(AND(G676&gt;=$AS$1,G676&lt;=$AT$1),IF(P676&lt;&gt;"D(Arıza Değil)",AC676,0), IF(AND(G676&gt;=$AU$1,G676&lt;=$AV$1),IF(P676&lt;&gt;"D(Arıza Değil)",AC676,0), "")), "")</f>
        <v/>
      </c>
      <c r="BC676" s="114"/>
      <c r="BD676" s="114"/>
      <c r="BE676" s="114"/>
      <c r="BF676" s="114"/>
      <c r="BG676" s="114"/>
      <c r="BH676" s="114" t="str">
        <f>IFERROR(FRACAS!AN428, "Hata Var")</f>
        <v/>
      </c>
      <c r="BI676" s="114"/>
      <c r="BJ676" s="114"/>
      <c r="BK676" s="105" t="str">
        <f>[4]SayfaKAY!AW425</f>
        <v/>
      </c>
      <c r="BL676" s="105" t="str">
        <f>[4]SayfaKAY!V425</f>
        <v>NSC</v>
      </c>
      <c r="BM676" s="114"/>
      <c r="BN676" s="171" t="str">
        <f t="shared" si="469"/>
        <v>x yok</v>
      </c>
      <c r="BO676" s="171" t="b">
        <f t="shared" si="470"/>
        <v>0</v>
      </c>
      <c r="BP676" s="171" t="b">
        <f t="shared" si="471"/>
        <v>0</v>
      </c>
      <c r="BQ676" s="226">
        <f t="shared" si="472"/>
        <v>59.99999990221113</v>
      </c>
      <c r="BR676" s="226">
        <f t="shared" si="473"/>
        <v>60.000000048894435</v>
      </c>
      <c r="BS676" s="226">
        <f t="shared" si="474"/>
        <v>119.99999995110556</v>
      </c>
      <c r="BT676" s="114"/>
      <c r="BU676" s="242"/>
      <c r="BV676" s="233">
        <f t="shared" si="475"/>
        <v>1</v>
      </c>
      <c r="BW676" s="226" t="str">
        <f t="shared" si="476"/>
        <v>Evet, çakışma var</v>
      </c>
      <c r="BX676" s="229"/>
      <c r="BY676" s="247">
        <f t="shared" si="477"/>
        <v>4.1666666598757729E-2</v>
      </c>
      <c r="BZ676" s="247">
        <f t="shared" si="478"/>
        <v>4.1666666700621136E-2</v>
      </c>
      <c r="CA676" s="247">
        <f t="shared" si="479"/>
        <v>8.3333333299378864E-2</v>
      </c>
      <c r="CB676" s="213"/>
      <c r="CC676" s="211"/>
      <c r="CD676" s="196"/>
      <c r="CE676" s="213">
        <v>424</v>
      </c>
      <c r="CF676" s="182">
        <f t="shared" si="480"/>
        <v>45692.541666666701</v>
      </c>
      <c r="CG676" s="182">
        <f t="shared" si="481"/>
        <v>45692.625</v>
      </c>
      <c r="CH676" s="196"/>
      <c r="CI676" s="196"/>
      <c r="CJ676" s="196"/>
      <c r="CK676" s="196">
        <f t="shared" si="482"/>
        <v>4.1666666700621136E-2</v>
      </c>
      <c r="CL676" s="196">
        <f t="shared" si="483"/>
        <v>4.1666666598757729E-2</v>
      </c>
      <c r="CM676" s="196">
        <f t="shared" si="484"/>
        <v>8.3333333299378864E-2</v>
      </c>
      <c r="CN676" s="114"/>
      <c r="CO676" s="115">
        <f t="shared" si="485"/>
        <v>119.99999995110556</v>
      </c>
      <c r="CP676" s="116">
        <f t="shared" si="486"/>
        <v>2.5000000020372681</v>
      </c>
      <c r="CQ676" s="117">
        <f t="shared" si="487"/>
        <v>0.54166666670062114</v>
      </c>
      <c r="CR676" s="117">
        <f t="shared" si="488"/>
        <v>45692.583333333299</v>
      </c>
      <c r="CS676" s="117">
        <f t="shared" si="489"/>
        <v>45692.625</v>
      </c>
      <c r="CT676" s="118">
        <f t="shared" si="490"/>
        <v>65796539.999999903</v>
      </c>
      <c r="CU676" s="118">
        <f t="shared" si="491"/>
        <v>60.000000048894435</v>
      </c>
      <c r="CV676" s="118">
        <f t="shared" si="492"/>
        <v>65796599.999999948</v>
      </c>
      <c r="CW676" s="119">
        <f t="shared" si="493"/>
        <v>0.99999908809877647</v>
      </c>
    </row>
    <row r="677" spans="1:101" ht="118.5" customHeight="1" x14ac:dyDescent="0.3">
      <c r="A677" s="160" t="str">
        <f>[4]SayfaKAY!C458</f>
        <v>KAY5+6</v>
      </c>
      <c r="B677" s="104" t="str">
        <f>[4]SayfaKAY!D458</f>
        <v>3874(3)</v>
      </c>
      <c r="C677" s="105" t="str">
        <f>[4]SayfaKAY!E458</f>
        <v>MB</v>
      </c>
      <c r="D677" s="105">
        <f>[4]SayfaKAY!F458</f>
        <v>122082</v>
      </c>
      <c r="E677" s="106" t="str">
        <f>[4]SayfaKAY!G458</f>
        <v>BOZ-KAY5+6-FF-457</v>
      </c>
      <c r="F677" s="193">
        <f t="shared" si="454"/>
        <v>45692</v>
      </c>
      <c r="G677" s="135">
        <f t="shared" si="455"/>
        <v>0.99305555559840286</v>
      </c>
      <c r="H677" s="235">
        <f>[4]SayfaKAY!H458</f>
        <v>45692.993055555598</v>
      </c>
      <c r="I677" s="104" t="str">
        <f>[4]SayfaKAY!I458</f>
        <v>Hat/Line</v>
      </c>
      <c r="J677" s="103" t="str">
        <f>IF([4]SayfaKAY!J458="","",IF([4]SayfaKAY!J458="Müşteri","Notified by Customer","Notified by Bozankaya"))</f>
        <v>Notified by Customer</v>
      </c>
      <c r="K677" s="103" t="e">
        <f>VLOOKUP([4]SayfaKAY!L458,#REF!,2,FALSE)</f>
        <v>#REF!</v>
      </c>
      <c r="L677" s="165" t="str">
        <f>[4]SayfaKAY!X458</f>
        <v>DENİZLER OTOMOTİV SAN. VE TİC.LTD.Ş</v>
      </c>
      <c r="M677" s="107" t="str">
        <f t="shared" si="456"/>
        <v>KAY5+6-BOZ-KAY5+6-FF-457</v>
      </c>
      <c r="N677" s="105" t="str">
        <f>[4]SayfaKAY!M458</f>
        <v>SİLECEK YARIM KALIYOR.</v>
      </c>
      <c r="O677" s="166" t="str">
        <f>[4]SayfaKAY!P458</f>
        <v>D-Arıza değil</v>
      </c>
      <c r="P677" s="166" t="str">
        <f>[4]SayfaKAY!Q458</f>
        <v>A(Hareket etmeyi engelleyen arıza)</v>
      </c>
      <c r="Q677" s="166" t="str">
        <f>[4]SayfaKAY!R458</f>
        <v>N.A(Yaralanma yok)</v>
      </c>
      <c r="R677" s="132" t="str" cm="1">
        <f t="array" ref="R677">IF([4]SayfaKAY!U458="","",_xlfn.IFS([4]SayfaKAY!U458="Bozankaya","Bozankaya",[4]SayfaKAY!U458="Müşteri","Customer",[4]SayfaKAY!U458="Tedarikçi","Equipment Supplier"))</f>
        <v>Equipment Supplier</v>
      </c>
      <c r="S677" s="204" t="str">
        <f>[4]SayfaKAY!N458</f>
        <v>AYAR YAPILARA, SIKILANDI.</v>
      </c>
      <c r="T677" s="133" t="str">
        <f>[4]SayfaKAY!AD458</f>
        <v>*Ekipman tamir edilecek</v>
      </c>
      <c r="U677" s="132" t="str">
        <f>[4]SayfaKAY!W458</f>
        <v>Evet</v>
      </c>
      <c r="V677" s="108">
        <f>[4]SayfaKAY!AZ458</f>
        <v>1</v>
      </c>
      <c r="W677" s="136">
        <f t="shared" si="457"/>
        <v>45693</v>
      </c>
      <c r="X677" s="137" t="str">
        <f t="shared" si="458"/>
        <v>00:00</v>
      </c>
      <c r="Y677" s="235">
        <f>[4]SayfaKAY!AE458</f>
        <v>45693</v>
      </c>
      <c r="Z677" s="192">
        <f t="shared" si="459"/>
        <v>45693</v>
      </c>
      <c r="AA677" s="110" t="str">
        <f t="shared" si="460"/>
        <v>00:30</v>
      </c>
      <c r="AB677" s="182">
        <f>[4]SayfaKAY!BA458</f>
        <v>45693.020833333299</v>
      </c>
      <c r="AC677" s="257">
        <f t="shared" si="461"/>
        <v>39.999999889405444</v>
      </c>
      <c r="AD677" s="111">
        <f t="shared" si="462"/>
        <v>45693</v>
      </c>
      <c r="AE677" s="111" t="str">
        <f t="shared" si="463"/>
        <v>00:30</v>
      </c>
      <c r="AF677" s="235">
        <f>[4]SayfaKAY!BA458</f>
        <v>45693.020833333299</v>
      </c>
      <c r="AG677" s="179" t="str">
        <f>[4]SayfaKAY!S458</f>
        <v>(III) Farklı Araçlarda Tekrarlayan Arıza</v>
      </c>
      <c r="AH677" s="178" t="str">
        <f t="shared" si="464"/>
        <v>Bu Arıza Aracın Servise Verilmesine Engel</v>
      </c>
      <c r="AI677" s="163" t="str">
        <f>[4]SayfaKAY!AV458</f>
        <v/>
      </c>
      <c r="AJ677" s="164" t="str">
        <f t="shared" si="465"/>
        <v/>
      </c>
      <c r="AK677" s="164" t="str">
        <f t="shared" si="466"/>
        <v/>
      </c>
      <c r="AL677" s="112" t="str">
        <f>[4]SayfaKAY!AX458</f>
        <v/>
      </c>
      <c r="AM677" s="257" cm="1">
        <f t="array" ref="AM677">IFERROR(IF(AND(P677&lt;&gt;"D(Arıza Değil)",AH677="Bu Arıza Aracın Servise Verilmesine Engel Değil"),
IF(Z677-F677&gt;0,(AB677-Y677)*24*60,
IF(OR(AND(G677&gt;$AS$1,G677&lt;$AT$1),AND(G677&gt;$AU$1,G677&lt;$AV$1)),
(AF677-H677)*24*60,     BH:BH0)),        AN677),0)</f>
        <v>39.999999889405444</v>
      </c>
      <c r="AN677" s="257">
        <f t="shared" si="467"/>
        <v>39.999999889405444</v>
      </c>
      <c r="AO677" s="174" t="str">
        <f>[4]SayfaKAY!AG458</f>
        <v>DENİZLER</v>
      </c>
      <c r="AP677" s="174" t="str">
        <f>[4]SayfaKAY!AI458</f>
        <v>M100-7066</v>
      </c>
      <c r="AQ677" s="174" t="str">
        <f>[4]SayfaKAY!AQ458</f>
        <v/>
      </c>
      <c r="AR677" s="174" t="str">
        <f>[4]SayfaKAY!AH458</f>
        <v>SİLECEK MEKANİZMASI Denizler / M.11.2506</v>
      </c>
      <c r="AS677" s="174">
        <f>[4]SayfaKAY!AJ458</f>
        <v>1</v>
      </c>
      <c r="AT677" s="175" t="str">
        <f>[4]SayfaKAY!AM458</f>
        <v/>
      </c>
      <c r="AU677" s="176" t="str">
        <f>[4]SayfaKAY!AL458</f>
        <v/>
      </c>
      <c r="AV677" s="176" t="str">
        <f>[4]SayfaKAY!AP458</f>
        <v/>
      </c>
      <c r="AW677" s="177" t="str">
        <f>[4]SayfaKAY!AT458</f>
        <v/>
      </c>
      <c r="AX677" s="194">
        <f t="shared" si="468"/>
        <v>439.99999878345989</v>
      </c>
      <c r="AY677" s="168"/>
      <c r="AZ677" s="167"/>
      <c r="BA677" s="113"/>
      <c r="BB677" s="171"/>
      <c r="BC677" s="114"/>
      <c r="BD677" s="114"/>
      <c r="BE677" s="114"/>
      <c r="BF677" s="114"/>
      <c r="BG677" s="114"/>
      <c r="BH677" s="114">
        <f>IFERROR(FRACAS!AN461, "Hata Var")</f>
        <v>420.00000004889444</v>
      </c>
      <c r="BI677" s="114"/>
      <c r="BJ677" s="114"/>
      <c r="BK677" s="105" t="str">
        <f>[4]SayfaKAY!AW458</f>
        <v/>
      </c>
      <c r="BL677" s="105" t="str">
        <f>[4]SayfaKAY!V458</f>
        <v>Bozankaya</v>
      </c>
      <c r="BM677" s="114"/>
      <c r="BN677" s="171" t="str">
        <f t="shared" si="469"/>
        <v>x yok</v>
      </c>
      <c r="BO677" s="171" t="b">
        <f t="shared" si="470"/>
        <v>0</v>
      </c>
      <c r="BP677" s="171" t="str">
        <f t="shared" si="471"/>
        <v>Bir günden fazla süren arıza</v>
      </c>
      <c r="BQ677" s="226">
        <f t="shared" si="472"/>
        <v>9.9999999382998794</v>
      </c>
      <c r="BR677" s="226">
        <f t="shared" si="473"/>
        <v>29.999999951105565</v>
      </c>
      <c r="BS677" s="226">
        <f t="shared" si="474"/>
        <v>39.999999889405444</v>
      </c>
      <c r="BT677" s="114"/>
      <c r="BU677" s="242"/>
      <c r="BV677" s="233">
        <f t="shared" si="475"/>
        <v>0</v>
      </c>
      <c r="BW677" s="226" t="str">
        <f t="shared" si="476"/>
        <v>Hayır, çakışma yok</v>
      </c>
      <c r="BX677" s="229"/>
      <c r="BY677" s="247">
        <f t="shared" si="477"/>
        <v>6.9444444015971385E-3</v>
      </c>
      <c r="BZ677" s="247">
        <f t="shared" si="478"/>
        <v>2.0833333299378864E-2</v>
      </c>
      <c r="CA677" s="247">
        <f t="shared" si="479"/>
        <v>2.7777777700976003E-2</v>
      </c>
      <c r="CB677" s="213"/>
      <c r="CC677" s="211"/>
      <c r="CD677" s="196"/>
      <c r="CE677" s="213">
        <v>457</v>
      </c>
      <c r="CF677" s="182">
        <f t="shared" si="480"/>
        <v>45692.993055555598</v>
      </c>
      <c r="CG677" s="182">
        <f t="shared" si="481"/>
        <v>45693.020833333299</v>
      </c>
      <c r="CH677" s="196"/>
      <c r="CI677" s="196"/>
      <c r="CJ677" s="196"/>
      <c r="CK677" s="196">
        <f t="shared" si="482"/>
        <v>2.0833333299378864E-2</v>
      </c>
      <c r="CL677" s="196">
        <f t="shared" si="483"/>
        <v>6.9444444015971385E-3</v>
      </c>
      <c r="CM677" s="196">
        <f t="shared" si="484"/>
        <v>2.7777777700976003E-2</v>
      </c>
      <c r="CN677" s="114"/>
      <c r="CO677" s="115">
        <f t="shared" si="485"/>
        <v>39.999999889405444</v>
      </c>
      <c r="CP677" s="116">
        <f t="shared" si="486"/>
        <v>1.2499999979627319</v>
      </c>
      <c r="CQ677" s="117">
        <f t="shared" si="487"/>
        <v>0.99305555559840286</v>
      </c>
      <c r="CR677" s="117">
        <f t="shared" si="488"/>
        <v>45693</v>
      </c>
      <c r="CS677" s="117">
        <f t="shared" si="489"/>
        <v>45693.020833333299</v>
      </c>
      <c r="CT677" s="118">
        <f t="shared" si="490"/>
        <v>65796489.99999994</v>
      </c>
      <c r="CU677" s="118">
        <f t="shared" si="491"/>
        <v>29.999999951105565</v>
      </c>
      <c r="CV677" s="118">
        <f t="shared" si="492"/>
        <v>65796519.999999888</v>
      </c>
      <c r="CW677" s="119">
        <f t="shared" si="493"/>
        <v>0.99999954404883495</v>
      </c>
    </row>
    <row r="678" spans="1:101" ht="118.5" customHeight="1" x14ac:dyDescent="0.3">
      <c r="A678" s="160" t="str">
        <f>[4]SayfaKAY!C464</f>
        <v>KAY5+6</v>
      </c>
      <c r="B678" s="104" t="str">
        <f>[4]SayfaKAY!D464</f>
        <v>3874(3)</v>
      </c>
      <c r="C678" s="105" t="str">
        <f>[4]SayfaKAY!E464</f>
        <v>MB</v>
      </c>
      <c r="D678" s="105">
        <f>[4]SayfaKAY!F464</f>
        <v>121980</v>
      </c>
      <c r="E678" s="106" t="str">
        <f>[4]SayfaKAY!G464</f>
        <v>BOZ-KAY5+6-FF-463</v>
      </c>
      <c r="F678" s="193">
        <f t="shared" si="454"/>
        <v>45692</v>
      </c>
      <c r="G678" s="135">
        <f t="shared" si="455"/>
        <v>0.54652777779847383</v>
      </c>
      <c r="H678" s="235">
        <f>[4]SayfaKAY!H464</f>
        <v>45692.546527777798</v>
      </c>
      <c r="I678" s="104" t="str">
        <f>[4]SayfaKAY!I464</f>
        <v>Hat/Line</v>
      </c>
      <c r="J678" s="103" t="str">
        <f>IF([4]SayfaKAY!J464="","",IF([4]SayfaKAY!J464="Müşteri","Notified by Customer","Notified by Bozankaya"))</f>
        <v>Notified by Customer</v>
      </c>
      <c r="K678" s="103" t="e">
        <f>VLOOKUP([4]SayfaKAY!L464,#REF!,2,FALSE)</f>
        <v>#REF!</v>
      </c>
      <c r="L678" s="165" t="str">
        <f>[4]SayfaKAY!X464</f>
        <v>GREBO OTOMOTİV SANAYİ A.Ş</v>
      </c>
      <c r="M678" s="107" t="str">
        <f t="shared" si="456"/>
        <v>KAY5+6-BOZ-KAY5+6-FF-463</v>
      </c>
      <c r="N678" s="105" t="str">
        <f>[4]SayfaKAY!M464</f>
        <v>KABİN İÇERİSİNDEKİ ASKILI KIRILMIŞ</v>
      </c>
      <c r="O678" s="166" t="str">
        <f>[4]SayfaKAY!P464</f>
        <v>D-Arıza değil</v>
      </c>
      <c r="P678" s="166" t="str">
        <f>[4]SayfaKAY!Q464</f>
        <v>B(Servisten çekmeye etki eden arıza)</v>
      </c>
      <c r="Q678" s="166" t="str">
        <f>[4]SayfaKAY!R464</f>
        <v>N.A(Yaralanma yok)</v>
      </c>
      <c r="R678" s="132" t="str" cm="1">
        <f t="array" ref="R678">IF([4]SayfaKAY!U464="","",_xlfn.IFS([4]SayfaKAY!U464="Bozankaya","Bozankaya",[4]SayfaKAY!U464="Müşteri","Customer",[4]SayfaKAY!U464="Tedarikçi","Equipment Supplier"))</f>
        <v>Bozankaya</v>
      </c>
      <c r="S678" s="204" t="str">
        <f>[4]SayfaKAY!N464</f>
        <v>YENİ ASKILIK MONTAJI YAPILDI.</v>
      </c>
      <c r="T678" s="133" t="str">
        <f>[4]SayfaKAY!AD464</f>
        <v>*Ekipman değiştirilecek</v>
      </c>
      <c r="U678" s="132" t="str">
        <f>[4]SayfaKAY!W464</f>
        <v>Evet</v>
      </c>
      <c r="V678" s="108">
        <f>[4]SayfaKAY!AZ464</f>
        <v>1</v>
      </c>
      <c r="W678" s="136">
        <f t="shared" si="457"/>
        <v>45692</v>
      </c>
      <c r="X678" s="137" t="str">
        <f t="shared" si="458"/>
        <v>13:30</v>
      </c>
      <c r="Y678" s="235">
        <f>[4]SayfaKAY!AE464</f>
        <v>45692.5625</v>
      </c>
      <c r="Z678" s="192">
        <f t="shared" si="459"/>
        <v>45692</v>
      </c>
      <c r="AA678" s="110" t="str">
        <f t="shared" si="460"/>
        <v>14:30</v>
      </c>
      <c r="AB678" s="182">
        <f>[4]SayfaKAY!BA464</f>
        <v>45692.604166666701</v>
      </c>
      <c r="AC678" s="257">
        <f t="shared" si="461"/>
        <v>83.000000019092113</v>
      </c>
      <c r="AD678" s="111">
        <f t="shared" si="462"/>
        <v>45692</v>
      </c>
      <c r="AE678" s="111" t="str">
        <f t="shared" si="463"/>
        <v>14:30</v>
      </c>
      <c r="AF678" s="235">
        <f>[4]SayfaKAY!BA464</f>
        <v>45692.604166666701</v>
      </c>
      <c r="AG678" s="179" t="str">
        <f>[4]SayfaKAY!S464</f>
        <v>(II) Aynı Araçta Tekrarlayan Arıza</v>
      </c>
      <c r="AH678" s="178" t="str">
        <f t="shared" si="464"/>
        <v>Bu Arıza Aracın Servise Verilmesine Engel</v>
      </c>
      <c r="AI678" s="163" t="str">
        <f>[4]SayfaKAY!AV464</f>
        <v/>
      </c>
      <c r="AJ678" s="164" t="str">
        <f t="shared" si="465"/>
        <v/>
      </c>
      <c r="AK678" s="164" t="str">
        <f t="shared" si="466"/>
        <v/>
      </c>
      <c r="AL678" s="112" t="str">
        <f>[4]SayfaKAY!AX464</f>
        <v/>
      </c>
      <c r="AM678" s="257" cm="1">
        <f t="array" ref="AM678">IFERROR(IF(AND(P678&lt;&gt;"D(Arıza Değil)",AH678="Bu Arıza Aracın Servise Verilmesine Engel Değil"),
IF(Z678-F678&gt;0,(AB678-Y678)*24*60,
IF(OR(AND(G678&gt;$AS$1,G678&lt;$AT$1),AND(G678&gt;$AU$1,G678&lt;$AV$1)),
(AF678-H678)*24*60,     BH:BH0)),        AN678),0)</f>
        <v>83.000000019092113</v>
      </c>
      <c r="AN678" s="257">
        <f t="shared" si="467"/>
        <v>83.000000019092113</v>
      </c>
      <c r="AO678" s="174" t="str">
        <f>[4]SayfaKAY!AG464</f>
        <v>Bozankaya</v>
      </c>
      <c r="AP678" s="174" t="str">
        <f>[4]SayfaKAY!AI464</f>
        <v>E500-7019</v>
      </c>
      <c r="AQ678" s="174" t="str">
        <f>[4]SayfaKAY!AQ464</f>
        <v/>
      </c>
      <c r="AR678" s="174" t="str">
        <f>[4]SayfaKAY!AH464</f>
        <v>DUVAR SACI</v>
      </c>
      <c r="AS678" s="174">
        <f>[4]SayfaKAY!AJ464</f>
        <v>1</v>
      </c>
      <c r="AT678" s="175" t="str">
        <f>[4]SayfaKAY!AM464</f>
        <v/>
      </c>
      <c r="AU678" s="176" t="str">
        <f>[4]SayfaKAY!AL464</f>
        <v/>
      </c>
      <c r="AV678" s="176" t="str">
        <f>[4]SayfaKAY!AP464</f>
        <v/>
      </c>
      <c r="AW678" s="177" t="str">
        <f>[4]SayfaKAY!AT464</f>
        <v/>
      </c>
      <c r="AX678" s="194">
        <f t="shared" si="468"/>
        <v>913.00000021001324</v>
      </c>
      <c r="AY678" s="168"/>
      <c r="AZ678" s="167"/>
      <c r="BA678" s="113"/>
      <c r="BB678" s="171"/>
      <c r="BC678" s="114"/>
      <c r="BD678" s="114"/>
      <c r="BE678" s="114"/>
      <c r="BF678" s="114"/>
      <c r="BG678" s="114"/>
      <c r="BH678" s="114">
        <f>IFERROR(FRACAS!AN467, "Hata Var")</f>
        <v>441.99999993201345</v>
      </c>
      <c r="BI678" s="114"/>
      <c r="BJ678" s="114"/>
      <c r="BK678" s="105" t="str">
        <f>[4]SayfaKAY!AW464</f>
        <v/>
      </c>
      <c r="BL678" s="105" t="str">
        <f>[4]SayfaKAY!V464</f>
        <v>Üretim</v>
      </c>
      <c r="BM678" s="114"/>
      <c r="BN678" s="171" t="str">
        <f t="shared" si="469"/>
        <v>x yok</v>
      </c>
      <c r="BO678" s="171" t="b">
        <f t="shared" si="470"/>
        <v>0</v>
      </c>
      <c r="BP678" s="171" t="b">
        <f t="shared" si="471"/>
        <v>0</v>
      </c>
      <c r="BQ678" s="226">
        <f t="shared" si="472"/>
        <v>22.999999970197678</v>
      </c>
      <c r="BR678" s="226">
        <f t="shared" si="473"/>
        <v>60.000000048894435</v>
      </c>
      <c r="BS678" s="226">
        <f t="shared" si="474"/>
        <v>83.000000019092113</v>
      </c>
      <c r="BT678" s="114"/>
      <c r="BU678" s="242"/>
      <c r="BV678" s="233">
        <f t="shared" si="475"/>
        <v>1</v>
      </c>
      <c r="BW678" s="226" t="str">
        <f t="shared" si="476"/>
        <v>Evet, çakışma var</v>
      </c>
      <c r="BX678" s="229"/>
      <c r="BY678" s="247">
        <f t="shared" si="477"/>
        <v>1.5972222201526165E-2</v>
      </c>
      <c r="BZ678" s="247">
        <f t="shared" si="478"/>
        <v>4.1666666700621136E-2</v>
      </c>
      <c r="CA678" s="247">
        <f t="shared" si="479"/>
        <v>5.7638888902147301E-2</v>
      </c>
      <c r="CB678" s="213"/>
      <c r="CC678" s="211"/>
      <c r="CD678" s="196"/>
      <c r="CE678" s="213">
        <v>463</v>
      </c>
      <c r="CF678" s="182">
        <f t="shared" si="480"/>
        <v>45692.546527777798</v>
      </c>
      <c r="CG678" s="182">
        <f t="shared" si="481"/>
        <v>45692.604166666701</v>
      </c>
      <c r="CH678" s="196"/>
      <c r="CI678" s="196"/>
      <c r="CJ678" s="196"/>
      <c r="CK678" s="196">
        <f t="shared" si="482"/>
        <v>4.1666666700621136E-2</v>
      </c>
      <c r="CL678" s="196">
        <f t="shared" si="483"/>
        <v>1.5972222201526165E-2</v>
      </c>
      <c r="CM678" s="196">
        <f t="shared" si="484"/>
        <v>5.7638888902147301E-2</v>
      </c>
      <c r="CN678" s="114"/>
      <c r="CO678" s="115">
        <f t="shared" si="485"/>
        <v>83.000000019092113</v>
      </c>
      <c r="CP678" s="116">
        <f t="shared" si="486"/>
        <v>2.5000000020372681</v>
      </c>
      <c r="CQ678" s="117">
        <f t="shared" si="487"/>
        <v>0.54652777779847383</v>
      </c>
      <c r="CR678" s="117">
        <f t="shared" si="488"/>
        <v>45692.5625</v>
      </c>
      <c r="CS678" s="117">
        <f t="shared" si="489"/>
        <v>45692.604166666701</v>
      </c>
      <c r="CT678" s="118">
        <f t="shared" si="490"/>
        <v>65796502.99999997</v>
      </c>
      <c r="CU678" s="118">
        <f t="shared" si="491"/>
        <v>60.000000048894435</v>
      </c>
      <c r="CV678" s="118">
        <f t="shared" si="492"/>
        <v>65796563.000000022</v>
      </c>
      <c r="CW678" s="119">
        <f t="shared" si="493"/>
        <v>0.99999908809826354</v>
      </c>
    </row>
    <row r="679" spans="1:101" ht="118.5" customHeight="1" x14ac:dyDescent="0.3">
      <c r="A679" s="160" t="str">
        <f>[4]SayfaKAY!C463</f>
        <v>KAY5+6</v>
      </c>
      <c r="B679" s="104" t="str">
        <f>[4]SayfaKAY!D463</f>
        <v>3878(7)</v>
      </c>
      <c r="C679" s="105" t="str">
        <f>[4]SayfaKAY!E463</f>
        <v>MA , MB , RA , RB , P</v>
      </c>
      <c r="D679" s="105">
        <f>[4]SayfaKAY!F463</f>
        <v>97644</v>
      </c>
      <c r="E679" s="106" t="str">
        <f>[4]SayfaKAY!G463</f>
        <v>BOZ-KAY5+6-FF-462</v>
      </c>
      <c r="F679" s="134">
        <f t="shared" si="454"/>
        <v>45691</v>
      </c>
      <c r="G679" s="135">
        <f t="shared" si="455"/>
        <v>0.55208333329937886</v>
      </c>
      <c r="H679" s="235">
        <f>[4]SayfaKAY!H463</f>
        <v>45691.552083333299</v>
      </c>
      <c r="I679" s="104" t="str">
        <f>[4]SayfaKAY!I463</f>
        <v>Hat/Line</v>
      </c>
      <c r="J679" s="103" t="str">
        <f>IF([4]SayfaKAY!J463="","",IF([4]SayfaKAY!J463="Müşteri","Notified by Customer","Notified by Bozankaya"))</f>
        <v>Notified by Customer</v>
      </c>
      <c r="K679" s="103" t="e">
        <f>VLOOKUP([4]SayfaKAY!L463,#REF!,2,FALSE)</f>
        <v>#REF!</v>
      </c>
      <c r="L679" s="165" t="str">
        <f>[4]SayfaKAY!X463</f>
        <v>ATAK ULAŞIM SAN.TİC.LTD.ŞTİ.</v>
      </c>
      <c r="M679" s="107" t="str">
        <f t="shared" si="456"/>
        <v>KAY5+6-BOZ-KAY5+6-FF-462</v>
      </c>
      <c r="N679" s="105" t="str">
        <f>[4]SayfaKAY!M463</f>
        <v>RSİ HİZMET KALİTEDEN ŞİKAYET EDİLDİ. KAPI ÜZERİNDE BULUNAN BİLGİLENDİRME PANOLARI ÇALIŞMIYOR. ARAÇ RESETLENDİ. DÜZELMEDİ.</v>
      </c>
      <c r="O679" s="166" t="str">
        <f>[4]SayfaKAY!P463</f>
        <v>D-Arıza değil</v>
      </c>
      <c r="P679" s="166" t="str">
        <f>[4]SayfaKAY!Q463</f>
        <v>B(Servisten çekmeye etki eden arıza)</v>
      </c>
      <c r="Q679" s="166" t="str">
        <f>[4]SayfaKAY!R463</f>
        <v>N.A(Yaralanma yok)</v>
      </c>
      <c r="R679" s="132" t="str" cm="1">
        <f t="array" ref="R679">IF([4]SayfaKAY!U463="","",_xlfn.IFS([4]SayfaKAY!U463="Bozankaya","Bozankaya",[4]SayfaKAY!U463="Müşteri","Customer",[4]SayfaKAY!U463="Tedarikçi","Equipment Supplier"))</f>
        <v>Equipment Supplier</v>
      </c>
      <c r="S679" s="204" t="str">
        <f>[4]SayfaKAY!N463</f>
        <v>ARACIN ATÖLYEDE KONTROLLERİ YAPILDI. TÜM EKRANLAR STABİL ÇALIŞTIĞI GÖRÜLDÜ.</v>
      </c>
      <c r="T679" s="133" t="str">
        <f>[4]SayfaKAY!AD463</f>
        <v>*Arıza çözülecek</v>
      </c>
      <c r="U679" s="132" t="str">
        <f>[4]SayfaKAY!W463</f>
        <v>Evet</v>
      </c>
      <c r="V679" s="108">
        <f>[4]SayfaKAY!AZ463</f>
        <v>2</v>
      </c>
      <c r="W679" s="136">
        <f t="shared" si="457"/>
        <v>45691</v>
      </c>
      <c r="X679" s="137" t="str">
        <f t="shared" si="458"/>
        <v>13:30</v>
      </c>
      <c r="Y679" s="235">
        <f>[4]SayfaKAY!AE463</f>
        <v>45691.5625</v>
      </c>
      <c r="Z679" s="109">
        <f t="shared" si="459"/>
        <v>45691</v>
      </c>
      <c r="AA679" s="110" t="str">
        <f t="shared" si="460"/>
        <v>14:30</v>
      </c>
      <c r="AB679" s="182">
        <f>[4]SayfaKAY!BA463</f>
        <v>45691.604166666701</v>
      </c>
      <c r="AC679" s="257">
        <f t="shared" si="461"/>
        <v>75.00000009778887</v>
      </c>
      <c r="AD679" s="111">
        <f t="shared" si="462"/>
        <v>45691</v>
      </c>
      <c r="AE679" s="111" t="str">
        <f t="shared" si="463"/>
        <v>14:30</v>
      </c>
      <c r="AF679" s="235">
        <f>[4]SayfaKAY!BA463</f>
        <v>45691.604166666701</v>
      </c>
      <c r="AG679" s="179" t="str">
        <f>[4]SayfaKAY!S463</f>
        <v>(III) Farklı Araçlarda Tekrarlayan Arıza</v>
      </c>
      <c r="AH679" s="178" t="str">
        <f t="shared" si="464"/>
        <v>Bu Arıza Aracın Servise Verilmesine Engel</v>
      </c>
      <c r="AI679" s="163" t="str">
        <f>[4]SayfaKAY!AV463</f>
        <v/>
      </c>
      <c r="AJ679" s="164" t="str">
        <f t="shared" si="465"/>
        <v/>
      </c>
      <c r="AK679" s="164" t="str">
        <f t="shared" si="466"/>
        <v/>
      </c>
      <c r="AL679" s="112" t="str">
        <f>[4]SayfaKAY!AX463</f>
        <v/>
      </c>
      <c r="AM679" s="257" cm="1">
        <f t="array" ref="AM679">IFERROR(IF(AND(P679&lt;&gt;"D(Arıza Değil)",AH679="Bu Arıza Aracın Servise Verilmesine Engel Değil"),
IF(Z679-F679&gt;0,(AB679-Y679)*24*60,
IF(OR(AND(G679&gt;$AS$1,G679&lt;$AT$1),AND(G679&gt;$AU$1,G679&lt;$AV$1)),
(AF679-H679)*24*60,     BH:BH0)),        AN679),0)</f>
        <v>75.00000009778887</v>
      </c>
      <c r="AN679" s="257">
        <f t="shared" si="467"/>
        <v>75.00000009778887</v>
      </c>
      <c r="AO679" s="174" t="str">
        <f>[4]SayfaKAY!AG463</f>
        <v>Atak</v>
      </c>
      <c r="AP679" s="174" t="str">
        <f>[4]SayfaKAY!AI463</f>
        <v>E410-7003</v>
      </c>
      <c r="AQ679" s="174" t="str">
        <f>[4]SayfaKAY!AQ463</f>
        <v/>
      </c>
      <c r="AR679" s="174" t="str">
        <f>[4]SayfaKAY!AH463</f>
        <v>STRETCH LCD EKRAN</v>
      </c>
      <c r="AS679" s="174">
        <f>[4]SayfaKAY!AJ463</f>
        <v>6</v>
      </c>
      <c r="AT679" s="175" t="str">
        <f>[4]SayfaKAY!AM463</f>
        <v/>
      </c>
      <c r="AU679" s="176" t="str">
        <f>[4]SayfaKAY!AL463</f>
        <v/>
      </c>
      <c r="AV679" s="176" t="str">
        <f>[4]SayfaKAY!AP463</f>
        <v/>
      </c>
      <c r="AW679" s="177" t="str">
        <f>[4]SayfaKAY!AT463</f>
        <v/>
      </c>
      <c r="AX679" s="194">
        <f t="shared" si="468"/>
        <v>1650.0000021513551</v>
      </c>
      <c r="AY679" s="168"/>
      <c r="AZ679" s="167"/>
      <c r="BA679" s="113"/>
      <c r="BB679" s="171" t="str">
        <f>IF($AQ$1="X", IF(AND(G679&gt;=$AS$1,G679&lt;=$AT$1),IF(P679&lt;&gt;"D(Arıza Değil)",AC679,0), IF(AND(G679&gt;=$AU$1,G679&lt;=$AV$1),IF(P679&lt;&gt;"D(Arıza Değil)",AC679,0), "")), "")</f>
        <v/>
      </c>
      <c r="BC679" s="114"/>
      <c r="BD679" s="114"/>
      <c r="BE679" s="114"/>
      <c r="BF679" s="114"/>
      <c r="BG679" s="114"/>
      <c r="BH679" s="114">
        <f>IFERROR(FRACAS!AN466, "Hata Var")</f>
        <v>75.00000009778887</v>
      </c>
      <c r="BI679" s="114"/>
      <c r="BJ679" s="114"/>
      <c r="BK679" s="105" t="str">
        <f>[4]SayfaKAY!AW463</f>
        <v/>
      </c>
      <c r="BL679" s="105" t="str">
        <f>[4]SayfaKAY!V463</f>
        <v>ATAK ULAŞIM SAN.TİC.LTD.ŞTİ.</v>
      </c>
      <c r="BM679" s="114"/>
      <c r="BN679" s="171" t="str">
        <f t="shared" si="469"/>
        <v>x yok</v>
      </c>
      <c r="BO679" s="171" t="b">
        <f t="shared" si="470"/>
        <v>0</v>
      </c>
      <c r="BP679" s="171" t="b">
        <f t="shared" si="471"/>
        <v>0</v>
      </c>
      <c r="BQ679" s="226">
        <f t="shared" si="472"/>
        <v>15.000000048894435</v>
      </c>
      <c r="BR679" s="226">
        <f t="shared" si="473"/>
        <v>60.000000048894435</v>
      </c>
      <c r="BS679" s="226">
        <f t="shared" si="474"/>
        <v>75.00000009778887</v>
      </c>
      <c r="BT679" s="114"/>
      <c r="BU679" s="242"/>
      <c r="BV679" s="233">
        <f t="shared" si="475"/>
        <v>1</v>
      </c>
      <c r="BW679" s="226" t="str">
        <f t="shared" si="476"/>
        <v>Evet, çakışma var</v>
      </c>
      <c r="BX679" s="229"/>
      <c r="BY679" s="247">
        <f t="shared" si="477"/>
        <v>1.0416666700621136E-2</v>
      </c>
      <c r="BZ679" s="247">
        <f t="shared" si="478"/>
        <v>4.1666666700621136E-2</v>
      </c>
      <c r="CA679" s="247">
        <f t="shared" si="479"/>
        <v>5.2083333401242271E-2</v>
      </c>
      <c r="CB679" s="213"/>
      <c r="CC679" s="211"/>
      <c r="CD679" s="196"/>
      <c r="CE679" s="213">
        <v>462</v>
      </c>
      <c r="CF679" s="182">
        <f t="shared" si="480"/>
        <v>45691.552083333299</v>
      </c>
      <c r="CG679" s="182">
        <f t="shared" si="481"/>
        <v>45691.604166666701</v>
      </c>
      <c r="CH679" s="196"/>
      <c r="CI679" s="196"/>
      <c r="CJ679" s="196"/>
      <c r="CK679" s="196">
        <f t="shared" si="482"/>
        <v>4.1666666700621136E-2</v>
      </c>
      <c r="CL679" s="196">
        <f t="shared" si="483"/>
        <v>1.0416666700621136E-2</v>
      </c>
      <c r="CM679" s="196">
        <f t="shared" si="484"/>
        <v>5.2083333401242271E-2</v>
      </c>
      <c r="CN679" s="114"/>
      <c r="CO679" s="115">
        <f t="shared" si="485"/>
        <v>75.00000009778887</v>
      </c>
      <c r="CP679" s="116">
        <f t="shared" si="486"/>
        <v>2.5000000020372681</v>
      </c>
      <c r="CQ679" s="117">
        <f t="shared" si="487"/>
        <v>0.55208333329937886</v>
      </c>
      <c r="CR679" s="117">
        <f t="shared" si="488"/>
        <v>45691.5625</v>
      </c>
      <c r="CS679" s="117">
        <f t="shared" si="489"/>
        <v>45691.604166666701</v>
      </c>
      <c r="CT679" s="118">
        <f t="shared" si="490"/>
        <v>65795055.000000052</v>
      </c>
      <c r="CU679" s="118">
        <f t="shared" si="491"/>
        <v>60.000000048894435</v>
      </c>
      <c r="CV679" s="118">
        <f t="shared" si="492"/>
        <v>65795115.000000097</v>
      </c>
      <c r="CW679" s="119">
        <f t="shared" si="493"/>
        <v>0.99999908807819482</v>
      </c>
    </row>
    <row r="680" spans="1:101" ht="118.5" customHeight="1" x14ac:dyDescent="0.3">
      <c r="A680" s="160" t="str">
        <f>[4]SayfaKAY!C459</f>
        <v>KAY5+6</v>
      </c>
      <c r="B680" s="104" t="str">
        <f>[4]SayfaKAY!D459</f>
        <v>3882(11)</v>
      </c>
      <c r="C680" s="105" t="str">
        <f>[4]SayfaKAY!E459</f>
        <v>MA</v>
      </c>
      <c r="D680" s="105">
        <f>[4]SayfaKAY!F459</f>
        <v>56440</v>
      </c>
      <c r="E680" s="106" t="str">
        <f>[4]SayfaKAY!G459</f>
        <v>BOZ-KAY5+6-FF-458</v>
      </c>
      <c r="F680" s="134">
        <f t="shared" si="454"/>
        <v>45687</v>
      </c>
      <c r="G680" s="135">
        <f t="shared" si="455"/>
        <v>0.41874999999708962</v>
      </c>
      <c r="H680" s="235">
        <f>[4]SayfaKAY!H459</f>
        <v>45687.418749999997</v>
      </c>
      <c r="I680" s="104" t="str">
        <f>[4]SayfaKAY!I459</f>
        <v>Hat/Line</v>
      </c>
      <c r="J680" s="103" t="str">
        <f>IF([4]SayfaKAY!J459="","",IF([4]SayfaKAY!J459="Müşteri","Notified by Customer","Notified by Bozankaya"))</f>
        <v>Notified by Customer</v>
      </c>
      <c r="K680" s="103" t="e">
        <f>VLOOKUP([4]SayfaKAY!L459,#REF!,2,FALSE)</f>
        <v>#REF!</v>
      </c>
      <c r="L680" s="165" t="str">
        <f>[4]SayfaKAY!X459</f>
        <v>MEDCOM SP. Z O.O.</v>
      </c>
      <c r="M680" s="107" t="str">
        <f t="shared" si="456"/>
        <v>KAY5+6-BOZ-KAY5+6-FF-458</v>
      </c>
      <c r="N680" s="105" t="str">
        <f>[4]SayfaKAY!M459</f>
        <v>ARAÇ CANBUS İLETİŞİM ARIZASI VERİYOR.</v>
      </c>
      <c r="O680" s="166" t="str">
        <f>[4]SayfaKAY!P459</f>
        <v>B-Hız veya güç azalması</v>
      </c>
      <c r="P680" s="166" t="str">
        <f>[4]SayfaKAY!Q459</f>
        <v>B(Servisten çekmeye etki eden arıza)</v>
      </c>
      <c r="Q680" s="166" t="str">
        <f>[4]SayfaKAY!R459</f>
        <v>N.A(Yaralanma yok)</v>
      </c>
      <c r="R680" s="132" t="str" cm="1">
        <f t="array" ref="R680">IF([4]SayfaKAY!U459="","",_xlfn.IFS([4]SayfaKAY!U459="Bozankaya","Bozankaya",[4]SayfaKAY!U459="Müşteri","Customer",[4]SayfaKAY!U459="Tedarikçi","Equipment Supplier"))</f>
        <v>Equipment Supplier</v>
      </c>
      <c r="S680" s="204" t="str">
        <f>[4]SayfaKAY!N459</f>
        <v>STATİ KONVERTÖRLER ARIZAYA DÜŞMÜŞ RESETLENİP DÜZELTİLDİ.</v>
      </c>
      <c r="T680" s="133" t="str">
        <f>[4]SayfaKAY!AD459</f>
        <v>*Arıza çözülecek</v>
      </c>
      <c r="U680" s="132" t="str">
        <f>[4]SayfaKAY!W459</f>
        <v>Evet</v>
      </c>
      <c r="V680" s="108">
        <f>[4]SayfaKAY!AZ459</f>
        <v>2</v>
      </c>
      <c r="W680" s="136">
        <f t="shared" si="457"/>
        <v>45687</v>
      </c>
      <c r="X680" s="137" t="str">
        <f t="shared" si="458"/>
        <v>10:30</v>
      </c>
      <c r="Y680" s="235">
        <f>[4]SayfaKAY!AE459</f>
        <v>45687.4375</v>
      </c>
      <c r="Z680" s="109">
        <f t="shared" si="459"/>
        <v>45687</v>
      </c>
      <c r="AA680" s="110" t="str">
        <f t="shared" si="460"/>
        <v>11:30</v>
      </c>
      <c r="AB680" s="182">
        <f>[4]SayfaKAY!BA459</f>
        <v>45687.479166666701</v>
      </c>
      <c r="AC680" s="257">
        <f t="shared" si="461"/>
        <v>87.000000053085387</v>
      </c>
      <c r="AD680" s="111">
        <f t="shared" si="462"/>
        <v>45687</v>
      </c>
      <c r="AE680" s="111" t="str">
        <f t="shared" si="463"/>
        <v>11:30</v>
      </c>
      <c r="AF680" s="235">
        <f>[4]SayfaKAY!BA459</f>
        <v>45687.479166666701</v>
      </c>
      <c r="AG680" s="179" t="str">
        <f>[4]SayfaKAY!S459</f>
        <v>(III) Farklı Araçlarda Tekrarlayan Arıza</v>
      </c>
      <c r="AH680" s="178" t="str">
        <f t="shared" si="464"/>
        <v>Bu Arıza Aracın Servise Verilmesine Engel</v>
      </c>
      <c r="AI680" s="163" t="str">
        <f>[4]SayfaKAY!AV459</f>
        <v/>
      </c>
      <c r="AJ680" s="164" t="str">
        <f t="shared" si="465"/>
        <v/>
      </c>
      <c r="AK680" s="164" t="str">
        <f t="shared" si="466"/>
        <v/>
      </c>
      <c r="AL680" s="112" t="str">
        <f>[4]SayfaKAY!AX459</f>
        <v/>
      </c>
      <c r="AM680" s="257" cm="1">
        <f t="array" ref="AM680">IFERROR(IF(AND(P680&lt;&gt;"D(Arıza Değil)",AH680="Bu Arıza Aracın Servise Verilmesine Engel Değil"),
IF(Z680-F680&gt;0,(AB680-Y680)*24*60,
IF(OR(AND(G680&gt;$AS$1,G680&lt;$AT$1),AND(G680&gt;$AU$1,G680&lt;$AV$1)),
(AF680-H680)*24*60,     BH:BH0)),        AN680),0)</f>
        <v>87.000000053085387</v>
      </c>
      <c r="AN680" s="257">
        <f t="shared" si="467"/>
        <v>87.000000053085387</v>
      </c>
      <c r="AO680" s="174" t="str">
        <f>[4]SayfaKAY!AG459</f>
        <v>MEDCOM</v>
      </c>
      <c r="AP680" s="174" t="str">
        <f>[4]SayfaKAY!AI459</f>
        <v>P620-7023</v>
      </c>
      <c r="AQ680" s="174" t="str">
        <f>[4]SayfaKAY!AQ459</f>
        <v/>
      </c>
      <c r="AR680" s="174" t="str">
        <f>[4]SayfaKAY!AH459</f>
        <v>COMBO KUTUSU (+LHD) MEDCOM</v>
      </c>
      <c r="AS680" s="174">
        <f>[4]SayfaKAY!AJ459</f>
        <v>1</v>
      </c>
      <c r="AT680" s="175" t="str">
        <f>[4]SayfaKAY!AM459</f>
        <v/>
      </c>
      <c r="AU680" s="176" t="str">
        <f>[4]SayfaKAY!AL459</f>
        <v/>
      </c>
      <c r="AV680" s="176" t="str">
        <f>[4]SayfaKAY!AP459</f>
        <v/>
      </c>
      <c r="AW680" s="177" t="str">
        <f>[4]SayfaKAY!AT459</f>
        <v/>
      </c>
      <c r="AX680" s="194">
        <f t="shared" si="468"/>
        <v>1914.0000011678785</v>
      </c>
      <c r="AY680" s="168"/>
      <c r="AZ680" s="167"/>
      <c r="BA680" s="113"/>
      <c r="BB680" s="171" t="str">
        <f>IF($AQ$1="X", IF(AND(G680&gt;=$AS$1,G680&lt;=$AT$1),IF(P680&lt;&gt;"D(Arıza Değil)",AC680,0), IF(AND(G680&gt;=$AU$1,G680&lt;=$AV$1),IF(P680&lt;&gt;"D(Arıza Değil)",AC680,0), "")), "")</f>
        <v/>
      </c>
      <c r="BC680" s="114"/>
      <c r="BD680" s="114"/>
      <c r="BE680" s="114"/>
      <c r="BF680" s="114"/>
      <c r="BG680" s="114"/>
      <c r="BH680" s="114">
        <f>IFERROR(FRACAS!AN462, "Hata Var")</f>
        <v>120.00000009778887</v>
      </c>
      <c r="BI680" s="114"/>
      <c r="BJ680" s="114"/>
      <c r="BK680" s="105" t="str">
        <f>[4]SayfaKAY!AW459</f>
        <v/>
      </c>
      <c r="BL680" s="105" t="str">
        <f>[4]SayfaKAY!V459</f>
        <v>MEDCOM SP. Z O.O.</v>
      </c>
      <c r="BM680" s="114"/>
      <c r="BN680" s="171" t="str">
        <f t="shared" si="469"/>
        <v>x yok</v>
      </c>
      <c r="BO680" s="171" t="b">
        <f t="shared" si="470"/>
        <v>0</v>
      </c>
      <c r="BP680" s="171" t="b">
        <f t="shared" si="471"/>
        <v>0</v>
      </c>
      <c r="BQ680" s="226">
        <f t="shared" si="472"/>
        <v>27.000000004190952</v>
      </c>
      <c r="BR680" s="226">
        <f t="shared" si="473"/>
        <v>60.000000048894435</v>
      </c>
      <c r="BS680" s="226">
        <f t="shared" si="474"/>
        <v>87.000000053085387</v>
      </c>
      <c r="BT680" s="114"/>
      <c r="BU680" s="242"/>
      <c r="BV680" s="233">
        <f t="shared" si="475"/>
        <v>1</v>
      </c>
      <c r="BW680" s="226" t="str">
        <f t="shared" si="476"/>
        <v>Evet, çakışma var</v>
      </c>
      <c r="BX680" s="229"/>
      <c r="BY680" s="247">
        <f t="shared" si="477"/>
        <v>1.8750000002910383E-2</v>
      </c>
      <c r="BZ680" s="247">
        <f t="shared" si="478"/>
        <v>4.1666666700621136E-2</v>
      </c>
      <c r="CA680" s="247">
        <f t="shared" si="479"/>
        <v>6.0416666703531519E-2</v>
      </c>
      <c r="CB680" s="213"/>
      <c r="CC680" s="211"/>
      <c r="CD680" s="196"/>
      <c r="CE680" s="213">
        <v>458</v>
      </c>
      <c r="CF680" s="182">
        <f t="shared" si="480"/>
        <v>45687.418749999997</v>
      </c>
      <c r="CG680" s="182">
        <f t="shared" si="481"/>
        <v>45687.479166666701</v>
      </c>
      <c r="CH680" s="196"/>
      <c r="CI680" s="196"/>
      <c r="CJ680" s="196"/>
      <c r="CK680" s="196">
        <f t="shared" si="482"/>
        <v>4.1666666700621136E-2</v>
      </c>
      <c r="CL680" s="196">
        <f t="shared" si="483"/>
        <v>1.8750000002910383E-2</v>
      </c>
      <c r="CM680" s="196">
        <f t="shared" si="484"/>
        <v>6.0416666703531519E-2</v>
      </c>
      <c r="CN680" s="114"/>
      <c r="CO680" s="115">
        <f t="shared" si="485"/>
        <v>87.000000053085387</v>
      </c>
      <c r="CP680" s="116">
        <f t="shared" si="486"/>
        <v>2.5000000020372681</v>
      </c>
      <c r="CQ680" s="117">
        <f t="shared" si="487"/>
        <v>0.41874999999708962</v>
      </c>
      <c r="CR680" s="117">
        <f t="shared" si="488"/>
        <v>45687.4375</v>
      </c>
      <c r="CS680" s="117">
        <f t="shared" si="489"/>
        <v>45687.479166666701</v>
      </c>
      <c r="CT680" s="118">
        <f t="shared" si="490"/>
        <v>65789307.000000007</v>
      </c>
      <c r="CU680" s="118">
        <f t="shared" si="491"/>
        <v>60.000000048894435</v>
      </c>
      <c r="CV680" s="118">
        <f t="shared" si="492"/>
        <v>65789367.000000052</v>
      </c>
      <c r="CW680" s="119">
        <f t="shared" si="493"/>
        <v>0.99999908799852044</v>
      </c>
    </row>
    <row r="681" spans="1:101" ht="118.5" customHeight="1" x14ac:dyDescent="0.3">
      <c r="A681" s="160" t="str">
        <f>[4]SayfaKAY!C465</f>
        <v>KAY5+6</v>
      </c>
      <c r="B681" s="104" t="str">
        <f>[4]SayfaKAY!D465</f>
        <v>3874(3)</v>
      </c>
      <c r="C681" s="105" t="str">
        <f>[4]SayfaKAY!E465</f>
        <v>MB</v>
      </c>
      <c r="D681" s="105">
        <f>[4]SayfaKAY!F465</f>
        <v>120821</v>
      </c>
      <c r="E681" s="106" t="str">
        <f>[4]SayfaKAY!G465</f>
        <v>BOZ-KAY5+6-FF-464</v>
      </c>
      <c r="F681" s="134">
        <f t="shared" si="454"/>
        <v>45687</v>
      </c>
      <c r="G681" s="135">
        <f t="shared" si="455"/>
        <v>0.38819444440014195</v>
      </c>
      <c r="H681" s="235">
        <f>[4]SayfaKAY!H465</f>
        <v>45687.3881944444</v>
      </c>
      <c r="I681" s="104" t="str">
        <f>[4]SayfaKAY!I465</f>
        <v>Hat/Line</v>
      </c>
      <c r="J681" s="103" t="str">
        <f>IF([4]SayfaKAY!J465="","",IF([4]SayfaKAY!J465="Müşteri","Notified by Customer","Notified by Bozankaya"))</f>
        <v>Notified by Customer</v>
      </c>
      <c r="K681" s="103" t="e">
        <f>VLOOKUP([4]SayfaKAY!L465,#REF!,2,FALSE)</f>
        <v>#REF!</v>
      </c>
      <c r="L681" s="165" t="str">
        <f>[4]SayfaKAY!X465</f>
        <v>NSC TEKNOLOJİ ve İNŞAAT LTD.ŞTİ.</v>
      </c>
      <c r="M681" s="107" t="str">
        <f t="shared" si="456"/>
        <v>KAY5+6-BOZ-KAY5+6-FF-464</v>
      </c>
      <c r="N681" s="105" t="str">
        <f>[4]SayfaKAY!M465</f>
        <v>KAMERA GÖRÜNTÜLERİ BOZUK. (CCTV GÖRÜNTÜLERİ EKTE MEVCUTTUR.)</v>
      </c>
      <c r="O681" s="166" t="str">
        <f>[4]SayfaKAY!P465</f>
        <v>D-Arıza değil</v>
      </c>
      <c r="P681" s="166" t="str">
        <f>[4]SayfaKAY!Q465</f>
        <v>B(Servisten çekmeye etki eden arıza)</v>
      </c>
      <c r="Q681" s="166" t="str">
        <f>[4]SayfaKAY!R465</f>
        <v>N.A(Yaralanma yok)</v>
      </c>
      <c r="R681" s="132" t="str" cm="1">
        <f t="array" ref="R681">IF([4]SayfaKAY!U465="","",_xlfn.IFS([4]SayfaKAY!U465="Bozankaya","Bozankaya",[4]SayfaKAY!U465="Müşteri","Customer",[4]SayfaKAY!U465="Tedarikçi","Equipment Supplier"))</f>
        <v>Equipment Supplier</v>
      </c>
      <c r="S681" s="204" t="str">
        <f>[4]SayfaKAY!N465</f>
        <v>EKRAN DEĞİŞİMİ YAPILDI.</v>
      </c>
      <c r="T681" s="133" t="str">
        <f>[4]SayfaKAY!AD465</f>
        <v>*Ekipman değiştirilecek</v>
      </c>
      <c r="U681" s="132" t="str">
        <f>[4]SayfaKAY!W465</f>
        <v>Evet</v>
      </c>
      <c r="V681" s="108">
        <f>[4]SayfaKAY!AZ465</f>
        <v>2</v>
      </c>
      <c r="W681" s="136">
        <f t="shared" si="457"/>
        <v>45687</v>
      </c>
      <c r="X681" s="137" t="str">
        <f t="shared" si="458"/>
        <v>10:00</v>
      </c>
      <c r="Y681" s="235">
        <f>[4]SayfaKAY!AE465</f>
        <v>45687.416666666701</v>
      </c>
      <c r="Z681" s="109">
        <f t="shared" si="459"/>
        <v>45687</v>
      </c>
      <c r="AA681" s="110" t="str">
        <f t="shared" si="460"/>
        <v>11:30</v>
      </c>
      <c r="AB681" s="182">
        <f>[4]SayfaKAY!BA465</f>
        <v>45687.479166666701</v>
      </c>
      <c r="AC681" s="257">
        <f t="shared" si="461"/>
        <v>131.00000011269003</v>
      </c>
      <c r="AD681" s="111">
        <f t="shared" si="462"/>
        <v>45687</v>
      </c>
      <c r="AE681" s="111" t="str">
        <f t="shared" si="463"/>
        <v>11:30</v>
      </c>
      <c r="AF681" s="235">
        <f>[4]SayfaKAY!BA465</f>
        <v>45687.479166666701</v>
      </c>
      <c r="AG681" s="179" t="str">
        <f>[4]SayfaKAY!S465</f>
        <v>(II) Aynı Araçta Tekrarlayan Arıza</v>
      </c>
      <c r="AH681" s="178" t="str">
        <f t="shared" si="464"/>
        <v>Bu Arıza Aracın Servise Verilmesine Engel</v>
      </c>
      <c r="AI681" s="163" t="str">
        <f>[4]SayfaKAY!AV465</f>
        <v/>
      </c>
      <c r="AJ681" s="164" t="str">
        <f t="shared" si="465"/>
        <v/>
      </c>
      <c r="AK681" s="164" t="str">
        <f t="shared" si="466"/>
        <v/>
      </c>
      <c r="AL681" s="112" t="str">
        <f>[4]SayfaKAY!AX465</f>
        <v/>
      </c>
      <c r="AM681" s="257" cm="1">
        <f t="array" ref="AM681">IFERROR(IF(AND(P681&lt;&gt;"D(Arıza Değil)",AH681="Bu Arıza Aracın Servise Verilmesine Engel Değil"),
IF(Z681-F681&gt;0,(AB681-Y681)*24*60,
IF(OR(AND(G681&gt;$AS$1,G681&lt;$AT$1),AND(G681&gt;$AU$1,G681&lt;$AV$1)),
(AF681-H681)*24*60,     BH:BH0)),        AN681),0)</f>
        <v>131.00000011269003</v>
      </c>
      <c r="AN681" s="257">
        <f t="shared" si="467"/>
        <v>131.00000011269003</v>
      </c>
      <c r="AO681" s="174" t="str">
        <f>[4]SayfaKAY!AG465</f>
        <v>NSC</v>
      </c>
      <c r="AP681" s="174" t="str">
        <f>[4]SayfaKAY!AI465</f>
        <v>E810-7145</v>
      </c>
      <c r="AQ681" s="174" t="str">
        <f>[4]SayfaKAY!AQ465</f>
        <v/>
      </c>
      <c r="AR681" s="174" t="str">
        <f>[4]SayfaKAY!AH465</f>
        <v>CCTV EKRANI</v>
      </c>
      <c r="AS681" s="174">
        <f>[4]SayfaKAY!AJ465</f>
        <v>1</v>
      </c>
      <c r="AT681" s="175" t="str">
        <f>[4]SayfaKAY!AM465</f>
        <v/>
      </c>
      <c r="AU681" s="176" t="str">
        <f>[4]SayfaKAY!AL465</f>
        <v/>
      </c>
      <c r="AV681" s="176" t="str">
        <f>[4]SayfaKAY!AP465</f>
        <v/>
      </c>
      <c r="AW681" s="177" t="str">
        <f>[4]SayfaKAY!AT465</f>
        <v/>
      </c>
      <c r="AX681" s="194">
        <f t="shared" si="468"/>
        <v>2882.0000024791807</v>
      </c>
      <c r="AY681" s="168"/>
      <c r="AZ681" s="167"/>
      <c r="BA681" s="113"/>
      <c r="BB681" s="171" t="str">
        <f>IF($AQ$1="X", IF(AND(G681&gt;=$AS$1,G681&lt;=$AT$1),IF(P681&lt;&gt;"D(Arıza Değil)",AC681,0), IF(AND(G681&gt;=$AU$1,G681&lt;=$AV$1),IF(P681&lt;&gt;"D(Arıza Değil)",AC681,0), "")), "")</f>
        <v/>
      </c>
      <c r="BC681" s="114"/>
      <c r="BD681" s="114"/>
      <c r="BE681" s="114"/>
      <c r="BF681" s="114"/>
      <c r="BG681" s="114"/>
      <c r="BH681" s="114">
        <f>IFERROR(FRACAS!AN468, "Hata Var")</f>
        <v>512.00000006589107</v>
      </c>
      <c r="BI681" s="114"/>
      <c r="BJ681" s="114"/>
      <c r="BK681" s="105" t="str">
        <f>[4]SayfaKAY!AW465</f>
        <v/>
      </c>
      <c r="BL681" s="105" t="str">
        <f>[4]SayfaKAY!V465</f>
        <v>NSC</v>
      </c>
      <c r="BM681" s="114"/>
      <c r="BN681" s="171" t="str">
        <f t="shared" si="469"/>
        <v>x yok</v>
      </c>
      <c r="BO681" s="171" t="str">
        <f t="shared" si="470"/>
        <v>aynı gün giderilen arıza</v>
      </c>
      <c r="BP681" s="171" t="str">
        <f t="shared" si="471"/>
        <v>aynı gün giderilen arıza</v>
      </c>
      <c r="BQ681" s="226">
        <f t="shared" si="472"/>
        <v>41.000000112690032</v>
      </c>
      <c r="BR681" s="226">
        <f t="shared" si="473"/>
        <v>90</v>
      </c>
      <c r="BS681" s="226">
        <f t="shared" si="474"/>
        <v>131.00000011269003</v>
      </c>
      <c r="BT681" s="114"/>
      <c r="BU681" s="242"/>
      <c r="BV681" s="233">
        <f t="shared" si="475"/>
        <v>0</v>
      </c>
      <c r="BW681" s="226" t="str">
        <f t="shared" si="476"/>
        <v>Hayır, çakışma yok</v>
      </c>
      <c r="BX681" s="229"/>
      <c r="BY681" s="247">
        <f t="shared" si="477"/>
        <v>2.8472222300479189E-2</v>
      </c>
      <c r="BZ681" s="247">
        <f t="shared" si="478"/>
        <v>6.25E-2</v>
      </c>
      <c r="CA681" s="247">
        <f t="shared" si="479"/>
        <v>9.0972222300479189E-2</v>
      </c>
      <c r="CB681" s="213"/>
      <c r="CC681" s="211"/>
      <c r="CD681" s="196"/>
      <c r="CE681" s="213">
        <v>464</v>
      </c>
      <c r="CF681" s="182">
        <f t="shared" si="480"/>
        <v>45687.3881944444</v>
      </c>
      <c r="CG681" s="182">
        <f t="shared" si="481"/>
        <v>45687.479166666701</v>
      </c>
      <c r="CH681" s="196"/>
      <c r="CI681" s="196"/>
      <c r="CJ681" s="196"/>
      <c r="CK681" s="196">
        <f t="shared" si="482"/>
        <v>6.25E-2</v>
      </c>
      <c r="CL681" s="196">
        <f t="shared" si="483"/>
        <v>2.8472222300479189E-2</v>
      </c>
      <c r="CM681" s="196">
        <f t="shared" si="484"/>
        <v>9.0972222300479189E-2</v>
      </c>
      <c r="CN681" s="114"/>
      <c r="CO681" s="115">
        <f t="shared" si="485"/>
        <v>131.00000011269003</v>
      </c>
      <c r="CP681" s="116">
        <f t="shared" si="486"/>
        <v>3.75</v>
      </c>
      <c r="CQ681" s="117">
        <f t="shared" si="487"/>
        <v>0.38819444440014195</v>
      </c>
      <c r="CR681" s="117">
        <f t="shared" si="488"/>
        <v>45687.416666666701</v>
      </c>
      <c r="CS681" s="117">
        <f t="shared" si="489"/>
        <v>45687.479166666701</v>
      </c>
      <c r="CT681" s="118">
        <f t="shared" si="490"/>
        <v>65789321.000000112</v>
      </c>
      <c r="CU681" s="118">
        <f t="shared" si="491"/>
        <v>90</v>
      </c>
      <c r="CV681" s="118">
        <f t="shared" si="492"/>
        <v>65789411.000000112</v>
      </c>
      <c r="CW681" s="119">
        <f t="shared" si="493"/>
        <v>0.99999863199869654</v>
      </c>
    </row>
    <row r="682" spans="1:101" ht="118.5" customHeight="1" x14ac:dyDescent="0.3">
      <c r="A682" s="160" t="str">
        <f>[4]SayfaKAY!C474</f>
        <v>KAY5+6</v>
      </c>
      <c r="B682" s="104" t="str">
        <f>[4]SayfaKAY!D474</f>
        <v>3873(2)</v>
      </c>
      <c r="C682" s="105" t="str">
        <f>[4]SayfaKAY!E474</f>
        <v>RA</v>
      </c>
      <c r="D682" s="105">
        <f>[4]SayfaKAY!F474</f>
        <v>124461</v>
      </c>
      <c r="E682" s="106" t="str">
        <f>[4]SayfaKAY!G474</f>
        <v>BOZ-KAY5+6-FF-473</v>
      </c>
      <c r="F682" s="193">
        <f t="shared" si="454"/>
        <v>45686</v>
      </c>
      <c r="G682" s="135">
        <f t="shared" si="455"/>
        <v>0.57152777779992903</v>
      </c>
      <c r="H682" s="235">
        <f>[4]SayfaKAY!H474</f>
        <v>45686.5715277778</v>
      </c>
      <c r="I682" s="104" t="str">
        <f>[4]SayfaKAY!I474</f>
        <v>Hat/Line</v>
      </c>
      <c r="J682" s="103" t="str">
        <f>IF([4]SayfaKAY!J474="","",IF([4]SayfaKAY!J474="Müşteri","Notified by Customer","Notified by Bozankaya"))</f>
        <v>Notified by Customer</v>
      </c>
      <c r="K682" s="103" t="e">
        <f>VLOOKUP([4]SayfaKAY!L474,#REF!,2,FALSE)</f>
        <v>#REF!</v>
      </c>
      <c r="L682" s="165" t="str">
        <f>[4]SayfaKAY!X474</f>
        <v>MEDCOM SP. Z O.O.</v>
      </c>
      <c r="M682" s="107" t="str">
        <f t="shared" si="456"/>
        <v>KAY5+6-BOZ-KAY5+6-FF-473</v>
      </c>
      <c r="N682" s="105" t="str">
        <f>[4]SayfaKAY!M474</f>
        <v>3873 NUMARALI ARAÇTA ARIZA OLMAMASINA RAĞMEN HAREKET ETMEDİ. RESETLENDİKTEN SONRA DÜZELDİ. KUMSMALL 16:32 SEFERİ 1 SEFERDE 4 DK TEHİRLİ ÇIKIŞ YAPTI.</v>
      </c>
      <c r="O682" s="166" t="str">
        <f>[4]SayfaKAY!P474</f>
        <v>A-Sürüşü engeller</v>
      </c>
      <c r="P682" s="166" t="str">
        <f>[4]SayfaKAY!Q474</f>
        <v>B(Servisten çekmeye etki eden arıza)</v>
      </c>
      <c r="Q682" s="166" t="str">
        <f>[4]SayfaKAY!R474</f>
        <v>N.A(Yaralanma yok)</v>
      </c>
      <c r="R682" s="132" t="str" cm="1">
        <f t="array" ref="R682">IF([4]SayfaKAY!U474="","",_xlfn.IFS([4]SayfaKAY!U474="Bozankaya","Bozankaya",[4]SayfaKAY!U474="Müşteri","Customer",[4]SayfaKAY!U474="Tedarikçi","Equipment Supplier"))</f>
        <v>Equipment Supplier</v>
      </c>
      <c r="S682" s="204" t="str">
        <f>[4]SayfaKAY!N474</f>
        <v>MER KAYDI İNCELENDİ. İNVERTERLERDE ANLIK İLETİŞİM KAYBI MEYDANA GELMİŞ. KAYDIN DEVAMI İNCELENDİ.SORUN GÖRÜLMEDİ. PARK SAHASINDA TEST YAPILDI. ARIZA DEVAMLILIĞI GÖRÜLMEDİ.</v>
      </c>
      <c r="T682" s="133" t="str">
        <f>[4]SayfaKAY!AD474</f>
        <v>*Arıza çözülecek</v>
      </c>
      <c r="U682" s="132" t="str">
        <f>[4]SayfaKAY!W474</f>
        <v>Evet</v>
      </c>
      <c r="V682" s="108">
        <f>[4]SayfaKAY!AZ474</f>
        <v>2</v>
      </c>
      <c r="W682" s="136">
        <f t="shared" si="457"/>
        <v>45687</v>
      </c>
      <c r="X682" s="137" t="str">
        <f t="shared" si="458"/>
        <v>05:00</v>
      </c>
      <c r="Y682" s="235">
        <f>[4]SayfaKAY!AE474</f>
        <v>45687.208333333299</v>
      </c>
      <c r="Z682" s="192">
        <f t="shared" si="459"/>
        <v>45687</v>
      </c>
      <c r="AA682" s="110" t="str">
        <f t="shared" si="460"/>
        <v>12:00</v>
      </c>
      <c r="AB682" s="182">
        <f>[4]SayfaKAY!BA474</f>
        <v>45687.5</v>
      </c>
      <c r="AC682" s="257">
        <f t="shared" si="461"/>
        <v>1336.9999999681022</v>
      </c>
      <c r="AD682" s="111">
        <f t="shared" si="462"/>
        <v>45687</v>
      </c>
      <c r="AE682" s="111" t="str">
        <f t="shared" si="463"/>
        <v>12:00</v>
      </c>
      <c r="AF682" s="235">
        <f>[4]SayfaKAY!BA474</f>
        <v>45687.5</v>
      </c>
      <c r="AG682" s="179" t="str">
        <f>[4]SayfaKAY!S474</f>
        <v>(I) İlk Defa Karşılaşılan Arıza</v>
      </c>
      <c r="AH682" s="178" t="str">
        <f t="shared" si="464"/>
        <v>Bu Arıza Aracın Servise Verilmesine Engel</v>
      </c>
      <c r="AI682" s="163" t="str">
        <f>[4]SayfaKAY!AV474</f>
        <v/>
      </c>
      <c r="AJ682" s="164" t="str">
        <f t="shared" si="465"/>
        <v/>
      </c>
      <c r="AK682" s="164" t="str">
        <f t="shared" si="466"/>
        <v/>
      </c>
      <c r="AL682" s="112" t="str">
        <f>[4]SayfaKAY!AX474</f>
        <v/>
      </c>
      <c r="AM682" s="257" cm="1">
        <f t="array" ref="AM682">IFERROR(IF(AND(P682&lt;&gt;"D(Arıza Değil)",AH682="Bu Arıza Aracın Servise Verilmesine Engel Değil"),
IF(Z682-F682&gt;0,(AB682-Y682)*24*60,
IF(OR(AND(G682&gt;$AS$1,G682&lt;$AT$1),AND(G682&gt;$AU$1,G682&lt;$AV$1)),
(AF682-H682)*24*60,     BH:BH0)),        AN682),0)</f>
        <v>1336.9999999681022</v>
      </c>
      <c r="AN682" s="257">
        <f t="shared" si="467"/>
        <v>1336.9999999681022</v>
      </c>
      <c r="AO682" s="174" t="str">
        <f>[4]SayfaKAY!AG474</f>
        <v>MEDCOM</v>
      </c>
      <c r="AP682" s="174" t="str">
        <f>[4]SayfaKAY!AI474</f>
        <v>P620-7023</v>
      </c>
      <c r="AQ682" s="174" t="str">
        <f>[4]SayfaKAY!AQ474</f>
        <v/>
      </c>
      <c r="AR682" s="174" t="str">
        <f>[4]SayfaKAY!AH474</f>
        <v>COMBO KUTUSU (+LHD) MEDCOM</v>
      </c>
      <c r="AS682" s="174">
        <f>[4]SayfaKAY!AJ474</f>
        <v>1</v>
      </c>
      <c r="AT682" s="175" t="str">
        <f>[4]SayfaKAY!AM474</f>
        <v/>
      </c>
      <c r="AU682" s="176" t="str">
        <f>[4]SayfaKAY!AL474</f>
        <v/>
      </c>
      <c r="AV682" s="176" t="str">
        <f>[4]SayfaKAY!AP474</f>
        <v/>
      </c>
      <c r="AW682" s="177" t="str">
        <f>[4]SayfaKAY!AT474</f>
        <v/>
      </c>
      <c r="AX682" s="194">
        <f t="shared" si="468"/>
        <v>29413.999999298248</v>
      </c>
      <c r="AY682" s="168"/>
      <c r="AZ682" s="167"/>
      <c r="BA682" s="113"/>
      <c r="BB682" s="171"/>
      <c r="BC682" s="114"/>
      <c r="BD682" s="114"/>
      <c r="BE682" s="114"/>
      <c r="BF682" s="114"/>
      <c r="BG682" s="114"/>
      <c r="BH682" s="114">
        <f>IFERROR(FRACAS!AN477, "Hata Var")</f>
        <v>120.00000009778887</v>
      </c>
      <c r="BI682" s="114"/>
      <c r="BJ682" s="114"/>
      <c r="BK682" s="105" t="str">
        <f>[4]SayfaKAY!AW474</f>
        <v/>
      </c>
      <c r="BL682" s="105" t="str">
        <f>[4]SayfaKAY!V474</f>
        <v>MEDCOM SP. Z O.O.</v>
      </c>
      <c r="BM682" s="114"/>
      <c r="BN682" s="171" t="str">
        <f t="shared" si="469"/>
        <v>x yok</v>
      </c>
      <c r="BO682" s="171" t="b">
        <f t="shared" si="470"/>
        <v>0</v>
      </c>
      <c r="BP682" s="171" t="str">
        <f t="shared" si="471"/>
        <v>Bir günden fazla süren arıza</v>
      </c>
      <c r="BQ682" s="226">
        <f t="shared" si="472"/>
        <v>916.99999991920777</v>
      </c>
      <c r="BR682" s="226">
        <f t="shared" si="473"/>
        <v>420.00000004889444</v>
      </c>
      <c r="BS682" s="226">
        <f t="shared" si="474"/>
        <v>1336.9999999681022</v>
      </c>
      <c r="BT682" s="114"/>
      <c r="BU682" s="242"/>
      <c r="BV682" s="233">
        <f t="shared" si="475"/>
        <v>1</v>
      </c>
      <c r="BW682" s="226" t="str">
        <f t="shared" si="476"/>
        <v>Evet, çakışma var</v>
      </c>
      <c r="BX682" s="229"/>
      <c r="BY682" s="247">
        <f t="shared" si="477"/>
        <v>0.63680555549944984</v>
      </c>
      <c r="BZ682" s="247">
        <f t="shared" si="478"/>
        <v>0.29166666670062114</v>
      </c>
      <c r="CA682" s="247">
        <f t="shared" si="479"/>
        <v>0.92847222220007097</v>
      </c>
      <c r="CB682" s="213"/>
      <c r="CC682" s="211"/>
      <c r="CD682" s="196"/>
      <c r="CE682" s="213">
        <v>473</v>
      </c>
      <c r="CF682" s="182">
        <f t="shared" si="480"/>
        <v>45686.5715277778</v>
      </c>
      <c r="CG682" s="182">
        <f t="shared" si="481"/>
        <v>45687.5</v>
      </c>
      <c r="CH682" s="196"/>
      <c r="CI682" s="196"/>
      <c r="CJ682" s="196"/>
      <c r="CK682" s="196">
        <f t="shared" si="482"/>
        <v>0.29166666670062114</v>
      </c>
      <c r="CL682" s="196">
        <f t="shared" si="483"/>
        <v>0.63680555549944984</v>
      </c>
      <c r="CM682" s="196">
        <f t="shared" si="484"/>
        <v>0.92847222220007097</v>
      </c>
      <c r="CN682" s="114"/>
      <c r="CO682" s="115">
        <f t="shared" si="485"/>
        <v>1336.9999999681022</v>
      </c>
      <c r="CP682" s="116">
        <f t="shared" si="486"/>
        <v>17.500000002037268</v>
      </c>
      <c r="CQ682" s="117">
        <f t="shared" si="487"/>
        <v>0.57152777779992903</v>
      </c>
      <c r="CR682" s="117">
        <f t="shared" si="488"/>
        <v>45687.208333333299</v>
      </c>
      <c r="CS682" s="117">
        <f t="shared" si="489"/>
        <v>45687.5</v>
      </c>
      <c r="CT682" s="118">
        <f t="shared" si="490"/>
        <v>65788756.999999918</v>
      </c>
      <c r="CU682" s="118">
        <f t="shared" si="491"/>
        <v>420.00000004889444</v>
      </c>
      <c r="CV682" s="118">
        <f t="shared" si="492"/>
        <v>65789176.99999997</v>
      </c>
      <c r="CW682" s="119">
        <f t="shared" si="493"/>
        <v>0.99999361597120984</v>
      </c>
    </row>
    <row r="683" spans="1:101" ht="118.5" customHeight="1" x14ac:dyDescent="0.3">
      <c r="A683" s="160" t="str">
        <f>[4]SayfaKAY!C775</f>
        <v>KAY5+6</v>
      </c>
      <c r="B683" s="104" t="str">
        <f>[4]SayfaKAY!D775</f>
        <v>3873(2)</v>
      </c>
      <c r="C683" s="105" t="str">
        <f>[4]SayfaKAY!E775</f>
        <v>MA</v>
      </c>
      <c r="D683" s="105">
        <f>[4]SayfaKAY!F775</f>
        <v>124300</v>
      </c>
      <c r="E683" s="106" t="str">
        <f>[4]SayfaKAY!G775</f>
        <v>BOZ-KAY5+6-FF-762</v>
      </c>
      <c r="F683" s="193">
        <f t="shared" si="454"/>
        <v>45686</v>
      </c>
      <c r="G683" s="135">
        <f t="shared" si="455"/>
        <v>0.57152777779992903</v>
      </c>
      <c r="H683" s="235">
        <f>[4]SayfaKAY!H775</f>
        <v>45686.5715277778</v>
      </c>
      <c r="I683" s="104" t="str">
        <f>[4]SayfaKAY!I775</f>
        <v>Hat/Line</v>
      </c>
      <c r="J683" s="103" t="str">
        <f>IF([4]SayfaKAY!J775="","",IF([4]SayfaKAY!J775="Müşteri","Notified by Customer","Notified by Bozankaya"))</f>
        <v>Notified by Customer</v>
      </c>
      <c r="K683" s="103" t="e">
        <f>VLOOKUP([4]SayfaKAY!L775,#REF!,2,FALSE)</f>
        <v>#REF!</v>
      </c>
      <c r="L683" s="165" t="str">
        <f>[4]SayfaKAY!X775</f>
        <v/>
      </c>
      <c r="M683" s="107" t="str">
        <f t="shared" si="456"/>
        <v>KAY5+6-BOZ-KAY5+6-FF-762</v>
      </c>
      <c r="N683" s="105" t="str">
        <f>[4]SayfaKAY!M775</f>
        <v>3873 NOLU ARAÇTA ARIZA OLMAMASINA RAĞMEN HAREKET ETMEDİ.RESETLENDİKTEN SONRA DÜZELDİ. KUMSMALL 16:32 SEFERİ 1 SEFERDE 4 DK TEHİRLİ ÇIKIŞ YAPTI</v>
      </c>
      <c r="O683" s="166" t="str">
        <f>[4]SayfaKAY!P775</f>
        <v>A-Sürüşü engeller</v>
      </c>
      <c r="P683" s="166" t="str">
        <f>[4]SayfaKAY!Q775</f>
        <v>B(Servisten çekmeye etki eden arıza)</v>
      </c>
      <c r="Q683" s="166" t="str">
        <f>[4]SayfaKAY!R775</f>
        <v>N.A(Yaralanma yok)</v>
      </c>
      <c r="R683" s="132" t="str" cm="1">
        <f t="array" ref="R683">IF([4]SayfaKAY!U775="","",_xlfn.IFS([4]SayfaKAY!U775="Bozankaya","Bozankaya",[4]SayfaKAY!U775="Müşteri","Customer",[4]SayfaKAY!U775="Tedarikçi","Equipment Supplier"))</f>
        <v>Equipment Supplier</v>
      </c>
      <c r="S683" s="204" t="str">
        <f>[4]SayfaKAY!N775</f>
        <v>MER KAYDI İNCELENDİ İNVERTERLERDE ANLIK BİR İLETİŞİM KAYBI GÖRÜLDÜ PARK SAHASINDA TEST YAPILDI. ARIZA DEVAMLILIĞI GÖRÜLMEDİ</v>
      </c>
      <c r="T683" s="133" t="str">
        <f>[4]SayfaKAY!AD775</f>
        <v>Ekipman yenisi ile değiştirildi</v>
      </c>
      <c r="U683" s="132" t="str">
        <f>[4]SayfaKAY!W775</f>
        <v/>
      </c>
      <c r="V683" s="108" t="str">
        <f>[4]SayfaKAY!AZ775</f>
        <v/>
      </c>
      <c r="W683" s="136">
        <f t="shared" si="457"/>
        <v>45687</v>
      </c>
      <c r="X683" s="137" t="str">
        <f t="shared" si="458"/>
        <v>05:00</v>
      </c>
      <c r="Y683" s="235">
        <f>[4]SayfaKAY!AE775</f>
        <v>45687.208333333299</v>
      </c>
      <c r="Z683" s="109">
        <f t="shared" si="459"/>
        <v>45687</v>
      </c>
      <c r="AA683" s="110" t="str">
        <f t="shared" si="460"/>
        <v>09:00</v>
      </c>
      <c r="AB683" s="182">
        <f>[4]SayfaKAY!BA775</f>
        <v>45687.375</v>
      </c>
      <c r="AC683" s="257">
        <f t="shared" si="461"/>
        <v>1156.9999999681022</v>
      </c>
      <c r="AD683" s="111">
        <f t="shared" si="462"/>
        <v>45687</v>
      </c>
      <c r="AE683" s="111" t="str">
        <f t="shared" si="463"/>
        <v>09:00</v>
      </c>
      <c r="AF683" s="235">
        <f>[4]SayfaKAY!BA775</f>
        <v>45687.375</v>
      </c>
      <c r="AG683" s="179" t="str">
        <f>[4]SayfaKAY!S775</f>
        <v xml:space="preserve">(I) İlk Defa Karşılaşılan Arıza </v>
      </c>
      <c r="AH683" s="178" t="str">
        <f t="shared" si="464"/>
        <v>Bu Arıza Aracın Servise Verilmesine Engel</v>
      </c>
      <c r="AI683" s="163" t="str">
        <f>[4]SayfaKAY!AV775</f>
        <v/>
      </c>
      <c r="AJ683" s="164" t="str">
        <f t="shared" si="465"/>
        <v/>
      </c>
      <c r="AK683" s="164" t="str">
        <f t="shared" si="466"/>
        <v/>
      </c>
      <c r="AL683" s="112" t="str">
        <f>[4]SayfaKAY!AX775</f>
        <v/>
      </c>
      <c r="AM683" s="257" cm="1">
        <f t="array" ref="AM683">IFERROR(IF(AND(P683&lt;&gt;"D(Arıza Değil)",AH683="Bu Arıza Aracın Servise Verilmesine Engel Değil"),
IF(Z683-F683&gt;0,(AB683-Y683)*24*60,
IF(OR(AND(G683&gt;$AS$1,G683&lt;$AT$1),AND(G683&gt;$AU$1,G683&lt;$AV$1)),
(AF683-H683)*24*60,     BH:BH0)),        AN683),0)</f>
        <v>1156.9999999681022</v>
      </c>
      <c r="AN683" s="257">
        <f t="shared" si="467"/>
        <v>1156.9999999681022</v>
      </c>
      <c r="AO683" s="174" t="str">
        <f>[4]SayfaKAY!AG775</f>
        <v/>
      </c>
      <c r="AP683" s="174" t="str">
        <f>[4]SayfaKAY!AI775</f>
        <v/>
      </c>
      <c r="AQ683" s="174" t="str">
        <f>[4]SayfaKAY!AQ775</f>
        <v/>
      </c>
      <c r="AR683" s="174" t="str">
        <f>[4]SayfaKAY!AH775</f>
        <v/>
      </c>
      <c r="AS683" s="174" t="str">
        <f>[4]SayfaKAY!AJ775</f>
        <v/>
      </c>
      <c r="AT683" s="175" t="str">
        <f>[4]SayfaKAY!AM775</f>
        <v/>
      </c>
      <c r="AU683" s="176" t="str">
        <f>[4]SayfaKAY!AL775</f>
        <v/>
      </c>
      <c r="AV683" s="176" t="str">
        <f>[4]SayfaKAY!AP775</f>
        <v/>
      </c>
      <c r="AW683" s="177" t="str">
        <f>[4]SayfaKAY!AT775</f>
        <v/>
      </c>
      <c r="AX683" s="194" t="str">
        <f t="shared" si="468"/>
        <v/>
      </c>
      <c r="AY683" s="168"/>
      <c r="AZ683" s="167"/>
      <c r="BA683" s="113"/>
      <c r="BB683" s="171" t="str">
        <f t="shared" ref="BB683:BB688" si="494">IF($AQ$1="X", IF(AND(G683&gt;=$AS$1,G683&lt;=$AT$1),IF(P683&lt;&gt;"D(Arıza Değil)",AC683,0), IF(AND(G683&gt;=$AU$1,G683&lt;=$AV$1),IF(P683&lt;&gt;"D(Arıza Değil)",AC683,0), "")), "")</f>
        <v/>
      </c>
      <c r="BC683" s="114"/>
      <c r="BD683" s="114"/>
      <c r="BE683" s="114"/>
      <c r="BF683" s="114"/>
      <c r="BG683" s="114"/>
      <c r="BH683" s="114">
        <f>IFERROR(FRACAS!AN778, "Hata Var")</f>
        <v>107.99999999580905</v>
      </c>
      <c r="BI683" s="114"/>
      <c r="BJ683" s="114"/>
      <c r="BK683" s="105" t="str">
        <f>[4]SayfaKAY!AW775</f>
        <v/>
      </c>
      <c r="BL683" s="105" t="str">
        <f>[4]SayfaKAY!V775</f>
        <v>MEDCOM SP. Z O.O.</v>
      </c>
      <c r="BM683" s="114"/>
      <c r="BN683" s="171" t="str">
        <f t="shared" si="469"/>
        <v>x yok</v>
      </c>
      <c r="BO683" s="171" t="b">
        <f t="shared" si="470"/>
        <v>0</v>
      </c>
      <c r="BP683" s="171" t="str">
        <f t="shared" si="471"/>
        <v>Bir günden fazla süren arıza</v>
      </c>
      <c r="BQ683" s="226">
        <f t="shared" si="472"/>
        <v>916.99999991920777</v>
      </c>
      <c r="BR683" s="226">
        <f t="shared" si="473"/>
        <v>240.00000004889444</v>
      </c>
      <c r="BS683" s="226">
        <f t="shared" si="474"/>
        <v>1156.9999999681022</v>
      </c>
      <c r="BT683" s="114"/>
      <c r="BU683" s="242"/>
      <c r="BV683" s="233">
        <f t="shared" si="475"/>
        <v>1</v>
      </c>
      <c r="BW683" s="226" t="str">
        <f t="shared" si="476"/>
        <v>Evet, çakışma var</v>
      </c>
      <c r="BX683" s="229"/>
      <c r="BY683" s="247">
        <f t="shared" si="477"/>
        <v>0.63680555549944984</v>
      </c>
      <c r="BZ683" s="247">
        <f t="shared" si="478"/>
        <v>0.16666666670062114</v>
      </c>
      <c r="CA683" s="247">
        <f t="shared" si="479"/>
        <v>0.80347222220007097</v>
      </c>
      <c r="CB683" s="213"/>
      <c r="CC683" s="211"/>
      <c r="CD683" s="196"/>
      <c r="CE683" s="213">
        <v>774</v>
      </c>
      <c r="CF683" s="182">
        <f t="shared" si="480"/>
        <v>45686.5715277778</v>
      </c>
      <c r="CG683" s="182">
        <f t="shared" si="481"/>
        <v>45687.375</v>
      </c>
      <c r="CH683" s="196"/>
      <c r="CI683" s="196"/>
      <c r="CJ683" s="196"/>
      <c r="CK683" s="196">
        <f t="shared" si="482"/>
        <v>0.16666666670062114</v>
      </c>
      <c r="CL683" s="196">
        <f t="shared" si="483"/>
        <v>0.63680555549944984</v>
      </c>
      <c r="CM683" s="196">
        <f t="shared" si="484"/>
        <v>0.80347222220007097</v>
      </c>
      <c r="CN683" s="114"/>
      <c r="CO683" s="115">
        <f t="shared" si="485"/>
        <v>1156.9999999681022</v>
      </c>
      <c r="CP683" s="116">
        <f t="shared" si="486"/>
        <v>10.000000002037268</v>
      </c>
      <c r="CQ683" s="117">
        <f t="shared" si="487"/>
        <v>0.57152777779992903</v>
      </c>
      <c r="CR683" s="117">
        <f t="shared" si="488"/>
        <v>45687.208333333299</v>
      </c>
      <c r="CS683" s="117">
        <f t="shared" si="489"/>
        <v>45687.375</v>
      </c>
      <c r="CT683" s="118">
        <f t="shared" si="490"/>
        <v>65788756.999999918</v>
      </c>
      <c r="CU683" s="118">
        <f t="shared" si="491"/>
        <v>240.00000004889444</v>
      </c>
      <c r="CV683" s="118">
        <f t="shared" si="492"/>
        <v>65788996.99999997</v>
      </c>
      <c r="CW683" s="119">
        <f t="shared" si="493"/>
        <v>0.99999635197356707</v>
      </c>
    </row>
    <row r="684" spans="1:101" ht="118.5" customHeight="1" x14ac:dyDescent="0.3">
      <c r="A684" s="160" t="str">
        <f>[4]SayfaKAY!C702</f>
        <v>KAY5+6</v>
      </c>
      <c r="B684" s="104" t="str">
        <f>[4]SayfaKAY!D702</f>
        <v>3873(2)</v>
      </c>
      <c r="C684" s="105" t="str">
        <f>[4]SayfaKAY!E702</f>
        <v>MB</v>
      </c>
      <c r="D684" s="105">
        <f>[4]SayfaKAY!F702</f>
        <v>124061</v>
      </c>
      <c r="E684" s="106" t="str">
        <f>[4]SayfaKAY!G702</f>
        <v>BOZ-KAY5+6-FF-689</v>
      </c>
      <c r="F684" s="193">
        <f t="shared" si="454"/>
        <v>45685</v>
      </c>
      <c r="G684" s="135">
        <f t="shared" si="455"/>
        <v>0.49166666669771075</v>
      </c>
      <c r="H684" s="235">
        <f>[4]SayfaKAY!H702</f>
        <v>45685.491666666698</v>
      </c>
      <c r="I684" s="104" t="str">
        <f>[4]SayfaKAY!I702</f>
        <v>Hat/Line</v>
      </c>
      <c r="J684" s="103" t="str">
        <f>IF([4]SayfaKAY!J702="","",IF([4]SayfaKAY!J702="Müşteri","Notified by Customer","Notified by Bozankaya"))</f>
        <v>Notified by Customer</v>
      </c>
      <c r="K684" s="103" t="e">
        <f>VLOOKUP([4]SayfaKAY!L702,#REF!,2,FALSE)</f>
        <v>#REF!</v>
      </c>
      <c r="L684" s="165" t="str">
        <f>[4]SayfaKAY!X702</f>
        <v>ATAK ULAŞIM SAN.TİC.LTD.ŞTİ.</v>
      </c>
      <c r="M684" s="107" t="str">
        <f t="shared" si="456"/>
        <v>KAY5+6-BOZ-KAY5+6-FF-689</v>
      </c>
      <c r="N684" s="105" t="str">
        <f>[4]SayfaKAY!M702</f>
        <v>Kapı üzeri bilgilendirme ekranları karanlık</v>
      </c>
      <c r="O684" s="166" t="str">
        <f>[4]SayfaKAY!P702</f>
        <v>D-Arıza değil</v>
      </c>
      <c r="P684" s="166" t="str">
        <f>[4]SayfaKAY!Q702</f>
        <v>B(Servisten çekmeye etki eden arıza)</v>
      </c>
      <c r="Q684" s="166" t="str">
        <f>[4]SayfaKAY!R702</f>
        <v>N.A(Yaralanma yok)</v>
      </c>
      <c r="R684" s="132" t="str" cm="1">
        <f t="array" ref="R684">IF([4]SayfaKAY!U702="","",_xlfn.IFS([4]SayfaKAY!U702="Bozankaya","Bozankaya",[4]SayfaKAY!U702="Müşteri","Customer",[4]SayfaKAY!U702="Tedarikçi","Equipment Supplier"))</f>
        <v>Equipment Supplier</v>
      </c>
      <c r="S684" s="204" t="str">
        <f>[4]SayfaKAY!N702</f>
        <v>GYP değişimi yapıldı.</v>
      </c>
      <c r="T684" s="133" t="str">
        <f>[4]SayfaKAY!AD702</f>
        <v>Ekipman yenisi ile değiştirildi</v>
      </c>
      <c r="U684" s="132" t="str">
        <f>[4]SayfaKAY!W702</f>
        <v>Evet</v>
      </c>
      <c r="V684" s="108">
        <f>[4]SayfaKAY!AZ702</f>
        <v>2</v>
      </c>
      <c r="W684" s="136">
        <f t="shared" si="457"/>
        <v>45684</v>
      </c>
      <c r="X684" s="137" t="str">
        <f t="shared" si="458"/>
        <v>12:00</v>
      </c>
      <c r="Y684" s="235">
        <f>[4]SayfaKAY!AE702</f>
        <v>45684.5</v>
      </c>
      <c r="Z684" s="109">
        <f t="shared" si="459"/>
        <v>45685</v>
      </c>
      <c r="AA684" s="110" t="str">
        <f t="shared" si="460"/>
        <v>14:00</v>
      </c>
      <c r="AB684" s="182">
        <f>[4]SayfaKAY!BA702</f>
        <v>45685.583333333299</v>
      </c>
      <c r="AC684" s="257">
        <f t="shared" si="461"/>
        <v>131.99999990640208</v>
      </c>
      <c r="AD684" s="111">
        <f t="shared" si="462"/>
        <v>45685</v>
      </c>
      <c r="AE684" s="111" t="str">
        <f t="shared" si="463"/>
        <v>14:00</v>
      </c>
      <c r="AF684" s="235">
        <f>[4]SayfaKAY!BA702</f>
        <v>45685.583333333299</v>
      </c>
      <c r="AG684" s="179" t="str">
        <f>[4]SayfaKAY!S702</f>
        <v>(III) Farklı Araçlarda Tekrarlayan Arıza</v>
      </c>
      <c r="AH684" s="178" t="str">
        <f t="shared" si="464"/>
        <v>Bu Arıza Aracın Servise Verilmesine Engel</v>
      </c>
      <c r="AI684" s="163" t="str">
        <f>[4]SayfaKAY!AV702</f>
        <v/>
      </c>
      <c r="AJ684" s="164" t="str">
        <f t="shared" si="465"/>
        <v/>
      </c>
      <c r="AK684" s="164" t="str">
        <f t="shared" si="466"/>
        <v/>
      </c>
      <c r="AL684" s="112" t="str">
        <f>[4]SayfaKAY!AX702</f>
        <v/>
      </c>
      <c r="AM684" s="257" cm="1">
        <f t="array" ref="AM684">IFERROR(IF(AND(P684&lt;&gt;"D(Arıza Değil)",AH684="Bu Arıza Aracın Servise Verilmesine Engel Değil"),
IF(Z684-F684&gt;0,(AB684-Y684)*24*60,
IF(OR(AND(G684&gt;$AS$1,G684&lt;$AT$1),AND(G684&gt;$AU$1,G684&lt;$AV$1)),
(AF684-H684)*24*60,     BH:BH0)),        AN684),0)</f>
        <v>131.99999990640208</v>
      </c>
      <c r="AN684" s="257">
        <f t="shared" si="467"/>
        <v>131.99999990640208</v>
      </c>
      <c r="AO684" s="174" t="str">
        <f>[4]SayfaKAY!AG702</f>
        <v/>
      </c>
      <c r="AP684" s="174" t="str">
        <f>[4]SayfaKAY!AI702</f>
        <v/>
      </c>
      <c r="AQ684" s="174" t="str">
        <f>[4]SayfaKAY!AQ702</f>
        <v/>
      </c>
      <c r="AR684" s="174" t="str">
        <f>[4]SayfaKAY!AH702</f>
        <v/>
      </c>
      <c r="AS684" s="174" t="str">
        <f>[4]SayfaKAY!AJ702</f>
        <v/>
      </c>
      <c r="AT684" s="175" t="str">
        <f>[4]SayfaKAY!AM702</f>
        <v/>
      </c>
      <c r="AU684" s="176" t="str">
        <f>[4]SayfaKAY!AL702</f>
        <v/>
      </c>
      <c r="AV684" s="176" t="str">
        <f>[4]SayfaKAY!AP702</f>
        <v/>
      </c>
      <c r="AW684" s="177" t="str">
        <f>[4]SayfaKAY!AT702</f>
        <v/>
      </c>
      <c r="AX684" s="194">
        <f t="shared" si="468"/>
        <v>2903.9999979408458</v>
      </c>
      <c r="AY684" s="168"/>
      <c r="AZ684" s="167"/>
      <c r="BA684" s="113"/>
      <c r="BB684" s="171" t="str">
        <f t="shared" si="494"/>
        <v/>
      </c>
      <c r="BC684" s="114"/>
      <c r="BD684" s="114"/>
      <c r="BE684" s="114"/>
      <c r="BF684" s="114"/>
      <c r="BG684" s="114"/>
      <c r="BH684" s="114">
        <f>IFERROR(FRACAS!AN705, "Hata Var")</f>
        <v>76.999999968102202</v>
      </c>
      <c r="BI684" s="114"/>
      <c r="BJ684" s="114"/>
      <c r="BK684" s="105" t="str">
        <f>[4]SayfaKAY!AW702</f>
        <v/>
      </c>
      <c r="BL684" s="105" t="str">
        <f>[4]SayfaKAY!V702</f>
        <v>ATAK ULAŞIM SAN.TİC.LTD.ŞTİ.</v>
      </c>
      <c r="BM684" s="114"/>
      <c r="BN684" s="171" t="str">
        <f t="shared" si="469"/>
        <v>x yok</v>
      </c>
      <c r="BO684" s="171" t="b">
        <f t="shared" si="470"/>
        <v>0</v>
      </c>
      <c r="BP684" s="171" t="b">
        <f t="shared" si="471"/>
        <v>0</v>
      </c>
      <c r="BQ684" s="226">
        <f t="shared" si="472"/>
        <v>-1428.0000000447035</v>
      </c>
      <c r="BR684" s="226">
        <f t="shared" si="473"/>
        <v>1559.9999999511056</v>
      </c>
      <c r="BS684" s="226">
        <f t="shared" si="474"/>
        <v>131.99999990640208</v>
      </c>
      <c r="BT684" s="114"/>
      <c r="BU684" s="242"/>
      <c r="BV684" s="233">
        <f t="shared" si="475"/>
        <v>0</v>
      </c>
      <c r="BW684" s="226" t="str">
        <f t="shared" si="476"/>
        <v>Hayır, çakışma yok</v>
      </c>
      <c r="BX684" s="229"/>
      <c r="BY684" s="247">
        <f t="shared" si="477"/>
        <v>-0.99166666669771075</v>
      </c>
      <c r="BZ684" s="247">
        <f t="shared" si="478"/>
        <v>1.0833333332993789</v>
      </c>
      <c r="CA684" s="247">
        <f t="shared" si="479"/>
        <v>9.1666666601668112E-2</v>
      </c>
      <c r="CB684" s="213"/>
      <c r="CC684" s="211"/>
      <c r="CD684" s="196"/>
      <c r="CE684" s="213">
        <v>701</v>
      </c>
      <c r="CF684" s="182">
        <f t="shared" si="480"/>
        <v>45685.491666666698</v>
      </c>
      <c r="CG684" s="182">
        <f t="shared" si="481"/>
        <v>45685.583333333299</v>
      </c>
      <c r="CH684" s="196"/>
      <c r="CI684" s="196"/>
      <c r="CJ684" s="196"/>
      <c r="CK684" s="196">
        <f t="shared" si="482"/>
        <v>1.0833333332993789</v>
      </c>
      <c r="CL684" s="196">
        <f t="shared" si="483"/>
        <v>-0.99166666669771075</v>
      </c>
      <c r="CM684" s="196">
        <f t="shared" si="484"/>
        <v>9.1666666601668112E-2</v>
      </c>
      <c r="CN684" s="114"/>
      <c r="CO684" s="115">
        <f t="shared" si="485"/>
        <v>131.99999990640208</v>
      </c>
      <c r="CP684" s="116">
        <f t="shared" si="486"/>
        <v>64.999999997962732</v>
      </c>
      <c r="CQ684" s="117">
        <f t="shared" si="487"/>
        <v>0.49166666669771075</v>
      </c>
      <c r="CR684" s="117">
        <f t="shared" si="488"/>
        <v>45684.5</v>
      </c>
      <c r="CS684" s="117">
        <f t="shared" si="489"/>
        <v>45685.583333333299</v>
      </c>
      <c r="CT684" s="118">
        <f t="shared" si="490"/>
        <v>65784971.999999955</v>
      </c>
      <c r="CU684" s="118">
        <f t="shared" si="491"/>
        <v>1559.9999999511056</v>
      </c>
      <c r="CV684" s="118">
        <f t="shared" si="492"/>
        <v>65786531.999999903</v>
      </c>
      <c r="CW684" s="119">
        <f t="shared" si="493"/>
        <v>0.99997628693970453</v>
      </c>
    </row>
    <row r="685" spans="1:101" ht="118.5" customHeight="1" x14ac:dyDescent="0.3">
      <c r="A685" s="160" t="str">
        <f>[4]SayfaKAY!C457</f>
        <v>KAY5+6</v>
      </c>
      <c r="B685" s="104" t="str">
        <f>[4]SayfaKAY!D457</f>
        <v>3881(10)</v>
      </c>
      <c r="C685" s="105" t="str">
        <f>[4]SayfaKAY!E457</f>
        <v>MB</v>
      </c>
      <c r="D685" s="105">
        <f>[4]SayfaKAY!F457</f>
        <v>68720</v>
      </c>
      <c r="E685" s="106" t="str">
        <f>[4]SayfaKAY!G457</f>
        <v>BOZ-KAY5+6-FF-456</v>
      </c>
      <c r="F685" s="134">
        <f t="shared" si="454"/>
        <v>45680</v>
      </c>
      <c r="G685" s="135">
        <f t="shared" si="455"/>
        <v>0.70555555559985805</v>
      </c>
      <c r="H685" s="235">
        <f>[4]SayfaKAY!H457</f>
        <v>45680.7055555556</v>
      </c>
      <c r="I685" s="104" t="str">
        <f>[4]SayfaKAY!I457</f>
        <v>Hat/Line</v>
      </c>
      <c r="J685" s="103" t="str">
        <f>IF([4]SayfaKAY!J457="","",IF([4]SayfaKAY!J457="Müşteri","Notified by Customer","Notified by Bozankaya"))</f>
        <v>Notified by Customer</v>
      </c>
      <c r="K685" s="103" t="e">
        <f>VLOOKUP([4]SayfaKAY!L457,#REF!,2,FALSE)</f>
        <v>#REF!</v>
      </c>
      <c r="L685" s="165" t="str">
        <f>[4]SayfaKAY!X457</f>
        <v>DENİZLER OTOMOTİV SAN. VE TİC.LTD.Ş</v>
      </c>
      <c r="M685" s="107" t="str">
        <f t="shared" si="456"/>
        <v>KAY5+6-BOZ-KAY5+6-FF-456</v>
      </c>
      <c r="N685" s="105" t="str">
        <f>[4]SayfaKAY!M457</f>
        <v>SİLECEK SU HORTUMU ÇIKMIŞ</v>
      </c>
      <c r="O685" s="166" t="str">
        <f>[4]SayfaKAY!P457</f>
        <v>D-Arıza değil</v>
      </c>
      <c r="P685" s="166" t="str">
        <f>[4]SayfaKAY!Q457</f>
        <v>A(Hareket etmeyi engelleyen arıza)</v>
      </c>
      <c r="Q685" s="166" t="str">
        <f>[4]SayfaKAY!R457</f>
        <v>N.A(Yaralanma yok)</v>
      </c>
      <c r="R685" s="132" t="str" cm="1">
        <f t="array" ref="R685">IF([4]SayfaKAY!U457="","",_xlfn.IFS([4]SayfaKAY!U457="Bozankaya","Bozankaya",[4]SayfaKAY!U457="Müşteri","Customer",[4]SayfaKAY!U457="Tedarikçi","Equipment Supplier"))</f>
        <v>Equipment Supplier</v>
      </c>
      <c r="S685" s="204" t="str">
        <f>[4]SayfaKAY!N457</f>
        <v>SİLECEK HORTUMU YERİNE TAKILDI.</v>
      </c>
      <c r="T685" s="133" t="str">
        <f>[4]SayfaKAY!AD457</f>
        <v>*Ekipman tamir edilecek</v>
      </c>
      <c r="U685" s="132" t="str">
        <f>[4]SayfaKAY!W457</f>
        <v>Evet</v>
      </c>
      <c r="V685" s="108">
        <f>[4]SayfaKAY!AZ457</f>
        <v>1</v>
      </c>
      <c r="W685" s="136">
        <f t="shared" si="457"/>
        <v>45680</v>
      </c>
      <c r="X685" s="137" t="str">
        <f t="shared" si="458"/>
        <v>17:00</v>
      </c>
      <c r="Y685" s="235">
        <f>[4]SayfaKAY!AE457</f>
        <v>45680.708333333299</v>
      </c>
      <c r="Z685" s="109">
        <f t="shared" si="459"/>
        <v>45680</v>
      </c>
      <c r="AA685" s="110" t="str">
        <f t="shared" si="460"/>
        <v>18:00</v>
      </c>
      <c r="AB685" s="182">
        <f>[4]SayfaKAY!BA457</f>
        <v>45680.75</v>
      </c>
      <c r="AC685" s="257">
        <f t="shared" si="461"/>
        <v>63.999999936204404</v>
      </c>
      <c r="AD685" s="111">
        <f t="shared" si="462"/>
        <v>45680</v>
      </c>
      <c r="AE685" s="111" t="str">
        <f t="shared" si="463"/>
        <v>18:00</v>
      </c>
      <c r="AF685" s="235">
        <f>[4]SayfaKAY!BA457</f>
        <v>45680.75</v>
      </c>
      <c r="AG685" s="179" t="str">
        <f>[4]SayfaKAY!S457</f>
        <v>(III) Farklı Araçlarda Tekrarlayan Arıza</v>
      </c>
      <c r="AH685" s="178" t="str">
        <f t="shared" si="464"/>
        <v>Bu Arıza Aracın Servise Verilmesine Engel</v>
      </c>
      <c r="AI685" s="163" t="str">
        <f>[4]SayfaKAY!AV457</f>
        <v/>
      </c>
      <c r="AJ685" s="164" t="str">
        <f t="shared" si="465"/>
        <v/>
      </c>
      <c r="AK685" s="164" t="str">
        <f t="shared" si="466"/>
        <v/>
      </c>
      <c r="AL685" s="112" t="str">
        <f>[4]SayfaKAY!AX457</f>
        <v/>
      </c>
      <c r="AM685" s="257" cm="1">
        <f t="array" ref="AM685">IFERROR(IF(AND(P685&lt;&gt;"D(Arıza Değil)",AH685="Bu Arıza Aracın Servise Verilmesine Engel Değil"),
IF(Z685-F685&gt;0,(AB685-Y685)*24*60,
IF(OR(AND(G685&gt;$AS$1,G685&lt;$AT$1),AND(G685&gt;$AU$1,G685&lt;$AV$1)),
(AF685-H685)*24*60,     BH:BH0)),        AN685),0)</f>
        <v>63.999999936204404</v>
      </c>
      <c r="AN685" s="257">
        <f t="shared" si="467"/>
        <v>63.999999936204404</v>
      </c>
      <c r="AO685" s="174" t="str">
        <f>[4]SayfaKAY!AG457</f>
        <v>DENİZLER</v>
      </c>
      <c r="AP685" s="174" t="str">
        <f>[4]SayfaKAY!AI457</f>
        <v>M100-7066</v>
      </c>
      <c r="AQ685" s="174" t="str">
        <f>[4]SayfaKAY!AQ457</f>
        <v/>
      </c>
      <c r="AR685" s="174" t="str">
        <f>[4]SayfaKAY!AH457</f>
        <v>SİLECEK MEKANİZMASI Denizler / M.11.2506</v>
      </c>
      <c r="AS685" s="174">
        <f>[4]SayfaKAY!AJ457</f>
        <v>1</v>
      </c>
      <c r="AT685" s="175" t="str">
        <f>[4]SayfaKAY!AM457</f>
        <v/>
      </c>
      <c r="AU685" s="176" t="str">
        <f>[4]SayfaKAY!AL457</f>
        <v/>
      </c>
      <c r="AV685" s="176" t="str">
        <f>[4]SayfaKAY!AP457</f>
        <v/>
      </c>
      <c r="AW685" s="177" t="str">
        <f>[4]SayfaKAY!AT457</f>
        <v/>
      </c>
      <c r="AX685" s="194">
        <f t="shared" si="468"/>
        <v>703.99999929824844</v>
      </c>
      <c r="AY685" s="168"/>
      <c r="AZ685" s="167"/>
      <c r="BA685" s="113"/>
      <c r="BB685" s="171" t="str">
        <f t="shared" si="494"/>
        <v/>
      </c>
      <c r="BC685" s="114"/>
      <c r="BD685" s="114"/>
      <c r="BE685" s="114"/>
      <c r="BF685" s="114"/>
      <c r="BG685" s="114"/>
      <c r="BH685" s="114">
        <f>IFERROR(FRACAS!AN460, "Hata Var")</f>
        <v>180</v>
      </c>
      <c r="BI685" s="114"/>
      <c r="BJ685" s="114"/>
      <c r="BK685" s="105" t="str">
        <f>[4]SayfaKAY!AW457</f>
        <v/>
      </c>
      <c r="BL685" s="105" t="str">
        <f>[4]SayfaKAY!V457</f>
        <v>Bozankaya</v>
      </c>
      <c r="BM685" s="114"/>
      <c r="BN685" s="171" t="str">
        <f t="shared" si="469"/>
        <v>x yok</v>
      </c>
      <c r="BO685" s="171" t="str">
        <f t="shared" si="470"/>
        <v>aynı gün giderilen arıza</v>
      </c>
      <c r="BP685" s="171" t="str">
        <f t="shared" si="471"/>
        <v>aynı gün giderilen arıza</v>
      </c>
      <c r="BQ685" s="226">
        <f t="shared" si="472"/>
        <v>3.9999998873099685</v>
      </c>
      <c r="BR685" s="226">
        <f t="shared" si="473"/>
        <v>60.000000048894435</v>
      </c>
      <c r="BS685" s="226">
        <f t="shared" si="474"/>
        <v>63.999999936204404</v>
      </c>
      <c r="BT685" s="114"/>
      <c r="BU685" s="242"/>
      <c r="BV685" s="233">
        <f t="shared" si="475"/>
        <v>2</v>
      </c>
      <c r="BW685" s="226" t="str">
        <f t="shared" si="476"/>
        <v>Evet, çakışma var</v>
      </c>
      <c r="BX685" s="229"/>
      <c r="BY685" s="247">
        <f t="shared" si="477"/>
        <v>2.7777776995208114E-3</v>
      </c>
      <c r="BZ685" s="247">
        <f t="shared" si="478"/>
        <v>4.1666666700621136E-2</v>
      </c>
      <c r="CA685" s="247">
        <f t="shared" si="479"/>
        <v>4.4444444400141947E-2</v>
      </c>
      <c r="CB685" s="213"/>
      <c r="CC685" s="211"/>
      <c r="CD685" s="196"/>
      <c r="CE685" s="213">
        <v>456</v>
      </c>
      <c r="CF685" s="182">
        <f t="shared" si="480"/>
        <v>45680.7055555556</v>
      </c>
      <c r="CG685" s="182">
        <f t="shared" si="481"/>
        <v>45680.75</v>
      </c>
      <c r="CH685" s="196"/>
      <c r="CI685" s="196"/>
      <c r="CJ685" s="196"/>
      <c r="CK685" s="196">
        <f t="shared" si="482"/>
        <v>4.1666666700621136E-2</v>
      </c>
      <c r="CL685" s="196">
        <f t="shared" si="483"/>
        <v>2.7777776995208114E-3</v>
      </c>
      <c r="CM685" s="196">
        <f t="shared" si="484"/>
        <v>4.4444444400141947E-2</v>
      </c>
      <c r="CN685" s="114"/>
      <c r="CO685" s="115">
        <f t="shared" si="485"/>
        <v>63.999999936204404</v>
      </c>
      <c r="CP685" s="116">
        <f t="shared" si="486"/>
        <v>2.5000000020372681</v>
      </c>
      <c r="CQ685" s="117">
        <f t="shared" si="487"/>
        <v>0.70555555559985805</v>
      </c>
      <c r="CR685" s="117">
        <f t="shared" si="488"/>
        <v>45680.708333333299</v>
      </c>
      <c r="CS685" s="117">
        <f t="shared" si="489"/>
        <v>45680.75</v>
      </c>
      <c r="CT685" s="118">
        <f t="shared" si="490"/>
        <v>65779203.999999888</v>
      </c>
      <c r="CU685" s="118">
        <f t="shared" si="491"/>
        <v>60.000000048894435</v>
      </c>
      <c r="CV685" s="118">
        <f t="shared" si="492"/>
        <v>65779263.999999933</v>
      </c>
      <c r="CW685" s="119">
        <f t="shared" si="493"/>
        <v>0.9999990878584466</v>
      </c>
    </row>
    <row r="686" spans="1:101" ht="118.5" customHeight="1" x14ac:dyDescent="0.3">
      <c r="A686" s="160" t="str">
        <f>[4]SayfaKAY!C467</f>
        <v>KAY5+6</v>
      </c>
      <c r="B686" s="104" t="str">
        <f>[4]SayfaKAY!D467</f>
        <v>3873(2)</v>
      </c>
      <c r="C686" s="105" t="str">
        <f>[4]SayfaKAY!E467</f>
        <v>RB</v>
      </c>
      <c r="D686" s="105">
        <f>[4]SayfaKAY!F467</f>
        <v>123012</v>
      </c>
      <c r="E686" s="106" t="str">
        <f>[4]SayfaKAY!G467</f>
        <v>BOZ-KAY5+6-FF-466</v>
      </c>
      <c r="F686" s="134">
        <f t="shared" si="454"/>
        <v>45679</v>
      </c>
      <c r="G686" s="135">
        <f t="shared" si="455"/>
        <v>0.57222222220298136</v>
      </c>
      <c r="H686" s="235">
        <f>[4]SayfaKAY!H467</f>
        <v>45679.572222222203</v>
      </c>
      <c r="I686" s="104" t="str">
        <f>[4]SayfaKAY!I467</f>
        <v>Hat/Line</v>
      </c>
      <c r="J686" s="103" t="str">
        <f>IF([4]SayfaKAY!J467="","",IF([4]SayfaKAY!J467="Müşteri","Notified by Customer","Notified by Bozankaya"))</f>
        <v>Notified by Customer</v>
      </c>
      <c r="K686" s="103" t="e">
        <f>VLOOKUP([4]SayfaKAY!L467,#REF!,2,FALSE)</f>
        <v>#REF!</v>
      </c>
      <c r="L686" s="165" t="str">
        <f>[4]SayfaKAY!X467</f>
        <v>TURCK OTOMASYON TİC. LTD.ŞTİ.</v>
      </c>
      <c r="M686" s="107" t="str">
        <f t="shared" si="456"/>
        <v>KAY5+6-BOZ-KAY5+6-FF-466</v>
      </c>
      <c r="N686" s="105" t="str">
        <f>[4]SayfaKAY!M467</f>
        <v>9 NUMARALI KAPI BUZZER ÇALIŞMADIĞI KONTROLLERDE TESPİT EDİLDİ.</v>
      </c>
      <c r="O686" s="166" t="str">
        <f>[4]SayfaKAY!P467</f>
        <v>D-Arıza değil</v>
      </c>
      <c r="P686" s="166" t="str">
        <f>[4]SayfaKAY!Q467</f>
        <v>B(Servisten çekmeye etki eden arıza)</v>
      </c>
      <c r="Q686" s="166" t="str">
        <f>[4]SayfaKAY!R467</f>
        <v>N.A(Yaralanma yok)</v>
      </c>
      <c r="R686" s="132" t="str" cm="1">
        <f t="array" ref="R686">IF([4]SayfaKAY!U467="","",_xlfn.IFS([4]SayfaKAY!U467="Bozankaya","Bozankaya",[4]SayfaKAY!U467="Müşteri","Customer",[4]SayfaKAY!U467="Tedarikçi","Equipment Supplier"))</f>
        <v>Equipment Supplier</v>
      </c>
      <c r="S686" s="204" t="str">
        <f>[4]SayfaKAY!N467</f>
        <v>BUZZER DEĞİŞİMİ YAPILDI.</v>
      </c>
      <c r="T686" s="133" t="str">
        <f>[4]SayfaKAY!AD467</f>
        <v>*Ekipman değiştirilecek</v>
      </c>
      <c r="U686" s="132" t="str">
        <f>[4]SayfaKAY!W467</f>
        <v>Evet</v>
      </c>
      <c r="V686" s="108">
        <f>[4]SayfaKAY!AZ467</f>
        <v>2</v>
      </c>
      <c r="W686" s="136">
        <f t="shared" si="457"/>
        <v>45679</v>
      </c>
      <c r="X686" s="137" t="str">
        <f t="shared" si="458"/>
        <v>13:45</v>
      </c>
      <c r="Y686" s="235">
        <f>[4]SayfaKAY!AE467</f>
        <v>45679.572916666701</v>
      </c>
      <c r="Z686" s="109">
        <f t="shared" si="459"/>
        <v>45679</v>
      </c>
      <c r="AA686" s="110" t="str">
        <f t="shared" si="460"/>
        <v>15:00</v>
      </c>
      <c r="AB686" s="182">
        <f>[4]SayfaKAY!BA467</f>
        <v>45679.625</v>
      </c>
      <c r="AC686" s="257">
        <f t="shared" si="461"/>
        <v>76.000000027706847</v>
      </c>
      <c r="AD686" s="111">
        <f t="shared" si="462"/>
        <v>45679</v>
      </c>
      <c r="AE686" s="111" t="str">
        <f t="shared" si="463"/>
        <v>15:00</v>
      </c>
      <c r="AF686" s="235">
        <f>[4]SayfaKAY!BA467</f>
        <v>45679.625</v>
      </c>
      <c r="AG686" s="179" t="str">
        <f>[4]SayfaKAY!S467</f>
        <v>(III) Farklı Araçlarda Tekrarlayan Arıza</v>
      </c>
      <c r="AH686" s="178" t="str">
        <f t="shared" si="464"/>
        <v>Bu Arıza Aracın Servise Verilmesine Engel</v>
      </c>
      <c r="AI686" s="163" t="str">
        <f>[4]SayfaKAY!AV467</f>
        <v/>
      </c>
      <c r="AJ686" s="164" t="str">
        <f t="shared" si="465"/>
        <v/>
      </c>
      <c r="AK686" s="164" t="str">
        <f t="shared" si="466"/>
        <v/>
      </c>
      <c r="AL686" s="112" t="str">
        <f>[4]SayfaKAY!AX467</f>
        <v/>
      </c>
      <c r="AM686" s="257" cm="1">
        <f t="array" ref="AM686">IFERROR(IF(AND(P686&lt;&gt;"D(Arıza Değil)",AH686="Bu Arıza Aracın Servise Verilmesine Engel Değil"),
IF(Z686-F686&gt;0,(AB686-Y686)*24*60,
IF(OR(AND(G686&gt;$AS$1,G686&lt;$AT$1),AND(G686&gt;$AU$1,G686&lt;$AV$1)),
(AF686-H686)*24*60,     BH:BH0)),        AN686),0)</f>
        <v>76.000000027706847</v>
      </c>
      <c r="AN686" s="257">
        <f t="shared" si="467"/>
        <v>76.000000027706847</v>
      </c>
      <c r="AO686" s="174" t="str">
        <f>[4]SayfaKAY!AG467</f>
        <v>TURCK OTOMASYON</v>
      </c>
      <c r="AP686" s="174" t="str">
        <f>[4]SayfaKAY!AI467</f>
        <v>M110-7057</v>
      </c>
      <c r="AQ686" s="174" t="str">
        <f>[4]SayfaKAY!AQ467</f>
        <v/>
      </c>
      <c r="AR686" s="174" t="str">
        <f>[4]SayfaKAY!AH467</f>
        <v>SESLI UYARI CIHAZI</v>
      </c>
      <c r="AS686" s="174">
        <f>[4]SayfaKAY!AJ467</f>
        <v>1</v>
      </c>
      <c r="AT686" s="175" t="str">
        <f>[4]SayfaKAY!AM467</f>
        <v/>
      </c>
      <c r="AU686" s="176" t="str">
        <f>[4]SayfaKAY!AL467</f>
        <v/>
      </c>
      <c r="AV686" s="176" t="str">
        <f>[4]SayfaKAY!AP467</f>
        <v/>
      </c>
      <c r="AW686" s="177" t="str">
        <f>[4]SayfaKAY!AT467</f>
        <v/>
      </c>
      <c r="AX686" s="194">
        <f t="shared" si="468"/>
        <v>1672.0000006095506</v>
      </c>
      <c r="AY686" s="168"/>
      <c r="AZ686" s="167"/>
      <c r="BA686" s="113"/>
      <c r="BB686" s="171" t="str">
        <f t="shared" si="494"/>
        <v/>
      </c>
      <c r="BC686" s="114"/>
      <c r="BD686" s="114"/>
      <c r="BE686" s="114"/>
      <c r="BF686" s="114"/>
      <c r="BG686" s="114"/>
      <c r="BH686" s="114">
        <f>IFERROR(FRACAS!AN470, "Hata Var")</f>
        <v>240.00000004889444</v>
      </c>
      <c r="BI686" s="114"/>
      <c r="BJ686" s="114"/>
      <c r="BK686" s="105" t="str">
        <f>[4]SayfaKAY!AW467</f>
        <v/>
      </c>
      <c r="BL686" s="105" t="str">
        <f>[4]SayfaKAY!V467</f>
        <v>Bozankaya</v>
      </c>
      <c r="BM686" s="114"/>
      <c r="BN686" s="171" t="str">
        <f t="shared" si="469"/>
        <v>x yok</v>
      </c>
      <c r="BO686" s="171" t="b">
        <f t="shared" si="470"/>
        <v>0</v>
      </c>
      <c r="BP686" s="171" t="b">
        <f t="shared" si="471"/>
        <v>0</v>
      </c>
      <c r="BQ686" s="226">
        <f t="shared" si="472"/>
        <v>1.0000000766012818</v>
      </c>
      <c r="BR686" s="226">
        <f t="shared" si="473"/>
        <v>74.999999951105565</v>
      </c>
      <c r="BS686" s="226">
        <f t="shared" si="474"/>
        <v>76.000000027706847</v>
      </c>
      <c r="BT686" s="114"/>
      <c r="BU686" s="242"/>
      <c r="BV686" s="233">
        <f t="shared" si="475"/>
        <v>0</v>
      </c>
      <c r="BW686" s="226" t="str">
        <f t="shared" si="476"/>
        <v>Hayır, çakışma yok</v>
      </c>
      <c r="BX686" s="229"/>
      <c r="BY686" s="247">
        <f t="shared" si="477"/>
        <v>6.94444497639779E-4</v>
      </c>
      <c r="BZ686" s="247">
        <f t="shared" si="478"/>
        <v>5.2083333299378864E-2</v>
      </c>
      <c r="CA686" s="247">
        <f t="shared" si="479"/>
        <v>5.2777777797018643E-2</v>
      </c>
      <c r="CB686" s="213"/>
      <c r="CC686" s="211"/>
      <c r="CD686" s="196"/>
      <c r="CE686" s="213">
        <v>466</v>
      </c>
      <c r="CF686" s="182">
        <f t="shared" si="480"/>
        <v>45679.572222222203</v>
      </c>
      <c r="CG686" s="182">
        <f t="shared" si="481"/>
        <v>45679.625</v>
      </c>
      <c r="CH686" s="196"/>
      <c r="CI686" s="196"/>
      <c r="CJ686" s="196"/>
      <c r="CK686" s="196">
        <f t="shared" si="482"/>
        <v>5.2083333299378864E-2</v>
      </c>
      <c r="CL686" s="196">
        <f t="shared" si="483"/>
        <v>6.94444497639779E-4</v>
      </c>
      <c r="CM686" s="196">
        <f t="shared" si="484"/>
        <v>5.2777777797018643E-2</v>
      </c>
      <c r="CN686" s="114"/>
      <c r="CO686" s="115">
        <f t="shared" si="485"/>
        <v>76.000000027706847</v>
      </c>
      <c r="CP686" s="116">
        <f t="shared" si="486"/>
        <v>3.1249999979627319</v>
      </c>
      <c r="CQ686" s="117">
        <f t="shared" si="487"/>
        <v>0.57222222220298136</v>
      </c>
      <c r="CR686" s="117">
        <f t="shared" si="488"/>
        <v>45679.572916666701</v>
      </c>
      <c r="CS686" s="117">
        <f t="shared" si="489"/>
        <v>45679.625</v>
      </c>
      <c r="CT686" s="118">
        <f t="shared" si="490"/>
        <v>65777761.000000075</v>
      </c>
      <c r="CU686" s="118">
        <f t="shared" si="491"/>
        <v>74.999999951105565</v>
      </c>
      <c r="CV686" s="118">
        <f t="shared" si="492"/>
        <v>65777836.00000003</v>
      </c>
      <c r="CW686" s="119">
        <f t="shared" si="493"/>
        <v>0.99999885979830716</v>
      </c>
    </row>
    <row r="687" spans="1:101" ht="118.5" customHeight="1" x14ac:dyDescent="0.3">
      <c r="A687" s="160" t="str">
        <f>[4]SayfaKAY!C471</f>
        <v>KAY5+6</v>
      </c>
      <c r="B687" s="104" t="str">
        <f>[4]SayfaKAY!D471</f>
        <v>3872(1)</v>
      </c>
      <c r="C687" s="105" t="str">
        <f>[4]SayfaKAY!E471</f>
        <v>MB</v>
      </c>
      <c r="D687" s="105">
        <f>[4]SayfaKAY!F471</f>
        <v>104602</v>
      </c>
      <c r="E687" s="106" t="str">
        <f>[4]SayfaKAY!G471</f>
        <v>BOZ-KAY5+6-FF-470</v>
      </c>
      <c r="F687" s="134">
        <f t="shared" si="454"/>
        <v>45679</v>
      </c>
      <c r="G687" s="135">
        <f t="shared" si="455"/>
        <v>0.44305555560276844</v>
      </c>
      <c r="H687" s="235">
        <f>[4]SayfaKAY!H471</f>
        <v>45679.443055555603</v>
      </c>
      <c r="I687" s="104" t="str">
        <f>[4]SayfaKAY!I471</f>
        <v>Hat/Line</v>
      </c>
      <c r="J687" s="103" t="str">
        <f>IF([4]SayfaKAY!J471="","",IF([4]SayfaKAY!J471="Müşteri","Notified by Customer","Notified by Bozankaya"))</f>
        <v>Notified by Customer</v>
      </c>
      <c r="K687" s="103" t="e">
        <f>VLOOKUP([4]SayfaKAY!L471,#REF!,2,FALSE)</f>
        <v>#REF!</v>
      </c>
      <c r="L687" s="165" t="str">
        <f>[4]SayfaKAY!X471</f>
        <v>ATAK ULAŞIM SAN.TİC.LTD.ŞTİ.</v>
      </c>
      <c r="M687" s="107" t="str">
        <f t="shared" si="456"/>
        <v>KAY5+6-BOZ-KAY5+6-FF-470</v>
      </c>
      <c r="N687" s="105" t="str">
        <f>[4]SayfaKAY!M471</f>
        <v>21.01.2025 TARİHİNDE YAPILAN SAHA DENETİMİNDE 3872-B NUMARALI ARACIN SAAT 15:08'DE 3. KAPI BİLGİLENDİRMENİN KURULU OLMADIĞI TESPİT EDİLMİŞTİR. GEREKLİ ARIZA MÜDAHALESİNİ SAĞLAYALIM.</v>
      </c>
      <c r="O687" s="166" t="str">
        <f>[4]SayfaKAY!P471</f>
        <v>D-Arıza değil</v>
      </c>
      <c r="P687" s="166" t="str">
        <f>[4]SayfaKAY!Q471</f>
        <v>B(Servisten çekmeye etki eden arıza)</v>
      </c>
      <c r="Q687" s="166" t="str">
        <f>[4]SayfaKAY!R471</f>
        <v>N.A(Yaralanma yok)</v>
      </c>
      <c r="R687" s="132" t="str" cm="1">
        <f t="array" ref="R687">IF([4]SayfaKAY!U471="","",_xlfn.IFS([4]SayfaKAY!U471="Bozankaya","Bozankaya",[4]SayfaKAY!U471="Müşteri","Customer",[4]SayfaKAY!U471="Tedarikçi","Equipment Supplier"))</f>
        <v>Equipment Supplier</v>
      </c>
      <c r="S687" s="204" t="str">
        <f>[4]SayfaKAY!N471</f>
        <v>EKRAN DEĞİŞİMİ YAPILDI.</v>
      </c>
      <c r="T687" s="133" t="str">
        <f>[4]SayfaKAY!AD471</f>
        <v>*Ekipman değiştirilecek</v>
      </c>
      <c r="U687" s="132" t="str">
        <f>[4]SayfaKAY!W471</f>
        <v>Evet</v>
      </c>
      <c r="V687" s="108">
        <f>[4]SayfaKAY!AZ471</f>
        <v>2</v>
      </c>
      <c r="W687" s="136">
        <f t="shared" si="457"/>
        <v>45679</v>
      </c>
      <c r="X687" s="137" t="str">
        <f t="shared" si="458"/>
        <v>11:00</v>
      </c>
      <c r="Y687" s="235">
        <f>[4]SayfaKAY!AE471</f>
        <v>45679.458333333299</v>
      </c>
      <c r="Z687" s="109">
        <f t="shared" si="459"/>
        <v>45679</v>
      </c>
      <c r="AA687" s="110" t="str">
        <f t="shared" si="460"/>
        <v>12:00</v>
      </c>
      <c r="AB687" s="182">
        <f>[4]SayfaKAY!BA471</f>
        <v>45679.5</v>
      </c>
      <c r="AC687" s="257">
        <f t="shared" si="461"/>
        <v>81.999999932013452</v>
      </c>
      <c r="AD687" s="111">
        <f t="shared" si="462"/>
        <v>45679</v>
      </c>
      <c r="AE687" s="111" t="str">
        <f t="shared" si="463"/>
        <v>12:00</v>
      </c>
      <c r="AF687" s="235">
        <f>[4]SayfaKAY!BA471</f>
        <v>45679.5</v>
      </c>
      <c r="AG687" s="179" t="str">
        <f>[4]SayfaKAY!S471</f>
        <v>(III) Farklı Araçlarda Tekrarlayan Arıza</v>
      </c>
      <c r="AH687" s="178" t="str">
        <f t="shared" si="464"/>
        <v>Bu Arıza Aracın Servise Verilmesine Engel</v>
      </c>
      <c r="AI687" s="163" t="str">
        <f>[4]SayfaKAY!AV471</f>
        <v/>
      </c>
      <c r="AJ687" s="164" t="str">
        <f t="shared" si="465"/>
        <v/>
      </c>
      <c r="AK687" s="164" t="str">
        <f t="shared" si="466"/>
        <v/>
      </c>
      <c r="AL687" s="112" t="str">
        <f>[4]SayfaKAY!AX471</f>
        <v/>
      </c>
      <c r="AM687" s="257" cm="1">
        <f t="array" ref="AM687">IFERROR(IF(AND(P687&lt;&gt;"D(Arıza Değil)",AH687="Bu Arıza Aracın Servise Verilmesine Engel Değil"),
IF(Z687-F687&gt;0,(AB687-Y687)*24*60,
IF(OR(AND(G687&gt;$AS$1,G687&lt;$AT$1),AND(G687&gt;$AU$1,G687&lt;$AV$1)),
(AF687-H687)*24*60,     BH:BH0)),        AN687),0)</f>
        <v>81.999999932013452</v>
      </c>
      <c r="AN687" s="257">
        <f t="shared" si="467"/>
        <v>81.999999932013452</v>
      </c>
      <c r="AO687" s="174" t="str">
        <f>[4]SayfaKAY!AG471</f>
        <v>Atak</v>
      </c>
      <c r="AP687" s="174" t="str">
        <f>[4]SayfaKAY!AI471</f>
        <v>E410-7003</v>
      </c>
      <c r="AQ687" s="174" t="str">
        <f>[4]SayfaKAY!AQ471</f>
        <v/>
      </c>
      <c r="AR687" s="174" t="str">
        <f>[4]SayfaKAY!AH471</f>
        <v>STRETCH LCD EKRAN</v>
      </c>
      <c r="AS687" s="174">
        <f>[4]SayfaKAY!AJ471</f>
        <v>1</v>
      </c>
      <c r="AT687" s="175" t="str">
        <f>[4]SayfaKAY!AM471</f>
        <v/>
      </c>
      <c r="AU687" s="176" t="str">
        <f>[4]SayfaKAY!AL471</f>
        <v/>
      </c>
      <c r="AV687" s="176" t="str">
        <f>[4]SayfaKAY!AP471</f>
        <v/>
      </c>
      <c r="AW687" s="177" t="str">
        <f>[4]SayfaKAY!AT471</f>
        <v/>
      </c>
      <c r="AX687" s="194">
        <f t="shared" si="468"/>
        <v>1803.9999985042959</v>
      </c>
      <c r="AY687" s="168"/>
      <c r="AZ687" s="167"/>
      <c r="BA687" s="113"/>
      <c r="BB687" s="171" t="str">
        <f t="shared" si="494"/>
        <v/>
      </c>
      <c r="BC687" s="114"/>
      <c r="BD687" s="114"/>
      <c r="BE687" s="114"/>
      <c r="BF687" s="114"/>
      <c r="BG687" s="114"/>
      <c r="BH687" s="114">
        <f>IFERROR(FRACAS!AN474, "Hata Var")</f>
        <v>120.00000009778887</v>
      </c>
      <c r="BI687" s="114"/>
      <c r="BJ687" s="114"/>
      <c r="BK687" s="105" t="str">
        <f>[4]SayfaKAY!AW471</f>
        <v/>
      </c>
      <c r="BL687" s="105" t="str">
        <f>[4]SayfaKAY!V471</f>
        <v>ATAK ULAŞIM SAN.TİC.LTD.ŞTİ.</v>
      </c>
      <c r="BM687" s="114"/>
      <c r="BN687" s="171" t="str">
        <f t="shared" si="469"/>
        <v>x yok</v>
      </c>
      <c r="BO687" s="171" t="b">
        <f t="shared" si="470"/>
        <v>0</v>
      </c>
      <c r="BP687" s="171" t="b">
        <f t="shared" si="471"/>
        <v>0</v>
      </c>
      <c r="BQ687" s="226">
        <f t="shared" si="472"/>
        <v>21.999999883119017</v>
      </c>
      <c r="BR687" s="226">
        <f t="shared" si="473"/>
        <v>60.000000048894435</v>
      </c>
      <c r="BS687" s="226">
        <f t="shared" si="474"/>
        <v>81.999999932013452</v>
      </c>
      <c r="BT687" s="114"/>
      <c r="BU687" s="242"/>
      <c r="BV687" s="233">
        <f t="shared" si="475"/>
        <v>2</v>
      </c>
      <c r="BW687" s="226" t="str">
        <f t="shared" si="476"/>
        <v>Evet, çakışma var</v>
      </c>
      <c r="BX687" s="229"/>
      <c r="BY687" s="247">
        <f t="shared" si="477"/>
        <v>1.5277777696610428E-2</v>
      </c>
      <c r="BZ687" s="247">
        <f t="shared" si="478"/>
        <v>4.1666666700621136E-2</v>
      </c>
      <c r="CA687" s="247">
        <f t="shared" si="479"/>
        <v>5.6944444397231564E-2</v>
      </c>
      <c r="CB687" s="213"/>
      <c r="CC687" s="211"/>
      <c r="CD687" s="196"/>
      <c r="CE687" s="213">
        <v>470</v>
      </c>
      <c r="CF687" s="182">
        <f t="shared" si="480"/>
        <v>45679.443055555603</v>
      </c>
      <c r="CG687" s="182">
        <f t="shared" si="481"/>
        <v>45679.5</v>
      </c>
      <c r="CH687" s="196"/>
      <c r="CI687" s="196"/>
      <c r="CJ687" s="196"/>
      <c r="CK687" s="196">
        <f t="shared" si="482"/>
        <v>4.1666666700621136E-2</v>
      </c>
      <c r="CL687" s="196">
        <f t="shared" si="483"/>
        <v>1.5277777696610428E-2</v>
      </c>
      <c r="CM687" s="196">
        <f t="shared" si="484"/>
        <v>5.6944444397231564E-2</v>
      </c>
      <c r="CN687" s="114"/>
      <c r="CO687" s="115">
        <f t="shared" si="485"/>
        <v>81.999999932013452</v>
      </c>
      <c r="CP687" s="116">
        <f t="shared" si="486"/>
        <v>2.5000000020372681</v>
      </c>
      <c r="CQ687" s="117">
        <f t="shared" si="487"/>
        <v>0.44305555560276844</v>
      </c>
      <c r="CR687" s="117">
        <f t="shared" si="488"/>
        <v>45679.458333333299</v>
      </c>
      <c r="CS687" s="117">
        <f t="shared" si="489"/>
        <v>45679.5</v>
      </c>
      <c r="CT687" s="118">
        <f t="shared" si="490"/>
        <v>65777781.999999881</v>
      </c>
      <c r="CU687" s="118">
        <f t="shared" si="491"/>
        <v>60.000000048894435</v>
      </c>
      <c r="CV687" s="118">
        <f t="shared" si="492"/>
        <v>65777841.999999933</v>
      </c>
      <c r="CW687" s="119">
        <f t="shared" si="493"/>
        <v>0.9999990878387276</v>
      </c>
    </row>
    <row r="688" spans="1:101" ht="118.5" customHeight="1" x14ac:dyDescent="0.3">
      <c r="A688" s="160" t="str">
        <f>[4]SayfaKAY!C469</f>
        <v>KAY5+6</v>
      </c>
      <c r="B688" s="104" t="str">
        <f>[4]SayfaKAY!D469</f>
        <v>3874(3)</v>
      </c>
      <c r="C688" s="105" t="str">
        <f>[4]SayfaKAY!E469</f>
        <v>MA , RA , RB</v>
      </c>
      <c r="D688" s="105">
        <f>[4]SayfaKAY!F469</f>
        <v>118970</v>
      </c>
      <c r="E688" s="106" t="str">
        <f>[4]SayfaKAY!G469</f>
        <v>BOZ-KAY5+6-FF-468</v>
      </c>
      <c r="F688" s="134">
        <f t="shared" si="454"/>
        <v>45678</v>
      </c>
      <c r="G688" s="135">
        <f t="shared" si="455"/>
        <v>0.5361111110978527</v>
      </c>
      <c r="H688" s="235">
        <f>[4]SayfaKAY!H469</f>
        <v>45678.536111111098</v>
      </c>
      <c r="I688" s="104" t="str">
        <f>[4]SayfaKAY!I469</f>
        <v>Hat/Line</v>
      </c>
      <c r="J688" s="103" t="str">
        <f>IF([4]SayfaKAY!J469="","",IF([4]SayfaKAY!J469="Müşteri","Notified by Customer","Notified by Bozankaya"))</f>
        <v>Notified by Customer</v>
      </c>
      <c r="K688" s="103" t="e">
        <f>VLOOKUP([4]SayfaKAY!L469,#REF!,2,FALSE)</f>
        <v>#REF!</v>
      </c>
      <c r="L688" s="165" t="str">
        <f>[4]SayfaKAY!X469</f>
        <v>ATAK ULAŞIM SAN.TİC.LTD.ŞTİ.</v>
      </c>
      <c r="M688" s="107" t="str">
        <f t="shared" si="456"/>
        <v>KAY5+6-BOZ-KAY5+6-FF-468</v>
      </c>
      <c r="N688" s="105" t="str">
        <f>[4]SayfaKAY!M469</f>
        <v>KABİN ARKASI VE KAPI ÜSTÜ EKRANLAR ÇALIŞMIYOR.</v>
      </c>
      <c r="O688" s="166" t="str">
        <f>[4]SayfaKAY!P469</f>
        <v>D-Arıza değil</v>
      </c>
      <c r="P688" s="166" t="str">
        <f>[4]SayfaKAY!Q469</f>
        <v>B(Servisten çekmeye etki eden arıza)</v>
      </c>
      <c r="Q688" s="166" t="str">
        <f>[4]SayfaKAY!R469</f>
        <v>N.A(Yaralanma yok)</v>
      </c>
      <c r="R688" s="132" t="str" cm="1">
        <f t="array" ref="R688">IF([4]SayfaKAY!U469="","",_xlfn.IFS([4]SayfaKAY!U469="Bozankaya","Bozankaya",[4]SayfaKAY!U469="Müşteri","Customer",[4]SayfaKAY!U469="Tedarikçi","Equipment Supplier"))</f>
        <v>Equipment Supplier</v>
      </c>
      <c r="S688" s="204" t="str">
        <f>[4]SayfaKAY!N469</f>
        <v>EKRANLAR KONTROL EDİLDİ. SORUN GİDERİLDİ.</v>
      </c>
      <c r="T688" s="133" t="str">
        <f>[4]SayfaKAY!AD469</f>
        <v>*Arıza çözülecek</v>
      </c>
      <c r="U688" s="132" t="str">
        <f>[4]SayfaKAY!W469</f>
        <v>Evet</v>
      </c>
      <c r="V688" s="108">
        <f>[4]SayfaKAY!AZ469</f>
        <v>2</v>
      </c>
      <c r="W688" s="136">
        <f t="shared" si="457"/>
        <v>45678</v>
      </c>
      <c r="X688" s="137" t="str">
        <f t="shared" si="458"/>
        <v>13:00</v>
      </c>
      <c r="Y688" s="235">
        <f>[4]SayfaKAY!AE469</f>
        <v>45678.541666666701</v>
      </c>
      <c r="Z688" s="109">
        <f t="shared" si="459"/>
        <v>45678</v>
      </c>
      <c r="AA688" s="110" t="str">
        <f t="shared" si="460"/>
        <v>13:30</v>
      </c>
      <c r="AB688" s="182">
        <f>[4]SayfaKAY!BA469</f>
        <v>45678.5625</v>
      </c>
      <c r="AC688" s="257">
        <f t="shared" si="461"/>
        <v>38.000000019092113</v>
      </c>
      <c r="AD688" s="111">
        <f t="shared" si="462"/>
        <v>45678</v>
      </c>
      <c r="AE688" s="111" t="str">
        <f t="shared" si="463"/>
        <v>13:30</v>
      </c>
      <c r="AF688" s="235">
        <f>[4]SayfaKAY!BA469</f>
        <v>45678.5625</v>
      </c>
      <c r="AG688" s="179" t="str">
        <f>[4]SayfaKAY!S469</f>
        <v>(III) Farklı Araçlarda Tekrarlayan Arıza</v>
      </c>
      <c r="AH688" s="178" t="str">
        <f t="shared" si="464"/>
        <v>Bu Arıza Aracın Servise Verilmesine Engel</v>
      </c>
      <c r="AI688" s="163" t="str">
        <f>[4]SayfaKAY!AV469</f>
        <v/>
      </c>
      <c r="AJ688" s="164" t="str">
        <f t="shared" si="465"/>
        <v/>
      </c>
      <c r="AK688" s="164" t="str">
        <f t="shared" si="466"/>
        <v/>
      </c>
      <c r="AL688" s="112" t="str">
        <f>[4]SayfaKAY!AX469</f>
        <v/>
      </c>
      <c r="AM688" s="257" cm="1">
        <f t="array" ref="AM688">IFERROR(IF(AND(P688&lt;&gt;"D(Arıza Değil)",AH688="Bu Arıza Aracın Servise Verilmesine Engel Değil"),
IF(Z688-F688&gt;0,(AB688-Y688)*24*60,
IF(OR(AND(G688&gt;$AS$1,G688&lt;$AT$1),AND(G688&gt;$AU$1,G688&lt;$AV$1)),
(AF688-H688)*24*60,     BH:BH0)),        AN688),0)</f>
        <v>38.000000019092113</v>
      </c>
      <c r="AN688" s="257">
        <f t="shared" si="467"/>
        <v>38.000000019092113</v>
      </c>
      <c r="AO688" s="174" t="str">
        <f>[4]SayfaKAY!AG469</f>
        <v>Atak</v>
      </c>
      <c r="AP688" s="174" t="str">
        <f>[4]SayfaKAY!AI469</f>
        <v>E410-7003</v>
      </c>
      <c r="AQ688" s="174" t="str">
        <f>[4]SayfaKAY!AQ469</f>
        <v/>
      </c>
      <c r="AR688" s="174" t="str">
        <f>[4]SayfaKAY!AH469</f>
        <v>STRETCH LCD EKRAN</v>
      </c>
      <c r="AS688" s="174">
        <f>[4]SayfaKAY!AJ469</f>
        <v>3</v>
      </c>
      <c r="AT688" s="175" t="str">
        <f>[4]SayfaKAY!AM469</f>
        <v/>
      </c>
      <c r="AU688" s="176" t="str">
        <f>[4]SayfaKAY!AL469</f>
        <v/>
      </c>
      <c r="AV688" s="176" t="str">
        <f>[4]SayfaKAY!AP469</f>
        <v/>
      </c>
      <c r="AW688" s="177" t="str">
        <f>[4]SayfaKAY!AT469</f>
        <v/>
      </c>
      <c r="AX688" s="194">
        <f t="shared" si="468"/>
        <v>836.00000042002648</v>
      </c>
      <c r="AY688" s="168"/>
      <c r="AZ688" s="167"/>
      <c r="BA688" s="113"/>
      <c r="BB688" s="171" t="str">
        <f t="shared" si="494"/>
        <v/>
      </c>
      <c r="BC688" s="114"/>
      <c r="BD688" s="114"/>
      <c r="BE688" s="114"/>
      <c r="BF688" s="114"/>
      <c r="BG688" s="114"/>
      <c r="BH688" s="114">
        <f>IFERROR(FRACAS!AN472, "Hata Var")</f>
        <v>180</v>
      </c>
      <c r="BI688" s="114"/>
      <c r="BJ688" s="114"/>
      <c r="BK688" s="105" t="str">
        <f>[4]SayfaKAY!AW469</f>
        <v/>
      </c>
      <c r="BL688" s="105" t="str">
        <f>[4]SayfaKAY!V469</f>
        <v>ATAK ULAŞIM SAN.TİC.LTD.ŞTİ.</v>
      </c>
      <c r="BM688" s="114"/>
      <c r="BN688" s="171" t="str">
        <f t="shared" si="469"/>
        <v>x yok</v>
      </c>
      <c r="BO688" s="171" t="b">
        <f t="shared" si="470"/>
        <v>0</v>
      </c>
      <c r="BP688" s="171" t="b">
        <f t="shared" si="471"/>
        <v>0</v>
      </c>
      <c r="BQ688" s="226">
        <f t="shared" si="472"/>
        <v>8.0000000679865479</v>
      </c>
      <c r="BR688" s="226">
        <f t="shared" si="473"/>
        <v>29.999999951105565</v>
      </c>
      <c r="BS688" s="226">
        <f t="shared" si="474"/>
        <v>38.000000019092113</v>
      </c>
      <c r="BT688" s="114"/>
      <c r="BU688" s="242"/>
      <c r="BV688" s="233">
        <f t="shared" si="475"/>
        <v>0</v>
      </c>
      <c r="BW688" s="226" t="str">
        <f t="shared" si="476"/>
        <v>Hayır, çakışma yok</v>
      </c>
      <c r="BX688" s="229"/>
      <c r="BY688" s="247">
        <f t="shared" si="477"/>
        <v>5.5555556027684361E-3</v>
      </c>
      <c r="BZ688" s="247">
        <f t="shared" si="478"/>
        <v>2.0833333299378864E-2</v>
      </c>
      <c r="CA688" s="247">
        <f t="shared" si="479"/>
        <v>2.6388888902147301E-2</v>
      </c>
      <c r="CB688" s="213"/>
      <c r="CC688" s="211"/>
      <c r="CD688" s="196"/>
      <c r="CE688" s="213">
        <v>468</v>
      </c>
      <c r="CF688" s="182">
        <f t="shared" si="480"/>
        <v>45678.536111111098</v>
      </c>
      <c r="CG688" s="182">
        <f t="shared" si="481"/>
        <v>45678.5625</v>
      </c>
      <c r="CH688" s="196"/>
      <c r="CI688" s="196"/>
      <c r="CJ688" s="196"/>
      <c r="CK688" s="196">
        <f t="shared" si="482"/>
        <v>2.0833333299378864E-2</v>
      </c>
      <c r="CL688" s="196">
        <f t="shared" si="483"/>
        <v>5.5555556027684361E-3</v>
      </c>
      <c r="CM688" s="196">
        <f t="shared" si="484"/>
        <v>2.6388888902147301E-2</v>
      </c>
      <c r="CN688" s="114"/>
      <c r="CO688" s="115">
        <f t="shared" si="485"/>
        <v>38.000000019092113</v>
      </c>
      <c r="CP688" s="116">
        <f t="shared" si="486"/>
        <v>1.2499999979627319</v>
      </c>
      <c r="CQ688" s="117">
        <f t="shared" si="487"/>
        <v>0.5361111110978527</v>
      </c>
      <c r="CR688" s="117">
        <f t="shared" si="488"/>
        <v>45678.541666666701</v>
      </c>
      <c r="CS688" s="117">
        <f t="shared" si="489"/>
        <v>45678.5625</v>
      </c>
      <c r="CT688" s="118">
        <f t="shared" si="490"/>
        <v>65776328.000000067</v>
      </c>
      <c r="CU688" s="118">
        <f t="shared" si="491"/>
        <v>29.999999951105565</v>
      </c>
      <c r="CV688" s="118">
        <f t="shared" si="492"/>
        <v>65776358.000000022</v>
      </c>
      <c r="CW688" s="119">
        <f t="shared" si="493"/>
        <v>0.99999954390907508</v>
      </c>
    </row>
    <row r="689" spans="1:101" ht="118.5" customHeight="1" x14ac:dyDescent="0.3">
      <c r="A689" s="160" t="str">
        <f>[4]SayfaKAY!C470</f>
        <v>KAY5+6</v>
      </c>
      <c r="B689" s="104" t="str">
        <f>[4]SayfaKAY!D470</f>
        <v>3876(5)</v>
      </c>
      <c r="C689" s="105" t="str">
        <f>[4]SayfaKAY!E470</f>
        <v>MA , MB , RA , RB , P</v>
      </c>
      <c r="D689" s="105">
        <f>[4]SayfaKAY!F470</f>
        <v>116823</v>
      </c>
      <c r="E689" s="106" t="str">
        <f>[4]SayfaKAY!G470</f>
        <v>BOZ-KAY5+6-FF-469</v>
      </c>
      <c r="F689" s="193">
        <f t="shared" si="454"/>
        <v>45678</v>
      </c>
      <c r="G689" s="135">
        <f t="shared" si="455"/>
        <v>0.44444444440159714</v>
      </c>
      <c r="H689" s="235">
        <f>[4]SayfaKAY!H470</f>
        <v>45678.444444444402</v>
      </c>
      <c r="I689" s="104" t="str">
        <f>[4]SayfaKAY!I470</f>
        <v>Hat/Line</v>
      </c>
      <c r="J689" s="103" t="str">
        <f>IF([4]SayfaKAY!J470="","",IF([4]SayfaKAY!J470="Müşteri","Notified by Customer","Notified by Bozankaya"))</f>
        <v>Notified by Customer</v>
      </c>
      <c r="K689" s="103" t="e">
        <f>VLOOKUP([4]SayfaKAY!L470,#REF!,2,FALSE)</f>
        <v>#REF!</v>
      </c>
      <c r="L689" s="165" t="str">
        <f>[4]SayfaKAY!X470</f>
        <v>ATAK ULAŞIM SAN.TİC.LTD.ŞTİ.</v>
      </c>
      <c r="M689" s="107" t="str">
        <f t="shared" si="456"/>
        <v>KAY5+6-BOZ-KAY5+6-FF-469</v>
      </c>
      <c r="N689" s="105" t="str">
        <f>[4]SayfaKAY!M470</f>
        <v>20.01.2025 TARİHİNDE YAPILAN SAHA DENETİMİNDE 3876 NUMARALI ARACIN 15:40'TA KAPI ÜSTÜ EKRANLARIN ÇALIŞMADIĞI TESPİT EDİLMİŞTİR.</v>
      </c>
      <c r="O689" s="166" t="str">
        <f>[4]SayfaKAY!P470</f>
        <v>D-Arıza değil</v>
      </c>
      <c r="P689" s="166" t="str">
        <f>[4]SayfaKAY!Q470</f>
        <v>B(Servisten çekmeye etki eden arıza)</v>
      </c>
      <c r="Q689" s="166" t="str">
        <f>[4]SayfaKAY!R470</f>
        <v>N.A(Yaralanma yok)</v>
      </c>
      <c r="R689" s="132" t="str" cm="1">
        <f t="array" ref="R689">IF([4]SayfaKAY!U470="","",_xlfn.IFS([4]SayfaKAY!U470="Bozankaya","Bozankaya",[4]SayfaKAY!U470="Müşteri","Customer",[4]SayfaKAY!U470="Tedarikçi","Equipment Supplier"))</f>
        <v>Equipment Supplier</v>
      </c>
      <c r="S689" s="204" t="str">
        <f>[4]SayfaKAY!N470</f>
        <v>GÖRSEL YÖNETİM PC RESETLENDİ. SORUN GİDERİLDİ.</v>
      </c>
      <c r="T689" s="133" t="str">
        <f>[4]SayfaKAY!AD470</f>
        <v>*Arıza çözülecek</v>
      </c>
      <c r="U689" s="132" t="str">
        <f>[4]SayfaKAY!W470</f>
        <v>Evet</v>
      </c>
      <c r="V689" s="108">
        <f>[4]SayfaKAY!AZ470</f>
        <v>2</v>
      </c>
      <c r="W689" s="136">
        <f t="shared" si="457"/>
        <v>45678</v>
      </c>
      <c r="X689" s="137" t="str">
        <f t="shared" si="458"/>
        <v>11:00</v>
      </c>
      <c r="Y689" s="235">
        <f>[4]SayfaKAY!AE470</f>
        <v>45678.458333333299</v>
      </c>
      <c r="Z689" s="192">
        <f t="shared" si="459"/>
        <v>45678</v>
      </c>
      <c r="AA689" s="110" t="str">
        <f t="shared" si="460"/>
        <v>12:00</v>
      </c>
      <c r="AB689" s="182">
        <f>[4]SayfaKAY!BA470</f>
        <v>45678.5</v>
      </c>
      <c r="AC689" s="257">
        <f t="shared" si="461"/>
        <v>80.000000061700121</v>
      </c>
      <c r="AD689" s="111">
        <f t="shared" si="462"/>
        <v>45678</v>
      </c>
      <c r="AE689" s="111" t="str">
        <f t="shared" si="463"/>
        <v>12:00</v>
      </c>
      <c r="AF689" s="235">
        <f>[4]SayfaKAY!BA470</f>
        <v>45678.5</v>
      </c>
      <c r="AG689" s="179" t="str">
        <f>[4]SayfaKAY!S470</f>
        <v>(III) Farklı Araçlarda Tekrarlayan Arıza</v>
      </c>
      <c r="AH689" s="178" t="str">
        <f t="shared" si="464"/>
        <v>Bu Arıza Aracın Servise Verilmesine Engel</v>
      </c>
      <c r="AI689" s="163" t="str">
        <f>[4]SayfaKAY!AV470</f>
        <v/>
      </c>
      <c r="AJ689" s="164" t="str">
        <f t="shared" si="465"/>
        <v/>
      </c>
      <c r="AK689" s="164" t="str">
        <f t="shared" si="466"/>
        <v/>
      </c>
      <c r="AL689" s="112" t="str">
        <f>[4]SayfaKAY!AX470</f>
        <v/>
      </c>
      <c r="AM689" s="257" cm="1">
        <f t="array" ref="AM689">IFERROR(IF(AND(P689&lt;&gt;"D(Arıza Değil)",AH689="Bu Arıza Aracın Servise Verilmesine Engel Değil"),
IF(Z689-F689&gt;0,(AB689-Y689)*24*60,
IF(OR(AND(G689&gt;$AS$1,G689&lt;$AT$1),AND(G689&gt;$AU$1,G689&lt;$AV$1)),
(AF689-H689)*24*60,     BH:BH0)),        AN689),0)</f>
        <v>80.000000061700121</v>
      </c>
      <c r="AN689" s="257">
        <f t="shared" si="467"/>
        <v>80.000000061700121</v>
      </c>
      <c r="AO689" s="174" t="str">
        <f>[4]SayfaKAY!AG470</f>
        <v>Atak</v>
      </c>
      <c r="AP689" s="174" t="str">
        <f>[4]SayfaKAY!AI470</f>
        <v>E855-7029</v>
      </c>
      <c r="AQ689" s="174" t="str">
        <f>[4]SayfaKAY!AQ470</f>
        <v/>
      </c>
      <c r="AR689" s="174" t="str">
        <f>[4]SayfaKAY!AH470</f>
        <v>ONBOARD COMPUTER</v>
      </c>
      <c r="AS689" s="174">
        <f>[4]SayfaKAY!AJ470</f>
        <v>1</v>
      </c>
      <c r="AT689" s="175" t="str">
        <f>[4]SayfaKAY!AM470</f>
        <v/>
      </c>
      <c r="AU689" s="176" t="str">
        <f>[4]SayfaKAY!AL470</f>
        <v/>
      </c>
      <c r="AV689" s="176" t="str">
        <f>[4]SayfaKAY!AP470</f>
        <v/>
      </c>
      <c r="AW689" s="177" t="str">
        <f>[4]SayfaKAY!AT470</f>
        <v/>
      </c>
      <c r="AX689" s="194">
        <f t="shared" si="468"/>
        <v>1760.0000013574027</v>
      </c>
      <c r="AY689" s="168"/>
      <c r="AZ689" s="167"/>
      <c r="BA689" s="113"/>
      <c r="BB689" s="171"/>
      <c r="BC689" s="114"/>
      <c r="BD689" s="114"/>
      <c r="BE689" s="114"/>
      <c r="BF689" s="114"/>
      <c r="BG689" s="114"/>
      <c r="BH689" s="114">
        <f>IFERROR(FRACAS!AN473, "Hata Var")</f>
        <v>74.00000001071021</v>
      </c>
      <c r="BI689" s="114"/>
      <c r="BJ689" s="114"/>
      <c r="BK689" s="105" t="str">
        <f>[4]SayfaKAY!AW470</f>
        <v/>
      </c>
      <c r="BL689" s="105" t="str">
        <f>[4]SayfaKAY!V470</f>
        <v>ATAK ULAŞIM SAN.TİC.LTD.ŞTİ.</v>
      </c>
      <c r="BM689" s="114"/>
      <c r="BN689" s="171" t="str">
        <f t="shared" si="469"/>
        <v>x yok</v>
      </c>
      <c r="BO689" s="171" t="b">
        <f t="shared" si="470"/>
        <v>0</v>
      </c>
      <c r="BP689" s="171" t="b">
        <f t="shared" si="471"/>
        <v>0</v>
      </c>
      <c r="BQ689" s="226">
        <f t="shared" si="472"/>
        <v>20.000000012805685</v>
      </c>
      <c r="BR689" s="226">
        <f t="shared" si="473"/>
        <v>60.000000048894435</v>
      </c>
      <c r="BS689" s="226">
        <f t="shared" si="474"/>
        <v>80.000000061700121</v>
      </c>
      <c r="BT689" s="114"/>
      <c r="BU689" s="242"/>
      <c r="BV689" s="233">
        <f t="shared" si="475"/>
        <v>0</v>
      </c>
      <c r="BW689" s="226" t="str">
        <f t="shared" si="476"/>
        <v>Hayır, çakışma yok</v>
      </c>
      <c r="BX689" s="229"/>
      <c r="BY689" s="247">
        <f t="shared" si="477"/>
        <v>1.3888888897781726E-2</v>
      </c>
      <c r="BZ689" s="247">
        <f t="shared" si="478"/>
        <v>4.1666666700621136E-2</v>
      </c>
      <c r="CA689" s="247">
        <f t="shared" si="479"/>
        <v>5.5555555598402862E-2</v>
      </c>
      <c r="CB689" s="213"/>
      <c r="CC689" s="211"/>
      <c r="CD689" s="196"/>
      <c r="CE689" s="213">
        <v>469</v>
      </c>
      <c r="CF689" s="182">
        <f t="shared" si="480"/>
        <v>45678.444444444402</v>
      </c>
      <c r="CG689" s="182">
        <f t="shared" si="481"/>
        <v>45678.5</v>
      </c>
      <c r="CH689" s="196"/>
      <c r="CI689" s="196"/>
      <c r="CJ689" s="196"/>
      <c r="CK689" s="196">
        <f t="shared" si="482"/>
        <v>4.1666666700621136E-2</v>
      </c>
      <c r="CL689" s="196">
        <f t="shared" si="483"/>
        <v>1.3888888897781726E-2</v>
      </c>
      <c r="CM689" s="196">
        <f t="shared" si="484"/>
        <v>5.5555555598402862E-2</v>
      </c>
      <c r="CN689" s="114"/>
      <c r="CO689" s="115">
        <f t="shared" si="485"/>
        <v>80.000000061700121</v>
      </c>
      <c r="CP689" s="116">
        <f t="shared" si="486"/>
        <v>2.5000000020372681</v>
      </c>
      <c r="CQ689" s="117">
        <f t="shared" si="487"/>
        <v>0.44444444440159714</v>
      </c>
      <c r="CR689" s="117">
        <f t="shared" si="488"/>
        <v>45678.458333333299</v>
      </c>
      <c r="CS689" s="117">
        <f t="shared" si="489"/>
        <v>45678.5</v>
      </c>
      <c r="CT689" s="118">
        <f t="shared" si="490"/>
        <v>65776340.000000015</v>
      </c>
      <c r="CU689" s="118">
        <f t="shared" si="491"/>
        <v>60.000000048894435</v>
      </c>
      <c r="CV689" s="118">
        <f t="shared" si="492"/>
        <v>65776400.00000006</v>
      </c>
      <c r="CW689" s="119">
        <f t="shared" si="493"/>
        <v>0.9999990878187307</v>
      </c>
    </row>
    <row r="690" spans="1:101" ht="118.5" customHeight="1" x14ac:dyDescent="0.3">
      <c r="A690" s="160" t="str">
        <f>[4]SayfaKAY!C468</f>
        <v>KAY5+6</v>
      </c>
      <c r="B690" s="104" t="str">
        <f>[4]SayfaKAY!D468</f>
        <v>3876(5)</v>
      </c>
      <c r="C690" s="105" t="str">
        <f>[4]SayfaKAY!E468</f>
        <v>RA</v>
      </c>
      <c r="D690" s="105">
        <f>[4]SayfaKAY!F468</f>
        <v>116675</v>
      </c>
      <c r="E690" s="106" t="str">
        <f>[4]SayfaKAY!G468</f>
        <v>BOZ-KAY5+6-FF-467</v>
      </c>
      <c r="F690" s="193">
        <f t="shared" si="454"/>
        <v>45677</v>
      </c>
      <c r="G690" s="135">
        <f t="shared" si="455"/>
        <v>0.53125</v>
      </c>
      <c r="H690" s="235">
        <f>[4]SayfaKAY!H468</f>
        <v>45677.53125</v>
      </c>
      <c r="I690" s="104" t="str">
        <f>[4]SayfaKAY!I468</f>
        <v>Hat/Line</v>
      </c>
      <c r="J690" s="103" t="str">
        <f>IF([4]SayfaKAY!J468="","",IF([4]SayfaKAY!J468="Müşteri","Notified by Customer","Notified by Bozankaya"))</f>
        <v>Notified by Customer</v>
      </c>
      <c r="K690" s="103" t="e">
        <f>VLOOKUP([4]SayfaKAY!L468,#REF!,2,FALSE)</f>
        <v>#REF!</v>
      </c>
      <c r="L690" s="165" t="str">
        <f>[4]SayfaKAY!X468</f>
        <v>ATAK ULAŞIM SAN.TİC.LTD.ŞTİ.</v>
      </c>
      <c r="M690" s="107" t="str">
        <f t="shared" si="456"/>
        <v>KAY5+6-BOZ-KAY5+6-FF-467</v>
      </c>
      <c r="N690" s="105" t="str">
        <f>[4]SayfaKAY!M468</f>
        <v>3876 YOLCU BÖLÜMÜ KAPI ÜSTÜ EKRANLAR ÇALIŞMIYOR.</v>
      </c>
      <c r="O690" s="166" t="str">
        <f>[4]SayfaKAY!P468</f>
        <v>D-Arıza değil</v>
      </c>
      <c r="P690" s="166" t="str">
        <f>[4]SayfaKAY!Q468</f>
        <v>B(Servisten çekmeye etki eden arıza)</v>
      </c>
      <c r="Q690" s="166" t="str">
        <f>[4]SayfaKAY!R468</f>
        <v>N.A(Yaralanma yok)</v>
      </c>
      <c r="R690" s="132" t="str" cm="1">
        <f t="array" ref="R690">IF([4]SayfaKAY!U468="","",_xlfn.IFS([4]SayfaKAY!U468="Bozankaya","Bozankaya",[4]SayfaKAY!U468="Müşteri","Customer",[4]SayfaKAY!U468="Tedarikçi","Equipment Supplier"))</f>
        <v>Equipment Supplier</v>
      </c>
      <c r="S690" s="204" t="str">
        <f>[4]SayfaKAY!N468</f>
        <v>GÖRSEL YÖNETİM PC RESETLENDİ. SORUN GİDERİLDİ.</v>
      </c>
      <c r="T690" s="133" t="str">
        <f>[4]SayfaKAY!AD468</f>
        <v>*Arıza çözülecek</v>
      </c>
      <c r="U690" s="132" t="str">
        <f>[4]SayfaKAY!W468</f>
        <v>Evet</v>
      </c>
      <c r="V690" s="108">
        <f>[4]SayfaKAY!AZ468</f>
        <v>2</v>
      </c>
      <c r="W690" s="136">
        <f t="shared" si="457"/>
        <v>45677</v>
      </c>
      <c r="X690" s="137" t="str">
        <f t="shared" si="458"/>
        <v>13:00</v>
      </c>
      <c r="Y690" s="235">
        <f>[4]SayfaKAY!AE468</f>
        <v>45677.541666666701</v>
      </c>
      <c r="Z690" s="192">
        <f t="shared" si="459"/>
        <v>45677</v>
      </c>
      <c r="AA690" s="110" t="str">
        <f t="shared" si="460"/>
        <v>14:00</v>
      </c>
      <c r="AB690" s="182">
        <f>[4]SayfaKAY!BA468</f>
        <v>45677.583333333299</v>
      </c>
      <c r="AC690" s="257">
        <f t="shared" si="461"/>
        <v>74.999999951105565</v>
      </c>
      <c r="AD690" s="111">
        <f t="shared" si="462"/>
        <v>45677</v>
      </c>
      <c r="AE690" s="111" t="str">
        <f t="shared" si="463"/>
        <v>14:00</v>
      </c>
      <c r="AF690" s="235">
        <f>[4]SayfaKAY!BA468</f>
        <v>45677.583333333299</v>
      </c>
      <c r="AG690" s="179" t="str">
        <f>[4]SayfaKAY!S468</f>
        <v>(II) Aynı Araçta Tekrarlayan Arıza</v>
      </c>
      <c r="AH690" s="178" t="str">
        <f t="shared" si="464"/>
        <v>Bu Arıza Aracın Servise Verilmesine Engel</v>
      </c>
      <c r="AI690" s="163" t="str">
        <f>[4]SayfaKAY!AV468</f>
        <v/>
      </c>
      <c r="AJ690" s="164" t="str">
        <f t="shared" si="465"/>
        <v/>
      </c>
      <c r="AK690" s="164" t="str">
        <f t="shared" si="466"/>
        <v/>
      </c>
      <c r="AL690" s="112" t="str">
        <f>[4]SayfaKAY!AX468</f>
        <v/>
      </c>
      <c r="AM690" s="257" cm="1">
        <f t="array" ref="AM690">IFERROR(IF(AND(P690&lt;&gt;"D(Arıza Değil)",AH690="Bu Arıza Aracın Servise Verilmesine Engel Değil"),
IF(Z690-F690&gt;0,(AB690-Y690)*24*60,
IF(OR(AND(G690&gt;$AS$1,G690&lt;$AT$1),AND(G690&gt;$AU$1,G690&lt;$AV$1)),
(AF690-H690)*24*60,     BH:BH0)),        AN690),0)</f>
        <v>74.999999951105565</v>
      </c>
      <c r="AN690" s="257">
        <f t="shared" si="467"/>
        <v>74.999999951105565</v>
      </c>
      <c r="AO690" s="174" t="str">
        <f>[4]SayfaKAY!AG468</f>
        <v>Atak</v>
      </c>
      <c r="AP690" s="174" t="str">
        <f>[4]SayfaKAY!AI468</f>
        <v>E855-7029</v>
      </c>
      <c r="AQ690" s="174" t="str">
        <f>[4]SayfaKAY!AQ468</f>
        <v/>
      </c>
      <c r="AR690" s="174" t="str">
        <f>[4]SayfaKAY!AH468</f>
        <v>ONBOARD COMPUTER</v>
      </c>
      <c r="AS690" s="174">
        <f>[4]SayfaKAY!AJ468</f>
        <v>1</v>
      </c>
      <c r="AT690" s="175" t="str">
        <f>[4]SayfaKAY!AM468</f>
        <v/>
      </c>
      <c r="AU690" s="176" t="str">
        <f>[4]SayfaKAY!AL468</f>
        <v/>
      </c>
      <c r="AV690" s="176" t="str">
        <f>[4]SayfaKAY!AP468</f>
        <v/>
      </c>
      <c r="AW690" s="177" t="str">
        <f>[4]SayfaKAY!AT468</f>
        <v/>
      </c>
      <c r="AX690" s="194">
        <f t="shared" si="468"/>
        <v>1649.9999989243224</v>
      </c>
      <c r="AY690" s="168"/>
      <c r="AZ690" s="167"/>
      <c r="BA690" s="113"/>
      <c r="BB690" s="171"/>
      <c r="BC690" s="114"/>
      <c r="BD690" s="114"/>
      <c r="BE690" s="114"/>
      <c r="BF690" s="114"/>
      <c r="BG690" s="114"/>
      <c r="BH690" s="114">
        <f>IFERROR(FRACAS!AN471, "Hata Var")</f>
        <v>240.00000004889444</v>
      </c>
      <c r="BI690" s="114"/>
      <c r="BJ690" s="114"/>
      <c r="BK690" s="105" t="str">
        <f>[4]SayfaKAY!AW468</f>
        <v/>
      </c>
      <c r="BL690" s="105" t="str">
        <f>[4]SayfaKAY!V468</f>
        <v>ATAK ULAŞIM SAN.TİC.LTD.ŞTİ.</v>
      </c>
      <c r="BM690" s="114"/>
      <c r="BN690" s="171" t="str">
        <f t="shared" si="469"/>
        <v>x yok</v>
      </c>
      <c r="BO690" s="171" t="b">
        <f t="shared" si="470"/>
        <v>0</v>
      </c>
      <c r="BP690" s="171" t="b">
        <f t="shared" si="471"/>
        <v>0</v>
      </c>
      <c r="BQ690" s="226">
        <f t="shared" si="472"/>
        <v>15.000000048894435</v>
      </c>
      <c r="BR690" s="226">
        <f t="shared" si="473"/>
        <v>59.99999990221113</v>
      </c>
      <c r="BS690" s="226">
        <f t="shared" si="474"/>
        <v>74.999999951105565</v>
      </c>
      <c r="BT690" s="114"/>
      <c r="BU690" s="242"/>
      <c r="BV690" s="233">
        <f t="shared" si="475"/>
        <v>0</v>
      </c>
      <c r="BW690" s="226" t="str">
        <f t="shared" si="476"/>
        <v>Hayır, çakışma yok</v>
      </c>
      <c r="BX690" s="229"/>
      <c r="BY690" s="247">
        <f t="shared" si="477"/>
        <v>1.0416666700621136E-2</v>
      </c>
      <c r="BZ690" s="247">
        <f t="shared" si="478"/>
        <v>4.1666666598757729E-2</v>
      </c>
      <c r="CA690" s="247">
        <f t="shared" si="479"/>
        <v>5.2083333299378864E-2</v>
      </c>
      <c r="CB690" s="213"/>
      <c r="CC690" s="211"/>
      <c r="CD690" s="196"/>
      <c r="CE690" s="213">
        <v>467</v>
      </c>
      <c r="CF690" s="182">
        <f t="shared" si="480"/>
        <v>45677.53125</v>
      </c>
      <c r="CG690" s="182">
        <f t="shared" si="481"/>
        <v>45677.583333333299</v>
      </c>
      <c r="CH690" s="196"/>
      <c r="CI690" s="196"/>
      <c r="CJ690" s="196"/>
      <c r="CK690" s="196">
        <f t="shared" si="482"/>
        <v>4.1666666598757729E-2</v>
      </c>
      <c r="CL690" s="196">
        <f t="shared" si="483"/>
        <v>1.0416666700621136E-2</v>
      </c>
      <c r="CM690" s="196">
        <f t="shared" si="484"/>
        <v>5.2083333299378864E-2</v>
      </c>
      <c r="CN690" s="114"/>
      <c r="CO690" s="115">
        <f t="shared" si="485"/>
        <v>74.999999951105565</v>
      </c>
      <c r="CP690" s="116">
        <f t="shared" si="486"/>
        <v>2.4999999959254637</v>
      </c>
      <c r="CQ690" s="117">
        <f t="shared" si="487"/>
        <v>0.53125</v>
      </c>
      <c r="CR690" s="117">
        <f t="shared" si="488"/>
        <v>45677.541666666701</v>
      </c>
      <c r="CS690" s="117">
        <f t="shared" si="489"/>
        <v>45677.583333333299</v>
      </c>
      <c r="CT690" s="118">
        <f t="shared" si="490"/>
        <v>65774895.000000052</v>
      </c>
      <c r="CU690" s="118">
        <f t="shared" si="491"/>
        <v>59.99999990221113</v>
      </c>
      <c r="CV690" s="118">
        <f t="shared" si="492"/>
        <v>65774954.999999948</v>
      </c>
      <c r="CW690" s="119">
        <f t="shared" si="493"/>
        <v>0.9999990877986934</v>
      </c>
    </row>
    <row r="691" spans="1:101" ht="118.5" customHeight="1" x14ac:dyDescent="0.3">
      <c r="A691" s="160" t="str">
        <f>[4]SayfaKAY!C466</f>
        <v>KAY5+6</v>
      </c>
      <c r="B691" s="104" t="str">
        <f>[4]SayfaKAY!D466</f>
        <v>3881(10)</v>
      </c>
      <c r="C691" s="105" t="str">
        <f>[4]SayfaKAY!E466</f>
        <v>MA , MB</v>
      </c>
      <c r="D691" s="105">
        <f>[4]SayfaKAY!F466</f>
        <v>66225</v>
      </c>
      <c r="E691" s="106" t="str">
        <f>[4]SayfaKAY!G466</f>
        <v>BOZ-KAY5+6-FF-465</v>
      </c>
      <c r="F691" s="193">
        <f t="shared" si="454"/>
        <v>45672</v>
      </c>
      <c r="G691" s="135">
        <f t="shared" si="455"/>
        <v>0.26180555560131324</v>
      </c>
      <c r="H691" s="235">
        <f>[4]SayfaKAY!H466</f>
        <v>45672.261805555601</v>
      </c>
      <c r="I691" s="104" t="str">
        <f>[4]SayfaKAY!I466</f>
        <v>Hat/Line</v>
      </c>
      <c r="J691" s="103" t="str">
        <f>IF([4]SayfaKAY!J466="","",IF([4]SayfaKAY!J466="Müşteri","Notified by Customer","Notified by Bozankaya"))</f>
        <v>Notified by Customer</v>
      </c>
      <c r="K691" s="103" t="e">
        <f>VLOOKUP([4]SayfaKAY!L466,#REF!,2,FALSE)</f>
        <v>#REF!</v>
      </c>
      <c r="L691" s="165" t="str">
        <f>[4]SayfaKAY!X466</f>
        <v>ATAK ULAŞIM SAN.TİC.LTD.ŞTİ.</v>
      </c>
      <c r="M691" s="107" t="str">
        <f t="shared" si="456"/>
        <v>KAY5+6-BOZ-KAY5+6-FF-465</v>
      </c>
      <c r="N691" s="105" t="str">
        <f>[4]SayfaKAY!M466</f>
        <v>13.01.2025 TARİHİNDE YAPILAN SAHA DENETİMİNDE 3881 NOLU ARACIN SAAT 13:40'TA KAPI ÜSTÜ EKRANLARINDA ARAÇ BELSİN KÜRSÜDEYKEN EKRANLARDA TUNA İSTASYONU GÖSTERDİĞİ TESPİT EDİLDİ.</v>
      </c>
      <c r="O691" s="166" t="str">
        <f>[4]SayfaKAY!P466</f>
        <v>D-Arıza değil</v>
      </c>
      <c r="P691" s="166" t="str">
        <f>[4]SayfaKAY!Q466</f>
        <v>B(Servisten çekmeye etki eden arıza)</v>
      </c>
      <c r="Q691" s="166" t="str">
        <f>[4]SayfaKAY!R466</f>
        <v>N.A(Yaralanma yok)</v>
      </c>
      <c r="R691" s="132" t="str" cm="1">
        <f t="array" ref="R691">IF([4]SayfaKAY!U466="","",_xlfn.IFS([4]SayfaKAY!U466="Bozankaya","Bozankaya",[4]SayfaKAY!U466="Müşteri","Customer",[4]SayfaKAY!U466="Tedarikçi","Equipment Supplier"))</f>
        <v>Equipment Supplier</v>
      </c>
      <c r="S691" s="204" t="str">
        <f>[4]SayfaKAY!N466</f>
        <v>GÖRSEL YÖNETİM PC KAPANMIŞ. AÇILIP TEST YAPILDI. SİSTEM ÇALIŞIYOR.</v>
      </c>
      <c r="T691" s="133" t="str">
        <f>[4]SayfaKAY!AD466</f>
        <v>*Arıza çözülecek</v>
      </c>
      <c r="U691" s="132" t="str">
        <f>[4]SayfaKAY!W466</f>
        <v>Evet</v>
      </c>
      <c r="V691" s="108">
        <f>[4]SayfaKAY!AZ466</f>
        <v>2</v>
      </c>
      <c r="W691" s="136">
        <f t="shared" si="457"/>
        <v>45672</v>
      </c>
      <c r="X691" s="137" t="str">
        <f t="shared" si="458"/>
        <v>06:30</v>
      </c>
      <c r="Y691" s="235">
        <f>[4]SayfaKAY!AE466</f>
        <v>45672.270833333299</v>
      </c>
      <c r="Z691" s="192">
        <f t="shared" si="459"/>
        <v>45672</v>
      </c>
      <c r="AA691" s="110" t="str">
        <f t="shared" si="460"/>
        <v>09:00</v>
      </c>
      <c r="AB691" s="182">
        <f>[4]SayfaKAY!BA466</f>
        <v>45672.375</v>
      </c>
      <c r="AC691" s="257">
        <f t="shared" si="461"/>
        <v>162.99999993410893</v>
      </c>
      <c r="AD691" s="111">
        <f t="shared" si="462"/>
        <v>45672</v>
      </c>
      <c r="AE691" s="111" t="str">
        <f t="shared" si="463"/>
        <v>09:00</v>
      </c>
      <c r="AF691" s="235">
        <f>[4]SayfaKAY!BA466</f>
        <v>45672.375</v>
      </c>
      <c r="AG691" s="179" t="str">
        <f>[4]SayfaKAY!S466</f>
        <v>(II) Aynı Araçta Tekrarlayan Arıza</v>
      </c>
      <c r="AH691" s="178" t="str">
        <f t="shared" si="464"/>
        <v>Bu Arıza Aracın Servise Verilmesine Engel</v>
      </c>
      <c r="AI691" s="163" t="str">
        <f>[4]SayfaKAY!AV466</f>
        <v/>
      </c>
      <c r="AJ691" s="164" t="str">
        <f t="shared" si="465"/>
        <v/>
      </c>
      <c r="AK691" s="164" t="str">
        <f t="shared" si="466"/>
        <v/>
      </c>
      <c r="AL691" s="112" t="str">
        <f>[4]SayfaKAY!AX466</f>
        <v/>
      </c>
      <c r="AM691" s="257" cm="1">
        <f t="array" ref="AM691">IFERROR(IF(AND(P691&lt;&gt;"D(Arıza Değil)",AH691="Bu Arıza Aracın Servise Verilmesine Engel Değil"),
IF(Z691-F691&gt;0,(AB691-Y691)*24*60,
IF(OR(AND(G691&gt;$AS$1,G691&lt;$AT$1),AND(G691&gt;$AU$1,G691&lt;$AV$1)),
(AF691-H691)*24*60,     BH:BH0)),        AN691),0)</f>
        <v>162.99999993410893</v>
      </c>
      <c r="AN691" s="257">
        <f t="shared" si="467"/>
        <v>162.99999993410893</v>
      </c>
      <c r="AO691" s="174" t="str">
        <f>[4]SayfaKAY!AG466</f>
        <v>Atak</v>
      </c>
      <c r="AP691" s="174" t="str">
        <f>[4]SayfaKAY!AI466</f>
        <v>E855-7029</v>
      </c>
      <c r="AQ691" s="174" t="str">
        <f>[4]SayfaKAY!AQ466</f>
        <v/>
      </c>
      <c r="AR691" s="174" t="str">
        <f>[4]SayfaKAY!AH466</f>
        <v>ONBOARD COMPUTER</v>
      </c>
      <c r="AS691" s="174">
        <f>[4]SayfaKAY!AJ466</f>
        <v>1</v>
      </c>
      <c r="AT691" s="175" t="str">
        <f>[4]SayfaKAY!AM466</f>
        <v/>
      </c>
      <c r="AU691" s="176" t="str">
        <f>[4]SayfaKAY!AL466</f>
        <v/>
      </c>
      <c r="AV691" s="176" t="str">
        <f>[4]SayfaKAY!AP466</f>
        <v/>
      </c>
      <c r="AW691" s="177" t="str">
        <f>[4]SayfaKAY!AT466</f>
        <v/>
      </c>
      <c r="AX691" s="194">
        <f t="shared" si="468"/>
        <v>3585.9999985503964</v>
      </c>
      <c r="AY691" s="168"/>
      <c r="AZ691" s="167"/>
      <c r="BA691" s="113"/>
      <c r="BB691" s="171"/>
      <c r="BC691" s="114"/>
      <c r="BD691" s="114"/>
      <c r="BE691" s="114"/>
      <c r="BF691" s="114"/>
      <c r="BG691" s="114"/>
      <c r="BH691" s="114">
        <f>IFERROR(FRACAS!AN469, "Hata Var")</f>
        <v>69.000000046798959</v>
      </c>
      <c r="BI691" s="114"/>
      <c r="BJ691" s="114"/>
      <c r="BK691" s="105" t="str">
        <f>[4]SayfaKAY!AW466</f>
        <v/>
      </c>
      <c r="BL691" s="105" t="str">
        <f>[4]SayfaKAY!V466</f>
        <v>ATAK ULAŞIM SAN.TİC.LTD.ŞTİ.</v>
      </c>
      <c r="BM691" s="114"/>
      <c r="BN691" s="171" t="str">
        <f t="shared" si="469"/>
        <v>x yok</v>
      </c>
      <c r="BO691" s="171" t="str">
        <f t="shared" si="470"/>
        <v>aynı gün giderilen arıza</v>
      </c>
      <c r="BP691" s="171" t="str">
        <f t="shared" si="471"/>
        <v>aynı gün giderilen arıza</v>
      </c>
      <c r="BQ691" s="226">
        <f t="shared" si="472"/>
        <v>12.999999885214493</v>
      </c>
      <c r="BR691" s="226">
        <f t="shared" si="473"/>
        <v>150.00000004889444</v>
      </c>
      <c r="BS691" s="226">
        <f t="shared" si="474"/>
        <v>162.99999993410893</v>
      </c>
      <c r="BT691" s="114"/>
      <c r="BU691" s="242"/>
      <c r="BV691" s="233">
        <f t="shared" si="475"/>
        <v>2</v>
      </c>
      <c r="BW691" s="226" t="str">
        <f t="shared" si="476"/>
        <v>Evet, çakışma var</v>
      </c>
      <c r="BX691" s="229"/>
      <c r="BY691" s="247">
        <f t="shared" si="477"/>
        <v>9.0277776980656199E-3</v>
      </c>
      <c r="BZ691" s="247">
        <f t="shared" si="478"/>
        <v>0.10416666670062114</v>
      </c>
      <c r="CA691" s="247">
        <f t="shared" si="479"/>
        <v>0.11319444439868676</v>
      </c>
      <c r="CB691" s="213"/>
      <c r="CC691" s="211"/>
      <c r="CD691" s="196"/>
      <c r="CE691" s="213">
        <v>465</v>
      </c>
      <c r="CF691" s="182">
        <f t="shared" si="480"/>
        <v>45672.261805555601</v>
      </c>
      <c r="CG691" s="182">
        <f t="shared" si="481"/>
        <v>45672.375</v>
      </c>
      <c r="CH691" s="196"/>
      <c r="CI691" s="196"/>
      <c r="CJ691" s="196"/>
      <c r="CK691" s="196">
        <f t="shared" si="482"/>
        <v>0.10416666670062114</v>
      </c>
      <c r="CL691" s="196">
        <f t="shared" si="483"/>
        <v>9.0277776980656199E-3</v>
      </c>
      <c r="CM691" s="196">
        <f t="shared" si="484"/>
        <v>0.11319444439868676</v>
      </c>
      <c r="CN691" s="114"/>
      <c r="CO691" s="115">
        <f t="shared" si="485"/>
        <v>162.99999993410893</v>
      </c>
      <c r="CP691" s="116">
        <f t="shared" si="486"/>
        <v>6.2500000020372681</v>
      </c>
      <c r="CQ691" s="117">
        <f t="shared" si="487"/>
        <v>0.26180555560131324</v>
      </c>
      <c r="CR691" s="117">
        <f t="shared" si="488"/>
        <v>45672.270833333299</v>
      </c>
      <c r="CS691" s="117">
        <f t="shared" si="489"/>
        <v>45672.375</v>
      </c>
      <c r="CT691" s="118">
        <f t="shared" si="490"/>
        <v>65767692.999999888</v>
      </c>
      <c r="CU691" s="118">
        <f t="shared" si="491"/>
        <v>150.00000004889444</v>
      </c>
      <c r="CV691" s="118">
        <f t="shared" si="492"/>
        <v>65767842.999999933</v>
      </c>
      <c r="CW691" s="119">
        <f t="shared" si="493"/>
        <v>0.99999771925011982</v>
      </c>
    </row>
    <row r="692" spans="1:101" ht="118.5" customHeight="1" x14ac:dyDescent="0.3">
      <c r="A692" s="160" t="str">
        <f>[4]SayfaKAY!C456</f>
        <v>KAY5+6</v>
      </c>
      <c r="B692" s="104" t="str">
        <f>[4]SayfaKAY!D456</f>
        <v>3882(11)</v>
      </c>
      <c r="C692" s="105" t="str">
        <f>[4]SayfaKAY!E456</f>
        <v>MA , MB , RA , RB , P</v>
      </c>
      <c r="D692" s="105">
        <f>[4]SayfaKAY!F456</f>
        <v>51890</v>
      </c>
      <c r="E692" s="106" t="str">
        <f>[4]SayfaKAY!G456</f>
        <v>BOZ-KAY5+6-FF-455</v>
      </c>
      <c r="F692" s="193">
        <f t="shared" si="454"/>
        <v>45671</v>
      </c>
      <c r="G692" s="135">
        <f t="shared" si="455"/>
        <v>0.62569444440305233</v>
      </c>
      <c r="H692" s="235">
        <f>[4]SayfaKAY!H456</f>
        <v>45671.625694444403</v>
      </c>
      <c r="I692" s="104" t="str">
        <f>[4]SayfaKAY!I456</f>
        <v>Hat/Line</v>
      </c>
      <c r="J692" s="103" t="str">
        <f>IF([4]SayfaKAY!J456="","",IF([4]SayfaKAY!J456="Müşteri","Notified by Customer","Notified by Bozankaya"))</f>
        <v>Notified by Customer</v>
      </c>
      <c r="K692" s="103" t="e">
        <f>VLOOKUP([4]SayfaKAY!L456,#REF!,2,FALSE)</f>
        <v>#REF!</v>
      </c>
      <c r="L692" s="165" t="str">
        <f>[4]SayfaKAY!X456</f>
        <v>ATAK ULAŞIM SAN.TİC.LTD.ŞTİ.</v>
      </c>
      <c r="M692" s="107" t="str">
        <f t="shared" si="456"/>
        <v>KAY5+6-BOZ-KAY5+6-FF-455</v>
      </c>
      <c r="N692" s="105" t="str">
        <f>[4]SayfaKAY!M456</f>
        <v>06/01/2025 TARİHİNDE YAPILAN SAHA DENETİMİNDE 3882 NUMARALI ARAÇTA SAAT 11:16 GEÇE KAPI ÜSTÜ EKRANLARIN ÇALIŞMADIĞI TESPİT EDLMİŞTİR.</v>
      </c>
      <c r="O692" s="166" t="str">
        <f>[4]SayfaKAY!P456</f>
        <v>D-Arıza değil</v>
      </c>
      <c r="P692" s="166" t="str">
        <f>[4]SayfaKAY!Q456</f>
        <v>B(Servisten çekmeye etki eden arıza)</v>
      </c>
      <c r="Q692" s="166" t="str">
        <f>[4]SayfaKAY!R456</f>
        <v>N.A(Yaralanma yok)</v>
      </c>
      <c r="R692" s="132" t="str" cm="1">
        <f t="array" ref="R692">IF([4]SayfaKAY!U456="","",_xlfn.IFS([4]SayfaKAY!U456="Bozankaya","Bozankaya",[4]SayfaKAY!U456="Müşteri","Customer",[4]SayfaKAY!U456="Tedarikçi","Equipment Supplier"))</f>
        <v>Equipment Supplier</v>
      </c>
      <c r="S692" s="204" t="str">
        <f>[4]SayfaKAY!N456</f>
        <v>ARACIN EKRAN BİLGİSAYARI RESETLENDİ. ARAÇ İÇİ EKRANLAR DÜZELDİ. 10 NUMARALI KAPI ÜSTÜ EKRANDA ENERJİSİ YOKTU. POWER KONNEKTÖRÜNDE ENERJİSİ YOKTU TEMASSIZLI GİDERİLDİ. KAPI ÜSTÜ EKRAN ÇALIŞIYOR.</v>
      </c>
      <c r="T692" s="133" t="str">
        <f>[4]SayfaKAY!AD456</f>
        <v>*Ekipman tamir edilecek</v>
      </c>
      <c r="U692" s="132" t="str">
        <f>[4]SayfaKAY!W456</f>
        <v>Evet</v>
      </c>
      <c r="V692" s="108">
        <f>[4]SayfaKAY!AZ456</f>
        <v>2</v>
      </c>
      <c r="W692" s="136">
        <f t="shared" si="457"/>
        <v>45671</v>
      </c>
      <c r="X692" s="137" t="str">
        <f t="shared" si="458"/>
        <v>16:00</v>
      </c>
      <c r="Y692" s="235">
        <f>[4]SayfaKAY!AE456</f>
        <v>45671.666666666701</v>
      </c>
      <c r="Z692" s="192">
        <f t="shared" si="459"/>
        <v>45671</v>
      </c>
      <c r="AA692" s="110" t="str">
        <f t="shared" si="460"/>
        <v>17:00</v>
      </c>
      <c r="AB692" s="182">
        <f>[4]SayfaKAY!BA456</f>
        <v>45671.708333333299</v>
      </c>
      <c r="AC692" s="257">
        <f t="shared" si="461"/>
        <v>119.00000001071021</v>
      </c>
      <c r="AD692" s="111">
        <f t="shared" si="462"/>
        <v>45671</v>
      </c>
      <c r="AE692" s="111" t="str">
        <f t="shared" si="463"/>
        <v>17:00</v>
      </c>
      <c r="AF692" s="235">
        <f>[4]SayfaKAY!BA456</f>
        <v>45671.708333333299</v>
      </c>
      <c r="AG692" s="179" t="str">
        <f>[4]SayfaKAY!S456</f>
        <v>(III) Farklı Araçlarda Tekrarlayan Arıza</v>
      </c>
      <c r="AH692" s="178" t="str">
        <f t="shared" si="464"/>
        <v>Bu Arıza Aracın Servise Verilmesine Engel</v>
      </c>
      <c r="AI692" s="163" t="str">
        <f>[4]SayfaKAY!AV456</f>
        <v/>
      </c>
      <c r="AJ692" s="164" t="str">
        <f t="shared" si="465"/>
        <v/>
      </c>
      <c r="AK692" s="164" t="str">
        <f t="shared" si="466"/>
        <v/>
      </c>
      <c r="AL692" s="112" t="str">
        <f>[4]SayfaKAY!AX456</f>
        <v/>
      </c>
      <c r="AM692" s="257" cm="1">
        <f t="array" ref="AM692">IFERROR(IF(AND(P692&lt;&gt;"D(Arıza Değil)",AH692="Bu Arıza Aracın Servise Verilmesine Engel Değil"),
IF(Z692-F692&gt;0,(AB692-Y692)*24*60,
IF(OR(AND(G692&gt;$AS$1,G692&lt;$AT$1),AND(G692&gt;$AU$1,G692&lt;$AV$1)),
(AF692-H692)*24*60,     BH:BH0)),        AN692),0)</f>
        <v>119.00000001071021</v>
      </c>
      <c r="AN692" s="257">
        <f t="shared" si="467"/>
        <v>119.00000001071021</v>
      </c>
      <c r="AO692" s="174" t="str">
        <f>[4]SayfaKAY!AG456</f>
        <v>Atak</v>
      </c>
      <c r="AP692" s="174" t="str">
        <f>[4]SayfaKAY!AI456</f>
        <v>E410-7003</v>
      </c>
      <c r="AQ692" s="174" t="str">
        <f>[4]SayfaKAY!AQ456</f>
        <v/>
      </c>
      <c r="AR692" s="174" t="str">
        <f>[4]SayfaKAY!AH456</f>
        <v>STRETCH LCD EKRAN</v>
      </c>
      <c r="AS692" s="174">
        <f>[4]SayfaKAY!AJ456</f>
        <v>1</v>
      </c>
      <c r="AT692" s="175" t="str">
        <f>[4]SayfaKAY!AM456</f>
        <v/>
      </c>
      <c r="AU692" s="176" t="str">
        <f>[4]SayfaKAY!AL456</f>
        <v/>
      </c>
      <c r="AV692" s="176" t="str">
        <f>[4]SayfaKAY!AP456</f>
        <v/>
      </c>
      <c r="AW692" s="177" t="str">
        <f>[4]SayfaKAY!AT456</f>
        <v/>
      </c>
      <c r="AX692" s="194">
        <f t="shared" si="468"/>
        <v>2618.0000002356246</v>
      </c>
      <c r="AY692" s="168"/>
      <c r="AZ692" s="167"/>
      <c r="BA692" s="113"/>
      <c r="BB692" s="171"/>
      <c r="BC692" s="114"/>
      <c r="BD692" s="114"/>
      <c r="BE692" s="114"/>
      <c r="BF692" s="114"/>
      <c r="BG692" s="114"/>
      <c r="BH692" s="114">
        <f>IFERROR(FRACAS!AN459, "Hata Var")</f>
        <v>240.00000004889444</v>
      </c>
      <c r="BI692" s="114"/>
      <c r="BJ692" s="114"/>
      <c r="BK692" s="105" t="str">
        <f>[4]SayfaKAY!AW456</f>
        <v/>
      </c>
      <c r="BL692" s="105" t="str">
        <f>[4]SayfaKAY!V456</f>
        <v>ATAK ULAŞIM SAN.TİC.LTD.ŞTİ.</v>
      </c>
      <c r="BM692" s="114"/>
      <c r="BN692" s="171" t="str">
        <f t="shared" si="469"/>
        <v>x yok</v>
      </c>
      <c r="BO692" s="171" t="str">
        <f t="shared" si="470"/>
        <v>aynı gün giderilen arıza</v>
      </c>
      <c r="BP692" s="171" t="str">
        <f t="shared" si="471"/>
        <v>aynı gün giderilen arıza</v>
      </c>
      <c r="BQ692" s="226">
        <f t="shared" si="472"/>
        <v>59.00000010849908</v>
      </c>
      <c r="BR692" s="226">
        <f t="shared" si="473"/>
        <v>59.99999990221113</v>
      </c>
      <c r="BS692" s="226">
        <f t="shared" si="474"/>
        <v>119.00000001071021</v>
      </c>
      <c r="BT692" s="114"/>
      <c r="BU692" s="242"/>
      <c r="BV692" s="233">
        <f t="shared" si="475"/>
        <v>1</v>
      </c>
      <c r="BW692" s="226" t="str">
        <f t="shared" si="476"/>
        <v>Evet, çakışma var</v>
      </c>
      <c r="BX692" s="229"/>
      <c r="BY692" s="247">
        <f t="shared" si="477"/>
        <v>4.0972222297568806E-2</v>
      </c>
      <c r="BZ692" s="247">
        <f t="shared" si="478"/>
        <v>4.1666666598757729E-2</v>
      </c>
      <c r="CA692" s="247">
        <f t="shared" si="479"/>
        <v>8.2638888896326534E-2</v>
      </c>
      <c r="CB692" s="213"/>
      <c r="CC692" s="211"/>
      <c r="CD692" s="196"/>
      <c r="CE692" s="213">
        <v>455</v>
      </c>
      <c r="CF692" s="182">
        <f t="shared" si="480"/>
        <v>45671.625694444403</v>
      </c>
      <c r="CG692" s="182">
        <f t="shared" si="481"/>
        <v>45671.708333333299</v>
      </c>
      <c r="CH692" s="196"/>
      <c r="CI692" s="196"/>
      <c r="CJ692" s="196"/>
      <c r="CK692" s="196">
        <f t="shared" si="482"/>
        <v>4.1666666598757729E-2</v>
      </c>
      <c r="CL692" s="196">
        <f t="shared" si="483"/>
        <v>4.0972222297568806E-2</v>
      </c>
      <c r="CM692" s="196">
        <f t="shared" si="484"/>
        <v>8.2638888896326534E-2</v>
      </c>
      <c r="CN692" s="114"/>
      <c r="CO692" s="115">
        <f t="shared" si="485"/>
        <v>119.00000001071021</v>
      </c>
      <c r="CP692" s="116">
        <f t="shared" si="486"/>
        <v>2.4999999959254637</v>
      </c>
      <c r="CQ692" s="117">
        <f t="shared" si="487"/>
        <v>0.62569444440305233</v>
      </c>
      <c r="CR692" s="117">
        <f t="shared" si="488"/>
        <v>45671.666666666701</v>
      </c>
      <c r="CS692" s="117">
        <f t="shared" si="489"/>
        <v>45671.708333333299</v>
      </c>
      <c r="CT692" s="118">
        <f t="shared" si="490"/>
        <v>65766299.000000112</v>
      </c>
      <c r="CU692" s="118">
        <f t="shared" si="491"/>
        <v>59.99999990221113</v>
      </c>
      <c r="CV692" s="118">
        <f t="shared" si="492"/>
        <v>65766359.000000007</v>
      </c>
      <c r="CW692" s="119">
        <f t="shared" si="493"/>
        <v>0.99999908767946399</v>
      </c>
    </row>
    <row r="693" spans="1:101" ht="118.5" customHeight="1" x14ac:dyDescent="0.3">
      <c r="A693" s="160" t="str">
        <f>[4]SayfaKAY!C383</f>
        <v>KAY5+6</v>
      </c>
      <c r="B693" s="104" t="str">
        <f>[4]SayfaKAY!D383</f>
        <v>3877(6)</v>
      </c>
      <c r="C693" s="105" t="str">
        <f>[4]SayfaKAY!E383</f>
        <v>MA</v>
      </c>
      <c r="D693" s="105">
        <f>[4]SayfaKAY!F383</f>
        <v>68640</v>
      </c>
      <c r="E693" s="106" t="str">
        <f>[4]SayfaKAY!G383</f>
        <v>BOZ-KAY5+6-FF-382</v>
      </c>
      <c r="F693" s="134">
        <f t="shared" si="454"/>
        <v>45666</v>
      </c>
      <c r="G693" s="135">
        <f t="shared" si="455"/>
        <v>0.47222222219716059</v>
      </c>
      <c r="H693" s="235">
        <f>[4]SayfaKAY!H383</f>
        <v>45666.472222222197</v>
      </c>
      <c r="I693" s="104" t="str">
        <f>[4]SayfaKAY!I383</f>
        <v>Depo/Depot</v>
      </c>
      <c r="J693" s="103" t="str">
        <f>IF([4]SayfaKAY!J383="","",IF([4]SayfaKAY!J383="Müşteri","Notified by Customer","Notified by Bozankaya"))</f>
        <v>Notified by Bozankaya</v>
      </c>
      <c r="K693" s="103" t="e">
        <f>VLOOKUP([4]SayfaKAY!L383,#REF!,2,FALSE)</f>
        <v>#REF!</v>
      </c>
      <c r="L693" s="165" t="str">
        <f>[4]SayfaKAY!X383</f>
        <v>ARDA MAKİNA ELEKTRİK TİC.VE</v>
      </c>
      <c r="M693" s="107" t="str">
        <f t="shared" si="456"/>
        <v>KAY5+6-BOZ-KAY5+6-FF-382</v>
      </c>
      <c r="N693" s="105" t="str">
        <f>[4]SayfaKAY!M383</f>
        <v>DİYAGRAMDA OLAN MB-K10 RÖLESİ ARAÇTA BULUNMAMAKTADIR</v>
      </c>
      <c r="O693" s="166" t="str">
        <f>[4]SayfaKAY!P383</f>
        <v>D-Arıza değil</v>
      </c>
      <c r="P693" s="166" t="str">
        <f>[4]SayfaKAY!Q383</f>
        <v>C(Sisteme etki etmeyen arıza)</v>
      </c>
      <c r="Q693" s="166" t="str">
        <f>[4]SayfaKAY!R383</f>
        <v>N.A(Yaralanma yok)</v>
      </c>
      <c r="R693" s="132" t="str" cm="1">
        <f t="array" ref="R693">IF([4]SayfaKAY!U383="","",_xlfn.IFS([4]SayfaKAY!U383="Bozankaya","Bozankaya",[4]SayfaKAY!U383="Müşteri","Customer",[4]SayfaKAY!U383="Tedarikçi","Equipment Supplier"))</f>
        <v>Bozankaya</v>
      </c>
      <c r="S693" s="204" t="str">
        <f>[4]SayfaKAY!N383</f>
        <v/>
      </c>
      <c r="T693" s="133" t="str">
        <f>[4]SayfaKAY!AD383</f>
        <v/>
      </c>
      <c r="U693" s="132" t="str">
        <f>[4]SayfaKAY!W383</f>
        <v/>
      </c>
      <c r="V693" s="108">
        <f>[4]SayfaKAY!AZ383</f>
        <v>1</v>
      </c>
      <c r="W693" s="136">
        <f t="shared" si="457"/>
        <v>45666</v>
      </c>
      <c r="X693" s="137" t="str">
        <f t="shared" si="458"/>
        <v>11:25</v>
      </c>
      <c r="Y693" s="235">
        <f>[4]SayfaKAY!AE383</f>
        <v>45666.475694444402</v>
      </c>
      <c r="Z693" s="109">
        <f t="shared" si="459"/>
        <v>45666</v>
      </c>
      <c r="AA693" s="110" t="str">
        <f t="shared" si="460"/>
        <v>14:00</v>
      </c>
      <c r="AB693" s="182">
        <f>[4]SayfaKAY!BA383</f>
        <v>45666.583333333299</v>
      </c>
      <c r="AC693" s="257">
        <f t="shared" si="461"/>
        <v>159.99999998719431</v>
      </c>
      <c r="AD693" s="111">
        <f t="shared" si="462"/>
        <v>45666</v>
      </c>
      <c r="AE693" s="111" t="str">
        <f t="shared" si="463"/>
        <v>14:00</v>
      </c>
      <c r="AF693" s="235">
        <f>[4]SayfaKAY!BA383</f>
        <v>45666.583333333299</v>
      </c>
      <c r="AG693" s="179" t="str">
        <f>[4]SayfaKAY!S383</f>
        <v>(I) İlk Defa Karşılaşılan Arıza</v>
      </c>
      <c r="AH693" s="178" t="str">
        <f t="shared" si="464"/>
        <v>Bu Arıza Aracın Servise Verilmesine Engel Değil</v>
      </c>
      <c r="AI693" s="163" t="str">
        <f>[4]SayfaKAY!AV383</f>
        <v/>
      </c>
      <c r="AJ693" s="164" t="str">
        <f t="shared" si="465"/>
        <v/>
      </c>
      <c r="AK693" s="164" t="str">
        <f t="shared" si="466"/>
        <v/>
      </c>
      <c r="AL693" s="112" t="str">
        <f>[4]SayfaKAY!AX383</f>
        <v/>
      </c>
      <c r="AM693" s="257" cm="1">
        <f t="array" ref="AM693">IFERROR(IF(AND(P693&lt;&gt;"D(Arıza Değil)",AH693="Bu Arıza Aracın Servise Verilmesine Engel Değil"),
IF(Z693-F693&gt;0,(AB693-Y693)*24*60,
IF(OR(AND(G693&gt;$AS$1,G693&lt;$AT$1),AND(G693&gt;$AU$1,G693&lt;$AV$1)),
(AF693-H693)*24*60,     BH:BH0)),        AN693),0)</f>
        <v>0</v>
      </c>
      <c r="AN693" s="257">
        <f t="shared" si="467"/>
        <v>159.99999998719431</v>
      </c>
      <c r="AO693" s="174" t="str">
        <f>[4]SayfaKAY!AG383</f>
        <v>Bozankaya</v>
      </c>
      <c r="AP693" s="174" t="str">
        <f>[4]SayfaKAY!AI383</f>
        <v>E110-7326</v>
      </c>
      <c r="AQ693" s="174" t="str">
        <f>[4]SayfaKAY!AQ383</f>
        <v/>
      </c>
      <c r="AR693" s="174" t="str">
        <f>[4]SayfaKAY!AH383</f>
        <v>6A-1CO(RELECO) RÖLE</v>
      </c>
      <c r="AS693" s="174" t="str">
        <f>[4]SayfaKAY!AJ383</f>
        <v/>
      </c>
      <c r="AT693" s="175" t="str">
        <f>[4]SayfaKAY!AM383</f>
        <v/>
      </c>
      <c r="AU693" s="176" t="str">
        <f>[4]SayfaKAY!AL383</f>
        <v/>
      </c>
      <c r="AV693" s="176" t="str">
        <f>[4]SayfaKAY!AP383</f>
        <v/>
      </c>
      <c r="AW693" s="177" t="str">
        <f>[4]SayfaKAY!AT383</f>
        <v/>
      </c>
      <c r="AX693" s="194">
        <f t="shared" si="468"/>
        <v>1759.9999998591375</v>
      </c>
      <c r="AY693" s="168"/>
      <c r="AZ693" s="167"/>
      <c r="BA693" s="113"/>
      <c r="BB693" s="171" t="str">
        <f>IF($AQ$1="X", IF(AND(G693&gt;=$AS$1,G693&lt;=$AT$1),IF(P693&lt;&gt;"D(Arıza Değil)",AC693,0), IF(AND(G693&gt;=$AU$1,G693&lt;=$AV$1),IF(P693&lt;&gt;"D(Arıza Değil)",AC693,0), "")), "")</f>
        <v/>
      </c>
      <c r="BC693" s="114"/>
      <c r="BD693" s="114"/>
      <c r="BE693" s="114"/>
      <c r="BF693" s="114"/>
      <c r="BG693" s="114"/>
      <c r="BH693" s="114" t="str">
        <f>IFERROR(FRACAS!AN386, "Hata Var")</f>
        <v/>
      </c>
      <c r="BI693" s="114"/>
      <c r="BJ693" s="114"/>
      <c r="BK693" s="105" t="str">
        <f>[4]SayfaKAY!AW383</f>
        <v/>
      </c>
      <c r="BL693" s="105" t="str">
        <f>[4]SayfaKAY!V383</f>
        <v>Tasarım</v>
      </c>
      <c r="BM693" s="114"/>
      <c r="BN693" s="171" t="str">
        <f t="shared" si="469"/>
        <v>x yok</v>
      </c>
      <c r="BO693" s="171" t="b">
        <f t="shared" si="470"/>
        <v>0</v>
      </c>
      <c r="BP693" s="171" t="b">
        <f t="shared" si="471"/>
        <v>0</v>
      </c>
      <c r="BQ693" s="226">
        <f t="shared" si="472"/>
        <v>4.9999999743886292</v>
      </c>
      <c r="BR693" s="226">
        <f t="shared" si="473"/>
        <v>155.00000001280569</v>
      </c>
      <c r="BS693" s="226">
        <f t="shared" si="474"/>
        <v>159.99999998719431</v>
      </c>
      <c r="BT693" s="114"/>
      <c r="BU693" s="242"/>
      <c r="BV693" s="233">
        <f t="shared" si="475"/>
        <v>1</v>
      </c>
      <c r="BW693" s="226" t="str">
        <f t="shared" si="476"/>
        <v>Evet, çakışma var</v>
      </c>
      <c r="BX693" s="229"/>
      <c r="BY693" s="247">
        <f t="shared" si="477"/>
        <v>3.4722222044365481E-3</v>
      </c>
      <c r="BZ693" s="247">
        <f t="shared" si="478"/>
        <v>0.10763888889778173</v>
      </c>
      <c r="CA693" s="247">
        <f t="shared" si="479"/>
        <v>0.11111111110221827</v>
      </c>
      <c r="CB693" s="213"/>
      <c r="CC693" s="211"/>
      <c r="CD693" s="196"/>
      <c r="CE693" s="213">
        <v>382</v>
      </c>
      <c r="CF693" s="182">
        <f t="shared" si="480"/>
        <v>45666.472222222197</v>
      </c>
      <c r="CG693" s="182">
        <f t="shared" si="481"/>
        <v>45666.583333333299</v>
      </c>
      <c r="CH693" s="196"/>
      <c r="CI693" s="196"/>
      <c r="CJ693" s="196"/>
      <c r="CK693" s="196">
        <f t="shared" si="482"/>
        <v>0.10763888889778173</v>
      </c>
      <c r="CL693" s="196">
        <f t="shared" si="483"/>
        <v>3.4722222044365481E-3</v>
      </c>
      <c r="CM693" s="196">
        <f t="shared" si="484"/>
        <v>0.11111111110221827</v>
      </c>
      <c r="CN693" s="114"/>
      <c r="CO693" s="115">
        <f t="shared" si="485"/>
        <v>159.99999998719431</v>
      </c>
      <c r="CP693" s="116">
        <f t="shared" si="486"/>
        <v>6.4583333338669036</v>
      </c>
      <c r="CQ693" s="117">
        <f t="shared" si="487"/>
        <v>0.47222222219716059</v>
      </c>
      <c r="CR693" s="117">
        <f t="shared" si="488"/>
        <v>45666.475694444402</v>
      </c>
      <c r="CS693" s="117">
        <f t="shared" si="489"/>
        <v>45666.583333333299</v>
      </c>
      <c r="CT693" s="118">
        <f t="shared" si="490"/>
        <v>65759044.999999978</v>
      </c>
      <c r="CU693" s="118">
        <f t="shared" si="491"/>
        <v>155.00000001280569</v>
      </c>
      <c r="CV693" s="118">
        <f t="shared" si="492"/>
        <v>65759199.999999985</v>
      </c>
      <c r="CW693" s="119">
        <f t="shared" si="493"/>
        <v>0.99999764291536386</v>
      </c>
    </row>
    <row r="694" spans="1:101" ht="118.5" customHeight="1" x14ac:dyDescent="0.3">
      <c r="A694" s="160" t="str">
        <f>[4]SayfaKAY!C589</f>
        <v>KAY5+6</v>
      </c>
      <c r="B694" s="104" t="str">
        <f>[4]SayfaKAY!D589</f>
        <v>3879(8)</v>
      </c>
      <c r="C694" s="105" t="str">
        <f>[4]SayfaKAY!E589</f>
        <v>MA</v>
      </c>
      <c r="D694" s="105">
        <f>[4]SayfaKAY!F589</f>
        <v>75808</v>
      </c>
      <c r="E694" s="106" t="str">
        <f>[4]SayfaKAY!G589</f>
        <v>BOZ-KAY5+6-FF-588</v>
      </c>
      <c r="F694" s="134">
        <f t="shared" si="454"/>
        <v>45665</v>
      </c>
      <c r="G694" s="135">
        <f t="shared" si="455"/>
        <v>0.59444444440305233</v>
      </c>
      <c r="H694" s="235">
        <f>[4]SayfaKAY!H589</f>
        <v>45665.594444444403</v>
      </c>
      <c r="I694" s="104" t="str">
        <f>[4]SayfaKAY!I589</f>
        <v>Hat/Line</v>
      </c>
      <c r="J694" s="103" t="str">
        <f>IF([4]SayfaKAY!J589="","",IF([4]SayfaKAY!J589="Müşteri","Notified by Customer","Notified by Bozankaya"))</f>
        <v>Notified by Customer</v>
      </c>
      <c r="K694" s="103" t="e">
        <f>VLOOKUP([4]SayfaKAY!L589,#REF!,2,FALSE)</f>
        <v>#REF!</v>
      </c>
      <c r="L694" s="165" t="str">
        <f>[4]SayfaKAY!X589</f>
        <v>DENİZLER OTOMOTİV SAN. VE TİC.LTD.Ş</v>
      </c>
      <c r="M694" s="107" t="str">
        <f t="shared" si="456"/>
        <v>KAY5+6-BOZ-KAY5+6-FF-588</v>
      </c>
      <c r="N694" s="105" t="str">
        <f>[4]SayfaKAY!M589</f>
        <v>Silecek hortumu yerinden çıkmış.</v>
      </c>
      <c r="O694" s="166" t="str">
        <f>[4]SayfaKAY!P589</f>
        <v>D-Arıza değil</v>
      </c>
      <c r="P694" s="166" t="str">
        <f>[4]SayfaKAY!Q589</f>
        <v>A(Hareket etmeyi engelleyen arıza)</v>
      </c>
      <c r="Q694" s="166" t="str">
        <f>[4]SayfaKAY!R589</f>
        <v>N.A(Yaralanma yok)</v>
      </c>
      <c r="R694" s="132" t="str" cm="1">
        <f t="array" ref="R694">IF([4]SayfaKAY!U589="","",_xlfn.IFS([4]SayfaKAY!U589="Bozankaya","Bozankaya",[4]SayfaKAY!U589="Müşteri","Customer",[4]SayfaKAY!U589="Tedarikçi","Equipment Supplier"))</f>
        <v>Equipment Supplier</v>
      </c>
      <c r="S694" s="204" t="str">
        <f>[4]SayfaKAY!N589</f>
        <v>CA silecek hortumu yerinden çıkmış yerine montaj edildi.</v>
      </c>
      <c r="T694" s="133" t="str">
        <f>[4]SayfaKAY!AD589</f>
        <v>*Ekipman tamir edilecek</v>
      </c>
      <c r="U694" s="132" t="str">
        <f>[4]SayfaKAY!W589</f>
        <v>Evet</v>
      </c>
      <c r="V694" s="108">
        <f>[4]SayfaKAY!AZ589</f>
        <v>2</v>
      </c>
      <c r="W694" s="136">
        <f t="shared" si="457"/>
        <v>45665</v>
      </c>
      <c r="X694" s="137" t="str">
        <f t="shared" si="458"/>
        <v>14:20</v>
      </c>
      <c r="Y694" s="235">
        <f>[4]SayfaKAY!AE589</f>
        <v>45665.597222222197</v>
      </c>
      <c r="Z694" s="109">
        <f t="shared" si="459"/>
        <v>45666</v>
      </c>
      <c r="AA694" s="110" t="str">
        <f t="shared" si="460"/>
        <v>15:00</v>
      </c>
      <c r="AB694" s="182">
        <f>[4]SayfaKAY!BA589</f>
        <v>45666.625</v>
      </c>
      <c r="AC694" s="257">
        <f t="shared" si="461"/>
        <v>1484.0000000596046</v>
      </c>
      <c r="AD694" s="111">
        <f t="shared" si="462"/>
        <v>45666</v>
      </c>
      <c r="AE694" s="111" t="str">
        <f t="shared" si="463"/>
        <v>15:00</v>
      </c>
      <c r="AF694" s="235">
        <f>[4]SayfaKAY!BA589</f>
        <v>45666.625</v>
      </c>
      <c r="AG694" s="179" t="str">
        <f>[4]SayfaKAY!S589</f>
        <v>(III) Farklı Araçlarda Tekrarlayan Arıza</v>
      </c>
      <c r="AH694" s="178" t="str">
        <f t="shared" si="464"/>
        <v>Bu Arıza Aracın Servise Verilmesine Engel</v>
      </c>
      <c r="AI694" s="163" t="str">
        <f>[4]SayfaKAY!AV589</f>
        <v/>
      </c>
      <c r="AJ694" s="164" t="str">
        <f t="shared" si="465"/>
        <v/>
      </c>
      <c r="AK694" s="164" t="str">
        <f t="shared" si="466"/>
        <v/>
      </c>
      <c r="AL694" s="112" t="str">
        <f>[4]SayfaKAY!AX589</f>
        <v/>
      </c>
      <c r="AM694" s="257" cm="1">
        <f t="array" ref="AM694">IFERROR(IF(AND(P694&lt;&gt;"D(Arıza Değil)",AH694="Bu Arıza Aracın Servise Verilmesine Engel Değil"),
IF(Z694-F694&gt;0,(AB694-Y694)*24*60,
IF(OR(AND(G694&gt;$AS$1,G694&lt;$AT$1),AND(G694&gt;$AU$1,G694&lt;$AV$1)),
(AF694-H694)*24*60,     BH:BH0)),        AN694),0)</f>
        <v>1484.0000000596046</v>
      </c>
      <c r="AN694" s="257">
        <f t="shared" si="467"/>
        <v>1484.0000000596046</v>
      </c>
      <c r="AO694" s="174" t="str">
        <f>[4]SayfaKAY!AG589</f>
        <v/>
      </c>
      <c r="AP694" s="174" t="str">
        <f>[4]SayfaKAY!AI589</f>
        <v/>
      </c>
      <c r="AQ694" s="174" t="str">
        <f>[4]SayfaKAY!AQ589</f>
        <v/>
      </c>
      <c r="AR694" s="174" t="str">
        <f>[4]SayfaKAY!AH589</f>
        <v/>
      </c>
      <c r="AS694" s="174" t="str">
        <f>[4]SayfaKAY!AJ589</f>
        <v/>
      </c>
      <c r="AT694" s="175" t="str">
        <f>[4]SayfaKAY!AM589</f>
        <v/>
      </c>
      <c r="AU694" s="176" t="str">
        <f>[4]SayfaKAY!AL589</f>
        <v/>
      </c>
      <c r="AV694" s="176" t="str">
        <f>[4]SayfaKAY!AP589</f>
        <v/>
      </c>
      <c r="AW694" s="177" t="str">
        <f>[4]SayfaKAY!AT589</f>
        <v/>
      </c>
      <c r="AX694" s="194">
        <f t="shared" si="468"/>
        <v>32648.000001311302</v>
      </c>
      <c r="AY694" s="168"/>
      <c r="AZ694" s="167"/>
      <c r="BA694" s="113"/>
      <c r="BB694" s="171" t="str">
        <f>IF($AQ$1="X", IF(AND(G694&gt;=$AS$1,G694&lt;=$AT$1),IF(P694&lt;&gt;"D(Arıza Değil)",AC694,0), IF(AND(G694&gt;=$AU$1,G694&lt;=$AV$1),IF(P694&lt;&gt;"D(Arıza Değil)",AC694,0), "")), "")</f>
        <v/>
      </c>
      <c r="BC694" s="114"/>
      <c r="BD694" s="114"/>
      <c r="BE694" s="114"/>
      <c r="BF694" s="114"/>
      <c r="BG694" s="114"/>
      <c r="BH694" s="114">
        <f>IFERROR(FRACAS!AN592, "Hata Var")</f>
        <v>1635.0000000488944</v>
      </c>
      <c r="BI694" s="114"/>
      <c r="BJ694" s="114"/>
      <c r="BK694" s="105" t="str">
        <f>[4]SayfaKAY!AW589</f>
        <v/>
      </c>
      <c r="BL694" s="105" t="str">
        <f>[4]SayfaKAY!V589</f>
        <v>DENİZLER OTOMOTİV SAN. VE TİC.LTD.Ş</v>
      </c>
      <c r="BM694" s="114"/>
      <c r="BN694" s="171" t="str">
        <f t="shared" si="469"/>
        <v>x yok</v>
      </c>
      <c r="BO694" s="171" t="str">
        <f t="shared" si="470"/>
        <v>aynı gün giderilen arıza</v>
      </c>
      <c r="BP694" s="171" t="str">
        <f t="shared" si="471"/>
        <v>Bir günden fazla süren arıza</v>
      </c>
      <c r="BQ694" s="226">
        <f t="shared" si="472"/>
        <v>4.000000023515895</v>
      </c>
      <c r="BR694" s="226">
        <f t="shared" si="473"/>
        <v>1480.0000000360887</v>
      </c>
      <c r="BS694" s="226">
        <f t="shared" si="474"/>
        <v>1484.0000000596046</v>
      </c>
      <c r="BT694" s="114"/>
      <c r="BU694" s="242"/>
      <c r="BV694" s="233">
        <f t="shared" si="475"/>
        <v>2</v>
      </c>
      <c r="BW694" s="226" t="str">
        <f t="shared" si="476"/>
        <v>Evet, çakışma var</v>
      </c>
      <c r="BX694" s="229"/>
      <c r="BY694" s="247">
        <f t="shared" si="477"/>
        <v>2.7777777941082604E-3</v>
      </c>
      <c r="BZ694" s="247">
        <f t="shared" si="478"/>
        <v>1.0277777778028394</v>
      </c>
      <c r="CA694" s="247">
        <f t="shared" si="479"/>
        <v>1.0305555555969477</v>
      </c>
      <c r="CB694" s="213"/>
      <c r="CC694" s="211"/>
      <c r="CD694" s="196"/>
      <c r="CE694" s="213">
        <v>588</v>
      </c>
      <c r="CF694" s="182">
        <f t="shared" si="480"/>
        <v>45665.594444444403</v>
      </c>
      <c r="CG694" s="182">
        <f t="shared" si="481"/>
        <v>45666.625</v>
      </c>
      <c r="CH694" s="196"/>
      <c r="CI694" s="196"/>
      <c r="CJ694" s="196"/>
      <c r="CK694" s="196">
        <f t="shared" si="482"/>
        <v>1.0277777778028394</v>
      </c>
      <c r="CL694" s="196">
        <f t="shared" si="483"/>
        <v>2.7777777941082604E-3</v>
      </c>
      <c r="CM694" s="196">
        <f t="shared" si="484"/>
        <v>1.0305555555969477</v>
      </c>
      <c r="CN694" s="114"/>
      <c r="CO694" s="115">
        <f t="shared" si="485"/>
        <v>1484.0000000596046</v>
      </c>
      <c r="CP694" s="116">
        <f t="shared" si="486"/>
        <v>61.666666668170365</v>
      </c>
      <c r="CQ694" s="117">
        <f t="shared" si="487"/>
        <v>0.59444444440305233</v>
      </c>
      <c r="CR694" s="117">
        <f t="shared" si="488"/>
        <v>45665.597222222197</v>
      </c>
      <c r="CS694" s="117">
        <f t="shared" si="489"/>
        <v>45666.625</v>
      </c>
      <c r="CT694" s="118">
        <f t="shared" si="490"/>
        <v>65757604.000000022</v>
      </c>
      <c r="CU694" s="118">
        <f t="shared" si="491"/>
        <v>1480.0000000360887</v>
      </c>
      <c r="CV694" s="118">
        <f t="shared" si="492"/>
        <v>65759084.00000006</v>
      </c>
      <c r="CW694" s="119">
        <f t="shared" si="493"/>
        <v>0.99997749360377286</v>
      </c>
    </row>
    <row r="695" spans="1:101" ht="118.5" customHeight="1" x14ac:dyDescent="0.3">
      <c r="A695" s="160" t="str">
        <f>[4]SayfaKAY!C590</f>
        <v>KAY5+6</v>
      </c>
      <c r="B695" s="104" t="str">
        <f>[4]SayfaKAY!D590</f>
        <v>3879(8)</v>
      </c>
      <c r="C695" s="105" t="str">
        <f>[4]SayfaKAY!E590</f>
        <v>MA</v>
      </c>
      <c r="D695" s="105">
        <f>[4]SayfaKAY!F590</f>
        <v>75808</v>
      </c>
      <c r="E695" s="106" t="str">
        <f>[4]SayfaKAY!G590</f>
        <v>BOZ-KAY5+6-FF-589</v>
      </c>
      <c r="F695" s="193">
        <f t="shared" si="454"/>
        <v>45665</v>
      </c>
      <c r="G695" s="135">
        <f t="shared" si="455"/>
        <v>0.59375</v>
      </c>
      <c r="H695" s="235">
        <f>[4]SayfaKAY!H590</f>
        <v>45665.59375</v>
      </c>
      <c r="I695" s="104" t="str">
        <f>[4]SayfaKAY!I590</f>
        <v>Hat/Line</v>
      </c>
      <c r="J695" s="103" t="str">
        <f>IF([4]SayfaKAY!J590="","",IF([4]SayfaKAY!J590="Müşteri","Notified by Customer","Notified by Bozankaya"))</f>
        <v>Notified by Customer</v>
      </c>
      <c r="K695" s="103" t="e">
        <f>VLOOKUP([4]SayfaKAY!L590,#REF!,2,FALSE)</f>
        <v>#REF!</v>
      </c>
      <c r="L695" s="165" t="str">
        <f>[4]SayfaKAY!X590</f>
        <v>DENİZLER OTOMOTİV SAN. VE TİC.LTD.Ş</v>
      </c>
      <c r="M695" s="107" t="str">
        <f t="shared" si="456"/>
        <v>KAY5+6-BOZ-KAY5+6-FF-589</v>
      </c>
      <c r="N695" s="105" t="str">
        <f>[4]SayfaKAY!M590</f>
        <v>Silecek hortumu yerinden çıkmış.</v>
      </c>
      <c r="O695" s="166" t="str">
        <f>[4]SayfaKAY!P590</f>
        <v>D-Arıza değil</v>
      </c>
      <c r="P695" s="166" t="str">
        <f>[4]SayfaKAY!Q590</f>
        <v>A(Hareket etmeyi engelleyen arıza)</v>
      </c>
      <c r="Q695" s="166" t="str">
        <f>[4]SayfaKAY!R590</f>
        <v>N.A(Yaralanma yok)</v>
      </c>
      <c r="R695" s="132" t="str" cm="1">
        <f t="array" ref="R695">IF([4]SayfaKAY!U590="","",_xlfn.IFS([4]SayfaKAY!U590="Bozankaya","Bozankaya",[4]SayfaKAY!U590="Müşteri","Customer",[4]SayfaKAY!U590="Tedarikçi","Equipment Supplier"))</f>
        <v>Equipment Supplier</v>
      </c>
      <c r="S695" s="204" t="str">
        <f>[4]SayfaKAY!N590</f>
        <v>CA silecek hortumu yerinden çıkmış yerine montaj edildi.</v>
      </c>
      <c r="T695" s="133" t="str">
        <f>[4]SayfaKAY!AD590</f>
        <v>Gevşek bağlantı vidaları sıkıldı</v>
      </c>
      <c r="U695" s="132" t="str">
        <f>[4]SayfaKAY!W590</f>
        <v>Evet</v>
      </c>
      <c r="V695" s="108">
        <f>[4]SayfaKAY!AZ590</f>
        <v>2</v>
      </c>
      <c r="W695" s="136">
        <f t="shared" si="457"/>
        <v>45665</v>
      </c>
      <c r="X695" s="137" t="str">
        <f t="shared" si="458"/>
        <v>14:20</v>
      </c>
      <c r="Y695" s="235">
        <f>[4]SayfaKAY!AE590</f>
        <v>45665.597222222197</v>
      </c>
      <c r="Z695" s="192">
        <f t="shared" si="459"/>
        <v>45666</v>
      </c>
      <c r="AA695" s="110" t="str">
        <f t="shared" si="460"/>
        <v>15:00</v>
      </c>
      <c r="AB695" s="182">
        <f>[4]SayfaKAY!BA590</f>
        <v>45666.625</v>
      </c>
      <c r="AC695" s="257">
        <f t="shared" si="461"/>
        <v>1485</v>
      </c>
      <c r="AD695" s="111">
        <f t="shared" si="462"/>
        <v>45666</v>
      </c>
      <c r="AE695" s="111" t="str">
        <f t="shared" si="463"/>
        <v>15:00</v>
      </c>
      <c r="AF695" s="235">
        <f>[4]SayfaKAY!BA590</f>
        <v>45666.625</v>
      </c>
      <c r="AG695" s="179" t="str">
        <f>[4]SayfaKAY!S590</f>
        <v>(III) Farklı Araçlarda Tekrarlayan Arıza</v>
      </c>
      <c r="AH695" s="178" t="str">
        <f t="shared" si="464"/>
        <v>Bu Arıza Aracın Servise Verilmesine Engel</v>
      </c>
      <c r="AI695" s="163" t="str">
        <f>[4]SayfaKAY!AV590</f>
        <v/>
      </c>
      <c r="AJ695" s="164" t="str">
        <f t="shared" si="465"/>
        <v/>
      </c>
      <c r="AK695" s="164" t="str">
        <f t="shared" si="466"/>
        <v/>
      </c>
      <c r="AL695" s="112" t="str">
        <f>[4]SayfaKAY!AX590</f>
        <v/>
      </c>
      <c r="AM695" s="257" cm="1">
        <f t="array" ref="AM695">IFERROR(IF(AND(P695&lt;&gt;"D(Arıza Değil)",AH695="Bu Arıza Aracın Servise Verilmesine Engel Değil"),
IF(Z695-F695&gt;0,(AB695-Y695)*24*60,
IF(OR(AND(G695&gt;$AS$1,G695&lt;$AT$1),AND(G695&gt;$AU$1,G695&lt;$AV$1)),
(AF695-H695)*24*60,     BH:BH0)),        AN695),0)</f>
        <v>1485</v>
      </c>
      <c r="AN695" s="257">
        <f t="shared" si="467"/>
        <v>1485</v>
      </c>
      <c r="AO695" s="174" t="str">
        <f>[4]SayfaKAY!AG590</f>
        <v/>
      </c>
      <c r="AP695" s="174" t="str">
        <f>[4]SayfaKAY!AI590</f>
        <v/>
      </c>
      <c r="AQ695" s="174" t="str">
        <f>[4]SayfaKAY!AQ590</f>
        <v/>
      </c>
      <c r="AR695" s="174" t="str">
        <f>[4]SayfaKAY!AH590</f>
        <v/>
      </c>
      <c r="AS695" s="174" t="str">
        <f>[4]SayfaKAY!AJ590</f>
        <v/>
      </c>
      <c r="AT695" s="175" t="str">
        <f>[4]SayfaKAY!AM590</f>
        <v/>
      </c>
      <c r="AU695" s="176" t="str">
        <f>[4]SayfaKAY!AL590</f>
        <v/>
      </c>
      <c r="AV695" s="176" t="str">
        <f>[4]SayfaKAY!AP590</f>
        <v/>
      </c>
      <c r="AW695" s="177" t="str">
        <f>[4]SayfaKAY!AT590</f>
        <v/>
      </c>
      <c r="AX695" s="194">
        <f t="shared" si="468"/>
        <v>32670</v>
      </c>
      <c r="AY695" s="168"/>
      <c r="AZ695" s="167"/>
      <c r="BA695" s="113"/>
      <c r="BB695" s="171"/>
      <c r="BC695" s="114"/>
      <c r="BD695" s="114"/>
      <c r="BE695" s="114"/>
      <c r="BF695" s="114"/>
      <c r="BG695" s="114"/>
      <c r="BH695" s="114">
        <f>IFERROR(FRACAS!AN593, "Hata Var")</f>
        <v>120.00000009778887</v>
      </c>
      <c r="BI695" s="114"/>
      <c r="BJ695" s="114"/>
      <c r="BK695" s="105" t="str">
        <f>[4]SayfaKAY!AW590</f>
        <v/>
      </c>
      <c r="BL695" s="105" t="str">
        <f>[4]SayfaKAY!V590</f>
        <v>DENİZLER OTOMOTİV SAN. VE TİC.LTD.Ş</v>
      </c>
      <c r="BM695" s="114"/>
      <c r="BN695" s="171" t="str">
        <f t="shared" si="469"/>
        <v>x yok</v>
      </c>
      <c r="BO695" s="171" t="str">
        <f t="shared" si="470"/>
        <v>aynı gün giderilen arıza</v>
      </c>
      <c r="BP695" s="171" t="str">
        <f t="shared" si="471"/>
        <v>Bir günden fazla süren arıza</v>
      </c>
      <c r="BQ695" s="226">
        <f t="shared" si="472"/>
        <v>4.9999999639112502</v>
      </c>
      <c r="BR695" s="226">
        <f t="shared" si="473"/>
        <v>1480.0000000360887</v>
      </c>
      <c r="BS695" s="226">
        <f t="shared" si="474"/>
        <v>1485</v>
      </c>
      <c r="BT695" s="114"/>
      <c r="BU695" s="242"/>
      <c r="BV695" s="233">
        <f t="shared" si="475"/>
        <v>2</v>
      </c>
      <c r="BW695" s="226" t="str">
        <f t="shared" si="476"/>
        <v>Evet, çakışma var</v>
      </c>
      <c r="BX695" s="229"/>
      <c r="BY695" s="247">
        <f t="shared" si="477"/>
        <v>3.4722221971605904E-3</v>
      </c>
      <c r="BZ695" s="247">
        <f t="shared" si="478"/>
        <v>1.0277777778028394</v>
      </c>
      <c r="CA695" s="247">
        <f t="shared" si="479"/>
        <v>1.03125</v>
      </c>
      <c r="CB695" s="213"/>
      <c r="CC695" s="211"/>
      <c r="CD695" s="196"/>
      <c r="CE695" s="213">
        <v>589</v>
      </c>
      <c r="CF695" s="182">
        <f t="shared" si="480"/>
        <v>45665.59375</v>
      </c>
      <c r="CG695" s="182">
        <f t="shared" si="481"/>
        <v>45666.625</v>
      </c>
      <c r="CH695" s="196"/>
      <c r="CI695" s="196"/>
      <c r="CJ695" s="196"/>
      <c r="CK695" s="196">
        <f t="shared" si="482"/>
        <v>1.0277777778028394</v>
      </c>
      <c r="CL695" s="196">
        <f t="shared" si="483"/>
        <v>3.4722221971605904E-3</v>
      </c>
      <c r="CM695" s="196">
        <f t="shared" si="484"/>
        <v>1.03125</v>
      </c>
      <c r="CN695" s="114"/>
      <c r="CO695" s="115">
        <f t="shared" si="485"/>
        <v>1485</v>
      </c>
      <c r="CP695" s="116">
        <f t="shared" si="486"/>
        <v>61.666666668170365</v>
      </c>
      <c r="CQ695" s="117">
        <f t="shared" si="487"/>
        <v>0.59375</v>
      </c>
      <c r="CR695" s="117">
        <f t="shared" si="488"/>
        <v>45665.597222222197</v>
      </c>
      <c r="CS695" s="117">
        <f t="shared" si="489"/>
        <v>45666.625</v>
      </c>
      <c r="CT695" s="118">
        <f t="shared" si="490"/>
        <v>65757604.999999963</v>
      </c>
      <c r="CU695" s="118">
        <f t="shared" si="491"/>
        <v>1480.0000000360887</v>
      </c>
      <c r="CV695" s="118">
        <f t="shared" si="492"/>
        <v>65759085</v>
      </c>
      <c r="CW695" s="119">
        <f t="shared" si="493"/>
        <v>0.99997749360411514</v>
      </c>
    </row>
    <row r="696" spans="1:101" ht="118.5" customHeight="1" x14ac:dyDescent="0.3">
      <c r="A696" s="160" t="str">
        <f>[4]SayfaKAY!C591</f>
        <v>KAY5+6</v>
      </c>
      <c r="B696" s="104" t="str">
        <f>[4]SayfaKAY!D591</f>
        <v>3882(11)</v>
      </c>
      <c r="C696" s="105" t="str">
        <f>[4]SayfaKAY!E591</f>
        <v>MB</v>
      </c>
      <c r="D696" s="105">
        <f>[4]SayfaKAY!F591</f>
        <v>50097</v>
      </c>
      <c r="E696" s="106" t="str">
        <f>[4]SayfaKAY!G591</f>
        <v>BOZ-KAY5+6-FF-590</v>
      </c>
      <c r="F696" s="134">
        <f t="shared" si="454"/>
        <v>45662</v>
      </c>
      <c r="G696" s="135">
        <f t="shared" si="455"/>
        <v>0.39652777779701864</v>
      </c>
      <c r="H696" s="235">
        <f>[4]SayfaKAY!H591</f>
        <v>45662.396527777797</v>
      </c>
      <c r="I696" s="104" t="str">
        <f>[4]SayfaKAY!I591</f>
        <v>Hat/Line</v>
      </c>
      <c r="J696" s="103" t="str">
        <f>IF([4]SayfaKAY!J591="","",IF([4]SayfaKAY!J591="Müşteri","Notified by Customer","Notified by Bozankaya"))</f>
        <v>Notified by Customer</v>
      </c>
      <c r="K696" s="103" t="e">
        <f>VLOOKUP([4]SayfaKAY!L591,#REF!,2,FALSE)</f>
        <v>#REF!</v>
      </c>
      <c r="L696" s="165" t="str">
        <f>[4]SayfaKAY!X591</f>
        <v>ATAK ULAŞIM SAN.TİC.LTD.ŞTİ.</v>
      </c>
      <c r="M696" s="107" t="str">
        <f t="shared" si="456"/>
        <v>KAY5+6-BOZ-KAY5+6-FF-590</v>
      </c>
      <c r="N696" s="105" t="str">
        <f>[4]SayfaKAY!M591</f>
        <v>Kapı üstü ekran çalışmıyor.</v>
      </c>
      <c r="O696" s="166" t="str">
        <f>[4]SayfaKAY!P591</f>
        <v>D-Arıza değil</v>
      </c>
      <c r="P696" s="166" t="str">
        <f>[4]SayfaKAY!Q591</f>
        <v>B(Servisten çekmeye etki eden arıza)</v>
      </c>
      <c r="Q696" s="166" t="str">
        <f>[4]SayfaKAY!R591</f>
        <v>N.A(Yaralanma yok)</v>
      </c>
      <c r="R696" s="132" t="str" cm="1">
        <f t="array" ref="R696">IF([4]SayfaKAY!U591="","",_xlfn.IFS([4]SayfaKAY!U591="Bozankaya","Bozankaya",[4]SayfaKAY!U591="Müşteri","Customer",[4]SayfaKAY!U591="Tedarikçi","Equipment Supplier"))</f>
        <v>Equipment Supplier</v>
      </c>
      <c r="S696" s="204" t="str">
        <f>[4]SayfaKAY!N591</f>
        <v>Görsel yön. PC resetlendi. (uyku moduna geçmiş)</v>
      </c>
      <c r="T696" s="133" t="str">
        <f>[4]SayfaKAY!AD591</f>
        <v>*Reset edildi</v>
      </c>
      <c r="U696" s="132" t="str">
        <f>[4]SayfaKAY!W591</f>
        <v>Evet</v>
      </c>
      <c r="V696" s="108">
        <f>[4]SayfaKAY!AZ591</f>
        <v>2</v>
      </c>
      <c r="W696" s="136">
        <f t="shared" si="457"/>
        <v>45662</v>
      </c>
      <c r="X696" s="137" t="str">
        <f t="shared" si="458"/>
        <v>10:00</v>
      </c>
      <c r="Y696" s="235">
        <f>[4]SayfaKAY!AE591</f>
        <v>45662.416666666701</v>
      </c>
      <c r="Z696" s="109">
        <f t="shared" si="459"/>
        <v>45663</v>
      </c>
      <c r="AA696" s="110" t="str">
        <f t="shared" si="460"/>
        <v>11:00</v>
      </c>
      <c r="AB696" s="182">
        <f>[4]SayfaKAY!BA591</f>
        <v>45663.458333333299</v>
      </c>
      <c r="AC696" s="257">
        <f t="shared" si="461"/>
        <v>1528.9999999233987</v>
      </c>
      <c r="AD696" s="111">
        <f t="shared" si="462"/>
        <v>45663</v>
      </c>
      <c r="AE696" s="111" t="str">
        <f t="shared" si="463"/>
        <v>11:00</v>
      </c>
      <c r="AF696" s="235">
        <f>[4]SayfaKAY!BA591</f>
        <v>45663.458333333299</v>
      </c>
      <c r="AG696" s="179" t="str">
        <f>[4]SayfaKAY!S591</f>
        <v>(III) Farklı Araçlarda Tekrarlayan Arıza</v>
      </c>
      <c r="AH696" s="178" t="str">
        <f t="shared" si="464"/>
        <v>Bu Arıza Aracın Servise Verilmesine Engel</v>
      </c>
      <c r="AI696" s="163" t="str">
        <f>[4]SayfaKAY!AV591</f>
        <v/>
      </c>
      <c r="AJ696" s="164" t="str">
        <f t="shared" si="465"/>
        <v/>
      </c>
      <c r="AK696" s="164" t="str">
        <f t="shared" si="466"/>
        <v/>
      </c>
      <c r="AL696" s="112" t="str">
        <f>[4]SayfaKAY!AX591</f>
        <v/>
      </c>
      <c r="AM696" s="257" cm="1">
        <f t="array" ref="AM696">IFERROR(IF(AND(P696&lt;&gt;"D(Arıza Değil)",AH696="Bu Arıza Aracın Servise Verilmesine Engel Değil"),
IF(Z696-F696&gt;0,(AB696-Y696)*24*60,
IF(OR(AND(G696&gt;$AS$1,G696&lt;$AT$1),AND(G696&gt;$AU$1,G696&lt;$AV$1)),
(AF696-H696)*24*60,     BH:BH0)),        AN696),0)</f>
        <v>1528.9999999233987</v>
      </c>
      <c r="AN696" s="257">
        <f t="shared" si="467"/>
        <v>1528.9999999233987</v>
      </c>
      <c r="AO696" s="174" t="str">
        <f>[4]SayfaKAY!AG591</f>
        <v/>
      </c>
      <c r="AP696" s="174" t="str">
        <f>[4]SayfaKAY!AI591</f>
        <v/>
      </c>
      <c r="AQ696" s="174" t="str">
        <f>[4]SayfaKAY!AQ591</f>
        <v/>
      </c>
      <c r="AR696" s="174" t="str">
        <f>[4]SayfaKAY!AH591</f>
        <v/>
      </c>
      <c r="AS696" s="174" t="str">
        <f>[4]SayfaKAY!AJ591</f>
        <v/>
      </c>
      <c r="AT696" s="175" t="str">
        <f>[4]SayfaKAY!AM591</f>
        <v/>
      </c>
      <c r="AU696" s="176" t="str">
        <f>[4]SayfaKAY!AL591</f>
        <v/>
      </c>
      <c r="AV696" s="176" t="str">
        <f>[4]SayfaKAY!AP591</f>
        <v/>
      </c>
      <c r="AW696" s="177" t="str">
        <f>[4]SayfaKAY!AT591</f>
        <v/>
      </c>
      <c r="AX696" s="194">
        <f t="shared" si="468"/>
        <v>33637.999998314772</v>
      </c>
      <c r="AY696" s="168"/>
      <c r="AZ696" s="167"/>
      <c r="BA696" s="113"/>
      <c r="BB696" s="171" t="str">
        <f>IF($AQ$1="X", IF(AND(G696&gt;=$AS$1,G696&lt;=$AT$1),IF(P696&lt;&gt;"D(Arıza Değil)",AC696,0), IF(AND(G696&gt;=$AU$1,G696&lt;=$AV$1),IF(P696&lt;&gt;"D(Arıza Değil)",AC696,0), "")), "")</f>
        <v/>
      </c>
      <c r="BC696" s="114"/>
      <c r="BD696" s="114"/>
      <c r="BE696" s="114"/>
      <c r="BF696" s="114"/>
      <c r="BG696" s="114"/>
      <c r="BH696" s="114">
        <f>IFERROR(FRACAS!AN594, "Hata Var")</f>
        <v>62.000000065891072</v>
      </c>
      <c r="BI696" s="114"/>
      <c r="BJ696" s="114"/>
      <c r="BK696" s="105" t="str">
        <f>[4]SayfaKAY!AW591</f>
        <v/>
      </c>
      <c r="BL696" s="105" t="str">
        <f>[4]SayfaKAY!V591</f>
        <v>ATAK ULAŞIM SAN.TİC.LTD.ŞTİ.</v>
      </c>
      <c r="BM696" s="114"/>
      <c r="BN696" s="171" t="str">
        <f t="shared" si="469"/>
        <v>x yok</v>
      </c>
      <c r="BO696" s="171" t="str">
        <f t="shared" si="470"/>
        <v>aynı gün giderilen arıza</v>
      </c>
      <c r="BP696" s="171" t="str">
        <f t="shared" si="471"/>
        <v>Bir günden fazla süren arıza</v>
      </c>
      <c r="BQ696" s="226">
        <f t="shared" si="472"/>
        <v>29.000000021187589</v>
      </c>
      <c r="BR696" s="226">
        <f t="shared" si="473"/>
        <v>1499.9999999022111</v>
      </c>
      <c r="BS696" s="226">
        <f t="shared" si="474"/>
        <v>1528.9999999233987</v>
      </c>
      <c r="BT696" s="114"/>
      <c r="BU696" s="242"/>
      <c r="BV696" s="233">
        <f t="shared" si="475"/>
        <v>1</v>
      </c>
      <c r="BW696" s="226" t="str">
        <f t="shared" si="476"/>
        <v>Evet, çakışma var</v>
      </c>
      <c r="BX696" s="229"/>
      <c r="BY696" s="247">
        <f t="shared" si="477"/>
        <v>2.0138888903602492E-2</v>
      </c>
      <c r="BZ696" s="247">
        <f t="shared" si="478"/>
        <v>1.0416666665987577</v>
      </c>
      <c r="CA696" s="247">
        <f t="shared" si="479"/>
        <v>1.0618055555023602</v>
      </c>
      <c r="CB696" s="213"/>
      <c r="CC696" s="211"/>
      <c r="CD696" s="196"/>
      <c r="CE696" s="213">
        <v>590</v>
      </c>
      <c r="CF696" s="182">
        <f t="shared" si="480"/>
        <v>45662.396527777797</v>
      </c>
      <c r="CG696" s="182">
        <f t="shared" si="481"/>
        <v>45663.458333333299</v>
      </c>
      <c r="CH696" s="196"/>
      <c r="CI696" s="196"/>
      <c r="CJ696" s="196"/>
      <c r="CK696" s="196">
        <f t="shared" si="482"/>
        <v>1.0416666665987577</v>
      </c>
      <c r="CL696" s="196">
        <f t="shared" si="483"/>
        <v>2.0138888903602492E-2</v>
      </c>
      <c r="CM696" s="196">
        <f t="shared" si="484"/>
        <v>1.0618055555023602</v>
      </c>
      <c r="CN696" s="114"/>
      <c r="CO696" s="115">
        <f t="shared" si="485"/>
        <v>1528.9999999233987</v>
      </c>
      <c r="CP696" s="116">
        <f t="shared" si="486"/>
        <v>62.499999995925464</v>
      </c>
      <c r="CQ696" s="117">
        <f t="shared" si="487"/>
        <v>0.39652777779701864</v>
      </c>
      <c r="CR696" s="117">
        <f t="shared" si="488"/>
        <v>45662.416666666701</v>
      </c>
      <c r="CS696" s="117">
        <f t="shared" si="489"/>
        <v>45663.458333333299</v>
      </c>
      <c r="CT696" s="118">
        <f t="shared" si="490"/>
        <v>65753309.000000022</v>
      </c>
      <c r="CU696" s="118">
        <f t="shared" si="491"/>
        <v>1499.9999999022111</v>
      </c>
      <c r="CV696" s="118">
        <f t="shared" si="492"/>
        <v>65754808.999999925</v>
      </c>
      <c r="CW696" s="119">
        <f t="shared" si="493"/>
        <v>0.99997718798027524</v>
      </c>
    </row>
    <row r="697" spans="1:101" ht="118.5" customHeight="1" x14ac:dyDescent="0.3">
      <c r="A697" s="160" t="str">
        <f>[4]SayfaKAY!C588</f>
        <v>KAY5+6</v>
      </c>
      <c r="B697" s="104" t="str">
        <f>[4]SayfaKAY!D588</f>
        <v>3874(3)</v>
      </c>
      <c r="C697" s="105" t="str">
        <f>[4]SayfaKAY!E588</f>
        <v>MB</v>
      </c>
      <c r="D697" s="105">
        <f>[4]SayfaKAY!F588</f>
        <v>116097</v>
      </c>
      <c r="E697" s="106" t="str">
        <f>[4]SayfaKAY!G588</f>
        <v>BOZ-KAY5+6-FF-587</v>
      </c>
      <c r="F697" s="193">
        <f t="shared" si="454"/>
        <v>45659</v>
      </c>
      <c r="G697" s="135">
        <f t="shared" si="455"/>
        <v>0.64027777779847383</v>
      </c>
      <c r="H697" s="235">
        <f>[4]SayfaKAY!H588</f>
        <v>45659.640277777798</v>
      </c>
      <c r="I697" s="104" t="str">
        <f>[4]SayfaKAY!I588</f>
        <v>Hat/Line</v>
      </c>
      <c r="J697" s="103" t="str">
        <f>IF([4]SayfaKAY!J588="","",IF([4]SayfaKAY!J588="Müşteri","Notified by Customer","Notified by Bozankaya"))</f>
        <v>Notified by Customer</v>
      </c>
      <c r="K697" s="103" t="e">
        <f>VLOOKUP([4]SayfaKAY!L588,#REF!,2,FALSE)</f>
        <v>#REF!</v>
      </c>
      <c r="L697" s="165" t="str">
        <f>[4]SayfaKAY!X588</f>
        <v/>
      </c>
      <c r="M697" s="107" t="str">
        <f t="shared" si="456"/>
        <v>KAY5+6-BOZ-KAY5+6-FF-587</v>
      </c>
      <c r="N697" s="105" t="str">
        <f>[4]SayfaKAY!M588</f>
        <v>CB kabin kliması ısıtma yapmıyor.</v>
      </c>
      <c r="O697" s="166" t="str">
        <f>[4]SayfaKAY!P588</f>
        <v>D-Arıza değil</v>
      </c>
      <c r="P697" s="166" t="str">
        <f>[4]SayfaKAY!Q588</f>
        <v>B(Servisten çekmeye etki eden arıza)</v>
      </c>
      <c r="Q697" s="166" t="str">
        <f>[4]SayfaKAY!R588</f>
        <v>N.A(Yaralanma yok)</v>
      </c>
      <c r="R697" s="132" t="str" cm="1">
        <f t="array" ref="R697">IF([4]SayfaKAY!U588="","",_xlfn.IFS([4]SayfaKAY!U588="Bozankaya","Bozankaya",[4]SayfaKAY!U588="Müşteri","Customer",[4]SayfaKAY!U588="Tedarikçi","Equipment Supplier"))</f>
        <v>Equipment Supplier</v>
      </c>
      <c r="S697" s="204" t="str">
        <f>[4]SayfaKAY!N588</f>
        <v>CB kabin HVAC kontrol edildi. Isıtma yapıyor olumsuz bir durum yok.</v>
      </c>
      <c r="T697" s="133" t="str">
        <f>[4]SayfaKAY!AD588</f>
        <v>*Reset edildi</v>
      </c>
      <c r="U697" s="132" t="str">
        <f>[4]SayfaKAY!W588</f>
        <v>Evet</v>
      </c>
      <c r="V697" s="108">
        <f>[4]SayfaKAY!AZ588</f>
        <v>2</v>
      </c>
      <c r="W697" s="136">
        <f t="shared" si="457"/>
        <v>45659</v>
      </c>
      <c r="X697" s="137" t="str">
        <f t="shared" si="458"/>
        <v>15:30</v>
      </c>
      <c r="Y697" s="235">
        <f>[4]SayfaKAY!AE588</f>
        <v>45659.645833333299</v>
      </c>
      <c r="Z697" s="192">
        <f t="shared" si="459"/>
        <v>45660</v>
      </c>
      <c r="AA697" s="110" t="str">
        <f t="shared" si="460"/>
        <v>16:00</v>
      </c>
      <c r="AB697" s="182">
        <f>[4]SayfaKAY!BA588</f>
        <v>45660.666666666701</v>
      </c>
      <c r="AC697" s="257">
        <f t="shared" si="461"/>
        <v>1478.0000000190921</v>
      </c>
      <c r="AD697" s="111">
        <f t="shared" si="462"/>
        <v>45660</v>
      </c>
      <c r="AE697" s="111" t="str">
        <f t="shared" si="463"/>
        <v>16:00</v>
      </c>
      <c r="AF697" s="235">
        <f>[4]SayfaKAY!BA588</f>
        <v>45660.666666666701</v>
      </c>
      <c r="AG697" s="179" t="str">
        <f>[4]SayfaKAY!S588</f>
        <v>(III) Farklı Araçlarda Tekrarlayan Arıza</v>
      </c>
      <c r="AH697" s="178" t="str">
        <f t="shared" si="464"/>
        <v>Bu Arıza Aracın Servise Verilmesine Engel</v>
      </c>
      <c r="AI697" s="163" t="str">
        <f>[4]SayfaKAY!AV588</f>
        <v/>
      </c>
      <c r="AJ697" s="164" t="str">
        <f t="shared" si="465"/>
        <v/>
      </c>
      <c r="AK697" s="164" t="str">
        <f t="shared" si="466"/>
        <v/>
      </c>
      <c r="AL697" s="112" t="str">
        <f>[4]SayfaKAY!AX588</f>
        <v/>
      </c>
      <c r="AM697" s="257" cm="1">
        <f t="array" ref="AM697">IFERROR(IF(AND(P697&lt;&gt;"D(Arıza Değil)",AH697="Bu Arıza Aracın Servise Verilmesine Engel Değil"),
IF(Z697-F697&gt;0,(AB697-Y697)*24*60,
IF(OR(AND(G697&gt;$AS$1,G697&lt;$AT$1),AND(G697&gt;$AU$1,G697&lt;$AV$1)),
(AF697-H697)*24*60,     BH:BH0)),        AN697),0)</f>
        <v>1478.0000000190921</v>
      </c>
      <c r="AN697" s="257">
        <f t="shared" si="467"/>
        <v>1478.0000000190921</v>
      </c>
      <c r="AO697" s="174" t="str">
        <f>[4]SayfaKAY!AG588</f>
        <v/>
      </c>
      <c r="AP697" s="174" t="str">
        <f>[4]SayfaKAY!AI588</f>
        <v/>
      </c>
      <c r="AQ697" s="174" t="str">
        <f>[4]SayfaKAY!AQ588</f>
        <v/>
      </c>
      <c r="AR697" s="174" t="str">
        <f>[4]SayfaKAY!AH588</f>
        <v/>
      </c>
      <c r="AS697" s="174" t="str">
        <f>[4]SayfaKAY!AJ588</f>
        <v/>
      </c>
      <c r="AT697" s="175" t="str">
        <f>[4]SayfaKAY!AM588</f>
        <v/>
      </c>
      <c r="AU697" s="176" t="str">
        <f>[4]SayfaKAY!AL588</f>
        <v/>
      </c>
      <c r="AV697" s="176" t="str">
        <f>[4]SayfaKAY!AP588</f>
        <v/>
      </c>
      <c r="AW697" s="177" t="str">
        <f>[4]SayfaKAY!AT588</f>
        <v/>
      </c>
      <c r="AX697" s="194">
        <f t="shared" si="468"/>
        <v>32516.000000420026</v>
      </c>
      <c r="AY697" s="168"/>
      <c r="AZ697" s="167"/>
      <c r="BA697" s="113"/>
      <c r="BB697" s="171"/>
      <c r="BC697" s="114"/>
      <c r="BD697" s="114"/>
      <c r="BE697" s="114"/>
      <c r="BF697" s="114"/>
      <c r="BG697" s="114"/>
      <c r="BH697" s="114">
        <f>IFERROR(FRACAS!AN591, "Hata Var")</f>
        <v>1519.9999999150168</v>
      </c>
      <c r="BI697" s="114"/>
      <c r="BJ697" s="114"/>
      <c r="BK697" s="105" t="str">
        <f>[4]SayfaKAY!AW588</f>
        <v/>
      </c>
      <c r="BL697" s="105" t="str">
        <f>[4]SayfaKAY!V588</f>
        <v>ELTESAN ELEKTRO MEKANİK SOĞUTMA SAN</v>
      </c>
      <c r="BM697" s="114"/>
      <c r="BN697" s="171" t="str">
        <f t="shared" si="469"/>
        <v>x yok</v>
      </c>
      <c r="BO697" s="171" t="str">
        <f t="shared" si="470"/>
        <v>aynı gün giderilen arıza</v>
      </c>
      <c r="BP697" s="171" t="str">
        <f t="shared" si="471"/>
        <v>Bir günden fazla süren arıza</v>
      </c>
      <c r="BQ697" s="226">
        <f t="shared" si="472"/>
        <v>7.9999999213032424</v>
      </c>
      <c r="BR697" s="226">
        <f t="shared" si="473"/>
        <v>1470.0000000977889</v>
      </c>
      <c r="BS697" s="226">
        <f t="shared" si="474"/>
        <v>1478.0000000190921</v>
      </c>
      <c r="BT697" s="114"/>
      <c r="BU697" s="242"/>
      <c r="BV697" s="233">
        <f t="shared" si="475"/>
        <v>0</v>
      </c>
      <c r="BW697" s="226" t="str">
        <f t="shared" si="476"/>
        <v>Hayır, çakışma yok</v>
      </c>
      <c r="BX697" s="229"/>
      <c r="BY697" s="247">
        <f t="shared" si="477"/>
        <v>5.5555555009050295E-3</v>
      </c>
      <c r="BZ697" s="247">
        <f t="shared" si="478"/>
        <v>1.0208333334012423</v>
      </c>
      <c r="CA697" s="247">
        <f t="shared" si="479"/>
        <v>1.0263888889021473</v>
      </c>
      <c r="CB697" s="213"/>
      <c r="CC697" s="211"/>
      <c r="CD697" s="196"/>
      <c r="CE697" s="213">
        <v>587</v>
      </c>
      <c r="CF697" s="182">
        <f t="shared" si="480"/>
        <v>45659.640277777798</v>
      </c>
      <c r="CG697" s="182">
        <f t="shared" si="481"/>
        <v>45660.666666666701</v>
      </c>
      <c r="CH697" s="196"/>
      <c r="CI697" s="196"/>
      <c r="CJ697" s="196"/>
      <c r="CK697" s="196">
        <f t="shared" si="482"/>
        <v>1.0208333334012423</v>
      </c>
      <c r="CL697" s="196">
        <f t="shared" si="483"/>
        <v>5.5555555009050295E-3</v>
      </c>
      <c r="CM697" s="196">
        <f t="shared" si="484"/>
        <v>1.0263888889021473</v>
      </c>
      <c r="CN697" s="114"/>
      <c r="CO697" s="115">
        <f t="shared" si="485"/>
        <v>1478.0000000190921</v>
      </c>
      <c r="CP697" s="116">
        <f t="shared" si="486"/>
        <v>61.250000004074536</v>
      </c>
      <c r="CQ697" s="117">
        <f t="shared" si="487"/>
        <v>0.64027777779847383</v>
      </c>
      <c r="CR697" s="117">
        <f t="shared" si="488"/>
        <v>45659.645833333299</v>
      </c>
      <c r="CS697" s="117">
        <f t="shared" si="489"/>
        <v>45660.666666666701</v>
      </c>
      <c r="CT697" s="118">
        <f t="shared" si="490"/>
        <v>65748967.999999918</v>
      </c>
      <c r="CU697" s="118">
        <f t="shared" si="491"/>
        <v>1470.0000000977889</v>
      </c>
      <c r="CV697" s="118">
        <f t="shared" si="492"/>
        <v>65750438.000000022</v>
      </c>
      <c r="CW697" s="119">
        <f t="shared" si="493"/>
        <v>0.99997764273448486</v>
      </c>
    </row>
    <row r="698" spans="1:101" ht="118.5" customHeight="1" x14ac:dyDescent="0.3">
      <c r="A698" s="160" t="str">
        <f>[4]SayfaKAY!C384</f>
        <v>KAY5+6</v>
      </c>
      <c r="B698" s="104" t="str">
        <f>[4]SayfaKAY!D384</f>
        <v>3879(8)</v>
      </c>
      <c r="C698" s="105" t="str">
        <f>[4]SayfaKAY!E384</f>
        <v>RB</v>
      </c>
      <c r="D698" s="105">
        <f>[4]SayfaKAY!F384</f>
        <v>74430</v>
      </c>
      <c r="E698" s="106" t="str">
        <f>[4]SayfaKAY!G384</f>
        <v>BOZ-KAY5+6-FF-383</v>
      </c>
      <c r="F698" s="193">
        <f t="shared" si="454"/>
        <v>45657</v>
      </c>
      <c r="G698" s="135">
        <f t="shared" si="455"/>
        <v>0.25</v>
      </c>
      <c r="H698" s="235">
        <f>[4]SayfaKAY!H384</f>
        <v>45657.25</v>
      </c>
      <c r="I698" s="104" t="str">
        <f>[4]SayfaKAY!I384</f>
        <v>Hat/Line</v>
      </c>
      <c r="J698" s="103" t="str">
        <f>IF([4]SayfaKAY!J384="","",IF([4]SayfaKAY!J384="Müşteri","Notified by Customer","Notified by Bozankaya"))</f>
        <v>Notified by Bozankaya</v>
      </c>
      <c r="K698" s="103" t="e">
        <f>VLOOKUP([4]SayfaKAY!L384,#REF!,2,FALSE)</f>
        <v>#REF!</v>
      </c>
      <c r="L698" s="165" t="str">
        <f>[4]SayfaKAY!X384</f>
        <v>ATAK ULAŞIM SAN.TİC.LTD.ŞTİ.</v>
      </c>
      <c r="M698" s="107" t="str">
        <f t="shared" si="456"/>
        <v>KAY5+6-BOZ-KAY5+6-FF-383</v>
      </c>
      <c r="N698" s="105" t="str">
        <f>[4]SayfaKAY!M384</f>
        <v>Depo yedeğiydi araca taktığımızda çalışmadığını farkettik</v>
      </c>
      <c r="O698" s="166" t="str">
        <f>[4]SayfaKAY!P384</f>
        <v>C-Uyarı, sürüş devamlılığı</v>
      </c>
      <c r="P698" s="166" t="str">
        <f>[4]SayfaKAY!Q384</f>
        <v>B(Servisten çekmeye etki eden arıza)</v>
      </c>
      <c r="Q698" s="166" t="str">
        <f>[4]SayfaKAY!R384</f>
        <v>N.A(Yaralanma yok)</v>
      </c>
      <c r="R698" s="132" t="str" cm="1">
        <f t="array" ref="R698">IF([4]SayfaKAY!U384="","",_xlfn.IFS([4]SayfaKAY!U384="Bozankaya","Bozankaya",[4]SayfaKAY!U384="Müşteri","Customer",[4]SayfaKAY!U384="Tedarikçi","Equipment Supplier"))</f>
        <v>Equipment Supplier</v>
      </c>
      <c r="S698" s="204" t="str">
        <f>[4]SayfaKAY!N384</f>
        <v>değişimi yapıldı</v>
      </c>
      <c r="T698" s="133" t="str">
        <f>[4]SayfaKAY!AD384</f>
        <v>*Ekipman tamir edilecek</v>
      </c>
      <c r="U698" s="132" t="str">
        <f>[4]SayfaKAY!W384</f>
        <v>Evet</v>
      </c>
      <c r="V698" s="108">
        <f>[4]SayfaKAY!AZ384</f>
        <v>1</v>
      </c>
      <c r="W698" s="136">
        <f t="shared" si="457"/>
        <v>45657</v>
      </c>
      <c r="X698" s="137" t="str">
        <f t="shared" si="458"/>
        <v>06:30</v>
      </c>
      <c r="Y698" s="235">
        <f>[4]SayfaKAY!AE384</f>
        <v>45657.270833333299</v>
      </c>
      <c r="Z698" s="192">
        <f t="shared" si="459"/>
        <v>45657</v>
      </c>
      <c r="AA698" s="110" t="str">
        <f t="shared" si="460"/>
        <v>08:30</v>
      </c>
      <c r="AB698" s="182">
        <f>[4]SayfaKAY!BA384</f>
        <v>45657.354166666701</v>
      </c>
      <c r="AC698" s="257">
        <f t="shared" si="461"/>
        <v>150.00000004889444</v>
      </c>
      <c r="AD698" s="111">
        <f t="shared" si="462"/>
        <v>45657</v>
      </c>
      <c r="AE698" s="111" t="str">
        <f t="shared" si="463"/>
        <v>08:30</v>
      </c>
      <c r="AF698" s="235">
        <f>[4]SayfaKAY!BA384</f>
        <v>45657.354166666701</v>
      </c>
      <c r="AG698" s="179" t="str">
        <f>[4]SayfaKAY!S384</f>
        <v>(I) İlk Defa Karşılaşılan Arıza</v>
      </c>
      <c r="AH698" s="178" t="str">
        <f t="shared" si="464"/>
        <v>Bu Arıza Aracın Servise Verilmesine Engel</v>
      </c>
      <c r="AI698" s="163" t="str">
        <f>[4]SayfaKAY!AV384</f>
        <v/>
      </c>
      <c r="AJ698" s="164" t="str">
        <f t="shared" si="465"/>
        <v/>
      </c>
      <c r="AK698" s="164" t="str">
        <f t="shared" si="466"/>
        <v/>
      </c>
      <c r="AL698" s="112" t="str">
        <f>[4]SayfaKAY!AX384</f>
        <v/>
      </c>
      <c r="AM698" s="257" cm="1">
        <f t="array" ref="AM698">IFERROR(IF(AND(P698&lt;&gt;"D(Arıza Değil)",AH698="Bu Arıza Aracın Servise Verilmesine Engel Değil"),
IF(Z698-F698&gt;0,(AB698-Y698)*24*60,
IF(OR(AND(G698&gt;$AS$1,G698&lt;$AT$1),AND(G698&gt;$AU$1,G698&lt;$AV$1)),
(AF698-H698)*24*60,     BH:BH0)),        AN698),0)</f>
        <v>150.00000004889444</v>
      </c>
      <c r="AN698" s="257">
        <f t="shared" si="467"/>
        <v>150.00000004889444</v>
      </c>
      <c r="AO698" s="174" t="str">
        <f>[4]SayfaKAY!AG384</f>
        <v>Atak</v>
      </c>
      <c r="AP698" s="174" t="str">
        <f>[4]SayfaKAY!AI384</f>
        <v>E110-7516</v>
      </c>
      <c r="AQ698" s="174" t="str">
        <f>[4]SayfaKAY!AQ384</f>
        <v/>
      </c>
      <c r="AR698" s="174" t="str">
        <f>[4]SayfaKAY!AH384</f>
        <v>EKRAN TRANSMİTTER</v>
      </c>
      <c r="AS698" s="174">
        <f>[4]SayfaKAY!AJ384</f>
        <v>1</v>
      </c>
      <c r="AT698" s="175" t="str">
        <f>[4]SayfaKAY!AM384</f>
        <v/>
      </c>
      <c r="AU698" s="176" t="str">
        <f>[4]SayfaKAY!AL384</f>
        <v/>
      </c>
      <c r="AV698" s="176" t="str">
        <f>[4]SayfaKAY!AP384</f>
        <v/>
      </c>
      <c r="AW698" s="177" t="str">
        <f>[4]SayfaKAY!AT384</f>
        <v/>
      </c>
      <c r="AX698" s="194">
        <f t="shared" si="468"/>
        <v>1650.0000005378388</v>
      </c>
      <c r="AY698" s="168"/>
      <c r="AZ698" s="167"/>
      <c r="BA698" s="113"/>
      <c r="BB698" s="171"/>
      <c r="BC698" s="114"/>
      <c r="BD698" s="114"/>
      <c r="BE698" s="114"/>
      <c r="BF698" s="114"/>
      <c r="BG698" s="114"/>
      <c r="BH698" s="114" t="str">
        <f>IFERROR(FRACAS!AN387, "Hata Var")</f>
        <v/>
      </c>
      <c r="BI698" s="114"/>
      <c r="BJ698" s="114"/>
      <c r="BK698" s="105" t="str">
        <f>[4]SayfaKAY!AW384</f>
        <v/>
      </c>
      <c r="BL698" s="105" t="str">
        <f>[4]SayfaKAY!V384</f>
        <v>ATAK ULAŞIM SAN.TİC.LTD.ŞTİ.</v>
      </c>
      <c r="BM698" s="114"/>
      <c r="BN698" s="171" t="str">
        <f t="shared" si="469"/>
        <v>x yok</v>
      </c>
      <c r="BO698" s="171" t="b">
        <f t="shared" si="470"/>
        <v>0</v>
      </c>
      <c r="BP698" s="171" t="b">
        <f t="shared" si="471"/>
        <v>0</v>
      </c>
      <c r="BQ698" s="226">
        <f t="shared" si="472"/>
        <v>29.999999951105565</v>
      </c>
      <c r="BR698" s="226">
        <f t="shared" si="473"/>
        <v>120.00000009778887</v>
      </c>
      <c r="BS698" s="226">
        <f t="shared" si="474"/>
        <v>150.00000004889444</v>
      </c>
      <c r="BT698" s="114"/>
      <c r="BU698" s="242"/>
      <c r="BV698" s="233">
        <f t="shared" si="475"/>
        <v>5</v>
      </c>
      <c r="BW698" s="226" t="str">
        <f t="shared" si="476"/>
        <v>Evet, çakışma var</v>
      </c>
      <c r="BX698" s="229"/>
      <c r="BY698" s="247">
        <f t="shared" si="477"/>
        <v>2.0833333299378864E-2</v>
      </c>
      <c r="BZ698" s="247">
        <f t="shared" si="478"/>
        <v>8.3333333401242271E-2</v>
      </c>
      <c r="CA698" s="247">
        <f t="shared" si="479"/>
        <v>0.10416666670062114</v>
      </c>
      <c r="CB698" s="213"/>
      <c r="CC698" s="211"/>
      <c r="CD698" s="196"/>
      <c r="CE698" s="213">
        <v>383</v>
      </c>
      <c r="CF698" s="182">
        <f t="shared" si="480"/>
        <v>45657.25</v>
      </c>
      <c r="CG698" s="182">
        <f t="shared" si="481"/>
        <v>45657.354166666701</v>
      </c>
      <c r="CH698" s="196"/>
      <c r="CI698" s="196"/>
      <c r="CJ698" s="196"/>
      <c r="CK698" s="196">
        <f t="shared" si="482"/>
        <v>8.3333333401242271E-2</v>
      </c>
      <c r="CL698" s="196">
        <f t="shared" si="483"/>
        <v>2.0833333299378864E-2</v>
      </c>
      <c r="CM698" s="196">
        <f t="shared" si="484"/>
        <v>0.10416666670062114</v>
      </c>
      <c r="CN698" s="114"/>
      <c r="CO698" s="115">
        <f t="shared" si="485"/>
        <v>150.00000004889444</v>
      </c>
      <c r="CP698" s="116">
        <f t="shared" si="486"/>
        <v>5.0000000040745363</v>
      </c>
      <c r="CQ698" s="117">
        <f t="shared" si="487"/>
        <v>0.25</v>
      </c>
      <c r="CR698" s="117">
        <f t="shared" si="488"/>
        <v>45657.270833333299</v>
      </c>
      <c r="CS698" s="117">
        <f t="shared" si="489"/>
        <v>45657.354166666701</v>
      </c>
      <c r="CT698" s="118">
        <f t="shared" si="490"/>
        <v>65746109.999999948</v>
      </c>
      <c r="CU698" s="118">
        <f t="shared" si="491"/>
        <v>120.00000009778887</v>
      </c>
      <c r="CV698" s="118">
        <f t="shared" si="492"/>
        <v>65746230.000000052</v>
      </c>
      <c r="CW698" s="119">
        <f t="shared" si="493"/>
        <v>0.9999981748002873</v>
      </c>
    </row>
    <row r="699" spans="1:101" ht="118.5" customHeight="1" x14ac:dyDescent="0.3">
      <c r="A699" s="160" t="str">
        <f>[4]SayfaKAY!C385</f>
        <v>KAY5+6</v>
      </c>
      <c r="B699" s="104" t="str">
        <f>[4]SayfaKAY!D385</f>
        <v>3879(8)</v>
      </c>
      <c r="C699" s="105" t="str">
        <f>[4]SayfaKAY!E385</f>
        <v>RB</v>
      </c>
      <c r="D699" s="105">
        <f>[4]SayfaKAY!F385</f>
        <v>74430</v>
      </c>
      <c r="E699" s="106" t="str">
        <f>[4]SayfaKAY!G385</f>
        <v>BOZ-KAY5+6-FF-384</v>
      </c>
      <c r="F699" s="134">
        <f t="shared" si="454"/>
        <v>45657</v>
      </c>
      <c r="G699" s="135">
        <f t="shared" si="455"/>
        <v>0.25</v>
      </c>
      <c r="H699" s="235">
        <f>[4]SayfaKAY!H385</f>
        <v>45657.25</v>
      </c>
      <c r="I699" s="104" t="str">
        <f>[4]SayfaKAY!I385</f>
        <v>Hat/Line</v>
      </c>
      <c r="J699" s="103" t="str">
        <f>IF([4]SayfaKAY!J385="","",IF([4]SayfaKAY!J385="Müşteri","Notified by Customer","Notified by Bozankaya"))</f>
        <v>Notified by Customer</v>
      </c>
      <c r="K699" s="103" t="e">
        <f>VLOOKUP([4]SayfaKAY!L385,#REF!,2,FALSE)</f>
        <v>#REF!</v>
      </c>
      <c r="L699" s="165" t="str">
        <f>[4]SayfaKAY!X385</f>
        <v>ATAK ULAŞIM SAN.TİC.LTD.ŞTİ.</v>
      </c>
      <c r="M699" s="107" t="str">
        <f t="shared" si="456"/>
        <v>KAY5+6-BOZ-KAY5+6-FF-384</v>
      </c>
      <c r="N699" s="105" t="str">
        <f>[4]SayfaKAY!M385</f>
        <v>Araç içi ekranların çalışmadığını farkettik yapılan kontrollerde transmitterlar çalışmıyordu</v>
      </c>
      <c r="O699" s="166" t="str">
        <f>[4]SayfaKAY!P385</f>
        <v>C-Uyarı, sürüş devamlılığı</v>
      </c>
      <c r="P699" s="166" t="str">
        <f>[4]SayfaKAY!Q385</f>
        <v>B(Servisten çekmeye etki eden arıza)</v>
      </c>
      <c r="Q699" s="166" t="str">
        <f>[4]SayfaKAY!R385</f>
        <v>N.A(Yaralanma yok)</v>
      </c>
      <c r="R699" s="132" t="str" cm="1">
        <f t="array" ref="R699">IF([4]SayfaKAY!U385="","",_xlfn.IFS([4]SayfaKAY!U385="Bozankaya","Bozankaya",[4]SayfaKAY!U385="Müşteri","Customer",[4]SayfaKAY!U385="Tedarikçi","Equipment Supplier"))</f>
        <v>Equipment Supplier</v>
      </c>
      <c r="S699" s="204" t="str">
        <f>[4]SayfaKAY!N385</f>
        <v>Değişimi yapıldı</v>
      </c>
      <c r="T699" s="133" t="str">
        <f>[4]SayfaKAY!AD385</f>
        <v>*Ekipman tamir edilecek</v>
      </c>
      <c r="U699" s="132" t="str">
        <f>[4]SayfaKAY!W385</f>
        <v>Evet</v>
      </c>
      <c r="V699" s="108">
        <f>[4]SayfaKAY!AZ385</f>
        <v>1</v>
      </c>
      <c r="W699" s="136">
        <f t="shared" si="457"/>
        <v>45657</v>
      </c>
      <c r="X699" s="137" t="str">
        <f t="shared" si="458"/>
        <v>06:30</v>
      </c>
      <c r="Y699" s="235">
        <f>[4]SayfaKAY!AE385</f>
        <v>45657.270833333299</v>
      </c>
      <c r="Z699" s="109">
        <f t="shared" si="459"/>
        <v>45657</v>
      </c>
      <c r="AA699" s="110" t="str">
        <f t="shared" si="460"/>
        <v>08:30</v>
      </c>
      <c r="AB699" s="182">
        <f>[4]SayfaKAY!BA385</f>
        <v>45657.354166666701</v>
      </c>
      <c r="AC699" s="257">
        <f t="shared" si="461"/>
        <v>150.00000004889444</v>
      </c>
      <c r="AD699" s="111">
        <f t="shared" si="462"/>
        <v>45657</v>
      </c>
      <c r="AE699" s="111" t="str">
        <f t="shared" si="463"/>
        <v>08:30</v>
      </c>
      <c r="AF699" s="235">
        <f>[4]SayfaKAY!BA385</f>
        <v>45657.354166666701</v>
      </c>
      <c r="AG699" s="179" t="str">
        <f>[4]SayfaKAY!S385</f>
        <v>(II) Aynı Araçta Tekrarlayan Arıza</v>
      </c>
      <c r="AH699" s="178" t="str">
        <f t="shared" si="464"/>
        <v>Bu Arıza Aracın Servise Verilmesine Engel</v>
      </c>
      <c r="AI699" s="163" t="str">
        <f>[4]SayfaKAY!AV385</f>
        <v/>
      </c>
      <c r="AJ699" s="164" t="str">
        <f t="shared" si="465"/>
        <v/>
      </c>
      <c r="AK699" s="164" t="str">
        <f t="shared" si="466"/>
        <v/>
      </c>
      <c r="AL699" s="112" t="str">
        <f>[4]SayfaKAY!AX385</f>
        <v/>
      </c>
      <c r="AM699" s="257" cm="1">
        <f t="array" ref="AM699">IFERROR(IF(AND(P699&lt;&gt;"D(Arıza Değil)",AH699="Bu Arıza Aracın Servise Verilmesine Engel Değil"),
IF(Z699-F699&gt;0,(AB699-Y699)*24*60,
IF(OR(AND(G699&gt;$AS$1,G699&lt;$AT$1),AND(G699&gt;$AU$1,G699&lt;$AV$1)),
(AF699-H699)*24*60,     BH:BH0)),        AN699),0)</f>
        <v>150.00000004889444</v>
      </c>
      <c r="AN699" s="257">
        <f t="shared" si="467"/>
        <v>150.00000004889444</v>
      </c>
      <c r="AO699" s="174" t="str">
        <f>[4]SayfaKAY!AG385</f>
        <v>Atak</v>
      </c>
      <c r="AP699" s="174" t="str">
        <f>[4]SayfaKAY!AI385</f>
        <v>E110-7516</v>
      </c>
      <c r="AQ699" s="174" t="str">
        <f>[4]SayfaKAY!AQ385</f>
        <v/>
      </c>
      <c r="AR699" s="174" t="str">
        <f>[4]SayfaKAY!AH385</f>
        <v>EKRAN TRANSMİTTER</v>
      </c>
      <c r="AS699" s="174">
        <f>[4]SayfaKAY!AJ385</f>
        <v>1</v>
      </c>
      <c r="AT699" s="175" t="str">
        <f>[4]SayfaKAY!AM385</f>
        <v/>
      </c>
      <c r="AU699" s="176" t="str">
        <f>[4]SayfaKAY!AL385</f>
        <v/>
      </c>
      <c r="AV699" s="176" t="str">
        <f>[4]SayfaKAY!AP385</f>
        <v/>
      </c>
      <c r="AW699" s="177" t="str">
        <f>[4]SayfaKAY!AT385</f>
        <v/>
      </c>
      <c r="AX699" s="194">
        <f t="shared" si="468"/>
        <v>1650.0000005378388</v>
      </c>
      <c r="AY699" s="168"/>
      <c r="AZ699" s="167"/>
      <c r="BA699" s="113"/>
      <c r="BB699" s="171" t="str">
        <f>IF($AQ$1="X", IF(AND(G699&gt;=$AS$1,G699&lt;=$AT$1),IF(P699&lt;&gt;"D(Arıza Değil)",AC699,0), IF(AND(G699&gt;=$AU$1,G699&lt;=$AV$1),IF(P699&lt;&gt;"D(Arıza Değil)",AC699,0), "")), "")</f>
        <v/>
      </c>
      <c r="BC699" s="114"/>
      <c r="BD699" s="114"/>
      <c r="BE699" s="114"/>
      <c r="BF699" s="114"/>
      <c r="BG699" s="114"/>
      <c r="BH699" s="114" t="str">
        <f>IFERROR(FRACAS!AN388, "Hata Var")</f>
        <v/>
      </c>
      <c r="BI699" s="114"/>
      <c r="BJ699" s="114"/>
      <c r="BK699" s="105" t="str">
        <f>[4]SayfaKAY!AW385</f>
        <v/>
      </c>
      <c r="BL699" s="105" t="str">
        <f>[4]SayfaKAY!V385</f>
        <v>ATAK ULAŞIM SAN.TİC.LTD.ŞTİ.</v>
      </c>
      <c r="BM699" s="114"/>
      <c r="BN699" s="171" t="str">
        <f t="shared" si="469"/>
        <v>x yok</v>
      </c>
      <c r="BO699" s="171" t="b">
        <f t="shared" si="470"/>
        <v>0</v>
      </c>
      <c r="BP699" s="171" t="b">
        <f t="shared" si="471"/>
        <v>0</v>
      </c>
      <c r="BQ699" s="226">
        <f t="shared" si="472"/>
        <v>29.999999951105565</v>
      </c>
      <c r="BR699" s="226">
        <f t="shared" si="473"/>
        <v>120.00000009778887</v>
      </c>
      <c r="BS699" s="226">
        <f t="shared" si="474"/>
        <v>150.00000004889444</v>
      </c>
      <c r="BT699" s="114"/>
      <c r="BU699" s="242"/>
      <c r="BV699" s="233">
        <f t="shared" si="475"/>
        <v>5</v>
      </c>
      <c r="BW699" s="226" t="str">
        <f t="shared" si="476"/>
        <v>Evet, çakışma var</v>
      </c>
      <c r="BX699" s="229"/>
      <c r="BY699" s="247">
        <f t="shared" si="477"/>
        <v>2.0833333299378864E-2</v>
      </c>
      <c r="BZ699" s="247">
        <f t="shared" si="478"/>
        <v>8.3333333401242271E-2</v>
      </c>
      <c r="CA699" s="247">
        <f t="shared" si="479"/>
        <v>0.10416666670062114</v>
      </c>
      <c r="CB699" s="213"/>
      <c r="CC699" s="211"/>
      <c r="CD699" s="196"/>
      <c r="CE699" s="213">
        <v>384</v>
      </c>
      <c r="CF699" s="182">
        <f t="shared" si="480"/>
        <v>45657.25</v>
      </c>
      <c r="CG699" s="182">
        <f t="shared" si="481"/>
        <v>45657.354166666701</v>
      </c>
      <c r="CH699" s="196"/>
      <c r="CI699" s="196"/>
      <c r="CJ699" s="196"/>
      <c r="CK699" s="196">
        <f t="shared" si="482"/>
        <v>8.3333333401242271E-2</v>
      </c>
      <c r="CL699" s="196">
        <f t="shared" si="483"/>
        <v>2.0833333299378864E-2</v>
      </c>
      <c r="CM699" s="196">
        <f t="shared" si="484"/>
        <v>0.10416666670062114</v>
      </c>
      <c r="CN699" s="114"/>
      <c r="CO699" s="115">
        <f t="shared" si="485"/>
        <v>150.00000004889444</v>
      </c>
      <c r="CP699" s="116">
        <f t="shared" si="486"/>
        <v>5.0000000040745363</v>
      </c>
      <c r="CQ699" s="117">
        <f t="shared" si="487"/>
        <v>0.25</v>
      </c>
      <c r="CR699" s="117">
        <f t="shared" si="488"/>
        <v>45657.270833333299</v>
      </c>
      <c r="CS699" s="117">
        <f t="shared" si="489"/>
        <v>45657.354166666701</v>
      </c>
      <c r="CT699" s="118">
        <f t="shared" si="490"/>
        <v>65746109.999999948</v>
      </c>
      <c r="CU699" s="118">
        <f t="shared" si="491"/>
        <v>120.00000009778887</v>
      </c>
      <c r="CV699" s="118">
        <f t="shared" si="492"/>
        <v>65746230.000000052</v>
      </c>
      <c r="CW699" s="119">
        <f t="shared" si="493"/>
        <v>0.9999981748002873</v>
      </c>
    </row>
    <row r="700" spans="1:101" ht="118.5" customHeight="1" x14ac:dyDescent="0.3">
      <c r="A700" s="160" t="str">
        <f>[4]SayfaKAY!C386</f>
        <v>KAY5+6</v>
      </c>
      <c r="B700" s="104" t="str">
        <f>[4]SayfaKAY!D386</f>
        <v>3879(8)</v>
      </c>
      <c r="C700" s="105" t="str">
        <f>[4]SayfaKAY!E386</f>
        <v>RB</v>
      </c>
      <c r="D700" s="105">
        <f>[4]SayfaKAY!F386</f>
        <v>74430</v>
      </c>
      <c r="E700" s="106" t="str">
        <f>[4]SayfaKAY!G386</f>
        <v>BOZ-KAY5+6-FF-385</v>
      </c>
      <c r="F700" s="193">
        <f t="shared" si="454"/>
        <v>45657</v>
      </c>
      <c r="G700" s="135">
        <f t="shared" si="455"/>
        <v>0.25</v>
      </c>
      <c r="H700" s="235">
        <f>[4]SayfaKAY!H386</f>
        <v>45657.25</v>
      </c>
      <c r="I700" s="104" t="str">
        <f>[4]SayfaKAY!I386</f>
        <v>Hat/Line</v>
      </c>
      <c r="J700" s="103" t="str">
        <f>IF([4]SayfaKAY!J386="","",IF([4]SayfaKAY!J386="Müşteri","Notified by Customer","Notified by Bozankaya"))</f>
        <v>Notified by Customer</v>
      </c>
      <c r="K700" s="103" t="e">
        <f>VLOOKUP([4]SayfaKAY!L386,#REF!,2,FALSE)</f>
        <v>#REF!</v>
      </c>
      <c r="L700" s="165" t="str">
        <f>[4]SayfaKAY!X386</f>
        <v>ATAK ULAŞIM SAN.TİC.LTD.ŞTİ.</v>
      </c>
      <c r="M700" s="107" t="str">
        <f t="shared" si="456"/>
        <v>KAY5+6-BOZ-KAY5+6-FF-385</v>
      </c>
      <c r="N700" s="105" t="str">
        <f>[4]SayfaKAY!M386</f>
        <v>Araç içi ekranların çalışmadığını farkettik yapılan kontrollerde transmitterlar çalışmıyordu</v>
      </c>
      <c r="O700" s="166" t="str">
        <f>[4]SayfaKAY!P386</f>
        <v>C-Uyarı, sürüş devamlılığı</v>
      </c>
      <c r="P700" s="166" t="str">
        <f>[4]SayfaKAY!Q386</f>
        <v>B(Servisten çekmeye etki eden arıza)</v>
      </c>
      <c r="Q700" s="166" t="str">
        <f>[4]SayfaKAY!R386</f>
        <v>N.A(Yaralanma yok)</v>
      </c>
      <c r="R700" s="132" t="str" cm="1">
        <f t="array" ref="R700">IF([4]SayfaKAY!U386="","",_xlfn.IFS([4]SayfaKAY!U386="Bozankaya","Bozankaya",[4]SayfaKAY!U386="Müşteri","Customer",[4]SayfaKAY!U386="Tedarikçi","Equipment Supplier"))</f>
        <v>Equipment Supplier</v>
      </c>
      <c r="S700" s="204" t="str">
        <f>[4]SayfaKAY!N386</f>
        <v>değişimi yapıldı</v>
      </c>
      <c r="T700" s="133" t="str">
        <f>[4]SayfaKAY!AD386</f>
        <v>*Ekipman tamir edilecek</v>
      </c>
      <c r="U700" s="132" t="str">
        <f>[4]SayfaKAY!W386</f>
        <v>Evet</v>
      </c>
      <c r="V700" s="108">
        <f>[4]SayfaKAY!AZ386</f>
        <v>1</v>
      </c>
      <c r="W700" s="136">
        <f t="shared" si="457"/>
        <v>45657</v>
      </c>
      <c r="X700" s="137" t="str">
        <f t="shared" si="458"/>
        <v>06:30</v>
      </c>
      <c r="Y700" s="235">
        <f>[4]SayfaKAY!AE386</f>
        <v>45657.270833333299</v>
      </c>
      <c r="Z700" s="192">
        <f t="shared" si="459"/>
        <v>45657</v>
      </c>
      <c r="AA700" s="110" t="str">
        <f t="shared" si="460"/>
        <v>08:30</v>
      </c>
      <c r="AB700" s="182">
        <f>[4]SayfaKAY!BA386</f>
        <v>45657.354166666701</v>
      </c>
      <c r="AC700" s="257">
        <f t="shared" si="461"/>
        <v>150.00000004889444</v>
      </c>
      <c r="AD700" s="111">
        <f t="shared" si="462"/>
        <v>45657</v>
      </c>
      <c r="AE700" s="111" t="str">
        <f t="shared" si="463"/>
        <v>08:30</v>
      </c>
      <c r="AF700" s="235">
        <f>[4]SayfaKAY!BA386</f>
        <v>45657.354166666701</v>
      </c>
      <c r="AG700" s="179" t="str">
        <f>[4]SayfaKAY!S386</f>
        <v>(III) Farklı Araçlarda Tekrarlayan Arıza</v>
      </c>
      <c r="AH700" s="178" t="str">
        <f t="shared" si="464"/>
        <v>Bu Arıza Aracın Servise Verilmesine Engel</v>
      </c>
      <c r="AI700" s="163" t="str">
        <f>[4]SayfaKAY!AV386</f>
        <v/>
      </c>
      <c r="AJ700" s="164" t="str">
        <f t="shared" si="465"/>
        <v/>
      </c>
      <c r="AK700" s="164" t="str">
        <f t="shared" si="466"/>
        <v/>
      </c>
      <c r="AL700" s="112" t="str">
        <f>[4]SayfaKAY!AX386</f>
        <v/>
      </c>
      <c r="AM700" s="257" cm="1">
        <f t="array" ref="AM700">IFERROR(IF(AND(P700&lt;&gt;"D(Arıza Değil)",AH700="Bu Arıza Aracın Servise Verilmesine Engel Değil"),
IF(Z700-F700&gt;0,(AB700-Y700)*24*60,
IF(OR(AND(G700&gt;$AS$1,G700&lt;$AT$1),AND(G700&gt;$AU$1,G700&lt;$AV$1)),
(AF700-H700)*24*60,     BH:BH0)),        AN700),0)</f>
        <v>150.00000004889444</v>
      </c>
      <c r="AN700" s="257">
        <f t="shared" si="467"/>
        <v>150.00000004889444</v>
      </c>
      <c r="AO700" s="174" t="str">
        <f>[4]SayfaKAY!AG386</f>
        <v>Atak</v>
      </c>
      <c r="AP700" s="174" t="str">
        <f>[4]SayfaKAY!AI386</f>
        <v>E110-7516</v>
      </c>
      <c r="AQ700" s="174" t="str">
        <f>[4]SayfaKAY!AQ386</f>
        <v/>
      </c>
      <c r="AR700" s="174" t="str">
        <f>[4]SayfaKAY!AH386</f>
        <v>EKRAN TRANSMİTTER</v>
      </c>
      <c r="AS700" s="174">
        <f>[4]SayfaKAY!AJ386</f>
        <v>1</v>
      </c>
      <c r="AT700" s="175" t="str">
        <f>[4]SayfaKAY!AM386</f>
        <v/>
      </c>
      <c r="AU700" s="176" t="str">
        <f>[4]SayfaKAY!AL386</f>
        <v/>
      </c>
      <c r="AV700" s="176" t="str">
        <f>[4]SayfaKAY!AP386</f>
        <v/>
      </c>
      <c r="AW700" s="177" t="str">
        <f>[4]SayfaKAY!AT386</f>
        <v/>
      </c>
      <c r="AX700" s="194">
        <f t="shared" si="468"/>
        <v>1650.0000005378388</v>
      </c>
      <c r="AY700" s="168"/>
      <c r="AZ700" s="167"/>
      <c r="BA700" s="113"/>
      <c r="BB700" s="171"/>
      <c r="BC700" s="114"/>
      <c r="BD700" s="114"/>
      <c r="BE700" s="114"/>
      <c r="BF700" s="114"/>
      <c r="BG700" s="114"/>
      <c r="BH700" s="114" t="str">
        <f>IFERROR(FRACAS!AN389, "Hata Var")</f>
        <v/>
      </c>
      <c r="BI700" s="114"/>
      <c r="BJ700" s="114"/>
      <c r="BK700" s="105" t="str">
        <f>[4]SayfaKAY!AW386</f>
        <v/>
      </c>
      <c r="BL700" s="105" t="str">
        <f>[4]SayfaKAY!V386</f>
        <v>ATAK ULAŞIM SAN.TİC.LTD.ŞTİ.</v>
      </c>
      <c r="BM700" s="114"/>
      <c r="BN700" s="171" t="str">
        <f t="shared" si="469"/>
        <v>x yok</v>
      </c>
      <c r="BO700" s="171" t="b">
        <f t="shared" si="470"/>
        <v>0</v>
      </c>
      <c r="BP700" s="171" t="b">
        <f t="shared" si="471"/>
        <v>0</v>
      </c>
      <c r="BQ700" s="226">
        <f t="shared" si="472"/>
        <v>29.999999951105565</v>
      </c>
      <c r="BR700" s="226">
        <f t="shared" si="473"/>
        <v>120.00000009778887</v>
      </c>
      <c r="BS700" s="226">
        <f t="shared" si="474"/>
        <v>150.00000004889444</v>
      </c>
      <c r="BT700" s="114"/>
      <c r="BU700" s="242"/>
      <c r="BV700" s="233">
        <f t="shared" si="475"/>
        <v>5</v>
      </c>
      <c r="BW700" s="226" t="str">
        <f t="shared" si="476"/>
        <v>Evet, çakışma var</v>
      </c>
      <c r="BX700" s="229"/>
      <c r="BY700" s="247">
        <f t="shared" si="477"/>
        <v>2.0833333299378864E-2</v>
      </c>
      <c r="BZ700" s="247">
        <f t="shared" si="478"/>
        <v>8.3333333401242271E-2</v>
      </c>
      <c r="CA700" s="247">
        <f t="shared" si="479"/>
        <v>0.10416666670062114</v>
      </c>
      <c r="CB700" s="213"/>
      <c r="CC700" s="211"/>
      <c r="CD700" s="196"/>
      <c r="CE700" s="213">
        <v>385</v>
      </c>
      <c r="CF700" s="182">
        <f t="shared" si="480"/>
        <v>45657.25</v>
      </c>
      <c r="CG700" s="182">
        <f t="shared" si="481"/>
        <v>45657.354166666701</v>
      </c>
      <c r="CH700" s="196"/>
      <c r="CI700" s="196"/>
      <c r="CJ700" s="196"/>
      <c r="CK700" s="196">
        <f t="shared" si="482"/>
        <v>8.3333333401242271E-2</v>
      </c>
      <c r="CL700" s="196">
        <f t="shared" si="483"/>
        <v>2.0833333299378864E-2</v>
      </c>
      <c r="CM700" s="196">
        <f t="shared" si="484"/>
        <v>0.10416666670062114</v>
      </c>
      <c r="CN700" s="114"/>
      <c r="CO700" s="115">
        <f t="shared" si="485"/>
        <v>150.00000004889444</v>
      </c>
      <c r="CP700" s="116">
        <f t="shared" si="486"/>
        <v>5.0000000040745363</v>
      </c>
      <c r="CQ700" s="117">
        <f t="shared" si="487"/>
        <v>0.25</v>
      </c>
      <c r="CR700" s="117">
        <f t="shared" si="488"/>
        <v>45657.270833333299</v>
      </c>
      <c r="CS700" s="117">
        <f t="shared" si="489"/>
        <v>45657.354166666701</v>
      </c>
      <c r="CT700" s="118">
        <f t="shared" si="490"/>
        <v>65746109.999999948</v>
      </c>
      <c r="CU700" s="118">
        <f t="shared" si="491"/>
        <v>120.00000009778887</v>
      </c>
      <c r="CV700" s="118">
        <f t="shared" si="492"/>
        <v>65746230.000000052</v>
      </c>
      <c r="CW700" s="119">
        <f t="shared" si="493"/>
        <v>0.9999981748002873</v>
      </c>
    </row>
    <row r="701" spans="1:101" ht="118.5" customHeight="1" x14ac:dyDescent="0.3">
      <c r="A701" s="160" t="str">
        <f>[4]SayfaKAY!C387</f>
        <v>KAY5+6</v>
      </c>
      <c r="B701" s="104" t="str">
        <f>[4]SayfaKAY!D387</f>
        <v>3879(8)</v>
      </c>
      <c r="C701" s="105" t="str">
        <f>[4]SayfaKAY!E387</f>
        <v>RB</v>
      </c>
      <c r="D701" s="105">
        <f>[4]SayfaKAY!F387</f>
        <v>74430</v>
      </c>
      <c r="E701" s="106" t="str">
        <f>[4]SayfaKAY!G387</f>
        <v>BOZ-KAY5+6-FF-386</v>
      </c>
      <c r="F701" s="134">
        <f t="shared" si="454"/>
        <v>45657</v>
      </c>
      <c r="G701" s="135">
        <f t="shared" si="455"/>
        <v>0.25</v>
      </c>
      <c r="H701" s="235">
        <f>[4]SayfaKAY!H387</f>
        <v>45657.25</v>
      </c>
      <c r="I701" s="104" t="str">
        <f>[4]SayfaKAY!I387</f>
        <v>Hat/Line</v>
      </c>
      <c r="J701" s="103" t="str">
        <f>IF([4]SayfaKAY!J387="","",IF([4]SayfaKAY!J387="Müşteri","Notified by Customer","Notified by Bozankaya"))</f>
        <v>Notified by Customer</v>
      </c>
      <c r="K701" s="103" t="e">
        <f>VLOOKUP([4]SayfaKAY!L387,#REF!,2,FALSE)</f>
        <v>#REF!</v>
      </c>
      <c r="L701" s="165" t="str">
        <f>[4]SayfaKAY!X387</f>
        <v>ATAK ULAŞIM SAN.TİC.LTD.ŞTİ.</v>
      </c>
      <c r="M701" s="107" t="str">
        <f t="shared" si="456"/>
        <v>KAY5+6-BOZ-KAY5+6-FF-386</v>
      </c>
      <c r="N701" s="105" t="str">
        <f>[4]SayfaKAY!M387</f>
        <v>Araç içi ekranların çalışmadığını farkettik yapılan kontrollerde transmitterlar çalışmıyordu</v>
      </c>
      <c r="O701" s="166" t="str">
        <f>[4]SayfaKAY!P387</f>
        <v>C-Uyarı, sürüş devamlılığı</v>
      </c>
      <c r="P701" s="166" t="str">
        <f>[4]SayfaKAY!Q387</f>
        <v>B(Servisten çekmeye etki eden arıza)</v>
      </c>
      <c r="Q701" s="166" t="str">
        <f>[4]SayfaKAY!R387</f>
        <v>N.A(Yaralanma yok)</v>
      </c>
      <c r="R701" s="132" t="str" cm="1">
        <f t="array" ref="R701">IF([4]SayfaKAY!U387="","",_xlfn.IFS([4]SayfaKAY!U387="Bozankaya","Bozankaya",[4]SayfaKAY!U387="Müşteri","Customer",[4]SayfaKAY!U387="Tedarikçi","Equipment Supplier"))</f>
        <v>Equipment Supplier</v>
      </c>
      <c r="S701" s="204" t="str">
        <f>[4]SayfaKAY!N387</f>
        <v>değişimi yapıldı</v>
      </c>
      <c r="T701" s="133" t="str">
        <f>[4]SayfaKAY!AD387</f>
        <v>*Ekipman tamir edilecek</v>
      </c>
      <c r="U701" s="132" t="str">
        <f>[4]SayfaKAY!W387</f>
        <v>Evet</v>
      </c>
      <c r="V701" s="108">
        <f>[4]SayfaKAY!AZ387</f>
        <v>1</v>
      </c>
      <c r="W701" s="136">
        <f t="shared" si="457"/>
        <v>45657</v>
      </c>
      <c r="X701" s="137" t="str">
        <f t="shared" si="458"/>
        <v>06:30</v>
      </c>
      <c r="Y701" s="235">
        <f>[4]SayfaKAY!AE387</f>
        <v>45657.270833333299</v>
      </c>
      <c r="Z701" s="109">
        <f t="shared" si="459"/>
        <v>45657</v>
      </c>
      <c r="AA701" s="110" t="str">
        <f t="shared" si="460"/>
        <v>08:30</v>
      </c>
      <c r="AB701" s="182">
        <f>[4]SayfaKAY!BA387</f>
        <v>45657.354166666701</v>
      </c>
      <c r="AC701" s="257">
        <f t="shared" si="461"/>
        <v>150.00000004889444</v>
      </c>
      <c r="AD701" s="111">
        <f t="shared" si="462"/>
        <v>45657</v>
      </c>
      <c r="AE701" s="111" t="str">
        <f t="shared" si="463"/>
        <v>08:30</v>
      </c>
      <c r="AF701" s="235">
        <f>[4]SayfaKAY!BA387</f>
        <v>45657.354166666701</v>
      </c>
      <c r="AG701" s="179" t="str">
        <f>[4]SayfaKAY!S387</f>
        <v>(III) Farklı Araçlarda Tekrarlayan Arıza</v>
      </c>
      <c r="AH701" s="178" t="str">
        <f t="shared" si="464"/>
        <v>Bu Arıza Aracın Servise Verilmesine Engel</v>
      </c>
      <c r="AI701" s="163" t="str">
        <f>[4]SayfaKAY!AV387</f>
        <v/>
      </c>
      <c r="AJ701" s="164" t="str">
        <f t="shared" si="465"/>
        <v/>
      </c>
      <c r="AK701" s="164" t="str">
        <f t="shared" si="466"/>
        <v/>
      </c>
      <c r="AL701" s="112" t="str">
        <f>[4]SayfaKAY!AX387</f>
        <v/>
      </c>
      <c r="AM701" s="257" cm="1">
        <f t="array" ref="AM701">IFERROR(IF(AND(P701&lt;&gt;"D(Arıza Değil)",AH701="Bu Arıza Aracın Servise Verilmesine Engel Değil"),
IF(Z701-F701&gt;0,(AB701-Y701)*24*60,
IF(OR(AND(G701&gt;$AS$1,G701&lt;$AT$1),AND(G701&gt;$AU$1,G701&lt;$AV$1)),
(AF701-H701)*24*60,     BH:BH0)),        AN701),0)</f>
        <v>150.00000004889444</v>
      </c>
      <c r="AN701" s="257">
        <f t="shared" si="467"/>
        <v>150.00000004889444</v>
      </c>
      <c r="AO701" s="174" t="str">
        <f>[4]SayfaKAY!AG387</f>
        <v>Atak</v>
      </c>
      <c r="AP701" s="174" t="str">
        <f>[4]SayfaKAY!AI387</f>
        <v>E110-7516</v>
      </c>
      <c r="AQ701" s="174" t="str">
        <f>[4]SayfaKAY!AQ387</f>
        <v/>
      </c>
      <c r="AR701" s="174" t="str">
        <f>[4]SayfaKAY!AH387</f>
        <v>EKRAN TRANSMİTTER</v>
      </c>
      <c r="AS701" s="174">
        <f>[4]SayfaKAY!AJ387</f>
        <v>1</v>
      </c>
      <c r="AT701" s="175" t="str">
        <f>[4]SayfaKAY!AM387</f>
        <v/>
      </c>
      <c r="AU701" s="176" t="str">
        <f>[4]SayfaKAY!AL387</f>
        <v/>
      </c>
      <c r="AV701" s="176" t="str">
        <f>[4]SayfaKAY!AP387</f>
        <v/>
      </c>
      <c r="AW701" s="177" t="str">
        <f>[4]SayfaKAY!AT387</f>
        <v/>
      </c>
      <c r="AX701" s="194">
        <f t="shared" si="468"/>
        <v>1650.0000005378388</v>
      </c>
      <c r="AY701" s="168"/>
      <c r="AZ701" s="167"/>
      <c r="BA701" s="113"/>
      <c r="BB701" s="171" t="str">
        <f>IF($AQ$1="X", IF(AND(G701&gt;=$AS$1,G701&lt;=$AT$1),IF(P701&lt;&gt;"D(Arıza Değil)",AC701,0), IF(AND(G701&gt;=$AU$1,G701&lt;=$AV$1),IF(P701&lt;&gt;"D(Arıza Değil)",AC701,0), "")), "")</f>
        <v/>
      </c>
      <c r="BC701" s="114"/>
      <c r="BD701" s="114"/>
      <c r="BE701" s="114"/>
      <c r="BF701" s="114"/>
      <c r="BG701" s="114"/>
      <c r="BH701" s="114" t="str">
        <f>IFERROR(FRACAS!AN390, "Hata Var")</f>
        <v/>
      </c>
      <c r="BI701" s="114"/>
      <c r="BJ701" s="114"/>
      <c r="BK701" s="105" t="str">
        <f>[4]SayfaKAY!AW387</f>
        <v/>
      </c>
      <c r="BL701" s="105" t="str">
        <f>[4]SayfaKAY!V387</f>
        <v>ATAK ULAŞIM SAN.TİC.LTD.ŞTİ.</v>
      </c>
      <c r="BM701" s="114"/>
      <c r="BN701" s="171" t="str">
        <f t="shared" si="469"/>
        <v>x yok</v>
      </c>
      <c r="BO701" s="171" t="b">
        <f t="shared" si="470"/>
        <v>0</v>
      </c>
      <c r="BP701" s="171" t="b">
        <f t="shared" si="471"/>
        <v>0</v>
      </c>
      <c r="BQ701" s="226">
        <f t="shared" si="472"/>
        <v>29.999999951105565</v>
      </c>
      <c r="BR701" s="226">
        <f t="shared" si="473"/>
        <v>120.00000009778887</v>
      </c>
      <c r="BS701" s="226">
        <f t="shared" si="474"/>
        <v>150.00000004889444</v>
      </c>
      <c r="BT701" s="114"/>
      <c r="BU701" s="242"/>
      <c r="BV701" s="233">
        <f t="shared" si="475"/>
        <v>5</v>
      </c>
      <c r="BW701" s="226" t="str">
        <f t="shared" si="476"/>
        <v>Evet, çakışma var</v>
      </c>
      <c r="BX701" s="229"/>
      <c r="BY701" s="247">
        <f t="shared" si="477"/>
        <v>2.0833333299378864E-2</v>
      </c>
      <c r="BZ701" s="247">
        <f t="shared" si="478"/>
        <v>8.3333333401242271E-2</v>
      </c>
      <c r="CA701" s="247">
        <f t="shared" si="479"/>
        <v>0.10416666670062114</v>
      </c>
      <c r="CB701" s="213"/>
      <c r="CC701" s="211"/>
      <c r="CD701" s="196"/>
      <c r="CE701" s="213">
        <v>386</v>
      </c>
      <c r="CF701" s="182">
        <f t="shared" si="480"/>
        <v>45657.25</v>
      </c>
      <c r="CG701" s="182">
        <f t="shared" si="481"/>
        <v>45657.354166666701</v>
      </c>
      <c r="CH701" s="196"/>
      <c r="CI701" s="196"/>
      <c r="CJ701" s="196"/>
      <c r="CK701" s="196">
        <f t="shared" si="482"/>
        <v>8.3333333401242271E-2</v>
      </c>
      <c r="CL701" s="196">
        <f t="shared" si="483"/>
        <v>2.0833333299378864E-2</v>
      </c>
      <c r="CM701" s="196">
        <f t="shared" si="484"/>
        <v>0.10416666670062114</v>
      </c>
      <c r="CN701" s="114"/>
      <c r="CO701" s="115">
        <f t="shared" si="485"/>
        <v>150.00000004889444</v>
      </c>
      <c r="CP701" s="116">
        <f t="shared" si="486"/>
        <v>5.0000000040745363</v>
      </c>
      <c r="CQ701" s="117">
        <f t="shared" si="487"/>
        <v>0.25</v>
      </c>
      <c r="CR701" s="117">
        <f t="shared" si="488"/>
        <v>45657.270833333299</v>
      </c>
      <c r="CS701" s="117">
        <f t="shared" si="489"/>
        <v>45657.354166666701</v>
      </c>
      <c r="CT701" s="118">
        <f t="shared" si="490"/>
        <v>65746109.999999948</v>
      </c>
      <c r="CU701" s="118">
        <f t="shared" si="491"/>
        <v>120.00000009778887</v>
      </c>
      <c r="CV701" s="118">
        <f t="shared" si="492"/>
        <v>65746230.000000052</v>
      </c>
      <c r="CW701" s="119">
        <f t="shared" si="493"/>
        <v>0.9999981748002873</v>
      </c>
    </row>
    <row r="702" spans="1:101" ht="118.5" customHeight="1" x14ac:dyDescent="0.3">
      <c r="A702" s="160" t="str">
        <f>[4]SayfaKAY!C586</f>
        <v>KAY5+6</v>
      </c>
      <c r="B702" s="104" t="str">
        <f>[4]SayfaKAY!D586</f>
        <v>3876(5)</v>
      </c>
      <c r="C702" s="105" t="str">
        <f>[4]SayfaKAY!E586</f>
        <v>MB</v>
      </c>
      <c r="D702" s="105">
        <f>[4]SayfaKAY!F586</f>
        <v>111129</v>
      </c>
      <c r="E702" s="106" t="str">
        <f>[4]SayfaKAY!G586</f>
        <v>BOZ-KAY5+6-FF-585</v>
      </c>
      <c r="F702" s="193">
        <f t="shared" si="454"/>
        <v>45655</v>
      </c>
      <c r="G702" s="135">
        <f t="shared" si="455"/>
        <v>0.5</v>
      </c>
      <c r="H702" s="235">
        <f>[4]SayfaKAY!H586</f>
        <v>45655.5</v>
      </c>
      <c r="I702" s="104" t="str">
        <f>[4]SayfaKAY!I586</f>
        <v>Hat/Line</v>
      </c>
      <c r="J702" s="103" t="str">
        <f>IF([4]SayfaKAY!J586="","",IF([4]SayfaKAY!J586="Müşteri","Notified by Customer","Notified by Bozankaya"))</f>
        <v>Notified by Customer</v>
      </c>
      <c r="K702" s="103" t="e">
        <f>VLOOKUP([4]SayfaKAY!L586,#REF!,2,FALSE)</f>
        <v>#REF!</v>
      </c>
      <c r="L702" s="165" t="str">
        <f>[4]SayfaKAY!X586</f>
        <v>ATAK ULAŞIM SAN.TİC.LTD.ŞTİ.</v>
      </c>
      <c r="M702" s="107" t="str">
        <f t="shared" si="456"/>
        <v>KAY5+6-BOZ-KAY5+6-FF-585</v>
      </c>
      <c r="N702" s="105" t="str">
        <f>[4]SayfaKAY!M586</f>
        <v>25.12.2024 tarihinde 15:12 gerçekleştirilen saha denetiminde 3876 nolu araçta kapı üstü bilgilendirmelerin çalışmadığı tespit edilmiştir.</v>
      </c>
      <c r="O702" s="166" t="str">
        <f>[4]SayfaKAY!P586</f>
        <v>D-Arıza değil</v>
      </c>
      <c r="P702" s="166" t="str">
        <f>[4]SayfaKAY!Q586</f>
        <v>B(Servisten çekmeye etki eden arıza)</v>
      </c>
      <c r="Q702" s="166" t="str">
        <f>[4]SayfaKAY!R586</f>
        <v>N.A(Yaralanma yok)</v>
      </c>
      <c r="R702" s="132" t="str" cm="1">
        <f t="array" ref="R702">IF([4]SayfaKAY!U586="","",_xlfn.IFS([4]SayfaKAY!U586="Bozankaya","Bozankaya",[4]SayfaKAY!U586="Müşteri","Customer",[4]SayfaKAY!U586="Tedarikçi","Equipment Supplier"))</f>
        <v>Equipment Supplier</v>
      </c>
      <c r="S702" s="204" t="str">
        <f>[4]SayfaKAY!N586</f>
        <v>Araç geldiğinde sistem donmuştur. Bilgisayardan resetlendi. Düzeldi.</v>
      </c>
      <c r="T702" s="133" t="str">
        <f>[4]SayfaKAY!AD586</f>
        <v>*Reset edildi</v>
      </c>
      <c r="U702" s="132" t="str">
        <f>[4]SayfaKAY!W586</f>
        <v>Evet</v>
      </c>
      <c r="V702" s="108">
        <f>[4]SayfaKAY!AZ586</f>
        <v>2</v>
      </c>
      <c r="W702" s="136">
        <f t="shared" si="457"/>
        <v>45655</v>
      </c>
      <c r="X702" s="137" t="str">
        <f t="shared" si="458"/>
        <v>12:30</v>
      </c>
      <c r="Y702" s="235">
        <f>[4]SayfaKAY!AE586</f>
        <v>45655.520833333299</v>
      </c>
      <c r="Z702" s="192">
        <f t="shared" si="459"/>
        <v>45656</v>
      </c>
      <c r="AA702" s="110" t="str">
        <f t="shared" si="460"/>
        <v>13:30</v>
      </c>
      <c r="AB702" s="182">
        <f>[4]SayfaKAY!BA586</f>
        <v>45656.5625</v>
      </c>
      <c r="AC702" s="257">
        <f t="shared" si="461"/>
        <v>1530</v>
      </c>
      <c r="AD702" s="111">
        <f t="shared" si="462"/>
        <v>45656</v>
      </c>
      <c r="AE702" s="111" t="str">
        <f t="shared" si="463"/>
        <v>13:30</v>
      </c>
      <c r="AF702" s="235">
        <f>[4]SayfaKAY!BA586</f>
        <v>45656.5625</v>
      </c>
      <c r="AG702" s="179" t="str">
        <f>[4]SayfaKAY!S586</f>
        <v>(III) Farklı Araçlarda Tekrarlayan Arıza</v>
      </c>
      <c r="AH702" s="178" t="str">
        <f t="shared" si="464"/>
        <v>Bu Arıza Aracın Servise Verilmesine Engel</v>
      </c>
      <c r="AI702" s="163" t="str">
        <f>[4]SayfaKAY!AV586</f>
        <v/>
      </c>
      <c r="AJ702" s="164" t="str">
        <f t="shared" si="465"/>
        <v/>
      </c>
      <c r="AK702" s="164" t="str">
        <f t="shared" si="466"/>
        <v/>
      </c>
      <c r="AL702" s="112" t="str">
        <f>[4]SayfaKAY!AX586</f>
        <v/>
      </c>
      <c r="AM702" s="257" cm="1">
        <f t="array" ref="AM702">IFERROR(IF(AND(P702&lt;&gt;"D(Arıza Değil)",AH702="Bu Arıza Aracın Servise Verilmesine Engel Değil"),
IF(Z702-F702&gt;0,(AB702-Y702)*24*60,
IF(OR(AND(G702&gt;$AS$1,G702&lt;$AT$1),AND(G702&gt;$AU$1,G702&lt;$AV$1)),
(AF702-H702)*24*60,     BH:BH0)),        AN702),0)</f>
        <v>1530</v>
      </c>
      <c r="AN702" s="257">
        <f t="shared" si="467"/>
        <v>1530</v>
      </c>
      <c r="AO702" s="174" t="str">
        <f>[4]SayfaKAY!AG586</f>
        <v/>
      </c>
      <c r="AP702" s="174" t="str">
        <f>[4]SayfaKAY!AI586</f>
        <v/>
      </c>
      <c r="AQ702" s="174" t="str">
        <f>[4]SayfaKAY!AQ586</f>
        <v/>
      </c>
      <c r="AR702" s="174" t="str">
        <f>[4]SayfaKAY!AH586</f>
        <v/>
      </c>
      <c r="AS702" s="174" t="str">
        <f>[4]SayfaKAY!AJ586</f>
        <v/>
      </c>
      <c r="AT702" s="175" t="str">
        <f>[4]SayfaKAY!AM586</f>
        <v/>
      </c>
      <c r="AU702" s="176" t="str">
        <f>[4]SayfaKAY!AL586</f>
        <v/>
      </c>
      <c r="AV702" s="176" t="str">
        <f>[4]SayfaKAY!AP586</f>
        <v/>
      </c>
      <c r="AW702" s="177" t="str">
        <f>[4]SayfaKAY!AT586</f>
        <v/>
      </c>
      <c r="AX702" s="194">
        <f t="shared" si="468"/>
        <v>33660</v>
      </c>
      <c r="AY702" s="168"/>
      <c r="AZ702" s="167"/>
      <c r="BA702" s="113"/>
      <c r="BB702" s="171"/>
      <c r="BC702" s="114"/>
      <c r="BD702" s="114"/>
      <c r="BE702" s="114"/>
      <c r="BF702" s="114"/>
      <c r="BG702" s="114"/>
      <c r="BH702" s="114">
        <f>IFERROR(FRACAS!AN589, "Hata Var")</f>
        <v>1551.0000000998843</v>
      </c>
      <c r="BI702" s="114"/>
      <c r="BJ702" s="114"/>
      <c r="BK702" s="105" t="str">
        <f>[4]SayfaKAY!AW586</f>
        <v/>
      </c>
      <c r="BL702" s="105" t="str">
        <f>[4]SayfaKAY!V586</f>
        <v>ATAK ULAŞIM SAN.TİC.LTD.ŞTİ.</v>
      </c>
      <c r="BM702" s="114"/>
      <c r="BN702" s="171" t="str">
        <f t="shared" si="469"/>
        <v>x yok</v>
      </c>
      <c r="BO702" s="171" t="b">
        <f t="shared" si="470"/>
        <v>0</v>
      </c>
      <c r="BP702" s="171" t="str">
        <f t="shared" si="471"/>
        <v>Bir günden fazla süren arıza</v>
      </c>
      <c r="BQ702" s="226">
        <f t="shared" si="472"/>
        <v>29.999999951105565</v>
      </c>
      <c r="BR702" s="226">
        <f t="shared" si="473"/>
        <v>1500.0000000488944</v>
      </c>
      <c r="BS702" s="226">
        <f t="shared" si="474"/>
        <v>1530</v>
      </c>
      <c r="BT702" s="114"/>
      <c r="BU702" s="242"/>
      <c r="BV702" s="233">
        <f t="shared" si="475"/>
        <v>2</v>
      </c>
      <c r="BW702" s="226" t="str">
        <f t="shared" si="476"/>
        <v>Evet, çakışma var</v>
      </c>
      <c r="BX702" s="229"/>
      <c r="BY702" s="247">
        <f t="shared" si="477"/>
        <v>2.0833333299378864E-2</v>
      </c>
      <c r="BZ702" s="247">
        <f t="shared" si="478"/>
        <v>1.0416666667006211</v>
      </c>
      <c r="CA702" s="247">
        <f t="shared" si="479"/>
        <v>1.0625</v>
      </c>
      <c r="CB702" s="213"/>
      <c r="CC702" s="211"/>
      <c r="CD702" s="196"/>
      <c r="CE702" s="213">
        <v>585</v>
      </c>
      <c r="CF702" s="182">
        <f t="shared" si="480"/>
        <v>45655.5</v>
      </c>
      <c r="CG702" s="182">
        <f t="shared" si="481"/>
        <v>45656.5625</v>
      </c>
      <c r="CH702" s="196"/>
      <c r="CI702" s="196"/>
      <c r="CJ702" s="196"/>
      <c r="CK702" s="196">
        <f t="shared" si="482"/>
        <v>1.0416666667006211</v>
      </c>
      <c r="CL702" s="196">
        <f t="shared" si="483"/>
        <v>2.0833333299378864E-2</v>
      </c>
      <c r="CM702" s="196">
        <f t="shared" si="484"/>
        <v>1.0625</v>
      </c>
      <c r="CN702" s="114"/>
      <c r="CO702" s="115">
        <f t="shared" si="485"/>
        <v>1530</v>
      </c>
      <c r="CP702" s="116">
        <f t="shared" si="486"/>
        <v>62.500000002037268</v>
      </c>
      <c r="CQ702" s="117">
        <f t="shared" si="487"/>
        <v>0.5</v>
      </c>
      <c r="CR702" s="117">
        <f t="shared" si="488"/>
        <v>45655.520833333299</v>
      </c>
      <c r="CS702" s="117">
        <f t="shared" si="489"/>
        <v>45656.5625</v>
      </c>
      <c r="CT702" s="118">
        <f t="shared" si="490"/>
        <v>65743229.999999948</v>
      </c>
      <c r="CU702" s="118">
        <f t="shared" si="491"/>
        <v>1500.0000000488944</v>
      </c>
      <c r="CV702" s="118">
        <f t="shared" si="492"/>
        <v>65744730</v>
      </c>
      <c r="CW702" s="119">
        <f t="shared" si="493"/>
        <v>0.99997718448307493</v>
      </c>
    </row>
    <row r="703" spans="1:101" ht="118.5" customHeight="1" x14ac:dyDescent="0.3">
      <c r="A703" s="160" t="str">
        <f>[4]SayfaKAY!C587</f>
        <v>KAY5+6</v>
      </c>
      <c r="B703" s="104" t="str">
        <f>[4]SayfaKAY!D587</f>
        <v>3878(7)</v>
      </c>
      <c r="C703" s="105" t="str">
        <f>[4]SayfaKAY!E587</f>
        <v>MB</v>
      </c>
      <c r="D703" s="105">
        <f>[4]SayfaKAY!F587</f>
        <v>88593</v>
      </c>
      <c r="E703" s="106" t="str">
        <f>[4]SayfaKAY!G587</f>
        <v>BOZ-KAY5+6-FF-586</v>
      </c>
      <c r="F703" s="134">
        <f t="shared" si="454"/>
        <v>45655</v>
      </c>
      <c r="G703" s="135">
        <f t="shared" si="455"/>
        <v>0.50208333329646848</v>
      </c>
      <c r="H703" s="235">
        <f>[4]SayfaKAY!H587</f>
        <v>45655.502083333296</v>
      </c>
      <c r="I703" s="104" t="str">
        <f>[4]SayfaKAY!I587</f>
        <v>Hat/Line</v>
      </c>
      <c r="J703" s="103" t="str">
        <f>IF([4]SayfaKAY!J587="","",IF([4]SayfaKAY!J587="Müşteri","Notified by Customer","Notified by Bozankaya"))</f>
        <v>Notified by Customer</v>
      </c>
      <c r="K703" s="103" t="e">
        <f>VLOOKUP([4]SayfaKAY!L587,#REF!,2,FALSE)</f>
        <v>#REF!</v>
      </c>
      <c r="L703" s="165" t="str">
        <f>[4]SayfaKAY!X587</f>
        <v>ATAK ULAŞIM SAN.TİC.LTD.ŞTİ.</v>
      </c>
      <c r="M703" s="107" t="str">
        <f t="shared" si="456"/>
        <v>KAY5+6-BOZ-KAY5+6-FF-586</v>
      </c>
      <c r="N703" s="105" t="str">
        <f>[4]SayfaKAY!M587</f>
        <v>25.12.2024 tarihinde 15:36 da gerçekleştirilen saha denetiminde 3878 nolu araçta kapı üstünün aktif olmadığı tespit edilmiştir.</v>
      </c>
      <c r="O703" s="166" t="str">
        <f>[4]SayfaKAY!P587</f>
        <v>D-Arıza değil</v>
      </c>
      <c r="P703" s="166" t="str">
        <f>[4]SayfaKAY!Q587</f>
        <v>B(Servisten çekmeye etki eden arıza)</v>
      </c>
      <c r="Q703" s="166" t="str">
        <f>[4]SayfaKAY!R587</f>
        <v>N.A(Yaralanma yok)</v>
      </c>
      <c r="R703" s="132" t="str" cm="1">
        <f t="array" ref="R703">IF([4]SayfaKAY!U587="","",_xlfn.IFS([4]SayfaKAY!U587="Bozankaya","Bozankaya",[4]SayfaKAY!U587="Müşteri","Customer",[4]SayfaKAY!U587="Tedarikçi","Equipment Supplier"))</f>
        <v>Equipment Supplier</v>
      </c>
      <c r="S703" s="204" t="str">
        <f>[4]SayfaKAY!N587</f>
        <v>Araç geldiğinde sistem donmuştu. Bilgisayardan resetlendi. Düzeldi.</v>
      </c>
      <c r="T703" s="133" t="str">
        <f>[4]SayfaKAY!AD587</f>
        <v>*Reset edildi</v>
      </c>
      <c r="U703" s="132" t="str">
        <f>[4]SayfaKAY!W587</f>
        <v>Evet</v>
      </c>
      <c r="V703" s="108">
        <f>[4]SayfaKAY!AZ587</f>
        <v>2</v>
      </c>
      <c r="W703" s="136">
        <f t="shared" si="457"/>
        <v>45655</v>
      </c>
      <c r="X703" s="137" t="str">
        <f t="shared" si="458"/>
        <v>12:30</v>
      </c>
      <c r="Y703" s="235">
        <f>[4]SayfaKAY!AE587</f>
        <v>45655.520833333299</v>
      </c>
      <c r="Z703" s="109">
        <f t="shared" si="459"/>
        <v>45656</v>
      </c>
      <c r="AA703" s="110" t="str">
        <f t="shared" si="460"/>
        <v>13:30</v>
      </c>
      <c r="AB703" s="182">
        <f>[4]SayfaKAY!BA587</f>
        <v>45656.5625</v>
      </c>
      <c r="AC703" s="257">
        <f t="shared" si="461"/>
        <v>1527.0000000530854</v>
      </c>
      <c r="AD703" s="111">
        <f t="shared" si="462"/>
        <v>45656</v>
      </c>
      <c r="AE703" s="111" t="str">
        <f t="shared" si="463"/>
        <v>13:30</v>
      </c>
      <c r="AF703" s="235">
        <f>[4]SayfaKAY!BA587</f>
        <v>45656.5625</v>
      </c>
      <c r="AG703" s="179" t="str">
        <f>[4]SayfaKAY!S587</f>
        <v>(III) Farklı Araçlarda Tekrarlayan Arıza</v>
      </c>
      <c r="AH703" s="178" t="str">
        <f t="shared" si="464"/>
        <v>Bu Arıza Aracın Servise Verilmesine Engel</v>
      </c>
      <c r="AI703" s="163" t="str">
        <f>[4]SayfaKAY!AV587</f>
        <v/>
      </c>
      <c r="AJ703" s="164" t="str">
        <f t="shared" si="465"/>
        <v/>
      </c>
      <c r="AK703" s="164" t="str">
        <f t="shared" si="466"/>
        <v/>
      </c>
      <c r="AL703" s="112" t="str">
        <f>[4]SayfaKAY!AX587</f>
        <v/>
      </c>
      <c r="AM703" s="257" cm="1">
        <f t="array" ref="AM703">IFERROR(IF(AND(P703&lt;&gt;"D(Arıza Değil)",AH703="Bu Arıza Aracın Servise Verilmesine Engel Değil"),
IF(Z703-F703&gt;0,(AB703-Y703)*24*60,
IF(OR(AND(G703&gt;$AS$1,G703&lt;$AT$1),AND(G703&gt;$AU$1,G703&lt;$AV$1)),
(AF703-H703)*24*60,     BH:BH0)),        AN703),0)</f>
        <v>1527.0000000530854</v>
      </c>
      <c r="AN703" s="257">
        <f t="shared" si="467"/>
        <v>1527.0000000530854</v>
      </c>
      <c r="AO703" s="174" t="str">
        <f>[4]SayfaKAY!AG587</f>
        <v/>
      </c>
      <c r="AP703" s="174" t="str">
        <f>[4]SayfaKAY!AI587</f>
        <v/>
      </c>
      <c r="AQ703" s="174" t="str">
        <f>[4]SayfaKAY!AQ587</f>
        <v/>
      </c>
      <c r="AR703" s="174" t="str">
        <f>[4]SayfaKAY!AH587</f>
        <v/>
      </c>
      <c r="AS703" s="174" t="str">
        <f>[4]SayfaKAY!AJ587</f>
        <v/>
      </c>
      <c r="AT703" s="175" t="str">
        <f>[4]SayfaKAY!AM587</f>
        <v/>
      </c>
      <c r="AU703" s="176" t="str">
        <f>[4]SayfaKAY!AL587</f>
        <v/>
      </c>
      <c r="AV703" s="176" t="str">
        <f>[4]SayfaKAY!AP587</f>
        <v/>
      </c>
      <c r="AW703" s="177" t="str">
        <f>[4]SayfaKAY!AT587</f>
        <v/>
      </c>
      <c r="AX703" s="194">
        <f t="shared" si="468"/>
        <v>33594.000001167879</v>
      </c>
      <c r="AY703" s="168"/>
      <c r="AZ703" s="167"/>
      <c r="BA703" s="113"/>
      <c r="BB703" s="171" t="str">
        <f t="shared" ref="BB703:BB712" si="495">IF($AQ$1="X", IF(AND(G703&gt;=$AS$1,G703&lt;=$AT$1),IF(P703&lt;&gt;"D(Arıza Değil)",AC703,0), IF(AND(G703&gt;=$AU$1,G703&lt;=$AV$1),IF(P703&lt;&gt;"D(Arıza Değil)",AC703,0), "")), "")</f>
        <v/>
      </c>
      <c r="BC703" s="114"/>
      <c r="BD703" s="114"/>
      <c r="BE703" s="114"/>
      <c r="BF703" s="114"/>
      <c r="BG703" s="114"/>
      <c r="BH703" s="114">
        <f>IFERROR(FRACAS!AN590, "Hata Var")</f>
        <v>1554.9999999871943</v>
      </c>
      <c r="BI703" s="114"/>
      <c r="BJ703" s="114"/>
      <c r="BK703" s="105" t="str">
        <f>[4]SayfaKAY!AW587</f>
        <v/>
      </c>
      <c r="BL703" s="105" t="str">
        <f>[4]SayfaKAY!V587</f>
        <v>ATAK ULAŞIM SAN.TİC.LTD.ŞTİ.</v>
      </c>
      <c r="BM703" s="114"/>
      <c r="BN703" s="171" t="str">
        <f t="shared" si="469"/>
        <v>x yok</v>
      </c>
      <c r="BO703" s="171" t="b">
        <f t="shared" si="470"/>
        <v>0</v>
      </c>
      <c r="BP703" s="171" t="str">
        <f t="shared" si="471"/>
        <v>Bir günden fazla süren arıza</v>
      </c>
      <c r="BQ703" s="226">
        <f t="shared" si="472"/>
        <v>27.000000004190952</v>
      </c>
      <c r="BR703" s="226">
        <f t="shared" si="473"/>
        <v>1500.0000000488944</v>
      </c>
      <c r="BS703" s="226">
        <f t="shared" si="474"/>
        <v>1527.0000000530854</v>
      </c>
      <c r="BT703" s="114"/>
      <c r="BU703" s="242"/>
      <c r="BV703" s="233">
        <f t="shared" si="475"/>
        <v>1</v>
      </c>
      <c r="BW703" s="226" t="str">
        <f t="shared" si="476"/>
        <v>Evet, çakışma var</v>
      </c>
      <c r="BX703" s="229"/>
      <c r="BY703" s="247">
        <f t="shared" si="477"/>
        <v>1.8750000002910383E-2</v>
      </c>
      <c r="BZ703" s="247">
        <f t="shared" si="478"/>
        <v>1.0416666667006211</v>
      </c>
      <c r="CA703" s="247">
        <f t="shared" si="479"/>
        <v>1.0604166667035315</v>
      </c>
      <c r="CB703" s="213"/>
      <c r="CC703" s="211"/>
      <c r="CD703" s="196"/>
      <c r="CE703" s="213">
        <v>586</v>
      </c>
      <c r="CF703" s="182">
        <f t="shared" si="480"/>
        <v>45655.502083333296</v>
      </c>
      <c r="CG703" s="182">
        <f t="shared" si="481"/>
        <v>45656.5625</v>
      </c>
      <c r="CH703" s="196"/>
      <c r="CI703" s="196"/>
      <c r="CJ703" s="196"/>
      <c r="CK703" s="196">
        <f t="shared" si="482"/>
        <v>1.0416666667006211</v>
      </c>
      <c r="CL703" s="196">
        <f t="shared" si="483"/>
        <v>1.8750000002910383E-2</v>
      </c>
      <c r="CM703" s="196">
        <f t="shared" si="484"/>
        <v>1.0604166667035315</v>
      </c>
      <c r="CN703" s="114"/>
      <c r="CO703" s="115">
        <f t="shared" si="485"/>
        <v>1527.0000000530854</v>
      </c>
      <c r="CP703" s="116">
        <f t="shared" si="486"/>
        <v>62.500000002037268</v>
      </c>
      <c r="CQ703" s="117">
        <f t="shared" si="487"/>
        <v>0.50208333329646848</v>
      </c>
      <c r="CR703" s="117">
        <f t="shared" si="488"/>
        <v>45655.520833333299</v>
      </c>
      <c r="CS703" s="117">
        <f t="shared" si="489"/>
        <v>45656.5625</v>
      </c>
      <c r="CT703" s="118">
        <f t="shared" si="490"/>
        <v>65743227.000000007</v>
      </c>
      <c r="CU703" s="118">
        <f t="shared" si="491"/>
        <v>1500.0000000488944</v>
      </c>
      <c r="CV703" s="118">
        <f t="shared" si="492"/>
        <v>65744727.000000052</v>
      </c>
      <c r="CW703" s="119">
        <f t="shared" si="493"/>
        <v>0.99997718448203388</v>
      </c>
    </row>
    <row r="704" spans="1:101" ht="118.5" customHeight="1" x14ac:dyDescent="0.3">
      <c r="A704" s="160" t="str">
        <f>[4]SayfaKAY!C784</f>
        <v>KAY5+6</v>
      </c>
      <c r="B704" s="104" t="str">
        <f>[4]SayfaKAY!D784</f>
        <v>3874(3)</v>
      </c>
      <c r="C704" s="105" t="str">
        <f>[4]SayfaKAY!E784</f>
        <v>MA</v>
      </c>
      <c r="D704" s="105">
        <f>[4]SayfaKAY!F784</f>
        <v>101000</v>
      </c>
      <c r="E704" s="106" t="str">
        <f>[4]SayfaKAY!G784</f>
        <v>BOZ-KAY5+6-FF-771</v>
      </c>
      <c r="F704" s="193">
        <f t="shared" si="454"/>
        <v>45654</v>
      </c>
      <c r="G704" s="135">
        <f t="shared" si="455"/>
        <v>0.53333333329646848</v>
      </c>
      <c r="H704" s="235">
        <f>[4]SayfaKAY!H784</f>
        <v>45654.533333333296</v>
      </c>
      <c r="I704" s="104" t="str">
        <f>[4]SayfaKAY!I784</f>
        <v>Hat/Line</v>
      </c>
      <c r="J704" s="103" t="str">
        <f>IF([4]SayfaKAY!J784="","",IF([4]SayfaKAY!J784="Müşteri","Notified by Customer","Notified by Bozankaya"))</f>
        <v>Notified by Customer</v>
      </c>
      <c r="K704" s="103" t="e">
        <f>VLOOKUP([4]SayfaKAY!L784,#REF!,2,FALSE)</f>
        <v>#REF!</v>
      </c>
      <c r="L704" s="165" t="str">
        <f>[4]SayfaKAY!X784</f>
        <v/>
      </c>
      <c r="M704" s="107" t="str">
        <f t="shared" si="456"/>
        <v>KAY5+6-BOZ-KAY5+6-FF-771</v>
      </c>
      <c r="N704" s="105" t="str">
        <f>[4]SayfaKAY!M784</f>
        <v>STATİK KONVERTÖR PS1 MA MODÜLÜ ARIZASI VERİYOR</v>
      </c>
      <c r="O704" s="166" t="str">
        <f>[4]SayfaKAY!P784</f>
        <v>C-Uyarı, sürüş devamlılığı</v>
      </c>
      <c r="P704" s="166" t="str">
        <f>[4]SayfaKAY!Q784</f>
        <v>B(Servisten çekmeye etki eden arıza)</v>
      </c>
      <c r="Q704" s="166" t="str">
        <f>[4]SayfaKAY!R784</f>
        <v>N.A(Yaralanma yok)</v>
      </c>
      <c r="R704" s="132" t="str" cm="1">
        <f t="array" ref="R704">IF([4]SayfaKAY!U784="","",_xlfn.IFS([4]SayfaKAY!U784="Bozankaya","Bozankaya",[4]SayfaKAY!U784="Müşteri","Customer",[4]SayfaKAY!U784="Tedarikçi","Equipment Supplier"))</f>
        <v>Equipment Supplier</v>
      </c>
      <c r="S704" s="204" t="str">
        <f>[4]SayfaKAY!N784</f>
        <v>STATİK KONVERTÖR DEVRE DIŞI KALMIŞ ARAÇ RESETLENDİ ARIZA GİDERİLDİ</v>
      </c>
      <c r="T704" s="133" t="str">
        <f>[4]SayfaKAY!AD784</f>
        <v>Ekipman yenisi ile değiştirildi</v>
      </c>
      <c r="U704" s="132" t="str">
        <f>[4]SayfaKAY!W784</f>
        <v/>
      </c>
      <c r="V704" s="108" t="str">
        <f>[4]SayfaKAY!AZ784</f>
        <v/>
      </c>
      <c r="W704" s="136">
        <f t="shared" si="457"/>
        <v>45654</v>
      </c>
      <c r="X704" s="137" t="str">
        <f t="shared" si="458"/>
        <v>13:00</v>
      </c>
      <c r="Y704" s="235">
        <f>[4]SayfaKAY!AE784</f>
        <v>45654.541666666701</v>
      </c>
      <c r="Z704" s="109">
        <f t="shared" si="459"/>
        <v>45654</v>
      </c>
      <c r="AA704" s="110" t="str">
        <f t="shared" si="460"/>
        <v>15:00</v>
      </c>
      <c r="AB704" s="182">
        <f>[4]SayfaKAY!BA784</f>
        <v>45654.625</v>
      </c>
      <c r="AC704" s="257">
        <f t="shared" si="461"/>
        <v>132.00000005308539</v>
      </c>
      <c r="AD704" s="111">
        <f t="shared" si="462"/>
        <v>45654</v>
      </c>
      <c r="AE704" s="111" t="str">
        <f t="shared" si="463"/>
        <v>15:00</v>
      </c>
      <c r="AF704" s="235">
        <f>[4]SayfaKAY!BA784</f>
        <v>45654.625</v>
      </c>
      <c r="AG704" s="179" t="str">
        <f>[4]SayfaKAY!S784</f>
        <v>(III) Farklı Araçlarda Tekrarlayan Arıza</v>
      </c>
      <c r="AH704" s="178" t="str">
        <f t="shared" si="464"/>
        <v>Bu Arıza Aracın Servise Verilmesine Engel</v>
      </c>
      <c r="AI704" s="163" t="str">
        <f>[4]SayfaKAY!AV784</f>
        <v/>
      </c>
      <c r="AJ704" s="164" t="str">
        <f t="shared" si="465"/>
        <v/>
      </c>
      <c r="AK704" s="164" t="str">
        <f t="shared" si="466"/>
        <v/>
      </c>
      <c r="AL704" s="112" t="str">
        <f>[4]SayfaKAY!AX784</f>
        <v/>
      </c>
      <c r="AM704" s="257" cm="1">
        <f t="array" ref="AM704">IFERROR(IF(AND(P704&lt;&gt;"D(Arıza Değil)",AH704="Bu Arıza Aracın Servise Verilmesine Engel Değil"),
IF(Z704-F704&gt;0,(AB704-Y704)*24*60,
IF(OR(AND(G704&gt;$AS$1,G704&lt;$AT$1),AND(G704&gt;$AU$1,G704&lt;$AV$1)),
(AF704-H704)*24*60,     BH:BH0)),        AN704),0)</f>
        <v>132.00000005308539</v>
      </c>
      <c r="AN704" s="257">
        <f t="shared" si="467"/>
        <v>132.00000005308539</v>
      </c>
      <c r="AO704" s="174" t="str">
        <f>[4]SayfaKAY!AG784</f>
        <v/>
      </c>
      <c r="AP704" s="174" t="str">
        <f>[4]SayfaKAY!AI784</f>
        <v/>
      </c>
      <c r="AQ704" s="174" t="str">
        <f>[4]SayfaKAY!AQ784</f>
        <v/>
      </c>
      <c r="AR704" s="174" t="str">
        <f>[4]SayfaKAY!AH784</f>
        <v/>
      </c>
      <c r="AS704" s="174" t="str">
        <f>[4]SayfaKAY!AJ784</f>
        <v/>
      </c>
      <c r="AT704" s="175" t="str">
        <f>[4]SayfaKAY!AM784</f>
        <v/>
      </c>
      <c r="AU704" s="176" t="str">
        <f>[4]SayfaKAY!AL784</f>
        <v/>
      </c>
      <c r="AV704" s="176" t="str">
        <f>[4]SayfaKAY!AP784</f>
        <v/>
      </c>
      <c r="AW704" s="177" t="str">
        <f>[4]SayfaKAY!AT784</f>
        <v/>
      </c>
      <c r="AX704" s="194" t="str">
        <f t="shared" si="468"/>
        <v/>
      </c>
      <c r="AY704" s="168"/>
      <c r="AZ704" s="167"/>
      <c r="BA704" s="113"/>
      <c r="BB704" s="171" t="str">
        <f t="shared" si="495"/>
        <v/>
      </c>
      <c r="BC704" s="114"/>
      <c r="BD704" s="114"/>
      <c r="BE704" s="114"/>
      <c r="BF704" s="114"/>
      <c r="BG704" s="114"/>
      <c r="BH704" s="114">
        <f>IFERROR(FRACAS!AN787, "Hata Var")</f>
        <v>120.00000009778887</v>
      </c>
      <c r="BI704" s="114"/>
      <c r="BJ704" s="114"/>
      <c r="BK704" s="105" t="str">
        <f>[4]SayfaKAY!AW784</f>
        <v/>
      </c>
      <c r="BL704" s="105" t="str">
        <f>[4]SayfaKAY!V784</f>
        <v>MEDCOM SP. Z O.O.</v>
      </c>
      <c r="BM704" s="114"/>
      <c r="BN704" s="171" t="str">
        <f t="shared" si="469"/>
        <v>x yok</v>
      </c>
      <c r="BO704" s="171" t="b">
        <f t="shared" si="470"/>
        <v>0</v>
      </c>
      <c r="BP704" s="171" t="b">
        <f t="shared" si="471"/>
        <v>0</v>
      </c>
      <c r="BQ704" s="226">
        <f t="shared" si="472"/>
        <v>12.000000101979822</v>
      </c>
      <c r="BR704" s="226">
        <f t="shared" si="473"/>
        <v>119.99999995110556</v>
      </c>
      <c r="BS704" s="226">
        <f t="shared" si="474"/>
        <v>132.00000005308539</v>
      </c>
      <c r="BT704" s="114"/>
      <c r="BU704" s="242"/>
      <c r="BV704" s="233">
        <f t="shared" si="475"/>
        <v>0</v>
      </c>
      <c r="BW704" s="226" t="str">
        <f t="shared" si="476"/>
        <v>Hayır, çakışma yok</v>
      </c>
      <c r="BX704" s="229"/>
      <c r="BY704" s="247">
        <f t="shared" si="477"/>
        <v>8.3333334041526541E-3</v>
      </c>
      <c r="BZ704" s="247">
        <f t="shared" si="478"/>
        <v>8.3333333299378864E-2</v>
      </c>
      <c r="CA704" s="247">
        <f t="shared" si="479"/>
        <v>9.1666666703531519E-2</v>
      </c>
      <c r="CB704" s="213"/>
      <c r="CC704" s="211"/>
      <c r="CD704" s="196"/>
      <c r="CE704" s="213">
        <v>783</v>
      </c>
      <c r="CF704" s="182">
        <f t="shared" si="480"/>
        <v>45654.533333333296</v>
      </c>
      <c r="CG704" s="182">
        <f t="shared" si="481"/>
        <v>45654.625</v>
      </c>
      <c r="CH704" s="196"/>
      <c r="CI704" s="196"/>
      <c r="CJ704" s="196"/>
      <c r="CK704" s="196">
        <f t="shared" si="482"/>
        <v>8.3333333299378864E-2</v>
      </c>
      <c r="CL704" s="196">
        <f t="shared" si="483"/>
        <v>8.3333334041526541E-3</v>
      </c>
      <c r="CM704" s="196">
        <f t="shared" si="484"/>
        <v>9.1666666703531519E-2</v>
      </c>
      <c r="CN704" s="114"/>
      <c r="CO704" s="115">
        <f t="shared" si="485"/>
        <v>132.00000005308539</v>
      </c>
      <c r="CP704" s="116">
        <f t="shared" si="486"/>
        <v>4.9999999979627319</v>
      </c>
      <c r="CQ704" s="117">
        <f t="shared" si="487"/>
        <v>0.53333333329646848</v>
      </c>
      <c r="CR704" s="117">
        <f t="shared" si="488"/>
        <v>45654.541666666701</v>
      </c>
      <c r="CS704" s="117">
        <f t="shared" si="489"/>
        <v>45654.625</v>
      </c>
      <c r="CT704" s="118">
        <f t="shared" si="490"/>
        <v>65741772.000000104</v>
      </c>
      <c r="CU704" s="118">
        <f t="shared" si="491"/>
        <v>119.99999995110556</v>
      </c>
      <c r="CV704" s="118">
        <f t="shared" si="492"/>
        <v>65741892.000000052</v>
      </c>
      <c r="CW704" s="119">
        <f t="shared" si="493"/>
        <v>0.9999981746798533</v>
      </c>
    </row>
    <row r="705" spans="1:101" ht="118.5" customHeight="1" x14ac:dyDescent="0.3">
      <c r="A705" s="160" t="str">
        <f>[4]SayfaKAY!C800</f>
        <v>KAY5+6</v>
      </c>
      <c r="B705" s="104" t="str">
        <f>[4]SayfaKAY!D800</f>
        <v>3873(2)</v>
      </c>
      <c r="C705" s="105" t="str">
        <f>[4]SayfaKAY!E800</f>
        <v>MB</v>
      </c>
      <c r="D705" s="105">
        <f>[4]SayfaKAY!F800</f>
        <v>116200</v>
      </c>
      <c r="E705" s="106" t="str">
        <f>[4]SayfaKAY!G800</f>
        <v>BOZ-KAY5+6-FF-787</v>
      </c>
      <c r="F705" s="193">
        <f t="shared" si="454"/>
        <v>45654</v>
      </c>
      <c r="G705" s="135">
        <f t="shared" si="455"/>
        <v>0.78680555560276844</v>
      </c>
      <c r="H705" s="235">
        <f>[4]SayfaKAY!H800</f>
        <v>45654.786805555603</v>
      </c>
      <c r="I705" s="104" t="str">
        <f>[4]SayfaKAY!I800</f>
        <v>Hat/Line</v>
      </c>
      <c r="J705" s="103" t="str">
        <f>IF([4]SayfaKAY!J800="","",IF([4]SayfaKAY!J800="Müşteri","Notified by Customer","Notified by Bozankaya"))</f>
        <v>Notified by Customer</v>
      </c>
      <c r="K705" s="103" t="e">
        <f>VLOOKUP([4]SayfaKAY!L800,#REF!,2,FALSE)</f>
        <v>#REF!</v>
      </c>
      <c r="L705" s="165" t="str">
        <f>[4]SayfaKAY!X800</f>
        <v/>
      </c>
      <c r="M705" s="107" t="str">
        <f t="shared" si="456"/>
        <v>KAY5+6-BOZ-KAY5+6-FF-787</v>
      </c>
      <c r="N705" s="105" t="str">
        <f>[4]SayfaKAY!M800</f>
        <v>KABİN KLİMASI YETERSİZ</v>
      </c>
      <c r="O705" s="166" t="str">
        <f>[4]SayfaKAY!P800</f>
        <v>C-Uyarı, sürüş devamlılığı</v>
      </c>
      <c r="P705" s="166" t="str">
        <f>[4]SayfaKAY!Q800</f>
        <v>B(Servisten çekmeye etki eden arıza)</v>
      </c>
      <c r="Q705" s="166" t="str">
        <f>[4]SayfaKAY!R800</f>
        <v>N.A(Yaralanma yok)</v>
      </c>
      <c r="R705" s="132" t="str" cm="1">
        <f t="array" ref="R705">IF([4]SayfaKAY!U800="","",_xlfn.IFS([4]SayfaKAY!U800="Bozankaya","Bozankaya",[4]SayfaKAY!U800="Müşteri","Customer",[4]SayfaKAY!U800="Tedarikçi","Equipment Supplier"))</f>
        <v>Equipment Supplier</v>
      </c>
      <c r="S705" s="204" t="str">
        <f>[4]SayfaKAY!N800</f>
        <v>STATİK KONVERTÖR ARIZAYA DÜŞTÜĞÜ İÇİN ISITMA YAPMIYORDU ARAÇ RESETLENDİ ARIZA GİDERİLDİ</v>
      </c>
      <c r="T705" s="133" t="str">
        <f>[4]SayfaKAY!AD800</f>
        <v>Ekipman yenisi ile değiştirildi</v>
      </c>
      <c r="U705" s="132" t="str">
        <f>[4]SayfaKAY!W800</f>
        <v/>
      </c>
      <c r="V705" s="108" t="str">
        <f>[4]SayfaKAY!AZ800</f>
        <v/>
      </c>
      <c r="W705" s="136">
        <f t="shared" si="457"/>
        <v>45654</v>
      </c>
      <c r="X705" s="137" t="str">
        <f t="shared" si="458"/>
        <v>19:00</v>
      </c>
      <c r="Y705" s="235">
        <f>[4]SayfaKAY!AE800</f>
        <v>45654.791666666701</v>
      </c>
      <c r="Z705" s="109">
        <f t="shared" si="459"/>
        <v>45654</v>
      </c>
      <c r="AA705" s="110" t="str">
        <f t="shared" si="460"/>
        <v>20:10</v>
      </c>
      <c r="AB705" s="182">
        <f>[4]SayfaKAY!BA800</f>
        <v>45654.840277777803</v>
      </c>
      <c r="AC705" s="257">
        <f t="shared" si="461"/>
        <v>76.999999968102202</v>
      </c>
      <c r="AD705" s="111">
        <f t="shared" si="462"/>
        <v>45654</v>
      </c>
      <c r="AE705" s="111" t="str">
        <f t="shared" si="463"/>
        <v>20:10</v>
      </c>
      <c r="AF705" s="235">
        <f>[4]SayfaKAY!BA800</f>
        <v>45654.840277777803</v>
      </c>
      <c r="AG705" s="179" t="str">
        <f>[4]SayfaKAY!S800</f>
        <v>(III) Farklı Araçlarda Tekrarlayan Arıza</v>
      </c>
      <c r="AH705" s="178" t="str">
        <f t="shared" si="464"/>
        <v>Bu Arıza Aracın Servise Verilmesine Engel</v>
      </c>
      <c r="AI705" s="163" t="str">
        <f>[4]SayfaKAY!AV800</f>
        <v/>
      </c>
      <c r="AJ705" s="164" t="str">
        <f t="shared" si="465"/>
        <v/>
      </c>
      <c r="AK705" s="164" t="str">
        <f t="shared" si="466"/>
        <v/>
      </c>
      <c r="AL705" s="112" t="str">
        <f>[4]SayfaKAY!AX800</f>
        <v/>
      </c>
      <c r="AM705" s="257" cm="1">
        <f t="array" ref="AM705">IFERROR(IF(AND(P705&lt;&gt;"D(Arıza Değil)",AH705="Bu Arıza Aracın Servise Verilmesine Engel Değil"),
IF(Z705-F705&gt;0,(AB705-Y705)*24*60,
IF(OR(AND(G705&gt;$AS$1,G705&lt;$AT$1),AND(G705&gt;$AU$1,G705&lt;$AV$1)),
(AF705-H705)*24*60,     BH:BH0)),        AN705),0)</f>
        <v>76.999999968102202</v>
      </c>
      <c r="AN705" s="257">
        <f t="shared" si="467"/>
        <v>76.999999968102202</v>
      </c>
      <c r="AO705" s="174" t="str">
        <f>[4]SayfaKAY!AG800</f>
        <v/>
      </c>
      <c r="AP705" s="174" t="str">
        <f>[4]SayfaKAY!AI800</f>
        <v/>
      </c>
      <c r="AQ705" s="174" t="str">
        <f>[4]SayfaKAY!AQ800</f>
        <v/>
      </c>
      <c r="AR705" s="174" t="str">
        <f>[4]SayfaKAY!AH800</f>
        <v/>
      </c>
      <c r="AS705" s="174" t="str">
        <f>[4]SayfaKAY!AJ800</f>
        <v/>
      </c>
      <c r="AT705" s="175" t="str">
        <f>[4]SayfaKAY!AM800</f>
        <v/>
      </c>
      <c r="AU705" s="176" t="str">
        <f>[4]SayfaKAY!AL800</f>
        <v/>
      </c>
      <c r="AV705" s="176" t="str">
        <f>[4]SayfaKAY!AP800</f>
        <v/>
      </c>
      <c r="AW705" s="177" t="str">
        <f>[4]SayfaKAY!AT800</f>
        <v/>
      </c>
      <c r="AX705" s="194" t="str">
        <f t="shared" si="468"/>
        <v/>
      </c>
      <c r="AY705" s="168"/>
      <c r="AZ705" s="167"/>
      <c r="BA705" s="113"/>
      <c r="BB705" s="171" t="str">
        <f t="shared" si="495"/>
        <v/>
      </c>
      <c r="BC705" s="114"/>
      <c r="BD705" s="114"/>
      <c r="BE705" s="114"/>
      <c r="BF705" s="114"/>
      <c r="BG705" s="114"/>
      <c r="BH705" s="114">
        <f>IFERROR(FRACAS!AN803, "Hata Var")</f>
        <v>121.9999999681022</v>
      </c>
      <c r="BI705" s="114"/>
      <c r="BJ705" s="114"/>
      <c r="BK705" s="105" t="str">
        <f>[4]SayfaKAY!AW800</f>
        <v/>
      </c>
      <c r="BL705" s="105" t="str">
        <f>[4]SayfaKAY!V800</f>
        <v>MEDCOM SP. Z O.O.</v>
      </c>
      <c r="BM705" s="114"/>
      <c r="BN705" s="171" t="str">
        <f t="shared" si="469"/>
        <v>x yok</v>
      </c>
      <c r="BO705" s="171" t="str">
        <f t="shared" si="470"/>
        <v>aynı gün giderilen arıza</v>
      </c>
      <c r="BP705" s="171" t="str">
        <f t="shared" si="471"/>
        <v>aynı gün giderilen arıza</v>
      </c>
      <c r="BQ705" s="226">
        <f t="shared" si="472"/>
        <v>6.9999999809078872</v>
      </c>
      <c r="BR705" s="226">
        <f t="shared" si="473"/>
        <v>69.999999987194315</v>
      </c>
      <c r="BS705" s="226">
        <f t="shared" si="474"/>
        <v>76.999999968102202</v>
      </c>
      <c r="BT705" s="114"/>
      <c r="BU705" s="242"/>
      <c r="BV705" s="233">
        <f t="shared" si="475"/>
        <v>0</v>
      </c>
      <c r="BW705" s="226" t="str">
        <f t="shared" si="476"/>
        <v>Hayır, çakışma yok</v>
      </c>
      <c r="BX705" s="229"/>
      <c r="BY705" s="247">
        <f t="shared" si="477"/>
        <v>4.8611110978526995E-3</v>
      </c>
      <c r="BZ705" s="247">
        <f t="shared" si="478"/>
        <v>4.8611111102218274E-2</v>
      </c>
      <c r="CA705" s="247">
        <f t="shared" si="479"/>
        <v>5.3472222200070973E-2</v>
      </c>
      <c r="CB705" s="213"/>
      <c r="CC705" s="211"/>
      <c r="CD705" s="196"/>
      <c r="CE705" s="213">
        <v>799</v>
      </c>
      <c r="CF705" s="182">
        <f t="shared" si="480"/>
        <v>45654.786805555603</v>
      </c>
      <c r="CG705" s="182">
        <f t="shared" si="481"/>
        <v>45654.840277777803</v>
      </c>
      <c r="CH705" s="196"/>
      <c r="CI705" s="196"/>
      <c r="CJ705" s="196"/>
      <c r="CK705" s="196">
        <f t="shared" si="482"/>
        <v>4.8611111102218274E-2</v>
      </c>
      <c r="CL705" s="196">
        <f t="shared" si="483"/>
        <v>4.8611110978526995E-3</v>
      </c>
      <c r="CM705" s="196">
        <f t="shared" si="484"/>
        <v>5.3472222200070973E-2</v>
      </c>
      <c r="CN705" s="114"/>
      <c r="CO705" s="115">
        <f t="shared" si="485"/>
        <v>76.999999968102202</v>
      </c>
      <c r="CP705" s="116">
        <f t="shared" si="486"/>
        <v>2.9166666661330964</v>
      </c>
      <c r="CQ705" s="117">
        <f t="shared" si="487"/>
        <v>0.78680555560276844</v>
      </c>
      <c r="CR705" s="117">
        <f t="shared" si="488"/>
        <v>45654.791666666701</v>
      </c>
      <c r="CS705" s="117">
        <f t="shared" si="489"/>
        <v>45654.840277777803</v>
      </c>
      <c r="CT705" s="118">
        <f t="shared" si="490"/>
        <v>65741766.999999978</v>
      </c>
      <c r="CU705" s="118">
        <f t="shared" si="491"/>
        <v>69.999999987194315</v>
      </c>
      <c r="CV705" s="118">
        <f t="shared" si="492"/>
        <v>65741836.99999997</v>
      </c>
      <c r="CW705" s="119">
        <f t="shared" si="493"/>
        <v>0.99999893522902328</v>
      </c>
    </row>
    <row r="706" spans="1:101" ht="118.5" customHeight="1" x14ac:dyDescent="0.3">
      <c r="A706" s="160" t="str">
        <f>[4]SayfaKAY!C801</f>
        <v>KAY5+6</v>
      </c>
      <c r="B706" s="104" t="str">
        <f>[4]SayfaKAY!D801</f>
        <v>3874(3)</v>
      </c>
      <c r="C706" s="105" t="str">
        <f>[4]SayfaKAY!E801</f>
        <v>MB</v>
      </c>
      <c r="D706" s="105">
        <f>[4]SayfaKAY!F801</f>
        <v>113942</v>
      </c>
      <c r="E706" s="106" t="str">
        <f>[4]SayfaKAY!G801</f>
        <v>BOZ-KAY5+6-FF-788</v>
      </c>
      <c r="F706" s="193">
        <f t="shared" si="454"/>
        <v>45654</v>
      </c>
      <c r="G706" s="135">
        <f t="shared" si="455"/>
        <v>0.7861111110978527</v>
      </c>
      <c r="H706" s="235">
        <f>[4]SayfaKAY!H801</f>
        <v>45654.786111111098</v>
      </c>
      <c r="I706" s="104" t="str">
        <f>[4]SayfaKAY!I801</f>
        <v>Hat/Line</v>
      </c>
      <c r="J706" s="103" t="str">
        <f>IF([4]SayfaKAY!J801="","",IF([4]SayfaKAY!J801="Müşteri","Notified by Customer","Notified by Bozankaya"))</f>
        <v>Notified by Customer</v>
      </c>
      <c r="K706" s="103" t="e">
        <f>VLOOKUP([4]SayfaKAY!L801,#REF!,2,FALSE)</f>
        <v>#REF!</v>
      </c>
      <c r="L706" s="165" t="str">
        <f>[4]SayfaKAY!X801</f>
        <v/>
      </c>
      <c r="M706" s="107" t="str">
        <f t="shared" si="456"/>
        <v>KAY5+6-BOZ-KAY5+6-FF-788</v>
      </c>
      <c r="N706" s="105" t="str">
        <f>[4]SayfaKAY!M801</f>
        <v>CB KABİN KLİMASI ÇALIŞMIYOR DEVREYE GİRMİYOR KABİN SOĞUK</v>
      </c>
      <c r="O706" s="166" t="str">
        <f>[4]SayfaKAY!P801</f>
        <v>D-Arıza değil</v>
      </c>
      <c r="P706" s="166" t="str">
        <f>[4]SayfaKAY!Q801</f>
        <v>B(Servisten çekmeye etki eden arıza)</v>
      </c>
      <c r="Q706" s="166" t="str">
        <f>[4]SayfaKAY!R801</f>
        <v>N.A(Yaralanma yok)</v>
      </c>
      <c r="R706" s="132" t="str" cm="1">
        <f t="array" ref="R706">IF([4]SayfaKAY!U801="","",_xlfn.IFS([4]SayfaKAY!U801="Bozankaya","Bozankaya",[4]SayfaKAY!U801="Müşteri","Customer",[4]SayfaKAY!U801="Tedarikçi","Equipment Supplier"))</f>
        <v>Equipment Supplier</v>
      </c>
      <c r="S706" s="204" t="str">
        <f>[4]SayfaKAY!N801</f>
        <v>STATİK KONVERTÖR DEVRE DIŞI KALDIĞI İÇİN ISITMA YAPMIYORDU ARAÇ RESETLENDİ ISITMA YAPIYOR</v>
      </c>
      <c r="T706" s="133" t="str">
        <f>[4]SayfaKAY!AD801</f>
        <v>Ekipman yenisi ile değiştirildi</v>
      </c>
      <c r="U706" s="132" t="str">
        <f>[4]SayfaKAY!W801</f>
        <v/>
      </c>
      <c r="V706" s="108" t="str">
        <f>[4]SayfaKAY!AZ801</f>
        <v/>
      </c>
      <c r="W706" s="136">
        <f t="shared" si="457"/>
        <v>45654</v>
      </c>
      <c r="X706" s="137" t="str">
        <f t="shared" si="458"/>
        <v>19:00</v>
      </c>
      <c r="Y706" s="235">
        <f>[4]SayfaKAY!AE801</f>
        <v>45654.791666666701</v>
      </c>
      <c r="Z706" s="109">
        <f t="shared" si="459"/>
        <v>45654</v>
      </c>
      <c r="AA706" s="110" t="str">
        <f t="shared" si="460"/>
        <v>20:28</v>
      </c>
      <c r="AB706" s="182">
        <f>[4]SayfaKAY!BA801</f>
        <v>45654.8527777778</v>
      </c>
      <c r="AC706" s="257">
        <f t="shared" si="461"/>
        <v>96.000000050989911</v>
      </c>
      <c r="AD706" s="111">
        <f t="shared" si="462"/>
        <v>45654</v>
      </c>
      <c r="AE706" s="111" t="str">
        <f t="shared" si="463"/>
        <v>20:28</v>
      </c>
      <c r="AF706" s="235">
        <f>[4]SayfaKAY!BA801</f>
        <v>45654.8527777778</v>
      </c>
      <c r="AG706" s="179" t="str">
        <f>[4]SayfaKAY!S801</f>
        <v>(III) Farklı Araçlarda Tekrarlayan Arıza</v>
      </c>
      <c r="AH706" s="178" t="str">
        <f t="shared" si="464"/>
        <v>Bu Arıza Aracın Servise Verilmesine Engel</v>
      </c>
      <c r="AI706" s="163" t="str">
        <f>[4]SayfaKAY!AV801</f>
        <v/>
      </c>
      <c r="AJ706" s="164" t="str">
        <f t="shared" si="465"/>
        <v/>
      </c>
      <c r="AK706" s="164" t="str">
        <f t="shared" si="466"/>
        <v/>
      </c>
      <c r="AL706" s="112" t="str">
        <f>[4]SayfaKAY!AX801</f>
        <v/>
      </c>
      <c r="AM706" s="257" cm="1">
        <f t="array" ref="AM706">IFERROR(IF(AND(P706&lt;&gt;"D(Arıza Değil)",AH706="Bu Arıza Aracın Servise Verilmesine Engel Değil"),
IF(Z706-F706&gt;0,(AB706-Y706)*24*60,
IF(OR(AND(G706&gt;$AS$1,G706&lt;$AT$1),AND(G706&gt;$AU$1,G706&lt;$AV$1)),
(AF706-H706)*24*60,     BH:BH0)),        AN706),0)</f>
        <v>96.000000050989911</v>
      </c>
      <c r="AN706" s="257">
        <f t="shared" si="467"/>
        <v>96.000000050989911</v>
      </c>
      <c r="AO706" s="174" t="str">
        <f>[4]SayfaKAY!AG801</f>
        <v/>
      </c>
      <c r="AP706" s="174" t="str">
        <f>[4]SayfaKAY!AI801</f>
        <v/>
      </c>
      <c r="AQ706" s="174" t="str">
        <f>[4]SayfaKAY!AQ801</f>
        <v/>
      </c>
      <c r="AR706" s="174" t="str">
        <f>[4]SayfaKAY!AH801</f>
        <v/>
      </c>
      <c r="AS706" s="174" t="str">
        <f>[4]SayfaKAY!AJ801</f>
        <v/>
      </c>
      <c r="AT706" s="175" t="str">
        <f>[4]SayfaKAY!AM801</f>
        <v/>
      </c>
      <c r="AU706" s="176" t="str">
        <f>[4]SayfaKAY!AL801</f>
        <v/>
      </c>
      <c r="AV706" s="176" t="str">
        <f>[4]SayfaKAY!AP801</f>
        <v/>
      </c>
      <c r="AW706" s="177" t="str">
        <f>[4]SayfaKAY!AT801</f>
        <v/>
      </c>
      <c r="AX706" s="194" t="str">
        <f t="shared" si="468"/>
        <v/>
      </c>
      <c r="AY706" s="168"/>
      <c r="AZ706" s="167"/>
      <c r="BA706" s="113"/>
      <c r="BB706" s="171" t="str">
        <f t="shared" si="495"/>
        <v/>
      </c>
      <c r="BC706" s="114"/>
      <c r="BD706" s="114"/>
      <c r="BE706" s="114"/>
      <c r="BF706" s="114"/>
      <c r="BG706" s="114"/>
      <c r="BH706" s="114">
        <f>IFERROR(FRACAS!AN804, "Hata Var")</f>
        <v>126.99999993201345</v>
      </c>
      <c r="BI706" s="114"/>
      <c r="BJ706" s="114"/>
      <c r="BK706" s="105" t="str">
        <f>[4]SayfaKAY!AW801</f>
        <v/>
      </c>
      <c r="BL706" s="105" t="str">
        <f>[4]SayfaKAY!V801</f>
        <v>MEDCOM SP. Z O.O.</v>
      </c>
      <c r="BM706" s="114"/>
      <c r="BN706" s="171" t="str">
        <f t="shared" si="469"/>
        <v>x yok</v>
      </c>
      <c r="BO706" s="171" t="str">
        <f t="shared" si="470"/>
        <v>aynı gün giderilen arıza</v>
      </c>
      <c r="BP706" s="171" t="str">
        <f t="shared" si="471"/>
        <v>aynı gün giderilen arıza</v>
      </c>
      <c r="BQ706" s="226">
        <f t="shared" si="472"/>
        <v>8.0000000679865479</v>
      </c>
      <c r="BR706" s="226">
        <f t="shared" si="473"/>
        <v>87.999999983003363</v>
      </c>
      <c r="BS706" s="226">
        <f t="shared" si="474"/>
        <v>96.000000050989911</v>
      </c>
      <c r="BT706" s="114"/>
      <c r="BU706" s="242"/>
      <c r="BV706" s="233">
        <f t="shared" si="475"/>
        <v>0</v>
      </c>
      <c r="BW706" s="226" t="str">
        <f t="shared" si="476"/>
        <v>Hayır, çakışma yok</v>
      </c>
      <c r="BX706" s="229"/>
      <c r="BY706" s="247">
        <f t="shared" si="477"/>
        <v>5.5555556027684361E-3</v>
      </c>
      <c r="BZ706" s="247">
        <f t="shared" si="478"/>
        <v>6.1111111099307891E-2</v>
      </c>
      <c r="CA706" s="247">
        <f t="shared" si="479"/>
        <v>6.6666666702076327E-2</v>
      </c>
      <c r="CB706" s="213"/>
      <c r="CC706" s="211"/>
      <c r="CD706" s="196"/>
      <c r="CE706" s="213">
        <v>800</v>
      </c>
      <c r="CF706" s="182">
        <f t="shared" si="480"/>
        <v>45654.786111111098</v>
      </c>
      <c r="CG706" s="182">
        <f t="shared" si="481"/>
        <v>45654.8527777778</v>
      </c>
      <c r="CH706" s="196"/>
      <c r="CI706" s="196"/>
      <c r="CJ706" s="196"/>
      <c r="CK706" s="196">
        <f t="shared" si="482"/>
        <v>6.1111111099307891E-2</v>
      </c>
      <c r="CL706" s="196">
        <f t="shared" si="483"/>
        <v>5.5555556027684361E-3</v>
      </c>
      <c r="CM706" s="196">
        <f t="shared" si="484"/>
        <v>6.6666666702076327E-2</v>
      </c>
      <c r="CN706" s="114"/>
      <c r="CO706" s="115">
        <f t="shared" si="485"/>
        <v>96.000000050989911</v>
      </c>
      <c r="CP706" s="116">
        <f t="shared" si="486"/>
        <v>3.6666666659584735</v>
      </c>
      <c r="CQ706" s="117">
        <f t="shared" si="487"/>
        <v>0.7861111110978527</v>
      </c>
      <c r="CR706" s="117">
        <f t="shared" si="488"/>
        <v>45654.791666666701</v>
      </c>
      <c r="CS706" s="117">
        <f t="shared" si="489"/>
        <v>45654.8527777778</v>
      </c>
      <c r="CT706" s="118">
        <f t="shared" si="490"/>
        <v>65741768.000000067</v>
      </c>
      <c r="CU706" s="118">
        <f t="shared" si="491"/>
        <v>87.999999983003363</v>
      </c>
      <c r="CV706" s="118">
        <f t="shared" si="492"/>
        <v>65741856.000000052</v>
      </c>
      <c r="CW706" s="119">
        <f t="shared" si="493"/>
        <v>0.99999866143115912</v>
      </c>
    </row>
    <row r="707" spans="1:101" ht="118.5" customHeight="1" x14ac:dyDescent="0.3">
      <c r="A707" s="160" t="str">
        <f>[4]SayfaKAY!C802</f>
        <v>KAY5+6</v>
      </c>
      <c r="B707" s="104" t="str">
        <f>[4]SayfaKAY!D802</f>
        <v>3874(3)</v>
      </c>
      <c r="C707" s="105" t="str">
        <f>[4]SayfaKAY!E802</f>
        <v>MB</v>
      </c>
      <c r="D707" s="105">
        <f>[4]SayfaKAY!F802</f>
        <v>113000</v>
      </c>
      <c r="E707" s="106" t="str">
        <f>[4]SayfaKAY!G802</f>
        <v>BOZ-KAY5+6-FF-789</v>
      </c>
      <c r="F707" s="193">
        <f t="shared" si="454"/>
        <v>45653</v>
      </c>
      <c r="G707" s="135">
        <f t="shared" si="455"/>
        <v>0.44583333330228925</v>
      </c>
      <c r="H707" s="235">
        <f>[4]SayfaKAY!H802</f>
        <v>45653.445833333302</v>
      </c>
      <c r="I707" s="104" t="str">
        <f>[4]SayfaKAY!I802</f>
        <v>Hat/Line</v>
      </c>
      <c r="J707" s="103" t="str">
        <f>IF([4]SayfaKAY!J802="","",IF([4]SayfaKAY!J802="Müşteri","Notified by Customer","Notified by Bozankaya"))</f>
        <v>Notified by Customer</v>
      </c>
      <c r="K707" s="103" t="e">
        <f>VLOOKUP([4]SayfaKAY!L802,#REF!,2,FALSE)</f>
        <v>#REF!</v>
      </c>
      <c r="L707" s="165" t="str">
        <f>[4]SayfaKAY!X802</f>
        <v>MEDCOM SP. Z O.O.</v>
      </c>
      <c r="M707" s="107" t="str">
        <f t="shared" si="456"/>
        <v>KAY5+6-BOZ-KAY5+6-FF-789</v>
      </c>
      <c r="N707" s="105" t="str">
        <f>[4]SayfaKAY!M802</f>
        <v>KLİMA 10 SANİYE ÇALIŞIP DURUYOR, İÇERİSİ SOĞUK</v>
      </c>
      <c r="O707" s="166" t="str">
        <f>[4]SayfaKAY!P802</f>
        <v>D-Arıza değil</v>
      </c>
      <c r="P707" s="166" t="str">
        <f>[4]SayfaKAY!Q802</f>
        <v>B(Servisten çekmeye etki eden arıza)</v>
      </c>
      <c r="Q707" s="166" t="str">
        <f>[4]SayfaKAY!R802</f>
        <v>N.A(Yaralanma yok)</v>
      </c>
      <c r="R707" s="132" t="str" cm="1">
        <f t="array" ref="R707">IF([4]SayfaKAY!U802="","",_xlfn.IFS([4]SayfaKAY!U802="Bozankaya","Bozankaya",[4]SayfaKAY!U802="Müşteri","Customer",[4]SayfaKAY!U802="Tedarikçi","Equipment Supplier"))</f>
        <v>Equipment Supplier</v>
      </c>
      <c r="S707" s="204" t="str">
        <f>[4]SayfaKAY!N802</f>
        <v>STATİK KONVERTÖR DEVRE DIŞI KALDIĞI İÇİN ISITMA YAPMIYORDU ARAÇ RESETLENDİ ISITMA YAPIYOR</v>
      </c>
      <c r="T707" s="133" t="str">
        <f>[4]SayfaKAY!AD802</f>
        <v>Ekipman yenisi ile değiştirildi</v>
      </c>
      <c r="U707" s="132" t="str">
        <f>[4]SayfaKAY!W802</f>
        <v>Evet</v>
      </c>
      <c r="V707" s="108">
        <f>[4]SayfaKAY!AZ802</f>
        <v>2</v>
      </c>
      <c r="W707" s="136">
        <f t="shared" si="457"/>
        <v>45653</v>
      </c>
      <c r="X707" s="137" t="str">
        <f t="shared" si="458"/>
        <v>11:00</v>
      </c>
      <c r="Y707" s="235">
        <f>[4]SayfaKAY!AE802</f>
        <v>45653.458333333299</v>
      </c>
      <c r="Z707" s="109">
        <f t="shared" si="459"/>
        <v>45653</v>
      </c>
      <c r="AA707" s="110" t="str">
        <f t="shared" si="460"/>
        <v>13:00</v>
      </c>
      <c r="AB707" s="182">
        <f>[4]SayfaKAY!BA802</f>
        <v>45653.541666666701</v>
      </c>
      <c r="AC707" s="257">
        <f t="shared" si="461"/>
        <v>138.00000009359792</v>
      </c>
      <c r="AD707" s="111">
        <f t="shared" si="462"/>
        <v>45653</v>
      </c>
      <c r="AE707" s="111" t="str">
        <f t="shared" si="463"/>
        <v>13:00</v>
      </c>
      <c r="AF707" s="235">
        <f>[4]SayfaKAY!BA802</f>
        <v>45653.541666666701</v>
      </c>
      <c r="AG707" s="179" t="str">
        <f>[4]SayfaKAY!S802</f>
        <v>(III) Farklı Araçlarda Tekrarlayan Arıza</v>
      </c>
      <c r="AH707" s="178" t="str">
        <f t="shared" si="464"/>
        <v>Bu Arıza Aracın Servise Verilmesine Engel</v>
      </c>
      <c r="AI707" s="163" t="str">
        <f>[4]SayfaKAY!AV802</f>
        <v/>
      </c>
      <c r="AJ707" s="164" t="str">
        <f t="shared" si="465"/>
        <v/>
      </c>
      <c r="AK707" s="164" t="str">
        <f t="shared" si="466"/>
        <v/>
      </c>
      <c r="AL707" s="112" t="str">
        <f>[4]SayfaKAY!AX802</f>
        <v/>
      </c>
      <c r="AM707" s="257" cm="1">
        <f t="array" ref="AM707">IFERROR(IF(AND(P707&lt;&gt;"D(Arıza Değil)",AH707="Bu Arıza Aracın Servise Verilmesine Engel Değil"),
IF(Z707-F707&gt;0,(AB707-Y707)*24*60,
IF(OR(AND(G707&gt;$AS$1,G707&lt;$AT$1),AND(G707&gt;$AU$1,G707&lt;$AV$1)),
(AF707-H707)*24*60,     BH:BH0)),        AN707),0)</f>
        <v>138.00000009359792</v>
      </c>
      <c r="AN707" s="257">
        <f t="shared" si="467"/>
        <v>138.00000009359792</v>
      </c>
      <c r="AO707" s="174" t="str">
        <f>[4]SayfaKAY!AG802</f>
        <v/>
      </c>
      <c r="AP707" s="174" t="str">
        <f>[4]SayfaKAY!AI802</f>
        <v/>
      </c>
      <c r="AQ707" s="174" t="str">
        <f>[4]SayfaKAY!AQ802</f>
        <v/>
      </c>
      <c r="AR707" s="174" t="str">
        <f>[4]SayfaKAY!AH802</f>
        <v/>
      </c>
      <c r="AS707" s="174" t="str">
        <f>[4]SayfaKAY!AJ802</f>
        <v/>
      </c>
      <c r="AT707" s="175" t="str">
        <f>[4]SayfaKAY!AM802</f>
        <v/>
      </c>
      <c r="AU707" s="176" t="str">
        <f>[4]SayfaKAY!AL802</f>
        <v/>
      </c>
      <c r="AV707" s="176" t="str">
        <f>[4]SayfaKAY!AP802</f>
        <v/>
      </c>
      <c r="AW707" s="177" t="str">
        <f>[4]SayfaKAY!AT802</f>
        <v/>
      </c>
      <c r="AX707" s="194">
        <f t="shared" si="468"/>
        <v>3036.0000020591542</v>
      </c>
      <c r="AY707" s="168"/>
      <c r="AZ707" s="167"/>
      <c r="BA707" s="113"/>
      <c r="BB707" s="171" t="str">
        <f t="shared" si="495"/>
        <v/>
      </c>
      <c r="BC707" s="114"/>
      <c r="BD707" s="114"/>
      <c r="BE707" s="114"/>
      <c r="BF707" s="114"/>
      <c r="BG707" s="114"/>
      <c r="BH707" s="114">
        <f>IFERROR(FRACAS!AN805, "Hata Var")</f>
        <v>186.99999998090789</v>
      </c>
      <c r="BI707" s="114"/>
      <c r="BJ707" s="114"/>
      <c r="BK707" s="105" t="str">
        <f>[4]SayfaKAY!AW802</f>
        <v/>
      </c>
      <c r="BL707" s="105" t="str">
        <f>[4]SayfaKAY!V802</f>
        <v>MEDCOM SP. Z O.O.</v>
      </c>
      <c r="BM707" s="114"/>
      <c r="BN707" s="171" t="str">
        <f t="shared" si="469"/>
        <v>x yok</v>
      </c>
      <c r="BO707" s="171" t="b">
        <f t="shared" si="470"/>
        <v>0</v>
      </c>
      <c r="BP707" s="171" t="b">
        <f t="shared" si="471"/>
        <v>0</v>
      </c>
      <c r="BQ707" s="226">
        <f t="shared" si="472"/>
        <v>17.999999995809048</v>
      </c>
      <c r="BR707" s="226">
        <f t="shared" si="473"/>
        <v>120.00000009778887</v>
      </c>
      <c r="BS707" s="226">
        <f t="shared" si="474"/>
        <v>138.00000009359792</v>
      </c>
      <c r="BT707" s="114"/>
      <c r="BU707" s="242"/>
      <c r="BV707" s="233">
        <f t="shared" si="475"/>
        <v>0</v>
      </c>
      <c r="BW707" s="226" t="str">
        <f t="shared" si="476"/>
        <v>Hayır, çakışma yok</v>
      </c>
      <c r="BX707" s="229"/>
      <c r="BY707" s="247">
        <f t="shared" si="477"/>
        <v>1.2499999997089617E-2</v>
      </c>
      <c r="BZ707" s="247">
        <f t="shared" si="478"/>
        <v>8.3333333401242271E-2</v>
      </c>
      <c r="CA707" s="247">
        <f t="shared" si="479"/>
        <v>9.5833333398331888E-2</v>
      </c>
      <c r="CB707" s="213"/>
      <c r="CC707" s="211"/>
      <c r="CD707" s="196"/>
      <c r="CE707" s="213">
        <v>801</v>
      </c>
      <c r="CF707" s="182">
        <f t="shared" si="480"/>
        <v>45653.445833333302</v>
      </c>
      <c r="CG707" s="182">
        <f t="shared" si="481"/>
        <v>45653.541666666701</v>
      </c>
      <c r="CH707" s="196"/>
      <c r="CI707" s="196"/>
      <c r="CJ707" s="196"/>
      <c r="CK707" s="196">
        <f t="shared" si="482"/>
        <v>8.3333333401242271E-2</v>
      </c>
      <c r="CL707" s="196">
        <f t="shared" si="483"/>
        <v>1.2499999997089617E-2</v>
      </c>
      <c r="CM707" s="196">
        <f t="shared" si="484"/>
        <v>9.5833333398331888E-2</v>
      </c>
      <c r="CN707" s="114"/>
      <c r="CO707" s="115">
        <f t="shared" si="485"/>
        <v>138.00000009359792</v>
      </c>
      <c r="CP707" s="116">
        <f t="shared" si="486"/>
        <v>5.0000000040745363</v>
      </c>
      <c r="CQ707" s="117">
        <f t="shared" si="487"/>
        <v>0.44583333330228925</v>
      </c>
      <c r="CR707" s="117">
        <f t="shared" si="488"/>
        <v>45653.458333333299</v>
      </c>
      <c r="CS707" s="117">
        <f t="shared" si="489"/>
        <v>45653.541666666701</v>
      </c>
      <c r="CT707" s="118">
        <f t="shared" si="490"/>
        <v>65740337.999999993</v>
      </c>
      <c r="CU707" s="118">
        <f t="shared" si="491"/>
        <v>120.00000009778887</v>
      </c>
      <c r="CV707" s="118">
        <f t="shared" si="492"/>
        <v>65740458.000000097</v>
      </c>
      <c r="CW707" s="119">
        <f t="shared" si="493"/>
        <v>0.99999817464003515</v>
      </c>
    </row>
    <row r="708" spans="1:101" ht="118.5" customHeight="1" x14ac:dyDescent="0.3">
      <c r="A708" s="160" t="str">
        <f>[4]SayfaKAY!C693</f>
        <v>KAY5+6</v>
      </c>
      <c r="B708" s="104" t="str">
        <f>[4]SayfaKAY!D693</f>
        <v>3875(4)</v>
      </c>
      <c r="C708" s="105" t="str">
        <f>[4]SayfaKAY!E693</f>
        <v>MB</v>
      </c>
      <c r="D708" s="105">
        <f>[4]SayfaKAY!F693</f>
        <v>83612</v>
      </c>
      <c r="E708" s="106" t="str">
        <f>[4]SayfaKAY!G693</f>
        <v>BOZ-KAY5+6-FF-680</v>
      </c>
      <c r="F708" s="193">
        <f t="shared" si="454"/>
        <v>45651</v>
      </c>
      <c r="G708" s="135">
        <f t="shared" si="455"/>
        <v>0.27361111110076308</v>
      </c>
      <c r="H708" s="235">
        <f>[4]SayfaKAY!H693</f>
        <v>45651.273611111101</v>
      </c>
      <c r="I708" s="104" t="str">
        <f>[4]SayfaKAY!I693</f>
        <v>Hat/Line</v>
      </c>
      <c r="J708" s="103" t="str">
        <f>IF([4]SayfaKAY!J693="","",IF([4]SayfaKAY!J693="Müşteri","Notified by Customer","Notified by Bozankaya"))</f>
        <v>Notified by Customer</v>
      </c>
      <c r="K708" s="103" t="e">
        <f>VLOOKUP([4]SayfaKAY!L693,#REF!,2,FALSE)</f>
        <v>#REF!</v>
      </c>
      <c r="L708" s="165" t="str">
        <f>[4]SayfaKAY!X693</f>
        <v>ATAK ULAŞIM SAN.TİC.LTD.ŞTİ.</v>
      </c>
      <c r="M708" s="107" t="str">
        <f t="shared" si="456"/>
        <v>KAY5+6-BOZ-KAY5+6-FF-680</v>
      </c>
      <c r="N708" s="105" t="str">
        <f>[4]SayfaKAY!M693</f>
        <v>2 adet kapı üstü ekran çalışmamaktadır.</v>
      </c>
      <c r="O708" s="166" t="str">
        <f>[4]SayfaKAY!P693</f>
        <v>D-Arıza değil</v>
      </c>
      <c r="P708" s="166" t="str">
        <f>[4]SayfaKAY!Q693</f>
        <v>B(Servisten çekmeye etki eden arıza)</v>
      </c>
      <c r="Q708" s="166" t="str">
        <f>[4]SayfaKAY!R693</f>
        <v>N.A(Yaralanma yok)</v>
      </c>
      <c r="R708" s="132" t="str" cm="1">
        <f t="array" ref="R708">IF([4]SayfaKAY!U693="","",_xlfn.IFS([4]SayfaKAY!U693="Bozankaya","Bozankaya",[4]SayfaKAY!U693="Müşteri","Customer",[4]SayfaKAY!U693="Tedarikçi","Equipment Supplier"))</f>
        <v>Equipment Supplier</v>
      </c>
      <c r="S708" s="204" t="str">
        <f>[4]SayfaKAY!N693</f>
        <v>Kapı üstü ekranlar çalışmadığı için kapı üstü ekran bilgisayarı resetlendi. Arıza giderildi.</v>
      </c>
      <c r="T708" s="133" t="str">
        <f>[4]SayfaKAY!AD693</f>
        <v>*Reset edildi</v>
      </c>
      <c r="U708" s="132" t="str">
        <f>[4]SayfaKAY!W693</f>
        <v>Evet</v>
      </c>
      <c r="V708" s="108">
        <f>[4]SayfaKAY!AZ693</f>
        <v>2</v>
      </c>
      <c r="W708" s="136">
        <f t="shared" si="457"/>
        <v>45650</v>
      </c>
      <c r="X708" s="137" t="str">
        <f t="shared" si="458"/>
        <v>07:00</v>
      </c>
      <c r="Y708" s="235">
        <f>[4]SayfaKAY!AE693</f>
        <v>45650.291666666701</v>
      </c>
      <c r="Z708" s="109">
        <f t="shared" si="459"/>
        <v>45651</v>
      </c>
      <c r="AA708" s="110" t="str">
        <f t="shared" si="460"/>
        <v>08:00</v>
      </c>
      <c r="AB708" s="182">
        <f>[4]SayfaKAY!BA693</f>
        <v>45651.333333333299</v>
      </c>
      <c r="AC708" s="257">
        <f t="shared" si="461"/>
        <v>85.999999966006726</v>
      </c>
      <c r="AD708" s="111">
        <f t="shared" si="462"/>
        <v>45651</v>
      </c>
      <c r="AE708" s="111" t="str">
        <f t="shared" si="463"/>
        <v>08:00</v>
      </c>
      <c r="AF708" s="235">
        <f>[4]SayfaKAY!BA693</f>
        <v>45651.333333333299</v>
      </c>
      <c r="AG708" s="179" t="str">
        <f>[4]SayfaKAY!S693</f>
        <v>(III) Farklı Araçlarda Tekrarlayan Arıza</v>
      </c>
      <c r="AH708" s="178" t="str">
        <f t="shared" si="464"/>
        <v>Bu Arıza Aracın Servise Verilmesine Engel</v>
      </c>
      <c r="AI708" s="163" t="str">
        <f>[4]SayfaKAY!AV693</f>
        <v/>
      </c>
      <c r="AJ708" s="164" t="str">
        <f t="shared" si="465"/>
        <v/>
      </c>
      <c r="AK708" s="164" t="str">
        <f t="shared" si="466"/>
        <v/>
      </c>
      <c r="AL708" s="112" t="str">
        <f>[4]SayfaKAY!AX693</f>
        <v/>
      </c>
      <c r="AM708" s="257" cm="1">
        <f t="array" ref="AM708">IFERROR(IF(AND(P708&lt;&gt;"D(Arıza Değil)",AH708="Bu Arıza Aracın Servise Verilmesine Engel Değil"),
IF(Z708-F708&gt;0,(AB708-Y708)*24*60,
IF(OR(AND(G708&gt;$AS$1,G708&lt;$AT$1),AND(G708&gt;$AU$1,G708&lt;$AV$1)),
(AF708-H708)*24*60,     BH:BH0)),        AN708),0)</f>
        <v>85.999999966006726</v>
      </c>
      <c r="AN708" s="257">
        <f t="shared" si="467"/>
        <v>85.999999966006726</v>
      </c>
      <c r="AO708" s="174" t="str">
        <f>[4]SayfaKAY!AG693</f>
        <v/>
      </c>
      <c r="AP708" s="174" t="str">
        <f>[4]SayfaKAY!AI693</f>
        <v/>
      </c>
      <c r="AQ708" s="174" t="str">
        <f>[4]SayfaKAY!AQ693</f>
        <v/>
      </c>
      <c r="AR708" s="174" t="str">
        <f>[4]SayfaKAY!AH693</f>
        <v/>
      </c>
      <c r="AS708" s="174" t="str">
        <f>[4]SayfaKAY!AJ693</f>
        <v/>
      </c>
      <c r="AT708" s="175" t="str">
        <f>[4]SayfaKAY!AM693</f>
        <v/>
      </c>
      <c r="AU708" s="176" t="str">
        <f>[4]SayfaKAY!AL693</f>
        <v/>
      </c>
      <c r="AV708" s="176" t="str">
        <f>[4]SayfaKAY!AP693</f>
        <v/>
      </c>
      <c r="AW708" s="177" t="str">
        <f>[4]SayfaKAY!AT693</f>
        <v/>
      </c>
      <c r="AX708" s="194">
        <f t="shared" si="468"/>
        <v>1891.999999252148</v>
      </c>
      <c r="AY708" s="168"/>
      <c r="AZ708" s="167"/>
      <c r="BA708" s="113"/>
      <c r="BB708" s="171" t="str">
        <f t="shared" si="495"/>
        <v/>
      </c>
      <c r="BC708" s="114"/>
      <c r="BD708" s="114"/>
      <c r="BE708" s="114"/>
      <c r="BF708" s="114"/>
      <c r="BG708" s="114"/>
      <c r="BH708" s="114">
        <f>IFERROR(FRACAS!AN696, "Hata Var")</f>
        <v>1528.9999999233987</v>
      </c>
      <c r="BI708" s="114"/>
      <c r="BJ708" s="114"/>
      <c r="BK708" s="105" t="str">
        <f>[4]SayfaKAY!AW693</f>
        <v/>
      </c>
      <c r="BL708" s="105" t="str">
        <f>[4]SayfaKAY!V693</f>
        <v>ATAK ULAŞIM SAN.TİC.LTD.ŞTİ.</v>
      </c>
      <c r="BM708" s="114"/>
      <c r="BN708" s="171" t="str">
        <f t="shared" si="469"/>
        <v>x yok</v>
      </c>
      <c r="BO708" s="171" t="str">
        <f t="shared" si="470"/>
        <v>aynı gün giderilen arıza</v>
      </c>
      <c r="BP708" s="171" t="str">
        <f t="shared" si="471"/>
        <v>aynı gün giderilen arıza</v>
      </c>
      <c r="BQ708" s="226">
        <f t="shared" si="472"/>
        <v>-1413.9999999362044</v>
      </c>
      <c r="BR708" s="226">
        <f t="shared" si="473"/>
        <v>1499.9999999022111</v>
      </c>
      <c r="BS708" s="226">
        <f t="shared" si="474"/>
        <v>85.999999966006726</v>
      </c>
      <c r="BT708" s="114"/>
      <c r="BU708" s="242"/>
      <c r="BV708" s="233">
        <f t="shared" si="475"/>
        <v>3</v>
      </c>
      <c r="BW708" s="226" t="str">
        <f t="shared" si="476"/>
        <v>Evet, çakışma var</v>
      </c>
      <c r="BX708" s="229"/>
      <c r="BY708" s="247">
        <f t="shared" si="477"/>
        <v>-0.98194444440014195</v>
      </c>
      <c r="BZ708" s="247">
        <f t="shared" si="478"/>
        <v>1.0416666665987577</v>
      </c>
      <c r="CA708" s="247">
        <f t="shared" si="479"/>
        <v>5.9722222198615782E-2</v>
      </c>
      <c r="CB708" s="213"/>
      <c r="CC708" s="211"/>
      <c r="CD708" s="196"/>
      <c r="CE708" s="213">
        <v>692</v>
      </c>
      <c r="CF708" s="182">
        <f t="shared" si="480"/>
        <v>45651.273611111101</v>
      </c>
      <c r="CG708" s="182">
        <f t="shared" si="481"/>
        <v>45651.333333333299</v>
      </c>
      <c r="CH708" s="196"/>
      <c r="CI708" s="196"/>
      <c r="CJ708" s="196"/>
      <c r="CK708" s="196">
        <f t="shared" si="482"/>
        <v>1.0416666665987577</v>
      </c>
      <c r="CL708" s="196">
        <f t="shared" si="483"/>
        <v>-0.98194444440014195</v>
      </c>
      <c r="CM708" s="196">
        <f t="shared" si="484"/>
        <v>5.9722222198615782E-2</v>
      </c>
      <c r="CN708" s="114"/>
      <c r="CO708" s="115">
        <f t="shared" si="485"/>
        <v>85.999999966006726</v>
      </c>
      <c r="CP708" s="116">
        <f t="shared" si="486"/>
        <v>62.499999995925464</v>
      </c>
      <c r="CQ708" s="117">
        <f t="shared" si="487"/>
        <v>0.27361111110076308</v>
      </c>
      <c r="CR708" s="117">
        <f t="shared" si="488"/>
        <v>45650.291666666701</v>
      </c>
      <c r="CS708" s="117">
        <f t="shared" si="489"/>
        <v>45651.333333333299</v>
      </c>
      <c r="CT708" s="118">
        <f t="shared" si="490"/>
        <v>65736026.000000067</v>
      </c>
      <c r="CU708" s="118">
        <f t="shared" si="491"/>
        <v>1499.9999999022111</v>
      </c>
      <c r="CV708" s="118">
        <f t="shared" si="492"/>
        <v>65737525.999999963</v>
      </c>
      <c r="CW708" s="119">
        <f t="shared" si="493"/>
        <v>0.99997718198278562</v>
      </c>
    </row>
    <row r="709" spans="1:101" ht="118.5" customHeight="1" x14ac:dyDescent="0.3">
      <c r="A709" s="160" t="str">
        <f>[4]SayfaKAY!C335</f>
        <v>KAY5+6</v>
      </c>
      <c r="B709" s="104" t="str">
        <f>[4]SayfaKAY!D335</f>
        <v>3876(5)</v>
      </c>
      <c r="C709" s="105" t="str">
        <f>[4]SayfaKAY!E335</f>
        <v>RB</v>
      </c>
      <c r="D709" s="105">
        <f>[4]SayfaKAY!F335</f>
        <v>107863</v>
      </c>
      <c r="E709" s="106" t="str">
        <f>[4]SayfaKAY!G335</f>
        <v>BOZ-KAY5+6-FF-334</v>
      </c>
      <c r="F709" s="134">
        <f t="shared" si="454"/>
        <v>45646</v>
      </c>
      <c r="G709" s="135">
        <f t="shared" si="455"/>
        <v>0.28541666670207633</v>
      </c>
      <c r="H709" s="235">
        <f>[4]SayfaKAY!H335</f>
        <v>45646.285416666702</v>
      </c>
      <c r="I709" s="104" t="str">
        <f>[4]SayfaKAY!I335</f>
        <v>Depo/Depot</v>
      </c>
      <c r="J709" s="103" t="str">
        <f>IF([4]SayfaKAY!J335="","",IF([4]SayfaKAY!J335="Müşteri","Notified by Customer","Notified by Bozankaya"))</f>
        <v>Notified by Customer</v>
      </c>
      <c r="K709" s="103" t="e">
        <f>VLOOKUP([4]SayfaKAY!L335,#REF!,2,FALSE)</f>
        <v>#REF!</v>
      </c>
      <c r="L709" s="165" t="str">
        <f>[4]SayfaKAY!X335</f>
        <v>FKT KOLTUK SİS. ÜRETİM VE DAĞITIM</v>
      </c>
      <c r="M709" s="107" t="str">
        <f t="shared" si="456"/>
        <v>KAY5+6-BOZ-KAY5+6-FF-334</v>
      </c>
      <c r="N709" s="105" t="str">
        <f>[4]SayfaKAY!M335</f>
        <v>RB TAHSİSLİ KOLTUK KOL DAYAMA YERİNEDEN ÇIKMIŞ</v>
      </c>
      <c r="O709" s="166" t="str">
        <f>[4]SayfaKAY!P335</f>
        <v>C-Uyarı, sürüş devamlılığı</v>
      </c>
      <c r="P709" s="166" t="str">
        <f>[4]SayfaKAY!Q335</f>
        <v>C(Sisteme etki etmeyen arıza)</v>
      </c>
      <c r="Q709" s="166" t="str">
        <f>[4]SayfaKAY!R335</f>
        <v>N.A(Yaralanma yok)</v>
      </c>
      <c r="R709" s="132" t="str" cm="1">
        <f t="array" ref="R709">IF([4]SayfaKAY!U335="","",_xlfn.IFS([4]SayfaKAY!U335="Bozankaya","Bozankaya",[4]SayfaKAY!U335="Müşteri","Customer",[4]SayfaKAY!U335="Tedarikçi","Equipment Supplier"))</f>
        <v>Equipment Supplier</v>
      </c>
      <c r="S709" s="204" t="str">
        <f>[4]SayfaKAY!N335</f>
        <v>KOLTUK SÖKÜLEREK KOL DAYAMA CİVATALARI SIKILDI</v>
      </c>
      <c r="T709" s="133" t="str">
        <f>[4]SayfaKAY!AD335</f>
        <v/>
      </c>
      <c r="U709" s="132" t="str">
        <f>[4]SayfaKAY!W335</f>
        <v>Evet</v>
      </c>
      <c r="V709" s="108">
        <f>[4]SayfaKAY!AZ335</f>
        <v>1</v>
      </c>
      <c r="W709" s="136">
        <f t="shared" si="457"/>
        <v>45646</v>
      </c>
      <c r="X709" s="137" t="str">
        <f t="shared" si="458"/>
        <v>07:00</v>
      </c>
      <c r="Y709" s="235">
        <f>[4]SayfaKAY!AE335</f>
        <v>45646.291666666701</v>
      </c>
      <c r="Z709" s="109">
        <f t="shared" si="459"/>
        <v>45646</v>
      </c>
      <c r="AA709" s="110" t="str">
        <f t="shared" si="460"/>
        <v>09:00</v>
      </c>
      <c r="AB709" s="182">
        <f>[4]SayfaKAY!BA335</f>
        <v>45646.375</v>
      </c>
      <c r="AC709" s="257">
        <f t="shared" si="461"/>
        <v>128.99999994901009</v>
      </c>
      <c r="AD709" s="111">
        <f t="shared" si="462"/>
        <v>45646</v>
      </c>
      <c r="AE709" s="111" t="str">
        <f t="shared" si="463"/>
        <v>09:00</v>
      </c>
      <c r="AF709" s="235">
        <f>[4]SayfaKAY!BA335</f>
        <v>45646.375</v>
      </c>
      <c r="AG709" s="179" t="str">
        <f>[4]SayfaKAY!S335</f>
        <v>(I) İlk Defa Karşılaşılan Arıza</v>
      </c>
      <c r="AH709" s="178" t="str">
        <f t="shared" si="464"/>
        <v>Bu Arıza Aracın Servise Verilmesine Engel Değil</v>
      </c>
      <c r="AI709" s="163" t="str">
        <f>[4]SayfaKAY!AV335</f>
        <v/>
      </c>
      <c r="AJ709" s="164" t="str">
        <f t="shared" si="465"/>
        <v/>
      </c>
      <c r="AK709" s="164" t="str">
        <f t="shared" si="466"/>
        <v/>
      </c>
      <c r="AL709" s="112" t="str">
        <f>[4]SayfaKAY!AX335</f>
        <v/>
      </c>
      <c r="AM709" s="257" cm="1">
        <f t="array" ref="AM709">IFERROR(IF(AND(P709&lt;&gt;"D(Arıza Değil)",AH709="Bu Arıza Aracın Servise Verilmesine Engel Değil"),
IF(Z709-F709&gt;0,(AB709-Y709)*24*60,
IF(OR(AND(G709&gt;$AS$1,G709&lt;$AT$1),AND(G709&gt;$AU$1,G709&lt;$AV$1)),
(AF709-H709)*24*60,     BH:BH0)),        AN709),0)</f>
        <v>128.99999994901009</v>
      </c>
      <c r="AN709" s="257">
        <f t="shared" si="467"/>
        <v>128.99999994901009</v>
      </c>
      <c r="AO709" s="174" t="str">
        <f>[4]SayfaKAY!AG335</f>
        <v>FKT KOLTUK SİSTEMLERİ</v>
      </c>
      <c r="AP709" s="174" t="str">
        <f>[4]SayfaKAY!AI335</f>
        <v>T505-7319</v>
      </c>
      <c r="AQ709" s="174" t="str">
        <f>[4]SayfaKAY!AQ335</f>
        <v/>
      </c>
      <c r="AR709" s="174" t="str">
        <f>[4]SayfaKAY!AH335</f>
        <v>KOLTUK SETI R MODUL</v>
      </c>
      <c r="AS709" s="174">
        <f>[4]SayfaKAY!AJ335</f>
        <v>1</v>
      </c>
      <c r="AT709" s="175" t="str">
        <f>[4]SayfaKAY!AM335</f>
        <v/>
      </c>
      <c r="AU709" s="176" t="str">
        <f>[4]SayfaKAY!AL335</f>
        <v/>
      </c>
      <c r="AV709" s="176" t="str">
        <f>[4]SayfaKAY!AP335</f>
        <v/>
      </c>
      <c r="AW709" s="177" t="str">
        <f>[4]SayfaKAY!AT335</f>
        <v/>
      </c>
      <c r="AX709" s="194">
        <f t="shared" si="468"/>
        <v>1418.999999439111</v>
      </c>
      <c r="AY709" s="168"/>
      <c r="AZ709" s="167"/>
      <c r="BA709" s="113"/>
      <c r="BB709" s="171" t="str">
        <f t="shared" si="495"/>
        <v/>
      </c>
      <c r="BC709" s="114"/>
      <c r="BD709" s="114"/>
      <c r="BE709" s="114"/>
      <c r="BF709" s="114"/>
      <c r="BG709" s="114"/>
      <c r="BH709" s="114" t="str">
        <f>IFERROR(FRACAS!AN338, "Hata Var")</f>
        <v/>
      </c>
      <c r="BI709" s="114"/>
      <c r="BJ709" s="114"/>
      <c r="BK709" s="105" t="str">
        <f>[4]SayfaKAY!AW335</f>
        <v/>
      </c>
      <c r="BL709" s="105" t="str">
        <f>[4]SayfaKAY!V335</f>
        <v>Bozankaya</v>
      </c>
      <c r="BM709" s="114"/>
      <c r="BN709" s="171" t="str">
        <f t="shared" si="469"/>
        <v>x yok</v>
      </c>
      <c r="BO709" s="171" t="str">
        <f t="shared" si="470"/>
        <v>aynı gün giderilen arıza</v>
      </c>
      <c r="BP709" s="171" t="str">
        <f t="shared" si="471"/>
        <v>aynı gün giderilen arıza</v>
      </c>
      <c r="BQ709" s="226">
        <f t="shared" si="472"/>
        <v>8.9999999979045242</v>
      </c>
      <c r="BR709" s="226">
        <f t="shared" si="473"/>
        <v>119.99999995110556</v>
      </c>
      <c r="BS709" s="226">
        <f t="shared" si="474"/>
        <v>128.99999994901009</v>
      </c>
      <c r="BT709" s="114"/>
      <c r="BU709" s="242"/>
      <c r="BV709" s="233">
        <f t="shared" si="475"/>
        <v>2</v>
      </c>
      <c r="BW709" s="226" t="str">
        <f t="shared" si="476"/>
        <v>Evet, çakışma var</v>
      </c>
      <c r="BX709" s="229"/>
      <c r="BY709" s="247">
        <f t="shared" si="477"/>
        <v>6.2499999985448085E-3</v>
      </c>
      <c r="BZ709" s="247">
        <f t="shared" si="478"/>
        <v>8.3333333299378864E-2</v>
      </c>
      <c r="CA709" s="247">
        <f t="shared" si="479"/>
        <v>8.9583333297923673E-2</v>
      </c>
      <c r="CB709" s="213"/>
      <c r="CC709" s="211"/>
      <c r="CD709" s="196"/>
      <c r="CE709" s="213">
        <v>334</v>
      </c>
      <c r="CF709" s="182">
        <f t="shared" si="480"/>
        <v>45646.285416666702</v>
      </c>
      <c r="CG709" s="182">
        <f t="shared" si="481"/>
        <v>45646.375</v>
      </c>
      <c r="CH709" s="196"/>
      <c r="CI709" s="196"/>
      <c r="CJ709" s="196"/>
      <c r="CK709" s="196">
        <f t="shared" si="482"/>
        <v>8.3333333299378864E-2</v>
      </c>
      <c r="CL709" s="196">
        <f t="shared" si="483"/>
        <v>6.2499999985448085E-3</v>
      </c>
      <c r="CM709" s="196">
        <f t="shared" si="484"/>
        <v>8.9583333297923673E-2</v>
      </c>
      <c r="CN709" s="114"/>
      <c r="CO709" s="115">
        <f t="shared" si="485"/>
        <v>128.99999994901009</v>
      </c>
      <c r="CP709" s="116">
        <f t="shared" si="486"/>
        <v>4.9999999979627319</v>
      </c>
      <c r="CQ709" s="117">
        <f t="shared" si="487"/>
        <v>0.28541666670207633</v>
      </c>
      <c r="CR709" s="117">
        <f t="shared" si="488"/>
        <v>45646.291666666701</v>
      </c>
      <c r="CS709" s="117">
        <f t="shared" si="489"/>
        <v>45646.375</v>
      </c>
      <c r="CT709" s="118">
        <f t="shared" si="490"/>
        <v>65730249</v>
      </c>
      <c r="CU709" s="118">
        <f t="shared" si="491"/>
        <v>119.99999995110556</v>
      </c>
      <c r="CV709" s="118">
        <f t="shared" si="492"/>
        <v>65730368.999999948</v>
      </c>
      <c r="CW709" s="119">
        <f t="shared" si="493"/>
        <v>0.99999817435986171</v>
      </c>
    </row>
    <row r="710" spans="1:101" ht="118.5" customHeight="1" x14ac:dyDescent="0.3">
      <c r="A710" s="160" t="str">
        <f>[4]SayfaKAY!C756</f>
        <v>KAY5+6</v>
      </c>
      <c r="B710" s="104" t="str">
        <f>[4]SayfaKAY!D756</f>
        <v>3880(9)</v>
      </c>
      <c r="C710" s="105" t="str">
        <f>[4]SayfaKAY!E756</f>
        <v>MA</v>
      </c>
      <c r="D710" s="105">
        <f>[4]SayfaKAY!F756</f>
        <v>67910</v>
      </c>
      <c r="E710" s="106" t="str">
        <f>[4]SayfaKAY!G756</f>
        <v>BOZ-KAY5+6-FF-743</v>
      </c>
      <c r="F710" s="193">
        <f t="shared" ref="F710:F773" si="496">IF(H710="","",INT(H710))</f>
        <v>45646</v>
      </c>
      <c r="G710" s="135">
        <f t="shared" ref="G710:G773" si="497">IF(H710="","",MOD(H710,1))</f>
        <v>0.95347222220152617</v>
      </c>
      <c r="H710" s="235">
        <f>[4]SayfaKAY!H756</f>
        <v>45646.953472222202</v>
      </c>
      <c r="I710" s="104" t="str">
        <f>[4]SayfaKAY!I756</f>
        <v>Hat/Line</v>
      </c>
      <c r="J710" s="103" t="str">
        <f>IF([4]SayfaKAY!J756="","",IF([4]SayfaKAY!J756="Müşteri","Notified by Customer","Notified by Bozankaya"))</f>
        <v>Notified by Customer</v>
      </c>
      <c r="K710" s="103" t="e">
        <f>VLOOKUP([4]SayfaKAY!L756,#REF!,2,FALSE)</f>
        <v>#REF!</v>
      </c>
      <c r="L710" s="165" t="str">
        <f>[4]SayfaKAY!X756</f>
        <v>NSC TEKNOLOJİ ve İNŞAAT LTD.ŞTİ.</v>
      </c>
      <c r="M710" s="107" t="str">
        <f t="shared" ref="M710:M773" si="498">IF( E710="", "", A710&amp;"-"&amp;E710)</f>
        <v>KAY5+6-BOZ-KAY5+6-FF-743</v>
      </c>
      <c r="N710" s="105" t="str">
        <f>[4]SayfaKAY!M756</f>
        <v>A bölüm kameralar da bağlantı yok.</v>
      </c>
      <c r="O710" s="166" t="str">
        <f>[4]SayfaKAY!P756</f>
        <v>D-Arıza değil</v>
      </c>
      <c r="P710" s="166" t="str">
        <f>[4]SayfaKAY!Q756</f>
        <v>B(Servisten çekmeye etki eden arıza)</v>
      </c>
      <c r="Q710" s="166" t="str">
        <f>[4]SayfaKAY!R756</f>
        <v>N.A(Yaralanma yok)</v>
      </c>
      <c r="R710" s="132" t="str" cm="1">
        <f t="array" ref="R710">IF([4]SayfaKAY!U756="","",_xlfn.IFS([4]SayfaKAY!U756="Bozankaya","Bozankaya",[4]SayfaKAY!U756="Müşteri","Customer",[4]SayfaKAY!U756="Tedarikçi","Equipment Supplier"))</f>
        <v>Equipment Supplier</v>
      </c>
      <c r="S710" s="204" t="str">
        <f>[4]SayfaKAY!N756</f>
        <v>CCTV ekranı donmuş. Araç resetlendi.</v>
      </c>
      <c r="T710" s="133" t="str">
        <f>[4]SayfaKAY!AD756</f>
        <v>*Reset edildi</v>
      </c>
      <c r="U710" s="132" t="str">
        <f>[4]SayfaKAY!W756</f>
        <v>Evet</v>
      </c>
      <c r="V710" s="108">
        <f>[4]SayfaKAY!AZ756</f>
        <v>1</v>
      </c>
      <c r="W710" s="136">
        <f t="shared" ref="W710:W773" si="499">IF(Y710="","",INT(Y710))</f>
        <v>45646</v>
      </c>
      <c r="X710" s="137" t="str">
        <f t="shared" ref="X710:X773" si="500">IF(Y710="","",TEXT(Y710,"ss:dd"))</f>
        <v>05:00</v>
      </c>
      <c r="Y710" s="235">
        <f>[4]SayfaKAY!AE756</f>
        <v>45646.208333333299</v>
      </c>
      <c r="Z710" s="109">
        <f t="shared" ref="Z710:Z773" si="501">IF(AB710="","",INT(AB710))</f>
        <v>45647</v>
      </c>
      <c r="AA710" s="110" t="str">
        <f t="shared" ref="AA710:AA773" si="502">IF(AB710="","",TEXT(AB710,"ss:dd"))</f>
        <v>06:00</v>
      </c>
      <c r="AB710" s="182">
        <f>[4]SayfaKAY!BA756</f>
        <v>45647.25</v>
      </c>
      <c r="AC710" s="257">
        <f t="shared" ref="AC710:AC773" si="503">IF(AF710="","",(AF710-H710)*24*60)</f>
        <v>427.00000002980232</v>
      </c>
      <c r="AD710" s="111">
        <f t="shared" ref="AD710:AD773" si="504">IF(AF710="","",INT(AF710))</f>
        <v>45647</v>
      </c>
      <c r="AE710" s="111" t="str">
        <f t="shared" ref="AE710:AE773" si="505">IF(AF710="","",TEXT(AF710,"ss:dd"))</f>
        <v>06:00</v>
      </c>
      <c r="AF710" s="235">
        <f>[4]SayfaKAY!BA756</f>
        <v>45647.25</v>
      </c>
      <c r="AG710" s="179" t="str">
        <f>[4]SayfaKAY!S756</f>
        <v>(III) Farklı Araçlarda Tekrarlayan Arıza</v>
      </c>
      <c r="AH710" s="178" t="str">
        <f t="shared" ref="AH710:AH773" si="506">IF(P710="A(Hareket etmeyi engelleyen arıza)","Bu Arıza Aracın Servise Verilmesine Engel",
 IF(P710="B(Servisten çekmeye etki eden arıza)","Bu Arıza Aracın Servise Verilmesine Engel",
 IF(P710="C(Sisteme etki etmeyen arıza)","Bu Arıza Aracın Servise Verilmesine Engel Değil",
 IF(P710="D(Arıza Değil)","Bu Arıza Aracın Servise Verilmesine Engel Değil",                     ""))))</f>
        <v>Bu Arıza Aracın Servise Verilmesine Engel</v>
      </c>
      <c r="AI710" s="163" t="str">
        <f>[4]SayfaKAY!AV756</f>
        <v/>
      </c>
      <c r="AJ710" s="164" t="str">
        <f t="shared" ref="AJ710:AJ773" si="507">IF(AL710="","",INT(AL710))</f>
        <v/>
      </c>
      <c r="AK710" s="164" t="str">
        <f t="shared" ref="AK710:AK773" si="508">IF(AL710="","",TEXT(AL710,"ss:dd"))</f>
        <v/>
      </c>
      <c r="AL710" s="112" t="str">
        <f>[4]SayfaKAY!AX756</f>
        <v/>
      </c>
      <c r="AM710" s="257" cm="1">
        <f t="array" ref="AM710">IFERROR(IF(AND(P710&lt;&gt;"D(Arıza Değil)",AH710="Bu Arıza Aracın Servise Verilmesine Engel Değil"),
IF(Z710-F710&gt;0,(AB710-Y710)*24*60,
IF(OR(AND(G710&gt;$AS$1,G710&lt;$AT$1),AND(G710&gt;$AU$1,G710&lt;$AV$1)),
(AF710-H710)*24*60,     BH:BH0)),        AN710),0)</f>
        <v>427.00000002980232</v>
      </c>
      <c r="AN710" s="257">
        <f t="shared" ref="AN710:AN773" si="509">IFERROR(IF(P710&lt;&gt;"D(Arıza Değil)",AC710,0),0)</f>
        <v>427.00000002980232</v>
      </c>
      <c r="AO710" s="174" t="str">
        <f>[4]SayfaKAY!AG756</f>
        <v/>
      </c>
      <c r="AP710" s="174" t="str">
        <f>[4]SayfaKAY!AI756</f>
        <v/>
      </c>
      <c r="AQ710" s="174" t="str">
        <f>[4]SayfaKAY!AQ756</f>
        <v/>
      </c>
      <c r="AR710" s="174" t="str">
        <f>[4]SayfaKAY!AH756</f>
        <v/>
      </c>
      <c r="AS710" s="174" t="str">
        <f>[4]SayfaKAY!AJ756</f>
        <v/>
      </c>
      <c r="AT710" s="175" t="str">
        <f>[4]SayfaKAY!AM756</f>
        <v/>
      </c>
      <c r="AU710" s="176" t="str">
        <f>[4]SayfaKAY!AL756</f>
        <v/>
      </c>
      <c r="AV710" s="176" t="str">
        <f>[4]SayfaKAY!AP756</f>
        <v/>
      </c>
      <c r="AW710" s="177" t="str">
        <f>[4]SayfaKAY!AT756</f>
        <v/>
      </c>
      <c r="AX710" s="194">
        <f t="shared" ref="AX710:AX773" si="510">IF(V710="","",V710*AC710*BC$1)</f>
        <v>4697.0000003278255</v>
      </c>
      <c r="AY710" s="168"/>
      <c r="AZ710" s="167"/>
      <c r="BA710" s="113"/>
      <c r="BB710" s="171" t="str">
        <f t="shared" si="495"/>
        <v/>
      </c>
      <c r="BC710" s="114"/>
      <c r="BD710" s="114"/>
      <c r="BE710" s="114"/>
      <c r="BF710" s="114"/>
      <c r="BG710" s="114"/>
      <c r="BH710" s="114" t="str">
        <f>IFERROR(FRACAS!AN759, "Hata Var")</f>
        <v/>
      </c>
      <c r="BI710" s="114"/>
      <c r="BJ710" s="114"/>
      <c r="BK710" s="105" t="str">
        <f>[4]SayfaKAY!AW756</f>
        <v/>
      </c>
      <c r="BL710" s="105" t="str">
        <f>[4]SayfaKAY!V756</f>
        <v/>
      </c>
      <c r="BM710" s="114"/>
      <c r="BN710" s="171" t="str">
        <f t="shared" ref="BN710:BN773" si="511">IF($AQ$1="X", IF(AND(G710&gt;=$AS$1,G710&lt;=$AT$1),IF(P710&lt;&gt;"D(Arıza Değil",AC710,0),IF(AND(G710&gt;=$AU$1,G710&lt;=$AV$1),IF(P710&lt;&gt;"D:Arıza Değil",AC710,0), "x var")), "x yok")</f>
        <v>x yok</v>
      </c>
      <c r="BO710" s="171" t="b">
        <f t="shared" ref="BO710:BO773" si="512">IF(OR(AND(G710&gt;$AS$1,G710&lt;$AT$1),AND(G710&gt;$AU$1,G710&lt;$AV$1)),"aynı gün giderilen arıza")</f>
        <v>0</v>
      </c>
      <c r="BP710" s="171" t="str">
        <f t="shared" ref="BP710:BP773" si="513">IF(Z710-F710&gt;0,"Bir günden fazla süren arıza",IF(OR(AND(G710&gt;$AS$1,G710&lt;$AT$1),AND(G710&gt;$AU$1,G710&lt;$AV$1)),"aynı gün giderilen arıza"))</f>
        <v>Bir günden fazla süren arıza</v>
      </c>
      <c r="BQ710" s="226">
        <f t="shared" ref="BQ710:BQ773" si="514">(Y710-H710)*24*60</f>
        <v>-1073.0000000190921</v>
      </c>
      <c r="BR710" s="226">
        <f t="shared" ref="BR710:BR773" si="515">(AB710-Y710)*24*60</f>
        <v>1500.0000000488944</v>
      </c>
      <c r="BS710" s="226">
        <f t="shared" ref="BS710:BS773" si="516">(AF710-H710)*24*60</f>
        <v>427.00000002980232</v>
      </c>
      <c r="BT710" s="114"/>
      <c r="BU710" s="242"/>
      <c r="BV710" s="233">
        <f t="shared" ref="BV710:BV773" si="517">COUNTIFS(B$5:B$9980,B710,H$5:H$9980,"&lt;="&amp;AF710,AF$5:AF$9980,"&gt;="&amp;H710)-1</f>
        <v>2</v>
      </c>
      <c r="BW710" s="226" t="str">
        <f t="shared" ref="BW710:BW773" si="518">IF(COUNTIFS(B$5:B$9980,B710,H$5:H$9980,"&lt;="&amp;AF710,AF$5:AF$9980,"&gt;="&amp;H710)&gt;1,"Evet, çakışma var","Hayır, çakışma yok")</f>
        <v>Evet, çakışma var</v>
      </c>
      <c r="BX710" s="229"/>
      <c r="BY710" s="247">
        <f t="shared" ref="BY710:BY773" si="519">Y710-H710</f>
        <v>-0.7451388889021473</v>
      </c>
      <c r="BZ710" s="247">
        <f t="shared" ref="BZ710:BZ773" si="520">AB710-Y710</f>
        <v>1.0416666667006211</v>
      </c>
      <c r="CA710" s="247">
        <f t="shared" ref="CA710:CA773" si="521">AB710-H710</f>
        <v>0.29652777779847383</v>
      </c>
      <c r="CB710" s="213"/>
      <c r="CC710" s="211"/>
      <c r="CD710" s="196"/>
      <c r="CE710" s="213">
        <v>755</v>
      </c>
      <c r="CF710" s="182">
        <f t="shared" ref="CF710:CF773" si="522">H710</f>
        <v>45646.953472222202</v>
      </c>
      <c r="CG710" s="182">
        <f t="shared" ref="CG710:CG773" si="523">AB710</f>
        <v>45647.25</v>
      </c>
      <c r="CH710" s="196"/>
      <c r="CI710" s="196"/>
      <c r="CJ710" s="196"/>
      <c r="CK710" s="196">
        <f t="shared" ref="CK710:CK773" si="524">AB710-Y710</f>
        <v>1.0416666667006211</v>
      </c>
      <c r="CL710" s="196">
        <f t="shared" ref="CL710:CL773" si="525">Y710-H710</f>
        <v>-0.7451388889021473</v>
      </c>
      <c r="CM710" s="196">
        <f t="shared" ref="CM710:CM773" si="526">AB710-H710</f>
        <v>0.29652777779847383</v>
      </c>
      <c r="CN710" s="114"/>
      <c r="CO710" s="115">
        <f t="shared" ref="CO710:CO773" si="527">AC710</f>
        <v>427.00000002980232</v>
      </c>
      <c r="CP710" s="116">
        <f t="shared" ref="CP710:CP773" si="528">CU710/24</f>
        <v>62.500000002037268</v>
      </c>
      <c r="CQ710" s="117">
        <f t="shared" ref="CQ710:CQ773" si="529">G710</f>
        <v>0.95347222220152617</v>
      </c>
      <c r="CR710" s="117">
        <f t="shared" ref="CR710:CR773" si="530">Y710</f>
        <v>45646.208333333299</v>
      </c>
      <c r="CS710" s="117">
        <f t="shared" ref="CS710:CS773" si="531">AB710</f>
        <v>45647.25</v>
      </c>
      <c r="CT710" s="118">
        <f t="shared" ref="CT710:CT773" si="532">(CR710-CQ710)*1440</f>
        <v>65729166.999999978</v>
      </c>
      <c r="CU710" s="118">
        <f t="shared" ref="CU710:CU773" si="533">(CS710-CR710)*1440</f>
        <v>1500.0000000488944</v>
      </c>
      <c r="CV710" s="118">
        <f t="shared" ref="CV710:CV773" si="534">(CS710-CQ710)*1440</f>
        <v>65730667.00000003</v>
      </c>
      <c r="CW710" s="119">
        <f t="shared" ref="CW710:CW773" si="535">CT710/CV710</f>
        <v>0.9999771796017215</v>
      </c>
    </row>
    <row r="711" spans="1:101" ht="118.5" customHeight="1" x14ac:dyDescent="0.3">
      <c r="A711" s="160" t="str">
        <f>[4]SayfaKAY!C794</f>
        <v>KAY5+6</v>
      </c>
      <c r="B711" s="104" t="str">
        <f>[4]SayfaKAY!D794</f>
        <v>3877(6)</v>
      </c>
      <c r="C711" s="105" t="str">
        <f>[4]SayfaKAY!E794</f>
        <v>MA</v>
      </c>
      <c r="D711" s="105">
        <f>[4]SayfaKAY!F794</f>
        <v>63248</v>
      </c>
      <c r="E711" s="106" t="str">
        <f>[4]SayfaKAY!G794</f>
        <v>BOZ-KAY5+6-FF-781</v>
      </c>
      <c r="F711" s="193">
        <f t="shared" si="496"/>
        <v>45646</v>
      </c>
      <c r="G711" s="135">
        <f t="shared" si="497"/>
        <v>0.28194444440305233</v>
      </c>
      <c r="H711" s="235">
        <f>[4]SayfaKAY!H794</f>
        <v>45646.281944444403</v>
      </c>
      <c r="I711" s="104" t="str">
        <f>[4]SayfaKAY!I794</f>
        <v>Hat/Line</v>
      </c>
      <c r="J711" s="103" t="str">
        <f>IF([4]SayfaKAY!J794="","",IF([4]SayfaKAY!J794="Müşteri","Notified by Customer","Notified by Bozankaya"))</f>
        <v>Notified by Customer</v>
      </c>
      <c r="K711" s="103" t="e">
        <f>VLOOKUP([4]SayfaKAY!L794,#REF!,2,FALSE)</f>
        <v>#REF!</v>
      </c>
      <c r="L711" s="165" t="str">
        <f>[4]SayfaKAY!X794</f>
        <v>Voith Turbo Power Transmission CZ s</v>
      </c>
      <c r="M711" s="107" t="str">
        <f t="shared" si="498"/>
        <v>KAY5+6-BOZ-KAY5+6-FF-781</v>
      </c>
      <c r="N711" s="105" t="str">
        <f>[4]SayfaKAY!M794</f>
        <v>MA SAĞ TARAF C022 SERİ NOLU DİŞLİ KUTUSUNDA AŞIRI YAĞ KAÇAĞI MEVCUT</v>
      </c>
      <c r="O711" s="166" t="str">
        <f>[4]SayfaKAY!P794</f>
        <v>D-Arıza değil</v>
      </c>
      <c r="P711" s="166" t="str">
        <f>[4]SayfaKAY!Q794</f>
        <v>B(Servisten çekmeye etki eden arıza)</v>
      </c>
      <c r="Q711" s="166" t="str">
        <f>[4]SayfaKAY!R794</f>
        <v>N.A(Yaralanma yok)</v>
      </c>
      <c r="R711" s="132" t="str" cm="1">
        <f t="array" ref="R711">IF([4]SayfaKAY!U794="","",_xlfn.IFS([4]SayfaKAY!U794="Bozankaya","Bozankaya",[4]SayfaKAY!U794="Müşteri","Customer",[4]SayfaKAY!U794="Tedarikçi","Equipment Supplier"))</f>
        <v>Equipment Supplier</v>
      </c>
      <c r="S711" s="204" t="str">
        <f>[4]SayfaKAY!N794</f>
        <v>KONTROL EDİLDİ YAĞ TERLEMESİ MEVCUT</v>
      </c>
      <c r="T711" s="133" t="str">
        <f>[4]SayfaKAY!AD794</f>
        <v>Temizlendi</v>
      </c>
      <c r="U711" s="132" t="str">
        <f>[4]SayfaKAY!W794</f>
        <v>Evet</v>
      </c>
      <c r="V711" s="108" t="str">
        <f>[4]SayfaKAY!AZ794</f>
        <v/>
      </c>
      <c r="W711" s="136">
        <f t="shared" si="499"/>
        <v>45646</v>
      </c>
      <c r="X711" s="137" t="str">
        <f t="shared" si="500"/>
        <v>07:00</v>
      </c>
      <c r="Y711" s="235">
        <f>[4]SayfaKAY!AE794</f>
        <v>45646.291666666701</v>
      </c>
      <c r="Z711" s="109">
        <f t="shared" si="501"/>
        <v>45646</v>
      </c>
      <c r="AA711" s="110" t="str">
        <f t="shared" si="502"/>
        <v>11:00</v>
      </c>
      <c r="AB711" s="182">
        <f>[4]SayfaKAY!BA794</f>
        <v>45646.458333333299</v>
      </c>
      <c r="AC711" s="257">
        <f t="shared" si="503"/>
        <v>254.00000001071021</v>
      </c>
      <c r="AD711" s="111">
        <f t="shared" si="504"/>
        <v>45646</v>
      </c>
      <c r="AE711" s="111" t="str">
        <f t="shared" si="505"/>
        <v>11:00</v>
      </c>
      <c r="AF711" s="235">
        <f>[4]SayfaKAY!BA794</f>
        <v>45646.458333333299</v>
      </c>
      <c r="AG711" s="179" t="str">
        <f>[4]SayfaKAY!S794</f>
        <v>(III) Farklı Araçlarda Tekrarlayan Arıza</v>
      </c>
      <c r="AH711" s="178" t="str">
        <f t="shared" si="506"/>
        <v>Bu Arıza Aracın Servise Verilmesine Engel</v>
      </c>
      <c r="AI711" s="163" t="str">
        <f>[4]SayfaKAY!AV794</f>
        <v/>
      </c>
      <c r="AJ711" s="164" t="str">
        <f t="shared" si="507"/>
        <v/>
      </c>
      <c r="AK711" s="164" t="str">
        <f t="shared" si="508"/>
        <v/>
      </c>
      <c r="AL711" s="112" t="str">
        <f>[4]SayfaKAY!AX794</f>
        <v/>
      </c>
      <c r="AM711" s="257" cm="1">
        <f t="array" ref="AM711">IFERROR(IF(AND(P711&lt;&gt;"D(Arıza Değil)",AH711="Bu Arıza Aracın Servise Verilmesine Engel Değil"),
IF(Z711-F711&gt;0,(AB711-Y711)*24*60,
IF(OR(AND(G711&gt;$AS$1,G711&lt;$AT$1),AND(G711&gt;$AU$1,G711&lt;$AV$1)),
(AF711-H711)*24*60,     BH:BH0)),        AN711),0)</f>
        <v>254.00000001071021</v>
      </c>
      <c r="AN711" s="257">
        <f t="shared" si="509"/>
        <v>254.00000001071021</v>
      </c>
      <c r="AO711" s="174" t="str">
        <f>[4]SayfaKAY!AG794</f>
        <v/>
      </c>
      <c r="AP711" s="174" t="str">
        <f>[4]SayfaKAY!AI794</f>
        <v/>
      </c>
      <c r="AQ711" s="174" t="str">
        <f>[4]SayfaKAY!AQ794</f>
        <v/>
      </c>
      <c r="AR711" s="174" t="str">
        <f>[4]SayfaKAY!AH794</f>
        <v/>
      </c>
      <c r="AS711" s="174" t="str">
        <f>[4]SayfaKAY!AJ794</f>
        <v/>
      </c>
      <c r="AT711" s="175" t="str">
        <f>[4]SayfaKAY!AM794</f>
        <v/>
      </c>
      <c r="AU711" s="176" t="str">
        <f>[4]SayfaKAY!AL794</f>
        <v/>
      </c>
      <c r="AV711" s="176" t="str">
        <f>[4]SayfaKAY!AP794</f>
        <v/>
      </c>
      <c r="AW711" s="177" t="str">
        <f>[4]SayfaKAY!AT794</f>
        <v/>
      </c>
      <c r="AX711" s="194" t="str">
        <f t="shared" si="510"/>
        <v/>
      </c>
      <c r="AY711" s="168"/>
      <c r="AZ711" s="167"/>
      <c r="BA711" s="113"/>
      <c r="BB711" s="171" t="str">
        <f t="shared" si="495"/>
        <v/>
      </c>
      <c r="BC711" s="114"/>
      <c r="BD711" s="114"/>
      <c r="BE711" s="114"/>
      <c r="BF711" s="114"/>
      <c r="BG711" s="114"/>
      <c r="BH711" s="114">
        <f>IFERROR(FRACAS!AN797, "Hata Var")</f>
        <v>1614.9999998894054</v>
      </c>
      <c r="BI711" s="114"/>
      <c r="BJ711" s="114"/>
      <c r="BK711" s="105" t="str">
        <f>[4]SayfaKAY!AW794</f>
        <v/>
      </c>
      <c r="BL711" s="105" t="str">
        <f>[4]SayfaKAY!V794</f>
        <v>Voith Turbo Power Transmission CZ s</v>
      </c>
      <c r="BM711" s="114"/>
      <c r="BN711" s="171" t="str">
        <f t="shared" si="511"/>
        <v>x yok</v>
      </c>
      <c r="BO711" s="171" t="str">
        <f t="shared" si="512"/>
        <v>aynı gün giderilen arıza</v>
      </c>
      <c r="BP711" s="171" t="str">
        <f t="shared" si="513"/>
        <v>aynı gün giderilen arıza</v>
      </c>
      <c r="BQ711" s="226">
        <f t="shared" si="514"/>
        <v>14.00000010849908</v>
      </c>
      <c r="BR711" s="226">
        <f t="shared" si="515"/>
        <v>239.99999990221113</v>
      </c>
      <c r="BS711" s="226">
        <f t="shared" si="516"/>
        <v>254.00000001071021</v>
      </c>
      <c r="BT711" s="114"/>
      <c r="BU711" s="242"/>
      <c r="BV711" s="233">
        <f t="shared" si="517"/>
        <v>3</v>
      </c>
      <c r="BW711" s="226" t="str">
        <f t="shared" si="518"/>
        <v>Evet, çakışma var</v>
      </c>
      <c r="BX711" s="229"/>
      <c r="BY711" s="247">
        <f t="shared" si="519"/>
        <v>9.7222222975688055E-3</v>
      </c>
      <c r="BZ711" s="247">
        <f t="shared" si="520"/>
        <v>0.16666666659875773</v>
      </c>
      <c r="CA711" s="247">
        <f t="shared" si="521"/>
        <v>0.17638888889632653</v>
      </c>
      <c r="CB711" s="213"/>
      <c r="CC711" s="211"/>
      <c r="CD711" s="196"/>
      <c r="CE711" s="213">
        <v>793</v>
      </c>
      <c r="CF711" s="182">
        <f t="shared" si="522"/>
        <v>45646.281944444403</v>
      </c>
      <c r="CG711" s="182">
        <f t="shared" si="523"/>
        <v>45646.458333333299</v>
      </c>
      <c r="CH711" s="196"/>
      <c r="CI711" s="196"/>
      <c r="CJ711" s="196"/>
      <c r="CK711" s="196">
        <f t="shared" si="524"/>
        <v>0.16666666659875773</v>
      </c>
      <c r="CL711" s="196">
        <f t="shared" si="525"/>
        <v>9.7222222975688055E-3</v>
      </c>
      <c r="CM711" s="196">
        <f t="shared" si="526"/>
        <v>0.17638888889632653</v>
      </c>
      <c r="CN711" s="114"/>
      <c r="CO711" s="115">
        <f t="shared" si="527"/>
        <v>254.00000001071021</v>
      </c>
      <c r="CP711" s="116">
        <f t="shared" si="528"/>
        <v>9.9999999959254637</v>
      </c>
      <c r="CQ711" s="117">
        <f t="shared" si="529"/>
        <v>0.28194444440305233</v>
      </c>
      <c r="CR711" s="117">
        <f t="shared" si="530"/>
        <v>45646.291666666701</v>
      </c>
      <c r="CS711" s="117">
        <f t="shared" si="531"/>
        <v>45646.458333333299</v>
      </c>
      <c r="CT711" s="118">
        <f t="shared" si="532"/>
        <v>65730254.000000112</v>
      </c>
      <c r="CU711" s="118">
        <f t="shared" si="533"/>
        <v>239.99999990221113</v>
      </c>
      <c r="CV711" s="118">
        <f t="shared" si="534"/>
        <v>65730494.000000007</v>
      </c>
      <c r="CW711" s="119">
        <f t="shared" si="535"/>
        <v>0.99999634872666721</v>
      </c>
    </row>
    <row r="712" spans="1:101" ht="118.5" customHeight="1" x14ac:dyDescent="0.3">
      <c r="A712" s="160" t="str">
        <f>[4]SayfaKAY!C799</f>
        <v>KAY5+6</v>
      </c>
      <c r="B712" s="104" t="str">
        <f>[4]SayfaKAY!D799</f>
        <v>3882(11)</v>
      </c>
      <c r="C712" s="105" t="str">
        <f>[4]SayfaKAY!E799</f>
        <v>MA</v>
      </c>
      <c r="D712" s="105">
        <f>[4]SayfaKAY!F799</f>
        <v>45000</v>
      </c>
      <c r="E712" s="106" t="str">
        <f>[4]SayfaKAY!G799</f>
        <v>BOZ-KAY5+6-FF-786</v>
      </c>
      <c r="F712" s="193">
        <f t="shared" si="496"/>
        <v>45646</v>
      </c>
      <c r="G712" s="135">
        <f t="shared" si="497"/>
        <v>0.67708333329937886</v>
      </c>
      <c r="H712" s="235">
        <f>[4]SayfaKAY!H799</f>
        <v>45646.677083333299</v>
      </c>
      <c r="I712" s="104" t="str">
        <f>[4]SayfaKAY!I799</f>
        <v>Hat/Line</v>
      </c>
      <c r="J712" s="103" t="str">
        <f>IF([4]SayfaKAY!J799="","",IF([4]SayfaKAY!J799="Müşteri","Notified by Customer","Notified by Bozankaya"))</f>
        <v>Notified by Customer</v>
      </c>
      <c r="K712" s="103" t="e">
        <f>VLOOKUP([4]SayfaKAY!L799,#REF!,2,FALSE)</f>
        <v>#REF!</v>
      </c>
      <c r="L712" s="165" t="str">
        <f>[4]SayfaKAY!X799</f>
        <v/>
      </c>
      <c r="M712" s="107" t="str">
        <f t="shared" si="498"/>
        <v>KAY5+6-BOZ-KAY5+6-FF-786</v>
      </c>
      <c r="N712" s="105" t="str">
        <f>[4]SayfaKAY!M799</f>
        <v>ISITMA YAPMIYOR</v>
      </c>
      <c r="O712" s="166" t="str">
        <f>[4]SayfaKAY!P799</f>
        <v>D-Arıza değil</v>
      </c>
      <c r="P712" s="166" t="str">
        <f>[4]SayfaKAY!Q799</f>
        <v>B(Servisten çekmeye etki eden arıza)</v>
      </c>
      <c r="Q712" s="166" t="str">
        <f>[4]SayfaKAY!R799</f>
        <v>N.A(Yaralanma yok)</v>
      </c>
      <c r="R712" s="132" t="str" cm="1">
        <f t="array" ref="R712">IF([4]SayfaKAY!U799="","",_xlfn.IFS([4]SayfaKAY!U799="Bozankaya","Bozankaya",[4]SayfaKAY!U799="Müşteri","Customer",[4]SayfaKAY!U799="Tedarikçi","Equipment Supplier"))</f>
        <v>Equipment Supplier</v>
      </c>
      <c r="S712" s="204" t="str">
        <f>[4]SayfaKAY!N799</f>
        <v>KLİMALAR KONTROL EDİLDİ ISITMA DERECELERİ AYARLARI DÜŞÜKTÜ AYARLAR YÜKSELTİLDİ ARAÇ ISITMA YAPMAKTADIR.</v>
      </c>
      <c r="T712" s="133" t="str">
        <f>[4]SayfaKAY!AD799</f>
        <v>Ekipman yenisi ile değiştirildi</v>
      </c>
      <c r="U712" s="132" t="str">
        <f>[4]SayfaKAY!W799</f>
        <v/>
      </c>
      <c r="V712" s="108" t="str">
        <f>[4]SayfaKAY!AZ799</f>
        <v/>
      </c>
      <c r="W712" s="136">
        <f t="shared" si="499"/>
        <v>45646</v>
      </c>
      <c r="X712" s="137" t="str">
        <f t="shared" si="500"/>
        <v>17:00</v>
      </c>
      <c r="Y712" s="235">
        <f>[4]SayfaKAY!AE799</f>
        <v>45646.708333333299</v>
      </c>
      <c r="Z712" s="109">
        <f t="shared" si="501"/>
        <v>45646</v>
      </c>
      <c r="AA712" s="110" t="str">
        <f t="shared" si="502"/>
        <v>18:00</v>
      </c>
      <c r="AB712" s="182">
        <f>[4]SayfaKAY!BA799</f>
        <v>45646.75</v>
      </c>
      <c r="AC712" s="257">
        <f t="shared" si="503"/>
        <v>105.00000004889444</v>
      </c>
      <c r="AD712" s="111">
        <f t="shared" si="504"/>
        <v>45646</v>
      </c>
      <c r="AE712" s="111" t="str">
        <f t="shared" si="505"/>
        <v>18:00</v>
      </c>
      <c r="AF712" s="235">
        <f>[4]SayfaKAY!BA799</f>
        <v>45646.75</v>
      </c>
      <c r="AG712" s="179" t="str">
        <f>[4]SayfaKAY!S799</f>
        <v>(III) Farklı Araçlarda Tekrarlayan Arıza</v>
      </c>
      <c r="AH712" s="178" t="str">
        <f t="shared" si="506"/>
        <v>Bu Arıza Aracın Servise Verilmesine Engel</v>
      </c>
      <c r="AI712" s="163" t="str">
        <f>[4]SayfaKAY!AV799</f>
        <v/>
      </c>
      <c r="AJ712" s="164" t="str">
        <f t="shared" si="507"/>
        <v/>
      </c>
      <c r="AK712" s="164" t="str">
        <f t="shared" si="508"/>
        <v/>
      </c>
      <c r="AL712" s="112" t="str">
        <f>[4]SayfaKAY!AX799</f>
        <v/>
      </c>
      <c r="AM712" s="257" cm="1">
        <f t="array" ref="AM712">IFERROR(IF(AND(P712&lt;&gt;"D(Arıza Değil)",AH712="Bu Arıza Aracın Servise Verilmesine Engel Değil"),
IF(Z712-F712&gt;0,(AB712-Y712)*24*60,
IF(OR(AND(G712&gt;$AS$1,G712&lt;$AT$1),AND(G712&gt;$AU$1,G712&lt;$AV$1)),
(AF712-H712)*24*60,     BH:BH0)),        AN712),0)</f>
        <v>105.00000004889444</v>
      </c>
      <c r="AN712" s="257">
        <f t="shared" si="509"/>
        <v>105.00000004889444</v>
      </c>
      <c r="AO712" s="174" t="str">
        <f>[4]SayfaKAY!AG799</f>
        <v/>
      </c>
      <c r="AP712" s="174" t="str">
        <f>[4]SayfaKAY!AI799</f>
        <v/>
      </c>
      <c r="AQ712" s="174" t="str">
        <f>[4]SayfaKAY!AQ799</f>
        <v/>
      </c>
      <c r="AR712" s="174" t="str">
        <f>[4]SayfaKAY!AH799</f>
        <v/>
      </c>
      <c r="AS712" s="174" t="str">
        <f>[4]SayfaKAY!AJ799</f>
        <v/>
      </c>
      <c r="AT712" s="175" t="str">
        <f>[4]SayfaKAY!AM799</f>
        <v/>
      </c>
      <c r="AU712" s="176" t="str">
        <f>[4]SayfaKAY!AL799</f>
        <v/>
      </c>
      <c r="AV712" s="176" t="str">
        <f>[4]SayfaKAY!AP799</f>
        <v/>
      </c>
      <c r="AW712" s="177" t="str">
        <f>[4]SayfaKAY!AT799</f>
        <v/>
      </c>
      <c r="AX712" s="194" t="str">
        <f t="shared" si="510"/>
        <v/>
      </c>
      <c r="AY712" s="168"/>
      <c r="AZ712" s="167"/>
      <c r="BA712" s="113"/>
      <c r="BB712" s="171" t="str">
        <f t="shared" si="495"/>
        <v/>
      </c>
      <c r="BC712" s="114"/>
      <c r="BD712" s="114"/>
      <c r="BE712" s="114"/>
      <c r="BF712" s="114"/>
      <c r="BG712" s="114"/>
      <c r="BH712" s="114">
        <f>IFERROR(FRACAS!AN802, "Hata Var")</f>
        <v>184.00000003399327</v>
      </c>
      <c r="BI712" s="114"/>
      <c r="BJ712" s="114"/>
      <c r="BK712" s="105" t="str">
        <f>[4]SayfaKAY!AW799</f>
        <v/>
      </c>
      <c r="BL712" s="105" t="str">
        <f>[4]SayfaKAY!V799</f>
        <v>ELTESAN ELEKTRO MEKANİK SOĞUTMA SAN</v>
      </c>
      <c r="BM712" s="114"/>
      <c r="BN712" s="171" t="str">
        <f t="shared" si="511"/>
        <v>x yok</v>
      </c>
      <c r="BO712" s="171" t="str">
        <f t="shared" si="512"/>
        <v>aynı gün giderilen arıza</v>
      </c>
      <c r="BP712" s="171" t="str">
        <f t="shared" si="513"/>
        <v>aynı gün giderilen arıza</v>
      </c>
      <c r="BQ712" s="226">
        <f t="shared" si="514"/>
        <v>45</v>
      </c>
      <c r="BR712" s="226">
        <f t="shared" si="515"/>
        <v>60.000000048894435</v>
      </c>
      <c r="BS712" s="226">
        <f t="shared" si="516"/>
        <v>105.00000004889444</v>
      </c>
      <c r="BT712" s="114"/>
      <c r="BU712" s="242"/>
      <c r="BV712" s="233">
        <f t="shared" si="517"/>
        <v>2</v>
      </c>
      <c r="BW712" s="226" t="str">
        <f t="shared" si="518"/>
        <v>Evet, çakışma var</v>
      </c>
      <c r="BX712" s="229"/>
      <c r="BY712" s="247">
        <f t="shared" si="519"/>
        <v>3.125E-2</v>
      </c>
      <c r="BZ712" s="247">
        <f t="shared" si="520"/>
        <v>4.1666666700621136E-2</v>
      </c>
      <c r="CA712" s="247">
        <f t="shared" si="521"/>
        <v>7.2916666700621136E-2</v>
      </c>
      <c r="CB712" s="213"/>
      <c r="CC712" s="211"/>
      <c r="CD712" s="196"/>
      <c r="CE712" s="213">
        <v>798</v>
      </c>
      <c r="CF712" s="182">
        <f t="shared" si="522"/>
        <v>45646.677083333299</v>
      </c>
      <c r="CG712" s="182">
        <f t="shared" si="523"/>
        <v>45646.75</v>
      </c>
      <c r="CH712" s="196"/>
      <c r="CI712" s="196"/>
      <c r="CJ712" s="196"/>
      <c r="CK712" s="196">
        <f t="shared" si="524"/>
        <v>4.1666666700621136E-2</v>
      </c>
      <c r="CL712" s="196">
        <f t="shared" si="525"/>
        <v>3.125E-2</v>
      </c>
      <c r="CM712" s="196">
        <f t="shared" si="526"/>
        <v>7.2916666700621136E-2</v>
      </c>
      <c r="CN712" s="114"/>
      <c r="CO712" s="115">
        <f t="shared" si="527"/>
        <v>105.00000004889444</v>
      </c>
      <c r="CP712" s="116">
        <f t="shared" si="528"/>
        <v>2.5000000020372681</v>
      </c>
      <c r="CQ712" s="117">
        <f t="shared" si="529"/>
        <v>0.67708333329937886</v>
      </c>
      <c r="CR712" s="117">
        <f t="shared" si="530"/>
        <v>45646.708333333299</v>
      </c>
      <c r="CS712" s="117">
        <f t="shared" si="531"/>
        <v>45646.75</v>
      </c>
      <c r="CT712" s="118">
        <f t="shared" si="532"/>
        <v>65730285</v>
      </c>
      <c r="CU712" s="118">
        <f t="shared" si="533"/>
        <v>60.000000048894435</v>
      </c>
      <c r="CV712" s="118">
        <f t="shared" si="534"/>
        <v>65730345.000000052</v>
      </c>
      <c r="CW712" s="119">
        <f t="shared" si="535"/>
        <v>0.9999990871795964</v>
      </c>
    </row>
    <row r="713" spans="1:101" ht="118.5" customHeight="1" x14ac:dyDescent="0.3">
      <c r="A713" s="160" t="str">
        <f>[4]SayfaKAY!C566</f>
        <v>KAY5+6</v>
      </c>
      <c r="B713" s="104" t="str">
        <f>[4]SayfaKAY!D566</f>
        <v>3878(7)</v>
      </c>
      <c r="C713" s="105" t="str">
        <f>[4]SayfaKAY!E566</f>
        <v>MA</v>
      </c>
      <c r="D713" s="105">
        <f>[4]SayfaKAY!F566</f>
        <v>84785</v>
      </c>
      <c r="E713" s="106" t="str">
        <f>[4]SayfaKAY!G566</f>
        <v>BOZ-KAY5+6-FF-565</v>
      </c>
      <c r="F713" s="193">
        <f t="shared" si="496"/>
        <v>45644</v>
      </c>
      <c r="G713" s="135">
        <f t="shared" si="497"/>
        <v>0.14652777779701864</v>
      </c>
      <c r="H713" s="235">
        <f>[4]SayfaKAY!H566</f>
        <v>45644.146527777797</v>
      </c>
      <c r="I713" s="104" t="str">
        <f>[4]SayfaKAY!I566</f>
        <v>Hat/Line</v>
      </c>
      <c r="J713" s="103" t="str">
        <f>IF([4]SayfaKAY!J566="","",IF([4]SayfaKAY!J566="Müşteri","Notified by Customer","Notified by Bozankaya"))</f>
        <v>Notified by Customer</v>
      </c>
      <c r="K713" s="103" t="e">
        <f>VLOOKUP([4]SayfaKAY!L566,#REF!,2,FALSE)</f>
        <v>#REF!</v>
      </c>
      <c r="L713" s="165" t="str">
        <f>[4]SayfaKAY!X566</f>
        <v>ELTESAN ELEKTRO MEKANİK SOĞUTMA SAN</v>
      </c>
      <c r="M713" s="107" t="str">
        <f t="shared" si="498"/>
        <v>KAY5+6-BOZ-KAY5+6-FF-565</v>
      </c>
      <c r="N713" s="105" t="str">
        <f>[4]SayfaKAY!M566</f>
        <v>KABİN KLİMASI 2 DK AÇIK KALIYOR KAPANIYOR.</v>
      </c>
      <c r="O713" s="166" t="str">
        <f>[4]SayfaKAY!P566</f>
        <v>D-Arıza değil</v>
      </c>
      <c r="P713" s="166" t="str">
        <f>[4]SayfaKAY!Q566</f>
        <v>B(Servisten çekmeye etki eden arıza)</v>
      </c>
      <c r="Q713" s="166" t="str">
        <f>[4]SayfaKAY!R566</f>
        <v>N.A(Yaralanma yok)</v>
      </c>
      <c r="R713" s="132" t="str" cm="1">
        <f t="array" ref="R713">IF([4]SayfaKAY!U566="","",_xlfn.IFS([4]SayfaKAY!U566="Bozankaya","Bozankaya",[4]SayfaKAY!U566="Müşteri","Customer",[4]SayfaKAY!U566="Tedarikçi","Equipment Supplier"))</f>
        <v>Equipment Supplier</v>
      </c>
      <c r="S713" s="204" t="str">
        <f>[4]SayfaKAY!N566</f>
        <v>CA KABİN KLİMASI ISITMA YAPIYOR SORUN GÖRÜLMEDİ</v>
      </c>
      <c r="T713" s="133" t="str">
        <f>[4]SayfaKAY!AD566</f>
        <v>*Arıza çözülecek</v>
      </c>
      <c r="U713" s="132" t="str">
        <f>[4]SayfaKAY!W566</f>
        <v>Evet</v>
      </c>
      <c r="V713" s="108">
        <f>[4]SayfaKAY!AZ566</f>
        <v>2</v>
      </c>
      <c r="W713" s="136">
        <f t="shared" si="499"/>
        <v>45644</v>
      </c>
      <c r="X713" s="137" t="str">
        <f t="shared" si="500"/>
        <v>05:00</v>
      </c>
      <c r="Y713" s="235">
        <f>[4]SayfaKAY!AE566</f>
        <v>45644.208333333299</v>
      </c>
      <c r="Z713" s="192">
        <f t="shared" si="501"/>
        <v>45644</v>
      </c>
      <c r="AA713" s="110" t="str">
        <f t="shared" si="502"/>
        <v>06:00</v>
      </c>
      <c r="AB713" s="182">
        <f>[4]SayfaKAY!BA566</f>
        <v>45644.25</v>
      </c>
      <c r="AC713" s="257">
        <f t="shared" si="503"/>
        <v>148.99999997229315</v>
      </c>
      <c r="AD713" s="111">
        <f t="shared" si="504"/>
        <v>45644</v>
      </c>
      <c r="AE713" s="111" t="str">
        <f t="shared" si="505"/>
        <v>06:00</v>
      </c>
      <c r="AF713" s="235">
        <f>[4]SayfaKAY!BA566</f>
        <v>45644.25</v>
      </c>
      <c r="AG713" s="179" t="str">
        <f>[4]SayfaKAY!S566</f>
        <v>(III) Farklı Araçlarda Tekrarlayan Arıza</v>
      </c>
      <c r="AH713" s="178" t="str">
        <f t="shared" si="506"/>
        <v>Bu Arıza Aracın Servise Verilmesine Engel</v>
      </c>
      <c r="AI713" s="163" t="str">
        <f>[4]SayfaKAY!AV566</f>
        <v/>
      </c>
      <c r="AJ713" s="164" t="str">
        <f t="shared" si="507"/>
        <v/>
      </c>
      <c r="AK713" s="164" t="str">
        <f t="shared" si="508"/>
        <v/>
      </c>
      <c r="AL713" s="112" t="str">
        <f>[4]SayfaKAY!AX566</f>
        <v/>
      </c>
      <c r="AM713" s="257" cm="1">
        <f t="array" ref="AM713">IFERROR(IF(AND(P713&lt;&gt;"D(Arıza Değil)",AH713="Bu Arıza Aracın Servise Verilmesine Engel Değil"),
IF(Z713-F713&gt;0,(AB713-Y713)*24*60,
IF(OR(AND(G713&gt;$AS$1,G713&lt;$AT$1),AND(G713&gt;$AU$1,G713&lt;$AV$1)),
(AF713-H713)*24*60,     BH:BH0)),        AN713),0)</f>
        <v>148.99999997229315</v>
      </c>
      <c r="AN713" s="257">
        <f t="shared" si="509"/>
        <v>148.99999997229315</v>
      </c>
      <c r="AO713" s="174" t="str">
        <f>[4]SayfaKAY!AG566</f>
        <v/>
      </c>
      <c r="AP713" s="174" t="str">
        <f>[4]SayfaKAY!AI566</f>
        <v>H500-7240</v>
      </c>
      <c r="AQ713" s="174" t="str">
        <f>[4]SayfaKAY!AQ566</f>
        <v/>
      </c>
      <c r="AR713" s="174" t="str">
        <f>[4]SayfaKAY!AH566</f>
        <v>KLIMA UNITESİ /Eltesan/Hispacold 41,5 kW</v>
      </c>
      <c r="AS713" s="174">
        <f>[4]SayfaKAY!AJ566</f>
        <v>1</v>
      </c>
      <c r="AT713" s="175" t="str">
        <f>[4]SayfaKAY!AM566</f>
        <v/>
      </c>
      <c r="AU713" s="176" t="str">
        <f>[4]SayfaKAY!AL566</f>
        <v/>
      </c>
      <c r="AV713" s="176" t="str">
        <f>[4]SayfaKAY!AP566</f>
        <v/>
      </c>
      <c r="AW713" s="177" t="str">
        <f>[4]SayfaKAY!AT566</f>
        <v/>
      </c>
      <c r="AX713" s="194">
        <f t="shared" si="510"/>
        <v>3277.9999993904494</v>
      </c>
      <c r="AY713" s="168"/>
      <c r="AZ713" s="167"/>
      <c r="BA713" s="113"/>
      <c r="BB713" s="171"/>
      <c r="BC713" s="114"/>
      <c r="BD713" s="114"/>
      <c r="BE713" s="114"/>
      <c r="BF713" s="114"/>
      <c r="BG713" s="114"/>
      <c r="BH713" s="114">
        <f>IFERROR(FRACAS!AN569, "Hata Var")</f>
        <v>708.99999998509884</v>
      </c>
      <c r="BI713" s="114"/>
      <c r="BJ713" s="114"/>
      <c r="BK713" s="105" t="str">
        <f>[4]SayfaKAY!AW566</f>
        <v/>
      </c>
      <c r="BL713" s="105" t="str">
        <f>[4]SayfaKAY!V566</f>
        <v>ELTESAN ELEKTRO MEKANİK SOĞUTMA SAN</v>
      </c>
      <c r="BM713" s="114"/>
      <c r="BN713" s="171" t="str">
        <f t="shared" si="511"/>
        <v>x yok</v>
      </c>
      <c r="BO713" s="171" t="b">
        <f t="shared" si="512"/>
        <v>0</v>
      </c>
      <c r="BP713" s="171" t="b">
        <f t="shared" si="513"/>
        <v>0</v>
      </c>
      <c r="BQ713" s="226">
        <f t="shared" si="514"/>
        <v>88.999999923398718</v>
      </c>
      <c r="BR713" s="226">
        <f t="shared" si="515"/>
        <v>60.000000048894435</v>
      </c>
      <c r="BS713" s="226">
        <f t="shared" si="516"/>
        <v>148.99999997229315</v>
      </c>
      <c r="BT713" s="114"/>
      <c r="BU713" s="242"/>
      <c r="BV713" s="233">
        <f t="shared" si="517"/>
        <v>1</v>
      </c>
      <c r="BW713" s="226" t="str">
        <f t="shared" si="518"/>
        <v>Evet, çakışma var</v>
      </c>
      <c r="BX713" s="229"/>
      <c r="BY713" s="247">
        <f t="shared" si="519"/>
        <v>6.1805555502360221E-2</v>
      </c>
      <c r="BZ713" s="247">
        <f t="shared" si="520"/>
        <v>4.1666666700621136E-2</v>
      </c>
      <c r="CA713" s="247">
        <f t="shared" si="521"/>
        <v>0.10347222220298136</v>
      </c>
      <c r="CB713" s="213"/>
      <c r="CC713" s="211"/>
      <c r="CD713" s="196"/>
      <c r="CE713" s="213">
        <v>565</v>
      </c>
      <c r="CF713" s="182">
        <f t="shared" si="522"/>
        <v>45644.146527777797</v>
      </c>
      <c r="CG713" s="182">
        <f t="shared" si="523"/>
        <v>45644.25</v>
      </c>
      <c r="CH713" s="196"/>
      <c r="CI713" s="196"/>
      <c r="CJ713" s="196"/>
      <c r="CK713" s="196">
        <f t="shared" si="524"/>
        <v>4.1666666700621136E-2</v>
      </c>
      <c r="CL713" s="196">
        <f t="shared" si="525"/>
        <v>6.1805555502360221E-2</v>
      </c>
      <c r="CM713" s="196">
        <f t="shared" si="526"/>
        <v>0.10347222220298136</v>
      </c>
      <c r="CN713" s="114"/>
      <c r="CO713" s="115">
        <f t="shared" si="527"/>
        <v>148.99999997229315</v>
      </c>
      <c r="CP713" s="116">
        <f t="shared" si="528"/>
        <v>2.5000000020372681</v>
      </c>
      <c r="CQ713" s="117">
        <f t="shared" si="529"/>
        <v>0.14652777779701864</v>
      </c>
      <c r="CR713" s="117">
        <f t="shared" si="530"/>
        <v>45644.208333333299</v>
      </c>
      <c r="CS713" s="117">
        <f t="shared" si="531"/>
        <v>45644.25</v>
      </c>
      <c r="CT713" s="118">
        <f t="shared" si="532"/>
        <v>65727448.999999925</v>
      </c>
      <c r="CU713" s="118">
        <f t="shared" si="533"/>
        <v>60.000000048894435</v>
      </c>
      <c r="CV713" s="118">
        <f t="shared" si="534"/>
        <v>65727508.99999997</v>
      </c>
      <c r="CW713" s="119">
        <f t="shared" si="535"/>
        <v>0.99999908714021024</v>
      </c>
    </row>
    <row r="714" spans="1:101" ht="118.5" customHeight="1" x14ac:dyDescent="0.3">
      <c r="A714" s="160" t="str">
        <f>[4]SayfaKAY!C571</f>
        <v>KAY5+6</v>
      </c>
      <c r="B714" s="104" t="str">
        <f>[4]SayfaKAY!D571</f>
        <v>3880(9)</v>
      </c>
      <c r="C714" s="105" t="str">
        <f>[4]SayfaKAY!E571</f>
        <v>MB</v>
      </c>
      <c r="D714" s="105">
        <f>[4]SayfaKAY!F571</f>
        <v>66287</v>
      </c>
      <c r="E714" s="106" t="str">
        <f>[4]SayfaKAY!G571</f>
        <v>BOZ-KAY5+6-FF-570</v>
      </c>
      <c r="F714" s="134">
        <f t="shared" si="496"/>
        <v>45644</v>
      </c>
      <c r="G714" s="135">
        <f t="shared" si="497"/>
        <v>0.46250000000145519</v>
      </c>
      <c r="H714" s="235">
        <f>[4]SayfaKAY!H571</f>
        <v>45644.462500000001</v>
      </c>
      <c r="I714" s="104" t="str">
        <f>[4]SayfaKAY!I571</f>
        <v>Hat/Line</v>
      </c>
      <c r="J714" s="103" t="str">
        <f>IF([4]SayfaKAY!J571="","",IF([4]SayfaKAY!J571="Müşteri","Notified by Customer","Notified by Bozankaya"))</f>
        <v>Notified by Customer</v>
      </c>
      <c r="K714" s="103" t="e">
        <f>VLOOKUP([4]SayfaKAY!L571,#REF!,2,FALSE)</f>
        <v>#REF!</v>
      </c>
      <c r="L714" s="165" t="str">
        <f>[4]SayfaKAY!X571</f>
        <v>ATAK ULAŞIM SAN.TİC.LTD.ŞTİ.</v>
      </c>
      <c r="M714" s="107" t="str">
        <f t="shared" si="498"/>
        <v>KAY5+6-BOZ-KAY5+6-FF-570</v>
      </c>
      <c r="N714" s="105" t="str">
        <f>[4]SayfaKAY!M571</f>
        <v>11 NOLU KAPI ÜZERİNDEİ BİLGİLENDİRME EKRANI ÇALIŞMIYOR.</v>
      </c>
      <c r="O714" s="166" t="str">
        <f>[4]SayfaKAY!P571</f>
        <v>D-Arıza değil</v>
      </c>
      <c r="P714" s="166" t="str">
        <f>[4]SayfaKAY!Q571</f>
        <v>B(Servisten çekmeye etki eden arıza)</v>
      </c>
      <c r="Q714" s="166" t="str">
        <f>[4]SayfaKAY!R571</f>
        <v>N.A(Yaralanma yok)</v>
      </c>
      <c r="R714" s="132" t="str" cm="1">
        <f t="array" ref="R714">IF([4]SayfaKAY!U571="","",_xlfn.IFS([4]SayfaKAY!U571="Bozankaya","Bozankaya",[4]SayfaKAY!U571="Müşteri","Customer",[4]SayfaKAY!U571="Tedarikçi","Equipment Supplier"))</f>
        <v>Equipment Supplier</v>
      </c>
      <c r="S714" s="204" t="str">
        <f>[4]SayfaKAY!N571</f>
        <v>KONTROL EDİLDİ, PROBLEM GÖRÜLMEDİ.</v>
      </c>
      <c r="T714" s="133" t="str">
        <f>[4]SayfaKAY!AD571</f>
        <v>*Arıza çözülecek</v>
      </c>
      <c r="U714" s="132" t="str">
        <f>[4]SayfaKAY!W571</f>
        <v>Evet</v>
      </c>
      <c r="V714" s="108">
        <f>[4]SayfaKAY!AZ571</f>
        <v>1</v>
      </c>
      <c r="W714" s="136">
        <f t="shared" si="499"/>
        <v>45644</v>
      </c>
      <c r="X714" s="137" t="str">
        <f t="shared" si="500"/>
        <v>11:33</v>
      </c>
      <c r="Y714" s="235">
        <f>[4]SayfaKAY!AE571</f>
        <v>45644.481249999997</v>
      </c>
      <c r="Z714" s="109">
        <f t="shared" si="501"/>
        <v>45644</v>
      </c>
      <c r="AA714" s="110" t="str">
        <f t="shared" si="502"/>
        <v>12:00</v>
      </c>
      <c r="AB714" s="182">
        <f>[4]SayfaKAY!BA571</f>
        <v>45644.5</v>
      </c>
      <c r="AC714" s="257">
        <f t="shared" si="503"/>
        <v>53.999999997904524</v>
      </c>
      <c r="AD714" s="111">
        <f t="shared" si="504"/>
        <v>45644</v>
      </c>
      <c r="AE714" s="111" t="str">
        <f t="shared" si="505"/>
        <v>12:00</v>
      </c>
      <c r="AF714" s="235">
        <f>[4]SayfaKAY!BA571</f>
        <v>45644.5</v>
      </c>
      <c r="AG714" s="179" t="str">
        <f>[4]SayfaKAY!S571</f>
        <v>(III) Farklı Araçlarda Tekrarlayan Arıza</v>
      </c>
      <c r="AH714" s="178" t="str">
        <f t="shared" si="506"/>
        <v>Bu Arıza Aracın Servise Verilmesine Engel</v>
      </c>
      <c r="AI714" s="163" t="str">
        <f>[4]SayfaKAY!AV571</f>
        <v/>
      </c>
      <c r="AJ714" s="164" t="str">
        <f t="shared" si="507"/>
        <v/>
      </c>
      <c r="AK714" s="164" t="str">
        <f t="shared" si="508"/>
        <v/>
      </c>
      <c r="AL714" s="112" t="str">
        <f>[4]SayfaKAY!AX571</f>
        <v/>
      </c>
      <c r="AM714" s="257" cm="1">
        <f t="array" ref="AM714">IFERROR(IF(AND(P714&lt;&gt;"D(Arıza Değil)",AH714="Bu Arıza Aracın Servise Verilmesine Engel Değil"),
IF(Z714-F714&gt;0,(AB714-Y714)*24*60,
IF(OR(AND(G714&gt;$AS$1,G714&lt;$AT$1),AND(G714&gt;$AU$1,G714&lt;$AV$1)),
(AF714-H714)*24*60,     BH:BH0)),        AN714),0)</f>
        <v>53.999999997904524</v>
      </c>
      <c r="AN714" s="257">
        <f t="shared" si="509"/>
        <v>53.999999997904524</v>
      </c>
      <c r="AO714" s="174" t="str">
        <f>[4]SayfaKAY!AG571</f>
        <v/>
      </c>
      <c r="AP714" s="174" t="str">
        <f>[4]SayfaKAY!AI571</f>
        <v>E410-7003</v>
      </c>
      <c r="AQ714" s="174" t="str">
        <f>[4]SayfaKAY!AQ571</f>
        <v/>
      </c>
      <c r="AR714" s="174" t="str">
        <f>[4]SayfaKAY!AH571</f>
        <v>STRETCH LCD EKRAN</v>
      </c>
      <c r="AS714" s="174">
        <f>[4]SayfaKAY!AJ571</f>
        <v>1</v>
      </c>
      <c r="AT714" s="175" t="str">
        <f>[4]SayfaKAY!AM571</f>
        <v/>
      </c>
      <c r="AU714" s="176" t="str">
        <f>[4]SayfaKAY!AL571</f>
        <v/>
      </c>
      <c r="AV714" s="176" t="str">
        <f>[4]SayfaKAY!AP571</f>
        <v/>
      </c>
      <c r="AW714" s="177" t="str">
        <f>[4]SayfaKAY!AT571</f>
        <v/>
      </c>
      <c r="AX714" s="194">
        <f t="shared" si="510"/>
        <v>593.99999997694977</v>
      </c>
      <c r="AY714" s="168"/>
      <c r="AZ714" s="167"/>
      <c r="BA714" s="113"/>
      <c r="BB714" s="171" t="str">
        <f>IF($AQ$1="X", IF(AND(G714&gt;=$AS$1,G714&lt;=$AT$1),IF(P714&lt;&gt;"D(Arıza Değil)",AC714,0), IF(AND(G714&gt;=$AU$1,G714&lt;=$AV$1),IF(P714&lt;&gt;"D(Arıza Değil)",AC714,0), "")), "")</f>
        <v/>
      </c>
      <c r="BC714" s="114"/>
      <c r="BD714" s="114"/>
      <c r="BE714" s="114"/>
      <c r="BF714" s="114"/>
      <c r="BG714" s="114"/>
      <c r="BH714" s="114">
        <f>IFERROR(FRACAS!AN574, "Hata Var")</f>
        <v>1775.0000000128057</v>
      </c>
      <c r="BI714" s="114"/>
      <c r="BJ714" s="114"/>
      <c r="BK714" s="105" t="str">
        <f>[4]SayfaKAY!AW571</f>
        <v/>
      </c>
      <c r="BL714" s="105" t="str">
        <f>[4]SayfaKAY!V571</f>
        <v>ATAK ULAŞIM SAN.TİC.LTD.ŞTİ.</v>
      </c>
      <c r="BM714" s="114"/>
      <c r="BN714" s="171" t="str">
        <f t="shared" si="511"/>
        <v>x yok</v>
      </c>
      <c r="BO714" s="171" t="b">
        <f t="shared" si="512"/>
        <v>0</v>
      </c>
      <c r="BP714" s="171" t="b">
        <f t="shared" si="513"/>
        <v>0</v>
      </c>
      <c r="BQ714" s="226">
        <f t="shared" si="514"/>
        <v>26.999999993713573</v>
      </c>
      <c r="BR714" s="226">
        <f t="shared" si="515"/>
        <v>27.000000004190952</v>
      </c>
      <c r="BS714" s="226">
        <f t="shared" si="516"/>
        <v>53.999999997904524</v>
      </c>
      <c r="BT714" s="114"/>
      <c r="BU714" s="242"/>
      <c r="BV714" s="233">
        <f t="shared" si="517"/>
        <v>2</v>
      </c>
      <c r="BW714" s="226" t="str">
        <f t="shared" si="518"/>
        <v>Evet, çakışma var</v>
      </c>
      <c r="BX714" s="229"/>
      <c r="BY714" s="247">
        <f t="shared" si="519"/>
        <v>1.8749999995634425E-2</v>
      </c>
      <c r="BZ714" s="247">
        <f t="shared" si="520"/>
        <v>1.8750000002910383E-2</v>
      </c>
      <c r="CA714" s="247">
        <f t="shared" si="521"/>
        <v>3.7499999998544808E-2</v>
      </c>
      <c r="CB714" s="213"/>
      <c r="CC714" s="211"/>
      <c r="CD714" s="196"/>
      <c r="CE714" s="213">
        <v>570</v>
      </c>
      <c r="CF714" s="182">
        <f t="shared" si="522"/>
        <v>45644.462500000001</v>
      </c>
      <c r="CG714" s="182">
        <f t="shared" si="523"/>
        <v>45644.5</v>
      </c>
      <c r="CH714" s="196"/>
      <c r="CI714" s="196"/>
      <c r="CJ714" s="196"/>
      <c r="CK714" s="196">
        <f t="shared" si="524"/>
        <v>1.8750000002910383E-2</v>
      </c>
      <c r="CL714" s="196">
        <f t="shared" si="525"/>
        <v>1.8749999995634425E-2</v>
      </c>
      <c r="CM714" s="196">
        <f t="shared" si="526"/>
        <v>3.7499999998544808E-2</v>
      </c>
      <c r="CN714" s="114"/>
      <c r="CO714" s="115">
        <f t="shared" si="527"/>
        <v>53.999999997904524</v>
      </c>
      <c r="CP714" s="116">
        <f t="shared" si="528"/>
        <v>1.125000000174623</v>
      </c>
      <c r="CQ714" s="117">
        <f t="shared" si="529"/>
        <v>0.46250000000145519</v>
      </c>
      <c r="CR714" s="117">
        <f t="shared" si="530"/>
        <v>45644.481249999997</v>
      </c>
      <c r="CS714" s="117">
        <f t="shared" si="531"/>
        <v>45644.5</v>
      </c>
      <c r="CT714" s="118">
        <f t="shared" si="532"/>
        <v>65727386.999999993</v>
      </c>
      <c r="CU714" s="118">
        <f t="shared" si="533"/>
        <v>27.000000004190952</v>
      </c>
      <c r="CV714" s="118">
        <f t="shared" si="534"/>
        <v>65727414</v>
      </c>
      <c r="CW714" s="119">
        <f t="shared" si="535"/>
        <v>0.99999958921250109</v>
      </c>
    </row>
    <row r="715" spans="1:101" ht="118.5" customHeight="1" x14ac:dyDescent="0.3">
      <c r="A715" s="160" t="str">
        <f>[4]SayfaKAY!C334</f>
        <v>KAY5+6</v>
      </c>
      <c r="B715" s="104" t="str">
        <f>[4]SayfaKAY!D334</f>
        <v>3877(6)</v>
      </c>
      <c r="C715" s="105" t="str">
        <f>[4]SayfaKAY!E334</f>
        <v>MB</v>
      </c>
      <c r="D715" s="105">
        <f>[4]SayfaKAY!F334</f>
        <v>64556</v>
      </c>
      <c r="E715" s="106" t="str">
        <f>[4]SayfaKAY!G334</f>
        <v>BOZ-KAY5+6-FF-333</v>
      </c>
      <c r="F715" s="193">
        <f t="shared" si="496"/>
        <v>45643</v>
      </c>
      <c r="G715" s="135">
        <f t="shared" si="497"/>
        <v>0.14444444439868676</v>
      </c>
      <c r="H715" s="235">
        <f>[4]SayfaKAY!H334</f>
        <v>45643.144444444399</v>
      </c>
      <c r="I715" s="104" t="str">
        <f>[4]SayfaKAY!I334</f>
        <v>Hat/Line</v>
      </c>
      <c r="J715" s="103" t="str">
        <f>IF([4]SayfaKAY!J334="","",IF([4]SayfaKAY!J334="Müşteri","Notified by Customer","Notified by Bozankaya"))</f>
        <v>Notified by Customer</v>
      </c>
      <c r="K715" s="103" t="e">
        <f>VLOOKUP([4]SayfaKAY!L334,#REF!,2,FALSE)</f>
        <v>#REF!</v>
      </c>
      <c r="L715" s="165" t="str">
        <f>[4]SayfaKAY!X334</f>
        <v>MEDCOM SP. Z O.O.</v>
      </c>
      <c r="M715" s="107" t="str">
        <f t="shared" si="498"/>
        <v>KAY5+6-BOZ-KAY5+6-FF-333</v>
      </c>
      <c r="N715" s="105" t="str">
        <f>[4]SayfaKAY!M334</f>
        <v>77 NUMARALI ARAÇ VARIŞ YÖNÜ 1 KONUMUNA ALINDIĞINDA MOTORLAR DEVREYE GİRMEDİ ARAÇ 2 KEZ RESETLENDİ DÜZELMEDİ ARACIN HSCB BUTONUNA 3 KERE KAPAT KOMUTU VERİLDİ DÜZELDİ 1 SEFERDE 8 DK TEHİR OLUŞTU</v>
      </c>
      <c r="O715" s="166" t="str">
        <f>[4]SayfaKAY!P334</f>
        <v>A-Sürüşü engeller</v>
      </c>
      <c r="P715" s="166" t="str">
        <f>[4]SayfaKAY!Q334</f>
        <v>B(Servisten çekmeye etki eden arıza)</v>
      </c>
      <c r="Q715" s="166" t="str">
        <f>[4]SayfaKAY!R334</f>
        <v>N.A(Yaralanma yok)</v>
      </c>
      <c r="R715" s="132" t="str" cm="1">
        <f t="array" ref="R715">IF([4]SayfaKAY!U334="","",_xlfn.IFS([4]SayfaKAY!U334="Bozankaya","Bozankaya",[4]SayfaKAY!U334="Müşteri","Customer",[4]SayfaKAY!U334="Tedarikçi","Equipment Supplier"))</f>
        <v>Customer</v>
      </c>
      <c r="S715" s="204" t="str">
        <f>[4]SayfaKAY!N334</f>
        <v>ARAÇ KONTROLÜ YAPILDI ARACIN HSCB OTOMATİK KAPATIYOR MOTORLARIN DEVREYE GİREBİLMESİ İÇİN TEKRAR HSCB KAPALI YAPILMASI GERKİYORDU  BU YÜZDEN MOTORLAR AKTİF OLMUYOR</v>
      </c>
      <c r="T715" s="133" t="str">
        <f>[4]SayfaKAY!AD334</f>
        <v>*Arıza çözülecek</v>
      </c>
      <c r="U715" s="132" t="str">
        <f>[4]SayfaKAY!W334</f>
        <v>Evet</v>
      </c>
      <c r="V715" s="108">
        <f>[4]SayfaKAY!AZ334</f>
        <v>1</v>
      </c>
      <c r="W715" s="136">
        <f t="shared" si="499"/>
        <v>45643</v>
      </c>
      <c r="X715" s="137" t="str">
        <f t="shared" si="500"/>
        <v>05:00</v>
      </c>
      <c r="Y715" s="235">
        <f>[4]SayfaKAY!AE334</f>
        <v>45643.208333333299</v>
      </c>
      <c r="Z715" s="192">
        <f t="shared" si="501"/>
        <v>45643</v>
      </c>
      <c r="AA715" s="110" t="str">
        <f t="shared" si="502"/>
        <v>09:00</v>
      </c>
      <c r="AB715" s="182">
        <f>[4]SayfaKAY!BA334</f>
        <v>45643.375</v>
      </c>
      <c r="AC715" s="257">
        <f t="shared" si="503"/>
        <v>332.00000006589107</v>
      </c>
      <c r="AD715" s="111">
        <f t="shared" si="504"/>
        <v>45643</v>
      </c>
      <c r="AE715" s="111" t="str">
        <f t="shared" si="505"/>
        <v>09:00</v>
      </c>
      <c r="AF715" s="235">
        <f>[4]SayfaKAY!BA334</f>
        <v>45643.375</v>
      </c>
      <c r="AG715" s="179" t="str">
        <f>[4]SayfaKAY!S334</f>
        <v>(I) İlk Defa Karşılaşılan Arıza</v>
      </c>
      <c r="AH715" s="178" t="str">
        <f t="shared" si="506"/>
        <v>Bu Arıza Aracın Servise Verilmesine Engel</v>
      </c>
      <c r="AI715" s="163" t="str">
        <f>[4]SayfaKAY!AV334</f>
        <v/>
      </c>
      <c r="AJ715" s="164" t="str">
        <f t="shared" si="507"/>
        <v/>
      </c>
      <c r="AK715" s="164" t="str">
        <f t="shared" si="508"/>
        <v/>
      </c>
      <c r="AL715" s="112" t="str">
        <f>[4]SayfaKAY!AX334</f>
        <v/>
      </c>
      <c r="AM715" s="257" cm="1">
        <f t="array" ref="AM715">IFERROR(IF(AND(P715&lt;&gt;"D(Arıza Değil)",AH715="Bu Arıza Aracın Servise Verilmesine Engel Değil"),
IF(Z715-F715&gt;0,(AB715-Y715)*24*60,
IF(OR(AND(G715&gt;$AS$1,G715&lt;$AT$1),AND(G715&gt;$AU$1,G715&lt;$AV$1)),
(AF715-H715)*24*60,     BH:BH0)),        AN715),0)</f>
        <v>332.00000006589107</v>
      </c>
      <c r="AN715" s="257">
        <f t="shared" si="509"/>
        <v>332.00000006589107</v>
      </c>
      <c r="AO715" s="174" t="str">
        <f>[4]SayfaKAY!AG334</f>
        <v>MEDCOM</v>
      </c>
      <c r="AP715" s="174" t="str">
        <f>[4]SayfaKAY!AI334</f>
        <v>E110-7384</v>
      </c>
      <c r="AQ715" s="174" t="str">
        <f>[4]SayfaKAY!AQ334</f>
        <v/>
      </c>
      <c r="AR715" s="174" t="str">
        <f>[4]SayfaKAY!AH334</f>
        <v>TCMS ELEMANI</v>
      </c>
      <c r="AS715" s="174">
        <f>[4]SayfaKAY!AJ334</f>
        <v>1</v>
      </c>
      <c r="AT715" s="175" t="str">
        <f>[4]SayfaKAY!AM334</f>
        <v/>
      </c>
      <c r="AU715" s="176" t="str">
        <f>[4]SayfaKAY!AL334</f>
        <v/>
      </c>
      <c r="AV715" s="176" t="str">
        <f>[4]SayfaKAY!AP334</f>
        <v/>
      </c>
      <c r="AW715" s="177" t="str">
        <f>[4]SayfaKAY!AT334</f>
        <v/>
      </c>
      <c r="AX715" s="194">
        <f t="shared" si="510"/>
        <v>3652.0000007248018</v>
      </c>
      <c r="AY715" s="168"/>
      <c r="AZ715" s="167"/>
      <c r="BA715" s="113"/>
      <c r="BB715" s="171"/>
      <c r="BC715" s="114"/>
      <c r="BD715" s="114"/>
      <c r="BE715" s="114"/>
      <c r="BF715" s="114"/>
      <c r="BG715" s="114"/>
      <c r="BH715" s="114" t="str">
        <f>IFERROR(FRACAS!AN337, "Hata Var")</f>
        <v/>
      </c>
      <c r="BI715" s="114"/>
      <c r="BJ715" s="114"/>
      <c r="BK715" s="105" t="str">
        <f>[4]SayfaKAY!AW334</f>
        <v/>
      </c>
      <c r="BL715" s="105" t="str">
        <f>[4]SayfaKAY!V334</f>
        <v>Kayseri Ulaşım</v>
      </c>
      <c r="BM715" s="114"/>
      <c r="BN715" s="171" t="str">
        <f t="shared" si="511"/>
        <v>x yok</v>
      </c>
      <c r="BO715" s="171" t="b">
        <f t="shared" si="512"/>
        <v>0</v>
      </c>
      <c r="BP715" s="171" t="b">
        <f t="shared" si="513"/>
        <v>0</v>
      </c>
      <c r="BQ715" s="226">
        <f t="shared" si="514"/>
        <v>92.000000016996637</v>
      </c>
      <c r="BR715" s="226">
        <f t="shared" si="515"/>
        <v>240.00000004889444</v>
      </c>
      <c r="BS715" s="226">
        <f t="shared" si="516"/>
        <v>332.00000006589107</v>
      </c>
      <c r="BT715" s="114"/>
      <c r="BU715" s="242"/>
      <c r="BV715" s="233">
        <f t="shared" si="517"/>
        <v>3</v>
      </c>
      <c r="BW715" s="226" t="str">
        <f t="shared" si="518"/>
        <v>Evet, çakışma var</v>
      </c>
      <c r="BX715" s="229"/>
      <c r="BY715" s="247">
        <f t="shared" si="519"/>
        <v>6.3888888900692109E-2</v>
      </c>
      <c r="BZ715" s="247">
        <f t="shared" si="520"/>
        <v>0.16666666670062114</v>
      </c>
      <c r="CA715" s="247">
        <f t="shared" si="521"/>
        <v>0.23055555560131324</v>
      </c>
      <c r="CB715" s="213"/>
      <c r="CC715" s="211"/>
      <c r="CD715" s="196"/>
      <c r="CE715" s="213">
        <v>333</v>
      </c>
      <c r="CF715" s="182">
        <f t="shared" si="522"/>
        <v>45643.144444444399</v>
      </c>
      <c r="CG715" s="182">
        <f t="shared" si="523"/>
        <v>45643.375</v>
      </c>
      <c r="CH715" s="196"/>
      <c r="CI715" s="196"/>
      <c r="CJ715" s="196"/>
      <c r="CK715" s="196">
        <f t="shared" si="524"/>
        <v>0.16666666670062114</v>
      </c>
      <c r="CL715" s="196">
        <f t="shared" si="525"/>
        <v>6.3888888900692109E-2</v>
      </c>
      <c r="CM715" s="196">
        <f t="shared" si="526"/>
        <v>0.23055555560131324</v>
      </c>
      <c r="CN715" s="114"/>
      <c r="CO715" s="115">
        <f t="shared" si="527"/>
        <v>332.00000006589107</v>
      </c>
      <c r="CP715" s="116">
        <f t="shared" si="528"/>
        <v>10.000000002037268</v>
      </c>
      <c r="CQ715" s="117">
        <f t="shared" si="529"/>
        <v>0.14444444439868676</v>
      </c>
      <c r="CR715" s="117">
        <f t="shared" si="530"/>
        <v>45643.208333333299</v>
      </c>
      <c r="CS715" s="117">
        <f t="shared" si="531"/>
        <v>45643.375</v>
      </c>
      <c r="CT715" s="118">
        <f t="shared" si="532"/>
        <v>65726012.000000015</v>
      </c>
      <c r="CU715" s="118">
        <f t="shared" si="533"/>
        <v>240.00000004889444</v>
      </c>
      <c r="CV715" s="118">
        <f t="shared" si="534"/>
        <v>65726252.000000067</v>
      </c>
      <c r="CW715" s="119">
        <f t="shared" si="535"/>
        <v>0.99999634849101005</v>
      </c>
    </row>
    <row r="716" spans="1:101" ht="118.5" customHeight="1" x14ac:dyDescent="0.3">
      <c r="A716" s="160" t="str">
        <f>[4]SayfaKAY!C568</f>
        <v>KAY5+6</v>
      </c>
      <c r="B716" s="104" t="str">
        <f>[4]SayfaKAY!D568</f>
        <v>3882(11)</v>
      </c>
      <c r="C716" s="105" t="str">
        <f>[4]SayfaKAY!E568</f>
        <v>MA , MB , RA , RB , P</v>
      </c>
      <c r="D716" s="105">
        <f>[4]SayfaKAY!F568</f>
        <v>44793</v>
      </c>
      <c r="E716" s="106" t="str">
        <f>[4]SayfaKAY!G568</f>
        <v>BOZ-KAY5+6-FF-567</v>
      </c>
      <c r="F716" s="193">
        <f t="shared" si="496"/>
        <v>45643</v>
      </c>
      <c r="G716" s="135">
        <f t="shared" si="497"/>
        <v>0.4951388889021473</v>
      </c>
      <c r="H716" s="235">
        <f>[4]SayfaKAY!H568</f>
        <v>45643.495138888902</v>
      </c>
      <c r="I716" s="104" t="str">
        <f>[4]SayfaKAY!I568</f>
        <v>Hat/Line</v>
      </c>
      <c r="J716" s="103" t="str">
        <f>IF([4]SayfaKAY!J568="","",IF([4]SayfaKAY!J568="Müşteri","Notified by Customer","Notified by Bozankaya"))</f>
        <v>Notified by Customer</v>
      </c>
      <c r="K716" s="103" t="e">
        <f>VLOOKUP([4]SayfaKAY!L568,#REF!,2,FALSE)</f>
        <v>#REF!</v>
      </c>
      <c r="L716" s="165" t="str">
        <f>[4]SayfaKAY!X568</f>
        <v>ATAK ULAŞIM SAN.TİC.LTD.ŞTİ.</v>
      </c>
      <c r="M716" s="107" t="str">
        <f t="shared" si="498"/>
        <v>KAY5+6-BOZ-KAY5+6-FF-567</v>
      </c>
      <c r="N716" s="105" t="str">
        <f>[4]SayfaKAY!M568</f>
        <v>3882 NOLU ARACIN KAPI ÜSTÜ EKRANLAR ÇALIŞMIYOR. RSİ HİZMET KALİTESİNDEN ŞİKAYET GELDİ.</v>
      </c>
      <c r="O716" s="166" t="str">
        <f>[4]SayfaKAY!P568</f>
        <v>D-Arıza değil</v>
      </c>
      <c r="P716" s="166" t="str">
        <f>[4]SayfaKAY!Q568</f>
        <v>B(Servisten çekmeye etki eden arıza)</v>
      </c>
      <c r="Q716" s="166" t="str">
        <f>[4]SayfaKAY!R568</f>
        <v>N.A(Yaralanma yok)</v>
      </c>
      <c r="R716" s="132" t="str" cm="1">
        <f t="array" ref="R716">IF([4]SayfaKAY!U568="","",_xlfn.IFS([4]SayfaKAY!U568="Bozankaya","Bozankaya",[4]SayfaKAY!U568="Müşteri","Customer",[4]SayfaKAY!U568="Tedarikçi","Equipment Supplier"))</f>
        <v>Equipment Supplier</v>
      </c>
      <c r="S716" s="204" t="str">
        <f>[4]SayfaKAY!N568</f>
        <v>ARAÇ RESETLENDİ ROTA KURULDU KAPI ÜSTÜ EKRANLAR AKTİF ÇALIŞIYOR.</v>
      </c>
      <c r="T716" s="133" t="str">
        <f>[4]SayfaKAY!AD568</f>
        <v>*Arıza çözülecek</v>
      </c>
      <c r="U716" s="132" t="str">
        <f>[4]SayfaKAY!W568</f>
        <v>Evet</v>
      </c>
      <c r="V716" s="108">
        <f>[4]SayfaKAY!AZ568</f>
        <v>2</v>
      </c>
      <c r="W716" s="136">
        <f t="shared" si="499"/>
        <v>45643</v>
      </c>
      <c r="X716" s="137" t="str">
        <f t="shared" si="500"/>
        <v>12:00</v>
      </c>
      <c r="Y716" s="235">
        <f>[4]SayfaKAY!AE568</f>
        <v>45643.5</v>
      </c>
      <c r="Z716" s="192">
        <f t="shared" si="501"/>
        <v>45643</v>
      </c>
      <c r="AA716" s="110" t="str">
        <f t="shared" si="502"/>
        <v>13:00</v>
      </c>
      <c r="AB716" s="182">
        <f>[4]SayfaKAY!BA568</f>
        <v>45643.541666666701</v>
      </c>
      <c r="AC716" s="257">
        <f t="shared" si="503"/>
        <v>67.000000029802322</v>
      </c>
      <c r="AD716" s="111">
        <f t="shared" si="504"/>
        <v>45643</v>
      </c>
      <c r="AE716" s="111" t="str">
        <f t="shared" si="505"/>
        <v>13:00</v>
      </c>
      <c r="AF716" s="235">
        <f>[4]SayfaKAY!BA568</f>
        <v>45643.541666666701</v>
      </c>
      <c r="AG716" s="179" t="str">
        <f>[4]SayfaKAY!S568</f>
        <v>(III) Farklı Araçlarda Tekrarlayan Arıza</v>
      </c>
      <c r="AH716" s="178" t="str">
        <f t="shared" si="506"/>
        <v>Bu Arıza Aracın Servise Verilmesine Engel</v>
      </c>
      <c r="AI716" s="163" t="str">
        <f>[4]SayfaKAY!AV568</f>
        <v/>
      </c>
      <c r="AJ716" s="164" t="str">
        <f t="shared" si="507"/>
        <v/>
      </c>
      <c r="AK716" s="164" t="str">
        <f t="shared" si="508"/>
        <v/>
      </c>
      <c r="AL716" s="112" t="str">
        <f>[4]SayfaKAY!AX568</f>
        <v/>
      </c>
      <c r="AM716" s="257" cm="1">
        <f t="array" ref="AM716">IFERROR(IF(AND(P716&lt;&gt;"D(Arıza Değil)",AH716="Bu Arıza Aracın Servise Verilmesine Engel Değil"),
IF(Z716-F716&gt;0,(AB716-Y716)*24*60,
IF(OR(AND(G716&gt;$AS$1,G716&lt;$AT$1),AND(G716&gt;$AU$1,G716&lt;$AV$1)),
(AF716-H716)*24*60,     BH:BH0)),        AN716),0)</f>
        <v>67.000000029802322</v>
      </c>
      <c r="AN716" s="257">
        <f t="shared" si="509"/>
        <v>67.000000029802322</v>
      </c>
      <c r="AO716" s="174" t="str">
        <f>[4]SayfaKAY!AG568</f>
        <v/>
      </c>
      <c r="AP716" s="174" t="str">
        <f>[4]SayfaKAY!AI568</f>
        <v>E410-7003</v>
      </c>
      <c r="AQ716" s="174" t="str">
        <f>[4]SayfaKAY!AQ568</f>
        <v/>
      </c>
      <c r="AR716" s="174" t="str">
        <f>[4]SayfaKAY!AH568</f>
        <v>STRETCH LCD EKRAN</v>
      </c>
      <c r="AS716" s="174">
        <f>[4]SayfaKAY!AJ568</f>
        <v>12</v>
      </c>
      <c r="AT716" s="175" t="str">
        <f>[4]SayfaKAY!AM568</f>
        <v/>
      </c>
      <c r="AU716" s="176" t="str">
        <f>[4]SayfaKAY!AL568</f>
        <v/>
      </c>
      <c r="AV716" s="176" t="str">
        <f>[4]SayfaKAY!AP568</f>
        <v/>
      </c>
      <c r="AW716" s="177" t="str">
        <f>[4]SayfaKAY!AT568</f>
        <v/>
      </c>
      <c r="AX716" s="194">
        <f t="shared" si="510"/>
        <v>1474.0000006556511</v>
      </c>
      <c r="AY716" s="168"/>
      <c r="AZ716" s="167"/>
      <c r="BA716" s="113"/>
      <c r="BB716" s="171"/>
      <c r="BC716" s="114"/>
      <c r="BD716" s="114"/>
      <c r="BE716" s="114"/>
      <c r="BF716" s="114"/>
      <c r="BG716" s="114"/>
      <c r="BH716" s="114">
        <f>IFERROR(FRACAS!AN571, "Hata Var")</f>
        <v>123.00000005518086</v>
      </c>
      <c r="BI716" s="114"/>
      <c r="BJ716" s="114"/>
      <c r="BK716" s="105" t="str">
        <f>[4]SayfaKAY!AW568</f>
        <v/>
      </c>
      <c r="BL716" s="105" t="str">
        <f>[4]SayfaKAY!V568</f>
        <v>ATAK ULAŞIM SAN.TİC.LTD.ŞTİ.</v>
      </c>
      <c r="BM716" s="114"/>
      <c r="BN716" s="171" t="str">
        <f t="shared" si="511"/>
        <v>x yok</v>
      </c>
      <c r="BO716" s="171" t="b">
        <f t="shared" si="512"/>
        <v>0</v>
      </c>
      <c r="BP716" s="171" t="b">
        <f t="shared" si="513"/>
        <v>0</v>
      </c>
      <c r="BQ716" s="226">
        <f t="shared" si="514"/>
        <v>6.9999999809078872</v>
      </c>
      <c r="BR716" s="226">
        <f t="shared" si="515"/>
        <v>60.000000048894435</v>
      </c>
      <c r="BS716" s="226">
        <f t="shared" si="516"/>
        <v>67.000000029802322</v>
      </c>
      <c r="BT716" s="114"/>
      <c r="BU716" s="242"/>
      <c r="BV716" s="233">
        <f t="shared" si="517"/>
        <v>2</v>
      </c>
      <c r="BW716" s="226" t="str">
        <f t="shared" si="518"/>
        <v>Evet, çakışma var</v>
      </c>
      <c r="BX716" s="229"/>
      <c r="BY716" s="247">
        <f t="shared" si="519"/>
        <v>4.8611110978526995E-3</v>
      </c>
      <c r="BZ716" s="247">
        <f t="shared" si="520"/>
        <v>4.1666666700621136E-2</v>
      </c>
      <c r="CA716" s="247">
        <f t="shared" si="521"/>
        <v>4.6527777798473835E-2</v>
      </c>
      <c r="CB716" s="213"/>
      <c r="CC716" s="211"/>
      <c r="CD716" s="196"/>
      <c r="CE716" s="213">
        <v>567</v>
      </c>
      <c r="CF716" s="182">
        <f t="shared" si="522"/>
        <v>45643.495138888902</v>
      </c>
      <c r="CG716" s="182">
        <f t="shared" si="523"/>
        <v>45643.541666666701</v>
      </c>
      <c r="CH716" s="196"/>
      <c r="CI716" s="196"/>
      <c r="CJ716" s="196"/>
      <c r="CK716" s="196">
        <f t="shared" si="524"/>
        <v>4.1666666700621136E-2</v>
      </c>
      <c r="CL716" s="196">
        <f t="shared" si="525"/>
        <v>4.8611110978526995E-3</v>
      </c>
      <c r="CM716" s="196">
        <f t="shared" si="526"/>
        <v>4.6527777798473835E-2</v>
      </c>
      <c r="CN716" s="114"/>
      <c r="CO716" s="115">
        <f t="shared" si="527"/>
        <v>67.000000029802322</v>
      </c>
      <c r="CP716" s="116">
        <f t="shared" si="528"/>
        <v>2.5000000020372681</v>
      </c>
      <c r="CQ716" s="117">
        <f t="shared" si="529"/>
        <v>0.4951388889021473</v>
      </c>
      <c r="CR716" s="117">
        <f t="shared" si="530"/>
        <v>45643.5</v>
      </c>
      <c r="CS716" s="117">
        <f t="shared" si="531"/>
        <v>45643.541666666701</v>
      </c>
      <c r="CT716" s="118">
        <f t="shared" si="532"/>
        <v>65725926.999999978</v>
      </c>
      <c r="CU716" s="118">
        <f t="shared" si="533"/>
        <v>60.000000048894435</v>
      </c>
      <c r="CV716" s="118">
        <f t="shared" si="534"/>
        <v>65725987.00000003</v>
      </c>
      <c r="CW716" s="119">
        <f t="shared" si="535"/>
        <v>0.99999908711907126</v>
      </c>
    </row>
    <row r="717" spans="1:101" ht="118.5" customHeight="1" x14ac:dyDescent="0.3">
      <c r="A717" s="160" t="str">
        <f>[4]SayfaKAY!C569</f>
        <v>KAY5+6</v>
      </c>
      <c r="B717" s="104" t="str">
        <f>[4]SayfaKAY!D569</f>
        <v>3881(10)</v>
      </c>
      <c r="C717" s="105" t="str">
        <f>[4]SayfaKAY!E569</f>
        <v>MA , MB , RA , RB , P</v>
      </c>
      <c r="D717" s="105">
        <f>[4]SayfaKAY!F569</f>
        <v>58000</v>
      </c>
      <c r="E717" s="106" t="str">
        <f>[4]SayfaKAY!G569</f>
        <v>BOZ-KAY5+6-FF-568</v>
      </c>
      <c r="F717" s="134">
        <f t="shared" si="496"/>
        <v>45643</v>
      </c>
      <c r="G717" s="135">
        <f t="shared" si="497"/>
        <v>0.53194444440305233</v>
      </c>
      <c r="H717" s="235">
        <f>[4]SayfaKAY!H569</f>
        <v>45643.531944444403</v>
      </c>
      <c r="I717" s="104" t="str">
        <f>[4]SayfaKAY!I569</f>
        <v>Hat/Line</v>
      </c>
      <c r="J717" s="103" t="str">
        <f>IF([4]SayfaKAY!J569="","",IF([4]SayfaKAY!J569="Müşteri","Notified by Customer","Notified by Bozankaya"))</f>
        <v>Notified by Customer</v>
      </c>
      <c r="K717" s="103" t="e">
        <f>VLOOKUP([4]SayfaKAY!L569,#REF!,2,FALSE)</f>
        <v>#REF!</v>
      </c>
      <c r="L717" s="165" t="str">
        <f>[4]SayfaKAY!X569</f>
        <v>ATAK ULAŞIM SAN.TİC.LTD.ŞTİ.</v>
      </c>
      <c r="M717" s="107" t="str">
        <f t="shared" si="498"/>
        <v>KAY5+6-BOZ-KAY5+6-FF-568</v>
      </c>
      <c r="N717" s="105" t="str">
        <f>[4]SayfaKAY!M569</f>
        <v>3881 NOLU ARACIN KAPI ÜSTÜ EKRANLAR ÇALIŞMIYOR.</v>
      </c>
      <c r="O717" s="166" t="str">
        <f>[4]SayfaKAY!P569</f>
        <v>D-Arıza değil</v>
      </c>
      <c r="P717" s="166" t="str">
        <f>[4]SayfaKAY!Q569</f>
        <v>B(Servisten çekmeye etki eden arıza)</v>
      </c>
      <c r="Q717" s="166" t="str">
        <f>[4]SayfaKAY!R569</f>
        <v>N.A(Yaralanma yok)</v>
      </c>
      <c r="R717" s="132" t="str" cm="1">
        <f t="array" ref="R717">IF([4]SayfaKAY!U569="","",_xlfn.IFS([4]SayfaKAY!U569="Bozankaya","Bozankaya",[4]SayfaKAY!U569="Müşteri","Customer",[4]SayfaKAY!U569="Tedarikçi","Equipment Supplier"))</f>
        <v>Equipment Supplier</v>
      </c>
      <c r="S717" s="204" t="str">
        <f>[4]SayfaKAY!N569</f>
        <v>ARAÇ RESETLENDİ. ROTA KURULDU KAPI ÜSTLERİ AKTİF ÇALIŞIYOR.</v>
      </c>
      <c r="T717" s="133" t="str">
        <f>[4]SayfaKAY!AD569</f>
        <v>*Arıza çözülecek</v>
      </c>
      <c r="U717" s="132" t="str">
        <f>[4]SayfaKAY!W569</f>
        <v>Evet</v>
      </c>
      <c r="V717" s="108">
        <f>[4]SayfaKAY!AZ569</f>
        <v>2</v>
      </c>
      <c r="W717" s="136">
        <f t="shared" si="499"/>
        <v>45643</v>
      </c>
      <c r="X717" s="137" t="str">
        <f t="shared" si="500"/>
        <v>13:00</v>
      </c>
      <c r="Y717" s="235">
        <f>[4]SayfaKAY!AE569</f>
        <v>45643.541666666701</v>
      </c>
      <c r="Z717" s="109">
        <f t="shared" si="501"/>
        <v>45643</v>
      </c>
      <c r="AA717" s="110" t="str">
        <f t="shared" si="502"/>
        <v>14:00</v>
      </c>
      <c r="AB717" s="182">
        <f>[4]SayfaKAY!BA569</f>
        <v>45643.583333333299</v>
      </c>
      <c r="AC717" s="257">
        <f t="shared" si="503"/>
        <v>74.00000001071021</v>
      </c>
      <c r="AD717" s="111">
        <f t="shared" si="504"/>
        <v>45643</v>
      </c>
      <c r="AE717" s="111" t="str">
        <f t="shared" si="505"/>
        <v>14:00</v>
      </c>
      <c r="AF717" s="235">
        <f>[4]SayfaKAY!BA569</f>
        <v>45643.583333333299</v>
      </c>
      <c r="AG717" s="179" t="str">
        <f>[4]SayfaKAY!S569</f>
        <v>(III) Farklı Araçlarda Tekrarlayan Arıza</v>
      </c>
      <c r="AH717" s="178" t="str">
        <f t="shared" si="506"/>
        <v>Bu Arıza Aracın Servise Verilmesine Engel</v>
      </c>
      <c r="AI717" s="163" t="str">
        <f>[4]SayfaKAY!AV569</f>
        <v/>
      </c>
      <c r="AJ717" s="164" t="str">
        <f t="shared" si="507"/>
        <v/>
      </c>
      <c r="AK717" s="164" t="str">
        <f t="shared" si="508"/>
        <v/>
      </c>
      <c r="AL717" s="112" t="str">
        <f>[4]SayfaKAY!AX569</f>
        <v/>
      </c>
      <c r="AM717" s="257" cm="1">
        <f t="array" ref="AM717">IFERROR(IF(AND(P717&lt;&gt;"D(Arıza Değil)",AH717="Bu Arıza Aracın Servise Verilmesine Engel Değil"),
IF(Z717-F717&gt;0,(AB717-Y717)*24*60,
IF(OR(AND(G717&gt;$AS$1,G717&lt;$AT$1),AND(G717&gt;$AU$1,G717&lt;$AV$1)),
(AF717-H717)*24*60,     BH:BH0)),        AN717),0)</f>
        <v>74.00000001071021</v>
      </c>
      <c r="AN717" s="257">
        <f t="shared" si="509"/>
        <v>74.00000001071021</v>
      </c>
      <c r="AO717" s="174" t="str">
        <f>[4]SayfaKAY!AG569</f>
        <v/>
      </c>
      <c r="AP717" s="174" t="str">
        <f>[4]SayfaKAY!AI569</f>
        <v>E410-7003</v>
      </c>
      <c r="AQ717" s="174" t="str">
        <f>[4]SayfaKAY!AQ569</f>
        <v/>
      </c>
      <c r="AR717" s="174" t="str">
        <f>[4]SayfaKAY!AH569</f>
        <v>STRETCH LCD EKRAN</v>
      </c>
      <c r="AS717" s="174">
        <f>[4]SayfaKAY!AJ569</f>
        <v>12</v>
      </c>
      <c r="AT717" s="175" t="str">
        <f>[4]SayfaKAY!AM569</f>
        <v/>
      </c>
      <c r="AU717" s="176" t="str">
        <f>[4]SayfaKAY!AL569</f>
        <v/>
      </c>
      <c r="AV717" s="176" t="str">
        <f>[4]SayfaKAY!AP569</f>
        <v/>
      </c>
      <c r="AW717" s="177" t="str">
        <f>[4]SayfaKAY!AT569</f>
        <v/>
      </c>
      <c r="AX717" s="194">
        <f t="shared" si="510"/>
        <v>1628.0000002356246</v>
      </c>
      <c r="AY717" s="168"/>
      <c r="AZ717" s="167"/>
      <c r="BA717" s="113"/>
      <c r="BB717" s="171" t="str">
        <f t="shared" ref="BB717:BB722" si="536">IF($AQ$1="X", IF(AND(G717&gt;=$AS$1,G717&lt;=$AT$1),IF(P717&lt;&gt;"D(Arıza Değil)",AC717,0), IF(AND(G717&gt;=$AU$1,G717&lt;=$AV$1),IF(P717&lt;&gt;"D(Arıza Değil)",AC717,0), "")), "")</f>
        <v/>
      </c>
      <c r="BC717" s="114"/>
      <c r="BD717" s="114"/>
      <c r="BE717" s="114"/>
      <c r="BF717" s="114"/>
      <c r="BG717" s="114"/>
      <c r="BH717" s="114">
        <f>IFERROR(FRACAS!AN572, "Hata Var")</f>
        <v>1776.0000000998843</v>
      </c>
      <c r="BI717" s="114"/>
      <c r="BJ717" s="114"/>
      <c r="BK717" s="105" t="str">
        <f>[4]SayfaKAY!AW569</f>
        <v/>
      </c>
      <c r="BL717" s="105" t="str">
        <f>[4]SayfaKAY!V569</f>
        <v>ATAK ULAŞIM SAN.TİC.LTD.ŞTİ.</v>
      </c>
      <c r="BM717" s="114"/>
      <c r="BN717" s="171" t="str">
        <f t="shared" si="511"/>
        <v>x yok</v>
      </c>
      <c r="BO717" s="171" t="b">
        <f t="shared" si="512"/>
        <v>0</v>
      </c>
      <c r="BP717" s="171" t="b">
        <f t="shared" si="513"/>
        <v>0</v>
      </c>
      <c r="BQ717" s="226">
        <f t="shared" si="514"/>
        <v>14.00000010849908</v>
      </c>
      <c r="BR717" s="226">
        <f t="shared" si="515"/>
        <v>59.99999990221113</v>
      </c>
      <c r="BS717" s="226">
        <f t="shared" si="516"/>
        <v>74.00000001071021</v>
      </c>
      <c r="BT717" s="114"/>
      <c r="BU717" s="242"/>
      <c r="BV717" s="233">
        <f t="shared" si="517"/>
        <v>3</v>
      </c>
      <c r="BW717" s="226" t="str">
        <f t="shared" si="518"/>
        <v>Evet, çakışma var</v>
      </c>
      <c r="BX717" s="229"/>
      <c r="BY717" s="247">
        <f t="shared" si="519"/>
        <v>9.7222222975688055E-3</v>
      </c>
      <c r="BZ717" s="247">
        <f t="shared" si="520"/>
        <v>4.1666666598757729E-2</v>
      </c>
      <c r="CA717" s="247">
        <f t="shared" si="521"/>
        <v>5.1388888896326534E-2</v>
      </c>
      <c r="CB717" s="213"/>
      <c r="CC717" s="211"/>
      <c r="CD717" s="196"/>
      <c r="CE717" s="213">
        <v>568</v>
      </c>
      <c r="CF717" s="182">
        <f t="shared" si="522"/>
        <v>45643.531944444403</v>
      </c>
      <c r="CG717" s="182">
        <f t="shared" si="523"/>
        <v>45643.583333333299</v>
      </c>
      <c r="CH717" s="196"/>
      <c r="CI717" s="196"/>
      <c r="CJ717" s="196"/>
      <c r="CK717" s="196">
        <f t="shared" si="524"/>
        <v>4.1666666598757729E-2</v>
      </c>
      <c r="CL717" s="196">
        <f t="shared" si="525"/>
        <v>9.7222222975688055E-3</v>
      </c>
      <c r="CM717" s="196">
        <f t="shared" si="526"/>
        <v>5.1388888896326534E-2</v>
      </c>
      <c r="CN717" s="114"/>
      <c r="CO717" s="115">
        <f t="shared" si="527"/>
        <v>74.00000001071021</v>
      </c>
      <c r="CP717" s="116">
        <f t="shared" si="528"/>
        <v>2.4999999959254637</v>
      </c>
      <c r="CQ717" s="117">
        <f t="shared" si="529"/>
        <v>0.53194444440305233</v>
      </c>
      <c r="CR717" s="117">
        <f t="shared" si="530"/>
        <v>45643.541666666701</v>
      </c>
      <c r="CS717" s="117">
        <f t="shared" si="531"/>
        <v>45643.583333333299</v>
      </c>
      <c r="CT717" s="118">
        <f t="shared" si="532"/>
        <v>65725934.000000112</v>
      </c>
      <c r="CU717" s="118">
        <f t="shared" si="533"/>
        <v>59.99999990221113</v>
      </c>
      <c r="CV717" s="118">
        <f t="shared" si="534"/>
        <v>65725994.000000007</v>
      </c>
      <c r="CW717" s="119">
        <f t="shared" si="535"/>
        <v>0.99999908711917096</v>
      </c>
    </row>
    <row r="718" spans="1:101" ht="118.5" customHeight="1" x14ac:dyDescent="0.3">
      <c r="A718" s="160" t="str">
        <f>[4]SayfaKAY!C672</f>
        <v>KAY5+6</v>
      </c>
      <c r="B718" s="104" t="str">
        <f>[4]SayfaKAY!D672</f>
        <v>3879(8)</v>
      </c>
      <c r="C718" s="105" t="str">
        <f>[4]SayfaKAY!E672</f>
        <v>MB</v>
      </c>
      <c r="D718" s="105">
        <f>[4]SayfaKAY!F672</f>
        <v>71546</v>
      </c>
      <c r="E718" s="106" t="str">
        <f>[4]SayfaKAY!G672</f>
        <v>BOZ-KAY5+6-FF-661</v>
      </c>
      <c r="F718" s="193">
        <f t="shared" si="496"/>
        <v>45643</v>
      </c>
      <c r="G718" s="135">
        <f t="shared" si="497"/>
        <v>0.33472222220007097</v>
      </c>
      <c r="H718" s="235">
        <f>[4]SayfaKAY!H672</f>
        <v>45643.3347222222</v>
      </c>
      <c r="I718" s="104" t="str">
        <f>[4]SayfaKAY!I672</f>
        <v>Hat/Line</v>
      </c>
      <c r="J718" s="103" t="str">
        <f>IF([4]SayfaKAY!J672="","",IF([4]SayfaKAY!J672="Müşteri","Notified by Customer","Notified by Bozankaya"))</f>
        <v>Notified by Customer</v>
      </c>
      <c r="K718" s="103" t="e">
        <f>VLOOKUP([4]SayfaKAY!L672,#REF!,2,FALSE)</f>
        <v>#REF!</v>
      </c>
      <c r="L718" s="165" t="str">
        <f>[4]SayfaKAY!X672</f>
        <v>ATAK ULAŞIM SAN.TİC.LTD.ŞTİ.</v>
      </c>
      <c r="M718" s="107" t="str">
        <f t="shared" si="498"/>
        <v>KAY5+6-BOZ-KAY5+6-FF-661</v>
      </c>
      <c r="N718" s="105" t="str">
        <f>[4]SayfaKAY!M672</f>
        <v>3879 NOLU ARAÇ KAPI ÜSTÜ EKRANLAR ÇALIŞMIYOR. RSİ HİZMET KALİTESİ BİRİMİ TARAFINDAN ŞİKAYET EDİLDİ.</v>
      </c>
      <c r="O718" s="166" t="str">
        <f>[4]SayfaKAY!P672</f>
        <v>D-Arıza değil</v>
      </c>
      <c r="P718" s="166" t="str">
        <f>[4]SayfaKAY!Q672</f>
        <v>B(Servisten çekmeye etki eden arıza)</v>
      </c>
      <c r="Q718" s="166" t="str">
        <f>[4]SayfaKAY!R672</f>
        <v>N.A(Yaralanma yok)</v>
      </c>
      <c r="R718" s="132" t="str" cm="1">
        <f t="array" ref="R718">IF([4]SayfaKAY!U672="","",_xlfn.IFS([4]SayfaKAY!U672="Bozankaya","Bozankaya",[4]SayfaKAY!U672="Müşteri","Customer",[4]SayfaKAY!U672="Tedarikçi","Equipment Supplier"))</f>
        <v>Equipment Supplier</v>
      </c>
      <c r="S718" s="204" t="str">
        <f>[4]SayfaKAY!N672</f>
        <v>ARAÇ RESETLENDİ. SORUN GİDERİLDİ.</v>
      </c>
      <c r="T718" s="133" t="str">
        <f>[4]SayfaKAY!AD672</f>
        <v>*Reset edildi</v>
      </c>
      <c r="U718" s="132" t="str">
        <f>[4]SayfaKAY!W672</f>
        <v>Evet</v>
      </c>
      <c r="V718" s="108">
        <f>[4]SayfaKAY!AZ672</f>
        <v>1</v>
      </c>
      <c r="W718" s="136">
        <f t="shared" si="499"/>
        <v>45643</v>
      </c>
      <c r="X718" s="137" t="str">
        <f t="shared" si="500"/>
        <v>08:30</v>
      </c>
      <c r="Y718" s="235">
        <f>[4]SayfaKAY!AE672</f>
        <v>45643.354166666701</v>
      </c>
      <c r="Z718" s="109">
        <f t="shared" si="501"/>
        <v>45644</v>
      </c>
      <c r="AA718" s="110" t="str">
        <f t="shared" si="502"/>
        <v>09:00</v>
      </c>
      <c r="AB718" s="182">
        <f>[4]SayfaKAY!BA672</f>
        <v>45644.375</v>
      </c>
      <c r="AC718" s="257">
        <f t="shared" si="503"/>
        <v>1498.0000000318978</v>
      </c>
      <c r="AD718" s="111">
        <f t="shared" si="504"/>
        <v>45644</v>
      </c>
      <c r="AE718" s="111" t="str">
        <f t="shared" si="505"/>
        <v>09:00</v>
      </c>
      <c r="AF718" s="235">
        <f>[4]SayfaKAY!BA672</f>
        <v>45644.375</v>
      </c>
      <c r="AG718" s="179" t="str">
        <f>[4]SayfaKAY!S672</f>
        <v>(III) Farklı Araçlarda Tekrarlayan Arıza</v>
      </c>
      <c r="AH718" s="178" t="str">
        <f t="shared" si="506"/>
        <v>Bu Arıza Aracın Servise Verilmesine Engel</v>
      </c>
      <c r="AI718" s="163" t="str">
        <f>[4]SayfaKAY!AV672</f>
        <v/>
      </c>
      <c r="AJ718" s="164" t="str">
        <f t="shared" si="507"/>
        <v/>
      </c>
      <c r="AK718" s="164" t="str">
        <f t="shared" si="508"/>
        <v/>
      </c>
      <c r="AL718" s="112" t="str">
        <f>[4]SayfaKAY!AX672</f>
        <v/>
      </c>
      <c r="AM718" s="257" cm="1">
        <f t="array" ref="AM718">IFERROR(IF(AND(P718&lt;&gt;"D(Arıza Değil)",AH718="Bu Arıza Aracın Servise Verilmesine Engel Değil"),
IF(Z718-F718&gt;0,(AB718-Y718)*24*60,
IF(OR(AND(G718&gt;$AS$1,G718&lt;$AT$1),AND(G718&gt;$AU$1,G718&lt;$AV$1)),
(AF718-H718)*24*60,     BH:BH0)),        AN718),0)</f>
        <v>1498.0000000318978</v>
      </c>
      <c r="AN718" s="257">
        <f t="shared" si="509"/>
        <v>1498.0000000318978</v>
      </c>
      <c r="AO718" s="174" t="str">
        <f>[4]SayfaKAY!AG672</f>
        <v/>
      </c>
      <c r="AP718" s="174" t="str">
        <f>[4]SayfaKAY!AI672</f>
        <v/>
      </c>
      <c r="AQ718" s="174" t="str">
        <f>[4]SayfaKAY!AQ672</f>
        <v/>
      </c>
      <c r="AR718" s="174" t="str">
        <f>[4]SayfaKAY!AH672</f>
        <v/>
      </c>
      <c r="AS718" s="174" t="str">
        <f>[4]SayfaKAY!AJ672</f>
        <v/>
      </c>
      <c r="AT718" s="175" t="str">
        <f>[4]SayfaKAY!AM672</f>
        <v/>
      </c>
      <c r="AU718" s="176" t="str">
        <f>[4]SayfaKAY!AL672</f>
        <v/>
      </c>
      <c r="AV718" s="176" t="str">
        <f>[4]SayfaKAY!AP672</f>
        <v/>
      </c>
      <c r="AW718" s="177" t="str">
        <f>[4]SayfaKAY!AT672</f>
        <v/>
      </c>
      <c r="AX718" s="194">
        <f t="shared" si="510"/>
        <v>16478.000000350876</v>
      </c>
      <c r="AY718" s="168"/>
      <c r="AZ718" s="167"/>
      <c r="BA718" s="113"/>
      <c r="BB718" s="171" t="str">
        <f t="shared" si="536"/>
        <v/>
      </c>
      <c r="BC718" s="114"/>
      <c r="BD718" s="114"/>
      <c r="BE718" s="114"/>
      <c r="BF718" s="114"/>
      <c r="BG718" s="114"/>
      <c r="BH718" s="114">
        <f>IFERROR(FRACAS!AN675, "Hata Var")</f>
        <v>1502.999999995809</v>
      </c>
      <c r="BI718" s="114"/>
      <c r="BJ718" s="114"/>
      <c r="BK718" s="105" t="str">
        <f>[4]SayfaKAY!AW672</f>
        <v/>
      </c>
      <c r="BL718" s="105" t="str">
        <f>[4]SayfaKAY!V672</f>
        <v>ATAK ULAŞIM SAN.TİC.LTD.ŞTİ.</v>
      </c>
      <c r="BM718" s="114"/>
      <c r="BN718" s="171" t="str">
        <f t="shared" si="511"/>
        <v>x yok</v>
      </c>
      <c r="BO718" s="171" t="str">
        <f t="shared" si="512"/>
        <v>aynı gün giderilen arıza</v>
      </c>
      <c r="BP718" s="171" t="str">
        <f t="shared" si="513"/>
        <v>Bir günden fazla süren arıza</v>
      </c>
      <c r="BQ718" s="226">
        <f t="shared" si="514"/>
        <v>28.000000080792233</v>
      </c>
      <c r="BR718" s="226">
        <f t="shared" si="515"/>
        <v>1469.9999999511056</v>
      </c>
      <c r="BS718" s="226">
        <f t="shared" si="516"/>
        <v>1498.0000000318978</v>
      </c>
      <c r="BT718" s="114"/>
      <c r="BU718" s="242"/>
      <c r="BV718" s="233">
        <f t="shared" si="517"/>
        <v>2</v>
      </c>
      <c r="BW718" s="226" t="str">
        <f t="shared" si="518"/>
        <v>Evet, çakışma var</v>
      </c>
      <c r="BX718" s="229"/>
      <c r="BY718" s="247">
        <f t="shared" si="519"/>
        <v>1.9444444500550162E-2</v>
      </c>
      <c r="BZ718" s="247">
        <f t="shared" si="520"/>
        <v>1.0208333332993789</v>
      </c>
      <c r="CA718" s="247">
        <f t="shared" si="521"/>
        <v>1.040277777799929</v>
      </c>
      <c r="CB718" s="213"/>
      <c r="CC718" s="211"/>
      <c r="CD718" s="196"/>
      <c r="CE718" s="213">
        <v>671</v>
      </c>
      <c r="CF718" s="182">
        <f t="shared" si="522"/>
        <v>45643.3347222222</v>
      </c>
      <c r="CG718" s="182">
        <f t="shared" si="523"/>
        <v>45644.375</v>
      </c>
      <c r="CH718" s="196"/>
      <c r="CI718" s="196"/>
      <c r="CJ718" s="196"/>
      <c r="CK718" s="196">
        <f t="shared" si="524"/>
        <v>1.0208333332993789</v>
      </c>
      <c r="CL718" s="196">
        <f t="shared" si="525"/>
        <v>1.9444444500550162E-2</v>
      </c>
      <c r="CM718" s="196">
        <f t="shared" si="526"/>
        <v>1.040277777799929</v>
      </c>
      <c r="CN718" s="114"/>
      <c r="CO718" s="115">
        <f t="shared" si="527"/>
        <v>1498.0000000318978</v>
      </c>
      <c r="CP718" s="116">
        <f t="shared" si="528"/>
        <v>61.249999997962732</v>
      </c>
      <c r="CQ718" s="117">
        <f t="shared" si="529"/>
        <v>0.33472222220007097</v>
      </c>
      <c r="CR718" s="117">
        <f t="shared" si="530"/>
        <v>45643.354166666701</v>
      </c>
      <c r="CS718" s="117">
        <f t="shared" si="531"/>
        <v>45644.375</v>
      </c>
      <c r="CT718" s="118">
        <f t="shared" si="532"/>
        <v>65725948.000000082</v>
      </c>
      <c r="CU718" s="118">
        <f t="shared" si="533"/>
        <v>1469.9999999511056</v>
      </c>
      <c r="CV718" s="118">
        <f t="shared" si="534"/>
        <v>65727418.00000003</v>
      </c>
      <c r="CW718" s="119">
        <f t="shared" si="535"/>
        <v>0.99997763490420466</v>
      </c>
    </row>
    <row r="719" spans="1:101" ht="118.5" customHeight="1" x14ac:dyDescent="0.3">
      <c r="A719" s="160" t="str">
        <f>[4]SayfaKAY!C567</f>
        <v>KAY5+6</v>
      </c>
      <c r="B719" s="104" t="str">
        <f>[4]SayfaKAY!D567</f>
        <v>3875(4)</v>
      </c>
      <c r="C719" s="105" t="str">
        <f>[4]SayfaKAY!E567</f>
        <v>MB</v>
      </c>
      <c r="D719" s="105">
        <f>[4]SayfaKAY!F567</f>
        <v>82049</v>
      </c>
      <c r="E719" s="106" t="str">
        <f>[4]SayfaKAY!G567</f>
        <v>BOZ-KAY5+6-FF-566</v>
      </c>
      <c r="F719" s="134">
        <f t="shared" si="496"/>
        <v>45642</v>
      </c>
      <c r="G719" s="135">
        <f t="shared" si="497"/>
        <v>0.88124999999854481</v>
      </c>
      <c r="H719" s="235">
        <f>[4]SayfaKAY!H567</f>
        <v>45642.881249999999</v>
      </c>
      <c r="I719" s="104" t="str">
        <f>[4]SayfaKAY!I567</f>
        <v>Hat/Line</v>
      </c>
      <c r="J719" s="103" t="str">
        <f>IF([4]SayfaKAY!J567="","",IF([4]SayfaKAY!J567="Müşteri","Notified by Customer","Notified by Bozankaya"))</f>
        <v>Notified by Customer</v>
      </c>
      <c r="K719" s="103" t="e">
        <f>VLOOKUP([4]SayfaKAY!L567,#REF!,2,FALSE)</f>
        <v>#REF!</v>
      </c>
      <c r="L719" s="165" t="str">
        <f>[4]SayfaKAY!X567</f>
        <v>ATAK ULAŞIM SAN.TİC.LTD.ŞTİ.</v>
      </c>
      <c r="M719" s="107" t="str">
        <f t="shared" si="498"/>
        <v>KAY5+6-BOZ-KAY5+6-FF-566</v>
      </c>
      <c r="N719" s="105" t="str">
        <f>[4]SayfaKAY!M567</f>
        <v>16.12.2024 TARİHİNDE YAPILAN SAHA DENETİMİNDE 3875-B NOLU ARACIN SAAT 14:05'TE 2. KAPI ÜSTÜ EKRANIN ÇALIŞMADIĞI TESPİT EDİLMİŞTİR.</v>
      </c>
      <c r="O719" s="166" t="str">
        <f>[4]SayfaKAY!P567</f>
        <v>D-Arıza değil</v>
      </c>
      <c r="P719" s="166" t="str">
        <f>[4]SayfaKAY!Q567</f>
        <v>B(Servisten çekmeye etki eden arıza)</v>
      </c>
      <c r="Q719" s="166" t="str">
        <f>[4]SayfaKAY!R567</f>
        <v>N.A(Yaralanma yok)</v>
      </c>
      <c r="R719" s="132" t="str" cm="1">
        <f t="array" ref="R719">IF([4]SayfaKAY!U567="","",_xlfn.IFS([4]SayfaKAY!U567="Bozankaya","Bozankaya",[4]SayfaKAY!U567="Müşteri","Customer",[4]SayfaKAY!U567="Tedarikçi","Equipment Supplier"))</f>
        <v>Equipment Supplier</v>
      </c>
      <c r="S719" s="204" t="str">
        <f>[4]SayfaKAY!N567</f>
        <v>KAPI ÜSTÜ DİSPLAYDEN ARIZALILAR SÖKÜLDÜ 3872 DEN ALINDI 1-3-6-9-11 NOLU KAPI ÜSTÜ EKRAN VE 4 ADET ORTA EKRAN DEĞİŞİMİ YAPILDI.</v>
      </c>
      <c r="T719" s="133" t="str">
        <f>[4]SayfaKAY!AD567</f>
        <v>*Ekipman değiştirilecek</v>
      </c>
      <c r="U719" s="132" t="str">
        <f>[4]SayfaKAY!W567</f>
        <v>Evet</v>
      </c>
      <c r="V719" s="108">
        <f>[4]SayfaKAY!AZ567</f>
        <v>2</v>
      </c>
      <c r="W719" s="136">
        <f t="shared" si="499"/>
        <v>45643</v>
      </c>
      <c r="X719" s="137" t="str">
        <f t="shared" si="500"/>
        <v>05:00</v>
      </c>
      <c r="Y719" s="235">
        <f>[4]SayfaKAY!AE567</f>
        <v>45643.208333333299</v>
      </c>
      <c r="Z719" s="109">
        <f t="shared" si="501"/>
        <v>45643</v>
      </c>
      <c r="AA719" s="110" t="str">
        <f t="shared" si="502"/>
        <v>09:00</v>
      </c>
      <c r="AB719" s="182">
        <f>[4]SayfaKAY!BA567</f>
        <v>45643.375</v>
      </c>
      <c r="AC719" s="257">
        <f t="shared" si="503"/>
        <v>711.00000000209548</v>
      </c>
      <c r="AD719" s="111">
        <f t="shared" si="504"/>
        <v>45643</v>
      </c>
      <c r="AE719" s="111" t="str">
        <f t="shared" si="505"/>
        <v>09:00</v>
      </c>
      <c r="AF719" s="235">
        <f>[4]SayfaKAY!BA567</f>
        <v>45643.375</v>
      </c>
      <c r="AG719" s="179" t="str">
        <f>[4]SayfaKAY!S567</f>
        <v>(III) Farklı Araçlarda Tekrarlayan Arıza</v>
      </c>
      <c r="AH719" s="178" t="str">
        <f t="shared" si="506"/>
        <v>Bu Arıza Aracın Servise Verilmesine Engel</v>
      </c>
      <c r="AI719" s="163" t="str">
        <f>[4]SayfaKAY!AV567</f>
        <v/>
      </c>
      <c r="AJ719" s="164" t="str">
        <f t="shared" si="507"/>
        <v/>
      </c>
      <c r="AK719" s="164" t="str">
        <f t="shared" si="508"/>
        <v/>
      </c>
      <c r="AL719" s="112" t="str">
        <f>[4]SayfaKAY!AX567</f>
        <v/>
      </c>
      <c r="AM719" s="257" cm="1">
        <f t="array" ref="AM719">IFERROR(IF(AND(P719&lt;&gt;"D(Arıza Değil)",AH719="Bu Arıza Aracın Servise Verilmesine Engel Değil"),
IF(Z719-F719&gt;0,(AB719-Y719)*24*60,
IF(OR(AND(G719&gt;$AS$1,G719&lt;$AT$1),AND(G719&gt;$AU$1,G719&lt;$AV$1)),
(AF719-H719)*24*60,     BH:BH0)),        AN719),0)</f>
        <v>711.00000000209548</v>
      </c>
      <c r="AN719" s="257">
        <f t="shared" si="509"/>
        <v>711.00000000209548</v>
      </c>
      <c r="AO719" s="174" t="str">
        <f>[4]SayfaKAY!AG567</f>
        <v/>
      </c>
      <c r="AP719" s="174" t="str">
        <f>[4]SayfaKAY!AI567</f>
        <v>E410-7003</v>
      </c>
      <c r="AQ719" s="174" t="str">
        <f>[4]SayfaKAY!AQ567</f>
        <v/>
      </c>
      <c r="AR719" s="174" t="str">
        <f>[4]SayfaKAY!AH567</f>
        <v>STRETCH LCD EKRAN</v>
      </c>
      <c r="AS719" s="174">
        <f>[4]SayfaKAY!AJ567</f>
        <v>4</v>
      </c>
      <c r="AT719" s="175" t="str">
        <f>[4]SayfaKAY!AM567</f>
        <v/>
      </c>
      <c r="AU719" s="176" t="str">
        <f>[4]SayfaKAY!AL567</f>
        <v/>
      </c>
      <c r="AV719" s="176" t="str">
        <f>[4]SayfaKAY!AP567</f>
        <v/>
      </c>
      <c r="AW719" s="177" t="str">
        <f>[4]SayfaKAY!AT567</f>
        <v/>
      </c>
      <c r="AX719" s="194">
        <f t="shared" si="510"/>
        <v>15642.0000000461</v>
      </c>
      <c r="AY719" s="168"/>
      <c r="AZ719" s="167"/>
      <c r="BA719" s="113"/>
      <c r="BB719" s="171" t="str">
        <f t="shared" si="536"/>
        <v/>
      </c>
      <c r="BC719" s="114"/>
      <c r="BD719" s="114"/>
      <c r="BE719" s="114"/>
      <c r="BF719" s="114"/>
      <c r="BG719" s="114"/>
      <c r="BH719" s="114">
        <f>IFERROR(FRACAS!AN570, "Hata Var")</f>
        <v>-43049.999999951106</v>
      </c>
      <c r="BI719" s="114"/>
      <c r="BJ719" s="114"/>
      <c r="BK719" s="105" t="str">
        <f>[4]SayfaKAY!AW567</f>
        <v/>
      </c>
      <c r="BL719" s="105" t="str">
        <f>[4]SayfaKAY!V567</f>
        <v>ATAK ULAŞIM SAN.TİC.LTD.ŞTİ.</v>
      </c>
      <c r="BM719" s="114"/>
      <c r="BN719" s="171" t="str">
        <f t="shared" si="511"/>
        <v>x yok</v>
      </c>
      <c r="BO719" s="171" t="b">
        <f t="shared" si="512"/>
        <v>0</v>
      </c>
      <c r="BP719" s="171" t="str">
        <f t="shared" si="513"/>
        <v>Bir günden fazla süren arıza</v>
      </c>
      <c r="BQ719" s="226">
        <f t="shared" si="514"/>
        <v>470.99999995320104</v>
      </c>
      <c r="BR719" s="226">
        <f t="shared" si="515"/>
        <v>240.00000004889444</v>
      </c>
      <c r="BS719" s="226">
        <f t="shared" si="516"/>
        <v>711.00000000209548</v>
      </c>
      <c r="BT719" s="114"/>
      <c r="BU719" s="242"/>
      <c r="BV719" s="233">
        <f t="shared" si="517"/>
        <v>3</v>
      </c>
      <c r="BW719" s="226" t="str">
        <f t="shared" si="518"/>
        <v>Evet, çakışma var</v>
      </c>
      <c r="BX719" s="229"/>
      <c r="BY719" s="247">
        <f t="shared" si="519"/>
        <v>0.32708333330083406</v>
      </c>
      <c r="BZ719" s="247">
        <f t="shared" si="520"/>
        <v>0.16666666670062114</v>
      </c>
      <c r="CA719" s="247">
        <f t="shared" si="521"/>
        <v>0.49375000000145519</v>
      </c>
      <c r="CB719" s="213"/>
      <c r="CC719" s="211"/>
      <c r="CD719" s="196"/>
      <c r="CE719" s="213">
        <v>566</v>
      </c>
      <c r="CF719" s="182">
        <f t="shared" si="522"/>
        <v>45642.881249999999</v>
      </c>
      <c r="CG719" s="182">
        <f t="shared" si="523"/>
        <v>45643.375</v>
      </c>
      <c r="CH719" s="196"/>
      <c r="CI719" s="196"/>
      <c r="CJ719" s="196"/>
      <c r="CK719" s="196">
        <f t="shared" si="524"/>
        <v>0.16666666670062114</v>
      </c>
      <c r="CL719" s="196">
        <f t="shared" si="525"/>
        <v>0.32708333330083406</v>
      </c>
      <c r="CM719" s="196">
        <f t="shared" si="526"/>
        <v>0.49375000000145519</v>
      </c>
      <c r="CN719" s="114"/>
      <c r="CO719" s="115">
        <f t="shared" si="527"/>
        <v>711.00000000209548</v>
      </c>
      <c r="CP719" s="116">
        <f t="shared" si="528"/>
        <v>10.000000002037268</v>
      </c>
      <c r="CQ719" s="117">
        <f t="shared" si="529"/>
        <v>0.88124999999854481</v>
      </c>
      <c r="CR719" s="117">
        <f t="shared" si="530"/>
        <v>45643.208333333299</v>
      </c>
      <c r="CS719" s="117">
        <f t="shared" si="531"/>
        <v>45643.375</v>
      </c>
      <c r="CT719" s="118">
        <f t="shared" si="532"/>
        <v>65724950.999999955</v>
      </c>
      <c r="CU719" s="118">
        <f t="shared" si="533"/>
        <v>240.00000004889444</v>
      </c>
      <c r="CV719" s="118">
        <f t="shared" si="534"/>
        <v>65725191</v>
      </c>
      <c r="CW719" s="119">
        <f t="shared" si="535"/>
        <v>0.99999634843206398</v>
      </c>
    </row>
    <row r="720" spans="1:101" ht="118.5" customHeight="1" x14ac:dyDescent="0.3">
      <c r="A720" s="160" t="str">
        <f>[4]SayfaKAY!C686</f>
        <v>KAY5+6</v>
      </c>
      <c r="B720" s="104" t="str">
        <f>[4]SayfaKAY!D686</f>
        <v>3876(5)</v>
      </c>
      <c r="C720" s="105" t="str">
        <f>[4]SayfaKAY!E686</f>
        <v>MA</v>
      </c>
      <c r="D720" s="105">
        <f>[4]SayfaKAY!F686</f>
        <v>106657</v>
      </c>
      <c r="E720" s="106" t="str">
        <f>[4]SayfaKAY!G686</f>
        <v>BOZ-KAY5+6-FF-676</v>
      </c>
      <c r="F720" s="193">
        <f t="shared" si="496"/>
        <v>45642</v>
      </c>
      <c r="G720" s="135">
        <f t="shared" si="497"/>
        <v>0.87708333329646848</v>
      </c>
      <c r="H720" s="235">
        <f>[4]SayfaKAY!H686</f>
        <v>45642.877083333296</v>
      </c>
      <c r="I720" s="104" t="str">
        <f>[4]SayfaKAY!I686</f>
        <v>Hat/Line</v>
      </c>
      <c r="J720" s="103" t="str">
        <f>IF([4]SayfaKAY!J686="","",IF([4]SayfaKAY!J686="Müşteri","Notified by Customer","Notified by Bozankaya"))</f>
        <v>Notified by Customer</v>
      </c>
      <c r="K720" s="103" t="e">
        <f>VLOOKUP([4]SayfaKAY!L686,#REF!,2,FALSE)</f>
        <v>#REF!</v>
      </c>
      <c r="L720" s="165" t="str">
        <f>[4]SayfaKAY!X686</f>
        <v>ELTESAN ELEKTRO MEKANİK SOĞUTMA SAN</v>
      </c>
      <c r="M720" s="107" t="str">
        <f t="shared" si="498"/>
        <v>KAY5+6-BOZ-KAY5+6-FF-676</v>
      </c>
      <c r="N720" s="105" t="str">
        <f>[4]SayfaKAY!M686</f>
        <v>Makinist ve yolcu kliması devreye girmiyor.</v>
      </c>
      <c r="O720" s="166" t="str">
        <f>[4]SayfaKAY!P686</f>
        <v>D-Arıza değil</v>
      </c>
      <c r="P720" s="166" t="str">
        <f>[4]SayfaKAY!Q686</f>
        <v>B(Servisten çekmeye etki eden arıza)</v>
      </c>
      <c r="Q720" s="166" t="str">
        <f>[4]SayfaKAY!R686</f>
        <v>N.A(Yaralanma yok)</v>
      </c>
      <c r="R720" s="132" t="str" cm="1">
        <f t="array" ref="R720">IF([4]SayfaKAY!U686="","",_xlfn.IFS([4]SayfaKAY!U686="Bozankaya","Bozankaya",[4]SayfaKAY!U686="Müşteri","Customer",[4]SayfaKAY!U686="Tedarikçi","Equipment Supplier"))</f>
        <v>Equipment Supplier</v>
      </c>
      <c r="S720" s="204" t="str">
        <f>[4]SayfaKAY!N686</f>
        <v>Makinist ve yolcu bölüm klimaları çalışmıyor arızası kontrol edildi. Araç resetlendi klimalar çalışıyor sorun yok.</v>
      </c>
      <c r="T720" s="133" t="str">
        <f>[4]SayfaKAY!AD686</f>
        <v>*Reset edildi</v>
      </c>
      <c r="U720" s="132" t="str">
        <f>[4]SayfaKAY!W686</f>
        <v>Evet</v>
      </c>
      <c r="V720" s="108">
        <f>[4]SayfaKAY!AZ686</f>
        <v>2</v>
      </c>
      <c r="W720" s="136">
        <f t="shared" si="499"/>
        <v>45642</v>
      </c>
      <c r="X720" s="137" t="str">
        <f t="shared" si="500"/>
        <v>05:00</v>
      </c>
      <c r="Y720" s="235">
        <f>[4]SayfaKAY!AE686</f>
        <v>45642.208333333299</v>
      </c>
      <c r="Z720" s="109">
        <f t="shared" si="501"/>
        <v>45643</v>
      </c>
      <c r="AA720" s="110" t="str">
        <f t="shared" si="502"/>
        <v>06:00</v>
      </c>
      <c r="AB720" s="182">
        <f>[4]SayfaKAY!BA686</f>
        <v>45643.25</v>
      </c>
      <c r="AC720" s="257">
        <f t="shared" si="503"/>
        <v>537.00000005308539</v>
      </c>
      <c r="AD720" s="111">
        <f t="shared" si="504"/>
        <v>45643</v>
      </c>
      <c r="AE720" s="111" t="str">
        <f t="shared" si="505"/>
        <v>06:00</v>
      </c>
      <c r="AF720" s="235">
        <f>[4]SayfaKAY!BA686</f>
        <v>45643.25</v>
      </c>
      <c r="AG720" s="179" t="str">
        <f>[4]SayfaKAY!S686</f>
        <v>(III) Farklı Araçlarda Tekrarlayan Arıza</v>
      </c>
      <c r="AH720" s="178" t="str">
        <f t="shared" si="506"/>
        <v>Bu Arıza Aracın Servise Verilmesine Engel</v>
      </c>
      <c r="AI720" s="163" t="str">
        <f>[4]SayfaKAY!AV686</f>
        <v/>
      </c>
      <c r="AJ720" s="164" t="str">
        <f t="shared" si="507"/>
        <v/>
      </c>
      <c r="AK720" s="164" t="str">
        <f t="shared" si="508"/>
        <v/>
      </c>
      <c r="AL720" s="112" t="str">
        <f>[4]SayfaKAY!AX686</f>
        <v/>
      </c>
      <c r="AM720" s="257" cm="1">
        <f t="array" ref="AM720">IFERROR(IF(AND(P720&lt;&gt;"D(Arıza Değil)",AH720="Bu Arıza Aracın Servise Verilmesine Engel Değil"),
IF(Z720-F720&gt;0,(AB720-Y720)*24*60,
IF(OR(AND(G720&gt;$AS$1,G720&lt;$AT$1),AND(G720&gt;$AU$1,G720&lt;$AV$1)),
(AF720-H720)*24*60,     BH:BH0)),        AN720),0)</f>
        <v>537.00000005308539</v>
      </c>
      <c r="AN720" s="257">
        <f t="shared" si="509"/>
        <v>537.00000005308539</v>
      </c>
      <c r="AO720" s="174" t="str">
        <f>[4]SayfaKAY!AG686</f>
        <v/>
      </c>
      <c r="AP720" s="174" t="str">
        <f>[4]SayfaKAY!AI686</f>
        <v/>
      </c>
      <c r="AQ720" s="174" t="str">
        <f>[4]SayfaKAY!AQ686</f>
        <v/>
      </c>
      <c r="AR720" s="174" t="str">
        <f>[4]SayfaKAY!AH686</f>
        <v/>
      </c>
      <c r="AS720" s="174" t="str">
        <f>[4]SayfaKAY!AJ686</f>
        <v/>
      </c>
      <c r="AT720" s="175" t="str">
        <f>[4]SayfaKAY!AM686</f>
        <v/>
      </c>
      <c r="AU720" s="176" t="str">
        <f>[4]SayfaKAY!AL686</f>
        <v/>
      </c>
      <c r="AV720" s="176" t="str">
        <f>[4]SayfaKAY!AP686</f>
        <v/>
      </c>
      <c r="AW720" s="177" t="str">
        <f>[4]SayfaKAY!AT686</f>
        <v/>
      </c>
      <c r="AX720" s="194">
        <f t="shared" si="510"/>
        <v>11814.000001167879</v>
      </c>
      <c r="AY720" s="168"/>
      <c r="AZ720" s="167"/>
      <c r="BA720" s="113"/>
      <c r="BB720" s="171" t="str">
        <f t="shared" si="536"/>
        <v/>
      </c>
      <c r="BC720" s="114"/>
      <c r="BD720" s="114"/>
      <c r="BE720" s="114"/>
      <c r="BF720" s="114"/>
      <c r="BG720" s="114"/>
      <c r="BH720" s="114">
        <f>IFERROR(FRACAS!AN689, "Hata Var")</f>
        <v>80.000000061700121</v>
      </c>
      <c r="BI720" s="114"/>
      <c r="BJ720" s="114"/>
      <c r="BK720" s="105" t="str">
        <f>[4]SayfaKAY!AW686</f>
        <v/>
      </c>
      <c r="BL720" s="105" t="str">
        <f>[4]SayfaKAY!V686</f>
        <v>ELTESAN ELEKTRO MEKANİK SOĞUTMA SAN</v>
      </c>
      <c r="BM720" s="114"/>
      <c r="BN720" s="171" t="str">
        <f t="shared" si="511"/>
        <v>x yok</v>
      </c>
      <c r="BO720" s="171" t="b">
        <f t="shared" si="512"/>
        <v>0</v>
      </c>
      <c r="BP720" s="171" t="str">
        <f t="shared" si="513"/>
        <v>Bir günden fazla süren arıza</v>
      </c>
      <c r="BQ720" s="226">
        <f t="shared" si="514"/>
        <v>-962.99999999580905</v>
      </c>
      <c r="BR720" s="226">
        <f t="shared" si="515"/>
        <v>1500.0000000488944</v>
      </c>
      <c r="BS720" s="226">
        <f t="shared" si="516"/>
        <v>537.00000005308539</v>
      </c>
      <c r="BT720" s="114"/>
      <c r="BU720" s="242"/>
      <c r="BV720" s="233">
        <f t="shared" si="517"/>
        <v>2</v>
      </c>
      <c r="BW720" s="226" t="str">
        <f t="shared" si="518"/>
        <v>Evet, çakışma var</v>
      </c>
      <c r="BX720" s="229"/>
      <c r="BY720" s="247">
        <f t="shared" si="519"/>
        <v>-0.66874999999708962</v>
      </c>
      <c r="BZ720" s="247">
        <f t="shared" si="520"/>
        <v>1.0416666667006211</v>
      </c>
      <c r="CA720" s="247">
        <f t="shared" si="521"/>
        <v>0.37291666670353152</v>
      </c>
      <c r="CB720" s="213"/>
      <c r="CC720" s="211"/>
      <c r="CD720" s="196"/>
      <c r="CE720" s="213">
        <v>685</v>
      </c>
      <c r="CF720" s="182">
        <f t="shared" si="522"/>
        <v>45642.877083333296</v>
      </c>
      <c r="CG720" s="182">
        <f t="shared" si="523"/>
        <v>45643.25</v>
      </c>
      <c r="CH720" s="196"/>
      <c r="CI720" s="196"/>
      <c r="CJ720" s="196"/>
      <c r="CK720" s="196">
        <f t="shared" si="524"/>
        <v>1.0416666667006211</v>
      </c>
      <c r="CL720" s="196">
        <f t="shared" si="525"/>
        <v>-0.66874999999708962</v>
      </c>
      <c r="CM720" s="196">
        <f t="shared" si="526"/>
        <v>0.37291666670353152</v>
      </c>
      <c r="CN720" s="114"/>
      <c r="CO720" s="115">
        <f t="shared" si="527"/>
        <v>537.00000005308539</v>
      </c>
      <c r="CP720" s="116">
        <f t="shared" si="528"/>
        <v>62.500000002037268</v>
      </c>
      <c r="CQ720" s="117">
        <f t="shared" si="529"/>
        <v>0.87708333329646848</v>
      </c>
      <c r="CR720" s="117">
        <f t="shared" si="530"/>
        <v>45642.208333333299</v>
      </c>
      <c r="CS720" s="117">
        <f t="shared" si="531"/>
        <v>45643.25</v>
      </c>
      <c r="CT720" s="118">
        <f t="shared" si="532"/>
        <v>65723517.000000007</v>
      </c>
      <c r="CU720" s="118">
        <f t="shared" si="533"/>
        <v>1500.0000000488944</v>
      </c>
      <c r="CV720" s="118">
        <f t="shared" si="534"/>
        <v>65725017.000000052</v>
      </c>
      <c r="CW720" s="119">
        <f t="shared" si="535"/>
        <v>0.99997717763998384</v>
      </c>
    </row>
    <row r="721" spans="1:101" ht="118.5" customHeight="1" x14ac:dyDescent="0.3">
      <c r="A721" s="160" t="str">
        <f>[4]SayfaKAY!C333</f>
        <v>KAY5+6</v>
      </c>
      <c r="B721" s="104" t="str">
        <f>[4]SayfaKAY!D333</f>
        <v>3878(7)</v>
      </c>
      <c r="C721" s="105" t="str">
        <f>[4]SayfaKAY!E333</f>
        <v>MB</v>
      </c>
      <c r="D721" s="105">
        <f>[4]SayfaKAY!F333</f>
        <v>155</v>
      </c>
      <c r="E721" s="106" t="str">
        <f>[4]SayfaKAY!G333</f>
        <v>BOZ-KAY5+6-FF-332</v>
      </c>
      <c r="F721" s="134">
        <f t="shared" si="496"/>
        <v>45640</v>
      </c>
      <c r="G721" s="135">
        <f t="shared" si="497"/>
        <v>0.81527777780138422</v>
      </c>
      <c r="H721" s="235">
        <f>[4]SayfaKAY!H333</f>
        <v>45640.815277777801</v>
      </c>
      <c r="I721" s="104" t="str">
        <f>[4]SayfaKAY!I333</f>
        <v>Hat/Line</v>
      </c>
      <c r="J721" s="103" t="str">
        <f>IF([4]SayfaKAY!J333="","",IF([4]SayfaKAY!J333="Müşteri","Notified by Customer","Notified by Bozankaya"))</f>
        <v>Notified by Customer</v>
      </c>
      <c r="K721" s="103" t="e">
        <f>VLOOKUP([4]SayfaKAY!L333,#REF!,2,FALSE)</f>
        <v>#REF!</v>
      </c>
      <c r="L721" s="165" t="str">
        <f>[4]SayfaKAY!X333</f>
        <v>NSC TEKNOLOJİ ve İNŞAAT LTD.ŞTİ.</v>
      </c>
      <c r="M721" s="107" t="str">
        <f t="shared" si="498"/>
        <v>KAY5+6-BOZ-KAY5+6-FF-332</v>
      </c>
      <c r="N721" s="105" t="str">
        <f>[4]SayfaKAY!M333</f>
        <v>CB SAĞ AYNA GÖRÜŞ AÇISI BOZULMUŞ</v>
      </c>
      <c r="O721" s="166" t="str">
        <f>[4]SayfaKAY!P333</f>
        <v>A-Sürüşü engeller</v>
      </c>
      <c r="P721" s="166" t="str">
        <f>[4]SayfaKAY!Q333</f>
        <v>B(Servisten çekmeye etki eden arıza)</v>
      </c>
      <c r="Q721" s="166" t="str">
        <f>[4]SayfaKAY!R333</f>
        <v>N.A(Yaralanma yok)</v>
      </c>
      <c r="R721" s="132" t="str" cm="1">
        <f t="array" ref="R721">IF([4]SayfaKAY!U333="","",_xlfn.IFS([4]SayfaKAY!U333="Bozankaya","Bozankaya",[4]SayfaKAY!U333="Müşteri","Customer",[4]SayfaKAY!U333="Tedarikçi","Equipment Supplier"))</f>
        <v>Bozankaya</v>
      </c>
      <c r="S721" s="204" t="str">
        <f>[4]SayfaKAY!N333</f>
        <v>KAMERA AÇISI AYARLANDI</v>
      </c>
      <c r="T721" s="133" t="str">
        <f>[4]SayfaKAY!AD333</f>
        <v/>
      </c>
      <c r="U721" s="132" t="str">
        <f>[4]SayfaKAY!W333</f>
        <v>Evet</v>
      </c>
      <c r="V721" s="108">
        <f>[4]SayfaKAY!AZ333</f>
        <v>1</v>
      </c>
      <c r="W721" s="136">
        <f t="shared" si="499"/>
        <v>45641</v>
      </c>
      <c r="X721" s="137" t="str">
        <f t="shared" si="500"/>
        <v>20:00</v>
      </c>
      <c r="Y721" s="235">
        <f>[4]SayfaKAY!AE333</f>
        <v>45641.833333333299</v>
      </c>
      <c r="Z721" s="109">
        <f t="shared" si="501"/>
        <v>45641</v>
      </c>
      <c r="AA721" s="110" t="str">
        <f t="shared" si="502"/>
        <v>21:00</v>
      </c>
      <c r="AB721" s="182">
        <f>[4]SayfaKAY!BA333</f>
        <v>45641.875</v>
      </c>
      <c r="AC721" s="257">
        <f t="shared" si="503"/>
        <v>1525.9999999660067</v>
      </c>
      <c r="AD721" s="111">
        <f t="shared" si="504"/>
        <v>45641</v>
      </c>
      <c r="AE721" s="111" t="str">
        <f t="shared" si="505"/>
        <v>21:00</v>
      </c>
      <c r="AF721" s="235">
        <f>[4]SayfaKAY!BA333</f>
        <v>45641.875</v>
      </c>
      <c r="AG721" s="179" t="str">
        <f>[4]SayfaKAY!S333</f>
        <v>(II) Aynı Araçta Tekrarlayan Arıza</v>
      </c>
      <c r="AH721" s="178" t="str">
        <f t="shared" si="506"/>
        <v>Bu Arıza Aracın Servise Verilmesine Engel</v>
      </c>
      <c r="AI721" s="163" t="str">
        <f>[4]SayfaKAY!AV333</f>
        <v/>
      </c>
      <c r="AJ721" s="164" t="str">
        <f t="shared" si="507"/>
        <v/>
      </c>
      <c r="AK721" s="164" t="str">
        <f t="shared" si="508"/>
        <v/>
      </c>
      <c r="AL721" s="112" t="str">
        <f>[4]SayfaKAY!AX333</f>
        <v/>
      </c>
      <c r="AM721" s="257" cm="1">
        <f t="array" ref="AM721">IFERROR(IF(AND(P721&lt;&gt;"D(Arıza Değil)",AH721="Bu Arıza Aracın Servise Verilmesine Engel Değil"),
IF(Z721-F721&gt;0,(AB721-Y721)*24*60,
IF(OR(AND(G721&gt;$AS$1,G721&lt;$AT$1),AND(G721&gt;$AU$1,G721&lt;$AV$1)),
(AF721-H721)*24*60,     BH:BH0)),        AN721),0)</f>
        <v>1525.9999999660067</v>
      </c>
      <c r="AN721" s="257">
        <f t="shared" si="509"/>
        <v>1525.9999999660067</v>
      </c>
      <c r="AO721" s="174" t="str">
        <f>[4]SayfaKAY!AG333</f>
        <v>NSC</v>
      </c>
      <c r="AP721" s="174" t="str">
        <f>[4]SayfaKAY!AI333</f>
        <v>E810-7004</v>
      </c>
      <c r="AQ721" s="174" t="str">
        <f>[4]SayfaKAY!AQ333</f>
        <v/>
      </c>
      <c r="AR721" s="174" t="str">
        <f>[4]SayfaKAY!AH333</f>
        <v>XAYNA KAMERA</v>
      </c>
      <c r="AS721" s="174" t="str">
        <f>[4]SayfaKAY!AJ333</f>
        <v/>
      </c>
      <c r="AT721" s="175" t="str">
        <f>[4]SayfaKAY!AM333</f>
        <v/>
      </c>
      <c r="AU721" s="176" t="str">
        <f>[4]SayfaKAY!AL333</f>
        <v/>
      </c>
      <c r="AV721" s="176" t="str">
        <f>[4]SayfaKAY!AP333</f>
        <v/>
      </c>
      <c r="AW721" s="177" t="str">
        <f>[4]SayfaKAY!AT333</f>
        <v/>
      </c>
      <c r="AX721" s="194">
        <f t="shared" si="510"/>
        <v>16785.999999626074</v>
      </c>
      <c r="AY721" s="168"/>
      <c r="AZ721" s="167"/>
      <c r="BA721" s="113"/>
      <c r="BB721" s="171" t="str">
        <f t="shared" si="536"/>
        <v/>
      </c>
      <c r="BC721" s="114"/>
      <c r="BD721" s="114"/>
      <c r="BE721" s="114"/>
      <c r="BF721" s="114"/>
      <c r="BG721" s="114"/>
      <c r="BH721" s="114" t="str">
        <f>IFERROR(FRACAS!AN336, "Hata Var")</f>
        <v/>
      </c>
      <c r="BI721" s="114"/>
      <c r="BJ721" s="114"/>
      <c r="BK721" s="105" t="str">
        <f>[4]SayfaKAY!AW333</f>
        <v/>
      </c>
      <c r="BL721" s="105" t="str">
        <f>[4]SayfaKAY!V333</f>
        <v>Fabrika Test</v>
      </c>
      <c r="BM721" s="114"/>
      <c r="BN721" s="171" t="str">
        <f t="shared" si="511"/>
        <v>x yok</v>
      </c>
      <c r="BO721" s="171" t="b">
        <f t="shared" si="512"/>
        <v>0</v>
      </c>
      <c r="BP721" s="171" t="str">
        <f t="shared" si="513"/>
        <v>Bir günden fazla süren arıza</v>
      </c>
      <c r="BQ721" s="226">
        <f t="shared" si="514"/>
        <v>1465.9999999171123</v>
      </c>
      <c r="BR721" s="226">
        <f t="shared" si="515"/>
        <v>60.000000048894435</v>
      </c>
      <c r="BS721" s="226">
        <f t="shared" si="516"/>
        <v>1525.9999999660067</v>
      </c>
      <c r="BT721" s="114"/>
      <c r="BU721" s="242"/>
      <c r="BV721" s="233">
        <f t="shared" si="517"/>
        <v>1</v>
      </c>
      <c r="BW721" s="226" t="str">
        <f t="shared" si="518"/>
        <v>Evet, çakışma var</v>
      </c>
      <c r="BX721" s="229"/>
      <c r="BY721" s="247">
        <f t="shared" si="519"/>
        <v>1.0180555554979946</v>
      </c>
      <c r="BZ721" s="247">
        <f t="shared" si="520"/>
        <v>4.1666666700621136E-2</v>
      </c>
      <c r="CA721" s="247">
        <f t="shared" si="521"/>
        <v>1.0597222221986158</v>
      </c>
      <c r="CB721" s="213"/>
      <c r="CC721" s="211"/>
      <c r="CD721" s="196"/>
      <c r="CE721" s="213">
        <v>332</v>
      </c>
      <c r="CF721" s="182">
        <f t="shared" si="522"/>
        <v>45640.815277777801</v>
      </c>
      <c r="CG721" s="182">
        <f t="shared" si="523"/>
        <v>45641.875</v>
      </c>
      <c r="CH721" s="196"/>
      <c r="CI721" s="196"/>
      <c r="CJ721" s="196"/>
      <c r="CK721" s="196">
        <f t="shared" si="524"/>
        <v>4.1666666700621136E-2</v>
      </c>
      <c r="CL721" s="196">
        <f t="shared" si="525"/>
        <v>1.0180555554979946</v>
      </c>
      <c r="CM721" s="196">
        <f t="shared" si="526"/>
        <v>1.0597222221986158</v>
      </c>
      <c r="CN721" s="114"/>
      <c r="CO721" s="115">
        <f t="shared" si="527"/>
        <v>1525.9999999660067</v>
      </c>
      <c r="CP721" s="116">
        <f t="shared" si="528"/>
        <v>2.5000000020372681</v>
      </c>
      <c r="CQ721" s="117">
        <f t="shared" si="529"/>
        <v>0.81527777780138422</v>
      </c>
      <c r="CR721" s="117">
        <f t="shared" si="530"/>
        <v>45641.833333333299</v>
      </c>
      <c r="CS721" s="117">
        <f t="shared" si="531"/>
        <v>45641.875</v>
      </c>
      <c r="CT721" s="118">
        <f t="shared" si="532"/>
        <v>65723065.999999918</v>
      </c>
      <c r="CU721" s="118">
        <f t="shared" si="533"/>
        <v>60.000000048894435</v>
      </c>
      <c r="CV721" s="118">
        <f t="shared" si="534"/>
        <v>65723125.999999963</v>
      </c>
      <c r="CW721" s="119">
        <f t="shared" si="535"/>
        <v>0.99999908707933272</v>
      </c>
    </row>
    <row r="722" spans="1:101" ht="118.5" customHeight="1" x14ac:dyDescent="0.3">
      <c r="A722" s="160" t="str">
        <f>[4]SayfaKAY!C824</f>
        <v>KAY5+6</v>
      </c>
      <c r="B722" s="104" t="str">
        <f>[4]SayfaKAY!D824</f>
        <v>3875(4)</v>
      </c>
      <c r="C722" s="105" t="str">
        <f>[4]SayfaKAY!E824</f>
        <v>MB</v>
      </c>
      <c r="D722" s="105">
        <f>[4]SayfaKAY!F824</f>
        <v>82049</v>
      </c>
      <c r="E722" s="106" t="str">
        <f>[4]SayfaKAY!G824</f>
        <v>BOZ-KAY5+6-FF-811</v>
      </c>
      <c r="F722" s="193">
        <f t="shared" si="496"/>
        <v>45640</v>
      </c>
      <c r="G722" s="135">
        <f t="shared" si="497"/>
        <v>0.20833333329937886</v>
      </c>
      <c r="H722" s="235">
        <f>[4]SayfaKAY!H824</f>
        <v>45640.208333333299</v>
      </c>
      <c r="I722" s="104" t="str">
        <f>[4]SayfaKAY!I824</f>
        <v>Hat/Line</v>
      </c>
      <c r="J722" s="103" t="str">
        <f>IF([4]SayfaKAY!J824="","",IF([4]SayfaKAY!J824="Müşteri","Notified by Customer","Notified by Bozankaya"))</f>
        <v>Notified by Customer</v>
      </c>
      <c r="K722" s="103" t="e">
        <f>VLOOKUP([4]SayfaKAY!L824,#REF!,2,FALSE)</f>
        <v>#REF!</v>
      </c>
      <c r="L722" s="165" t="str">
        <f>[4]SayfaKAY!X824</f>
        <v>ELTESAN ELEKTRO MEKANİK SOĞUTMA SAN</v>
      </c>
      <c r="M722" s="107" t="str">
        <f t="shared" si="498"/>
        <v>KAY5+6-BOZ-KAY5+6-FF-811</v>
      </c>
      <c r="N722" s="105" t="str">
        <f>[4]SayfaKAY!M824</f>
        <v>CB kabin kliması çaışmıyor.</v>
      </c>
      <c r="O722" s="166" t="str">
        <f>[4]SayfaKAY!P824</f>
        <v>D-Arıza değil</v>
      </c>
      <c r="P722" s="166" t="str">
        <f>[4]SayfaKAY!Q824</f>
        <v>B(Servisten çekmeye etki eden arıza)</v>
      </c>
      <c r="Q722" s="166" t="str">
        <f>[4]SayfaKAY!R824</f>
        <v>N.A(Yaralanma yok)</v>
      </c>
      <c r="R722" s="132" t="str" cm="1">
        <f t="array" ref="R722">IF([4]SayfaKAY!U824="","",_xlfn.IFS([4]SayfaKAY!U824="Bozankaya","Bozankaya",[4]SayfaKAY!U824="Müşteri","Customer",[4]SayfaKAY!U824="Tedarikçi","Equipment Supplier"))</f>
        <v>Equipment Supplier</v>
      </c>
      <c r="S722" s="204" t="str">
        <f>[4]SayfaKAY!N824</f>
        <v>APC'ler devre dışı kalmış resetlendi. Isıtma yapıyor. Durum Bekir Bey'e bildirildi SSH ekibine haber verecek.</v>
      </c>
      <c r="T722" s="133" t="str">
        <f>[4]SayfaKAY!AD824</f>
        <v>*Reset edildi</v>
      </c>
      <c r="U722" s="132" t="str">
        <f>[4]SayfaKAY!W824</f>
        <v>Evet</v>
      </c>
      <c r="V722" s="108">
        <f>[4]SayfaKAY!AZ824</f>
        <v>2</v>
      </c>
      <c r="W722" s="136">
        <f t="shared" si="499"/>
        <v>45639</v>
      </c>
      <c r="X722" s="137" t="str">
        <f t="shared" si="500"/>
        <v>06:00</v>
      </c>
      <c r="Y722" s="235">
        <f>[4]SayfaKAY!AE824</f>
        <v>45639.25</v>
      </c>
      <c r="Z722" s="109">
        <f t="shared" si="501"/>
        <v>45640</v>
      </c>
      <c r="AA722" s="110" t="str">
        <f t="shared" si="502"/>
        <v>07:00</v>
      </c>
      <c r="AB722" s="182">
        <f>[4]SayfaKAY!BA824</f>
        <v>45640.291666666701</v>
      </c>
      <c r="AC722" s="257">
        <f t="shared" si="503"/>
        <v>120.00000009778887</v>
      </c>
      <c r="AD722" s="111">
        <f t="shared" si="504"/>
        <v>45640</v>
      </c>
      <c r="AE722" s="111" t="str">
        <f t="shared" si="505"/>
        <v>07:00</v>
      </c>
      <c r="AF722" s="235">
        <f>[4]SayfaKAY!BA824</f>
        <v>45640.291666666701</v>
      </c>
      <c r="AG722" s="179" t="str">
        <f>[4]SayfaKAY!S824</f>
        <v>(III) Farklı Araçlarda Tekrarlayan Arıza</v>
      </c>
      <c r="AH722" s="178" t="str">
        <f t="shared" si="506"/>
        <v>Bu Arıza Aracın Servise Verilmesine Engel</v>
      </c>
      <c r="AI722" s="163" t="str">
        <f>[4]SayfaKAY!AV824</f>
        <v/>
      </c>
      <c r="AJ722" s="164" t="str">
        <f t="shared" si="507"/>
        <v/>
      </c>
      <c r="AK722" s="164" t="str">
        <f t="shared" si="508"/>
        <v/>
      </c>
      <c r="AL722" s="112" t="str">
        <f>[4]SayfaKAY!AX824</f>
        <v/>
      </c>
      <c r="AM722" s="257" cm="1">
        <f t="array" ref="AM722">IFERROR(IF(AND(P722&lt;&gt;"D(Arıza Değil)",AH722="Bu Arıza Aracın Servise Verilmesine Engel Değil"),
IF(Z722-F722&gt;0,(AB722-Y722)*24*60,
IF(OR(AND(G722&gt;$AS$1,G722&lt;$AT$1),AND(G722&gt;$AU$1,G722&lt;$AV$1)),
(AF722-H722)*24*60,     BH:BH0)),        AN722),0)</f>
        <v>120.00000009778887</v>
      </c>
      <c r="AN722" s="257">
        <f t="shared" si="509"/>
        <v>120.00000009778887</v>
      </c>
      <c r="AO722" s="174" t="str">
        <f>[4]SayfaKAY!AG824</f>
        <v/>
      </c>
      <c r="AP722" s="174" t="str">
        <f>[4]SayfaKAY!AI824</f>
        <v/>
      </c>
      <c r="AQ722" s="174" t="str">
        <f>[4]SayfaKAY!AQ824</f>
        <v/>
      </c>
      <c r="AR722" s="174" t="str">
        <f>[4]SayfaKAY!AH824</f>
        <v/>
      </c>
      <c r="AS722" s="174" t="str">
        <f>[4]SayfaKAY!AJ824</f>
        <v/>
      </c>
      <c r="AT722" s="175" t="str">
        <f>[4]SayfaKAY!AM824</f>
        <v/>
      </c>
      <c r="AU722" s="176" t="str">
        <f>[4]SayfaKAY!AL824</f>
        <v/>
      </c>
      <c r="AV722" s="176" t="str">
        <f>[4]SayfaKAY!AP824</f>
        <v/>
      </c>
      <c r="AW722" s="177" t="str">
        <f>[4]SayfaKAY!AT824</f>
        <v/>
      </c>
      <c r="AX722" s="194">
        <f t="shared" si="510"/>
        <v>2640.0000021513551</v>
      </c>
      <c r="AY722" s="168"/>
      <c r="AZ722" s="167"/>
      <c r="BA722" s="113"/>
      <c r="BB722" s="171" t="str">
        <f t="shared" si="536"/>
        <v/>
      </c>
      <c r="BC722" s="114"/>
      <c r="BD722" s="114"/>
      <c r="BE722" s="114"/>
      <c r="BF722" s="114"/>
      <c r="BG722" s="114"/>
      <c r="BH722" s="114">
        <f>IFERROR(FRACAS!AN827, "Hata Var")</f>
        <v>357.99999998300336</v>
      </c>
      <c r="BI722" s="114"/>
      <c r="BJ722" s="114"/>
      <c r="BK722" s="105" t="str">
        <f>[4]SayfaKAY!AW824</f>
        <v/>
      </c>
      <c r="BL722" s="105" t="str">
        <f>[4]SayfaKAY!V824</f>
        <v>ELTESAN ELEKTRO MEKANİK SOĞUTMA SAN</v>
      </c>
      <c r="BM722" s="114"/>
      <c r="BN722" s="171" t="str">
        <f t="shared" si="511"/>
        <v>x yok</v>
      </c>
      <c r="BO722" s="171" t="b">
        <f t="shared" si="512"/>
        <v>0</v>
      </c>
      <c r="BP722" s="171" t="b">
        <f t="shared" si="513"/>
        <v>0</v>
      </c>
      <c r="BQ722" s="226">
        <f t="shared" si="514"/>
        <v>-1379.9999999511056</v>
      </c>
      <c r="BR722" s="226">
        <f t="shared" si="515"/>
        <v>1500.0000000488944</v>
      </c>
      <c r="BS722" s="226">
        <f t="shared" si="516"/>
        <v>120.00000009778887</v>
      </c>
      <c r="BT722" s="114"/>
      <c r="BU722" s="242"/>
      <c r="BV722" s="233">
        <f t="shared" si="517"/>
        <v>3</v>
      </c>
      <c r="BW722" s="226" t="str">
        <f t="shared" si="518"/>
        <v>Evet, çakışma var</v>
      </c>
      <c r="BX722" s="229"/>
      <c r="BY722" s="247">
        <f t="shared" si="519"/>
        <v>-0.95833333329937886</v>
      </c>
      <c r="BZ722" s="247">
        <f t="shared" si="520"/>
        <v>1.0416666667006211</v>
      </c>
      <c r="CA722" s="247">
        <f t="shared" si="521"/>
        <v>8.3333333401242271E-2</v>
      </c>
      <c r="CB722" s="213"/>
      <c r="CC722" s="211"/>
      <c r="CD722" s="196"/>
      <c r="CE722" s="213">
        <v>823</v>
      </c>
      <c r="CF722" s="182">
        <f t="shared" si="522"/>
        <v>45640.208333333299</v>
      </c>
      <c r="CG722" s="182">
        <f t="shared" si="523"/>
        <v>45640.291666666701</v>
      </c>
      <c r="CH722" s="196"/>
      <c r="CI722" s="196"/>
      <c r="CJ722" s="196"/>
      <c r="CK722" s="196">
        <f t="shared" si="524"/>
        <v>1.0416666667006211</v>
      </c>
      <c r="CL722" s="196">
        <f t="shared" si="525"/>
        <v>-0.95833333329937886</v>
      </c>
      <c r="CM722" s="196">
        <f t="shared" si="526"/>
        <v>8.3333333401242271E-2</v>
      </c>
      <c r="CN722" s="114"/>
      <c r="CO722" s="115">
        <f t="shared" si="527"/>
        <v>120.00000009778887</v>
      </c>
      <c r="CP722" s="116">
        <f t="shared" si="528"/>
        <v>62.500000002037268</v>
      </c>
      <c r="CQ722" s="117">
        <f t="shared" si="529"/>
        <v>0.20833333329937886</v>
      </c>
      <c r="CR722" s="117">
        <f t="shared" si="530"/>
        <v>45639.25</v>
      </c>
      <c r="CS722" s="117">
        <f t="shared" si="531"/>
        <v>45640.291666666701</v>
      </c>
      <c r="CT722" s="118">
        <f t="shared" si="532"/>
        <v>65720220.000000052</v>
      </c>
      <c r="CU722" s="118">
        <f t="shared" si="533"/>
        <v>1500.0000000488944</v>
      </c>
      <c r="CV722" s="118">
        <f t="shared" si="534"/>
        <v>65721720.000000097</v>
      </c>
      <c r="CW722" s="119">
        <f t="shared" si="535"/>
        <v>0.99997717649507578</v>
      </c>
    </row>
    <row r="723" spans="1:101" ht="118.5" customHeight="1" x14ac:dyDescent="0.3">
      <c r="A723" s="160" t="str">
        <f>[4]SayfaKAY!C332</f>
        <v>KAY5+6</v>
      </c>
      <c r="B723" s="104" t="str">
        <f>[4]SayfaKAY!D332</f>
        <v>3873(2)</v>
      </c>
      <c r="C723" s="105" t="str">
        <f>[4]SayfaKAY!E332</f>
        <v>MA</v>
      </c>
      <c r="D723" s="105">
        <f>[4]SayfaKAY!F332</f>
        <v>111600</v>
      </c>
      <c r="E723" s="106" t="str">
        <f>[4]SayfaKAY!G332</f>
        <v>BOZ-KAY5+6-FF-331</v>
      </c>
      <c r="F723" s="193">
        <f t="shared" si="496"/>
        <v>45636</v>
      </c>
      <c r="G723" s="135">
        <f t="shared" si="497"/>
        <v>0.23263888889778173</v>
      </c>
      <c r="H723" s="235">
        <f>[4]SayfaKAY!H332</f>
        <v>45636.232638888898</v>
      </c>
      <c r="I723" s="104" t="str">
        <f>[4]SayfaKAY!I332</f>
        <v>Hat/Line</v>
      </c>
      <c r="J723" s="103" t="str">
        <f>IF([4]SayfaKAY!J332="","",IF([4]SayfaKAY!J332="Müşteri","Notified by Customer","Notified by Bozankaya"))</f>
        <v>Notified by Customer</v>
      </c>
      <c r="K723" s="103" t="e">
        <f>VLOOKUP([4]SayfaKAY!L332,#REF!,2,FALSE)</f>
        <v>#REF!</v>
      </c>
      <c r="L723" s="165" t="str">
        <f>[4]SayfaKAY!X332</f>
        <v>NSC TEKNOLOJİ ve İNŞAAT LTD.ŞTİ.</v>
      </c>
      <c r="M723" s="107" t="str">
        <f t="shared" si="498"/>
        <v>KAY5+6-BOZ-KAY5+6-FF-331</v>
      </c>
      <c r="N723" s="105" t="str">
        <f>[4]SayfaKAY!M332</f>
        <v>AYNA KAMERA AÇILARI BOZUK</v>
      </c>
      <c r="O723" s="166" t="str">
        <f>[4]SayfaKAY!P332</f>
        <v>A-Sürüşü engeller</v>
      </c>
      <c r="P723" s="166" t="str">
        <f>[4]SayfaKAY!Q332</f>
        <v>C(Sisteme etki etmeyen arıza)</v>
      </c>
      <c r="Q723" s="166" t="str">
        <f>[4]SayfaKAY!R332</f>
        <v>N.A(Yaralanma yok)</v>
      </c>
      <c r="R723" s="132" t="str" cm="1">
        <f t="array" ref="R723">IF([4]SayfaKAY!U332="","",_xlfn.IFS([4]SayfaKAY!U332="Bozankaya","Bozankaya",[4]SayfaKAY!U332="Müşteri","Customer",[4]SayfaKAY!U332="Tedarikçi","Equipment Supplier"))</f>
        <v>Bozankaya</v>
      </c>
      <c r="S723" s="204" t="str">
        <f>[4]SayfaKAY!N332</f>
        <v>KAMERA AÇISI AYARI YAPILDI</v>
      </c>
      <c r="T723" s="133" t="str">
        <f>[4]SayfaKAY!AD332</f>
        <v/>
      </c>
      <c r="U723" s="132" t="str">
        <f>[4]SayfaKAY!W332</f>
        <v/>
      </c>
      <c r="V723" s="108">
        <f>[4]SayfaKAY!AZ332</f>
        <v>1</v>
      </c>
      <c r="W723" s="136">
        <f t="shared" si="499"/>
        <v>45636</v>
      </c>
      <c r="X723" s="137" t="str">
        <f t="shared" si="500"/>
        <v>07:00</v>
      </c>
      <c r="Y723" s="235">
        <f>[4]SayfaKAY!AE332</f>
        <v>45636.291666666701</v>
      </c>
      <c r="Z723" s="192">
        <f t="shared" si="501"/>
        <v>45636</v>
      </c>
      <c r="AA723" s="110" t="str">
        <f t="shared" si="502"/>
        <v>09:00</v>
      </c>
      <c r="AB723" s="182">
        <f>[4]SayfaKAY!BA332</f>
        <v>45636.375</v>
      </c>
      <c r="AC723" s="257">
        <f t="shared" si="503"/>
        <v>204.99999998719431</v>
      </c>
      <c r="AD723" s="111">
        <f t="shared" si="504"/>
        <v>45636</v>
      </c>
      <c r="AE723" s="111" t="str">
        <f t="shared" si="505"/>
        <v>09:00</v>
      </c>
      <c r="AF723" s="235">
        <f>[4]SayfaKAY!BA332</f>
        <v>45636.375</v>
      </c>
      <c r="AG723" s="179" t="str">
        <f>[4]SayfaKAY!S332</f>
        <v>(II) Aynı Araçta Tekrarlayan Arıza</v>
      </c>
      <c r="AH723" s="178" t="str">
        <f t="shared" si="506"/>
        <v>Bu Arıza Aracın Servise Verilmesine Engel Değil</v>
      </c>
      <c r="AI723" s="163" t="str">
        <f>[4]SayfaKAY!AV332</f>
        <v/>
      </c>
      <c r="AJ723" s="164" t="str">
        <f t="shared" si="507"/>
        <v/>
      </c>
      <c r="AK723" s="164" t="str">
        <f t="shared" si="508"/>
        <v/>
      </c>
      <c r="AL723" s="112" t="str">
        <f>[4]SayfaKAY!AX332</f>
        <v/>
      </c>
      <c r="AM723" s="257" cm="1">
        <f t="array" ref="AM723">IFERROR(IF(AND(P723&lt;&gt;"D(Arıza Değil)",AH723="Bu Arıza Aracın Servise Verilmesine Engel Değil"),
IF(Z723-F723&gt;0,(AB723-Y723)*24*60,
IF(OR(AND(G723&gt;$AS$1,G723&lt;$AT$1),AND(G723&gt;$AU$1,G723&lt;$AV$1)),
(AF723-H723)*24*60,     BH:BH0)),        AN723),0)</f>
        <v>0</v>
      </c>
      <c r="AN723" s="257">
        <f t="shared" si="509"/>
        <v>204.99999998719431</v>
      </c>
      <c r="AO723" s="174" t="str">
        <f>[4]SayfaKAY!AG332</f>
        <v>NSC</v>
      </c>
      <c r="AP723" s="174" t="str">
        <f>[4]SayfaKAY!AI332</f>
        <v>E810-7004</v>
      </c>
      <c r="AQ723" s="174" t="str">
        <f>[4]SayfaKAY!AQ332</f>
        <v/>
      </c>
      <c r="AR723" s="174" t="str">
        <f>[4]SayfaKAY!AH332</f>
        <v>XAYNA KAMERA</v>
      </c>
      <c r="AS723" s="174" t="str">
        <f>[4]SayfaKAY!AJ332</f>
        <v/>
      </c>
      <c r="AT723" s="175" t="str">
        <f>[4]SayfaKAY!AM332</f>
        <v/>
      </c>
      <c r="AU723" s="176" t="str">
        <f>[4]SayfaKAY!AL332</f>
        <v/>
      </c>
      <c r="AV723" s="176" t="str">
        <f>[4]SayfaKAY!AP332</f>
        <v/>
      </c>
      <c r="AW723" s="177" t="str">
        <f>[4]SayfaKAY!AT332</f>
        <v/>
      </c>
      <c r="AX723" s="194">
        <f t="shared" si="510"/>
        <v>2254.9999998591375</v>
      </c>
      <c r="AY723" s="168"/>
      <c r="AZ723" s="167"/>
      <c r="BA723" s="113"/>
      <c r="BB723" s="171"/>
      <c r="BC723" s="114"/>
      <c r="BD723" s="114"/>
      <c r="BE723" s="114"/>
      <c r="BF723" s="114"/>
      <c r="BG723" s="114"/>
      <c r="BH723" s="114" t="str">
        <f>IFERROR(FRACAS!AN335, "Hata Var")</f>
        <v/>
      </c>
      <c r="BI723" s="114"/>
      <c r="BJ723" s="114"/>
      <c r="BK723" s="105" t="str">
        <f>[4]SayfaKAY!AW332</f>
        <v/>
      </c>
      <c r="BL723" s="105" t="str">
        <f>[4]SayfaKAY!V332</f>
        <v>Fabrika Test</v>
      </c>
      <c r="BM723" s="114"/>
      <c r="BN723" s="171" t="str">
        <f t="shared" si="511"/>
        <v>x yok</v>
      </c>
      <c r="BO723" s="171" t="b">
        <f t="shared" si="512"/>
        <v>0</v>
      </c>
      <c r="BP723" s="171" t="b">
        <f t="shared" si="513"/>
        <v>0</v>
      </c>
      <c r="BQ723" s="226">
        <f t="shared" si="514"/>
        <v>85.00000003608875</v>
      </c>
      <c r="BR723" s="226">
        <f t="shared" si="515"/>
        <v>119.99999995110556</v>
      </c>
      <c r="BS723" s="226">
        <f t="shared" si="516"/>
        <v>204.99999998719431</v>
      </c>
      <c r="BT723" s="114"/>
      <c r="BU723" s="242"/>
      <c r="BV723" s="233">
        <f t="shared" si="517"/>
        <v>0</v>
      </c>
      <c r="BW723" s="226" t="str">
        <f t="shared" si="518"/>
        <v>Hayır, çakışma yok</v>
      </c>
      <c r="BX723" s="229"/>
      <c r="BY723" s="247">
        <f t="shared" si="519"/>
        <v>5.902777780283941E-2</v>
      </c>
      <c r="BZ723" s="247">
        <f t="shared" si="520"/>
        <v>8.3333333299378864E-2</v>
      </c>
      <c r="CA723" s="247">
        <f t="shared" si="521"/>
        <v>0.14236111110221827</v>
      </c>
      <c r="CB723" s="213"/>
      <c r="CC723" s="211"/>
      <c r="CD723" s="196"/>
      <c r="CE723" s="213">
        <v>331</v>
      </c>
      <c r="CF723" s="182">
        <f t="shared" si="522"/>
        <v>45636.232638888898</v>
      </c>
      <c r="CG723" s="182">
        <f t="shared" si="523"/>
        <v>45636.375</v>
      </c>
      <c r="CH723" s="196"/>
      <c r="CI723" s="196"/>
      <c r="CJ723" s="196"/>
      <c r="CK723" s="196">
        <f t="shared" si="524"/>
        <v>8.3333333299378864E-2</v>
      </c>
      <c r="CL723" s="196">
        <f t="shared" si="525"/>
        <v>5.902777780283941E-2</v>
      </c>
      <c r="CM723" s="196">
        <f t="shared" si="526"/>
        <v>0.14236111110221827</v>
      </c>
      <c r="CN723" s="114"/>
      <c r="CO723" s="115">
        <f t="shared" si="527"/>
        <v>204.99999998719431</v>
      </c>
      <c r="CP723" s="116">
        <f t="shared" si="528"/>
        <v>4.9999999979627319</v>
      </c>
      <c r="CQ723" s="117">
        <f t="shared" si="529"/>
        <v>0.23263888889778173</v>
      </c>
      <c r="CR723" s="117">
        <f t="shared" si="530"/>
        <v>45636.291666666701</v>
      </c>
      <c r="CS723" s="117">
        <f t="shared" si="531"/>
        <v>45636.375</v>
      </c>
      <c r="CT723" s="118">
        <f t="shared" si="532"/>
        <v>65715925.000000037</v>
      </c>
      <c r="CU723" s="118">
        <f t="shared" si="533"/>
        <v>119.99999995110556</v>
      </c>
      <c r="CV723" s="118">
        <f t="shared" si="534"/>
        <v>65716044.999999985</v>
      </c>
      <c r="CW723" s="119">
        <f t="shared" si="535"/>
        <v>0.99999817396193047</v>
      </c>
    </row>
    <row r="724" spans="1:101" ht="118.5" customHeight="1" x14ac:dyDescent="0.3">
      <c r="A724" s="160" t="str">
        <f>[4]SayfaKAY!C562</f>
        <v>KAY5+6</v>
      </c>
      <c r="B724" s="104" t="str">
        <f>[4]SayfaKAY!D562</f>
        <v>3878(7)</v>
      </c>
      <c r="C724" s="105" t="str">
        <f>[4]SayfaKAY!E562</f>
        <v>RA , RB</v>
      </c>
      <c r="D724" s="105">
        <f>[4]SayfaKAY!F562</f>
        <v>83477</v>
      </c>
      <c r="E724" s="106" t="str">
        <f>[4]SayfaKAY!G562</f>
        <v>BOZ-KAY5+6-FF-561</v>
      </c>
      <c r="F724" s="193">
        <f t="shared" si="496"/>
        <v>45635</v>
      </c>
      <c r="G724" s="135">
        <f t="shared" si="497"/>
        <v>0.82291666670062114</v>
      </c>
      <c r="H724" s="235">
        <f>[4]SayfaKAY!H562</f>
        <v>45635.822916666701</v>
      </c>
      <c r="I724" s="104" t="str">
        <f>[4]SayfaKAY!I562</f>
        <v>Hat/Line</v>
      </c>
      <c r="J724" s="103" t="str">
        <f>IF([4]SayfaKAY!J562="","",IF([4]SayfaKAY!J562="Müşteri","Notified by Customer","Notified by Bozankaya"))</f>
        <v>Notified by Customer</v>
      </c>
      <c r="K724" s="103" t="e">
        <f>VLOOKUP([4]SayfaKAY!L562,#REF!,2,FALSE)</f>
        <v>#REF!</v>
      </c>
      <c r="L724" s="165" t="str">
        <f>[4]SayfaKAY!X562</f>
        <v>ELTESAN ELEKTRO MEKANİK SOĞUTMA SAN</v>
      </c>
      <c r="M724" s="107" t="str">
        <f t="shared" si="498"/>
        <v>KAY5+6-BOZ-KAY5+6-FF-561</v>
      </c>
      <c r="N724" s="105" t="str">
        <f>[4]SayfaKAY!M562</f>
        <v>YOLCU ŞİKAYETİ YOLCU BÖLÜMÜ ÇOK SOĞUK</v>
      </c>
      <c r="O724" s="166" t="str">
        <f>[4]SayfaKAY!P562</f>
        <v>D-Arıza değil</v>
      </c>
      <c r="P724" s="166" t="str">
        <f>[4]SayfaKAY!Q562</f>
        <v>B(Servisten çekmeye etki eden arıza)</v>
      </c>
      <c r="Q724" s="166" t="str">
        <f>[4]SayfaKAY!R562</f>
        <v>N.A(Yaralanma yok)</v>
      </c>
      <c r="R724" s="132" t="str" cm="1">
        <f t="array" ref="R724">IF([4]SayfaKAY!U562="","",_xlfn.IFS([4]SayfaKAY!U562="Bozankaya","Bozankaya",[4]SayfaKAY!U562="Müşteri","Customer",[4]SayfaKAY!U562="Tedarikçi","Equipment Supplier"))</f>
        <v>Equipment Supplier</v>
      </c>
      <c r="S724" s="204" t="str">
        <f>[4]SayfaKAY!N562</f>
        <v>ARAÇ KONTROL EDİLDİ. ARACIN TÜM BÖLÜMLERİ ISITMA YAPIYOR.</v>
      </c>
      <c r="T724" s="133" t="str">
        <f>[4]SayfaKAY!AD562</f>
        <v>*Arıza çözülecek</v>
      </c>
      <c r="U724" s="132" t="str">
        <f>[4]SayfaKAY!W562</f>
        <v>Evet</v>
      </c>
      <c r="V724" s="108">
        <f>[4]SayfaKAY!AZ562</f>
        <v>1</v>
      </c>
      <c r="W724" s="136">
        <f t="shared" si="499"/>
        <v>45636</v>
      </c>
      <c r="X724" s="137" t="str">
        <f t="shared" si="500"/>
        <v>05:00</v>
      </c>
      <c r="Y724" s="235">
        <f>[4]SayfaKAY!AE562</f>
        <v>45636.208333333299</v>
      </c>
      <c r="Z724" s="192">
        <f t="shared" si="501"/>
        <v>45636</v>
      </c>
      <c r="AA724" s="110" t="str">
        <f t="shared" si="502"/>
        <v>06:00</v>
      </c>
      <c r="AB724" s="182">
        <f>[4]SayfaKAY!BA562</f>
        <v>45636.25</v>
      </c>
      <c r="AC724" s="257">
        <f t="shared" si="503"/>
        <v>614.99999995110556</v>
      </c>
      <c r="AD724" s="111">
        <f t="shared" si="504"/>
        <v>45636</v>
      </c>
      <c r="AE724" s="111" t="str">
        <f t="shared" si="505"/>
        <v>06:00</v>
      </c>
      <c r="AF724" s="235">
        <f>[4]SayfaKAY!BA562</f>
        <v>45636.25</v>
      </c>
      <c r="AG724" s="179" t="str">
        <f>[4]SayfaKAY!S562</f>
        <v>(III) Farklı Araçlarda Tekrarlayan Arıza</v>
      </c>
      <c r="AH724" s="178" t="str">
        <f t="shared" si="506"/>
        <v>Bu Arıza Aracın Servise Verilmesine Engel</v>
      </c>
      <c r="AI724" s="163" t="str">
        <f>[4]SayfaKAY!AV562</f>
        <v/>
      </c>
      <c r="AJ724" s="164" t="str">
        <f t="shared" si="507"/>
        <v/>
      </c>
      <c r="AK724" s="164" t="str">
        <f t="shared" si="508"/>
        <v/>
      </c>
      <c r="AL724" s="112" t="str">
        <f>[4]SayfaKAY!AX562</f>
        <v/>
      </c>
      <c r="AM724" s="257" cm="1">
        <f t="array" ref="AM724">IFERROR(IF(AND(P724&lt;&gt;"D(Arıza Değil)",AH724="Bu Arıza Aracın Servise Verilmesine Engel Değil"),
IF(Z724-F724&gt;0,(AB724-Y724)*24*60,
IF(OR(AND(G724&gt;$AS$1,G724&lt;$AT$1),AND(G724&gt;$AU$1,G724&lt;$AV$1)),
(AF724-H724)*24*60,     BH:BH0)),        AN724),0)</f>
        <v>614.99999995110556</v>
      </c>
      <c r="AN724" s="257">
        <f t="shared" si="509"/>
        <v>614.99999995110556</v>
      </c>
      <c r="AO724" s="174" t="str">
        <f>[4]SayfaKAY!AG562</f>
        <v/>
      </c>
      <c r="AP724" s="174" t="str">
        <f>[4]SayfaKAY!AI562</f>
        <v>H500-7240</v>
      </c>
      <c r="AQ724" s="174" t="str">
        <f>[4]SayfaKAY!AQ562</f>
        <v/>
      </c>
      <c r="AR724" s="174" t="str">
        <f>[4]SayfaKAY!AH562</f>
        <v>KLIMA UNITESİ /Eltesan/Hispacold 41,5 kW</v>
      </c>
      <c r="AS724" s="174">
        <f>[4]SayfaKAY!AJ562</f>
        <v>1</v>
      </c>
      <c r="AT724" s="175" t="str">
        <f>[4]SayfaKAY!AM562</f>
        <v/>
      </c>
      <c r="AU724" s="176" t="str">
        <f>[4]SayfaKAY!AL562</f>
        <v/>
      </c>
      <c r="AV724" s="176" t="str">
        <f>[4]SayfaKAY!AP562</f>
        <v/>
      </c>
      <c r="AW724" s="177" t="str">
        <f>[4]SayfaKAY!AT562</f>
        <v/>
      </c>
      <c r="AX724" s="194">
        <f t="shared" si="510"/>
        <v>6764.9999994621612</v>
      </c>
      <c r="AY724" s="168"/>
      <c r="AZ724" s="167"/>
      <c r="BA724" s="113"/>
      <c r="BB724" s="171"/>
      <c r="BC724" s="114"/>
      <c r="BD724" s="114"/>
      <c r="BE724" s="114"/>
      <c r="BF724" s="114"/>
      <c r="BG724" s="114"/>
      <c r="BH724" s="114">
        <f>IFERROR(FRACAS!AN565, "Hata Var")</f>
        <v>243.9999999362044</v>
      </c>
      <c r="BI724" s="114"/>
      <c r="BJ724" s="114"/>
      <c r="BK724" s="105" t="str">
        <f>[4]SayfaKAY!AW562</f>
        <v/>
      </c>
      <c r="BL724" s="105" t="str">
        <f>[4]SayfaKAY!V562</f>
        <v>ELTESAN ELEKTRO MEKANİK SOĞUTMA SAN</v>
      </c>
      <c r="BM724" s="114"/>
      <c r="BN724" s="171" t="str">
        <f t="shared" si="511"/>
        <v>x yok</v>
      </c>
      <c r="BO724" s="171" t="b">
        <f t="shared" si="512"/>
        <v>0</v>
      </c>
      <c r="BP724" s="171" t="str">
        <f t="shared" si="513"/>
        <v>Bir günden fazla süren arıza</v>
      </c>
      <c r="BQ724" s="226">
        <f t="shared" si="514"/>
        <v>554.99999990221113</v>
      </c>
      <c r="BR724" s="226">
        <f t="shared" si="515"/>
        <v>60.000000048894435</v>
      </c>
      <c r="BS724" s="226">
        <f t="shared" si="516"/>
        <v>614.99999995110556</v>
      </c>
      <c r="BT724" s="114"/>
      <c r="BU724" s="242"/>
      <c r="BV724" s="233">
        <f t="shared" si="517"/>
        <v>2</v>
      </c>
      <c r="BW724" s="226" t="str">
        <f t="shared" si="518"/>
        <v>Evet, çakışma var</v>
      </c>
      <c r="BX724" s="229"/>
      <c r="BY724" s="247">
        <f t="shared" si="519"/>
        <v>0.38541666659875773</v>
      </c>
      <c r="BZ724" s="247">
        <f t="shared" si="520"/>
        <v>4.1666666700621136E-2</v>
      </c>
      <c r="CA724" s="247">
        <f t="shared" si="521"/>
        <v>0.42708333329937886</v>
      </c>
      <c r="CB724" s="213"/>
      <c r="CC724" s="211"/>
      <c r="CD724" s="196"/>
      <c r="CE724" s="213">
        <v>561</v>
      </c>
      <c r="CF724" s="182">
        <f t="shared" si="522"/>
        <v>45635.822916666701</v>
      </c>
      <c r="CG724" s="182">
        <f t="shared" si="523"/>
        <v>45636.25</v>
      </c>
      <c r="CH724" s="196"/>
      <c r="CI724" s="196"/>
      <c r="CJ724" s="196"/>
      <c r="CK724" s="196">
        <f t="shared" si="524"/>
        <v>4.1666666700621136E-2</v>
      </c>
      <c r="CL724" s="196">
        <f t="shared" si="525"/>
        <v>0.38541666659875773</v>
      </c>
      <c r="CM724" s="196">
        <f t="shared" si="526"/>
        <v>0.42708333329937886</v>
      </c>
      <c r="CN724" s="114"/>
      <c r="CO724" s="115">
        <f t="shared" si="527"/>
        <v>614.99999995110556</v>
      </c>
      <c r="CP724" s="116">
        <f t="shared" si="528"/>
        <v>2.5000000020372681</v>
      </c>
      <c r="CQ724" s="117">
        <f t="shared" si="529"/>
        <v>0.82291666670062114</v>
      </c>
      <c r="CR724" s="117">
        <f t="shared" si="530"/>
        <v>45636.208333333299</v>
      </c>
      <c r="CS724" s="117">
        <f t="shared" si="531"/>
        <v>45636.25</v>
      </c>
      <c r="CT724" s="118">
        <f t="shared" si="532"/>
        <v>65714954.999999903</v>
      </c>
      <c r="CU724" s="118">
        <f t="shared" si="533"/>
        <v>60.000000048894435</v>
      </c>
      <c r="CV724" s="118">
        <f t="shared" si="534"/>
        <v>65715014.999999948</v>
      </c>
      <c r="CW724" s="119">
        <f t="shared" si="535"/>
        <v>0.99999908696665374</v>
      </c>
    </row>
    <row r="725" spans="1:101" ht="118.5" customHeight="1" x14ac:dyDescent="0.3">
      <c r="A725" s="160" t="str">
        <f>[4]SayfaKAY!C575</f>
        <v>KAY5+6</v>
      </c>
      <c r="B725" s="104" t="str">
        <f>[4]SayfaKAY!D575</f>
        <v>3873(2)</v>
      </c>
      <c r="C725" s="105" t="str">
        <f>[4]SayfaKAY!E575</f>
        <v>RB</v>
      </c>
      <c r="D725" s="105">
        <f>[4]SayfaKAY!F575</f>
        <v>111779</v>
      </c>
      <c r="E725" s="106" t="str">
        <f>[4]SayfaKAY!G575</f>
        <v>BOZ-KAY5+6-FF-574</v>
      </c>
      <c r="F725" s="134">
        <f t="shared" si="496"/>
        <v>45635</v>
      </c>
      <c r="G725" s="135">
        <f t="shared" si="497"/>
        <v>0.27708333329792367</v>
      </c>
      <c r="H725" s="235">
        <f>[4]SayfaKAY!H575</f>
        <v>45635.277083333298</v>
      </c>
      <c r="I725" s="104" t="str">
        <f>[4]SayfaKAY!I575</f>
        <v>Hat/Line</v>
      </c>
      <c r="J725" s="103" t="str">
        <f>IF([4]SayfaKAY!J575="","",IF([4]SayfaKAY!J575="Müşteri","Notified by Customer","Notified by Bozankaya"))</f>
        <v>Notified by Customer</v>
      </c>
      <c r="K725" s="103" t="e">
        <f>VLOOKUP([4]SayfaKAY!L575,#REF!,2,FALSE)</f>
        <v>#REF!</v>
      </c>
      <c r="L725" s="165" t="str">
        <f>[4]SayfaKAY!X575</f>
        <v>ATAK ULAŞIM SAN.TİC.LTD.ŞTİ.</v>
      </c>
      <c r="M725" s="107" t="str">
        <f t="shared" si="498"/>
        <v>KAY5+6-BOZ-KAY5+6-FF-574</v>
      </c>
      <c r="N725" s="105" t="str">
        <f>[4]SayfaKAY!M575</f>
        <v>04.12.2024 TARİHİNDE 15.41 GERÇEKLEŞTİRİLEN SAHA DENETİMİNDE 3873 NOLU ARAÇTA KAPI ÜSTÜ VE REKLAM EKRANLARININ ÇALIŞMADIĞI TESPİT EDİLMİŞTİR.</v>
      </c>
      <c r="O725" s="166" t="str">
        <f>[4]SayfaKAY!P575</f>
        <v>D-Arıza değil</v>
      </c>
      <c r="P725" s="166" t="str">
        <f>[4]SayfaKAY!Q575</f>
        <v>B(Servisten çekmeye etki eden arıza)</v>
      </c>
      <c r="Q725" s="166" t="str">
        <f>[4]SayfaKAY!R575</f>
        <v>N.A(Yaralanma yok)</v>
      </c>
      <c r="R725" s="132" t="str" cm="1">
        <f t="array" ref="R725">IF([4]SayfaKAY!U575="","",_xlfn.IFS([4]SayfaKAY!U575="Bozankaya","Bozankaya",[4]SayfaKAY!U575="Müşteri","Customer",[4]SayfaKAY!U575="Tedarikçi","Equipment Supplier"))</f>
        <v>Equipment Supplier</v>
      </c>
      <c r="S725" s="204" t="str">
        <f>[4]SayfaKAY!N575</f>
        <v>GÖRSEL YÖNETİM PC RESETLENDİ SORUN GİDERİLDİ.</v>
      </c>
      <c r="T725" s="133" t="str">
        <f>[4]SayfaKAY!AD575</f>
        <v>*Arıza çözülecek</v>
      </c>
      <c r="U725" s="132" t="str">
        <f>[4]SayfaKAY!W575</f>
        <v>Evet</v>
      </c>
      <c r="V725" s="108">
        <f>[4]SayfaKAY!AZ575</f>
        <v>1</v>
      </c>
      <c r="W725" s="136">
        <f t="shared" si="499"/>
        <v>45635</v>
      </c>
      <c r="X725" s="137" t="str">
        <f t="shared" si="500"/>
        <v>07:00</v>
      </c>
      <c r="Y725" s="235">
        <f>[4]SayfaKAY!AE575</f>
        <v>45635.291666666701</v>
      </c>
      <c r="Z725" s="109">
        <f t="shared" si="501"/>
        <v>45635</v>
      </c>
      <c r="AA725" s="110" t="str">
        <f t="shared" si="502"/>
        <v>08:00</v>
      </c>
      <c r="AB725" s="182">
        <f>[4]SayfaKAY!BA575</f>
        <v>45635.333333333299</v>
      </c>
      <c r="AC725" s="257">
        <f t="shared" si="503"/>
        <v>81.000000002095476</v>
      </c>
      <c r="AD725" s="111">
        <f t="shared" si="504"/>
        <v>45635</v>
      </c>
      <c r="AE725" s="111" t="str">
        <f t="shared" si="505"/>
        <v>08:00</v>
      </c>
      <c r="AF725" s="235">
        <f>[4]SayfaKAY!BA575</f>
        <v>45635.333333333299</v>
      </c>
      <c r="AG725" s="179" t="str">
        <f>[4]SayfaKAY!S575</f>
        <v>(III) Farklı Araçlarda Tekrarlayan Arıza</v>
      </c>
      <c r="AH725" s="178" t="str">
        <f t="shared" si="506"/>
        <v>Bu Arıza Aracın Servise Verilmesine Engel</v>
      </c>
      <c r="AI725" s="163" t="str">
        <f>[4]SayfaKAY!AV575</f>
        <v/>
      </c>
      <c r="AJ725" s="164" t="str">
        <f t="shared" si="507"/>
        <v/>
      </c>
      <c r="AK725" s="164" t="str">
        <f t="shared" si="508"/>
        <v/>
      </c>
      <c r="AL725" s="112" t="str">
        <f>[4]SayfaKAY!AX575</f>
        <v/>
      </c>
      <c r="AM725" s="257" cm="1">
        <f t="array" ref="AM725">IFERROR(IF(AND(P725&lt;&gt;"D(Arıza Değil)",AH725="Bu Arıza Aracın Servise Verilmesine Engel Değil"),
IF(Z725-F725&gt;0,(AB725-Y725)*24*60,
IF(OR(AND(G725&gt;$AS$1,G725&lt;$AT$1),AND(G725&gt;$AU$1,G725&lt;$AV$1)),
(AF725-H725)*24*60,     BH:BH0)),        AN725),0)</f>
        <v>81.000000002095476</v>
      </c>
      <c r="AN725" s="257">
        <f t="shared" si="509"/>
        <v>81.000000002095476</v>
      </c>
      <c r="AO725" s="174" t="str">
        <f>[4]SayfaKAY!AG575</f>
        <v/>
      </c>
      <c r="AP725" s="174" t="str">
        <f>[4]SayfaKAY!AI575</f>
        <v>E855-7029</v>
      </c>
      <c r="AQ725" s="174" t="str">
        <f>[4]SayfaKAY!AQ575</f>
        <v/>
      </c>
      <c r="AR725" s="174" t="str">
        <f>[4]SayfaKAY!AH575</f>
        <v>ONBOARD COMPUTER</v>
      </c>
      <c r="AS725" s="174">
        <f>[4]SayfaKAY!AJ575</f>
        <v>1</v>
      </c>
      <c r="AT725" s="175" t="str">
        <f>[4]SayfaKAY!AM575</f>
        <v/>
      </c>
      <c r="AU725" s="176" t="str">
        <f>[4]SayfaKAY!AL575</f>
        <v/>
      </c>
      <c r="AV725" s="176" t="str">
        <f>[4]SayfaKAY!AP575</f>
        <v/>
      </c>
      <c r="AW725" s="177" t="str">
        <f>[4]SayfaKAY!AT575</f>
        <v/>
      </c>
      <c r="AX725" s="194">
        <f t="shared" si="510"/>
        <v>891.00000002305023</v>
      </c>
      <c r="AY725" s="168"/>
      <c r="AZ725" s="167"/>
      <c r="BA725" s="113"/>
      <c r="BB725" s="171" t="str">
        <f>IF($AQ$1="X", IF(AND(G725&gt;=$AS$1,G725&lt;=$AT$1),IF(P725&lt;&gt;"D(Arıza Değil)",AC725,0), IF(AND(G725&gt;=$AU$1,G725&lt;=$AV$1),IF(P725&lt;&gt;"D(Arıza Değil)",AC725,0), "")), "")</f>
        <v/>
      </c>
      <c r="BC725" s="114"/>
      <c r="BD725" s="114"/>
      <c r="BE725" s="114"/>
      <c r="BF725" s="114"/>
      <c r="BG725" s="114"/>
      <c r="BH725" s="114">
        <f>IFERROR(FRACAS!AN578, "Hata Var")</f>
        <v>21514.999999963911</v>
      </c>
      <c r="BI725" s="114"/>
      <c r="BJ725" s="114"/>
      <c r="BK725" s="105" t="str">
        <f>[4]SayfaKAY!AW575</f>
        <v/>
      </c>
      <c r="BL725" s="105" t="str">
        <f>[4]SayfaKAY!V575</f>
        <v>ATAK ULAŞIM SAN.TİC.LTD.ŞTİ.</v>
      </c>
      <c r="BM725" s="114"/>
      <c r="BN725" s="171" t="str">
        <f t="shared" si="511"/>
        <v>x yok</v>
      </c>
      <c r="BO725" s="171" t="str">
        <f t="shared" si="512"/>
        <v>aynı gün giderilen arıza</v>
      </c>
      <c r="BP725" s="171" t="str">
        <f t="shared" si="513"/>
        <v>aynı gün giderilen arıza</v>
      </c>
      <c r="BQ725" s="226">
        <f t="shared" si="514"/>
        <v>21.000000099884346</v>
      </c>
      <c r="BR725" s="226">
        <f t="shared" si="515"/>
        <v>59.99999990221113</v>
      </c>
      <c r="BS725" s="226">
        <f t="shared" si="516"/>
        <v>81.000000002095476</v>
      </c>
      <c r="BT725" s="114"/>
      <c r="BU725" s="242"/>
      <c r="BV725" s="233">
        <f t="shared" si="517"/>
        <v>0</v>
      </c>
      <c r="BW725" s="226" t="str">
        <f t="shared" si="518"/>
        <v>Hayır, çakışma yok</v>
      </c>
      <c r="BX725" s="229"/>
      <c r="BY725" s="247">
        <f t="shared" si="519"/>
        <v>1.4583333402697463E-2</v>
      </c>
      <c r="BZ725" s="247">
        <f t="shared" si="520"/>
        <v>4.1666666598757729E-2</v>
      </c>
      <c r="CA725" s="247">
        <f t="shared" si="521"/>
        <v>5.6250000001455192E-2</v>
      </c>
      <c r="CB725" s="213"/>
      <c r="CC725" s="211"/>
      <c r="CD725" s="196"/>
      <c r="CE725" s="213">
        <v>574</v>
      </c>
      <c r="CF725" s="182">
        <f t="shared" si="522"/>
        <v>45635.277083333298</v>
      </c>
      <c r="CG725" s="182">
        <f t="shared" si="523"/>
        <v>45635.333333333299</v>
      </c>
      <c r="CH725" s="196"/>
      <c r="CI725" s="196"/>
      <c r="CJ725" s="196"/>
      <c r="CK725" s="196">
        <f t="shared" si="524"/>
        <v>4.1666666598757729E-2</v>
      </c>
      <c r="CL725" s="196">
        <f t="shared" si="525"/>
        <v>1.4583333402697463E-2</v>
      </c>
      <c r="CM725" s="196">
        <f t="shared" si="526"/>
        <v>5.6250000001455192E-2</v>
      </c>
      <c r="CN725" s="114"/>
      <c r="CO725" s="115">
        <f t="shared" si="527"/>
        <v>81.000000002095476</v>
      </c>
      <c r="CP725" s="116">
        <f t="shared" si="528"/>
        <v>2.4999999959254637</v>
      </c>
      <c r="CQ725" s="117">
        <f t="shared" si="529"/>
        <v>0.27708333329792367</v>
      </c>
      <c r="CR725" s="117">
        <f t="shared" si="530"/>
        <v>45635.291666666701</v>
      </c>
      <c r="CS725" s="117">
        <f t="shared" si="531"/>
        <v>45635.333333333299</v>
      </c>
      <c r="CT725" s="118">
        <f t="shared" si="532"/>
        <v>65714421.000000097</v>
      </c>
      <c r="CU725" s="118">
        <f t="shared" si="533"/>
        <v>59.99999990221113</v>
      </c>
      <c r="CV725" s="118">
        <f t="shared" si="534"/>
        <v>65714481</v>
      </c>
      <c r="CW725" s="119">
        <f t="shared" si="535"/>
        <v>0.99999908695923656</v>
      </c>
    </row>
    <row r="726" spans="1:101" ht="118.5" customHeight="1" x14ac:dyDescent="0.3">
      <c r="A726" s="160" t="str">
        <f>[4]SayfaKAY!C694</f>
        <v>KAY5+6</v>
      </c>
      <c r="B726" s="104" t="str">
        <f>[4]SayfaKAY!D694</f>
        <v>3882(11)</v>
      </c>
      <c r="C726" s="105" t="str">
        <f>[4]SayfaKAY!E694</f>
        <v>MB</v>
      </c>
      <c r="D726" s="105">
        <f>[4]SayfaKAY!F694</f>
        <v>42846</v>
      </c>
      <c r="E726" s="106" t="str">
        <f>[4]SayfaKAY!G694</f>
        <v>BOZ-KAY5+6-FF-681</v>
      </c>
      <c r="F726" s="193">
        <f t="shared" si="496"/>
        <v>45635</v>
      </c>
      <c r="G726" s="135">
        <f t="shared" si="497"/>
        <v>0.2763888889021473</v>
      </c>
      <c r="H726" s="235">
        <f>[4]SayfaKAY!H694</f>
        <v>45635.276388888902</v>
      </c>
      <c r="I726" s="104" t="str">
        <f>[4]SayfaKAY!I694</f>
        <v>Hat/Line</v>
      </c>
      <c r="J726" s="103" t="str">
        <f>IF([4]SayfaKAY!J694="","",IF([4]SayfaKAY!J694="Müşteri","Notified by Customer","Notified by Bozankaya"))</f>
        <v>Notified by Customer</v>
      </c>
      <c r="K726" s="103" t="e">
        <f>VLOOKUP([4]SayfaKAY!L694,#REF!,2,FALSE)</f>
        <v>#REF!</v>
      </c>
      <c r="L726" s="165" t="str">
        <f>[4]SayfaKAY!X694</f>
        <v>ATAK ULAŞIM SAN.TİC.LTD.ŞTİ.</v>
      </c>
      <c r="M726" s="107" t="str">
        <f t="shared" si="498"/>
        <v>KAY5+6-BOZ-KAY5+6-FF-681</v>
      </c>
      <c r="N726" s="105" t="str">
        <f>[4]SayfaKAY!M694</f>
        <v>04.12.2024 16.08 tarihinde gerçekleştirilen saha denetiminde 3882 numaralı araçta kapı üstü ve reklam ekranlarının çalışmadığı tespit edilmiştir.</v>
      </c>
      <c r="O726" s="166" t="str">
        <f>[4]SayfaKAY!P694</f>
        <v>D-Arıza değil</v>
      </c>
      <c r="P726" s="166" t="str">
        <f>[4]SayfaKAY!Q694</f>
        <v>B(Servisten çekmeye etki eden arıza)</v>
      </c>
      <c r="Q726" s="166" t="str">
        <f>[4]SayfaKAY!R694</f>
        <v>N.A(Yaralanma yok)</v>
      </c>
      <c r="R726" s="132" t="str" cm="1">
        <f t="array" ref="R726">IF([4]SayfaKAY!U694="","",_xlfn.IFS([4]SayfaKAY!U694="Bozankaya","Bozankaya",[4]SayfaKAY!U694="Müşteri","Customer",[4]SayfaKAY!U694="Tedarikçi","Equipment Supplier"))</f>
        <v>Equipment Supplier</v>
      </c>
      <c r="S726" s="204" t="str">
        <f>[4]SayfaKAY!N694</f>
        <v>Kontrol edildi. Problem görülmedi.</v>
      </c>
      <c r="T726" s="133" t="str">
        <f>[4]SayfaKAY!AD694</f>
        <v>*Reset edildi</v>
      </c>
      <c r="U726" s="132" t="str">
        <f>[4]SayfaKAY!W694</f>
        <v>Evet</v>
      </c>
      <c r="V726" s="108">
        <f>[4]SayfaKAY!AZ694</f>
        <v>2</v>
      </c>
      <c r="W726" s="136">
        <f t="shared" si="499"/>
        <v>45634</v>
      </c>
      <c r="X726" s="137" t="str">
        <f t="shared" si="500"/>
        <v>07:00</v>
      </c>
      <c r="Y726" s="235">
        <f>[4]SayfaKAY!AE694</f>
        <v>45634.291666666701</v>
      </c>
      <c r="Z726" s="109">
        <f t="shared" si="501"/>
        <v>45635</v>
      </c>
      <c r="AA726" s="110" t="str">
        <f t="shared" si="502"/>
        <v>08:00</v>
      </c>
      <c r="AB726" s="182">
        <f>[4]SayfaKAY!BA694</f>
        <v>45635.333333333299</v>
      </c>
      <c r="AC726" s="257">
        <f t="shared" si="503"/>
        <v>81.999999932013452</v>
      </c>
      <c r="AD726" s="111">
        <f t="shared" si="504"/>
        <v>45635</v>
      </c>
      <c r="AE726" s="111" t="str">
        <f t="shared" si="505"/>
        <v>08:00</v>
      </c>
      <c r="AF726" s="235">
        <f>[4]SayfaKAY!BA694</f>
        <v>45635.333333333299</v>
      </c>
      <c r="AG726" s="179" t="str">
        <f>[4]SayfaKAY!S694</f>
        <v>(III) Farklı Araçlarda Tekrarlayan Arıza</v>
      </c>
      <c r="AH726" s="178" t="str">
        <f t="shared" si="506"/>
        <v>Bu Arıza Aracın Servise Verilmesine Engel</v>
      </c>
      <c r="AI726" s="163" t="str">
        <f>[4]SayfaKAY!AV694</f>
        <v/>
      </c>
      <c r="AJ726" s="164" t="str">
        <f t="shared" si="507"/>
        <v/>
      </c>
      <c r="AK726" s="164" t="str">
        <f t="shared" si="508"/>
        <v/>
      </c>
      <c r="AL726" s="112" t="str">
        <f>[4]SayfaKAY!AX694</f>
        <v/>
      </c>
      <c r="AM726" s="257" cm="1">
        <f t="array" ref="AM726">IFERROR(IF(AND(P726&lt;&gt;"D(Arıza Değil)",AH726="Bu Arıza Aracın Servise Verilmesine Engel Değil"),
IF(Z726-F726&gt;0,(AB726-Y726)*24*60,
IF(OR(AND(G726&gt;$AS$1,G726&lt;$AT$1),AND(G726&gt;$AU$1,G726&lt;$AV$1)),
(AF726-H726)*24*60,     BH:BH0)),        AN726),0)</f>
        <v>81.999999932013452</v>
      </c>
      <c r="AN726" s="257">
        <f t="shared" si="509"/>
        <v>81.999999932013452</v>
      </c>
      <c r="AO726" s="174" t="str">
        <f>[4]SayfaKAY!AG694</f>
        <v/>
      </c>
      <c r="AP726" s="174" t="str">
        <f>[4]SayfaKAY!AI694</f>
        <v/>
      </c>
      <c r="AQ726" s="174" t="str">
        <f>[4]SayfaKAY!AQ694</f>
        <v/>
      </c>
      <c r="AR726" s="174" t="str">
        <f>[4]SayfaKAY!AH694</f>
        <v/>
      </c>
      <c r="AS726" s="174" t="str">
        <f>[4]SayfaKAY!AJ694</f>
        <v/>
      </c>
      <c r="AT726" s="175" t="str">
        <f>[4]SayfaKAY!AM694</f>
        <v/>
      </c>
      <c r="AU726" s="176" t="str">
        <f>[4]SayfaKAY!AL694</f>
        <v/>
      </c>
      <c r="AV726" s="176" t="str">
        <f>[4]SayfaKAY!AP694</f>
        <v/>
      </c>
      <c r="AW726" s="177" t="str">
        <f>[4]SayfaKAY!AT694</f>
        <v/>
      </c>
      <c r="AX726" s="194">
        <f t="shared" si="510"/>
        <v>1803.9999985042959</v>
      </c>
      <c r="AY726" s="168"/>
      <c r="AZ726" s="167"/>
      <c r="BA726" s="113"/>
      <c r="BB726" s="171" t="str">
        <f>IF($AQ$1="X", IF(AND(G726&gt;=$AS$1,G726&lt;=$AT$1),IF(P726&lt;&gt;"D(Arıza Değil)",AC726,0), IF(AND(G726&gt;=$AU$1,G726&lt;=$AV$1),IF(P726&lt;&gt;"D(Arıza Değil)",AC726,0), "")), "")</f>
        <v/>
      </c>
      <c r="BC726" s="114"/>
      <c r="BD726" s="114"/>
      <c r="BE726" s="114"/>
      <c r="BF726" s="114"/>
      <c r="BG726" s="114"/>
      <c r="BH726" s="114">
        <f>IFERROR(FRACAS!AN697, "Hata Var")</f>
        <v>1478.0000000190921</v>
      </c>
      <c r="BI726" s="114"/>
      <c r="BJ726" s="114"/>
      <c r="BK726" s="105" t="str">
        <f>[4]SayfaKAY!AW694</f>
        <v/>
      </c>
      <c r="BL726" s="105" t="str">
        <f>[4]SayfaKAY!V694</f>
        <v>ATAK ULAŞIM SAN.TİC.LTD.ŞTİ.</v>
      </c>
      <c r="BM726" s="114"/>
      <c r="BN726" s="171" t="str">
        <f t="shared" si="511"/>
        <v>x yok</v>
      </c>
      <c r="BO726" s="171" t="str">
        <f t="shared" si="512"/>
        <v>aynı gün giderilen arıza</v>
      </c>
      <c r="BP726" s="171" t="str">
        <f t="shared" si="513"/>
        <v>aynı gün giderilen arıza</v>
      </c>
      <c r="BQ726" s="226">
        <f t="shared" si="514"/>
        <v>-1417.9999999701977</v>
      </c>
      <c r="BR726" s="226">
        <f t="shared" si="515"/>
        <v>1499.9999999022111</v>
      </c>
      <c r="BS726" s="226">
        <f t="shared" si="516"/>
        <v>81.999999932013452</v>
      </c>
      <c r="BT726" s="114"/>
      <c r="BU726" s="242"/>
      <c r="BV726" s="233">
        <f t="shared" si="517"/>
        <v>2</v>
      </c>
      <c r="BW726" s="226" t="str">
        <f t="shared" si="518"/>
        <v>Evet, çakışma var</v>
      </c>
      <c r="BX726" s="229"/>
      <c r="BY726" s="247">
        <f t="shared" si="519"/>
        <v>-0.98472222220152617</v>
      </c>
      <c r="BZ726" s="247">
        <f t="shared" si="520"/>
        <v>1.0416666665987577</v>
      </c>
      <c r="CA726" s="247">
        <f t="shared" si="521"/>
        <v>5.6944444397231564E-2</v>
      </c>
      <c r="CB726" s="213"/>
      <c r="CC726" s="211"/>
      <c r="CD726" s="196"/>
      <c r="CE726" s="213">
        <v>693</v>
      </c>
      <c r="CF726" s="182">
        <f t="shared" si="522"/>
        <v>45635.276388888902</v>
      </c>
      <c r="CG726" s="182">
        <f t="shared" si="523"/>
        <v>45635.333333333299</v>
      </c>
      <c r="CH726" s="196"/>
      <c r="CI726" s="196"/>
      <c r="CJ726" s="196"/>
      <c r="CK726" s="196">
        <f t="shared" si="524"/>
        <v>1.0416666665987577</v>
      </c>
      <c r="CL726" s="196">
        <f t="shared" si="525"/>
        <v>-0.98472222220152617</v>
      </c>
      <c r="CM726" s="196">
        <f t="shared" si="526"/>
        <v>5.6944444397231564E-2</v>
      </c>
      <c r="CN726" s="114"/>
      <c r="CO726" s="115">
        <f t="shared" si="527"/>
        <v>81.999999932013452</v>
      </c>
      <c r="CP726" s="116">
        <f t="shared" si="528"/>
        <v>62.499999995925464</v>
      </c>
      <c r="CQ726" s="117">
        <f t="shared" si="529"/>
        <v>0.2763888889021473</v>
      </c>
      <c r="CR726" s="117">
        <f t="shared" si="530"/>
        <v>45634.291666666701</v>
      </c>
      <c r="CS726" s="117">
        <f t="shared" si="531"/>
        <v>45635.333333333299</v>
      </c>
      <c r="CT726" s="118">
        <f t="shared" si="532"/>
        <v>65712982.00000003</v>
      </c>
      <c r="CU726" s="118">
        <f t="shared" si="533"/>
        <v>1499.9999999022111</v>
      </c>
      <c r="CV726" s="118">
        <f t="shared" si="534"/>
        <v>65714481.999999933</v>
      </c>
      <c r="CW726" s="119">
        <f t="shared" si="535"/>
        <v>0.99997717398122532</v>
      </c>
    </row>
    <row r="727" spans="1:101" ht="118.5" customHeight="1" x14ac:dyDescent="0.3">
      <c r="A727" s="160" t="str">
        <f>[4]SayfaKAY!C785</f>
        <v>KAY5+6</v>
      </c>
      <c r="B727" s="104" t="str">
        <f>[4]SayfaKAY!D785</f>
        <v>3875(4)</v>
      </c>
      <c r="C727" s="105" t="str">
        <f>[4]SayfaKAY!E785</f>
        <v>MB</v>
      </c>
      <c r="D727" s="105">
        <f>[4]SayfaKAY!F785</f>
        <v>80103</v>
      </c>
      <c r="E727" s="106" t="str">
        <f>[4]SayfaKAY!G785</f>
        <v>BOZ-KAY5+6-FF-772</v>
      </c>
      <c r="F727" s="193">
        <f t="shared" si="496"/>
        <v>45635</v>
      </c>
      <c r="G727" s="135">
        <f t="shared" si="497"/>
        <v>0.19027777780138422</v>
      </c>
      <c r="H727" s="235">
        <f>[4]SayfaKAY!H785</f>
        <v>45635.190277777801</v>
      </c>
      <c r="I727" s="104" t="str">
        <f>[4]SayfaKAY!I785</f>
        <v>Hat/Line</v>
      </c>
      <c r="J727" s="103" t="str">
        <f>IF([4]SayfaKAY!J785="","",IF([4]SayfaKAY!J785="Müşteri","Notified by Customer","Notified by Bozankaya"))</f>
        <v>Notified by Customer</v>
      </c>
      <c r="K727" s="103" t="e">
        <f>VLOOKUP([4]SayfaKAY!L785,#REF!,2,FALSE)</f>
        <v>#REF!</v>
      </c>
      <c r="L727" s="165" t="str">
        <f>[4]SayfaKAY!X785</f>
        <v/>
      </c>
      <c r="M727" s="107" t="str">
        <f t="shared" si="498"/>
        <v>KAY5+6-BOZ-KAY5+6-FF-772</v>
      </c>
      <c r="N727" s="105" t="str">
        <f>[4]SayfaKAY!M785</f>
        <v>CB KABİN KLİMA ÇALIŞMIYOR</v>
      </c>
      <c r="O727" s="166" t="str">
        <f>[4]SayfaKAY!P785</f>
        <v>D-Arıza değil</v>
      </c>
      <c r="P727" s="166" t="str">
        <f>[4]SayfaKAY!Q785</f>
        <v>B(Servisten çekmeye etki eden arıza)</v>
      </c>
      <c r="Q727" s="166" t="str">
        <f>[4]SayfaKAY!R785</f>
        <v>N.A(Yaralanma yok)</v>
      </c>
      <c r="R727" s="132" t="str" cm="1">
        <f t="array" ref="R727">IF([4]SayfaKAY!U785="","",_xlfn.IFS([4]SayfaKAY!U785="Bozankaya","Bozankaya",[4]SayfaKAY!U785="Müşteri","Customer",[4]SayfaKAY!U785="Tedarikçi","Equipment Supplier"))</f>
        <v>Equipment Supplier</v>
      </c>
      <c r="S727" s="204" t="str">
        <f>[4]SayfaKAY!N785</f>
        <v>MASTERCARD ARIZALANMIŞ. BU SEBEPLE İÇ SICAKLIK DEĞERİ-64 DERECE GÖZÜKÜYORDU MASTERCARD DEĞİŞİMİ YAPILDI</v>
      </c>
      <c r="T727" s="133" t="str">
        <f>[4]SayfaKAY!AD785</f>
        <v>Ekipman yenisi ile değiştirildi</v>
      </c>
      <c r="U727" s="132" t="str">
        <f>[4]SayfaKAY!W785</f>
        <v>Evet</v>
      </c>
      <c r="V727" s="108" t="str">
        <f>[4]SayfaKAY!AZ785</f>
        <v/>
      </c>
      <c r="W727" s="136">
        <f t="shared" si="499"/>
        <v>45635</v>
      </c>
      <c r="X727" s="137" t="str">
        <f t="shared" si="500"/>
        <v>06:00</v>
      </c>
      <c r="Y727" s="235">
        <f>[4]SayfaKAY!AE785</f>
        <v>45635.25</v>
      </c>
      <c r="Z727" s="109">
        <f t="shared" si="501"/>
        <v>46000</v>
      </c>
      <c r="AA727" s="110" t="str">
        <f t="shared" si="502"/>
        <v>10:00</v>
      </c>
      <c r="AB727" s="182">
        <f>[4]SayfaKAY!BA785</f>
        <v>46000.416666666701</v>
      </c>
      <c r="AC727" s="257">
        <f t="shared" si="503"/>
        <v>525926.0000000149</v>
      </c>
      <c r="AD727" s="111">
        <f t="shared" si="504"/>
        <v>46000</v>
      </c>
      <c r="AE727" s="111" t="str">
        <f t="shared" si="505"/>
        <v>10:00</v>
      </c>
      <c r="AF727" s="235">
        <f>[4]SayfaKAY!BA785</f>
        <v>46000.416666666701</v>
      </c>
      <c r="AG727" s="179" t="str">
        <f>[4]SayfaKAY!S785</f>
        <v>(III) Farklı Araçlarda Tekrarlayan Arıza</v>
      </c>
      <c r="AH727" s="178" t="str">
        <f t="shared" si="506"/>
        <v>Bu Arıza Aracın Servise Verilmesine Engel</v>
      </c>
      <c r="AI727" s="163" t="str">
        <f>[4]SayfaKAY!AV785</f>
        <v/>
      </c>
      <c r="AJ727" s="164" t="str">
        <f t="shared" si="507"/>
        <v/>
      </c>
      <c r="AK727" s="164" t="str">
        <f t="shared" si="508"/>
        <v/>
      </c>
      <c r="AL727" s="112" t="str">
        <f>[4]SayfaKAY!AX785</f>
        <v/>
      </c>
      <c r="AM727" s="257" cm="1">
        <f t="array" ref="AM727">IFERROR(IF(AND(P727&lt;&gt;"D(Arıza Değil)",AH727="Bu Arıza Aracın Servise Verilmesine Engel Değil"),
IF(Z727-F727&gt;0,(AB727-Y727)*24*60,
IF(OR(AND(G727&gt;$AS$1,G727&lt;$AT$1),AND(G727&gt;$AU$1,G727&lt;$AV$1)),
(AF727-H727)*24*60,     BH:BH0)),        AN727),0)</f>
        <v>525926.0000000149</v>
      </c>
      <c r="AN727" s="257">
        <f t="shared" si="509"/>
        <v>525926.0000000149</v>
      </c>
      <c r="AO727" s="174" t="str">
        <f>[4]SayfaKAY!AG785</f>
        <v/>
      </c>
      <c r="AP727" s="174" t="str">
        <f>[4]SayfaKAY!AI785</f>
        <v/>
      </c>
      <c r="AQ727" s="174" t="str">
        <f>[4]SayfaKAY!AQ785</f>
        <v/>
      </c>
      <c r="AR727" s="174" t="str">
        <f>[4]SayfaKAY!AH785</f>
        <v/>
      </c>
      <c r="AS727" s="174" t="str">
        <f>[4]SayfaKAY!AJ785</f>
        <v/>
      </c>
      <c r="AT727" s="175" t="str">
        <f>[4]SayfaKAY!AM785</f>
        <v/>
      </c>
      <c r="AU727" s="176" t="str">
        <f>[4]SayfaKAY!AL785</f>
        <v/>
      </c>
      <c r="AV727" s="176" t="str">
        <f>[4]SayfaKAY!AP785</f>
        <v/>
      </c>
      <c r="AW727" s="177" t="str">
        <f>[4]SayfaKAY!AT785</f>
        <v/>
      </c>
      <c r="AX727" s="194" t="str">
        <f t="shared" si="510"/>
        <v/>
      </c>
      <c r="AY727" s="168"/>
      <c r="AZ727" s="167"/>
      <c r="BA727" s="113"/>
      <c r="BB727" s="171" t="str">
        <f>IF($AQ$1="X", IF(AND(G727&gt;=$AS$1,G727&lt;=$AT$1),IF(P727&lt;&gt;"D(Arıza Değil)",AC727,0), IF(AND(G727&gt;=$AU$1,G727&lt;=$AV$1),IF(P727&lt;&gt;"D(Arıza Değil)",AC727,0), "")), "")</f>
        <v/>
      </c>
      <c r="BC727" s="114"/>
      <c r="BD727" s="114"/>
      <c r="BE727" s="114"/>
      <c r="BF727" s="114"/>
      <c r="BG727" s="114"/>
      <c r="BH727" s="114">
        <f>IFERROR(FRACAS!AN788, "Hata Var")</f>
        <v>461.00000001490116</v>
      </c>
      <c r="BI727" s="114"/>
      <c r="BJ727" s="114"/>
      <c r="BK727" s="105" t="str">
        <f>[4]SayfaKAY!AW785</f>
        <v/>
      </c>
      <c r="BL727" s="105" t="str">
        <f>[4]SayfaKAY!V785</f>
        <v>ELTESAN ELEKTRO MEKANİK SOĞUTMA SAN</v>
      </c>
      <c r="BM727" s="114"/>
      <c r="BN727" s="171" t="str">
        <f t="shared" si="511"/>
        <v>x yok</v>
      </c>
      <c r="BO727" s="171" t="b">
        <f t="shared" si="512"/>
        <v>0</v>
      </c>
      <c r="BP727" s="171" t="str">
        <f t="shared" si="513"/>
        <v>Bir günden fazla süren arıza</v>
      </c>
      <c r="BQ727" s="226">
        <f t="shared" si="514"/>
        <v>85.999999966006726</v>
      </c>
      <c r="BR727" s="226">
        <f t="shared" si="515"/>
        <v>525840.00000004889</v>
      </c>
      <c r="BS727" s="226">
        <f t="shared" si="516"/>
        <v>525926.0000000149</v>
      </c>
      <c r="BT727" s="114"/>
      <c r="BU727" s="242"/>
      <c r="BV727" s="233">
        <f t="shared" si="517"/>
        <v>28</v>
      </c>
      <c r="BW727" s="226" t="str">
        <f t="shared" si="518"/>
        <v>Evet, çakışma var</v>
      </c>
      <c r="BX727" s="229"/>
      <c r="BY727" s="247">
        <f t="shared" si="519"/>
        <v>5.9722222198615782E-2</v>
      </c>
      <c r="BZ727" s="247">
        <f t="shared" si="520"/>
        <v>365.16666666670062</v>
      </c>
      <c r="CA727" s="247">
        <f t="shared" si="521"/>
        <v>365.22638888889924</v>
      </c>
      <c r="CB727" s="213"/>
      <c r="CC727" s="211"/>
      <c r="CD727" s="196"/>
      <c r="CE727" s="213">
        <v>784</v>
      </c>
      <c r="CF727" s="182">
        <f t="shared" si="522"/>
        <v>45635.190277777801</v>
      </c>
      <c r="CG727" s="182">
        <f t="shared" si="523"/>
        <v>46000.416666666701</v>
      </c>
      <c r="CH727" s="196"/>
      <c r="CI727" s="196"/>
      <c r="CJ727" s="196"/>
      <c r="CK727" s="196">
        <f t="shared" si="524"/>
        <v>365.16666666670062</v>
      </c>
      <c r="CL727" s="196">
        <f t="shared" si="525"/>
        <v>5.9722222198615782E-2</v>
      </c>
      <c r="CM727" s="196">
        <f t="shared" si="526"/>
        <v>365.22638888889924</v>
      </c>
      <c r="CN727" s="114"/>
      <c r="CO727" s="115">
        <f t="shared" si="527"/>
        <v>525926.0000000149</v>
      </c>
      <c r="CP727" s="116">
        <f t="shared" si="528"/>
        <v>21910.000000002037</v>
      </c>
      <c r="CQ727" s="117">
        <f t="shared" si="529"/>
        <v>0.19027777780138422</v>
      </c>
      <c r="CR727" s="117">
        <f t="shared" si="530"/>
        <v>45635.25</v>
      </c>
      <c r="CS727" s="117">
        <f t="shared" si="531"/>
        <v>46000.416666666701</v>
      </c>
      <c r="CT727" s="118">
        <f t="shared" si="532"/>
        <v>65714485.999999963</v>
      </c>
      <c r="CU727" s="118">
        <f t="shared" si="533"/>
        <v>525840.00000004889</v>
      </c>
      <c r="CV727" s="118">
        <f t="shared" si="534"/>
        <v>66240326.000000015</v>
      </c>
      <c r="CW727" s="119">
        <f t="shared" si="535"/>
        <v>0.99206163327155039</v>
      </c>
    </row>
    <row r="728" spans="1:101" ht="118.5" customHeight="1" x14ac:dyDescent="0.3">
      <c r="A728" s="160" t="str">
        <f>[4]SayfaKAY!C573</f>
        <v>KAY5+6</v>
      </c>
      <c r="B728" s="104" t="str">
        <f>[4]SayfaKAY!D573</f>
        <v>3880(9)</v>
      </c>
      <c r="C728" s="105" t="str">
        <f>[4]SayfaKAY!E573</f>
        <v>MA</v>
      </c>
      <c r="D728" s="105">
        <f>[4]SayfaKAY!F573</f>
        <v>63975</v>
      </c>
      <c r="E728" s="106" t="str">
        <f>[4]SayfaKAY!G573</f>
        <v>BOZ-KAY5+6-FF-572</v>
      </c>
      <c r="F728" s="134">
        <f t="shared" si="496"/>
        <v>45634</v>
      </c>
      <c r="G728" s="135">
        <f t="shared" si="497"/>
        <v>0.60972222220152617</v>
      </c>
      <c r="H728" s="235">
        <f>[4]SayfaKAY!H573</f>
        <v>45634.609722222202</v>
      </c>
      <c r="I728" s="104" t="str">
        <f>[4]SayfaKAY!I573</f>
        <v>Hat/Line</v>
      </c>
      <c r="J728" s="103" t="str">
        <f>IF([4]SayfaKAY!J573="","",IF([4]SayfaKAY!J573="Müşteri","Notified by Customer","Notified by Bozankaya"))</f>
        <v>Notified by Customer</v>
      </c>
      <c r="K728" s="103" t="e">
        <f>VLOOKUP([4]SayfaKAY!L573,#REF!,2,FALSE)</f>
        <v>#REF!</v>
      </c>
      <c r="L728" s="165" t="str">
        <f>[4]SayfaKAY!X573</f>
        <v>MEDCOM SP. Z O.O.</v>
      </c>
      <c r="M728" s="107" t="str">
        <f t="shared" si="498"/>
        <v>KAY5+6-BOZ-KAY5+6-FF-572</v>
      </c>
      <c r="N728" s="105" t="str">
        <f>[4]SayfaKAY!M573</f>
        <v>APCLER DEVREDE OLDUĞU HALDE ARAÇ RESETLEMESİNE RAĞMEN YOLCU BÖLÜMÜ VE MAKİNİST KABİN  KLİMALARI ÇALIŞMAMAKTADIR.</v>
      </c>
      <c r="O728" s="166" t="str">
        <f>[4]SayfaKAY!P573</f>
        <v>B-Hız veya güç azalması</v>
      </c>
      <c r="P728" s="166" t="str">
        <f>[4]SayfaKAY!Q573</f>
        <v>B(Servisten çekmeye etki eden arıza)</v>
      </c>
      <c r="Q728" s="166" t="str">
        <f>[4]SayfaKAY!R573</f>
        <v>N.A(Yaralanma yok)</v>
      </c>
      <c r="R728" s="132" t="str" cm="1">
        <f t="array" ref="R728">IF([4]SayfaKAY!U573="","",_xlfn.IFS([4]SayfaKAY!U573="Bozankaya","Bozankaya",[4]SayfaKAY!U573="Müşteri","Customer",[4]SayfaKAY!U573="Tedarikçi","Equipment Supplier"))</f>
        <v>Equipment Supplier</v>
      </c>
      <c r="S728" s="204" t="str">
        <f>[4]SayfaKAY!N573</f>
        <v>YAPILAN KONTROLLERDE APC 1 DEVRE DIŞI KALIYOR. AKTİF HALE GETİRİLDİ.</v>
      </c>
      <c r="T728" s="133" t="str">
        <f>[4]SayfaKAY!AD573</f>
        <v>*Arıza çözülecek</v>
      </c>
      <c r="U728" s="132" t="str">
        <f>[4]SayfaKAY!W573</f>
        <v>Evet</v>
      </c>
      <c r="V728" s="108">
        <f>[4]SayfaKAY!AZ573</f>
        <v>2</v>
      </c>
      <c r="W728" s="136">
        <f t="shared" si="499"/>
        <v>45635</v>
      </c>
      <c r="X728" s="137" t="str">
        <f t="shared" si="500"/>
        <v>05:00</v>
      </c>
      <c r="Y728" s="235">
        <f>[4]SayfaKAY!AE573</f>
        <v>45635.208333333299</v>
      </c>
      <c r="Z728" s="109">
        <f t="shared" si="501"/>
        <v>45635</v>
      </c>
      <c r="AA728" s="110" t="str">
        <f t="shared" si="502"/>
        <v>07:00</v>
      </c>
      <c r="AB728" s="182">
        <f>[4]SayfaKAY!BA573</f>
        <v>45635.291666666701</v>
      </c>
      <c r="AC728" s="257">
        <f t="shared" si="503"/>
        <v>982.00000007869676</v>
      </c>
      <c r="AD728" s="111">
        <f t="shared" si="504"/>
        <v>45635</v>
      </c>
      <c r="AE728" s="111" t="str">
        <f t="shared" si="505"/>
        <v>07:00</v>
      </c>
      <c r="AF728" s="235">
        <f>[4]SayfaKAY!BA573</f>
        <v>45635.291666666701</v>
      </c>
      <c r="AG728" s="179" t="str">
        <f>[4]SayfaKAY!S573</f>
        <v>(III) Farklı Araçlarda Tekrarlayan Arıza</v>
      </c>
      <c r="AH728" s="178" t="str">
        <f t="shared" si="506"/>
        <v>Bu Arıza Aracın Servise Verilmesine Engel</v>
      </c>
      <c r="AI728" s="163" t="str">
        <f>[4]SayfaKAY!AV573</f>
        <v/>
      </c>
      <c r="AJ728" s="164" t="str">
        <f t="shared" si="507"/>
        <v/>
      </c>
      <c r="AK728" s="164" t="str">
        <f t="shared" si="508"/>
        <v/>
      </c>
      <c r="AL728" s="112" t="str">
        <f>[4]SayfaKAY!AX573</f>
        <v/>
      </c>
      <c r="AM728" s="257" cm="1">
        <f t="array" ref="AM728">IFERROR(IF(AND(P728&lt;&gt;"D(Arıza Değil)",AH728="Bu Arıza Aracın Servise Verilmesine Engel Değil"),
IF(Z728-F728&gt;0,(AB728-Y728)*24*60,
IF(OR(AND(G728&gt;$AS$1,G728&lt;$AT$1),AND(G728&gt;$AU$1,G728&lt;$AV$1)),
(AF728-H728)*24*60,     BH:BH0)),        AN728),0)</f>
        <v>982.00000007869676</v>
      </c>
      <c r="AN728" s="257">
        <f t="shared" si="509"/>
        <v>982.00000007869676</v>
      </c>
      <c r="AO728" s="174" t="str">
        <f>[4]SayfaKAY!AG573</f>
        <v/>
      </c>
      <c r="AP728" s="174" t="str">
        <f>[4]SayfaKAY!AI573</f>
        <v>P620-7023</v>
      </c>
      <c r="AQ728" s="174" t="str">
        <f>[4]SayfaKAY!AQ573</f>
        <v/>
      </c>
      <c r="AR728" s="174" t="str">
        <f>[4]SayfaKAY!AH573</f>
        <v>COMBO KUTUSU (+LHD) MEDCOM</v>
      </c>
      <c r="AS728" s="174">
        <f>[4]SayfaKAY!AJ573</f>
        <v>1</v>
      </c>
      <c r="AT728" s="175" t="str">
        <f>[4]SayfaKAY!AM573</f>
        <v/>
      </c>
      <c r="AU728" s="176" t="str">
        <f>[4]SayfaKAY!AL573</f>
        <v/>
      </c>
      <c r="AV728" s="176" t="str">
        <f>[4]SayfaKAY!AP573</f>
        <v/>
      </c>
      <c r="AW728" s="177" t="str">
        <f>[4]SayfaKAY!AT573</f>
        <v/>
      </c>
      <c r="AX728" s="194">
        <f t="shared" si="510"/>
        <v>21604.000001731329</v>
      </c>
      <c r="AY728" s="168"/>
      <c r="AZ728" s="167"/>
      <c r="BA728" s="113"/>
      <c r="BB728" s="171" t="str">
        <f>IF($AQ$1="X", IF(AND(G728&gt;=$AS$1,G728&lt;=$AT$1),IF(P728&lt;&gt;"D(Arıza Değil)",AC728,0), IF(AND(G728&gt;=$AU$1,G728&lt;=$AV$1),IF(P728&lt;&gt;"D(Arıza Değil)",AC728,0), "")), "")</f>
        <v/>
      </c>
      <c r="BC728" s="114"/>
      <c r="BD728" s="114"/>
      <c r="BE728" s="114"/>
      <c r="BF728" s="114"/>
      <c r="BG728" s="114"/>
      <c r="BH728" s="114">
        <f>IFERROR(FRACAS!AN576, "Hata Var")</f>
        <v>1198.0000000807922</v>
      </c>
      <c r="BI728" s="114"/>
      <c r="BJ728" s="114"/>
      <c r="BK728" s="105" t="str">
        <f>[4]SayfaKAY!AW573</f>
        <v/>
      </c>
      <c r="BL728" s="105" t="str">
        <f>[4]SayfaKAY!V573</f>
        <v>MEDCOM SP. Z O.O.</v>
      </c>
      <c r="BM728" s="114"/>
      <c r="BN728" s="171" t="str">
        <f t="shared" si="511"/>
        <v>x yok</v>
      </c>
      <c r="BO728" s="171" t="str">
        <f t="shared" si="512"/>
        <v>aynı gün giderilen arıza</v>
      </c>
      <c r="BP728" s="171" t="str">
        <f t="shared" si="513"/>
        <v>Bir günden fazla süren arıza</v>
      </c>
      <c r="BQ728" s="226">
        <f t="shared" si="514"/>
        <v>861.99999998090789</v>
      </c>
      <c r="BR728" s="226">
        <f t="shared" si="515"/>
        <v>120.00000009778887</v>
      </c>
      <c r="BS728" s="226">
        <f t="shared" si="516"/>
        <v>982.00000007869676</v>
      </c>
      <c r="BT728" s="114"/>
      <c r="BU728" s="242"/>
      <c r="BV728" s="233">
        <f t="shared" si="517"/>
        <v>2</v>
      </c>
      <c r="BW728" s="226" t="str">
        <f t="shared" si="518"/>
        <v>Evet, çakışma var</v>
      </c>
      <c r="BX728" s="229"/>
      <c r="BY728" s="247">
        <f t="shared" si="519"/>
        <v>0.5986111110978527</v>
      </c>
      <c r="BZ728" s="247">
        <f t="shared" si="520"/>
        <v>8.3333333401242271E-2</v>
      </c>
      <c r="CA728" s="247">
        <f t="shared" si="521"/>
        <v>0.68194444449909497</v>
      </c>
      <c r="CB728" s="213"/>
      <c r="CC728" s="211"/>
      <c r="CD728" s="196"/>
      <c r="CE728" s="213">
        <v>572</v>
      </c>
      <c r="CF728" s="182">
        <f t="shared" si="522"/>
        <v>45634.609722222202</v>
      </c>
      <c r="CG728" s="182">
        <f t="shared" si="523"/>
        <v>45635.291666666701</v>
      </c>
      <c r="CH728" s="196"/>
      <c r="CI728" s="196"/>
      <c r="CJ728" s="196"/>
      <c r="CK728" s="196">
        <f t="shared" si="524"/>
        <v>8.3333333401242271E-2</v>
      </c>
      <c r="CL728" s="196">
        <f t="shared" si="525"/>
        <v>0.5986111110978527</v>
      </c>
      <c r="CM728" s="196">
        <f t="shared" si="526"/>
        <v>0.68194444449909497</v>
      </c>
      <c r="CN728" s="114"/>
      <c r="CO728" s="115">
        <f t="shared" si="527"/>
        <v>982.00000007869676</v>
      </c>
      <c r="CP728" s="116">
        <f t="shared" si="528"/>
        <v>5.0000000040745363</v>
      </c>
      <c r="CQ728" s="117">
        <f t="shared" si="529"/>
        <v>0.60972222220152617</v>
      </c>
      <c r="CR728" s="117">
        <f t="shared" si="530"/>
        <v>45635.208333333299</v>
      </c>
      <c r="CS728" s="117">
        <f t="shared" si="531"/>
        <v>45635.291666666701</v>
      </c>
      <c r="CT728" s="118">
        <f t="shared" si="532"/>
        <v>65713821.999999978</v>
      </c>
      <c r="CU728" s="118">
        <f t="shared" si="533"/>
        <v>120.00000009778887</v>
      </c>
      <c r="CV728" s="118">
        <f t="shared" si="534"/>
        <v>65713942.000000082</v>
      </c>
      <c r="CW728" s="119">
        <f t="shared" si="535"/>
        <v>0.99999817390349066</v>
      </c>
    </row>
    <row r="729" spans="1:101" ht="118.5" customHeight="1" x14ac:dyDescent="0.3">
      <c r="A729" s="160" t="str">
        <f>[4]SayfaKAY!C574</f>
        <v>KAY5+6</v>
      </c>
      <c r="B729" s="104" t="str">
        <f>[4]SayfaKAY!D574</f>
        <v>3877(6)</v>
      </c>
      <c r="C729" s="105" t="str">
        <f>[4]SayfaKAY!E574</f>
        <v>MA</v>
      </c>
      <c r="D729" s="105">
        <f>[4]SayfaKAY!F574</f>
        <v>63741</v>
      </c>
      <c r="E729" s="106" t="str">
        <f>[4]SayfaKAY!G574</f>
        <v>BOZ-KAY5+6-FF-573</v>
      </c>
      <c r="F729" s="193">
        <f t="shared" si="496"/>
        <v>45634</v>
      </c>
      <c r="G729" s="135">
        <f t="shared" si="497"/>
        <v>0.61041666669916594</v>
      </c>
      <c r="H729" s="235">
        <f>[4]SayfaKAY!H574</f>
        <v>45634.610416666699</v>
      </c>
      <c r="I729" s="104" t="str">
        <f>[4]SayfaKAY!I574</f>
        <v>Hat/Line</v>
      </c>
      <c r="J729" s="103" t="str">
        <f>IF([4]SayfaKAY!J574="","",IF([4]SayfaKAY!J574="Müşteri","Notified by Customer","Notified by Bozankaya"))</f>
        <v>Notified by Customer</v>
      </c>
      <c r="K729" s="103" t="e">
        <f>VLOOKUP([4]SayfaKAY!L574,#REF!,2,FALSE)</f>
        <v>#REF!</v>
      </c>
      <c r="L729" s="165" t="str">
        <f>[4]SayfaKAY!X574</f>
        <v>MEDCOM SP. Z O.O.</v>
      </c>
      <c r="M729" s="107" t="str">
        <f t="shared" si="498"/>
        <v>KAY5+6-BOZ-KAY5+6-FF-573</v>
      </c>
      <c r="N729" s="105" t="str">
        <f>[4]SayfaKAY!M574</f>
        <v>APCLER DEVRE OLDUĞU HALDE ARAÇ RESETLEMESİNE RAĞMEN YOLCU BÖLÜMÜ VE MAKİNİST KABİN KLİMALARI ÇALIŞMAMAKTADIR.</v>
      </c>
      <c r="O729" s="166" t="str">
        <f>[4]SayfaKAY!P574</f>
        <v>B-Hız veya güç azalması</v>
      </c>
      <c r="P729" s="166" t="str">
        <f>[4]SayfaKAY!Q574</f>
        <v>B(Servisten çekmeye etki eden arıza)</v>
      </c>
      <c r="Q729" s="166" t="str">
        <f>[4]SayfaKAY!R574</f>
        <v>N.A(Yaralanma yok)</v>
      </c>
      <c r="R729" s="132" t="str" cm="1">
        <f t="array" ref="R729">IF([4]SayfaKAY!U574="","",_xlfn.IFS([4]SayfaKAY!U574="Bozankaya","Bozankaya",[4]SayfaKAY!U574="Müşteri","Customer",[4]SayfaKAY!U574="Tedarikçi","Equipment Supplier"))</f>
        <v>Equipment Supplier</v>
      </c>
      <c r="S729" s="204" t="str">
        <f>[4]SayfaKAY!N574</f>
        <v>KONTROL EDİLDİ. SORUN GÖRÜLMEDİ.</v>
      </c>
      <c r="T729" s="133" t="str">
        <f>[4]SayfaKAY!AD574</f>
        <v>*Arıza çözülecek</v>
      </c>
      <c r="U729" s="132" t="str">
        <f>[4]SayfaKAY!W574</f>
        <v>Evet</v>
      </c>
      <c r="V729" s="108">
        <f>[4]SayfaKAY!AZ574</f>
        <v>2</v>
      </c>
      <c r="W729" s="136">
        <f t="shared" si="499"/>
        <v>45635</v>
      </c>
      <c r="X729" s="137" t="str">
        <f t="shared" si="500"/>
        <v>05:00</v>
      </c>
      <c r="Y729" s="235">
        <f>[4]SayfaKAY!AE574</f>
        <v>45635.208333333299</v>
      </c>
      <c r="Z729" s="192">
        <f t="shared" si="501"/>
        <v>45635</v>
      </c>
      <c r="AA729" s="110" t="str">
        <f t="shared" si="502"/>
        <v>07:00</v>
      </c>
      <c r="AB729" s="182">
        <f>[4]SayfaKAY!BA574</f>
        <v>45635.291666666701</v>
      </c>
      <c r="AC729" s="257">
        <f t="shared" si="503"/>
        <v>981.00000000209548</v>
      </c>
      <c r="AD729" s="111">
        <f t="shared" si="504"/>
        <v>45635</v>
      </c>
      <c r="AE729" s="111" t="str">
        <f t="shared" si="505"/>
        <v>07:00</v>
      </c>
      <c r="AF729" s="235">
        <f>[4]SayfaKAY!BA574</f>
        <v>45635.291666666701</v>
      </c>
      <c r="AG729" s="179" t="str">
        <f>[4]SayfaKAY!S574</f>
        <v>(III) Farklı Araçlarda Tekrarlayan Arıza</v>
      </c>
      <c r="AH729" s="178" t="str">
        <f t="shared" si="506"/>
        <v>Bu Arıza Aracın Servise Verilmesine Engel</v>
      </c>
      <c r="AI729" s="163" t="str">
        <f>[4]SayfaKAY!AV574</f>
        <v/>
      </c>
      <c r="AJ729" s="164" t="str">
        <f t="shared" si="507"/>
        <v/>
      </c>
      <c r="AK729" s="164" t="str">
        <f t="shared" si="508"/>
        <v/>
      </c>
      <c r="AL729" s="112" t="str">
        <f>[4]SayfaKAY!AX574</f>
        <v/>
      </c>
      <c r="AM729" s="257" cm="1">
        <f t="array" ref="AM729">IFERROR(IF(AND(P729&lt;&gt;"D(Arıza Değil)",AH729="Bu Arıza Aracın Servise Verilmesine Engel Değil"),
IF(Z729-F729&gt;0,(AB729-Y729)*24*60,
IF(OR(AND(G729&gt;$AS$1,G729&lt;$AT$1),AND(G729&gt;$AU$1,G729&lt;$AV$1)),
(AF729-H729)*24*60,     BH:BH0)),        AN729),0)</f>
        <v>981.00000000209548</v>
      </c>
      <c r="AN729" s="257">
        <f t="shared" si="509"/>
        <v>981.00000000209548</v>
      </c>
      <c r="AO729" s="174" t="str">
        <f>[4]SayfaKAY!AG574</f>
        <v/>
      </c>
      <c r="AP729" s="174" t="str">
        <f>[4]SayfaKAY!AI574</f>
        <v>P620-7023</v>
      </c>
      <c r="AQ729" s="174" t="str">
        <f>[4]SayfaKAY!AQ574</f>
        <v/>
      </c>
      <c r="AR729" s="174" t="str">
        <f>[4]SayfaKAY!AH574</f>
        <v>COMBO KUTUSU (+LHD) MEDCOM</v>
      </c>
      <c r="AS729" s="174">
        <f>[4]SayfaKAY!AJ574</f>
        <v>1</v>
      </c>
      <c r="AT729" s="175" t="str">
        <f>[4]SayfaKAY!AM574</f>
        <v/>
      </c>
      <c r="AU729" s="176" t="str">
        <f>[4]SayfaKAY!AL574</f>
        <v/>
      </c>
      <c r="AV729" s="176" t="str">
        <f>[4]SayfaKAY!AP574</f>
        <v/>
      </c>
      <c r="AW729" s="177" t="str">
        <f>[4]SayfaKAY!AT574</f>
        <v/>
      </c>
      <c r="AX729" s="194">
        <f t="shared" si="510"/>
        <v>21582.0000000461</v>
      </c>
      <c r="AY729" s="168"/>
      <c r="AZ729" s="167"/>
      <c r="BA729" s="113"/>
      <c r="BB729" s="171"/>
      <c r="BC729" s="114"/>
      <c r="BD729" s="114"/>
      <c r="BE729" s="114"/>
      <c r="BF729" s="114"/>
      <c r="BG729" s="114"/>
      <c r="BH729" s="114">
        <f>IFERROR(FRACAS!AN577, "Hata Var")</f>
        <v>110.99999995320104</v>
      </c>
      <c r="BI729" s="114"/>
      <c r="BJ729" s="114"/>
      <c r="BK729" s="105" t="str">
        <f>[4]SayfaKAY!AW574</f>
        <v/>
      </c>
      <c r="BL729" s="105" t="str">
        <f>[4]SayfaKAY!V574</f>
        <v>MEDCOM SP. Z O.O.</v>
      </c>
      <c r="BM729" s="114"/>
      <c r="BN729" s="171" t="str">
        <f t="shared" si="511"/>
        <v>x yok</v>
      </c>
      <c r="BO729" s="171" t="str">
        <f t="shared" si="512"/>
        <v>aynı gün giderilen arıza</v>
      </c>
      <c r="BP729" s="171" t="str">
        <f t="shared" si="513"/>
        <v>Bir günden fazla süren arıza</v>
      </c>
      <c r="BQ729" s="226">
        <f t="shared" si="514"/>
        <v>860.99999990430661</v>
      </c>
      <c r="BR729" s="226">
        <f t="shared" si="515"/>
        <v>120.00000009778887</v>
      </c>
      <c r="BS729" s="226">
        <f t="shared" si="516"/>
        <v>981.00000000209548</v>
      </c>
      <c r="BT729" s="114"/>
      <c r="BU729" s="242"/>
      <c r="BV729" s="233">
        <f t="shared" si="517"/>
        <v>3</v>
      </c>
      <c r="BW729" s="226" t="str">
        <f t="shared" si="518"/>
        <v>Evet, çakışma var</v>
      </c>
      <c r="BX729" s="229"/>
      <c r="BY729" s="247">
        <f t="shared" si="519"/>
        <v>0.59791666660021292</v>
      </c>
      <c r="BZ729" s="247">
        <f t="shared" si="520"/>
        <v>8.3333333401242271E-2</v>
      </c>
      <c r="CA729" s="247">
        <f t="shared" si="521"/>
        <v>0.68125000000145519</v>
      </c>
      <c r="CB729" s="213"/>
      <c r="CC729" s="211"/>
      <c r="CD729" s="196"/>
      <c r="CE729" s="213">
        <v>573</v>
      </c>
      <c r="CF729" s="182">
        <f t="shared" si="522"/>
        <v>45634.610416666699</v>
      </c>
      <c r="CG729" s="182">
        <f t="shared" si="523"/>
        <v>45635.291666666701</v>
      </c>
      <c r="CH729" s="196"/>
      <c r="CI729" s="196"/>
      <c r="CJ729" s="196"/>
      <c r="CK729" s="196">
        <f t="shared" si="524"/>
        <v>8.3333333401242271E-2</v>
      </c>
      <c r="CL729" s="196">
        <f t="shared" si="525"/>
        <v>0.59791666660021292</v>
      </c>
      <c r="CM729" s="196">
        <f t="shared" si="526"/>
        <v>0.68125000000145519</v>
      </c>
      <c r="CN729" s="114"/>
      <c r="CO729" s="115">
        <f t="shared" si="527"/>
        <v>981.00000000209548</v>
      </c>
      <c r="CP729" s="116">
        <f t="shared" si="528"/>
        <v>5.0000000040745363</v>
      </c>
      <c r="CQ729" s="117">
        <f t="shared" si="529"/>
        <v>0.61041666669916594</v>
      </c>
      <c r="CR729" s="117">
        <f t="shared" si="530"/>
        <v>45635.208333333299</v>
      </c>
      <c r="CS729" s="117">
        <f t="shared" si="531"/>
        <v>45635.291666666701</v>
      </c>
      <c r="CT729" s="118">
        <f t="shared" si="532"/>
        <v>65713820.999999903</v>
      </c>
      <c r="CU729" s="118">
        <f t="shared" si="533"/>
        <v>120.00000009778887</v>
      </c>
      <c r="CV729" s="118">
        <f t="shared" si="534"/>
        <v>65713941</v>
      </c>
      <c r="CW729" s="119">
        <f t="shared" si="535"/>
        <v>0.99999817390346291</v>
      </c>
    </row>
    <row r="730" spans="1:101" ht="118.5" customHeight="1" x14ac:dyDescent="0.3">
      <c r="A730" s="160" t="str">
        <f>[4]SayfaKAY!C585</f>
        <v>KAY5+6</v>
      </c>
      <c r="B730" s="104" t="str">
        <f>[4]SayfaKAY!D585</f>
        <v>3878(7)</v>
      </c>
      <c r="C730" s="105" t="str">
        <f>[4]SayfaKAY!E585</f>
        <v>RB</v>
      </c>
      <c r="D730" s="105">
        <f>[4]SayfaKAY!F585</f>
        <v>83477</v>
      </c>
      <c r="E730" s="106" t="str">
        <f>[4]SayfaKAY!G585</f>
        <v>BOZ-KAY5+6-FF-584</v>
      </c>
      <c r="F730" s="134">
        <f t="shared" si="496"/>
        <v>45634</v>
      </c>
      <c r="G730" s="135">
        <f t="shared" si="497"/>
        <v>0.82152777779992903</v>
      </c>
      <c r="H730" s="235">
        <f>[4]SayfaKAY!H585</f>
        <v>45634.8215277778</v>
      </c>
      <c r="I730" s="104" t="str">
        <f>[4]SayfaKAY!I585</f>
        <v>Hat/Line</v>
      </c>
      <c r="J730" s="103" t="str">
        <f>IF([4]SayfaKAY!J585="","",IF([4]SayfaKAY!J585="Müşteri","Notified by Customer","Notified by Bozankaya"))</f>
        <v>Notified by Customer</v>
      </c>
      <c r="K730" s="103" t="e">
        <f>VLOOKUP([4]SayfaKAY!L585,#REF!,2,FALSE)</f>
        <v>#REF!</v>
      </c>
      <c r="L730" s="165" t="str">
        <f>[4]SayfaKAY!X585</f>
        <v>ELTESAN ELEKTRO MEKANİK SOĞUTMA SAN</v>
      </c>
      <c r="M730" s="107" t="str">
        <f t="shared" si="498"/>
        <v>KAY5+6-BOZ-KAY5+6-FF-584</v>
      </c>
      <c r="N730" s="105" t="str">
        <f>[4]SayfaKAY!M585</f>
        <v>YOLCU ŞİKAYETİ YOLCU BÖLÜMLERİ ÇOK SOĞUK</v>
      </c>
      <c r="O730" s="166" t="str">
        <f>[4]SayfaKAY!P585</f>
        <v>D-Arıza değil</v>
      </c>
      <c r="P730" s="166" t="str">
        <f>[4]SayfaKAY!Q585</f>
        <v>B(Servisten çekmeye etki eden arıza)</v>
      </c>
      <c r="Q730" s="166" t="str">
        <f>[4]SayfaKAY!R585</f>
        <v>N.A(Yaralanma yok)</v>
      </c>
      <c r="R730" s="132" t="str" cm="1">
        <f t="array" ref="R730">IF([4]SayfaKAY!U585="","",_xlfn.IFS([4]SayfaKAY!U585="Bozankaya","Bozankaya",[4]SayfaKAY!U585="Müşteri","Customer",[4]SayfaKAY!U585="Tedarikçi","Equipment Supplier"))</f>
        <v>Equipment Supplier</v>
      </c>
      <c r="S730" s="204" t="str">
        <f>[4]SayfaKAY!N585</f>
        <v>ARAÇ KONTROL EDİLDİ. ARACIN TÜM BÖLÜMLERİ ISITMA YAPIYOR.</v>
      </c>
      <c r="T730" s="133" t="str">
        <f>[4]SayfaKAY!AD585</f>
        <v>*Reset edildi</v>
      </c>
      <c r="U730" s="132" t="str">
        <f>[4]SayfaKAY!W585</f>
        <v>Evet</v>
      </c>
      <c r="V730" s="108">
        <f>[4]SayfaKAY!AZ585</f>
        <v>2</v>
      </c>
      <c r="W730" s="136">
        <f t="shared" si="499"/>
        <v>45635</v>
      </c>
      <c r="X730" s="137" t="str">
        <f t="shared" si="500"/>
        <v>05:00</v>
      </c>
      <c r="Y730" s="235">
        <f>[4]SayfaKAY!AE585</f>
        <v>45635.208333333299</v>
      </c>
      <c r="Z730" s="109">
        <f t="shared" si="501"/>
        <v>45636</v>
      </c>
      <c r="AA730" s="110" t="str">
        <f t="shared" si="502"/>
        <v>06:00</v>
      </c>
      <c r="AB730" s="182">
        <f>[4]SayfaKAY!BA585</f>
        <v>45636.25</v>
      </c>
      <c r="AC730" s="257">
        <f t="shared" si="503"/>
        <v>2056.9999999681022</v>
      </c>
      <c r="AD730" s="111">
        <f t="shared" si="504"/>
        <v>45636</v>
      </c>
      <c r="AE730" s="111" t="str">
        <f t="shared" si="505"/>
        <v>06:00</v>
      </c>
      <c r="AF730" s="235">
        <f>[4]SayfaKAY!BA585</f>
        <v>45636.25</v>
      </c>
      <c r="AG730" s="179" t="str">
        <f>[4]SayfaKAY!S585</f>
        <v>(III) Farklı Araçlarda Tekrarlayan Arıza</v>
      </c>
      <c r="AH730" s="178" t="str">
        <f t="shared" si="506"/>
        <v>Bu Arıza Aracın Servise Verilmesine Engel</v>
      </c>
      <c r="AI730" s="163" t="str">
        <f>[4]SayfaKAY!AV585</f>
        <v/>
      </c>
      <c r="AJ730" s="164" t="str">
        <f t="shared" si="507"/>
        <v/>
      </c>
      <c r="AK730" s="164" t="str">
        <f t="shared" si="508"/>
        <v/>
      </c>
      <c r="AL730" s="112" t="str">
        <f>[4]SayfaKAY!AX585</f>
        <v/>
      </c>
      <c r="AM730" s="257" cm="1">
        <f t="array" ref="AM730">IFERROR(IF(AND(P730&lt;&gt;"D(Arıza Değil)",AH730="Bu Arıza Aracın Servise Verilmesine Engel Değil"),
IF(Z730-F730&gt;0,(AB730-Y730)*24*60,
IF(OR(AND(G730&gt;$AS$1,G730&lt;$AT$1),AND(G730&gt;$AU$1,G730&lt;$AV$1)),
(AF730-H730)*24*60,     BH:BH0)),        AN730),0)</f>
        <v>2056.9999999681022</v>
      </c>
      <c r="AN730" s="257">
        <f t="shared" si="509"/>
        <v>2056.9999999681022</v>
      </c>
      <c r="AO730" s="174" t="str">
        <f>[4]SayfaKAY!AG585</f>
        <v/>
      </c>
      <c r="AP730" s="174" t="str">
        <f>[4]SayfaKAY!AI585</f>
        <v/>
      </c>
      <c r="AQ730" s="174" t="str">
        <f>[4]SayfaKAY!AQ585</f>
        <v/>
      </c>
      <c r="AR730" s="174" t="str">
        <f>[4]SayfaKAY!AH585</f>
        <v/>
      </c>
      <c r="AS730" s="174" t="str">
        <f>[4]SayfaKAY!AJ585</f>
        <v/>
      </c>
      <c r="AT730" s="175" t="str">
        <f>[4]SayfaKAY!AM585</f>
        <v/>
      </c>
      <c r="AU730" s="176" t="str">
        <f>[4]SayfaKAY!AL585</f>
        <v/>
      </c>
      <c r="AV730" s="176" t="str">
        <f>[4]SayfaKAY!AP585</f>
        <v/>
      </c>
      <c r="AW730" s="177" t="str">
        <f>[4]SayfaKAY!AT585</f>
        <v/>
      </c>
      <c r="AX730" s="194">
        <f t="shared" si="510"/>
        <v>45253.999999298248</v>
      </c>
      <c r="AY730" s="168"/>
      <c r="AZ730" s="167"/>
      <c r="BA730" s="113"/>
      <c r="BB730" s="171" t="str">
        <f>IF($AQ$1="X", IF(AND(G730&gt;=$AS$1,G730&lt;=$AT$1),IF(P730&lt;&gt;"D(Arıza Değil)",AC730,0), IF(AND(G730&gt;=$AU$1,G730&lt;=$AV$1),IF(P730&lt;&gt;"D(Arıza Değil)",AC730,0), "")), "")</f>
        <v/>
      </c>
      <c r="BC730" s="114"/>
      <c r="BD730" s="114"/>
      <c r="BE730" s="114"/>
      <c r="BF730" s="114"/>
      <c r="BG730" s="114"/>
      <c r="BH730" s="114">
        <f>IFERROR(FRACAS!AN588, "Hata Var")</f>
        <v>1599.9999999871943</v>
      </c>
      <c r="BI730" s="114"/>
      <c r="BJ730" s="114"/>
      <c r="BK730" s="105" t="str">
        <f>[4]SayfaKAY!AW585</f>
        <v/>
      </c>
      <c r="BL730" s="105" t="str">
        <f>[4]SayfaKAY!V585</f>
        <v>ELTESAN ELEKTRO MEKANİK SOĞUTMA SAN</v>
      </c>
      <c r="BM730" s="114"/>
      <c r="BN730" s="171" t="str">
        <f t="shared" si="511"/>
        <v>x yok</v>
      </c>
      <c r="BO730" s="171" t="b">
        <f t="shared" si="512"/>
        <v>0</v>
      </c>
      <c r="BP730" s="171" t="str">
        <f t="shared" si="513"/>
        <v>Bir günden fazla süren arıza</v>
      </c>
      <c r="BQ730" s="226">
        <f t="shared" si="514"/>
        <v>556.99999991920777</v>
      </c>
      <c r="BR730" s="226">
        <f t="shared" si="515"/>
        <v>1500.0000000488944</v>
      </c>
      <c r="BS730" s="226">
        <f t="shared" si="516"/>
        <v>2056.9999999681022</v>
      </c>
      <c r="BT730" s="114"/>
      <c r="BU730" s="242"/>
      <c r="BV730" s="233">
        <f t="shared" si="517"/>
        <v>2</v>
      </c>
      <c r="BW730" s="226" t="str">
        <f t="shared" si="518"/>
        <v>Evet, çakışma var</v>
      </c>
      <c r="BX730" s="229"/>
      <c r="BY730" s="247">
        <f t="shared" si="519"/>
        <v>0.38680555549944984</v>
      </c>
      <c r="BZ730" s="247">
        <f t="shared" si="520"/>
        <v>1.0416666667006211</v>
      </c>
      <c r="CA730" s="247">
        <f t="shared" si="521"/>
        <v>1.428472222200071</v>
      </c>
      <c r="CB730" s="213"/>
      <c r="CC730" s="211"/>
      <c r="CD730" s="196"/>
      <c r="CE730" s="213">
        <v>584</v>
      </c>
      <c r="CF730" s="182">
        <f t="shared" si="522"/>
        <v>45634.8215277778</v>
      </c>
      <c r="CG730" s="182">
        <f t="shared" si="523"/>
        <v>45636.25</v>
      </c>
      <c r="CH730" s="196"/>
      <c r="CI730" s="196"/>
      <c r="CJ730" s="196"/>
      <c r="CK730" s="196">
        <f t="shared" si="524"/>
        <v>1.0416666667006211</v>
      </c>
      <c r="CL730" s="196">
        <f t="shared" si="525"/>
        <v>0.38680555549944984</v>
      </c>
      <c r="CM730" s="196">
        <f t="shared" si="526"/>
        <v>1.428472222200071</v>
      </c>
      <c r="CN730" s="114"/>
      <c r="CO730" s="115">
        <f t="shared" si="527"/>
        <v>2056.9999999681022</v>
      </c>
      <c r="CP730" s="116">
        <f t="shared" si="528"/>
        <v>62.500000002037268</v>
      </c>
      <c r="CQ730" s="117">
        <f t="shared" si="529"/>
        <v>0.82152777779992903</v>
      </c>
      <c r="CR730" s="117">
        <f t="shared" si="530"/>
        <v>45635.208333333299</v>
      </c>
      <c r="CS730" s="117">
        <f t="shared" si="531"/>
        <v>45636.25</v>
      </c>
      <c r="CT730" s="118">
        <f t="shared" si="532"/>
        <v>65713516.999999918</v>
      </c>
      <c r="CU730" s="118">
        <f t="shared" si="533"/>
        <v>1500.0000000488944</v>
      </c>
      <c r="CV730" s="118">
        <f t="shared" si="534"/>
        <v>65715016.99999997</v>
      </c>
      <c r="CW730" s="119">
        <f t="shared" si="535"/>
        <v>0.99997717416705456</v>
      </c>
    </row>
    <row r="731" spans="1:101" ht="118.5" customHeight="1" x14ac:dyDescent="0.3">
      <c r="A731" s="160" t="str">
        <f>[4]SayfaKAY!C446</f>
        <v>KAY5+6</v>
      </c>
      <c r="B731" s="104" t="str">
        <f>[4]SayfaKAY!D446</f>
        <v>3874(3)</v>
      </c>
      <c r="C731" s="105" t="str">
        <f>[4]SayfaKAY!E446</f>
        <v>MA</v>
      </c>
      <c r="D731" s="105">
        <f>[4]SayfaKAY!F446</f>
        <v>110809</v>
      </c>
      <c r="E731" s="106" t="str">
        <f>[4]SayfaKAY!G446</f>
        <v>BOZ-KAY5+6-FF-445</v>
      </c>
      <c r="F731" s="193">
        <f t="shared" si="496"/>
        <v>45632</v>
      </c>
      <c r="G731" s="135">
        <f t="shared" si="497"/>
        <v>0.1875</v>
      </c>
      <c r="H731" s="235">
        <f>[4]SayfaKAY!H446</f>
        <v>45632.1875</v>
      </c>
      <c r="I731" s="104" t="str">
        <f>[4]SayfaKAY!I446</f>
        <v>Hat/Line</v>
      </c>
      <c r="J731" s="103" t="str">
        <f>IF([4]SayfaKAY!J446="","",IF([4]SayfaKAY!J446="Müşteri","Notified by Customer","Notified by Bozankaya"))</f>
        <v>Notified by Customer</v>
      </c>
      <c r="K731" s="103" t="e">
        <f>VLOOKUP([4]SayfaKAY!L446,#REF!,2,FALSE)</f>
        <v>#REF!</v>
      </c>
      <c r="L731" s="165" t="str">
        <f>[4]SayfaKAY!X446</f>
        <v>ELTESAN ELEKTRO MEKANİK SOĞUTMA SAN</v>
      </c>
      <c r="M731" s="107" t="str">
        <f t="shared" si="498"/>
        <v>KAY5+6-BOZ-KAY5+6-FF-445</v>
      </c>
      <c r="N731" s="105" t="str">
        <f>[4]SayfaKAY!M446</f>
        <v>Kabin iç sıcaklığını -64 derece gösteriyordu</v>
      </c>
      <c r="O731" s="166" t="str">
        <f>[4]SayfaKAY!P446</f>
        <v>C-Uyarı, sürüş devamlılığı</v>
      </c>
      <c r="P731" s="166" t="str">
        <f>[4]SayfaKAY!Q446</f>
        <v>B(Servisten çekmeye etki eden arıza)</v>
      </c>
      <c r="Q731" s="166" t="str">
        <f>[4]SayfaKAY!R446</f>
        <v>N.A(Yaralanma yok)</v>
      </c>
      <c r="R731" s="132" t="str" cm="1">
        <f t="array" ref="R731">IF([4]SayfaKAY!U446="","",_xlfn.IFS([4]SayfaKAY!U446="Bozankaya","Bozankaya",[4]SayfaKAY!U446="Müşteri","Customer",[4]SayfaKAY!U446="Tedarikçi","Equipment Supplier"))</f>
        <v>Equipment Supplier</v>
      </c>
      <c r="S731" s="204" t="str">
        <f>[4]SayfaKAY!N446</f>
        <v>Mastercard’a reset atılıp yazılım yüklendi fakat duzelmedi.Mastercard değişimi yapıldı.Sorun giderildi</v>
      </c>
      <c r="T731" s="133" t="str">
        <f>[4]SayfaKAY!AD446</f>
        <v>*Ekipman tamir edilecek</v>
      </c>
      <c r="U731" s="132" t="str">
        <f>[4]SayfaKAY!W446</f>
        <v>Evet</v>
      </c>
      <c r="V731" s="108" t="str">
        <f>[4]SayfaKAY!AZ446</f>
        <v/>
      </c>
      <c r="W731" s="136">
        <f t="shared" si="499"/>
        <v>45632</v>
      </c>
      <c r="X731" s="137" t="str">
        <f t="shared" si="500"/>
        <v>05:30</v>
      </c>
      <c r="Y731" s="235">
        <f>[4]SayfaKAY!AE446</f>
        <v>45632.229166666701</v>
      </c>
      <c r="Z731" s="192">
        <f t="shared" si="501"/>
        <v>45632</v>
      </c>
      <c r="AA731" s="110" t="str">
        <f t="shared" si="502"/>
        <v>10:00</v>
      </c>
      <c r="AB731" s="182">
        <f>[4]SayfaKAY!BA446</f>
        <v>45632.416666666701</v>
      </c>
      <c r="AC731" s="257">
        <f t="shared" si="503"/>
        <v>330.00000004889444</v>
      </c>
      <c r="AD731" s="111">
        <f t="shared" si="504"/>
        <v>45632</v>
      </c>
      <c r="AE731" s="111" t="str">
        <f t="shared" si="505"/>
        <v>10:00</v>
      </c>
      <c r="AF731" s="235">
        <f>[4]SayfaKAY!BA446</f>
        <v>45632.416666666701</v>
      </c>
      <c r="AG731" s="179" t="str">
        <f>[4]SayfaKAY!S446</f>
        <v>(III) Farklı Araçlarda Tekrarlayan Arıza</v>
      </c>
      <c r="AH731" s="178" t="str">
        <f t="shared" si="506"/>
        <v>Bu Arıza Aracın Servise Verilmesine Engel</v>
      </c>
      <c r="AI731" s="163" t="str">
        <f>[4]SayfaKAY!AV446</f>
        <v/>
      </c>
      <c r="AJ731" s="164" t="str">
        <f t="shared" si="507"/>
        <v/>
      </c>
      <c r="AK731" s="164" t="str">
        <f t="shared" si="508"/>
        <v/>
      </c>
      <c r="AL731" s="112" t="str">
        <f>[4]SayfaKAY!AX446</f>
        <v/>
      </c>
      <c r="AM731" s="257" cm="1">
        <f t="array" ref="AM731">IFERROR(IF(AND(P731&lt;&gt;"D(Arıza Değil)",AH731="Bu Arıza Aracın Servise Verilmesine Engel Değil"),
IF(Z731-F731&gt;0,(AB731-Y731)*24*60,
IF(OR(AND(G731&gt;$AS$1,G731&lt;$AT$1),AND(G731&gt;$AU$1,G731&lt;$AV$1)),
(AF731-H731)*24*60,     BH:BH0)),        AN731),0)</f>
        <v>330.00000004889444</v>
      </c>
      <c r="AN731" s="257">
        <f t="shared" si="509"/>
        <v>330.00000004889444</v>
      </c>
      <c r="AO731" s="174" t="str">
        <f>[4]SayfaKAY!AG446</f>
        <v>Eltesan</v>
      </c>
      <c r="AP731" s="174" t="str">
        <f>[4]SayfaKAY!AI446</f>
        <v>H500-9751</v>
      </c>
      <c r="AQ731" s="174" t="str">
        <f>[4]SayfaKAY!AQ446</f>
        <v/>
      </c>
      <c r="AR731" s="174" t="str">
        <f>[4]SayfaKAY!AH446</f>
        <v>MASTER KONTROL ÜNİTESİ</v>
      </c>
      <c r="AS731" s="174">
        <f>[4]SayfaKAY!AJ446</f>
        <v>1</v>
      </c>
      <c r="AT731" s="175" t="str">
        <f>[4]SayfaKAY!AM446</f>
        <v/>
      </c>
      <c r="AU731" s="176" t="str">
        <f>[4]SayfaKAY!AL446</f>
        <v/>
      </c>
      <c r="AV731" s="176" t="str">
        <f>[4]SayfaKAY!AP446</f>
        <v/>
      </c>
      <c r="AW731" s="177" t="str">
        <f>[4]SayfaKAY!AT446</f>
        <v/>
      </c>
      <c r="AX731" s="194" t="str">
        <f t="shared" si="510"/>
        <v/>
      </c>
      <c r="AY731" s="168"/>
      <c r="AZ731" s="167"/>
      <c r="BA731" s="113"/>
      <c r="BB731" s="171"/>
      <c r="BC731" s="114"/>
      <c r="BD731" s="114"/>
      <c r="BE731" s="114"/>
      <c r="BF731" s="114"/>
      <c r="BG731" s="114"/>
      <c r="BH731" s="114">
        <f>IFERROR(FRACAS!AN449, "Hata Var")</f>
        <v>120.00000009778887</v>
      </c>
      <c r="BI731" s="114"/>
      <c r="BJ731" s="114"/>
      <c r="BK731" s="105" t="str">
        <f>[4]SayfaKAY!AW446</f>
        <v/>
      </c>
      <c r="BL731" s="105" t="str">
        <f>[4]SayfaKAY!V446</f>
        <v>ELTESAN ELEKTRO MEKANİK SOĞUTMA SAN</v>
      </c>
      <c r="BM731" s="114"/>
      <c r="BN731" s="171" t="str">
        <f t="shared" si="511"/>
        <v>x yok</v>
      </c>
      <c r="BO731" s="171" t="b">
        <f t="shared" si="512"/>
        <v>0</v>
      </c>
      <c r="BP731" s="171" t="b">
        <f t="shared" si="513"/>
        <v>0</v>
      </c>
      <c r="BQ731" s="226">
        <f t="shared" si="514"/>
        <v>60.000000048894435</v>
      </c>
      <c r="BR731" s="226">
        <f t="shared" si="515"/>
        <v>270</v>
      </c>
      <c r="BS731" s="226">
        <f t="shared" si="516"/>
        <v>330.00000004889444</v>
      </c>
      <c r="BT731" s="114"/>
      <c r="BU731" s="242"/>
      <c r="BV731" s="233">
        <f t="shared" si="517"/>
        <v>1</v>
      </c>
      <c r="BW731" s="226" t="str">
        <f t="shared" si="518"/>
        <v>Evet, çakışma var</v>
      </c>
      <c r="BX731" s="229"/>
      <c r="BY731" s="247">
        <f t="shared" si="519"/>
        <v>4.1666666700621136E-2</v>
      </c>
      <c r="BZ731" s="247">
        <f t="shared" si="520"/>
        <v>0.1875</v>
      </c>
      <c r="CA731" s="247">
        <f t="shared" si="521"/>
        <v>0.22916666670062114</v>
      </c>
      <c r="CB731" s="213"/>
      <c r="CC731" s="211"/>
      <c r="CD731" s="196"/>
      <c r="CE731" s="213">
        <v>445</v>
      </c>
      <c r="CF731" s="182">
        <f t="shared" si="522"/>
        <v>45632.1875</v>
      </c>
      <c r="CG731" s="182">
        <f t="shared" si="523"/>
        <v>45632.416666666701</v>
      </c>
      <c r="CH731" s="196"/>
      <c r="CI731" s="196"/>
      <c r="CJ731" s="196"/>
      <c r="CK731" s="196">
        <f t="shared" si="524"/>
        <v>0.1875</v>
      </c>
      <c r="CL731" s="196">
        <f t="shared" si="525"/>
        <v>4.1666666700621136E-2</v>
      </c>
      <c r="CM731" s="196">
        <f t="shared" si="526"/>
        <v>0.22916666670062114</v>
      </c>
      <c r="CN731" s="114"/>
      <c r="CO731" s="115">
        <f t="shared" si="527"/>
        <v>330.00000004889444</v>
      </c>
      <c r="CP731" s="116">
        <f t="shared" si="528"/>
        <v>11.25</v>
      </c>
      <c r="CQ731" s="117">
        <f t="shared" si="529"/>
        <v>0.1875</v>
      </c>
      <c r="CR731" s="117">
        <f t="shared" si="530"/>
        <v>45632.229166666701</v>
      </c>
      <c r="CS731" s="117">
        <f t="shared" si="531"/>
        <v>45632.416666666701</v>
      </c>
      <c r="CT731" s="118">
        <f t="shared" si="532"/>
        <v>65710140.000000052</v>
      </c>
      <c r="CU731" s="118">
        <f t="shared" si="533"/>
        <v>270</v>
      </c>
      <c r="CV731" s="118">
        <f t="shared" si="534"/>
        <v>65710410.000000052</v>
      </c>
      <c r="CW731" s="119">
        <f t="shared" si="535"/>
        <v>0.99999589106200981</v>
      </c>
    </row>
    <row r="732" spans="1:101" ht="118.5" customHeight="1" x14ac:dyDescent="0.3">
      <c r="A732" s="160" t="str">
        <f>[4]SayfaKAY!C570</f>
        <v>KAY5+6</v>
      </c>
      <c r="B732" s="104" t="str">
        <f>[4]SayfaKAY!D570</f>
        <v>3874(3)</v>
      </c>
      <c r="C732" s="105" t="str">
        <f>[4]SayfaKAY!E570</f>
        <v>MA</v>
      </c>
      <c r="D732" s="105">
        <f>[4]SayfaKAY!F570</f>
        <v>111309</v>
      </c>
      <c r="E732" s="106" t="str">
        <f>[4]SayfaKAY!G570</f>
        <v>BOZ-KAY5+6-FF-569</v>
      </c>
      <c r="F732" s="193">
        <f t="shared" si="496"/>
        <v>45632</v>
      </c>
      <c r="G732" s="135">
        <f t="shared" si="497"/>
        <v>0.29444444440014195</v>
      </c>
      <c r="H732" s="235">
        <f>[4]SayfaKAY!H570</f>
        <v>45632.2944444444</v>
      </c>
      <c r="I732" s="104" t="str">
        <f>[4]SayfaKAY!I570</f>
        <v>Hat/Line</v>
      </c>
      <c r="J732" s="103" t="str">
        <f>IF([4]SayfaKAY!J570="","",IF([4]SayfaKAY!J570="Müşteri","Notified by Customer","Notified by Bozankaya"))</f>
        <v>Notified by Customer</v>
      </c>
      <c r="K732" s="103" t="e">
        <f>VLOOKUP([4]SayfaKAY!L570,#REF!,2,FALSE)</f>
        <v>#REF!</v>
      </c>
      <c r="L732" s="165" t="str">
        <f>[4]SayfaKAY!X570</f>
        <v>ELTESAN ELEKTRO MEKANİK SOĞUTMA SAN</v>
      </c>
      <c r="M732" s="107" t="str">
        <f t="shared" si="498"/>
        <v>KAY5+6-BOZ-KAY5+6-FF-569</v>
      </c>
      <c r="N732" s="105" t="str">
        <f>[4]SayfaKAY!M570</f>
        <v>KABİN KLİMALARI SOĞUK ÇALIŞMIYOR.</v>
      </c>
      <c r="O732" s="166" t="str">
        <f>[4]SayfaKAY!P570</f>
        <v>D-Arıza değil</v>
      </c>
      <c r="P732" s="166" t="str">
        <f>[4]SayfaKAY!Q570</f>
        <v>B(Servisten çekmeye etki eden arıza)</v>
      </c>
      <c r="Q732" s="166" t="str">
        <f>[4]SayfaKAY!R570</f>
        <v>N.A(Yaralanma yok)</v>
      </c>
      <c r="R732" s="132" t="str" cm="1">
        <f t="array" ref="R732">IF([4]SayfaKAY!U570="","",_xlfn.IFS([4]SayfaKAY!U570="Bozankaya","Bozankaya",[4]SayfaKAY!U570="Müşteri","Customer",[4]SayfaKAY!U570="Tedarikçi","Equipment Supplier"))</f>
        <v>Equipment Supplier</v>
      </c>
      <c r="S732" s="204" t="str">
        <f>[4]SayfaKAY!N570</f>
        <v>SENSÖR REVİZYONU YAPILDI.</v>
      </c>
      <c r="T732" s="133" t="str">
        <f>[4]SayfaKAY!AD570</f>
        <v>*Arıza çözülecek</v>
      </c>
      <c r="U732" s="132" t="str">
        <f>[4]SayfaKAY!W570</f>
        <v>Evet</v>
      </c>
      <c r="V732" s="108">
        <f>[4]SayfaKAY!AZ570</f>
        <v>2</v>
      </c>
      <c r="W732" s="136">
        <f t="shared" si="499"/>
        <v>45632</v>
      </c>
      <c r="X732" s="137" t="str">
        <f t="shared" si="500"/>
        <v>07:30</v>
      </c>
      <c r="Y732" s="235">
        <f>[4]SayfaKAY!AE570</f>
        <v>45632.3125</v>
      </c>
      <c r="Z732" s="192">
        <f t="shared" si="501"/>
        <v>45632</v>
      </c>
      <c r="AA732" s="110" t="str">
        <f t="shared" si="502"/>
        <v>12:00</v>
      </c>
      <c r="AB732" s="182">
        <f>[4]SayfaKAY!BA570</f>
        <v>45632.5</v>
      </c>
      <c r="AC732" s="257">
        <f t="shared" si="503"/>
        <v>296.0000000637956</v>
      </c>
      <c r="AD732" s="111">
        <f t="shared" si="504"/>
        <v>45632</v>
      </c>
      <c r="AE732" s="111" t="str">
        <f t="shared" si="505"/>
        <v>12:00</v>
      </c>
      <c r="AF732" s="235">
        <f>[4]SayfaKAY!BA570</f>
        <v>45632.5</v>
      </c>
      <c r="AG732" s="179" t="str">
        <f>[4]SayfaKAY!S570</f>
        <v>(III) Farklı Araçlarda Tekrarlayan Arıza</v>
      </c>
      <c r="AH732" s="178" t="str">
        <f t="shared" si="506"/>
        <v>Bu Arıza Aracın Servise Verilmesine Engel</v>
      </c>
      <c r="AI732" s="163" t="str">
        <f>[4]SayfaKAY!AV570</f>
        <v/>
      </c>
      <c r="AJ732" s="164" t="str">
        <f t="shared" si="507"/>
        <v/>
      </c>
      <c r="AK732" s="164" t="str">
        <f t="shared" si="508"/>
        <v/>
      </c>
      <c r="AL732" s="112" t="str">
        <f>[4]SayfaKAY!AX570</f>
        <v/>
      </c>
      <c r="AM732" s="257" cm="1">
        <f t="array" ref="AM732">IFERROR(IF(AND(P732&lt;&gt;"D(Arıza Değil)",AH732="Bu Arıza Aracın Servise Verilmesine Engel Değil"),
IF(Z732-F732&gt;0,(AB732-Y732)*24*60,
IF(OR(AND(G732&gt;$AS$1,G732&lt;$AT$1),AND(G732&gt;$AU$1,G732&lt;$AV$1)),
(AF732-H732)*24*60,     BH:BH0)),        AN732),0)</f>
        <v>296.0000000637956</v>
      </c>
      <c r="AN732" s="257">
        <f t="shared" si="509"/>
        <v>296.0000000637956</v>
      </c>
      <c r="AO732" s="174" t="str">
        <f>[4]SayfaKAY!AG570</f>
        <v/>
      </c>
      <c r="AP732" s="174" t="str">
        <f>[4]SayfaKAY!AI570</f>
        <v>H500-7240</v>
      </c>
      <c r="AQ732" s="174" t="str">
        <f>[4]SayfaKAY!AQ570</f>
        <v/>
      </c>
      <c r="AR732" s="174" t="str">
        <f>[4]SayfaKAY!AH570</f>
        <v>KLIMA UNITESİ /Eltesan/Hispacold 41,5 kW</v>
      </c>
      <c r="AS732" s="174">
        <f>[4]SayfaKAY!AJ570</f>
        <v>1</v>
      </c>
      <c r="AT732" s="175" t="str">
        <f>[4]SayfaKAY!AM570</f>
        <v/>
      </c>
      <c r="AU732" s="176" t="str">
        <f>[4]SayfaKAY!AL570</f>
        <v/>
      </c>
      <c r="AV732" s="176" t="str">
        <f>[4]SayfaKAY!AP570</f>
        <v/>
      </c>
      <c r="AW732" s="177" t="str">
        <f>[4]SayfaKAY!AT570</f>
        <v/>
      </c>
      <c r="AX732" s="194">
        <f t="shared" si="510"/>
        <v>6512.0000014035031</v>
      </c>
      <c r="AY732" s="168"/>
      <c r="AZ732" s="167"/>
      <c r="BA732" s="113"/>
      <c r="BB732" s="171"/>
      <c r="BC732" s="114"/>
      <c r="BD732" s="114"/>
      <c r="BE732" s="114"/>
      <c r="BF732" s="114"/>
      <c r="BG732" s="114"/>
      <c r="BH732" s="114">
        <f>IFERROR(FRACAS!AN573, "Hata Var")</f>
        <v>59.99999990221113</v>
      </c>
      <c r="BI732" s="114"/>
      <c r="BJ732" s="114"/>
      <c r="BK732" s="105" t="str">
        <f>[4]SayfaKAY!AW570</f>
        <v/>
      </c>
      <c r="BL732" s="105" t="str">
        <f>[4]SayfaKAY!V570</f>
        <v>ELTESAN ELEKTRO MEKANİK SOĞUTMA SAN</v>
      </c>
      <c r="BM732" s="114"/>
      <c r="BN732" s="171" t="str">
        <f t="shared" si="511"/>
        <v>x yok</v>
      </c>
      <c r="BO732" s="171" t="str">
        <f t="shared" si="512"/>
        <v>aynı gün giderilen arıza</v>
      </c>
      <c r="BP732" s="171" t="str">
        <f t="shared" si="513"/>
        <v>aynı gün giderilen arıza</v>
      </c>
      <c r="BQ732" s="226">
        <f t="shared" si="514"/>
        <v>26.000000063795596</v>
      </c>
      <c r="BR732" s="226">
        <f t="shared" si="515"/>
        <v>270</v>
      </c>
      <c r="BS732" s="226">
        <f t="shared" si="516"/>
        <v>296.0000000637956</v>
      </c>
      <c r="BT732" s="114"/>
      <c r="BU732" s="242"/>
      <c r="BV732" s="233">
        <f t="shared" si="517"/>
        <v>1</v>
      </c>
      <c r="BW732" s="226" t="str">
        <f t="shared" si="518"/>
        <v>Evet, çakışma var</v>
      </c>
      <c r="BX732" s="229"/>
      <c r="BY732" s="247">
        <f t="shared" si="519"/>
        <v>1.8055555599858053E-2</v>
      </c>
      <c r="BZ732" s="247">
        <f t="shared" si="520"/>
        <v>0.1875</v>
      </c>
      <c r="CA732" s="247">
        <f t="shared" si="521"/>
        <v>0.20555555559985805</v>
      </c>
      <c r="CB732" s="213"/>
      <c r="CC732" s="211"/>
      <c r="CD732" s="196"/>
      <c r="CE732" s="213">
        <v>569</v>
      </c>
      <c r="CF732" s="182">
        <f t="shared" si="522"/>
        <v>45632.2944444444</v>
      </c>
      <c r="CG732" s="182">
        <f t="shared" si="523"/>
        <v>45632.5</v>
      </c>
      <c r="CH732" s="196"/>
      <c r="CI732" s="196"/>
      <c r="CJ732" s="196"/>
      <c r="CK732" s="196">
        <f t="shared" si="524"/>
        <v>0.1875</v>
      </c>
      <c r="CL732" s="196">
        <f t="shared" si="525"/>
        <v>1.8055555599858053E-2</v>
      </c>
      <c r="CM732" s="196">
        <f t="shared" si="526"/>
        <v>0.20555555559985805</v>
      </c>
      <c r="CN732" s="114"/>
      <c r="CO732" s="115">
        <f t="shared" si="527"/>
        <v>296.0000000637956</v>
      </c>
      <c r="CP732" s="116">
        <f t="shared" si="528"/>
        <v>11.25</v>
      </c>
      <c r="CQ732" s="117">
        <f t="shared" si="529"/>
        <v>0.29444444440014195</v>
      </c>
      <c r="CR732" s="117">
        <f t="shared" si="530"/>
        <v>45632.3125</v>
      </c>
      <c r="CS732" s="117">
        <f t="shared" si="531"/>
        <v>45632.5</v>
      </c>
      <c r="CT732" s="118">
        <f t="shared" si="532"/>
        <v>65710106.000000067</v>
      </c>
      <c r="CU732" s="118">
        <f t="shared" si="533"/>
        <v>270</v>
      </c>
      <c r="CV732" s="118">
        <f t="shared" si="534"/>
        <v>65710376.000000067</v>
      </c>
      <c r="CW732" s="119">
        <f t="shared" si="535"/>
        <v>0.99999589105988373</v>
      </c>
    </row>
    <row r="733" spans="1:101" ht="118.5" customHeight="1" x14ac:dyDescent="0.3">
      <c r="A733" s="160" t="str">
        <f>[4]SayfaKAY!C584</f>
        <v>KAY5+6</v>
      </c>
      <c r="B733" s="104" t="str">
        <f>[4]SayfaKAY!D584</f>
        <v>3878(7)</v>
      </c>
      <c r="C733" s="105" t="str">
        <f>[4]SayfaKAY!E584</f>
        <v>MA</v>
      </c>
      <c r="D733" s="105">
        <f>[4]SayfaKAY!F584</f>
        <v>83477</v>
      </c>
      <c r="E733" s="106" t="str">
        <f>[4]SayfaKAY!G584</f>
        <v>BOZ-KAY5+6-FF-583</v>
      </c>
      <c r="F733" s="193">
        <f t="shared" si="496"/>
        <v>45632</v>
      </c>
      <c r="G733" s="135">
        <f t="shared" si="497"/>
        <v>0.70277777779847383</v>
      </c>
      <c r="H733" s="235">
        <f>[4]SayfaKAY!H584</f>
        <v>45632.702777777798</v>
      </c>
      <c r="I733" s="104" t="str">
        <f>[4]SayfaKAY!I584</f>
        <v>Hat/Line</v>
      </c>
      <c r="J733" s="103" t="str">
        <f>IF([4]SayfaKAY!J584="","",IF([4]SayfaKAY!J584="Müşteri","Notified by Customer","Notified by Bozankaya"))</f>
        <v>Notified by Customer</v>
      </c>
      <c r="K733" s="103" t="e">
        <f>VLOOKUP([4]SayfaKAY!L584,#REF!,2,FALSE)</f>
        <v>#REF!</v>
      </c>
      <c r="L733" s="165" t="str">
        <f>[4]SayfaKAY!X584</f>
        <v>MEDCOM SP. Z O.O.</v>
      </c>
      <c r="M733" s="107" t="str">
        <f t="shared" si="498"/>
        <v>KAY5+6-BOZ-KAY5+6-FF-583</v>
      </c>
      <c r="N733" s="105" t="str">
        <f>[4]SayfaKAY!M584</f>
        <v>İVME KOLU PLASTİĞİ ORTADAN İKİYE AYRILIYOR.</v>
      </c>
      <c r="O733" s="166" t="str">
        <f>[4]SayfaKAY!P584</f>
        <v>A-Sürüşü engeller</v>
      </c>
      <c r="P733" s="166" t="str">
        <f>[4]SayfaKAY!Q584</f>
        <v>A(Hareket etmeyi engelleyen arıza)</v>
      </c>
      <c r="Q733" s="166" t="str">
        <f>[4]SayfaKAY!R584</f>
        <v>N.A(Yaralanma yok)</v>
      </c>
      <c r="R733" s="132" t="str" cm="1">
        <f t="array" ref="R733">IF([4]SayfaKAY!U584="","",_xlfn.IFS([4]SayfaKAY!U584="Bozankaya","Bozankaya",[4]SayfaKAY!U584="Müşteri","Customer",[4]SayfaKAY!U584="Tedarikçi","Equipment Supplier"))</f>
        <v>Equipment Supplier</v>
      </c>
      <c r="S733" s="204" t="str">
        <f>[4]SayfaKAY!N584</f>
        <v>İVME KOLU VİDALARI GEVŞEMİŞ. SIKILANDI İVME KOLUNDA SORUN YOK.</v>
      </c>
      <c r="T733" s="133" t="str">
        <f>[4]SayfaKAY!AD584</f>
        <v>Gevşek bağlantı vidaları sıkıldı</v>
      </c>
      <c r="U733" s="132" t="str">
        <f>[4]SayfaKAY!W584</f>
        <v>Evet</v>
      </c>
      <c r="V733" s="108">
        <f>[4]SayfaKAY!AZ584</f>
        <v>1</v>
      </c>
      <c r="W733" s="136">
        <f t="shared" si="499"/>
        <v>45632</v>
      </c>
      <c r="X733" s="137" t="str">
        <f t="shared" si="500"/>
        <v>17:00</v>
      </c>
      <c r="Y733" s="235">
        <f>[4]SayfaKAY!AE584</f>
        <v>45632.708333333299</v>
      </c>
      <c r="Z733" s="192">
        <f t="shared" si="501"/>
        <v>45633</v>
      </c>
      <c r="AA733" s="110" t="str">
        <f t="shared" si="502"/>
        <v>18:00</v>
      </c>
      <c r="AB733" s="182">
        <f>[4]SayfaKAY!BA584</f>
        <v>45633.75</v>
      </c>
      <c r="AC733" s="257">
        <f t="shared" si="503"/>
        <v>1507.9999999701977</v>
      </c>
      <c r="AD733" s="111">
        <f t="shared" si="504"/>
        <v>45633</v>
      </c>
      <c r="AE733" s="111" t="str">
        <f t="shared" si="505"/>
        <v>18:00</v>
      </c>
      <c r="AF733" s="235">
        <f>[4]SayfaKAY!BA584</f>
        <v>45633.75</v>
      </c>
      <c r="AG733" s="179" t="str">
        <f>[4]SayfaKAY!S584</f>
        <v>(II) Aynı Araçta Tekrarlayan Arıza</v>
      </c>
      <c r="AH733" s="178" t="str">
        <f t="shared" si="506"/>
        <v>Bu Arıza Aracın Servise Verilmesine Engel</v>
      </c>
      <c r="AI733" s="163" t="str">
        <f>[4]SayfaKAY!AV584</f>
        <v/>
      </c>
      <c r="AJ733" s="164" t="str">
        <f t="shared" si="507"/>
        <v/>
      </c>
      <c r="AK733" s="164" t="str">
        <f t="shared" si="508"/>
        <v/>
      </c>
      <c r="AL733" s="112" t="str">
        <f>[4]SayfaKAY!AX584</f>
        <v/>
      </c>
      <c r="AM733" s="257" cm="1">
        <f t="array" ref="AM733">IFERROR(IF(AND(P733&lt;&gt;"D(Arıza Değil)",AH733="Bu Arıza Aracın Servise Verilmesine Engel Değil"),
IF(Z733-F733&gt;0,(AB733-Y733)*24*60,
IF(OR(AND(G733&gt;$AS$1,G733&lt;$AT$1),AND(G733&gt;$AU$1,G733&lt;$AV$1)),
(AF733-H733)*24*60,     BH:BH0)),        AN733),0)</f>
        <v>1507.9999999701977</v>
      </c>
      <c r="AN733" s="257">
        <f t="shared" si="509"/>
        <v>1507.9999999701977</v>
      </c>
      <c r="AO733" s="174" t="str">
        <f>[4]SayfaKAY!AG584</f>
        <v/>
      </c>
      <c r="AP733" s="174" t="str">
        <f>[4]SayfaKAY!AI584</f>
        <v/>
      </c>
      <c r="AQ733" s="174" t="str">
        <f>[4]SayfaKAY!AQ584</f>
        <v/>
      </c>
      <c r="AR733" s="174" t="str">
        <f>[4]SayfaKAY!AH584</f>
        <v/>
      </c>
      <c r="AS733" s="174" t="str">
        <f>[4]SayfaKAY!AJ584</f>
        <v/>
      </c>
      <c r="AT733" s="175" t="str">
        <f>[4]SayfaKAY!AM584</f>
        <v/>
      </c>
      <c r="AU733" s="176" t="str">
        <f>[4]SayfaKAY!AL584</f>
        <v/>
      </c>
      <c r="AV733" s="176" t="str">
        <f>[4]SayfaKAY!AP584</f>
        <v/>
      </c>
      <c r="AW733" s="177" t="str">
        <f>[4]SayfaKAY!AT584</f>
        <v/>
      </c>
      <c r="AX733" s="194">
        <f t="shared" si="510"/>
        <v>16587.999999672174</v>
      </c>
      <c r="AY733" s="168"/>
      <c r="AZ733" s="167"/>
      <c r="BA733" s="113"/>
      <c r="BB733" s="171"/>
      <c r="BC733" s="114"/>
      <c r="BD733" s="114"/>
      <c r="BE733" s="114"/>
      <c r="BF733" s="114"/>
      <c r="BG733" s="114"/>
      <c r="BH733" s="114">
        <f>IFERROR(FRACAS!AN587, "Hata Var")</f>
        <v>1599.9999999871943</v>
      </c>
      <c r="BI733" s="114"/>
      <c r="BJ733" s="114"/>
      <c r="BK733" s="105" t="str">
        <f>[4]SayfaKAY!AW584</f>
        <v/>
      </c>
      <c r="BL733" s="105" t="str">
        <f>[4]SayfaKAY!V584</f>
        <v>MEDCOM SP. Z O.O.</v>
      </c>
      <c r="BM733" s="114"/>
      <c r="BN733" s="171" t="str">
        <f t="shared" si="511"/>
        <v>x yok</v>
      </c>
      <c r="BO733" s="171" t="str">
        <f t="shared" si="512"/>
        <v>aynı gün giderilen arıza</v>
      </c>
      <c r="BP733" s="171" t="str">
        <f t="shared" si="513"/>
        <v>Bir günden fazla süren arıza</v>
      </c>
      <c r="BQ733" s="226">
        <f t="shared" si="514"/>
        <v>7.9999999213032424</v>
      </c>
      <c r="BR733" s="226">
        <f t="shared" si="515"/>
        <v>1500.0000000488944</v>
      </c>
      <c r="BS733" s="226">
        <f t="shared" si="516"/>
        <v>1507.9999999701977</v>
      </c>
      <c r="BT733" s="114"/>
      <c r="BU733" s="242"/>
      <c r="BV733" s="233">
        <f t="shared" si="517"/>
        <v>1</v>
      </c>
      <c r="BW733" s="226" t="str">
        <f t="shared" si="518"/>
        <v>Evet, çakışma var</v>
      </c>
      <c r="BX733" s="229"/>
      <c r="BY733" s="247">
        <f t="shared" si="519"/>
        <v>5.5555555009050295E-3</v>
      </c>
      <c r="BZ733" s="247">
        <f t="shared" si="520"/>
        <v>1.0416666667006211</v>
      </c>
      <c r="CA733" s="247">
        <f t="shared" si="521"/>
        <v>1.0472222222015262</v>
      </c>
      <c r="CB733" s="213"/>
      <c r="CC733" s="211"/>
      <c r="CD733" s="196"/>
      <c r="CE733" s="213">
        <v>583</v>
      </c>
      <c r="CF733" s="182">
        <f t="shared" si="522"/>
        <v>45632.702777777798</v>
      </c>
      <c r="CG733" s="182">
        <f t="shared" si="523"/>
        <v>45633.75</v>
      </c>
      <c r="CH733" s="196"/>
      <c r="CI733" s="196"/>
      <c r="CJ733" s="196"/>
      <c r="CK733" s="196">
        <f t="shared" si="524"/>
        <v>1.0416666667006211</v>
      </c>
      <c r="CL733" s="196">
        <f t="shared" si="525"/>
        <v>5.5555555009050295E-3</v>
      </c>
      <c r="CM733" s="196">
        <f t="shared" si="526"/>
        <v>1.0472222222015262</v>
      </c>
      <c r="CN733" s="114"/>
      <c r="CO733" s="115">
        <f t="shared" si="527"/>
        <v>1507.9999999701977</v>
      </c>
      <c r="CP733" s="116">
        <f t="shared" si="528"/>
        <v>62.500000002037268</v>
      </c>
      <c r="CQ733" s="117">
        <f t="shared" si="529"/>
        <v>0.70277777779847383</v>
      </c>
      <c r="CR733" s="117">
        <f t="shared" si="530"/>
        <v>45632.708333333299</v>
      </c>
      <c r="CS733" s="117">
        <f t="shared" si="531"/>
        <v>45633.75</v>
      </c>
      <c r="CT733" s="118">
        <f t="shared" si="532"/>
        <v>65710087.999999918</v>
      </c>
      <c r="CU733" s="118">
        <f t="shared" si="533"/>
        <v>1500.0000000488944</v>
      </c>
      <c r="CV733" s="118">
        <f t="shared" si="534"/>
        <v>65711587.99999997</v>
      </c>
      <c r="CW733" s="119">
        <f t="shared" si="535"/>
        <v>0.99997717297594368</v>
      </c>
    </row>
    <row r="734" spans="1:101" ht="118.5" customHeight="1" x14ac:dyDescent="0.3">
      <c r="A734" s="160" t="str">
        <f>[4]SayfaKAY!C564</f>
        <v>KAY5+6</v>
      </c>
      <c r="B734" s="104" t="str">
        <f>[4]SayfaKAY!D564</f>
        <v>3878(7)</v>
      </c>
      <c r="C734" s="105" t="str">
        <f>[4]SayfaKAY!E564</f>
        <v>MA , MB , RA , RB , P</v>
      </c>
      <c r="D734" s="105">
        <f>[4]SayfaKAY!F564</f>
        <v>82090</v>
      </c>
      <c r="E734" s="106" t="str">
        <f>[4]SayfaKAY!G564</f>
        <v>BOZ-KAY5+6-FF-563</v>
      </c>
      <c r="F734" s="193">
        <f t="shared" si="496"/>
        <v>45630</v>
      </c>
      <c r="G734" s="135">
        <f t="shared" si="497"/>
        <v>0.61111111110221827</v>
      </c>
      <c r="H734" s="235">
        <f>[4]SayfaKAY!H564</f>
        <v>45630.611111111102</v>
      </c>
      <c r="I734" s="104" t="str">
        <f>[4]SayfaKAY!I564</f>
        <v>Hat/Line</v>
      </c>
      <c r="J734" s="103" t="str">
        <f>IF([4]SayfaKAY!J564="","",IF([4]SayfaKAY!J564="Müşteri","Notified by Customer","Notified by Bozankaya"))</f>
        <v>Notified by Customer</v>
      </c>
      <c r="K734" s="103" t="e">
        <f>VLOOKUP([4]SayfaKAY!L564,#REF!,2,FALSE)</f>
        <v>#REF!</v>
      </c>
      <c r="L734" s="165" t="str">
        <f>[4]SayfaKAY!X564</f>
        <v>ATAK ULAŞIM SAN.TİC.LTD.ŞTİ.</v>
      </c>
      <c r="M734" s="107" t="str">
        <f t="shared" si="498"/>
        <v>KAY5+6-BOZ-KAY5+6-FF-563</v>
      </c>
      <c r="N734" s="105" t="str">
        <f>[4]SayfaKAY!M564</f>
        <v>03.12.2024 TARİHİNDE YAPILAN SAHA DENETİMİNDE 3878 NOLU ARACIN SAAT 13:54'TE KAPI ÜSTÜ EKRANLARININ ÇALIŞMADIĞI TESPİT EDİLMİŞTİR.</v>
      </c>
      <c r="O734" s="166" t="str">
        <f>[4]SayfaKAY!P564</f>
        <v>D-Arıza değil</v>
      </c>
      <c r="P734" s="166" t="str">
        <f>[4]SayfaKAY!Q564</f>
        <v>B(Servisten çekmeye etki eden arıza)</v>
      </c>
      <c r="Q734" s="166" t="str">
        <f>[4]SayfaKAY!R564</f>
        <v>N.A(Yaralanma yok)</v>
      </c>
      <c r="R734" s="132" t="str" cm="1">
        <f t="array" ref="R734">IF([4]SayfaKAY!U564="","",_xlfn.IFS([4]SayfaKAY!U564="Bozankaya","Bozankaya",[4]SayfaKAY!U564="Müşteri","Customer",[4]SayfaKAY!U564="Tedarikçi","Equipment Supplier"))</f>
        <v>Equipment Supplier</v>
      </c>
      <c r="S734" s="204" t="str">
        <f>[4]SayfaKAY!N564</f>
        <v>KAPI ÜSTÜ EKRANLAR ÇALIŞIYORDU. KAPI ÜSTÜ EKRAN BİLGİSAYARI RESETLENDİ. DÜZELDİ.</v>
      </c>
      <c r="T734" s="133" t="str">
        <f>[4]SayfaKAY!AD564</f>
        <v>*Arıza çözülecek</v>
      </c>
      <c r="U734" s="132" t="str">
        <f>[4]SayfaKAY!W564</f>
        <v>Evet</v>
      </c>
      <c r="V734" s="108">
        <f>[4]SayfaKAY!AZ564</f>
        <v>2</v>
      </c>
      <c r="W734" s="136">
        <f t="shared" si="499"/>
        <v>45630</v>
      </c>
      <c r="X734" s="137" t="str">
        <f t="shared" si="500"/>
        <v>15:30</v>
      </c>
      <c r="Y734" s="235">
        <f>[4]SayfaKAY!AE564</f>
        <v>45630.645833333299</v>
      </c>
      <c r="Z734" s="192">
        <f t="shared" si="501"/>
        <v>45630</v>
      </c>
      <c r="AA734" s="110" t="str">
        <f t="shared" si="502"/>
        <v>16:00</v>
      </c>
      <c r="AB734" s="182">
        <f>[4]SayfaKAY!BA564</f>
        <v>45630.666666666701</v>
      </c>
      <c r="AC734" s="257">
        <f t="shared" si="503"/>
        <v>80.000000061700121</v>
      </c>
      <c r="AD734" s="111">
        <f t="shared" si="504"/>
        <v>45630</v>
      </c>
      <c r="AE734" s="111" t="str">
        <f t="shared" si="505"/>
        <v>16:00</v>
      </c>
      <c r="AF734" s="235">
        <f>[4]SayfaKAY!BA564</f>
        <v>45630.666666666701</v>
      </c>
      <c r="AG734" s="179" t="str">
        <f>[4]SayfaKAY!S564</f>
        <v>(III) Farklı Araçlarda Tekrarlayan Arıza</v>
      </c>
      <c r="AH734" s="178" t="str">
        <f t="shared" si="506"/>
        <v>Bu Arıza Aracın Servise Verilmesine Engel</v>
      </c>
      <c r="AI734" s="163" t="str">
        <f>[4]SayfaKAY!AV564</f>
        <v/>
      </c>
      <c r="AJ734" s="164" t="str">
        <f t="shared" si="507"/>
        <v/>
      </c>
      <c r="AK734" s="164" t="str">
        <f t="shared" si="508"/>
        <v/>
      </c>
      <c r="AL734" s="112" t="str">
        <f>[4]SayfaKAY!AX564</f>
        <v/>
      </c>
      <c r="AM734" s="257" cm="1">
        <f t="array" ref="AM734">IFERROR(IF(AND(P734&lt;&gt;"D(Arıza Değil)",AH734="Bu Arıza Aracın Servise Verilmesine Engel Değil"),
IF(Z734-F734&gt;0,(AB734-Y734)*24*60,
IF(OR(AND(G734&gt;$AS$1,G734&lt;$AT$1),AND(G734&gt;$AU$1,G734&lt;$AV$1)),
(AF734-H734)*24*60,     BH:BH0)),        AN734),0)</f>
        <v>80.000000061700121</v>
      </c>
      <c r="AN734" s="257">
        <f t="shared" si="509"/>
        <v>80.000000061700121</v>
      </c>
      <c r="AO734" s="174" t="str">
        <f>[4]SayfaKAY!AG564</f>
        <v/>
      </c>
      <c r="AP734" s="174" t="str">
        <f>[4]SayfaKAY!AI564</f>
        <v>E410-7003</v>
      </c>
      <c r="AQ734" s="174" t="str">
        <f>[4]SayfaKAY!AQ564</f>
        <v/>
      </c>
      <c r="AR734" s="174" t="str">
        <f>[4]SayfaKAY!AH564</f>
        <v>STRETCH LCD EKRAN</v>
      </c>
      <c r="AS734" s="174">
        <f>[4]SayfaKAY!AJ564</f>
        <v>12</v>
      </c>
      <c r="AT734" s="175" t="str">
        <f>[4]SayfaKAY!AM564</f>
        <v/>
      </c>
      <c r="AU734" s="176" t="str">
        <f>[4]SayfaKAY!AL564</f>
        <v/>
      </c>
      <c r="AV734" s="176" t="str">
        <f>[4]SayfaKAY!AP564</f>
        <v/>
      </c>
      <c r="AW734" s="177" t="str">
        <f>[4]SayfaKAY!AT564</f>
        <v/>
      </c>
      <c r="AX734" s="194">
        <f t="shared" si="510"/>
        <v>1760.0000013574027</v>
      </c>
      <c r="AY734" s="168"/>
      <c r="AZ734" s="167"/>
      <c r="BA734" s="113"/>
      <c r="BB734" s="171"/>
      <c r="BC734" s="114"/>
      <c r="BD734" s="114"/>
      <c r="BE734" s="114"/>
      <c r="BF734" s="114"/>
      <c r="BG734" s="114"/>
      <c r="BH734" s="114">
        <f>IFERROR(FRACAS!AN567, "Hata Var")</f>
        <v>51993.999999936204</v>
      </c>
      <c r="BI734" s="114"/>
      <c r="BJ734" s="114"/>
      <c r="BK734" s="105" t="str">
        <f>[4]SayfaKAY!AW564</f>
        <v/>
      </c>
      <c r="BL734" s="105" t="str">
        <f>[4]SayfaKAY!V564</f>
        <v>ATAK ULAŞIM SAN.TİC.LTD.ŞTİ.</v>
      </c>
      <c r="BM734" s="114"/>
      <c r="BN734" s="171" t="str">
        <f t="shared" si="511"/>
        <v>x yok</v>
      </c>
      <c r="BO734" s="171" t="str">
        <f t="shared" si="512"/>
        <v>aynı gün giderilen arıza</v>
      </c>
      <c r="BP734" s="171" t="str">
        <f t="shared" si="513"/>
        <v>aynı gün giderilen arıza</v>
      </c>
      <c r="BQ734" s="226">
        <f t="shared" si="514"/>
        <v>49.99999996391125</v>
      </c>
      <c r="BR734" s="226">
        <f t="shared" si="515"/>
        <v>30.00000009778887</v>
      </c>
      <c r="BS734" s="226">
        <f t="shared" si="516"/>
        <v>80.000000061700121</v>
      </c>
      <c r="BT734" s="114"/>
      <c r="BU734" s="242"/>
      <c r="BV734" s="233">
        <f t="shared" si="517"/>
        <v>1</v>
      </c>
      <c r="BW734" s="226" t="str">
        <f t="shared" si="518"/>
        <v>Evet, çakışma var</v>
      </c>
      <c r="BX734" s="229"/>
      <c r="BY734" s="247">
        <f t="shared" si="519"/>
        <v>3.472222219716059E-2</v>
      </c>
      <c r="BZ734" s="247">
        <f t="shared" si="520"/>
        <v>2.0833333401242271E-2</v>
      </c>
      <c r="CA734" s="247">
        <f t="shared" si="521"/>
        <v>5.5555555598402862E-2</v>
      </c>
      <c r="CB734" s="213"/>
      <c r="CC734" s="211"/>
      <c r="CD734" s="196"/>
      <c r="CE734" s="213">
        <v>563</v>
      </c>
      <c r="CF734" s="182">
        <f t="shared" si="522"/>
        <v>45630.611111111102</v>
      </c>
      <c r="CG734" s="182">
        <f t="shared" si="523"/>
        <v>45630.666666666701</v>
      </c>
      <c r="CH734" s="196"/>
      <c r="CI734" s="196"/>
      <c r="CJ734" s="196"/>
      <c r="CK734" s="196">
        <f t="shared" si="524"/>
        <v>2.0833333401242271E-2</v>
      </c>
      <c r="CL734" s="196">
        <f t="shared" si="525"/>
        <v>3.472222219716059E-2</v>
      </c>
      <c r="CM734" s="196">
        <f t="shared" si="526"/>
        <v>5.5555555598402862E-2</v>
      </c>
      <c r="CN734" s="114"/>
      <c r="CO734" s="115">
        <f t="shared" si="527"/>
        <v>80.000000061700121</v>
      </c>
      <c r="CP734" s="116">
        <f t="shared" si="528"/>
        <v>1.2500000040745363</v>
      </c>
      <c r="CQ734" s="117">
        <f t="shared" si="529"/>
        <v>0.61111111110221827</v>
      </c>
      <c r="CR734" s="117">
        <f t="shared" si="530"/>
        <v>45630.645833333299</v>
      </c>
      <c r="CS734" s="117">
        <f t="shared" si="531"/>
        <v>45630.666666666701</v>
      </c>
      <c r="CT734" s="118">
        <f t="shared" si="532"/>
        <v>65707249.999999963</v>
      </c>
      <c r="CU734" s="118">
        <f t="shared" si="533"/>
        <v>30.00000009778887</v>
      </c>
      <c r="CV734" s="118">
        <f t="shared" si="534"/>
        <v>65707280.00000006</v>
      </c>
      <c r="CW734" s="119">
        <f t="shared" si="535"/>
        <v>0.99999954342958497</v>
      </c>
    </row>
    <row r="735" spans="1:101" ht="118.5" customHeight="1" x14ac:dyDescent="0.3">
      <c r="A735" s="160" t="str">
        <f>[4]SayfaKAY!C565</f>
        <v>KAY5+6</v>
      </c>
      <c r="B735" s="104" t="str">
        <f>[4]SayfaKAY!D565</f>
        <v>3873(2)</v>
      </c>
      <c r="C735" s="105" t="str">
        <f>[4]SayfaKAY!E565</f>
        <v>MA , RA</v>
      </c>
      <c r="D735" s="105">
        <f>[4]SayfaKAY!F565</f>
        <v>110255</v>
      </c>
      <c r="E735" s="106" t="str">
        <f>[4]SayfaKAY!G565</f>
        <v>BOZ-KAY5+6-FF-564</v>
      </c>
      <c r="F735" s="134">
        <f t="shared" si="496"/>
        <v>45630</v>
      </c>
      <c r="G735" s="135">
        <f t="shared" si="497"/>
        <v>0.73263888889778173</v>
      </c>
      <c r="H735" s="235">
        <f>[4]SayfaKAY!H565</f>
        <v>45630.732638888898</v>
      </c>
      <c r="I735" s="104" t="str">
        <f>[4]SayfaKAY!I565</f>
        <v>Hat/Line</v>
      </c>
      <c r="J735" s="103" t="str">
        <f>IF([4]SayfaKAY!J565="","",IF([4]SayfaKAY!J565="Müşteri","Notified by Customer","Notified by Bozankaya"))</f>
        <v>Notified by Customer</v>
      </c>
      <c r="K735" s="103" t="e">
        <f>VLOOKUP([4]SayfaKAY!L565,#REF!,2,FALSE)</f>
        <v>#REF!</v>
      </c>
      <c r="L735" s="165" t="str">
        <f>[4]SayfaKAY!X565</f>
        <v>MEDCOM SP. Z O.O.</v>
      </c>
      <c r="M735" s="107" t="str">
        <f t="shared" si="498"/>
        <v>KAY5+6-BOZ-KAY5+6-FF-564</v>
      </c>
      <c r="N735" s="105" t="str">
        <f>[4]SayfaKAY!M565</f>
        <v>KABİN KLİMASI DEVREYE GİRMİYOR.</v>
      </c>
      <c r="O735" s="166" t="str">
        <f>[4]SayfaKAY!P565</f>
        <v>B-Hız veya güç azalması</v>
      </c>
      <c r="P735" s="166" t="str">
        <f>[4]SayfaKAY!Q565</f>
        <v>B(Servisten çekmeye etki eden arıza)</v>
      </c>
      <c r="Q735" s="166" t="str">
        <f>[4]SayfaKAY!R565</f>
        <v>N.A(Yaralanma yok)</v>
      </c>
      <c r="R735" s="132" t="str" cm="1">
        <f t="array" ref="R735">IF([4]SayfaKAY!U565="","",_xlfn.IFS([4]SayfaKAY!U565="Bozankaya","Bozankaya",[4]SayfaKAY!U565="Müşteri","Customer",[4]SayfaKAY!U565="Tedarikçi","Equipment Supplier"))</f>
        <v>Equipment Supplier</v>
      </c>
      <c r="S735" s="204" t="str">
        <f>[4]SayfaKAY!N565</f>
        <v>CA KABİN SOĞUKTU. RA STATİK DEVREDEN ÇIKTIĞI İÇİN ISITMA YAPMIYORDU. ARAÇ RESETLENDİ ISITMA YAPIYOR.</v>
      </c>
      <c r="T735" s="133" t="str">
        <f>[4]SayfaKAY!AD565</f>
        <v>*Arıza çözülecek</v>
      </c>
      <c r="U735" s="132" t="str">
        <f>[4]SayfaKAY!W565</f>
        <v>Evet</v>
      </c>
      <c r="V735" s="108">
        <f>[4]SayfaKAY!AZ565</f>
        <v>2</v>
      </c>
      <c r="W735" s="136">
        <f t="shared" si="499"/>
        <v>45630</v>
      </c>
      <c r="X735" s="137" t="str">
        <f t="shared" si="500"/>
        <v>18:00</v>
      </c>
      <c r="Y735" s="235">
        <f>[4]SayfaKAY!AE565</f>
        <v>45630.75</v>
      </c>
      <c r="Z735" s="109">
        <f t="shared" si="501"/>
        <v>45630</v>
      </c>
      <c r="AA735" s="110" t="str">
        <f t="shared" si="502"/>
        <v>18:30</v>
      </c>
      <c r="AB735" s="182">
        <f>[4]SayfaKAY!BA565</f>
        <v>45630.770833333299</v>
      </c>
      <c r="AC735" s="257">
        <f t="shared" si="503"/>
        <v>54.999999938299879</v>
      </c>
      <c r="AD735" s="111">
        <f t="shared" si="504"/>
        <v>45630</v>
      </c>
      <c r="AE735" s="111" t="str">
        <f t="shared" si="505"/>
        <v>18:30</v>
      </c>
      <c r="AF735" s="235">
        <f>[4]SayfaKAY!BA565</f>
        <v>45630.770833333299</v>
      </c>
      <c r="AG735" s="179" t="str">
        <f>[4]SayfaKAY!S565</f>
        <v>(III) Farklı Araçlarda Tekrarlayan Arıza</v>
      </c>
      <c r="AH735" s="178" t="str">
        <f t="shared" si="506"/>
        <v>Bu Arıza Aracın Servise Verilmesine Engel</v>
      </c>
      <c r="AI735" s="163" t="str">
        <f>[4]SayfaKAY!AV565</f>
        <v/>
      </c>
      <c r="AJ735" s="164" t="str">
        <f t="shared" si="507"/>
        <v/>
      </c>
      <c r="AK735" s="164" t="str">
        <f t="shared" si="508"/>
        <v/>
      </c>
      <c r="AL735" s="112" t="str">
        <f>[4]SayfaKAY!AX565</f>
        <v/>
      </c>
      <c r="AM735" s="257" cm="1">
        <f t="array" ref="AM735">IFERROR(IF(AND(P735&lt;&gt;"D(Arıza Değil)",AH735="Bu Arıza Aracın Servise Verilmesine Engel Değil"),
IF(Z735-F735&gt;0,(AB735-Y735)*24*60,
IF(OR(AND(G735&gt;$AS$1,G735&lt;$AT$1),AND(G735&gt;$AU$1,G735&lt;$AV$1)),
(AF735-H735)*24*60,     BH:BH0)),        AN735),0)</f>
        <v>54.999999938299879</v>
      </c>
      <c r="AN735" s="257">
        <f t="shared" si="509"/>
        <v>54.999999938299879</v>
      </c>
      <c r="AO735" s="174" t="str">
        <f>[4]SayfaKAY!AG565</f>
        <v/>
      </c>
      <c r="AP735" s="174" t="str">
        <f>[4]SayfaKAY!AI565</f>
        <v>P620-7023</v>
      </c>
      <c r="AQ735" s="174" t="str">
        <f>[4]SayfaKAY!AQ565</f>
        <v/>
      </c>
      <c r="AR735" s="174" t="str">
        <f>[4]SayfaKAY!AH565</f>
        <v>COMBO KUTUSU (+LHD) MEDCOM</v>
      </c>
      <c r="AS735" s="174">
        <f>[4]SayfaKAY!AJ565</f>
        <v>1</v>
      </c>
      <c r="AT735" s="175" t="str">
        <f>[4]SayfaKAY!AM565</f>
        <v/>
      </c>
      <c r="AU735" s="176" t="str">
        <f>[4]SayfaKAY!AL565</f>
        <v/>
      </c>
      <c r="AV735" s="176" t="str">
        <f>[4]SayfaKAY!AP565</f>
        <v/>
      </c>
      <c r="AW735" s="177" t="str">
        <f>[4]SayfaKAY!AT565</f>
        <v/>
      </c>
      <c r="AX735" s="194">
        <f t="shared" si="510"/>
        <v>1209.9999986425973</v>
      </c>
      <c r="AY735" s="168"/>
      <c r="AZ735" s="167"/>
      <c r="BA735" s="113"/>
      <c r="BB735" s="171" t="str">
        <f t="shared" ref="BB735:BB740" si="537">IF($AQ$1="X", IF(AND(G735&gt;=$AS$1,G735&lt;=$AT$1),IF(P735&lt;&gt;"D(Arıza Değil)",AC735,0), IF(AND(G735&gt;=$AU$1,G735&lt;=$AV$1),IF(P735&lt;&gt;"D(Arıza Değil)",AC735,0), "")), "")</f>
        <v/>
      </c>
      <c r="BC735" s="114"/>
      <c r="BD735" s="114"/>
      <c r="BE735" s="114"/>
      <c r="BF735" s="114"/>
      <c r="BG735" s="114"/>
      <c r="BH735" s="114">
        <f>IFERROR(FRACAS!AN568, "Hata Var")</f>
        <v>54.999999938299879</v>
      </c>
      <c r="BI735" s="114"/>
      <c r="BJ735" s="114"/>
      <c r="BK735" s="105" t="str">
        <f>[4]SayfaKAY!AW565</f>
        <v/>
      </c>
      <c r="BL735" s="105" t="str">
        <f>[4]SayfaKAY!V565</f>
        <v>MEDCOM SP. Z O.O.</v>
      </c>
      <c r="BM735" s="114"/>
      <c r="BN735" s="171" t="str">
        <f t="shared" si="511"/>
        <v>x yok</v>
      </c>
      <c r="BO735" s="171" t="str">
        <f t="shared" si="512"/>
        <v>aynı gün giderilen arıza</v>
      </c>
      <c r="BP735" s="171" t="str">
        <f t="shared" si="513"/>
        <v>aynı gün giderilen arıza</v>
      </c>
      <c r="BQ735" s="226">
        <f t="shared" si="514"/>
        <v>24.999999987194315</v>
      </c>
      <c r="BR735" s="226">
        <f t="shared" si="515"/>
        <v>29.999999951105565</v>
      </c>
      <c r="BS735" s="226">
        <f t="shared" si="516"/>
        <v>54.999999938299879</v>
      </c>
      <c r="BT735" s="114"/>
      <c r="BU735" s="242"/>
      <c r="BV735" s="233">
        <f t="shared" si="517"/>
        <v>1</v>
      </c>
      <c r="BW735" s="226" t="str">
        <f t="shared" si="518"/>
        <v>Evet, çakışma var</v>
      </c>
      <c r="BX735" s="229"/>
      <c r="BY735" s="247">
        <f t="shared" si="519"/>
        <v>1.7361111102218274E-2</v>
      </c>
      <c r="BZ735" s="247">
        <f t="shared" si="520"/>
        <v>2.0833333299378864E-2</v>
      </c>
      <c r="CA735" s="247">
        <f t="shared" si="521"/>
        <v>3.8194444401597138E-2</v>
      </c>
      <c r="CB735" s="213"/>
      <c r="CC735" s="211"/>
      <c r="CD735" s="196"/>
      <c r="CE735" s="213">
        <v>564</v>
      </c>
      <c r="CF735" s="182">
        <f t="shared" si="522"/>
        <v>45630.732638888898</v>
      </c>
      <c r="CG735" s="182">
        <f t="shared" si="523"/>
        <v>45630.770833333299</v>
      </c>
      <c r="CH735" s="196"/>
      <c r="CI735" s="196"/>
      <c r="CJ735" s="196"/>
      <c r="CK735" s="196">
        <f t="shared" si="524"/>
        <v>2.0833333299378864E-2</v>
      </c>
      <c r="CL735" s="196">
        <f t="shared" si="525"/>
        <v>1.7361111102218274E-2</v>
      </c>
      <c r="CM735" s="196">
        <f t="shared" si="526"/>
        <v>3.8194444401597138E-2</v>
      </c>
      <c r="CN735" s="114"/>
      <c r="CO735" s="115">
        <f t="shared" si="527"/>
        <v>54.999999938299879</v>
      </c>
      <c r="CP735" s="116">
        <f t="shared" si="528"/>
        <v>1.2499999979627319</v>
      </c>
      <c r="CQ735" s="117">
        <f t="shared" si="529"/>
        <v>0.73263888889778173</v>
      </c>
      <c r="CR735" s="117">
        <f t="shared" si="530"/>
        <v>45630.75</v>
      </c>
      <c r="CS735" s="117">
        <f t="shared" si="531"/>
        <v>45630.770833333299</v>
      </c>
      <c r="CT735" s="118">
        <f t="shared" si="532"/>
        <v>65707224.999999985</v>
      </c>
      <c r="CU735" s="118">
        <f t="shared" si="533"/>
        <v>29.999999951105565</v>
      </c>
      <c r="CV735" s="118">
        <f t="shared" si="534"/>
        <v>65707254.99999994</v>
      </c>
      <c r="CW735" s="119">
        <f t="shared" si="535"/>
        <v>0.99999954342941344</v>
      </c>
    </row>
    <row r="736" spans="1:101" ht="118.5" customHeight="1" x14ac:dyDescent="0.3">
      <c r="A736" s="160" t="str">
        <f>[4]SayfaKAY!C583</f>
        <v>KAY5+6</v>
      </c>
      <c r="B736" s="104" t="str">
        <f>[4]SayfaKAY!D583</f>
        <v>3873(2)</v>
      </c>
      <c r="C736" s="105" t="str">
        <f>[4]SayfaKAY!E583</f>
        <v>MA</v>
      </c>
      <c r="D736" s="105">
        <f>[4]SayfaKAY!F583</f>
        <v>110255</v>
      </c>
      <c r="E736" s="106" t="str">
        <f>[4]SayfaKAY!G583</f>
        <v>BOZ-KAY5+6-FF-582</v>
      </c>
      <c r="F736" s="134">
        <f t="shared" si="496"/>
        <v>45629</v>
      </c>
      <c r="G736" s="135">
        <f t="shared" si="497"/>
        <v>0.73263888889778173</v>
      </c>
      <c r="H736" s="235">
        <f>[4]SayfaKAY!H583</f>
        <v>45629.732638888898</v>
      </c>
      <c r="I736" s="104" t="str">
        <f>[4]SayfaKAY!I583</f>
        <v>Hat/Line</v>
      </c>
      <c r="J736" s="103" t="str">
        <f>IF([4]SayfaKAY!J583="","",IF([4]SayfaKAY!J583="Müşteri","Notified by Customer","Notified by Bozankaya"))</f>
        <v>Notified by Customer</v>
      </c>
      <c r="K736" s="103" t="e">
        <f>VLOOKUP([4]SayfaKAY!L583,#REF!,2,FALSE)</f>
        <v>#REF!</v>
      </c>
      <c r="L736" s="165" t="str">
        <f>[4]SayfaKAY!X583</f>
        <v>MEDCOM SP. Z O.O.</v>
      </c>
      <c r="M736" s="107" t="str">
        <f t="shared" si="498"/>
        <v>KAY5+6-BOZ-KAY5+6-FF-582</v>
      </c>
      <c r="N736" s="105" t="str">
        <f>[4]SayfaKAY!M583</f>
        <v>KABİN KLİMASI DEVREYE GİRMİYOR</v>
      </c>
      <c r="O736" s="166" t="str">
        <f>[4]SayfaKAY!P583</f>
        <v>B-Hız veya güç azalması</v>
      </c>
      <c r="P736" s="166" t="str">
        <f>[4]SayfaKAY!Q583</f>
        <v>B(Servisten çekmeye etki eden arıza)</v>
      </c>
      <c r="Q736" s="166" t="str">
        <f>[4]SayfaKAY!R583</f>
        <v>N.A(Yaralanma yok)</v>
      </c>
      <c r="R736" s="132" t="str" cm="1">
        <f t="array" ref="R736">IF([4]SayfaKAY!U583="","",_xlfn.IFS([4]SayfaKAY!U583="Bozankaya","Bozankaya",[4]SayfaKAY!U583="Müşteri","Customer",[4]SayfaKAY!U583="Tedarikçi","Equipment Supplier"))</f>
        <v>Equipment Supplier</v>
      </c>
      <c r="S736" s="204" t="str">
        <f>[4]SayfaKAY!N583</f>
        <v>CA KABİN SOĞUKTU. RA STATİK DEVREDEN ÇIKTIĞI İÇİN ISITMA YAPMIYORDU. ARAÇ RESETLENDİ ISITMA YAPIYOR.</v>
      </c>
      <c r="T736" s="133" t="str">
        <f>[4]SayfaKAY!AD583</f>
        <v>ARAÇ RESETLENDİ.</v>
      </c>
      <c r="U736" s="132" t="str">
        <f>[4]SayfaKAY!W583</f>
        <v>Evet</v>
      </c>
      <c r="V736" s="108">
        <f>[4]SayfaKAY!AZ583</f>
        <v>2</v>
      </c>
      <c r="W736" s="136">
        <f t="shared" si="499"/>
        <v>45631</v>
      </c>
      <c r="X736" s="137" t="str">
        <f t="shared" si="500"/>
        <v>05:00</v>
      </c>
      <c r="Y736" s="235">
        <f>[4]SayfaKAY!AE583</f>
        <v>45631.208333333299</v>
      </c>
      <c r="Z736" s="109">
        <f t="shared" si="501"/>
        <v>45631</v>
      </c>
      <c r="AA736" s="110" t="str">
        <f t="shared" si="502"/>
        <v>07:00</v>
      </c>
      <c r="AB736" s="182">
        <f>[4]SayfaKAY!BA583</f>
        <v>45631.291666666701</v>
      </c>
      <c r="AC736" s="257">
        <f t="shared" si="503"/>
        <v>2245.0000000360887</v>
      </c>
      <c r="AD736" s="111">
        <f t="shared" si="504"/>
        <v>45631</v>
      </c>
      <c r="AE736" s="111" t="str">
        <f t="shared" si="505"/>
        <v>07:00</v>
      </c>
      <c r="AF736" s="235">
        <f>[4]SayfaKAY!BA583</f>
        <v>45631.291666666701</v>
      </c>
      <c r="AG736" s="179" t="str">
        <f>[4]SayfaKAY!S583</f>
        <v>(III) Farklı Araçlarda Tekrarlayan Arıza</v>
      </c>
      <c r="AH736" s="178" t="str">
        <f t="shared" si="506"/>
        <v>Bu Arıza Aracın Servise Verilmesine Engel</v>
      </c>
      <c r="AI736" s="163" t="str">
        <f>[4]SayfaKAY!AV583</f>
        <v/>
      </c>
      <c r="AJ736" s="164" t="str">
        <f t="shared" si="507"/>
        <v/>
      </c>
      <c r="AK736" s="164" t="str">
        <f t="shared" si="508"/>
        <v/>
      </c>
      <c r="AL736" s="112" t="str">
        <f>[4]SayfaKAY!AX583</f>
        <v/>
      </c>
      <c r="AM736" s="257" cm="1">
        <f t="array" ref="AM736">IFERROR(IF(AND(P736&lt;&gt;"D(Arıza Değil)",AH736="Bu Arıza Aracın Servise Verilmesine Engel Değil"),
IF(Z736-F736&gt;0,(AB736-Y736)*24*60,
IF(OR(AND(G736&gt;$AS$1,G736&lt;$AT$1),AND(G736&gt;$AU$1,G736&lt;$AV$1)),
(AF736-H736)*24*60,     BH:BH0)),        AN736),0)</f>
        <v>2245.0000000360887</v>
      </c>
      <c r="AN736" s="257">
        <f t="shared" si="509"/>
        <v>2245.0000000360887</v>
      </c>
      <c r="AO736" s="174" t="str">
        <f>[4]SayfaKAY!AG583</f>
        <v/>
      </c>
      <c r="AP736" s="174" t="str">
        <f>[4]SayfaKAY!AI583</f>
        <v/>
      </c>
      <c r="AQ736" s="174" t="str">
        <f>[4]SayfaKAY!AQ583</f>
        <v/>
      </c>
      <c r="AR736" s="174" t="str">
        <f>[4]SayfaKAY!AH583</f>
        <v/>
      </c>
      <c r="AS736" s="174" t="str">
        <f>[4]SayfaKAY!AJ583</f>
        <v/>
      </c>
      <c r="AT736" s="175" t="str">
        <f>[4]SayfaKAY!AM583</f>
        <v/>
      </c>
      <c r="AU736" s="176" t="str">
        <f>[4]SayfaKAY!AL583</f>
        <v/>
      </c>
      <c r="AV736" s="176" t="str">
        <f>[4]SayfaKAY!AP583</f>
        <v/>
      </c>
      <c r="AW736" s="177" t="str">
        <f>[4]SayfaKAY!AT583</f>
        <v/>
      </c>
      <c r="AX736" s="194">
        <f t="shared" si="510"/>
        <v>49390.000000793952</v>
      </c>
      <c r="AY736" s="168"/>
      <c r="AZ736" s="167"/>
      <c r="BA736" s="113"/>
      <c r="BB736" s="171" t="str">
        <f t="shared" si="537"/>
        <v/>
      </c>
      <c r="BC736" s="114"/>
      <c r="BD736" s="114"/>
      <c r="BE736" s="114"/>
      <c r="BF736" s="114"/>
      <c r="BG736" s="114"/>
      <c r="BH736" s="114">
        <f>IFERROR(FRACAS!AN586, "Hata Var")</f>
        <v>84675.000000097789</v>
      </c>
      <c r="BI736" s="114"/>
      <c r="BJ736" s="114"/>
      <c r="BK736" s="105" t="str">
        <f>[4]SayfaKAY!AW583</f>
        <v/>
      </c>
      <c r="BL736" s="105" t="str">
        <f>[4]SayfaKAY!V583</f>
        <v>MEDCOM SP. Z O.O.</v>
      </c>
      <c r="BM736" s="114"/>
      <c r="BN736" s="171" t="str">
        <f t="shared" si="511"/>
        <v>x yok</v>
      </c>
      <c r="BO736" s="171" t="str">
        <f t="shared" si="512"/>
        <v>aynı gün giderilen arıza</v>
      </c>
      <c r="BP736" s="171" t="str">
        <f t="shared" si="513"/>
        <v>Bir günden fazla süren arıza</v>
      </c>
      <c r="BQ736" s="226">
        <f t="shared" si="514"/>
        <v>2124.9999999382999</v>
      </c>
      <c r="BR736" s="226">
        <f t="shared" si="515"/>
        <v>120.00000009778887</v>
      </c>
      <c r="BS736" s="226">
        <f t="shared" si="516"/>
        <v>2245.0000000360887</v>
      </c>
      <c r="BT736" s="114"/>
      <c r="BU736" s="242"/>
      <c r="BV736" s="233">
        <f t="shared" si="517"/>
        <v>1</v>
      </c>
      <c r="BW736" s="226" t="str">
        <f t="shared" si="518"/>
        <v>Evet, çakışma var</v>
      </c>
      <c r="BX736" s="229"/>
      <c r="BY736" s="247">
        <f t="shared" si="519"/>
        <v>1.4756944444015971</v>
      </c>
      <c r="BZ736" s="247">
        <f t="shared" si="520"/>
        <v>8.3333333401242271E-2</v>
      </c>
      <c r="CA736" s="247">
        <f t="shared" si="521"/>
        <v>1.5590277778028394</v>
      </c>
      <c r="CB736" s="213"/>
      <c r="CC736" s="211"/>
      <c r="CD736" s="196"/>
      <c r="CE736" s="213">
        <v>582</v>
      </c>
      <c r="CF736" s="182">
        <f t="shared" si="522"/>
        <v>45629.732638888898</v>
      </c>
      <c r="CG736" s="182">
        <f t="shared" si="523"/>
        <v>45631.291666666701</v>
      </c>
      <c r="CH736" s="196"/>
      <c r="CI736" s="196"/>
      <c r="CJ736" s="196"/>
      <c r="CK736" s="196">
        <f t="shared" si="524"/>
        <v>8.3333333401242271E-2</v>
      </c>
      <c r="CL736" s="196">
        <f t="shared" si="525"/>
        <v>1.4756944444015971</v>
      </c>
      <c r="CM736" s="196">
        <f t="shared" si="526"/>
        <v>1.5590277778028394</v>
      </c>
      <c r="CN736" s="114"/>
      <c r="CO736" s="115">
        <f t="shared" si="527"/>
        <v>2245.0000000360887</v>
      </c>
      <c r="CP736" s="116">
        <f t="shared" si="528"/>
        <v>5.0000000040745363</v>
      </c>
      <c r="CQ736" s="117">
        <f t="shared" si="529"/>
        <v>0.73263888889778173</v>
      </c>
      <c r="CR736" s="117">
        <f t="shared" si="530"/>
        <v>45631.208333333299</v>
      </c>
      <c r="CS736" s="117">
        <f t="shared" si="531"/>
        <v>45631.291666666701</v>
      </c>
      <c r="CT736" s="118">
        <f t="shared" si="532"/>
        <v>65707884.99999994</v>
      </c>
      <c r="CU736" s="118">
        <f t="shared" si="533"/>
        <v>120.00000009778887</v>
      </c>
      <c r="CV736" s="118">
        <f t="shared" si="534"/>
        <v>65708005.000000037</v>
      </c>
      <c r="CW736" s="119">
        <f t="shared" si="535"/>
        <v>0.99999817373849509</v>
      </c>
    </row>
    <row r="737" spans="1:101" ht="118.5" customHeight="1" x14ac:dyDescent="0.3">
      <c r="A737" s="160" t="str">
        <f>[4]SayfaKAY!C331</f>
        <v>KAY5+6</v>
      </c>
      <c r="B737" s="104" t="str">
        <f>[4]SayfaKAY!D331</f>
        <v>3874(3)</v>
      </c>
      <c r="C737" s="105" t="str">
        <f>[4]SayfaKAY!E331</f>
        <v>MA</v>
      </c>
      <c r="D737" s="105">
        <f>[4]SayfaKAY!F331</f>
        <v>110748</v>
      </c>
      <c r="E737" s="106" t="str">
        <f>[4]SayfaKAY!G331</f>
        <v>BOZ-KAY5+6-FF-330</v>
      </c>
      <c r="F737" s="134">
        <f t="shared" si="496"/>
        <v>45628</v>
      </c>
      <c r="G737" s="135">
        <f t="shared" si="497"/>
        <v>0.49375000000145519</v>
      </c>
      <c r="H737" s="235">
        <f>[4]SayfaKAY!H331</f>
        <v>45628.493750000001</v>
      </c>
      <c r="I737" s="104" t="str">
        <f>[4]SayfaKAY!I331</f>
        <v>Hat/Line</v>
      </c>
      <c r="J737" s="103" t="str">
        <f>IF([4]SayfaKAY!J331="","",IF([4]SayfaKAY!J331="Müşteri","Notified by Customer","Notified by Bozankaya"))</f>
        <v>Notified by Bozankaya</v>
      </c>
      <c r="K737" s="103" t="e">
        <f>VLOOKUP([4]SayfaKAY!L331,#REF!,2,FALSE)</f>
        <v>#REF!</v>
      </c>
      <c r="L737" s="165" t="str">
        <f>[4]SayfaKAY!X331</f>
        <v>NSC TEKNOLOJİ ve İNŞAAT LTD.ŞTİ.</v>
      </c>
      <c r="M737" s="107" t="str">
        <f t="shared" si="498"/>
        <v>KAY5+6-BOZ-KAY5+6-FF-330</v>
      </c>
      <c r="N737" s="105" t="str">
        <f>[4]SayfaKAY!M331</f>
        <v>Cctv ekran pixselleri bozulmuş renk değişimi var</v>
      </c>
      <c r="O737" s="166" t="str">
        <f>[4]SayfaKAY!P331</f>
        <v>C-Uyarı, sürüş devamlılığı</v>
      </c>
      <c r="P737" s="166" t="str">
        <f>[4]SayfaKAY!Q331</f>
        <v>B(Servisten çekmeye etki eden arıza)</v>
      </c>
      <c r="Q737" s="166" t="str">
        <f>[4]SayfaKAY!R331</f>
        <v>N.A(Yaralanma yok)</v>
      </c>
      <c r="R737" s="132" t="str" cm="1">
        <f t="array" ref="R737">IF([4]SayfaKAY!U331="","",_xlfn.IFS([4]SayfaKAY!U331="Bozankaya","Bozankaya",[4]SayfaKAY!U331="Müşteri","Customer",[4]SayfaKAY!U331="Tedarikçi","Equipment Supplier"))</f>
        <v>Equipment Supplier</v>
      </c>
      <c r="S737" s="204" t="str">
        <f>[4]SayfaKAY!N331</f>
        <v>Ekran değişimi yapıldı</v>
      </c>
      <c r="T737" s="133" t="str">
        <f>[4]SayfaKAY!AD331</f>
        <v>*Ekipman değiştirilecek</v>
      </c>
      <c r="U737" s="132" t="str">
        <f>[4]SayfaKAY!W331</f>
        <v>Evet</v>
      </c>
      <c r="V737" s="108">
        <f>[4]SayfaKAY!AZ331</f>
        <v>1</v>
      </c>
      <c r="W737" s="136">
        <f t="shared" si="499"/>
        <v>45628</v>
      </c>
      <c r="X737" s="137" t="str">
        <f t="shared" si="500"/>
        <v>12:00</v>
      </c>
      <c r="Y737" s="235">
        <f>[4]SayfaKAY!AE331</f>
        <v>45628.5</v>
      </c>
      <c r="Z737" s="109">
        <f t="shared" si="501"/>
        <v>45628</v>
      </c>
      <c r="AA737" s="110" t="str">
        <f t="shared" si="502"/>
        <v>13:30</v>
      </c>
      <c r="AB737" s="182">
        <f>[4]SayfaKAY!BA331</f>
        <v>45628.5625</v>
      </c>
      <c r="AC737" s="257">
        <f t="shared" si="503"/>
        <v>98.999999997904524</v>
      </c>
      <c r="AD737" s="111">
        <f t="shared" si="504"/>
        <v>45628</v>
      </c>
      <c r="AE737" s="111" t="str">
        <f t="shared" si="505"/>
        <v>13:30</v>
      </c>
      <c r="AF737" s="235">
        <f>[4]SayfaKAY!BA331</f>
        <v>45628.5625</v>
      </c>
      <c r="AG737" s="179" t="str">
        <f>[4]SayfaKAY!S331</f>
        <v>(III) Farklı Araçlarda Tekrarlayan Arıza</v>
      </c>
      <c r="AH737" s="178" t="str">
        <f t="shared" si="506"/>
        <v>Bu Arıza Aracın Servise Verilmesine Engel</v>
      </c>
      <c r="AI737" s="163" t="str">
        <f>[4]SayfaKAY!AV331</f>
        <v/>
      </c>
      <c r="AJ737" s="164" t="str">
        <f t="shared" si="507"/>
        <v/>
      </c>
      <c r="AK737" s="164" t="str">
        <f t="shared" si="508"/>
        <v/>
      </c>
      <c r="AL737" s="112" t="str">
        <f>[4]SayfaKAY!AX331</f>
        <v/>
      </c>
      <c r="AM737" s="257" cm="1">
        <f t="array" ref="AM737">IFERROR(IF(AND(P737&lt;&gt;"D(Arıza Değil)",AH737="Bu Arıza Aracın Servise Verilmesine Engel Değil"),
IF(Z737-F737&gt;0,(AB737-Y737)*24*60,
IF(OR(AND(G737&gt;$AS$1,G737&lt;$AT$1),AND(G737&gt;$AU$1,G737&lt;$AV$1)),
(AF737-H737)*24*60,     BH:BH0)),        AN737),0)</f>
        <v>98.999999997904524</v>
      </c>
      <c r="AN737" s="257">
        <f t="shared" si="509"/>
        <v>98.999999997904524</v>
      </c>
      <c r="AO737" s="174" t="str">
        <f>[4]SayfaKAY!AG331</f>
        <v>NSC</v>
      </c>
      <c r="AP737" s="174" t="str">
        <f>[4]SayfaKAY!AI331</f>
        <v>E810-7145</v>
      </c>
      <c r="AQ737" s="174" t="str">
        <f>[4]SayfaKAY!AQ331</f>
        <v>SA41452.03.022.01</v>
      </c>
      <c r="AR737" s="174" t="str">
        <f>[4]SayfaKAY!AH331</f>
        <v>CCTV EKRANI</v>
      </c>
      <c r="AS737" s="174">
        <f>[4]SayfaKAY!AJ331</f>
        <v>1</v>
      </c>
      <c r="AT737" s="175" t="str">
        <f>[4]SayfaKAY!AM331</f>
        <v/>
      </c>
      <c r="AU737" s="176" t="str">
        <f>[4]SayfaKAY!AL331</f>
        <v/>
      </c>
      <c r="AV737" s="176" t="str">
        <f>[4]SayfaKAY!AP331</f>
        <v/>
      </c>
      <c r="AW737" s="177" t="str">
        <f>[4]SayfaKAY!AT331</f>
        <v/>
      </c>
      <c r="AX737" s="194">
        <f t="shared" si="510"/>
        <v>1088.9999999769498</v>
      </c>
      <c r="AY737" s="168"/>
      <c r="AZ737" s="167"/>
      <c r="BA737" s="113"/>
      <c r="BB737" s="171" t="str">
        <f t="shared" si="537"/>
        <v/>
      </c>
      <c r="BC737" s="114"/>
      <c r="BD737" s="114"/>
      <c r="BE737" s="114"/>
      <c r="BF737" s="114"/>
      <c r="BG737" s="114"/>
      <c r="BH737" s="114" t="str">
        <f>IFERROR(FRACAS!AN334, "Hata Var")</f>
        <v/>
      </c>
      <c r="BI737" s="114"/>
      <c r="BJ737" s="114"/>
      <c r="BK737" s="105" t="str">
        <f>[4]SayfaKAY!AW331</f>
        <v/>
      </c>
      <c r="BL737" s="105" t="str">
        <f>[4]SayfaKAY!V331</f>
        <v>NSC</v>
      </c>
      <c r="BM737" s="114"/>
      <c r="BN737" s="171" t="str">
        <f t="shared" si="511"/>
        <v>x yok</v>
      </c>
      <c r="BO737" s="171" t="b">
        <f t="shared" si="512"/>
        <v>0</v>
      </c>
      <c r="BP737" s="171" t="b">
        <f t="shared" si="513"/>
        <v>0</v>
      </c>
      <c r="BQ737" s="226">
        <f t="shared" si="514"/>
        <v>8.9999999979045242</v>
      </c>
      <c r="BR737" s="226">
        <f t="shared" si="515"/>
        <v>90</v>
      </c>
      <c r="BS737" s="226">
        <f t="shared" si="516"/>
        <v>98.999999997904524</v>
      </c>
      <c r="BT737" s="114"/>
      <c r="BU737" s="242"/>
      <c r="BV737" s="233">
        <f t="shared" si="517"/>
        <v>0</v>
      </c>
      <c r="BW737" s="226" t="str">
        <f t="shared" si="518"/>
        <v>Hayır, çakışma yok</v>
      </c>
      <c r="BX737" s="229"/>
      <c r="BY737" s="247">
        <f t="shared" si="519"/>
        <v>6.2499999985448085E-3</v>
      </c>
      <c r="BZ737" s="247">
        <f t="shared" si="520"/>
        <v>6.25E-2</v>
      </c>
      <c r="CA737" s="247">
        <f t="shared" si="521"/>
        <v>6.8749999998544808E-2</v>
      </c>
      <c r="CB737" s="213"/>
      <c r="CC737" s="211"/>
      <c r="CD737" s="196"/>
      <c r="CE737" s="213">
        <v>330</v>
      </c>
      <c r="CF737" s="182">
        <f t="shared" si="522"/>
        <v>45628.493750000001</v>
      </c>
      <c r="CG737" s="182">
        <f t="shared" si="523"/>
        <v>45628.5625</v>
      </c>
      <c r="CH737" s="196"/>
      <c r="CI737" s="196"/>
      <c r="CJ737" s="196"/>
      <c r="CK737" s="196">
        <f t="shared" si="524"/>
        <v>6.25E-2</v>
      </c>
      <c r="CL737" s="196">
        <f t="shared" si="525"/>
        <v>6.2499999985448085E-3</v>
      </c>
      <c r="CM737" s="196">
        <f t="shared" si="526"/>
        <v>6.8749999998544808E-2</v>
      </c>
      <c r="CN737" s="114"/>
      <c r="CO737" s="115">
        <f t="shared" si="527"/>
        <v>98.999999997904524</v>
      </c>
      <c r="CP737" s="116">
        <f t="shared" si="528"/>
        <v>3.75</v>
      </c>
      <c r="CQ737" s="117">
        <f t="shared" si="529"/>
        <v>0.49375000000145519</v>
      </c>
      <c r="CR737" s="117">
        <f t="shared" si="530"/>
        <v>45628.5</v>
      </c>
      <c r="CS737" s="117">
        <f t="shared" si="531"/>
        <v>45628.5625</v>
      </c>
      <c r="CT737" s="118">
        <f t="shared" si="532"/>
        <v>65704329</v>
      </c>
      <c r="CU737" s="118">
        <f t="shared" si="533"/>
        <v>90</v>
      </c>
      <c r="CV737" s="118">
        <f t="shared" si="534"/>
        <v>65704419</v>
      </c>
      <c r="CW737" s="119">
        <f t="shared" si="535"/>
        <v>0.9999986302291175</v>
      </c>
    </row>
    <row r="738" spans="1:101" ht="118.5" customHeight="1" x14ac:dyDescent="0.3">
      <c r="A738" s="160" t="str">
        <f>[4]SayfaKAY!C691</f>
        <v>KAY5+6</v>
      </c>
      <c r="B738" s="104" t="str">
        <f>[4]SayfaKAY!D691</f>
        <v>3874(3)</v>
      </c>
      <c r="C738" s="105" t="str">
        <f>[4]SayfaKAY!E691</f>
        <v>MA</v>
      </c>
      <c r="D738" s="105">
        <f>[4]SayfaKAY!F691</f>
        <v>110602</v>
      </c>
      <c r="E738" s="106" t="str">
        <f>[4]SayfaKAY!G691</f>
        <v>BOZ-KAY5+6-FF-678</v>
      </c>
      <c r="F738" s="193">
        <f t="shared" si="496"/>
        <v>45628</v>
      </c>
      <c r="G738" s="135">
        <f t="shared" si="497"/>
        <v>0.12361111109930789</v>
      </c>
      <c r="H738" s="235">
        <f>[4]SayfaKAY!H691</f>
        <v>45628.123611111099</v>
      </c>
      <c r="I738" s="104" t="str">
        <f>[4]SayfaKAY!I691</f>
        <v>Hat/Line</v>
      </c>
      <c r="J738" s="103" t="str">
        <f>IF([4]SayfaKAY!J691="","",IF([4]SayfaKAY!J691="Müşteri","Notified by Customer","Notified by Bozankaya"))</f>
        <v>Notified by Customer</v>
      </c>
      <c r="K738" s="103" t="e">
        <f>VLOOKUP([4]SayfaKAY!L691,#REF!,2,FALSE)</f>
        <v>#REF!</v>
      </c>
      <c r="L738" s="165" t="str">
        <f>[4]SayfaKAY!X691</f>
        <v>ELTESAN ELEKTRO MEKANİK SOĞUTMA SAN</v>
      </c>
      <c r="M738" s="107" t="str">
        <f t="shared" si="498"/>
        <v>KAY5+6-BOZ-KAY5+6-FF-678</v>
      </c>
      <c r="N738" s="105" t="str">
        <f>[4]SayfaKAY!M691</f>
        <v>Makinist kabini ve yolcu bölümü soğuk</v>
      </c>
      <c r="O738" s="166" t="str">
        <f>[4]SayfaKAY!P691</f>
        <v>C-Uyarı, sürüş devamlılığı</v>
      </c>
      <c r="P738" s="166" t="str">
        <f>[4]SayfaKAY!Q691</f>
        <v>B(Servisten çekmeye etki eden arıza)</v>
      </c>
      <c r="Q738" s="166" t="str">
        <f>[4]SayfaKAY!R691</f>
        <v>N.A(Yaralanma yok)</v>
      </c>
      <c r="R738" s="132" t="str" cm="1">
        <f t="array" ref="R738">IF([4]SayfaKAY!U691="","",_xlfn.IFS([4]SayfaKAY!U691="Bozankaya","Bozankaya",[4]SayfaKAY!U691="Müşteri","Customer",[4]SayfaKAY!U691="Tedarikçi","Equipment Supplier"))</f>
        <v>Equipment Supplier</v>
      </c>
      <c r="S738" s="204" t="str">
        <f>[4]SayfaKAY!N691</f>
        <v>Araç resetlendi</v>
      </c>
      <c r="T738" s="133" t="str">
        <f>[4]SayfaKAY!AD691</f>
        <v>*Reset edildi</v>
      </c>
      <c r="U738" s="132" t="str">
        <f>[4]SayfaKAY!W691</f>
        <v>Evet</v>
      </c>
      <c r="V738" s="108">
        <f>[4]SayfaKAY!AZ691</f>
        <v>1</v>
      </c>
      <c r="W738" s="136">
        <f t="shared" si="499"/>
        <v>45627</v>
      </c>
      <c r="X738" s="137" t="str">
        <f t="shared" si="500"/>
        <v>05:00</v>
      </c>
      <c r="Y738" s="235">
        <f>[4]SayfaKAY!AE691</f>
        <v>45627.208333333299</v>
      </c>
      <c r="Z738" s="109">
        <f t="shared" si="501"/>
        <v>45628</v>
      </c>
      <c r="AA738" s="110" t="str">
        <f t="shared" si="502"/>
        <v>06:00</v>
      </c>
      <c r="AB738" s="182">
        <f>[4]SayfaKAY!BA691</f>
        <v>45628.25</v>
      </c>
      <c r="AC738" s="257">
        <f t="shared" si="503"/>
        <v>182.00000001699664</v>
      </c>
      <c r="AD738" s="111">
        <f t="shared" si="504"/>
        <v>45628</v>
      </c>
      <c r="AE738" s="111" t="str">
        <f t="shared" si="505"/>
        <v>06:00</v>
      </c>
      <c r="AF738" s="235">
        <f>[4]SayfaKAY!BA691</f>
        <v>45628.25</v>
      </c>
      <c r="AG738" s="179" t="str">
        <f>[4]SayfaKAY!S691</f>
        <v>(III) Farklı Araçlarda Tekrarlayan Arıza</v>
      </c>
      <c r="AH738" s="178" t="str">
        <f t="shared" si="506"/>
        <v>Bu Arıza Aracın Servise Verilmesine Engel</v>
      </c>
      <c r="AI738" s="163" t="str">
        <f>[4]SayfaKAY!AV691</f>
        <v/>
      </c>
      <c r="AJ738" s="164" t="str">
        <f t="shared" si="507"/>
        <v/>
      </c>
      <c r="AK738" s="164" t="str">
        <f t="shared" si="508"/>
        <v/>
      </c>
      <c r="AL738" s="112" t="str">
        <f>[4]SayfaKAY!AX691</f>
        <v/>
      </c>
      <c r="AM738" s="257" cm="1">
        <f t="array" ref="AM738">IFERROR(IF(AND(P738&lt;&gt;"D(Arıza Değil)",AH738="Bu Arıza Aracın Servise Verilmesine Engel Değil"),
IF(Z738-F738&gt;0,(AB738-Y738)*24*60,
IF(OR(AND(G738&gt;$AS$1,G738&lt;$AT$1),AND(G738&gt;$AU$1,G738&lt;$AV$1)),
(AF738-H738)*24*60,     BH:BH0)),        AN738),0)</f>
        <v>182.00000001699664</v>
      </c>
      <c r="AN738" s="257">
        <f t="shared" si="509"/>
        <v>182.00000001699664</v>
      </c>
      <c r="AO738" s="174" t="str">
        <f>[4]SayfaKAY!AG691</f>
        <v/>
      </c>
      <c r="AP738" s="174" t="str">
        <f>[4]SayfaKAY!AI691</f>
        <v/>
      </c>
      <c r="AQ738" s="174" t="str">
        <f>[4]SayfaKAY!AQ691</f>
        <v/>
      </c>
      <c r="AR738" s="174" t="str">
        <f>[4]SayfaKAY!AH691</f>
        <v/>
      </c>
      <c r="AS738" s="174" t="str">
        <f>[4]SayfaKAY!AJ691</f>
        <v/>
      </c>
      <c r="AT738" s="175" t="str">
        <f>[4]SayfaKAY!AM691</f>
        <v/>
      </c>
      <c r="AU738" s="176" t="str">
        <f>[4]SayfaKAY!AL691</f>
        <v/>
      </c>
      <c r="AV738" s="176" t="str">
        <f>[4]SayfaKAY!AP691</f>
        <v/>
      </c>
      <c r="AW738" s="177" t="str">
        <f>[4]SayfaKAY!AT691</f>
        <v/>
      </c>
      <c r="AX738" s="194">
        <f t="shared" si="510"/>
        <v>2002.000000186963</v>
      </c>
      <c r="AY738" s="168"/>
      <c r="AZ738" s="167"/>
      <c r="BA738" s="113"/>
      <c r="BB738" s="171" t="str">
        <f t="shared" si="537"/>
        <v/>
      </c>
      <c r="BC738" s="114"/>
      <c r="BD738" s="114"/>
      <c r="BE738" s="114"/>
      <c r="BF738" s="114"/>
      <c r="BG738" s="114"/>
      <c r="BH738" s="114">
        <f>IFERROR(FRACAS!AN694, "Hata Var")</f>
        <v>1484.0000000596046</v>
      </c>
      <c r="BI738" s="114"/>
      <c r="BJ738" s="114"/>
      <c r="BK738" s="105" t="str">
        <f>[4]SayfaKAY!AW691</f>
        <v/>
      </c>
      <c r="BL738" s="105" t="str">
        <f>[4]SayfaKAY!V691</f>
        <v>ELTESAN ELEKTRO MEKANİK SOĞUTMA SAN</v>
      </c>
      <c r="BM738" s="114"/>
      <c r="BN738" s="171" t="str">
        <f t="shared" si="511"/>
        <v>x yok</v>
      </c>
      <c r="BO738" s="171" t="b">
        <f t="shared" si="512"/>
        <v>0</v>
      </c>
      <c r="BP738" s="171" t="b">
        <f t="shared" si="513"/>
        <v>0</v>
      </c>
      <c r="BQ738" s="226">
        <f t="shared" si="514"/>
        <v>-1318.0000000318978</v>
      </c>
      <c r="BR738" s="226">
        <f t="shared" si="515"/>
        <v>1500.0000000488944</v>
      </c>
      <c r="BS738" s="226">
        <f t="shared" si="516"/>
        <v>182.00000001699664</v>
      </c>
      <c r="BT738" s="114"/>
      <c r="BU738" s="242"/>
      <c r="BV738" s="233">
        <f t="shared" si="517"/>
        <v>1</v>
      </c>
      <c r="BW738" s="226" t="str">
        <f t="shared" si="518"/>
        <v>Evet, çakışma var</v>
      </c>
      <c r="BX738" s="229"/>
      <c r="BY738" s="247">
        <f t="shared" si="519"/>
        <v>-0.91527777779992903</v>
      </c>
      <c r="BZ738" s="247">
        <f t="shared" si="520"/>
        <v>1.0416666667006211</v>
      </c>
      <c r="CA738" s="247">
        <f t="shared" si="521"/>
        <v>0.12638888890069211</v>
      </c>
      <c r="CB738" s="213"/>
      <c r="CC738" s="211"/>
      <c r="CD738" s="196"/>
      <c r="CE738" s="213">
        <v>690</v>
      </c>
      <c r="CF738" s="182">
        <f t="shared" si="522"/>
        <v>45628.123611111099</v>
      </c>
      <c r="CG738" s="182">
        <f t="shared" si="523"/>
        <v>45628.25</v>
      </c>
      <c r="CH738" s="196"/>
      <c r="CI738" s="196"/>
      <c r="CJ738" s="196"/>
      <c r="CK738" s="196">
        <f t="shared" si="524"/>
        <v>1.0416666667006211</v>
      </c>
      <c r="CL738" s="196">
        <f t="shared" si="525"/>
        <v>-0.91527777779992903</v>
      </c>
      <c r="CM738" s="196">
        <f t="shared" si="526"/>
        <v>0.12638888890069211</v>
      </c>
      <c r="CN738" s="114"/>
      <c r="CO738" s="115">
        <f t="shared" si="527"/>
        <v>182.00000001699664</v>
      </c>
      <c r="CP738" s="116">
        <f t="shared" si="528"/>
        <v>62.500000002037268</v>
      </c>
      <c r="CQ738" s="117">
        <f t="shared" si="529"/>
        <v>0.12361111109930789</v>
      </c>
      <c r="CR738" s="117">
        <f t="shared" si="530"/>
        <v>45627.208333333299</v>
      </c>
      <c r="CS738" s="117">
        <f t="shared" si="531"/>
        <v>45628.25</v>
      </c>
      <c r="CT738" s="118">
        <f t="shared" si="532"/>
        <v>65703001.99999997</v>
      </c>
      <c r="CU738" s="118">
        <f t="shared" si="533"/>
        <v>1500.0000000488944</v>
      </c>
      <c r="CV738" s="118">
        <f t="shared" si="534"/>
        <v>65704502.000000015</v>
      </c>
      <c r="CW738" s="119">
        <f t="shared" si="535"/>
        <v>0.99997717051412938</v>
      </c>
    </row>
    <row r="739" spans="1:101" ht="118.5" customHeight="1" x14ac:dyDescent="0.3">
      <c r="A739" s="160" t="str">
        <f>[4]SayfaKAY!C715</f>
        <v>KAY5+6</v>
      </c>
      <c r="B739" s="104" t="str">
        <f>[4]SayfaKAY!D715</f>
        <v>3877(6)</v>
      </c>
      <c r="C739" s="105" t="str">
        <f>[4]SayfaKAY!E715</f>
        <v>MA</v>
      </c>
      <c r="D739" s="105">
        <f>[4]SayfaKAY!F715</f>
        <v>63780</v>
      </c>
      <c r="E739" s="106" t="str">
        <f>[4]SayfaKAY!G715</f>
        <v>BOZ-KAY5+6-FF-702</v>
      </c>
      <c r="F739" s="193">
        <f t="shared" si="496"/>
        <v>45628</v>
      </c>
      <c r="G739" s="135">
        <f t="shared" si="497"/>
        <v>0.12291666670353152</v>
      </c>
      <c r="H739" s="235">
        <f>[4]SayfaKAY!H715</f>
        <v>45628.122916666704</v>
      </c>
      <c r="I739" s="104" t="str">
        <f>[4]SayfaKAY!I715</f>
        <v>Hat/Line</v>
      </c>
      <c r="J739" s="103" t="str">
        <f>IF([4]SayfaKAY!J715="","",IF([4]SayfaKAY!J715="Müşteri","Notified by Customer","Notified by Bozankaya"))</f>
        <v>Notified by Customer</v>
      </c>
      <c r="K739" s="103" t="e">
        <f>VLOOKUP([4]SayfaKAY!L715,#REF!,2,FALSE)</f>
        <v>#REF!</v>
      </c>
      <c r="L739" s="165" t="str">
        <f>[4]SayfaKAY!X715</f>
        <v>ELTESAN ELEKTRO MEKANİK SOĞUTMA SAN</v>
      </c>
      <c r="M739" s="107" t="str">
        <f t="shared" si="498"/>
        <v>KAY5+6-BOZ-KAY5+6-FF-702</v>
      </c>
      <c r="N739" s="105" t="str">
        <f>[4]SayfaKAY!M715</f>
        <v>Makinist kabini ve yolcu bölümleri klima çalışmıyor</v>
      </c>
      <c r="O739" s="166" t="str">
        <f>[4]SayfaKAY!P715</f>
        <v>C-Uyarı, sürüş devamlılığı</v>
      </c>
      <c r="P739" s="166" t="str">
        <f>[4]SayfaKAY!Q715</f>
        <v>B(Servisten çekmeye etki eden arıza)</v>
      </c>
      <c r="Q739" s="166" t="str">
        <f>[4]SayfaKAY!R715</f>
        <v>N.A(Yaralanma yok)</v>
      </c>
      <c r="R739" s="132" t="str" cm="1">
        <f t="array" ref="R739">IF([4]SayfaKAY!U715="","",_xlfn.IFS([4]SayfaKAY!U715="Bozankaya","Bozankaya",[4]SayfaKAY!U715="Müşteri","Customer",[4]SayfaKAY!U715="Tedarikçi","Equipment Supplier"))</f>
        <v>Equipment Supplier</v>
      </c>
      <c r="S739" s="204" t="str">
        <f>[4]SayfaKAY!N715</f>
        <v>Mastercard resetlendi,sorun giderildi</v>
      </c>
      <c r="T739" s="133" t="str">
        <f>[4]SayfaKAY!AD715</f>
        <v>*Reset edildi</v>
      </c>
      <c r="U739" s="132" t="str">
        <f>[4]SayfaKAY!W715</f>
        <v>Evet</v>
      </c>
      <c r="V739" s="108" t="str">
        <f>[4]SayfaKAY!AZ715</f>
        <v/>
      </c>
      <c r="W739" s="136">
        <f t="shared" si="499"/>
        <v>45627</v>
      </c>
      <c r="X739" s="137" t="str">
        <f t="shared" si="500"/>
        <v>05:00</v>
      </c>
      <c r="Y739" s="235">
        <f>[4]SayfaKAY!AE715</f>
        <v>45627.208333333299</v>
      </c>
      <c r="Z739" s="109">
        <f t="shared" si="501"/>
        <v>45628</v>
      </c>
      <c r="AA739" s="110" t="str">
        <f t="shared" si="502"/>
        <v>07:00</v>
      </c>
      <c r="AB739" s="182">
        <f>[4]SayfaKAY!BA715</f>
        <v>45628.291666666701</v>
      </c>
      <c r="AC739" s="257">
        <f t="shared" si="503"/>
        <v>242.99999999580905</v>
      </c>
      <c r="AD739" s="111">
        <f t="shared" si="504"/>
        <v>45628</v>
      </c>
      <c r="AE739" s="111" t="str">
        <f t="shared" si="505"/>
        <v>07:00</v>
      </c>
      <c r="AF739" s="235">
        <f>[4]SayfaKAY!BA715</f>
        <v>45628.291666666701</v>
      </c>
      <c r="AG739" s="179" t="str">
        <f>[4]SayfaKAY!S715</f>
        <v>(II) Aynı Araçta Tekrarlayan Arıza</v>
      </c>
      <c r="AH739" s="178" t="str">
        <f t="shared" si="506"/>
        <v>Bu Arıza Aracın Servise Verilmesine Engel</v>
      </c>
      <c r="AI739" s="163" t="str">
        <f>[4]SayfaKAY!AV715</f>
        <v/>
      </c>
      <c r="AJ739" s="164" t="str">
        <f t="shared" si="507"/>
        <v/>
      </c>
      <c r="AK739" s="164" t="str">
        <f t="shared" si="508"/>
        <v/>
      </c>
      <c r="AL739" s="112" t="str">
        <f>[4]SayfaKAY!AX715</f>
        <v/>
      </c>
      <c r="AM739" s="257" cm="1">
        <f t="array" ref="AM739">IFERROR(IF(AND(P739&lt;&gt;"D(Arıza Değil)",AH739="Bu Arıza Aracın Servise Verilmesine Engel Değil"),
IF(Z739-F739&gt;0,(AB739-Y739)*24*60,
IF(OR(AND(G739&gt;$AS$1,G739&lt;$AT$1),AND(G739&gt;$AU$1,G739&lt;$AV$1)),
(AF739-H739)*24*60,     BH:BH0)),        AN739),0)</f>
        <v>242.99999999580905</v>
      </c>
      <c r="AN739" s="257">
        <f t="shared" si="509"/>
        <v>242.99999999580905</v>
      </c>
      <c r="AO739" s="174" t="str">
        <f>[4]SayfaKAY!AG715</f>
        <v/>
      </c>
      <c r="AP739" s="174" t="str">
        <f>[4]SayfaKAY!AI715</f>
        <v/>
      </c>
      <c r="AQ739" s="174" t="str">
        <f>[4]SayfaKAY!AQ715</f>
        <v/>
      </c>
      <c r="AR739" s="174" t="str">
        <f>[4]SayfaKAY!AH715</f>
        <v/>
      </c>
      <c r="AS739" s="174" t="str">
        <f>[4]SayfaKAY!AJ715</f>
        <v/>
      </c>
      <c r="AT739" s="175" t="str">
        <f>[4]SayfaKAY!AM715</f>
        <v/>
      </c>
      <c r="AU739" s="176" t="str">
        <f>[4]SayfaKAY!AL715</f>
        <v/>
      </c>
      <c r="AV739" s="176" t="str">
        <f>[4]SayfaKAY!AP715</f>
        <v/>
      </c>
      <c r="AW739" s="177" t="str">
        <f>[4]SayfaKAY!AT715</f>
        <v/>
      </c>
      <c r="AX739" s="194" t="str">
        <f t="shared" si="510"/>
        <v/>
      </c>
      <c r="AY739" s="168"/>
      <c r="AZ739" s="167"/>
      <c r="BA739" s="113"/>
      <c r="BB739" s="171" t="str">
        <f t="shared" si="537"/>
        <v/>
      </c>
      <c r="BC739" s="114"/>
      <c r="BD739" s="114"/>
      <c r="BE739" s="114"/>
      <c r="BF739" s="114"/>
      <c r="BG739" s="114"/>
      <c r="BH739" s="114">
        <f>IFERROR(FRACAS!AN718, "Hata Var")</f>
        <v>1498.0000000318978</v>
      </c>
      <c r="BI739" s="114"/>
      <c r="BJ739" s="114"/>
      <c r="BK739" s="105" t="str">
        <f>[4]SayfaKAY!AW715</f>
        <v/>
      </c>
      <c r="BL739" s="105" t="str">
        <f>[4]SayfaKAY!V715</f>
        <v>ELTESAN ELEKTRO MEKANİK SOĞUTMA SAN</v>
      </c>
      <c r="BM739" s="114"/>
      <c r="BN739" s="171" t="str">
        <f t="shared" si="511"/>
        <v>x yok</v>
      </c>
      <c r="BO739" s="171" t="b">
        <f t="shared" si="512"/>
        <v>0</v>
      </c>
      <c r="BP739" s="171" t="b">
        <f t="shared" si="513"/>
        <v>0</v>
      </c>
      <c r="BQ739" s="226">
        <f t="shared" si="514"/>
        <v>-1317.0000001019798</v>
      </c>
      <c r="BR739" s="226">
        <f t="shared" si="515"/>
        <v>1560.0000000977889</v>
      </c>
      <c r="BS739" s="226">
        <f t="shared" si="516"/>
        <v>242.99999999580905</v>
      </c>
      <c r="BT739" s="114"/>
      <c r="BU739" s="242"/>
      <c r="BV739" s="233">
        <f t="shared" si="517"/>
        <v>4</v>
      </c>
      <c r="BW739" s="226" t="str">
        <f t="shared" si="518"/>
        <v>Evet, çakışma var</v>
      </c>
      <c r="BX739" s="229"/>
      <c r="BY739" s="247">
        <f t="shared" si="519"/>
        <v>-0.91458333340415265</v>
      </c>
      <c r="BZ739" s="247">
        <f t="shared" si="520"/>
        <v>1.0833333334012423</v>
      </c>
      <c r="CA739" s="247">
        <f t="shared" si="521"/>
        <v>0.16874999999708962</v>
      </c>
      <c r="CB739" s="213"/>
      <c r="CC739" s="211"/>
      <c r="CD739" s="196"/>
      <c r="CE739" s="213">
        <v>714</v>
      </c>
      <c r="CF739" s="182">
        <f t="shared" si="522"/>
        <v>45628.122916666704</v>
      </c>
      <c r="CG739" s="182">
        <f t="shared" si="523"/>
        <v>45628.291666666701</v>
      </c>
      <c r="CH739" s="196"/>
      <c r="CI739" s="196"/>
      <c r="CJ739" s="196"/>
      <c r="CK739" s="196">
        <f t="shared" si="524"/>
        <v>1.0833333334012423</v>
      </c>
      <c r="CL739" s="196">
        <f t="shared" si="525"/>
        <v>-0.91458333340415265</v>
      </c>
      <c r="CM739" s="196">
        <f t="shared" si="526"/>
        <v>0.16874999999708962</v>
      </c>
      <c r="CN739" s="114"/>
      <c r="CO739" s="115">
        <f t="shared" si="527"/>
        <v>242.99999999580905</v>
      </c>
      <c r="CP739" s="116">
        <f t="shared" si="528"/>
        <v>65.000000004074536</v>
      </c>
      <c r="CQ739" s="117">
        <f t="shared" si="529"/>
        <v>0.12291666670353152</v>
      </c>
      <c r="CR739" s="117">
        <f t="shared" si="530"/>
        <v>45627.208333333299</v>
      </c>
      <c r="CS739" s="117">
        <f t="shared" si="531"/>
        <v>45628.291666666701</v>
      </c>
      <c r="CT739" s="118">
        <f t="shared" si="532"/>
        <v>65703002.999999896</v>
      </c>
      <c r="CU739" s="118">
        <f t="shared" si="533"/>
        <v>1560.0000000977889</v>
      </c>
      <c r="CV739" s="118">
        <f t="shared" si="534"/>
        <v>65704562.999999993</v>
      </c>
      <c r="CW739" s="119">
        <f t="shared" si="535"/>
        <v>0.99997625735673645</v>
      </c>
    </row>
    <row r="740" spans="1:101" ht="118.5" customHeight="1" x14ac:dyDescent="0.3">
      <c r="A740" s="160" t="str">
        <f>[4]SayfaKAY!C545</f>
        <v>KAY5+6</v>
      </c>
      <c r="B740" s="104" t="str">
        <f>[4]SayfaKAY!D545</f>
        <v>3877(6)</v>
      </c>
      <c r="C740" s="105" t="str">
        <f>[4]SayfaKAY!E545</f>
        <v>MA</v>
      </c>
      <c r="D740" s="105">
        <f>[4]SayfaKAY!F545</f>
        <v>62889</v>
      </c>
      <c r="E740" s="106" t="str">
        <f>[4]SayfaKAY!G545</f>
        <v>BOZ-KAY5+6-FF-544</v>
      </c>
      <c r="F740" s="134">
        <f t="shared" si="496"/>
        <v>45627</v>
      </c>
      <c r="G740" s="135">
        <f t="shared" si="497"/>
        <v>0.94999999999708962</v>
      </c>
      <c r="H740" s="235">
        <f>[4]SayfaKAY!H545</f>
        <v>45627.95</v>
      </c>
      <c r="I740" s="104" t="str">
        <f>[4]SayfaKAY!I545</f>
        <v>Hat/Line</v>
      </c>
      <c r="J740" s="103" t="str">
        <f>IF([4]SayfaKAY!J545="","",IF([4]SayfaKAY!J545="Müşteri","Notified by Customer","Notified by Bozankaya"))</f>
        <v>Notified by Customer</v>
      </c>
      <c r="K740" s="103" t="e">
        <f>VLOOKUP([4]SayfaKAY!L545,#REF!,2,FALSE)</f>
        <v>#REF!</v>
      </c>
      <c r="L740" s="165" t="str">
        <f>[4]SayfaKAY!X545</f>
        <v>ELTESAN ELEKTRO MEKANİK SOĞUTMA SAN</v>
      </c>
      <c r="M740" s="107" t="str">
        <f t="shared" si="498"/>
        <v>KAY5+6-BOZ-KAY5+6-FF-544</v>
      </c>
      <c r="N740" s="105" t="str">
        <f>[4]SayfaKAY!M545</f>
        <v>Makinist kabini ve yolcu bölümü ısıtma yapmıyor.</v>
      </c>
      <c r="O740" s="166" t="str">
        <f>[4]SayfaKAY!P545</f>
        <v>D-Arıza değil</v>
      </c>
      <c r="P740" s="166" t="str">
        <f>[4]SayfaKAY!Q545</f>
        <v>B(Servisten çekmeye etki eden arıza)</v>
      </c>
      <c r="Q740" s="166" t="str">
        <f>[4]SayfaKAY!R545</f>
        <v>N.A(Yaralanma yok)</v>
      </c>
      <c r="R740" s="132" t="str" cm="1">
        <f t="array" ref="R740">IF([4]SayfaKAY!U545="","",_xlfn.IFS([4]SayfaKAY!U545="Bozankaya","Bozankaya",[4]SayfaKAY!U545="Müşteri","Customer",[4]SayfaKAY!U545="Tedarikçi","Equipment Supplier"))</f>
        <v>Equipment Supplier</v>
      </c>
      <c r="S740" s="204" t="str">
        <f>[4]SayfaKAY!N545</f>
        <v>Sistem devreye girmiyordu. Reset sonrası düzeldi.</v>
      </c>
      <c r="T740" s="133" t="str">
        <f>[4]SayfaKAY!AD545</f>
        <v>*Arıza çözülecek</v>
      </c>
      <c r="U740" s="132" t="str">
        <f>[4]SayfaKAY!W545</f>
        <v>Evet</v>
      </c>
      <c r="V740" s="108">
        <f>[4]SayfaKAY!AZ545</f>
        <v>2</v>
      </c>
      <c r="W740" s="136">
        <f t="shared" si="499"/>
        <v>45628</v>
      </c>
      <c r="X740" s="137" t="str">
        <f t="shared" si="500"/>
        <v>05:00</v>
      </c>
      <c r="Y740" s="235">
        <f>[4]SayfaKAY!AE545</f>
        <v>45628.208333333299</v>
      </c>
      <c r="Z740" s="109">
        <f t="shared" si="501"/>
        <v>45628</v>
      </c>
      <c r="AA740" s="110" t="str">
        <f t="shared" si="502"/>
        <v>07:00</v>
      </c>
      <c r="AB740" s="182">
        <f>[4]SayfaKAY!BA545</f>
        <v>45628.291666666701</v>
      </c>
      <c r="AC740" s="257">
        <f t="shared" si="503"/>
        <v>492.00000005308539</v>
      </c>
      <c r="AD740" s="111">
        <f t="shared" si="504"/>
        <v>45628</v>
      </c>
      <c r="AE740" s="111" t="str">
        <f t="shared" si="505"/>
        <v>07:00</v>
      </c>
      <c r="AF740" s="235">
        <f>[4]SayfaKAY!BA545</f>
        <v>45628.291666666701</v>
      </c>
      <c r="AG740" s="179" t="str">
        <f>[4]SayfaKAY!S545</f>
        <v>(III) Farklı Araçlarda Tekrarlayan Arıza</v>
      </c>
      <c r="AH740" s="178" t="str">
        <f t="shared" si="506"/>
        <v>Bu Arıza Aracın Servise Verilmesine Engel</v>
      </c>
      <c r="AI740" s="163" t="str">
        <f>[4]SayfaKAY!AV545</f>
        <v/>
      </c>
      <c r="AJ740" s="164" t="str">
        <f t="shared" si="507"/>
        <v/>
      </c>
      <c r="AK740" s="164" t="str">
        <f t="shared" si="508"/>
        <v/>
      </c>
      <c r="AL740" s="112" t="str">
        <f>[4]SayfaKAY!AX545</f>
        <v/>
      </c>
      <c r="AM740" s="257" cm="1">
        <f t="array" ref="AM740">IFERROR(IF(AND(P740&lt;&gt;"D(Arıza Değil)",AH740="Bu Arıza Aracın Servise Verilmesine Engel Değil"),
IF(Z740-F740&gt;0,(AB740-Y740)*24*60,
IF(OR(AND(G740&gt;$AS$1,G740&lt;$AT$1),AND(G740&gt;$AU$1,G740&lt;$AV$1)),
(AF740-H740)*24*60,     BH:BH0)),        AN740),0)</f>
        <v>492.00000005308539</v>
      </c>
      <c r="AN740" s="257">
        <f t="shared" si="509"/>
        <v>492.00000005308539</v>
      </c>
      <c r="AO740" s="174" t="str">
        <f>[4]SayfaKAY!AG545</f>
        <v/>
      </c>
      <c r="AP740" s="174" t="str">
        <f>[4]SayfaKAY!AI545</f>
        <v>H500-7240</v>
      </c>
      <c r="AQ740" s="174" t="str">
        <f>[4]SayfaKAY!AQ545</f>
        <v/>
      </c>
      <c r="AR740" s="174" t="str">
        <f>[4]SayfaKAY!AH545</f>
        <v>KLIMA UNITESİ /Eltesan/Hispacold 41,5 kW</v>
      </c>
      <c r="AS740" s="174">
        <f>[4]SayfaKAY!AJ545</f>
        <v>1</v>
      </c>
      <c r="AT740" s="175" t="str">
        <f>[4]SayfaKAY!AM545</f>
        <v/>
      </c>
      <c r="AU740" s="176" t="str">
        <f>[4]SayfaKAY!AL545</f>
        <v/>
      </c>
      <c r="AV740" s="176" t="str">
        <f>[4]SayfaKAY!AP545</f>
        <v/>
      </c>
      <c r="AW740" s="177" t="str">
        <f>[4]SayfaKAY!AT545</f>
        <v/>
      </c>
      <c r="AX740" s="194">
        <f t="shared" si="510"/>
        <v>10824.000001167879</v>
      </c>
      <c r="AY740" s="168"/>
      <c r="AZ740" s="167"/>
      <c r="BA740" s="113"/>
      <c r="BB740" s="171" t="str">
        <f t="shared" si="537"/>
        <v/>
      </c>
      <c r="BC740" s="114"/>
      <c r="BD740" s="114"/>
      <c r="BE740" s="114"/>
      <c r="BF740" s="114"/>
      <c r="BG740" s="114"/>
      <c r="BH740" s="114">
        <f>IFERROR(FRACAS!AN548, "Hata Var")</f>
        <v>525733.9999999234</v>
      </c>
      <c r="BI740" s="114"/>
      <c r="BJ740" s="114"/>
      <c r="BK740" s="105" t="str">
        <f>[4]SayfaKAY!AW545</f>
        <v/>
      </c>
      <c r="BL740" s="105" t="str">
        <f>[4]SayfaKAY!V545</f>
        <v>ELTESAN ELEKTRO MEKANİK SOĞUTMA SAN</v>
      </c>
      <c r="BM740" s="114"/>
      <c r="BN740" s="171" t="str">
        <f t="shared" si="511"/>
        <v>x yok</v>
      </c>
      <c r="BO740" s="171" t="b">
        <f t="shared" si="512"/>
        <v>0</v>
      </c>
      <c r="BP740" s="171" t="str">
        <f t="shared" si="513"/>
        <v>Bir günden fazla süren arıza</v>
      </c>
      <c r="BQ740" s="226">
        <f t="shared" si="514"/>
        <v>371.99999995529652</v>
      </c>
      <c r="BR740" s="226">
        <f t="shared" si="515"/>
        <v>120.00000009778887</v>
      </c>
      <c r="BS740" s="226">
        <f t="shared" si="516"/>
        <v>492.00000005308539</v>
      </c>
      <c r="BT740" s="114"/>
      <c r="BU740" s="242"/>
      <c r="BV740" s="233">
        <f t="shared" si="517"/>
        <v>4</v>
      </c>
      <c r="BW740" s="226" t="str">
        <f t="shared" si="518"/>
        <v>Evet, çakışma var</v>
      </c>
      <c r="BX740" s="229"/>
      <c r="BY740" s="247">
        <f t="shared" si="519"/>
        <v>0.25833333330228925</v>
      </c>
      <c r="BZ740" s="247">
        <f t="shared" si="520"/>
        <v>8.3333333401242271E-2</v>
      </c>
      <c r="CA740" s="247">
        <f t="shared" si="521"/>
        <v>0.34166666670353152</v>
      </c>
      <c r="CB740" s="213"/>
      <c r="CC740" s="211"/>
      <c r="CD740" s="196"/>
      <c r="CE740" s="213">
        <v>544</v>
      </c>
      <c r="CF740" s="182">
        <f t="shared" si="522"/>
        <v>45627.95</v>
      </c>
      <c r="CG740" s="182">
        <f t="shared" si="523"/>
        <v>45628.291666666701</v>
      </c>
      <c r="CH740" s="196"/>
      <c r="CI740" s="196"/>
      <c r="CJ740" s="196"/>
      <c r="CK740" s="196">
        <f t="shared" si="524"/>
        <v>8.3333333401242271E-2</v>
      </c>
      <c r="CL740" s="196">
        <f t="shared" si="525"/>
        <v>0.25833333330228925</v>
      </c>
      <c r="CM740" s="196">
        <f t="shared" si="526"/>
        <v>0.34166666670353152</v>
      </c>
      <c r="CN740" s="114"/>
      <c r="CO740" s="115">
        <f t="shared" si="527"/>
        <v>492.00000005308539</v>
      </c>
      <c r="CP740" s="116">
        <f t="shared" si="528"/>
        <v>5.0000000040745363</v>
      </c>
      <c r="CQ740" s="117">
        <f t="shared" si="529"/>
        <v>0.94999999999708962</v>
      </c>
      <c r="CR740" s="117">
        <f t="shared" si="530"/>
        <v>45628.208333333299</v>
      </c>
      <c r="CS740" s="117">
        <f t="shared" si="531"/>
        <v>45628.291666666701</v>
      </c>
      <c r="CT740" s="118">
        <f t="shared" si="532"/>
        <v>65703251.999999955</v>
      </c>
      <c r="CU740" s="118">
        <f t="shared" si="533"/>
        <v>120.00000009778887</v>
      </c>
      <c r="CV740" s="118">
        <f t="shared" si="534"/>
        <v>65703372.000000052</v>
      </c>
      <c r="CW740" s="119">
        <f t="shared" si="535"/>
        <v>0.99999817360971832</v>
      </c>
    </row>
    <row r="741" spans="1:101" ht="118.5" customHeight="1" x14ac:dyDescent="0.3">
      <c r="A741" s="160" t="str">
        <f>[4]SayfaKAY!C546</f>
        <v>KAY5+6</v>
      </c>
      <c r="B741" s="104" t="str">
        <f>[4]SayfaKAY!D546</f>
        <v>3874(3)</v>
      </c>
      <c r="C741" s="105" t="str">
        <f>[4]SayfaKAY!E546</f>
        <v>MA , RA , RB , P</v>
      </c>
      <c r="D741" s="105">
        <f>[4]SayfaKAY!F546</f>
        <v>110602</v>
      </c>
      <c r="E741" s="106" t="str">
        <f>[4]SayfaKAY!G546</f>
        <v>BOZ-KAY5+6-FF-545</v>
      </c>
      <c r="F741" s="193">
        <f t="shared" si="496"/>
        <v>45627</v>
      </c>
      <c r="G741" s="135">
        <f t="shared" si="497"/>
        <v>0.94861111109639751</v>
      </c>
      <c r="H741" s="235">
        <f>[4]SayfaKAY!H546</f>
        <v>45627.948611111096</v>
      </c>
      <c r="I741" s="104" t="str">
        <f>[4]SayfaKAY!I546</f>
        <v>Hat/Line</v>
      </c>
      <c r="J741" s="103" t="str">
        <f>IF([4]SayfaKAY!J546="","",IF([4]SayfaKAY!J546="Müşteri","Notified by Customer","Notified by Bozankaya"))</f>
        <v>Notified by Customer</v>
      </c>
      <c r="K741" s="103" t="e">
        <f>VLOOKUP([4]SayfaKAY!L546,#REF!,2,FALSE)</f>
        <v>#REF!</v>
      </c>
      <c r="L741" s="165" t="str">
        <f>[4]SayfaKAY!X546</f>
        <v>ELTESAN ELEKTRO MEKANİK SOĞUTMA SAN</v>
      </c>
      <c r="M741" s="107" t="str">
        <f t="shared" si="498"/>
        <v>KAY5+6-BOZ-KAY5+6-FF-545</v>
      </c>
      <c r="N741" s="105" t="str">
        <f>[4]SayfaKAY!M546</f>
        <v>Makinist kabini ve yolcu bölümü ısıtma yapmıyor.</v>
      </c>
      <c r="O741" s="166" t="str">
        <f>[4]SayfaKAY!P546</f>
        <v>D-Arıza değil</v>
      </c>
      <c r="P741" s="166" t="str">
        <f>[4]SayfaKAY!Q546</f>
        <v>B(Servisten çekmeye etki eden arıza)</v>
      </c>
      <c r="Q741" s="166" t="str">
        <f>[4]SayfaKAY!R546</f>
        <v>N.A(Yaralanma yok)</v>
      </c>
      <c r="R741" s="132" t="str" cm="1">
        <f t="array" ref="R741">IF([4]SayfaKAY!U546="","",_xlfn.IFS([4]SayfaKAY!U546="Bozankaya","Bozankaya",[4]SayfaKAY!U546="Müşteri","Customer",[4]SayfaKAY!U546="Tedarikçi","Equipment Supplier"))</f>
        <v>Equipment Supplier</v>
      </c>
      <c r="S741" s="204" t="str">
        <f>[4]SayfaKAY!N546</f>
        <v>Sistem devreye girmiyordu, reset sonrası düzeldi.</v>
      </c>
      <c r="T741" s="133" t="str">
        <f>[4]SayfaKAY!AD546</f>
        <v>*Arıza çözülecek</v>
      </c>
      <c r="U741" s="132" t="str">
        <f>[4]SayfaKAY!W546</f>
        <v>Evet</v>
      </c>
      <c r="V741" s="108">
        <f>[4]SayfaKAY!AZ546</f>
        <v>2</v>
      </c>
      <c r="W741" s="136">
        <f t="shared" si="499"/>
        <v>45628</v>
      </c>
      <c r="X741" s="137" t="str">
        <f t="shared" si="500"/>
        <v>07:00</v>
      </c>
      <c r="Y741" s="235">
        <f>[4]SayfaKAY!AE546</f>
        <v>45628.291666666701</v>
      </c>
      <c r="Z741" s="192">
        <f t="shared" si="501"/>
        <v>45628</v>
      </c>
      <c r="AA741" s="110" t="str">
        <f t="shared" si="502"/>
        <v>07:00</v>
      </c>
      <c r="AB741" s="182">
        <f>[4]SayfaKAY!BA546</f>
        <v>45628.291666666701</v>
      </c>
      <c r="AC741" s="257">
        <f t="shared" si="503"/>
        <v>494.00000007008202</v>
      </c>
      <c r="AD741" s="111">
        <f t="shared" si="504"/>
        <v>45628</v>
      </c>
      <c r="AE741" s="111" t="str">
        <f t="shared" si="505"/>
        <v>07:00</v>
      </c>
      <c r="AF741" s="235">
        <f>[4]SayfaKAY!BA546</f>
        <v>45628.291666666701</v>
      </c>
      <c r="AG741" s="179" t="str">
        <f>[4]SayfaKAY!S546</f>
        <v>(III) Farklı Araçlarda Tekrarlayan Arıza</v>
      </c>
      <c r="AH741" s="178" t="str">
        <f t="shared" si="506"/>
        <v>Bu Arıza Aracın Servise Verilmesine Engel</v>
      </c>
      <c r="AI741" s="163" t="str">
        <f>[4]SayfaKAY!AV546</f>
        <v/>
      </c>
      <c r="AJ741" s="164" t="str">
        <f t="shared" si="507"/>
        <v/>
      </c>
      <c r="AK741" s="164" t="str">
        <f t="shared" si="508"/>
        <v/>
      </c>
      <c r="AL741" s="112" t="str">
        <f>[4]SayfaKAY!AX546</f>
        <v/>
      </c>
      <c r="AM741" s="257" cm="1">
        <f t="array" ref="AM741">IFERROR(IF(AND(P741&lt;&gt;"D(Arıza Değil)",AH741="Bu Arıza Aracın Servise Verilmesine Engel Değil"),
IF(Z741-F741&gt;0,(AB741-Y741)*24*60,
IF(OR(AND(G741&gt;$AS$1,G741&lt;$AT$1),AND(G741&gt;$AU$1,G741&lt;$AV$1)),
(AF741-H741)*24*60,     BH:BH0)),        AN741),0)</f>
        <v>494.00000007008202</v>
      </c>
      <c r="AN741" s="257">
        <f t="shared" si="509"/>
        <v>494.00000007008202</v>
      </c>
      <c r="AO741" s="174" t="str">
        <f>[4]SayfaKAY!AG546</f>
        <v/>
      </c>
      <c r="AP741" s="174" t="str">
        <f>[4]SayfaKAY!AI546</f>
        <v>H500-7240</v>
      </c>
      <c r="AQ741" s="174" t="str">
        <f>[4]SayfaKAY!AQ546</f>
        <v/>
      </c>
      <c r="AR741" s="174" t="str">
        <f>[4]SayfaKAY!AH546</f>
        <v>KLIMA UNITESİ /Eltesan/Hispacold 41,5 kW</v>
      </c>
      <c r="AS741" s="174">
        <f>[4]SayfaKAY!AJ546</f>
        <v>1</v>
      </c>
      <c r="AT741" s="175" t="str">
        <f>[4]SayfaKAY!AM546</f>
        <v/>
      </c>
      <c r="AU741" s="176" t="str">
        <f>[4]SayfaKAY!AL546</f>
        <v/>
      </c>
      <c r="AV741" s="176" t="str">
        <f>[4]SayfaKAY!AP546</f>
        <v/>
      </c>
      <c r="AW741" s="177" t="str">
        <f>[4]SayfaKAY!AT546</f>
        <v/>
      </c>
      <c r="AX741" s="194">
        <f t="shared" si="510"/>
        <v>10868.000001541805</v>
      </c>
      <c r="AY741" s="168"/>
      <c r="AZ741" s="167"/>
      <c r="BA741" s="113"/>
      <c r="BB741" s="171"/>
      <c r="BC741" s="114"/>
      <c r="BD741" s="114"/>
      <c r="BE741" s="114"/>
      <c r="BF741" s="114"/>
      <c r="BG741" s="114"/>
      <c r="BH741" s="114">
        <f>IFERROR(FRACAS!AN549, "Hata Var")</f>
        <v>2033.0000000679865</v>
      </c>
      <c r="BI741" s="114"/>
      <c r="BJ741" s="114"/>
      <c r="BK741" s="105" t="str">
        <f>[4]SayfaKAY!AW546</f>
        <v/>
      </c>
      <c r="BL741" s="105" t="str">
        <f>[4]SayfaKAY!V546</f>
        <v>ELTESAN ELEKTRO MEKANİK SOĞUTMA SAN</v>
      </c>
      <c r="BM741" s="114"/>
      <c r="BN741" s="171" t="str">
        <f t="shared" si="511"/>
        <v>x yok</v>
      </c>
      <c r="BO741" s="171" t="b">
        <f t="shared" si="512"/>
        <v>0</v>
      </c>
      <c r="BP741" s="171" t="str">
        <f t="shared" si="513"/>
        <v>Bir günden fazla süren arıza</v>
      </c>
      <c r="BQ741" s="226">
        <f t="shared" si="514"/>
        <v>494.00000007008202</v>
      </c>
      <c r="BR741" s="226">
        <f t="shared" si="515"/>
        <v>0</v>
      </c>
      <c r="BS741" s="226">
        <f t="shared" si="516"/>
        <v>494.00000007008202</v>
      </c>
      <c r="BT741" s="114"/>
      <c r="BU741" s="242"/>
      <c r="BV741" s="233">
        <f t="shared" si="517"/>
        <v>1</v>
      </c>
      <c r="BW741" s="226" t="str">
        <f t="shared" si="518"/>
        <v>Evet, çakışma var</v>
      </c>
      <c r="BX741" s="229"/>
      <c r="BY741" s="247">
        <f t="shared" si="519"/>
        <v>0.34305555560422363</v>
      </c>
      <c r="BZ741" s="247">
        <f t="shared" si="520"/>
        <v>0</v>
      </c>
      <c r="CA741" s="247">
        <f t="shared" si="521"/>
        <v>0.34305555560422363</v>
      </c>
      <c r="CB741" s="213"/>
      <c r="CC741" s="211"/>
      <c r="CD741" s="196"/>
      <c r="CE741" s="213">
        <v>545</v>
      </c>
      <c r="CF741" s="182">
        <f t="shared" si="522"/>
        <v>45627.948611111096</v>
      </c>
      <c r="CG741" s="182">
        <f t="shared" si="523"/>
        <v>45628.291666666701</v>
      </c>
      <c r="CH741" s="196"/>
      <c r="CI741" s="196"/>
      <c r="CJ741" s="196"/>
      <c r="CK741" s="196">
        <f t="shared" si="524"/>
        <v>0</v>
      </c>
      <c r="CL741" s="196">
        <f t="shared" si="525"/>
        <v>0.34305555560422363</v>
      </c>
      <c r="CM741" s="196">
        <f t="shared" si="526"/>
        <v>0.34305555560422363</v>
      </c>
      <c r="CN741" s="114"/>
      <c r="CO741" s="115">
        <f t="shared" si="527"/>
        <v>494.00000007008202</v>
      </c>
      <c r="CP741" s="116">
        <f t="shared" si="528"/>
        <v>0</v>
      </c>
      <c r="CQ741" s="117">
        <f t="shared" si="529"/>
        <v>0.94861111109639751</v>
      </c>
      <c r="CR741" s="117">
        <f t="shared" si="530"/>
        <v>45628.291666666701</v>
      </c>
      <c r="CS741" s="117">
        <f t="shared" si="531"/>
        <v>45628.291666666701</v>
      </c>
      <c r="CT741" s="118">
        <f t="shared" si="532"/>
        <v>65703374.000000067</v>
      </c>
      <c r="CU741" s="118">
        <f t="shared" si="533"/>
        <v>0</v>
      </c>
      <c r="CV741" s="118">
        <f t="shared" si="534"/>
        <v>65703374.000000067</v>
      </c>
      <c r="CW741" s="119">
        <f t="shared" si="535"/>
        <v>1</v>
      </c>
    </row>
    <row r="742" spans="1:101" ht="118.5" customHeight="1" x14ac:dyDescent="0.3">
      <c r="A742" s="160" t="str">
        <f>[4]SayfaKAY!C533</f>
        <v>KAY5+6</v>
      </c>
      <c r="B742" s="104" t="str">
        <f>[4]SayfaKAY!D533</f>
        <v>3874(3)</v>
      </c>
      <c r="C742" s="105" t="str">
        <f>[4]SayfaKAY!E533</f>
        <v>MB</v>
      </c>
      <c r="D742" s="105">
        <f>[4]SayfaKAY!F533</f>
        <v>110012</v>
      </c>
      <c r="E742" s="106" t="str">
        <f>[4]SayfaKAY!G533</f>
        <v>BOZ-KAY5+6-FF-532</v>
      </c>
      <c r="F742" s="134">
        <f t="shared" si="496"/>
        <v>45626</v>
      </c>
      <c r="G742" s="135">
        <f t="shared" si="497"/>
        <v>0.53680555560276844</v>
      </c>
      <c r="H742" s="235">
        <f>[4]SayfaKAY!H533</f>
        <v>45626.536805555603</v>
      </c>
      <c r="I742" s="104" t="str">
        <f>[4]SayfaKAY!I533</f>
        <v>Hat/Line</v>
      </c>
      <c r="J742" s="103" t="str">
        <f>IF([4]SayfaKAY!J533="","",IF([4]SayfaKAY!J533="Müşteri","Notified by Customer","Notified by Bozankaya"))</f>
        <v>Notified by Customer</v>
      </c>
      <c r="K742" s="103" t="e">
        <f>VLOOKUP([4]SayfaKAY!L533,#REF!,2,FALSE)</f>
        <v>#REF!</v>
      </c>
      <c r="L742" s="165" t="str">
        <f>[4]SayfaKAY!X533</f>
        <v>ELTESAN ELEKTRO MEKANİK SOĞUTMA SAN</v>
      </c>
      <c r="M742" s="107" t="str">
        <f t="shared" si="498"/>
        <v>KAY5+6-BOZ-KAY5+6-FF-532</v>
      </c>
      <c r="N742" s="105" t="str">
        <f>[4]SayfaKAY!M533</f>
        <v>CB kabin içerisi soğuk yolcu bölümü de soğuk</v>
      </c>
      <c r="O742" s="166" t="str">
        <f>[4]SayfaKAY!P533</f>
        <v>D-Arıza değil</v>
      </c>
      <c r="P742" s="166" t="str">
        <f>[4]SayfaKAY!Q533</f>
        <v>B(Servisten çekmeye etki eden arıza)</v>
      </c>
      <c r="Q742" s="166" t="str">
        <f>[4]SayfaKAY!R533</f>
        <v>N.A(Yaralanma yok)</v>
      </c>
      <c r="R742" s="132" t="str" cm="1">
        <f t="array" ref="R742">IF([4]SayfaKAY!U533="","",_xlfn.IFS([4]SayfaKAY!U533="Bozankaya","Bozankaya",[4]SayfaKAY!U533="Müşteri","Customer",[4]SayfaKAY!U533="Tedarikçi","Equipment Supplier"))</f>
        <v>Equipment Supplier</v>
      </c>
      <c r="S742" s="204" t="str">
        <f>[4]SayfaKAY!N533</f>
        <v>Kontrol edildi sorun görülmedi.</v>
      </c>
      <c r="T742" s="133" t="str">
        <f>[4]SayfaKAY!AD533</f>
        <v>*Arıza çözülecek</v>
      </c>
      <c r="U742" s="132" t="str">
        <f>[4]SayfaKAY!W533</f>
        <v>Evet</v>
      </c>
      <c r="V742" s="108">
        <f>[4]SayfaKAY!AZ533</f>
        <v>2</v>
      </c>
      <c r="W742" s="136">
        <f t="shared" si="499"/>
        <v>45626</v>
      </c>
      <c r="X742" s="137" t="str">
        <f t="shared" si="500"/>
        <v>13:00</v>
      </c>
      <c r="Y742" s="235">
        <f>[4]SayfaKAY!AE533</f>
        <v>45626.541666666701</v>
      </c>
      <c r="Z742" s="109">
        <f t="shared" si="501"/>
        <v>45626</v>
      </c>
      <c r="AA742" s="110" t="str">
        <f t="shared" si="502"/>
        <v>15:00</v>
      </c>
      <c r="AB742" s="182">
        <f>[4]SayfaKAY!BA533</f>
        <v>45626.625</v>
      </c>
      <c r="AC742" s="257">
        <f t="shared" si="503"/>
        <v>126.99999993201345</v>
      </c>
      <c r="AD742" s="111">
        <f t="shared" si="504"/>
        <v>45626</v>
      </c>
      <c r="AE742" s="111" t="str">
        <f t="shared" si="505"/>
        <v>15:00</v>
      </c>
      <c r="AF742" s="235">
        <f>[4]SayfaKAY!BA533</f>
        <v>45626.625</v>
      </c>
      <c r="AG742" s="179" t="str">
        <f>[4]SayfaKAY!S533</f>
        <v>(III) Farklı Araçlarda Tekrarlayan Arıza</v>
      </c>
      <c r="AH742" s="178" t="str">
        <f t="shared" si="506"/>
        <v>Bu Arıza Aracın Servise Verilmesine Engel</v>
      </c>
      <c r="AI742" s="163" t="str">
        <f>[4]SayfaKAY!AV533</f>
        <v/>
      </c>
      <c r="AJ742" s="164" t="str">
        <f t="shared" si="507"/>
        <v/>
      </c>
      <c r="AK742" s="164" t="str">
        <f t="shared" si="508"/>
        <v/>
      </c>
      <c r="AL742" s="112" t="str">
        <f>[4]SayfaKAY!AX533</f>
        <v/>
      </c>
      <c r="AM742" s="257" cm="1">
        <f t="array" ref="AM742">IFERROR(IF(AND(P742&lt;&gt;"D(Arıza Değil)",AH742="Bu Arıza Aracın Servise Verilmesine Engel Değil"),
IF(Z742-F742&gt;0,(AB742-Y742)*24*60,
IF(OR(AND(G742&gt;$AS$1,G742&lt;$AT$1),AND(G742&gt;$AU$1,G742&lt;$AV$1)),
(AF742-H742)*24*60,     BH:BH0)),        AN742),0)</f>
        <v>126.99999993201345</v>
      </c>
      <c r="AN742" s="257">
        <f t="shared" si="509"/>
        <v>126.99999993201345</v>
      </c>
      <c r="AO742" s="174" t="str">
        <f>[4]SayfaKAY!AG533</f>
        <v/>
      </c>
      <c r="AP742" s="174" t="str">
        <f>[4]SayfaKAY!AI533</f>
        <v>H500-7240</v>
      </c>
      <c r="AQ742" s="174" t="str">
        <f>[4]SayfaKAY!AQ533</f>
        <v/>
      </c>
      <c r="AR742" s="174" t="str">
        <f>[4]SayfaKAY!AH533</f>
        <v>KLIMA UNITESİ /Eltesan/Hispacold 41,5 kW</v>
      </c>
      <c r="AS742" s="174">
        <f>[4]SayfaKAY!AJ533</f>
        <v>1</v>
      </c>
      <c r="AT742" s="175" t="str">
        <f>[4]SayfaKAY!AM533</f>
        <v/>
      </c>
      <c r="AU742" s="176" t="str">
        <f>[4]SayfaKAY!AL533</f>
        <v/>
      </c>
      <c r="AV742" s="176" t="str">
        <f>[4]SayfaKAY!AP533</f>
        <v/>
      </c>
      <c r="AW742" s="177" t="str">
        <f>[4]SayfaKAY!AT533</f>
        <v/>
      </c>
      <c r="AX742" s="194">
        <f t="shared" si="510"/>
        <v>2793.9999985042959</v>
      </c>
      <c r="AY742" s="168"/>
      <c r="AZ742" s="167"/>
      <c r="BA742" s="113"/>
      <c r="BB742" s="171" t="str">
        <f>IF($AQ$1="X", IF(AND(G742&gt;=$AS$1,G742&lt;=$AT$1),IF(P742&lt;&gt;"D(Arıza Değil)",AC742,0), IF(AND(G742&gt;=$AU$1,G742&lt;=$AV$1),IF(P742&lt;&gt;"D(Arıza Değil)",AC742,0), "")), "")</f>
        <v/>
      </c>
      <c r="BC742" s="114"/>
      <c r="BD742" s="114"/>
      <c r="BE742" s="114"/>
      <c r="BF742" s="114"/>
      <c r="BG742" s="114"/>
      <c r="BH742" s="114">
        <f>IFERROR(FRACAS!AN536, "Hata Var")</f>
        <v>-83464.999999915017</v>
      </c>
      <c r="BI742" s="114"/>
      <c r="BJ742" s="114"/>
      <c r="BK742" s="105" t="str">
        <f>[4]SayfaKAY!AW533</f>
        <v/>
      </c>
      <c r="BL742" s="105" t="str">
        <f>[4]SayfaKAY!V533</f>
        <v>ELTESAN ELEKTRO MEKANİK SOĞUTMA SAN</v>
      </c>
      <c r="BM742" s="114"/>
      <c r="BN742" s="171" t="str">
        <f t="shared" si="511"/>
        <v>x yok</v>
      </c>
      <c r="BO742" s="171" t="b">
        <f t="shared" si="512"/>
        <v>0</v>
      </c>
      <c r="BP742" s="171" t="b">
        <f t="shared" si="513"/>
        <v>0</v>
      </c>
      <c r="BQ742" s="226">
        <f t="shared" si="514"/>
        <v>6.9999999809078872</v>
      </c>
      <c r="BR742" s="226">
        <f t="shared" si="515"/>
        <v>119.99999995110556</v>
      </c>
      <c r="BS742" s="226">
        <f t="shared" si="516"/>
        <v>126.99999993201345</v>
      </c>
      <c r="BT742" s="114"/>
      <c r="BU742" s="242"/>
      <c r="BV742" s="233">
        <f t="shared" si="517"/>
        <v>0</v>
      </c>
      <c r="BW742" s="226" t="str">
        <f t="shared" si="518"/>
        <v>Hayır, çakışma yok</v>
      </c>
      <c r="BX742" s="229"/>
      <c r="BY742" s="247">
        <f t="shared" si="519"/>
        <v>4.8611110978526995E-3</v>
      </c>
      <c r="BZ742" s="247">
        <f t="shared" si="520"/>
        <v>8.3333333299378864E-2</v>
      </c>
      <c r="CA742" s="247">
        <f t="shared" si="521"/>
        <v>8.8194444397231564E-2</v>
      </c>
      <c r="CB742" s="213"/>
      <c r="CC742" s="211"/>
      <c r="CD742" s="196"/>
      <c r="CE742" s="213">
        <v>532</v>
      </c>
      <c r="CF742" s="182">
        <f t="shared" si="522"/>
        <v>45626.536805555603</v>
      </c>
      <c r="CG742" s="182">
        <f t="shared" si="523"/>
        <v>45626.625</v>
      </c>
      <c r="CH742" s="196"/>
      <c r="CI742" s="196"/>
      <c r="CJ742" s="196"/>
      <c r="CK742" s="196">
        <f t="shared" si="524"/>
        <v>8.3333333299378864E-2</v>
      </c>
      <c r="CL742" s="196">
        <f t="shared" si="525"/>
        <v>4.8611110978526995E-3</v>
      </c>
      <c r="CM742" s="196">
        <f t="shared" si="526"/>
        <v>8.8194444397231564E-2</v>
      </c>
      <c r="CN742" s="114"/>
      <c r="CO742" s="115">
        <f t="shared" si="527"/>
        <v>126.99999993201345</v>
      </c>
      <c r="CP742" s="116">
        <f t="shared" si="528"/>
        <v>4.9999999979627319</v>
      </c>
      <c r="CQ742" s="117">
        <f t="shared" si="529"/>
        <v>0.53680555560276844</v>
      </c>
      <c r="CR742" s="117">
        <f t="shared" si="530"/>
        <v>45626.541666666701</v>
      </c>
      <c r="CS742" s="117">
        <f t="shared" si="531"/>
        <v>45626.625</v>
      </c>
      <c r="CT742" s="118">
        <f t="shared" si="532"/>
        <v>65701446.999999978</v>
      </c>
      <c r="CU742" s="118">
        <f t="shared" si="533"/>
        <v>119.99999995110556</v>
      </c>
      <c r="CV742" s="118">
        <f t="shared" si="534"/>
        <v>65701566.999999933</v>
      </c>
      <c r="CW742" s="119">
        <f t="shared" si="535"/>
        <v>0.99999817355954457</v>
      </c>
    </row>
    <row r="743" spans="1:101" ht="118.5" customHeight="1" x14ac:dyDescent="0.3">
      <c r="A743" s="160" t="str">
        <f>[4]SayfaKAY!C544</f>
        <v>KAY5+6</v>
      </c>
      <c r="B743" s="104" t="str">
        <f>[4]SayfaKAY!D544</f>
        <v>3877(6)</v>
      </c>
      <c r="C743" s="105" t="str">
        <f>[4]SayfaKAY!E544</f>
        <v>MA</v>
      </c>
      <c r="D743" s="105">
        <f>[4]SayfaKAY!F544</f>
        <v>62012</v>
      </c>
      <c r="E743" s="106" t="str">
        <f>[4]SayfaKAY!G544</f>
        <v>BOZ-KAY5+6-FF-543</v>
      </c>
      <c r="F743" s="193">
        <f t="shared" si="496"/>
        <v>45626</v>
      </c>
      <c r="G743" s="135">
        <f t="shared" si="497"/>
        <v>0.14722222220007097</v>
      </c>
      <c r="H743" s="235">
        <f>[4]SayfaKAY!H544</f>
        <v>45626.1472222222</v>
      </c>
      <c r="I743" s="104" t="str">
        <f>[4]SayfaKAY!I544</f>
        <v>Hat/Line</v>
      </c>
      <c r="J743" s="103" t="str">
        <f>IF([4]SayfaKAY!J544="","",IF([4]SayfaKAY!J544="Müşteri","Notified by Customer","Notified by Bozankaya"))</f>
        <v>Notified by Customer</v>
      </c>
      <c r="K743" s="103" t="e">
        <f>VLOOKUP([4]SayfaKAY!L544,#REF!,2,FALSE)</f>
        <v>#REF!</v>
      </c>
      <c r="L743" s="165" t="str">
        <f>[4]SayfaKAY!X544</f>
        <v>ELTESAN ELEKTRO MEKANİK SOĞUTMA SAN</v>
      </c>
      <c r="M743" s="107" t="str">
        <f t="shared" si="498"/>
        <v>KAY5+6-BOZ-KAY5+6-FF-543</v>
      </c>
      <c r="N743" s="105" t="str">
        <f>[4]SayfaKAY!M544</f>
        <v>Kabin kliması çalışmıyor.</v>
      </c>
      <c r="O743" s="166" t="str">
        <f>[4]SayfaKAY!P544</f>
        <v>D-Arıza değil</v>
      </c>
      <c r="P743" s="166" t="str">
        <f>[4]SayfaKAY!Q544</f>
        <v>B(Servisten çekmeye etki eden arıza)</v>
      </c>
      <c r="Q743" s="166" t="str">
        <f>[4]SayfaKAY!R544</f>
        <v>N.A(Yaralanma yok)</v>
      </c>
      <c r="R743" s="132" t="str" cm="1">
        <f t="array" ref="R743">IF([4]SayfaKAY!U544="","",_xlfn.IFS([4]SayfaKAY!U544="Bozankaya","Bozankaya",[4]SayfaKAY!U544="Müşteri","Customer",[4]SayfaKAY!U544="Tedarikçi","Equipment Supplier"))</f>
        <v>Equipment Supplier</v>
      </c>
      <c r="S743" s="204" t="str">
        <f>[4]SayfaKAY!N544</f>
        <v>Kabin kliması çalışmıyor. Kontrol edildi statik konvertör devreden çıkmış. Araç resetlendi arıza giderildi.</v>
      </c>
      <c r="T743" s="133" t="str">
        <f>[4]SayfaKAY!AD544</f>
        <v>*Arıza çözülecek</v>
      </c>
      <c r="U743" s="132" t="str">
        <f>[4]SayfaKAY!W544</f>
        <v>Evet</v>
      </c>
      <c r="V743" s="108">
        <f>[4]SayfaKAY!AZ544</f>
        <v>2</v>
      </c>
      <c r="W743" s="136">
        <f t="shared" si="499"/>
        <v>45626</v>
      </c>
      <c r="X743" s="137" t="str">
        <f t="shared" si="500"/>
        <v>05:00</v>
      </c>
      <c r="Y743" s="235">
        <f>[4]SayfaKAY!AE544</f>
        <v>45626.208333333299</v>
      </c>
      <c r="Z743" s="192">
        <f t="shared" si="501"/>
        <v>45626</v>
      </c>
      <c r="AA743" s="110" t="str">
        <f t="shared" si="502"/>
        <v>07:00</v>
      </c>
      <c r="AB743" s="182">
        <f>[4]SayfaKAY!BA544</f>
        <v>45626.291666666701</v>
      </c>
      <c r="AC743" s="257">
        <f t="shared" si="503"/>
        <v>208.00000008079223</v>
      </c>
      <c r="AD743" s="111">
        <f t="shared" si="504"/>
        <v>45626</v>
      </c>
      <c r="AE743" s="111" t="str">
        <f t="shared" si="505"/>
        <v>07:00</v>
      </c>
      <c r="AF743" s="235">
        <f>[4]SayfaKAY!BA544</f>
        <v>45626.291666666701</v>
      </c>
      <c r="AG743" s="179" t="str">
        <f>[4]SayfaKAY!S544</f>
        <v>(III) Farklı Araçlarda Tekrarlayan Arıza</v>
      </c>
      <c r="AH743" s="178" t="str">
        <f t="shared" si="506"/>
        <v>Bu Arıza Aracın Servise Verilmesine Engel</v>
      </c>
      <c r="AI743" s="163" t="str">
        <f>[4]SayfaKAY!AV544</f>
        <v/>
      </c>
      <c r="AJ743" s="164" t="str">
        <f t="shared" si="507"/>
        <v/>
      </c>
      <c r="AK743" s="164" t="str">
        <f t="shared" si="508"/>
        <v/>
      </c>
      <c r="AL743" s="112" t="str">
        <f>[4]SayfaKAY!AX544</f>
        <v/>
      </c>
      <c r="AM743" s="257" cm="1">
        <f t="array" ref="AM743">IFERROR(IF(AND(P743&lt;&gt;"D(Arıza Değil)",AH743="Bu Arıza Aracın Servise Verilmesine Engel Değil"),
IF(Z743-F743&gt;0,(AB743-Y743)*24*60,
IF(OR(AND(G743&gt;$AS$1,G743&lt;$AT$1),AND(G743&gt;$AU$1,G743&lt;$AV$1)),
(AF743-H743)*24*60,     BH:BH0)),        AN743),0)</f>
        <v>208.00000008079223</v>
      </c>
      <c r="AN743" s="257">
        <f t="shared" si="509"/>
        <v>208.00000008079223</v>
      </c>
      <c r="AO743" s="174" t="str">
        <f>[4]SayfaKAY!AG544</f>
        <v/>
      </c>
      <c r="AP743" s="174" t="str">
        <f>[4]SayfaKAY!AI544</f>
        <v>H500-7240</v>
      </c>
      <c r="AQ743" s="174" t="str">
        <f>[4]SayfaKAY!AQ544</f>
        <v/>
      </c>
      <c r="AR743" s="174" t="str">
        <f>[4]SayfaKAY!AH544</f>
        <v>KLIMA UNITESİ /Eltesan/Hispacold 41,5 kW</v>
      </c>
      <c r="AS743" s="174">
        <f>[4]SayfaKAY!AJ544</f>
        <v>1</v>
      </c>
      <c r="AT743" s="175" t="str">
        <f>[4]SayfaKAY!AM544</f>
        <v/>
      </c>
      <c r="AU743" s="176" t="str">
        <f>[4]SayfaKAY!AL544</f>
        <v/>
      </c>
      <c r="AV743" s="176" t="str">
        <f>[4]SayfaKAY!AP544</f>
        <v/>
      </c>
      <c r="AW743" s="177" t="str">
        <f>[4]SayfaKAY!AT544</f>
        <v/>
      </c>
      <c r="AX743" s="194">
        <f t="shared" si="510"/>
        <v>4576.0000017774291</v>
      </c>
      <c r="AY743" s="168"/>
      <c r="AZ743" s="167"/>
      <c r="BA743" s="113"/>
      <c r="BB743" s="171"/>
      <c r="BC743" s="114"/>
      <c r="BD743" s="114"/>
      <c r="BE743" s="114"/>
      <c r="BF743" s="114"/>
      <c r="BG743" s="114"/>
      <c r="BH743" s="114">
        <f>IFERROR(FRACAS!AN547, "Hata Var")</f>
        <v>216.99999993201345</v>
      </c>
      <c r="BI743" s="114"/>
      <c r="BJ743" s="114"/>
      <c r="BK743" s="105" t="str">
        <f>[4]SayfaKAY!AW544</f>
        <v/>
      </c>
      <c r="BL743" s="105" t="str">
        <f>[4]SayfaKAY!V544</f>
        <v>ELTESAN ELEKTRO MEKANİK SOĞUTMA SAN</v>
      </c>
      <c r="BM743" s="114"/>
      <c r="BN743" s="171" t="str">
        <f t="shared" si="511"/>
        <v>x yok</v>
      </c>
      <c r="BO743" s="171" t="b">
        <f t="shared" si="512"/>
        <v>0</v>
      </c>
      <c r="BP743" s="171" t="b">
        <f t="shared" si="513"/>
        <v>0</v>
      </c>
      <c r="BQ743" s="226">
        <f t="shared" si="514"/>
        <v>87.999999983003363</v>
      </c>
      <c r="BR743" s="226">
        <f t="shared" si="515"/>
        <v>120.00000009778887</v>
      </c>
      <c r="BS743" s="226">
        <f t="shared" si="516"/>
        <v>208.00000008079223</v>
      </c>
      <c r="BT743" s="114"/>
      <c r="BU743" s="242"/>
      <c r="BV743" s="233">
        <f t="shared" si="517"/>
        <v>4</v>
      </c>
      <c r="BW743" s="226" t="str">
        <f t="shared" si="518"/>
        <v>Evet, çakışma var</v>
      </c>
      <c r="BX743" s="229"/>
      <c r="BY743" s="247">
        <f t="shared" si="519"/>
        <v>6.1111111099307891E-2</v>
      </c>
      <c r="BZ743" s="247">
        <f t="shared" si="520"/>
        <v>8.3333333401242271E-2</v>
      </c>
      <c r="CA743" s="247">
        <f t="shared" si="521"/>
        <v>0.14444444450055016</v>
      </c>
      <c r="CB743" s="213"/>
      <c r="CC743" s="211"/>
      <c r="CD743" s="196"/>
      <c r="CE743" s="213">
        <v>543</v>
      </c>
      <c r="CF743" s="182">
        <f t="shared" si="522"/>
        <v>45626.1472222222</v>
      </c>
      <c r="CG743" s="182">
        <f t="shared" si="523"/>
        <v>45626.291666666701</v>
      </c>
      <c r="CH743" s="196"/>
      <c r="CI743" s="196"/>
      <c r="CJ743" s="196"/>
      <c r="CK743" s="196">
        <f t="shared" si="524"/>
        <v>8.3333333401242271E-2</v>
      </c>
      <c r="CL743" s="196">
        <f t="shared" si="525"/>
        <v>6.1111111099307891E-2</v>
      </c>
      <c r="CM743" s="196">
        <f t="shared" si="526"/>
        <v>0.14444444450055016</v>
      </c>
      <c r="CN743" s="114"/>
      <c r="CO743" s="115">
        <f t="shared" si="527"/>
        <v>208.00000008079223</v>
      </c>
      <c r="CP743" s="116">
        <f t="shared" si="528"/>
        <v>5.0000000040745363</v>
      </c>
      <c r="CQ743" s="117">
        <f t="shared" si="529"/>
        <v>0.14722222220007097</v>
      </c>
      <c r="CR743" s="117">
        <f t="shared" si="530"/>
        <v>45626.208333333299</v>
      </c>
      <c r="CS743" s="117">
        <f t="shared" si="531"/>
        <v>45626.291666666701</v>
      </c>
      <c r="CT743" s="118">
        <f t="shared" si="532"/>
        <v>65701527.999999985</v>
      </c>
      <c r="CU743" s="118">
        <f t="shared" si="533"/>
        <v>120.00000009778887</v>
      </c>
      <c r="CV743" s="118">
        <f t="shared" si="534"/>
        <v>65701648.000000082</v>
      </c>
      <c r="CW743" s="119">
        <f t="shared" si="535"/>
        <v>0.9999981735617941</v>
      </c>
    </row>
    <row r="744" spans="1:101" ht="118.5" customHeight="1" x14ac:dyDescent="0.3">
      <c r="A744" s="160" t="str">
        <f>[4]SayfaKAY!C328</f>
        <v>KAY5+6</v>
      </c>
      <c r="B744" s="104" t="str">
        <f>[4]SayfaKAY!D328</f>
        <v>3880(9)</v>
      </c>
      <c r="C744" s="105" t="str">
        <f>[4]SayfaKAY!E328</f>
        <v>P</v>
      </c>
      <c r="D744" s="105">
        <f>[4]SayfaKAY!F328</f>
        <v>61813</v>
      </c>
      <c r="E744" s="106" t="str">
        <f>[4]SayfaKAY!G328</f>
        <v>BOZ-KAY5+6-FF-327</v>
      </c>
      <c r="F744" s="193">
        <f t="shared" si="496"/>
        <v>45625</v>
      </c>
      <c r="G744" s="135">
        <f t="shared" si="497"/>
        <v>0.20833333329937886</v>
      </c>
      <c r="H744" s="235">
        <f>[4]SayfaKAY!H328</f>
        <v>45625.208333333299</v>
      </c>
      <c r="I744" s="104" t="str">
        <f>[4]SayfaKAY!I328</f>
        <v>Hat/Line</v>
      </c>
      <c r="J744" s="103" t="str">
        <f>IF([4]SayfaKAY!J328="","",IF([4]SayfaKAY!J328="Müşteri","Notified by Customer","Notified by Bozankaya"))</f>
        <v>Notified by Customer</v>
      </c>
      <c r="K744" s="103" t="e">
        <f>VLOOKUP([4]SayfaKAY!L328,#REF!,2,FALSE)</f>
        <v>#REF!</v>
      </c>
      <c r="L744" s="165" t="str">
        <f>[4]SayfaKAY!X328</f>
        <v>HANNING &amp; KAHL GMBH &amp; CO.KG</v>
      </c>
      <c r="M744" s="107" t="str">
        <f t="shared" si="498"/>
        <v>KAY5+6-BOZ-KAY5+6-FF-327</v>
      </c>
      <c r="N744" s="105" t="str">
        <f>[4]SayfaKAY!M328</f>
        <v>Araç hatta kalmış yapılan kontrollerde fb-09 arızası verdiği ve motorun çalışmadığı görüldü</v>
      </c>
      <c r="O744" s="166" t="str">
        <f>[4]SayfaKAY!P328</f>
        <v>A-Sürüşü engeller</v>
      </c>
      <c r="P744" s="166" t="str">
        <f>[4]SayfaKAY!Q328</f>
        <v>A(Hareket etmeyi engelleyen arıza)</v>
      </c>
      <c r="Q744" s="166" t="str">
        <f>[4]SayfaKAY!R328</f>
        <v>N.A(Yaralanma yok)</v>
      </c>
      <c r="R744" s="132" t="str" cm="1">
        <f t="array" ref="R744">IF([4]SayfaKAY!U328="","",_xlfn.IFS([4]SayfaKAY!U328="Bozankaya","Bozankaya",[4]SayfaKAY!U328="Müşteri","Customer",[4]SayfaKAY!U328="Tedarikçi","Equipment Supplier"))</f>
        <v>Equipment Supplier</v>
      </c>
      <c r="S744" s="204" t="str">
        <f>[4]SayfaKAY!N328</f>
        <v>Hpu değişimi yapıldı</v>
      </c>
      <c r="T744" s="133" t="str">
        <f>[4]SayfaKAY!AD328</f>
        <v>*Ekipman değiştirilecek</v>
      </c>
      <c r="U744" s="132" t="str">
        <f>[4]SayfaKAY!W328</f>
        <v>Evet</v>
      </c>
      <c r="V744" s="108">
        <f>[4]SayfaKAY!AZ328</f>
        <v>2</v>
      </c>
      <c r="W744" s="136">
        <f t="shared" si="499"/>
        <v>45626</v>
      </c>
      <c r="X744" s="137" t="str">
        <f t="shared" si="500"/>
        <v>05:00</v>
      </c>
      <c r="Y744" s="235">
        <f>[4]SayfaKAY!AE328</f>
        <v>45626.208333333299</v>
      </c>
      <c r="Z744" s="192">
        <f t="shared" si="501"/>
        <v>45626</v>
      </c>
      <c r="AA744" s="110" t="str">
        <f t="shared" si="502"/>
        <v>09:05</v>
      </c>
      <c r="AB744" s="182">
        <f>[4]SayfaKAY!BA328</f>
        <v>45626.378472222197</v>
      </c>
      <c r="AC744" s="257">
        <f t="shared" si="503"/>
        <v>1685.0000000128057</v>
      </c>
      <c r="AD744" s="111">
        <f t="shared" si="504"/>
        <v>45626</v>
      </c>
      <c r="AE744" s="111" t="str">
        <f t="shared" si="505"/>
        <v>09:05</v>
      </c>
      <c r="AF744" s="235">
        <f>[4]SayfaKAY!BA328</f>
        <v>45626.378472222197</v>
      </c>
      <c r="AG744" s="179" t="str">
        <f>[4]SayfaKAY!S328</f>
        <v>(III) Farklı Araçlarda Tekrarlayan Arıza</v>
      </c>
      <c r="AH744" s="178" t="str">
        <f t="shared" si="506"/>
        <v>Bu Arıza Aracın Servise Verilmesine Engel</v>
      </c>
      <c r="AI744" s="163" t="str">
        <f>[4]SayfaKAY!AV328</f>
        <v/>
      </c>
      <c r="AJ744" s="164" t="str">
        <f t="shared" si="507"/>
        <v/>
      </c>
      <c r="AK744" s="164" t="str">
        <f t="shared" si="508"/>
        <v/>
      </c>
      <c r="AL744" s="112" t="str">
        <f>[4]SayfaKAY!AX328</f>
        <v/>
      </c>
      <c r="AM744" s="257" cm="1">
        <f t="array" ref="AM744">IFERROR(IF(AND(P744&lt;&gt;"D(Arıza Değil)",AH744="Bu Arıza Aracın Servise Verilmesine Engel Değil"),
IF(Z744-F744&gt;0,(AB744-Y744)*24*60,
IF(OR(AND(G744&gt;$AS$1,G744&lt;$AT$1),AND(G744&gt;$AU$1,G744&lt;$AV$1)),
(AF744-H744)*24*60,     BH:BH0)),        AN744),0)</f>
        <v>1685.0000000128057</v>
      </c>
      <c r="AN744" s="257">
        <f t="shared" si="509"/>
        <v>1685.0000000128057</v>
      </c>
      <c r="AO744" s="174" t="str">
        <f>[4]SayfaKAY!AG328</f>
        <v>HANNING&amp;KAHL</v>
      </c>
      <c r="AP744" s="174" t="str">
        <f>[4]SayfaKAY!AI328</f>
        <v>S306-7002</v>
      </c>
      <c r="AQ744" s="174" t="str">
        <f>[4]SayfaKAY!AQ328</f>
        <v>10070095</v>
      </c>
      <c r="AR744" s="174" t="str">
        <f>[4]SayfaKAY!AH328</f>
        <v>XHidrolik Ünite HZY-K140-PR</v>
      </c>
      <c r="AS744" s="174">
        <f>[4]SayfaKAY!AJ328</f>
        <v>1</v>
      </c>
      <c r="AT744" s="175" t="str">
        <f>[4]SayfaKAY!AM328</f>
        <v/>
      </c>
      <c r="AU744" s="176" t="str">
        <f>[4]SayfaKAY!AL328</f>
        <v/>
      </c>
      <c r="AV744" s="176">
        <f>[4]SayfaKAY!AP328</f>
        <v>45628.375694444403</v>
      </c>
      <c r="AW744" s="177" t="str">
        <f>[4]SayfaKAY!AT328</f>
        <v/>
      </c>
      <c r="AX744" s="194">
        <f t="shared" si="510"/>
        <v>37070.000000281725</v>
      </c>
      <c r="AY744" s="168"/>
      <c r="AZ744" s="167"/>
      <c r="BA744" s="113"/>
      <c r="BB744" s="171"/>
      <c r="BC744" s="114"/>
      <c r="BD744" s="114"/>
      <c r="BE744" s="114"/>
      <c r="BF744" s="114"/>
      <c r="BG744" s="114"/>
      <c r="BH744" s="114" t="str">
        <f>IFERROR(FRACAS!AN331, "Hata Var")</f>
        <v/>
      </c>
      <c r="BI744" s="114"/>
      <c r="BJ744" s="114"/>
      <c r="BK744" s="105" t="str">
        <f>[4]SayfaKAY!AW328</f>
        <v/>
      </c>
      <c r="BL744" s="105" t="str">
        <f>[4]SayfaKAY!V328</f>
        <v>HANNING &amp; KAHL GMBH &amp; CO.KG</v>
      </c>
      <c r="BM744" s="114"/>
      <c r="BN744" s="171" t="str">
        <f t="shared" si="511"/>
        <v>x yok</v>
      </c>
      <c r="BO744" s="171" t="b">
        <f t="shared" si="512"/>
        <v>0</v>
      </c>
      <c r="BP744" s="171" t="str">
        <f t="shared" si="513"/>
        <v>Bir günden fazla süren arıza</v>
      </c>
      <c r="BQ744" s="226">
        <f t="shared" si="514"/>
        <v>1440</v>
      </c>
      <c r="BR744" s="226">
        <f t="shared" si="515"/>
        <v>245.00000001280569</v>
      </c>
      <c r="BS744" s="226">
        <f t="shared" si="516"/>
        <v>1685.0000000128057</v>
      </c>
      <c r="BT744" s="114"/>
      <c r="BU744" s="242"/>
      <c r="BV744" s="233">
        <f t="shared" si="517"/>
        <v>3</v>
      </c>
      <c r="BW744" s="226" t="str">
        <f t="shared" si="518"/>
        <v>Evet, çakışma var</v>
      </c>
      <c r="BX744" s="229"/>
      <c r="BY744" s="247">
        <f t="shared" si="519"/>
        <v>1</v>
      </c>
      <c r="BZ744" s="247">
        <f t="shared" si="520"/>
        <v>0.17013888889778173</v>
      </c>
      <c r="CA744" s="247">
        <f t="shared" si="521"/>
        <v>1.1701388888977817</v>
      </c>
      <c r="CB744" s="213"/>
      <c r="CC744" s="211"/>
      <c r="CD744" s="196"/>
      <c r="CE744" s="213">
        <v>327</v>
      </c>
      <c r="CF744" s="182">
        <f t="shared" si="522"/>
        <v>45625.208333333299</v>
      </c>
      <c r="CG744" s="182">
        <f t="shared" si="523"/>
        <v>45626.378472222197</v>
      </c>
      <c r="CH744" s="196"/>
      <c r="CI744" s="196"/>
      <c r="CJ744" s="196"/>
      <c r="CK744" s="196">
        <f t="shared" si="524"/>
        <v>0.17013888889778173</v>
      </c>
      <c r="CL744" s="196">
        <f t="shared" si="525"/>
        <v>1</v>
      </c>
      <c r="CM744" s="196">
        <f t="shared" si="526"/>
        <v>1.1701388888977817</v>
      </c>
      <c r="CN744" s="114"/>
      <c r="CO744" s="115">
        <f t="shared" si="527"/>
        <v>1685.0000000128057</v>
      </c>
      <c r="CP744" s="116">
        <f t="shared" si="528"/>
        <v>10.208333333866904</v>
      </c>
      <c r="CQ744" s="117">
        <f t="shared" si="529"/>
        <v>0.20833333329937886</v>
      </c>
      <c r="CR744" s="117">
        <f t="shared" si="530"/>
        <v>45626.208333333299</v>
      </c>
      <c r="CS744" s="117">
        <f t="shared" si="531"/>
        <v>45626.378472222197</v>
      </c>
      <c r="CT744" s="118">
        <f t="shared" si="532"/>
        <v>65701440</v>
      </c>
      <c r="CU744" s="118">
        <f t="shared" si="533"/>
        <v>245.00000001280569</v>
      </c>
      <c r="CV744" s="118">
        <f t="shared" si="534"/>
        <v>65701685.000000015</v>
      </c>
      <c r="CW744" s="119">
        <f t="shared" si="535"/>
        <v>0.99999627102409905</v>
      </c>
    </row>
    <row r="745" spans="1:101" ht="118.5" customHeight="1" x14ac:dyDescent="0.3">
      <c r="A745" s="160" t="str">
        <f>[4]SayfaKAY!C329</f>
        <v>KAY5+6</v>
      </c>
      <c r="B745" s="104" t="str">
        <f>[4]SayfaKAY!D329</f>
        <v>3873(2)</v>
      </c>
      <c r="C745" s="105" t="str">
        <f>[4]SayfaKAY!E329</f>
        <v>MA</v>
      </c>
      <c r="D745" s="105">
        <f>[4]SayfaKAY!F329</f>
        <v>109806</v>
      </c>
      <c r="E745" s="106" t="str">
        <f>[4]SayfaKAY!G329</f>
        <v>BOZ-KAY5+6-FF-328</v>
      </c>
      <c r="F745" s="134">
        <f t="shared" si="496"/>
        <v>45625</v>
      </c>
      <c r="G745" s="135">
        <f t="shared" si="497"/>
        <v>0.44999999999708962</v>
      </c>
      <c r="H745" s="235">
        <f>[4]SayfaKAY!H329</f>
        <v>45625.45</v>
      </c>
      <c r="I745" s="104" t="str">
        <f>[4]SayfaKAY!I329</f>
        <v>Hat/Line</v>
      </c>
      <c r="J745" s="103" t="str">
        <f>IF([4]SayfaKAY!J329="","",IF([4]SayfaKAY!J329="Müşteri","Notified by Customer","Notified by Bozankaya"))</f>
        <v>Notified by Bozankaya</v>
      </c>
      <c r="K745" s="103" t="e">
        <f>VLOOKUP([4]SayfaKAY!L329,#REF!,2,FALSE)</f>
        <v>#REF!</v>
      </c>
      <c r="L745" s="165" t="str">
        <f>[4]SayfaKAY!X329</f>
        <v>NSC TEKNOLOJİ ve İNŞAAT LTD.ŞTİ.</v>
      </c>
      <c r="M745" s="107" t="str">
        <f t="shared" si="498"/>
        <v>KAY5+6-BOZ-KAY5+6-FF-328</v>
      </c>
      <c r="N745" s="105" t="str">
        <f>[4]SayfaKAY!M329</f>
        <v>Kamera görüntüyü kırmızı gösteriyor</v>
      </c>
      <c r="O745" s="166" t="str">
        <f>[4]SayfaKAY!P329</f>
        <v>C-Uyarı, sürüş devamlılığı</v>
      </c>
      <c r="P745" s="166" t="str">
        <f>[4]SayfaKAY!Q329</f>
        <v>B(Servisten çekmeye etki eden arıza)</v>
      </c>
      <c r="Q745" s="166" t="str">
        <f>[4]SayfaKAY!R329</f>
        <v>N.A(Yaralanma yok)</v>
      </c>
      <c r="R745" s="132" t="str" cm="1">
        <f t="array" ref="R745">IF([4]SayfaKAY!U329="","",_xlfn.IFS([4]SayfaKAY!U329="Bozankaya","Bozankaya",[4]SayfaKAY!U329="Müşteri","Customer",[4]SayfaKAY!U329="Tedarikçi","Equipment Supplier"))</f>
        <v>Equipment Supplier</v>
      </c>
      <c r="S745" s="204" t="str">
        <f>[4]SayfaKAY!N329</f>
        <v>Değişimi yapıldı</v>
      </c>
      <c r="T745" s="133" t="str">
        <f>[4]SayfaKAY!AD329</f>
        <v>*Ekipman değiştirilecek</v>
      </c>
      <c r="U745" s="132" t="str">
        <f>[4]SayfaKAY!W329</f>
        <v>Evet</v>
      </c>
      <c r="V745" s="108">
        <f>[4]SayfaKAY!AZ329</f>
        <v>1</v>
      </c>
      <c r="W745" s="136">
        <f t="shared" si="499"/>
        <v>45625</v>
      </c>
      <c r="X745" s="137" t="str">
        <f t="shared" si="500"/>
        <v>10:49</v>
      </c>
      <c r="Y745" s="235">
        <f>[4]SayfaKAY!AE329</f>
        <v>45625.4506944444</v>
      </c>
      <c r="Z745" s="109">
        <f t="shared" si="501"/>
        <v>45625</v>
      </c>
      <c r="AA745" s="110" t="str">
        <f t="shared" si="502"/>
        <v>10:51</v>
      </c>
      <c r="AB745" s="182">
        <f>[4]SayfaKAY!BA329</f>
        <v>45625.452083333301</v>
      </c>
      <c r="AC745" s="257">
        <f t="shared" si="503"/>
        <v>2.9999999573919922</v>
      </c>
      <c r="AD745" s="111">
        <f t="shared" si="504"/>
        <v>45625</v>
      </c>
      <c r="AE745" s="111" t="str">
        <f t="shared" si="505"/>
        <v>10:51</v>
      </c>
      <c r="AF745" s="235">
        <f>[4]SayfaKAY!BA329</f>
        <v>45625.452083333301</v>
      </c>
      <c r="AG745" s="179" t="str">
        <f>[4]SayfaKAY!S329</f>
        <v>(I) İlk Defa Karşılaşılan Arıza</v>
      </c>
      <c r="AH745" s="178" t="str">
        <f t="shared" si="506"/>
        <v>Bu Arıza Aracın Servise Verilmesine Engel</v>
      </c>
      <c r="AI745" s="163" t="str">
        <f>[4]SayfaKAY!AV329</f>
        <v/>
      </c>
      <c r="AJ745" s="164" t="str">
        <f t="shared" si="507"/>
        <v/>
      </c>
      <c r="AK745" s="164" t="str">
        <f t="shared" si="508"/>
        <v/>
      </c>
      <c r="AL745" s="112" t="str">
        <f>[4]SayfaKAY!AX329</f>
        <v/>
      </c>
      <c r="AM745" s="257" cm="1">
        <f t="array" ref="AM745">IFERROR(IF(AND(P745&lt;&gt;"D(Arıza Değil)",AH745="Bu Arıza Aracın Servise Verilmesine Engel Değil"),
IF(Z745-F745&gt;0,(AB745-Y745)*24*60,
IF(OR(AND(G745&gt;$AS$1,G745&lt;$AT$1),AND(G745&gt;$AU$1,G745&lt;$AV$1)),
(AF745-H745)*24*60,     BH:BH0)),        AN745),0)</f>
        <v>2.9999999573919922</v>
      </c>
      <c r="AN745" s="257">
        <f t="shared" si="509"/>
        <v>2.9999999573919922</v>
      </c>
      <c r="AO745" s="174" t="str">
        <f>[4]SayfaKAY!AG329</f>
        <v>NSC</v>
      </c>
      <c r="AP745" s="174" t="str">
        <f>[4]SayfaKAY!AI329</f>
        <v>E810-7136</v>
      </c>
      <c r="AQ745" s="174" t="str">
        <f>[4]SayfaKAY!AQ329</f>
        <v>0</v>
      </c>
      <c r="AR745" s="174" t="str">
        <f>[4]SayfaKAY!AH329</f>
        <v>KAMERA</v>
      </c>
      <c r="AS745" s="174">
        <f>[4]SayfaKAY!AJ329</f>
        <v>1</v>
      </c>
      <c r="AT745" s="175" t="str">
        <f>[4]SayfaKAY!AM329</f>
        <v/>
      </c>
      <c r="AU745" s="176" t="str">
        <f>[4]SayfaKAY!AL329</f>
        <v/>
      </c>
      <c r="AV745" s="176" t="str">
        <f>[4]SayfaKAY!AP329</f>
        <v/>
      </c>
      <c r="AW745" s="177" t="str">
        <f>[4]SayfaKAY!AT329</f>
        <v/>
      </c>
      <c r="AX745" s="194">
        <f t="shared" si="510"/>
        <v>32.999999531311914</v>
      </c>
      <c r="AY745" s="168"/>
      <c r="AZ745" s="167"/>
      <c r="BA745" s="113"/>
      <c r="BB745" s="171" t="str">
        <f>IF($AQ$1="X", IF(AND(G745&gt;=$AS$1,G745&lt;=$AT$1),IF(P745&lt;&gt;"D(Arıza Değil)",AC745,0), IF(AND(G745&gt;=$AU$1,G745&lt;=$AV$1),IF(P745&lt;&gt;"D(Arıza Değil)",AC745,0), "")), "")</f>
        <v/>
      </c>
      <c r="BC745" s="114"/>
      <c r="BD745" s="114"/>
      <c r="BE745" s="114"/>
      <c r="BF745" s="114"/>
      <c r="BG745" s="114"/>
      <c r="BH745" s="114" t="str">
        <f>IFERROR(FRACAS!AN332, "Hata Var")</f>
        <v/>
      </c>
      <c r="BI745" s="114"/>
      <c r="BJ745" s="114"/>
      <c r="BK745" s="105" t="str">
        <f>[4]SayfaKAY!AW329</f>
        <v/>
      </c>
      <c r="BL745" s="105" t="str">
        <f>[4]SayfaKAY!V329</f>
        <v>NSC</v>
      </c>
      <c r="BM745" s="114"/>
      <c r="BN745" s="171" t="str">
        <f t="shared" si="511"/>
        <v>x yok</v>
      </c>
      <c r="BO745" s="171" t="b">
        <f t="shared" si="512"/>
        <v>0</v>
      </c>
      <c r="BP745" s="171" t="b">
        <f t="shared" si="513"/>
        <v>0</v>
      </c>
      <c r="BQ745" s="226">
        <f t="shared" si="514"/>
        <v>0.99999994039535522</v>
      </c>
      <c r="BR745" s="226">
        <f t="shared" si="515"/>
        <v>2.000000016996637</v>
      </c>
      <c r="BS745" s="226">
        <f t="shared" si="516"/>
        <v>2.9999999573919922</v>
      </c>
      <c r="BT745" s="114"/>
      <c r="BU745" s="242"/>
      <c r="BV745" s="233">
        <f t="shared" si="517"/>
        <v>1</v>
      </c>
      <c r="BW745" s="226" t="str">
        <f t="shared" si="518"/>
        <v>Evet, çakışma var</v>
      </c>
      <c r="BX745" s="229"/>
      <c r="BY745" s="247">
        <f t="shared" si="519"/>
        <v>6.9444440305233002E-4</v>
      </c>
      <c r="BZ745" s="247">
        <f t="shared" si="520"/>
        <v>1.388888900692109E-3</v>
      </c>
      <c r="CA745" s="247">
        <f t="shared" si="521"/>
        <v>2.083333303744439E-3</v>
      </c>
      <c r="CB745" s="213"/>
      <c r="CC745" s="211"/>
      <c r="CD745" s="196"/>
      <c r="CE745" s="213">
        <v>328</v>
      </c>
      <c r="CF745" s="182">
        <f t="shared" si="522"/>
        <v>45625.45</v>
      </c>
      <c r="CG745" s="182">
        <f t="shared" si="523"/>
        <v>45625.452083333301</v>
      </c>
      <c r="CH745" s="196"/>
      <c r="CI745" s="196"/>
      <c r="CJ745" s="196"/>
      <c r="CK745" s="196">
        <f t="shared" si="524"/>
        <v>1.388888900692109E-3</v>
      </c>
      <c r="CL745" s="196">
        <f t="shared" si="525"/>
        <v>6.9444440305233002E-4</v>
      </c>
      <c r="CM745" s="196">
        <f t="shared" si="526"/>
        <v>2.083333303744439E-3</v>
      </c>
      <c r="CN745" s="114"/>
      <c r="CO745" s="115">
        <f t="shared" si="527"/>
        <v>2.9999999573919922</v>
      </c>
      <c r="CP745" s="116">
        <f t="shared" si="528"/>
        <v>8.3333334041526541E-2</v>
      </c>
      <c r="CQ745" s="117">
        <f t="shared" si="529"/>
        <v>0.44999999999708962</v>
      </c>
      <c r="CR745" s="117">
        <f t="shared" si="530"/>
        <v>45625.4506944444</v>
      </c>
      <c r="CS745" s="117">
        <f t="shared" si="531"/>
        <v>45625.452083333301</v>
      </c>
      <c r="CT745" s="118">
        <f t="shared" si="532"/>
        <v>65700000.99999994</v>
      </c>
      <c r="CU745" s="118">
        <f t="shared" si="533"/>
        <v>2.000000016996637</v>
      </c>
      <c r="CV745" s="118">
        <f t="shared" si="534"/>
        <v>65700002.999999955</v>
      </c>
      <c r="CW745" s="119">
        <f t="shared" si="535"/>
        <v>0.99999996955860082</v>
      </c>
    </row>
    <row r="746" spans="1:101" ht="118.5" customHeight="1" x14ac:dyDescent="0.3">
      <c r="A746" s="160" t="str">
        <f>[4]SayfaKAY!C330</f>
        <v>KAY5+6</v>
      </c>
      <c r="B746" s="104" t="str">
        <f>[4]SayfaKAY!D330</f>
        <v>3873(2)</v>
      </c>
      <c r="C746" s="105" t="str">
        <f>[4]SayfaKAY!E330</f>
        <v>RA</v>
      </c>
      <c r="D746" s="105">
        <f>[4]SayfaKAY!F330</f>
        <v>109806</v>
      </c>
      <c r="E746" s="106" t="str">
        <f>[4]SayfaKAY!G330</f>
        <v>BOZ-KAY5+6-FF-329</v>
      </c>
      <c r="F746" s="193">
        <f t="shared" si="496"/>
        <v>45625</v>
      </c>
      <c r="G746" s="135">
        <f t="shared" si="497"/>
        <v>0.46111111110076308</v>
      </c>
      <c r="H746" s="235">
        <f>[4]SayfaKAY!H330</f>
        <v>45625.461111111101</v>
      </c>
      <c r="I746" s="104" t="str">
        <f>[4]SayfaKAY!I330</f>
        <v>Depo/Depot</v>
      </c>
      <c r="J746" s="103" t="str">
        <f>IF([4]SayfaKAY!J330="","",IF([4]SayfaKAY!J330="Müşteri","Notified by Customer","Notified by Bozankaya"))</f>
        <v>Notified by Bozankaya</v>
      </c>
      <c r="K746" s="103" t="e">
        <f>VLOOKUP([4]SayfaKAY!L330,#REF!,2,FALSE)</f>
        <v>#REF!</v>
      </c>
      <c r="L746" s="165" t="str">
        <f>[4]SayfaKAY!X330</f>
        <v>ARDA MAKİNA ELEKTRİK TİC.VE</v>
      </c>
      <c r="M746" s="107" t="str">
        <f t="shared" si="498"/>
        <v>KAY5+6-BOZ-KAY5+6-FF-329</v>
      </c>
      <c r="N746" s="105" t="str">
        <f>[4]SayfaKAY!M330</f>
        <v>Röle çekmiyor</v>
      </c>
      <c r="O746" s="166" t="str">
        <f>[4]SayfaKAY!P330</f>
        <v>C-Uyarı, sürüş devamlılığı</v>
      </c>
      <c r="P746" s="166" t="str">
        <f>[4]SayfaKAY!Q330</f>
        <v>B(Servisten çekmeye etki eden arıza)</v>
      </c>
      <c r="Q746" s="166" t="str">
        <f>[4]SayfaKAY!R330</f>
        <v>N.A(Yaralanma yok)</v>
      </c>
      <c r="R746" s="132" t="str" cm="1">
        <f t="array" ref="R746">IF([4]SayfaKAY!U330="","",_xlfn.IFS([4]SayfaKAY!U330="Bozankaya","Bozankaya",[4]SayfaKAY!U330="Müşteri","Customer",[4]SayfaKAY!U330="Tedarikçi","Equipment Supplier"))</f>
        <v>Equipment Supplier</v>
      </c>
      <c r="S746" s="204" t="str">
        <f>[4]SayfaKAY!N330</f>
        <v>Röle değişimi yapıldı</v>
      </c>
      <c r="T746" s="133" t="str">
        <f>[4]SayfaKAY!AD330</f>
        <v>*Ekipman değiştirilecek</v>
      </c>
      <c r="U746" s="132" t="str">
        <f>[4]SayfaKAY!W330</f>
        <v>Evet</v>
      </c>
      <c r="V746" s="108">
        <f>[4]SayfaKAY!AZ330</f>
        <v>1</v>
      </c>
      <c r="W746" s="136">
        <f t="shared" si="499"/>
        <v>45625</v>
      </c>
      <c r="X746" s="137" t="str">
        <f t="shared" si="500"/>
        <v>11:07</v>
      </c>
      <c r="Y746" s="235">
        <f>[4]SayfaKAY!AE330</f>
        <v>45625.463194444397</v>
      </c>
      <c r="Z746" s="192">
        <f t="shared" si="501"/>
        <v>45625</v>
      </c>
      <c r="AA746" s="110" t="str">
        <f t="shared" si="502"/>
        <v>11:15</v>
      </c>
      <c r="AB746" s="182">
        <f>[4]SayfaKAY!BA330</f>
        <v>45625.46875</v>
      </c>
      <c r="AC746" s="257">
        <f t="shared" si="503"/>
        <v>11.000000014901161</v>
      </c>
      <c r="AD746" s="111">
        <f t="shared" si="504"/>
        <v>45625</v>
      </c>
      <c r="AE746" s="111" t="str">
        <f t="shared" si="505"/>
        <v>11:15</v>
      </c>
      <c r="AF746" s="235">
        <f>[4]SayfaKAY!BA330</f>
        <v>45625.46875</v>
      </c>
      <c r="AG746" s="179" t="str">
        <f>[4]SayfaKAY!S330</f>
        <v>(II) Aynı Araçta Tekrarlayan Arıza</v>
      </c>
      <c r="AH746" s="178" t="str">
        <f t="shared" si="506"/>
        <v>Bu Arıza Aracın Servise Verilmesine Engel</v>
      </c>
      <c r="AI746" s="163" t="str">
        <f>[4]SayfaKAY!AV330</f>
        <v/>
      </c>
      <c r="AJ746" s="164" t="str">
        <f t="shared" si="507"/>
        <v/>
      </c>
      <c r="AK746" s="164" t="str">
        <f t="shared" si="508"/>
        <v/>
      </c>
      <c r="AL746" s="112" t="str">
        <f>[4]SayfaKAY!AX330</f>
        <v/>
      </c>
      <c r="AM746" s="257" cm="1">
        <f t="array" ref="AM746">IFERROR(IF(AND(P746&lt;&gt;"D(Arıza Değil)",AH746="Bu Arıza Aracın Servise Verilmesine Engel Değil"),
IF(Z746-F746&gt;0,(AB746-Y746)*24*60,
IF(OR(AND(G746&gt;$AS$1,G746&lt;$AT$1),AND(G746&gt;$AU$1,G746&lt;$AV$1)),
(AF746-H746)*24*60,     BH:BH0)),        AN746),0)</f>
        <v>11.000000014901161</v>
      </c>
      <c r="AN746" s="257">
        <f t="shared" si="509"/>
        <v>11.000000014901161</v>
      </c>
      <c r="AO746" s="174" t="str">
        <f>[4]SayfaKAY!AG330</f>
        <v>Bozankaya</v>
      </c>
      <c r="AP746" s="174" t="str">
        <f>[4]SayfaKAY!AI330</f>
        <v>E110-7327</v>
      </c>
      <c r="AQ746" s="174" t="str">
        <f>[4]SayfaKAY!AQ330</f>
        <v/>
      </c>
      <c r="AR746" s="174" t="str">
        <f>[4]SayfaKAY!AH330</f>
        <v>10A-2CO RÖLE</v>
      </c>
      <c r="AS746" s="174">
        <f>[4]SayfaKAY!AJ330</f>
        <v>1</v>
      </c>
      <c r="AT746" s="175" t="str">
        <f>[4]SayfaKAY!AM330</f>
        <v/>
      </c>
      <c r="AU746" s="176" t="str">
        <f>[4]SayfaKAY!AL330</f>
        <v/>
      </c>
      <c r="AV746" s="176">
        <f>[4]SayfaKAY!AP330</f>
        <v>45625.463888888902</v>
      </c>
      <c r="AW746" s="177" t="str">
        <f>[4]SayfaKAY!AT330</f>
        <v/>
      </c>
      <c r="AX746" s="194">
        <f t="shared" si="510"/>
        <v>121.00000016391277</v>
      </c>
      <c r="AY746" s="168"/>
      <c r="AZ746" s="167"/>
      <c r="BA746" s="113"/>
      <c r="BB746" s="171"/>
      <c r="BC746" s="114"/>
      <c r="BD746" s="114"/>
      <c r="BE746" s="114"/>
      <c r="BF746" s="114"/>
      <c r="BG746" s="114"/>
      <c r="BH746" s="114" t="str">
        <f>IFERROR(FRACAS!AN333, "Hata Var")</f>
        <v/>
      </c>
      <c r="BI746" s="114"/>
      <c r="BJ746" s="114"/>
      <c r="BK746" s="105" t="str">
        <f>[4]SayfaKAY!AW330</f>
        <v/>
      </c>
      <c r="BL746" s="105" t="str">
        <f>[4]SayfaKAY!V330</f>
        <v>Bozankaya</v>
      </c>
      <c r="BM746" s="114"/>
      <c r="BN746" s="171" t="str">
        <f t="shared" si="511"/>
        <v>x yok</v>
      </c>
      <c r="BO746" s="171" t="b">
        <f t="shared" si="512"/>
        <v>0</v>
      </c>
      <c r="BP746" s="171" t="b">
        <f t="shared" si="513"/>
        <v>0</v>
      </c>
      <c r="BQ746" s="226">
        <f t="shared" si="514"/>
        <v>2.9999999469146132</v>
      </c>
      <c r="BR746" s="226">
        <f t="shared" si="515"/>
        <v>8.0000000679865479</v>
      </c>
      <c r="BS746" s="226">
        <f t="shared" si="516"/>
        <v>11.000000014901161</v>
      </c>
      <c r="BT746" s="114"/>
      <c r="BU746" s="242"/>
      <c r="BV746" s="233">
        <f t="shared" si="517"/>
        <v>1</v>
      </c>
      <c r="BW746" s="226" t="str">
        <f t="shared" si="518"/>
        <v>Evet, çakışma var</v>
      </c>
      <c r="BX746" s="229"/>
      <c r="BY746" s="247">
        <f t="shared" si="519"/>
        <v>2.0833332964684814E-3</v>
      </c>
      <c r="BZ746" s="247">
        <f t="shared" si="520"/>
        <v>5.5555556027684361E-3</v>
      </c>
      <c r="CA746" s="247">
        <f t="shared" si="521"/>
        <v>7.6388888992369175E-3</v>
      </c>
      <c r="CB746" s="213"/>
      <c r="CC746" s="211"/>
      <c r="CD746" s="196"/>
      <c r="CE746" s="213">
        <v>329</v>
      </c>
      <c r="CF746" s="182">
        <f t="shared" si="522"/>
        <v>45625.461111111101</v>
      </c>
      <c r="CG746" s="182">
        <f t="shared" si="523"/>
        <v>45625.46875</v>
      </c>
      <c r="CH746" s="196"/>
      <c r="CI746" s="196"/>
      <c r="CJ746" s="196"/>
      <c r="CK746" s="196">
        <f t="shared" si="524"/>
        <v>5.5555556027684361E-3</v>
      </c>
      <c r="CL746" s="196">
        <f t="shared" si="525"/>
        <v>2.0833332964684814E-3</v>
      </c>
      <c r="CM746" s="196">
        <f t="shared" si="526"/>
        <v>7.6388888992369175E-3</v>
      </c>
      <c r="CN746" s="114"/>
      <c r="CO746" s="115">
        <f t="shared" si="527"/>
        <v>11.000000014901161</v>
      </c>
      <c r="CP746" s="116">
        <f t="shared" si="528"/>
        <v>0.33333333616610616</v>
      </c>
      <c r="CQ746" s="117">
        <f t="shared" si="529"/>
        <v>0.46111111110076308</v>
      </c>
      <c r="CR746" s="117">
        <f t="shared" si="530"/>
        <v>45625.463194444397</v>
      </c>
      <c r="CS746" s="117">
        <f t="shared" si="531"/>
        <v>45625.46875</v>
      </c>
      <c r="CT746" s="118">
        <f t="shared" si="532"/>
        <v>65700002.999999948</v>
      </c>
      <c r="CU746" s="118">
        <f t="shared" si="533"/>
        <v>8.0000000679865479</v>
      </c>
      <c r="CV746" s="118">
        <f t="shared" si="534"/>
        <v>65700011.000000015</v>
      </c>
      <c r="CW746" s="119">
        <f t="shared" si="535"/>
        <v>0.99999987823441816</v>
      </c>
    </row>
    <row r="747" spans="1:101" ht="118.5" customHeight="1" x14ac:dyDescent="0.3">
      <c r="A747" s="160" t="str">
        <f>[4]SayfaKAY!C534</f>
        <v>KAY5+6</v>
      </c>
      <c r="B747" s="104" t="str">
        <f>[4]SayfaKAY!D534</f>
        <v>3873(2)</v>
      </c>
      <c r="C747" s="105" t="str">
        <f>[4]SayfaKAY!E534</f>
        <v>MB</v>
      </c>
      <c r="D747" s="105">
        <f>[4]SayfaKAY!F534</f>
        <v>109225</v>
      </c>
      <c r="E747" s="106" t="str">
        <f>[4]SayfaKAY!G534</f>
        <v>BOZ-KAY5+6-FF-533</v>
      </c>
      <c r="F747" s="193">
        <f t="shared" si="496"/>
        <v>45625</v>
      </c>
      <c r="G747" s="135">
        <f t="shared" si="497"/>
        <v>0.33958333329792367</v>
      </c>
      <c r="H747" s="235">
        <f>[4]SayfaKAY!H534</f>
        <v>45625.339583333298</v>
      </c>
      <c r="I747" s="104" t="str">
        <f>[4]SayfaKAY!I534</f>
        <v>Hat/Line</v>
      </c>
      <c r="J747" s="103" t="str">
        <f>IF([4]SayfaKAY!J534="","",IF([4]SayfaKAY!J534="Müşteri","Notified by Customer","Notified by Bozankaya"))</f>
        <v>Notified by Customer</v>
      </c>
      <c r="K747" s="103" t="e">
        <f>VLOOKUP([4]SayfaKAY!L534,#REF!,2,FALSE)</f>
        <v>#REF!</v>
      </c>
      <c r="L747" s="165" t="str">
        <f>[4]SayfaKAY!X534</f>
        <v>ATAK ULAŞIM SAN.TİC.LTD.ŞTİ.</v>
      </c>
      <c r="M747" s="107" t="str">
        <f t="shared" si="498"/>
        <v>KAY5+6-BOZ-KAY5+6-FF-533</v>
      </c>
      <c r="N747" s="105" t="str">
        <f>[4]SayfaKAY!M534</f>
        <v>CB kabin otomatik iç anons yolcu bölümüne anons gitmiyor.</v>
      </c>
      <c r="O747" s="166" t="str">
        <f>[4]SayfaKAY!P534</f>
        <v>D-Arıza değil</v>
      </c>
      <c r="P747" s="166" t="str">
        <f>[4]SayfaKAY!Q534</f>
        <v>B(Servisten çekmeye etki eden arıza)</v>
      </c>
      <c r="Q747" s="166" t="str">
        <f>[4]SayfaKAY!R534</f>
        <v>N.A(Yaralanma yok)</v>
      </c>
      <c r="R747" s="132" t="str" cm="1">
        <f t="array" ref="R747">IF([4]SayfaKAY!U534="","",_xlfn.IFS([4]SayfaKAY!U534="Bozankaya","Bozankaya",[4]SayfaKAY!U534="Müşteri","Customer",[4]SayfaKAY!U534="Tedarikçi","Equipment Supplier"))</f>
        <v>Equipment Supplier</v>
      </c>
      <c r="S747" s="204" t="str">
        <f>[4]SayfaKAY!N534</f>
        <v>FC-DCA3 rölesi arızalanmış, bu sebeple odometre rölesi çalışmıyor ve araç metre saymıyordu. Röle değişimi yapıldı.</v>
      </c>
      <c r="T747" s="133" t="str">
        <f>[4]SayfaKAY!AD534</f>
        <v>*Ekipman değiştirilecek</v>
      </c>
      <c r="U747" s="132" t="str">
        <f>[4]SayfaKAY!W534</f>
        <v>Evet</v>
      </c>
      <c r="V747" s="108">
        <f>[4]SayfaKAY!AZ534</f>
        <v>2</v>
      </c>
      <c r="W747" s="136">
        <f t="shared" si="499"/>
        <v>45625</v>
      </c>
      <c r="X747" s="137" t="str">
        <f t="shared" si="500"/>
        <v>10:00</v>
      </c>
      <c r="Y747" s="235">
        <f>[4]SayfaKAY!AE534</f>
        <v>45625.416666666701</v>
      </c>
      <c r="Z747" s="192">
        <f t="shared" si="501"/>
        <v>45625</v>
      </c>
      <c r="AA747" s="110" t="str">
        <f t="shared" si="502"/>
        <v>12:00</v>
      </c>
      <c r="AB747" s="182">
        <f>[4]SayfaKAY!BA534</f>
        <v>45625.5</v>
      </c>
      <c r="AC747" s="257">
        <f t="shared" si="503"/>
        <v>231.00000005098991</v>
      </c>
      <c r="AD747" s="111">
        <f t="shared" si="504"/>
        <v>45625</v>
      </c>
      <c r="AE747" s="111" t="str">
        <f t="shared" si="505"/>
        <v>12:00</v>
      </c>
      <c r="AF747" s="235">
        <f>[4]SayfaKAY!BA534</f>
        <v>45625.5</v>
      </c>
      <c r="AG747" s="179" t="str">
        <f>[4]SayfaKAY!S534</f>
        <v>(I) İlk Defa Karşılaşılan Arıza</v>
      </c>
      <c r="AH747" s="178" t="str">
        <f t="shared" si="506"/>
        <v>Bu Arıza Aracın Servise Verilmesine Engel</v>
      </c>
      <c r="AI747" s="163" t="str">
        <f>[4]SayfaKAY!AV534</f>
        <v/>
      </c>
      <c r="AJ747" s="164" t="str">
        <f t="shared" si="507"/>
        <v/>
      </c>
      <c r="AK747" s="164" t="str">
        <f t="shared" si="508"/>
        <v/>
      </c>
      <c r="AL747" s="112" t="str">
        <f>[4]SayfaKAY!AX534</f>
        <v/>
      </c>
      <c r="AM747" s="257" cm="1">
        <f t="array" ref="AM747">IFERROR(IF(AND(P747&lt;&gt;"D(Arıza Değil)",AH747="Bu Arıza Aracın Servise Verilmesine Engel Değil"),
IF(Z747-F747&gt;0,(AB747-Y747)*24*60,
IF(OR(AND(G747&gt;$AS$1,G747&lt;$AT$1),AND(G747&gt;$AU$1,G747&lt;$AV$1)),
(AF747-H747)*24*60,     BH:BH0)),        AN747),0)</f>
        <v>231.00000005098991</v>
      </c>
      <c r="AN747" s="257">
        <f t="shared" si="509"/>
        <v>231.00000005098991</v>
      </c>
      <c r="AO747" s="174" t="str">
        <f>[4]SayfaKAY!AG534</f>
        <v/>
      </c>
      <c r="AP747" s="174" t="str">
        <f>[4]SayfaKAY!AI534</f>
        <v>E840-7003</v>
      </c>
      <c r="AQ747" s="174" t="str">
        <f>[4]SayfaKAY!AQ534</f>
        <v/>
      </c>
      <c r="AR747" s="174" t="str">
        <f>[4]SayfaKAY!AH534</f>
        <v>SÜRÜCÜ PANELİ ST300W</v>
      </c>
      <c r="AS747" s="174">
        <f>[4]SayfaKAY!AJ534</f>
        <v>1</v>
      </c>
      <c r="AT747" s="175" t="str">
        <f>[4]SayfaKAY!AM534</f>
        <v/>
      </c>
      <c r="AU747" s="176" t="str">
        <f>[4]SayfaKAY!AL534</f>
        <v/>
      </c>
      <c r="AV747" s="176" t="str">
        <f>[4]SayfaKAY!AP534</f>
        <v/>
      </c>
      <c r="AW747" s="177" t="str">
        <f>[4]SayfaKAY!AT534</f>
        <v/>
      </c>
      <c r="AX747" s="194">
        <f t="shared" si="510"/>
        <v>5082.000001121778</v>
      </c>
      <c r="AY747" s="168"/>
      <c r="AZ747" s="167"/>
      <c r="BA747" s="113"/>
      <c r="BB747" s="171"/>
      <c r="BC747" s="114"/>
      <c r="BD747" s="114"/>
      <c r="BE747" s="114"/>
      <c r="BF747" s="114"/>
      <c r="BG747" s="114"/>
      <c r="BH747" s="114">
        <f>IFERROR(FRACAS!AN537, "Hata Var")</f>
        <v>355.00000003608875</v>
      </c>
      <c r="BI747" s="114"/>
      <c r="BJ747" s="114"/>
      <c r="BK747" s="105" t="str">
        <f>[4]SayfaKAY!AW534</f>
        <v/>
      </c>
      <c r="BL747" s="105" t="str">
        <f>[4]SayfaKAY!V534</f>
        <v>ATAK ULAŞIM SAN.TİC.LTD.ŞTİ.</v>
      </c>
      <c r="BM747" s="114"/>
      <c r="BN747" s="171" t="str">
        <f t="shared" si="511"/>
        <v>x yok</v>
      </c>
      <c r="BO747" s="171" t="str">
        <f t="shared" si="512"/>
        <v>aynı gün giderilen arıza</v>
      </c>
      <c r="BP747" s="171" t="str">
        <f t="shared" si="513"/>
        <v>aynı gün giderilen arıza</v>
      </c>
      <c r="BQ747" s="226">
        <f t="shared" si="514"/>
        <v>111.00000009988435</v>
      </c>
      <c r="BR747" s="226">
        <f t="shared" si="515"/>
        <v>119.99999995110556</v>
      </c>
      <c r="BS747" s="226">
        <f t="shared" si="516"/>
        <v>231.00000005098991</v>
      </c>
      <c r="BT747" s="114"/>
      <c r="BU747" s="242"/>
      <c r="BV747" s="233">
        <f t="shared" si="517"/>
        <v>2</v>
      </c>
      <c r="BW747" s="226" t="str">
        <f t="shared" si="518"/>
        <v>Evet, çakışma var</v>
      </c>
      <c r="BX747" s="229"/>
      <c r="BY747" s="247">
        <f t="shared" si="519"/>
        <v>7.7083333402697463E-2</v>
      </c>
      <c r="BZ747" s="247">
        <f t="shared" si="520"/>
        <v>8.3333333299378864E-2</v>
      </c>
      <c r="CA747" s="247">
        <f t="shared" si="521"/>
        <v>0.16041666670207633</v>
      </c>
      <c r="CB747" s="213"/>
      <c r="CC747" s="211"/>
      <c r="CD747" s="196"/>
      <c r="CE747" s="213">
        <v>533</v>
      </c>
      <c r="CF747" s="182">
        <f t="shared" si="522"/>
        <v>45625.339583333298</v>
      </c>
      <c r="CG747" s="182">
        <f t="shared" si="523"/>
        <v>45625.5</v>
      </c>
      <c r="CH747" s="196"/>
      <c r="CI747" s="196"/>
      <c r="CJ747" s="196"/>
      <c r="CK747" s="196">
        <f t="shared" si="524"/>
        <v>8.3333333299378864E-2</v>
      </c>
      <c r="CL747" s="196">
        <f t="shared" si="525"/>
        <v>7.7083333402697463E-2</v>
      </c>
      <c r="CM747" s="196">
        <f t="shared" si="526"/>
        <v>0.16041666670207633</v>
      </c>
      <c r="CN747" s="114"/>
      <c r="CO747" s="115">
        <f t="shared" si="527"/>
        <v>231.00000005098991</v>
      </c>
      <c r="CP747" s="116">
        <f t="shared" si="528"/>
        <v>4.9999999979627319</v>
      </c>
      <c r="CQ747" s="117">
        <f t="shared" si="529"/>
        <v>0.33958333329792367</v>
      </c>
      <c r="CR747" s="117">
        <f t="shared" si="530"/>
        <v>45625.416666666701</v>
      </c>
      <c r="CS747" s="117">
        <f t="shared" si="531"/>
        <v>45625.5</v>
      </c>
      <c r="CT747" s="118">
        <f t="shared" si="532"/>
        <v>65700111.000000097</v>
      </c>
      <c r="CU747" s="118">
        <f t="shared" si="533"/>
        <v>119.99999995110556</v>
      </c>
      <c r="CV747" s="118">
        <f t="shared" si="534"/>
        <v>65700231.000000052</v>
      </c>
      <c r="CW747" s="119">
        <f t="shared" si="535"/>
        <v>0.99999817352240428</v>
      </c>
    </row>
    <row r="748" spans="1:101" ht="118.5" customHeight="1" x14ac:dyDescent="0.3">
      <c r="A748" s="160" t="str">
        <f>[4]SayfaKAY!C542</f>
        <v>KAY5+6</v>
      </c>
      <c r="B748" s="104" t="str">
        <f>[4]SayfaKAY!D542</f>
        <v>3877(6)</v>
      </c>
      <c r="C748" s="105" t="str">
        <f>[4]SayfaKAY!E542</f>
        <v>MA , MB</v>
      </c>
      <c r="D748" s="105">
        <f>[4]SayfaKAY!F542</f>
        <v>62015</v>
      </c>
      <c r="E748" s="106" t="str">
        <f>[4]SayfaKAY!G542</f>
        <v>BOZ-KAY5+6-FF-541</v>
      </c>
      <c r="F748" s="193">
        <f t="shared" si="496"/>
        <v>45625</v>
      </c>
      <c r="G748" s="135">
        <f t="shared" si="497"/>
        <v>0.95069444440014195</v>
      </c>
      <c r="H748" s="235">
        <f>[4]SayfaKAY!H542</f>
        <v>45625.9506944444</v>
      </c>
      <c r="I748" s="104" t="str">
        <f>[4]SayfaKAY!I542</f>
        <v>Hat/Line</v>
      </c>
      <c r="J748" s="103" t="str">
        <f>IF([4]SayfaKAY!J542="","",IF([4]SayfaKAY!J542="Müşteri","Notified by Customer","Notified by Bozankaya"))</f>
        <v>Notified by Customer</v>
      </c>
      <c r="K748" s="103" t="e">
        <f>VLOOKUP([4]SayfaKAY!L542,#REF!,2,FALSE)</f>
        <v>#REF!</v>
      </c>
      <c r="L748" s="165" t="str">
        <f>[4]SayfaKAY!X542</f>
        <v>NSC TEKNOLOJİ ve İNŞAAT LTD.ŞTİ.</v>
      </c>
      <c r="M748" s="107" t="str">
        <f t="shared" si="498"/>
        <v>KAY5+6-BOZ-KAY5+6-FF-541</v>
      </c>
      <c r="N748" s="105" t="str">
        <f>[4]SayfaKAY!M542</f>
        <v>Araç kameralarının hiç birisinde bağlantı yok.</v>
      </c>
      <c r="O748" s="166" t="str">
        <f>[4]SayfaKAY!P542</f>
        <v>D-Arıza değil</v>
      </c>
      <c r="P748" s="166" t="str">
        <f>[4]SayfaKAY!Q542</f>
        <v>B(Servisten çekmeye etki eden arıza)</v>
      </c>
      <c r="Q748" s="166" t="str">
        <f>[4]SayfaKAY!R542</f>
        <v>N.A(Yaralanma yok)</v>
      </c>
      <c r="R748" s="132" t="str" cm="1">
        <f t="array" ref="R748">IF([4]SayfaKAY!U542="","",_xlfn.IFS([4]SayfaKAY!U542="Bozankaya","Bozankaya",[4]SayfaKAY!U542="Müşteri","Customer",[4]SayfaKAY!U542="Tedarikçi","Equipment Supplier"))</f>
        <v>Equipment Supplier</v>
      </c>
      <c r="S748" s="204" t="str">
        <f>[4]SayfaKAY!N542</f>
        <v>NVR'lar offline kamera saatleri güncellendi. Kameralarda sorun yok. Uzaktan kayıt yapılması gerekiyor.</v>
      </c>
      <c r="T748" s="133" t="str">
        <f>[4]SayfaKAY!AD542</f>
        <v>*Arıza çözülecek</v>
      </c>
      <c r="U748" s="132" t="str">
        <f>[4]SayfaKAY!W542</f>
        <v>Evet</v>
      </c>
      <c r="V748" s="108">
        <f>[4]SayfaKAY!AZ542</f>
        <v>2</v>
      </c>
      <c r="W748" s="136">
        <f t="shared" si="499"/>
        <v>45626</v>
      </c>
      <c r="X748" s="137" t="str">
        <f t="shared" si="500"/>
        <v>05:00</v>
      </c>
      <c r="Y748" s="235">
        <f>[4]SayfaKAY!AE542</f>
        <v>45626.208333333299</v>
      </c>
      <c r="Z748" s="192">
        <f t="shared" si="501"/>
        <v>45626</v>
      </c>
      <c r="AA748" s="110" t="str">
        <f t="shared" si="502"/>
        <v>07:00</v>
      </c>
      <c r="AB748" s="182">
        <f>[4]SayfaKAY!BA542</f>
        <v>45626.291666666701</v>
      </c>
      <c r="AC748" s="257">
        <f t="shared" si="503"/>
        <v>491.00000011269003</v>
      </c>
      <c r="AD748" s="111">
        <f t="shared" si="504"/>
        <v>45626</v>
      </c>
      <c r="AE748" s="111" t="str">
        <f t="shared" si="505"/>
        <v>07:00</v>
      </c>
      <c r="AF748" s="235">
        <f>[4]SayfaKAY!BA542</f>
        <v>45626.291666666701</v>
      </c>
      <c r="AG748" s="179" t="str">
        <f>[4]SayfaKAY!S542</f>
        <v>(II) Aynı Araçta Tekrarlayan Arıza</v>
      </c>
      <c r="AH748" s="178" t="str">
        <f t="shared" si="506"/>
        <v>Bu Arıza Aracın Servise Verilmesine Engel</v>
      </c>
      <c r="AI748" s="163" t="str">
        <f>[4]SayfaKAY!AV542</f>
        <v/>
      </c>
      <c r="AJ748" s="164" t="str">
        <f t="shared" si="507"/>
        <v/>
      </c>
      <c r="AK748" s="164" t="str">
        <f t="shared" si="508"/>
        <v/>
      </c>
      <c r="AL748" s="112" t="str">
        <f>[4]SayfaKAY!AX542</f>
        <v/>
      </c>
      <c r="AM748" s="257" cm="1">
        <f t="array" ref="AM748">IFERROR(IF(AND(P748&lt;&gt;"D(Arıza Değil)",AH748="Bu Arıza Aracın Servise Verilmesine Engel Değil"),
IF(Z748-F748&gt;0,(AB748-Y748)*24*60,
IF(OR(AND(G748&gt;$AS$1,G748&lt;$AT$1),AND(G748&gt;$AU$1,G748&lt;$AV$1)),
(AF748-H748)*24*60,     BH:BH0)),        AN748),0)</f>
        <v>491.00000011269003</v>
      </c>
      <c r="AN748" s="257">
        <f t="shared" si="509"/>
        <v>491.00000011269003</v>
      </c>
      <c r="AO748" s="174" t="str">
        <f>[4]SayfaKAY!AG542</f>
        <v/>
      </c>
      <c r="AP748" s="174" t="str">
        <f>[4]SayfaKAY!AI542</f>
        <v>E810-7002</v>
      </c>
      <c r="AQ748" s="174" t="str">
        <f>[4]SayfaKAY!AQ542</f>
        <v/>
      </c>
      <c r="AR748" s="174" t="str">
        <f>[4]SayfaKAY!AH542</f>
        <v>XKAYIT CİHAZI(NVR)</v>
      </c>
      <c r="AS748" s="174">
        <f>[4]SayfaKAY!AJ542</f>
        <v>1</v>
      </c>
      <c r="AT748" s="175" t="str">
        <f>[4]SayfaKAY!AM542</f>
        <v/>
      </c>
      <c r="AU748" s="176" t="str">
        <f>[4]SayfaKAY!AL542</f>
        <v/>
      </c>
      <c r="AV748" s="176" t="str">
        <f>[4]SayfaKAY!AP542</f>
        <v/>
      </c>
      <c r="AW748" s="177" t="str">
        <f>[4]SayfaKAY!AT542</f>
        <v/>
      </c>
      <c r="AX748" s="194">
        <f t="shared" si="510"/>
        <v>10802.000002479181</v>
      </c>
      <c r="AY748" s="168"/>
      <c r="AZ748" s="167"/>
      <c r="BA748" s="113"/>
      <c r="BB748" s="171"/>
      <c r="BC748" s="114"/>
      <c r="BD748" s="114"/>
      <c r="BE748" s="114"/>
      <c r="BF748" s="114"/>
      <c r="BG748" s="114"/>
      <c r="BH748" s="114">
        <f>IFERROR(FRACAS!AN545, "Hata Var")</f>
        <v>2285.0000000617001</v>
      </c>
      <c r="BI748" s="114"/>
      <c r="BJ748" s="114"/>
      <c r="BK748" s="105" t="str">
        <f>[4]SayfaKAY!AW542</f>
        <v/>
      </c>
      <c r="BL748" s="105" t="str">
        <f>[4]SayfaKAY!V542</f>
        <v>NSC</v>
      </c>
      <c r="BM748" s="114"/>
      <c r="BN748" s="171" t="str">
        <f t="shared" si="511"/>
        <v>x yok</v>
      </c>
      <c r="BO748" s="171" t="b">
        <f t="shared" si="512"/>
        <v>0</v>
      </c>
      <c r="BP748" s="171" t="str">
        <f t="shared" si="513"/>
        <v>Bir günden fazla süren arıza</v>
      </c>
      <c r="BQ748" s="226">
        <f t="shared" si="514"/>
        <v>371.00000001490116</v>
      </c>
      <c r="BR748" s="226">
        <f t="shared" si="515"/>
        <v>120.00000009778887</v>
      </c>
      <c r="BS748" s="226">
        <f t="shared" si="516"/>
        <v>491.00000011269003</v>
      </c>
      <c r="BT748" s="114"/>
      <c r="BU748" s="242"/>
      <c r="BV748" s="233">
        <f t="shared" si="517"/>
        <v>4</v>
      </c>
      <c r="BW748" s="226" t="str">
        <f t="shared" si="518"/>
        <v>Evet, çakışma var</v>
      </c>
      <c r="BX748" s="229"/>
      <c r="BY748" s="247">
        <f t="shared" si="519"/>
        <v>0.25763888889923692</v>
      </c>
      <c r="BZ748" s="247">
        <f t="shared" si="520"/>
        <v>8.3333333401242271E-2</v>
      </c>
      <c r="CA748" s="247">
        <f t="shared" si="521"/>
        <v>0.34097222230047919</v>
      </c>
      <c r="CB748" s="213"/>
      <c r="CC748" s="211"/>
      <c r="CD748" s="196"/>
      <c r="CE748" s="213">
        <v>541</v>
      </c>
      <c r="CF748" s="182">
        <f t="shared" si="522"/>
        <v>45625.9506944444</v>
      </c>
      <c r="CG748" s="182">
        <f t="shared" si="523"/>
        <v>45626.291666666701</v>
      </c>
      <c r="CH748" s="196"/>
      <c r="CI748" s="196"/>
      <c r="CJ748" s="196"/>
      <c r="CK748" s="196">
        <f t="shared" si="524"/>
        <v>8.3333333401242271E-2</v>
      </c>
      <c r="CL748" s="196">
        <f t="shared" si="525"/>
        <v>0.25763888889923692</v>
      </c>
      <c r="CM748" s="196">
        <f t="shared" si="526"/>
        <v>0.34097222230047919</v>
      </c>
      <c r="CN748" s="114"/>
      <c r="CO748" s="115">
        <f t="shared" si="527"/>
        <v>491.00000011269003</v>
      </c>
      <c r="CP748" s="116">
        <f t="shared" si="528"/>
        <v>5.0000000040745363</v>
      </c>
      <c r="CQ748" s="117">
        <f t="shared" si="529"/>
        <v>0.95069444440014195</v>
      </c>
      <c r="CR748" s="117">
        <f t="shared" si="530"/>
        <v>45626.208333333299</v>
      </c>
      <c r="CS748" s="117">
        <f t="shared" si="531"/>
        <v>45626.291666666701</v>
      </c>
      <c r="CT748" s="118">
        <f t="shared" si="532"/>
        <v>65700371.000000015</v>
      </c>
      <c r="CU748" s="118">
        <f t="shared" si="533"/>
        <v>120.00000009778887</v>
      </c>
      <c r="CV748" s="118">
        <f t="shared" si="534"/>
        <v>65700491.000000112</v>
      </c>
      <c r="CW748" s="119">
        <f t="shared" si="535"/>
        <v>0.99999817352963016</v>
      </c>
    </row>
    <row r="749" spans="1:101" ht="118.5" customHeight="1" x14ac:dyDescent="0.3">
      <c r="A749" s="160" t="str">
        <f>[4]SayfaKAY!C543</f>
        <v>KAY5+6</v>
      </c>
      <c r="B749" s="104" t="str">
        <f>[4]SayfaKAY!D543</f>
        <v>3874(3)</v>
      </c>
      <c r="C749" s="105" t="str">
        <f>[4]SayfaKAY!E543</f>
        <v>MB</v>
      </c>
      <c r="D749" s="105">
        <f>[4]SayfaKAY!F543</f>
        <v>110002</v>
      </c>
      <c r="E749" s="106" t="str">
        <f>[4]SayfaKAY!G543</f>
        <v>BOZ-KAY5+6-FF-542</v>
      </c>
      <c r="F749" s="134">
        <f t="shared" si="496"/>
        <v>45625</v>
      </c>
      <c r="G749" s="135">
        <f t="shared" si="497"/>
        <v>0.95347222220152617</v>
      </c>
      <c r="H749" s="235">
        <f>[4]SayfaKAY!H543</f>
        <v>45625.953472222202</v>
      </c>
      <c r="I749" s="104" t="str">
        <f>[4]SayfaKAY!I543</f>
        <v>Hat/Line</v>
      </c>
      <c r="J749" s="103" t="str">
        <f>IF([4]SayfaKAY!J543="","",IF([4]SayfaKAY!J543="Müşteri","Notified by Customer","Notified by Bozankaya"))</f>
        <v>Notified by Customer</v>
      </c>
      <c r="K749" s="103" t="e">
        <f>VLOOKUP([4]SayfaKAY!L543,#REF!,2,FALSE)</f>
        <v>#REF!</v>
      </c>
      <c r="L749" s="165" t="str">
        <f>[4]SayfaKAY!X543</f>
        <v>NSC TEKNOLOJİ ve İNŞAAT LTD.ŞTİ.</v>
      </c>
      <c r="M749" s="107" t="str">
        <f t="shared" si="498"/>
        <v>KAY5+6-BOZ-KAY5+6-FF-542</v>
      </c>
      <c r="N749" s="105" t="str">
        <f>[4]SayfaKAY!M543</f>
        <v>MB bölüm kamera saatleri 1 dakika ileride MB sağ RA sol kameralarda bağlantı yok.</v>
      </c>
      <c r="O749" s="166" t="str">
        <f>[4]SayfaKAY!P543</f>
        <v>D-Arıza değil</v>
      </c>
      <c r="P749" s="166" t="str">
        <f>[4]SayfaKAY!Q543</f>
        <v>B(Servisten çekmeye etki eden arıza)</v>
      </c>
      <c r="Q749" s="166" t="str">
        <f>[4]SayfaKAY!R543</f>
        <v>N.A(Yaralanma yok)</v>
      </c>
      <c r="R749" s="132" t="str" cm="1">
        <f t="array" ref="R749">IF([4]SayfaKAY!U543="","",_xlfn.IFS([4]SayfaKAY!U543="Bozankaya","Bozankaya",[4]SayfaKAY!U543="Müşteri","Customer",[4]SayfaKAY!U543="Tedarikçi","Equipment Supplier"))</f>
        <v>Equipment Supplier</v>
      </c>
      <c r="S749" s="204" t="str">
        <f>[4]SayfaKAY!N543</f>
        <v>Kamera saatleri güncellendi. Ayna kamerası ters gözüküyordu. Koridor modu açıldı. NVR'lar online. Kameralarda sorun yok.</v>
      </c>
      <c r="T749" s="133" t="str">
        <f>[4]SayfaKAY!AD543</f>
        <v>*Arıza çözülecek</v>
      </c>
      <c r="U749" s="132" t="str">
        <f>[4]SayfaKAY!W543</f>
        <v>Evet</v>
      </c>
      <c r="V749" s="108">
        <f>[4]SayfaKAY!AZ543</f>
        <v>2</v>
      </c>
      <c r="W749" s="136">
        <f t="shared" si="499"/>
        <v>45626</v>
      </c>
      <c r="X749" s="137" t="str">
        <f t="shared" si="500"/>
        <v>05:00</v>
      </c>
      <c r="Y749" s="235">
        <f>[4]SayfaKAY!AE543</f>
        <v>45626.208333333299</v>
      </c>
      <c r="Z749" s="109">
        <f t="shared" si="501"/>
        <v>45626</v>
      </c>
      <c r="AA749" s="110" t="str">
        <f t="shared" si="502"/>
        <v>07:00</v>
      </c>
      <c r="AB749" s="182">
        <f>[4]SayfaKAY!BA543</f>
        <v>45626.291666666701</v>
      </c>
      <c r="AC749" s="257">
        <f t="shared" si="503"/>
        <v>487.00000007869676</v>
      </c>
      <c r="AD749" s="111">
        <f t="shared" si="504"/>
        <v>45626</v>
      </c>
      <c r="AE749" s="111" t="str">
        <f t="shared" si="505"/>
        <v>07:00</v>
      </c>
      <c r="AF749" s="235">
        <f>[4]SayfaKAY!BA543</f>
        <v>45626.291666666701</v>
      </c>
      <c r="AG749" s="179" t="str">
        <f>[4]SayfaKAY!S543</f>
        <v>(II) Aynı Araçta Tekrarlayan Arıza</v>
      </c>
      <c r="AH749" s="178" t="str">
        <f t="shared" si="506"/>
        <v>Bu Arıza Aracın Servise Verilmesine Engel</v>
      </c>
      <c r="AI749" s="163" t="str">
        <f>[4]SayfaKAY!AV543</f>
        <v/>
      </c>
      <c r="AJ749" s="164" t="str">
        <f t="shared" si="507"/>
        <v/>
      </c>
      <c r="AK749" s="164" t="str">
        <f t="shared" si="508"/>
        <v/>
      </c>
      <c r="AL749" s="112" t="str">
        <f>[4]SayfaKAY!AX543</f>
        <v/>
      </c>
      <c r="AM749" s="257" cm="1">
        <f t="array" ref="AM749">IFERROR(IF(AND(P749&lt;&gt;"D(Arıza Değil)",AH749="Bu Arıza Aracın Servise Verilmesine Engel Değil"),
IF(Z749-F749&gt;0,(AB749-Y749)*24*60,
IF(OR(AND(G749&gt;$AS$1,G749&lt;$AT$1),AND(G749&gt;$AU$1,G749&lt;$AV$1)),
(AF749-H749)*24*60,     BH:BH0)),        AN749),0)</f>
        <v>487.00000007869676</v>
      </c>
      <c r="AN749" s="257">
        <f t="shared" si="509"/>
        <v>487.00000007869676</v>
      </c>
      <c r="AO749" s="174" t="str">
        <f>[4]SayfaKAY!AG543</f>
        <v/>
      </c>
      <c r="AP749" s="174" t="str">
        <f>[4]SayfaKAY!AI543</f>
        <v>E810-7145</v>
      </c>
      <c r="AQ749" s="174" t="str">
        <f>[4]SayfaKAY!AQ543</f>
        <v/>
      </c>
      <c r="AR749" s="174" t="str">
        <f>[4]SayfaKAY!AH543</f>
        <v>CCTV EKRANI</v>
      </c>
      <c r="AS749" s="174">
        <f>[4]SayfaKAY!AJ543</f>
        <v>1</v>
      </c>
      <c r="AT749" s="175" t="str">
        <f>[4]SayfaKAY!AM543</f>
        <v/>
      </c>
      <c r="AU749" s="176" t="str">
        <f>[4]SayfaKAY!AL543</f>
        <v/>
      </c>
      <c r="AV749" s="176" t="str">
        <f>[4]SayfaKAY!AP543</f>
        <v/>
      </c>
      <c r="AW749" s="177" t="str">
        <f>[4]SayfaKAY!AT543</f>
        <v/>
      </c>
      <c r="AX749" s="194">
        <f t="shared" si="510"/>
        <v>10714.000001731329</v>
      </c>
      <c r="AY749" s="168"/>
      <c r="AZ749" s="167"/>
      <c r="BA749" s="113"/>
      <c r="BB749" s="171" t="str">
        <f>IF($AQ$1="X", IF(AND(G749&gt;=$AS$1,G749&lt;=$AT$1),IF(P749&lt;&gt;"D(Arıza Değil)",AC749,0), IF(AND(G749&gt;=$AU$1,G749&lt;=$AV$1),IF(P749&lt;&gt;"D(Arıza Değil)",AC749,0), "")), "")</f>
        <v/>
      </c>
      <c r="BC749" s="114"/>
      <c r="BD749" s="114"/>
      <c r="BE749" s="114"/>
      <c r="BF749" s="114"/>
      <c r="BG749" s="114"/>
      <c r="BH749" s="114">
        <f>IFERROR(FRACAS!AN546, "Hata Var")</f>
        <v>3361.0000000277068</v>
      </c>
      <c r="BI749" s="114"/>
      <c r="BJ749" s="114"/>
      <c r="BK749" s="105" t="str">
        <f>[4]SayfaKAY!AW543</f>
        <v/>
      </c>
      <c r="BL749" s="105" t="str">
        <f>[4]SayfaKAY!V543</f>
        <v>NSC</v>
      </c>
      <c r="BM749" s="114"/>
      <c r="BN749" s="171" t="str">
        <f t="shared" si="511"/>
        <v>x yok</v>
      </c>
      <c r="BO749" s="171" t="b">
        <f t="shared" si="512"/>
        <v>0</v>
      </c>
      <c r="BP749" s="171" t="str">
        <f t="shared" si="513"/>
        <v>Bir günden fazla süren arıza</v>
      </c>
      <c r="BQ749" s="226">
        <f t="shared" si="514"/>
        <v>366.99999998090789</v>
      </c>
      <c r="BR749" s="226">
        <f t="shared" si="515"/>
        <v>120.00000009778887</v>
      </c>
      <c r="BS749" s="226">
        <f t="shared" si="516"/>
        <v>487.00000007869676</v>
      </c>
      <c r="BT749" s="114"/>
      <c r="BU749" s="242"/>
      <c r="BV749" s="233">
        <f t="shared" si="517"/>
        <v>0</v>
      </c>
      <c r="BW749" s="226" t="str">
        <f t="shared" si="518"/>
        <v>Hayır, çakışma yok</v>
      </c>
      <c r="BX749" s="229"/>
      <c r="BY749" s="247">
        <f t="shared" si="519"/>
        <v>0.2548611110978527</v>
      </c>
      <c r="BZ749" s="247">
        <f t="shared" si="520"/>
        <v>8.3333333401242271E-2</v>
      </c>
      <c r="CA749" s="247">
        <f t="shared" si="521"/>
        <v>0.33819444449909497</v>
      </c>
      <c r="CB749" s="213"/>
      <c r="CC749" s="211"/>
      <c r="CD749" s="196"/>
      <c r="CE749" s="213">
        <v>542</v>
      </c>
      <c r="CF749" s="182">
        <f t="shared" si="522"/>
        <v>45625.953472222202</v>
      </c>
      <c r="CG749" s="182">
        <f t="shared" si="523"/>
        <v>45626.291666666701</v>
      </c>
      <c r="CH749" s="196"/>
      <c r="CI749" s="196"/>
      <c r="CJ749" s="196"/>
      <c r="CK749" s="196">
        <f t="shared" si="524"/>
        <v>8.3333333401242271E-2</v>
      </c>
      <c r="CL749" s="196">
        <f t="shared" si="525"/>
        <v>0.2548611110978527</v>
      </c>
      <c r="CM749" s="196">
        <f t="shared" si="526"/>
        <v>0.33819444449909497</v>
      </c>
      <c r="CN749" s="114"/>
      <c r="CO749" s="115">
        <f t="shared" si="527"/>
        <v>487.00000007869676</v>
      </c>
      <c r="CP749" s="116">
        <f t="shared" si="528"/>
        <v>5.0000000040745363</v>
      </c>
      <c r="CQ749" s="117">
        <f t="shared" si="529"/>
        <v>0.95347222220152617</v>
      </c>
      <c r="CR749" s="117">
        <f t="shared" si="530"/>
        <v>45626.208333333299</v>
      </c>
      <c r="CS749" s="117">
        <f t="shared" si="531"/>
        <v>45626.291666666701</v>
      </c>
      <c r="CT749" s="118">
        <f t="shared" si="532"/>
        <v>65700366.999999978</v>
      </c>
      <c r="CU749" s="118">
        <f t="shared" si="533"/>
        <v>120.00000009778887</v>
      </c>
      <c r="CV749" s="118">
        <f t="shared" si="534"/>
        <v>65700487.000000082</v>
      </c>
      <c r="CW749" s="119">
        <f t="shared" si="535"/>
        <v>0.99999817352951881</v>
      </c>
    </row>
    <row r="750" spans="1:101" ht="118.5" customHeight="1" x14ac:dyDescent="0.3">
      <c r="A750" s="160" t="str">
        <f>[4]SayfaKAY!C547</f>
        <v>KAY5+6</v>
      </c>
      <c r="B750" s="104" t="str">
        <f>[4]SayfaKAY!D547</f>
        <v>3877(6)</v>
      </c>
      <c r="C750" s="105" t="str">
        <f>[4]SayfaKAY!E547</f>
        <v>MA</v>
      </c>
      <c r="D750" s="105">
        <f>[4]SayfaKAY!F547</f>
        <v>61897</v>
      </c>
      <c r="E750" s="106" t="str">
        <f>[4]SayfaKAY!G547</f>
        <v>BOZ-KAY5+6-FF-546</v>
      </c>
      <c r="F750" s="134">
        <f t="shared" si="496"/>
        <v>45625</v>
      </c>
      <c r="G750" s="135">
        <f t="shared" si="497"/>
        <v>0.43819444440305233</v>
      </c>
      <c r="H750" s="235">
        <f>[4]SayfaKAY!H547</f>
        <v>45625.438194444403</v>
      </c>
      <c r="I750" s="104" t="str">
        <f>[4]SayfaKAY!I547</f>
        <v>Hat/Line</v>
      </c>
      <c r="J750" s="103" t="str">
        <f>IF([4]SayfaKAY!J547="","",IF([4]SayfaKAY!J547="Müşteri","Notified by Customer","Notified by Bozankaya"))</f>
        <v>Notified by Customer</v>
      </c>
      <c r="K750" s="103" t="e">
        <f>VLOOKUP([4]SayfaKAY!L547,#REF!,2,FALSE)</f>
        <v>#REF!</v>
      </c>
      <c r="L750" s="165" t="str">
        <f>[4]SayfaKAY!X547</f>
        <v>ELTESAN ELEKTRO MEKANİK SOĞUTMA SAN</v>
      </c>
      <c r="M750" s="107" t="str">
        <f t="shared" si="498"/>
        <v>KAY5+6-BOZ-KAY5+6-FF-546</v>
      </c>
      <c r="N750" s="105" t="str">
        <f>[4]SayfaKAY!M547</f>
        <v>APC 2 devreye girmiyor.</v>
      </c>
      <c r="O750" s="166" t="str">
        <f>[4]SayfaKAY!P547</f>
        <v>B-Hız veya güç azalması</v>
      </c>
      <c r="P750" s="166" t="str">
        <f>[4]SayfaKAY!Q547</f>
        <v>B(Servisten çekmeye etki eden arıza)</v>
      </c>
      <c r="Q750" s="166" t="str">
        <f>[4]SayfaKAY!R547</f>
        <v>N.A(Yaralanma yok)</v>
      </c>
      <c r="R750" s="132" t="str" cm="1">
        <f t="array" ref="R750">IF([4]SayfaKAY!U547="","",_xlfn.IFS([4]SayfaKAY!U547="Bozankaya","Bozankaya",[4]SayfaKAY!U547="Müşteri","Customer",[4]SayfaKAY!U547="Tedarikçi","Equipment Supplier"))</f>
        <v>Equipment Supplier</v>
      </c>
      <c r="S750" s="204" t="str">
        <f>[4]SayfaKAY!N547</f>
        <v>Araç resetlendi sistem normale döndü sorun görülmedi. aktifte devamlılığı yok.</v>
      </c>
      <c r="T750" s="133" t="str">
        <f>[4]SayfaKAY!AD547</f>
        <v>*Arıza çözülecek</v>
      </c>
      <c r="U750" s="132" t="str">
        <f>[4]SayfaKAY!W547</f>
        <v>Evet</v>
      </c>
      <c r="V750" s="108">
        <f>[4]SayfaKAY!AZ547</f>
        <v>2</v>
      </c>
      <c r="W750" s="136">
        <f t="shared" si="499"/>
        <v>45625</v>
      </c>
      <c r="X750" s="137" t="str">
        <f t="shared" si="500"/>
        <v>11:00</v>
      </c>
      <c r="Y750" s="235">
        <f>[4]SayfaKAY!AE547</f>
        <v>45625.458333333299</v>
      </c>
      <c r="Z750" s="109">
        <f t="shared" si="501"/>
        <v>45625</v>
      </c>
      <c r="AA750" s="110" t="str">
        <f t="shared" si="502"/>
        <v>13:00</v>
      </c>
      <c r="AB750" s="182">
        <f>[4]SayfaKAY!BA547</f>
        <v>45625.541666666701</v>
      </c>
      <c r="AC750" s="257">
        <f t="shared" si="503"/>
        <v>149.00000010849908</v>
      </c>
      <c r="AD750" s="111">
        <f t="shared" si="504"/>
        <v>45625</v>
      </c>
      <c r="AE750" s="111" t="str">
        <f t="shared" si="505"/>
        <v>13:00</v>
      </c>
      <c r="AF750" s="235">
        <f>[4]SayfaKAY!BA547</f>
        <v>45625.541666666701</v>
      </c>
      <c r="AG750" s="179" t="str">
        <f>[4]SayfaKAY!S547</f>
        <v>(III) Farklı Araçlarda Tekrarlayan Arıza</v>
      </c>
      <c r="AH750" s="178" t="str">
        <f t="shared" si="506"/>
        <v>Bu Arıza Aracın Servise Verilmesine Engel</v>
      </c>
      <c r="AI750" s="163" t="str">
        <f>[4]SayfaKAY!AV547</f>
        <v/>
      </c>
      <c r="AJ750" s="164" t="str">
        <f t="shared" si="507"/>
        <v/>
      </c>
      <c r="AK750" s="164" t="str">
        <f t="shared" si="508"/>
        <v/>
      </c>
      <c r="AL750" s="112" t="str">
        <f>[4]SayfaKAY!AX547</f>
        <v/>
      </c>
      <c r="AM750" s="257" cm="1">
        <f t="array" ref="AM750">IFERROR(IF(AND(P750&lt;&gt;"D(Arıza Değil)",AH750="Bu Arıza Aracın Servise Verilmesine Engel Değil"),
IF(Z750-F750&gt;0,(AB750-Y750)*24*60,
IF(OR(AND(G750&gt;$AS$1,G750&lt;$AT$1),AND(G750&gt;$AU$1,G750&lt;$AV$1)),
(AF750-H750)*24*60,     BH:BH0)),        AN750),0)</f>
        <v>149.00000010849908</v>
      </c>
      <c r="AN750" s="257">
        <f t="shared" si="509"/>
        <v>149.00000010849908</v>
      </c>
      <c r="AO750" s="174" t="str">
        <f>[4]SayfaKAY!AG547</f>
        <v/>
      </c>
      <c r="AP750" s="174" t="str">
        <f>[4]SayfaKAY!AI547</f>
        <v>H500-7240</v>
      </c>
      <c r="AQ750" s="174" t="str">
        <f>[4]SayfaKAY!AQ547</f>
        <v/>
      </c>
      <c r="AR750" s="174" t="str">
        <f>[4]SayfaKAY!AH547</f>
        <v>KLIMA UNITESİ /Eltesan/Hispacold 41,5 kW</v>
      </c>
      <c r="AS750" s="174">
        <f>[4]SayfaKAY!AJ547</f>
        <v>1</v>
      </c>
      <c r="AT750" s="175" t="str">
        <f>[4]SayfaKAY!AM547</f>
        <v/>
      </c>
      <c r="AU750" s="176" t="str">
        <f>[4]SayfaKAY!AL547</f>
        <v/>
      </c>
      <c r="AV750" s="176" t="str">
        <f>[4]SayfaKAY!AP547</f>
        <v/>
      </c>
      <c r="AW750" s="177" t="str">
        <f>[4]SayfaKAY!AT547</f>
        <v/>
      </c>
      <c r="AX750" s="194">
        <f t="shared" si="510"/>
        <v>3278.0000023869798</v>
      </c>
      <c r="AY750" s="168"/>
      <c r="AZ750" s="167"/>
      <c r="BA750" s="113"/>
      <c r="BB750" s="171" t="str">
        <f>IF($AQ$1="X", IF(AND(G750&gt;=$AS$1,G750&lt;=$AT$1),IF(P750&lt;&gt;"D(Arıza Değil)",AC750,0), IF(AND(G750&gt;=$AU$1,G750&lt;=$AV$1),IF(P750&lt;&gt;"D(Arıza Değil)",AC750,0), "")), "")</f>
        <v/>
      </c>
      <c r="BC750" s="114"/>
      <c r="BD750" s="114"/>
      <c r="BE750" s="114"/>
      <c r="BF750" s="114"/>
      <c r="BG750" s="114"/>
      <c r="BH750" s="114">
        <f>IFERROR(FRACAS!AN550, "Hata Var")</f>
        <v>542.99999994691461</v>
      </c>
      <c r="BI750" s="114"/>
      <c r="BJ750" s="114"/>
      <c r="BK750" s="105" t="str">
        <f>[4]SayfaKAY!AW547</f>
        <v/>
      </c>
      <c r="BL750" s="105" t="str">
        <f>[4]SayfaKAY!V547</f>
        <v>ELTESAN ELEKTRO MEKANİK SOĞUTMA SAN</v>
      </c>
      <c r="BM750" s="114"/>
      <c r="BN750" s="171" t="str">
        <f t="shared" si="511"/>
        <v>x yok</v>
      </c>
      <c r="BO750" s="171" t="b">
        <f t="shared" si="512"/>
        <v>0</v>
      </c>
      <c r="BP750" s="171" t="b">
        <f t="shared" si="513"/>
        <v>0</v>
      </c>
      <c r="BQ750" s="226">
        <f t="shared" si="514"/>
        <v>29.00000001071021</v>
      </c>
      <c r="BR750" s="226">
        <f t="shared" si="515"/>
        <v>120.00000009778887</v>
      </c>
      <c r="BS750" s="226">
        <f t="shared" si="516"/>
        <v>149.00000010849908</v>
      </c>
      <c r="BT750" s="114"/>
      <c r="BU750" s="242"/>
      <c r="BV750" s="233">
        <f t="shared" si="517"/>
        <v>3</v>
      </c>
      <c r="BW750" s="226" t="str">
        <f t="shared" si="518"/>
        <v>Evet, çakışma var</v>
      </c>
      <c r="BX750" s="229"/>
      <c r="BY750" s="247">
        <f t="shared" si="519"/>
        <v>2.0138888896326534E-2</v>
      </c>
      <c r="BZ750" s="247">
        <f t="shared" si="520"/>
        <v>8.3333333401242271E-2</v>
      </c>
      <c r="CA750" s="247">
        <f t="shared" si="521"/>
        <v>0.10347222229756881</v>
      </c>
      <c r="CB750" s="213"/>
      <c r="CC750" s="211"/>
      <c r="CD750" s="196"/>
      <c r="CE750" s="213">
        <v>546</v>
      </c>
      <c r="CF750" s="182">
        <f t="shared" si="522"/>
        <v>45625.438194444403</v>
      </c>
      <c r="CG750" s="182">
        <f t="shared" si="523"/>
        <v>45625.541666666701</v>
      </c>
      <c r="CH750" s="196"/>
      <c r="CI750" s="196"/>
      <c r="CJ750" s="196"/>
      <c r="CK750" s="196">
        <f t="shared" si="524"/>
        <v>8.3333333401242271E-2</v>
      </c>
      <c r="CL750" s="196">
        <f t="shared" si="525"/>
        <v>2.0138888896326534E-2</v>
      </c>
      <c r="CM750" s="196">
        <f t="shared" si="526"/>
        <v>0.10347222229756881</v>
      </c>
      <c r="CN750" s="114"/>
      <c r="CO750" s="115">
        <f t="shared" si="527"/>
        <v>149.00000010849908</v>
      </c>
      <c r="CP750" s="116">
        <f t="shared" si="528"/>
        <v>5.0000000040745363</v>
      </c>
      <c r="CQ750" s="117">
        <f t="shared" si="529"/>
        <v>0.43819444440305233</v>
      </c>
      <c r="CR750" s="117">
        <f t="shared" si="530"/>
        <v>45625.458333333299</v>
      </c>
      <c r="CS750" s="117">
        <f t="shared" si="531"/>
        <v>45625.541666666701</v>
      </c>
      <c r="CT750" s="118">
        <f t="shared" si="532"/>
        <v>65700029.000000007</v>
      </c>
      <c r="CU750" s="118">
        <f t="shared" si="533"/>
        <v>120.00000009778887</v>
      </c>
      <c r="CV750" s="118">
        <f t="shared" si="534"/>
        <v>65700149.000000112</v>
      </c>
      <c r="CW750" s="119">
        <f t="shared" si="535"/>
        <v>0.99999817352012244</v>
      </c>
    </row>
    <row r="751" spans="1:101" ht="118.5" customHeight="1" x14ac:dyDescent="0.3">
      <c r="A751" s="160" t="str">
        <f>[4]SayfaKAY!C548</f>
        <v>KAY5+6</v>
      </c>
      <c r="B751" s="104" t="str">
        <f>[4]SayfaKAY!D548</f>
        <v>3875(4)</v>
      </c>
      <c r="C751" s="105" t="str">
        <f>[4]SayfaKAY!E548</f>
        <v>MA , RA , MB</v>
      </c>
      <c r="D751" s="105">
        <f>[4]SayfaKAY!F548</f>
        <v>77980</v>
      </c>
      <c r="E751" s="106" t="str">
        <f>[4]SayfaKAY!G548</f>
        <v>BOZ-KAY5+6-FF-547</v>
      </c>
      <c r="F751" s="193">
        <f t="shared" si="496"/>
        <v>45625</v>
      </c>
      <c r="G751" s="135">
        <f t="shared" si="497"/>
        <v>0.95208333330083406</v>
      </c>
      <c r="H751" s="235">
        <f>[4]SayfaKAY!H548</f>
        <v>45625.952083333301</v>
      </c>
      <c r="I751" s="104" t="str">
        <f>[4]SayfaKAY!I548</f>
        <v>Hat/Line</v>
      </c>
      <c r="J751" s="103" t="str">
        <f>IF([4]SayfaKAY!J548="","",IF([4]SayfaKAY!J548="Müşteri","Notified by Customer","Notified by Bozankaya"))</f>
        <v>Notified by Customer</v>
      </c>
      <c r="K751" s="103" t="e">
        <f>VLOOKUP([4]SayfaKAY!L548,#REF!,2,FALSE)</f>
        <v>#REF!</v>
      </c>
      <c r="L751" s="165" t="str">
        <f>[4]SayfaKAY!X548</f>
        <v>NSC TEKNOLOJİ ve İNŞAAT LTD.ŞTİ.</v>
      </c>
      <c r="M751" s="107" t="str">
        <f t="shared" si="498"/>
        <v>KAY5+6-BOZ-KAY5+6-FF-547</v>
      </c>
      <c r="N751" s="105" t="str">
        <f>[4]SayfaKAY!M548</f>
        <v>Kamera saatleri 2 dakika ileride MA sol RA sol kamera isimleri yanlış MB sol kamerada bağlantı yok.</v>
      </c>
      <c r="O751" s="166" t="str">
        <f>[4]SayfaKAY!P548</f>
        <v>D-Arıza değil</v>
      </c>
      <c r="P751" s="166" t="str">
        <f>[4]SayfaKAY!Q548</f>
        <v>B(Servisten çekmeye etki eden arıza)</v>
      </c>
      <c r="Q751" s="166" t="str">
        <f>[4]SayfaKAY!R548</f>
        <v>N.A(Yaralanma yok)</v>
      </c>
      <c r="R751" s="132" t="str" cm="1">
        <f t="array" ref="R751">IF([4]SayfaKAY!U548="","",_xlfn.IFS([4]SayfaKAY!U548="Bozankaya","Bozankaya",[4]SayfaKAY!U548="Müşteri","Customer",[4]SayfaKAY!U548="Tedarikçi","Equipment Supplier"))</f>
        <v>Equipment Supplier</v>
      </c>
      <c r="S751" s="204" t="str">
        <f>[4]SayfaKAY!N548</f>
        <v>Kamera isimleri ve saat güncellemeleri yapıldı.</v>
      </c>
      <c r="T751" s="133" t="str">
        <f>[4]SayfaKAY!AD548</f>
        <v>*Arıza çözülecek</v>
      </c>
      <c r="U751" s="132" t="str">
        <f>[4]SayfaKAY!W548</f>
        <v>Evet</v>
      </c>
      <c r="V751" s="108">
        <f>[4]SayfaKAY!AZ548</f>
        <v>2</v>
      </c>
      <c r="W751" s="136">
        <f t="shared" si="499"/>
        <v>45626</v>
      </c>
      <c r="X751" s="137" t="str">
        <f t="shared" si="500"/>
        <v>05:00</v>
      </c>
      <c r="Y751" s="235">
        <f>[4]SayfaKAY!AE548</f>
        <v>45626.208333333299</v>
      </c>
      <c r="Z751" s="192">
        <f t="shared" si="501"/>
        <v>45626</v>
      </c>
      <c r="AA751" s="110" t="str">
        <f t="shared" si="502"/>
        <v>07:00</v>
      </c>
      <c r="AB751" s="182">
        <f>[4]SayfaKAY!BA548</f>
        <v>45626.291666666701</v>
      </c>
      <c r="AC751" s="257">
        <f t="shared" si="503"/>
        <v>489.00000009569339</v>
      </c>
      <c r="AD751" s="111">
        <f t="shared" si="504"/>
        <v>45626</v>
      </c>
      <c r="AE751" s="111" t="str">
        <f t="shared" si="505"/>
        <v>07:00</v>
      </c>
      <c r="AF751" s="235">
        <f>[4]SayfaKAY!BA548</f>
        <v>45626.291666666701</v>
      </c>
      <c r="AG751" s="179" t="str">
        <f>[4]SayfaKAY!S548</f>
        <v>(III) Farklı Araçlarda Tekrarlayan Arıza</v>
      </c>
      <c r="AH751" s="178" t="str">
        <f t="shared" si="506"/>
        <v>Bu Arıza Aracın Servise Verilmesine Engel</v>
      </c>
      <c r="AI751" s="163" t="str">
        <f>[4]SayfaKAY!AV548</f>
        <v/>
      </c>
      <c r="AJ751" s="164" t="str">
        <f t="shared" si="507"/>
        <v/>
      </c>
      <c r="AK751" s="164" t="str">
        <f t="shared" si="508"/>
        <v/>
      </c>
      <c r="AL751" s="112" t="str">
        <f>[4]SayfaKAY!AX548</f>
        <v/>
      </c>
      <c r="AM751" s="257" cm="1">
        <f t="array" ref="AM751">IFERROR(IF(AND(P751&lt;&gt;"D(Arıza Değil)",AH751="Bu Arıza Aracın Servise Verilmesine Engel Değil"),
IF(Z751-F751&gt;0,(AB751-Y751)*24*60,
IF(OR(AND(G751&gt;$AS$1,G751&lt;$AT$1),AND(G751&gt;$AU$1,G751&lt;$AV$1)),
(AF751-H751)*24*60,     BH:BH0)),        AN751),0)</f>
        <v>489.00000009569339</v>
      </c>
      <c r="AN751" s="257">
        <f t="shared" si="509"/>
        <v>489.00000009569339</v>
      </c>
      <c r="AO751" s="174" t="str">
        <f>[4]SayfaKAY!AG548</f>
        <v/>
      </c>
      <c r="AP751" s="174" t="str">
        <f>[4]SayfaKAY!AI548</f>
        <v>E810-7145</v>
      </c>
      <c r="AQ751" s="174" t="str">
        <f>[4]SayfaKAY!AQ548</f>
        <v/>
      </c>
      <c r="AR751" s="174" t="str">
        <f>[4]SayfaKAY!AH548</f>
        <v>CCTV EKRANI</v>
      </c>
      <c r="AS751" s="174">
        <f>[4]SayfaKAY!AJ548</f>
        <v>1</v>
      </c>
      <c r="AT751" s="175" t="str">
        <f>[4]SayfaKAY!AM548</f>
        <v/>
      </c>
      <c r="AU751" s="176" t="str">
        <f>[4]SayfaKAY!AL548</f>
        <v/>
      </c>
      <c r="AV751" s="176" t="str">
        <f>[4]SayfaKAY!AP548</f>
        <v/>
      </c>
      <c r="AW751" s="177" t="str">
        <f>[4]SayfaKAY!AT548</f>
        <v/>
      </c>
      <c r="AX751" s="194">
        <f t="shared" si="510"/>
        <v>10758.000002105255</v>
      </c>
      <c r="AY751" s="168"/>
      <c r="AZ751" s="167"/>
      <c r="BA751" s="113"/>
      <c r="BB751" s="171"/>
      <c r="BC751" s="114"/>
      <c r="BD751" s="114"/>
      <c r="BE751" s="114"/>
      <c r="BF751" s="114"/>
      <c r="BG751" s="114"/>
      <c r="BH751" s="114">
        <f>IFERROR(FRACAS!AN551, "Hata Var")</f>
        <v>1860.0000000488944</v>
      </c>
      <c r="BI751" s="114"/>
      <c r="BJ751" s="114"/>
      <c r="BK751" s="105" t="str">
        <f>[4]SayfaKAY!AW548</f>
        <v/>
      </c>
      <c r="BL751" s="105" t="str">
        <f>[4]SayfaKAY!V548</f>
        <v>NSC</v>
      </c>
      <c r="BM751" s="114"/>
      <c r="BN751" s="171" t="str">
        <f t="shared" si="511"/>
        <v>x yok</v>
      </c>
      <c r="BO751" s="171" t="b">
        <f t="shared" si="512"/>
        <v>0</v>
      </c>
      <c r="BP751" s="171" t="str">
        <f t="shared" si="513"/>
        <v>Bir günden fazla süren arıza</v>
      </c>
      <c r="BQ751" s="226">
        <f t="shared" si="514"/>
        <v>368.99999999790452</v>
      </c>
      <c r="BR751" s="226">
        <f t="shared" si="515"/>
        <v>120.00000009778887</v>
      </c>
      <c r="BS751" s="226">
        <f t="shared" si="516"/>
        <v>489.00000009569339</v>
      </c>
      <c r="BT751" s="114"/>
      <c r="BU751" s="242"/>
      <c r="BV751" s="233">
        <f t="shared" si="517"/>
        <v>2</v>
      </c>
      <c r="BW751" s="226" t="str">
        <f t="shared" si="518"/>
        <v>Evet, çakışma var</v>
      </c>
      <c r="BX751" s="229"/>
      <c r="BY751" s="247">
        <f t="shared" si="519"/>
        <v>0.25624999999854481</v>
      </c>
      <c r="BZ751" s="247">
        <f t="shared" si="520"/>
        <v>8.3333333401242271E-2</v>
      </c>
      <c r="CA751" s="247">
        <f t="shared" si="521"/>
        <v>0.33958333339978708</v>
      </c>
      <c r="CB751" s="213"/>
      <c r="CC751" s="211"/>
      <c r="CD751" s="196"/>
      <c r="CE751" s="213">
        <v>547</v>
      </c>
      <c r="CF751" s="182">
        <f t="shared" si="522"/>
        <v>45625.952083333301</v>
      </c>
      <c r="CG751" s="182">
        <f t="shared" si="523"/>
        <v>45626.291666666701</v>
      </c>
      <c r="CH751" s="196"/>
      <c r="CI751" s="196"/>
      <c r="CJ751" s="196"/>
      <c r="CK751" s="196">
        <f t="shared" si="524"/>
        <v>8.3333333401242271E-2</v>
      </c>
      <c r="CL751" s="196">
        <f t="shared" si="525"/>
        <v>0.25624999999854481</v>
      </c>
      <c r="CM751" s="196">
        <f t="shared" si="526"/>
        <v>0.33958333339978708</v>
      </c>
      <c r="CN751" s="114"/>
      <c r="CO751" s="115">
        <f t="shared" si="527"/>
        <v>489.00000009569339</v>
      </c>
      <c r="CP751" s="116">
        <f t="shared" si="528"/>
        <v>5.0000000040745363</v>
      </c>
      <c r="CQ751" s="117">
        <f t="shared" si="529"/>
        <v>0.95208333330083406</v>
      </c>
      <c r="CR751" s="117">
        <f t="shared" si="530"/>
        <v>45626.208333333299</v>
      </c>
      <c r="CS751" s="117">
        <f t="shared" si="531"/>
        <v>45626.291666666701</v>
      </c>
      <c r="CT751" s="118">
        <f t="shared" si="532"/>
        <v>65700369</v>
      </c>
      <c r="CU751" s="118">
        <f t="shared" si="533"/>
        <v>120.00000009778887</v>
      </c>
      <c r="CV751" s="118">
        <f t="shared" si="534"/>
        <v>65700489.000000097</v>
      </c>
      <c r="CW751" s="119">
        <f t="shared" si="535"/>
        <v>0.99999817352957454</v>
      </c>
    </row>
    <row r="752" spans="1:101" ht="118.5" customHeight="1" x14ac:dyDescent="0.3">
      <c r="A752" s="160" t="str">
        <f>[4]SayfaKAY!C549</f>
        <v>KAY5+6</v>
      </c>
      <c r="B752" s="104" t="str">
        <f>[4]SayfaKAY!D549</f>
        <v>3881(10)</v>
      </c>
      <c r="C752" s="105" t="str">
        <f>[4]SayfaKAY!E549</f>
        <v>MB</v>
      </c>
      <c r="D752" s="105">
        <f>[4]SayfaKAY!F549</f>
        <v>54998</v>
      </c>
      <c r="E752" s="106" t="str">
        <f>[4]SayfaKAY!G549</f>
        <v>BOZ-KAY5+6-FF-548</v>
      </c>
      <c r="F752" s="134">
        <f t="shared" si="496"/>
        <v>45625</v>
      </c>
      <c r="G752" s="135">
        <f t="shared" si="497"/>
        <v>0.94722222220298136</v>
      </c>
      <c r="H752" s="235">
        <f>[4]SayfaKAY!H549</f>
        <v>45625.947222222203</v>
      </c>
      <c r="I752" s="104" t="str">
        <f>[4]SayfaKAY!I549</f>
        <v>Hat/Line</v>
      </c>
      <c r="J752" s="103" t="str">
        <f>IF([4]SayfaKAY!J549="","",IF([4]SayfaKAY!J549="Müşteri","Notified by Customer","Notified by Bozankaya"))</f>
        <v>Notified by Customer</v>
      </c>
      <c r="K752" s="103" t="e">
        <f>VLOOKUP([4]SayfaKAY!L549,#REF!,2,FALSE)</f>
        <v>#REF!</v>
      </c>
      <c r="L752" s="165" t="str">
        <f>[4]SayfaKAY!X549</f>
        <v>NSC TEKNOLOJİ ve İNŞAAT LTD.ŞTİ.</v>
      </c>
      <c r="M752" s="107" t="str">
        <f t="shared" si="498"/>
        <v>KAY5+6-BOZ-KAY5+6-FF-548</v>
      </c>
      <c r="N752" s="105" t="str">
        <f>[4]SayfaKAY!M549</f>
        <v>B bölümü kameralar da bağlantı yok.  Kamera saatleri 2 dakika geride.</v>
      </c>
      <c r="O752" s="166" t="str">
        <f>[4]SayfaKAY!P549</f>
        <v>D-Arıza değil</v>
      </c>
      <c r="P752" s="166" t="str">
        <f>[4]SayfaKAY!Q549</f>
        <v>B(Servisten çekmeye etki eden arıza)</v>
      </c>
      <c r="Q752" s="166" t="str">
        <f>[4]SayfaKAY!R549</f>
        <v>N.A(Yaralanma yok)</v>
      </c>
      <c r="R752" s="132" t="str" cm="1">
        <f t="array" ref="R752">IF([4]SayfaKAY!U549="","",_xlfn.IFS([4]SayfaKAY!U549="Bozankaya","Bozankaya",[4]SayfaKAY!U549="Müşteri","Customer",[4]SayfaKAY!U549="Tedarikçi","Equipment Supplier"))</f>
        <v>Equipment Supplier</v>
      </c>
      <c r="S752" s="204" t="str">
        <f>[4]SayfaKAY!N549</f>
        <v>Kamera arızaları kontrol edildi. saat ve isim düzenlemeleri yapıldı.</v>
      </c>
      <c r="T752" s="133" t="str">
        <f>[4]SayfaKAY!AD549</f>
        <v>*Arıza çözülecek</v>
      </c>
      <c r="U752" s="132" t="str">
        <f>[4]SayfaKAY!W549</f>
        <v>Evet</v>
      </c>
      <c r="V752" s="108">
        <f>[4]SayfaKAY!AZ549</f>
        <v>2</v>
      </c>
      <c r="W752" s="136">
        <f t="shared" si="499"/>
        <v>45626</v>
      </c>
      <c r="X752" s="137" t="str">
        <f t="shared" si="500"/>
        <v>05:00</v>
      </c>
      <c r="Y752" s="235">
        <f>[4]SayfaKAY!AE549</f>
        <v>45626.208333333299</v>
      </c>
      <c r="Z752" s="109">
        <f t="shared" si="501"/>
        <v>45626</v>
      </c>
      <c r="AA752" s="110" t="str">
        <f t="shared" si="502"/>
        <v>07:00</v>
      </c>
      <c r="AB752" s="182">
        <f>[4]SayfaKAY!BA549</f>
        <v>45626.291666666701</v>
      </c>
      <c r="AC752" s="257">
        <f t="shared" si="503"/>
        <v>496.00000007660128</v>
      </c>
      <c r="AD752" s="111">
        <f t="shared" si="504"/>
        <v>45626</v>
      </c>
      <c r="AE752" s="111" t="str">
        <f t="shared" si="505"/>
        <v>07:00</v>
      </c>
      <c r="AF752" s="235">
        <f>[4]SayfaKAY!BA549</f>
        <v>45626.291666666701</v>
      </c>
      <c r="AG752" s="179" t="str">
        <f>[4]SayfaKAY!S549</f>
        <v>(III) Farklı Araçlarda Tekrarlayan Arıza</v>
      </c>
      <c r="AH752" s="178" t="str">
        <f t="shared" si="506"/>
        <v>Bu Arıza Aracın Servise Verilmesine Engel</v>
      </c>
      <c r="AI752" s="163" t="str">
        <f>[4]SayfaKAY!AV549</f>
        <v/>
      </c>
      <c r="AJ752" s="164" t="str">
        <f t="shared" si="507"/>
        <v/>
      </c>
      <c r="AK752" s="164" t="str">
        <f t="shared" si="508"/>
        <v/>
      </c>
      <c r="AL752" s="112" t="str">
        <f>[4]SayfaKAY!AX549</f>
        <v/>
      </c>
      <c r="AM752" s="257" cm="1">
        <f t="array" ref="AM752">IFERROR(IF(AND(P752&lt;&gt;"D(Arıza Değil)",AH752="Bu Arıza Aracın Servise Verilmesine Engel Değil"),
IF(Z752-F752&gt;0,(AB752-Y752)*24*60,
IF(OR(AND(G752&gt;$AS$1,G752&lt;$AT$1),AND(G752&gt;$AU$1,G752&lt;$AV$1)),
(AF752-H752)*24*60,     BH:BH0)),        AN752),0)</f>
        <v>496.00000007660128</v>
      </c>
      <c r="AN752" s="257">
        <f t="shared" si="509"/>
        <v>496.00000007660128</v>
      </c>
      <c r="AO752" s="174" t="str">
        <f>[4]SayfaKAY!AG549</f>
        <v/>
      </c>
      <c r="AP752" s="174" t="str">
        <f>[4]SayfaKAY!AI549</f>
        <v>E810-7145</v>
      </c>
      <c r="AQ752" s="174" t="str">
        <f>[4]SayfaKAY!AQ549</f>
        <v/>
      </c>
      <c r="AR752" s="174" t="str">
        <f>[4]SayfaKAY!AH549</f>
        <v>CCTV EKRANI</v>
      </c>
      <c r="AS752" s="174">
        <f>[4]SayfaKAY!AJ549</f>
        <v>1</v>
      </c>
      <c r="AT752" s="175" t="str">
        <f>[4]SayfaKAY!AM549</f>
        <v/>
      </c>
      <c r="AU752" s="176" t="str">
        <f>[4]SayfaKAY!AL549</f>
        <v/>
      </c>
      <c r="AV752" s="176" t="str">
        <f>[4]SayfaKAY!AP549</f>
        <v/>
      </c>
      <c r="AW752" s="177" t="str">
        <f>[4]SayfaKAY!AT549</f>
        <v/>
      </c>
      <c r="AX752" s="194">
        <f t="shared" si="510"/>
        <v>10912.000001685228</v>
      </c>
      <c r="AY752" s="168"/>
      <c r="AZ752" s="167"/>
      <c r="BA752" s="113"/>
      <c r="BB752" s="171" t="str">
        <f>IF($AQ$1="X", IF(AND(G752&gt;=$AS$1,G752&lt;=$AT$1),IF(P752&lt;&gt;"D(Arıza Değil)",AC752,0), IF(AND(G752&gt;=$AU$1,G752&lt;=$AV$1),IF(P752&lt;&gt;"D(Arıza Değil)",AC752,0), "")), "")</f>
        <v/>
      </c>
      <c r="BC752" s="114"/>
      <c r="BD752" s="114"/>
      <c r="BE752" s="114"/>
      <c r="BF752" s="114"/>
      <c r="BG752" s="114"/>
      <c r="BH752" s="114">
        <f>IFERROR(FRACAS!AN552, "Hata Var")</f>
        <v>1971.0000000020955</v>
      </c>
      <c r="BI752" s="114"/>
      <c r="BJ752" s="114"/>
      <c r="BK752" s="105" t="str">
        <f>[4]SayfaKAY!AW549</f>
        <v/>
      </c>
      <c r="BL752" s="105" t="str">
        <f>[4]SayfaKAY!V549</f>
        <v>NSC</v>
      </c>
      <c r="BM752" s="114"/>
      <c r="BN752" s="171" t="str">
        <f t="shared" si="511"/>
        <v>x yok</v>
      </c>
      <c r="BO752" s="171" t="b">
        <f t="shared" si="512"/>
        <v>0</v>
      </c>
      <c r="BP752" s="171" t="str">
        <f t="shared" si="513"/>
        <v>Bir günden fazla süren arıza</v>
      </c>
      <c r="BQ752" s="226">
        <f t="shared" si="514"/>
        <v>375.99999997881241</v>
      </c>
      <c r="BR752" s="226">
        <f t="shared" si="515"/>
        <v>120.00000009778887</v>
      </c>
      <c r="BS752" s="226">
        <f t="shared" si="516"/>
        <v>496.00000007660128</v>
      </c>
      <c r="BT752" s="114"/>
      <c r="BU752" s="242"/>
      <c r="BV752" s="233">
        <f t="shared" si="517"/>
        <v>3</v>
      </c>
      <c r="BW752" s="226" t="str">
        <f t="shared" si="518"/>
        <v>Evet, çakışma var</v>
      </c>
      <c r="BX752" s="229"/>
      <c r="BY752" s="247">
        <f t="shared" si="519"/>
        <v>0.26111111109639751</v>
      </c>
      <c r="BZ752" s="247">
        <f t="shared" si="520"/>
        <v>8.3333333401242271E-2</v>
      </c>
      <c r="CA752" s="247">
        <f t="shared" si="521"/>
        <v>0.34444444449763978</v>
      </c>
      <c r="CB752" s="213"/>
      <c r="CC752" s="211"/>
      <c r="CD752" s="196"/>
      <c r="CE752" s="213">
        <v>548</v>
      </c>
      <c r="CF752" s="182">
        <f t="shared" si="522"/>
        <v>45625.947222222203</v>
      </c>
      <c r="CG752" s="182">
        <f t="shared" si="523"/>
        <v>45626.291666666701</v>
      </c>
      <c r="CH752" s="196"/>
      <c r="CI752" s="196"/>
      <c r="CJ752" s="196"/>
      <c r="CK752" s="196">
        <f t="shared" si="524"/>
        <v>8.3333333401242271E-2</v>
      </c>
      <c r="CL752" s="196">
        <f t="shared" si="525"/>
        <v>0.26111111109639751</v>
      </c>
      <c r="CM752" s="196">
        <f t="shared" si="526"/>
        <v>0.34444444449763978</v>
      </c>
      <c r="CN752" s="114"/>
      <c r="CO752" s="115">
        <f t="shared" si="527"/>
        <v>496.00000007660128</v>
      </c>
      <c r="CP752" s="116">
        <f t="shared" si="528"/>
        <v>5.0000000040745363</v>
      </c>
      <c r="CQ752" s="117">
        <f t="shared" si="529"/>
        <v>0.94722222220298136</v>
      </c>
      <c r="CR752" s="117">
        <f t="shared" si="530"/>
        <v>45626.208333333299</v>
      </c>
      <c r="CS752" s="117">
        <f t="shared" si="531"/>
        <v>45626.291666666701</v>
      </c>
      <c r="CT752" s="118">
        <f t="shared" si="532"/>
        <v>65700375.999999978</v>
      </c>
      <c r="CU752" s="118">
        <f t="shared" si="533"/>
        <v>120.00000009778887</v>
      </c>
      <c r="CV752" s="118">
        <f t="shared" si="534"/>
        <v>65700496.000000075</v>
      </c>
      <c r="CW752" s="119">
        <f t="shared" si="535"/>
        <v>0.99999817352976916</v>
      </c>
    </row>
    <row r="753" spans="1:101" ht="118.5" customHeight="1" x14ac:dyDescent="0.3">
      <c r="A753" s="160" t="str">
        <f>[4]SayfaKAY!C550</f>
        <v>KAY5+6</v>
      </c>
      <c r="B753" s="104" t="str">
        <f>[4]SayfaKAY!D550</f>
        <v>3882(11)</v>
      </c>
      <c r="C753" s="105" t="str">
        <f>[4]SayfaKAY!E550</f>
        <v>MA , MB</v>
      </c>
      <c r="D753" s="105">
        <f>[4]SayfaKAY!F550</f>
        <v>40281</v>
      </c>
      <c r="E753" s="106" t="str">
        <f>[4]SayfaKAY!G550</f>
        <v>BOZ-KAY5+6-FF-549</v>
      </c>
      <c r="F753" s="193">
        <f t="shared" si="496"/>
        <v>45625</v>
      </c>
      <c r="G753" s="135">
        <f t="shared" si="497"/>
        <v>0.94444444440159714</v>
      </c>
      <c r="H753" s="235">
        <f>[4]SayfaKAY!H550</f>
        <v>45625.944444444402</v>
      </c>
      <c r="I753" s="104" t="str">
        <f>[4]SayfaKAY!I550</f>
        <v>Hat/Line</v>
      </c>
      <c r="J753" s="103" t="str">
        <f>IF([4]SayfaKAY!J550="","",IF([4]SayfaKAY!J550="Müşteri","Notified by Customer","Notified by Bozankaya"))</f>
        <v>Notified by Customer</v>
      </c>
      <c r="K753" s="103" t="e">
        <f>VLOOKUP([4]SayfaKAY!L550,#REF!,2,FALSE)</f>
        <v>#REF!</v>
      </c>
      <c r="L753" s="165" t="str">
        <f>[4]SayfaKAY!X550</f>
        <v>NSC TEKNOLOJİ ve İNŞAAT LTD.ŞTİ.</v>
      </c>
      <c r="M753" s="107" t="str">
        <f t="shared" si="498"/>
        <v>KAY5+6-BOZ-KAY5+6-FF-549</v>
      </c>
      <c r="N753" s="105" t="str">
        <f>[4]SayfaKAY!M550</f>
        <v>Kamera saati 2 dakika geride MA sol MB sağ kamerada bağlantı yok CB kabin kamera ismi yanlış görünüyor.</v>
      </c>
      <c r="O753" s="166" t="str">
        <f>[4]SayfaKAY!P550</f>
        <v>D-Arıza değil</v>
      </c>
      <c r="P753" s="166" t="str">
        <f>[4]SayfaKAY!Q550</f>
        <v>B(Servisten çekmeye etki eden arıza)</v>
      </c>
      <c r="Q753" s="166" t="str">
        <f>[4]SayfaKAY!R550</f>
        <v>N.A(Yaralanma yok)</v>
      </c>
      <c r="R753" s="132" t="str" cm="1">
        <f t="array" ref="R753">IF([4]SayfaKAY!U550="","",_xlfn.IFS([4]SayfaKAY!U550="Bozankaya","Bozankaya",[4]SayfaKAY!U550="Müşteri","Customer",[4]SayfaKAY!U550="Tedarikçi","Equipment Supplier"))</f>
        <v>Equipment Supplier</v>
      </c>
      <c r="S753" s="204" t="str">
        <f>[4]SayfaKAY!N550</f>
        <v>Kamera saat ayarı ve sistem ayarları güncellendi cctv ayarları bozuktu versiyonları güncellendi kamera isimleri güncellendi.</v>
      </c>
      <c r="T753" s="133" t="str">
        <f>[4]SayfaKAY!AD550</f>
        <v>*Arıza çözülecek</v>
      </c>
      <c r="U753" s="132" t="str">
        <f>[4]SayfaKAY!W550</f>
        <v>Evet</v>
      </c>
      <c r="V753" s="108">
        <f>[4]SayfaKAY!AZ550</f>
        <v>2</v>
      </c>
      <c r="W753" s="136">
        <f t="shared" si="499"/>
        <v>45626</v>
      </c>
      <c r="X753" s="137" t="str">
        <f t="shared" si="500"/>
        <v>05:00</v>
      </c>
      <c r="Y753" s="235">
        <f>[4]SayfaKAY!AE550</f>
        <v>45626.208333333299</v>
      </c>
      <c r="Z753" s="192">
        <f t="shared" si="501"/>
        <v>45626</v>
      </c>
      <c r="AA753" s="110" t="str">
        <f t="shared" si="502"/>
        <v>07:00</v>
      </c>
      <c r="AB753" s="182">
        <f>[4]SayfaKAY!BA550</f>
        <v>45626.291666666701</v>
      </c>
      <c r="AC753" s="257">
        <f t="shared" si="503"/>
        <v>500.00000011059456</v>
      </c>
      <c r="AD753" s="111">
        <f t="shared" si="504"/>
        <v>45626</v>
      </c>
      <c r="AE753" s="111" t="str">
        <f t="shared" si="505"/>
        <v>07:00</v>
      </c>
      <c r="AF753" s="235">
        <f>[4]SayfaKAY!BA550</f>
        <v>45626.291666666701</v>
      </c>
      <c r="AG753" s="179" t="str">
        <f>[4]SayfaKAY!S550</f>
        <v>(III) Farklı Araçlarda Tekrarlayan Arıza</v>
      </c>
      <c r="AH753" s="178" t="str">
        <f t="shared" si="506"/>
        <v>Bu Arıza Aracın Servise Verilmesine Engel</v>
      </c>
      <c r="AI753" s="163" t="str">
        <f>[4]SayfaKAY!AV550</f>
        <v/>
      </c>
      <c r="AJ753" s="164" t="str">
        <f t="shared" si="507"/>
        <v/>
      </c>
      <c r="AK753" s="164" t="str">
        <f t="shared" si="508"/>
        <v/>
      </c>
      <c r="AL753" s="112" t="str">
        <f>[4]SayfaKAY!AX550</f>
        <v/>
      </c>
      <c r="AM753" s="257" cm="1">
        <f t="array" ref="AM753">IFERROR(IF(AND(P753&lt;&gt;"D(Arıza Değil)",AH753="Bu Arıza Aracın Servise Verilmesine Engel Değil"),
IF(Z753-F753&gt;0,(AB753-Y753)*24*60,
IF(OR(AND(G753&gt;$AS$1,G753&lt;$AT$1),AND(G753&gt;$AU$1,G753&lt;$AV$1)),
(AF753-H753)*24*60,     BH:BH0)),        AN753),0)</f>
        <v>500.00000011059456</v>
      </c>
      <c r="AN753" s="257">
        <f t="shared" si="509"/>
        <v>500.00000011059456</v>
      </c>
      <c r="AO753" s="174" t="str">
        <f>[4]SayfaKAY!AG550</f>
        <v/>
      </c>
      <c r="AP753" s="174" t="str">
        <f>[4]SayfaKAY!AI550</f>
        <v>E810-7145</v>
      </c>
      <c r="AQ753" s="174" t="str">
        <f>[4]SayfaKAY!AQ550</f>
        <v/>
      </c>
      <c r="AR753" s="174" t="str">
        <f>[4]SayfaKAY!AH550</f>
        <v>CCTV EKRANI</v>
      </c>
      <c r="AS753" s="174">
        <f>[4]SayfaKAY!AJ550</f>
        <v>1</v>
      </c>
      <c r="AT753" s="175" t="str">
        <f>[4]SayfaKAY!AM550</f>
        <v/>
      </c>
      <c r="AU753" s="176" t="str">
        <f>[4]SayfaKAY!AL550</f>
        <v/>
      </c>
      <c r="AV753" s="176" t="str">
        <f>[4]SayfaKAY!AP550</f>
        <v/>
      </c>
      <c r="AW753" s="177" t="str">
        <f>[4]SayfaKAY!AT550</f>
        <v/>
      </c>
      <c r="AX753" s="194">
        <f t="shared" si="510"/>
        <v>11000.00000243308</v>
      </c>
      <c r="AY753" s="168"/>
      <c r="AZ753" s="167"/>
      <c r="BA753" s="113"/>
      <c r="BB753" s="171"/>
      <c r="BC753" s="114"/>
      <c r="BD753" s="114"/>
      <c r="BE753" s="114"/>
      <c r="BF753" s="114"/>
      <c r="BG753" s="114"/>
      <c r="BH753" s="114">
        <f>IFERROR(FRACAS!AN553, "Hata Var")</f>
        <v>1556.0000000637956</v>
      </c>
      <c r="BI753" s="114"/>
      <c r="BJ753" s="114"/>
      <c r="BK753" s="105" t="str">
        <f>[4]SayfaKAY!AW550</f>
        <v/>
      </c>
      <c r="BL753" s="105" t="str">
        <f>[4]SayfaKAY!V550</f>
        <v>NSC</v>
      </c>
      <c r="BM753" s="114"/>
      <c r="BN753" s="171" t="str">
        <f t="shared" si="511"/>
        <v>x yok</v>
      </c>
      <c r="BO753" s="171" t="b">
        <f t="shared" si="512"/>
        <v>0</v>
      </c>
      <c r="BP753" s="171" t="str">
        <f t="shared" si="513"/>
        <v>Bir günden fazla süren arıza</v>
      </c>
      <c r="BQ753" s="226">
        <f t="shared" si="514"/>
        <v>380.00000001280569</v>
      </c>
      <c r="BR753" s="226">
        <f t="shared" si="515"/>
        <v>120.00000009778887</v>
      </c>
      <c r="BS753" s="226">
        <f t="shared" si="516"/>
        <v>500.00000011059456</v>
      </c>
      <c r="BT753" s="114"/>
      <c r="BU753" s="242"/>
      <c r="BV753" s="233">
        <f t="shared" si="517"/>
        <v>2</v>
      </c>
      <c r="BW753" s="226" t="str">
        <f t="shared" si="518"/>
        <v>Evet, çakışma var</v>
      </c>
      <c r="BX753" s="229"/>
      <c r="BY753" s="247">
        <f t="shared" si="519"/>
        <v>0.26388888889778173</v>
      </c>
      <c r="BZ753" s="247">
        <f t="shared" si="520"/>
        <v>8.3333333401242271E-2</v>
      </c>
      <c r="CA753" s="247">
        <f t="shared" si="521"/>
        <v>0.347222222299024</v>
      </c>
      <c r="CB753" s="213"/>
      <c r="CC753" s="211"/>
      <c r="CD753" s="196"/>
      <c r="CE753" s="213">
        <v>549</v>
      </c>
      <c r="CF753" s="182">
        <f t="shared" si="522"/>
        <v>45625.944444444402</v>
      </c>
      <c r="CG753" s="182">
        <f t="shared" si="523"/>
        <v>45626.291666666701</v>
      </c>
      <c r="CH753" s="196"/>
      <c r="CI753" s="196"/>
      <c r="CJ753" s="196"/>
      <c r="CK753" s="196">
        <f t="shared" si="524"/>
        <v>8.3333333401242271E-2</v>
      </c>
      <c r="CL753" s="196">
        <f t="shared" si="525"/>
        <v>0.26388888889778173</v>
      </c>
      <c r="CM753" s="196">
        <f t="shared" si="526"/>
        <v>0.347222222299024</v>
      </c>
      <c r="CN753" s="114"/>
      <c r="CO753" s="115">
        <f t="shared" si="527"/>
        <v>500.00000011059456</v>
      </c>
      <c r="CP753" s="116">
        <f t="shared" si="528"/>
        <v>5.0000000040745363</v>
      </c>
      <c r="CQ753" s="117">
        <f t="shared" si="529"/>
        <v>0.94444444440159714</v>
      </c>
      <c r="CR753" s="117">
        <f t="shared" si="530"/>
        <v>45626.208333333299</v>
      </c>
      <c r="CS753" s="117">
        <f t="shared" si="531"/>
        <v>45626.291666666701</v>
      </c>
      <c r="CT753" s="118">
        <f t="shared" si="532"/>
        <v>65700380.000000015</v>
      </c>
      <c r="CU753" s="118">
        <f t="shared" si="533"/>
        <v>120.00000009778887</v>
      </c>
      <c r="CV753" s="118">
        <f t="shared" si="534"/>
        <v>65700500.000000112</v>
      </c>
      <c r="CW753" s="119">
        <f t="shared" si="535"/>
        <v>0.9999981735298803</v>
      </c>
    </row>
    <row r="754" spans="1:101" ht="118.5" customHeight="1" x14ac:dyDescent="0.3">
      <c r="A754" s="160" t="str">
        <f>[4]SayfaKAY!C576</f>
        <v>KAY5+6</v>
      </c>
      <c r="B754" s="104" t="str">
        <f>[4]SayfaKAY!D576</f>
        <v>3880(9)</v>
      </c>
      <c r="C754" s="105" t="str">
        <f>[4]SayfaKAY!E576</f>
        <v>P</v>
      </c>
      <c r="D754" s="105">
        <f>[4]SayfaKAY!F576</f>
        <v>60613</v>
      </c>
      <c r="E754" s="106" t="str">
        <f>[4]SayfaKAY!G576</f>
        <v>BOZ-KAY5+6-FF-575</v>
      </c>
      <c r="F754" s="193">
        <f t="shared" si="496"/>
        <v>45625</v>
      </c>
      <c r="G754" s="135">
        <f t="shared" si="497"/>
        <v>0.37708333329646848</v>
      </c>
      <c r="H754" s="235">
        <f>[4]SayfaKAY!H576</f>
        <v>45625.377083333296</v>
      </c>
      <c r="I754" s="104" t="str">
        <f>[4]SayfaKAY!I576</f>
        <v>Hat/Line</v>
      </c>
      <c r="J754" s="103" t="str">
        <f>IF([4]SayfaKAY!J576="","",IF([4]SayfaKAY!J576="Müşteri","Notified by Customer","Notified by Bozankaya"))</f>
        <v>Notified by Customer</v>
      </c>
      <c r="K754" s="103" t="e">
        <f>VLOOKUP([4]SayfaKAY!L576,#REF!,2,FALSE)</f>
        <v>#REF!</v>
      </c>
      <c r="L754" s="165" t="str">
        <f>[4]SayfaKAY!X576</f>
        <v>HANNING &amp; KAHL GMBH &amp; CO.KG</v>
      </c>
      <c r="M754" s="107" t="str">
        <f t="shared" si="498"/>
        <v>KAY5+6-BOZ-KAY5+6-FF-575</v>
      </c>
      <c r="N754" s="105" t="str">
        <f>[4]SayfaKAY!M576</f>
        <v>İLDEM 2 1. PERONDA 3880 NOLU ARAÇ İÇİN P BÖLÜMÜ FB09 KODLU FREN ARIZA VERMİŞTİR. CİHAZ ÜZERİNDEN RESET, FREN BAYPAS VE ARAÇ RESETLEME YAPILMIŞ ANCAK DÜZELME OLMAMIŞTIR. T1 HATTI 1 SEFER İPTALİ, T1 HATTI 2 KISMİ SEFER İPTALİ, T3 HATTI 1 KISMİ SEFER İPTALİ, T1 HATTI 3 SEFERDE 20 DAKİKA TEHİR, T3 HATTI 6 SEFERDE 34 DAKİKA TEHİR YAŞANMIŞTIR.</v>
      </c>
      <c r="O754" s="166" t="str">
        <f>[4]SayfaKAY!P576</f>
        <v>A-Sürüşü engeller</v>
      </c>
      <c r="P754" s="166" t="str">
        <f>[4]SayfaKAY!Q576</f>
        <v>A(Hareket etmeyi engelleyen arıza)</v>
      </c>
      <c r="Q754" s="166" t="str">
        <f>[4]SayfaKAY!R576</f>
        <v>N.A(Yaralanma yok)</v>
      </c>
      <c r="R754" s="132" t="str" cm="1">
        <f t="array" ref="R754">IF([4]SayfaKAY!U576="","",_xlfn.IFS([4]SayfaKAY!U576="Bozankaya","Bozankaya",[4]SayfaKAY!U576="Müşteri","Customer",[4]SayfaKAY!U576="Tedarikçi","Equipment Supplier"))</f>
        <v>Equipment Supplier</v>
      </c>
      <c r="S754" s="204" t="str">
        <f>[4]SayfaKAY!N576</f>
        <v>ARAÇ P BOJİ FREN ARIZASI VERMİŞ ARACIN HPU DEĞİŞİMİ YAPILDI.</v>
      </c>
      <c r="T754" s="133" t="str">
        <f>[4]SayfaKAY!AD576</f>
        <v>*Ekipman değiştirilecek</v>
      </c>
      <c r="U754" s="132" t="str">
        <f>[4]SayfaKAY!W576</f>
        <v>Evet</v>
      </c>
      <c r="V754" s="108">
        <f>[4]SayfaKAY!AZ576</f>
        <v>3</v>
      </c>
      <c r="W754" s="136">
        <f t="shared" si="499"/>
        <v>45625</v>
      </c>
      <c r="X754" s="137" t="str">
        <f t="shared" si="500"/>
        <v>10:00</v>
      </c>
      <c r="Y754" s="235">
        <f>[4]SayfaKAY!AE576</f>
        <v>45625.416666666701</v>
      </c>
      <c r="Z754" s="192">
        <f t="shared" si="501"/>
        <v>45625</v>
      </c>
      <c r="AA754" s="110" t="str">
        <f t="shared" si="502"/>
        <v>15:00</v>
      </c>
      <c r="AB754" s="182">
        <f>[4]SayfaKAY!BA576</f>
        <v>45625.625</v>
      </c>
      <c r="AC754" s="257">
        <f t="shared" si="503"/>
        <v>357.00000005308539</v>
      </c>
      <c r="AD754" s="111">
        <f t="shared" si="504"/>
        <v>45625</v>
      </c>
      <c r="AE754" s="111" t="str">
        <f t="shared" si="505"/>
        <v>15:00</v>
      </c>
      <c r="AF754" s="235">
        <f>[4]SayfaKAY!BA576</f>
        <v>45625.625</v>
      </c>
      <c r="AG754" s="179" t="str">
        <f>[4]SayfaKAY!S576</f>
        <v>(III) Farklı Araçlarda Tekrarlayan Arıza</v>
      </c>
      <c r="AH754" s="178" t="str">
        <f t="shared" si="506"/>
        <v>Bu Arıza Aracın Servise Verilmesine Engel</v>
      </c>
      <c r="AI754" s="163" t="str">
        <f>[4]SayfaKAY!AV576</f>
        <v/>
      </c>
      <c r="AJ754" s="164" t="str">
        <f t="shared" si="507"/>
        <v/>
      </c>
      <c r="AK754" s="164" t="str">
        <f t="shared" si="508"/>
        <v/>
      </c>
      <c r="AL754" s="112" t="str">
        <f>[4]SayfaKAY!AX576</f>
        <v/>
      </c>
      <c r="AM754" s="257" cm="1">
        <f t="array" ref="AM754">IFERROR(IF(AND(P754&lt;&gt;"D(Arıza Değil)",AH754="Bu Arıza Aracın Servise Verilmesine Engel Değil"),
IF(Z754-F754&gt;0,(AB754-Y754)*24*60,
IF(OR(AND(G754&gt;$AS$1,G754&lt;$AT$1),AND(G754&gt;$AU$1,G754&lt;$AV$1)),
(AF754-H754)*24*60,     BH:BH0)),        AN754),0)</f>
        <v>357.00000005308539</v>
      </c>
      <c r="AN754" s="257">
        <f t="shared" si="509"/>
        <v>357.00000005308539</v>
      </c>
      <c r="AO754" s="174" t="str">
        <f>[4]SayfaKAY!AG576</f>
        <v/>
      </c>
      <c r="AP754" s="174" t="str">
        <f>[4]SayfaKAY!AI576</f>
        <v>S306-7002</v>
      </c>
      <c r="AQ754" s="174" t="str">
        <f>[4]SayfaKAY!AQ576</f>
        <v/>
      </c>
      <c r="AR754" s="174" t="str">
        <f>[4]SayfaKAY!AH576</f>
        <v>XHidrolik Ünite HZY-K140-PR</v>
      </c>
      <c r="AS754" s="174">
        <f>[4]SayfaKAY!AJ576</f>
        <v>1</v>
      </c>
      <c r="AT754" s="175" t="str">
        <f>[4]SayfaKAY!AM576</f>
        <v/>
      </c>
      <c r="AU754" s="176" t="str">
        <f>[4]SayfaKAY!AL576</f>
        <v/>
      </c>
      <c r="AV754" s="176" t="str">
        <f>[4]SayfaKAY!AP576</f>
        <v/>
      </c>
      <c r="AW754" s="177" t="str">
        <f>[4]SayfaKAY!AT576</f>
        <v/>
      </c>
      <c r="AX754" s="194">
        <f t="shared" si="510"/>
        <v>11781.000001751818</v>
      </c>
      <c r="AY754" s="168"/>
      <c r="AZ754" s="167"/>
      <c r="BA754" s="113"/>
      <c r="BB754" s="171"/>
      <c r="BC754" s="114"/>
      <c r="BD754" s="114"/>
      <c r="BE754" s="114"/>
      <c r="BF754" s="114"/>
      <c r="BG754" s="114"/>
      <c r="BH754" s="114">
        <f>IFERROR(FRACAS!AN579, "Hata Var")</f>
        <v>21519.9999999383</v>
      </c>
      <c r="BI754" s="114"/>
      <c r="BJ754" s="114"/>
      <c r="BK754" s="105" t="str">
        <f>[4]SayfaKAY!AW576</f>
        <v/>
      </c>
      <c r="BL754" s="105" t="str">
        <f>[4]SayfaKAY!V576</f>
        <v>HANNING &amp; KAHL GMBH &amp; CO.KG</v>
      </c>
      <c r="BM754" s="114"/>
      <c r="BN754" s="171" t="str">
        <f t="shared" si="511"/>
        <v>x yok</v>
      </c>
      <c r="BO754" s="171" t="str">
        <f t="shared" si="512"/>
        <v>aynı gün giderilen arıza</v>
      </c>
      <c r="BP754" s="171" t="str">
        <f t="shared" si="513"/>
        <v>aynı gün giderilen arıza</v>
      </c>
      <c r="BQ754" s="226">
        <f t="shared" si="514"/>
        <v>57.000000101979822</v>
      </c>
      <c r="BR754" s="226">
        <f t="shared" si="515"/>
        <v>299.99999995110556</v>
      </c>
      <c r="BS754" s="226">
        <f t="shared" si="516"/>
        <v>357.00000005308539</v>
      </c>
      <c r="BT754" s="114"/>
      <c r="BU754" s="242"/>
      <c r="BV754" s="233">
        <f t="shared" si="517"/>
        <v>3</v>
      </c>
      <c r="BW754" s="226" t="str">
        <f t="shared" si="518"/>
        <v>Evet, çakışma var</v>
      </c>
      <c r="BX754" s="229"/>
      <c r="BY754" s="247">
        <f t="shared" si="519"/>
        <v>3.9583333404152654E-2</v>
      </c>
      <c r="BZ754" s="247">
        <f t="shared" si="520"/>
        <v>0.20833333329937886</v>
      </c>
      <c r="CA754" s="247">
        <f t="shared" si="521"/>
        <v>0.24791666670353152</v>
      </c>
      <c r="CB754" s="213"/>
      <c r="CC754" s="211"/>
      <c r="CD754" s="196"/>
      <c r="CE754" s="213">
        <v>575</v>
      </c>
      <c r="CF754" s="182">
        <f t="shared" si="522"/>
        <v>45625.377083333296</v>
      </c>
      <c r="CG754" s="182">
        <f t="shared" si="523"/>
        <v>45625.625</v>
      </c>
      <c r="CH754" s="196"/>
      <c r="CI754" s="196"/>
      <c r="CJ754" s="196"/>
      <c r="CK754" s="196">
        <f t="shared" si="524"/>
        <v>0.20833333329937886</v>
      </c>
      <c r="CL754" s="196">
        <f t="shared" si="525"/>
        <v>3.9583333404152654E-2</v>
      </c>
      <c r="CM754" s="196">
        <f t="shared" si="526"/>
        <v>0.24791666670353152</v>
      </c>
      <c r="CN754" s="114"/>
      <c r="CO754" s="115">
        <f t="shared" si="527"/>
        <v>357.00000005308539</v>
      </c>
      <c r="CP754" s="116">
        <f t="shared" si="528"/>
        <v>12.499999997962732</v>
      </c>
      <c r="CQ754" s="117">
        <f t="shared" si="529"/>
        <v>0.37708333329646848</v>
      </c>
      <c r="CR754" s="117">
        <f t="shared" si="530"/>
        <v>45625.416666666701</v>
      </c>
      <c r="CS754" s="117">
        <f t="shared" si="531"/>
        <v>45625.625</v>
      </c>
      <c r="CT754" s="118">
        <f t="shared" si="532"/>
        <v>65700057.000000104</v>
      </c>
      <c r="CU754" s="118">
        <f t="shared" si="533"/>
        <v>299.99999995110556</v>
      </c>
      <c r="CV754" s="118">
        <f t="shared" si="534"/>
        <v>65700357.000000052</v>
      </c>
      <c r="CW754" s="119">
        <f t="shared" si="535"/>
        <v>0.99999543381476685</v>
      </c>
    </row>
    <row r="755" spans="1:101" ht="118.5" customHeight="1" x14ac:dyDescent="0.3">
      <c r="A755" s="160" t="str">
        <f>[4]SayfaKAY!C326</f>
        <v>KAY5+6</v>
      </c>
      <c r="B755" s="104" t="str">
        <f>[4]SayfaKAY!D326</f>
        <v>3872(1)</v>
      </c>
      <c r="C755" s="105" t="str">
        <f>[4]SayfaKAY!E326</f>
        <v>MA</v>
      </c>
      <c r="D755" s="105">
        <f>[4]SayfaKAY!F326</f>
        <v>101862</v>
      </c>
      <c r="E755" s="106" t="str">
        <f>[4]SayfaKAY!G326</f>
        <v>BOZ-KAY5+6-FF-325</v>
      </c>
      <c r="F755" s="193">
        <f t="shared" si="496"/>
        <v>45624</v>
      </c>
      <c r="G755" s="135">
        <f t="shared" si="497"/>
        <v>0.25069444440305233</v>
      </c>
      <c r="H755" s="235">
        <f>[4]SayfaKAY!H326</f>
        <v>45624.250694444403</v>
      </c>
      <c r="I755" s="104" t="str">
        <f>[4]SayfaKAY!I326</f>
        <v>Depo/Depot</v>
      </c>
      <c r="J755" s="103" t="str">
        <f>IF([4]SayfaKAY!J326="","",IF([4]SayfaKAY!J326="Müşteri","Notified by Customer","Notified by Bozankaya"))</f>
        <v>Notified by Bozankaya</v>
      </c>
      <c r="K755" s="103" t="e">
        <f>VLOOKUP([4]SayfaKAY!L326,#REF!,2,FALSE)</f>
        <v>#REF!</v>
      </c>
      <c r="L755" s="165" t="str">
        <f>[4]SayfaKAY!X326</f>
        <v>ARDA MAKİNA ELEKTRİK TİC.VE</v>
      </c>
      <c r="M755" s="107" t="str">
        <f t="shared" si="498"/>
        <v>KAY5+6-BOZ-KAY5+6-FF-325</v>
      </c>
      <c r="N755" s="105" t="str">
        <f>[4]SayfaKAY!M326</f>
        <v>Rölenin 9.bacağina direk +24  çıkış veriyor</v>
      </c>
      <c r="O755" s="166" t="str">
        <f>[4]SayfaKAY!P326</f>
        <v>C-Uyarı, sürüş devamlılığı</v>
      </c>
      <c r="P755" s="166" t="str">
        <f>[4]SayfaKAY!Q326</f>
        <v>C(Sisteme etki etmeyen arıza)</v>
      </c>
      <c r="Q755" s="166" t="str">
        <f>[4]SayfaKAY!R326</f>
        <v>N.A(Yaralanma yok)</v>
      </c>
      <c r="R755" s="132" t="str" cm="1">
        <f t="array" ref="R755">IF([4]SayfaKAY!U326="","",_xlfn.IFS([4]SayfaKAY!U326="Bozankaya","Bozankaya",[4]SayfaKAY!U326="Müşteri","Customer",[4]SayfaKAY!U326="Tedarikçi","Equipment Supplier"))</f>
        <v>Equipment Supplier</v>
      </c>
      <c r="S755" s="204" t="str">
        <f>[4]SayfaKAY!N326</f>
        <v>Röle değişimi yapıldı</v>
      </c>
      <c r="T755" s="133" t="str">
        <f>[4]SayfaKAY!AD326</f>
        <v>*Ekipman değiştirilecek</v>
      </c>
      <c r="U755" s="132" t="str">
        <f>[4]SayfaKAY!W326</f>
        <v>Evet</v>
      </c>
      <c r="V755" s="108">
        <f>[4]SayfaKAY!AZ326</f>
        <v>1</v>
      </c>
      <c r="W755" s="136">
        <f t="shared" si="499"/>
        <v>45624</v>
      </c>
      <c r="X755" s="137" t="str">
        <f t="shared" si="500"/>
        <v>06:05</v>
      </c>
      <c r="Y755" s="235">
        <f>[4]SayfaKAY!AE326</f>
        <v>45624.253472222197</v>
      </c>
      <c r="Z755" s="192">
        <f t="shared" si="501"/>
        <v>45624</v>
      </c>
      <c r="AA755" s="110" t="str">
        <f t="shared" si="502"/>
        <v>06:09</v>
      </c>
      <c r="AB755" s="182">
        <f>[4]SayfaKAY!BA326</f>
        <v>45624.256249999999</v>
      </c>
      <c r="AC755" s="257">
        <f t="shared" si="503"/>
        <v>8.000000057509169</v>
      </c>
      <c r="AD755" s="111">
        <f t="shared" si="504"/>
        <v>45624</v>
      </c>
      <c r="AE755" s="111" t="str">
        <f t="shared" si="505"/>
        <v>06:09</v>
      </c>
      <c r="AF755" s="235">
        <f>[4]SayfaKAY!BA326</f>
        <v>45624.256249999999</v>
      </c>
      <c r="AG755" s="179" t="str">
        <f>[4]SayfaKAY!S326</f>
        <v>(I) İlk Defa Karşılaşılan Arıza</v>
      </c>
      <c r="AH755" s="178" t="str">
        <f t="shared" si="506"/>
        <v>Bu Arıza Aracın Servise Verilmesine Engel Değil</v>
      </c>
      <c r="AI755" s="163" t="str">
        <f>[4]SayfaKAY!AV326</f>
        <v/>
      </c>
      <c r="AJ755" s="164" t="str">
        <f t="shared" si="507"/>
        <v/>
      </c>
      <c r="AK755" s="164" t="str">
        <f t="shared" si="508"/>
        <v/>
      </c>
      <c r="AL755" s="112" t="str">
        <f>[4]SayfaKAY!AX326</f>
        <v/>
      </c>
      <c r="AM755" s="257" cm="1">
        <f t="array" ref="AM755">IFERROR(IF(AND(P755&lt;&gt;"D(Arıza Değil)",AH755="Bu Arıza Aracın Servise Verilmesine Engel Değil"),
IF(Z755-F755&gt;0,(AB755-Y755)*24*60,
IF(OR(AND(G755&gt;$AS$1,G755&lt;$AT$1),AND(G755&gt;$AU$1,G755&lt;$AV$1)),
(AF755-H755)*24*60,     BH:BH0)),        AN755),0)</f>
        <v>8.000000057509169</v>
      </c>
      <c r="AN755" s="257">
        <f t="shared" si="509"/>
        <v>8.000000057509169</v>
      </c>
      <c r="AO755" s="174" t="str">
        <f>[4]SayfaKAY!AG326</f>
        <v>Bozankaya</v>
      </c>
      <c r="AP755" s="174" t="str">
        <f>[4]SayfaKAY!AI326</f>
        <v>E110-7329</v>
      </c>
      <c r="AQ755" s="174" t="str">
        <f>[4]SayfaKAY!AQ326</f>
        <v/>
      </c>
      <c r="AR755" s="174" t="str">
        <f>[4]SayfaKAY!AH326</f>
        <v>10A-8CO RÖLE</v>
      </c>
      <c r="AS755" s="174">
        <f>[4]SayfaKAY!AJ326</f>
        <v>1</v>
      </c>
      <c r="AT755" s="175" t="str">
        <f>[4]SayfaKAY!AM326</f>
        <v/>
      </c>
      <c r="AU755" s="176" t="str">
        <f>[4]SayfaKAY!AL326</f>
        <v/>
      </c>
      <c r="AV755" s="176" t="str">
        <f>[4]SayfaKAY!AP326</f>
        <v/>
      </c>
      <c r="AW755" s="177" t="str">
        <f>[4]SayfaKAY!AT326</f>
        <v/>
      </c>
      <c r="AX755" s="194">
        <f t="shared" si="510"/>
        <v>88.000000632600859</v>
      </c>
      <c r="AY755" s="168"/>
      <c r="AZ755" s="167"/>
      <c r="BA755" s="113"/>
      <c r="BB755" s="171"/>
      <c r="BC755" s="114"/>
      <c r="BD755" s="114"/>
      <c r="BE755" s="114"/>
      <c r="BF755" s="114"/>
      <c r="BG755" s="114"/>
      <c r="BH755" s="114" t="str">
        <f>IFERROR(FRACAS!AN329, "Hata Var")</f>
        <v/>
      </c>
      <c r="BI755" s="114"/>
      <c r="BJ755" s="114"/>
      <c r="BK755" s="105" t="str">
        <f>[4]SayfaKAY!AW326</f>
        <v/>
      </c>
      <c r="BL755" s="105" t="str">
        <f>[4]SayfaKAY!V326</f>
        <v>Bozankaya</v>
      </c>
      <c r="BM755" s="114"/>
      <c r="BN755" s="171" t="str">
        <f t="shared" si="511"/>
        <v>x yok</v>
      </c>
      <c r="BO755" s="171" t="str">
        <f t="shared" si="512"/>
        <v>aynı gün giderilen arıza</v>
      </c>
      <c r="BP755" s="171" t="str">
        <f t="shared" si="513"/>
        <v>aynı gün giderilen arıza</v>
      </c>
      <c r="BQ755" s="226">
        <f t="shared" si="514"/>
        <v>4.000000023515895</v>
      </c>
      <c r="BR755" s="226">
        <f t="shared" si="515"/>
        <v>4.000000033993274</v>
      </c>
      <c r="BS755" s="226">
        <f t="shared" si="516"/>
        <v>8.000000057509169</v>
      </c>
      <c r="BT755" s="114"/>
      <c r="BU755" s="242"/>
      <c r="BV755" s="233">
        <f t="shared" si="517"/>
        <v>8</v>
      </c>
      <c r="BW755" s="226" t="str">
        <f t="shared" si="518"/>
        <v>Evet, çakışma var</v>
      </c>
      <c r="BX755" s="229"/>
      <c r="BY755" s="247">
        <f t="shared" si="519"/>
        <v>2.7777777941082604E-3</v>
      </c>
      <c r="BZ755" s="247">
        <f t="shared" si="520"/>
        <v>2.777777801384218E-3</v>
      </c>
      <c r="CA755" s="247">
        <f t="shared" si="521"/>
        <v>5.5555555954924785E-3</v>
      </c>
      <c r="CB755" s="213"/>
      <c r="CC755" s="211"/>
      <c r="CD755" s="196"/>
      <c r="CE755" s="213">
        <v>325</v>
      </c>
      <c r="CF755" s="182">
        <f t="shared" si="522"/>
        <v>45624.250694444403</v>
      </c>
      <c r="CG755" s="182">
        <f t="shared" si="523"/>
        <v>45624.256249999999</v>
      </c>
      <c r="CH755" s="196"/>
      <c r="CI755" s="196"/>
      <c r="CJ755" s="196"/>
      <c r="CK755" s="196">
        <f t="shared" si="524"/>
        <v>2.777777801384218E-3</v>
      </c>
      <c r="CL755" s="196">
        <f t="shared" si="525"/>
        <v>2.7777777941082604E-3</v>
      </c>
      <c r="CM755" s="196">
        <f t="shared" si="526"/>
        <v>5.5555555954924785E-3</v>
      </c>
      <c r="CN755" s="114"/>
      <c r="CO755" s="115">
        <f t="shared" si="527"/>
        <v>8.000000057509169</v>
      </c>
      <c r="CP755" s="116">
        <f t="shared" si="528"/>
        <v>0.16666666808305308</v>
      </c>
      <c r="CQ755" s="117">
        <f t="shared" si="529"/>
        <v>0.25069444440305233</v>
      </c>
      <c r="CR755" s="117">
        <f t="shared" si="530"/>
        <v>45624.253472222197</v>
      </c>
      <c r="CS755" s="117">
        <f t="shared" si="531"/>
        <v>45624.256249999999</v>
      </c>
      <c r="CT755" s="118">
        <f t="shared" si="532"/>
        <v>65698564.000000022</v>
      </c>
      <c r="CU755" s="118">
        <f t="shared" si="533"/>
        <v>4.000000033993274</v>
      </c>
      <c r="CV755" s="118">
        <f t="shared" si="534"/>
        <v>65698568.00000006</v>
      </c>
      <c r="CW755" s="119">
        <f t="shared" si="535"/>
        <v>0.99999993911587182</v>
      </c>
    </row>
    <row r="756" spans="1:101" ht="118.5" customHeight="1" x14ac:dyDescent="0.3">
      <c r="A756" s="160" t="str">
        <f>[4]SayfaKAY!C327</f>
        <v>KAY5+6</v>
      </c>
      <c r="B756" s="104" t="str">
        <f>[4]SayfaKAY!D327</f>
        <v>3874(3)</v>
      </c>
      <c r="C756" s="105" t="str">
        <f>[4]SayfaKAY!E327</f>
        <v>MB</v>
      </c>
      <c r="D756" s="105">
        <f>[4]SayfaKAY!F327</f>
        <v>109581</v>
      </c>
      <c r="E756" s="106" t="str">
        <f>[4]SayfaKAY!G327</f>
        <v>BOZ-KAY5+6-FF-326</v>
      </c>
      <c r="F756" s="134">
        <f t="shared" si="496"/>
        <v>45624</v>
      </c>
      <c r="G756" s="135">
        <f t="shared" si="497"/>
        <v>0.36388888890360249</v>
      </c>
      <c r="H756" s="235">
        <f>[4]SayfaKAY!H327</f>
        <v>45624.363888888904</v>
      </c>
      <c r="I756" s="104" t="str">
        <f>[4]SayfaKAY!I327</f>
        <v>Depo/Depot</v>
      </c>
      <c r="J756" s="103" t="str">
        <f>IF([4]SayfaKAY!J327="","",IF([4]SayfaKAY!J327="Müşteri","Notified by Customer","Notified by Bozankaya"))</f>
        <v>Notified by Bozankaya</v>
      </c>
      <c r="K756" s="103" t="e">
        <f>VLOOKUP([4]SayfaKAY!L327,#REF!,2,FALSE)</f>
        <v>#REF!</v>
      </c>
      <c r="L756" s="165" t="str">
        <f>[4]SayfaKAY!X327</f>
        <v>NSC TEKNOLOJİ ve İNŞAAT LTD.ŞTİ.</v>
      </c>
      <c r="M756" s="107" t="str">
        <f t="shared" si="498"/>
        <v>KAY5+6-BOZ-KAY5+6-FF-326</v>
      </c>
      <c r="N756" s="105" t="str">
        <f>[4]SayfaKAY!M327</f>
        <v>Cctv çalışmıyor (Ölçüm yapıldı konnektörde enerji var)</v>
      </c>
      <c r="O756" s="166" t="str">
        <f>[4]SayfaKAY!P327</f>
        <v>C-Uyarı, sürüş devamlılığı</v>
      </c>
      <c r="P756" s="166" t="str">
        <f>[4]SayfaKAY!Q327</f>
        <v>B(Servisten çekmeye etki eden arıza)</v>
      </c>
      <c r="Q756" s="166" t="str">
        <f>[4]SayfaKAY!R327</f>
        <v>N.A(Yaralanma yok)</v>
      </c>
      <c r="R756" s="132" t="str" cm="1">
        <f t="array" ref="R756">IF([4]SayfaKAY!U327="","",_xlfn.IFS([4]SayfaKAY!U327="Bozankaya","Bozankaya",[4]SayfaKAY!U327="Müşteri","Customer",[4]SayfaKAY!U327="Tedarikçi","Equipment Supplier"))</f>
        <v>Equipment Supplier</v>
      </c>
      <c r="S756" s="204" t="str">
        <f>[4]SayfaKAY!N327</f>
        <v>Cctv değişimi yapıldı</v>
      </c>
      <c r="T756" s="133" t="str">
        <f>[4]SayfaKAY!AD327</f>
        <v>*Ekipman değiştirilecek</v>
      </c>
      <c r="U756" s="132" t="str">
        <f>[4]SayfaKAY!W327</f>
        <v>Evet</v>
      </c>
      <c r="V756" s="108">
        <f>[4]SayfaKAY!AZ327</f>
        <v>1</v>
      </c>
      <c r="W756" s="136">
        <f t="shared" si="499"/>
        <v>45624</v>
      </c>
      <c r="X756" s="137" t="str">
        <f t="shared" si="500"/>
        <v>08:46</v>
      </c>
      <c r="Y756" s="235">
        <f>[4]SayfaKAY!AE327</f>
        <v>45624.365277777797</v>
      </c>
      <c r="Z756" s="109">
        <f t="shared" si="501"/>
        <v>45624</v>
      </c>
      <c r="AA756" s="110" t="str">
        <f t="shared" si="502"/>
        <v>08:48</v>
      </c>
      <c r="AB756" s="182">
        <f>[4]SayfaKAY!BA327</f>
        <v>45624.366666666698</v>
      </c>
      <c r="AC756" s="257">
        <f t="shared" si="503"/>
        <v>4.000000023515895</v>
      </c>
      <c r="AD756" s="111">
        <f t="shared" si="504"/>
        <v>45624</v>
      </c>
      <c r="AE756" s="111" t="str">
        <f t="shared" si="505"/>
        <v>08:48</v>
      </c>
      <c r="AF756" s="235">
        <f>[4]SayfaKAY!BA327</f>
        <v>45624.366666666698</v>
      </c>
      <c r="AG756" s="179" t="str">
        <f>[4]SayfaKAY!S327</f>
        <v>(III) Farklı Araçlarda Tekrarlayan Arıza</v>
      </c>
      <c r="AH756" s="178" t="str">
        <f t="shared" si="506"/>
        <v>Bu Arıza Aracın Servise Verilmesine Engel</v>
      </c>
      <c r="AI756" s="163" t="str">
        <f>[4]SayfaKAY!AV327</f>
        <v/>
      </c>
      <c r="AJ756" s="164" t="str">
        <f t="shared" si="507"/>
        <v/>
      </c>
      <c r="AK756" s="164" t="str">
        <f t="shared" si="508"/>
        <v/>
      </c>
      <c r="AL756" s="112" t="str">
        <f>[4]SayfaKAY!AX327</f>
        <v/>
      </c>
      <c r="AM756" s="257" cm="1">
        <f t="array" ref="AM756">IFERROR(IF(AND(P756&lt;&gt;"D(Arıza Değil)",AH756="Bu Arıza Aracın Servise Verilmesine Engel Değil"),
IF(Z756-F756&gt;0,(AB756-Y756)*24*60,
IF(OR(AND(G756&gt;$AS$1,G756&lt;$AT$1),AND(G756&gt;$AU$1,G756&lt;$AV$1)),
(AF756-H756)*24*60,     BH:BH0)),        AN756),0)</f>
        <v>4.000000023515895</v>
      </c>
      <c r="AN756" s="257">
        <f t="shared" si="509"/>
        <v>4.000000023515895</v>
      </c>
      <c r="AO756" s="174" t="str">
        <f>[4]SayfaKAY!AG327</f>
        <v>NSC</v>
      </c>
      <c r="AP756" s="174" t="str">
        <f>[4]SayfaKAY!AI327</f>
        <v>E810-7145</v>
      </c>
      <c r="AQ756" s="174" t="str">
        <f>[4]SayfaKAY!AQ327</f>
        <v>SA41452.05.13.07</v>
      </c>
      <c r="AR756" s="174" t="str">
        <f>[4]SayfaKAY!AH327</f>
        <v>CCTV EKRANI</v>
      </c>
      <c r="AS756" s="174">
        <f>[4]SayfaKAY!AJ327</f>
        <v>1</v>
      </c>
      <c r="AT756" s="175" t="str">
        <f>[4]SayfaKAY!AM327</f>
        <v/>
      </c>
      <c r="AU756" s="176" t="str">
        <f>[4]SayfaKAY!AL327</f>
        <v/>
      </c>
      <c r="AV756" s="176">
        <f>[4]SayfaKAY!AP327</f>
        <v>45624.3659722222</v>
      </c>
      <c r="AW756" s="177" t="str">
        <f>[4]SayfaKAY!AT327</f>
        <v/>
      </c>
      <c r="AX756" s="194">
        <f t="shared" si="510"/>
        <v>44.000000258674845</v>
      </c>
      <c r="AY756" s="168"/>
      <c r="AZ756" s="167"/>
      <c r="BA756" s="113"/>
      <c r="BB756" s="171" t="str">
        <f>IF($AQ$1="X", IF(AND(G756&gt;=$AS$1,G756&lt;=$AT$1),IF(P756&lt;&gt;"D(Arıza Değil)",AC756,0), IF(AND(G756&gt;=$AU$1,G756&lt;=$AV$1),IF(P756&lt;&gt;"D(Arıza Değil)",AC756,0), "")), "")</f>
        <v/>
      </c>
      <c r="BC756" s="114"/>
      <c r="BD756" s="114"/>
      <c r="BE756" s="114"/>
      <c r="BF756" s="114"/>
      <c r="BG756" s="114"/>
      <c r="BH756" s="114" t="str">
        <f>IFERROR(FRACAS!AN330, "Hata Var")</f>
        <v/>
      </c>
      <c r="BI756" s="114"/>
      <c r="BJ756" s="114"/>
      <c r="BK756" s="105" t="str">
        <f>[4]SayfaKAY!AW327</f>
        <v/>
      </c>
      <c r="BL756" s="105" t="str">
        <f>[4]SayfaKAY!V327</f>
        <v>NSC</v>
      </c>
      <c r="BM756" s="114"/>
      <c r="BN756" s="171" t="str">
        <f t="shared" si="511"/>
        <v>x yok</v>
      </c>
      <c r="BO756" s="171" t="str">
        <f t="shared" si="512"/>
        <v>aynı gün giderilen arıza</v>
      </c>
      <c r="BP756" s="171" t="str">
        <f t="shared" si="513"/>
        <v>aynı gün giderilen arıza</v>
      </c>
      <c r="BQ756" s="226">
        <f t="shared" si="514"/>
        <v>2.000000006519258</v>
      </c>
      <c r="BR756" s="226">
        <f t="shared" si="515"/>
        <v>2.000000016996637</v>
      </c>
      <c r="BS756" s="226">
        <f t="shared" si="516"/>
        <v>4.000000023515895</v>
      </c>
      <c r="BT756" s="114"/>
      <c r="BU756" s="242"/>
      <c r="BV756" s="233">
        <f t="shared" si="517"/>
        <v>1</v>
      </c>
      <c r="BW756" s="226" t="str">
        <f t="shared" si="518"/>
        <v>Evet, çakışma var</v>
      </c>
      <c r="BX756" s="229"/>
      <c r="BY756" s="247">
        <f t="shared" si="519"/>
        <v>1.3888888934161514E-3</v>
      </c>
      <c r="BZ756" s="247">
        <f t="shared" si="520"/>
        <v>1.388888900692109E-3</v>
      </c>
      <c r="CA756" s="247">
        <f t="shared" si="521"/>
        <v>2.7777777941082604E-3</v>
      </c>
      <c r="CB756" s="213"/>
      <c r="CC756" s="211"/>
      <c r="CD756" s="196"/>
      <c r="CE756" s="213">
        <v>326</v>
      </c>
      <c r="CF756" s="182">
        <f t="shared" si="522"/>
        <v>45624.363888888904</v>
      </c>
      <c r="CG756" s="182">
        <f t="shared" si="523"/>
        <v>45624.366666666698</v>
      </c>
      <c r="CH756" s="196"/>
      <c r="CI756" s="196"/>
      <c r="CJ756" s="196"/>
      <c r="CK756" s="196">
        <f t="shared" si="524"/>
        <v>1.388888900692109E-3</v>
      </c>
      <c r="CL756" s="196">
        <f t="shared" si="525"/>
        <v>1.3888888934161514E-3</v>
      </c>
      <c r="CM756" s="196">
        <f t="shared" si="526"/>
        <v>2.7777777941082604E-3</v>
      </c>
      <c r="CN756" s="114"/>
      <c r="CO756" s="115">
        <f t="shared" si="527"/>
        <v>4.000000023515895</v>
      </c>
      <c r="CP756" s="116">
        <f t="shared" si="528"/>
        <v>8.3333334041526541E-2</v>
      </c>
      <c r="CQ756" s="117">
        <f t="shared" si="529"/>
        <v>0.36388888890360249</v>
      </c>
      <c r="CR756" s="117">
        <f t="shared" si="530"/>
        <v>45624.365277777797</v>
      </c>
      <c r="CS756" s="117">
        <f t="shared" si="531"/>
        <v>45624.366666666698</v>
      </c>
      <c r="CT756" s="118">
        <f t="shared" si="532"/>
        <v>65698562.000000007</v>
      </c>
      <c r="CU756" s="118">
        <f t="shared" si="533"/>
        <v>2.000000016996637</v>
      </c>
      <c r="CV756" s="118">
        <f t="shared" si="534"/>
        <v>65698564.000000022</v>
      </c>
      <c r="CW756" s="119">
        <f t="shared" si="535"/>
        <v>0.99999996955793413</v>
      </c>
    </row>
    <row r="757" spans="1:101" ht="118.5" customHeight="1" x14ac:dyDescent="0.3">
      <c r="A757" s="160" t="str">
        <f>[4]SayfaKAY!C535</f>
        <v>KAY5+6</v>
      </c>
      <c r="B757" s="104" t="str">
        <f>[4]SayfaKAY!D535</f>
        <v>3876(5)</v>
      </c>
      <c r="C757" s="105" t="str">
        <f>[4]SayfaKAY!E535</f>
        <v>RA , RB , P</v>
      </c>
      <c r="D757" s="105">
        <f>[4]SayfaKAY!F535</f>
        <v>103253</v>
      </c>
      <c r="E757" s="106" t="str">
        <f>[4]SayfaKAY!G535</f>
        <v>BOZ-KAY5+6-FF-534</v>
      </c>
      <c r="F757" s="134">
        <f t="shared" si="496"/>
        <v>45624</v>
      </c>
      <c r="G757" s="135">
        <f t="shared" si="497"/>
        <v>0.34930555560276844</v>
      </c>
      <c r="H757" s="235">
        <f>[4]SayfaKAY!H535</f>
        <v>45624.349305555603</v>
      </c>
      <c r="I757" s="104" t="str">
        <f>[4]SayfaKAY!I535</f>
        <v>Hat/Line</v>
      </c>
      <c r="J757" s="103" t="str">
        <f>IF([4]SayfaKAY!J535="","",IF([4]SayfaKAY!J535="Müşteri","Notified by Customer","Notified by Bozankaya"))</f>
        <v>Notified by Customer</v>
      </c>
      <c r="K757" s="103" t="e">
        <f>VLOOKUP([4]SayfaKAY!L535,#REF!,2,FALSE)</f>
        <v>#REF!</v>
      </c>
      <c r="L757" s="165" t="str">
        <f>[4]SayfaKAY!X535</f>
        <v>ELTESAN ELEKTRO MEKANİK SOĞUTMA SAN</v>
      </c>
      <c r="M757" s="107" t="str">
        <f t="shared" si="498"/>
        <v>KAY5+6-BOZ-KAY5+6-FF-534</v>
      </c>
      <c r="N757" s="105" t="str">
        <f>[4]SayfaKAY!M535</f>
        <v>Yolcu bölümü ısıtma yetersiz.</v>
      </c>
      <c r="O757" s="166" t="str">
        <f>[4]SayfaKAY!P535</f>
        <v>D-Arıza değil</v>
      </c>
      <c r="P757" s="166" t="str">
        <f>[4]SayfaKAY!Q535</f>
        <v>B(Servisten çekmeye etki eden arıza)</v>
      </c>
      <c r="Q757" s="166" t="str">
        <f>[4]SayfaKAY!R535</f>
        <v>N.A(Yaralanma yok)</v>
      </c>
      <c r="R757" s="132" t="str" cm="1">
        <f t="array" ref="R757">IF([4]SayfaKAY!U535="","",_xlfn.IFS([4]SayfaKAY!U535="Bozankaya","Bozankaya",[4]SayfaKAY!U535="Müşteri","Customer",[4]SayfaKAY!U535="Tedarikçi","Equipment Supplier"))</f>
        <v>Equipment Supplier</v>
      </c>
      <c r="S757" s="204" t="str">
        <f>[4]SayfaKAY!N535</f>
        <v>APC2 devre dışı kalmış bu sebeple 380V AC besleme gelmiyordu. APC2 devreye alındı.</v>
      </c>
      <c r="T757" s="133" t="str">
        <f>[4]SayfaKAY!AD535</f>
        <v>*Arıza çözülecek</v>
      </c>
      <c r="U757" s="132" t="str">
        <f>[4]SayfaKAY!W535</f>
        <v>Evet</v>
      </c>
      <c r="V757" s="108">
        <f>[4]SayfaKAY!AZ535</f>
        <v>2</v>
      </c>
      <c r="W757" s="136">
        <f t="shared" si="499"/>
        <v>45624</v>
      </c>
      <c r="X757" s="137" t="str">
        <f t="shared" si="500"/>
        <v>08:30</v>
      </c>
      <c r="Y757" s="235">
        <f>[4]SayfaKAY!AE535</f>
        <v>45624.354166666701</v>
      </c>
      <c r="Z757" s="109">
        <f t="shared" si="501"/>
        <v>45624</v>
      </c>
      <c r="AA757" s="110" t="str">
        <f t="shared" si="502"/>
        <v>11:00</v>
      </c>
      <c r="AB757" s="182">
        <f>[4]SayfaKAY!BA535</f>
        <v>45624.458333333299</v>
      </c>
      <c r="AC757" s="257">
        <f t="shared" si="503"/>
        <v>156.99999988311902</v>
      </c>
      <c r="AD757" s="111">
        <f t="shared" si="504"/>
        <v>45624</v>
      </c>
      <c r="AE757" s="111" t="str">
        <f t="shared" si="505"/>
        <v>11:00</v>
      </c>
      <c r="AF757" s="235">
        <f>[4]SayfaKAY!BA535</f>
        <v>45624.458333333299</v>
      </c>
      <c r="AG757" s="179" t="str">
        <f>[4]SayfaKAY!S535</f>
        <v>(III) Farklı Araçlarda Tekrarlayan Arıza</v>
      </c>
      <c r="AH757" s="178" t="str">
        <f t="shared" si="506"/>
        <v>Bu Arıza Aracın Servise Verilmesine Engel</v>
      </c>
      <c r="AI757" s="163" t="str">
        <f>[4]SayfaKAY!AV535</f>
        <v/>
      </c>
      <c r="AJ757" s="164" t="str">
        <f t="shared" si="507"/>
        <v/>
      </c>
      <c r="AK757" s="164" t="str">
        <f t="shared" si="508"/>
        <v/>
      </c>
      <c r="AL757" s="112" t="str">
        <f>[4]SayfaKAY!AX535</f>
        <v/>
      </c>
      <c r="AM757" s="257" cm="1">
        <f t="array" ref="AM757">IFERROR(IF(AND(P757&lt;&gt;"D(Arıza Değil)",AH757="Bu Arıza Aracın Servise Verilmesine Engel Değil"),
IF(Z757-F757&gt;0,(AB757-Y757)*24*60,
IF(OR(AND(G757&gt;$AS$1,G757&lt;$AT$1),AND(G757&gt;$AU$1,G757&lt;$AV$1)),
(AF757-H757)*24*60,     BH:BH0)),        AN757),0)</f>
        <v>156.99999988311902</v>
      </c>
      <c r="AN757" s="257">
        <f t="shared" si="509"/>
        <v>156.99999988311902</v>
      </c>
      <c r="AO757" s="174" t="str">
        <f>[4]SayfaKAY!AG535</f>
        <v/>
      </c>
      <c r="AP757" s="174" t="str">
        <f>[4]SayfaKAY!AI535</f>
        <v>H500-7240</v>
      </c>
      <c r="AQ757" s="174" t="str">
        <f>[4]SayfaKAY!AQ535</f>
        <v/>
      </c>
      <c r="AR757" s="174" t="str">
        <f>[4]SayfaKAY!AH535</f>
        <v>KLIMA UNITESİ /Eltesan/Hispacold 41,5 kW</v>
      </c>
      <c r="AS757" s="174">
        <f>[4]SayfaKAY!AJ535</f>
        <v>1</v>
      </c>
      <c r="AT757" s="175" t="str">
        <f>[4]SayfaKAY!AM535</f>
        <v/>
      </c>
      <c r="AU757" s="176" t="str">
        <f>[4]SayfaKAY!AL535</f>
        <v/>
      </c>
      <c r="AV757" s="176" t="str">
        <f>[4]SayfaKAY!AP535</f>
        <v/>
      </c>
      <c r="AW757" s="177" t="str">
        <f>[4]SayfaKAY!AT535</f>
        <v/>
      </c>
      <c r="AX757" s="194">
        <f t="shared" si="510"/>
        <v>3453.9999974286184</v>
      </c>
      <c r="AY757" s="168"/>
      <c r="AZ757" s="167"/>
      <c r="BA757" s="113"/>
      <c r="BB757" s="171" t="str">
        <f>IF($AQ$1="X", IF(AND(G757&gt;=$AS$1,G757&lt;=$AT$1),IF(P757&lt;&gt;"D(Arıza Değil)",AC757,0), IF(AND(G757&gt;=$AU$1,G757&lt;=$AV$1),IF(P757&lt;&gt;"D(Arıza Değil)",AC757,0), "")), "")</f>
        <v/>
      </c>
      <c r="BC757" s="114"/>
      <c r="BD757" s="114"/>
      <c r="BE757" s="114"/>
      <c r="BF757" s="114"/>
      <c r="BG757" s="114"/>
      <c r="BH757" s="114">
        <f>IFERROR(FRACAS!AN538, "Hata Var")</f>
        <v>1680.9999999788124</v>
      </c>
      <c r="BI757" s="114"/>
      <c r="BJ757" s="114"/>
      <c r="BK757" s="105" t="str">
        <f>[4]SayfaKAY!AW535</f>
        <v/>
      </c>
      <c r="BL757" s="105" t="str">
        <f>[4]SayfaKAY!V535</f>
        <v>ELTESAN ELEKTRO MEKANİK SOĞUTMA SAN</v>
      </c>
      <c r="BM757" s="114"/>
      <c r="BN757" s="171" t="str">
        <f t="shared" si="511"/>
        <v>x yok</v>
      </c>
      <c r="BO757" s="171" t="str">
        <f t="shared" si="512"/>
        <v>aynı gün giderilen arıza</v>
      </c>
      <c r="BP757" s="171" t="str">
        <f t="shared" si="513"/>
        <v>aynı gün giderilen arıza</v>
      </c>
      <c r="BQ757" s="226">
        <f t="shared" si="514"/>
        <v>6.9999999809078872</v>
      </c>
      <c r="BR757" s="226">
        <f t="shared" si="515"/>
        <v>149.99999990221113</v>
      </c>
      <c r="BS757" s="226">
        <f t="shared" si="516"/>
        <v>156.99999988311902</v>
      </c>
      <c r="BT757" s="114"/>
      <c r="BU757" s="242"/>
      <c r="BV757" s="233">
        <f t="shared" si="517"/>
        <v>3</v>
      </c>
      <c r="BW757" s="226" t="str">
        <f t="shared" si="518"/>
        <v>Evet, çakışma var</v>
      </c>
      <c r="BX757" s="229"/>
      <c r="BY757" s="247">
        <f t="shared" si="519"/>
        <v>4.8611110978526995E-3</v>
      </c>
      <c r="BZ757" s="247">
        <f t="shared" si="520"/>
        <v>0.10416666659875773</v>
      </c>
      <c r="CA757" s="247">
        <f t="shared" si="521"/>
        <v>0.10902777769661043</v>
      </c>
      <c r="CB757" s="213"/>
      <c r="CC757" s="211"/>
      <c r="CD757" s="196"/>
      <c r="CE757" s="213">
        <v>534</v>
      </c>
      <c r="CF757" s="182">
        <f t="shared" si="522"/>
        <v>45624.349305555603</v>
      </c>
      <c r="CG757" s="182">
        <f t="shared" si="523"/>
        <v>45624.458333333299</v>
      </c>
      <c r="CH757" s="196"/>
      <c r="CI757" s="196"/>
      <c r="CJ757" s="196"/>
      <c r="CK757" s="196">
        <f t="shared" si="524"/>
        <v>0.10416666659875773</v>
      </c>
      <c r="CL757" s="196">
        <f t="shared" si="525"/>
        <v>4.8611110978526995E-3</v>
      </c>
      <c r="CM757" s="196">
        <f t="shared" si="526"/>
        <v>0.10902777769661043</v>
      </c>
      <c r="CN757" s="114"/>
      <c r="CO757" s="115">
        <f t="shared" si="527"/>
        <v>156.99999988311902</v>
      </c>
      <c r="CP757" s="116">
        <f t="shared" si="528"/>
        <v>6.2499999959254637</v>
      </c>
      <c r="CQ757" s="117">
        <f t="shared" si="529"/>
        <v>0.34930555560276844</v>
      </c>
      <c r="CR757" s="117">
        <f t="shared" si="530"/>
        <v>45624.354166666701</v>
      </c>
      <c r="CS757" s="117">
        <f t="shared" si="531"/>
        <v>45624.458333333299</v>
      </c>
      <c r="CT757" s="118">
        <f t="shared" si="532"/>
        <v>65698566.999999978</v>
      </c>
      <c r="CU757" s="118">
        <f t="shared" si="533"/>
        <v>149.99999990221113</v>
      </c>
      <c r="CV757" s="118">
        <f t="shared" si="534"/>
        <v>65698716.999999881</v>
      </c>
      <c r="CW757" s="119">
        <f t="shared" si="535"/>
        <v>0.99999771685039296</v>
      </c>
    </row>
    <row r="758" spans="1:101" ht="118.5" customHeight="1" x14ac:dyDescent="0.3">
      <c r="A758" s="160" t="str">
        <f>[4]SayfaKAY!C536</f>
        <v>KAY5+6</v>
      </c>
      <c r="B758" s="104" t="str">
        <f>[4]SayfaKAY!D536</f>
        <v>3874(3)</v>
      </c>
      <c r="C758" s="105" t="str">
        <f>[4]SayfaKAY!E536</f>
        <v>MB</v>
      </c>
      <c r="D758" s="105">
        <f>[4]SayfaKAY!F536</f>
        <v>109123</v>
      </c>
      <c r="E758" s="106" t="str">
        <f>[4]SayfaKAY!G536</f>
        <v>BOZ-KAY5+6-FF-535</v>
      </c>
      <c r="F758" s="193">
        <f t="shared" si="496"/>
        <v>45624</v>
      </c>
      <c r="G758" s="135">
        <f t="shared" si="497"/>
        <v>0.20208333330083406</v>
      </c>
      <c r="H758" s="235">
        <f>[4]SayfaKAY!H536</f>
        <v>45624.202083333301</v>
      </c>
      <c r="I758" s="104" t="str">
        <f>[4]SayfaKAY!I536</f>
        <v>Hat/Line</v>
      </c>
      <c r="J758" s="103" t="str">
        <f>IF([4]SayfaKAY!J536="","",IF([4]SayfaKAY!J536="Müşteri","Notified by Customer","Notified by Bozankaya"))</f>
        <v>Notified by Customer</v>
      </c>
      <c r="K758" s="103" t="e">
        <f>VLOOKUP([4]SayfaKAY!L536,#REF!,2,FALSE)</f>
        <v>#REF!</v>
      </c>
      <c r="L758" s="165" t="str">
        <f>[4]SayfaKAY!X536</f>
        <v>MEDCOM SP. Z O.O.</v>
      </c>
      <c r="M758" s="107" t="str">
        <f t="shared" si="498"/>
        <v>KAY5+6-BOZ-KAY5+6-FF-535</v>
      </c>
      <c r="N758" s="105" t="str">
        <f>[4]SayfaKAY!M536</f>
        <v>Kabin kliması üfleme yapmıyor, sürekli duruyor.</v>
      </c>
      <c r="O758" s="166" t="str">
        <f>[4]SayfaKAY!P536</f>
        <v>B-Hız veya güç azalması</v>
      </c>
      <c r="P758" s="166" t="str">
        <f>[4]SayfaKAY!Q536</f>
        <v>B(Servisten çekmeye etki eden arıza)</v>
      </c>
      <c r="Q758" s="166" t="str">
        <f>[4]SayfaKAY!R536</f>
        <v>N.A(Yaralanma yok)</v>
      </c>
      <c r="R758" s="132" t="str" cm="1">
        <f t="array" ref="R758">IF([4]SayfaKAY!U536="","",_xlfn.IFS([4]SayfaKAY!U536="Bozankaya","Bozankaya",[4]SayfaKAY!U536="Müşteri","Customer",[4]SayfaKAY!U536="Tedarikçi","Equipment Supplier"))</f>
        <v>Equipment Supplier</v>
      </c>
      <c r="S758" s="204" t="str">
        <f>[4]SayfaKAY!N536</f>
        <v>APC2(statik konverter) devre d</v>
      </c>
      <c r="T758" s="133" t="str">
        <f>[4]SayfaKAY!AD536</f>
        <v>*Arıza çözülecek</v>
      </c>
      <c r="U758" s="132" t="str">
        <f>[4]SayfaKAY!W536</f>
        <v>Evet</v>
      </c>
      <c r="V758" s="108">
        <f>[4]SayfaKAY!AZ536</f>
        <v>2</v>
      </c>
      <c r="W758" s="136">
        <f t="shared" si="499"/>
        <v>45624</v>
      </c>
      <c r="X758" s="137" t="str">
        <f t="shared" si="500"/>
        <v>05:00</v>
      </c>
      <c r="Y758" s="235">
        <f>[4]SayfaKAY!AE536</f>
        <v>45624.208333333299</v>
      </c>
      <c r="Z758" s="192">
        <f t="shared" si="501"/>
        <v>45624</v>
      </c>
      <c r="AA758" s="110" t="str">
        <f t="shared" si="502"/>
        <v>09:00</v>
      </c>
      <c r="AB758" s="182">
        <f>[4]SayfaKAY!BA536</f>
        <v>45624.375</v>
      </c>
      <c r="AC758" s="257">
        <f t="shared" si="503"/>
        <v>249.00000004679896</v>
      </c>
      <c r="AD758" s="111">
        <f t="shared" si="504"/>
        <v>45624</v>
      </c>
      <c r="AE758" s="111" t="str">
        <f t="shared" si="505"/>
        <v>09:00</v>
      </c>
      <c r="AF758" s="235">
        <f>[4]SayfaKAY!BA536</f>
        <v>45624.375</v>
      </c>
      <c r="AG758" s="179" t="str">
        <f>[4]SayfaKAY!S536</f>
        <v>(III) Farklı Araçlarda Tekrarlayan Arıza</v>
      </c>
      <c r="AH758" s="178" t="str">
        <f t="shared" si="506"/>
        <v>Bu Arıza Aracın Servise Verilmesine Engel</v>
      </c>
      <c r="AI758" s="163" t="str">
        <f>[4]SayfaKAY!AV536</f>
        <v/>
      </c>
      <c r="AJ758" s="164" t="str">
        <f t="shared" si="507"/>
        <v/>
      </c>
      <c r="AK758" s="164" t="str">
        <f t="shared" si="508"/>
        <v/>
      </c>
      <c r="AL758" s="112" t="str">
        <f>[4]SayfaKAY!AX536</f>
        <v/>
      </c>
      <c r="AM758" s="257" cm="1">
        <f t="array" ref="AM758">IFERROR(IF(AND(P758&lt;&gt;"D(Arıza Değil)",AH758="Bu Arıza Aracın Servise Verilmesine Engel Değil"),
IF(Z758-F758&gt;0,(AB758-Y758)*24*60,
IF(OR(AND(G758&gt;$AS$1,G758&lt;$AT$1),AND(G758&gt;$AU$1,G758&lt;$AV$1)),
(AF758-H758)*24*60,     BH:BH0)),        AN758),0)</f>
        <v>249.00000004679896</v>
      </c>
      <c r="AN758" s="257">
        <f t="shared" si="509"/>
        <v>249.00000004679896</v>
      </c>
      <c r="AO758" s="174" t="str">
        <f>[4]SayfaKAY!AG536</f>
        <v/>
      </c>
      <c r="AP758" s="174" t="str">
        <f>[4]SayfaKAY!AI536</f>
        <v>P620-7023</v>
      </c>
      <c r="AQ758" s="174" t="str">
        <f>[4]SayfaKAY!AQ536</f>
        <v/>
      </c>
      <c r="AR758" s="174" t="str">
        <f>[4]SayfaKAY!AH536</f>
        <v>COMBO KUTUSU (+LHD) MEDCOM</v>
      </c>
      <c r="AS758" s="174">
        <f>[4]SayfaKAY!AJ536</f>
        <v>1</v>
      </c>
      <c r="AT758" s="175" t="str">
        <f>[4]SayfaKAY!AM536</f>
        <v/>
      </c>
      <c r="AU758" s="176" t="str">
        <f>[4]SayfaKAY!AL536</f>
        <v/>
      </c>
      <c r="AV758" s="176" t="str">
        <f>[4]SayfaKAY!AP536</f>
        <v/>
      </c>
      <c r="AW758" s="177" t="str">
        <f>[4]SayfaKAY!AT536</f>
        <v/>
      </c>
      <c r="AX758" s="194">
        <f t="shared" si="510"/>
        <v>5478.0000010295771</v>
      </c>
      <c r="AY758" s="168"/>
      <c r="AZ758" s="167"/>
      <c r="BA758" s="113"/>
      <c r="BB758" s="171"/>
      <c r="BC758" s="114"/>
      <c r="BD758" s="114"/>
      <c r="BE758" s="114"/>
      <c r="BF758" s="114"/>
      <c r="BG758" s="114"/>
      <c r="BH758" s="114">
        <f>IFERROR(FRACAS!AN539, "Hata Var")</f>
        <v>47.999999946914613</v>
      </c>
      <c r="BI758" s="114"/>
      <c r="BJ758" s="114"/>
      <c r="BK758" s="105" t="str">
        <f>[4]SayfaKAY!AW536</f>
        <v/>
      </c>
      <c r="BL758" s="105" t="str">
        <f>[4]SayfaKAY!V536</f>
        <v>MEDCOM SP. Z O.O.</v>
      </c>
      <c r="BM758" s="114"/>
      <c r="BN758" s="171" t="str">
        <f t="shared" si="511"/>
        <v>x yok</v>
      </c>
      <c r="BO758" s="171" t="b">
        <f t="shared" si="512"/>
        <v>0</v>
      </c>
      <c r="BP758" s="171" t="b">
        <f t="shared" si="513"/>
        <v>0</v>
      </c>
      <c r="BQ758" s="226">
        <f t="shared" si="514"/>
        <v>8.9999999979045242</v>
      </c>
      <c r="BR758" s="226">
        <f t="shared" si="515"/>
        <v>240.00000004889444</v>
      </c>
      <c r="BS758" s="226">
        <f t="shared" si="516"/>
        <v>249.00000004679896</v>
      </c>
      <c r="BT758" s="114"/>
      <c r="BU758" s="242"/>
      <c r="BV758" s="233">
        <f t="shared" si="517"/>
        <v>1</v>
      </c>
      <c r="BW758" s="226" t="str">
        <f t="shared" si="518"/>
        <v>Evet, çakışma var</v>
      </c>
      <c r="BX758" s="229"/>
      <c r="BY758" s="247">
        <f t="shared" si="519"/>
        <v>6.2499999985448085E-3</v>
      </c>
      <c r="BZ758" s="247">
        <f t="shared" si="520"/>
        <v>0.16666666670062114</v>
      </c>
      <c r="CA758" s="247">
        <f t="shared" si="521"/>
        <v>0.17291666669916594</v>
      </c>
      <c r="CB758" s="213"/>
      <c r="CC758" s="211"/>
      <c r="CD758" s="196"/>
      <c r="CE758" s="213">
        <v>535</v>
      </c>
      <c r="CF758" s="182">
        <f t="shared" si="522"/>
        <v>45624.202083333301</v>
      </c>
      <c r="CG758" s="182">
        <f t="shared" si="523"/>
        <v>45624.375</v>
      </c>
      <c r="CH758" s="196"/>
      <c r="CI758" s="196"/>
      <c r="CJ758" s="196"/>
      <c r="CK758" s="196">
        <f t="shared" si="524"/>
        <v>0.16666666670062114</v>
      </c>
      <c r="CL758" s="196">
        <f t="shared" si="525"/>
        <v>6.2499999985448085E-3</v>
      </c>
      <c r="CM758" s="196">
        <f t="shared" si="526"/>
        <v>0.17291666669916594</v>
      </c>
      <c r="CN758" s="114"/>
      <c r="CO758" s="115">
        <f t="shared" si="527"/>
        <v>249.00000004679896</v>
      </c>
      <c r="CP758" s="116">
        <f t="shared" si="528"/>
        <v>10.000000002037268</v>
      </c>
      <c r="CQ758" s="117">
        <f t="shared" si="529"/>
        <v>0.20208333330083406</v>
      </c>
      <c r="CR758" s="117">
        <f t="shared" si="530"/>
        <v>45624.208333333299</v>
      </c>
      <c r="CS758" s="117">
        <f t="shared" si="531"/>
        <v>45624.375</v>
      </c>
      <c r="CT758" s="118">
        <f t="shared" si="532"/>
        <v>65698569</v>
      </c>
      <c r="CU758" s="118">
        <f t="shared" si="533"/>
        <v>240.00000004889444</v>
      </c>
      <c r="CV758" s="118">
        <f t="shared" si="534"/>
        <v>65698809.000000045</v>
      </c>
      <c r="CW758" s="119">
        <f t="shared" si="535"/>
        <v>0.99999634696574113</v>
      </c>
    </row>
    <row r="759" spans="1:101" ht="118.5" customHeight="1" x14ac:dyDescent="0.3">
      <c r="A759" s="160" t="str">
        <f>[4]SayfaKAY!C537</f>
        <v>KAY5+6</v>
      </c>
      <c r="B759" s="104" t="str">
        <f>[4]SayfaKAY!D537</f>
        <v>3874(3)</v>
      </c>
      <c r="C759" s="105" t="str">
        <f>[4]SayfaKAY!E537</f>
        <v>MB</v>
      </c>
      <c r="D759" s="105">
        <f>[4]SayfaKAY!F537</f>
        <v>109123</v>
      </c>
      <c r="E759" s="106" t="str">
        <f>[4]SayfaKAY!G537</f>
        <v>BOZ-KAY5+6-FF-536</v>
      </c>
      <c r="F759" s="134">
        <f t="shared" si="496"/>
        <v>45624</v>
      </c>
      <c r="G759" s="135">
        <f t="shared" si="497"/>
        <v>0.34930555560276844</v>
      </c>
      <c r="H759" s="235">
        <f>[4]SayfaKAY!H537</f>
        <v>45624.349305555603</v>
      </c>
      <c r="I759" s="104" t="str">
        <f>[4]SayfaKAY!I537</f>
        <v>Hat/Line</v>
      </c>
      <c r="J759" s="103" t="str">
        <f>IF([4]SayfaKAY!J537="","",IF([4]SayfaKAY!J537="Müşteri","Notified by Customer","Notified by Bozankaya"))</f>
        <v>Notified by Customer</v>
      </c>
      <c r="K759" s="103" t="e">
        <f>VLOOKUP([4]SayfaKAY!L537,#REF!,2,FALSE)</f>
        <v>#REF!</v>
      </c>
      <c r="L759" s="165" t="str">
        <f>[4]SayfaKAY!X537</f>
        <v>NSC TEKNOLOJİ ve İNŞAAT LTD.ŞTİ.</v>
      </c>
      <c r="M759" s="107" t="str">
        <f t="shared" si="498"/>
        <v>KAY5+6-BOZ-KAY5+6-FF-536</v>
      </c>
      <c r="N759" s="105" t="str">
        <f>[4]SayfaKAY!M537</f>
        <v>CB HMI ekranı çalışmıyor.</v>
      </c>
      <c r="O759" s="166" t="str">
        <f>[4]SayfaKAY!P537</f>
        <v>D-Arıza değil</v>
      </c>
      <c r="P759" s="166" t="str">
        <f>[4]SayfaKAY!Q537</f>
        <v>B(Servisten çekmeye etki eden arıza)</v>
      </c>
      <c r="Q759" s="166" t="str">
        <f>[4]SayfaKAY!R537</f>
        <v>N.A(Yaralanma yok)</v>
      </c>
      <c r="R759" s="132" t="str" cm="1">
        <f t="array" ref="R759">IF([4]SayfaKAY!U537="","",_xlfn.IFS([4]SayfaKAY!U537="Bozankaya","Bozankaya",[4]SayfaKAY!U537="Müşteri","Customer",[4]SayfaKAY!U537="Tedarikçi","Equipment Supplier"))</f>
        <v>Equipment Supplier</v>
      </c>
      <c r="S759" s="204" t="str">
        <f>[4]SayfaKAY!N537</f>
        <v>CB Kamera (Panel PC) ekran değişimi yapıldı.</v>
      </c>
      <c r="T759" s="133" t="str">
        <f>[4]SayfaKAY!AD537</f>
        <v>*Ekipman değiştirilecek</v>
      </c>
      <c r="U759" s="132" t="str">
        <f>[4]SayfaKAY!W537</f>
        <v>Evet</v>
      </c>
      <c r="V759" s="108">
        <f>[4]SayfaKAY!AZ537</f>
        <v>1</v>
      </c>
      <c r="W759" s="136">
        <f t="shared" si="499"/>
        <v>45624</v>
      </c>
      <c r="X759" s="137" t="str">
        <f t="shared" si="500"/>
        <v>10:00</v>
      </c>
      <c r="Y759" s="235">
        <f>[4]SayfaKAY!AE537</f>
        <v>45624.416666666701</v>
      </c>
      <c r="Z759" s="109" t="str">
        <f t="shared" si="501"/>
        <v/>
      </c>
      <c r="AA759" s="110" t="str">
        <f t="shared" si="502"/>
        <v/>
      </c>
      <c r="AB759" s="182" t="str">
        <f>[4]SayfaKAY!BA537</f>
        <v/>
      </c>
      <c r="AC759" s="257" t="str">
        <f t="shared" si="503"/>
        <v/>
      </c>
      <c r="AD759" s="111" t="str">
        <f t="shared" si="504"/>
        <v/>
      </c>
      <c r="AE759" s="111" t="str">
        <f t="shared" si="505"/>
        <v/>
      </c>
      <c r="AF759" s="235" t="str">
        <f>[4]SayfaKAY!BA537</f>
        <v/>
      </c>
      <c r="AG759" s="179" t="str">
        <f>[4]SayfaKAY!S537</f>
        <v>(III) Farklı Araçlarda Tekrarlayan Arıza</v>
      </c>
      <c r="AH759" s="178" t="str">
        <f t="shared" si="506"/>
        <v>Bu Arıza Aracın Servise Verilmesine Engel</v>
      </c>
      <c r="AI759" s="163" t="str">
        <f>[4]SayfaKAY!AV537</f>
        <v/>
      </c>
      <c r="AJ759" s="164" t="str">
        <f t="shared" si="507"/>
        <v/>
      </c>
      <c r="AK759" s="164" t="str">
        <f t="shared" si="508"/>
        <v/>
      </c>
      <c r="AL759" s="112" t="str">
        <f>[4]SayfaKAY!AX537</f>
        <v/>
      </c>
      <c r="AM759" s="257" t="str" cm="1">
        <f t="array" ref="AM759">IFERROR(IF(AND(P759&lt;&gt;"D(Arıza Değil)",AH759="Bu Arıza Aracın Servise Verilmesine Engel Değil"),
IF(Z759-F759&gt;0,(AB759-Y759)*24*60,
IF(OR(AND(G759&gt;$AS$1,G759&lt;$AT$1),AND(G759&gt;$AU$1,G759&lt;$AV$1)),
(AF759-H759)*24*60,     BH:BH0)),        AN759),0)</f>
        <v/>
      </c>
      <c r="AN759" s="257" t="str">
        <f t="shared" si="509"/>
        <v/>
      </c>
      <c r="AO759" s="174" t="str">
        <f>[4]SayfaKAY!AG537</f>
        <v/>
      </c>
      <c r="AP759" s="174" t="str">
        <f>[4]SayfaKAY!AI537</f>
        <v>E810-7145</v>
      </c>
      <c r="AQ759" s="174" t="str">
        <f>[4]SayfaKAY!AQ537</f>
        <v/>
      </c>
      <c r="AR759" s="174" t="str">
        <f>[4]SayfaKAY!AH537</f>
        <v>CCTV EKRANI</v>
      </c>
      <c r="AS759" s="174">
        <f>[4]SayfaKAY!AJ537</f>
        <v>1</v>
      </c>
      <c r="AT759" s="175" t="str">
        <f>[4]SayfaKAY!AM537</f>
        <v/>
      </c>
      <c r="AU759" s="176" t="str">
        <f>[4]SayfaKAY!AL537</f>
        <v/>
      </c>
      <c r="AV759" s="176" t="str">
        <f>[4]SayfaKAY!AP537</f>
        <v/>
      </c>
      <c r="AW759" s="177" t="str">
        <f>[4]SayfaKAY!AT537</f>
        <v/>
      </c>
      <c r="AX759" s="194" t="e">
        <f t="shared" si="510"/>
        <v>#VALUE!</v>
      </c>
      <c r="AY759" s="168"/>
      <c r="AZ759" s="167"/>
      <c r="BA759" s="113"/>
      <c r="BB759" s="171" t="str">
        <f>IF($AQ$1="X", IF(AND(G759&gt;=$AS$1,G759&lt;=$AT$1),IF(P759&lt;&gt;"D(Arıza Değil)",AC759,0), IF(AND(G759&gt;=$AU$1,G759&lt;=$AV$1),IF(P759&lt;&gt;"D(Arıza Değil)",AC759,0), "")), "")</f>
        <v/>
      </c>
      <c r="BC759" s="114"/>
      <c r="BD759" s="114"/>
      <c r="BE759" s="114"/>
      <c r="BF759" s="114"/>
      <c r="BG759" s="114"/>
      <c r="BH759" s="114">
        <f>IFERROR(FRACAS!AN540, "Hata Var")</f>
        <v>225.99999994039536</v>
      </c>
      <c r="BI759" s="114"/>
      <c r="BJ759" s="114"/>
      <c r="BK759" s="105" t="str">
        <f>[4]SayfaKAY!AW537</f>
        <v/>
      </c>
      <c r="BL759" s="105" t="str">
        <f>[4]SayfaKAY!V537</f>
        <v>NSC</v>
      </c>
      <c r="BM759" s="114"/>
      <c r="BN759" s="171" t="str">
        <f t="shared" si="511"/>
        <v>x yok</v>
      </c>
      <c r="BO759" s="171" t="str">
        <f t="shared" si="512"/>
        <v>aynı gün giderilen arıza</v>
      </c>
      <c r="BP759" s="171" t="e">
        <f t="shared" si="513"/>
        <v>#VALUE!</v>
      </c>
      <c r="BQ759" s="226">
        <f t="shared" si="514"/>
        <v>96.999999980907887</v>
      </c>
      <c r="BR759" s="226" t="e">
        <f t="shared" si="515"/>
        <v>#VALUE!</v>
      </c>
      <c r="BS759" s="226" t="e">
        <f t="shared" si="516"/>
        <v>#VALUE!</v>
      </c>
      <c r="BT759" s="114"/>
      <c r="BU759" s="242"/>
      <c r="BV759" s="233">
        <f t="shared" si="517"/>
        <v>-1</v>
      </c>
      <c r="BW759" s="226" t="str">
        <f t="shared" si="518"/>
        <v>Hayır, çakışma yok</v>
      </c>
      <c r="BX759" s="229"/>
      <c r="BY759" s="247">
        <f t="shared" si="519"/>
        <v>6.7361111097852699E-2</v>
      </c>
      <c r="BZ759" s="247" t="e">
        <f t="shared" si="520"/>
        <v>#VALUE!</v>
      </c>
      <c r="CA759" s="247" t="e">
        <f t="shared" si="521"/>
        <v>#VALUE!</v>
      </c>
      <c r="CB759" s="213"/>
      <c r="CC759" s="211"/>
      <c r="CD759" s="196"/>
      <c r="CE759" s="213">
        <v>536</v>
      </c>
      <c r="CF759" s="182">
        <f t="shared" si="522"/>
        <v>45624.349305555603</v>
      </c>
      <c r="CG759" s="182" t="str">
        <f t="shared" si="523"/>
        <v/>
      </c>
      <c r="CH759" s="196"/>
      <c r="CI759" s="196"/>
      <c r="CJ759" s="196"/>
      <c r="CK759" s="196" t="e">
        <f t="shared" si="524"/>
        <v>#VALUE!</v>
      </c>
      <c r="CL759" s="196">
        <f t="shared" si="525"/>
        <v>6.7361111097852699E-2</v>
      </c>
      <c r="CM759" s="196" t="e">
        <f t="shared" si="526"/>
        <v>#VALUE!</v>
      </c>
      <c r="CN759" s="114"/>
      <c r="CO759" s="115" t="str">
        <f t="shared" si="527"/>
        <v/>
      </c>
      <c r="CP759" s="116" t="e">
        <f t="shared" si="528"/>
        <v>#VALUE!</v>
      </c>
      <c r="CQ759" s="117">
        <f t="shared" si="529"/>
        <v>0.34930555560276844</v>
      </c>
      <c r="CR759" s="117">
        <f t="shared" si="530"/>
        <v>45624.416666666701</v>
      </c>
      <c r="CS759" s="117" t="str">
        <f t="shared" si="531"/>
        <v/>
      </c>
      <c r="CT759" s="118">
        <f t="shared" si="532"/>
        <v>65698656.999999978</v>
      </c>
      <c r="CU759" s="118" t="e">
        <f t="shared" si="533"/>
        <v>#VALUE!</v>
      </c>
      <c r="CV759" s="118" t="e">
        <f t="shared" si="534"/>
        <v>#VALUE!</v>
      </c>
      <c r="CW759" s="119" t="e">
        <f t="shared" si="535"/>
        <v>#VALUE!</v>
      </c>
    </row>
    <row r="760" spans="1:101" ht="118.5" customHeight="1" x14ac:dyDescent="0.3">
      <c r="A760" s="160" t="str">
        <f>[4]SayfaKAY!C555</f>
        <v>KAY5+6</v>
      </c>
      <c r="B760" s="104" t="str">
        <f>[4]SayfaKAY!D555</f>
        <v>3882(11)</v>
      </c>
      <c r="C760" s="105" t="str">
        <f>[4]SayfaKAY!E555</f>
        <v>RB</v>
      </c>
      <c r="D760" s="105">
        <f>[4]SayfaKAY!F555</f>
        <v>39987</v>
      </c>
      <c r="E760" s="106" t="str">
        <f>[4]SayfaKAY!G555</f>
        <v>BOZ-KAY5+6-FF-554</v>
      </c>
      <c r="F760" s="134">
        <f t="shared" si="496"/>
        <v>45624</v>
      </c>
      <c r="G760" s="135">
        <f t="shared" si="497"/>
        <v>0.3486111110978527</v>
      </c>
      <c r="H760" s="235">
        <f>[4]SayfaKAY!H555</f>
        <v>45624.348611111098</v>
      </c>
      <c r="I760" s="104" t="str">
        <f>[4]SayfaKAY!I555</f>
        <v>Hat/Line</v>
      </c>
      <c r="J760" s="103" t="str">
        <f>IF([4]SayfaKAY!J555="","",IF([4]SayfaKAY!J555="Müşteri","Notified by Customer","Notified by Bozankaya"))</f>
        <v>Notified by Customer</v>
      </c>
      <c r="K760" s="103" t="e">
        <f>VLOOKUP([4]SayfaKAY!L555,#REF!,2,FALSE)</f>
        <v>#REF!</v>
      </c>
      <c r="L760" s="165" t="str">
        <f>[4]SayfaKAY!X555</f>
        <v>ELTESAN ELEKTRO MEKANİK SOĞUTMA SAN</v>
      </c>
      <c r="M760" s="107" t="str">
        <f t="shared" si="498"/>
        <v>KAY5+6-BOZ-KAY5+6-FF-554</v>
      </c>
      <c r="N760" s="105" t="str">
        <f>[4]SayfaKAY!M555</f>
        <v>RB ısıtma yetersiz.</v>
      </c>
      <c r="O760" s="166" t="str">
        <f>[4]SayfaKAY!P555</f>
        <v>D-Arıza değil</v>
      </c>
      <c r="P760" s="166" t="str">
        <f>[4]SayfaKAY!Q555</f>
        <v>B(Servisten çekmeye etki eden arıza)</v>
      </c>
      <c r="Q760" s="166" t="str">
        <f>[4]SayfaKAY!R555</f>
        <v>N.A(Yaralanma yok)</v>
      </c>
      <c r="R760" s="132" t="str" cm="1">
        <f t="array" ref="R760">IF([4]SayfaKAY!U555="","",_xlfn.IFS([4]SayfaKAY!U555="Bozankaya","Bozankaya",[4]SayfaKAY!U555="Müşteri","Customer",[4]SayfaKAY!U555="Tedarikçi","Equipment Supplier"))</f>
        <v>Equipment Supplier</v>
      </c>
      <c r="S760" s="204" t="str">
        <f>[4]SayfaKAY!N555</f>
        <v>Kontrol edildi. Sorun görülmedi.</v>
      </c>
      <c r="T760" s="133" t="str">
        <f>[4]SayfaKAY!AD555</f>
        <v>*Arıza çözülecek</v>
      </c>
      <c r="U760" s="132" t="str">
        <f>[4]SayfaKAY!W555</f>
        <v>Evet</v>
      </c>
      <c r="V760" s="108">
        <f>[4]SayfaKAY!AZ555</f>
        <v>1</v>
      </c>
      <c r="W760" s="136">
        <f t="shared" si="499"/>
        <v>45624</v>
      </c>
      <c r="X760" s="137" t="str">
        <f t="shared" si="500"/>
        <v>08:30</v>
      </c>
      <c r="Y760" s="235">
        <f>[4]SayfaKAY!AE555</f>
        <v>45624.354166666701</v>
      </c>
      <c r="Z760" s="109">
        <f t="shared" si="501"/>
        <v>45624</v>
      </c>
      <c r="AA760" s="110" t="str">
        <f t="shared" si="502"/>
        <v>09:00</v>
      </c>
      <c r="AB760" s="182">
        <f>[4]SayfaKAY!BA555</f>
        <v>45624.375</v>
      </c>
      <c r="AC760" s="257">
        <f t="shared" si="503"/>
        <v>38.000000019092113</v>
      </c>
      <c r="AD760" s="111">
        <f t="shared" si="504"/>
        <v>45624</v>
      </c>
      <c r="AE760" s="111" t="str">
        <f t="shared" si="505"/>
        <v>09:00</v>
      </c>
      <c r="AF760" s="235">
        <f>[4]SayfaKAY!BA555</f>
        <v>45624.375</v>
      </c>
      <c r="AG760" s="179" t="str">
        <f>[4]SayfaKAY!S555</f>
        <v>(III) Farklı Araçlarda Tekrarlayan Arıza</v>
      </c>
      <c r="AH760" s="178" t="str">
        <f t="shared" si="506"/>
        <v>Bu Arıza Aracın Servise Verilmesine Engel</v>
      </c>
      <c r="AI760" s="163" t="str">
        <f>[4]SayfaKAY!AV555</f>
        <v/>
      </c>
      <c r="AJ760" s="164" t="str">
        <f t="shared" si="507"/>
        <v/>
      </c>
      <c r="AK760" s="164" t="str">
        <f t="shared" si="508"/>
        <v/>
      </c>
      <c r="AL760" s="112" t="str">
        <f>[4]SayfaKAY!AX555</f>
        <v/>
      </c>
      <c r="AM760" s="257" cm="1">
        <f t="array" ref="AM760">IFERROR(IF(AND(P760&lt;&gt;"D(Arıza Değil)",AH760="Bu Arıza Aracın Servise Verilmesine Engel Değil"),
IF(Z760-F760&gt;0,(AB760-Y760)*24*60,
IF(OR(AND(G760&gt;$AS$1,G760&lt;$AT$1),AND(G760&gt;$AU$1,G760&lt;$AV$1)),
(AF760-H760)*24*60,     BH:BH0)),        AN760),0)</f>
        <v>38.000000019092113</v>
      </c>
      <c r="AN760" s="257">
        <f t="shared" si="509"/>
        <v>38.000000019092113</v>
      </c>
      <c r="AO760" s="174" t="str">
        <f>[4]SayfaKAY!AG555</f>
        <v/>
      </c>
      <c r="AP760" s="174" t="str">
        <f>[4]SayfaKAY!AI555</f>
        <v>H500-7240</v>
      </c>
      <c r="AQ760" s="174" t="str">
        <f>[4]SayfaKAY!AQ555</f>
        <v/>
      </c>
      <c r="AR760" s="174" t="str">
        <f>[4]SayfaKAY!AH555</f>
        <v>KLIMA UNITESİ /Eltesan/Hispacold 41,5 kW</v>
      </c>
      <c r="AS760" s="174">
        <f>[4]SayfaKAY!AJ555</f>
        <v>1</v>
      </c>
      <c r="AT760" s="175" t="str">
        <f>[4]SayfaKAY!AM555</f>
        <v/>
      </c>
      <c r="AU760" s="176" t="str">
        <f>[4]SayfaKAY!AL555</f>
        <v/>
      </c>
      <c r="AV760" s="176" t="str">
        <f>[4]SayfaKAY!AP555</f>
        <v/>
      </c>
      <c r="AW760" s="177" t="str">
        <f>[4]SayfaKAY!AT555</f>
        <v/>
      </c>
      <c r="AX760" s="194">
        <f t="shared" si="510"/>
        <v>418.00000021001324</v>
      </c>
      <c r="AY760" s="168"/>
      <c r="AZ760" s="167"/>
      <c r="BA760" s="113"/>
      <c r="BB760" s="171" t="str">
        <f>IF($AQ$1="X", IF(AND(G760&gt;=$AS$1,G760&lt;=$AT$1),IF(P760&lt;&gt;"D(Arıza Değil)",AC760,0), IF(AND(G760&gt;=$AU$1,G760&lt;=$AV$1),IF(P760&lt;&gt;"D(Arıza Değil)",AC760,0), "")), "")</f>
        <v/>
      </c>
      <c r="BC760" s="114"/>
      <c r="BD760" s="114"/>
      <c r="BE760" s="114"/>
      <c r="BF760" s="114"/>
      <c r="BG760" s="114"/>
      <c r="BH760" s="114">
        <f>IFERROR(FRACAS!AN558, "Hata Var")</f>
        <v>1567.0000000786968</v>
      </c>
      <c r="BI760" s="114"/>
      <c r="BJ760" s="114"/>
      <c r="BK760" s="105" t="str">
        <f>[4]SayfaKAY!AW555</f>
        <v/>
      </c>
      <c r="BL760" s="105" t="str">
        <f>[4]SayfaKAY!V555</f>
        <v>ELTESAN ELEKTRO MEKANİK SOĞUTMA SAN</v>
      </c>
      <c r="BM760" s="114"/>
      <c r="BN760" s="171" t="str">
        <f t="shared" si="511"/>
        <v>x yok</v>
      </c>
      <c r="BO760" s="171" t="str">
        <f t="shared" si="512"/>
        <v>aynı gün giderilen arıza</v>
      </c>
      <c r="BP760" s="171" t="str">
        <f t="shared" si="513"/>
        <v>aynı gün giderilen arıza</v>
      </c>
      <c r="BQ760" s="226">
        <f t="shared" si="514"/>
        <v>8.0000000679865479</v>
      </c>
      <c r="BR760" s="226">
        <f t="shared" si="515"/>
        <v>29.999999951105565</v>
      </c>
      <c r="BS760" s="226">
        <f t="shared" si="516"/>
        <v>38.000000019092113</v>
      </c>
      <c r="BT760" s="114"/>
      <c r="BU760" s="242"/>
      <c r="BV760" s="233">
        <f t="shared" si="517"/>
        <v>2</v>
      </c>
      <c r="BW760" s="226" t="str">
        <f t="shared" si="518"/>
        <v>Evet, çakışma var</v>
      </c>
      <c r="BX760" s="229"/>
      <c r="BY760" s="247">
        <f t="shared" si="519"/>
        <v>5.5555556027684361E-3</v>
      </c>
      <c r="BZ760" s="247">
        <f t="shared" si="520"/>
        <v>2.0833333299378864E-2</v>
      </c>
      <c r="CA760" s="247">
        <f t="shared" si="521"/>
        <v>2.6388888902147301E-2</v>
      </c>
      <c r="CB760" s="213"/>
      <c r="CC760" s="211"/>
      <c r="CD760" s="196"/>
      <c r="CE760" s="213">
        <v>554</v>
      </c>
      <c r="CF760" s="182">
        <f t="shared" si="522"/>
        <v>45624.348611111098</v>
      </c>
      <c r="CG760" s="182">
        <f t="shared" si="523"/>
        <v>45624.375</v>
      </c>
      <c r="CH760" s="196"/>
      <c r="CI760" s="196"/>
      <c r="CJ760" s="196"/>
      <c r="CK760" s="196">
        <f t="shared" si="524"/>
        <v>2.0833333299378864E-2</v>
      </c>
      <c r="CL760" s="196">
        <f t="shared" si="525"/>
        <v>5.5555556027684361E-3</v>
      </c>
      <c r="CM760" s="196">
        <f t="shared" si="526"/>
        <v>2.6388888902147301E-2</v>
      </c>
      <c r="CN760" s="114"/>
      <c r="CO760" s="115">
        <f t="shared" si="527"/>
        <v>38.000000019092113</v>
      </c>
      <c r="CP760" s="116">
        <f t="shared" si="528"/>
        <v>1.2499999979627319</v>
      </c>
      <c r="CQ760" s="117">
        <f t="shared" si="529"/>
        <v>0.3486111110978527</v>
      </c>
      <c r="CR760" s="117">
        <f t="shared" si="530"/>
        <v>45624.354166666701</v>
      </c>
      <c r="CS760" s="117">
        <f t="shared" si="531"/>
        <v>45624.375</v>
      </c>
      <c r="CT760" s="118">
        <f t="shared" si="532"/>
        <v>65698568.000000067</v>
      </c>
      <c r="CU760" s="118">
        <f t="shared" si="533"/>
        <v>29.999999951105565</v>
      </c>
      <c r="CV760" s="118">
        <f t="shared" si="534"/>
        <v>65698598.000000022</v>
      </c>
      <c r="CW760" s="119">
        <f t="shared" si="535"/>
        <v>0.9999995433692519</v>
      </c>
    </row>
    <row r="761" spans="1:101" ht="118.5" customHeight="1" x14ac:dyDescent="0.3">
      <c r="A761" s="160" t="str">
        <f>[4]SayfaKAY!C556</f>
        <v>KAY5+6</v>
      </c>
      <c r="B761" s="104" t="str">
        <f>[4]SayfaKAY!D556</f>
        <v>3876(5)</v>
      </c>
      <c r="C761" s="105" t="str">
        <f>[4]SayfaKAY!E556</f>
        <v>MB</v>
      </c>
      <c r="D761" s="105">
        <f>[4]SayfaKAY!F556</f>
        <v>103652</v>
      </c>
      <c r="E761" s="106" t="str">
        <f>[4]SayfaKAY!G556</f>
        <v>BOZ-KAY5+6-FF-555</v>
      </c>
      <c r="F761" s="193">
        <f t="shared" si="496"/>
        <v>45624</v>
      </c>
      <c r="G761" s="135">
        <f t="shared" si="497"/>
        <v>0.33750000000145519</v>
      </c>
      <c r="H761" s="235">
        <f>[4]SayfaKAY!H556</f>
        <v>45624.337500000001</v>
      </c>
      <c r="I761" s="104" t="str">
        <f>[4]SayfaKAY!I556</f>
        <v>Hat/Line</v>
      </c>
      <c r="J761" s="103" t="str">
        <f>IF([4]SayfaKAY!J556="","",IF([4]SayfaKAY!J556="Müşteri","Notified by Customer","Notified by Bozankaya"))</f>
        <v>Notified by Customer</v>
      </c>
      <c r="K761" s="103" t="e">
        <f>VLOOKUP([4]SayfaKAY!L556,#REF!,2,FALSE)</f>
        <v>#REF!</v>
      </c>
      <c r="L761" s="165" t="str">
        <f>[4]SayfaKAY!X556</f>
        <v>MEDCOM SP. Z O.O.</v>
      </c>
      <c r="M761" s="107" t="str">
        <f t="shared" si="498"/>
        <v>KAY5+6-BOZ-KAY5+6-FF-555</v>
      </c>
      <c r="N761" s="105" t="str">
        <f>[4]SayfaKAY!M556</f>
        <v>Kabin kliması kısa süre çalışıp duruyor.</v>
      </c>
      <c r="O761" s="166" t="str">
        <f>[4]SayfaKAY!P556</f>
        <v>D-Arıza değil</v>
      </c>
      <c r="P761" s="166" t="str">
        <f>[4]SayfaKAY!Q556</f>
        <v>B(Servisten çekmeye etki eden arıza)</v>
      </c>
      <c r="Q761" s="166" t="str">
        <f>[4]SayfaKAY!R556</f>
        <v>N.A(Yaralanma yok)</v>
      </c>
      <c r="R761" s="132" t="str" cm="1">
        <f t="array" ref="R761">IF([4]SayfaKAY!U556="","",_xlfn.IFS([4]SayfaKAY!U556="Bozankaya","Bozankaya",[4]SayfaKAY!U556="Müşteri","Customer",[4]SayfaKAY!U556="Tedarikçi","Equipment Supplier"))</f>
        <v>Equipment Supplier</v>
      </c>
      <c r="S761" s="204" t="str">
        <f>[4]SayfaKAY!N556</f>
        <v>APC 2 devre dışı kalmış 380V beslemesi gelmiyordu. APC 2 devreye alındı.</v>
      </c>
      <c r="T761" s="133" t="str">
        <f>[4]SayfaKAY!AD556</f>
        <v>*Ekipman değiştirilecek</v>
      </c>
      <c r="U761" s="132" t="str">
        <f>[4]SayfaKAY!W556</f>
        <v>Evet</v>
      </c>
      <c r="V761" s="108">
        <f>[4]SayfaKAY!AZ556</f>
        <v>2</v>
      </c>
      <c r="W761" s="136">
        <f t="shared" si="499"/>
        <v>45624</v>
      </c>
      <c r="X761" s="137" t="str">
        <f t="shared" si="500"/>
        <v>08:15</v>
      </c>
      <c r="Y761" s="235">
        <f>[4]SayfaKAY!AE556</f>
        <v>45624.34375</v>
      </c>
      <c r="Z761" s="192">
        <f t="shared" si="501"/>
        <v>45624</v>
      </c>
      <c r="AA761" s="110" t="str">
        <f t="shared" si="502"/>
        <v>10:30</v>
      </c>
      <c r="AB761" s="182">
        <f>[4]SayfaKAY!BA556</f>
        <v>45624.4375</v>
      </c>
      <c r="AC761" s="257">
        <f t="shared" si="503"/>
        <v>143.99999999790452</v>
      </c>
      <c r="AD761" s="111">
        <f t="shared" si="504"/>
        <v>45624</v>
      </c>
      <c r="AE761" s="111" t="str">
        <f t="shared" si="505"/>
        <v>10:30</v>
      </c>
      <c r="AF761" s="235">
        <f>[4]SayfaKAY!BA556</f>
        <v>45624.4375</v>
      </c>
      <c r="AG761" s="179" t="str">
        <f>[4]SayfaKAY!S556</f>
        <v>(III) Farklı Araçlarda Tekrarlayan Arıza</v>
      </c>
      <c r="AH761" s="178" t="str">
        <f t="shared" si="506"/>
        <v>Bu Arıza Aracın Servise Verilmesine Engel</v>
      </c>
      <c r="AI761" s="163" t="str">
        <f>[4]SayfaKAY!AV556</f>
        <v/>
      </c>
      <c r="AJ761" s="164" t="str">
        <f t="shared" si="507"/>
        <v/>
      </c>
      <c r="AK761" s="164" t="str">
        <f t="shared" si="508"/>
        <v/>
      </c>
      <c r="AL761" s="112" t="str">
        <f>[4]SayfaKAY!AX556</f>
        <v/>
      </c>
      <c r="AM761" s="257" cm="1">
        <f t="array" ref="AM761">IFERROR(IF(AND(P761&lt;&gt;"D(Arıza Değil)",AH761="Bu Arıza Aracın Servise Verilmesine Engel Değil"),
IF(Z761-F761&gt;0,(AB761-Y761)*24*60,
IF(OR(AND(G761&gt;$AS$1,G761&lt;$AT$1),AND(G761&gt;$AU$1,G761&lt;$AV$1)),
(AF761-H761)*24*60,     BH:BH0)),        AN761),0)</f>
        <v>143.99999999790452</v>
      </c>
      <c r="AN761" s="257">
        <f t="shared" si="509"/>
        <v>143.99999999790452</v>
      </c>
      <c r="AO761" s="174" t="str">
        <f>[4]SayfaKAY!AG556</f>
        <v/>
      </c>
      <c r="AP761" s="174" t="str">
        <f>[4]SayfaKAY!AI556</f>
        <v>P620-7023</v>
      </c>
      <c r="AQ761" s="174" t="str">
        <f>[4]SayfaKAY!AQ556</f>
        <v/>
      </c>
      <c r="AR761" s="174" t="str">
        <f>[4]SayfaKAY!AH556</f>
        <v>COMBO KUTUSU (+LHD) MEDCOM</v>
      </c>
      <c r="AS761" s="174">
        <f>[4]SayfaKAY!AJ556</f>
        <v>1</v>
      </c>
      <c r="AT761" s="175" t="str">
        <f>[4]SayfaKAY!AM556</f>
        <v/>
      </c>
      <c r="AU761" s="176" t="str">
        <f>[4]SayfaKAY!AL556</f>
        <v/>
      </c>
      <c r="AV761" s="176" t="str">
        <f>[4]SayfaKAY!AP556</f>
        <v/>
      </c>
      <c r="AW761" s="177" t="str">
        <f>[4]SayfaKAY!AT556</f>
        <v/>
      </c>
      <c r="AX761" s="194">
        <f t="shared" si="510"/>
        <v>3167.9999999538995</v>
      </c>
      <c r="AY761" s="168"/>
      <c r="AZ761" s="167"/>
      <c r="BA761" s="113"/>
      <c r="BB761" s="171"/>
      <c r="BC761" s="114"/>
      <c r="BD761" s="114"/>
      <c r="BE761" s="114"/>
      <c r="BF761" s="114"/>
      <c r="BG761" s="114"/>
      <c r="BH761" s="114">
        <f>IFERROR(FRACAS!AN559, "Hata Var")</f>
        <v>1526.00000011269</v>
      </c>
      <c r="BI761" s="114"/>
      <c r="BJ761" s="114"/>
      <c r="BK761" s="105" t="str">
        <f>[4]SayfaKAY!AW556</f>
        <v/>
      </c>
      <c r="BL761" s="105" t="str">
        <f>[4]SayfaKAY!V556</f>
        <v>MEDCOM SP. Z O.O.</v>
      </c>
      <c r="BM761" s="114"/>
      <c r="BN761" s="171" t="str">
        <f t="shared" si="511"/>
        <v>x yok</v>
      </c>
      <c r="BO761" s="171" t="str">
        <f t="shared" si="512"/>
        <v>aynı gün giderilen arıza</v>
      </c>
      <c r="BP761" s="171" t="str">
        <f t="shared" si="513"/>
        <v>aynı gün giderilen arıza</v>
      </c>
      <c r="BQ761" s="226">
        <f t="shared" si="514"/>
        <v>8.9999999979045242</v>
      </c>
      <c r="BR761" s="226">
        <f t="shared" si="515"/>
        <v>135</v>
      </c>
      <c r="BS761" s="226">
        <f t="shared" si="516"/>
        <v>143.99999999790452</v>
      </c>
      <c r="BT761" s="114"/>
      <c r="BU761" s="242"/>
      <c r="BV761" s="233">
        <f t="shared" si="517"/>
        <v>3</v>
      </c>
      <c r="BW761" s="226" t="str">
        <f t="shared" si="518"/>
        <v>Evet, çakışma var</v>
      </c>
      <c r="BX761" s="229"/>
      <c r="BY761" s="247">
        <f t="shared" si="519"/>
        <v>6.2499999985448085E-3</v>
      </c>
      <c r="BZ761" s="247">
        <f t="shared" si="520"/>
        <v>9.375E-2</v>
      </c>
      <c r="CA761" s="247">
        <f t="shared" si="521"/>
        <v>9.9999999998544808E-2</v>
      </c>
      <c r="CB761" s="213"/>
      <c r="CC761" s="211"/>
      <c r="CD761" s="196"/>
      <c r="CE761" s="213">
        <v>555</v>
      </c>
      <c r="CF761" s="182">
        <f t="shared" si="522"/>
        <v>45624.337500000001</v>
      </c>
      <c r="CG761" s="182">
        <f t="shared" si="523"/>
        <v>45624.4375</v>
      </c>
      <c r="CH761" s="196"/>
      <c r="CI761" s="196"/>
      <c r="CJ761" s="196"/>
      <c r="CK761" s="196">
        <f t="shared" si="524"/>
        <v>9.375E-2</v>
      </c>
      <c r="CL761" s="196">
        <f t="shared" si="525"/>
        <v>6.2499999985448085E-3</v>
      </c>
      <c r="CM761" s="196">
        <f t="shared" si="526"/>
        <v>9.9999999998544808E-2</v>
      </c>
      <c r="CN761" s="114"/>
      <c r="CO761" s="115">
        <f t="shared" si="527"/>
        <v>143.99999999790452</v>
      </c>
      <c r="CP761" s="116">
        <f t="shared" si="528"/>
        <v>5.625</v>
      </c>
      <c r="CQ761" s="117">
        <f t="shared" si="529"/>
        <v>0.33750000000145519</v>
      </c>
      <c r="CR761" s="117">
        <f t="shared" si="530"/>
        <v>45624.34375</v>
      </c>
      <c r="CS761" s="117">
        <f t="shared" si="531"/>
        <v>45624.4375</v>
      </c>
      <c r="CT761" s="118">
        <f t="shared" si="532"/>
        <v>65698569</v>
      </c>
      <c r="CU761" s="118">
        <f t="shared" si="533"/>
        <v>135</v>
      </c>
      <c r="CV761" s="118">
        <f t="shared" si="534"/>
        <v>65698704</v>
      </c>
      <c r="CW761" s="119">
        <f t="shared" si="535"/>
        <v>0.99999794516494567</v>
      </c>
    </row>
    <row r="762" spans="1:101" ht="118.5" customHeight="1" x14ac:dyDescent="0.3">
      <c r="A762" s="160" t="str">
        <f>[4]SayfaKAY!C551</f>
        <v>KAY5+6</v>
      </c>
      <c r="B762" s="104" t="str">
        <f>[4]SayfaKAY!D551</f>
        <v>3880(9)</v>
      </c>
      <c r="C762" s="105" t="str">
        <f>[4]SayfaKAY!E551</f>
        <v>RA , RB</v>
      </c>
      <c r="D762" s="105">
        <f>[4]SayfaKAY!F551</f>
        <v>60892</v>
      </c>
      <c r="E762" s="106" t="str">
        <f>[4]SayfaKAY!G551</f>
        <v>BOZ-KAY5+6-FF-550</v>
      </c>
      <c r="F762" s="134">
        <f t="shared" si="496"/>
        <v>45623</v>
      </c>
      <c r="G762" s="135">
        <f t="shared" si="497"/>
        <v>0.65486111109930789</v>
      </c>
      <c r="H762" s="235">
        <f>[4]SayfaKAY!H551</f>
        <v>45623.654861111099</v>
      </c>
      <c r="I762" s="104" t="str">
        <f>[4]SayfaKAY!I551</f>
        <v>Hat/Line</v>
      </c>
      <c r="J762" s="103" t="str">
        <f>IF([4]SayfaKAY!J551="","",IF([4]SayfaKAY!J551="Müşteri","Notified by Customer","Notified by Bozankaya"))</f>
        <v>Notified by Customer</v>
      </c>
      <c r="K762" s="103" t="e">
        <f>VLOOKUP([4]SayfaKAY!L551,#REF!,2,FALSE)</f>
        <v>#REF!</v>
      </c>
      <c r="L762" s="165" t="str">
        <f>[4]SayfaKAY!X551</f>
        <v>ELTESAN ELEKTRO MEKANİK SOĞUTMA SAN</v>
      </c>
      <c r="M762" s="107" t="str">
        <f t="shared" si="498"/>
        <v>KAY5+6-BOZ-KAY5+6-FF-550</v>
      </c>
      <c r="N762" s="105" t="str">
        <f>[4]SayfaKAY!M551</f>
        <v>3880-3879 nolu araçlar yolcu bölümü RA-RB bölümleri soğuk üflüyor.</v>
      </c>
      <c r="O762" s="166" t="str">
        <f>[4]SayfaKAY!P551</f>
        <v>D-Arıza değil</v>
      </c>
      <c r="P762" s="166" t="str">
        <f>[4]SayfaKAY!Q551</f>
        <v>B(Servisten çekmeye etki eden arıza)</v>
      </c>
      <c r="Q762" s="166" t="str">
        <f>[4]SayfaKAY!R551</f>
        <v>N.A(Yaralanma yok)</v>
      </c>
      <c r="R762" s="132" t="str" cm="1">
        <f t="array" ref="R762">IF([4]SayfaKAY!U551="","",_xlfn.IFS([4]SayfaKAY!U551="Bozankaya","Bozankaya",[4]SayfaKAY!U551="Müşteri","Customer",[4]SayfaKAY!U551="Tedarikçi","Equipment Supplier"))</f>
        <v>Equipment Supplier</v>
      </c>
      <c r="S762" s="204" t="str">
        <f>[4]SayfaKAY!N551</f>
        <v>İki araç da kontrol edildi. İkisinin de ısıtma modu aktif araçlar ısıtma yapıyor. Fakat RA-RB bölümlerinde bulunan hava emiş bölümü sebebiyle kompartımanlardan bir miktar serinlik oluşuyor.</v>
      </c>
      <c r="T762" s="133" t="str">
        <f>[4]SayfaKAY!AD551</f>
        <v>*Arıza çözülecek</v>
      </c>
      <c r="U762" s="132" t="str">
        <f>[4]SayfaKAY!W551</f>
        <v>Evet</v>
      </c>
      <c r="V762" s="108">
        <f>[4]SayfaKAY!AZ551</f>
        <v>2</v>
      </c>
      <c r="W762" s="136">
        <f t="shared" si="499"/>
        <v>45623</v>
      </c>
      <c r="X762" s="137" t="str">
        <f t="shared" si="500"/>
        <v>16:00</v>
      </c>
      <c r="Y762" s="235">
        <f>[4]SayfaKAY!AE551</f>
        <v>45623.666666666701</v>
      </c>
      <c r="Z762" s="109">
        <f t="shared" si="501"/>
        <v>45623</v>
      </c>
      <c r="AA762" s="110" t="str">
        <f t="shared" si="502"/>
        <v>17:00</v>
      </c>
      <c r="AB762" s="182">
        <f>[4]SayfaKAY!BA551</f>
        <v>45623.708333333299</v>
      </c>
      <c r="AC762" s="257">
        <f t="shared" si="503"/>
        <v>76.999999968102202</v>
      </c>
      <c r="AD762" s="111">
        <f t="shared" si="504"/>
        <v>45623</v>
      </c>
      <c r="AE762" s="111" t="str">
        <f t="shared" si="505"/>
        <v>17:00</v>
      </c>
      <c r="AF762" s="235">
        <f>[4]SayfaKAY!BA551</f>
        <v>45623.708333333299</v>
      </c>
      <c r="AG762" s="179" t="str">
        <f>[4]SayfaKAY!S551</f>
        <v>(III) Farklı Araçlarda Tekrarlayan Arıza</v>
      </c>
      <c r="AH762" s="178" t="str">
        <f t="shared" si="506"/>
        <v>Bu Arıza Aracın Servise Verilmesine Engel</v>
      </c>
      <c r="AI762" s="163" t="str">
        <f>[4]SayfaKAY!AV551</f>
        <v/>
      </c>
      <c r="AJ762" s="164" t="str">
        <f t="shared" si="507"/>
        <v/>
      </c>
      <c r="AK762" s="164" t="str">
        <f t="shared" si="508"/>
        <v/>
      </c>
      <c r="AL762" s="112" t="str">
        <f>[4]SayfaKAY!AX551</f>
        <v/>
      </c>
      <c r="AM762" s="257" cm="1">
        <f t="array" ref="AM762">IFERROR(IF(AND(P762&lt;&gt;"D(Arıza Değil)",AH762="Bu Arıza Aracın Servise Verilmesine Engel Değil"),
IF(Z762-F762&gt;0,(AB762-Y762)*24*60,
IF(OR(AND(G762&gt;$AS$1,G762&lt;$AT$1),AND(G762&gt;$AU$1,G762&lt;$AV$1)),
(AF762-H762)*24*60,     BH:BH0)),        AN762),0)</f>
        <v>76.999999968102202</v>
      </c>
      <c r="AN762" s="257">
        <f t="shared" si="509"/>
        <v>76.999999968102202</v>
      </c>
      <c r="AO762" s="174" t="str">
        <f>[4]SayfaKAY!AG551</f>
        <v/>
      </c>
      <c r="AP762" s="174" t="str">
        <f>[4]SayfaKAY!AI551</f>
        <v>H500-7240</v>
      </c>
      <c r="AQ762" s="174" t="str">
        <f>[4]SayfaKAY!AQ551</f>
        <v/>
      </c>
      <c r="AR762" s="174" t="str">
        <f>[4]SayfaKAY!AH551</f>
        <v>KLIMA UNITESİ /Eltesan/Hispacold 41,5 kW</v>
      </c>
      <c r="AS762" s="174">
        <f>[4]SayfaKAY!AJ551</f>
        <v>1</v>
      </c>
      <c r="AT762" s="175" t="str">
        <f>[4]SayfaKAY!AM551</f>
        <v/>
      </c>
      <c r="AU762" s="176" t="str">
        <f>[4]SayfaKAY!AL551</f>
        <v/>
      </c>
      <c r="AV762" s="176" t="str">
        <f>[4]SayfaKAY!AP551</f>
        <v/>
      </c>
      <c r="AW762" s="177" t="str">
        <f>[4]SayfaKAY!AT551</f>
        <v/>
      </c>
      <c r="AX762" s="194">
        <f t="shared" si="510"/>
        <v>1693.9999992982484</v>
      </c>
      <c r="AY762" s="168"/>
      <c r="AZ762" s="167"/>
      <c r="BA762" s="113"/>
      <c r="BB762" s="171" t="str">
        <f>IF($AQ$1="X", IF(AND(G762&gt;=$AS$1,G762&lt;=$AT$1),IF(P762&lt;&gt;"D(Arıza Değil)",AC762,0), IF(AND(G762&gt;=$AU$1,G762&lt;=$AV$1),IF(P762&lt;&gt;"D(Arıza Değil)",AC762,0), "")), "")</f>
        <v/>
      </c>
      <c r="BC762" s="114"/>
      <c r="BD762" s="114"/>
      <c r="BE762" s="114"/>
      <c r="BF762" s="114"/>
      <c r="BG762" s="114"/>
      <c r="BH762" s="114">
        <f>IFERROR(FRACAS!AN554, "Hata Var")</f>
        <v>87.000000053085387</v>
      </c>
      <c r="BI762" s="114"/>
      <c r="BJ762" s="114"/>
      <c r="BK762" s="105" t="str">
        <f>[4]SayfaKAY!AW551</f>
        <v/>
      </c>
      <c r="BL762" s="105" t="str">
        <f>[4]SayfaKAY!V551</f>
        <v>ELTESAN ELEKTRO MEKANİK SOĞUTMA SAN</v>
      </c>
      <c r="BM762" s="114"/>
      <c r="BN762" s="171" t="str">
        <f t="shared" si="511"/>
        <v>x yok</v>
      </c>
      <c r="BO762" s="171" t="str">
        <f t="shared" si="512"/>
        <v>aynı gün giderilen arıza</v>
      </c>
      <c r="BP762" s="171" t="str">
        <f t="shared" si="513"/>
        <v>aynı gün giderilen arıza</v>
      </c>
      <c r="BQ762" s="226">
        <f t="shared" si="514"/>
        <v>17.000000065891072</v>
      </c>
      <c r="BR762" s="226">
        <f t="shared" si="515"/>
        <v>59.99999990221113</v>
      </c>
      <c r="BS762" s="226">
        <f t="shared" si="516"/>
        <v>76.999999968102202</v>
      </c>
      <c r="BT762" s="114"/>
      <c r="BU762" s="242"/>
      <c r="BV762" s="233">
        <f t="shared" si="517"/>
        <v>2</v>
      </c>
      <c r="BW762" s="226" t="str">
        <f t="shared" si="518"/>
        <v>Evet, çakışma var</v>
      </c>
      <c r="BX762" s="229"/>
      <c r="BY762" s="247">
        <f t="shared" si="519"/>
        <v>1.1805555601313245E-2</v>
      </c>
      <c r="BZ762" s="247">
        <f t="shared" si="520"/>
        <v>4.1666666598757729E-2</v>
      </c>
      <c r="CA762" s="247">
        <f t="shared" si="521"/>
        <v>5.3472222200070973E-2</v>
      </c>
      <c r="CB762" s="213"/>
      <c r="CC762" s="211"/>
      <c r="CD762" s="196"/>
      <c r="CE762" s="213">
        <v>550</v>
      </c>
      <c r="CF762" s="182">
        <f t="shared" si="522"/>
        <v>45623.654861111099</v>
      </c>
      <c r="CG762" s="182">
        <f t="shared" si="523"/>
        <v>45623.708333333299</v>
      </c>
      <c r="CH762" s="196"/>
      <c r="CI762" s="196"/>
      <c r="CJ762" s="196"/>
      <c r="CK762" s="196">
        <f t="shared" si="524"/>
        <v>4.1666666598757729E-2</v>
      </c>
      <c r="CL762" s="196">
        <f t="shared" si="525"/>
        <v>1.1805555601313245E-2</v>
      </c>
      <c r="CM762" s="196">
        <f t="shared" si="526"/>
        <v>5.3472222200070973E-2</v>
      </c>
      <c r="CN762" s="114"/>
      <c r="CO762" s="115">
        <f t="shared" si="527"/>
        <v>76.999999968102202</v>
      </c>
      <c r="CP762" s="116">
        <f t="shared" si="528"/>
        <v>2.4999999959254637</v>
      </c>
      <c r="CQ762" s="117">
        <f t="shared" si="529"/>
        <v>0.65486111109930789</v>
      </c>
      <c r="CR762" s="117">
        <f t="shared" si="530"/>
        <v>45623.666666666701</v>
      </c>
      <c r="CS762" s="117">
        <f t="shared" si="531"/>
        <v>45623.708333333299</v>
      </c>
      <c r="CT762" s="118">
        <f t="shared" si="532"/>
        <v>65697137.000000067</v>
      </c>
      <c r="CU762" s="118">
        <f t="shared" si="533"/>
        <v>59.99999990221113</v>
      </c>
      <c r="CV762" s="118">
        <f t="shared" si="534"/>
        <v>65697196.99999997</v>
      </c>
      <c r="CW762" s="119">
        <f t="shared" si="535"/>
        <v>0.99999908671902848</v>
      </c>
    </row>
    <row r="763" spans="1:101" ht="118.5" customHeight="1" x14ac:dyDescent="0.3">
      <c r="A763" s="160" t="str">
        <f>[4]SayfaKAY!C563</f>
        <v>KAY5+6</v>
      </c>
      <c r="B763" s="104" t="str">
        <f>[4]SayfaKAY!D563</f>
        <v>3876(5)</v>
      </c>
      <c r="C763" s="105" t="str">
        <f>[4]SayfaKAY!E563</f>
        <v>MA</v>
      </c>
      <c r="D763" s="105">
        <f>[4]SayfaKAY!F563</f>
        <v>103927</v>
      </c>
      <c r="E763" s="106" t="str">
        <f>[4]SayfaKAY!G563</f>
        <v>BOZ-KAY5+6-FF-562</v>
      </c>
      <c r="F763" s="134">
        <f t="shared" si="496"/>
        <v>45623</v>
      </c>
      <c r="G763" s="135">
        <f t="shared" si="497"/>
        <v>0.40069444439723156</v>
      </c>
      <c r="H763" s="235">
        <f>[4]SayfaKAY!H563</f>
        <v>45623.400694444397</v>
      </c>
      <c r="I763" s="104" t="str">
        <f>[4]SayfaKAY!I563</f>
        <v>Hat/Line</v>
      </c>
      <c r="J763" s="103" t="str">
        <f>IF([4]SayfaKAY!J563="","",IF([4]SayfaKAY!J563="Müşteri","Notified by Customer","Notified by Bozankaya"))</f>
        <v>Notified by Customer</v>
      </c>
      <c r="K763" s="103" t="e">
        <f>VLOOKUP([4]SayfaKAY!L563,#REF!,2,FALSE)</f>
        <v>#REF!</v>
      </c>
      <c r="L763" s="165" t="str">
        <f>[4]SayfaKAY!X563</f>
        <v>MEDCOM SP. Z O.O.</v>
      </c>
      <c r="M763" s="107" t="str">
        <f t="shared" si="498"/>
        <v>KAY5+6-BOZ-KAY5+6-FF-562</v>
      </c>
      <c r="N763" s="105" t="str">
        <f>[4]SayfaKAY!M563</f>
        <v>KABİN KLİMASI 1 DAKİKA ÇALIŞIP TEKRAR DURUYOR.</v>
      </c>
      <c r="O763" s="166" t="str">
        <f>[4]SayfaKAY!P563</f>
        <v>B-Hız veya güç azalması</v>
      </c>
      <c r="P763" s="166" t="str">
        <f>[4]SayfaKAY!Q563</f>
        <v>B(Servisten çekmeye etki eden arıza)</v>
      </c>
      <c r="Q763" s="166" t="str">
        <f>[4]SayfaKAY!R563</f>
        <v>N.A(Yaralanma yok)</v>
      </c>
      <c r="R763" s="132" t="str" cm="1">
        <f t="array" ref="R763">IF([4]SayfaKAY!U563="","",_xlfn.IFS([4]SayfaKAY!U563="Bozankaya","Bozankaya",[4]SayfaKAY!U563="Müşteri","Customer",[4]SayfaKAY!U563="Tedarikçi","Equipment Supplier"))</f>
        <v>Equipment Supplier</v>
      </c>
      <c r="S763" s="204" t="str">
        <f>[4]SayfaKAY!N563</f>
        <v>ARACIN APC ÇALIŞMIYORDU. ARAÇ RESETLENDİ. SORUN GİDERİLDİ.</v>
      </c>
      <c r="T763" s="133" t="str">
        <f>[4]SayfaKAY!AD563</f>
        <v>*Arıza çözülecek</v>
      </c>
      <c r="U763" s="132" t="str">
        <f>[4]SayfaKAY!W563</f>
        <v>Evet</v>
      </c>
      <c r="V763" s="108">
        <f>[4]SayfaKAY!AZ563</f>
        <v>2</v>
      </c>
      <c r="W763" s="136">
        <f t="shared" si="499"/>
        <v>45623</v>
      </c>
      <c r="X763" s="137" t="str">
        <f t="shared" si="500"/>
        <v>10:00</v>
      </c>
      <c r="Y763" s="235">
        <f>[4]SayfaKAY!AE563</f>
        <v>45623.416666666701</v>
      </c>
      <c r="Z763" s="109">
        <f t="shared" si="501"/>
        <v>45623</v>
      </c>
      <c r="AA763" s="110" t="str">
        <f t="shared" si="502"/>
        <v>11:00</v>
      </c>
      <c r="AB763" s="182">
        <f>[4]SayfaKAY!BA563</f>
        <v>45623.458333333299</v>
      </c>
      <c r="AC763" s="257">
        <f t="shared" si="503"/>
        <v>83.000000019092113</v>
      </c>
      <c r="AD763" s="111">
        <f t="shared" si="504"/>
        <v>45623</v>
      </c>
      <c r="AE763" s="111" t="str">
        <f t="shared" si="505"/>
        <v>11:00</v>
      </c>
      <c r="AF763" s="235">
        <f>[4]SayfaKAY!BA563</f>
        <v>45623.458333333299</v>
      </c>
      <c r="AG763" s="179" t="str">
        <f>[4]SayfaKAY!S563</f>
        <v>(III) Farklı Araçlarda Tekrarlayan Arıza</v>
      </c>
      <c r="AH763" s="178" t="str">
        <f t="shared" si="506"/>
        <v>Bu Arıza Aracın Servise Verilmesine Engel</v>
      </c>
      <c r="AI763" s="163" t="str">
        <f>[4]SayfaKAY!AV563</f>
        <v/>
      </c>
      <c r="AJ763" s="164" t="str">
        <f t="shared" si="507"/>
        <v/>
      </c>
      <c r="AK763" s="164" t="str">
        <f t="shared" si="508"/>
        <v/>
      </c>
      <c r="AL763" s="112" t="str">
        <f>[4]SayfaKAY!AX563</f>
        <v/>
      </c>
      <c r="AM763" s="257" cm="1">
        <f t="array" ref="AM763">IFERROR(IF(AND(P763&lt;&gt;"D(Arıza Değil)",AH763="Bu Arıza Aracın Servise Verilmesine Engel Değil"),
IF(Z763-F763&gt;0,(AB763-Y763)*24*60,
IF(OR(AND(G763&gt;$AS$1,G763&lt;$AT$1),AND(G763&gt;$AU$1,G763&lt;$AV$1)),
(AF763-H763)*24*60,     BH:BH0)),        AN763),0)</f>
        <v>83.000000019092113</v>
      </c>
      <c r="AN763" s="257">
        <f t="shared" si="509"/>
        <v>83.000000019092113</v>
      </c>
      <c r="AO763" s="174" t="str">
        <f>[4]SayfaKAY!AG563</f>
        <v/>
      </c>
      <c r="AP763" s="174" t="str">
        <f>[4]SayfaKAY!AI563</f>
        <v>P620-7023</v>
      </c>
      <c r="AQ763" s="174" t="str">
        <f>[4]SayfaKAY!AQ563</f>
        <v/>
      </c>
      <c r="AR763" s="174" t="str">
        <f>[4]SayfaKAY!AH563</f>
        <v>COMBO KUTUSU (+LHD) MEDCOM</v>
      </c>
      <c r="AS763" s="174">
        <f>[4]SayfaKAY!AJ563</f>
        <v>1</v>
      </c>
      <c r="AT763" s="175" t="str">
        <f>[4]SayfaKAY!AM563</f>
        <v/>
      </c>
      <c r="AU763" s="176" t="str">
        <f>[4]SayfaKAY!AL563</f>
        <v/>
      </c>
      <c r="AV763" s="176" t="str">
        <f>[4]SayfaKAY!AP563</f>
        <v/>
      </c>
      <c r="AW763" s="177" t="str">
        <f>[4]SayfaKAY!AT563</f>
        <v/>
      </c>
      <c r="AX763" s="194">
        <f t="shared" si="510"/>
        <v>1826.0000004200265</v>
      </c>
      <c r="AY763" s="168"/>
      <c r="AZ763" s="167"/>
      <c r="BA763" s="113"/>
      <c r="BB763" s="171" t="str">
        <f>IF($AQ$1="X", IF(AND(G763&gt;=$AS$1,G763&lt;=$AT$1),IF(P763&lt;&gt;"D(Arıza Değil)",AC763,0), IF(AND(G763&gt;=$AU$1,G763&lt;=$AV$1),IF(P763&lt;&gt;"D(Arıza Değil)",AC763,0), "")), "")</f>
        <v/>
      </c>
      <c r="BC763" s="114"/>
      <c r="BD763" s="114"/>
      <c r="BE763" s="114"/>
      <c r="BF763" s="114"/>
      <c r="BG763" s="114"/>
      <c r="BH763" s="114">
        <f>IFERROR(FRACAS!AN566, "Hata Var")</f>
        <v>114.00000004679896</v>
      </c>
      <c r="BI763" s="114"/>
      <c r="BJ763" s="114"/>
      <c r="BK763" s="105" t="str">
        <f>[4]SayfaKAY!AW563</f>
        <v/>
      </c>
      <c r="BL763" s="105" t="str">
        <f>[4]SayfaKAY!V563</f>
        <v>MEDCOM SP. Z O.O.</v>
      </c>
      <c r="BM763" s="114"/>
      <c r="BN763" s="171" t="str">
        <f t="shared" si="511"/>
        <v>x yok</v>
      </c>
      <c r="BO763" s="171" t="str">
        <f t="shared" si="512"/>
        <v>aynı gün giderilen arıza</v>
      </c>
      <c r="BP763" s="171" t="str">
        <f t="shared" si="513"/>
        <v>aynı gün giderilen arıza</v>
      </c>
      <c r="BQ763" s="226">
        <f t="shared" si="514"/>
        <v>23.000000116880983</v>
      </c>
      <c r="BR763" s="226">
        <f t="shared" si="515"/>
        <v>59.99999990221113</v>
      </c>
      <c r="BS763" s="226">
        <f t="shared" si="516"/>
        <v>83.000000019092113</v>
      </c>
      <c r="BT763" s="114"/>
      <c r="BU763" s="242"/>
      <c r="BV763" s="233">
        <f t="shared" si="517"/>
        <v>2</v>
      </c>
      <c r="BW763" s="226" t="str">
        <f t="shared" si="518"/>
        <v>Evet, çakışma var</v>
      </c>
      <c r="BX763" s="229"/>
      <c r="BY763" s="247">
        <f t="shared" si="519"/>
        <v>1.5972222303389572E-2</v>
      </c>
      <c r="BZ763" s="247">
        <f t="shared" si="520"/>
        <v>4.1666666598757729E-2</v>
      </c>
      <c r="CA763" s="247">
        <f t="shared" si="521"/>
        <v>5.7638888902147301E-2</v>
      </c>
      <c r="CB763" s="213"/>
      <c r="CC763" s="211"/>
      <c r="CD763" s="196"/>
      <c r="CE763" s="213">
        <v>562</v>
      </c>
      <c r="CF763" s="182">
        <f t="shared" si="522"/>
        <v>45623.400694444397</v>
      </c>
      <c r="CG763" s="182">
        <f t="shared" si="523"/>
        <v>45623.458333333299</v>
      </c>
      <c r="CH763" s="196"/>
      <c r="CI763" s="196"/>
      <c r="CJ763" s="196"/>
      <c r="CK763" s="196">
        <f t="shared" si="524"/>
        <v>4.1666666598757729E-2</v>
      </c>
      <c r="CL763" s="196">
        <f t="shared" si="525"/>
        <v>1.5972222303389572E-2</v>
      </c>
      <c r="CM763" s="196">
        <f t="shared" si="526"/>
        <v>5.7638888902147301E-2</v>
      </c>
      <c r="CN763" s="114"/>
      <c r="CO763" s="115">
        <f t="shared" si="527"/>
        <v>83.000000019092113</v>
      </c>
      <c r="CP763" s="116">
        <f t="shared" si="528"/>
        <v>2.4999999959254637</v>
      </c>
      <c r="CQ763" s="117">
        <f t="shared" si="529"/>
        <v>0.40069444439723156</v>
      </c>
      <c r="CR763" s="117">
        <f t="shared" si="530"/>
        <v>45623.416666666701</v>
      </c>
      <c r="CS763" s="117">
        <f t="shared" si="531"/>
        <v>45623.458333333299</v>
      </c>
      <c r="CT763" s="118">
        <f t="shared" si="532"/>
        <v>65697143.000000119</v>
      </c>
      <c r="CU763" s="118">
        <f t="shared" si="533"/>
        <v>59.99999990221113</v>
      </c>
      <c r="CV763" s="118">
        <f t="shared" si="534"/>
        <v>65697203.000000022</v>
      </c>
      <c r="CW763" s="119">
        <f t="shared" si="535"/>
        <v>0.99999908671911186</v>
      </c>
    </row>
    <row r="764" spans="1:101" ht="118.5" customHeight="1" x14ac:dyDescent="0.3">
      <c r="A764" s="160" t="str">
        <f>[4]SayfaKAY!C578</f>
        <v>KAY5+6</v>
      </c>
      <c r="B764" s="104" t="str">
        <f>[4]SayfaKAY!D578</f>
        <v>3873(2)</v>
      </c>
      <c r="C764" s="105" t="str">
        <f>[4]SayfaKAY!E578</f>
        <v>MB</v>
      </c>
      <c r="D764" s="105">
        <f>[4]SayfaKAY!F578</f>
        <v>108867</v>
      </c>
      <c r="E764" s="106" t="str">
        <f>[4]SayfaKAY!G578</f>
        <v>BOZ-KAY5+6-FF-577</v>
      </c>
      <c r="F764" s="193">
        <f t="shared" si="496"/>
        <v>45623</v>
      </c>
      <c r="G764" s="135">
        <f t="shared" si="497"/>
        <v>0.17916666669771075</v>
      </c>
      <c r="H764" s="235">
        <f>[4]SayfaKAY!H578</f>
        <v>45623.179166666698</v>
      </c>
      <c r="I764" s="104" t="str">
        <f>[4]SayfaKAY!I578</f>
        <v>Hat/Line</v>
      </c>
      <c r="J764" s="103" t="str">
        <f>IF([4]SayfaKAY!J578="","",IF([4]SayfaKAY!J578="Müşteri","Notified by Customer","Notified by Bozankaya"))</f>
        <v>Notified by Customer</v>
      </c>
      <c r="K764" s="103" t="e">
        <f>VLOOKUP([4]SayfaKAY!L578,#REF!,2,FALSE)</f>
        <v>#REF!</v>
      </c>
      <c r="L764" s="165" t="str">
        <f>[4]SayfaKAY!X578</f>
        <v>ELTESAN ELEKTRO MEKANİK SOĞUTMA SAN</v>
      </c>
      <c r="M764" s="107" t="str">
        <f t="shared" si="498"/>
        <v>KAY5+6-BOZ-KAY5+6-FF-577</v>
      </c>
      <c r="N764" s="105" t="str">
        <f>[4]SayfaKAY!M578</f>
        <v>KABİN ISITICILARI ÇALIŞMIYOR.</v>
      </c>
      <c r="O764" s="166" t="str">
        <f>[4]SayfaKAY!P578</f>
        <v>D-Arıza değil</v>
      </c>
      <c r="P764" s="166" t="str">
        <f>[4]SayfaKAY!Q578</f>
        <v>B(Servisten çekmeye etki eden arıza)</v>
      </c>
      <c r="Q764" s="166" t="str">
        <f>[4]SayfaKAY!R578</f>
        <v>N.A(Yaralanma yok)</v>
      </c>
      <c r="R764" s="132" t="str" cm="1">
        <f t="array" ref="R764">IF([4]SayfaKAY!U578="","",_xlfn.IFS([4]SayfaKAY!U578="Bozankaya","Bozankaya",[4]SayfaKAY!U578="Müşteri","Customer",[4]SayfaKAY!U578="Tedarikçi","Equipment Supplier"))</f>
        <v>Equipment Supplier</v>
      </c>
      <c r="S764" s="204" t="str">
        <f>[4]SayfaKAY!N578</f>
        <v>SENSÖR REVİZYONU VE APC PROBLEMİ GİDERİLDİ.</v>
      </c>
      <c r="T764" s="133" t="str">
        <f>[4]SayfaKAY!AD578</f>
        <v>*Arıza çözülecek</v>
      </c>
      <c r="U764" s="132" t="str">
        <f>[4]SayfaKAY!W578</f>
        <v>Evet</v>
      </c>
      <c r="V764" s="108">
        <f>[4]SayfaKAY!AZ578</f>
        <v>2</v>
      </c>
      <c r="W764" s="136">
        <f t="shared" si="499"/>
        <v>45623</v>
      </c>
      <c r="X764" s="137" t="str">
        <f t="shared" si="500"/>
        <v>05:00</v>
      </c>
      <c r="Y764" s="235">
        <f>[4]SayfaKAY!AE578</f>
        <v>45623.208333333299</v>
      </c>
      <c r="Z764" s="192">
        <f t="shared" si="501"/>
        <v>45623</v>
      </c>
      <c r="AA764" s="110" t="str">
        <f t="shared" si="502"/>
        <v>10:00</v>
      </c>
      <c r="AB764" s="182">
        <f>[4]SayfaKAY!BA578</f>
        <v>45623.416666666701</v>
      </c>
      <c r="AC764" s="257">
        <f t="shared" si="503"/>
        <v>342.00000000419095</v>
      </c>
      <c r="AD764" s="111">
        <f t="shared" si="504"/>
        <v>45623</v>
      </c>
      <c r="AE764" s="111" t="str">
        <f t="shared" si="505"/>
        <v>10:00</v>
      </c>
      <c r="AF764" s="235">
        <f>[4]SayfaKAY!BA578</f>
        <v>45623.416666666701</v>
      </c>
      <c r="AG764" s="179" t="str">
        <f>[4]SayfaKAY!S578</f>
        <v>(III) Farklı Araçlarda Tekrarlayan Arıza</v>
      </c>
      <c r="AH764" s="178" t="str">
        <f t="shared" si="506"/>
        <v>Bu Arıza Aracın Servise Verilmesine Engel</v>
      </c>
      <c r="AI764" s="163" t="str">
        <f>[4]SayfaKAY!AV578</f>
        <v/>
      </c>
      <c r="AJ764" s="164" t="str">
        <f t="shared" si="507"/>
        <v/>
      </c>
      <c r="AK764" s="164" t="str">
        <f t="shared" si="508"/>
        <v/>
      </c>
      <c r="AL764" s="112" t="str">
        <f>[4]SayfaKAY!AX578</f>
        <v/>
      </c>
      <c r="AM764" s="257" cm="1">
        <f t="array" ref="AM764">IFERROR(IF(AND(P764&lt;&gt;"D(Arıza Değil)",AH764="Bu Arıza Aracın Servise Verilmesine Engel Değil"),
IF(Z764-F764&gt;0,(AB764-Y764)*24*60,
IF(OR(AND(G764&gt;$AS$1,G764&lt;$AT$1),AND(G764&gt;$AU$1,G764&lt;$AV$1)),
(AF764-H764)*24*60,     BH:BH0)),        AN764),0)</f>
        <v>342.00000000419095</v>
      </c>
      <c r="AN764" s="257">
        <f t="shared" si="509"/>
        <v>342.00000000419095</v>
      </c>
      <c r="AO764" s="174" t="str">
        <f>[4]SayfaKAY!AG578</f>
        <v/>
      </c>
      <c r="AP764" s="174" t="str">
        <f>[4]SayfaKAY!AI578</f>
        <v>H500-7240</v>
      </c>
      <c r="AQ764" s="174" t="str">
        <f>[4]SayfaKAY!AQ578</f>
        <v/>
      </c>
      <c r="AR764" s="174" t="str">
        <f>[4]SayfaKAY!AH578</f>
        <v>KLIMA UNITESİ /Eltesan/Hispacold 41,5 kW</v>
      </c>
      <c r="AS764" s="174">
        <f>[4]SayfaKAY!AJ578</f>
        <v>1</v>
      </c>
      <c r="AT764" s="175" t="str">
        <f>[4]SayfaKAY!AM578</f>
        <v/>
      </c>
      <c r="AU764" s="176" t="str">
        <f>[4]SayfaKAY!AL578</f>
        <v/>
      </c>
      <c r="AV764" s="176" t="str">
        <f>[4]SayfaKAY!AP578</f>
        <v/>
      </c>
      <c r="AW764" s="177" t="str">
        <f>[4]SayfaKAY!AT578</f>
        <v/>
      </c>
      <c r="AX764" s="194">
        <f t="shared" si="510"/>
        <v>7524.0000000922009</v>
      </c>
      <c r="AY764" s="168"/>
      <c r="AZ764" s="167"/>
      <c r="BA764" s="113"/>
      <c r="BB764" s="171"/>
      <c r="BC764" s="114"/>
      <c r="BD764" s="114"/>
      <c r="BE764" s="114"/>
      <c r="BF764" s="114"/>
      <c r="BG764" s="114"/>
      <c r="BH764" s="114">
        <f>IFERROR(FRACAS!AN581, "Hata Var")</f>
        <v>63200.000000012806</v>
      </c>
      <c r="BI764" s="114"/>
      <c r="BJ764" s="114"/>
      <c r="BK764" s="105" t="str">
        <f>[4]SayfaKAY!AW578</f>
        <v/>
      </c>
      <c r="BL764" s="105" t="str">
        <f>[4]SayfaKAY!V578</f>
        <v>ELTESAN ELEKTRO MEKANİK SOĞUTMA SAN</v>
      </c>
      <c r="BM764" s="114"/>
      <c r="BN764" s="171" t="str">
        <f t="shared" si="511"/>
        <v>x yok</v>
      </c>
      <c r="BO764" s="171" t="b">
        <f t="shared" si="512"/>
        <v>0</v>
      </c>
      <c r="BP764" s="171" t="b">
        <f t="shared" si="513"/>
        <v>0</v>
      </c>
      <c r="BQ764" s="226">
        <f t="shared" si="514"/>
        <v>41.999999906402081</v>
      </c>
      <c r="BR764" s="226">
        <f t="shared" si="515"/>
        <v>300.00000009778887</v>
      </c>
      <c r="BS764" s="226">
        <f t="shared" si="516"/>
        <v>342.00000000419095</v>
      </c>
      <c r="BT764" s="114"/>
      <c r="BU764" s="242"/>
      <c r="BV764" s="233">
        <f t="shared" si="517"/>
        <v>0</v>
      </c>
      <c r="BW764" s="226" t="str">
        <f t="shared" si="518"/>
        <v>Hayır, çakışma yok</v>
      </c>
      <c r="BX764" s="229"/>
      <c r="BY764" s="247">
        <f t="shared" si="519"/>
        <v>2.9166666601668112E-2</v>
      </c>
      <c r="BZ764" s="247">
        <f t="shared" si="520"/>
        <v>0.20833333340124227</v>
      </c>
      <c r="CA764" s="247">
        <f t="shared" si="521"/>
        <v>0.23750000000291038</v>
      </c>
      <c r="CB764" s="213"/>
      <c r="CC764" s="211"/>
      <c r="CD764" s="196"/>
      <c r="CE764" s="213">
        <v>577</v>
      </c>
      <c r="CF764" s="182">
        <f t="shared" si="522"/>
        <v>45623.179166666698</v>
      </c>
      <c r="CG764" s="182">
        <f t="shared" si="523"/>
        <v>45623.416666666701</v>
      </c>
      <c r="CH764" s="196"/>
      <c r="CI764" s="196"/>
      <c r="CJ764" s="196"/>
      <c r="CK764" s="196">
        <f t="shared" si="524"/>
        <v>0.20833333340124227</v>
      </c>
      <c r="CL764" s="196">
        <f t="shared" si="525"/>
        <v>2.9166666601668112E-2</v>
      </c>
      <c r="CM764" s="196">
        <f t="shared" si="526"/>
        <v>0.23750000000291038</v>
      </c>
      <c r="CN764" s="114"/>
      <c r="CO764" s="115">
        <f t="shared" si="527"/>
        <v>342.00000000419095</v>
      </c>
      <c r="CP764" s="116">
        <f t="shared" si="528"/>
        <v>12.500000004074536</v>
      </c>
      <c r="CQ764" s="117">
        <f t="shared" si="529"/>
        <v>0.17916666669771075</v>
      </c>
      <c r="CR764" s="117">
        <f t="shared" si="530"/>
        <v>45623.208333333299</v>
      </c>
      <c r="CS764" s="117">
        <f t="shared" si="531"/>
        <v>45623.416666666701</v>
      </c>
      <c r="CT764" s="118">
        <f t="shared" si="532"/>
        <v>65697161.999999903</v>
      </c>
      <c r="CU764" s="118">
        <f t="shared" si="533"/>
        <v>300.00000009778887</v>
      </c>
      <c r="CV764" s="118">
        <f t="shared" si="534"/>
        <v>65697462.000000007</v>
      </c>
      <c r="CW764" s="119">
        <f t="shared" si="535"/>
        <v>0.99999543361355259</v>
      </c>
    </row>
    <row r="765" spans="1:101" ht="118.5" customHeight="1" x14ac:dyDescent="0.3">
      <c r="A765" s="160" t="str">
        <f>[4]SayfaKAY!C679</f>
        <v>KAY5+6</v>
      </c>
      <c r="B765" s="104" t="str">
        <f>[4]SayfaKAY!D679</f>
        <v>3878(7)</v>
      </c>
      <c r="C765" s="105" t="str">
        <f>[4]SayfaKAY!E679</f>
        <v>RA</v>
      </c>
      <c r="D765" s="105">
        <f>[4]SayfaKAY!F679</f>
        <v>80640</v>
      </c>
      <c r="E765" s="106" t="str">
        <f>[4]SayfaKAY!G679</f>
        <v>BOZ-KAY5+6-FF-671</v>
      </c>
      <c r="F765" s="193">
        <f t="shared" si="496"/>
        <v>45623</v>
      </c>
      <c r="G765" s="135">
        <f t="shared" si="497"/>
        <v>0.60208333330228925</v>
      </c>
      <c r="H765" s="235">
        <f>[4]SayfaKAY!H679</f>
        <v>45623.602083333302</v>
      </c>
      <c r="I765" s="104" t="str">
        <f>[4]SayfaKAY!I679</f>
        <v>Hat/Line</v>
      </c>
      <c r="J765" s="103" t="str">
        <f>IF([4]SayfaKAY!J679="","",IF([4]SayfaKAY!J679="Müşteri","Notified by Customer","Notified by Bozankaya"))</f>
        <v>Notified by Customer</v>
      </c>
      <c r="K765" s="103" t="e">
        <f>VLOOKUP([4]SayfaKAY!L679,#REF!,2,FALSE)</f>
        <v>#REF!</v>
      </c>
      <c r="L765" s="165" t="str">
        <f>[4]SayfaKAY!X679</f>
        <v>ATAK ULAŞIM SAN.TİC.LTD.ŞTİ.</v>
      </c>
      <c r="M765" s="107" t="str">
        <f t="shared" si="498"/>
        <v>KAY5+6-BOZ-KAY5+6-FF-671</v>
      </c>
      <c r="N765" s="105" t="str">
        <f>[4]SayfaKAY!M679</f>
        <v>27.11.2024 tarihinde yapılan saha denetiminde 3878 nolu aracın saat:09:40 kapı üstü ekranın çalışmadığı tespit edilmiştir.</v>
      </c>
      <c r="O765" s="166" t="str">
        <f>[4]SayfaKAY!P679</f>
        <v>D-Arıza değil</v>
      </c>
      <c r="P765" s="166" t="str">
        <f>[4]SayfaKAY!Q679</f>
        <v>B(Servisten çekmeye etki eden arıza)</v>
      </c>
      <c r="Q765" s="166" t="str">
        <f>[4]SayfaKAY!R679</f>
        <v>N.A(Yaralanma yok)</v>
      </c>
      <c r="R765" s="132" t="str" cm="1">
        <f t="array" ref="R765">IF([4]SayfaKAY!U679="","",_xlfn.IFS([4]SayfaKAY!U679="Bozankaya","Bozankaya",[4]SayfaKAY!U679="Müşteri","Customer",[4]SayfaKAY!U679="Tedarikçi","Equipment Supplier"))</f>
        <v>Equipment Supplier</v>
      </c>
      <c r="S765" s="204" t="str">
        <f>[4]SayfaKAY!N679</f>
        <v>GYP resetlendi.</v>
      </c>
      <c r="T765" s="133" t="str">
        <f>[4]SayfaKAY!AD679</f>
        <v>*Reset edildi</v>
      </c>
      <c r="U765" s="132" t="str">
        <f>[4]SayfaKAY!W679</f>
        <v>Evet</v>
      </c>
      <c r="V765" s="108">
        <f>[4]SayfaKAY!AZ679</f>
        <v>1</v>
      </c>
      <c r="W765" s="136">
        <f t="shared" si="499"/>
        <v>45623</v>
      </c>
      <c r="X765" s="137" t="str">
        <f t="shared" si="500"/>
        <v>05:00</v>
      </c>
      <c r="Y765" s="235">
        <f>[4]SayfaKAY!AE679</f>
        <v>45623.208333333299</v>
      </c>
      <c r="Z765" s="109">
        <f t="shared" si="501"/>
        <v>45624</v>
      </c>
      <c r="AA765" s="110" t="str">
        <f t="shared" si="502"/>
        <v>06:00</v>
      </c>
      <c r="AB765" s="182">
        <f>[4]SayfaKAY!BA679</f>
        <v>45624.25</v>
      </c>
      <c r="AC765" s="257">
        <f t="shared" si="503"/>
        <v>933.00000004470348</v>
      </c>
      <c r="AD765" s="111">
        <f t="shared" si="504"/>
        <v>45624</v>
      </c>
      <c r="AE765" s="111" t="str">
        <f t="shared" si="505"/>
        <v>06:00</v>
      </c>
      <c r="AF765" s="235">
        <f>[4]SayfaKAY!BA679</f>
        <v>45624.25</v>
      </c>
      <c r="AG765" s="179" t="str">
        <f>[4]SayfaKAY!S679</f>
        <v>(III) Farklı Araçlarda Tekrarlayan Arıza</v>
      </c>
      <c r="AH765" s="178" t="str">
        <f t="shared" si="506"/>
        <v>Bu Arıza Aracın Servise Verilmesine Engel</v>
      </c>
      <c r="AI765" s="163" t="str">
        <f>[4]SayfaKAY!AV679</f>
        <v/>
      </c>
      <c r="AJ765" s="164" t="str">
        <f t="shared" si="507"/>
        <v/>
      </c>
      <c r="AK765" s="164" t="str">
        <f t="shared" si="508"/>
        <v/>
      </c>
      <c r="AL765" s="112" t="str">
        <f>[4]SayfaKAY!AX679</f>
        <v/>
      </c>
      <c r="AM765" s="257" cm="1">
        <f t="array" ref="AM765">IFERROR(IF(AND(P765&lt;&gt;"D(Arıza Değil)",AH765="Bu Arıza Aracın Servise Verilmesine Engel Değil"),
IF(Z765-F765&gt;0,(AB765-Y765)*24*60,
IF(OR(AND(G765&gt;$AS$1,G765&lt;$AT$1),AND(G765&gt;$AU$1,G765&lt;$AV$1)),
(AF765-H765)*24*60,     BH:BH0)),        AN765),0)</f>
        <v>933.00000004470348</v>
      </c>
      <c r="AN765" s="257">
        <f t="shared" si="509"/>
        <v>933.00000004470348</v>
      </c>
      <c r="AO765" s="174" t="str">
        <f>[4]SayfaKAY!AG679</f>
        <v/>
      </c>
      <c r="AP765" s="174" t="str">
        <f>[4]SayfaKAY!AI679</f>
        <v/>
      </c>
      <c r="AQ765" s="174" t="str">
        <f>[4]SayfaKAY!AQ679</f>
        <v/>
      </c>
      <c r="AR765" s="174" t="str">
        <f>[4]SayfaKAY!AH679</f>
        <v/>
      </c>
      <c r="AS765" s="174" t="str">
        <f>[4]SayfaKAY!AJ679</f>
        <v/>
      </c>
      <c r="AT765" s="175" t="str">
        <f>[4]SayfaKAY!AM679</f>
        <v/>
      </c>
      <c r="AU765" s="176" t="str">
        <f>[4]SayfaKAY!AL679</f>
        <v/>
      </c>
      <c r="AV765" s="176" t="str">
        <f>[4]SayfaKAY!AP679</f>
        <v/>
      </c>
      <c r="AW765" s="177" t="str">
        <f>[4]SayfaKAY!AT679</f>
        <v/>
      </c>
      <c r="AX765" s="194">
        <f t="shared" si="510"/>
        <v>10263.000000491738</v>
      </c>
      <c r="AY765" s="168"/>
      <c r="AZ765" s="167"/>
      <c r="BA765" s="113"/>
      <c r="BB765" s="171" t="str">
        <f>IF($AQ$1="X", IF(AND(G765&gt;=$AS$1,G765&lt;=$AT$1),IF(P765&lt;&gt;"D(Arıza Değil)",AC765,0), IF(AND(G765&gt;=$AU$1,G765&lt;=$AV$1),IF(P765&lt;&gt;"D(Arıza Değil)",AC765,0), "")), "")</f>
        <v/>
      </c>
      <c r="BC765" s="114"/>
      <c r="BD765" s="114"/>
      <c r="BE765" s="114"/>
      <c r="BF765" s="114"/>
      <c r="BG765" s="114"/>
      <c r="BH765" s="114">
        <f>IFERROR(FRACAS!AN682, "Hata Var")</f>
        <v>1336.9999999681022</v>
      </c>
      <c r="BI765" s="114"/>
      <c r="BJ765" s="114"/>
      <c r="BK765" s="105" t="str">
        <f>[4]SayfaKAY!AW679</f>
        <v/>
      </c>
      <c r="BL765" s="105" t="str">
        <f>[4]SayfaKAY!V679</f>
        <v>ATAK ULAŞIM SAN.TİC.LTD.ŞTİ.</v>
      </c>
      <c r="BM765" s="114"/>
      <c r="BN765" s="171" t="str">
        <f t="shared" si="511"/>
        <v>x yok</v>
      </c>
      <c r="BO765" s="171" t="str">
        <f t="shared" si="512"/>
        <v>aynı gün giderilen arıza</v>
      </c>
      <c r="BP765" s="171" t="str">
        <f t="shared" si="513"/>
        <v>Bir günden fazla süren arıza</v>
      </c>
      <c r="BQ765" s="226">
        <f t="shared" si="514"/>
        <v>-567.00000000419095</v>
      </c>
      <c r="BR765" s="226">
        <f t="shared" si="515"/>
        <v>1500.0000000488944</v>
      </c>
      <c r="BS765" s="226">
        <f t="shared" si="516"/>
        <v>933.00000004470348</v>
      </c>
      <c r="BT765" s="114"/>
      <c r="BU765" s="242"/>
      <c r="BV765" s="233">
        <f t="shared" si="517"/>
        <v>1</v>
      </c>
      <c r="BW765" s="226" t="str">
        <f t="shared" si="518"/>
        <v>Evet, çakışma var</v>
      </c>
      <c r="BX765" s="229"/>
      <c r="BY765" s="247">
        <f t="shared" si="519"/>
        <v>-0.39375000000291038</v>
      </c>
      <c r="BZ765" s="247">
        <f t="shared" si="520"/>
        <v>1.0416666667006211</v>
      </c>
      <c r="CA765" s="247">
        <f t="shared" si="521"/>
        <v>0.64791666669771075</v>
      </c>
      <c r="CB765" s="213"/>
      <c r="CC765" s="211"/>
      <c r="CD765" s="196"/>
      <c r="CE765" s="213">
        <v>678</v>
      </c>
      <c r="CF765" s="182">
        <f t="shared" si="522"/>
        <v>45623.602083333302</v>
      </c>
      <c r="CG765" s="182">
        <f t="shared" si="523"/>
        <v>45624.25</v>
      </c>
      <c r="CH765" s="196"/>
      <c r="CI765" s="196"/>
      <c r="CJ765" s="196"/>
      <c r="CK765" s="196">
        <f t="shared" si="524"/>
        <v>1.0416666667006211</v>
      </c>
      <c r="CL765" s="196">
        <f t="shared" si="525"/>
        <v>-0.39375000000291038</v>
      </c>
      <c r="CM765" s="196">
        <f t="shared" si="526"/>
        <v>0.64791666669771075</v>
      </c>
      <c r="CN765" s="114"/>
      <c r="CO765" s="115">
        <f t="shared" si="527"/>
        <v>933.00000004470348</v>
      </c>
      <c r="CP765" s="116">
        <f t="shared" si="528"/>
        <v>62.500000002037268</v>
      </c>
      <c r="CQ765" s="117">
        <f t="shared" si="529"/>
        <v>0.60208333330228925</v>
      </c>
      <c r="CR765" s="117">
        <f t="shared" si="530"/>
        <v>45623.208333333299</v>
      </c>
      <c r="CS765" s="117">
        <f t="shared" si="531"/>
        <v>45624.25</v>
      </c>
      <c r="CT765" s="118">
        <f t="shared" si="532"/>
        <v>65696552.999999993</v>
      </c>
      <c r="CU765" s="118">
        <f t="shared" si="533"/>
        <v>1500.0000000488944</v>
      </c>
      <c r="CV765" s="118">
        <f t="shared" si="534"/>
        <v>65698053.000000045</v>
      </c>
      <c r="CW765" s="119">
        <f t="shared" si="535"/>
        <v>0.99997716827315941</v>
      </c>
    </row>
    <row r="766" spans="1:101" ht="118.5" customHeight="1" x14ac:dyDescent="0.3">
      <c r="A766" s="160" t="str">
        <f>[4]SayfaKAY!C721</f>
        <v>KAY5+6</v>
      </c>
      <c r="B766" s="104" t="str">
        <f>[4]SayfaKAY!D721</f>
        <v>3872(1)</v>
      </c>
      <c r="C766" s="105" t="str">
        <f>[4]SayfaKAY!E721</f>
        <v>MB</v>
      </c>
      <c r="D766" s="105">
        <f>[4]SayfaKAY!F721</f>
        <v>65852</v>
      </c>
      <c r="E766" s="106" t="str">
        <f>[4]SayfaKAY!G721</f>
        <v>BOZ-KAY5+6-FF-708</v>
      </c>
      <c r="F766" s="193">
        <f t="shared" si="496"/>
        <v>45623</v>
      </c>
      <c r="G766" s="135">
        <f t="shared" si="497"/>
        <v>0.23124999999708962</v>
      </c>
      <c r="H766" s="235">
        <f>[4]SayfaKAY!H721</f>
        <v>45623.231249999997</v>
      </c>
      <c r="I766" s="104" t="str">
        <f>[4]SayfaKAY!I721</f>
        <v>Hat/Line</v>
      </c>
      <c r="J766" s="103" t="str">
        <f>IF([4]SayfaKAY!J721="","",IF([4]SayfaKAY!J721="Müşteri","Notified by Customer","Notified by Bozankaya"))</f>
        <v>Notified by Customer</v>
      </c>
      <c r="K766" s="103" t="e">
        <f>VLOOKUP([4]SayfaKAY!L721,#REF!,2,FALSE)</f>
        <v>#REF!</v>
      </c>
      <c r="L766" s="165" t="str">
        <f>[4]SayfaKAY!X721</f>
        <v/>
      </c>
      <c r="M766" s="107" t="str">
        <f t="shared" si="498"/>
        <v>KAY5+6-BOZ-KAY5+6-FF-708</v>
      </c>
      <c r="N766" s="105" t="str">
        <f>[4]SayfaKAY!M721</f>
        <v>SBF03 SİGORTASI AKTİFKEN VE ARAÇ SÖNÜK İKEN KUPLÖR ISITICILARI ÇALIŞMAKTADIR. AKÜYÜ BİTİRMEKTEDİR</v>
      </c>
      <c r="O766" s="166" t="str">
        <f>[4]SayfaKAY!P721</f>
        <v>D-Arıza değil</v>
      </c>
      <c r="P766" s="166" t="str">
        <f>[4]SayfaKAY!Q721</f>
        <v>B(Servisten çekmeye etki eden arıza)</v>
      </c>
      <c r="Q766" s="166" t="str">
        <f>[4]SayfaKAY!R721</f>
        <v>N.A(Yaralanma yok)</v>
      </c>
      <c r="R766" s="132" t="str" cm="1">
        <f t="array" ref="R766">IF([4]SayfaKAY!U721="","",_xlfn.IFS([4]SayfaKAY!U721="Bozankaya","Bozankaya",[4]SayfaKAY!U721="Müşteri","Customer",[4]SayfaKAY!U721="Tedarikçi","Equipment Supplier"))</f>
        <v>Bozankaya</v>
      </c>
      <c r="S766" s="204" t="str">
        <f>[4]SayfaKAY!N721</f>
        <v>KUPLÖR ISITICI SİGORTA REVİZYONU YAPILDI</v>
      </c>
      <c r="T766" s="133" t="str">
        <f>[4]SayfaKAY!AD721</f>
        <v>Ekipman yenisi ile değiştirildi</v>
      </c>
      <c r="U766" s="132" t="str">
        <f>[4]SayfaKAY!W721</f>
        <v/>
      </c>
      <c r="V766" s="108" t="str">
        <f>[4]SayfaKAY!AZ721</f>
        <v/>
      </c>
      <c r="W766" s="136">
        <f t="shared" si="499"/>
        <v>45659</v>
      </c>
      <c r="X766" s="137" t="str">
        <f t="shared" si="500"/>
        <v>05:00</v>
      </c>
      <c r="Y766" s="235">
        <f>[4]SayfaKAY!AE721</f>
        <v>45659.208333333299</v>
      </c>
      <c r="Z766" s="109">
        <f t="shared" si="501"/>
        <v>45660</v>
      </c>
      <c r="AA766" s="110" t="str">
        <f t="shared" si="502"/>
        <v>06:00</v>
      </c>
      <c r="AB766" s="182">
        <f>[4]SayfaKAY!BA721</f>
        <v>45660.25</v>
      </c>
      <c r="AC766" s="257">
        <f t="shared" si="503"/>
        <v>53307.000000004191</v>
      </c>
      <c r="AD766" s="111">
        <f t="shared" si="504"/>
        <v>45660</v>
      </c>
      <c r="AE766" s="111" t="str">
        <f t="shared" si="505"/>
        <v>06:00</v>
      </c>
      <c r="AF766" s="235">
        <f>[4]SayfaKAY!BA721</f>
        <v>45660.25</v>
      </c>
      <c r="AG766" s="179" t="str">
        <f>[4]SayfaKAY!S721</f>
        <v>(III) Farklı Araçlarda Tekrarlayan Arıza</v>
      </c>
      <c r="AH766" s="178" t="str">
        <f t="shared" si="506"/>
        <v>Bu Arıza Aracın Servise Verilmesine Engel</v>
      </c>
      <c r="AI766" s="163" t="str">
        <f>[4]SayfaKAY!AV721</f>
        <v/>
      </c>
      <c r="AJ766" s="164" t="str">
        <f t="shared" si="507"/>
        <v/>
      </c>
      <c r="AK766" s="164" t="str">
        <f t="shared" si="508"/>
        <v/>
      </c>
      <c r="AL766" s="112" t="str">
        <f>[4]SayfaKAY!AX721</f>
        <v/>
      </c>
      <c r="AM766" s="257" cm="1">
        <f t="array" ref="AM766">IFERROR(IF(AND(P766&lt;&gt;"D(Arıza Değil)",AH766="Bu Arıza Aracın Servise Verilmesine Engel Değil"),
IF(Z766-F766&gt;0,(AB766-Y766)*24*60,
IF(OR(AND(G766&gt;$AS$1,G766&lt;$AT$1),AND(G766&gt;$AU$1,G766&lt;$AV$1)),
(AF766-H766)*24*60,     BH:BH0)),        AN766),0)</f>
        <v>53307.000000004191</v>
      </c>
      <c r="AN766" s="257">
        <f t="shared" si="509"/>
        <v>53307.000000004191</v>
      </c>
      <c r="AO766" s="174" t="str">
        <f>[4]SayfaKAY!AG721</f>
        <v/>
      </c>
      <c r="AP766" s="174" t="str">
        <f>[4]SayfaKAY!AI721</f>
        <v/>
      </c>
      <c r="AQ766" s="174" t="str">
        <f>[4]SayfaKAY!AQ721</f>
        <v/>
      </c>
      <c r="AR766" s="174" t="str">
        <f>[4]SayfaKAY!AH721</f>
        <v/>
      </c>
      <c r="AS766" s="174" t="str">
        <f>[4]SayfaKAY!AJ721</f>
        <v/>
      </c>
      <c r="AT766" s="175" t="str">
        <f>[4]SayfaKAY!AM721</f>
        <v/>
      </c>
      <c r="AU766" s="176" t="str">
        <f>[4]SayfaKAY!AL721</f>
        <v/>
      </c>
      <c r="AV766" s="176" t="str">
        <f>[4]SayfaKAY!AP721</f>
        <v/>
      </c>
      <c r="AW766" s="177" t="str">
        <f>[4]SayfaKAY!AT721</f>
        <v/>
      </c>
      <c r="AX766" s="194" t="str">
        <f t="shared" si="510"/>
        <v/>
      </c>
      <c r="AY766" s="168"/>
      <c r="AZ766" s="167"/>
      <c r="BA766" s="113"/>
      <c r="BB766" s="171" t="str">
        <f>IF($AQ$1="X", IF(AND(G766&gt;=$AS$1,G766&lt;=$AT$1),IF(P766&lt;&gt;"D(Arıza Değil)",AC766,0), IF(AND(G766&gt;=$AU$1,G766&lt;=$AV$1),IF(P766&lt;&gt;"D(Arıza Değil)",AC766,0), "")), "")</f>
        <v/>
      </c>
      <c r="BC766" s="114"/>
      <c r="BD766" s="114"/>
      <c r="BE766" s="114"/>
      <c r="BF766" s="114"/>
      <c r="BG766" s="114"/>
      <c r="BH766" s="114">
        <f>IFERROR(FRACAS!AN724, "Hata Var")</f>
        <v>614.99999995110556</v>
      </c>
      <c r="BI766" s="114"/>
      <c r="BJ766" s="114"/>
      <c r="BK766" s="105" t="str">
        <f>[4]SayfaKAY!AW721</f>
        <v/>
      </c>
      <c r="BL766" s="105" t="str">
        <f>[4]SayfaKAY!V721</f>
        <v>Tasarım</v>
      </c>
      <c r="BM766" s="114"/>
      <c r="BN766" s="171" t="str">
        <f t="shared" si="511"/>
        <v>x yok</v>
      </c>
      <c r="BO766" s="171" t="b">
        <f t="shared" si="512"/>
        <v>0</v>
      </c>
      <c r="BP766" s="171" t="str">
        <f t="shared" si="513"/>
        <v>Bir günden fazla süren arıza</v>
      </c>
      <c r="BQ766" s="226">
        <f t="shared" si="514"/>
        <v>51806.999999955297</v>
      </c>
      <c r="BR766" s="226">
        <f t="shared" si="515"/>
        <v>1500.0000000488944</v>
      </c>
      <c r="BS766" s="226">
        <f t="shared" si="516"/>
        <v>53307.000000004191</v>
      </c>
      <c r="BT766" s="114"/>
      <c r="BU766" s="242"/>
      <c r="BV766" s="233">
        <f t="shared" si="517"/>
        <v>8</v>
      </c>
      <c r="BW766" s="226" t="str">
        <f t="shared" si="518"/>
        <v>Evet, çakışma var</v>
      </c>
      <c r="BX766" s="229"/>
      <c r="BY766" s="247">
        <f t="shared" si="519"/>
        <v>35.977083333302289</v>
      </c>
      <c r="BZ766" s="247">
        <f t="shared" si="520"/>
        <v>1.0416666667006211</v>
      </c>
      <c r="CA766" s="247">
        <f t="shared" si="521"/>
        <v>37.01875000000291</v>
      </c>
      <c r="CB766" s="213"/>
      <c r="CC766" s="211"/>
      <c r="CD766" s="196"/>
      <c r="CE766" s="213">
        <v>720</v>
      </c>
      <c r="CF766" s="182">
        <f t="shared" si="522"/>
        <v>45623.231249999997</v>
      </c>
      <c r="CG766" s="182">
        <f t="shared" si="523"/>
        <v>45660.25</v>
      </c>
      <c r="CH766" s="196"/>
      <c r="CI766" s="196"/>
      <c r="CJ766" s="196"/>
      <c r="CK766" s="196">
        <f t="shared" si="524"/>
        <v>1.0416666667006211</v>
      </c>
      <c r="CL766" s="196">
        <f t="shared" si="525"/>
        <v>35.977083333302289</v>
      </c>
      <c r="CM766" s="196">
        <f t="shared" si="526"/>
        <v>37.01875000000291</v>
      </c>
      <c r="CN766" s="114"/>
      <c r="CO766" s="115">
        <f t="shared" si="527"/>
        <v>53307.000000004191</v>
      </c>
      <c r="CP766" s="116">
        <f t="shared" si="528"/>
        <v>62.500000002037268</v>
      </c>
      <c r="CQ766" s="117">
        <f t="shared" si="529"/>
        <v>0.23124999999708962</v>
      </c>
      <c r="CR766" s="117">
        <f t="shared" si="530"/>
        <v>45659.208333333299</v>
      </c>
      <c r="CS766" s="117">
        <f t="shared" si="531"/>
        <v>45660.25</v>
      </c>
      <c r="CT766" s="118">
        <f t="shared" si="532"/>
        <v>65748926.999999955</v>
      </c>
      <c r="CU766" s="118">
        <f t="shared" si="533"/>
        <v>1500.0000000488944</v>
      </c>
      <c r="CV766" s="118">
        <f t="shared" si="534"/>
        <v>65750427.000000007</v>
      </c>
      <c r="CW766" s="119">
        <f t="shared" si="535"/>
        <v>0.99997718645994416</v>
      </c>
    </row>
    <row r="767" spans="1:101" ht="118.5" customHeight="1" x14ac:dyDescent="0.3">
      <c r="A767" s="160" t="str">
        <f>[4]SayfaKAY!C723</f>
        <v>KAY5+6</v>
      </c>
      <c r="B767" s="104" t="str">
        <f>[4]SayfaKAY!D723</f>
        <v>3875(4)</v>
      </c>
      <c r="C767" s="105" t="str">
        <f>[4]SayfaKAY!E723</f>
        <v>MB</v>
      </c>
      <c r="D767" s="105">
        <f>[4]SayfaKAY!F723</f>
        <v>76540</v>
      </c>
      <c r="E767" s="106" t="str">
        <f>[4]SayfaKAY!G723</f>
        <v>BOZ-KAY5+6-FF-710</v>
      </c>
      <c r="F767" s="193">
        <f t="shared" si="496"/>
        <v>45623</v>
      </c>
      <c r="G767" s="135">
        <f t="shared" si="497"/>
        <v>0.22986111109639751</v>
      </c>
      <c r="H767" s="235">
        <f>[4]SayfaKAY!H723</f>
        <v>45623.229861111096</v>
      </c>
      <c r="I767" s="104" t="str">
        <f>[4]SayfaKAY!I723</f>
        <v>Hat/Line</v>
      </c>
      <c r="J767" s="103" t="str">
        <f>IF([4]SayfaKAY!J723="","",IF([4]SayfaKAY!J723="Müşteri","Notified by Customer","Notified by Bozankaya"))</f>
        <v>Notified by Customer</v>
      </c>
      <c r="K767" s="103" t="e">
        <f>VLOOKUP([4]SayfaKAY!L723,#REF!,2,FALSE)</f>
        <v>#REF!</v>
      </c>
      <c r="L767" s="165" t="str">
        <f>[4]SayfaKAY!X723</f>
        <v/>
      </c>
      <c r="M767" s="107" t="str">
        <f t="shared" si="498"/>
        <v>KAY5+6-BOZ-KAY5+6-FF-710</v>
      </c>
      <c r="N767" s="105" t="str">
        <f>[4]SayfaKAY!M723</f>
        <v>SBF03 SİGORTASI AKTİFKEN VE ARAÇ SÖNÜK İKEN KUPLÖR ISITICILARI ÇALIŞMAKTADIR. AKÜYÜ BİTİRMEKTEDİR</v>
      </c>
      <c r="O767" s="166" t="str">
        <f>[4]SayfaKAY!P723</f>
        <v>D-Arıza değil</v>
      </c>
      <c r="P767" s="166" t="str">
        <f>[4]SayfaKAY!Q723</f>
        <v>B(Servisten çekmeye etki eden arıza)</v>
      </c>
      <c r="Q767" s="166" t="str">
        <f>[4]SayfaKAY!R723</f>
        <v>N.A(Yaralanma yok)</v>
      </c>
      <c r="R767" s="132" t="str" cm="1">
        <f t="array" ref="R767">IF([4]SayfaKAY!U723="","",_xlfn.IFS([4]SayfaKAY!U723="Bozankaya","Bozankaya",[4]SayfaKAY!U723="Müşteri","Customer",[4]SayfaKAY!U723="Tedarikçi","Equipment Supplier"))</f>
        <v>Bozankaya</v>
      </c>
      <c r="S767" s="204" t="str">
        <f>[4]SayfaKAY!N723</f>
        <v>KUPLÖR ISITICI SİGORTA REVİZYONU YAPILDI</v>
      </c>
      <c r="T767" s="133" t="str">
        <f>[4]SayfaKAY!AD723</f>
        <v>Ekipman yenisi ile değiştirildi</v>
      </c>
      <c r="U767" s="132" t="str">
        <f>[4]SayfaKAY!W723</f>
        <v/>
      </c>
      <c r="V767" s="108" t="str">
        <f>[4]SayfaKAY!AZ723</f>
        <v/>
      </c>
      <c r="W767" s="136">
        <f t="shared" si="499"/>
        <v>45660</v>
      </c>
      <c r="X767" s="137" t="str">
        <f t="shared" si="500"/>
        <v>05:00</v>
      </c>
      <c r="Y767" s="235">
        <f>[4]SayfaKAY!AE723</f>
        <v>45660.208333333299</v>
      </c>
      <c r="Z767" s="109">
        <f t="shared" si="501"/>
        <v>45660</v>
      </c>
      <c r="AA767" s="110" t="str">
        <f t="shared" si="502"/>
        <v>06:00</v>
      </c>
      <c r="AB767" s="182">
        <f>[4]SayfaKAY!BA723</f>
        <v>45660.25</v>
      </c>
      <c r="AC767" s="257">
        <f t="shared" si="503"/>
        <v>53309.000000021188</v>
      </c>
      <c r="AD767" s="111">
        <f t="shared" si="504"/>
        <v>45660</v>
      </c>
      <c r="AE767" s="111" t="str">
        <f t="shared" si="505"/>
        <v>06:00</v>
      </c>
      <c r="AF767" s="235">
        <f>[4]SayfaKAY!BA723</f>
        <v>45660.25</v>
      </c>
      <c r="AG767" s="179" t="str">
        <f>[4]SayfaKAY!S723</f>
        <v>(III) Farklı Araçlarda Tekrarlayan Arıza</v>
      </c>
      <c r="AH767" s="178" t="str">
        <f t="shared" si="506"/>
        <v>Bu Arıza Aracın Servise Verilmesine Engel</v>
      </c>
      <c r="AI767" s="163" t="str">
        <f>[4]SayfaKAY!AV723</f>
        <v/>
      </c>
      <c r="AJ767" s="164" t="str">
        <f t="shared" si="507"/>
        <v/>
      </c>
      <c r="AK767" s="164" t="str">
        <f t="shared" si="508"/>
        <v/>
      </c>
      <c r="AL767" s="112" t="str">
        <f>[4]SayfaKAY!AX723</f>
        <v/>
      </c>
      <c r="AM767" s="257" cm="1">
        <f t="array" ref="AM767">IFERROR(IF(AND(P767&lt;&gt;"D(Arıza Değil)",AH767="Bu Arıza Aracın Servise Verilmesine Engel Değil"),
IF(Z767-F767&gt;0,(AB767-Y767)*24*60,
IF(OR(AND(G767&gt;$AS$1,G767&lt;$AT$1),AND(G767&gt;$AU$1,G767&lt;$AV$1)),
(AF767-H767)*24*60,     BH:BH0)),        AN767),0)</f>
        <v>53309.000000021188</v>
      </c>
      <c r="AN767" s="257">
        <f t="shared" si="509"/>
        <v>53309.000000021188</v>
      </c>
      <c r="AO767" s="174" t="str">
        <f>[4]SayfaKAY!AG723</f>
        <v/>
      </c>
      <c r="AP767" s="174" t="str">
        <f>[4]SayfaKAY!AI723</f>
        <v/>
      </c>
      <c r="AQ767" s="174" t="str">
        <f>[4]SayfaKAY!AQ723</f>
        <v/>
      </c>
      <c r="AR767" s="174" t="str">
        <f>[4]SayfaKAY!AH723</f>
        <v/>
      </c>
      <c r="AS767" s="174" t="str">
        <f>[4]SayfaKAY!AJ723</f>
        <v/>
      </c>
      <c r="AT767" s="175" t="str">
        <f>[4]SayfaKAY!AM723</f>
        <v/>
      </c>
      <c r="AU767" s="176" t="str">
        <f>[4]SayfaKAY!AL723</f>
        <v/>
      </c>
      <c r="AV767" s="176" t="str">
        <f>[4]SayfaKAY!AP723</f>
        <v/>
      </c>
      <c r="AW767" s="177" t="str">
        <f>[4]SayfaKAY!AT723</f>
        <v/>
      </c>
      <c r="AX767" s="194" t="str">
        <f t="shared" si="510"/>
        <v/>
      </c>
      <c r="AY767" s="168"/>
      <c r="AZ767" s="167"/>
      <c r="BA767" s="113"/>
      <c r="BB767" s="171" t="str">
        <f>IF($AQ$1="X", IF(AND(G767&gt;=$AS$1,G767&lt;=$AT$1),IF(P767&lt;&gt;"D(Arıza Değil)",AC767,0), IF(AND(G767&gt;=$AU$1,G767&lt;=$AV$1),IF(P767&lt;&gt;"D(Arıza Değil)",AC767,0), "")), "")</f>
        <v/>
      </c>
      <c r="BC767" s="114"/>
      <c r="BD767" s="114"/>
      <c r="BE767" s="114"/>
      <c r="BF767" s="114"/>
      <c r="BG767" s="114"/>
      <c r="BH767" s="114">
        <f>IFERROR(FRACAS!AN726, "Hata Var")</f>
        <v>81.999999932013452</v>
      </c>
      <c r="BI767" s="114"/>
      <c r="BJ767" s="114"/>
      <c r="BK767" s="105" t="str">
        <f>[4]SayfaKAY!AW723</f>
        <v/>
      </c>
      <c r="BL767" s="105" t="str">
        <f>[4]SayfaKAY!V723</f>
        <v>Tasarım</v>
      </c>
      <c r="BM767" s="114"/>
      <c r="BN767" s="171" t="str">
        <f t="shared" si="511"/>
        <v>x yok</v>
      </c>
      <c r="BO767" s="171" t="b">
        <f t="shared" si="512"/>
        <v>0</v>
      </c>
      <c r="BP767" s="171" t="str">
        <f t="shared" si="513"/>
        <v>Bir günden fazla süren arıza</v>
      </c>
      <c r="BQ767" s="226">
        <f t="shared" si="514"/>
        <v>53248.999999972293</v>
      </c>
      <c r="BR767" s="226">
        <f t="shared" si="515"/>
        <v>60.000000048894435</v>
      </c>
      <c r="BS767" s="226">
        <f t="shared" si="516"/>
        <v>53309.000000021188</v>
      </c>
      <c r="BT767" s="114"/>
      <c r="BU767" s="242"/>
      <c r="BV767" s="233">
        <f t="shared" si="517"/>
        <v>6</v>
      </c>
      <c r="BW767" s="226" t="str">
        <f t="shared" si="518"/>
        <v>Evet, çakışma var</v>
      </c>
      <c r="BX767" s="229"/>
      <c r="BY767" s="247">
        <f t="shared" si="519"/>
        <v>36.978472222202981</v>
      </c>
      <c r="BZ767" s="247">
        <f t="shared" si="520"/>
        <v>4.1666666700621136E-2</v>
      </c>
      <c r="CA767" s="247">
        <f t="shared" si="521"/>
        <v>37.020138888903602</v>
      </c>
      <c r="CB767" s="213"/>
      <c r="CC767" s="211"/>
      <c r="CD767" s="196"/>
      <c r="CE767" s="213">
        <v>722</v>
      </c>
      <c r="CF767" s="182">
        <f t="shared" si="522"/>
        <v>45623.229861111096</v>
      </c>
      <c r="CG767" s="182">
        <f t="shared" si="523"/>
        <v>45660.25</v>
      </c>
      <c r="CH767" s="196"/>
      <c r="CI767" s="196"/>
      <c r="CJ767" s="196"/>
      <c r="CK767" s="196">
        <f t="shared" si="524"/>
        <v>4.1666666700621136E-2</v>
      </c>
      <c r="CL767" s="196">
        <f t="shared" si="525"/>
        <v>36.978472222202981</v>
      </c>
      <c r="CM767" s="196">
        <f t="shared" si="526"/>
        <v>37.020138888903602</v>
      </c>
      <c r="CN767" s="114"/>
      <c r="CO767" s="115">
        <f t="shared" si="527"/>
        <v>53309.000000021188</v>
      </c>
      <c r="CP767" s="116">
        <f t="shared" si="528"/>
        <v>2.5000000020372681</v>
      </c>
      <c r="CQ767" s="117">
        <f t="shared" si="529"/>
        <v>0.22986111109639751</v>
      </c>
      <c r="CR767" s="117">
        <f t="shared" si="530"/>
        <v>45660.208333333299</v>
      </c>
      <c r="CS767" s="117">
        <f t="shared" si="531"/>
        <v>45660.25</v>
      </c>
      <c r="CT767" s="118">
        <f t="shared" si="532"/>
        <v>65750368.99999997</v>
      </c>
      <c r="CU767" s="118">
        <f t="shared" si="533"/>
        <v>60.000000048894435</v>
      </c>
      <c r="CV767" s="118">
        <f t="shared" si="534"/>
        <v>65750429.000000022</v>
      </c>
      <c r="CW767" s="119">
        <f t="shared" si="535"/>
        <v>0.99999908745842481</v>
      </c>
    </row>
    <row r="768" spans="1:101" ht="118.5" customHeight="1" x14ac:dyDescent="0.3">
      <c r="A768" s="160" t="str">
        <f>[4]SayfaKAY!C724</f>
        <v>KAY5+6</v>
      </c>
      <c r="B768" s="104" t="str">
        <f>[4]SayfaKAY!D724</f>
        <v>3872(1)</v>
      </c>
      <c r="C768" s="105" t="str">
        <f>[4]SayfaKAY!E724</f>
        <v>MB</v>
      </c>
      <c r="D768" s="105">
        <f>[4]SayfaKAY!F724</f>
        <v>101862</v>
      </c>
      <c r="E768" s="106" t="str">
        <f>[4]SayfaKAY!G724</f>
        <v>BOZ-KAY5+6-FF-711</v>
      </c>
      <c r="F768" s="193">
        <f t="shared" si="496"/>
        <v>45623</v>
      </c>
      <c r="G768" s="135">
        <f t="shared" si="497"/>
        <v>0.22708333330228925</v>
      </c>
      <c r="H768" s="235">
        <f>[4]SayfaKAY!H724</f>
        <v>45623.227083333302</v>
      </c>
      <c r="I768" s="104" t="str">
        <f>[4]SayfaKAY!I724</f>
        <v>Hat/Line</v>
      </c>
      <c r="J768" s="103" t="str">
        <f>IF([4]SayfaKAY!J724="","",IF([4]SayfaKAY!J724="Müşteri","Notified by Customer","Notified by Bozankaya"))</f>
        <v>Notified by Customer</v>
      </c>
      <c r="K768" s="103" t="e">
        <f>VLOOKUP([4]SayfaKAY!L724,#REF!,2,FALSE)</f>
        <v>#REF!</v>
      </c>
      <c r="L768" s="165" t="str">
        <f>[4]SayfaKAY!X724</f>
        <v/>
      </c>
      <c r="M768" s="107" t="str">
        <f t="shared" si="498"/>
        <v>KAY5+6-BOZ-KAY5+6-FF-711</v>
      </c>
      <c r="N768" s="105" t="str">
        <f>[4]SayfaKAY!M724</f>
        <v xml:space="preserve">SBF03 SİGORTASI AKTİFKEN VE ARAÇ SÖNÜK İKEN KUPLÖR ISITICILARI ÇALIŞMAKTADIR. AKÜYÜ BİTİRMEKTEDİR
</v>
      </c>
      <c r="O768" s="166" t="str">
        <f>[4]SayfaKAY!P724</f>
        <v>D-Arıza değil</v>
      </c>
      <c r="P768" s="166" t="str">
        <f>[4]SayfaKAY!Q724</f>
        <v>B(Servisten çekmeye etki eden arıza)</v>
      </c>
      <c r="Q768" s="166" t="str">
        <f>[4]SayfaKAY!R724</f>
        <v>N.A(Yaralanma yok)</v>
      </c>
      <c r="R768" s="132" t="str" cm="1">
        <f t="array" ref="R768">IF([4]SayfaKAY!U724="","",_xlfn.IFS([4]SayfaKAY!U724="Bozankaya","Bozankaya",[4]SayfaKAY!U724="Müşteri","Customer",[4]SayfaKAY!U724="Tedarikçi","Equipment Supplier"))</f>
        <v>Bozankaya</v>
      </c>
      <c r="S768" s="204" t="str">
        <f>[4]SayfaKAY!N724</f>
        <v>KUPLÖR ISITICI SİGORTA REVİZYONU YAPILDI</v>
      </c>
      <c r="T768" s="133" t="str">
        <f>[4]SayfaKAY!AD724</f>
        <v>Ekipman yenisi ile değiştirildi</v>
      </c>
      <c r="U768" s="132" t="str">
        <f>[4]SayfaKAY!W724</f>
        <v/>
      </c>
      <c r="V768" s="108" t="str">
        <f>[4]SayfaKAY!AZ724</f>
        <v/>
      </c>
      <c r="W768" s="136">
        <f t="shared" si="499"/>
        <v>45660</v>
      </c>
      <c r="X768" s="137" t="str">
        <f t="shared" si="500"/>
        <v>05:00</v>
      </c>
      <c r="Y768" s="235">
        <f>[4]SayfaKAY!AE724</f>
        <v>45660.208333333299</v>
      </c>
      <c r="Z768" s="109">
        <f t="shared" si="501"/>
        <v>45660</v>
      </c>
      <c r="AA768" s="110" t="str">
        <f t="shared" si="502"/>
        <v>07:00</v>
      </c>
      <c r="AB768" s="182">
        <f>[4]SayfaKAY!BA724</f>
        <v>45660.291666666701</v>
      </c>
      <c r="AC768" s="257">
        <f t="shared" si="503"/>
        <v>53373.000000093598</v>
      </c>
      <c r="AD768" s="111">
        <f t="shared" si="504"/>
        <v>45660</v>
      </c>
      <c r="AE768" s="111" t="str">
        <f t="shared" si="505"/>
        <v>07:00</v>
      </c>
      <c r="AF768" s="235">
        <f>[4]SayfaKAY!BA724</f>
        <v>45660.291666666701</v>
      </c>
      <c r="AG768" s="179" t="str">
        <f>[4]SayfaKAY!S724</f>
        <v>(III) Farklı Araçlarda Tekrarlayan Arıza</v>
      </c>
      <c r="AH768" s="178" t="str">
        <f t="shared" si="506"/>
        <v>Bu Arıza Aracın Servise Verilmesine Engel</v>
      </c>
      <c r="AI768" s="163" t="str">
        <f>[4]SayfaKAY!AV724</f>
        <v/>
      </c>
      <c r="AJ768" s="164" t="str">
        <f t="shared" si="507"/>
        <v/>
      </c>
      <c r="AK768" s="164" t="str">
        <f t="shared" si="508"/>
        <v/>
      </c>
      <c r="AL768" s="112" t="str">
        <f>[4]SayfaKAY!AX724</f>
        <v/>
      </c>
      <c r="AM768" s="257" cm="1">
        <f t="array" ref="AM768">IFERROR(IF(AND(P768&lt;&gt;"D(Arıza Değil)",AH768="Bu Arıza Aracın Servise Verilmesine Engel Değil"),
IF(Z768-F768&gt;0,(AB768-Y768)*24*60,
IF(OR(AND(G768&gt;$AS$1,G768&lt;$AT$1),AND(G768&gt;$AU$1,G768&lt;$AV$1)),
(AF768-H768)*24*60,     BH:BH0)),        AN768),0)</f>
        <v>53373.000000093598</v>
      </c>
      <c r="AN768" s="257">
        <f t="shared" si="509"/>
        <v>53373.000000093598</v>
      </c>
      <c r="AO768" s="174" t="str">
        <f>[4]SayfaKAY!AG724</f>
        <v/>
      </c>
      <c r="AP768" s="174" t="str">
        <f>[4]SayfaKAY!AI724</f>
        <v/>
      </c>
      <c r="AQ768" s="174" t="str">
        <f>[4]SayfaKAY!AQ724</f>
        <v/>
      </c>
      <c r="AR768" s="174" t="str">
        <f>[4]SayfaKAY!AH724</f>
        <v/>
      </c>
      <c r="AS768" s="174" t="str">
        <f>[4]SayfaKAY!AJ724</f>
        <v/>
      </c>
      <c r="AT768" s="175" t="str">
        <f>[4]SayfaKAY!AM724</f>
        <v/>
      </c>
      <c r="AU768" s="176" t="str">
        <f>[4]SayfaKAY!AL724</f>
        <v/>
      </c>
      <c r="AV768" s="176" t="str">
        <f>[4]SayfaKAY!AP724</f>
        <v/>
      </c>
      <c r="AW768" s="177" t="str">
        <f>[4]SayfaKAY!AT724</f>
        <v/>
      </c>
      <c r="AX768" s="194" t="str">
        <f t="shared" si="510"/>
        <v/>
      </c>
      <c r="AY768" s="168"/>
      <c r="AZ768" s="167"/>
      <c r="BA768" s="113"/>
      <c r="BB768" s="171" t="str">
        <f>IF($AQ$1="X", IF(AND(G768&gt;=$AS$1,G768&lt;=$AT$1),IF(P768&lt;&gt;"D(Arıza Değil)",AC768,0), IF(AND(G768&gt;=$AU$1,G768&lt;=$AV$1),IF(P768&lt;&gt;"D(Arıza Değil)",AC768,0), "")), "")</f>
        <v/>
      </c>
      <c r="BC768" s="114"/>
      <c r="BD768" s="114"/>
      <c r="BE768" s="114"/>
      <c r="BF768" s="114"/>
      <c r="BG768" s="114"/>
      <c r="BH768" s="114">
        <f>IFERROR(FRACAS!AN727, "Hata Var")</f>
        <v>525926.0000000149</v>
      </c>
      <c r="BI768" s="114"/>
      <c r="BJ768" s="114"/>
      <c r="BK768" s="105" t="str">
        <f>[4]SayfaKAY!AW724</f>
        <v/>
      </c>
      <c r="BL768" s="105" t="str">
        <f>[4]SayfaKAY!V724</f>
        <v>Tasarım</v>
      </c>
      <c r="BM768" s="114"/>
      <c r="BN768" s="171" t="str">
        <f t="shared" si="511"/>
        <v>x yok</v>
      </c>
      <c r="BO768" s="171" t="b">
        <f t="shared" si="512"/>
        <v>0</v>
      </c>
      <c r="BP768" s="171" t="str">
        <f t="shared" si="513"/>
        <v>Bir günden fazla süren arıza</v>
      </c>
      <c r="BQ768" s="226">
        <f t="shared" si="514"/>
        <v>53252.999999995809</v>
      </c>
      <c r="BR768" s="226">
        <f t="shared" si="515"/>
        <v>120.00000009778887</v>
      </c>
      <c r="BS768" s="226">
        <f t="shared" si="516"/>
        <v>53373.000000093598</v>
      </c>
      <c r="BT768" s="114"/>
      <c r="BU768" s="242"/>
      <c r="BV768" s="233">
        <f t="shared" si="517"/>
        <v>8</v>
      </c>
      <c r="BW768" s="226" t="str">
        <f t="shared" si="518"/>
        <v>Evet, çakışma var</v>
      </c>
      <c r="BX768" s="229"/>
      <c r="BY768" s="247">
        <f t="shared" si="519"/>
        <v>36.98124999999709</v>
      </c>
      <c r="BZ768" s="247">
        <f t="shared" si="520"/>
        <v>8.3333333401242271E-2</v>
      </c>
      <c r="CA768" s="247">
        <f t="shared" si="521"/>
        <v>37.064583333398332</v>
      </c>
      <c r="CB768" s="213"/>
      <c r="CC768" s="211"/>
      <c r="CD768" s="196"/>
      <c r="CE768" s="213">
        <v>723</v>
      </c>
      <c r="CF768" s="182">
        <f t="shared" si="522"/>
        <v>45623.227083333302</v>
      </c>
      <c r="CG768" s="182">
        <f t="shared" si="523"/>
        <v>45660.291666666701</v>
      </c>
      <c r="CH768" s="196"/>
      <c r="CI768" s="196"/>
      <c r="CJ768" s="196"/>
      <c r="CK768" s="196">
        <f t="shared" si="524"/>
        <v>8.3333333401242271E-2</v>
      </c>
      <c r="CL768" s="196">
        <f t="shared" si="525"/>
        <v>36.98124999999709</v>
      </c>
      <c r="CM768" s="196">
        <f t="shared" si="526"/>
        <v>37.064583333398332</v>
      </c>
      <c r="CN768" s="114"/>
      <c r="CO768" s="115">
        <f t="shared" si="527"/>
        <v>53373.000000093598</v>
      </c>
      <c r="CP768" s="116">
        <f t="shared" si="528"/>
        <v>5.0000000040745363</v>
      </c>
      <c r="CQ768" s="117">
        <f t="shared" si="529"/>
        <v>0.22708333330228925</v>
      </c>
      <c r="CR768" s="117">
        <f t="shared" si="530"/>
        <v>45660.208333333299</v>
      </c>
      <c r="CS768" s="117">
        <f t="shared" si="531"/>
        <v>45660.291666666701</v>
      </c>
      <c r="CT768" s="118">
        <f t="shared" si="532"/>
        <v>65750372.999999993</v>
      </c>
      <c r="CU768" s="118">
        <f t="shared" si="533"/>
        <v>120.00000009778887</v>
      </c>
      <c r="CV768" s="118">
        <f t="shared" si="534"/>
        <v>65750493.000000097</v>
      </c>
      <c r="CW768" s="119">
        <f t="shared" si="535"/>
        <v>0.99999817491862597</v>
      </c>
    </row>
    <row r="769" spans="1:101" ht="118.5" customHeight="1" x14ac:dyDescent="0.3">
      <c r="A769" s="160" t="str">
        <f>[4]SayfaKAY!C725</f>
        <v>KAY5+6</v>
      </c>
      <c r="B769" s="104" t="str">
        <f>[4]SayfaKAY!D725</f>
        <v>3882(11)</v>
      </c>
      <c r="C769" s="105" t="str">
        <f>[4]SayfaKAY!E725</f>
        <v>MB</v>
      </c>
      <c r="D769" s="105">
        <f>[4]SayfaKAY!F725</f>
        <v>39281</v>
      </c>
      <c r="E769" s="106" t="str">
        <f>[4]SayfaKAY!G725</f>
        <v>BOZ-KAY5+6-FF-712</v>
      </c>
      <c r="F769" s="193">
        <f t="shared" si="496"/>
        <v>45623</v>
      </c>
      <c r="G769" s="135">
        <f t="shared" si="497"/>
        <v>0.23263888889778173</v>
      </c>
      <c r="H769" s="235">
        <f>[4]SayfaKAY!H725</f>
        <v>45623.232638888898</v>
      </c>
      <c r="I769" s="104" t="str">
        <f>[4]SayfaKAY!I725</f>
        <v>Hat/Line</v>
      </c>
      <c r="J769" s="103" t="str">
        <f>IF([4]SayfaKAY!J725="","",IF([4]SayfaKAY!J725="Müşteri","Notified by Customer","Notified by Bozankaya"))</f>
        <v>Notified by Customer</v>
      </c>
      <c r="K769" s="103" t="e">
        <f>VLOOKUP([4]SayfaKAY!L725,#REF!,2,FALSE)</f>
        <v>#REF!</v>
      </c>
      <c r="L769" s="165" t="str">
        <f>[4]SayfaKAY!X725</f>
        <v/>
      </c>
      <c r="M769" s="107" t="str">
        <f t="shared" si="498"/>
        <v>KAY5+6-BOZ-KAY5+6-FF-712</v>
      </c>
      <c r="N769" s="105" t="str">
        <f>[4]SayfaKAY!M725</f>
        <v xml:space="preserve">SBF03 SİGORTASI AKTİFKEN VE ARAÇ SÖNÜK İKEN KUPLÖR ISITICILARI ÇALIŞMAKTADIR. AKÜYÜ BİTİRMEKTEDİR
</v>
      </c>
      <c r="O769" s="166" t="str">
        <f>[4]SayfaKAY!P725</f>
        <v>D-Arıza değil</v>
      </c>
      <c r="P769" s="166" t="str">
        <f>[4]SayfaKAY!Q725</f>
        <v>B(Servisten çekmeye etki eden arıza)</v>
      </c>
      <c r="Q769" s="166" t="str">
        <f>[4]SayfaKAY!R725</f>
        <v>N.A(Yaralanma yok)</v>
      </c>
      <c r="R769" s="132" t="str" cm="1">
        <f t="array" ref="R769">IF([4]SayfaKAY!U725="","",_xlfn.IFS([4]SayfaKAY!U725="Bozankaya","Bozankaya",[4]SayfaKAY!U725="Müşteri","Customer",[4]SayfaKAY!U725="Tedarikçi","Equipment Supplier"))</f>
        <v>Bozankaya</v>
      </c>
      <c r="S769" s="204" t="str">
        <f>[4]SayfaKAY!N725</f>
        <v>KUPLÖR ISITICI SİGORTA REVİZYONU YAPILDI</v>
      </c>
      <c r="T769" s="133" t="str">
        <f>[4]SayfaKAY!AD725</f>
        <v>Ekipman yenisi ile değiştirildi</v>
      </c>
      <c r="U769" s="132" t="str">
        <f>[4]SayfaKAY!W725</f>
        <v/>
      </c>
      <c r="V769" s="108" t="str">
        <f>[4]SayfaKAY!AZ725</f>
        <v/>
      </c>
      <c r="W769" s="136">
        <f t="shared" si="499"/>
        <v>45660</v>
      </c>
      <c r="X769" s="137" t="str">
        <f t="shared" si="500"/>
        <v>07:00</v>
      </c>
      <c r="Y769" s="235">
        <f>[4]SayfaKAY!AE725</f>
        <v>45660.291666666701</v>
      </c>
      <c r="Z769" s="109">
        <f t="shared" si="501"/>
        <v>45660</v>
      </c>
      <c r="AA769" s="110" t="str">
        <f t="shared" si="502"/>
        <v>08:00</v>
      </c>
      <c r="AB769" s="182">
        <f>[4]SayfaKAY!BA725</f>
        <v>45660.333333333299</v>
      </c>
      <c r="AC769" s="257">
        <f t="shared" si="503"/>
        <v>53424.9999999383</v>
      </c>
      <c r="AD769" s="111">
        <f t="shared" si="504"/>
        <v>45660</v>
      </c>
      <c r="AE769" s="111" t="str">
        <f t="shared" si="505"/>
        <v>08:00</v>
      </c>
      <c r="AF769" s="235">
        <f>[4]SayfaKAY!BA725</f>
        <v>45660.333333333299</v>
      </c>
      <c r="AG769" s="179" t="str">
        <f>[4]SayfaKAY!S725</f>
        <v>(III) Farklı Araçlarda Tekrarlayan Arıza</v>
      </c>
      <c r="AH769" s="178" t="str">
        <f t="shared" si="506"/>
        <v>Bu Arıza Aracın Servise Verilmesine Engel</v>
      </c>
      <c r="AI769" s="163" t="str">
        <f>[4]SayfaKAY!AV725</f>
        <v/>
      </c>
      <c r="AJ769" s="164" t="str">
        <f t="shared" si="507"/>
        <v/>
      </c>
      <c r="AK769" s="164" t="str">
        <f t="shared" si="508"/>
        <v/>
      </c>
      <c r="AL769" s="112" t="str">
        <f>[4]SayfaKAY!AX725</f>
        <v/>
      </c>
      <c r="AM769" s="257" cm="1">
        <f t="array" ref="AM769">IFERROR(IF(AND(P769&lt;&gt;"D(Arıza Değil)",AH769="Bu Arıza Aracın Servise Verilmesine Engel Değil"),
IF(Z769-F769&gt;0,(AB769-Y769)*24*60,
IF(OR(AND(G769&gt;$AS$1,G769&lt;$AT$1),AND(G769&gt;$AU$1,G769&lt;$AV$1)),
(AF769-H769)*24*60,     BH:BH0)),        AN769),0)</f>
        <v>53424.9999999383</v>
      </c>
      <c r="AN769" s="257">
        <f t="shared" si="509"/>
        <v>53424.9999999383</v>
      </c>
      <c r="AO769" s="174" t="str">
        <f>[4]SayfaKAY!AG725</f>
        <v/>
      </c>
      <c r="AP769" s="174" t="str">
        <f>[4]SayfaKAY!AI725</f>
        <v/>
      </c>
      <c r="AQ769" s="174" t="str">
        <f>[4]SayfaKAY!AQ725</f>
        <v/>
      </c>
      <c r="AR769" s="174" t="str">
        <f>[4]SayfaKAY!AH725</f>
        <v/>
      </c>
      <c r="AS769" s="174" t="str">
        <f>[4]SayfaKAY!AJ725</f>
        <v/>
      </c>
      <c r="AT769" s="175" t="str">
        <f>[4]SayfaKAY!AM725</f>
        <v/>
      </c>
      <c r="AU769" s="176" t="str">
        <f>[4]SayfaKAY!AL725</f>
        <v/>
      </c>
      <c r="AV769" s="176" t="str">
        <f>[4]SayfaKAY!AP725</f>
        <v/>
      </c>
      <c r="AW769" s="177" t="str">
        <f>[4]SayfaKAY!AT725</f>
        <v/>
      </c>
      <c r="AX769" s="194" t="str">
        <f t="shared" si="510"/>
        <v/>
      </c>
      <c r="AY769" s="168"/>
      <c r="AZ769" s="167"/>
      <c r="BA769" s="113"/>
      <c r="BB769" s="171" t="str">
        <f>IF($AQ$1="X", IF(AND(G769&gt;=$AS$1,G769&lt;=$AT$1),IF(P769&lt;&gt;"D(Arıza Değil)",AC769,0), IF(AND(G769&gt;=$AU$1,G769&lt;=$AV$1),IF(P769&lt;&gt;"D(Arıza Değil)",AC769,0), "")), "")</f>
        <v/>
      </c>
      <c r="BC769" s="114"/>
      <c r="BD769" s="114"/>
      <c r="BE769" s="114"/>
      <c r="BF769" s="114"/>
      <c r="BG769" s="114"/>
      <c r="BH769" s="114">
        <f>IFERROR(FRACAS!AN728, "Hata Var")</f>
        <v>982.00000007869676</v>
      </c>
      <c r="BI769" s="114"/>
      <c r="BJ769" s="114"/>
      <c r="BK769" s="105" t="str">
        <f>[4]SayfaKAY!AW725</f>
        <v/>
      </c>
      <c r="BL769" s="105" t="str">
        <f>[4]SayfaKAY!V725</f>
        <v>Tasarım</v>
      </c>
      <c r="BM769" s="114"/>
      <c r="BN769" s="171" t="str">
        <f t="shared" si="511"/>
        <v>x yok</v>
      </c>
      <c r="BO769" s="171" t="b">
        <f t="shared" si="512"/>
        <v>0</v>
      </c>
      <c r="BP769" s="171" t="str">
        <f t="shared" si="513"/>
        <v>Bir günden fazla süren arıza</v>
      </c>
      <c r="BQ769" s="226">
        <f t="shared" si="514"/>
        <v>53365.000000036089</v>
      </c>
      <c r="BR769" s="226">
        <f t="shared" si="515"/>
        <v>59.99999990221113</v>
      </c>
      <c r="BS769" s="226">
        <f t="shared" si="516"/>
        <v>53424.9999999383</v>
      </c>
      <c r="BT769" s="114"/>
      <c r="BU769" s="242"/>
      <c r="BV769" s="233">
        <f t="shared" si="517"/>
        <v>6</v>
      </c>
      <c r="BW769" s="226" t="str">
        <f t="shared" si="518"/>
        <v>Evet, çakışma var</v>
      </c>
      <c r="BX769" s="229"/>
      <c r="BY769" s="247">
        <f t="shared" si="519"/>
        <v>37.059027777802839</v>
      </c>
      <c r="BZ769" s="247">
        <f t="shared" si="520"/>
        <v>4.1666666598757729E-2</v>
      </c>
      <c r="CA769" s="247">
        <f t="shared" si="521"/>
        <v>37.100694444401597</v>
      </c>
      <c r="CB769" s="213"/>
      <c r="CC769" s="211"/>
      <c r="CD769" s="196"/>
      <c r="CE769" s="213">
        <v>724</v>
      </c>
      <c r="CF769" s="182">
        <f t="shared" si="522"/>
        <v>45623.232638888898</v>
      </c>
      <c r="CG769" s="182">
        <f t="shared" si="523"/>
        <v>45660.333333333299</v>
      </c>
      <c r="CH769" s="196"/>
      <c r="CI769" s="196"/>
      <c r="CJ769" s="196"/>
      <c r="CK769" s="196">
        <f t="shared" si="524"/>
        <v>4.1666666598757729E-2</v>
      </c>
      <c r="CL769" s="196">
        <f t="shared" si="525"/>
        <v>37.059027777802839</v>
      </c>
      <c r="CM769" s="196">
        <f t="shared" si="526"/>
        <v>37.100694444401597</v>
      </c>
      <c r="CN769" s="114"/>
      <c r="CO769" s="115">
        <f t="shared" si="527"/>
        <v>53424.9999999383</v>
      </c>
      <c r="CP769" s="116">
        <f t="shared" si="528"/>
        <v>2.4999999959254637</v>
      </c>
      <c r="CQ769" s="117">
        <f t="shared" si="529"/>
        <v>0.23263888889778173</v>
      </c>
      <c r="CR769" s="117">
        <f t="shared" si="530"/>
        <v>45660.291666666701</v>
      </c>
      <c r="CS769" s="117">
        <f t="shared" si="531"/>
        <v>45660.333333333299</v>
      </c>
      <c r="CT769" s="118">
        <f t="shared" si="532"/>
        <v>65750485.000000037</v>
      </c>
      <c r="CU769" s="118">
        <f t="shared" si="533"/>
        <v>59.99999990221113</v>
      </c>
      <c r="CV769" s="118">
        <f t="shared" si="534"/>
        <v>65750544.99999994</v>
      </c>
      <c r="CW769" s="119">
        <f t="shared" si="535"/>
        <v>0.99999908746003696</v>
      </c>
    </row>
    <row r="770" spans="1:101" ht="118.5" customHeight="1" x14ac:dyDescent="0.3">
      <c r="A770" s="160" t="str">
        <f>[4]SayfaKAY!C324</f>
        <v>KAY5+6</v>
      </c>
      <c r="B770" s="104" t="str">
        <f>[4]SayfaKAY!D324</f>
        <v>3872(1)</v>
      </c>
      <c r="C770" s="105" t="str">
        <f>[4]SayfaKAY!E324</f>
        <v>MA</v>
      </c>
      <c r="D770" s="105">
        <f>[4]SayfaKAY!F324</f>
        <v>101875</v>
      </c>
      <c r="E770" s="106" t="str">
        <f>[4]SayfaKAY!G324</f>
        <v>BOZ-KAY5+6-FF-323</v>
      </c>
      <c r="F770" s="193">
        <f t="shared" si="496"/>
        <v>45622</v>
      </c>
      <c r="G770" s="135">
        <f t="shared" si="497"/>
        <v>0.26388888889778173</v>
      </c>
      <c r="H770" s="235">
        <f>[4]SayfaKAY!H324</f>
        <v>45622.263888888898</v>
      </c>
      <c r="I770" s="104" t="str">
        <f>[4]SayfaKAY!I324</f>
        <v>Depo/Depot</v>
      </c>
      <c r="J770" s="103" t="str">
        <f>IF([4]SayfaKAY!J324="","",IF([4]SayfaKAY!J324="Müşteri","Notified by Customer","Notified by Bozankaya"))</f>
        <v>Notified by Customer</v>
      </c>
      <c r="K770" s="103" t="e">
        <f>VLOOKUP([4]SayfaKAY!L324,#REF!,2,FALSE)</f>
        <v>#REF!</v>
      </c>
      <c r="L770" s="165" t="str">
        <f>[4]SayfaKAY!X324</f>
        <v>MEDCOM SP. Z O.O.</v>
      </c>
      <c r="M770" s="107" t="str">
        <f t="shared" si="498"/>
        <v>KAY5+6-BOZ-KAY5+6-FF-323</v>
      </c>
      <c r="N770" s="105" t="str">
        <f>[4]SayfaKAY!M324</f>
        <v>3872 NOLU ARAÇ ÇİFTE KÜMBET 2.PERON ÇIKIŞINDA HSCB AÇTI.İNVERTÖR ARIZASI VERDİHSCB KAPATMADI.ARAÇ RESETLENDİKTEN SONRA HSCB KAPATTI HAREKET ETTİ.DAHA SONRA DOĞU TERMİNALİ 2.PERONDA TEKRAR HSCB AÇTI MA VE MB İNVERTÖR ARIZASI VERDİ.ARAÇ KENDİLİĞİNDEN PANTOĞRAF İNDİRDİ.ARAÇ TEKRAR RESETLENDİKTEN SONRA HAREKET ETTİ.ARIZA NEDENİYLE YOLCULAR TAHLİYE EDİLEREK DOĞU CEP HATIINA ALINDI. 21:47 KUMSMALL -İLDEM SEFERİ İPTAL EDİLDİ.TOPLAMDA 1 SEFER İPTALİ YAŞANMIŞTIR</v>
      </c>
      <c r="O770" s="166" t="str">
        <f>[4]SayfaKAY!P324</f>
        <v>A-Sürüşü engeller</v>
      </c>
      <c r="P770" s="166" t="str">
        <f>[4]SayfaKAY!Q324</f>
        <v>A(Hareket etmeyi engelleyen arıza)</v>
      </c>
      <c r="Q770" s="166" t="str">
        <f>[4]SayfaKAY!R324</f>
        <v>N.A(Yaralanma yok)</v>
      </c>
      <c r="R770" s="132" t="str" cm="1">
        <f t="array" ref="R770">IF([4]SayfaKAY!U324="","",_xlfn.IFS([4]SayfaKAY!U324="Bozankaya","Bozankaya",[4]SayfaKAY!U324="Müşteri","Customer",[4]SayfaKAY!U324="Tedarikçi","Equipment Supplier"))</f>
        <v>Equipment Supplier</v>
      </c>
      <c r="S770" s="204" t="str">
        <f>[4]SayfaKAY!N324</f>
        <v>Aracın kontrolleri yapıldı MA modülü Selectron DIT_MA_01 ve DIT_MA_02 modülleri yanmış değişimi ve kapı klemensine -24 v geliyordu değişimi yapıldı. Kablo numaraları " GA1030.01- GA1029.01-GA1063.01- GA1064.01</v>
      </c>
      <c r="T770" s="133" t="str">
        <f>[4]SayfaKAY!AD324</f>
        <v>*Ekipman değiştirilecek</v>
      </c>
      <c r="U770" s="132" t="str">
        <f>[4]SayfaKAY!W324</f>
        <v>Evet</v>
      </c>
      <c r="V770" s="108">
        <f>[4]SayfaKAY!AZ324</f>
        <v>1</v>
      </c>
      <c r="W770" s="136">
        <f t="shared" si="499"/>
        <v>45633</v>
      </c>
      <c r="X770" s="137" t="str">
        <f t="shared" si="500"/>
        <v>05:00</v>
      </c>
      <c r="Y770" s="235">
        <f>[4]SayfaKAY!AE324</f>
        <v>45633.208333333299</v>
      </c>
      <c r="Z770" s="192">
        <f t="shared" si="501"/>
        <v>45635</v>
      </c>
      <c r="AA770" s="110" t="str">
        <f t="shared" si="502"/>
        <v>15:00</v>
      </c>
      <c r="AB770" s="182">
        <f>[4]SayfaKAY!BA324</f>
        <v>45635.625</v>
      </c>
      <c r="AC770" s="257">
        <f t="shared" si="503"/>
        <v>19239.999999987194</v>
      </c>
      <c r="AD770" s="111">
        <f t="shared" si="504"/>
        <v>45635</v>
      </c>
      <c r="AE770" s="111" t="str">
        <f t="shared" si="505"/>
        <v>15:00</v>
      </c>
      <c r="AF770" s="235">
        <f>[4]SayfaKAY!BA324</f>
        <v>45635.625</v>
      </c>
      <c r="AG770" s="179" t="str">
        <f>[4]SayfaKAY!S324</f>
        <v>(II) Aynı Araçta Tekrarlayan Arıza</v>
      </c>
      <c r="AH770" s="178" t="str">
        <f t="shared" si="506"/>
        <v>Bu Arıza Aracın Servise Verilmesine Engel</v>
      </c>
      <c r="AI770" s="163" t="str">
        <f>[4]SayfaKAY!AV324</f>
        <v/>
      </c>
      <c r="AJ770" s="164" t="str">
        <f t="shared" si="507"/>
        <v/>
      </c>
      <c r="AK770" s="164" t="str">
        <f t="shared" si="508"/>
        <v/>
      </c>
      <c r="AL770" s="112" t="str">
        <f>[4]SayfaKAY!AX324</f>
        <v/>
      </c>
      <c r="AM770" s="257" cm="1">
        <f t="array" ref="AM770">IFERROR(IF(AND(P770&lt;&gt;"D(Arıza Değil)",AH770="Bu Arıza Aracın Servise Verilmesine Engel Değil"),
IF(Z770-F770&gt;0,(AB770-Y770)*24*60,
IF(OR(AND(G770&gt;$AS$1,G770&lt;$AT$1),AND(G770&gt;$AU$1,G770&lt;$AV$1)),
(AF770-H770)*24*60,     BH:BH0)),        AN770),0)</f>
        <v>19239.999999987194</v>
      </c>
      <c r="AN770" s="257">
        <f t="shared" si="509"/>
        <v>19239.999999987194</v>
      </c>
      <c r="AO770" s="174" t="str">
        <f>[4]SayfaKAY!AG324</f>
        <v>Medcom</v>
      </c>
      <c r="AP770" s="174" t="str">
        <f>[4]SayfaKAY!AI324</f>
        <v>E110-7562</v>
      </c>
      <c r="AQ770" s="174" t="str">
        <f>[4]SayfaKAY!AQ324</f>
        <v/>
      </c>
      <c r="AR770" s="174" t="str">
        <f>[4]SayfaKAY!AH324</f>
        <v>DIT</v>
      </c>
      <c r="AS770" s="174">
        <f>[4]SayfaKAY!AJ324</f>
        <v>2</v>
      </c>
      <c r="AT770" s="175" t="str">
        <f>[4]SayfaKAY!AM324</f>
        <v/>
      </c>
      <c r="AU770" s="176" t="str">
        <f>[4]SayfaKAY!AL324</f>
        <v/>
      </c>
      <c r="AV770" s="176" t="str">
        <f>[4]SayfaKAY!AP324</f>
        <v/>
      </c>
      <c r="AW770" s="177" t="str">
        <f>[4]SayfaKAY!AT324</f>
        <v/>
      </c>
      <c r="AX770" s="194">
        <f t="shared" si="510"/>
        <v>211639.99999985914</v>
      </c>
      <c r="AY770" s="168"/>
      <c r="AZ770" s="167"/>
      <c r="BA770" s="113"/>
      <c r="BB770" s="171"/>
      <c r="BC770" s="114"/>
      <c r="BD770" s="114"/>
      <c r="BE770" s="114"/>
      <c r="BF770" s="114"/>
      <c r="BG770" s="114"/>
      <c r="BH770" s="114" t="str">
        <f>IFERROR(FRACAS!AN327, "Hata Var")</f>
        <v/>
      </c>
      <c r="BI770" s="114"/>
      <c r="BJ770" s="114"/>
      <c r="BK770" s="105" t="str">
        <f>[4]SayfaKAY!AW324</f>
        <v/>
      </c>
      <c r="BL770" s="105" t="str">
        <f>[4]SayfaKAY!V324</f>
        <v>MEDCOM SP. Z O.O.</v>
      </c>
      <c r="BM770" s="114"/>
      <c r="BN770" s="171" t="str">
        <f t="shared" si="511"/>
        <v>x yok</v>
      </c>
      <c r="BO770" s="171" t="str">
        <f t="shared" si="512"/>
        <v>aynı gün giderilen arıza</v>
      </c>
      <c r="BP770" s="171" t="str">
        <f t="shared" si="513"/>
        <v>Bir günden fazla süren arıza</v>
      </c>
      <c r="BQ770" s="226">
        <f t="shared" si="514"/>
        <v>15759.9999999383</v>
      </c>
      <c r="BR770" s="226">
        <f t="shared" si="515"/>
        <v>3480.0000000488944</v>
      </c>
      <c r="BS770" s="226">
        <f t="shared" si="516"/>
        <v>19239.999999987194</v>
      </c>
      <c r="BT770" s="114"/>
      <c r="BU770" s="242"/>
      <c r="BV770" s="233">
        <f t="shared" si="517"/>
        <v>8</v>
      </c>
      <c r="BW770" s="226" t="str">
        <f t="shared" si="518"/>
        <v>Evet, çakışma var</v>
      </c>
      <c r="BX770" s="229"/>
      <c r="BY770" s="247">
        <f t="shared" si="519"/>
        <v>10.944444444401597</v>
      </c>
      <c r="BZ770" s="247">
        <f t="shared" si="520"/>
        <v>2.4166666667006211</v>
      </c>
      <c r="CA770" s="247">
        <f t="shared" si="521"/>
        <v>13.361111111102218</v>
      </c>
      <c r="CB770" s="213"/>
      <c r="CC770" s="211"/>
      <c r="CD770" s="196"/>
      <c r="CE770" s="213">
        <v>323</v>
      </c>
      <c r="CF770" s="182">
        <f t="shared" si="522"/>
        <v>45622.263888888898</v>
      </c>
      <c r="CG770" s="182">
        <f t="shared" si="523"/>
        <v>45635.625</v>
      </c>
      <c r="CH770" s="196"/>
      <c r="CI770" s="196"/>
      <c r="CJ770" s="196"/>
      <c r="CK770" s="196">
        <f t="shared" si="524"/>
        <v>2.4166666667006211</v>
      </c>
      <c r="CL770" s="196">
        <f t="shared" si="525"/>
        <v>10.944444444401597</v>
      </c>
      <c r="CM770" s="196">
        <f t="shared" si="526"/>
        <v>13.361111111102218</v>
      </c>
      <c r="CN770" s="114"/>
      <c r="CO770" s="115">
        <f t="shared" si="527"/>
        <v>19239.999999987194</v>
      </c>
      <c r="CP770" s="116">
        <f t="shared" si="528"/>
        <v>145.00000000203727</v>
      </c>
      <c r="CQ770" s="117">
        <f t="shared" si="529"/>
        <v>0.26388888889778173</v>
      </c>
      <c r="CR770" s="117">
        <f t="shared" si="530"/>
        <v>45633.208333333299</v>
      </c>
      <c r="CS770" s="117">
        <f t="shared" si="531"/>
        <v>45635.625</v>
      </c>
      <c r="CT770" s="118">
        <f t="shared" si="532"/>
        <v>65711439.99999994</v>
      </c>
      <c r="CU770" s="118">
        <f t="shared" si="533"/>
        <v>3480.0000000488944</v>
      </c>
      <c r="CV770" s="118">
        <f t="shared" si="534"/>
        <v>65714919.999999985</v>
      </c>
      <c r="CW770" s="119">
        <f t="shared" si="535"/>
        <v>0.99994704398940082</v>
      </c>
    </row>
    <row r="771" spans="1:101" ht="118.5" customHeight="1" x14ac:dyDescent="0.3">
      <c r="A771" s="160" t="str">
        <f>[4]SayfaKAY!C325</f>
        <v>KAY5+6</v>
      </c>
      <c r="B771" s="104" t="str">
        <f>[4]SayfaKAY!D325</f>
        <v>3872(1)</v>
      </c>
      <c r="C771" s="105" t="str">
        <f>[4]SayfaKAY!E325</f>
        <v>MA</v>
      </c>
      <c r="D771" s="105">
        <f>[4]SayfaKAY!F325</f>
        <v>101875</v>
      </c>
      <c r="E771" s="106" t="str">
        <f>[4]SayfaKAY!G325</f>
        <v>BOZ-KAY5+6-FF-324</v>
      </c>
      <c r="F771" s="134">
        <f t="shared" si="496"/>
        <v>45622</v>
      </c>
      <c r="G771" s="135">
        <f t="shared" si="497"/>
        <v>0.26388888889778173</v>
      </c>
      <c r="H771" s="235">
        <f>[4]SayfaKAY!H325</f>
        <v>45622.263888888898</v>
      </c>
      <c r="I771" s="104" t="str">
        <f>[4]SayfaKAY!I325</f>
        <v>Hat/Line</v>
      </c>
      <c r="J771" s="103" t="str">
        <f>IF([4]SayfaKAY!J325="","",IF([4]SayfaKAY!J325="Müşteri","Notified by Customer","Notified by Bozankaya"))</f>
        <v>Notified by Customer</v>
      </c>
      <c r="K771" s="103" t="e">
        <f>VLOOKUP([4]SayfaKAY!L325,#REF!,2,FALSE)</f>
        <v>#REF!</v>
      </c>
      <c r="L771" s="165" t="str">
        <f>[4]SayfaKAY!X325</f>
        <v>MEDCOM SP. Z O.O.</v>
      </c>
      <c r="M771" s="107" t="str">
        <f t="shared" si="498"/>
        <v>KAY5+6-BOZ-KAY5+6-FF-324</v>
      </c>
      <c r="N771" s="105" t="str">
        <f>[4]SayfaKAY!M325</f>
        <v>3872 NOLU ARAÇ ÇİFTE KÜMBET 2.PERON ÇIKIŞINDA HSCB AÇTI.İNVERTÖR ARIZASI VERDİHSCB KAPATMADI.ARAÇ RESETLENDİKTEN SONRA HSCB KAPATTI HAREKET ETTİ.DAHA SONRA DOĞU TERMİNALİ 2.PERONDA TEKRAR HSCB AÇTI MA VE MB İNVERTÖR ARIZASI VERDİ.ARAÇ KENDİLİĞİNDEN PANTOĞRAF İNDİRDİ.ARAÇ TEKRAR RESETLENDİKTEN SONRA HAREKET ETTİ.ARIZA NEDENİYLE YOLCULAR TAHLİYE EDİLEREK DOĞU CEP HATIINA ALINDI. 21:47 KUMSMALL -İLDEM SEFERİ İPTAL EDİLDİ.TOPLAMDA 1 SEFER İPTALİ YAŞANMIŞTIR.</v>
      </c>
      <c r="O771" s="166" t="str">
        <f>[4]SayfaKAY!P325</f>
        <v>A-Sürüşü engeller</v>
      </c>
      <c r="P771" s="166" t="str">
        <f>[4]SayfaKAY!Q325</f>
        <v>A(Hareket etmeyi engelleyen arıza)</v>
      </c>
      <c r="Q771" s="166" t="str">
        <f>[4]SayfaKAY!R325</f>
        <v>N.A(Yaralanma yok)</v>
      </c>
      <c r="R771" s="132" t="str" cm="1">
        <f t="array" ref="R771">IF([4]SayfaKAY!U325="","",_xlfn.IFS([4]SayfaKAY!U325="Bozankaya","Bozankaya",[4]SayfaKAY!U325="Müşteri","Customer",[4]SayfaKAY!U325="Tedarikçi","Equipment Supplier"))</f>
        <v>Equipment Supplier</v>
      </c>
      <c r="S771" s="204" t="str">
        <f>[4]SayfaKAY!N325</f>
        <v>SELECTRON MODÜLLERİNİN YANMASINDAN DOLAYI TBA'LAR ZARAR GÖRMÜŞTÜR</v>
      </c>
      <c r="T771" s="133" t="str">
        <f>[4]SayfaKAY!AD325</f>
        <v>*Ekipman değiştirilecek</v>
      </c>
      <c r="U771" s="132" t="str">
        <f>[4]SayfaKAY!W325</f>
        <v/>
      </c>
      <c r="V771" s="108">
        <f>[4]SayfaKAY!AZ325</f>
        <v>1</v>
      </c>
      <c r="W771" s="136">
        <f t="shared" si="499"/>
        <v>45622</v>
      </c>
      <c r="X771" s="137" t="str">
        <f t="shared" si="500"/>
        <v>06:50</v>
      </c>
      <c r="Y771" s="235">
        <f>[4]SayfaKAY!AE325</f>
        <v>45622.284722222197</v>
      </c>
      <c r="Z771" s="109">
        <f t="shared" si="501"/>
        <v>45635</v>
      </c>
      <c r="AA771" s="110" t="str">
        <f t="shared" si="502"/>
        <v>15:00</v>
      </c>
      <c r="AB771" s="182">
        <f>[4]SayfaKAY!BA325</f>
        <v>45635.625</v>
      </c>
      <c r="AC771" s="257">
        <f t="shared" si="503"/>
        <v>19239.999999987194</v>
      </c>
      <c r="AD771" s="111">
        <f t="shared" si="504"/>
        <v>45635</v>
      </c>
      <c r="AE771" s="111" t="str">
        <f t="shared" si="505"/>
        <v>15:00</v>
      </c>
      <c r="AF771" s="235">
        <f>[4]SayfaKAY!BA325</f>
        <v>45635.625</v>
      </c>
      <c r="AG771" s="179" t="str">
        <f>[4]SayfaKAY!S325</f>
        <v>(II) Aynı Araçta Tekrarlayan Arıza</v>
      </c>
      <c r="AH771" s="178" t="str">
        <f t="shared" si="506"/>
        <v>Bu Arıza Aracın Servise Verilmesine Engel</v>
      </c>
      <c r="AI771" s="163" t="str">
        <f>[4]SayfaKAY!AV325</f>
        <v/>
      </c>
      <c r="AJ771" s="164" t="str">
        <f t="shared" si="507"/>
        <v/>
      </c>
      <c r="AK771" s="164" t="str">
        <f t="shared" si="508"/>
        <v/>
      </c>
      <c r="AL771" s="112" t="str">
        <f>[4]SayfaKAY!AX325</f>
        <v/>
      </c>
      <c r="AM771" s="257" cm="1">
        <f t="array" ref="AM771">IFERROR(IF(AND(P771&lt;&gt;"D(Arıza Değil)",AH771="Bu Arıza Aracın Servise Verilmesine Engel Değil"),
IF(Z771-F771&gt;0,(AB771-Y771)*24*60,
IF(OR(AND(G771&gt;$AS$1,G771&lt;$AT$1),AND(G771&gt;$AU$1,G771&lt;$AV$1)),
(AF771-H771)*24*60,     BH:BH0)),        AN771),0)</f>
        <v>19239.999999987194</v>
      </c>
      <c r="AN771" s="257">
        <f t="shared" si="509"/>
        <v>19239.999999987194</v>
      </c>
      <c r="AO771" s="174" t="str">
        <f>[4]SayfaKAY!AG325</f>
        <v>MEDCOM</v>
      </c>
      <c r="AP771" s="174" t="str">
        <f>[4]SayfaKAY!AI325</f>
        <v>E110-7560</v>
      </c>
      <c r="AQ771" s="174" t="str">
        <f>[4]SayfaKAY!AQ325</f>
        <v/>
      </c>
      <c r="AR771" s="174" t="str">
        <f>[4]SayfaKAY!AH325</f>
        <v>TBA</v>
      </c>
      <c r="AS771" s="174">
        <f>[4]SayfaKAY!AJ325</f>
        <v>3</v>
      </c>
      <c r="AT771" s="175" t="str">
        <f>[4]SayfaKAY!AM325</f>
        <v/>
      </c>
      <c r="AU771" s="176" t="str">
        <f>[4]SayfaKAY!AL325</f>
        <v/>
      </c>
      <c r="AV771" s="176" t="str">
        <f>[4]SayfaKAY!AP325</f>
        <v/>
      </c>
      <c r="AW771" s="177" t="str">
        <f>[4]SayfaKAY!AT325</f>
        <v/>
      </c>
      <c r="AX771" s="194">
        <f t="shared" si="510"/>
        <v>211639.99999985914</v>
      </c>
      <c r="AY771" s="168"/>
      <c r="AZ771" s="167"/>
      <c r="BA771" s="113"/>
      <c r="BB771" s="171" t="str">
        <f>IF($AQ$1="X", IF(AND(G771&gt;=$AS$1,G771&lt;=$AT$1),IF(P771&lt;&gt;"D(Arıza Değil)",AC771,0), IF(AND(G771&gt;=$AU$1,G771&lt;=$AV$1),IF(P771&lt;&gt;"D(Arıza Değil)",AC771,0), "")), "")</f>
        <v/>
      </c>
      <c r="BC771" s="114"/>
      <c r="BD771" s="114"/>
      <c r="BE771" s="114"/>
      <c r="BF771" s="114"/>
      <c r="BG771" s="114"/>
      <c r="BH771" s="114" t="str">
        <f>IFERROR(FRACAS!AN328, "Hata Var")</f>
        <v/>
      </c>
      <c r="BI771" s="114"/>
      <c r="BJ771" s="114"/>
      <c r="BK771" s="105" t="str">
        <f>[4]SayfaKAY!AW325</f>
        <v/>
      </c>
      <c r="BL771" s="105" t="str">
        <f>[4]SayfaKAY!V325</f>
        <v>MEDCOM SP. Z O.O.</v>
      </c>
      <c r="BM771" s="114"/>
      <c r="BN771" s="171" t="str">
        <f t="shared" si="511"/>
        <v>x yok</v>
      </c>
      <c r="BO771" s="171" t="str">
        <f t="shared" si="512"/>
        <v>aynı gün giderilen arıza</v>
      </c>
      <c r="BP771" s="171" t="str">
        <f t="shared" si="513"/>
        <v>Bir günden fazla süren arıza</v>
      </c>
      <c r="BQ771" s="226">
        <f t="shared" si="514"/>
        <v>29.999999951105565</v>
      </c>
      <c r="BR771" s="226">
        <f t="shared" si="515"/>
        <v>19210.000000036089</v>
      </c>
      <c r="BS771" s="226">
        <f t="shared" si="516"/>
        <v>19239.999999987194</v>
      </c>
      <c r="BT771" s="114"/>
      <c r="BU771" s="242"/>
      <c r="BV771" s="233">
        <f t="shared" si="517"/>
        <v>8</v>
      </c>
      <c r="BW771" s="226" t="str">
        <f t="shared" si="518"/>
        <v>Evet, çakışma var</v>
      </c>
      <c r="BX771" s="229"/>
      <c r="BY771" s="247">
        <f t="shared" si="519"/>
        <v>2.0833333299378864E-2</v>
      </c>
      <c r="BZ771" s="247">
        <f t="shared" si="520"/>
        <v>13.340277777802839</v>
      </c>
      <c r="CA771" s="247">
        <f t="shared" si="521"/>
        <v>13.361111111102218</v>
      </c>
      <c r="CB771" s="213"/>
      <c r="CC771" s="211"/>
      <c r="CD771" s="196"/>
      <c r="CE771" s="213">
        <v>324</v>
      </c>
      <c r="CF771" s="182">
        <f t="shared" si="522"/>
        <v>45622.263888888898</v>
      </c>
      <c r="CG771" s="182">
        <f t="shared" si="523"/>
        <v>45635.625</v>
      </c>
      <c r="CH771" s="196"/>
      <c r="CI771" s="196"/>
      <c r="CJ771" s="196"/>
      <c r="CK771" s="196">
        <f t="shared" si="524"/>
        <v>13.340277777802839</v>
      </c>
      <c r="CL771" s="196">
        <f t="shared" si="525"/>
        <v>2.0833333299378864E-2</v>
      </c>
      <c r="CM771" s="196">
        <f t="shared" si="526"/>
        <v>13.361111111102218</v>
      </c>
      <c r="CN771" s="114"/>
      <c r="CO771" s="115">
        <f t="shared" si="527"/>
        <v>19239.999999987194</v>
      </c>
      <c r="CP771" s="116">
        <f t="shared" si="528"/>
        <v>800.41666666817036</v>
      </c>
      <c r="CQ771" s="117">
        <f t="shared" si="529"/>
        <v>0.26388888889778173</v>
      </c>
      <c r="CR771" s="117">
        <f t="shared" si="530"/>
        <v>45622.284722222197</v>
      </c>
      <c r="CS771" s="117">
        <f t="shared" si="531"/>
        <v>45635.625</v>
      </c>
      <c r="CT771" s="118">
        <f t="shared" si="532"/>
        <v>65695709.999999948</v>
      </c>
      <c r="CU771" s="118">
        <f t="shared" si="533"/>
        <v>19210.000000036089</v>
      </c>
      <c r="CV771" s="118">
        <f t="shared" si="534"/>
        <v>65714919.999999985</v>
      </c>
      <c r="CW771" s="119">
        <f t="shared" si="535"/>
        <v>0.99970767673459793</v>
      </c>
    </row>
    <row r="772" spans="1:101" ht="118.5" customHeight="1" x14ac:dyDescent="0.3">
      <c r="A772" s="160" t="str">
        <f>[4]SayfaKAY!C538</f>
        <v>KAY5+6</v>
      </c>
      <c r="B772" s="104" t="str">
        <f>[4]SayfaKAY!D538</f>
        <v>3877(6)</v>
      </c>
      <c r="C772" s="105" t="str">
        <f>[4]SayfaKAY!E538</f>
        <v>MA</v>
      </c>
      <c r="D772" s="105">
        <f>[4]SayfaKAY!F538</f>
        <v>61144</v>
      </c>
      <c r="E772" s="106" t="str">
        <f>[4]SayfaKAY!G538</f>
        <v>BOZ-KAY5+6-FF-537</v>
      </c>
      <c r="F772" s="193">
        <f t="shared" si="496"/>
        <v>45622</v>
      </c>
      <c r="G772" s="135">
        <f t="shared" si="497"/>
        <v>0.24166666669771075</v>
      </c>
      <c r="H772" s="235">
        <f>[4]SayfaKAY!H538</f>
        <v>45622.241666666698</v>
      </c>
      <c r="I772" s="104" t="str">
        <f>[4]SayfaKAY!I538</f>
        <v>Hat/Line</v>
      </c>
      <c r="J772" s="103" t="str">
        <f>IF([4]SayfaKAY!J538="","",IF([4]SayfaKAY!J538="Müşteri","Notified by Customer","Notified by Bozankaya"))</f>
        <v>Notified by Customer</v>
      </c>
      <c r="K772" s="103" t="e">
        <f>VLOOKUP([4]SayfaKAY!L538,#REF!,2,FALSE)</f>
        <v>#REF!</v>
      </c>
      <c r="L772" s="165" t="str">
        <f>[4]SayfaKAY!X538</f>
        <v>ELTESAN ELEKTRO MEKANİK SOĞUTMA SAN</v>
      </c>
      <c r="M772" s="107" t="str">
        <f t="shared" si="498"/>
        <v>KAY5+6-BOZ-KAY5+6-FF-537</v>
      </c>
      <c r="N772" s="105" t="str">
        <f>[4]SayfaKAY!M538</f>
        <v>Araçların kliması soğuk üflüyor.</v>
      </c>
      <c r="O772" s="166" t="str">
        <f>[4]SayfaKAY!P538</f>
        <v>D-Arıza değil</v>
      </c>
      <c r="P772" s="166" t="str">
        <f>[4]SayfaKAY!Q538</f>
        <v>B(Servisten çekmeye etki eden arıza)</v>
      </c>
      <c r="Q772" s="166" t="str">
        <f>[4]SayfaKAY!R538</f>
        <v>N.A(Yaralanma yok)</v>
      </c>
      <c r="R772" s="132" t="str" cm="1">
        <f t="array" ref="R772">IF([4]SayfaKAY!U538="","",_xlfn.IFS([4]SayfaKAY!U538="Bozankaya","Bozankaya",[4]SayfaKAY!U538="Müşteri","Customer",[4]SayfaKAY!U538="Tedarikçi","Equipment Supplier"))</f>
        <v>Equipment Supplier</v>
      </c>
      <c r="S772" s="204" t="str">
        <f>[4]SayfaKAY!N538</f>
        <v>Yolcu klima bölümüne tekrar yazılım yüklendi. 24V testler yapıldı. Sorun giderildi.</v>
      </c>
      <c r="T772" s="133" t="str">
        <f>[4]SayfaKAY!AD538</f>
        <v>*Arıza çözülecek</v>
      </c>
      <c r="U772" s="132" t="str">
        <f>[4]SayfaKAY!W538</f>
        <v>Evet</v>
      </c>
      <c r="V772" s="108">
        <f>[4]SayfaKAY!AZ538</f>
        <v>2</v>
      </c>
      <c r="W772" s="136">
        <f t="shared" si="499"/>
        <v>45622</v>
      </c>
      <c r="X772" s="137" t="str">
        <f t="shared" si="500"/>
        <v>06:00</v>
      </c>
      <c r="Y772" s="235">
        <f>[4]SayfaKAY!AE538</f>
        <v>45622.25</v>
      </c>
      <c r="Z772" s="192">
        <f t="shared" si="501"/>
        <v>45622</v>
      </c>
      <c r="AA772" s="110" t="str">
        <f t="shared" si="502"/>
        <v>09:00</v>
      </c>
      <c r="AB772" s="182">
        <f>[4]SayfaKAY!BA538</f>
        <v>45622.375</v>
      </c>
      <c r="AC772" s="257">
        <f t="shared" si="503"/>
        <v>191.99999995529652</v>
      </c>
      <c r="AD772" s="111">
        <f t="shared" si="504"/>
        <v>45622</v>
      </c>
      <c r="AE772" s="111" t="str">
        <f t="shared" si="505"/>
        <v>09:00</v>
      </c>
      <c r="AF772" s="235">
        <f>[4]SayfaKAY!BA538</f>
        <v>45622.375</v>
      </c>
      <c r="AG772" s="179" t="str">
        <f>[4]SayfaKAY!S538</f>
        <v>(III) Farklı Araçlarda Tekrarlayan Arıza</v>
      </c>
      <c r="AH772" s="178" t="str">
        <f t="shared" si="506"/>
        <v>Bu Arıza Aracın Servise Verilmesine Engel</v>
      </c>
      <c r="AI772" s="163" t="str">
        <f>[4]SayfaKAY!AV538</f>
        <v/>
      </c>
      <c r="AJ772" s="164" t="str">
        <f t="shared" si="507"/>
        <v/>
      </c>
      <c r="AK772" s="164" t="str">
        <f t="shared" si="508"/>
        <v/>
      </c>
      <c r="AL772" s="112" t="str">
        <f>[4]SayfaKAY!AX538</f>
        <v/>
      </c>
      <c r="AM772" s="257" cm="1">
        <f t="array" ref="AM772">IFERROR(IF(AND(P772&lt;&gt;"D(Arıza Değil)",AH772="Bu Arıza Aracın Servise Verilmesine Engel Değil"),
IF(Z772-F772&gt;0,(AB772-Y772)*24*60,
IF(OR(AND(G772&gt;$AS$1,G772&lt;$AT$1),AND(G772&gt;$AU$1,G772&lt;$AV$1)),
(AF772-H772)*24*60,     BH:BH0)),        AN772),0)</f>
        <v>191.99999995529652</v>
      </c>
      <c r="AN772" s="257">
        <f t="shared" si="509"/>
        <v>191.99999995529652</v>
      </c>
      <c r="AO772" s="174" t="str">
        <f>[4]SayfaKAY!AG538</f>
        <v/>
      </c>
      <c r="AP772" s="174" t="str">
        <f>[4]SayfaKAY!AI538</f>
        <v>H500-7240</v>
      </c>
      <c r="AQ772" s="174" t="str">
        <f>[4]SayfaKAY!AQ538</f>
        <v/>
      </c>
      <c r="AR772" s="174" t="str">
        <f>[4]SayfaKAY!AH538</f>
        <v>KLIMA UNITESİ /Eltesan/Hispacold 41,5 kW</v>
      </c>
      <c r="AS772" s="174">
        <f>[4]SayfaKAY!AJ538</f>
        <v>1</v>
      </c>
      <c r="AT772" s="175" t="str">
        <f>[4]SayfaKAY!AM538</f>
        <v/>
      </c>
      <c r="AU772" s="176" t="str">
        <f>[4]SayfaKAY!AL538</f>
        <v/>
      </c>
      <c r="AV772" s="176" t="str">
        <f>[4]SayfaKAY!AP538</f>
        <v/>
      </c>
      <c r="AW772" s="177" t="str">
        <f>[4]SayfaKAY!AT538</f>
        <v/>
      </c>
      <c r="AX772" s="194">
        <f t="shared" si="510"/>
        <v>4223.9999990165234</v>
      </c>
      <c r="AY772" s="168"/>
      <c r="AZ772" s="167"/>
      <c r="BA772" s="113"/>
      <c r="BB772" s="171"/>
      <c r="BC772" s="114"/>
      <c r="BD772" s="114"/>
      <c r="BE772" s="114"/>
      <c r="BF772" s="114"/>
      <c r="BG772" s="114"/>
      <c r="BH772" s="114">
        <f>IFERROR(FRACAS!AN541, "Hata Var")</f>
        <v>29821.999999968102</v>
      </c>
      <c r="BI772" s="114"/>
      <c r="BJ772" s="114"/>
      <c r="BK772" s="105" t="str">
        <f>[4]SayfaKAY!AW538</f>
        <v/>
      </c>
      <c r="BL772" s="105" t="str">
        <f>[4]SayfaKAY!V538</f>
        <v>ELTESAN ELEKTRO MEKANİK SOĞUTMA SAN</v>
      </c>
      <c r="BM772" s="114"/>
      <c r="BN772" s="171" t="str">
        <f t="shared" si="511"/>
        <v>x yok</v>
      </c>
      <c r="BO772" s="171" t="b">
        <f t="shared" si="512"/>
        <v>0</v>
      </c>
      <c r="BP772" s="171" t="b">
        <f t="shared" si="513"/>
        <v>0</v>
      </c>
      <c r="BQ772" s="226">
        <f t="shared" si="514"/>
        <v>11.999999955296516</v>
      </c>
      <c r="BR772" s="226">
        <f t="shared" si="515"/>
        <v>180</v>
      </c>
      <c r="BS772" s="226">
        <f t="shared" si="516"/>
        <v>191.99999995529652</v>
      </c>
      <c r="BT772" s="114"/>
      <c r="BU772" s="242"/>
      <c r="BV772" s="233">
        <f t="shared" si="517"/>
        <v>3</v>
      </c>
      <c r="BW772" s="226" t="str">
        <f t="shared" si="518"/>
        <v>Evet, çakışma var</v>
      </c>
      <c r="BX772" s="229"/>
      <c r="BY772" s="247">
        <f t="shared" si="519"/>
        <v>8.3333333022892475E-3</v>
      </c>
      <c r="BZ772" s="247">
        <f t="shared" si="520"/>
        <v>0.125</v>
      </c>
      <c r="CA772" s="247">
        <f t="shared" si="521"/>
        <v>0.13333333330228925</v>
      </c>
      <c r="CB772" s="213"/>
      <c r="CC772" s="211"/>
      <c r="CD772" s="196"/>
      <c r="CE772" s="213">
        <v>537</v>
      </c>
      <c r="CF772" s="182">
        <f t="shared" si="522"/>
        <v>45622.241666666698</v>
      </c>
      <c r="CG772" s="182">
        <f t="shared" si="523"/>
        <v>45622.375</v>
      </c>
      <c r="CH772" s="196"/>
      <c r="CI772" s="196"/>
      <c r="CJ772" s="196"/>
      <c r="CK772" s="196">
        <f t="shared" si="524"/>
        <v>0.125</v>
      </c>
      <c r="CL772" s="196">
        <f t="shared" si="525"/>
        <v>8.3333333022892475E-3</v>
      </c>
      <c r="CM772" s="196">
        <f t="shared" si="526"/>
        <v>0.13333333330228925</v>
      </c>
      <c r="CN772" s="114"/>
      <c r="CO772" s="115">
        <f t="shared" si="527"/>
        <v>191.99999995529652</v>
      </c>
      <c r="CP772" s="116">
        <f t="shared" si="528"/>
        <v>7.5</v>
      </c>
      <c r="CQ772" s="117">
        <f t="shared" si="529"/>
        <v>0.24166666669771075</v>
      </c>
      <c r="CR772" s="117">
        <f t="shared" si="530"/>
        <v>45622.25</v>
      </c>
      <c r="CS772" s="117">
        <f t="shared" si="531"/>
        <v>45622.375</v>
      </c>
      <c r="CT772" s="118">
        <f t="shared" si="532"/>
        <v>65695691.999999955</v>
      </c>
      <c r="CU772" s="118">
        <f t="shared" si="533"/>
        <v>180</v>
      </c>
      <c r="CV772" s="118">
        <f t="shared" si="534"/>
        <v>65695871.999999955</v>
      </c>
      <c r="CW772" s="119">
        <f t="shared" si="535"/>
        <v>0.99999726010182188</v>
      </c>
    </row>
    <row r="773" spans="1:101" ht="118.5" customHeight="1" x14ac:dyDescent="0.3">
      <c r="A773" s="160" t="str">
        <f>[4]SayfaKAY!C722</f>
        <v>KAY5+6</v>
      </c>
      <c r="B773" s="104" t="str">
        <f>[4]SayfaKAY!D722</f>
        <v>3880(9)</v>
      </c>
      <c r="C773" s="105" t="str">
        <f>[4]SayfaKAY!E722</f>
        <v>MB</v>
      </c>
      <c r="D773" s="105">
        <f>[4]SayfaKAY!F722</f>
        <v>60613</v>
      </c>
      <c r="E773" s="106" t="str">
        <f>[4]SayfaKAY!G722</f>
        <v>BOZ-KAY5+6-FF-709</v>
      </c>
      <c r="F773" s="193">
        <f t="shared" si="496"/>
        <v>45622</v>
      </c>
      <c r="G773" s="135">
        <f t="shared" si="497"/>
        <v>0.875</v>
      </c>
      <c r="H773" s="235">
        <f>[4]SayfaKAY!H722</f>
        <v>45622.875</v>
      </c>
      <c r="I773" s="104" t="str">
        <f>[4]SayfaKAY!I722</f>
        <v>Hat/Line</v>
      </c>
      <c r="J773" s="103" t="str">
        <f>IF([4]SayfaKAY!J722="","",IF([4]SayfaKAY!J722="Müşteri","Notified by Customer","Notified by Bozankaya"))</f>
        <v>Notified by Customer</v>
      </c>
      <c r="K773" s="103" t="e">
        <f>VLOOKUP([4]SayfaKAY!L722,#REF!,2,FALSE)</f>
        <v>#REF!</v>
      </c>
      <c r="L773" s="165" t="str">
        <f>[4]SayfaKAY!X722</f>
        <v/>
      </c>
      <c r="M773" s="107" t="str">
        <f t="shared" si="498"/>
        <v>KAY5+6-BOZ-KAY5+6-FF-709</v>
      </c>
      <c r="N773" s="105" t="str">
        <f>[4]SayfaKAY!M722</f>
        <v>SBF03 SİGORTASI AKTİFKEN VE ARAÇ SÖNÜK İKEN KUPLÖR ISITICILARI ÇALIŞMAKTADIR. AKÜYÜ BİTİRMEKTEDİR</v>
      </c>
      <c r="O773" s="166" t="str">
        <f>[4]SayfaKAY!P722</f>
        <v>D-Arıza değil</v>
      </c>
      <c r="P773" s="166" t="str">
        <f>[4]SayfaKAY!Q722</f>
        <v>B(Servisten çekmeye etki eden arıza)</v>
      </c>
      <c r="Q773" s="166" t="str">
        <f>[4]SayfaKAY!R722</f>
        <v>N.A(Yaralanma yok)</v>
      </c>
      <c r="R773" s="132" t="str" cm="1">
        <f t="array" ref="R773">IF([4]SayfaKAY!U722="","",_xlfn.IFS([4]SayfaKAY!U722="Bozankaya","Bozankaya",[4]SayfaKAY!U722="Müşteri","Customer",[4]SayfaKAY!U722="Tedarikçi","Equipment Supplier"))</f>
        <v>Bozankaya</v>
      </c>
      <c r="S773" s="204" t="str">
        <f>[4]SayfaKAY!N722</f>
        <v>KUPLÖR ISITICI SİGORTA REVİZYONU YAPILDI</v>
      </c>
      <c r="T773" s="133" t="str">
        <f>[4]SayfaKAY!AD722</f>
        <v>Ekipman yenisi ile değiştirildi</v>
      </c>
      <c r="U773" s="132" t="str">
        <f>[4]SayfaKAY!W722</f>
        <v/>
      </c>
      <c r="V773" s="108" t="str">
        <f>[4]SayfaKAY!AZ722</f>
        <v/>
      </c>
      <c r="W773" s="136">
        <f t="shared" si="499"/>
        <v>45660</v>
      </c>
      <c r="X773" s="137" t="str">
        <f t="shared" si="500"/>
        <v>05:00</v>
      </c>
      <c r="Y773" s="235">
        <f>[4]SayfaKAY!AE722</f>
        <v>45660.208333333299</v>
      </c>
      <c r="Z773" s="109">
        <f t="shared" si="501"/>
        <v>45660</v>
      </c>
      <c r="AA773" s="110" t="str">
        <f t="shared" si="502"/>
        <v>06:00</v>
      </c>
      <c r="AB773" s="182">
        <f>[4]SayfaKAY!BA722</f>
        <v>45660.25</v>
      </c>
      <c r="AC773" s="257">
        <f t="shared" si="503"/>
        <v>53820</v>
      </c>
      <c r="AD773" s="111">
        <f t="shared" si="504"/>
        <v>45660</v>
      </c>
      <c r="AE773" s="111" t="str">
        <f t="shared" si="505"/>
        <v>06:00</v>
      </c>
      <c r="AF773" s="235">
        <f>[4]SayfaKAY!BA722</f>
        <v>45660.25</v>
      </c>
      <c r="AG773" s="179" t="str">
        <f>[4]SayfaKAY!S722</f>
        <v>(III) Farklı Araçlarda Tekrarlayan Arıza</v>
      </c>
      <c r="AH773" s="178" t="str">
        <f t="shared" si="506"/>
        <v>Bu Arıza Aracın Servise Verilmesine Engel</v>
      </c>
      <c r="AI773" s="163" t="str">
        <f>[4]SayfaKAY!AV722</f>
        <v/>
      </c>
      <c r="AJ773" s="164">
        <f t="shared" si="507"/>
        <v>45659</v>
      </c>
      <c r="AK773" s="164" t="str">
        <f t="shared" si="508"/>
        <v>21:00</v>
      </c>
      <c r="AL773" s="112">
        <f>[4]SayfaKAY!AX722</f>
        <v>45659.875</v>
      </c>
      <c r="AM773" s="257" cm="1">
        <f t="array" ref="AM773">IFERROR(IF(AND(P773&lt;&gt;"D(Arıza Değil)",AH773="Bu Arıza Aracın Servise Verilmesine Engel Değil"),
IF(Z773-F773&gt;0,(AB773-Y773)*24*60,
IF(OR(AND(G773&gt;$AS$1,G773&lt;$AT$1),AND(G773&gt;$AU$1,G773&lt;$AV$1)),
(AF773-H773)*24*60,     BH:BH0)),        AN773),0)</f>
        <v>53820</v>
      </c>
      <c r="AN773" s="257">
        <f t="shared" si="509"/>
        <v>53820</v>
      </c>
      <c r="AO773" s="174" t="str">
        <f>[4]SayfaKAY!AG722</f>
        <v/>
      </c>
      <c r="AP773" s="174" t="str">
        <f>[4]SayfaKAY!AI722</f>
        <v/>
      </c>
      <c r="AQ773" s="174" t="str">
        <f>[4]SayfaKAY!AQ722</f>
        <v/>
      </c>
      <c r="AR773" s="174" t="str">
        <f>[4]SayfaKAY!AH722</f>
        <v/>
      </c>
      <c r="AS773" s="174" t="str">
        <f>[4]SayfaKAY!AJ722</f>
        <v/>
      </c>
      <c r="AT773" s="175" t="str">
        <f>[4]SayfaKAY!AM722</f>
        <v/>
      </c>
      <c r="AU773" s="176" t="str">
        <f>[4]SayfaKAY!AL722</f>
        <v/>
      </c>
      <c r="AV773" s="176" t="str">
        <f>[4]SayfaKAY!AP722</f>
        <v/>
      </c>
      <c r="AW773" s="177" t="str">
        <f>[4]SayfaKAY!AT722</f>
        <v/>
      </c>
      <c r="AX773" s="194" t="str">
        <f t="shared" si="510"/>
        <v/>
      </c>
      <c r="AY773" s="168"/>
      <c r="AZ773" s="167"/>
      <c r="BA773" s="113"/>
      <c r="BB773" s="171" t="str">
        <f>IF($AQ$1="X", IF(AND(G773&gt;=$AS$1,G773&lt;=$AT$1),IF(P773&lt;&gt;"D(Arıza Değil)",AC773,0), IF(AND(G773&gt;=$AU$1,G773&lt;=$AV$1),IF(P773&lt;&gt;"D(Arıza Değil)",AC773,0), "")), "")</f>
        <v/>
      </c>
      <c r="BC773" s="114"/>
      <c r="BD773" s="114"/>
      <c r="BE773" s="114"/>
      <c r="BF773" s="114"/>
      <c r="BG773" s="114"/>
      <c r="BH773" s="114">
        <f>IFERROR(FRACAS!AN725, "Hata Var")</f>
        <v>81.000000002095476</v>
      </c>
      <c r="BI773" s="114"/>
      <c r="BJ773" s="114"/>
      <c r="BK773" s="105" t="str">
        <f>[4]SayfaKAY!AW722</f>
        <v/>
      </c>
      <c r="BL773" s="105" t="str">
        <f>[4]SayfaKAY!V722</f>
        <v>Tasarım</v>
      </c>
      <c r="BM773" s="114"/>
      <c r="BN773" s="171" t="str">
        <f t="shared" si="511"/>
        <v>x yok</v>
      </c>
      <c r="BO773" s="171" t="b">
        <f t="shared" si="512"/>
        <v>0</v>
      </c>
      <c r="BP773" s="171" t="str">
        <f t="shared" si="513"/>
        <v>Bir günden fazla süren arıza</v>
      </c>
      <c r="BQ773" s="226">
        <f t="shared" si="514"/>
        <v>53759.999999951106</v>
      </c>
      <c r="BR773" s="226">
        <f t="shared" si="515"/>
        <v>60.000000048894435</v>
      </c>
      <c r="BS773" s="226">
        <f t="shared" si="516"/>
        <v>53820</v>
      </c>
      <c r="BT773" s="114"/>
      <c r="BU773" s="242"/>
      <c r="BV773" s="233">
        <f t="shared" si="517"/>
        <v>7</v>
      </c>
      <c r="BW773" s="226" t="str">
        <f t="shared" si="518"/>
        <v>Evet, çakışma var</v>
      </c>
      <c r="BX773" s="229"/>
      <c r="BY773" s="247">
        <f t="shared" si="519"/>
        <v>37.333333333299379</v>
      </c>
      <c r="BZ773" s="247">
        <f t="shared" si="520"/>
        <v>4.1666666700621136E-2</v>
      </c>
      <c r="CA773" s="247">
        <f t="shared" si="521"/>
        <v>37.375</v>
      </c>
      <c r="CB773" s="213"/>
      <c r="CC773" s="211"/>
      <c r="CD773" s="196"/>
      <c r="CE773" s="213">
        <v>721</v>
      </c>
      <c r="CF773" s="182">
        <f t="shared" si="522"/>
        <v>45622.875</v>
      </c>
      <c r="CG773" s="182">
        <f t="shared" si="523"/>
        <v>45660.25</v>
      </c>
      <c r="CH773" s="196"/>
      <c r="CI773" s="196"/>
      <c r="CJ773" s="196"/>
      <c r="CK773" s="196">
        <f t="shared" si="524"/>
        <v>4.1666666700621136E-2</v>
      </c>
      <c r="CL773" s="196">
        <f t="shared" si="525"/>
        <v>37.333333333299379</v>
      </c>
      <c r="CM773" s="196">
        <f t="shared" si="526"/>
        <v>37.375</v>
      </c>
      <c r="CN773" s="114"/>
      <c r="CO773" s="115">
        <f t="shared" si="527"/>
        <v>53820</v>
      </c>
      <c r="CP773" s="116">
        <f t="shared" si="528"/>
        <v>2.5000000020372681</v>
      </c>
      <c r="CQ773" s="117">
        <f t="shared" si="529"/>
        <v>0.875</v>
      </c>
      <c r="CR773" s="117">
        <f t="shared" si="530"/>
        <v>45660.208333333299</v>
      </c>
      <c r="CS773" s="117">
        <f t="shared" si="531"/>
        <v>45660.25</v>
      </c>
      <c r="CT773" s="118">
        <f t="shared" si="532"/>
        <v>65749439.999999948</v>
      </c>
      <c r="CU773" s="118">
        <f t="shared" si="533"/>
        <v>60.000000048894435</v>
      </c>
      <c r="CV773" s="118">
        <f t="shared" si="534"/>
        <v>65749500</v>
      </c>
      <c r="CW773" s="119">
        <f t="shared" si="535"/>
        <v>0.99999908744553112</v>
      </c>
    </row>
    <row r="774" spans="1:101" ht="118.5" customHeight="1" x14ac:dyDescent="0.3">
      <c r="A774" s="160" t="str">
        <f>[4]SayfaKAY!C323</f>
        <v>KAY5+6</v>
      </c>
      <c r="B774" s="104" t="str">
        <f>[4]SayfaKAY!D323</f>
        <v>3878(7)</v>
      </c>
      <c r="C774" s="105" t="str">
        <f>[4]SayfaKAY!E323</f>
        <v>MA</v>
      </c>
      <c r="D774" s="105">
        <f>[4]SayfaKAY!F323</f>
        <v>80813</v>
      </c>
      <c r="E774" s="106" t="str">
        <f>[4]SayfaKAY!G323</f>
        <v>BOZ-KAY5+6-FF-322</v>
      </c>
      <c r="F774" s="134">
        <f t="shared" ref="F774:F837" si="538">IF(H774="","",INT(H774))</f>
        <v>45621</v>
      </c>
      <c r="G774" s="135">
        <f t="shared" ref="G774:G837" si="539">IF(H774="","",MOD(H774,1))</f>
        <v>0.60555555560131324</v>
      </c>
      <c r="H774" s="235">
        <f>[4]SayfaKAY!H323</f>
        <v>45621.605555555601</v>
      </c>
      <c r="I774" s="104" t="str">
        <f>[4]SayfaKAY!I323</f>
        <v>Hat/Line</v>
      </c>
      <c r="J774" s="103" t="str">
        <f>IF([4]SayfaKAY!J323="","",IF([4]SayfaKAY!J323="Müşteri","Notified by Customer","Notified by Bozankaya"))</f>
        <v>Notified by Customer</v>
      </c>
      <c r="K774" s="103" t="e">
        <f>VLOOKUP([4]SayfaKAY!L323,#REF!,2,FALSE)</f>
        <v>#REF!</v>
      </c>
      <c r="L774" s="165" t="str">
        <f>[4]SayfaKAY!X323</f>
        <v>MEDCOM SP. Z O.O.</v>
      </c>
      <c r="M774" s="107" t="str">
        <f t="shared" ref="M774:M837" si="540">IF( E774="", "", A774&amp;"-"&amp;E774)</f>
        <v>KAY5+6-BOZ-KAY5+6-FF-322</v>
      </c>
      <c r="N774" s="105" t="str">
        <f>[4]SayfaKAY!M323</f>
        <v>İvme kolunun yayı kırılmış</v>
      </c>
      <c r="O774" s="166" t="str">
        <f>[4]SayfaKAY!P323</f>
        <v>A-Sürüşü engeller</v>
      </c>
      <c r="P774" s="166" t="str">
        <f>[4]SayfaKAY!Q323</f>
        <v>A(Hareket etmeyi engelleyen arıza)</v>
      </c>
      <c r="Q774" s="166" t="str">
        <f>[4]SayfaKAY!R323</f>
        <v>N.A(Yaralanma yok)</v>
      </c>
      <c r="R774" s="132" t="str" cm="1">
        <f t="array" ref="R774">IF([4]SayfaKAY!U323="","",_xlfn.IFS([4]SayfaKAY!U323="Bozankaya","Bozankaya",[4]SayfaKAY!U323="Müşteri","Customer",[4]SayfaKAY!U323="Tedarikçi","Equipment Supplier"))</f>
        <v>Equipment Supplier</v>
      </c>
      <c r="S774" s="204" t="str">
        <f>[4]SayfaKAY!N323</f>
        <v>İvme kolu değişimi yapıldı</v>
      </c>
      <c r="T774" s="133" t="str">
        <f>[4]SayfaKAY!AD323</f>
        <v>*Ekipman değiştirilecek</v>
      </c>
      <c r="U774" s="132" t="str">
        <f>[4]SayfaKAY!W323</f>
        <v>Evet</v>
      </c>
      <c r="V774" s="108">
        <f>[4]SayfaKAY!AZ323</f>
        <v>1</v>
      </c>
      <c r="W774" s="136">
        <f t="shared" ref="W774:W837" si="541">IF(Y774="","",INT(Y774))</f>
        <v>45621</v>
      </c>
      <c r="X774" s="137" t="str">
        <f t="shared" ref="X774:X837" si="542">IF(Y774="","",TEXT(Y774,"ss:dd"))</f>
        <v>14:35</v>
      </c>
      <c r="Y774" s="235">
        <f>[4]SayfaKAY!AE323</f>
        <v>45621.607638888898</v>
      </c>
      <c r="Z774" s="109">
        <f t="shared" ref="Z774:Z837" si="543">IF(AB774="","",INT(AB774))</f>
        <v>45621</v>
      </c>
      <c r="AA774" s="110" t="str">
        <f t="shared" ref="AA774:AA837" si="544">IF(AB774="","",TEXT(AB774,"ss:dd"))</f>
        <v>14:39</v>
      </c>
      <c r="AB774" s="182">
        <f>[4]SayfaKAY!BA323</f>
        <v>45621.610416666699</v>
      </c>
      <c r="AC774" s="257">
        <f t="shared" ref="AC774:AC837" si="545">IF(AF774="","",(AF774-H774)*24*60)</f>
        <v>6.9999999809078872</v>
      </c>
      <c r="AD774" s="111">
        <f t="shared" ref="AD774:AD837" si="546">IF(AF774="","",INT(AF774))</f>
        <v>45621</v>
      </c>
      <c r="AE774" s="111" t="str">
        <f t="shared" ref="AE774:AE837" si="547">IF(AF774="","",TEXT(AF774,"ss:dd"))</f>
        <v>14:39</v>
      </c>
      <c r="AF774" s="235">
        <f>[4]SayfaKAY!BA323</f>
        <v>45621.610416666699</v>
      </c>
      <c r="AG774" s="179" t="str">
        <f>[4]SayfaKAY!S323</f>
        <v>(I) İlk Defa Karşılaşılan Arıza</v>
      </c>
      <c r="AH774" s="178" t="str">
        <f t="shared" ref="AH774:AH837" si="548">IF(P774="A(Hareket etmeyi engelleyen arıza)","Bu Arıza Aracın Servise Verilmesine Engel",
 IF(P774="B(Servisten çekmeye etki eden arıza)","Bu Arıza Aracın Servise Verilmesine Engel",
 IF(P774="C(Sisteme etki etmeyen arıza)","Bu Arıza Aracın Servise Verilmesine Engel Değil",
 IF(P774="D(Arıza Değil)","Bu Arıza Aracın Servise Verilmesine Engel Değil",                     ""))))</f>
        <v>Bu Arıza Aracın Servise Verilmesine Engel</v>
      </c>
      <c r="AI774" s="163" t="str">
        <f>[4]SayfaKAY!AV323</f>
        <v/>
      </c>
      <c r="AJ774" s="164" t="str">
        <f t="shared" ref="AJ774:AJ837" si="549">IF(AL774="","",INT(AL774))</f>
        <v/>
      </c>
      <c r="AK774" s="164" t="str">
        <f t="shared" ref="AK774:AK837" si="550">IF(AL774="","",TEXT(AL774,"ss:dd"))</f>
        <v/>
      </c>
      <c r="AL774" s="112" t="str">
        <f>[4]SayfaKAY!AX323</f>
        <v/>
      </c>
      <c r="AM774" s="257" cm="1">
        <f t="array" ref="AM774">IFERROR(IF(AND(P774&lt;&gt;"D(Arıza Değil)",AH774="Bu Arıza Aracın Servise Verilmesine Engel Değil"),
IF(Z774-F774&gt;0,(AB774-Y774)*24*60,
IF(OR(AND(G774&gt;$AS$1,G774&lt;$AT$1),AND(G774&gt;$AU$1,G774&lt;$AV$1)),
(AF774-H774)*24*60,     BH:BH0)),        AN774),0)</f>
        <v>6.9999999809078872</v>
      </c>
      <c r="AN774" s="257">
        <f t="shared" ref="AN774:AN837" si="551">IFERROR(IF(P774&lt;&gt;"D(Arıza Değil)",AC774,0),0)</f>
        <v>6.9999999809078872</v>
      </c>
      <c r="AO774" s="174" t="str">
        <f>[4]SayfaKAY!AG323</f>
        <v>Medcom</v>
      </c>
      <c r="AP774" s="174" t="str">
        <f>[4]SayfaKAY!AI323</f>
        <v>E300-7001</v>
      </c>
      <c r="AQ774" s="174" t="str">
        <f>[4]SayfaKAY!AQ323</f>
        <v/>
      </c>
      <c r="AR774" s="174" t="str">
        <f>[4]SayfaKAY!AH323</f>
        <v>MASTER CONTRROLER S334 C36B</v>
      </c>
      <c r="AS774" s="174" t="str">
        <f>[4]SayfaKAY!AJ323</f>
        <v/>
      </c>
      <c r="AT774" s="175" t="str">
        <f>[4]SayfaKAY!AM323</f>
        <v/>
      </c>
      <c r="AU774" s="176" t="str">
        <f>[4]SayfaKAY!AL323</f>
        <v/>
      </c>
      <c r="AV774" s="176" t="str">
        <f>[4]SayfaKAY!AP323</f>
        <v/>
      </c>
      <c r="AW774" s="177" t="str">
        <f>[4]SayfaKAY!AT323</f>
        <v/>
      </c>
      <c r="AX774" s="194">
        <f t="shared" ref="AX774:AX837" si="552">IF(V774="","",V774*AC774*BC$1)</f>
        <v>76.999999789986759</v>
      </c>
      <c r="AY774" s="168"/>
      <c r="AZ774" s="167"/>
      <c r="BA774" s="113"/>
      <c r="BB774" s="171" t="str">
        <f>IF($AQ$1="X", IF(AND(G774&gt;=$AS$1,G774&lt;=$AT$1),IF(P774&lt;&gt;"D(Arıza Değil)",AC774,0), IF(AND(G774&gt;=$AU$1,G774&lt;=$AV$1),IF(P774&lt;&gt;"D(Arıza Değil)",AC774,0), "")), "")</f>
        <v/>
      </c>
      <c r="BC774" s="114"/>
      <c r="BD774" s="114"/>
      <c r="BE774" s="114"/>
      <c r="BF774" s="114"/>
      <c r="BG774" s="114"/>
      <c r="BH774" s="114" t="str">
        <f>IFERROR(FRACAS!AN326, "Hata Var")</f>
        <v/>
      </c>
      <c r="BI774" s="114"/>
      <c r="BJ774" s="114"/>
      <c r="BK774" s="105" t="str">
        <f>[4]SayfaKAY!AW323</f>
        <v/>
      </c>
      <c r="BL774" s="105" t="str">
        <f>[4]SayfaKAY!V323</f>
        <v>MEDCOM SP. Z O.O.</v>
      </c>
      <c r="BM774" s="114"/>
      <c r="BN774" s="171" t="str">
        <f t="shared" ref="BN774:BN837" si="553">IF($AQ$1="X", IF(AND(G774&gt;=$AS$1,G774&lt;=$AT$1),IF(P774&lt;&gt;"D(Arıza Değil",AC774,0),IF(AND(G774&gt;=$AU$1,G774&lt;=$AV$1),IF(P774&lt;&gt;"D:Arıza Değil",AC774,0), "x var")), "x yok")</f>
        <v>x yok</v>
      </c>
      <c r="BO774" s="171" t="str">
        <f t="shared" ref="BO774:BO837" si="554">IF(OR(AND(G774&gt;$AS$1,G774&lt;$AT$1),AND(G774&gt;$AU$1,G774&lt;$AV$1)),"aynı gün giderilen arıza")</f>
        <v>aynı gün giderilen arıza</v>
      </c>
      <c r="BP774" s="171" t="str">
        <f t="shared" ref="BP774:BP837" si="555">IF(Z774-F774&gt;0,"Bir günden fazla süren arıza",IF(OR(AND(G774&gt;$AS$1,G774&lt;$AT$1),AND(G774&gt;$AU$1,G774&lt;$AV$1)),"aynı gün giderilen arıza"))</f>
        <v>aynı gün giderilen arıza</v>
      </c>
      <c r="BQ774" s="226">
        <f t="shared" ref="BQ774:BQ837" si="556">(Y774-H774)*24*60</f>
        <v>2.9999999469146132</v>
      </c>
      <c r="BR774" s="226">
        <f t="shared" ref="BR774:BR837" si="557">(AB774-Y774)*24*60</f>
        <v>4.000000033993274</v>
      </c>
      <c r="BS774" s="226">
        <f t="shared" ref="BS774:BS837" si="558">(AF774-H774)*24*60</f>
        <v>6.9999999809078872</v>
      </c>
      <c r="BT774" s="114"/>
      <c r="BU774" s="242"/>
      <c r="BV774" s="233">
        <f t="shared" ref="BV774:BV837" si="559">COUNTIFS(B$5:B$9980,B774,H$5:H$9980,"&lt;="&amp;AF774,AF$5:AF$9980,"&gt;="&amp;H774)-1</f>
        <v>2</v>
      </c>
      <c r="BW774" s="226" t="str">
        <f t="shared" ref="BW774:BW837" si="560">IF(COUNTIFS(B$5:B$9980,B774,H$5:H$9980,"&lt;="&amp;AF774,AF$5:AF$9980,"&gt;="&amp;H774)&gt;1,"Evet, çakışma var","Hayır, çakışma yok")</f>
        <v>Evet, çakışma var</v>
      </c>
      <c r="BX774" s="229"/>
      <c r="BY774" s="247">
        <f t="shared" ref="BY774:BY837" si="561">Y774-H774</f>
        <v>2.0833332964684814E-3</v>
      </c>
      <c r="BZ774" s="247">
        <f t="shared" ref="BZ774:BZ837" si="562">AB774-Y774</f>
        <v>2.777777801384218E-3</v>
      </c>
      <c r="CA774" s="247">
        <f t="shared" ref="CA774:CA837" si="563">AB774-H774</f>
        <v>4.8611110978526995E-3</v>
      </c>
      <c r="CB774" s="213"/>
      <c r="CC774" s="211"/>
      <c r="CD774" s="196"/>
      <c r="CE774" s="213">
        <v>322</v>
      </c>
      <c r="CF774" s="182">
        <f t="shared" ref="CF774:CF837" si="564">H774</f>
        <v>45621.605555555601</v>
      </c>
      <c r="CG774" s="182">
        <f t="shared" ref="CG774:CG837" si="565">AB774</f>
        <v>45621.610416666699</v>
      </c>
      <c r="CH774" s="196"/>
      <c r="CI774" s="196"/>
      <c r="CJ774" s="196"/>
      <c r="CK774" s="196">
        <f t="shared" ref="CK774:CK837" si="566">AB774-Y774</f>
        <v>2.777777801384218E-3</v>
      </c>
      <c r="CL774" s="196">
        <f t="shared" ref="CL774:CL837" si="567">Y774-H774</f>
        <v>2.0833332964684814E-3</v>
      </c>
      <c r="CM774" s="196">
        <f t="shared" ref="CM774:CM837" si="568">AB774-H774</f>
        <v>4.8611110978526995E-3</v>
      </c>
      <c r="CN774" s="114"/>
      <c r="CO774" s="115">
        <f t="shared" ref="CO774:CO837" si="569">AC774</f>
        <v>6.9999999809078872</v>
      </c>
      <c r="CP774" s="116">
        <f t="shared" ref="CP774:CP837" si="570">CU774/24</f>
        <v>0.16666666808305308</v>
      </c>
      <c r="CQ774" s="117">
        <f t="shared" ref="CQ774:CQ837" si="571">G774</f>
        <v>0.60555555560131324</v>
      </c>
      <c r="CR774" s="117">
        <f t="shared" ref="CR774:CR837" si="572">Y774</f>
        <v>45621.607638888898</v>
      </c>
      <c r="CS774" s="117">
        <f t="shared" ref="CS774:CS837" si="573">AB774</f>
        <v>45621.610416666699</v>
      </c>
      <c r="CT774" s="118">
        <f t="shared" ref="CT774:CT837" si="574">(CR774-CQ774)*1440</f>
        <v>65694242.999999948</v>
      </c>
      <c r="CU774" s="118">
        <f t="shared" ref="CU774:CU837" si="575">(CS774-CR774)*1440</f>
        <v>4.000000033993274</v>
      </c>
      <c r="CV774" s="118">
        <f t="shared" ref="CV774:CV837" si="576">(CS774-CQ774)*1440</f>
        <v>65694246.999999978</v>
      </c>
      <c r="CW774" s="119">
        <f t="shared" ref="CW774:CW837" si="577">CT774/CV774</f>
        <v>0.99999993911186724</v>
      </c>
    </row>
    <row r="775" spans="1:101" ht="118.5" customHeight="1" x14ac:dyDescent="0.3">
      <c r="A775" s="160" t="str">
        <f>[4]SayfaKAY!C540</f>
        <v>KAY5+6</v>
      </c>
      <c r="B775" s="104" t="str">
        <f>[4]SayfaKAY!D540</f>
        <v>3877(6)</v>
      </c>
      <c r="C775" s="105" t="str">
        <f>[4]SayfaKAY!E540</f>
        <v>MA</v>
      </c>
      <c r="D775" s="105">
        <f>[4]SayfaKAY!F540</f>
        <v>61144</v>
      </c>
      <c r="E775" s="106" t="str">
        <f>[4]SayfaKAY!G540</f>
        <v>BOZ-KAY5+6-FF-539</v>
      </c>
      <c r="F775" s="193">
        <f t="shared" si="538"/>
        <v>45621</v>
      </c>
      <c r="G775" s="135">
        <f t="shared" si="539"/>
        <v>0.22847222220298136</v>
      </c>
      <c r="H775" s="235">
        <f>[4]SayfaKAY!H540</f>
        <v>45621.228472222203</v>
      </c>
      <c r="I775" s="104" t="str">
        <f>[4]SayfaKAY!I540</f>
        <v>Hat/Line</v>
      </c>
      <c r="J775" s="103" t="str">
        <f>IF([4]SayfaKAY!J540="","",IF([4]SayfaKAY!J540="Müşteri","Notified by Customer","Notified by Bozankaya"))</f>
        <v>Notified by Customer</v>
      </c>
      <c r="K775" s="103" t="e">
        <f>VLOOKUP([4]SayfaKAY!L540,#REF!,2,FALSE)</f>
        <v>#REF!</v>
      </c>
      <c r="L775" s="165" t="str">
        <f>[4]SayfaKAY!X540</f>
        <v>ELTESAN ELEKTRO MEKANİK SOĞUTMA SAN</v>
      </c>
      <c r="M775" s="107" t="str">
        <f t="shared" si="540"/>
        <v>KAY5+6-BOZ-KAY5+6-FF-539</v>
      </c>
      <c r="N775" s="105" t="str">
        <f>[4]SayfaKAY!M540</f>
        <v>Kabin kliması çalışmıyor.</v>
      </c>
      <c r="O775" s="166" t="str">
        <f>[4]SayfaKAY!P540</f>
        <v>D-Arıza değil</v>
      </c>
      <c r="P775" s="166" t="str">
        <f>[4]SayfaKAY!Q540</f>
        <v>B(Servisten çekmeye etki eden arıza)</v>
      </c>
      <c r="Q775" s="166" t="str">
        <f>[4]SayfaKAY!R540</f>
        <v>N.A(Yaralanma yok)</v>
      </c>
      <c r="R775" s="132" t="str" cm="1">
        <f t="array" ref="R775">IF([4]SayfaKAY!U540="","",_xlfn.IFS([4]SayfaKAY!U540="Bozankaya","Bozankaya",[4]SayfaKAY!U540="Müşteri","Customer",[4]SayfaKAY!U540="Tedarikçi","Equipment Supplier"))</f>
        <v>Equipment Supplier</v>
      </c>
      <c r="S775" s="204" t="str">
        <f>[4]SayfaKAY!N540</f>
        <v>49981 nolu form ile kapatıldı.</v>
      </c>
      <c r="T775" s="133" t="str">
        <f>[4]SayfaKAY!AD540</f>
        <v>*Arıza çözülecek</v>
      </c>
      <c r="U775" s="132" t="str">
        <f>[4]SayfaKAY!W540</f>
        <v>Evet</v>
      </c>
      <c r="V775" s="108">
        <f>[4]SayfaKAY!AZ540</f>
        <v>2</v>
      </c>
      <c r="W775" s="136">
        <f t="shared" si="541"/>
        <v>45621</v>
      </c>
      <c r="X775" s="137" t="str">
        <f t="shared" si="542"/>
        <v>06:00</v>
      </c>
      <c r="Y775" s="235">
        <f>[4]SayfaKAY!AE540</f>
        <v>45621.25</v>
      </c>
      <c r="Z775" s="192">
        <f t="shared" si="543"/>
        <v>45621</v>
      </c>
      <c r="AA775" s="110" t="str">
        <f t="shared" si="544"/>
        <v>08:00</v>
      </c>
      <c r="AB775" s="182">
        <f>[4]SayfaKAY!BA540</f>
        <v>45621.333333333299</v>
      </c>
      <c r="AC775" s="257">
        <f t="shared" si="545"/>
        <v>150.99999997881241</v>
      </c>
      <c r="AD775" s="111">
        <f t="shared" si="546"/>
        <v>45621</v>
      </c>
      <c r="AE775" s="111" t="str">
        <f t="shared" si="547"/>
        <v>08:00</v>
      </c>
      <c r="AF775" s="235">
        <f>[4]SayfaKAY!BA540</f>
        <v>45621.333333333299</v>
      </c>
      <c r="AG775" s="179" t="str">
        <f>[4]SayfaKAY!S540</f>
        <v>(III) Farklı Araçlarda Tekrarlayan Arıza</v>
      </c>
      <c r="AH775" s="178" t="str">
        <f t="shared" si="548"/>
        <v>Bu Arıza Aracın Servise Verilmesine Engel</v>
      </c>
      <c r="AI775" s="163" t="str">
        <f>[4]SayfaKAY!AV540</f>
        <v/>
      </c>
      <c r="AJ775" s="164" t="str">
        <f t="shared" si="549"/>
        <v/>
      </c>
      <c r="AK775" s="164" t="str">
        <f t="shared" si="550"/>
        <v/>
      </c>
      <c r="AL775" s="112" t="str">
        <f>[4]SayfaKAY!AX540</f>
        <v/>
      </c>
      <c r="AM775" s="257" cm="1">
        <f t="array" ref="AM775">IFERROR(IF(AND(P775&lt;&gt;"D(Arıza Değil)",AH775="Bu Arıza Aracın Servise Verilmesine Engel Değil"),
IF(Z775-F775&gt;0,(AB775-Y775)*24*60,
IF(OR(AND(G775&gt;$AS$1,G775&lt;$AT$1),AND(G775&gt;$AU$1,G775&lt;$AV$1)),
(AF775-H775)*24*60,     BH:BH0)),        AN775),0)</f>
        <v>150.99999997881241</v>
      </c>
      <c r="AN775" s="257">
        <f t="shared" si="551"/>
        <v>150.99999997881241</v>
      </c>
      <c r="AO775" s="174" t="str">
        <f>[4]SayfaKAY!AG540</f>
        <v/>
      </c>
      <c r="AP775" s="174" t="str">
        <f>[4]SayfaKAY!AI540</f>
        <v>H500-7240</v>
      </c>
      <c r="AQ775" s="174" t="str">
        <f>[4]SayfaKAY!AQ540</f>
        <v/>
      </c>
      <c r="AR775" s="174" t="str">
        <f>[4]SayfaKAY!AH540</f>
        <v>KLIMA UNITESİ /Eltesan/Hispacold 41,5 kW</v>
      </c>
      <c r="AS775" s="174">
        <f>[4]SayfaKAY!AJ540</f>
        <v>1</v>
      </c>
      <c r="AT775" s="175" t="str">
        <f>[4]SayfaKAY!AM540</f>
        <v/>
      </c>
      <c r="AU775" s="176" t="str">
        <f>[4]SayfaKAY!AL540</f>
        <v/>
      </c>
      <c r="AV775" s="176" t="str">
        <f>[4]SayfaKAY!AP540</f>
        <v/>
      </c>
      <c r="AW775" s="177" t="str">
        <f>[4]SayfaKAY!AT540</f>
        <v/>
      </c>
      <c r="AX775" s="194">
        <f t="shared" si="552"/>
        <v>3321.9999995338731</v>
      </c>
      <c r="AY775" s="168"/>
      <c r="AZ775" s="167"/>
      <c r="BA775" s="113"/>
      <c r="BB775" s="171"/>
      <c r="BC775" s="114"/>
      <c r="BD775" s="114"/>
      <c r="BE775" s="114"/>
      <c r="BF775" s="114"/>
      <c r="BG775" s="114"/>
      <c r="BH775" s="114">
        <f>IFERROR(FRACAS!AN543, "Hata Var")</f>
        <v>1669.0000000339933</v>
      </c>
      <c r="BI775" s="114"/>
      <c r="BJ775" s="114"/>
      <c r="BK775" s="105" t="str">
        <f>[4]SayfaKAY!AW540</f>
        <v/>
      </c>
      <c r="BL775" s="105" t="str">
        <f>[4]SayfaKAY!V540</f>
        <v>ELTESAN ELEKTRO MEKANİK SOĞUTMA SAN</v>
      </c>
      <c r="BM775" s="114"/>
      <c r="BN775" s="171" t="str">
        <f t="shared" si="553"/>
        <v>x yok</v>
      </c>
      <c r="BO775" s="171" t="b">
        <f t="shared" si="554"/>
        <v>0</v>
      </c>
      <c r="BP775" s="171" t="b">
        <f t="shared" si="555"/>
        <v>0</v>
      </c>
      <c r="BQ775" s="226">
        <f t="shared" si="556"/>
        <v>31.000000027706847</v>
      </c>
      <c r="BR775" s="226">
        <f t="shared" si="557"/>
        <v>119.99999995110556</v>
      </c>
      <c r="BS775" s="226">
        <f t="shared" si="558"/>
        <v>150.99999997881241</v>
      </c>
      <c r="BT775" s="114"/>
      <c r="BU775" s="242"/>
      <c r="BV775" s="233">
        <f t="shared" si="559"/>
        <v>4</v>
      </c>
      <c r="BW775" s="226" t="str">
        <f t="shared" si="560"/>
        <v>Evet, çakışma var</v>
      </c>
      <c r="BX775" s="229"/>
      <c r="BY775" s="247">
        <f t="shared" si="561"/>
        <v>2.1527777797018643E-2</v>
      </c>
      <c r="BZ775" s="247">
        <f t="shared" si="562"/>
        <v>8.3333333299378864E-2</v>
      </c>
      <c r="CA775" s="247">
        <f t="shared" si="563"/>
        <v>0.10486111109639751</v>
      </c>
      <c r="CB775" s="213"/>
      <c r="CC775" s="211"/>
      <c r="CD775" s="196"/>
      <c r="CE775" s="213">
        <v>539</v>
      </c>
      <c r="CF775" s="182">
        <f t="shared" si="564"/>
        <v>45621.228472222203</v>
      </c>
      <c r="CG775" s="182">
        <f t="shared" si="565"/>
        <v>45621.333333333299</v>
      </c>
      <c r="CH775" s="196"/>
      <c r="CI775" s="196"/>
      <c r="CJ775" s="196"/>
      <c r="CK775" s="196">
        <f t="shared" si="566"/>
        <v>8.3333333299378864E-2</v>
      </c>
      <c r="CL775" s="196">
        <f t="shared" si="567"/>
        <v>2.1527777797018643E-2</v>
      </c>
      <c r="CM775" s="196">
        <f t="shared" si="568"/>
        <v>0.10486111109639751</v>
      </c>
      <c r="CN775" s="114"/>
      <c r="CO775" s="115">
        <f t="shared" si="569"/>
        <v>150.99999997881241</v>
      </c>
      <c r="CP775" s="116">
        <f t="shared" si="570"/>
        <v>4.9999999979627319</v>
      </c>
      <c r="CQ775" s="117">
        <f t="shared" si="571"/>
        <v>0.22847222220298136</v>
      </c>
      <c r="CR775" s="117">
        <f t="shared" si="572"/>
        <v>45621.25</v>
      </c>
      <c r="CS775" s="117">
        <f t="shared" si="573"/>
        <v>45621.333333333299</v>
      </c>
      <c r="CT775" s="118">
        <f t="shared" si="574"/>
        <v>65694271.00000003</v>
      </c>
      <c r="CU775" s="118">
        <f t="shared" si="575"/>
        <v>119.99999995110556</v>
      </c>
      <c r="CV775" s="118">
        <f t="shared" si="576"/>
        <v>65694390.999999978</v>
      </c>
      <c r="CW775" s="119">
        <f t="shared" si="577"/>
        <v>0.99999817336003693</v>
      </c>
    </row>
    <row r="776" spans="1:101" ht="118.5" customHeight="1" x14ac:dyDescent="0.3">
      <c r="A776" s="160" t="str">
        <f>[4]SayfaKAY!C541</f>
        <v>KAY5+6</v>
      </c>
      <c r="B776" s="104" t="str">
        <f>[4]SayfaKAY!D541</f>
        <v>3877(6)</v>
      </c>
      <c r="C776" s="105" t="str">
        <f>[4]SayfaKAY!E541</f>
        <v>MA</v>
      </c>
      <c r="D776" s="105">
        <f>[4]SayfaKAY!F541</f>
        <v>61144</v>
      </c>
      <c r="E776" s="106" t="str">
        <f>[4]SayfaKAY!G541</f>
        <v>BOZ-KAY5+6-FF-540</v>
      </c>
      <c r="F776" s="134">
        <f t="shared" si="538"/>
        <v>45621</v>
      </c>
      <c r="G776" s="135">
        <f t="shared" si="539"/>
        <v>0.13541666670062114</v>
      </c>
      <c r="H776" s="235">
        <f>[4]SayfaKAY!H541</f>
        <v>45621.135416666701</v>
      </c>
      <c r="I776" s="104" t="str">
        <f>[4]SayfaKAY!I541</f>
        <v>Hat/Line</v>
      </c>
      <c r="J776" s="103" t="str">
        <f>IF([4]SayfaKAY!J541="","",IF([4]SayfaKAY!J541="Müşteri","Notified by Customer","Notified by Bozankaya"))</f>
        <v>Notified by Customer</v>
      </c>
      <c r="K776" s="103" t="e">
        <f>VLOOKUP([4]SayfaKAY!L541,#REF!,2,FALSE)</f>
        <v>#REF!</v>
      </c>
      <c r="L776" s="165" t="str">
        <f>[4]SayfaKAY!X541</f>
        <v>ELTESAN ELEKTRO MEKANİK SOĞUTMA SAN</v>
      </c>
      <c r="M776" s="107" t="str">
        <f t="shared" si="540"/>
        <v>KAY5+6-BOZ-KAY5+6-FF-540</v>
      </c>
      <c r="N776" s="105" t="str">
        <f>[4]SayfaKAY!M541</f>
        <v>CA kabin kliması kısa süreli çalışıp duruyor. Kabin içi soğuk.</v>
      </c>
      <c r="O776" s="166" t="str">
        <f>[4]SayfaKAY!P541</f>
        <v>D-Arıza değil</v>
      </c>
      <c r="P776" s="166" t="str">
        <f>[4]SayfaKAY!Q541</f>
        <v>B(Servisten çekmeye etki eden arıza)</v>
      </c>
      <c r="Q776" s="166" t="str">
        <f>[4]SayfaKAY!R541</f>
        <v>N.A(Yaralanma yok)</v>
      </c>
      <c r="R776" s="132" t="str" cm="1">
        <f t="array" ref="R776">IF([4]SayfaKAY!U541="","",_xlfn.IFS([4]SayfaKAY!U541="Bozankaya","Bozankaya",[4]SayfaKAY!U541="Müşteri","Customer",[4]SayfaKAY!U541="Tedarikçi","Equipment Supplier"))</f>
        <v>Equipment Supplier</v>
      </c>
      <c r="S776" s="204" t="str">
        <f>[4]SayfaKAY!N541</f>
        <v>Kontroller yapıldı, herhangi bir olumsuzluk yok. Sensör revizyonu mevcut. Klima ısıtma yapıyor.</v>
      </c>
      <c r="T776" s="133" t="str">
        <f>[4]SayfaKAY!AD541</f>
        <v>*Arıza çözülecek</v>
      </c>
      <c r="U776" s="132" t="str">
        <f>[4]SayfaKAY!W541</f>
        <v>Evet</v>
      </c>
      <c r="V776" s="108">
        <f>[4]SayfaKAY!AZ541</f>
        <v>2</v>
      </c>
      <c r="W776" s="136">
        <f t="shared" si="541"/>
        <v>45621</v>
      </c>
      <c r="X776" s="137" t="str">
        <f t="shared" si="542"/>
        <v>05:00</v>
      </c>
      <c r="Y776" s="235">
        <f>[4]SayfaKAY!AE541</f>
        <v>45621.208333333299</v>
      </c>
      <c r="Z776" s="109">
        <f t="shared" si="543"/>
        <v>45621</v>
      </c>
      <c r="AA776" s="110" t="str">
        <f t="shared" si="544"/>
        <v>07:00</v>
      </c>
      <c r="AB776" s="182">
        <f>[4]SayfaKAY!BA541</f>
        <v>45621.291666666701</v>
      </c>
      <c r="AC776" s="257">
        <f t="shared" si="545"/>
        <v>225</v>
      </c>
      <c r="AD776" s="111">
        <f t="shared" si="546"/>
        <v>45621</v>
      </c>
      <c r="AE776" s="111" t="str">
        <f t="shared" si="547"/>
        <v>07:00</v>
      </c>
      <c r="AF776" s="235">
        <f>[4]SayfaKAY!BA541</f>
        <v>45621.291666666701</v>
      </c>
      <c r="AG776" s="179" t="str">
        <f>[4]SayfaKAY!S541</f>
        <v>(III) Farklı Araçlarda Tekrarlayan Arıza</v>
      </c>
      <c r="AH776" s="178" t="str">
        <f t="shared" si="548"/>
        <v>Bu Arıza Aracın Servise Verilmesine Engel</v>
      </c>
      <c r="AI776" s="163" t="str">
        <f>[4]SayfaKAY!AV541</f>
        <v/>
      </c>
      <c r="AJ776" s="164" t="str">
        <f t="shared" si="549"/>
        <v/>
      </c>
      <c r="AK776" s="164" t="str">
        <f t="shared" si="550"/>
        <v/>
      </c>
      <c r="AL776" s="112" t="str">
        <f>[4]SayfaKAY!AX541</f>
        <v/>
      </c>
      <c r="AM776" s="257" cm="1">
        <f t="array" ref="AM776">IFERROR(IF(AND(P776&lt;&gt;"D(Arıza Değil)",AH776="Bu Arıza Aracın Servise Verilmesine Engel Değil"),
IF(Z776-F776&gt;0,(AB776-Y776)*24*60,
IF(OR(AND(G776&gt;$AS$1,G776&lt;$AT$1),AND(G776&gt;$AU$1,G776&lt;$AV$1)),
(AF776-H776)*24*60,     BH:BH0)),        AN776),0)</f>
        <v>225</v>
      </c>
      <c r="AN776" s="257">
        <f t="shared" si="551"/>
        <v>225</v>
      </c>
      <c r="AO776" s="174" t="str">
        <f>[4]SayfaKAY!AG541</f>
        <v/>
      </c>
      <c r="AP776" s="174" t="str">
        <f>[4]SayfaKAY!AI541</f>
        <v>H500-7240</v>
      </c>
      <c r="AQ776" s="174" t="str">
        <f>[4]SayfaKAY!AQ541</f>
        <v/>
      </c>
      <c r="AR776" s="174" t="str">
        <f>[4]SayfaKAY!AH541</f>
        <v>KLIMA UNITESİ /Eltesan/Hispacold 41,5 kW</v>
      </c>
      <c r="AS776" s="174">
        <f>[4]SayfaKAY!AJ541</f>
        <v>1</v>
      </c>
      <c r="AT776" s="175" t="str">
        <f>[4]SayfaKAY!AM541</f>
        <v/>
      </c>
      <c r="AU776" s="176" t="str">
        <f>[4]SayfaKAY!AL541</f>
        <v/>
      </c>
      <c r="AV776" s="176" t="str">
        <f>[4]SayfaKAY!AP541</f>
        <v/>
      </c>
      <c r="AW776" s="177" t="str">
        <f>[4]SayfaKAY!AT541</f>
        <v/>
      </c>
      <c r="AX776" s="194">
        <f t="shared" si="552"/>
        <v>4950</v>
      </c>
      <c r="AY776" s="168"/>
      <c r="AZ776" s="167"/>
      <c r="BA776" s="113"/>
      <c r="BB776" s="171" t="str">
        <f>IF($AQ$1="X", IF(AND(G776&gt;=$AS$1,G776&lt;=$AT$1),IF(P776&lt;&gt;"D(Arıza Değil)",AC776,0), IF(AND(G776&gt;=$AU$1,G776&lt;=$AV$1),IF(P776&lt;&gt;"D(Arıza Değil)",AC776,0), "")), "")</f>
        <v/>
      </c>
      <c r="BC776" s="114"/>
      <c r="BD776" s="114"/>
      <c r="BE776" s="114"/>
      <c r="BF776" s="114"/>
      <c r="BG776" s="114"/>
      <c r="BH776" s="114">
        <f>IFERROR(FRACAS!AN544, "Hata Var")</f>
        <v>782.00000006589107</v>
      </c>
      <c r="BI776" s="114"/>
      <c r="BJ776" s="114"/>
      <c r="BK776" s="105" t="str">
        <f>[4]SayfaKAY!AW541</f>
        <v/>
      </c>
      <c r="BL776" s="105" t="str">
        <f>[4]SayfaKAY!V541</f>
        <v>ELTESAN ELEKTRO MEKANİK SOĞUTMA SAN</v>
      </c>
      <c r="BM776" s="114"/>
      <c r="BN776" s="171" t="str">
        <f t="shared" si="553"/>
        <v>x yok</v>
      </c>
      <c r="BO776" s="171" t="b">
        <f t="shared" si="554"/>
        <v>0</v>
      </c>
      <c r="BP776" s="171" t="b">
        <f t="shared" si="555"/>
        <v>0</v>
      </c>
      <c r="BQ776" s="226">
        <f t="shared" si="556"/>
        <v>104.99999990221113</v>
      </c>
      <c r="BR776" s="226">
        <f t="shared" si="557"/>
        <v>120.00000009778887</v>
      </c>
      <c r="BS776" s="226">
        <f t="shared" si="558"/>
        <v>225</v>
      </c>
      <c r="BT776" s="114"/>
      <c r="BU776" s="242"/>
      <c r="BV776" s="233">
        <f t="shared" si="559"/>
        <v>4</v>
      </c>
      <c r="BW776" s="226" t="str">
        <f t="shared" si="560"/>
        <v>Evet, çakışma var</v>
      </c>
      <c r="BX776" s="229"/>
      <c r="BY776" s="247">
        <f t="shared" si="561"/>
        <v>7.2916666598757729E-2</v>
      </c>
      <c r="BZ776" s="247">
        <f t="shared" si="562"/>
        <v>8.3333333401242271E-2</v>
      </c>
      <c r="CA776" s="247">
        <f t="shared" si="563"/>
        <v>0.15625</v>
      </c>
      <c r="CB776" s="213"/>
      <c r="CC776" s="211"/>
      <c r="CD776" s="196"/>
      <c r="CE776" s="213">
        <v>540</v>
      </c>
      <c r="CF776" s="182">
        <f t="shared" si="564"/>
        <v>45621.135416666701</v>
      </c>
      <c r="CG776" s="182">
        <f t="shared" si="565"/>
        <v>45621.291666666701</v>
      </c>
      <c r="CH776" s="196"/>
      <c r="CI776" s="196"/>
      <c r="CJ776" s="196"/>
      <c r="CK776" s="196">
        <f t="shared" si="566"/>
        <v>8.3333333401242271E-2</v>
      </c>
      <c r="CL776" s="196">
        <f t="shared" si="567"/>
        <v>7.2916666598757729E-2</v>
      </c>
      <c r="CM776" s="196">
        <f t="shared" si="568"/>
        <v>0.15625</v>
      </c>
      <c r="CN776" s="114"/>
      <c r="CO776" s="115">
        <f t="shared" si="569"/>
        <v>225</v>
      </c>
      <c r="CP776" s="116">
        <f t="shared" si="570"/>
        <v>5.0000000040745363</v>
      </c>
      <c r="CQ776" s="117">
        <f t="shared" si="571"/>
        <v>0.13541666670062114</v>
      </c>
      <c r="CR776" s="117">
        <f t="shared" si="572"/>
        <v>45621.208333333299</v>
      </c>
      <c r="CS776" s="117">
        <f t="shared" si="573"/>
        <v>45621.291666666701</v>
      </c>
      <c r="CT776" s="118">
        <f t="shared" si="574"/>
        <v>65694344.999999903</v>
      </c>
      <c r="CU776" s="118">
        <f t="shared" si="575"/>
        <v>120.00000009778887</v>
      </c>
      <c r="CV776" s="118">
        <f t="shared" si="576"/>
        <v>65694465</v>
      </c>
      <c r="CW776" s="119">
        <f t="shared" si="577"/>
        <v>0.99999817336209229</v>
      </c>
    </row>
    <row r="777" spans="1:101" ht="118.5" customHeight="1" x14ac:dyDescent="0.3">
      <c r="A777" s="160" t="str">
        <f>[4]SayfaKAY!C552</f>
        <v>KAY5+6</v>
      </c>
      <c r="B777" s="104" t="str">
        <f>[4]SayfaKAY!D552</f>
        <v>3876(5)</v>
      </c>
      <c r="C777" s="105" t="str">
        <f>[4]SayfaKAY!E552</f>
        <v>MB</v>
      </c>
      <c r="D777" s="105">
        <f>[4]SayfaKAY!F552</f>
        <v>102909</v>
      </c>
      <c r="E777" s="106" t="str">
        <f>[4]SayfaKAY!G552</f>
        <v>BOZ-KAY5+6-FF-551</v>
      </c>
      <c r="F777" s="193">
        <f t="shared" si="538"/>
        <v>45621</v>
      </c>
      <c r="G777" s="135">
        <f t="shared" si="539"/>
        <v>0.22708333330228925</v>
      </c>
      <c r="H777" s="235">
        <f>[4]SayfaKAY!H552</f>
        <v>45621.227083333302</v>
      </c>
      <c r="I777" s="104" t="str">
        <f>[4]SayfaKAY!I552</f>
        <v>Hat/Line</v>
      </c>
      <c r="J777" s="103" t="str">
        <f>IF([4]SayfaKAY!J552="","",IF([4]SayfaKAY!J552="Müşteri","Notified by Customer","Notified by Bozankaya"))</f>
        <v>Notified by Customer</v>
      </c>
      <c r="K777" s="103" t="e">
        <f>VLOOKUP([4]SayfaKAY!L552,#REF!,2,FALSE)</f>
        <v>#REF!</v>
      </c>
      <c r="L777" s="165" t="str">
        <f>[4]SayfaKAY!X552</f>
        <v>ELTESAN ELEKTRO MEKANİK SOĞUTMA SAN</v>
      </c>
      <c r="M777" s="107" t="str">
        <f t="shared" si="540"/>
        <v>KAY5+6-BOZ-KAY5+6-FF-551</v>
      </c>
      <c r="N777" s="105" t="str">
        <f>[4]SayfaKAY!M552</f>
        <v>Kabin kliması çalışmıyor.</v>
      </c>
      <c r="O777" s="166" t="str">
        <f>[4]SayfaKAY!P552</f>
        <v>D-Arıza değil</v>
      </c>
      <c r="P777" s="166" t="str">
        <f>[4]SayfaKAY!Q552</f>
        <v>B(Servisten çekmeye etki eden arıza)</v>
      </c>
      <c r="Q777" s="166" t="str">
        <f>[4]SayfaKAY!R552</f>
        <v>N.A(Yaralanma yok)</v>
      </c>
      <c r="R777" s="132" t="str" cm="1">
        <f t="array" ref="R777">IF([4]SayfaKAY!U552="","",_xlfn.IFS([4]SayfaKAY!U552="Bozankaya","Bozankaya",[4]SayfaKAY!U552="Müşteri","Customer",[4]SayfaKAY!U552="Tedarikçi","Equipment Supplier"))</f>
        <v>Equipment Supplier</v>
      </c>
      <c r="S777" s="204" t="str">
        <f>[4]SayfaKAY!N552</f>
        <v>Araç kontrol merkezi tarafınca resetlenmiş, ısıtmaya geçtiği bilgisi geldi. Kontrol merkezi ile irtibatlı olarak servise verildi.</v>
      </c>
      <c r="T777" s="133" t="str">
        <f>[4]SayfaKAY!AD552</f>
        <v>*Arıza çözülecek</v>
      </c>
      <c r="U777" s="132" t="str">
        <f>[4]SayfaKAY!W552</f>
        <v>Evet</v>
      </c>
      <c r="V777" s="108">
        <f>[4]SayfaKAY!AZ552</f>
        <v>2</v>
      </c>
      <c r="W777" s="136">
        <f t="shared" si="541"/>
        <v>45621</v>
      </c>
      <c r="X777" s="137" t="str">
        <f t="shared" si="542"/>
        <v>05:30</v>
      </c>
      <c r="Y777" s="235">
        <f>[4]SayfaKAY!AE552</f>
        <v>45621.229166666701</v>
      </c>
      <c r="Z777" s="192">
        <f t="shared" si="543"/>
        <v>45621</v>
      </c>
      <c r="AA777" s="110" t="str">
        <f t="shared" si="544"/>
        <v>08:11</v>
      </c>
      <c r="AB777" s="182">
        <f>[4]SayfaKAY!BA552</f>
        <v>45621.340972222199</v>
      </c>
      <c r="AC777" s="257">
        <f t="shared" si="545"/>
        <v>164.00000001071021</v>
      </c>
      <c r="AD777" s="111">
        <f t="shared" si="546"/>
        <v>45621</v>
      </c>
      <c r="AE777" s="111" t="str">
        <f t="shared" si="547"/>
        <v>08:11</v>
      </c>
      <c r="AF777" s="235">
        <f>[4]SayfaKAY!BA552</f>
        <v>45621.340972222199</v>
      </c>
      <c r="AG777" s="179" t="str">
        <f>[4]SayfaKAY!S552</f>
        <v>(III) Farklı Araçlarda Tekrarlayan Arıza</v>
      </c>
      <c r="AH777" s="178" t="str">
        <f t="shared" si="548"/>
        <v>Bu Arıza Aracın Servise Verilmesine Engel</v>
      </c>
      <c r="AI777" s="163" t="str">
        <f>[4]SayfaKAY!AV552</f>
        <v/>
      </c>
      <c r="AJ777" s="164" t="str">
        <f t="shared" si="549"/>
        <v/>
      </c>
      <c r="AK777" s="164" t="str">
        <f t="shared" si="550"/>
        <v/>
      </c>
      <c r="AL777" s="112" t="str">
        <f>[4]SayfaKAY!AX552</f>
        <v/>
      </c>
      <c r="AM777" s="257" cm="1">
        <f t="array" ref="AM777">IFERROR(IF(AND(P777&lt;&gt;"D(Arıza Değil)",AH777="Bu Arıza Aracın Servise Verilmesine Engel Değil"),
IF(Z777-F777&gt;0,(AB777-Y777)*24*60,
IF(OR(AND(G777&gt;$AS$1,G777&lt;$AT$1),AND(G777&gt;$AU$1,G777&lt;$AV$1)),
(AF777-H777)*24*60,     BH:BH0)),        AN777),0)</f>
        <v>164.00000001071021</v>
      </c>
      <c r="AN777" s="257">
        <f t="shared" si="551"/>
        <v>164.00000001071021</v>
      </c>
      <c r="AO777" s="174" t="str">
        <f>[4]SayfaKAY!AG552</f>
        <v/>
      </c>
      <c r="AP777" s="174" t="str">
        <f>[4]SayfaKAY!AI552</f>
        <v>H500-7240</v>
      </c>
      <c r="AQ777" s="174" t="str">
        <f>[4]SayfaKAY!AQ552</f>
        <v/>
      </c>
      <c r="AR777" s="174" t="str">
        <f>[4]SayfaKAY!AH552</f>
        <v>KLIMA UNITESİ /Eltesan/Hispacold 41,5 kW</v>
      </c>
      <c r="AS777" s="174">
        <f>[4]SayfaKAY!AJ552</f>
        <v>1</v>
      </c>
      <c r="AT777" s="175" t="str">
        <f>[4]SayfaKAY!AM552</f>
        <v/>
      </c>
      <c r="AU777" s="176" t="str">
        <f>[4]SayfaKAY!AL552</f>
        <v/>
      </c>
      <c r="AV777" s="176" t="str">
        <f>[4]SayfaKAY!AP552</f>
        <v/>
      </c>
      <c r="AW777" s="177" t="str">
        <f>[4]SayfaKAY!AT552</f>
        <v/>
      </c>
      <c r="AX777" s="194">
        <f t="shared" si="552"/>
        <v>3608.0000002356246</v>
      </c>
      <c r="AY777" s="168"/>
      <c r="AZ777" s="167"/>
      <c r="BA777" s="113"/>
      <c r="BB777" s="171"/>
      <c r="BC777" s="114"/>
      <c r="BD777" s="114"/>
      <c r="BE777" s="114"/>
      <c r="BF777" s="114"/>
      <c r="BG777" s="114"/>
      <c r="BH777" s="114">
        <f>IFERROR(FRACAS!AN555, "Hata Var")</f>
        <v>44846.000000063796</v>
      </c>
      <c r="BI777" s="114"/>
      <c r="BJ777" s="114"/>
      <c r="BK777" s="105" t="str">
        <f>[4]SayfaKAY!AW552</f>
        <v/>
      </c>
      <c r="BL777" s="105" t="str">
        <f>[4]SayfaKAY!V552</f>
        <v>ELTESAN ELEKTRO MEKANİK SOĞUTMA SAN</v>
      </c>
      <c r="BM777" s="114"/>
      <c r="BN777" s="171" t="str">
        <f t="shared" si="553"/>
        <v>x yok</v>
      </c>
      <c r="BO777" s="171" t="b">
        <f t="shared" si="554"/>
        <v>0</v>
      </c>
      <c r="BP777" s="171" t="b">
        <f t="shared" si="555"/>
        <v>0</v>
      </c>
      <c r="BQ777" s="226">
        <f t="shared" si="556"/>
        <v>3.0000000935979187</v>
      </c>
      <c r="BR777" s="226">
        <f t="shared" si="557"/>
        <v>160.99999991711229</v>
      </c>
      <c r="BS777" s="226">
        <f t="shared" si="558"/>
        <v>164.00000001071021</v>
      </c>
      <c r="BT777" s="114"/>
      <c r="BU777" s="242"/>
      <c r="BV777" s="233">
        <f t="shared" si="559"/>
        <v>2</v>
      </c>
      <c r="BW777" s="226" t="str">
        <f t="shared" si="560"/>
        <v>Evet, çakışma var</v>
      </c>
      <c r="BX777" s="229"/>
      <c r="BY777" s="247">
        <f t="shared" si="561"/>
        <v>2.083333398331888E-3</v>
      </c>
      <c r="BZ777" s="247">
        <f t="shared" si="562"/>
        <v>0.11180555549799465</v>
      </c>
      <c r="CA777" s="247">
        <f t="shared" si="563"/>
        <v>0.11388888889632653</v>
      </c>
      <c r="CB777" s="213"/>
      <c r="CC777" s="211"/>
      <c r="CD777" s="196"/>
      <c r="CE777" s="213">
        <v>551</v>
      </c>
      <c r="CF777" s="182">
        <f t="shared" si="564"/>
        <v>45621.227083333302</v>
      </c>
      <c r="CG777" s="182">
        <f t="shared" si="565"/>
        <v>45621.340972222199</v>
      </c>
      <c r="CH777" s="196"/>
      <c r="CI777" s="196"/>
      <c r="CJ777" s="196"/>
      <c r="CK777" s="196">
        <f t="shared" si="566"/>
        <v>0.11180555549799465</v>
      </c>
      <c r="CL777" s="196">
        <f t="shared" si="567"/>
        <v>2.083333398331888E-3</v>
      </c>
      <c r="CM777" s="196">
        <f t="shared" si="568"/>
        <v>0.11388888889632653</v>
      </c>
      <c r="CN777" s="114"/>
      <c r="CO777" s="115">
        <f t="shared" si="569"/>
        <v>164.00000001071021</v>
      </c>
      <c r="CP777" s="116">
        <f t="shared" si="570"/>
        <v>6.7083333298796788</v>
      </c>
      <c r="CQ777" s="117">
        <f t="shared" si="571"/>
        <v>0.22708333330228925</v>
      </c>
      <c r="CR777" s="117">
        <f t="shared" si="572"/>
        <v>45621.229166666701</v>
      </c>
      <c r="CS777" s="117">
        <f t="shared" si="573"/>
        <v>45621.340972222199</v>
      </c>
      <c r="CT777" s="118">
        <f t="shared" si="574"/>
        <v>65694243.000000097</v>
      </c>
      <c r="CU777" s="118">
        <f t="shared" si="575"/>
        <v>160.99999991711229</v>
      </c>
      <c r="CV777" s="118">
        <f t="shared" si="576"/>
        <v>65694404.000000007</v>
      </c>
      <c r="CW777" s="119">
        <f t="shared" si="577"/>
        <v>0.9999975492585349</v>
      </c>
    </row>
    <row r="778" spans="1:101" ht="118.5" customHeight="1" x14ac:dyDescent="0.3">
      <c r="A778" s="160" t="str">
        <f>[4]SayfaKAY!C579</f>
        <v>KAY5+6</v>
      </c>
      <c r="B778" s="104" t="str">
        <f>[4]SayfaKAY!D579</f>
        <v>3873(2)</v>
      </c>
      <c r="C778" s="105" t="str">
        <f>[4]SayfaKAY!E579</f>
        <v>MB</v>
      </c>
      <c r="D778" s="105">
        <f>[4]SayfaKAY!F579</f>
        <v>108867</v>
      </c>
      <c r="E778" s="106" t="str">
        <f>[4]SayfaKAY!G579</f>
        <v>BOZ-KAY5+6-FF-578</v>
      </c>
      <c r="F778" s="134">
        <f t="shared" si="538"/>
        <v>45621</v>
      </c>
      <c r="G778" s="135">
        <f t="shared" si="539"/>
        <v>0.17500000000291038</v>
      </c>
      <c r="H778" s="235">
        <f>[4]SayfaKAY!H579</f>
        <v>45621.175000000003</v>
      </c>
      <c r="I778" s="104" t="str">
        <f>[4]SayfaKAY!I579</f>
        <v>Hat/Line</v>
      </c>
      <c r="J778" s="103" t="str">
        <f>IF([4]SayfaKAY!J579="","",IF([4]SayfaKAY!J579="Müşteri","Notified by Customer","Notified by Bozankaya"))</f>
        <v>Notified by Customer</v>
      </c>
      <c r="K778" s="103" t="e">
        <f>VLOOKUP([4]SayfaKAY!L579,#REF!,2,FALSE)</f>
        <v>#REF!</v>
      </c>
      <c r="L778" s="165" t="str">
        <f>[4]SayfaKAY!X579</f>
        <v>ELTESAN ELEKTRO MEKANİK SOĞUTMA SAN</v>
      </c>
      <c r="M778" s="107" t="str">
        <f t="shared" si="540"/>
        <v>KAY5+6-BOZ-KAY5+6-FF-578</v>
      </c>
      <c r="N778" s="105" t="str">
        <f>[4]SayfaKAY!M579</f>
        <v>KLİMA ÇALIŞMIYOR.</v>
      </c>
      <c r="O778" s="166" t="str">
        <f>[4]SayfaKAY!P579</f>
        <v>D-Arıza değil</v>
      </c>
      <c r="P778" s="166" t="str">
        <f>[4]SayfaKAY!Q579</f>
        <v>B(Servisten çekmeye etki eden arıza)</v>
      </c>
      <c r="Q778" s="166" t="str">
        <f>[4]SayfaKAY!R579</f>
        <v>N.A(Yaralanma yok)</v>
      </c>
      <c r="R778" s="132" t="str" cm="1">
        <f t="array" ref="R778">IF([4]SayfaKAY!U579="","",_xlfn.IFS([4]SayfaKAY!U579="Bozankaya","Bozankaya",[4]SayfaKAY!U579="Müşteri","Customer",[4]SayfaKAY!U579="Tedarikçi","Equipment Supplier"))</f>
        <v>Equipment Supplier</v>
      </c>
      <c r="S778" s="204" t="str">
        <f>[4]SayfaKAY!N579</f>
        <v>KABİN KLİMASI KONTROL EDİLDİ. SORUN GÖRÜLMEDİ.</v>
      </c>
      <c r="T778" s="133" t="str">
        <f>[4]SayfaKAY!AD579</f>
        <v>*Arıza çözülecek</v>
      </c>
      <c r="U778" s="132" t="str">
        <f>[4]SayfaKAY!W579</f>
        <v>Evet</v>
      </c>
      <c r="V778" s="108">
        <f>[4]SayfaKAY!AZ579</f>
        <v>1</v>
      </c>
      <c r="W778" s="136">
        <f t="shared" si="541"/>
        <v>45621</v>
      </c>
      <c r="X778" s="137" t="str">
        <f t="shared" si="542"/>
        <v>05:00</v>
      </c>
      <c r="Y778" s="235">
        <f>[4]SayfaKAY!AE579</f>
        <v>45621.208333333299</v>
      </c>
      <c r="Z778" s="109">
        <f t="shared" si="543"/>
        <v>45621</v>
      </c>
      <c r="AA778" s="110" t="str">
        <f t="shared" si="544"/>
        <v>06:00</v>
      </c>
      <c r="AB778" s="182">
        <f>[4]SayfaKAY!BA579</f>
        <v>45621.25</v>
      </c>
      <c r="AC778" s="257">
        <f t="shared" si="545"/>
        <v>107.99999999580905</v>
      </c>
      <c r="AD778" s="111">
        <f t="shared" si="546"/>
        <v>45621</v>
      </c>
      <c r="AE778" s="111" t="str">
        <f t="shared" si="547"/>
        <v>06:00</v>
      </c>
      <c r="AF778" s="235">
        <f>[4]SayfaKAY!BA579</f>
        <v>45621.25</v>
      </c>
      <c r="AG778" s="179" t="str">
        <f>[4]SayfaKAY!S579</f>
        <v>(III) Farklı Araçlarda Tekrarlayan Arıza</v>
      </c>
      <c r="AH778" s="178" t="str">
        <f t="shared" si="548"/>
        <v>Bu Arıza Aracın Servise Verilmesine Engel</v>
      </c>
      <c r="AI778" s="163" t="str">
        <f>[4]SayfaKAY!AV579</f>
        <v/>
      </c>
      <c r="AJ778" s="164" t="str">
        <f t="shared" si="549"/>
        <v/>
      </c>
      <c r="AK778" s="164" t="str">
        <f t="shared" si="550"/>
        <v/>
      </c>
      <c r="AL778" s="112" t="str">
        <f>[4]SayfaKAY!AX579</f>
        <v/>
      </c>
      <c r="AM778" s="257" cm="1">
        <f t="array" ref="AM778">IFERROR(IF(AND(P778&lt;&gt;"D(Arıza Değil)",AH778="Bu Arıza Aracın Servise Verilmesine Engel Değil"),
IF(Z778-F778&gt;0,(AB778-Y778)*24*60,
IF(OR(AND(G778&gt;$AS$1,G778&lt;$AT$1),AND(G778&gt;$AU$1,G778&lt;$AV$1)),
(AF778-H778)*24*60,     BH:BH0)),        AN778),0)</f>
        <v>107.99999999580905</v>
      </c>
      <c r="AN778" s="257">
        <f t="shared" si="551"/>
        <v>107.99999999580905</v>
      </c>
      <c r="AO778" s="174" t="str">
        <f>[4]SayfaKAY!AG579</f>
        <v/>
      </c>
      <c r="AP778" s="174" t="str">
        <f>[4]SayfaKAY!AI579</f>
        <v>H500-7240</v>
      </c>
      <c r="AQ778" s="174" t="str">
        <f>[4]SayfaKAY!AQ579</f>
        <v/>
      </c>
      <c r="AR778" s="174" t="str">
        <f>[4]SayfaKAY!AH579</f>
        <v>KLIMA UNITESİ /Eltesan/Hispacold 41,5 kW</v>
      </c>
      <c r="AS778" s="174">
        <f>[4]SayfaKAY!AJ579</f>
        <v>1</v>
      </c>
      <c r="AT778" s="175" t="str">
        <f>[4]SayfaKAY!AM579</f>
        <v/>
      </c>
      <c r="AU778" s="176" t="str">
        <f>[4]SayfaKAY!AL579</f>
        <v/>
      </c>
      <c r="AV778" s="176" t="str">
        <f>[4]SayfaKAY!AP579</f>
        <v/>
      </c>
      <c r="AW778" s="177" t="str">
        <f>[4]SayfaKAY!AT579</f>
        <v/>
      </c>
      <c r="AX778" s="194">
        <f t="shared" si="552"/>
        <v>1187.9999999538995</v>
      </c>
      <c r="AY778" s="168"/>
      <c r="AZ778" s="167"/>
      <c r="BA778" s="113"/>
      <c r="BB778" s="171" t="str">
        <f>IF($AQ$1="X", IF(AND(G778&gt;=$AS$1,G778&lt;=$AT$1),IF(P778&lt;&gt;"D(Arıza Değil)",AC778,0), IF(AND(G778&gt;=$AU$1,G778&lt;=$AV$1),IF(P778&lt;&gt;"D(Arıza Değil)",AC778,0), "")), "")</f>
        <v/>
      </c>
      <c r="BC778" s="114"/>
      <c r="BD778" s="114"/>
      <c r="BE778" s="114"/>
      <c r="BF778" s="114"/>
      <c r="BG778" s="114"/>
      <c r="BH778" s="114">
        <f>IFERROR(FRACAS!AN582, "Hata Var")</f>
        <v>66467.999999946915</v>
      </c>
      <c r="BI778" s="114"/>
      <c r="BJ778" s="114"/>
      <c r="BK778" s="105" t="str">
        <f>[4]SayfaKAY!AW579</f>
        <v/>
      </c>
      <c r="BL778" s="105" t="str">
        <f>[4]SayfaKAY!V579</f>
        <v>ELTESAN ELEKTRO MEKANİK SOĞUTMA SAN</v>
      </c>
      <c r="BM778" s="114"/>
      <c r="BN778" s="171" t="str">
        <f t="shared" si="553"/>
        <v>x yok</v>
      </c>
      <c r="BO778" s="171" t="b">
        <f t="shared" si="554"/>
        <v>0</v>
      </c>
      <c r="BP778" s="171" t="b">
        <f t="shared" si="555"/>
        <v>0</v>
      </c>
      <c r="BQ778" s="226">
        <f t="shared" si="556"/>
        <v>47.999999946914613</v>
      </c>
      <c r="BR778" s="226">
        <f t="shared" si="557"/>
        <v>60.000000048894435</v>
      </c>
      <c r="BS778" s="226">
        <f t="shared" si="558"/>
        <v>107.99999999580905</v>
      </c>
      <c r="BT778" s="114"/>
      <c r="BU778" s="242"/>
      <c r="BV778" s="233">
        <f t="shared" si="559"/>
        <v>0</v>
      </c>
      <c r="BW778" s="226" t="str">
        <f t="shared" si="560"/>
        <v>Hayır, çakışma yok</v>
      </c>
      <c r="BX778" s="229"/>
      <c r="BY778" s="247">
        <f t="shared" si="561"/>
        <v>3.3333333296468481E-2</v>
      </c>
      <c r="BZ778" s="247">
        <f t="shared" si="562"/>
        <v>4.1666666700621136E-2</v>
      </c>
      <c r="CA778" s="247">
        <f t="shared" si="563"/>
        <v>7.4999999997089617E-2</v>
      </c>
      <c r="CB778" s="213"/>
      <c r="CC778" s="211"/>
      <c r="CD778" s="196"/>
      <c r="CE778" s="213">
        <v>578</v>
      </c>
      <c r="CF778" s="182">
        <f t="shared" si="564"/>
        <v>45621.175000000003</v>
      </c>
      <c r="CG778" s="182">
        <f t="shared" si="565"/>
        <v>45621.25</v>
      </c>
      <c r="CH778" s="196"/>
      <c r="CI778" s="196"/>
      <c r="CJ778" s="196"/>
      <c r="CK778" s="196">
        <f t="shared" si="566"/>
        <v>4.1666666700621136E-2</v>
      </c>
      <c r="CL778" s="196">
        <f t="shared" si="567"/>
        <v>3.3333333296468481E-2</v>
      </c>
      <c r="CM778" s="196">
        <f t="shared" si="568"/>
        <v>7.4999999997089617E-2</v>
      </c>
      <c r="CN778" s="114"/>
      <c r="CO778" s="115">
        <f t="shared" si="569"/>
        <v>107.99999999580905</v>
      </c>
      <c r="CP778" s="116">
        <f t="shared" si="570"/>
        <v>2.5000000020372681</v>
      </c>
      <c r="CQ778" s="117">
        <f t="shared" si="571"/>
        <v>0.17500000000291038</v>
      </c>
      <c r="CR778" s="117">
        <f t="shared" si="572"/>
        <v>45621.208333333299</v>
      </c>
      <c r="CS778" s="117">
        <f t="shared" si="573"/>
        <v>45621.25</v>
      </c>
      <c r="CT778" s="118">
        <f t="shared" si="574"/>
        <v>65694287.999999948</v>
      </c>
      <c r="CU778" s="118">
        <f t="shared" si="575"/>
        <v>60.000000048894435</v>
      </c>
      <c r="CV778" s="118">
        <f t="shared" si="576"/>
        <v>65694347.999999993</v>
      </c>
      <c r="CW778" s="119">
        <f t="shared" si="577"/>
        <v>0.99999908667941961</v>
      </c>
    </row>
    <row r="779" spans="1:101" ht="118.5" customHeight="1" x14ac:dyDescent="0.3">
      <c r="A779" s="160" t="str">
        <f>[4]SayfaKAY!C582</f>
        <v>KAY5+6</v>
      </c>
      <c r="B779" s="104" t="str">
        <f>[4]SayfaKAY!D582</f>
        <v>3878(7)</v>
      </c>
      <c r="C779" s="105" t="str">
        <f>[4]SayfaKAY!E582</f>
        <v>MA</v>
      </c>
      <c r="D779" s="105">
        <f>[4]SayfaKAY!F582</f>
        <v>80640</v>
      </c>
      <c r="E779" s="106" t="str">
        <f>[4]SayfaKAY!G582</f>
        <v>BOZ-KAY5+6-FF-581</v>
      </c>
      <c r="F779" s="193">
        <f t="shared" si="538"/>
        <v>45620</v>
      </c>
      <c r="G779" s="135">
        <f t="shared" si="539"/>
        <v>0.48472222220152617</v>
      </c>
      <c r="H779" s="235">
        <f>[4]SayfaKAY!H582</f>
        <v>45620.484722222202</v>
      </c>
      <c r="I779" s="104" t="str">
        <f>[4]SayfaKAY!I582</f>
        <v>Hat/Line</v>
      </c>
      <c r="J779" s="103" t="str">
        <f>IF([4]SayfaKAY!J582="","",IF([4]SayfaKAY!J582="Müşteri","Notified by Customer","Notified by Bozankaya"))</f>
        <v>Notified by Customer</v>
      </c>
      <c r="K779" s="103" t="e">
        <f>VLOOKUP([4]SayfaKAY!L582,#REF!,2,FALSE)</f>
        <v>#REF!</v>
      </c>
      <c r="L779" s="165" t="str">
        <f>[4]SayfaKAY!X582</f>
        <v>MEDCOM SP. Z O.O.</v>
      </c>
      <c r="M779" s="107" t="str">
        <f t="shared" si="540"/>
        <v>KAY5+6-BOZ-KAY5+6-FF-581</v>
      </c>
      <c r="N779" s="105" t="str">
        <f>[4]SayfaKAY!M582</f>
        <v>İLK KADEME İVME VERİNCE İVME KOLU MAKSİMUM İVME KONUMUNA KENDİLİĞİNDEN GEÇİYOR.</v>
      </c>
      <c r="O779" s="166" t="str">
        <f>[4]SayfaKAY!P582</f>
        <v>A-Sürüşü engeller</v>
      </c>
      <c r="P779" s="166" t="str">
        <f>[4]SayfaKAY!Q582</f>
        <v>A(Hareket etmeyi engelleyen arıza)</v>
      </c>
      <c r="Q779" s="166" t="str">
        <f>[4]SayfaKAY!R582</f>
        <v>N.A(Yaralanma yok)</v>
      </c>
      <c r="R779" s="132" t="str" cm="1">
        <f t="array" ref="R779">IF([4]SayfaKAY!U582="","",_xlfn.IFS([4]SayfaKAY!U582="Bozankaya","Bozankaya",[4]SayfaKAY!U582="Müşteri","Customer",[4]SayfaKAY!U582="Tedarikçi","Equipment Supplier"))</f>
        <v>Equipment Supplier</v>
      </c>
      <c r="S779" s="204" t="str">
        <f>[4]SayfaKAY!N582</f>
        <v>İVME KOLU KONTROL EDİLDİ. MEKANİZMADA BULUNAN YAYIN KIRILDIĞI TESPİT EDİLDİ. İVME KOLU DEĞİŞİMİ YAPILDI.</v>
      </c>
      <c r="T779" s="133" t="str">
        <f>[4]SayfaKAY!AD582</f>
        <v>Ekipman yenisi ile değiştirildi</v>
      </c>
      <c r="U779" s="132" t="str">
        <f>[4]SayfaKAY!W582</f>
        <v>Evet</v>
      </c>
      <c r="V779" s="108">
        <f>[4]SayfaKAY!AZ582</f>
        <v>2</v>
      </c>
      <c r="W779" s="136">
        <f t="shared" si="541"/>
        <v>45620</v>
      </c>
      <c r="X779" s="137" t="str">
        <f t="shared" si="542"/>
        <v>12:00</v>
      </c>
      <c r="Y779" s="235">
        <f>[4]SayfaKAY!AE582</f>
        <v>45620.5</v>
      </c>
      <c r="Z779" s="192">
        <f t="shared" si="543"/>
        <v>45621</v>
      </c>
      <c r="AA779" s="110" t="str">
        <f t="shared" si="544"/>
        <v>15:00</v>
      </c>
      <c r="AB779" s="182">
        <f>[4]SayfaKAY!BA582</f>
        <v>45621.625</v>
      </c>
      <c r="AC779" s="257">
        <f t="shared" si="545"/>
        <v>1642.0000000298023</v>
      </c>
      <c r="AD779" s="111">
        <f t="shared" si="546"/>
        <v>45621</v>
      </c>
      <c r="AE779" s="111" t="str">
        <f t="shared" si="547"/>
        <v>15:00</v>
      </c>
      <c r="AF779" s="235">
        <f>[4]SayfaKAY!BA582</f>
        <v>45621.625</v>
      </c>
      <c r="AG779" s="179" t="str">
        <f>[4]SayfaKAY!S582</f>
        <v xml:space="preserve">(I) İlk Defa Karşılaşılan Arıza </v>
      </c>
      <c r="AH779" s="178" t="str">
        <f t="shared" si="548"/>
        <v>Bu Arıza Aracın Servise Verilmesine Engel</v>
      </c>
      <c r="AI779" s="163" t="str">
        <f>[4]SayfaKAY!AV582</f>
        <v/>
      </c>
      <c r="AJ779" s="164" t="str">
        <f t="shared" si="549"/>
        <v/>
      </c>
      <c r="AK779" s="164" t="str">
        <f t="shared" si="550"/>
        <v/>
      </c>
      <c r="AL779" s="112" t="str">
        <f>[4]SayfaKAY!AX582</f>
        <v/>
      </c>
      <c r="AM779" s="257" cm="1">
        <f t="array" ref="AM779">IFERROR(IF(AND(P779&lt;&gt;"D(Arıza Değil)",AH779="Bu Arıza Aracın Servise Verilmesine Engel Değil"),
IF(Z779-F779&gt;0,(AB779-Y779)*24*60,
IF(OR(AND(G779&gt;$AS$1,G779&lt;$AT$1),AND(G779&gt;$AU$1,G779&lt;$AV$1)),
(AF779-H779)*24*60,     BH:BH0)),        AN779),0)</f>
        <v>1642.0000000298023</v>
      </c>
      <c r="AN779" s="257">
        <f t="shared" si="551"/>
        <v>1642.0000000298023</v>
      </c>
      <c r="AO779" s="174" t="str">
        <f>[4]SayfaKAY!AG582</f>
        <v/>
      </c>
      <c r="AP779" s="174" t="str">
        <f>[4]SayfaKAY!AI582</f>
        <v/>
      </c>
      <c r="AQ779" s="174" t="str">
        <f>[4]SayfaKAY!AQ582</f>
        <v/>
      </c>
      <c r="AR779" s="174" t="str">
        <f>[4]SayfaKAY!AH582</f>
        <v/>
      </c>
      <c r="AS779" s="174" t="str">
        <f>[4]SayfaKAY!AJ582</f>
        <v/>
      </c>
      <c r="AT779" s="175" t="str">
        <f>[4]SayfaKAY!AM582</f>
        <v/>
      </c>
      <c r="AU779" s="176" t="str">
        <f>[4]SayfaKAY!AL582</f>
        <v/>
      </c>
      <c r="AV779" s="176" t="str">
        <f>[4]SayfaKAY!AP582</f>
        <v/>
      </c>
      <c r="AW779" s="177" t="str">
        <f>[4]SayfaKAY!AT582</f>
        <v/>
      </c>
      <c r="AX779" s="194">
        <f t="shared" si="552"/>
        <v>36124.000000655651</v>
      </c>
      <c r="AY779" s="168"/>
      <c r="AZ779" s="167"/>
      <c r="BA779" s="113"/>
      <c r="BB779" s="171"/>
      <c r="BC779" s="114"/>
      <c r="BD779" s="114"/>
      <c r="BE779" s="114"/>
      <c r="BF779" s="114"/>
      <c r="BG779" s="114"/>
      <c r="BH779" s="114">
        <f>IFERROR(FRACAS!AN585, "Hata Var")</f>
        <v>84649.000000033993</v>
      </c>
      <c r="BI779" s="114"/>
      <c r="BJ779" s="114"/>
      <c r="BK779" s="105" t="str">
        <f>[4]SayfaKAY!AW582</f>
        <v/>
      </c>
      <c r="BL779" s="105" t="str">
        <f>[4]SayfaKAY!V582</f>
        <v>MEDCOM SP. Z O.O.</v>
      </c>
      <c r="BM779" s="114"/>
      <c r="BN779" s="171" t="str">
        <f t="shared" si="553"/>
        <v>x yok</v>
      </c>
      <c r="BO779" s="171" t="b">
        <f t="shared" si="554"/>
        <v>0</v>
      </c>
      <c r="BP779" s="171" t="str">
        <f t="shared" si="555"/>
        <v>Bir günden fazla süren arıza</v>
      </c>
      <c r="BQ779" s="226">
        <f t="shared" si="556"/>
        <v>22.000000029802322</v>
      </c>
      <c r="BR779" s="226">
        <f t="shared" si="557"/>
        <v>1620</v>
      </c>
      <c r="BS779" s="226">
        <f t="shared" si="558"/>
        <v>1642.0000000298023</v>
      </c>
      <c r="BT779" s="114"/>
      <c r="BU779" s="242"/>
      <c r="BV779" s="233">
        <f t="shared" si="559"/>
        <v>2</v>
      </c>
      <c r="BW779" s="226" t="str">
        <f t="shared" si="560"/>
        <v>Evet, çakışma var</v>
      </c>
      <c r="BX779" s="229"/>
      <c r="BY779" s="247">
        <f t="shared" si="561"/>
        <v>1.5277777798473835E-2</v>
      </c>
      <c r="BZ779" s="247">
        <f t="shared" si="562"/>
        <v>1.125</v>
      </c>
      <c r="CA779" s="247">
        <f t="shared" si="563"/>
        <v>1.1402777777984738</v>
      </c>
      <c r="CB779" s="213"/>
      <c r="CC779" s="211"/>
      <c r="CD779" s="196"/>
      <c r="CE779" s="213">
        <v>581</v>
      </c>
      <c r="CF779" s="182">
        <f t="shared" si="564"/>
        <v>45620.484722222202</v>
      </c>
      <c r="CG779" s="182">
        <f t="shared" si="565"/>
        <v>45621.625</v>
      </c>
      <c r="CH779" s="196"/>
      <c r="CI779" s="196"/>
      <c r="CJ779" s="196"/>
      <c r="CK779" s="196">
        <f t="shared" si="566"/>
        <v>1.125</v>
      </c>
      <c r="CL779" s="196">
        <f t="shared" si="567"/>
        <v>1.5277777798473835E-2</v>
      </c>
      <c r="CM779" s="196">
        <f t="shared" si="568"/>
        <v>1.1402777777984738</v>
      </c>
      <c r="CN779" s="114"/>
      <c r="CO779" s="115">
        <f t="shared" si="569"/>
        <v>1642.0000000298023</v>
      </c>
      <c r="CP779" s="116">
        <f t="shared" si="570"/>
        <v>67.5</v>
      </c>
      <c r="CQ779" s="117">
        <f t="shared" si="571"/>
        <v>0.48472222220152617</v>
      </c>
      <c r="CR779" s="117">
        <f t="shared" si="572"/>
        <v>45620.5</v>
      </c>
      <c r="CS779" s="117">
        <f t="shared" si="573"/>
        <v>45621.625</v>
      </c>
      <c r="CT779" s="118">
        <f t="shared" si="574"/>
        <v>65692822.00000003</v>
      </c>
      <c r="CU779" s="118">
        <f t="shared" si="575"/>
        <v>1620</v>
      </c>
      <c r="CV779" s="118">
        <f t="shared" si="576"/>
        <v>65694442.00000003</v>
      </c>
      <c r="CW779" s="119">
        <f t="shared" si="577"/>
        <v>0.99997534037963209</v>
      </c>
    </row>
    <row r="780" spans="1:101" ht="118.5" customHeight="1" x14ac:dyDescent="0.3">
      <c r="A780" s="160" t="str">
        <f>[4]SayfaKAY!C554</f>
        <v>KAY5+6</v>
      </c>
      <c r="B780" s="104" t="str">
        <f>[4]SayfaKAY!D554</f>
        <v>3875(4)</v>
      </c>
      <c r="C780" s="105" t="str">
        <f>[4]SayfaKAY!E554</f>
        <v>MB</v>
      </c>
      <c r="D780" s="105">
        <f>[4]SayfaKAY!F554</f>
        <v>75890</v>
      </c>
      <c r="E780" s="106" t="str">
        <f>[4]SayfaKAY!G554</f>
        <v>BOZ-KAY5+6-FF-553</v>
      </c>
      <c r="F780" s="193">
        <f t="shared" si="538"/>
        <v>45618</v>
      </c>
      <c r="G780" s="135">
        <f t="shared" si="539"/>
        <v>0.78472222219716059</v>
      </c>
      <c r="H780" s="235">
        <f>[4]SayfaKAY!H554</f>
        <v>45618.784722222197</v>
      </c>
      <c r="I780" s="104" t="str">
        <f>[4]SayfaKAY!I554</f>
        <v>Hat/Line</v>
      </c>
      <c r="J780" s="103" t="str">
        <f>IF([4]SayfaKAY!J554="","",IF([4]SayfaKAY!J554="Müşteri","Notified by Customer","Notified by Bozankaya"))</f>
        <v>Notified by Customer</v>
      </c>
      <c r="K780" s="103" t="e">
        <f>VLOOKUP([4]SayfaKAY!L554,#REF!,2,FALSE)</f>
        <v>#REF!</v>
      </c>
      <c r="L780" s="165" t="str">
        <f>[4]SayfaKAY!X554</f>
        <v>ELTESAN ELEKTRO MEKANİK SOĞUTMA SAN</v>
      </c>
      <c r="M780" s="107" t="str">
        <f t="shared" si="540"/>
        <v>KAY5+6-BOZ-KAY5+6-FF-553</v>
      </c>
      <c r="N780" s="105" t="str">
        <f>[4]SayfaKAY!M554</f>
        <v>Kabin ısıtma yapmıyor.</v>
      </c>
      <c r="O780" s="166" t="str">
        <f>[4]SayfaKAY!P554</f>
        <v>D-Arıza değil</v>
      </c>
      <c r="P780" s="166" t="str">
        <f>[4]SayfaKAY!Q554</f>
        <v>B(Servisten çekmeye etki eden arıza)</v>
      </c>
      <c r="Q780" s="166" t="str">
        <f>[4]SayfaKAY!R554</f>
        <v>N.A(Yaralanma yok)</v>
      </c>
      <c r="R780" s="132" t="str" cm="1">
        <f t="array" ref="R780">IF([4]SayfaKAY!U554="","",_xlfn.IFS([4]SayfaKAY!U554="Bozankaya","Bozankaya",[4]SayfaKAY!U554="Müşteri","Customer",[4]SayfaKAY!U554="Tedarikçi","Equipment Supplier"))</f>
        <v>Equipment Supplier</v>
      </c>
      <c r="S780" s="204" t="str">
        <f>[4]SayfaKAY!N554</f>
        <v>Arıza kontrol edildi. Sensör ısıyı 25-26 derece olarak algıladığı an araç ısıtma yapmıyor. Fan üflüyor bu nedenle araç soğuk üflüyor gibi algılanıyor sensör su ile soğutulup test yapıldı araç içerisi ısıtma yapıyor.</v>
      </c>
      <c r="T780" s="133" t="str">
        <f>[4]SayfaKAY!AD554</f>
        <v>*Arıza çözülecek</v>
      </c>
      <c r="U780" s="132" t="str">
        <f>[4]SayfaKAY!W554</f>
        <v>Evet</v>
      </c>
      <c r="V780" s="108">
        <f>[4]SayfaKAY!AZ554</f>
        <v>2</v>
      </c>
      <c r="W780" s="136">
        <f t="shared" si="541"/>
        <v>45619</v>
      </c>
      <c r="X780" s="137" t="str">
        <f t="shared" si="542"/>
        <v>05:00</v>
      </c>
      <c r="Y780" s="235">
        <f>[4]SayfaKAY!AE554</f>
        <v>45619.208333333299</v>
      </c>
      <c r="Z780" s="192">
        <f t="shared" si="543"/>
        <v>45619</v>
      </c>
      <c r="AA780" s="110" t="str">
        <f t="shared" si="544"/>
        <v>07:00</v>
      </c>
      <c r="AB780" s="182">
        <f>[4]SayfaKAY!BA554</f>
        <v>45619.291666666701</v>
      </c>
      <c r="AC780" s="257">
        <f t="shared" si="545"/>
        <v>730.00000008498318</v>
      </c>
      <c r="AD780" s="111">
        <f t="shared" si="546"/>
        <v>45619</v>
      </c>
      <c r="AE780" s="111" t="str">
        <f t="shared" si="547"/>
        <v>07:00</v>
      </c>
      <c r="AF780" s="235">
        <f>[4]SayfaKAY!BA554</f>
        <v>45619.291666666701</v>
      </c>
      <c r="AG780" s="179" t="str">
        <f>[4]SayfaKAY!S554</f>
        <v>(III) Farklı Araçlarda Tekrarlayan Arıza</v>
      </c>
      <c r="AH780" s="178" t="str">
        <f t="shared" si="548"/>
        <v>Bu Arıza Aracın Servise Verilmesine Engel</v>
      </c>
      <c r="AI780" s="163" t="str">
        <f>[4]SayfaKAY!AV554</f>
        <v/>
      </c>
      <c r="AJ780" s="164" t="str">
        <f t="shared" si="549"/>
        <v/>
      </c>
      <c r="AK780" s="164" t="str">
        <f t="shared" si="550"/>
        <v/>
      </c>
      <c r="AL780" s="112" t="str">
        <f>[4]SayfaKAY!AX554</f>
        <v/>
      </c>
      <c r="AM780" s="257" cm="1">
        <f t="array" ref="AM780">IFERROR(IF(AND(P780&lt;&gt;"D(Arıza Değil)",AH780="Bu Arıza Aracın Servise Verilmesine Engel Değil"),
IF(Z780-F780&gt;0,(AB780-Y780)*24*60,
IF(OR(AND(G780&gt;$AS$1,G780&lt;$AT$1),AND(G780&gt;$AU$1,G780&lt;$AV$1)),
(AF780-H780)*24*60,     BH:BH0)),        AN780),0)</f>
        <v>730.00000008498318</v>
      </c>
      <c r="AN780" s="257">
        <f t="shared" si="551"/>
        <v>730.00000008498318</v>
      </c>
      <c r="AO780" s="174" t="str">
        <f>[4]SayfaKAY!AG554</f>
        <v/>
      </c>
      <c r="AP780" s="174" t="str">
        <f>[4]SayfaKAY!AI554</f>
        <v>H500-7240</v>
      </c>
      <c r="AQ780" s="174" t="str">
        <f>[4]SayfaKAY!AQ554</f>
        <v/>
      </c>
      <c r="AR780" s="174" t="str">
        <f>[4]SayfaKAY!AH554</f>
        <v>KLIMA UNITESİ /Eltesan/Hispacold 41,5 kW</v>
      </c>
      <c r="AS780" s="174">
        <f>[4]SayfaKAY!AJ554</f>
        <v>1</v>
      </c>
      <c r="AT780" s="175" t="str">
        <f>[4]SayfaKAY!AM554</f>
        <v/>
      </c>
      <c r="AU780" s="176" t="str">
        <f>[4]SayfaKAY!AL554</f>
        <v/>
      </c>
      <c r="AV780" s="176" t="str">
        <f>[4]SayfaKAY!AP554</f>
        <v/>
      </c>
      <c r="AW780" s="177" t="str">
        <f>[4]SayfaKAY!AT554</f>
        <v/>
      </c>
      <c r="AX780" s="194">
        <f t="shared" si="552"/>
        <v>16060.00000186963</v>
      </c>
      <c r="AY780" s="168"/>
      <c r="AZ780" s="167"/>
      <c r="BA780" s="113"/>
      <c r="BB780" s="171"/>
      <c r="BC780" s="114"/>
      <c r="BD780" s="114"/>
      <c r="BE780" s="114"/>
      <c r="BF780" s="114"/>
      <c r="BG780" s="114"/>
      <c r="BH780" s="114">
        <f>IFERROR(FRACAS!AN557, "Hata Var")</f>
        <v>44849.000000021188</v>
      </c>
      <c r="BI780" s="114"/>
      <c r="BJ780" s="114"/>
      <c r="BK780" s="105" t="str">
        <f>[4]SayfaKAY!AW554</f>
        <v/>
      </c>
      <c r="BL780" s="105" t="str">
        <f>[4]SayfaKAY!V554</f>
        <v>ELTESAN ELEKTRO MEKANİK SOĞUTMA SAN</v>
      </c>
      <c r="BM780" s="114"/>
      <c r="BN780" s="171" t="str">
        <f t="shared" si="553"/>
        <v>x yok</v>
      </c>
      <c r="BO780" s="171" t="str">
        <f t="shared" si="554"/>
        <v>aynı gün giderilen arıza</v>
      </c>
      <c r="BP780" s="171" t="str">
        <f t="shared" si="555"/>
        <v>Bir günden fazla süren arıza</v>
      </c>
      <c r="BQ780" s="226">
        <f t="shared" si="556"/>
        <v>609.99999998719431</v>
      </c>
      <c r="BR780" s="226">
        <f t="shared" si="557"/>
        <v>120.00000009778887</v>
      </c>
      <c r="BS780" s="226">
        <f t="shared" si="558"/>
        <v>730.00000008498318</v>
      </c>
      <c r="BT780" s="114"/>
      <c r="BU780" s="242"/>
      <c r="BV780" s="233">
        <f t="shared" si="559"/>
        <v>1</v>
      </c>
      <c r="BW780" s="226" t="str">
        <f t="shared" si="560"/>
        <v>Evet, çakışma var</v>
      </c>
      <c r="BX780" s="229"/>
      <c r="BY780" s="247">
        <f t="shared" si="561"/>
        <v>0.42361111110221827</v>
      </c>
      <c r="BZ780" s="247">
        <f t="shared" si="562"/>
        <v>8.3333333401242271E-2</v>
      </c>
      <c r="CA780" s="247">
        <f t="shared" si="563"/>
        <v>0.50694444450346055</v>
      </c>
      <c r="CB780" s="213"/>
      <c r="CC780" s="211"/>
      <c r="CD780" s="196"/>
      <c r="CE780" s="213">
        <v>553</v>
      </c>
      <c r="CF780" s="182">
        <f t="shared" si="564"/>
        <v>45618.784722222197</v>
      </c>
      <c r="CG780" s="182">
        <f t="shared" si="565"/>
        <v>45619.291666666701</v>
      </c>
      <c r="CH780" s="196"/>
      <c r="CI780" s="196"/>
      <c r="CJ780" s="196"/>
      <c r="CK780" s="196">
        <f t="shared" si="566"/>
        <v>8.3333333401242271E-2</v>
      </c>
      <c r="CL780" s="196">
        <f t="shared" si="567"/>
        <v>0.42361111110221827</v>
      </c>
      <c r="CM780" s="196">
        <f t="shared" si="568"/>
        <v>0.50694444450346055</v>
      </c>
      <c r="CN780" s="114"/>
      <c r="CO780" s="115">
        <f t="shared" si="569"/>
        <v>730.00000008498318</v>
      </c>
      <c r="CP780" s="116">
        <f t="shared" si="570"/>
        <v>5.0000000040745363</v>
      </c>
      <c r="CQ780" s="117">
        <f t="shared" si="571"/>
        <v>0.78472222219716059</v>
      </c>
      <c r="CR780" s="117">
        <f t="shared" si="572"/>
        <v>45619.208333333299</v>
      </c>
      <c r="CS780" s="117">
        <f t="shared" si="573"/>
        <v>45619.291666666701</v>
      </c>
      <c r="CT780" s="118">
        <f t="shared" si="574"/>
        <v>65690529.999999985</v>
      </c>
      <c r="CU780" s="118">
        <f t="shared" si="575"/>
        <v>120.00000009778887</v>
      </c>
      <c r="CV780" s="118">
        <f t="shared" si="576"/>
        <v>65690650.000000082</v>
      </c>
      <c r="CW780" s="119">
        <f t="shared" si="577"/>
        <v>0.99999817325600981</v>
      </c>
    </row>
    <row r="781" spans="1:101" ht="118.5" customHeight="1" x14ac:dyDescent="0.3">
      <c r="A781" s="160" t="str">
        <f>[4]SayfaKAY!C516</f>
        <v>KAY5+6</v>
      </c>
      <c r="B781" s="104" t="str">
        <f>[4]SayfaKAY!D516</f>
        <v>3877(6)</v>
      </c>
      <c r="C781" s="105" t="str">
        <f>[4]SayfaKAY!E516</f>
        <v>MB , RB</v>
      </c>
      <c r="D781" s="105">
        <f>[4]SayfaKAY!F516</f>
        <v>59882</v>
      </c>
      <c r="E781" s="106" t="str">
        <f>[4]SayfaKAY!G516</f>
        <v>BOZ-KAY5+6-FF-515</v>
      </c>
      <c r="F781" s="193">
        <f t="shared" si="538"/>
        <v>45616</v>
      </c>
      <c r="G781" s="135">
        <f t="shared" si="539"/>
        <v>0.51597222220152617</v>
      </c>
      <c r="H781" s="235">
        <f>[4]SayfaKAY!H516</f>
        <v>45616.515972222202</v>
      </c>
      <c r="I781" s="104" t="str">
        <f>[4]SayfaKAY!I516</f>
        <v>Hat/Line</v>
      </c>
      <c r="J781" s="103" t="str">
        <f>IF([4]SayfaKAY!J516="","",IF([4]SayfaKAY!J516="Müşteri","Notified by Customer","Notified by Bozankaya"))</f>
        <v>Notified by Customer</v>
      </c>
      <c r="K781" s="103" t="e">
        <f>VLOOKUP([4]SayfaKAY!L516,#REF!,2,FALSE)</f>
        <v>#REF!</v>
      </c>
      <c r="L781" s="165" t="str">
        <f>[4]SayfaKAY!X516</f>
        <v>ATAK ULAŞIM SAN.TİC.LTD.ŞTİ.</v>
      </c>
      <c r="M781" s="107" t="str">
        <f t="shared" si="540"/>
        <v>KAY5+6-BOZ-KAY5+6-FF-515</v>
      </c>
      <c r="N781" s="105" t="str">
        <f>[4]SayfaKAY!M516</f>
        <v>13.11.2024 tarihinde yapılan saha denetiminde 3877-B nolu aracın kapı üstü ekranlarının çalışmadığı tespit edildi.</v>
      </c>
      <c r="O781" s="166" t="str">
        <f>[4]SayfaKAY!P516</f>
        <v>D-Arıza değil</v>
      </c>
      <c r="P781" s="166" t="str">
        <f>[4]SayfaKAY!Q516</f>
        <v>B(Servisten çekmeye etki eden arıza)</v>
      </c>
      <c r="Q781" s="166" t="str">
        <f>[4]SayfaKAY!R516</f>
        <v>N.A(Yaralanma yok)</v>
      </c>
      <c r="R781" s="132" t="str" cm="1">
        <f t="array" ref="R781">IF([4]SayfaKAY!U516="","",_xlfn.IFS([4]SayfaKAY!U516="Bozankaya","Bozankaya",[4]SayfaKAY!U516="Müşteri","Customer",[4]SayfaKAY!U516="Tedarikçi","Equipment Supplier"))</f>
        <v>Equipment Supplier</v>
      </c>
      <c r="S781" s="204" t="str">
        <f>[4]SayfaKAY!N516</f>
        <v>Görsel yönetim PC'de konnektör COM1'e takılmış. Com2'ye takıldı.</v>
      </c>
      <c r="T781" s="133" t="str">
        <f>[4]SayfaKAY!AD516</f>
        <v>*Arıza çözülecek</v>
      </c>
      <c r="U781" s="132" t="str">
        <f>[4]SayfaKAY!W516</f>
        <v>Evet</v>
      </c>
      <c r="V781" s="108">
        <f>[4]SayfaKAY!AZ516</f>
        <v>2</v>
      </c>
      <c r="W781" s="136">
        <f t="shared" si="541"/>
        <v>45616</v>
      </c>
      <c r="X781" s="137" t="str">
        <f t="shared" si="542"/>
        <v>13:00</v>
      </c>
      <c r="Y781" s="235">
        <f>[4]SayfaKAY!AE516</f>
        <v>45616.541666666701</v>
      </c>
      <c r="Z781" s="192">
        <f t="shared" si="543"/>
        <v>45616</v>
      </c>
      <c r="AA781" s="110" t="str">
        <f t="shared" si="544"/>
        <v>14:00</v>
      </c>
      <c r="AB781" s="182">
        <f>[4]SayfaKAY!BA516</f>
        <v>45616.583333333299</v>
      </c>
      <c r="AC781" s="257">
        <f t="shared" si="545"/>
        <v>96.999999980907887</v>
      </c>
      <c r="AD781" s="111">
        <f t="shared" si="546"/>
        <v>45616</v>
      </c>
      <c r="AE781" s="111" t="str">
        <f t="shared" si="547"/>
        <v>14:00</v>
      </c>
      <c r="AF781" s="235">
        <f>[4]SayfaKAY!BA516</f>
        <v>45616.583333333299</v>
      </c>
      <c r="AG781" s="179" t="str">
        <f>[4]SayfaKAY!S516</f>
        <v>(III) Farklı Araçlarda Tekrarlayan Arıza</v>
      </c>
      <c r="AH781" s="178" t="str">
        <f t="shared" si="548"/>
        <v>Bu Arıza Aracın Servise Verilmesine Engel</v>
      </c>
      <c r="AI781" s="163" t="str">
        <f>[4]SayfaKAY!AV516</f>
        <v/>
      </c>
      <c r="AJ781" s="164" t="str">
        <f t="shared" si="549"/>
        <v/>
      </c>
      <c r="AK781" s="164" t="str">
        <f t="shared" si="550"/>
        <v/>
      </c>
      <c r="AL781" s="112" t="str">
        <f>[4]SayfaKAY!AX516</f>
        <v/>
      </c>
      <c r="AM781" s="257" cm="1">
        <f t="array" ref="AM781">IFERROR(IF(AND(P781&lt;&gt;"D(Arıza Değil)",AH781="Bu Arıza Aracın Servise Verilmesine Engel Değil"),
IF(Z781-F781&gt;0,(AB781-Y781)*24*60,
IF(OR(AND(G781&gt;$AS$1,G781&lt;$AT$1),AND(G781&gt;$AU$1,G781&lt;$AV$1)),
(AF781-H781)*24*60,     BH:BH0)),        AN781),0)</f>
        <v>96.999999980907887</v>
      </c>
      <c r="AN781" s="257">
        <f t="shared" si="551"/>
        <v>96.999999980907887</v>
      </c>
      <c r="AO781" s="174" t="str">
        <f>[4]SayfaKAY!AG516</f>
        <v/>
      </c>
      <c r="AP781" s="174" t="str">
        <f>[4]SayfaKAY!AI516</f>
        <v>E410-7003</v>
      </c>
      <c r="AQ781" s="174" t="str">
        <f>[4]SayfaKAY!AQ516</f>
        <v/>
      </c>
      <c r="AR781" s="174" t="str">
        <f>[4]SayfaKAY!AH516</f>
        <v>STRETCH LCD EKRAN</v>
      </c>
      <c r="AS781" s="174">
        <f>[4]SayfaKAY!AJ516</f>
        <v>4</v>
      </c>
      <c r="AT781" s="175" t="str">
        <f>[4]SayfaKAY!AM516</f>
        <v/>
      </c>
      <c r="AU781" s="176" t="str">
        <f>[4]SayfaKAY!AL516</f>
        <v/>
      </c>
      <c r="AV781" s="176" t="str">
        <f>[4]SayfaKAY!AP516</f>
        <v/>
      </c>
      <c r="AW781" s="177" t="str">
        <f>[4]SayfaKAY!AT516</f>
        <v/>
      </c>
      <c r="AX781" s="194">
        <f t="shared" si="552"/>
        <v>2133.9999995799735</v>
      </c>
      <c r="AY781" s="168"/>
      <c r="AZ781" s="167"/>
      <c r="BA781" s="113"/>
      <c r="BB781" s="171"/>
      <c r="BC781" s="114"/>
      <c r="BD781" s="114"/>
      <c r="BE781" s="114"/>
      <c r="BF781" s="114"/>
      <c r="BG781" s="114"/>
      <c r="BH781" s="114">
        <f>IFERROR(FRACAS!AN519, "Hata Var")</f>
        <v>144.99999993829988</v>
      </c>
      <c r="BI781" s="114"/>
      <c r="BJ781" s="114"/>
      <c r="BK781" s="105" t="str">
        <f>[4]SayfaKAY!AW516</f>
        <v/>
      </c>
      <c r="BL781" s="105" t="str">
        <f>[4]SayfaKAY!V516</f>
        <v>ATAK ULAŞIM SAN.TİC.LTD.ŞTİ.</v>
      </c>
      <c r="BM781" s="114"/>
      <c r="BN781" s="171" t="str">
        <f t="shared" si="553"/>
        <v>x yok</v>
      </c>
      <c r="BO781" s="171" t="b">
        <f t="shared" si="554"/>
        <v>0</v>
      </c>
      <c r="BP781" s="171" t="b">
        <f t="shared" si="555"/>
        <v>0</v>
      </c>
      <c r="BQ781" s="226">
        <f t="shared" si="556"/>
        <v>37.000000078696758</v>
      </c>
      <c r="BR781" s="226">
        <f t="shared" si="557"/>
        <v>59.99999990221113</v>
      </c>
      <c r="BS781" s="226">
        <f t="shared" si="558"/>
        <v>96.999999980907887</v>
      </c>
      <c r="BT781" s="114"/>
      <c r="BU781" s="242"/>
      <c r="BV781" s="233">
        <f t="shared" si="559"/>
        <v>3</v>
      </c>
      <c r="BW781" s="226" t="str">
        <f t="shared" si="560"/>
        <v>Evet, çakışma var</v>
      </c>
      <c r="BX781" s="229"/>
      <c r="BY781" s="247">
        <f t="shared" si="561"/>
        <v>2.5694444499094971E-2</v>
      </c>
      <c r="BZ781" s="247">
        <f t="shared" si="562"/>
        <v>4.1666666598757729E-2</v>
      </c>
      <c r="CA781" s="247">
        <f t="shared" si="563"/>
        <v>6.7361111097852699E-2</v>
      </c>
      <c r="CB781" s="213"/>
      <c r="CC781" s="211"/>
      <c r="CD781" s="196"/>
      <c r="CE781" s="213">
        <v>515</v>
      </c>
      <c r="CF781" s="182">
        <f t="shared" si="564"/>
        <v>45616.515972222202</v>
      </c>
      <c r="CG781" s="182">
        <f t="shared" si="565"/>
        <v>45616.583333333299</v>
      </c>
      <c r="CH781" s="196"/>
      <c r="CI781" s="196"/>
      <c r="CJ781" s="196"/>
      <c r="CK781" s="196">
        <f t="shared" si="566"/>
        <v>4.1666666598757729E-2</v>
      </c>
      <c r="CL781" s="196">
        <f t="shared" si="567"/>
        <v>2.5694444499094971E-2</v>
      </c>
      <c r="CM781" s="196">
        <f t="shared" si="568"/>
        <v>6.7361111097852699E-2</v>
      </c>
      <c r="CN781" s="114"/>
      <c r="CO781" s="115">
        <f t="shared" si="569"/>
        <v>96.999999980907887</v>
      </c>
      <c r="CP781" s="116">
        <f t="shared" si="570"/>
        <v>2.4999999959254637</v>
      </c>
      <c r="CQ781" s="117">
        <f t="shared" si="571"/>
        <v>0.51597222220152617</v>
      </c>
      <c r="CR781" s="117">
        <f t="shared" si="572"/>
        <v>45616.541666666701</v>
      </c>
      <c r="CS781" s="117">
        <f t="shared" si="573"/>
        <v>45616.583333333299</v>
      </c>
      <c r="CT781" s="118">
        <f t="shared" si="574"/>
        <v>65687077.000000082</v>
      </c>
      <c r="CU781" s="118">
        <f t="shared" si="575"/>
        <v>59.99999990221113</v>
      </c>
      <c r="CV781" s="118">
        <f t="shared" si="576"/>
        <v>65687136.999999978</v>
      </c>
      <c r="CW781" s="119">
        <f t="shared" si="577"/>
        <v>0.99999908657915937</v>
      </c>
    </row>
    <row r="782" spans="1:101" ht="118.5" customHeight="1" x14ac:dyDescent="0.3">
      <c r="A782" s="160" t="str">
        <f>[4]SayfaKAY!C322</f>
        <v>KAY5+6</v>
      </c>
      <c r="B782" s="104" t="str">
        <f>[4]SayfaKAY!D322</f>
        <v>3877(6)</v>
      </c>
      <c r="C782" s="105" t="str">
        <f>[4]SayfaKAY!E322</f>
        <v>MA</v>
      </c>
      <c r="D782" s="105">
        <f>[4]SayfaKAY!F322</f>
        <v>59382</v>
      </c>
      <c r="E782" s="106" t="str">
        <f>[4]SayfaKAY!G322</f>
        <v>BOZ-KAY5+6-FF-321</v>
      </c>
      <c r="F782" s="193">
        <f t="shared" si="538"/>
        <v>45615</v>
      </c>
      <c r="G782" s="135">
        <f t="shared" si="539"/>
        <v>0.25</v>
      </c>
      <c r="H782" s="235">
        <f>[4]SayfaKAY!H322</f>
        <v>45615.25</v>
      </c>
      <c r="I782" s="104" t="str">
        <f>[4]SayfaKAY!I322</f>
        <v>Hat/Line</v>
      </c>
      <c r="J782" s="103" t="str">
        <f>IF([4]SayfaKAY!J322="","",IF([4]SayfaKAY!J322="Müşteri","Notified by Customer","Notified by Bozankaya"))</f>
        <v>Notified by Customer</v>
      </c>
      <c r="K782" s="103" t="e">
        <f>VLOOKUP([4]SayfaKAY!L322,#REF!,2,FALSE)</f>
        <v>#REF!</v>
      </c>
      <c r="L782" s="165" t="str">
        <f>[4]SayfaKAY!X322</f>
        <v>SAMM TEKNOLOJİ İLETİŞİM SAN. VE TİC</v>
      </c>
      <c r="M782" s="107" t="str">
        <f t="shared" si="540"/>
        <v>KAY5+6-BOZ-KAY5+6-FF-321</v>
      </c>
      <c r="N782" s="105" t="str">
        <f>[4]SayfaKAY!M322</f>
        <v>Ayak Deadman Butonu Çalışmıyor</v>
      </c>
      <c r="O782" s="166" t="str">
        <f>[4]SayfaKAY!P322</f>
        <v>A-Sürüşü engeller</v>
      </c>
      <c r="P782" s="166" t="str">
        <f>[4]SayfaKAY!Q322</f>
        <v>B(Servisten çekmeye etki eden arıza)</v>
      </c>
      <c r="Q782" s="166" t="str">
        <f>[4]SayfaKAY!R322</f>
        <v>N.A(Yaralanma yok)</v>
      </c>
      <c r="R782" s="132" t="str" cm="1">
        <f t="array" ref="R782">IF([4]SayfaKAY!U322="","",_xlfn.IFS([4]SayfaKAY!U322="Bozankaya","Bozankaya",[4]SayfaKAY!U322="Müşteri","Customer",[4]SayfaKAY!U322="Tedarikçi","Equipment Supplier"))</f>
        <v>Equipment Supplier</v>
      </c>
      <c r="S782" s="204" t="str">
        <f>[4]SayfaKAY!N322</f>
        <v>Buton Değişimi</v>
      </c>
      <c r="T782" s="133" t="str">
        <f>[4]SayfaKAY!AD322</f>
        <v>*Ekipman değiştirilecek</v>
      </c>
      <c r="U782" s="132" t="str">
        <f>[4]SayfaKAY!W322</f>
        <v>Evet</v>
      </c>
      <c r="V782" s="108">
        <f>[4]SayfaKAY!AZ322</f>
        <v>1</v>
      </c>
      <c r="W782" s="136">
        <f t="shared" si="541"/>
        <v>45615</v>
      </c>
      <c r="X782" s="137" t="str">
        <f t="shared" si="542"/>
        <v>06:00</v>
      </c>
      <c r="Y782" s="235">
        <f>[4]SayfaKAY!AE322</f>
        <v>45615.25</v>
      </c>
      <c r="Z782" s="192">
        <f t="shared" si="543"/>
        <v>45615</v>
      </c>
      <c r="AA782" s="110" t="str">
        <f t="shared" si="544"/>
        <v>07:00</v>
      </c>
      <c r="AB782" s="182">
        <f>[4]SayfaKAY!BA322</f>
        <v>45615.291666666701</v>
      </c>
      <c r="AC782" s="257">
        <f t="shared" si="545"/>
        <v>60.000000048894435</v>
      </c>
      <c r="AD782" s="111">
        <f t="shared" si="546"/>
        <v>45615</v>
      </c>
      <c r="AE782" s="111" t="str">
        <f t="shared" si="547"/>
        <v>07:00</v>
      </c>
      <c r="AF782" s="235">
        <f>[4]SayfaKAY!BA322</f>
        <v>45615.291666666701</v>
      </c>
      <c r="AG782" s="179" t="str">
        <f>[4]SayfaKAY!S322</f>
        <v>(I) İlk Defa Karşılaşılan Arıza</v>
      </c>
      <c r="AH782" s="178" t="str">
        <f t="shared" si="548"/>
        <v>Bu Arıza Aracın Servise Verilmesine Engel</v>
      </c>
      <c r="AI782" s="163" t="str">
        <f>[4]SayfaKAY!AV322</f>
        <v/>
      </c>
      <c r="AJ782" s="164" t="str">
        <f t="shared" si="549"/>
        <v/>
      </c>
      <c r="AK782" s="164" t="str">
        <f t="shared" si="550"/>
        <v/>
      </c>
      <c r="AL782" s="112" t="str">
        <f>[4]SayfaKAY!AX322</f>
        <v/>
      </c>
      <c r="AM782" s="257" cm="1">
        <f t="array" ref="AM782">IFERROR(IF(AND(P782&lt;&gt;"D(Arıza Değil)",AH782="Bu Arıza Aracın Servise Verilmesine Engel Değil"),
IF(Z782-F782&gt;0,(AB782-Y782)*24*60,
IF(OR(AND(G782&gt;$AS$1,G782&lt;$AT$1),AND(G782&gt;$AU$1,G782&lt;$AV$1)),
(AF782-H782)*24*60,     BH:BH0)),        AN782),0)</f>
        <v>60.000000048894435</v>
      </c>
      <c r="AN782" s="257">
        <f t="shared" si="551"/>
        <v>60.000000048894435</v>
      </c>
      <c r="AO782" s="174" t="str">
        <f>[4]SayfaKAY!AG322</f>
        <v>clipper</v>
      </c>
      <c r="AP782" s="174" t="str">
        <f>[4]SayfaKAY!AI322</f>
        <v>E110-7429</v>
      </c>
      <c r="AQ782" s="174" t="str">
        <f>[4]SayfaKAY!AQ322</f>
        <v>1</v>
      </c>
      <c r="AR782" s="174" t="str">
        <f>[4]SayfaKAY!AH322</f>
        <v>Korna Ayak Butonu Linemaster-Clipper 632</v>
      </c>
      <c r="AS782" s="174">
        <f>[4]SayfaKAY!AJ322</f>
        <v>1</v>
      </c>
      <c r="AT782" s="175" t="str">
        <f>[4]SayfaKAY!AM322</f>
        <v/>
      </c>
      <c r="AU782" s="176" t="str">
        <f>[4]SayfaKAY!AL322</f>
        <v/>
      </c>
      <c r="AV782" s="176" t="str">
        <f>[4]SayfaKAY!AP322</f>
        <v/>
      </c>
      <c r="AW782" s="177" t="str">
        <f>[4]SayfaKAY!AT322</f>
        <v/>
      </c>
      <c r="AX782" s="194">
        <f t="shared" si="552"/>
        <v>660.00000053783879</v>
      </c>
      <c r="AY782" s="168"/>
      <c r="AZ782" s="167"/>
      <c r="BA782" s="113"/>
      <c r="BB782" s="171"/>
      <c r="BC782" s="114"/>
      <c r="BD782" s="114"/>
      <c r="BE782" s="114"/>
      <c r="BF782" s="114"/>
      <c r="BG782" s="114"/>
      <c r="BH782" s="114" t="str">
        <f>IFERROR(FRACAS!AN325, "Hata Var")</f>
        <v/>
      </c>
      <c r="BI782" s="114"/>
      <c r="BJ782" s="114"/>
      <c r="BK782" s="105" t="str">
        <f>[4]SayfaKAY!AW322</f>
        <v/>
      </c>
      <c r="BL782" s="105" t="str">
        <f>[4]SayfaKAY!V322</f>
        <v>Bozankaya</v>
      </c>
      <c r="BM782" s="114"/>
      <c r="BN782" s="171" t="str">
        <f t="shared" si="553"/>
        <v>x yok</v>
      </c>
      <c r="BO782" s="171" t="b">
        <f t="shared" si="554"/>
        <v>0</v>
      </c>
      <c r="BP782" s="171" t="b">
        <f t="shared" si="555"/>
        <v>0</v>
      </c>
      <c r="BQ782" s="226">
        <f t="shared" si="556"/>
        <v>0</v>
      </c>
      <c r="BR782" s="226">
        <f t="shared" si="557"/>
        <v>60.000000048894435</v>
      </c>
      <c r="BS782" s="226">
        <f t="shared" si="558"/>
        <v>60.000000048894435</v>
      </c>
      <c r="BT782" s="114"/>
      <c r="BU782" s="242"/>
      <c r="BV782" s="233">
        <f t="shared" si="559"/>
        <v>4</v>
      </c>
      <c r="BW782" s="226" t="str">
        <f t="shared" si="560"/>
        <v>Evet, çakışma var</v>
      </c>
      <c r="BX782" s="229"/>
      <c r="BY782" s="247">
        <f t="shared" si="561"/>
        <v>0</v>
      </c>
      <c r="BZ782" s="247">
        <f t="shared" si="562"/>
        <v>4.1666666700621136E-2</v>
      </c>
      <c r="CA782" s="247">
        <f t="shared" si="563"/>
        <v>4.1666666700621136E-2</v>
      </c>
      <c r="CB782" s="213"/>
      <c r="CC782" s="211"/>
      <c r="CD782" s="196"/>
      <c r="CE782" s="213">
        <v>321</v>
      </c>
      <c r="CF782" s="182">
        <f t="shared" si="564"/>
        <v>45615.25</v>
      </c>
      <c r="CG782" s="182">
        <f t="shared" si="565"/>
        <v>45615.291666666701</v>
      </c>
      <c r="CH782" s="196"/>
      <c r="CI782" s="196"/>
      <c r="CJ782" s="196"/>
      <c r="CK782" s="196">
        <f t="shared" si="566"/>
        <v>4.1666666700621136E-2</v>
      </c>
      <c r="CL782" s="196">
        <f t="shared" si="567"/>
        <v>0</v>
      </c>
      <c r="CM782" s="196">
        <f t="shared" si="568"/>
        <v>4.1666666700621136E-2</v>
      </c>
      <c r="CN782" s="114"/>
      <c r="CO782" s="115">
        <f t="shared" si="569"/>
        <v>60.000000048894435</v>
      </c>
      <c r="CP782" s="116">
        <f t="shared" si="570"/>
        <v>2.5000000020372681</v>
      </c>
      <c r="CQ782" s="117">
        <f t="shared" si="571"/>
        <v>0.25</v>
      </c>
      <c r="CR782" s="117">
        <f t="shared" si="572"/>
        <v>45615.25</v>
      </c>
      <c r="CS782" s="117">
        <f t="shared" si="573"/>
        <v>45615.291666666701</v>
      </c>
      <c r="CT782" s="118">
        <f t="shared" si="574"/>
        <v>65685600</v>
      </c>
      <c r="CU782" s="118">
        <f t="shared" si="575"/>
        <v>60.000000048894435</v>
      </c>
      <c r="CV782" s="118">
        <f t="shared" si="576"/>
        <v>65685660.000000052</v>
      </c>
      <c r="CW782" s="119">
        <f t="shared" si="577"/>
        <v>0.99999908655861791</v>
      </c>
    </row>
    <row r="783" spans="1:101" ht="118.5" customHeight="1" x14ac:dyDescent="0.3">
      <c r="A783" s="160" t="str">
        <f>[4]SayfaKAY!C553</f>
        <v>KAY5+6</v>
      </c>
      <c r="B783" s="104" t="str">
        <f>[4]SayfaKAY!D553</f>
        <v>3881(10)</v>
      </c>
      <c r="C783" s="105" t="str">
        <f>[4]SayfaKAY!E553</f>
        <v>MA , MB , RA , RB</v>
      </c>
      <c r="D783" s="105">
        <f>[4]SayfaKAY!F553</f>
        <v>52353</v>
      </c>
      <c r="E783" s="106" t="str">
        <f>[4]SayfaKAY!G553</f>
        <v>BOZ-KAY5+6-FF-552</v>
      </c>
      <c r="F783" s="134">
        <f t="shared" si="538"/>
        <v>45614</v>
      </c>
      <c r="G783" s="135">
        <f t="shared" si="539"/>
        <v>0.30625000000145519</v>
      </c>
      <c r="H783" s="235">
        <f>[4]SayfaKAY!H553</f>
        <v>45614.306250000001</v>
      </c>
      <c r="I783" s="104" t="str">
        <f>[4]SayfaKAY!I553</f>
        <v>Hat/Line</v>
      </c>
      <c r="J783" s="103" t="str">
        <f>IF([4]SayfaKAY!J553="","",IF([4]SayfaKAY!J553="Müşteri","Notified by Customer","Notified by Bozankaya"))</f>
        <v>Notified by Customer</v>
      </c>
      <c r="K783" s="103" t="e">
        <f>VLOOKUP([4]SayfaKAY!L553,#REF!,2,FALSE)</f>
        <v>#REF!</v>
      </c>
      <c r="L783" s="165" t="str">
        <f>[4]SayfaKAY!X553</f>
        <v>ATAK ULAŞIM SAN.TİC.LTD.ŞTİ.</v>
      </c>
      <c r="M783" s="107" t="str">
        <f t="shared" si="540"/>
        <v>KAY5+6-BOZ-KAY5+6-FF-552</v>
      </c>
      <c r="N783" s="105" t="str">
        <f>[4]SayfaKAY!M553</f>
        <v>Kapı üstü bilgilendirme ve araç içi ekran çalışmıyor.</v>
      </c>
      <c r="O783" s="166" t="str">
        <f>[4]SayfaKAY!P553</f>
        <v>D-Arıza değil</v>
      </c>
      <c r="P783" s="166" t="str">
        <f>[4]SayfaKAY!Q553</f>
        <v>B(Servisten çekmeye etki eden arıza)</v>
      </c>
      <c r="Q783" s="166" t="str">
        <f>[4]SayfaKAY!R553</f>
        <v>N.A(Yaralanma yok)</v>
      </c>
      <c r="R783" s="132" t="str" cm="1">
        <f t="array" ref="R783">IF([4]SayfaKAY!U553="","",_xlfn.IFS([4]SayfaKAY!U553="Bozankaya","Bozankaya",[4]SayfaKAY!U553="Müşteri","Customer",[4]SayfaKAY!U553="Tedarikçi","Equipment Supplier"))</f>
        <v>Equipment Supplier</v>
      </c>
      <c r="S783" s="204" t="str">
        <f>[4]SayfaKAY!N553</f>
        <v>Kapı üstü bilgilendirme ve araç içi ekran çalışmıyordu, sistem donmuş resetlendi düzeldi.</v>
      </c>
      <c r="T783" s="133" t="str">
        <f>[4]SayfaKAY!AD553</f>
        <v>*Arıza çözülecek</v>
      </c>
      <c r="U783" s="132" t="str">
        <f>[4]SayfaKAY!W553</f>
        <v>Evet</v>
      </c>
      <c r="V783" s="108">
        <f>[4]SayfaKAY!AZ553</f>
        <v>2</v>
      </c>
      <c r="W783" s="136">
        <f t="shared" si="541"/>
        <v>45614</v>
      </c>
      <c r="X783" s="137" t="str">
        <f t="shared" si="542"/>
        <v>08:00</v>
      </c>
      <c r="Y783" s="235">
        <f>[4]SayfaKAY!AE553</f>
        <v>45614.333333333299</v>
      </c>
      <c r="Z783" s="109">
        <f t="shared" si="543"/>
        <v>45614</v>
      </c>
      <c r="AA783" s="110" t="str">
        <f t="shared" si="544"/>
        <v>09:00</v>
      </c>
      <c r="AB783" s="182">
        <f>[4]SayfaKAY!BA553</f>
        <v>45614.375</v>
      </c>
      <c r="AC783" s="257">
        <f t="shared" si="545"/>
        <v>98.999999997904524</v>
      </c>
      <c r="AD783" s="111">
        <f t="shared" si="546"/>
        <v>45614</v>
      </c>
      <c r="AE783" s="111" t="str">
        <f t="shared" si="547"/>
        <v>09:00</v>
      </c>
      <c r="AF783" s="235">
        <f>[4]SayfaKAY!BA553</f>
        <v>45614.375</v>
      </c>
      <c r="AG783" s="179" t="str">
        <f>[4]SayfaKAY!S553</f>
        <v>(III) Farklı Araçlarda Tekrarlayan Arıza</v>
      </c>
      <c r="AH783" s="178" t="str">
        <f t="shared" si="548"/>
        <v>Bu Arıza Aracın Servise Verilmesine Engel</v>
      </c>
      <c r="AI783" s="163" t="str">
        <f>[4]SayfaKAY!AV553</f>
        <v/>
      </c>
      <c r="AJ783" s="164" t="str">
        <f t="shared" si="549"/>
        <v/>
      </c>
      <c r="AK783" s="164" t="str">
        <f t="shared" si="550"/>
        <v/>
      </c>
      <c r="AL783" s="112" t="str">
        <f>[4]SayfaKAY!AX553</f>
        <v/>
      </c>
      <c r="AM783" s="257" cm="1">
        <f t="array" ref="AM783">IFERROR(IF(AND(P783&lt;&gt;"D(Arıza Değil)",AH783="Bu Arıza Aracın Servise Verilmesine Engel Değil"),
IF(Z783-F783&gt;0,(AB783-Y783)*24*60,
IF(OR(AND(G783&gt;$AS$1,G783&lt;$AT$1),AND(G783&gt;$AU$1,G783&lt;$AV$1)),
(AF783-H783)*24*60,     BH:BH0)),        AN783),0)</f>
        <v>98.999999997904524</v>
      </c>
      <c r="AN783" s="257">
        <f t="shared" si="551"/>
        <v>98.999999997904524</v>
      </c>
      <c r="AO783" s="174" t="str">
        <f>[4]SayfaKAY!AG553</f>
        <v/>
      </c>
      <c r="AP783" s="174" t="str">
        <f>[4]SayfaKAY!AI553</f>
        <v>E410-7003</v>
      </c>
      <c r="AQ783" s="174" t="str">
        <f>[4]SayfaKAY!AQ553</f>
        <v/>
      </c>
      <c r="AR783" s="174" t="str">
        <f>[4]SayfaKAY!AH553</f>
        <v>STRETCH LCD EKRAN</v>
      </c>
      <c r="AS783" s="174">
        <f>[4]SayfaKAY!AJ553</f>
        <v>12</v>
      </c>
      <c r="AT783" s="175" t="str">
        <f>[4]SayfaKAY!AM553</f>
        <v/>
      </c>
      <c r="AU783" s="176" t="str">
        <f>[4]SayfaKAY!AL553</f>
        <v/>
      </c>
      <c r="AV783" s="176" t="str">
        <f>[4]SayfaKAY!AP553</f>
        <v/>
      </c>
      <c r="AW783" s="177" t="str">
        <f>[4]SayfaKAY!AT553</f>
        <v/>
      </c>
      <c r="AX783" s="194">
        <f t="shared" si="552"/>
        <v>2177.9999999538995</v>
      </c>
      <c r="AY783" s="168"/>
      <c r="AZ783" s="167"/>
      <c r="BA783" s="113"/>
      <c r="BB783" s="171" t="str">
        <f>IF($AQ$1="X", IF(AND(G783&gt;=$AS$1,G783&lt;=$AT$1),IF(P783&lt;&gt;"D(Arıza Değil)",AC783,0), IF(AND(G783&gt;=$AU$1,G783&lt;=$AV$1),IF(P783&lt;&gt;"D(Arıza Değil)",AC783,0), "")), "")</f>
        <v/>
      </c>
      <c r="BC783" s="114"/>
      <c r="BD783" s="114"/>
      <c r="BE783" s="114"/>
      <c r="BF783" s="114"/>
      <c r="BG783" s="114"/>
      <c r="BH783" s="114">
        <f>IFERROR(FRACAS!AN556, "Hata Var")</f>
        <v>44971.999999919208</v>
      </c>
      <c r="BI783" s="114"/>
      <c r="BJ783" s="114"/>
      <c r="BK783" s="105" t="str">
        <f>[4]SayfaKAY!AW553</f>
        <v/>
      </c>
      <c r="BL783" s="105" t="str">
        <f>[4]SayfaKAY!V553</f>
        <v>ATAK ULAŞIM SAN.TİC.LTD.ŞTİ.</v>
      </c>
      <c r="BM783" s="114"/>
      <c r="BN783" s="171" t="str">
        <f t="shared" si="553"/>
        <v>x yok</v>
      </c>
      <c r="BO783" s="171" t="str">
        <f t="shared" si="554"/>
        <v>aynı gün giderilen arıza</v>
      </c>
      <c r="BP783" s="171" t="str">
        <f t="shared" si="555"/>
        <v>aynı gün giderilen arıza</v>
      </c>
      <c r="BQ783" s="226">
        <f t="shared" si="556"/>
        <v>38.999999949010089</v>
      </c>
      <c r="BR783" s="226">
        <f t="shared" si="557"/>
        <v>60.000000048894435</v>
      </c>
      <c r="BS783" s="226">
        <f t="shared" si="558"/>
        <v>98.999999997904524</v>
      </c>
      <c r="BT783" s="114"/>
      <c r="BU783" s="242"/>
      <c r="BV783" s="233">
        <f t="shared" si="559"/>
        <v>3</v>
      </c>
      <c r="BW783" s="226" t="str">
        <f t="shared" si="560"/>
        <v>Evet, çakışma var</v>
      </c>
      <c r="BX783" s="229"/>
      <c r="BY783" s="247">
        <f t="shared" si="561"/>
        <v>2.7083333297923673E-2</v>
      </c>
      <c r="BZ783" s="247">
        <f t="shared" si="562"/>
        <v>4.1666666700621136E-2</v>
      </c>
      <c r="CA783" s="247">
        <f t="shared" si="563"/>
        <v>6.8749999998544808E-2</v>
      </c>
      <c r="CB783" s="213"/>
      <c r="CC783" s="211"/>
      <c r="CD783" s="196"/>
      <c r="CE783" s="213">
        <v>552</v>
      </c>
      <c r="CF783" s="182">
        <f t="shared" si="564"/>
        <v>45614.306250000001</v>
      </c>
      <c r="CG783" s="182">
        <f t="shared" si="565"/>
        <v>45614.375</v>
      </c>
      <c r="CH783" s="196"/>
      <c r="CI783" s="196"/>
      <c r="CJ783" s="196"/>
      <c r="CK783" s="196">
        <f t="shared" si="566"/>
        <v>4.1666666700621136E-2</v>
      </c>
      <c r="CL783" s="196">
        <f t="shared" si="567"/>
        <v>2.7083333297923673E-2</v>
      </c>
      <c r="CM783" s="196">
        <f t="shared" si="568"/>
        <v>6.8749999998544808E-2</v>
      </c>
      <c r="CN783" s="114"/>
      <c r="CO783" s="115">
        <f t="shared" si="569"/>
        <v>98.999999997904524</v>
      </c>
      <c r="CP783" s="116">
        <f t="shared" si="570"/>
        <v>2.5000000020372681</v>
      </c>
      <c r="CQ783" s="117">
        <f t="shared" si="571"/>
        <v>0.30625000000145519</v>
      </c>
      <c r="CR783" s="117">
        <f t="shared" si="572"/>
        <v>45614.333333333299</v>
      </c>
      <c r="CS783" s="117">
        <f t="shared" si="573"/>
        <v>45614.375</v>
      </c>
      <c r="CT783" s="118">
        <f t="shared" si="574"/>
        <v>65684198.999999948</v>
      </c>
      <c r="CU783" s="118">
        <f t="shared" si="575"/>
        <v>60.000000048894435</v>
      </c>
      <c r="CV783" s="118">
        <f t="shared" si="576"/>
        <v>65684259</v>
      </c>
      <c r="CW783" s="119">
        <f t="shared" si="577"/>
        <v>0.99999908653913483</v>
      </c>
    </row>
    <row r="784" spans="1:101" ht="118.5" customHeight="1" x14ac:dyDescent="0.3">
      <c r="A784" s="160" t="str">
        <f>[4]SayfaKAY!C321</f>
        <v>KAY5+6</v>
      </c>
      <c r="B784" s="104" t="str">
        <f>[4]SayfaKAY!D321</f>
        <v>3879(8)</v>
      </c>
      <c r="C784" s="105" t="str">
        <f>[4]SayfaKAY!E321</f>
        <v>MA</v>
      </c>
      <c r="D784" s="105">
        <f>[4]SayfaKAY!F321</f>
        <v>64175</v>
      </c>
      <c r="E784" s="106" t="str">
        <f>[4]SayfaKAY!G321</f>
        <v>BOZ-KAY5+6-FF-320</v>
      </c>
      <c r="F784" s="134">
        <f t="shared" si="538"/>
        <v>45613</v>
      </c>
      <c r="G784" s="135">
        <f t="shared" si="539"/>
        <v>0.73333333330083406</v>
      </c>
      <c r="H784" s="235">
        <f>[4]SayfaKAY!H321</f>
        <v>45613.733333333301</v>
      </c>
      <c r="I784" s="104" t="str">
        <f>[4]SayfaKAY!I321</f>
        <v>Hat/Line</v>
      </c>
      <c r="J784" s="103" t="str">
        <f>IF([4]SayfaKAY!J321="","",IF([4]SayfaKAY!J321="Müşteri","Notified by Customer","Notified by Bozankaya"))</f>
        <v>Notified by Customer</v>
      </c>
      <c r="K784" s="103" t="e">
        <f>VLOOKUP([4]SayfaKAY!L321,#REF!,2,FALSE)</f>
        <v>#REF!</v>
      </c>
      <c r="L784" s="165" t="str">
        <f>[4]SayfaKAY!X321</f>
        <v>MEDCOM SP. Z O.O.</v>
      </c>
      <c r="M784" s="107" t="str">
        <f t="shared" si="540"/>
        <v>KAY5+6-BOZ-KAY5+6-FF-320</v>
      </c>
      <c r="N784" s="105" t="str">
        <f>[4]SayfaKAY!M321</f>
        <v>EL TOTMANI BASILI KALIYOR.</v>
      </c>
      <c r="O784" s="166" t="str">
        <f>[4]SayfaKAY!P321</f>
        <v>C-Uyarı, sürüş devamlılığı</v>
      </c>
      <c r="P784" s="166" t="str">
        <f>[4]SayfaKAY!Q321</f>
        <v>A(Hareket etmeyi engelleyen arıza)</v>
      </c>
      <c r="Q784" s="166" t="str">
        <f>[4]SayfaKAY!R321</f>
        <v>N.A(Yaralanma yok)</v>
      </c>
      <c r="R784" s="132" t="str" cm="1">
        <f t="array" ref="R784">IF([4]SayfaKAY!U321="","",_xlfn.IFS([4]SayfaKAY!U321="Bozankaya","Bozankaya",[4]SayfaKAY!U321="Müşteri","Customer",[4]SayfaKAY!U321="Tedarikçi","Equipment Supplier"))</f>
        <v>Equipment Supplier</v>
      </c>
      <c r="S784" s="204" t="str">
        <f>[4]SayfaKAY!N321</f>
        <v>EL TOTMANI TAKILI KALMIŞ MEKANİK AYAR YAPILDI. DÜZELTİLDİ.</v>
      </c>
      <c r="T784" s="133" t="str">
        <f>[4]SayfaKAY!AD321</f>
        <v>*Ekipman tamir edilecek</v>
      </c>
      <c r="U784" s="132" t="str">
        <f>[4]SayfaKAY!W321</f>
        <v>Evet</v>
      </c>
      <c r="V784" s="108">
        <f>[4]SayfaKAY!AZ321</f>
        <v>1</v>
      </c>
      <c r="W784" s="136">
        <f t="shared" si="541"/>
        <v>45614</v>
      </c>
      <c r="X784" s="137" t="str">
        <f t="shared" si="542"/>
        <v>05:00</v>
      </c>
      <c r="Y784" s="235">
        <f>[4]SayfaKAY!AE321</f>
        <v>45614.208333333299</v>
      </c>
      <c r="Z784" s="109">
        <f t="shared" si="543"/>
        <v>45614</v>
      </c>
      <c r="AA784" s="110" t="str">
        <f t="shared" si="544"/>
        <v>07:00</v>
      </c>
      <c r="AB784" s="182">
        <f>[4]SayfaKAY!BA321</f>
        <v>45614.291666666701</v>
      </c>
      <c r="AC784" s="257">
        <f t="shared" si="545"/>
        <v>804.00000009569339</v>
      </c>
      <c r="AD784" s="111">
        <f t="shared" si="546"/>
        <v>45614</v>
      </c>
      <c r="AE784" s="111" t="str">
        <f t="shared" si="547"/>
        <v>07:00</v>
      </c>
      <c r="AF784" s="235">
        <f>[4]SayfaKAY!BA321</f>
        <v>45614.291666666701</v>
      </c>
      <c r="AG784" s="179" t="str">
        <f>[4]SayfaKAY!S321</f>
        <v>(II) Aynı Araçta Tekrarlayan Arıza</v>
      </c>
      <c r="AH784" s="178" t="str">
        <f t="shared" si="548"/>
        <v>Bu Arıza Aracın Servise Verilmesine Engel</v>
      </c>
      <c r="AI784" s="163" t="str">
        <f>[4]SayfaKAY!AV321</f>
        <v/>
      </c>
      <c r="AJ784" s="164" t="str">
        <f t="shared" si="549"/>
        <v/>
      </c>
      <c r="AK784" s="164" t="str">
        <f t="shared" si="550"/>
        <v/>
      </c>
      <c r="AL784" s="112" t="str">
        <f>[4]SayfaKAY!AX321</f>
        <v/>
      </c>
      <c r="AM784" s="257" cm="1">
        <f t="array" ref="AM784">IFERROR(IF(AND(P784&lt;&gt;"D(Arıza Değil)",AH784="Bu Arıza Aracın Servise Verilmesine Engel Değil"),
IF(Z784-F784&gt;0,(AB784-Y784)*24*60,
IF(OR(AND(G784&gt;$AS$1,G784&lt;$AT$1),AND(G784&gt;$AU$1,G784&lt;$AV$1)),
(AF784-H784)*24*60,     BH:BH0)),        AN784),0)</f>
        <v>804.00000009569339</v>
      </c>
      <c r="AN784" s="257">
        <f t="shared" si="551"/>
        <v>804.00000009569339</v>
      </c>
      <c r="AO784" s="174" t="str">
        <f>[4]SayfaKAY!AG321</f>
        <v>Medcom</v>
      </c>
      <c r="AP784" s="174" t="str">
        <f>[4]SayfaKAY!AI321</f>
        <v>E300-7001</v>
      </c>
      <c r="AQ784" s="174" t="str">
        <f>[4]SayfaKAY!AQ321</f>
        <v/>
      </c>
      <c r="AR784" s="174" t="str">
        <f>[4]SayfaKAY!AH321</f>
        <v>MASTER CONTRROLER S334 C36B</v>
      </c>
      <c r="AS784" s="174">
        <f>[4]SayfaKAY!AJ321</f>
        <v>1</v>
      </c>
      <c r="AT784" s="175" t="str">
        <f>[4]SayfaKAY!AM321</f>
        <v/>
      </c>
      <c r="AU784" s="176" t="str">
        <f>[4]SayfaKAY!AL321</f>
        <v/>
      </c>
      <c r="AV784" s="176" t="str">
        <f>[4]SayfaKAY!AP321</f>
        <v/>
      </c>
      <c r="AW784" s="177" t="str">
        <f>[4]SayfaKAY!AT321</f>
        <v/>
      </c>
      <c r="AX784" s="194">
        <f t="shared" si="552"/>
        <v>8844.0000010526273</v>
      </c>
      <c r="AY784" s="168"/>
      <c r="AZ784" s="167"/>
      <c r="BA784" s="113"/>
      <c r="BB784" s="171" t="str">
        <f>IF($AQ$1="X", IF(AND(G784&gt;=$AS$1,G784&lt;=$AT$1),IF(P784&lt;&gt;"D(Arıza Değil)",AC784,0), IF(AND(G784&gt;=$AU$1,G784&lt;=$AV$1),IF(P784&lt;&gt;"D(Arıza Değil)",AC784,0), "")), "")</f>
        <v/>
      </c>
      <c r="BC784" s="114"/>
      <c r="BD784" s="114"/>
      <c r="BE784" s="114"/>
      <c r="BF784" s="114"/>
      <c r="BG784" s="114"/>
      <c r="BH784" s="114" t="str">
        <f>IFERROR(FRACAS!AN324, "Hata Var")</f>
        <v/>
      </c>
      <c r="BI784" s="114"/>
      <c r="BJ784" s="114"/>
      <c r="BK784" s="105" t="str">
        <f>[4]SayfaKAY!AW321</f>
        <v/>
      </c>
      <c r="BL784" s="105" t="str">
        <f>[4]SayfaKAY!V321</f>
        <v>MEDCOM SP. Z O.O.</v>
      </c>
      <c r="BM784" s="114"/>
      <c r="BN784" s="171" t="str">
        <f t="shared" si="553"/>
        <v>x yok</v>
      </c>
      <c r="BO784" s="171" t="str">
        <f t="shared" si="554"/>
        <v>aynı gün giderilen arıza</v>
      </c>
      <c r="BP784" s="171" t="str">
        <f t="shared" si="555"/>
        <v>Bir günden fazla süren arıza</v>
      </c>
      <c r="BQ784" s="226">
        <f t="shared" si="556"/>
        <v>683.99999999790452</v>
      </c>
      <c r="BR784" s="226">
        <f t="shared" si="557"/>
        <v>120.00000009778887</v>
      </c>
      <c r="BS784" s="226">
        <f t="shared" si="558"/>
        <v>804.00000009569339</v>
      </c>
      <c r="BT784" s="114"/>
      <c r="BU784" s="242"/>
      <c r="BV784" s="233">
        <f t="shared" si="559"/>
        <v>3</v>
      </c>
      <c r="BW784" s="226" t="str">
        <f t="shared" si="560"/>
        <v>Evet, çakışma var</v>
      </c>
      <c r="BX784" s="229"/>
      <c r="BY784" s="247">
        <f t="shared" si="561"/>
        <v>0.47499999999854481</v>
      </c>
      <c r="BZ784" s="247">
        <f t="shared" si="562"/>
        <v>8.3333333401242271E-2</v>
      </c>
      <c r="CA784" s="247">
        <f t="shared" si="563"/>
        <v>0.55833333339978708</v>
      </c>
      <c r="CB784" s="213"/>
      <c r="CC784" s="211"/>
      <c r="CD784" s="196"/>
      <c r="CE784" s="213">
        <v>320</v>
      </c>
      <c r="CF784" s="182">
        <f t="shared" si="564"/>
        <v>45613.733333333301</v>
      </c>
      <c r="CG784" s="182">
        <f t="shared" si="565"/>
        <v>45614.291666666701</v>
      </c>
      <c r="CH784" s="196"/>
      <c r="CI784" s="196"/>
      <c r="CJ784" s="196"/>
      <c r="CK784" s="196">
        <f t="shared" si="566"/>
        <v>8.3333333401242271E-2</v>
      </c>
      <c r="CL784" s="196">
        <f t="shared" si="567"/>
        <v>0.47499999999854481</v>
      </c>
      <c r="CM784" s="196">
        <f t="shared" si="568"/>
        <v>0.55833333339978708</v>
      </c>
      <c r="CN784" s="114"/>
      <c r="CO784" s="115">
        <f t="shared" si="569"/>
        <v>804.00000009569339</v>
      </c>
      <c r="CP784" s="116">
        <f t="shared" si="570"/>
        <v>5.0000000040745363</v>
      </c>
      <c r="CQ784" s="117">
        <f t="shared" si="571"/>
        <v>0.73333333330083406</v>
      </c>
      <c r="CR784" s="117">
        <f t="shared" si="572"/>
        <v>45614.208333333299</v>
      </c>
      <c r="CS784" s="117">
        <f t="shared" si="573"/>
        <v>45614.291666666701</v>
      </c>
      <c r="CT784" s="118">
        <f t="shared" si="574"/>
        <v>65683404</v>
      </c>
      <c r="CU784" s="118">
        <f t="shared" si="575"/>
        <v>120.00000009778887</v>
      </c>
      <c r="CV784" s="118">
        <f t="shared" si="576"/>
        <v>65683524.000000097</v>
      </c>
      <c r="CW784" s="119">
        <f t="shared" si="577"/>
        <v>0.99999817305782657</v>
      </c>
    </row>
    <row r="785" spans="1:101" ht="118.5" customHeight="1" x14ac:dyDescent="0.3">
      <c r="A785" s="160" t="str">
        <f>[4]SayfaKAY!C521</f>
        <v>KAY5+6</v>
      </c>
      <c r="B785" s="104" t="str">
        <f>[4]SayfaKAY!D521</f>
        <v>3877(6)</v>
      </c>
      <c r="C785" s="105" t="str">
        <f>[4]SayfaKAY!E521</f>
        <v>MA</v>
      </c>
      <c r="D785" s="105">
        <f>[4]SayfaKAY!F521</f>
        <v>59382</v>
      </c>
      <c r="E785" s="106" t="str">
        <f>[4]SayfaKAY!G521</f>
        <v>BOZ-KAY5+6-FF-520</v>
      </c>
      <c r="F785" s="134">
        <f t="shared" si="538"/>
        <v>45613</v>
      </c>
      <c r="G785" s="135">
        <f t="shared" si="539"/>
        <v>0.69791666670062114</v>
      </c>
      <c r="H785" s="235">
        <f>[4]SayfaKAY!H521</f>
        <v>45613.697916666701</v>
      </c>
      <c r="I785" s="104" t="str">
        <f>[4]SayfaKAY!I521</f>
        <v>Hat/Line</v>
      </c>
      <c r="J785" s="103" t="str">
        <f>IF([4]SayfaKAY!J521="","",IF([4]SayfaKAY!J521="Müşteri","Notified by Customer","Notified by Bozankaya"))</f>
        <v>Notified by Customer</v>
      </c>
      <c r="K785" s="103" t="e">
        <f>VLOOKUP([4]SayfaKAY!L521,#REF!,2,FALSE)</f>
        <v>#REF!</v>
      </c>
      <c r="L785" s="165" t="str">
        <f>[4]SayfaKAY!X521</f>
        <v>SAMM TEKNOLOJİ İLETİŞİM SAN. VE TİC</v>
      </c>
      <c r="M785" s="107" t="str">
        <f t="shared" si="540"/>
        <v>KAY5+6-BOZ-KAY5+6-FF-520</v>
      </c>
      <c r="N785" s="105" t="str">
        <f>[4]SayfaKAY!M521</f>
        <v>Ayak totmanı devreye girmiyor. El totmanı da geç devreye giriyor.</v>
      </c>
      <c r="O785" s="166" t="str">
        <f>[4]SayfaKAY!P521</f>
        <v>D-Arıza değil</v>
      </c>
      <c r="P785" s="166" t="str">
        <f>[4]SayfaKAY!Q521</f>
        <v>B(Servisten çekmeye etki eden arıza)</v>
      </c>
      <c r="Q785" s="166" t="str">
        <f>[4]SayfaKAY!R521</f>
        <v>N.A(Yaralanma yok)</v>
      </c>
      <c r="R785" s="132" t="str" cm="1">
        <f t="array" ref="R785">IF([4]SayfaKAY!U521="","",_xlfn.IFS([4]SayfaKAY!U521="Bozankaya","Bozankaya",[4]SayfaKAY!U521="Müşteri","Customer",[4]SayfaKAY!U521="Tedarikçi","Equipment Supplier"))</f>
        <v>Equipment Supplier</v>
      </c>
      <c r="S785" s="204" t="str">
        <f>[4]SayfaKAY!N521</f>
        <v>Totman butonu değiştirildi.</v>
      </c>
      <c r="T785" s="133" t="str">
        <f>[4]SayfaKAY!AD521</f>
        <v>*Ekipman değiştirilecek</v>
      </c>
      <c r="U785" s="132" t="str">
        <f>[4]SayfaKAY!W521</f>
        <v>Evet</v>
      </c>
      <c r="V785" s="108">
        <f>[4]SayfaKAY!AZ521</f>
        <v>2</v>
      </c>
      <c r="W785" s="136">
        <f t="shared" si="541"/>
        <v>45615</v>
      </c>
      <c r="X785" s="137" t="str">
        <f t="shared" si="542"/>
        <v>05:00</v>
      </c>
      <c r="Y785" s="235">
        <f>[4]SayfaKAY!AE521</f>
        <v>45615.208333333299</v>
      </c>
      <c r="Z785" s="109">
        <f t="shared" si="543"/>
        <v>45615</v>
      </c>
      <c r="AA785" s="110" t="str">
        <f t="shared" si="544"/>
        <v>09:00</v>
      </c>
      <c r="AB785" s="182">
        <f>[4]SayfaKAY!BA521</f>
        <v>45615.375</v>
      </c>
      <c r="AC785" s="257">
        <f t="shared" si="545"/>
        <v>2414.9999999511056</v>
      </c>
      <c r="AD785" s="111">
        <f t="shared" si="546"/>
        <v>45615</v>
      </c>
      <c r="AE785" s="111" t="str">
        <f t="shared" si="547"/>
        <v>09:00</v>
      </c>
      <c r="AF785" s="235">
        <f>[4]SayfaKAY!BA521</f>
        <v>45615.375</v>
      </c>
      <c r="AG785" s="179" t="str">
        <f>[4]SayfaKAY!S521</f>
        <v>(I) İlk Defa Karşılaşılan Arıza</v>
      </c>
      <c r="AH785" s="178" t="str">
        <f t="shared" si="548"/>
        <v>Bu Arıza Aracın Servise Verilmesine Engel</v>
      </c>
      <c r="AI785" s="163" t="str">
        <f>[4]SayfaKAY!AV521</f>
        <v/>
      </c>
      <c r="AJ785" s="164" t="str">
        <f t="shared" si="549"/>
        <v/>
      </c>
      <c r="AK785" s="164" t="str">
        <f t="shared" si="550"/>
        <v/>
      </c>
      <c r="AL785" s="112" t="str">
        <f>[4]SayfaKAY!AX521</f>
        <v/>
      </c>
      <c r="AM785" s="257" cm="1">
        <f t="array" ref="AM785">IFERROR(IF(AND(P785&lt;&gt;"D(Arıza Değil)",AH785="Bu Arıza Aracın Servise Verilmesine Engel Değil"),
IF(Z785-F785&gt;0,(AB785-Y785)*24*60,
IF(OR(AND(G785&gt;$AS$1,G785&lt;$AT$1),AND(G785&gt;$AU$1,G785&lt;$AV$1)),
(AF785-H785)*24*60,     BH:BH0)),        AN785),0)</f>
        <v>2414.9999999511056</v>
      </c>
      <c r="AN785" s="257">
        <f t="shared" si="551"/>
        <v>2414.9999999511056</v>
      </c>
      <c r="AO785" s="174" t="str">
        <f>[4]SayfaKAY!AG521</f>
        <v/>
      </c>
      <c r="AP785" s="174" t="str">
        <f>[4]SayfaKAY!AI521</f>
        <v>E110-7429</v>
      </c>
      <c r="AQ785" s="174" t="str">
        <f>[4]SayfaKAY!AQ521</f>
        <v/>
      </c>
      <c r="AR785" s="174" t="str">
        <f>[4]SayfaKAY!AH521</f>
        <v>Korna Ayak Butonu Linemaster-Clipper 632</v>
      </c>
      <c r="AS785" s="174">
        <f>[4]SayfaKAY!AJ521</f>
        <v>1</v>
      </c>
      <c r="AT785" s="175" t="str">
        <f>[4]SayfaKAY!AM521</f>
        <v/>
      </c>
      <c r="AU785" s="176" t="str">
        <f>[4]SayfaKAY!AL521</f>
        <v/>
      </c>
      <c r="AV785" s="176" t="str">
        <f>[4]SayfaKAY!AP521</f>
        <v/>
      </c>
      <c r="AW785" s="177" t="str">
        <f>[4]SayfaKAY!AT521</f>
        <v/>
      </c>
      <c r="AX785" s="194">
        <f t="shared" si="552"/>
        <v>53129.999998924322</v>
      </c>
      <c r="AY785" s="168"/>
      <c r="AZ785" s="167"/>
      <c r="BA785" s="113"/>
      <c r="BB785" s="171" t="str">
        <f>IF($AQ$1="X", IF(AND(G785&gt;=$AS$1,G785&lt;=$AT$1),IF(P785&lt;&gt;"D(Arıza Değil)",AC785,0), IF(AND(G785&gt;=$AU$1,G785&lt;=$AV$1),IF(P785&lt;&gt;"D(Arıza Değil)",AC785,0), "")), "")</f>
        <v/>
      </c>
      <c r="BC785" s="114"/>
      <c r="BD785" s="114"/>
      <c r="BE785" s="114"/>
      <c r="BF785" s="114"/>
      <c r="BG785" s="114"/>
      <c r="BH785" s="114">
        <f>IFERROR(FRACAS!AN524, "Hata Var")</f>
        <v>1583.0000000679865</v>
      </c>
      <c r="BI785" s="114"/>
      <c r="BJ785" s="114"/>
      <c r="BK785" s="105" t="str">
        <f>[4]SayfaKAY!AW521</f>
        <v/>
      </c>
      <c r="BL785" s="105" t="str">
        <f>[4]SayfaKAY!V521</f>
        <v>SAMM TEKNOLOJİ İLETİŞİM SAN. VE TİCeknoloji</v>
      </c>
      <c r="BM785" s="114"/>
      <c r="BN785" s="171" t="str">
        <f t="shared" si="553"/>
        <v>x yok</v>
      </c>
      <c r="BO785" s="171" t="str">
        <f t="shared" si="554"/>
        <v>aynı gün giderilen arıza</v>
      </c>
      <c r="BP785" s="171" t="str">
        <f t="shared" si="555"/>
        <v>Bir günden fazla süren arıza</v>
      </c>
      <c r="BQ785" s="226">
        <f t="shared" si="556"/>
        <v>2174.9999999022111</v>
      </c>
      <c r="BR785" s="226">
        <f t="shared" si="557"/>
        <v>240.00000004889444</v>
      </c>
      <c r="BS785" s="226">
        <f t="shared" si="558"/>
        <v>2414.9999999511056</v>
      </c>
      <c r="BT785" s="114"/>
      <c r="BU785" s="242"/>
      <c r="BV785" s="233">
        <f t="shared" si="559"/>
        <v>4</v>
      </c>
      <c r="BW785" s="226" t="str">
        <f t="shared" si="560"/>
        <v>Evet, çakışma var</v>
      </c>
      <c r="BX785" s="229"/>
      <c r="BY785" s="247">
        <f t="shared" si="561"/>
        <v>1.5104166665987577</v>
      </c>
      <c r="BZ785" s="247">
        <f t="shared" si="562"/>
        <v>0.16666666670062114</v>
      </c>
      <c r="CA785" s="247">
        <f t="shared" si="563"/>
        <v>1.6770833332993789</v>
      </c>
      <c r="CB785" s="213"/>
      <c r="CC785" s="211"/>
      <c r="CD785" s="196"/>
      <c r="CE785" s="213">
        <v>520</v>
      </c>
      <c r="CF785" s="182">
        <f t="shared" si="564"/>
        <v>45613.697916666701</v>
      </c>
      <c r="CG785" s="182">
        <f t="shared" si="565"/>
        <v>45615.375</v>
      </c>
      <c r="CH785" s="196"/>
      <c r="CI785" s="196"/>
      <c r="CJ785" s="196"/>
      <c r="CK785" s="196">
        <f t="shared" si="566"/>
        <v>0.16666666670062114</v>
      </c>
      <c r="CL785" s="196">
        <f t="shared" si="567"/>
        <v>1.5104166665987577</v>
      </c>
      <c r="CM785" s="196">
        <f t="shared" si="568"/>
        <v>1.6770833332993789</v>
      </c>
      <c r="CN785" s="114"/>
      <c r="CO785" s="115">
        <f t="shared" si="569"/>
        <v>2414.9999999511056</v>
      </c>
      <c r="CP785" s="116">
        <f t="shared" si="570"/>
        <v>10.000000002037268</v>
      </c>
      <c r="CQ785" s="117">
        <f t="shared" si="571"/>
        <v>0.69791666670062114</v>
      </c>
      <c r="CR785" s="117">
        <f t="shared" si="572"/>
        <v>45615.208333333299</v>
      </c>
      <c r="CS785" s="117">
        <f t="shared" si="573"/>
        <v>45615.375</v>
      </c>
      <c r="CT785" s="118">
        <f t="shared" si="574"/>
        <v>65684894.999999903</v>
      </c>
      <c r="CU785" s="118">
        <f t="shared" si="575"/>
        <v>240.00000004889444</v>
      </c>
      <c r="CV785" s="118">
        <f t="shared" si="576"/>
        <v>65685134.999999948</v>
      </c>
      <c r="CW785" s="119">
        <f t="shared" si="577"/>
        <v>0.99999634620527089</v>
      </c>
    </row>
    <row r="786" spans="1:101" ht="118.5" customHeight="1" x14ac:dyDescent="0.3">
      <c r="A786" s="160" t="str">
        <f>[4]SayfaKAY!C602</f>
        <v>KAY5+6</v>
      </c>
      <c r="B786" s="104" t="str">
        <f>[4]SayfaKAY!D602</f>
        <v>3879(8)</v>
      </c>
      <c r="C786" s="105" t="str">
        <f>[4]SayfaKAY!E602</f>
        <v>MB</v>
      </c>
      <c r="D786" s="105">
        <f>[4]SayfaKAY!F602</f>
        <v>64401</v>
      </c>
      <c r="E786" s="106" t="str">
        <f>[4]SayfaKAY!G602</f>
        <v>BOZ-KAY5+6-FF-601</v>
      </c>
      <c r="F786" s="193">
        <f t="shared" si="538"/>
        <v>45613</v>
      </c>
      <c r="G786" s="135">
        <f t="shared" si="539"/>
        <v>0.28541666670207633</v>
      </c>
      <c r="H786" s="235">
        <f>[4]SayfaKAY!H602</f>
        <v>45613.285416666702</v>
      </c>
      <c r="I786" s="104" t="str">
        <f>[4]SayfaKAY!I602</f>
        <v>Hat/Line</v>
      </c>
      <c r="J786" s="103" t="str">
        <f>IF([4]SayfaKAY!J602="","",IF([4]SayfaKAY!J602="Müşteri","Notified by Customer","Notified by Bozankaya"))</f>
        <v>Notified by Customer</v>
      </c>
      <c r="K786" s="103" t="e">
        <f>VLOOKUP([4]SayfaKAY!L602,#REF!,2,FALSE)</f>
        <v>#REF!</v>
      </c>
      <c r="L786" s="165" t="str">
        <f>[4]SayfaKAY!X602</f>
        <v>ATAK ULAŞIM SAN.TİC.LTD.ŞTİ.</v>
      </c>
      <c r="M786" s="107" t="str">
        <f t="shared" si="540"/>
        <v>KAY5+6-BOZ-KAY5+6-FF-601</v>
      </c>
      <c r="N786" s="105" t="str">
        <f>[4]SayfaKAY!M602</f>
        <v>05.11.2024 tarihinde yapılan saha denetiminde 3879 nolu aracın saat 09:00 da kapı üstü ekranların ve orta kısımda bulunan ekranların çalışmadığı tespit edilmiştir.</v>
      </c>
      <c r="O786" s="166" t="str">
        <f>[4]SayfaKAY!P602</f>
        <v>D-Arıza değil</v>
      </c>
      <c r="P786" s="166" t="str">
        <f>[4]SayfaKAY!Q602</f>
        <v>B(Servisten çekmeye etki eden arıza)</v>
      </c>
      <c r="Q786" s="166" t="str">
        <f>[4]SayfaKAY!R602</f>
        <v>N.A(Yaralanma yok)</v>
      </c>
      <c r="R786" s="132" t="str" cm="1">
        <f t="array" ref="R786">IF([4]SayfaKAY!U602="","",_xlfn.IFS([4]SayfaKAY!U602="Bozankaya","Bozankaya",[4]SayfaKAY!U602="Müşteri","Customer",[4]SayfaKAY!U602="Tedarikçi","Equipment Supplier"))</f>
        <v>Equipment Supplier</v>
      </c>
      <c r="S786" s="204" t="str">
        <f>[4]SayfaKAY!N602</f>
        <v>10 adet kapı üstü ekran değiştirildi.</v>
      </c>
      <c r="T786" s="133" t="str">
        <f>[4]SayfaKAY!AD602</f>
        <v>Ekipman yenisi ile değiştirildi</v>
      </c>
      <c r="U786" s="132" t="str">
        <f>[4]SayfaKAY!W602</f>
        <v>Evet</v>
      </c>
      <c r="V786" s="108">
        <f>[4]SayfaKAY!AZ602</f>
        <v>3</v>
      </c>
      <c r="W786" s="136">
        <f t="shared" si="541"/>
        <v>45613</v>
      </c>
      <c r="X786" s="137" t="str">
        <f t="shared" si="542"/>
        <v>07:00</v>
      </c>
      <c r="Y786" s="235">
        <f>[4]SayfaKAY!AE602</f>
        <v>45613.291666666701</v>
      </c>
      <c r="Z786" s="109">
        <f t="shared" si="543"/>
        <v>45614</v>
      </c>
      <c r="AA786" s="110" t="str">
        <f t="shared" si="544"/>
        <v>11:00</v>
      </c>
      <c r="AB786" s="182">
        <f>[4]SayfaKAY!BA602</f>
        <v>45614.458333333299</v>
      </c>
      <c r="AC786" s="257">
        <f t="shared" si="545"/>
        <v>1688.9999999001157</v>
      </c>
      <c r="AD786" s="111">
        <f t="shared" si="546"/>
        <v>45614</v>
      </c>
      <c r="AE786" s="111" t="str">
        <f t="shared" si="547"/>
        <v>11:00</v>
      </c>
      <c r="AF786" s="235">
        <f>[4]SayfaKAY!BA602</f>
        <v>45614.458333333299</v>
      </c>
      <c r="AG786" s="179" t="str">
        <f>[4]SayfaKAY!S602</f>
        <v>(III) Farklı Araçlarda Tekrarlayan Arıza</v>
      </c>
      <c r="AH786" s="178" t="str">
        <f t="shared" si="548"/>
        <v>Bu Arıza Aracın Servise Verilmesine Engel</v>
      </c>
      <c r="AI786" s="163" t="str">
        <f>[4]SayfaKAY!AV602</f>
        <v/>
      </c>
      <c r="AJ786" s="164" t="str">
        <f t="shared" si="549"/>
        <v/>
      </c>
      <c r="AK786" s="164" t="str">
        <f t="shared" si="550"/>
        <v/>
      </c>
      <c r="AL786" s="112" t="str">
        <f>[4]SayfaKAY!AX602</f>
        <v/>
      </c>
      <c r="AM786" s="257" cm="1">
        <f t="array" ref="AM786">IFERROR(IF(AND(P786&lt;&gt;"D(Arıza Değil)",AH786="Bu Arıza Aracın Servise Verilmesine Engel Değil"),
IF(Z786-F786&gt;0,(AB786-Y786)*24*60,
IF(OR(AND(G786&gt;$AS$1,G786&lt;$AT$1),AND(G786&gt;$AU$1,G786&lt;$AV$1)),
(AF786-H786)*24*60,     BH:BH0)),        AN786),0)</f>
        <v>1688.9999999001157</v>
      </c>
      <c r="AN786" s="257">
        <f t="shared" si="551"/>
        <v>1688.9999999001157</v>
      </c>
      <c r="AO786" s="174" t="str">
        <f>[4]SayfaKAY!AG602</f>
        <v/>
      </c>
      <c r="AP786" s="174" t="str">
        <f>[4]SayfaKAY!AI602</f>
        <v/>
      </c>
      <c r="AQ786" s="174" t="str">
        <f>[4]SayfaKAY!AQ602</f>
        <v/>
      </c>
      <c r="AR786" s="174" t="str">
        <f>[4]SayfaKAY!AH602</f>
        <v/>
      </c>
      <c r="AS786" s="174" t="str">
        <f>[4]SayfaKAY!AJ602</f>
        <v/>
      </c>
      <c r="AT786" s="175" t="str">
        <f>[4]SayfaKAY!AM602</f>
        <v/>
      </c>
      <c r="AU786" s="176" t="str">
        <f>[4]SayfaKAY!AL602</f>
        <v/>
      </c>
      <c r="AV786" s="176" t="str">
        <f>[4]SayfaKAY!AP602</f>
        <v/>
      </c>
      <c r="AW786" s="177" t="str">
        <f>[4]SayfaKAY!AT602</f>
        <v/>
      </c>
      <c r="AX786" s="194">
        <f t="shared" si="552"/>
        <v>55736.999996703817</v>
      </c>
      <c r="AY786" s="168"/>
      <c r="AZ786" s="167"/>
      <c r="BA786" s="113"/>
      <c r="BB786" s="171" t="str">
        <f>IF($AQ$1="X", IF(AND(G786&gt;=$AS$1,G786&lt;=$AT$1),IF(P786&lt;&gt;"D(Arıza Değil)",AC786,0), IF(AND(G786&gt;=$AU$1,G786&lt;=$AV$1),IF(P786&lt;&gt;"D(Arıza Değil)",AC786,0), "")), "")</f>
        <v/>
      </c>
      <c r="BC786" s="114"/>
      <c r="BD786" s="114"/>
      <c r="BE786" s="114"/>
      <c r="BF786" s="114"/>
      <c r="BG786" s="114"/>
      <c r="BH786" s="114">
        <f>IFERROR(FRACAS!AN605, "Hata Var")</f>
        <v>931.9999999681022</v>
      </c>
      <c r="BI786" s="114"/>
      <c r="BJ786" s="114"/>
      <c r="BK786" s="105" t="str">
        <f>[4]SayfaKAY!AW602</f>
        <v/>
      </c>
      <c r="BL786" s="105" t="str">
        <f>[4]SayfaKAY!V602</f>
        <v>ATAK ULAŞIM SAN.TİC.LTD.ŞTİ.</v>
      </c>
      <c r="BM786" s="114"/>
      <c r="BN786" s="171" t="str">
        <f t="shared" si="553"/>
        <v>x yok</v>
      </c>
      <c r="BO786" s="171" t="str">
        <f t="shared" si="554"/>
        <v>aynı gün giderilen arıza</v>
      </c>
      <c r="BP786" s="171" t="str">
        <f t="shared" si="555"/>
        <v>Bir günden fazla süren arıza</v>
      </c>
      <c r="BQ786" s="226">
        <f t="shared" si="556"/>
        <v>8.9999999979045242</v>
      </c>
      <c r="BR786" s="226">
        <f t="shared" si="557"/>
        <v>1679.9999999022111</v>
      </c>
      <c r="BS786" s="226">
        <f t="shared" si="558"/>
        <v>1688.9999999001157</v>
      </c>
      <c r="BT786" s="114"/>
      <c r="BU786" s="242"/>
      <c r="BV786" s="233">
        <f t="shared" si="559"/>
        <v>3</v>
      </c>
      <c r="BW786" s="226" t="str">
        <f t="shared" si="560"/>
        <v>Evet, çakışma var</v>
      </c>
      <c r="BX786" s="229"/>
      <c r="BY786" s="247">
        <f t="shared" si="561"/>
        <v>6.2499999985448085E-3</v>
      </c>
      <c r="BZ786" s="247">
        <f t="shared" si="562"/>
        <v>1.1666666665987577</v>
      </c>
      <c r="CA786" s="247">
        <f t="shared" si="563"/>
        <v>1.1729166665973025</v>
      </c>
      <c r="CB786" s="213"/>
      <c r="CC786" s="211"/>
      <c r="CD786" s="196"/>
      <c r="CE786" s="213">
        <v>601</v>
      </c>
      <c r="CF786" s="182">
        <f t="shared" si="564"/>
        <v>45613.285416666702</v>
      </c>
      <c r="CG786" s="182">
        <f t="shared" si="565"/>
        <v>45614.458333333299</v>
      </c>
      <c r="CH786" s="196"/>
      <c r="CI786" s="196"/>
      <c r="CJ786" s="196"/>
      <c r="CK786" s="196">
        <f t="shared" si="566"/>
        <v>1.1666666665987577</v>
      </c>
      <c r="CL786" s="196">
        <f t="shared" si="567"/>
        <v>6.2499999985448085E-3</v>
      </c>
      <c r="CM786" s="196">
        <f t="shared" si="568"/>
        <v>1.1729166665973025</v>
      </c>
      <c r="CN786" s="114"/>
      <c r="CO786" s="115">
        <f t="shared" si="569"/>
        <v>1688.9999999001157</v>
      </c>
      <c r="CP786" s="116">
        <f t="shared" si="570"/>
        <v>69.999999995925464</v>
      </c>
      <c r="CQ786" s="117">
        <f t="shared" si="571"/>
        <v>0.28541666670207633</v>
      </c>
      <c r="CR786" s="117">
        <f t="shared" si="572"/>
        <v>45613.291666666701</v>
      </c>
      <c r="CS786" s="117">
        <f t="shared" si="573"/>
        <v>45614.458333333299</v>
      </c>
      <c r="CT786" s="118">
        <f t="shared" si="574"/>
        <v>65682729</v>
      </c>
      <c r="CU786" s="118">
        <f t="shared" si="575"/>
        <v>1679.9999999022111</v>
      </c>
      <c r="CV786" s="118">
        <f t="shared" si="576"/>
        <v>65684408.999999903</v>
      </c>
      <c r="CW786" s="119">
        <f t="shared" si="577"/>
        <v>0.99997442315420848</v>
      </c>
    </row>
    <row r="787" spans="1:101" ht="118.5" customHeight="1" x14ac:dyDescent="0.3">
      <c r="A787" s="160" t="str">
        <f>[4]SayfaKAY!C318</f>
        <v>KAY5+6</v>
      </c>
      <c r="B787" s="104" t="str">
        <f>[4]SayfaKAY!D318</f>
        <v>3872(1)</v>
      </c>
      <c r="C787" s="105" t="str">
        <f>[4]SayfaKAY!E318</f>
        <v>MB</v>
      </c>
      <c r="D787" s="105">
        <f>[4]SayfaKAY!F318</f>
        <v>99528</v>
      </c>
      <c r="E787" s="106" t="str">
        <f>[4]SayfaKAY!G318</f>
        <v>BOZ-KAY5+6-FF-317</v>
      </c>
      <c r="F787" s="193">
        <f t="shared" si="538"/>
        <v>45610</v>
      </c>
      <c r="G787" s="135">
        <f t="shared" si="539"/>
        <v>0.20833333329937886</v>
      </c>
      <c r="H787" s="235">
        <f>[4]SayfaKAY!H318</f>
        <v>45610.208333333299</v>
      </c>
      <c r="I787" s="104" t="str">
        <f>[4]SayfaKAY!I318</f>
        <v>Hat/Line</v>
      </c>
      <c r="J787" s="103" t="str">
        <f>IF([4]SayfaKAY!J318="","",IF([4]SayfaKAY!J318="Müşteri","Notified by Customer","Notified by Bozankaya"))</f>
        <v>Notified by Customer</v>
      </c>
      <c r="K787" s="103" t="e">
        <f>VLOOKUP([4]SayfaKAY!L318,#REF!,2,FALSE)</f>
        <v>#REF!</v>
      </c>
      <c r="L787" s="165" t="str">
        <f>[4]SayfaKAY!X318</f>
        <v>ATAK ULAŞIM SAN.TİC.LTD.ŞTİ.</v>
      </c>
      <c r="M787" s="107" t="str">
        <f t="shared" si="540"/>
        <v>KAY5+6-BOZ-KAY5+6-FF-317</v>
      </c>
      <c r="N787" s="105" t="str">
        <f>[4]SayfaKAY!M318</f>
        <v>11 NUMARALI KAPI ÜSTÜ EKRAN ÇALIŞMIYOR</v>
      </c>
      <c r="O787" s="166" t="str">
        <f>[4]SayfaKAY!P318</f>
        <v>C-Uyarı, sürüş devamlılığı</v>
      </c>
      <c r="P787" s="166" t="str">
        <f>[4]SayfaKAY!Q318</f>
        <v>B(Servisten çekmeye etki eden arıza)</v>
      </c>
      <c r="Q787" s="166" t="str">
        <f>[4]SayfaKAY!R318</f>
        <v>N.A(Yaralanma yok)</v>
      </c>
      <c r="R787" s="132" t="str" cm="1">
        <f t="array" ref="R787">IF([4]SayfaKAY!U318="","",_xlfn.IFS([4]SayfaKAY!U318="Bozankaya","Bozankaya",[4]SayfaKAY!U318="Müşteri","Customer",[4]SayfaKAY!U318="Tedarikçi","Equipment Supplier"))</f>
        <v>Equipment Supplier</v>
      </c>
      <c r="S787" s="204" t="str">
        <f>[4]SayfaKAY!N318</f>
        <v>Enerji konnektör ölçümü yapıldı ekran arka planda çalışıyor görüntü gelmiyor</v>
      </c>
      <c r="T787" s="133" t="str">
        <f>[4]SayfaKAY!AD318</f>
        <v>*Ekipman değiştirilecek</v>
      </c>
      <c r="U787" s="132" t="str">
        <f>[4]SayfaKAY!W318</f>
        <v>Evet</v>
      </c>
      <c r="V787" s="108">
        <f>[4]SayfaKAY!AZ318</f>
        <v>1</v>
      </c>
      <c r="W787" s="136">
        <f t="shared" si="541"/>
        <v>45610</v>
      </c>
      <c r="X787" s="137" t="str">
        <f t="shared" si="542"/>
        <v>05:00</v>
      </c>
      <c r="Y787" s="235">
        <f>[4]SayfaKAY!AE318</f>
        <v>45610.208333333299</v>
      </c>
      <c r="Z787" s="192">
        <f t="shared" si="543"/>
        <v>45610</v>
      </c>
      <c r="AA787" s="110" t="str">
        <f t="shared" si="544"/>
        <v>07:00</v>
      </c>
      <c r="AB787" s="182">
        <f>[4]SayfaKAY!BA318</f>
        <v>45610.291666666701</v>
      </c>
      <c r="AC787" s="257">
        <f t="shared" si="545"/>
        <v>120.00000009778887</v>
      </c>
      <c r="AD787" s="111">
        <f t="shared" si="546"/>
        <v>45610</v>
      </c>
      <c r="AE787" s="111" t="str">
        <f t="shared" si="547"/>
        <v>07:00</v>
      </c>
      <c r="AF787" s="235">
        <f>[4]SayfaKAY!BA318</f>
        <v>45610.291666666701</v>
      </c>
      <c r="AG787" s="179" t="str">
        <f>[4]SayfaKAY!S318</f>
        <v>(II) Aynı Araçta Tekrarlayan Arıza</v>
      </c>
      <c r="AH787" s="178" t="str">
        <f t="shared" si="548"/>
        <v>Bu Arıza Aracın Servise Verilmesine Engel</v>
      </c>
      <c r="AI787" s="163" t="str">
        <f>[4]SayfaKAY!AV318</f>
        <v/>
      </c>
      <c r="AJ787" s="164" t="str">
        <f t="shared" si="549"/>
        <v/>
      </c>
      <c r="AK787" s="164" t="str">
        <f t="shared" si="550"/>
        <v/>
      </c>
      <c r="AL787" s="112" t="str">
        <f>[4]SayfaKAY!AX318</f>
        <v/>
      </c>
      <c r="AM787" s="257" cm="1">
        <f t="array" ref="AM787">IFERROR(IF(AND(P787&lt;&gt;"D(Arıza Değil)",AH787="Bu Arıza Aracın Servise Verilmesine Engel Değil"),
IF(Z787-F787&gt;0,(AB787-Y787)*24*60,
IF(OR(AND(G787&gt;$AS$1,G787&lt;$AT$1),AND(G787&gt;$AU$1,G787&lt;$AV$1)),
(AF787-H787)*24*60,     BH:BH0)),        AN787),0)</f>
        <v>120.00000009778887</v>
      </c>
      <c r="AN787" s="257">
        <f t="shared" si="551"/>
        <v>120.00000009778887</v>
      </c>
      <c r="AO787" s="174" t="str">
        <f>[4]SayfaKAY!AG318</f>
        <v>Atak</v>
      </c>
      <c r="AP787" s="174" t="str">
        <f>[4]SayfaKAY!AI318</f>
        <v>E410-7003</v>
      </c>
      <c r="AQ787" s="174" t="str">
        <f>[4]SayfaKAY!AQ318</f>
        <v>202313020062</v>
      </c>
      <c r="AR787" s="174" t="str">
        <f>[4]SayfaKAY!AH318</f>
        <v>STRETCH LCD EKRAN</v>
      </c>
      <c r="AS787" s="174">
        <f>[4]SayfaKAY!AJ318</f>
        <v>1</v>
      </c>
      <c r="AT787" s="175" t="str">
        <f>[4]SayfaKAY!AM318</f>
        <v/>
      </c>
      <c r="AU787" s="176" t="str">
        <f>[4]SayfaKAY!AL318</f>
        <v/>
      </c>
      <c r="AV787" s="176" t="str">
        <f>[4]SayfaKAY!AP318</f>
        <v/>
      </c>
      <c r="AW787" s="177" t="str">
        <f>[4]SayfaKAY!AT318</f>
        <v/>
      </c>
      <c r="AX787" s="194">
        <f t="shared" si="552"/>
        <v>1320.0000010756776</v>
      </c>
      <c r="AY787" s="168"/>
      <c r="AZ787" s="167"/>
      <c r="BA787" s="113"/>
      <c r="BB787" s="171"/>
      <c r="BC787" s="114"/>
      <c r="BD787" s="114"/>
      <c r="BE787" s="114"/>
      <c r="BF787" s="114"/>
      <c r="BG787" s="114"/>
      <c r="BH787" s="114" t="str">
        <f>IFERROR(FRACAS!AN321, "Hata Var")</f>
        <v/>
      </c>
      <c r="BI787" s="114"/>
      <c r="BJ787" s="114"/>
      <c r="BK787" s="105" t="str">
        <f>[4]SayfaKAY!AW318</f>
        <v/>
      </c>
      <c r="BL787" s="105" t="str">
        <f>[4]SayfaKAY!V318</f>
        <v>ATAK ULAŞIM SAN.TİC.LTD.ŞTİ.</v>
      </c>
      <c r="BM787" s="114"/>
      <c r="BN787" s="171" t="str">
        <f t="shared" si="553"/>
        <v>x yok</v>
      </c>
      <c r="BO787" s="171" t="b">
        <f t="shared" si="554"/>
        <v>0</v>
      </c>
      <c r="BP787" s="171" t="b">
        <f t="shared" si="555"/>
        <v>0</v>
      </c>
      <c r="BQ787" s="226">
        <f t="shared" si="556"/>
        <v>0</v>
      </c>
      <c r="BR787" s="226">
        <f t="shared" si="557"/>
        <v>120.00000009778887</v>
      </c>
      <c r="BS787" s="226">
        <f t="shared" si="558"/>
        <v>120.00000009778887</v>
      </c>
      <c r="BT787" s="114"/>
      <c r="BU787" s="242"/>
      <c r="BV787" s="233">
        <f t="shared" si="559"/>
        <v>4</v>
      </c>
      <c r="BW787" s="226" t="str">
        <f t="shared" si="560"/>
        <v>Evet, çakışma var</v>
      </c>
      <c r="BX787" s="229"/>
      <c r="BY787" s="247">
        <f t="shared" si="561"/>
        <v>0</v>
      </c>
      <c r="BZ787" s="247">
        <f t="shared" si="562"/>
        <v>8.3333333401242271E-2</v>
      </c>
      <c r="CA787" s="247">
        <f t="shared" si="563"/>
        <v>8.3333333401242271E-2</v>
      </c>
      <c r="CB787" s="213"/>
      <c r="CC787" s="211"/>
      <c r="CD787" s="196"/>
      <c r="CE787" s="213">
        <v>317</v>
      </c>
      <c r="CF787" s="182">
        <f t="shared" si="564"/>
        <v>45610.208333333299</v>
      </c>
      <c r="CG787" s="182">
        <f t="shared" si="565"/>
        <v>45610.291666666701</v>
      </c>
      <c r="CH787" s="196"/>
      <c r="CI787" s="196"/>
      <c r="CJ787" s="196"/>
      <c r="CK787" s="196">
        <f t="shared" si="566"/>
        <v>8.3333333401242271E-2</v>
      </c>
      <c r="CL787" s="196">
        <f t="shared" si="567"/>
        <v>0</v>
      </c>
      <c r="CM787" s="196">
        <f t="shared" si="568"/>
        <v>8.3333333401242271E-2</v>
      </c>
      <c r="CN787" s="114"/>
      <c r="CO787" s="115">
        <f t="shared" si="569"/>
        <v>120.00000009778887</v>
      </c>
      <c r="CP787" s="116">
        <f t="shared" si="570"/>
        <v>5.0000000040745363</v>
      </c>
      <c r="CQ787" s="117">
        <f t="shared" si="571"/>
        <v>0.20833333329937886</v>
      </c>
      <c r="CR787" s="117">
        <f t="shared" si="572"/>
        <v>45610.208333333299</v>
      </c>
      <c r="CS787" s="117">
        <f t="shared" si="573"/>
        <v>45610.291666666701</v>
      </c>
      <c r="CT787" s="118">
        <f t="shared" si="574"/>
        <v>65678400</v>
      </c>
      <c r="CU787" s="118">
        <f t="shared" si="575"/>
        <v>120.00000009778887</v>
      </c>
      <c r="CV787" s="118">
        <f t="shared" si="576"/>
        <v>65678520.000000097</v>
      </c>
      <c r="CW787" s="119">
        <f t="shared" si="577"/>
        <v>0.99999817291863313</v>
      </c>
    </row>
    <row r="788" spans="1:101" ht="118.5" customHeight="1" x14ac:dyDescent="0.3">
      <c r="A788" s="160" t="str">
        <f>[4]SayfaKAY!C319</f>
        <v>KAY5+6</v>
      </c>
      <c r="B788" s="104" t="str">
        <f>[4]SayfaKAY!D319</f>
        <v>3873(2)</v>
      </c>
      <c r="C788" s="105" t="str">
        <f>[4]SayfaKAY!E319</f>
        <v>MA</v>
      </c>
      <c r="D788" s="105">
        <f>[4]SayfaKAY!F319</f>
        <v>109120</v>
      </c>
      <c r="E788" s="106" t="str">
        <f>[4]SayfaKAY!G319</f>
        <v>BOZ-KAY5+6-FF-318</v>
      </c>
      <c r="F788" s="134">
        <f t="shared" si="538"/>
        <v>45610</v>
      </c>
      <c r="G788" s="135">
        <f t="shared" si="539"/>
        <v>0.22152777780138422</v>
      </c>
      <c r="H788" s="235">
        <f>[4]SayfaKAY!H319</f>
        <v>45610.221527777801</v>
      </c>
      <c r="I788" s="104" t="str">
        <f>[4]SayfaKAY!I319</f>
        <v>Hat/Line</v>
      </c>
      <c r="J788" s="103" t="str">
        <f>IF([4]SayfaKAY!J319="","",IF([4]SayfaKAY!J319="Müşteri","Notified by Customer","Notified by Bozankaya"))</f>
        <v>Notified by Customer</v>
      </c>
      <c r="K788" s="103" t="e">
        <f>VLOOKUP([4]SayfaKAY!L319,#REF!,2,FALSE)</f>
        <v>#REF!</v>
      </c>
      <c r="L788" s="165" t="str">
        <f>[4]SayfaKAY!X319</f>
        <v>MEDCOM SP. Z O.O.</v>
      </c>
      <c r="M788" s="107" t="str">
        <f t="shared" si="540"/>
        <v>KAY5+6-BOZ-KAY5+6-FF-318</v>
      </c>
      <c r="N788" s="105" t="str">
        <f>[4]SayfaKAY!M319</f>
        <v>MA P MB BOGİLERDE APLETİ MEVCUT</v>
      </c>
      <c r="O788" s="166" t="str">
        <f>[4]SayfaKAY!P319</f>
        <v>C-Uyarı, sürüş devamlılığı</v>
      </c>
      <c r="P788" s="166" t="str">
        <f>[4]SayfaKAY!Q319</f>
        <v>B(Servisten çekmeye etki eden arıza)</v>
      </c>
      <c r="Q788" s="166" t="str">
        <f>[4]SayfaKAY!R319</f>
        <v>N.A(Yaralanma yok)</v>
      </c>
      <c r="R788" s="132" t="str" cm="1">
        <f t="array" ref="R788">IF([4]SayfaKAY!U319="","",_xlfn.IFS([4]SayfaKAY!U319="Bozankaya","Bozankaya",[4]SayfaKAY!U319="Müşteri","Customer",[4]SayfaKAY!U319="Tedarikçi","Equipment Supplier"))</f>
        <v>Equipment Supplier</v>
      </c>
      <c r="S788" s="204" t="str">
        <f>[4]SayfaKAY!N319</f>
        <v>MA MB P TORNA İŞLEMİ YAPILDI.</v>
      </c>
      <c r="T788" s="133" t="str">
        <f>[4]SayfaKAY!AD319</f>
        <v>*Arıza çözülecek</v>
      </c>
      <c r="U788" s="132" t="str">
        <f>[4]SayfaKAY!W319</f>
        <v>Evet</v>
      </c>
      <c r="V788" s="108">
        <f>[4]SayfaKAY!AZ319</f>
        <v>2</v>
      </c>
      <c r="W788" s="136">
        <f t="shared" si="541"/>
        <v>45610</v>
      </c>
      <c r="X788" s="137" t="str">
        <f t="shared" si="542"/>
        <v>06:00</v>
      </c>
      <c r="Y788" s="235">
        <f>[4]SayfaKAY!AE319</f>
        <v>45610.25</v>
      </c>
      <c r="Z788" s="109">
        <f t="shared" si="543"/>
        <v>45610</v>
      </c>
      <c r="AA788" s="110" t="str">
        <f t="shared" si="544"/>
        <v>13:00</v>
      </c>
      <c r="AB788" s="182">
        <f>[4]SayfaKAY!BA319</f>
        <v>45610.541666666701</v>
      </c>
      <c r="AC788" s="257">
        <f t="shared" si="545"/>
        <v>461.00000001490116</v>
      </c>
      <c r="AD788" s="111">
        <f t="shared" si="546"/>
        <v>45610</v>
      </c>
      <c r="AE788" s="111" t="str">
        <f t="shared" si="547"/>
        <v>13:00</v>
      </c>
      <c r="AF788" s="235">
        <f>[4]SayfaKAY!BA319</f>
        <v>45610.541666666701</v>
      </c>
      <c r="AG788" s="179" t="str">
        <f>[4]SayfaKAY!S319</f>
        <v>(II) Aynı Araçta Tekrarlayan Arıza</v>
      </c>
      <c r="AH788" s="178" t="str">
        <f t="shared" si="548"/>
        <v>Bu Arıza Aracın Servise Verilmesine Engel</v>
      </c>
      <c r="AI788" s="163" t="str">
        <f>[4]SayfaKAY!AV319</f>
        <v/>
      </c>
      <c r="AJ788" s="164" t="str">
        <f t="shared" si="549"/>
        <v/>
      </c>
      <c r="AK788" s="164" t="str">
        <f t="shared" si="550"/>
        <v/>
      </c>
      <c r="AL788" s="112" t="str">
        <f>[4]SayfaKAY!AX319</f>
        <v/>
      </c>
      <c r="AM788" s="257" cm="1">
        <f t="array" ref="AM788">IFERROR(IF(AND(P788&lt;&gt;"D(Arıza Değil)",AH788="Bu Arıza Aracın Servise Verilmesine Engel Değil"),
IF(Z788-F788&gt;0,(AB788-Y788)*24*60,
IF(OR(AND(G788&gt;$AS$1,G788&lt;$AT$1),AND(G788&gt;$AU$1,G788&lt;$AV$1)),
(AF788-H788)*24*60,     BH:BH0)),        AN788),0)</f>
        <v>461.00000001490116</v>
      </c>
      <c r="AN788" s="257">
        <f t="shared" si="551"/>
        <v>461.00000001490116</v>
      </c>
      <c r="AO788" s="174" t="str">
        <f>[4]SayfaKAY!AG319</f>
        <v>Medcom</v>
      </c>
      <c r="AP788" s="174" t="str">
        <f>[4]SayfaKAY!AI319</f>
        <v>P620-7023</v>
      </c>
      <c r="AQ788" s="174" t="str">
        <f>[4]SayfaKAY!AQ319</f>
        <v/>
      </c>
      <c r="AR788" s="174" t="str">
        <f>[4]SayfaKAY!AH319</f>
        <v>COMBO KUTUSU (+LHD) MEDCOM</v>
      </c>
      <c r="AS788" s="174">
        <f>[4]SayfaKAY!AJ319</f>
        <v>1</v>
      </c>
      <c r="AT788" s="175" t="str">
        <f>[4]SayfaKAY!AM319</f>
        <v/>
      </c>
      <c r="AU788" s="176" t="str">
        <f>[4]SayfaKAY!AL319</f>
        <v/>
      </c>
      <c r="AV788" s="176" t="str">
        <f>[4]SayfaKAY!AP319</f>
        <v/>
      </c>
      <c r="AW788" s="177" t="str">
        <f>[4]SayfaKAY!AT319</f>
        <v/>
      </c>
      <c r="AX788" s="194">
        <f t="shared" si="552"/>
        <v>10142.000000327826</v>
      </c>
      <c r="AY788" s="168"/>
      <c r="AZ788" s="167"/>
      <c r="BA788" s="113"/>
      <c r="BB788" s="171" t="str">
        <f>IF($AQ$1="X", IF(AND(G788&gt;=$AS$1,G788&lt;=$AT$1),IF(P788&lt;&gt;"D(Arıza Değil)",AC788,0), IF(AND(G788&gt;=$AU$1,G788&lt;=$AV$1),IF(P788&lt;&gt;"D(Arıza Değil)",AC788,0), "")), "")</f>
        <v/>
      </c>
      <c r="BC788" s="114"/>
      <c r="BD788" s="114"/>
      <c r="BE788" s="114"/>
      <c r="BF788" s="114"/>
      <c r="BG788" s="114"/>
      <c r="BH788" s="114" t="str">
        <f>IFERROR(FRACAS!AN322, "Hata Var")</f>
        <v/>
      </c>
      <c r="BI788" s="114"/>
      <c r="BJ788" s="114"/>
      <c r="BK788" s="105" t="str">
        <f>[4]SayfaKAY!AW319</f>
        <v/>
      </c>
      <c r="BL788" s="105" t="str">
        <f>[4]SayfaKAY!V319</f>
        <v>MEDCOM SP. Z O.O.</v>
      </c>
      <c r="BM788" s="114"/>
      <c r="BN788" s="171" t="str">
        <f t="shared" si="553"/>
        <v>x yok</v>
      </c>
      <c r="BO788" s="171" t="b">
        <f t="shared" si="554"/>
        <v>0</v>
      </c>
      <c r="BP788" s="171" t="b">
        <f t="shared" si="555"/>
        <v>0</v>
      </c>
      <c r="BQ788" s="226">
        <f t="shared" si="556"/>
        <v>40.999999966006726</v>
      </c>
      <c r="BR788" s="226">
        <f t="shared" si="557"/>
        <v>420.00000004889444</v>
      </c>
      <c r="BS788" s="226">
        <f t="shared" si="558"/>
        <v>461.00000001490116</v>
      </c>
      <c r="BT788" s="114"/>
      <c r="BU788" s="242"/>
      <c r="BV788" s="233">
        <f t="shared" si="559"/>
        <v>0</v>
      </c>
      <c r="BW788" s="226" t="str">
        <f t="shared" si="560"/>
        <v>Hayır, çakışma yok</v>
      </c>
      <c r="BX788" s="229"/>
      <c r="BY788" s="247">
        <f t="shared" si="561"/>
        <v>2.8472222198615782E-2</v>
      </c>
      <c r="BZ788" s="247">
        <f t="shared" si="562"/>
        <v>0.29166666670062114</v>
      </c>
      <c r="CA788" s="247">
        <f t="shared" si="563"/>
        <v>0.32013888889923692</v>
      </c>
      <c r="CB788" s="213"/>
      <c r="CC788" s="211"/>
      <c r="CD788" s="196"/>
      <c r="CE788" s="213">
        <v>318</v>
      </c>
      <c r="CF788" s="182">
        <f t="shared" si="564"/>
        <v>45610.221527777801</v>
      </c>
      <c r="CG788" s="182">
        <f t="shared" si="565"/>
        <v>45610.541666666701</v>
      </c>
      <c r="CH788" s="196"/>
      <c r="CI788" s="196"/>
      <c r="CJ788" s="196"/>
      <c r="CK788" s="196">
        <f t="shared" si="566"/>
        <v>0.29166666670062114</v>
      </c>
      <c r="CL788" s="196">
        <f t="shared" si="567"/>
        <v>2.8472222198615782E-2</v>
      </c>
      <c r="CM788" s="196">
        <f t="shared" si="568"/>
        <v>0.32013888889923692</v>
      </c>
      <c r="CN788" s="114"/>
      <c r="CO788" s="115">
        <f t="shared" si="569"/>
        <v>461.00000001490116</v>
      </c>
      <c r="CP788" s="116">
        <f t="shared" si="570"/>
        <v>17.500000002037268</v>
      </c>
      <c r="CQ788" s="117">
        <f t="shared" si="571"/>
        <v>0.22152777780138422</v>
      </c>
      <c r="CR788" s="117">
        <f t="shared" si="572"/>
        <v>45610.25</v>
      </c>
      <c r="CS788" s="117">
        <f t="shared" si="573"/>
        <v>45610.541666666701</v>
      </c>
      <c r="CT788" s="118">
        <f t="shared" si="574"/>
        <v>65678440.999999963</v>
      </c>
      <c r="CU788" s="118">
        <f t="shared" si="575"/>
        <v>420.00000004889444</v>
      </c>
      <c r="CV788" s="118">
        <f t="shared" si="576"/>
        <v>65678861.000000015</v>
      </c>
      <c r="CW788" s="119">
        <f t="shared" si="577"/>
        <v>0.99999360524842151</v>
      </c>
    </row>
    <row r="789" spans="1:101" ht="118.5" customHeight="1" x14ac:dyDescent="0.3">
      <c r="A789" s="160" t="str">
        <f>[4]SayfaKAY!C320</f>
        <v>KAY5+6</v>
      </c>
      <c r="B789" s="104" t="str">
        <f>[4]SayfaKAY!D320</f>
        <v>3882(11)</v>
      </c>
      <c r="C789" s="105" t="str">
        <f>[4]SayfaKAY!E320</f>
        <v>MA</v>
      </c>
      <c r="D789" s="105">
        <f>[4]SayfaKAY!F320</f>
        <v>36920</v>
      </c>
      <c r="E789" s="106" t="str">
        <f>[4]SayfaKAY!G320</f>
        <v>BOZ-KAY5+6-FF-319</v>
      </c>
      <c r="F789" s="193">
        <f t="shared" si="538"/>
        <v>45610</v>
      </c>
      <c r="G789" s="135">
        <f t="shared" si="539"/>
        <v>0.22222222219716059</v>
      </c>
      <c r="H789" s="235">
        <f>[4]SayfaKAY!H320</f>
        <v>45610.222222222197</v>
      </c>
      <c r="I789" s="104" t="str">
        <f>[4]SayfaKAY!I320</f>
        <v>Hat/Line</v>
      </c>
      <c r="J789" s="103" t="str">
        <f>IF([4]SayfaKAY!J320="","",IF([4]SayfaKAY!J320="Müşteri","Notified by Customer","Notified by Bozankaya"))</f>
        <v>Notified by Customer</v>
      </c>
      <c r="K789" s="103" t="e">
        <f>VLOOKUP([4]SayfaKAY!L320,#REF!,2,FALSE)</f>
        <v>#REF!</v>
      </c>
      <c r="L789" s="165" t="str">
        <f>[4]SayfaKAY!X320</f>
        <v>MEDCOM SP. Z O.O.</v>
      </c>
      <c r="M789" s="107" t="str">
        <f t="shared" si="540"/>
        <v>KAY5+6-BOZ-KAY5+6-FF-319</v>
      </c>
      <c r="N789" s="105" t="str">
        <f>[4]SayfaKAY!M320</f>
        <v>MA, P VE MB BOJİLERDE APLETİ MEVCUT</v>
      </c>
      <c r="O789" s="166" t="str">
        <f>[4]SayfaKAY!P320</f>
        <v>B-Hız veya güç azalması</v>
      </c>
      <c r="P789" s="166" t="str">
        <f>[4]SayfaKAY!Q320</f>
        <v>B(Servisten çekmeye etki eden arıza)</v>
      </c>
      <c r="Q789" s="166" t="str">
        <f>[4]SayfaKAY!R320</f>
        <v>N.A(Yaralanma yok)</v>
      </c>
      <c r="R789" s="132" t="str" cm="1">
        <f t="array" ref="R789">IF([4]SayfaKAY!U320="","",_xlfn.IFS([4]SayfaKAY!U320="Bozankaya","Bozankaya",[4]SayfaKAY!U320="Müşteri","Customer",[4]SayfaKAY!U320="Tedarikçi","Equipment Supplier"))</f>
        <v>Equipment Supplier</v>
      </c>
      <c r="S789" s="204" t="str">
        <f>[4]SayfaKAY!N320</f>
        <v>TORNA YAPILDI.</v>
      </c>
      <c r="T789" s="133" t="str">
        <f>[4]SayfaKAY!AD320</f>
        <v>Teker Bandajı Tornalandı</v>
      </c>
      <c r="U789" s="132" t="str">
        <f>[4]SayfaKAY!W320</f>
        <v>Evet</v>
      </c>
      <c r="V789" s="108">
        <f>[4]SayfaKAY!AZ320</f>
        <v>1</v>
      </c>
      <c r="W789" s="136">
        <f t="shared" si="541"/>
        <v>45610</v>
      </c>
      <c r="X789" s="137" t="str">
        <f t="shared" si="542"/>
        <v>07:00</v>
      </c>
      <c r="Y789" s="235">
        <f>[4]SayfaKAY!AE320</f>
        <v>45610.291666666701</v>
      </c>
      <c r="Z789" s="192">
        <f t="shared" si="543"/>
        <v>45610</v>
      </c>
      <c r="AA789" s="110" t="str">
        <f t="shared" si="544"/>
        <v>14:00</v>
      </c>
      <c r="AB789" s="182">
        <f>[4]SayfaKAY!BA320</f>
        <v>45610.583333333299</v>
      </c>
      <c r="AC789" s="257">
        <f t="shared" si="545"/>
        <v>519.99999998719431</v>
      </c>
      <c r="AD789" s="111">
        <f t="shared" si="546"/>
        <v>45610</v>
      </c>
      <c r="AE789" s="111" t="str">
        <f t="shared" si="547"/>
        <v>14:00</v>
      </c>
      <c r="AF789" s="235">
        <f>[4]SayfaKAY!BA320</f>
        <v>45610.583333333299</v>
      </c>
      <c r="AG789" s="179" t="str">
        <f>[4]SayfaKAY!S320</f>
        <v>(II) Aynı Araçta Tekrarlayan Arıza</v>
      </c>
      <c r="AH789" s="178" t="str">
        <f t="shared" si="548"/>
        <v>Bu Arıza Aracın Servise Verilmesine Engel</v>
      </c>
      <c r="AI789" s="163" t="str">
        <f>[4]SayfaKAY!AV320</f>
        <v/>
      </c>
      <c r="AJ789" s="164" t="str">
        <f t="shared" si="549"/>
        <v/>
      </c>
      <c r="AK789" s="164" t="str">
        <f t="shared" si="550"/>
        <v/>
      </c>
      <c r="AL789" s="112" t="str">
        <f>[4]SayfaKAY!AX320</f>
        <v/>
      </c>
      <c r="AM789" s="257" cm="1">
        <f t="array" ref="AM789">IFERROR(IF(AND(P789&lt;&gt;"D(Arıza Değil)",AH789="Bu Arıza Aracın Servise Verilmesine Engel Değil"),
IF(Z789-F789&gt;0,(AB789-Y789)*24*60,
IF(OR(AND(G789&gt;$AS$1,G789&lt;$AT$1),AND(G789&gt;$AU$1,G789&lt;$AV$1)),
(AF789-H789)*24*60,     BH:BH0)),        AN789),0)</f>
        <v>519.99999998719431</v>
      </c>
      <c r="AN789" s="257">
        <f t="shared" si="551"/>
        <v>519.99999998719431</v>
      </c>
      <c r="AO789" s="174" t="str">
        <f>[4]SayfaKAY!AG320</f>
        <v>Medcom</v>
      </c>
      <c r="AP789" s="174" t="str">
        <f>[4]SayfaKAY!AI320</f>
        <v>P620-7023</v>
      </c>
      <c r="AQ789" s="174" t="str">
        <f>[4]SayfaKAY!AQ320</f>
        <v/>
      </c>
      <c r="AR789" s="174" t="str">
        <f>[4]SayfaKAY!AH320</f>
        <v>COMBO KUTUSU (+LHD) MEDCOM</v>
      </c>
      <c r="AS789" s="174">
        <f>[4]SayfaKAY!AJ320</f>
        <v>1</v>
      </c>
      <c r="AT789" s="175" t="str">
        <f>[4]SayfaKAY!AM320</f>
        <v/>
      </c>
      <c r="AU789" s="176" t="str">
        <f>[4]SayfaKAY!AL320</f>
        <v/>
      </c>
      <c r="AV789" s="176" t="str">
        <f>[4]SayfaKAY!AP320</f>
        <v/>
      </c>
      <c r="AW789" s="177" t="str">
        <f>[4]SayfaKAY!AT320</f>
        <v/>
      </c>
      <c r="AX789" s="194">
        <f t="shared" si="552"/>
        <v>5719.9999998591375</v>
      </c>
      <c r="AY789" s="168"/>
      <c r="AZ789" s="167"/>
      <c r="BA789" s="113"/>
      <c r="BB789" s="171"/>
      <c r="BC789" s="114"/>
      <c r="BD789" s="114"/>
      <c r="BE789" s="114"/>
      <c r="BF789" s="114"/>
      <c r="BG789" s="114"/>
      <c r="BH789" s="114" t="str">
        <f>IFERROR(FRACAS!AN323, "Hata Var")</f>
        <v/>
      </c>
      <c r="BI789" s="114"/>
      <c r="BJ789" s="114"/>
      <c r="BK789" s="105" t="str">
        <f>[4]SayfaKAY!AW320</f>
        <v/>
      </c>
      <c r="BL789" s="105" t="str">
        <f>[4]SayfaKAY!V320</f>
        <v>MEDCOM SP. Z O.O.</v>
      </c>
      <c r="BM789" s="114"/>
      <c r="BN789" s="171" t="str">
        <f t="shared" si="553"/>
        <v>x yok</v>
      </c>
      <c r="BO789" s="171" t="b">
        <f t="shared" si="554"/>
        <v>0</v>
      </c>
      <c r="BP789" s="171" t="b">
        <f t="shared" si="555"/>
        <v>0</v>
      </c>
      <c r="BQ789" s="226">
        <f t="shared" si="556"/>
        <v>100.00000008498318</v>
      </c>
      <c r="BR789" s="226">
        <f t="shared" si="557"/>
        <v>419.99999990221113</v>
      </c>
      <c r="BS789" s="226">
        <f t="shared" si="558"/>
        <v>519.99999998719431</v>
      </c>
      <c r="BT789" s="114"/>
      <c r="BU789" s="242"/>
      <c r="BV789" s="233">
        <f t="shared" si="559"/>
        <v>1</v>
      </c>
      <c r="BW789" s="226" t="str">
        <f t="shared" si="560"/>
        <v>Evet, çakışma var</v>
      </c>
      <c r="BX789" s="229"/>
      <c r="BY789" s="247">
        <f t="shared" si="561"/>
        <v>6.9444444503460545E-2</v>
      </c>
      <c r="BZ789" s="247">
        <f t="shared" si="562"/>
        <v>0.29166666659875773</v>
      </c>
      <c r="CA789" s="247">
        <f t="shared" si="563"/>
        <v>0.36111111110221827</v>
      </c>
      <c r="CB789" s="213"/>
      <c r="CC789" s="211"/>
      <c r="CD789" s="196"/>
      <c r="CE789" s="213">
        <v>319</v>
      </c>
      <c r="CF789" s="182">
        <f t="shared" si="564"/>
        <v>45610.222222222197</v>
      </c>
      <c r="CG789" s="182">
        <f t="shared" si="565"/>
        <v>45610.583333333299</v>
      </c>
      <c r="CH789" s="196"/>
      <c r="CI789" s="196"/>
      <c r="CJ789" s="196"/>
      <c r="CK789" s="196">
        <f t="shared" si="566"/>
        <v>0.29166666659875773</v>
      </c>
      <c r="CL789" s="196">
        <f t="shared" si="567"/>
        <v>6.9444444503460545E-2</v>
      </c>
      <c r="CM789" s="196">
        <f t="shared" si="568"/>
        <v>0.36111111110221827</v>
      </c>
      <c r="CN789" s="114"/>
      <c r="CO789" s="115">
        <f t="shared" si="569"/>
        <v>519.99999998719431</v>
      </c>
      <c r="CP789" s="116">
        <f t="shared" si="570"/>
        <v>17.499999995925464</v>
      </c>
      <c r="CQ789" s="117">
        <f t="shared" si="571"/>
        <v>0.22222222219716059</v>
      </c>
      <c r="CR789" s="117">
        <f t="shared" si="572"/>
        <v>45610.291666666701</v>
      </c>
      <c r="CS789" s="117">
        <f t="shared" si="573"/>
        <v>45610.583333333299</v>
      </c>
      <c r="CT789" s="118">
        <f t="shared" si="574"/>
        <v>65678500.000000082</v>
      </c>
      <c r="CU789" s="118">
        <f t="shared" si="575"/>
        <v>419.99999990221113</v>
      </c>
      <c r="CV789" s="118">
        <f t="shared" si="576"/>
        <v>65678919.999999985</v>
      </c>
      <c r="CW789" s="119">
        <f t="shared" si="577"/>
        <v>0.99999360525416825</v>
      </c>
    </row>
    <row r="790" spans="1:101" ht="118.5" customHeight="1" x14ac:dyDescent="0.3">
      <c r="A790" s="160" t="str">
        <f>[4]SayfaKAY!C531</f>
        <v>KAY5+6</v>
      </c>
      <c r="B790" s="104" t="str">
        <f>[4]SayfaKAY!D531</f>
        <v>3872(1)</v>
      </c>
      <c r="C790" s="105" t="str">
        <f>[4]SayfaKAY!E531</f>
        <v>MB</v>
      </c>
      <c r="D790" s="105">
        <f>[4]SayfaKAY!F531</f>
        <v>99178</v>
      </c>
      <c r="E790" s="106" t="str">
        <f>[4]SayfaKAY!G531</f>
        <v>BOZ-KAY5+6-FF-530</v>
      </c>
      <c r="F790" s="134">
        <f t="shared" si="538"/>
        <v>45610</v>
      </c>
      <c r="G790" s="135">
        <f t="shared" si="539"/>
        <v>0.94861111109639751</v>
      </c>
      <c r="H790" s="235">
        <f>[4]SayfaKAY!H531</f>
        <v>45610.948611111096</v>
      </c>
      <c r="I790" s="104" t="str">
        <f>[4]SayfaKAY!I531</f>
        <v>Hat/Line</v>
      </c>
      <c r="J790" s="103" t="str">
        <f>IF([4]SayfaKAY!J531="","",IF([4]SayfaKAY!J531="Müşteri","Notified by Customer","Notified by Bozankaya"))</f>
        <v>Notified by Customer</v>
      </c>
      <c r="K790" s="103" t="e">
        <f>VLOOKUP([4]SayfaKAY!L531,#REF!,2,FALSE)</f>
        <v>#REF!</v>
      </c>
      <c r="L790" s="165" t="str">
        <f>[4]SayfaKAY!X531</f>
        <v>GENERAL TEKNİK ELEKTRONİK TESİSAT</v>
      </c>
      <c r="M790" s="107" t="str">
        <f t="shared" si="540"/>
        <v>KAY5+6-BOZ-KAY5+6-FF-530</v>
      </c>
      <c r="N790" s="105" t="str">
        <f>[4]SayfaKAY!M531</f>
        <v>MB farlar yanmıyor KB kontrollerinde tespit edildi.</v>
      </c>
      <c r="O790" s="166" t="str">
        <f>[4]SayfaKAY!P531</f>
        <v>D-Arıza değil</v>
      </c>
      <c r="P790" s="166" t="str">
        <f>[4]SayfaKAY!Q531</f>
        <v>B(Servisten çekmeye etki eden arıza)</v>
      </c>
      <c r="Q790" s="166" t="str">
        <f>[4]SayfaKAY!R531</f>
        <v>N.A(Yaralanma yok)</v>
      </c>
      <c r="R790" s="132" t="str" cm="1">
        <f t="array" ref="R790">IF([4]SayfaKAY!U531="","",_xlfn.IFS([4]SayfaKAY!U531="Bozankaya","Bozankaya",[4]SayfaKAY!U531="Müşteri","Customer",[4]SayfaKAY!U531="Tedarikçi","Equipment Supplier"))</f>
        <v>Equipment Supplier</v>
      </c>
      <c r="S790" s="204" t="str">
        <f>[4]SayfaKAY!N531</f>
        <v>Sağ kolçak panelindeki talep kumanda buton bağlantılarında problem mevcuttu. Bu sebeple buton aydınlatma devresinden kaynaklı K-F01 sigortası atıyordu. Kolçak paneli değiştirildi.</v>
      </c>
      <c r="T790" s="133" t="str">
        <f>[4]SayfaKAY!AD531</f>
        <v>*Ekipman değiştirilecek</v>
      </c>
      <c r="U790" s="132" t="str">
        <f>[4]SayfaKAY!W531</f>
        <v>Evet</v>
      </c>
      <c r="V790" s="108">
        <f>[4]SayfaKAY!AZ531</f>
        <v>2</v>
      </c>
      <c r="W790" s="136">
        <f t="shared" si="541"/>
        <v>45611</v>
      </c>
      <c r="X790" s="137" t="str">
        <f t="shared" si="542"/>
        <v>05:00</v>
      </c>
      <c r="Y790" s="235">
        <f>[4]SayfaKAY!AE531</f>
        <v>45611.208333333299</v>
      </c>
      <c r="Z790" s="109">
        <f t="shared" si="543"/>
        <v>45611</v>
      </c>
      <c r="AA790" s="110" t="str">
        <f t="shared" si="544"/>
        <v>09:00</v>
      </c>
      <c r="AB790" s="182">
        <f>[4]SayfaKAY!BA531</f>
        <v>45611.375</v>
      </c>
      <c r="AC790" s="257">
        <f t="shared" si="545"/>
        <v>614.00000002118759</v>
      </c>
      <c r="AD790" s="111">
        <f t="shared" si="546"/>
        <v>45611</v>
      </c>
      <c r="AE790" s="111" t="str">
        <f t="shared" si="547"/>
        <v>09:00</v>
      </c>
      <c r="AF790" s="235">
        <f>[4]SayfaKAY!BA531</f>
        <v>45611.375</v>
      </c>
      <c r="AG790" s="179" t="str">
        <f>[4]SayfaKAY!S531</f>
        <v>(I) İlk Defa Karşılaşılan Arıza</v>
      </c>
      <c r="AH790" s="178" t="str">
        <f t="shared" si="548"/>
        <v>Bu Arıza Aracın Servise Verilmesine Engel</v>
      </c>
      <c r="AI790" s="163" t="str">
        <f>[4]SayfaKAY!AV531</f>
        <v/>
      </c>
      <c r="AJ790" s="164" t="str">
        <f t="shared" si="549"/>
        <v/>
      </c>
      <c r="AK790" s="164" t="str">
        <f t="shared" si="550"/>
        <v/>
      </c>
      <c r="AL790" s="112" t="str">
        <f>[4]SayfaKAY!AX531</f>
        <v/>
      </c>
      <c r="AM790" s="257" cm="1">
        <f t="array" ref="AM790">IFERROR(IF(AND(P790&lt;&gt;"D(Arıza Değil)",AH790="Bu Arıza Aracın Servise Verilmesine Engel Değil"),
IF(Z790-F790&gt;0,(AB790-Y790)*24*60,
IF(OR(AND(G790&gt;$AS$1,G790&lt;$AT$1),AND(G790&gt;$AU$1,G790&lt;$AV$1)),
(AF790-H790)*24*60,     BH:BH0)),        AN790),0)</f>
        <v>614.00000002118759</v>
      </c>
      <c r="AN790" s="257">
        <f t="shared" si="551"/>
        <v>614.00000002118759</v>
      </c>
      <c r="AO790" s="174" t="str">
        <f>[4]SayfaKAY!AG531</f>
        <v/>
      </c>
      <c r="AP790" s="174" t="str">
        <f>[4]SayfaKAY!AI531</f>
        <v>E300-7350</v>
      </c>
      <c r="AQ790" s="174" t="str">
        <f>[4]SayfaKAY!AQ531</f>
        <v/>
      </c>
      <c r="AR790" s="174" t="str">
        <f>[4]SayfaKAY!AH531</f>
        <v>SAĞ KOLÇAK BUTON PANELİ KOMPLESİ</v>
      </c>
      <c r="AS790" s="174">
        <f>[4]SayfaKAY!AJ531</f>
        <v>1</v>
      </c>
      <c r="AT790" s="175" t="str">
        <f>[4]SayfaKAY!AM531</f>
        <v/>
      </c>
      <c r="AU790" s="176" t="str">
        <f>[4]SayfaKAY!AL531</f>
        <v/>
      </c>
      <c r="AV790" s="176" t="str">
        <f>[4]SayfaKAY!AP531</f>
        <v/>
      </c>
      <c r="AW790" s="177" t="str">
        <f>[4]SayfaKAY!AT531</f>
        <v/>
      </c>
      <c r="AX790" s="194">
        <f t="shared" si="552"/>
        <v>13508.000000466127</v>
      </c>
      <c r="AY790" s="168"/>
      <c r="AZ790" s="167"/>
      <c r="BA790" s="113"/>
      <c r="BB790" s="171" t="str">
        <f>IF($AQ$1="X", IF(AND(G790&gt;=$AS$1,G790&lt;=$AT$1),IF(P790&lt;&gt;"D(Arıza Değil)",AC790,0), IF(AND(G790&gt;=$AU$1,G790&lt;=$AV$1),IF(P790&lt;&gt;"D(Arıza Değil)",AC790,0), "")), "")</f>
        <v/>
      </c>
      <c r="BC790" s="114"/>
      <c r="BD790" s="114"/>
      <c r="BE790" s="114"/>
      <c r="BF790" s="114"/>
      <c r="BG790" s="114"/>
      <c r="BH790" s="114">
        <f>IFERROR(FRACAS!AN534, "Hata Var")</f>
        <v>377.00000006589107</v>
      </c>
      <c r="BI790" s="114"/>
      <c r="BJ790" s="114"/>
      <c r="BK790" s="105" t="str">
        <f>[4]SayfaKAY!AW531</f>
        <v/>
      </c>
      <c r="BL790" s="105" t="str">
        <f>[4]SayfaKAY!V531</f>
        <v>GENERAL TEKNİK ELEKTRONİK TESİSAT TEKNİK</v>
      </c>
      <c r="BM790" s="114"/>
      <c r="BN790" s="171" t="str">
        <f t="shared" si="553"/>
        <v>x yok</v>
      </c>
      <c r="BO790" s="171" t="b">
        <f t="shared" si="554"/>
        <v>0</v>
      </c>
      <c r="BP790" s="171" t="str">
        <f t="shared" si="555"/>
        <v>Bir günden fazla süren arıza</v>
      </c>
      <c r="BQ790" s="226">
        <f t="shared" si="556"/>
        <v>373.99999997229315</v>
      </c>
      <c r="BR790" s="226">
        <f t="shared" si="557"/>
        <v>240.00000004889444</v>
      </c>
      <c r="BS790" s="226">
        <f t="shared" si="558"/>
        <v>614.00000002118759</v>
      </c>
      <c r="BT790" s="114"/>
      <c r="BU790" s="242"/>
      <c r="BV790" s="233">
        <f t="shared" si="559"/>
        <v>4</v>
      </c>
      <c r="BW790" s="226" t="str">
        <f t="shared" si="560"/>
        <v>Evet, çakışma var</v>
      </c>
      <c r="BX790" s="229"/>
      <c r="BY790" s="247">
        <f t="shared" si="561"/>
        <v>0.25972222220298136</v>
      </c>
      <c r="BZ790" s="247">
        <f t="shared" si="562"/>
        <v>0.16666666670062114</v>
      </c>
      <c r="CA790" s="247">
        <f t="shared" si="563"/>
        <v>0.42638888890360249</v>
      </c>
      <c r="CB790" s="213"/>
      <c r="CC790" s="211"/>
      <c r="CD790" s="196"/>
      <c r="CE790" s="213">
        <v>530</v>
      </c>
      <c r="CF790" s="182">
        <f t="shared" si="564"/>
        <v>45610.948611111096</v>
      </c>
      <c r="CG790" s="182">
        <f t="shared" si="565"/>
        <v>45611.375</v>
      </c>
      <c r="CH790" s="196"/>
      <c r="CI790" s="196"/>
      <c r="CJ790" s="196"/>
      <c r="CK790" s="196">
        <f t="shared" si="566"/>
        <v>0.16666666670062114</v>
      </c>
      <c r="CL790" s="196">
        <f t="shared" si="567"/>
        <v>0.25972222220298136</v>
      </c>
      <c r="CM790" s="196">
        <f t="shared" si="568"/>
        <v>0.42638888890360249</v>
      </c>
      <c r="CN790" s="114"/>
      <c r="CO790" s="115">
        <f t="shared" si="569"/>
        <v>614.00000002118759</v>
      </c>
      <c r="CP790" s="116">
        <f t="shared" si="570"/>
        <v>10.000000002037268</v>
      </c>
      <c r="CQ790" s="117">
        <f t="shared" si="571"/>
        <v>0.94861111109639751</v>
      </c>
      <c r="CR790" s="117">
        <f t="shared" si="572"/>
        <v>45611.208333333299</v>
      </c>
      <c r="CS790" s="117">
        <f t="shared" si="573"/>
        <v>45611.375</v>
      </c>
      <c r="CT790" s="118">
        <f t="shared" si="574"/>
        <v>65678773.99999997</v>
      </c>
      <c r="CU790" s="118">
        <f t="shared" si="575"/>
        <v>240.00000004889444</v>
      </c>
      <c r="CV790" s="118">
        <f t="shared" si="576"/>
        <v>65679014.000000022</v>
      </c>
      <c r="CW790" s="119">
        <f t="shared" si="577"/>
        <v>0.99999634586475294</v>
      </c>
    </row>
    <row r="791" spans="1:101" ht="118.5" customHeight="1" x14ac:dyDescent="0.3">
      <c r="A791" s="160" t="str">
        <f>[4]SayfaKAY!C316</f>
        <v>KAY5+6</v>
      </c>
      <c r="B791" s="104" t="str">
        <f>[4]SayfaKAY!D316</f>
        <v>3874(3)</v>
      </c>
      <c r="C791" s="105" t="str">
        <f>[4]SayfaKAY!E316</f>
        <v>MB</v>
      </c>
      <c r="D791" s="105">
        <f>[4]SayfaKAY!F316</f>
        <v>105794</v>
      </c>
      <c r="E791" s="106" t="str">
        <f>[4]SayfaKAY!G316</f>
        <v>BOZ-KAY5+6-FF-315</v>
      </c>
      <c r="F791" s="193">
        <f t="shared" si="538"/>
        <v>45609</v>
      </c>
      <c r="G791" s="135">
        <f t="shared" si="539"/>
        <v>0.66249999999854481</v>
      </c>
      <c r="H791" s="235">
        <f>[4]SayfaKAY!H316</f>
        <v>45609.662499999999</v>
      </c>
      <c r="I791" s="104" t="str">
        <f>[4]SayfaKAY!I316</f>
        <v>Hat/Line</v>
      </c>
      <c r="J791" s="103" t="str">
        <f>IF([4]SayfaKAY!J316="","",IF([4]SayfaKAY!J316="Müşteri","Notified by Customer","Notified by Bozankaya"))</f>
        <v>Notified by Customer</v>
      </c>
      <c r="K791" s="103" t="e">
        <f>VLOOKUP([4]SayfaKAY!L316,#REF!,2,FALSE)</f>
        <v>#REF!</v>
      </c>
      <c r="L791" s="165" t="str">
        <f>[4]SayfaKAY!X316</f>
        <v>DENİZLER OTOMOTİV SAN. VE TİC.LTD.Ş</v>
      </c>
      <c r="M791" s="107" t="str">
        <f t="shared" si="540"/>
        <v>KAY5+6-BOZ-KAY5+6-FF-315</v>
      </c>
      <c r="N791" s="105" t="str">
        <f>[4]SayfaKAY!M316</f>
        <v>SİLECEK HORTUMU YERİNDEN ÇIKMIŞ.</v>
      </c>
      <c r="O791" s="166" t="str">
        <f>[4]SayfaKAY!P316</f>
        <v>C-Uyarı, sürüş devamlılığı</v>
      </c>
      <c r="P791" s="166" t="str">
        <f>[4]SayfaKAY!Q316</f>
        <v>A(Hareket etmeyi engelleyen arıza)</v>
      </c>
      <c r="Q791" s="166" t="str">
        <f>[4]SayfaKAY!R316</f>
        <v>N.A(Yaralanma yok)</v>
      </c>
      <c r="R791" s="132" t="str" cm="1">
        <f t="array" ref="R791">IF([4]SayfaKAY!U316="","",_xlfn.IFS([4]SayfaKAY!U316="Bozankaya","Bozankaya",[4]SayfaKAY!U316="Müşteri","Customer",[4]SayfaKAY!U316="Tedarikçi","Equipment Supplier"))</f>
        <v>Equipment Supplier</v>
      </c>
      <c r="S791" s="204" t="str">
        <f>[4]SayfaKAY!N316</f>
        <v>SİLECEK HORTUMU YERİNE TAKILDI.</v>
      </c>
      <c r="T791" s="133" t="str">
        <f>[4]SayfaKAY!AD316</f>
        <v>*Ekipman tamir edilecek</v>
      </c>
      <c r="U791" s="132" t="str">
        <f>[4]SayfaKAY!W316</f>
        <v>Evet</v>
      </c>
      <c r="V791" s="108">
        <f>[4]SayfaKAY!AZ316</f>
        <v>1</v>
      </c>
      <c r="W791" s="136">
        <f t="shared" si="541"/>
        <v>45610</v>
      </c>
      <c r="X791" s="137" t="str">
        <f t="shared" si="542"/>
        <v>05:00</v>
      </c>
      <c r="Y791" s="235">
        <f>[4]SayfaKAY!AE316</f>
        <v>45610.208333333299</v>
      </c>
      <c r="Z791" s="192">
        <f t="shared" si="543"/>
        <v>45610</v>
      </c>
      <c r="AA791" s="110" t="str">
        <f t="shared" si="544"/>
        <v>07:00</v>
      </c>
      <c r="AB791" s="182">
        <f>[4]SayfaKAY!BA316</f>
        <v>45610.291666666701</v>
      </c>
      <c r="AC791" s="257">
        <f t="shared" si="545"/>
        <v>906.00000005098991</v>
      </c>
      <c r="AD791" s="111">
        <f t="shared" si="546"/>
        <v>45610</v>
      </c>
      <c r="AE791" s="111" t="str">
        <f t="shared" si="547"/>
        <v>07:00</v>
      </c>
      <c r="AF791" s="235">
        <f>[4]SayfaKAY!BA316</f>
        <v>45610.291666666701</v>
      </c>
      <c r="AG791" s="179" t="str">
        <f>[4]SayfaKAY!S316</f>
        <v>(III) Farklı Araçlarda Tekrarlayan Arıza</v>
      </c>
      <c r="AH791" s="178" t="str">
        <f t="shared" si="548"/>
        <v>Bu Arıza Aracın Servise Verilmesine Engel</v>
      </c>
      <c r="AI791" s="163" t="str">
        <f>[4]SayfaKAY!AV316</f>
        <v/>
      </c>
      <c r="AJ791" s="164" t="str">
        <f t="shared" si="549"/>
        <v/>
      </c>
      <c r="AK791" s="164" t="str">
        <f t="shared" si="550"/>
        <v/>
      </c>
      <c r="AL791" s="112" t="str">
        <f>[4]SayfaKAY!AX316</f>
        <v/>
      </c>
      <c r="AM791" s="257" cm="1">
        <f t="array" ref="AM791">IFERROR(IF(AND(P791&lt;&gt;"D(Arıza Değil)",AH791="Bu Arıza Aracın Servise Verilmesine Engel Değil"),
IF(Z791-F791&gt;0,(AB791-Y791)*24*60,
IF(OR(AND(G791&gt;$AS$1,G791&lt;$AT$1),AND(G791&gt;$AU$1,G791&lt;$AV$1)),
(AF791-H791)*24*60,     BH:BH0)),        AN791),0)</f>
        <v>906.00000005098991</v>
      </c>
      <c r="AN791" s="257">
        <f t="shared" si="551"/>
        <v>906.00000005098991</v>
      </c>
      <c r="AO791" s="174" t="str">
        <f>[4]SayfaKAY!AG316</f>
        <v>DENİZLER</v>
      </c>
      <c r="AP791" s="174" t="str">
        <f>[4]SayfaKAY!AI316</f>
        <v>M100-7066</v>
      </c>
      <c r="AQ791" s="174" t="str">
        <f>[4]SayfaKAY!AQ316</f>
        <v/>
      </c>
      <c r="AR791" s="174" t="str">
        <f>[4]SayfaKAY!AH316</f>
        <v>SİLECEK MEKANİZMASI Denizler / M.11.2506</v>
      </c>
      <c r="AS791" s="174">
        <f>[4]SayfaKAY!AJ316</f>
        <v>1</v>
      </c>
      <c r="AT791" s="175" t="str">
        <f>[4]SayfaKAY!AM316</f>
        <v/>
      </c>
      <c r="AU791" s="176" t="str">
        <f>[4]SayfaKAY!AL316</f>
        <v/>
      </c>
      <c r="AV791" s="176" t="str">
        <f>[4]SayfaKAY!AP316</f>
        <v/>
      </c>
      <c r="AW791" s="177" t="str">
        <f>[4]SayfaKAY!AT316</f>
        <v/>
      </c>
      <c r="AX791" s="194">
        <f t="shared" si="552"/>
        <v>9966.000000560889</v>
      </c>
      <c r="AY791" s="168"/>
      <c r="AZ791" s="167"/>
      <c r="BA791" s="113"/>
      <c r="BB791" s="171"/>
      <c r="BC791" s="114"/>
      <c r="BD791" s="114"/>
      <c r="BE791" s="114"/>
      <c r="BF791" s="114"/>
      <c r="BG791" s="114"/>
      <c r="BH791" s="114" t="str">
        <f>IFERROR(FRACAS!AN319, "Hata Var")</f>
        <v/>
      </c>
      <c r="BI791" s="114"/>
      <c r="BJ791" s="114"/>
      <c r="BK791" s="105" t="str">
        <f>[4]SayfaKAY!AW316</f>
        <v/>
      </c>
      <c r="BL791" s="105" t="str">
        <f>[4]SayfaKAY!V316</f>
        <v>Bozankaya</v>
      </c>
      <c r="BM791" s="114"/>
      <c r="BN791" s="171" t="str">
        <f t="shared" si="553"/>
        <v>x yok</v>
      </c>
      <c r="BO791" s="171" t="str">
        <f t="shared" si="554"/>
        <v>aynı gün giderilen arıza</v>
      </c>
      <c r="BP791" s="171" t="str">
        <f t="shared" si="555"/>
        <v>Bir günden fazla süren arıza</v>
      </c>
      <c r="BQ791" s="226">
        <f t="shared" si="556"/>
        <v>785.99999995320104</v>
      </c>
      <c r="BR791" s="226">
        <f t="shared" si="557"/>
        <v>120.00000009778887</v>
      </c>
      <c r="BS791" s="226">
        <f t="shared" si="558"/>
        <v>906.00000005098991</v>
      </c>
      <c r="BT791" s="114"/>
      <c r="BU791" s="242"/>
      <c r="BV791" s="233">
        <f t="shared" si="559"/>
        <v>0</v>
      </c>
      <c r="BW791" s="226" t="str">
        <f t="shared" si="560"/>
        <v>Hayır, çakışma yok</v>
      </c>
      <c r="BX791" s="229"/>
      <c r="BY791" s="247">
        <f t="shared" si="561"/>
        <v>0.54583333330083406</v>
      </c>
      <c r="BZ791" s="247">
        <f t="shared" si="562"/>
        <v>8.3333333401242271E-2</v>
      </c>
      <c r="CA791" s="247">
        <f t="shared" si="563"/>
        <v>0.62916666670207633</v>
      </c>
      <c r="CB791" s="213"/>
      <c r="CC791" s="211"/>
      <c r="CD791" s="196"/>
      <c r="CE791" s="213">
        <v>315</v>
      </c>
      <c r="CF791" s="182">
        <f t="shared" si="564"/>
        <v>45609.662499999999</v>
      </c>
      <c r="CG791" s="182">
        <f t="shared" si="565"/>
        <v>45610.291666666701</v>
      </c>
      <c r="CH791" s="196"/>
      <c r="CI791" s="196"/>
      <c r="CJ791" s="196"/>
      <c r="CK791" s="196">
        <f t="shared" si="566"/>
        <v>8.3333333401242271E-2</v>
      </c>
      <c r="CL791" s="196">
        <f t="shared" si="567"/>
        <v>0.54583333330083406</v>
      </c>
      <c r="CM791" s="196">
        <f t="shared" si="568"/>
        <v>0.62916666670207633</v>
      </c>
      <c r="CN791" s="114"/>
      <c r="CO791" s="115">
        <f t="shared" si="569"/>
        <v>906.00000005098991</v>
      </c>
      <c r="CP791" s="116">
        <f t="shared" si="570"/>
        <v>5.0000000040745363</v>
      </c>
      <c r="CQ791" s="117">
        <f t="shared" si="571"/>
        <v>0.66249999999854481</v>
      </c>
      <c r="CR791" s="117">
        <f t="shared" si="572"/>
        <v>45610.208333333299</v>
      </c>
      <c r="CS791" s="117">
        <f t="shared" si="573"/>
        <v>45610.291666666701</v>
      </c>
      <c r="CT791" s="118">
        <f t="shared" si="574"/>
        <v>65677745.999999955</v>
      </c>
      <c r="CU791" s="118">
        <f t="shared" si="575"/>
        <v>120.00000009778887</v>
      </c>
      <c r="CV791" s="118">
        <f t="shared" si="576"/>
        <v>65677866.000000052</v>
      </c>
      <c r="CW791" s="119">
        <f t="shared" si="577"/>
        <v>0.99999817290043957</v>
      </c>
    </row>
    <row r="792" spans="1:101" ht="118.5" customHeight="1" x14ac:dyDescent="0.3">
      <c r="A792" s="160" t="str">
        <f>[4]SayfaKAY!C317</f>
        <v>KAY5+6</v>
      </c>
      <c r="B792" s="104" t="str">
        <f>[4]SayfaKAY!D317</f>
        <v>3881(10)</v>
      </c>
      <c r="C792" s="105" t="str">
        <f>[4]SayfaKAY!E317</f>
        <v>MB</v>
      </c>
      <c r="D792" s="105">
        <f>[4]SayfaKAY!F317</f>
        <v>50859</v>
      </c>
      <c r="E792" s="106" t="str">
        <f>[4]SayfaKAY!G317</f>
        <v>BOZ-KAY5+6-FF-316</v>
      </c>
      <c r="F792" s="134">
        <f t="shared" si="538"/>
        <v>45609</v>
      </c>
      <c r="G792" s="135">
        <f t="shared" si="539"/>
        <v>0.71597222219861578</v>
      </c>
      <c r="H792" s="235">
        <f>[4]SayfaKAY!H317</f>
        <v>45609.715972222199</v>
      </c>
      <c r="I792" s="104" t="str">
        <f>[4]SayfaKAY!I317</f>
        <v>Hat/Line</v>
      </c>
      <c r="J792" s="103" t="str">
        <f>IF([4]SayfaKAY!J317="","",IF([4]SayfaKAY!J317="Müşteri","Notified by Customer","Notified by Bozankaya"))</f>
        <v>Notified by Customer</v>
      </c>
      <c r="K792" s="103" t="e">
        <f>VLOOKUP([4]SayfaKAY!L317,#REF!,2,FALSE)</f>
        <v>#REF!</v>
      </c>
      <c r="L792" s="165" t="str">
        <f>[4]SayfaKAY!X317</f>
        <v>ELTESAN ELEKTRO MEKANİK SOĞUTMA SAN</v>
      </c>
      <c r="M792" s="107" t="str">
        <f t="shared" si="540"/>
        <v>KAY5+6-BOZ-KAY5+6-FF-316</v>
      </c>
      <c r="N792" s="105" t="str">
        <f>[4]SayfaKAY!M317</f>
        <v>KABİN KLİMASI 26 DERECE GÖRDÜĞÜ İÇİN KLİMA SOĞUK ÜFLÜYOR.</v>
      </c>
      <c r="O792" s="166" t="str">
        <f>[4]SayfaKAY!P317</f>
        <v>C-Uyarı, sürüş devamlılığı</v>
      </c>
      <c r="P792" s="166" t="str">
        <f>[4]SayfaKAY!Q317</f>
        <v>B(Servisten çekmeye etki eden arıza)</v>
      </c>
      <c r="Q792" s="166" t="str">
        <f>[4]SayfaKAY!R317</f>
        <v>N.A(Yaralanma yok)</v>
      </c>
      <c r="R792" s="132" t="str" cm="1">
        <f t="array" ref="R792">IF([4]SayfaKAY!U317="","",_xlfn.IFS([4]SayfaKAY!U317="Bozankaya","Bozankaya",[4]SayfaKAY!U317="Müşteri","Customer",[4]SayfaKAY!U317="Tedarikçi","Equipment Supplier"))</f>
        <v>Equipment Supplier</v>
      </c>
      <c r="S792" s="204" t="str">
        <f>[4]SayfaKAY!N317</f>
        <v>CB KABİN KONTROL EDİLDİ SICAKLIK NORMAL ISITMA YAPIYOR.</v>
      </c>
      <c r="T792" s="133" t="str">
        <f>[4]SayfaKAY!AD317</f>
        <v>Yeni yazılım yüklendi</v>
      </c>
      <c r="U792" s="132" t="str">
        <f>[4]SayfaKAY!W317</f>
        <v>Evet</v>
      </c>
      <c r="V792" s="108">
        <f>[4]SayfaKAY!AZ317</f>
        <v>1</v>
      </c>
      <c r="W792" s="136">
        <f t="shared" si="541"/>
        <v>45610</v>
      </c>
      <c r="X792" s="137" t="str">
        <f t="shared" si="542"/>
        <v>05:00</v>
      </c>
      <c r="Y792" s="235">
        <f>[4]SayfaKAY!AE317</f>
        <v>45610.208333333299</v>
      </c>
      <c r="Z792" s="109">
        <f t="shared" si="543"/>
        <v>45610</v>
      </c>
      <c r="AA792" s="110" t="str">
        <f t="shared" si="544"/>
        <v>07:00</v>
      </c>
      <c r="AB792" s="182">
        <f>[4]SayfaKAY!BA317</f>
        <v>45610.291666666701</v>
      </c>
      <c r="AC792" s="257">
        <f t="shared" si="545"/>
        <v>829.00000008288771</v>
      </c>
      <c r="AD792" s="111">
        <f t="shared" si="546"/>
        <v>45610</v>
      </c>
      <c r="AE792" s="111" t="str">
        <f t="shared" si="547"/>
        <v>07:00</v>
      </c>
      <c r="AF792" s="235">
        <f>[4]SayfaKAY!BA317</f>
        <v>45610.291666666701</v>
      </c>
      <c r="AG792" s="179" t="str">
        <f>[4]SayfaKAY!S317</f>
        <v>(III) Farklı Araçlarda Tekrarlayan Arıza</v>
      </c>
      <c r="AH792" s="178" t="str">
        <f t="shared" si="548"/>
        <v>Bu Arıza Aracın Servise Verilmesine Engel</v>
      </c>
      <c r="AI792" s="163" t="str">
        <f>[4]SayfaKAY!AV317</f>
        <v/>
      </c>
      <c r="AJ792" s="164" t="str">
        <f t="shared" si="549"/>
        <v/>
      </c>
      <c r="AK792" s="164" t="str">
        <f t="shared" si="550"/>
        <v/>
      </c>
      <c r="AL792" s="112" t="str">
        <f>[4]SayfaKAY!AX317</f>
        <v/>
      </c>
      <c r="AM792" s="257" cm="1">
        <f t="array" ref="AM792">IFERROR(IF(AND(P792&lt;&gt;"D(Arıza Değil)",AH792="Bu Arıza Aracın Servise Verilmesine Engel Değil"),
IF(Z792-F792&gt;0,(AB792-Y792)*24*60,
IF(OR(AND(G792&gt;$AS$1,G792&lt;$AT$1),AND(G792&gt;$AU$1,G792&lt;$AV$1)),
(AF792-H792)*24*60,     BH:BH0)),        AN792),0)</f>
        <v>829.00000008288771</v>
      </c>
      <c r="AN792" s="257">
        <f t="shared" si="551"/>
        <v>829.00000008288771</v>
      </c>
      <c r="AO792" s="174" t="str">
        <f>[4]SayfaKAY!AG317</f>
        <v>Eltesan</v>
      </c>
      <c r="AP792" s="174" t="str">
        <f>[4]SayfaKAY!AI317</f>
        <v>H500-7240</v>
      </c>
      <c r="AQ792" s="174" t="str">
        <f>[4]SayfaKAY!AQ317</f>
        <v/>
      </c>
      <c r="AR792" s="174" t="str">
        <f>[4]SayfaKAY!AH317</f>
        <v>KLIMA UNITESİ /Eltesan/Hispacold 41,5 kW</v>
      </c>
      <c r="AS792" s="174">
        <f>[4]SayfaKAY!AJ317</f>
        <v>1</v>
      </c>
      <c r="AT792" s="175" t="str">
        <f>[4]SayfaKAY!AM317</f>
        <v/>
      </c>
      <c r="AU792" s="176" t="str">
        <f>[4]SayfaKAY!AL317</f>
        <v/>
      </c>
      <c r="AV792" s="176" t="str">
        <f>[4]SayfaKAY!AP317</f>
        <v/>
      </c>
      <c r="AW792" s="177" t="str">
        <f>[4]SayfaKAY!AT317</f>
        <v/>
      </c>
      <c r="AX792" s="194">
        <f t="shared" si="552"/>
        <v>9119.0000009117648</v>
      </c>
      <c r="AY792" s="168"/>
      <c r="AZ792" s="167"/>
      <c r="BA792" s="113"/>
      <c r="BB792" s="171" t="str">
        <f>IF($AQ$1="X", IF(AND(G792&gt;=$AS$1,G792&lt;=$AT$1),IF(P792&lt;&gt;"D(Arıza Değil)",AC792,0), IF(AND(G792&gt;=$AU$1,G792&lt;=$AV$1),IF(P792&lt;&gt;"D(Arıza Değil)",AC792,0), "")), "")</f>
        <v/>
      </c>
      <c r="BC792" s="114"/>
      <c r="BD792" s="114"/>
      <c r="BE792" s="114"/>
      <c r="BF792" s="114"/>
      <c r="BG792" s="114"/>
      <c r="BH792" s="114" t="str">
        <f>IFERROR(FRACAS!AN320, "Hata Var")</f>
        <v/>
      </c>
      <c r="BI792" s="114"/>
      <c r="BJ792" s="114"/>
      <c r="BK792" s="105" t="str">
        <f>[4]SayfaKAY!AW317</f>
        <v/>
      </c>
      <c r="BL792" s="105" t="str">
        <f>[4]SayfaKAY!V317</f>
        <v>ELTESAN ELEKTRO MEKANİK SOĞUTMA SAN</v>
      </c>
      <c r="BM792" s="114"/>
      <c r="BN792" s="171" t="str">
        <f t="shared" si="553"/>
        <v>x yok</v>
      </c>
      <c r="BO792" s="171" t="str">
        <f t="shared" si="554"/>
        <v>aynı gün giderilen arıza</v>
      </c>
      <c r="BP792" s="171" t="str">
        <f t="shared" si="555"/>
        <v>Bir günden fazla süren arıza</v>
      </c>
      <c r="BQ792" s="226">
        <f t="shared" si="556"/>
        <v>708.99999998509884</v>
      </c>
      <c r="BR792" s="226">
        <f t="shared" si="557"/>
        <v>120.00000009778887</v>
      </c>
      <c r="BS792" s="226">
        <f t="shared" si="558"/>
        <v>829.00000008288771</v>
      </c>
      <c r="BT792" s="114"/>
      <c r="BU792" s="242"/>
      <c r="BV792" s="233">
        <f t="shared" si="559"/>
        <v>3</v>
      </c>
      <c r="BW792" s="226" t="str">
        <f t="shared" si="560"/>
        <v>Evet, çakışma var</v>
      </c>
      <c r="BX792" s="229"/>
      <c r="BY792" s="247">
        <f t="shared" si="561"/>
        <v>0.49236111110076308</v>
      </c>
      <c r="BZ792" s="247">
        <f t="shared" si="562"/>
        <v>8.3333333401242271E-2</v>
      </c>
      <c r="CA792" s="247">
        <f t="shared" si="563"/>
        <v>0.57569444450200535</v>
      </c>
      <c r="CB792" s="213"/>
      <c r="CC792" s="211"/>
      <c r="CD792" s="196"/>
      <c r="CE792" s="213">
        <v>316</v>
      </c>
      <c r="CF792" s="182">
        <f t="shared" si="564"/>
        <v>45609.715972222199</v>
      </c>
      <c r="CG792" s="182">
        <f t="shared" si="565"/>
        <v>45610.291666666701</v>
      </c>
      <c r="CH792" s="196"/>
      <c r="CI792" s="196"/>
      <c r="CJ792" s="196"/>
      <c r="CK792" s="196">
        <f t="shared" si="566"/>
        <v>8.3333333401242271E-2</v>
      </c>
      <c r="CL792" s="196">
        <f t="shared" si="567"/>
        <v>0.49236111110076308</v>
      </c>
      <c r="CM792" s="196">
        <f t="shared" si="568"/>
        <v>0.57569444450200535</v>
      </c>
      <c r="CN792" s="114"/>
      <c r="CO792" s="115">
        <f t="shared" si="569"/>
        <v>829.00000008288771</v>
      </c>
      <c r="CP792" s="116">
        <f t="shared" si="570"/>
        <v>5.0000000040745363</v>
      </c>
      <c r="CQ792" s="117">
        <f t="shared" si="571"/>
        <v>0.71597222219861578</v>
      </c>
      <c r="CR792" s="117">
        <f t="shared" si="572"/>
        <v>45610.208333333299</v>
      </c>
      <c r="CS792" s="117">
        <f t="shared" si="573"/>
        <v>45610.291666666701</v>
      </c>
      <c r="CT792" s="118">
        <f t="shared" si="574"/>
        <v>65677668.999999985</v>
      </c>
      <c r="CU792" s="118">
        <f t="shared" si="575"/>
        <v>120.00000009778887</v>
      </c>
      <c r="CV792" s="118">
        <f t="shared" si="576"/>
        <v>65677789.000000082</v>
      </c>
      <c r="CW792" s="119">
        <f t="shared" si="577"/>
        <v>0.99999817289829751</v>
      </c>
    </row>
    <row r="793" spans="1:101" ht="118.5" customHeight="1" x14ac:dyDescent="0.3">
      <c r="A793" s="160" t="str">
        <f>[4]SayfaKAY!C532</f>
        <v>KAY5+6</v>
      </c>
      <c r="B793" s="104" t="str">
        <f>[4]SayfaKAY!D532</f>
        <v>3872(1)</v>
      </c>
      <c r="C793" s="105" t="str">
        <f>[4]SayfaKAY!E532</f>
        <v>MB</v>
      </c>
      <c r="D793" s="105">
        <f>[4]SayfaKAY!F532</f>
        <v>99123</v>
      </c>
      <c r="E793" s="106" t="str">
        <f>[4]SayfaKAY!G532</f>
        <v>BOZ-KAY5+6-FF-531</v>
      </c>
      <c r="F793" s="193">
        <f t="shared" si="538"/>
        <v>45609</v>
      </c>
      <c r="G793" s="135">
        <f t="shared" si="539"/>
        <v>0.58125000000291038</v>
      </c>
      <c r="H793" s="235">
        <f>[4]SayfaKAY!H532</f>
        <v>45609.581250000003</v>
      </c>
      <c r="I793" s="104" t="str">
        <f>[4]SayfaKAY!I532</f>
        <v>Hat/Line</v>
      </c>
      <c r="J793" s="103" t="str">
        <f>IF([4]SayfaKAY!J532="","",IF([4]SayfaKAY!J532="Müşteri","Notified by Customer","Notified by Bozankaya"))</f>
        <v>Notified by Customer</v>
      </c>
      <c r="K793" s="103" t="e">
        <f>VLOOKUP([4]SayfaKAY!L532,#REF!,2,FALSE)</f>
        <v>#REF!</v>
      </c>
      <c r="L793" s="165" t="str">
        <f>[4]SayfaKAY!X532</f>
        <v>ATAK ULAŞIM SAN.TİC.LTD.ŞTİ.</v>
      </c>
      <c r="M793" s="107" t="str">
        <f t="shared" si="540"/>
        <v>KAY5+6-BOZ-KAY5+6-FF-531</v>
      </c>
      <c r="N793" s="105" t="str">
        <f>[4]SayfaKAY!M532</f>
        <v>8 nolu kapı üzerindeki display çalışmıyor.</v>
      </c>
      <c r="O793" s="166" t="str">
        <f>[4]SayfaKAY!P532</f>
        <v>D-Arıza değil</v>
      </c>
      <c r="P793" s="166" t="str">
        <f>[4]SayfaKAY!Q532</f>
        <v>B(Servisten çekmeye etki eden arıza)</v>
      </c>
      <c r="Q793" s="166" t="str">
        <f>[4]SayfaKAY!R532</f>
        <v>N.A(Yaralanma yok)</v>
      </c>
      <c r="R793" s="132" t="str" cm="1">
        <f t="array" ref="R793">IF([4]SayfaKAY!U532="","",_xlfn.IFS([4]SayfaKAY!U532="Bozankaya","Bozankaya",[4]SayfaKAY!U532="Müşteri","Customer",[4]SayfaKAY!U532="Tedarikçi","Equipment Supplier"))</f>
        <v>Equipment Supplier</v>
      </c>
      <c r="S793" s="204" t="str">
        <f>[4]SayfaKAY!N532</f>
        <v>8 nolu kapı üzeri ekran çalışıyor. 12 nolu kapı üzeri ekran arızalıydı. Değişimi yapıldı.</v>
      </c>
      <c r="T793" s="133" t="str">
        <f>[4]SayfaKAY!AD532</f>
        <v>*Ekipman değiştirilecek</v>
      </c>
      <c r="U793" s="132" t="str">
        <f>[4]SayfaKAY!W532</f>
        <v>Evet</v>
      </c>
      <c r="V793" s="108">
        <f>[4]SayfaKAY!AZ532</f>
        <v>2</v>
      </c>
      <c r="W793" s="136">
        <f t="shared" si="541"/>
        <v>45609</v>
      </c>
      <c r="X793" s="137" t="str">
        <f t="shared" si="542"/>
        <v>14:00</v>
      </c>
      <c r="Y793" s="235">
        <f>[4]SayfaKAY!AE532</f>
        <v>45609.583333333299</v>
      </c>
      <c r="Z793" s="192">
        <f t="shared" si="543"/>
        <v>45609</v>
      </c>
      <c r="AA793" s="110" t="str">
        <f t="shared" si="544"/>
        <v>15:00</v>
      </c>
      <c r="AB793" s="182">
        <f>[4]SayfaKAY!BA532</f>
        <v>45609.625</v>
      </c>
      <c r="AC793" s="257">
        <f t="shared" si="545"/>
        <v>62.999999995809048</v>
      </c>
      <c r="AD793" s="111">
        <f t="shared" si="546"/>
        <v>45609</v>
      </c>
      <c r="AE793" s="111" t="str">
        <f t="shared" si="547"/>
        <v>15:00</v>
      </c>
      <c r="AF793" s="235">
        <f>[4]SayfaKAY!BA532</f>
        <v>45609.625</v>
      </c>
      <c r="AG793" s="179" t="str">
        <f>[4]SayfaKAY!S532</f>
        <v>(III) Farklı Araçlarda Tekrarlayan Arıza</v>
      </c>
      <c r="AH793" s="178" t="str">
        <f t="shared" si="548"/>
        <v>Bu Arıza Aracın Servise Verilmesine Engel</v>
      </c>
      <c r="AI793" s="163" t="str">
        <f>[4]SayfaKAY!AV532</f>
        <v/>
      </c>
      <c r="AJ793" s="164" t="str">
        <f t="shared" si="549"/>
        <v/>
      </c>
      <c r="AK793" s="164" t="str">
        <f t="shared" si="550"/>
        <v/>
      </c>
      <c r="AL793" s="112" t="str">
        <f>[4]SayfaKAY!AX532</f>
        <v/>
      </c>
      <c r="AM793" s="257" cm="1">
        <f t="array" ref="AM793">IFERROR(IF(AND(P793&lt;&gt;"D(Arıza Değil)",AH793="Bu Arıza Aracın Servise Verilmesine Engel Değil"),
IF(Z793-F793&gt;0,(AB793-Y793)*24*60,
IF(OR(AND(G793&gt;$AS$1,G793&lt;$AT$1),AND(G793&gt;$AU$1,G793&lt;$AV$1)),
(AF793-H793)*24*60,     BH:BH0)),        AN793),0)</f>
        <v>62.999999995809048</v>
      </c>
      <c r="AN793" s="257">
        <f t="shared" si="551"/>
        <v>62.999999995809048</v>
      </c>
      <c r="AO793" s="174" t="str">
        <f>[4]SayfaKAY!AG532</f>
        <v/>
      </c>
      <c r="AP793" s="174" t="str">
        <f>[4]SayfaKAY!AI532</f>
        <v>E410-7003</v>
      </c>
      <c r="AQ793" s="174" t="str">
        <f>[4]SayfaKAY!AQ532</f>
        <v/>
      </c>
      <c r="AR793" s="174" t="str">
        <f>[4]SayfaKAY!AH532</f>
        <v>STRETCH LCD EKRAN</v>
      </c>
      <c r="AS793" s="174">
        <f>[4]SayfaKAY!AJ532</f>
        <v>1</v>
      </c>
      <c r="AT793" s="175" t="str">
        <f>[4]SayfaKAY!AM532</f>
        <v/>
      </c>
      <c r="AU793" s="176" t="str">
        <f>[4]SayfaKAY!AL532</f>
        <v/>
      </c>
      <c r="AV793" s="176" t="str">
        <f>[4]SayfaKAY!AP532</f>
        <v/>
      </c>
      <c r="AW793" s="177" t="str">
        <f>[4]SayfaKAY!AT532</f>
        <v/>
      </c>
      <c r="AX793" s="194">
        <f t="shared" si="552"/>
        <v>1385.9999999077991</v>
      </c>
      <c r="AY793" s="168"/>
      <c r="AZ793" s="167"/>
      <c r="BA793" s="113"/>
      <c r="BB793" s="171"/>
      <c r="BC793" s="114"/>
      <c r="BD793" s="114"/>
      <c r="BE793" s="114"/>
      <c r="BF793" s="114"/>
      <c r="BG793" s="114"/>
      <c r="BH793" s="114">
        <f>IFERROR(FRACAS!AN535, "Hata Var")</f>
        <v>128639.99999995111</v>
      </c>
      <c r="BI793" s="114"/>
      <c r="BJ793" s="114"/>
      <c r="BK793" s="105" t="str">
        <f>[4]SayfaKAY!AW532</f>
        <v/>
      </c>
      <c r="BL793" s="105" t="str">
        <f>[4]SayfaKAY!V532</f>
        <v>ATAK ULAŞIM SAN.TİC.LTD.ŞTİ.</v>
      </c>
      <c r="BM793" s="114"/>
      <c r="BN793" s="171" t="str">
        <f t="shared" si="553"/>
        <v>x yok</v>
      </c>
      <c r="BO793" s="171" t="b">
        <f t="shared" si="554"/>
        <v>0</v>
      </c>
      <c r="BP793" s="171" t="b">
        <f t="shared" si="555"/>
        <v>0</v>
      </c>
      <c r="BQ793" s="226">
        <f t="shared" si="556"/>
        <v>2.9999999469146132</v>
      </c>
      <c r="BR793" s="226">
        <f t="shared" si="557"/>
        <v>60.000000048894435</v>
      </c>
      <c r="BS793" s="226">
        <f t="shared" si="558"/>
        <v>62.999999995809048</v>
      </c>
      <c r="BT793" s="114"/>
      <c r="BU793" s="242"/>
      <c r="BV793" s="233">
        <f t="shared" si="559"/>
        <v>4</v>
      </c>
      <c r="BW793" s="226" t="str">
        <f t="shared" si="560"/>
        <v>Evet, çakışma var</v>
      </c>
      <c r="BX793" s="229"/>
      <c r="BY793" s="247">
        <f t="shared" si="561"/>
        <v>2.0833332964684814E-3</v>
      </c>
      <c r="BZ793" s="247">
        <f t="shared" si="562"/>
        <v>4.1666666700621136E-2</v>
      </c>
      <c r="CA793" s="247">
        <f t="shared" si="563"/>
        <v>4.3749999997089617E-2</v>
      </c>
      <c r="CB793" s="213"/>
      <c r="CC793" s="211"/>
      <c r="CD793" s="196"/>
      <c r="CE793" s="213">
        <v>531</v>
      </c>
      <c r="CF793" s="182">
        <f t="shared" si="564"/>
        <v>45609.581250000003</v>
      </c>
      <c r="CG793" s="182">
        <f t="shared" si="565"/>
        <v>45609.625</v>
      </c>
      <c r="CH793" s="196"/>
      <c r="CI793" s="196"/>
      <c r="CJ793" s="196"/>
      <c r="CK793" s="196">
        <f t="shared" si="566"/>
        <v>4.1666666700621136E-2</v>
      </c>
      <c r="CL793" s="196">
        <f t="shared" si="567"/>
        <v>2.0833332964684814E-3</v>
      </c>
      <c r="CM793" s="196">
        <f t="shared" si="568"/>
        <v>4.3749999997089617E-2</v>
      </c>
      <c r="CN793" s="114"/>
      <c r="CO793" s="115">
        <f t="shared" si="569"/>
        <v>62.999999995809048</v>
      </c>
      <c r="CP793" s="116">
        <f t="shared" si="570"/>
        <v>2.5000000020372681</v>
      </c>
      <c r="CQ793" s="117">
        <f t="shared" si="571"/>
        <v>0.58125000000291038</v>
      </c>
      <c r="CR793" s="117">
        <f t="shared" si="572"/>
        <v>45609.583333333299</v>
      </c>
      <c r="CS793" s="117">
        <f t="shared" si="573"/>
        <v>45609.625</v>
      </c>
      <c r="CT793" s="118">
        <f t="shared" si="574"/>
        <v>65676962.999999948</v>
      </c>
      <c r="CU793" s="118">
        <f t="shared" si="575"/>
        <v>60.000000048894435</v>
      </c>
      <c r="CV793" s="118">
        <f t="shared" si="576"/>
        <v>65677022.999999993</v>
      </c>
      <c r="CW793" s="119">
        <f t="shared" si="577"/>
        <v>0.999999086438494</v>
      </c>
    </row>
    <row r="794" spans="1:101" ht="118.5" customHeight="1" x14ac:dyDescent="0.3">
      <c r="A794" s="160" t="str">
        <f>[4]SayfaKAY!C315</f>
        <v>KAY5+6</v>
      </c>
      <c r="B794" s="104" t="str">
        <f>[4]SayfaKAY!D315</f>
        <v>3882(11)</v>
      </c>
      <c r="C794" s="105" t="str">
        <f>[4]SayfaKAY!E315</f>
        <v>MA</v>
      </c>
      <c r="D794" s="105">
        <f>[4]SayfaKAY!F315</f>
        <v>36496</v>
      </c>
      <c r="E794" s="106" t="str">
        <f>[4]SayfaKAY!G315</f>
        <v>BOZ-KAY5+6-FF-314</v>
      </c>
      <c r="F794" s="134">
        <f t="shared" si="538"/>
        <v>45608</v>
      </c>
      <c r="G794" s="135">
        <f t="shared" si="539"/>
        <v>0.28680555560276844</v>
      </c>
      <c r="H794" s="235">
        <f>[4]SayfaKAY!H315</f>
        <v>45608.286805555603</v>
      </c>
      <c r="I794" s="104" t="str">
        <f>[4]SayfaKAY!I315</f>
        <v>Hat/Line</v>
      </c>
      <c r="J794" s="103" t="str">
        <f>IF([4]SayfaKAY!J315="","",IF([4]SayfaKAY!J315="Müşteri","Notified by Customer","Notified by Bozankaya"))</f>
        <v>Notified by Customer</v>
      </c>
      <c r="K794" s="103" t="e">
        <f>VLOOKUP([4]SayfaKAY!L315,#REF!,2,FALSE)</f>
        <v>#REF!</v>
      </c>
      <c r="L794" s="165" t="str">
        <f>[4]SayfaKAY!X315</f>
        <v>NSC TEKNOLOJİ ve İNŞAAT LTD.ŞTİ.</v>
      </c>
      <c r="M794" s="107" t="str">
        <f t="shared" si="540"/>
        <v>KAY5+6-BOZ-KAY5+6-FF-314</v>
      </c>
      <c r="N794" s="105" t="str">
        <f>[4]SayfaKAY!M315</f>
        <v>Görüntü bozulması ve renk değişimi</v>
      </c>
      <c r="O794" s="166" t="str">
        <f>[4]SayfaKAY!P315</f>
        <v>C-Uyarı, sürüş devamlılığı</v>
      </c>
      <c r="P794" s="166" t="str">
        <f>[4]SayfaKAY!Q315</f>
        <v>B(Servisten çekmeye etki eden arıza)</v>
      </c>
      <c r="Q794" s="166" t="str">
        <f>[4]SayfaKAY!R315</f>
        <v>N.A(Yaralanma yok)</v>
      </c>
      <c r="R794" s="132" t="str" cm="1">
        <f t="array" ref="R794">IF([4]SayfaKAY!U315="","",_xlfn.IFS([4]SayfaKAY!U315="Bozankaya","Bozankaya",[4]SayfaKAY!U315="Müşteri","Customer",[4]SayfaKAY!U315="Tedarikçi","Equipment Supplier"))</f>
        <v>Equipment Supplier</v>
      </c>
      <c r="S794" s="204" t="str">
        <f>[4]SayfaKAY!N315</f>
        <v>Ekran kontrol edildi, renk bozukluğu mevcuttu, değişim yapıldı</v>
      </c>
      <c r="T794" s="133" t="str">
        <f>[4]SayfaKAY!AD315</f>
        <v>*Ekipman değiştirilecek</v>
      </c>
      <c r="U794" s="132" t="str">
        <f>[4]SayfaKAY!W315</f>
        <v>Evet</v>
      </c>
      <c r="V794" s="108">
        <f>[4]SayfaKAY!AZ315</f>
        <v>1</v>
      </c>
      <c r="W794" s="136">
        <f t="shared" si="541"/>
        <v>45608</v>
      </c>
      <c r="X794" s="137" t="str">
        <f t="shared" si="542"/>
        <v>06:55</v>
      </c>
      <c r="Y794" s="235">
        <f>[4]SayfaKAY!AE315</f>
        <v>45608.288194444402</v>
      </c>
      <c r="Z794" s="109">
        <f t="shared" si="543"/>
        <v>45608</v>
      </c>
      <c r="AA794" s="110" t="str">
        <f t="shared" si="544"/>
        <v>06:58</v>
      </c>
      <c r="AB794" s="182">
        <f>[4]SayfaKAY!BA315</f>
        <v>45608.2902777778</v>
      </c>
      <c r="AC794" s="257">
        <f t="shared" si="545"/>
        <v>4.9999999639112502</v>
      </c>
      <c r="AD794" s="111">
        <f t="shared" si="546"/>
        <v>45608</v>
      </c>
      <c r="AE794" s="111" t="str">
        <f t="shared" si="547"/>
        <v>06:58</v>
      </c>
      <c r="AF794" s="235">
        <f>[4]SayfaKAY!BA315</f>
        <v>45608.2902777778</v>
      </c>
      <c r="AG794" s="179" t="str">
        <f>[4]SayfaKAY!S315</f>
        <v>(III) Farklı Araçlarda Tekrarlayan Arıza</v>
      </c>
      <c r="AH794" s="178" t="str">
        <f t="shared" si="548"/>
        <v>Bu Arıza Aracın Servise Verilmesine Engel</v>
      </c>
      <c r="AI794" s="163" t="str">
        <f>[4]SayfaKAY!AV315</f>
        <v/>
      </c>
      <c r="AJ794" s="164" t="str">
        <f t="shared" si="549"/>
        <v/>
      </c>
      <c r="AK794" s="164" t="str">
        <f t="shared" si="550"/>
        <v/>
      </c>
      <c r="AL794" s="112" t="str">
        <f>[4]SayfaKAY!AX315</f>
        <v/>
      </c>
      <c r="AM794" s="257" cm="1">
        <f t="array" ref="AM794">IFERROR(IF(AND(P794&lt;&gt;"D(Arıza Değil)",AH794="Bu Arıza Aracın Servise Verilmesine Engel Değil"),
IF(Z794-F794&gt;0,(AB794-Y794)*24*60,
IF(OR(AND(G794&gt;$AS$1,G794&lt;$AT$1),AND(G794&gt;$AU$1,G794&lt;$AV$1)),
(AF794-H794)*24*60,     BH:BH0)),        AN794),0)</f>
        <v>4.9999999639112502</v>
      </c>
      <c r="AN794" s="257">
        <f t="shared" si="551"/>
        <v>4.9999999639112502</v>
      </c>
      <c r="AO794" s="174" t="str">
        <f>[4]SayfaKAY!AG315</f>
        <v>NSC</v>
      </c>
      <c r="AP794" s="174" t="str">
        <f>[4]SayfaKAY!AI315</f>
        <v>E810-7145</v>
      </c>
      <c r="AQ794" s="174" t="str">
        <f>[4]SayfaKAY!AQ315</f>
        <v>SA41452.03.022.04</v>
      </c>
      <c r="AR794" s="174" t="str">
        <f>[4]SayfaKAY!AH315</f>
        <v>CCTV EKRANI</v>
      </c>
      <c r="AS794" s="174">
        <f>[4]SayfaKAY!AJ315</f>
        <v>1</v>
      </c>
      <c r="AT794" s="175" t="str">
        <f>[4]SayfaKAY!AM315</f>
        <v/>
      </c>
      <c r="AU794" s="176">
        <f>[4]SayfaKAY!AL315</f>
        <v>45608.413888888899</v>
      </c>
      <c r="AV794" s="176" t="str">
        <f>[4]SayfaKAY!AP315</f>
        <v/>
      </c>
      <c r="AW794" s="177" t="str">
        <f>[4]SayfaKAY!AT315</f>
        <v/>
      </c>
      <c r="AX794" s="194">
        <f t="shared" si="552"/>
        <v>54.999999603023753</v>
      </c>
      <c r="AY794" s="168"/>
      <c r="AZ794" s="167"/>
      <c r="BA794" s="113"/>
      <c r="BB794" s="171" t="str">
        <f>IF($AQ$1="X", IF(AND(G794&gt;=$AS$1,G794&lt;=$AT$1),IF(P794&lt;&gt;"D(Arıza Değil)",AC794,0), IF(AND(G794&gt;=$AU$1,G794&lt;=$AV$1),IF(P794&lt;&gt;"D(Arıza Değil)",AC794,0), "")), "")</f>
        <v/>
      </c>
      <c r="BC794" s="114"/>
      <c r="BD794" s="114"/>
      <c r="BE794" s="114"/>
      <c r="BF794" s="114"/>
      <c r="BG794" s="114"/>
      <c r="BH794" s="114" t="str">
        <f>IFERROR(FRACAS!AN318, "Hata Var")</f>
        <v/>
      </c>
      <c r="BI794" s="114"/>
      <c r="BJ794" s="114"/>
      <c r="BK794" s="105" t="str">
        <f>[4]SayfaKAY!AW315</f>
        <v/>
      </c>
      <c r="BL794" s="105" t="str">
        <f>[4]SayfaKAY!V315</f>
        <v>NSC</v>
      </c>
      <c r="BM794" s="114"/>
      <c r="BN794" s="171" t="str">
        <f t="shared" si="553"/>
        <v>x yok</v>
      </c>
      <c r="BO794" s="171" t="str">
        <f t="shared" si="554"/>
        <v>aynı gün giderilen arıza</v>
      </c>
      <c r="BP794" s="171" t="str">
        <f t="shared" si="555"/>
        <v>aynı gün giderilen arıza</v>
      </c>
      <c r="BQ794" s="226">
        <f t="shared" si="556"/>
        <v>1.9999998703133315</v>
      </c>
      <c r="BR794" s="226">
        <f t="shared" si="557"/>
        <v>3.0000000935979187</v>
      </c>
      <c r="BS794" s="226">
        <f t="shared" si="558"/>
        <v>4.9999999639112502</v>
      </c>
      <c r="BT794" s="114"/>
      <c r="BU794" s="242"/>
      <c r="BV794" s="233">
        <f t="shared" si="559"/>
        <v>1</v>
      </c>
      <c r="BW794" s="226" t="str">
        <f t="shared" si="560"/>
        <v>Evet, çakışma var</v>
      </c>
      <c r="BX794" s="229"/>
      <c r="BY794" s="247">
        <f t="shared" si="561"/>
        <v>1.3888887988287024E-3</v>
      </c>
      <c r="BZ794" s="247">
        <f t="shared" si="562"/>
        <v>2.083333398331888E-3</v>
      </c>
      <c r="CA794" s="247">
        <f t="shared" si="563"/>
        <v>3.4722221971605904E-3</v>
      </c>
      <c r="CB794" s="213"/>
      <c r="CC794" s="211"/>
      <c r="CD794" s="196"/>
      <c r="CE794" s="213">
        <v>314</v>
      </c>
      <c r="CF794" s="182">
        <f t="shared" si="564"/>
        <v>45608.286805555603</v>
      </c>
      <c r="CG794" s="182">
        <f t="shared" si="565"/>
        <v>45608.2902777778</v>
      </c>
      <c r="CH794" s="196"/>
      <c r="CI794" s="196"/>
      <c r="CJ794" s="196"/>
      <c r="CK794" s="196">
        <f t="shared" si="566"/>
        <v>2.083333398331888E-3</v>
      </c>
      <c r="CL794" s="196">
        <f t="shared" si="567"/>
        <v>1.3888887988287024E-3</v>
      </c>
      <c r="CM794" s="196">
        <f t="shared" si="568"/>
        <v>3.4722221971605904E-3</v>
      </c>
      <c r="CN794" s="114"/>
      <c r="CO794" s="115">
        <f t="shared" si="569"/>
        <v>4.9999999639112502</v>
      </c>
      <c r="CP794" s="116">
        <f t="shared" si="570"/>
        <v>0.12500000389991328</v>
      </c>
      <c r="CQ794" s="117">
        <f t="shared" si="571"/>
        <v>0.28680555560276844</v>
      </c>
      <c r="CR794" s="117">
        <f t="shared" si="572"/>
        <v>45608.288194444402</v>
      </c>
      <c r="CS794" s="117">
        <f t="shared" si="573"/>
        <v>45608.2902777778</v>
      </c>
      <c r="CT794" s="118">
        <f t="shared" si="574"/>
        <v>65675521.999999873</v>
      </c>
      <c r="CU794" s="118">
        <f t="shared" si="575"/>
        <v>3.0000000935979187</v>
      </c>
      <c r="CV794" s="118">
        <f t="shared" si="576"/>
        <v>65675524.999999963</v>
      </c>
      <c r="CW794" s="119">
        <f t="shared" si="577"/>
        <v>0.99999995432088151</v>
      </c>
    </row>
    <row r="795" spans="1:101" ht="118.5" customHeight="1" x14ac:dyDescent="0.3">
      <c r="A795" s="160" t="str">
        <f>[4]SayfaKAY!C314</f>
        <v>KAY5+6</v>
      </c>
      <c r="B795" s="104" t="str">
        <f>[4]SayfaKAY!D314</f>
        <v>3880(9)</v>
      </c>
      <c r="C795" s="105" t="str">
        <f>[4]SayfaKAY!E314</f>
        <v>RA</v>
      </c>
      <c r="D795" s="105">
        <f>[4]SayfaKAY!F314</f>
        <v>57038</v>
      </c>
      <c r="E795" s="106" t="str">
        <f>[4]SayfaKAY!G314</f>
        <v>BOZ-KAY5+6-FF-313</v>
      </c>
      <c r="F795" s="193">
        <f t="shared" si="538"/>
        <v>45607</v>
      </c>
      <c r="G795" s="135">
        <f t="shared" si="539"/>
        <v>0.11944444439723156</v>
      </c>
      <c r="H795" s="235">
        <f>[4]SayfaKAY!H314</f>
        <v>45607.119444444397</v>
      </c>
      <c r="I795" s="104" t="str">
        <f>[4]SayfaKAY!I314</f>
        <v>Hat/Line</v>
      </c>
      <c r="J795" s="103" t="str">
        <f>IF([4]SayfaKAY!J314="","",IF([4]SayfaKAY!J314="Müşteri","Notified by Customer","Notified by Bozankaya"))</f>
        <v>Notified by Customer</v>
      </c>
      <c r="K795" s="103" t="e">
        <f>VLOOKUP([4]SayfaKAY!L314,#REF!,2,FALSE)</f>
        <v>#REF!</v>
      </c>
      <c r="L795" s="165" t="str">
        <f>[4]SayfaKAY!X314</f>
        <v>ARKPRES EMNİYET KEMERİ SANAYİ VE Tİ</v>
      </c>
      <c r="M795" s="107" t="str">
        <f t="shared" si="540"/>
        <v>KAY5+6-BOZ-KAY5+6-FF-313</v>
      </c>
      <c r="N795" s="105" t="str">
        <f>[4]SayfaKAY!M314</f>
        <v>ENGELLİ KOLTUĞU VE EMNİYET KEMERİ KONTROLÜ EMNİYET KEMERİ KIRIK</v>
      </c>
      <c r="O795" s="166" t="str">
        <f>[4]SayfaKAY!P314</f>
        <v>C-Uyarı, sürüş devamlılığı</v>
      </c>
      <c r="P795" s="166" t="str">
        <f>[4]SayfaKAY!Q314</f>
        <v>B(Servisten çekmeye etki eden arıza)</v>
      </c>
      <c r="Q795" s="166" t="str">
        <f>[4]SayfaKAY!R314</f>
        <v>N.A(Yaralanma yok)</v>
      </c>
      <c r="R795" s="132" t="str" cm="1">
        <f t="array" ref="R795">IF([4]SayfaKAY!U314="","",_xlfn.IFS([4]SayfaKAY!U314="Bozankaya","Bozankaya",[4]SayfaKAY!U314="Müşteri","Customer",[4]SayfaKAY!U314="Tedarikçi","Equipment Supplier"))</f>
        <v>Bozankaya</v>
      </c>
      <c r="S795" s="204" t="str">
        <f>[4]SayfaKAY!N314</f>
        <v>EMNİYET KEMERİ ERKEK KISMI KIRILMIŞ. DEĞİŞTİRİLDİ.</v>
      </c>
      <c r="T795" s="133" t="str">
        <f>[4]SayfaKAY!AD314</f>
        <v>*Ekipman değiştirilecek</v>
      </c>
      <c r="U795" s="132" t="str">
        <f>[4]SayfaKAY!W314</f>
        <v>Evet</v>
      </c>
      <c r="V795" s="108">
        <f>[4]SayfaKAY!AZ314</f>
        <v>1</v>
      </c>
      <c r="W795" s="136">
        <f t="shared" si="541"/>
        <v>45607</v>
      </c>
      <c r="X795" s="137" t="str">
        <f t="shared" si="542"/>
        <v>05:00</v>
      </c>
      <c r="Y795" s="235">
        <f>[4]SayfaKAY!AE314</f>
        <v>45607.208333333299</v>
      </c>
      <c r="Z795" s="192">
        <f t="shared" si="543"/>
        <v>45607</v>
      </c>
      <c r="AA795" s="110" t="str">
        <f t="shared" si="544"/>
        <v>07:00</v>
      </c>
      <c r="AB795" s="182">
        <f>[4]SayfaKAY!BA314</f>
        <v>45607.291666666701</v>
      </c>
      <c r="AC795" s="257">
        <f t="shared" si="545"/>
        <v>248.00000011688098</v>
      </c>
      <c r="AD795" s="111">
        <f t="shared" si="546"/>
        <v>45607</v>
      </c>
      <c r="AE795" s="111" t="str">
        <f t="shared" si="547"/>
        <v>07:00</v>
      </c>
      <c r="AF795" s="235">
        <f>[4]SayfaKAY!BA314</f>
        <v>45607.291666666701</v>
      </c>
      <c r="AG795" s="179" t="str">
        <f>[4]SayfaKAY!S314</f>
        <v>(I) İlk Defa Karşılaşılan Arıza</v>
      </c>
      <c r="AH795" s="178" t="str">
        <f t="shared" si="548"/>
        <v>Bu Arıza Aracın Servise Verilmesine Engel</v>
      </c>
      <c r="AI795" s="163" t="str">
        <f>[4]SayfaKAY!AV314</f>
        <v/>
      </c>
      <c r="AJ795" s="164" t="str">
        <f t="shared" si="549"/>
        <v/>
      </c>
      <c r="AK795" s="164" t="str">
        <f t="shared" si="550"/>
        <v/>
      </c>
      <c r="AL795" s="112" t="str">
        <f>[4]SayfaKAY!AX314</f>
        <v/>
      </c>
      <c r="AM795" s="257" cm="1">
        <f t="array" ref="AM795">IFERROR(IF(AND(P795&lt;&gt;"D(Arıza Değil)",AH795="Bu Arıza Aracın Servise Verilmesine Engel Değil"),
IF(Z795-F795&gt;0,(AB795-Y795)*24*60,
IF(OR(AND(G795&gt;$AS$1,G795&lt;$AT$1),AND(G795&gt;$AU$1,G795&lt;$AV$1)),
(AF795-H795)*24*60,     BH:BH0)),        AN795),0)</f>
        <v>248.00000011688098</v>
      </c>
      <c r="AN795" s="257">
        <f t="shared" si="551"/>
        <v>248.00000011688098</v>
      </c>
      <c r="AO795" s="174" t="str">
        <f>[4]SayfaKAY!AG314</f>
        <v>ARKPRES</v>
      </c>
      <c r="AP795" s="174" t="str">
        <f>[4]SayfaKAY!AI314</f>
        <v>T515-2001</v>
      </c>
      <c r="AQ795" s="174" t="str">
        <f>[4]SayfaKAY!AQ314</f>
        <v/>
      </c>
      <c r="AR795" s="174" t="str">
        <f>[4]SayfaKAY!AH314</f>
        <v>EMNIYET KEMERI</v>
      </c>
      <c r="AS795" s="174">
        <f>[4]SayfaKAY!AJ314</f>
        <v>1</v>
      </c>
      <c r="AT795" s="175" t="str">
        <f>[4]SayfaKAY!AM314</f>
        <v/>
      </c>
      <c r="AU795" s="176" t="str">
        <f>[4]SayfaKAY!AL314</f>
        <v/>
      </c>
      <c r="AV795" s="176" t="str">
        <f>[4]SayfaKAY!AP314</f>
        <v/>
      </c>
      <c r="AW795" s="177" t="str">
        <f>[4]SayfaKAY!AT314</f>
        <v/>
      </c>
      <c r="AX795" s="194">
        <f t="shared" si="552"/>
        <v>2728.0000012856908</v>
      </c>
      <c r="AY795" s="168"/>
      <c r="AZ795" s="167"/>
      <c r="BA795" s="113"/>
      <c r="BB795" s="171"/>
      <c r="BC795" s="114"/>
      <c r="BD795" s="114"/>
      <c r="BE795" s="114"/>
      <c r="BF795" s="114"/>
      <c r="BG795" s="114"/>
      <c r="BH795" s="114" t="str">
        <f>IFERROR(FRACAS!AN317, "Hata Var")</f>
        <v/>
      </c>
      <c r="BI795" s="114"/>
      <c r="BJ795" s="114"/>
      <c r="BK795" s="105" t="str">
        <f>[4]SayfaKAY!AW314</f>
        <v/>
      </c>
      <c r="BL795" s="105" t="str">
        <f>[4]SayfaKAY!V314</f>
        <v>Tasarım</v>
      </c>
      <c r="BM795" s="114"/>
      <c r="BN795" s="171" t="str">
        <f t="shared" si="553"/>
        <v>x yok</v>
      </c>
      <c r="BO795" s="171" t="b">
        <f t="shared" si="554"/>
        <v>0</v>
      </c>
      <c r="BP795" s="171" t="b">
        <f t="shared" si="555"/>
        <v>0</v>
      </c>
      <c r="BQ795" s="226">
        <f t="shared" si="556"/>
        <v>128.00000001909211</v>
      </c>
      <c r="BR795" s="226">
        <f t="shared" si="557"/>
        <v>120.00000009778887</v>
      </c>
      <c r="BS795" s="226">
        <f t="shared" si="558"/>
        <v>248.00000011688098</v>
      </c>
      <c r="BT795" s="114"/>
      <c r="BU795" s="242"/>
      <c r="BV795" s="233">
        <f t="shared" si="559"/>
        <v>1</v>
      </c>
      <c r="BW795" s="226" t="str">
        <f t="shared" si="560"/>
        <v>Evet, çakışma var</v>
      </c>
      <c r="BX795" s="229"/>
      <c r="BY795" s="247">
        <f t="shared" si="561"/>
        <v>8.8888888902147301E-2</v>
      </c>
      <c r="BZ795" s="247">
        <f t="shared" si="562"/>
        <v>8.3333333401242271E-2</v>
      </c>
      <c r="CA795" s="247">
        <f t="shared" si="563"/>
        <v>0.17222222230338957</v>
      </c>
      <c r="CB795" s="213"/>
      <c r="CC795" s="211"/>
      <c r="CD795" s="196"/>
      <c r="CE795" s="213">
        <v>313</v>
      </c>
      <c r="CF795" s="182">
        <f t="shared" si="564"/>
        <v>45607.119444444397</v>
      </c>
      <c r="CG795" s="182">
        <f t="shared" si="565"/>
        <v>45607.291666666701</v>
      </c>
      <c r="CH795" s="196"/>
      <c r="CI795" s="196"/>
      <c r="CJ795" s="196"/>
      <c r="CK795" s="196">
        <f t="shared" si="566"/>
        <v>8.3333333401242271E-2</v>
      </c>
      <c r="CL795" s="196">
        <f t="shared" si="567"/>
        <v>8.8888888902147301E-2</v>
      </c>
      <c r="CM795" s="196">
        <f t="shared" si="568"/>
        <v>0.17222222230338957</v>
      </c>
      <c r="CN795" s="114"/>
      <c r="CO795" s="115">
        <f t="shared" si="569"/>
        <v>248.00000011688098</v>
      </c>
      <c r="CP795" s="116">
        <f t="shared" si="570"/>
        <v>5.0000000040745363</v>
      </c>
      <c r="CQ795" s="117">
        <f t="shared" si="571"/>
        <v>0.11944444439723156</v>
      </c>
      <c r="CR795" s="117">
        <f t="shared" si="572"/>
        <v>45607.208333333299</v>
      </c>
      <c r="CS795" s="117">
        <f t="shared" si="573"/>
        <v>45607.291666666701</v>
      </c>
      <c r="CT795" s="118">
        <f t="shared" si="574"/>
        <v>65674208.000000022</v>
      </c>
      <c r="CU795" s="118">
        <f t="shared" si="575"/>
        <v>120.00000009778887</v>
      </c>
      <c r="CV795" s="118">
        <f t="shared" si="576"/>
        <v>65674328.000000119</v>
      </c>
      <c r="CW795" s="119">
        <f t="shared" si="577"/>
        <v>0.99999817280201031</v>
      </c>
    </row>
    <row r="796" spans="1:101" ht="118.5" customHeight="1" x14ac:dyDescent="0.3">
      <c r="A796" s="160" t="str">
        <f>[4]SayfaKAY!C529</f>
        <v>KAY5+6</v>
      </c>
      <c r="B796" s="104" t="str">
        <f>[4]SayfaKAY!D529</f>
        <v>3882(11)</v>
      </c>
      <c r="C796" s="105" t="str">
        <f>[4]SayfaKAY!E529</f>
        <v>MA</v>
      </c>
      <c r="D796" s="105">
        <f>[4]SayfaKAY!F529</f>
        <v>36326</v>
      </c>
      <c r="E796" s="106" t="str">
        <f>[4]SayfaKAY!G529</f>
        <v>BOZ-KAY5+6-FF-528</v>
      </c>
      <c r="F796" s="134">
        <f t="shared" si="538"/>
        <v>45607</v>
      </c>
      <c r="G796" s="135">
        <f t="shared" si="539"/>
        <v>0.46319444439723156</v>
      </c>
      <c r="H796" s="235">
        <f>[4]SayfaKAY!H529</f>
        <v>45607.463194444397</v>
      </c>
      <c r="I796" s="104" t="str">
        <f>[4]SayfaKAY!I529</f>
        <v>Hat/Line</v>
      </c>
      <c r="J796" s="103" t="str">
        <f>IF([4]SayfaKAY!J529="","",IF([4]SayfaKAY!J529="Müşteri","Notified by Customer","Notified by Bozankaya"))</f>
        <v>Notified by Customer</v>
      </c>
      <c r="K796" s="103" t="e">
        <f>VLOOKUP([4]SayfaKAY!L529,#REF!,2,FALSE)</f>
        <v>#REF!</v>
      </c>
      <c r="L796" s="165" t="str">
        <f>[4]SayfaKAY!X529</f>
        <v>DENİZLER OTOMOTİV SAN. VE TİC.LTD.Ş</v>
      </c>
      <c r="M796" s="107" t="str">
        <f t="shared" si="540"/>
        <v>KAY5+6-BOZ-KAY5+6-FF-528</v>
      </c>
      <c r="N796" s="105" t="str">
        <f>[4]SayfaKAY!M529</f>
        <v>A kabin silecek çalışmıyor.</v>
      </c>
      <c r="O796" s="166" t="str">
        <f>[4]SayfaKAY!P529</f>
        <v>D-Arıza değil</v>
      </c>
      <c r="P796" s="166" t="str">
        <f>[4]SayfaKAY!Q529</f>
        <v>A(Hareket etmeyi engelleyen arıza)</v>
      </c>
      <c r="Q796" s="166" t="str">
        <f>[4]SayfaKAY!R529</f>
        <v>N.A(Yaralanma yok)</v>
      </c>
      <c r="R796" s="132" t="str" cm="1">
        <f t="array" ref="R796">IF([4]SayfaKAY!U529="","",_xlfn.IFS([4]SayfaKAY!U529="Bozankaya","Bozankaya",[4]SayfaKAY!U529="Müşteri","Customer",[4]SayfaKAY!U529="Tedarikçi","Equipment Supplier"))</f>
        <v>Equipment Supplier</v>
      </c>
      <c r="S796" s="204" t="str">
        <f>[4]SayfaKAY!N529</f>
        <v>Somunu gevşemişti sıkıldı.</v>
      </c>
      <c r="T796" s="133" t="str">
        <f>[4]SayfaKAY!AD529</f>
        <v>*Ekipman tamir edilecek</v>
      </c>
      <c r="U796" s="132" t="str">
        <f>[4]SayfaKAY!W529</f>
        <v>Evet</v>
      </c>
      <c r="V796" s="108">
        <f>[4]SayfaKAY!AZ529</f>
        <v>2</v>
      </c>
      <c r="W796" s="136">
        <f t="shared" si="541"/>
        <v>45607</v>
      </c>
      <c r="X796" s="137" t="str">
        <f t="shared" si="542"/>
        <v>11:30</v>
      </c>
      <c r="Y796" s="235">
        <f>[4]SayfaKAY!AE529</f>
        <v>45607.479166666701</v>
      </c>
      <c r="Z796" s="109">
        <f t="shared" si="543"/>
        <v>45607</v>
      </c>
      <c r="AA796" s="110" t="str">
        <f t="shared" si="544"/>
        <v>13:00</v>
      </c>
      <c r="AB796" s="182">
        <f>[4]SayfaKAY!BA529</f>
        <v>45607.541666666701</v>
      </c>
      <c r="AC796" s="257">
        <f t="shared" si="545"/>
        <v>113.00000011688098</v>
      </c>
      <c r="AD796" s="111">
        <f t="shared" si="546"/>
        <v>45607</v>
      </c>
      <c r="AE796" s="111" t="str">
        <f t="shared" si="547"/>
        <v>13:00</v>
      </c>
      <c r="AF796" s="235">
        <f>[4]SayfaKAY!BA529</f>
        <v>45607.541666666701</v>
      </c>
      <c r="AG796" s="179" t="str">
        <f>[4]SayfaKAY!S529</f>
        <v>(III) Farklı Araçlarda Tekrarlayan Arıza</v>
      </c>
      <c r="AH796" s="178" t="str">
        <f t="shared" si="548"/>
        <v>Bu Arıza Aracın Servise Verilmesine Engel</v>
      </c>
      <c r="AI796" s="163" t="str">
        <f>[4]SayfaKAY!AV529</f>
        <v/>
      </c>
      <c r="AJ796" s="164" t="str">
        <f t="shared" si="549"/>
        <v/>
      </c>
      <c r="AK796" s="164" t="str">
        <f t="shared" si="550"/>
        <v/>
      </c>
      <c r="AL796" s="112" t="str">
        <f>[4]SayfaKAY!AX529</f>
        <v/>
      </c>
      <c r="AM796" s="257" cm="1">
        <f t="array" ref="AM796">IFERROR(IF(AND(P796&lt;&gt;"D(Arıza Değil)",AH796="Bu Arıza Aracın Servise Verilmesine Engel Değil"),
IF(Z796-F796&gt;0,(AB796-Y796)*24*60,
IF(OR(AND(G796&gt;$AS$1,G796&lt;$AT$1),AND(G796&gt;$AU$1,G796&lt;$AV$1)),
(AF796-H796)*24*60,     BH:BH0)),        AN796),0)</f>
        <v>113.00000011688098</v>
      </c>
      <c r="AN796" s="257">
        <f t="shared" si="551"/>
        <v>113.00000011688098</v>
      </c>
      <c r="AO796" s="174" t="str">
        <f>[4]SayfaKAY!AG529</f>
        <v/>
      </c>
      <c r="AP796" s="174" t="str">
        <f>[4]SayfaKAY!AI529</f>
        <v>M100-7069</v>
      </c>
      <c r="AQ796" s="174" t="str">
        <f>[4]SayfaKAY!AQ529</f>
        <v/>
      </c>
      <c r="AR796" s="174" t="str">
        <f>[4]SayfaKAY!AH529</f>
        <v>SILECEK KOL KOMPLESI ANA KOL+YARDIMCI KO</v>
      </c>
      <c r="AS796" s="174">
        <f>[4]SayfaKAY!AJ529</f>
        <v>1</v>
      </c>
      <c r="AT796" s="175" t="str">
        <f>[4]SayfaKAY!AM529</f>
        <v/>
      </c>
      <c r="AU796" s="176" t="str">
        <f>[4]SayfaKAY!AL529</f>
        <v/>
      </c>
      <c r="AV796" s="176" t="str">
        <f>[4]SayfaKAY!AP529</f>
        <v/>
      </c>
      <c r="AW796" s="177" t="str">
        <f>[4]SayfaKAY!AT529</f>
        <v/>
      </c>
      <c r="AX796" s="194">
        <f t="shared" si="552"/>
        <v>2486.0000025713816</v>
      </c>
      <c r="AY796" s="168"/>
      <c r="AZ796" s="167"/>
      <c r="BA796" s="113"/>
      <c r="BB796" s="171" t="str">
        <f>IF($AQ$1="X", IF(AND(G796&gt;=$AS$1,G796&lt;=$AT$1),IF(P796&lt;&gt;"D(Arıza Değil)",AC796,0), IF(AND(G796&gt;=$AU$1,G796&lt;=$AV$1),IF(P796&lt;&gt;"D(Arıza Değil)",AC796,0), "")), "")</f>
        <v/>
      </c>
      <c r="BC796" s="114"/>
      <c r="BD796" s="114"/>
      <c r="BE796" s="114"/>
      <c r="BF796" s="114"/>
      <c r="BG796" s="114"/>
      <c r="BH796" s="114">
        <f>IFERROR(FRACAS!AN532, "Hata Var")</f>
        <v>550.00000008498318</v>
      </c>
      <c r="BI796" s="114"/>
      <c r="BJ796" s="114"/>
      <c r="BK796" s="105" t="str">
        <f>[4]SayfaKAY!AW529</f>
        <v/>
      </c>
      <c r="BL796" s="105" t="str">
        <f>[4]SayfaKAY!V529</f>
        <v>DENİZLER OTOMOTİV SAN. VE TİC.LTD.Ş</v>
      </c>
      <c r="BM796" s="114"/>
      <c r="BN796" s="171" t="str">
        <f t="shared" si="553"/>
        <v>x yok</v>
      </c>
      <c r="BO796" s="171" t="b">
        <f t="shared" si="554"/>
        <v>0</v>
      </c>
      <c r="BP796" s="171" t="b">
        <f t="shared" si="555"/>
        <v>0</v>
      </c>
      <c r="BQ796" s="226">
        <f t="shared" si="556"/>
        <v>23.000000116880983</v>
      </c>
      <c r="BR796" s="226">
        <f t="shared" si="557"/>
        <v>90</v>
      </c>
      <c r="BS796" s="226">
        <f t="shared" si="558"/>
        <v>113.00000011688098</v>
      </c>
      <c r="BT796" s="114"/>
      <c r="BU796" s="242"/>
      <c r="BV796" s="233">
        <f t="shared" si="559"/>
        <v>1</v>
      </c>
      <c r="BW796" s="226" t="str">
        <f t="shared" si="560"/>
        <v>Evet, çakışma var</v>
      </c>
      <c r="BX796" s="229"/>
      <c r="BY796" s="247">
        <f t="shared" si="561"/>
        <v>1.5972222303389572E-2</v>
      </c>
      <c r="BZ796" s="247">
        <f t="shared" si="562"/>
        <v>6.25E-2</v>
      </c>
      <c r="CA796" s="247">
        <f t="shared" si="563"/>
        <v>7.8472222303389572E-2</v>
      </c>
      <c r="CB796" s="213"/>
      <c r="CC796" s="211"/>
      <c r="CD796" s="196"/>
      <c r="CE796" s="213">
        <v>528</v>
      </c>
      <c r="CF796" s="182">
        <f t="shared" si="564"/>
        <v>45607.463194444397</v>
      </c>
      <c r="CG796" s="182">
        <f t="shared" si="565"/>
        <v>45607.541666666701</v>
      </c>
      <c r="CH796" s="196"/>
      <c r="CI796" s="196"/>
      <c r="CJ796" s="196"/>
      <c r="CK796" s="196">
        <f t="shared" si="566"/>
        <v>6.25E-2</v>
      </c>
      <c r="CL796" s="196">
        <f t="shared" si="567"/>
        <v>1.5972222303389572E-2</v>
      </c>
      <c r="CM796" s="196">
        <f t="shared" si="568"/>
        <v>7.8472222303389572E-2</v>
      </c>
      <c r="CN796" s="114"/>
      <c r="CO796" s="115">
        <f t="shared" si="569"/>
        <v>113.00000011688098</v>
      </c>
      <c r="CP796" s="116">
        <f t="shared" si="570"/>
        <v>3.75</v>
      </c>
      <c r="CQ796" s="117">
        <f t="shared" si="571"/>
        <v>0.46319444439723156</v>
      </c>
      <c r="CR796" s="117">
        <f t="shared" si="572"/>
        <v>45607.479166666701</v>
      </c>
      <c r="CS796" s="117">
        <f t="shared" si="573"/>
        <v>45607.541666666701</v>
      </c>
      <c r="CT796" s="118">
        <f t="shared" si="574"/>
        <v>65674103.000000119</v>
      </c>
      <c r="CU796" s="118">
        <f t="shared" si="575"/>
        <v>90</v>
      </c>
      <c r="CV796" s="118">
        <f t="shared" si="576"/>
        <v>65674193.000000119</v>
      </c>
      <c r="CW796" s="119">
        <f t="shared" si="577"/>
        <v>0.99999862959869179</v>
      </c>
    </row>
    <row r="797" spans="1:101" ht="118.5" customHeight="1" x14ac:dyDescent="0.3">
      <c r="A797" s="160" t="str">
        <f>[4]SayfaKAY!C530</f>
        <v>KAY5+6</v>
      </c>
      <c r="B797" s="104" t="str">
        <f>[4]SayfaKAY!D530</f>
        <v>3873(2)</v>
      </c>
      <c r="C797" s="105" t="str">
        <f>[4]SayfaKAY!E530</f>
        <v>MB</v>
      </c>
      <c r="D797" s="105">
        <f>[4]SayfaKAY!F530</f>
        <v>108180</v>
      </c>
      <c r="E797" s="106" t="str">
        <f>[4]SayfaKAY!G530</f>
        <v>BOZ-KAY5+6-FF-529</v>
      </c>
      <c r="F797" s="193">
        <f t="shared" si="538"/>
        <v>45605</v>
      </c>
      <c r="G797" s="135">
        <f t="shared" si="539"/>
        <v>0.46180555559840286</v>
      </c>
      <c r="H797" s="235">
        <f>[4]SayfaKAY!H530</f>
        <v>45605.461805555598</v>
      </c>
      <c r="I797" s="104" t="str">
        <f>[4]SayfaKAY!I530</f>
        <v>Hat/Line</v>
      </c>
      <c r="J797" s="103" t="str">
        <f>IF([4]SayfaKAY!J530="","",IF([4]SayfaKAY!J530="Müşteri","Notified by Customer","Notified by Bozankaya"))</f>
        <v>Notified by Customer</v>
      </c>
      <c r="K797" s="103" t="e">
        <f>VLOOKUP([4]SayfaKAY!L530,#REF!,2,FALSE)</f>
        <v>#REF!</v>
      </c>
      <c r="L797" s="165" t="str">
        <f>[4]SayfaKAY!X530</f>
        <v>KNORR-BREMSE GMBH DİVİSİON IFE AUTO</v>
      </c>
      <c r="M797" s="107" t="str">
        <f t="shared" si="540"/>
        <v>KAY5+6-BOZ-KAY5+6-FF-529</v>
      </c>
      <c r="N797" s="105" t="str">
        <f>[4]SayfaKAY!M530</f>
        <v>3873 CB kuplör serbest bırakıldı arızası verdi. 30 km hız sınırı verdi. Araç resetlendi. Düzelme olmadı. Arıza sebebi ile hatta yolcu araç makinist değişikliği yapıldı. 3 seferde 28 dakika tehir meydana geldi.</v>
      </c>
      <c r="O797" s="166" t="str">
        <f>[4]SayfaKAY!P530</f>
        <v>A-Sürüşü engeller</v>
      </c>
      <c r="P797" s="166" t="str">
        <f>[4]SayfaKAY!Q530</f>
        <v>A(Hareket etmeyi engelleyen arıza)</v>
      </c>
      <c r="Q797" s="166" t="str">
        <f>[4]SayfaKAY!R530</f>
        <v>N.A(Yaralanma yok)</v>
      </c>
      <c r="R797" s="132" t="str" cm="1">
        <f t="array" ref="R797">IF([4]SayfaKAY!U530="","",_xlfn.IFS([4]SayfaKAY!U530="Bozankaya","Bozankaya",[4]SayfaKAY!U530="Müşteri","Customer",[4]SayfaKAY!U530="Tedarikçi","Equipment Supplier"))</f>
        <v>Equipment Supplier</v>
      </c>
      <c r="S797" s="204" t="str">
        <f>[4]SayfaKAY!N530</f>
        <v>Pasif kabin kapı loop bypass açık kalmış.</v>
      </c>
      <c r="T797" s="133" t="str">
        <f>[4]SayfaKAY!AD530</f>
        <v>*Arıza çözülecek</v>
      </c>
      <c r="U797" s="132" t="str">
        <f>[4]SayfaKAY!W530</f>
        <v>Evet</v>
      </c>
      <c r="V797" s="108">
        <f>[4]SayfaKAY!AZ530</f>
        <v>2</v>
      </c>
      <c r="W797" s="136">
        <f t="shared" si="541"/>
        <v>45606</v>
      </c>
      <c r="X797" s="137" t="str">
        <f t="shared" si="542"/>
        <v>05:00</v>
      </c>
      <c r="Y797" s="235">
        <f>[4]SayfaKAY!AE530</f>
        <v>45606.208333333299</v>
      </c>
      <c r="Z797" s="192">
        <f t="shared" si="543"/>
        <v>45606</v>
      </c>
      <c r="AA797" s="110" t="str">
        <f t="shared" si="544"/>
        <v>14:00</v>
      </c>
      <c r="AB797" s="182">
        <f>[4]SayfaKAY!BA530</f>
        <v>45606.583333333299</v>
      </c>
      <c r="AC797" s="257">
        <f t="shared" si="545"/>
        <v>1614.9999998894054</v>
      </c>
      <c r="AD797" s="111">
        <f t="shared" si="546"/>
        <v>45606</v>
      </c>
      <c r="AE797" s="111" t="str">
        <f t="shared" si="547"/>
        <v>14:00</v>
      </c>
      <c r="AF797" s="235">
        <f>[4]SayfaKAY!BA530</f>
        <v>45606.583333333299</v>
      </c>
      <c r="AG797" s="179" t="str">
        <f>[4]SayfaKAY!S530</f>
        <v>(I) İlk Defa Karşılaşılan Arıza</v>
      </c>
      <c r="AH797" s="178" t="str">
        <f t="shared" si="548"/>
        <v>Bu Arıza Aracın Servise Verilmesine Engel</v>
      </c>
      <c r="AI797" s="163" t="str">
        <f>[4]SayfaKAY!AV530</f>
        <v/>
      </c>
      <c r="AJ797" s="164" t="str">
        <f t="shared" si="549"/>
        <v/>
      </c>
      <c r="AK797" s="164" t="str">
        <f t="shared" si="550"/>
        <v/>
      </c>
      <c r="AL797" s="112" t="str">
        <f>[4]SayfaKAY!AX530</f>
        <v/>
      </c>
      <c r="AM797" s="257" cm="1">
        <f t="array" ref="AM797">IFERROR(IF(AND(P797&lt;&gt;"D(Arıza Değil)",AH797="Bu Arıza Aracın Servise Verilmesine Engel Değil"),
IF(Z797-F797&gt;0,(AB797-Y797)*24*60,
IF(OR(AND(G797&gt;$AS$1,G797&lt;$AT$1),AND(G797&gt;$AU$1,G797&lt;$AV$1)),
(AF797-H797)*24*60,     BH:BH0)),        AN797),0)</f>
        <v>1614.9999998894054</v>
      </c>
      <c r="AN797" s="257">
        <f t="shared" si="551"/>
        <v>1614.9999998894054</v>
      </c>
      <c r="AO797" s="174" t="str">
        <f>[4]SayfaKAY!AG530</f>
        <v/>
      </c>
      <c r="AP797" s="174" t="str">
        <f>[4]SayfaKAY!AI530</f>
        <v>M110-7085</v>
      </c>
      <c r="AQ797" s="174" t="str">
        <f>[4]SayfaKAY!AQ530</f>
        <v/>
      </c>
      <c r="AR797" s="174" t="str">
        <f>[4]SayfaKAY!AH530</f>
        <v>TEKLİ KAPI</v>
      </c>
      <c r="AS797" s="174">
        <f>[4]SayfaKAY!AJ530</f>
        <v>1</v>
      </c>
      <c r="AT797" s="175" t="str">
        <f>[4]SayfaKAY!AM530</f>
        <v/>
      </c>
      <c r="AU797" s="176" t="str">
        <f>[4]SayfaKAY!AL530</f>
        <v/>
      </c>
      <c r="AV797" s="176" t="str">
        <f>[4]SayfaKAY!AP530</f>
        <v/>
      </c>
      <c r="AW797" s="177" t="str">
        <f>[4]SayfaKAY!AT530</f>
        <v/>
      </c>
      <c r="AX797" s="194">
        <f t="shared" si="552"/>
        <v>35529.99999756692</v>
      </c>
      <c r="AY797" s="168"/>
      <c r="AZ797" s="167"/>
      <c r="BA797" s="113"/>
      <c r="BB797" s="171"/>
      <c r="BC797" s="114"/>
      <c r="BD797" s="114"/>
      <c r="BE797" s="114"/>
      <c r="BF797" s="114"/>
      <c r="BG797" s="114"/>
      <c r="BH797" s="114">
        <f>IFERROR(FRACAS!AN533, "Hata Var")</f>
        <v>1017.000000004191</v>
      </c>
      <c r="BI797" s="114"/>
      <c r="BJ797" s="114"/>
      <c r="BK797" s="105" t="str">
        <f>[4]SayfaKAY!AW530</f>
        <v/>
      </c>
      <c r="BL797" s="105" t="str">
        <f>[4]SayfaKAY!V530</f>
        <v>KNORR-BREMSE GMBH DİVİSİON IFE AUTO</v>
      </c>
      <c r="BM797" s="114"/>
      <c r="BN797" s="171" t="str">
        <f t="shared" si="553"/>
        <v>x yok</v>
      </c>
      <c r="BO797" s="171" t="b">
        <f t="shared" si="554"/>
        <v>0</v>
      </c>
      <c r="BP797" s="171" t="str">
        <f t="shared" si="555"/>
        <v>Bir günden fazla süren arıza</v>
      </c>
      <c r="BQ797" s="226">
        <f t="shared" si="556"/>
        <v>1074.9999998894054</v>
      </c>
      <c r="BR797" s="226">
        <f t="shared" si="557"/>
        <v>540</v>
      </c>
      <c r="BS797" s="226">
        <f t="shared" si="558"/>
        <v>1614.9999998894054</v>
      </c>
      <c r="BT797" s="114"/>
      <c r="BU797" s="242"/>
      <c r="BV797" s="233">
        <f t="shared" si="559"/>
        <v>0</v>
      </c>
      <c r="BW797" s="226" t="str">
        <f t="shared" si="560"/>
        <v>Hayır, çakışma yok</v>
      </c>
      <c r="BX797" s="229"/>
      <c r="BY797" s="247">
        <f t="shared" si="561"/>
        <v>0.746527777700976</v>
      </c>
      <c r="BZ797" s="247">
        <f t="shared" si="562"/>
        <v>0.375</v>
      </c>
      <c r="CA797" s="247">
        <f t="shared" si="563"/>
        <v>1.121527777700976</v>
      </c>
      <c r="CB797" s="213"/>
      <c r="CC797" s="211"/>
      <c r="CD797" s="196"/>
      <c r="CE797" s="213">
        <v>529</v>
      </c>
      <c r="CF797" s="182">
        <f t="shared" si="564"/>
        <v>45605.461805555598</v>
      </c>
      <c r="CG797" s="182">
        <f t="shared" si="565"/>
        <v>45606.583333333299</v>
      </c>
      <c r="CH797" s="196"/>
      <c r="CI797" s="196"/>
      <c r="CJ797" s="196"/>
      <c r="CK797" s="196">
        <f t="shared" si="566"/>
        <v>0.375</v>
      </c>
      <c r="CL797" s="196">
        <f t="shared" si="567"/>
        <v>0.746527777700976</v>
      </c>
      <c r="CM797" s="196">
        <f t="shared" si="568"/>
        <v>1.121527777700976</v>
      </c>
      <c r="CN797" s="114"/>
      <c r="CO797" s="115">
        <f t="shared" si="569"/>
        <v>1614.9999998894054</v>
      </c>
      <c r="CP797" s="116">
        <f t="shared" si="570"/>
        <v>22.5</v>
      </c>
      <c r="CQ797" s="117">
        <f t="shared" si="571"/>
        <v>0.46180555559840286</v>
      </c>
      <c r="CR797" s="117">
        <f t="shared" si="572"/>
        <v>45606.208333333299</v>
      </c>
      <c r="CS797" s="117">
        <f t="shared" si="573"/>
        <v>45606.583333333299</v>
      </c>
      <c r="CT797" s="118">
        <f t="shared" si="574"/>
        <v>65672274.999999888</v>
      </c>
      <c r="CU797" s="118">
        <f t="shared" si="575"/>
        <v>540</v>
      </c>
      <c r="CV797" s="118">
        <f t="shared" si="576"/>
        <v>65672814.999999888</v>
      </c>
      <c r="CW797" s="119">
        <f t="shared" si="577"/>
        <v>0.99999177741962175</v>
      </c>
    </row>
    <row r="798" spans="1:101" ht="118.5" customHeight="1" x14ac:dyDescent="0.3">
      <c r="A798" s="160" t="str">
        <f>[4]SayfaKAY!C539</f>
        <v>KAY5+6</v>
      </c>
      <c r="B798" s="104" t="str">
        <f>[4]SayfaKAY!D539</f>
        <v>3882(11)</v>
      </c>
      <c r="C798" s="105" t="str">
        <f>[4]SayfaKAY!E539</f>
        <v>MA</v>
      </c>
      <c r="D798" s="105">
        <f>[4]SayfaKAY!F539</f>
        <v>35857</v>
      </c>
      <c r="E798" s="106" t="str">
        <f>[4]SayfaKAY!G539</f>
        <v>BOZ-KAY5+6-FF-538</v>
      </c>
      <c r="F798" s="134">
        <f t="shared" si="538"/>
        <v>45604</v>
      </c>
      <c r="G798" s="135">
        <f t="shared" si="539"/>
        <v>0.37638888890069211</v>
      </c>
      <c r="H798" s="235">
        <f>[4]SayfaKAY!H539</f>
        <v>45604.376388888901</v>
      </c>
      <c r="I798" s="104" t="str">
        <f>[4]SayfaKAY!I539</f>
        <v>Hat/Line</v>
      </c>
      <c r="J798" s="103" t="str">
        <f>IF([4]SayfaKAY!J539="","",IF([4]SayfaKAY!J539="Müşteri","Notified by Customer","Notified by Bozankaya"))</f>
        <v>Notified by Customer</v>
      </c>
      <c r="K798" s="103" t="e">
        <f>VLOOKUP([4]SayfaKAY!L539,#REF!,2,FALSE)</f>
        <v>#REF!</v>
      </c>
      <c r="L798" s="165" t="str">
        <f>[4]SayfaKAY!X539</f>
        <v>HOPPECKE Batterie Systeme GmbH</v>
      </c>
      <c r="M798" s="107" t="str">
        <f t="shared" si="540"/>
        <v>KAY5+6-BOZ-KAY5+6-FF-538</v>
      </c>
      <c r="N798" s="105" t="str">
        <f>[4]SayfaKAY!M539</f>
        <v>3882 nolu araç kabin CA aktif edildiğinde çekilen 3873 numaralı aracı görmedi. Araç kendisini tekli gördüğü için hareket etmedi. 1 seferde 5 dakika tehir oluşmuştur.</v>
      </c>
      <c r="O798" s="166" t="str">
        <f>[4]SayfaKAY!P539</f>
        <v>A-Sürüşü engeller</v>
      </c>
      <c r="P798" s="166" t="str">
        <f>[4]SayfaKAY!Q539</f>
        <v>B(Servisten çekmeye etki eden arıza)</v>
      </c>
      <c r="Q798" s="166" t="str">
        <f>[4]SayfaKAY!R539</f>
        <v>N.A(Yaralanma yok)</v>
      </c>
      <c r="R798" s="132" t="str" cm="1">
        <f t="array" ref="R798">IF([4]SayfaKAY!U539="","",_xlfn.IFS([4]SayfaKAY!U539="Bozankaya","Bozankaya",[4]SayfaKAY!U539="Müşteri","Customer",[4]SayfaKAY!U539="Tedarikçi","Equipment Supplier"))</f>
        <v>Bozankaya</v>
      </c>
      <c r="S798" s="204" t="str">
        <f>[4]SayfaKAY!N539</f>
        <v>73 numaralı aracın aküsü bittği için araç canlanmamış. (rapor gönderildi.)</v>
      </c>
      <c r="T798" s="133" t="str">
        <f>[4]SayfaKAY!AD539</f>
        <v>*Arıza çözülecek</v>
      </c>
      <c r="U798" s="132" t="str">
        <f>[4]SayfaKAY!W539</f>
        <v>Evet</v>
      </c>
      <c r="V798" s="108">
        <f>[4]SayfaKAY!AZ539</f>
        <v>2</v>
      </c>
      <c r="W798" s="136">
        <f t="shared" si="541"/>
        <v>45604</v>
      </c>
      <c r="X798" s="137" t="str">
        <f t="shared" si="542"/>
        <v>10:00</v>
      </c>
      <c r="Y798" s="235">
        <f>[4]SayfaKAY!AE539</f>
        <v>45604.416666666701</v>
      </c>
      <c r="Z798" s="109">
        <f t="shared" si="543"/>
        <v>45604</v>
      </c>
      <c r="AA798" s="110" t="str">
        <f t="shared" si="544"/>
        <v>12:00</v>
      </c>
      <c r="AB798" s="182">
        <f>[4]SayfaKAY!BA539</f>
        <v>45604.5</v>
      </c>
      <c r="AC798" s="257">
        <f t="shared" si="545"/>
        <v>177.99999998300336</v>
      </c>
      <c r="AD798" s="111">
        <f t="shared" si="546"/>
        <v>45604</v>
      </c>
      <c r="AE798" s="111" t="str">
        <f t="shared" si="547"/>
        <v>12:00</v>
      </c>
      <c r="AF798" s="235">
        <f>[4]SayfaKAY!BA539</f>
        <v>45604.5</v>
      </c>
      <c r="AG798" s="179" t="str">
        <f>[4]SayfaKAY!S539</f>
        <v>(II) Aynı Araçta Tekrarlayan Arıza</v>
      </c>
      <c r="AH798" s="178" t="str">
        <f t="shared" si="548"/>
        <v>Bu Arıza Aracın Servise Verilmesine Engel</v>
      </c>
      <c r="AI798" s="163" t="str">
        <f>[4]SayfaKAY!AV539</f>
        <v/>
      </c>
      <c r="AJ798" s="164" t="str">
        <f t="shared" si="549"/>
        <v/>
      </c>
      <c r="AK798" s="164" t="str">
        <f t="shared" si="550"/>
        <v/>
      </c>
      <c r="AL798" s="112" t="str">
        <f>[4]SayfaKAY!AX539</f>
        <v/>
      </c>
      <c r="AM798" s="257" cm="1">
        <f t="array" ref="AM798">IFERROR(IF(AND(P798&lt;&gt;"D(Arıza Değil)",AH798="Bu Arıza Aracın Servise Verilmesine Engel Değil"),
IF(Z798-F798&gt;0,(AB798-Y798)*24*60,
IF(OR(AND(G798&gt;$AS$1,G798&lt;$AT$1),AND(G798&gt;$AU$1,G798&lt;$AV$1)),
(AF798-H798)*24*60,     BH:BH0)),        AN798),0)</f>
        <v>177.99999998300336</v>
      </c>
      <c r="AN798" s="257">
        <f t="shared" si="551"/>
        <v>177.99999998300336</v>
      </c>
      <c r="AO798" s="174" t="str">
        <f>[4]SayfaKAY!AG539</f>
        <v/>
      </c>
      <c r="AP798" s="174" t="str">
        <f>[4]SayfaKAY!AI539</f>
        <v>P680-7147</v>
      </c>
      <c r="AQ798" s="174" t="str">
        <f>[4]SayfaKAY!AQ539</f>
        <v/>
      </c>
      <c r="AR798" s="174" t="str">
        <f>[4]SayfaKAY!AH539</f>
        <v>24V BATARYA KUTUSU İÇ MALZEMELER</v>
      </c>
      <c r="AS798" s="174">
        <f>[4]SayfaKAY!AJ539</f>
        <v>1</v>
      </c>
      <c r="AT798" s="175" t="str">
        <f>[4]SayfaKAY!AM539</f>
        <v/>
      </c>
      <c r="AU798" s="176" t="str">
        <f>[4]SayfaKAY!AL539</f>
        <v/>
      </c>
      <c r="AV798" s="176" t="str">
        <f>[4]SayfaKAY!AP539</f>
        <v/>
      </c>
      <c r="AW798" s="177" t="str">
        <f>[4]SayfaKAY!AT539</f>
        <v/>
      </c>
      <c r="AX798" s="194">
        <f t="shared" si="552"/>
        <v>3915.999999626074</v>
      </c>
      <c r="AY798" s="168"/>
      <c r="AZ798" s="167"/>
      <c r="BA798" s="113"/>
      <c r="BB798" s="171" t="str">
        <f>IF($AQ$1="X", IF(AND(G798&gt;=$AS$1,G798&lt;=$AT$1),IF(P798&lt;&gt;"D(Arıza Değil)",AC798,0), IF(AND(G798&gt;=$AU$1,G798&lt;=$AV$1),IF(P798&lt;&gt;"D(Arıza Değil)",AC798,0), "")), "")</f>
        <v/>
      </c>
      <c r="BC798" s="114"/>
      <c r="BD798" s="114"/>
      <c r="BE798" s="114"/>
      <c r="BF798" s="114"/>
      <c r="BG798" s="114"/>
      <c r="BH798" s="114">
        <f>IFERROR(FRACAS!AN542, "Hata Var")</f>
        <v>1680.0000000488944</v>
      </c>
      <c r="BI798" s="114"/>
      <c r="BJ798" s="114"/>
      <c r="BK798" s="105" t="str">
        <f>[4]SayfaKAY!AW539</f>
        <v/>
      </c>
      <c r="BL798" s="105" t="str">
        <f>[4]SayfaKAY!V539</f>
        <v>HOPPECKE Batterie Systeme GmbH</v>
      </c>
      <c r="BM798" s="114"/>
      <c r="BN798" s="171" t="str">
        <f t="shared" si="553"/>
        <v>x yok</v>
      </c>
      <c r="BO798" s="171" t="str">
        <f t="shared" si="554"/>
        <v>aynı gün giderilen arıza</v>
      </c>
      <c r="BP798" s="171" t="str">
        <f t="shared" si="555"/>
        <v>aynı gün giderilen arıza</v>
      </c>
      <c r="BQ798" s="226">
        <f t="shared" si="556"/>
        <v>58.000000031897798</v>
      </c>
      <c r="BR798" s="226">
        <f t="shared" si="557"/>
        <v>119.99999995110556</v>
      </c>
      <c r="BS798" s="226">
        <f t="shared" si="558"/>
        <v>177.99999998300336</v>
      </c>
      <c r="BT798" s="114"/>
      <c r="BU798" s="242"/>
      <c r="BV798" s="233">
        <f t="shared" si="559"/>
        <v>1</v>
      </c>
      <c r="BW798" s="226" t="str">
        <f t="shared" si="560"/>
        <v>Evet, çakışma var</v>
      </c>
      <c r="BX798" s="229"/>
      <c r="BY798" s="247">
        <f t="shared" si="561"/>
        <v>4.0277777799929027E-2</v>
      </c>
      <c r="BZ798" s="247">
        <f t="shared" si="562"/>
        <v>8.3333333299378864E-2</v>
      </c>
      <c r="CA798" s="247">
        <f t="shared" si="563"/>
        <v>0.12361111109930789</v>
      </c>
      <c r="CB798" s="213"/>
      <c r="CC798" s="211"/>
      <c r="CD798" s="196"/>
      <c r="CE798" s="213">
        <v>538</v>
      </c>
      <c r="CF798" s="182">
        <f t="shared" si="564"/>
        <v>45604.376388888901</v>
      </c>
      <c r="CG798" s="182">
        <f t="shared" si="565"/>
        <v>45604.5</v>
      </c>
      <c r="CH798" s="196"/>
      <c r="CI798" s="196"/>
      <c r="CJ798" s="196"/>
      <c r="CK798" s="196">
        <f t="shared" si="566"/>
        <v>8.3333333299378864E-2</v>
      </c>
      <c r="CL798" s="196">
        <f t="shared" si="567"/>
        <v>4.0277777799929027E-2</v>
      </c>
      <c r="CM798" s="196">
        <f t="shared" si="568"/>
        <v>0.12361111109930789</v>
      </c>
      <c r="CN798" s="114"/>
      <c r="CO798" s="115">
        <f t="shared" si="569"/>
        <v>177.99999998300336</v>
      </c>
      <c r="CP798" s="116">
        <f t="shared" si="570"/>
        <v>4.9999999979627319</v>
      </c>
      <c r="CQ798" s="117">
        <f t="shared" si="571"/>
        <v>0.37638888890069211</v>
      </c>
      <c r="CR798" s="117">
        <f t="shared" si="572"/>
        <v>45604.416666666701</v>
      </c>
      <c r="CS798" s="117">
        <f t="shared" si="573"/>
        <v>45604.5</v>
      </c>
      <c r="CT798" s="118">
        <f t="shared" si="574"/>
        <v>65669818.00000003</v>
      </c>
      <c r="CU798" s="118">
        <f t="shared" si="575"/>
        <v>119.99999995110556</v>
      </c>
      <c r="CV798" s="118">
        <f t="shared" si="576"/>
        <v>65669937.999999985</v>
      </c>
      <c r="CW798" s="119">
        <f t="shared" si="577"/>
        <v>0.99999817267986524</v>
      </c>
    </row>
    <row r="799" spans="1:101" ht="118.5" customHeight="1" x14ac:dyDescent="0.3">
      <c r="A799" s="160" t="str">
        <f>[4]SayfaKAY!C312</f>
        <v>KAY5+6</v>
      </c>
      <c r="B799" s="104" t="str">
        <f>[4]SayfaKAY!D312</f>
        <v>3873(2)</v>
      </c>
      <c r="C799" s="105" t="str">
        <f>[4]SayfaKAY!E312</f>
        <v>RA</v>
      </c>
      <c r="D799" s="105">
        <f>[4]SayfaKAY!F312</f>
        <v>108102</v>
      </c>
      <c r="E799" s="106" t="str">
        <f>[4]SayfaKAY!G312</f>
        <v>BOZ-KAY5+6-FF-311</v>
      </c>
      <c r="F799" s="193">
        <f t="shared" si="538"/>
        <v>45603</v>
      </c>
      <c r="G799" s="135">
        <f t="shared" si="539"/>
        <v>0.59305555559694767</v>
      </c>
      <c r="H799" s="235">
        <f>[4]SayfaKAY!H312</f>
        <v>45603.593055555597</v>
      </c>
      <c r="I799" s="104" t="str">
        <f>[4]SayfaKAY!I312</f>
        <v>Hat/Line</v>
      </c>
      <c r="J799" s="103" t="str">
        <f>IF([4]SayfaKAY!J312="","",IF([4]SayfaKAY!J312="Müşteri","Notified by Customer","Notified by Bozankaya"))</f>
        <v>Notified by Customer</v>
      </c>
      <c r="K799" s="103" t="e">
        <f>VLOOKUP([4]SayfaKAY!L312,#REF!,2,FALSE)</f>
        <v>#REF!</v>
      </c>
      <c r="L799" s="165" t="str">
        <f>[4]SayfaKAY!X312</f>
        <v>ATAK ULAŞIM SAN.TİC.LTD.ŞTİ.</v>
      </c>
      <c r="M799" s="107" t="str">
        <f t="shared" si="540"/>
        <v>KAY5+6-BOZ-KAY5+6-FF-311</v>
      </c>
      <c r="N799" s="105" t="str">
        <f>[4]SayfaKAY!M312</f>
        <v>Donma yapıyor bu sebeple anons ilerlemiyor</v>
      </c>
      <c r="O799" s="166" t="str">
        <f>[4]SayfaKAY!P312</f>
        <v>C-Uyarı, sürüş devamlılığı</v>
      </c>
      <c r="P799" s="166" t="str">
        <f>[4]SayfaKAY!Q312</f>
        <v>B(Servisten çekmeye etki eden arıza)</v>
      </c>
      <c r="Q799" s="166" t="str">
        <f>[4]SayfaKAY!R312</f>
        <v>N.A(Yaralanma yok)</v>
      </c>
      <c r="R799" s="132" t="str" cm="1">
        <f t="array" ref="R799">IF([4]SayfaKAY!U312="","",_xlfn.IFS([4]SayfaKAY!U312="Bozankaya","Bozankaya",[4]SayfaKAY!U312="Müşteri","Customer",[4]SayfaKAY!U312="Tedarikçi","Equipment Supplier"))</f>
        <v>Equipment Supplier</v>
      </c>
      <c r="S799" s="204" t="str">
        <f>[4]SayfaKAY!N312</f>
        <v>Değişimi yapıldı</v>
      </c>
      <c r="T799" s="133" t="str">
        <f>[4]SayfaKAY!AD312</f>
        <v>*Ekipman değiştirilecek</v>
      </c>
      <c r="U799" s="132" t="str">
        <f>[4]SayfaKAY!W312</f>
        <v>Evet</v>
      </c>
      <c r="V799" s="108">
        <f>[4]SayfaKAY!AZ312</f>
        <v>1</v>
      </c>
      <c r="W799" s="136">
        <f t="shared" si="541"/>
        <v>45603</v>
      </c>
      <c r="X799" s="137" t="str">
        <f t="shared" si="542"/>
        <v>14:16</v>
      </c>
      <c r="Y799" s="235">
        <f>[4]SayfaKAY!AE312</f>
        <v>45603.594444444403</v>
      </c>
      <c r="Z799" s="192">
        <f t="shared" si="543"/>
        <v>45603</v>
      </c>
      <c r="AA799" s="110" t="str">
        <f t="shared" si="544"/>
        <v>14:17</v>
      </c>
      <c r="AB799" s="182">
        <f>[4]SayfaKAY!BA312</f>
        <v>45603.595138888901</v>
      </c>
      <c r="AC799" s="257">
        <f t="shared" si="545"/>
        <v>2.9999999573919922</v>
      </c>
      <c r="AD799" s="111">
        <f t="shared" si="546"/>
        <v>45603</v>
      </c>
      <c r="AE799" s="111" t="str">
        <f t="shared" si="547"/>
        <v>14:17</v>
      </c>
      <c r="AF799" s="235">
        <f>[4]SayfaKAY!BA312</f>
        <v>45603.595138888901</v>
      </c>
      <c r="AG799" s="179" t="str">
        <f>[4]SayfaKAY!S312</f>
        <v>(II) Aynı Araçta Tekrarlayan Arıza</v>
      </c>
      <c r="AH799" s="178" t="str">
        <f t="shared" si="548"/>
        <v>Bu Arıza Aracın Servise Verilmesine Engel</v>
      </c>
      <c r="AI799" s="163" t="str">
        <f>[4]SayfaKAY!AV312</f>
        <v/>
      </c>
      <c r="AJ799" s="164" t="str">
        <f t="shared" si="549"/>
        <v/>
      </c>
      <c r="AK799" s="164" t="str">
        <f t="shared" si="550"/>
        <v/>
      </c>
      <c r="AL799" s="112" t="str">
        <f>[4]SayfaKAY!AX312</f>
        <v/>
      </c>
      <c r="AM799" s="257" cm="1">
        <f t="array" ref="AM799">IFERROR(IF(AND(P799&lt;&gt;"D(Arıza Değil)",AH799="Bu Arıza Aracın Servise Verilmesine Engel Değil"),
IF(Z799-F799&gt;0,(AB799-Y799)*24*60,
IF(OR(AND(G799&gt;$AS$1,G799&lt;$AT$1),AND(G799&gt;$AU$1,G799&lt;$AV$1)),
(AF799-H799)*24*60,     BH:BH0)),        AN799),0)</f>
        <v>2.9999999573919922</v>
      </c>
      <c r="AN799" s="257">
        <f t="shared" si="551"/>
        <v>2.9999999573919922</v>
      </c>
      <c r="AO799" s="174" t="str">
        <f>[4]SayfaKAY!AG312</f>
        <v>Atak</v>
      </c>
      <c r="AP799" s="174" t="str">
        <f>[4]SayfaKAY!AI312</f>
        <v>E840-7002</v>
      </c>
      <c r="AQ799" s="174" t="str">
        <f>[4]SayfaKAY!AQ312</f>
        <v/>
      </c>
      <c r="AR799" s="174" t="str">
        <f>[4]SayfaKAY!AH312</f>
        <v>Merkez Ünite AU300 (train bus, vehicle b</v>
      </c>
      <c r="AS799" s="174">
        <f>[4]SayfaKAY!AJ312</f>
        <v>1</v>
      </c>
      <c r="AT799" s="175" t="str">
        <f>[4]SayfaKAY!AM312</f>
        <v/>
      </c>
      <c r="AU799" s="176" t="str">
        <f>[4]SayfaKAY!AL312</f>
        <v/>
      </c>
      <c r="AV799" s="176">
        <f>[4]SayfaKAY!AP312</f>
        <v>45603.595138888901</v>
      </c>
      <c r="AW799" s="177" t="str">
        <f>[4]SayfaKAY!AT312</f>
        <v/>
      </c>
      <c r="AX799" s="194">
        <f t="shared" si="552"/>
        <v>32.999999531311914</v>
      </c>
      <c r="AY799" s="168"/>
      <c r="AZ799" s="167"/>
      <c r="BA799" s="113"/>
      <c r="BB799" s="171"/>
      <c r="BC799" s="114"/>
      <c r="BD799" s="114"/>
      <c r="BE799" s="114"/>
      <c r="BF799" s="114"/>
      <c r="BG799" s="114"/>
      <c r="BH799" s="114" t="str">
        <f>IFERROR(FRACAS!AN315, "Hata Var")</f>
        <v/>
      </c>
      <c r="BI799" s="114"/>
      <c r="BJ799" s="114"/>
      <c r="BK799" s="105" t="str">
        <f>[4]SayfaKAY!AW312</f>
        <v/>
      </c>
      <c r="BL799" s="105" t="str">
        <f>[4]SayfaKAY!V312</f>
        <v>ATAK ULAŞIM SAN.TİC.LTD.ŞTİ.</v>
      </c>
      <c r="BM799" s="114"/>
      <c r="BN799" s="171" t="str">
        <f t="shared" si="553"/>
        <v>x yok</v>
      </c>
      <c r="BO799" s="171" t="str">
        <f t="shared" si="554"/>
        <v>aynı gün giderilen arıza</v>
      </c>
      <c r="BP799" s="171" t="str">
        <f t="shared" si="555"/>
        <v>aynı gün giderilen arıza</v>
      </c>
      <c r="BQ799" s="226">
        <f t="shared" si="556"/>
        <v>1.9999998807907104</v>
      </c>
      <c r="BR799" s="226">
        <f t="shared" si="557"/>
        <v>1.0000000766012818</v>
      </c>
      <c r="BS799" s="226">
        <f t="shared" si="558"/>
        <v>2.9999999573919922</v>
      </c>
      <c r="BT799" s="114"/>
      <c r="BU799" s="242"/>
      <c r="BV799" s="233">
        <f t="shared" si="559"/>
        <v>0</v>
      </c>
      <c r="BW799" s="226" t="str">
        <f t="shared" si="560"/>
        <v>Hayır, çakışma yok</v>
      </c>
      <c r="BX799" s="229"/>
      <c r="BY799" s="247">
        <f t="shared" si="561"/>
        <v>1.38888880610466E-3</v>
      </c>
      <c r="BZ799" s="247">
        <f t="shared" si="562"/>
        <v>6.94444497639779E-4</v>
      </c>
      <c r="CA799" s="247">
        <f t="shared" si="563"/>
        <v>2.083333303744439E-3</v>
      </c>
      <c r="CB799" s="213"/>
      <c r="CC799" s="211"/>
      <c r="CD799" s="196"/>
      <c r="CE799" s="213">
        <v>311</v>
      </c>
      <c r="CF799" s="182">
        <f t="shared" si="564"/>
        <v>45603.593055555597</v>
      </c>
      <c r="CG799" s="182">
        <f t="shared" si="565"/>
        <v>45603.595138888901</v>
      </c>
      <c r="CH799" s="196"/>
      <c r="CI799" s="196"/>
      <c r="CJ799" s="196"/>
      <c r="CK799" s="196">
        <f t="shared" si="566"/>
        <v>6.94444497639779E-4</v>
      </c>
      <c r="CL799" s="196">
        <f t="shared" si="567"/>
        <v>1.38888880610466E-3</v>
      </c>
      <c r="CM799" s="196">
        <f t="shared" si="568"/>
        <v>2.083333303744439E-3</v>
      </c>
      <c r="CN799" s="114"/>
      <c r="CO799" s="115">
        <f t="shared" si="569"/>
        <v>2.9999999573919922</v>
      </c>
      <c r="CP799" s="116">
        <f t="shared" si="570"/>
        <v>4.166666985838674E-2</v>
      </c>
      <c r="CQ799" s="117">
        <f t="shared" si="571"/>
        <v>0.59305555559694767</v>
      </c>
      <c r="CR799" s="117">
        <f t="shared" si="572"/>
        <v>45603.594444444403</v>
      </c>
      <c r="CS799" s="117">
        <f t="shared" si="573"/>
        <v>45603.595138888901</v>
      </c>
      <c r="CT799" s="118">
        <f t="shared" si="574"/>
        <v>65668321.999999881</v>
      </c>
      <c r="CU799" s="118">
        <f t="shared" si="575"/>
        <v>1.0000000766012818</v>
      </c>
      <c r="CV799" s="118">
        <f t="shared" si="576"/>
        <v>65668322.999999955</v>
      </c>
      <c r="CW799" s="119">
        <f t="shared" si="577"/>
        <v>0.99999998477195662</v>
      </c>
    </row>
    <row r="800" spans="1:101" ht="118.5" customHeight="1" x14ac:dyDescent="0.3">
      <c r="A800" s="160" t="str">
        <f>[4]SayfaKAY!C313</f>
        <v>KAY5+6</v>
      </c>
      <c r="B800" s="104" t="str">
        <f>[4]SayfaKAY!D313</f>
        <v>3873(2)</v>
      </c>
      <c r="C800" s="105" t="str">
        <f>[4]SayfaKAY!E313</f>
        <v>MA</v>
      </c>
      <c r="D800" s="105">
        <f>[4]SayfaKAY!F313</f>
        <v>108200</v>
      </c>
      <c r="E800" s="106" t="str">
        <f>[4]SayfaKAY!G313</f>
        <v>BOZ-KAY5+6-FF-312</v>
      </c>
      <c r="F800" s="134">
        <f t="shared" si="538"/>
        <v>45603</v>
      </c>
      <c r="G800" s="135">
        <f t="shared" si="539"/>
        <v>0.59791666670207633</v>
      </c>
      <c r="H800" s="235">
        <f>[4]SayfaKAY!H313</f>
        <v>45603.597916666702</v>
      </c>
      <c r="I800" s="104" t="str">
        <f>[4]SayfaKAY!I313</f>
        <v>Depo/Depot</v>
      </c>
      <c r="J800" s="103" t="str">
        <f>IF([4]SayfaKAY!J313="","",IF([4]SayfaKAY!J313="Müşteri","Notified by Customer","Notified by Bozankaya"))</f>
        <v>Notified by Bozankaya</v>
      </c>
      <c r="K800" s="103" t="e">
        <f>VLOOKUP([4]SayfaKAY!L313,#REF!,2,FALSE)</f>
        <v>#REF!</v>
      </c>
      <c r="L800" s="165" t="str">
        <f>[4]SayfaKAY!X313</f>
        <v>ATAK ULAŞIM SAN.TİC.LTD.ŞTİ.</v>
      </c>
      <c r="M800" s="107" t="str">
        <f t="shared" si="540"/>
        <v>KAY5+6-BOZ-KAY5+6-FF-312</v>
      </c>
      <c r="N800" s="105" t="str">
        <f>[4]SayfaKAY!M313</f>
        <v>İ1a bağlantı problemi(depomuzdaki )</v>
      </c>
      <c r="O800" s="166" t="str">
        <f>[4]SayfaKAY!P313</f>
        <v>C-Uyarı, sürüş devamlılığı</v>
      </c>
      <c r="P800" s="166" t="str">
        <f>[4]SayfaKAY!Q313</f>
        <v>B(Servisten çekmeye etki eden arıza)</v>
      </c>
      <c r="Q800" s="166" t="str">
        <f>[4]SayfaKAY!R313</f>
        <v>N.A(Yaralanma yok)</v>
      </c>
      <c r="R800" s="132" t="str" cm="1">
        <f t="array" ref="R800">IF([4]SayfaKAY!U313="","",_xlfn.IFS([4]SayfaKAY!U313="Bozankaya","Bozankaya",[4]SayfaKAY!U313="Müşteri","Customer",[4]SayfaKAY!U313="Tedarikçi","Equipment Supplier"))</f>
        <v>Equipment Supplier</v>
      </c>
      <c r="S800" s="204" t="str">
        <f>[4]SayfaKAY!N313</f>
        <v>Değişimi yapıldı</v>
      </c>
      <c r="T800" s="133" t="str">
        <f>[4]SayfaKAY!AD313</f>
        <v/>
      </c>
      <c r="U800" s="132" t="str">
        <f>[4]SayfaKAY!W313</f>
        <v>Evet</v>
      </c>
      <c r="V800" s="108" t="str">
        <f>[4]SayfaKAY!AZ313</f>
        <v/>
      </c>
      <c r="W800" s="136">
        <f t="shared" si="541"/>
        <v>45603</v>
      </c>
      <c r="X800" s="137" t="str">
        <f t="shared" si="542"/>
        <v>14:24</v>
      </c>
      <c r="Y800" s="235">
        <f>[4]SayfaKAY!AE313</f>
        <v>45603.6</v>
      </c>
      <c r="Z800" s="109" t="str">
        <f t="shared" si="543"/>
        <v/>
      </c>
      <c r="AA800" s="110" t="str">
        <f t="shared" si="544"/>
        <v/>
      </c>
      <c r="AB800" s="182" t="str">
        <f>[4]SayfaKAY!BA313</f>
        <v/>
      </c>
      <c r="AC800" s="257" t="str">
        <f t="shared" si="545"/>
        <v/>
      </c>
      <c r="AD800" s="111" t="str">
        <f t="shared" si="546"/>
        <v/>
      </c>
      <c r="AE800" s="111" t="str">
        <f t="shared" si="547"/>
        <v/>
      </c>
      <c r="AF800" s="235" t="str">
        <f>[4]SayfaKAY!BA313</f>
        <v/>
      </c>
      <c r="AG800" s="179" t="str">
        <f>[4]SayfaKAY!S313</f>
        <v>(I) İlk Defa Karşılaşılan Arıza</v>
      </c>
      <c r="AH800" s="178" t="str">
        <f t="shared" si="548"/>
        <v>Bu Arıza Aracın Servise Verilmesine Engel</v>
      </c>
      <c r="AI800" s="163" t="str">
        <f>[4]SayfaKAY!AV313</f>
        <v/>
      </c>
      <c r="AJ800" s="164" t="str">
        <f t="shared" si="549"/>
        <v/>
      </c>
      <c r="AK800" s="164" t="str">
        <f t="shared" si="550"/>
        <v/>
      </c>
      <c r="AL800" s="112" t="str">
        <f>[4]SayfaKAY!AX313</f>
        <v/>
      </c>
      <c r="AM800" s="257" t="str" cm="1">
        <f t="array" ref="AM800">IFERROR(IF(AND(P800&lt;&gt;"D(Arıza Değil)",AH800="Bu Arıza Aracın Servise Verilmesine Engel Değil"),
IF(Z800-F800&gt;0,(AB800-Y800)*24*60,
IF(OR(AND(G800&gt;$AS$1,G800&lt;$AT$1),AND(G800&gt;$AU$1,G800&lt;$AV$1)),
(AF800-H800)*24*60,     BH:BH0)),        AN800),0)</f>
        <v/>
      </c>
      <c r="AN800" s="257" t="str">
        <f t="shared" si="551"/>
        <v/>
      </c>
      <c r="AO800" s="174" t="str">
        <f>[4]SayfaKAY!AG313</f>
        <v>Atak</v>
      </c>
      <c r="AP800" s="174" t="str">
        <f>[4]SayfaKAY!AI313</f>
        <v>E840-7002</v>
      </c>
      <c r="AQ800" s="174" t="str">
        <f>[4]SayfaKAY!AQ313</f>
        <v/>
      </c>
      <c r="AR800" s="174" t="str">
        <f>[4]SayfaKAY!AH313</f>
        <v>Merkez Ünite AU300 (train bus, vehicle b</v>
      </c>
      <c r="AS800" s="174">
        <f>[4]SayfaKAY!AJ313</f>
        <v>1</v>
      </c>
      <c r="AT800" s="175" t="str">
        <f>[4]SayfaKAY!AM313</f>
        <v/>
      </c>
      <c r="AU800" s="176" t="str">
        <f>[4]SayfaKAY!AL313</f>
        <v/>
      </c>
      <c r="AV800" s="176" t="str">
        <f>[4]SayfaKAY!AP313</f>
        <v/>
      </c>
      <c r="AW800" s="177" t="str">
        <f>[4]SayfaKAY!AT313</f>
        <v/>
      </c>
      <c r="AX800" s="194" t="str">
        <f t="shared" si="552"/>
        <v/>
      </c>
      <c r="AY800" s="168"/>
      <c r="AZ800" s="167"/>
      <c r="BA800" s="113"/>
      <c r="BB800" s="171" t="str">
        <f t="shared" ref="BB800:BB805" si="578">IF($AQ$1="X", IF(AND(G800&gt;=$AS$1,G800&lt;=$AT$1),IF(P800&lt;&gt;"D(Arıza Değil)",AC800,0), IF(AND(G800&gt;=$AU$1,G800&lt;=$AV$1),IF(P800&lt;&gt;"D(Arıza Değil)",AC800,0), "")), "")</f>
        <v/>
      </c>
      <c r="BC800" s="114"/>
      <c r="BD800" s="114"/>
      <c r="BE800" s="114"/>
      <c r="BF800" s="114"/>
      <c r="BG800" s="114"/>
      <c r="BH800" s="114" t="str">
        <f>IFERROR(FRACAS!AN316, "Hata Var")</f>
        <v/>
      </c>
      <c r="BI800" s="114"/>
      <c r="BJ800" s="114"/>
      <c r="BK800" s="105" t="str">
        <f>[4]SayfaKAY!AW313</f>
        <v/>
      </c>
      <c r="BL800" s="105" t="str">
        <f>[4]SayfaKAY!V313</f>
        <v>ATAK ULAŞIM SAN.TİC.LTD.ŞTİ.</v>
      </c>
      <c r="BM800" s="114"/>
      <c r="BN800" s="171" t="str">
        <f t="shared" si="553"/>
        <v>x yok</v>
      </c>
      <c r="BO800" s="171" t="str">
        <f t="shared" si="554"/>
        <v>aynı gün giderilen arıza</v>
      </c>
      <c r="BP800" s="171" t="e">
        <f t="shared" si="555"/>
        <v>#VALUE!</v>
      </c>
      <c r="BQ800" s="226">
        <f t="shared" si="556"/>
        <v>2.9999999469146132</v>
      </c>
      <c r="BR800" s="226" t="e">
        <f t="shared" si="557"/>
        <v>#VALUE!</v>
      </c>
      <c r="BS800" s="226" t="e">
        <f t="shared" si="558"/>
        <v>#VALUE!</v>
      </c>
      <c r="BT800" s="114"/>
      <c r="BU800" s="242"/>
      <c r="BV800" s="233">
        <f t="shared" si="559"/>
        <v>-1</v>
      </c>
      <c r="BW800" s="226" t="str">
        <f t="shared" si="560"/>
        <v>Hayır, çakışma yok</v>
      </c>
      <c r="BX800" s="229"/>
      <c r="BY800" s="247">
        <f t="shared" si="561"/>
        <v>2.0833332964684814E-3</v>
      </c>
      <c r="BZ800" s="247" t="e">
        <f t="shared" si="562"/>
        <v>#VALUE!</v>
      </c>
      <c r="CA800" s="247" t="e">
        <f t="shared" si="563"/>
        <v>#VALUE!</v>
      </c>
      <c r="CB800" s="213"/>
      <c r="CC800" s="211"/>
      <c r="CD800" s="196"/>
      <c r="CE800" s="213">
        <v>312</v>
      </c>
      <c r="CF800" s="182">
        <f t="shared" si="564"/>
        <v>45603.597916666702</v>
      </c>
      <c r="CG800" s="182" t="str">
        <f t="shared" si="565"/>
        <v/>
      </c>
      <c r="CH800" s="196"/>
      <c r="CI800" s="196"/>
      <c r="CJ800" s="196"/>
      <c r="CK800" s="196" t="e">
        <f t="shared" si="566"/>
        <v>#VALUE!</v>
      </c>
      <c r="CL800" s="196">
        <f t="shared" si="567"/>
        <v>2.0833332964684814E-3</v>
      </c>
      <c r="CM800" s="196" t="e">
        <f t="shared" si="568"/>
        <v>#VALUE!</v>
      </c>
      <c r="CN800" s="114"/>
      <c r="CO800" s="115" t="str">
        <f t="shared" si="569"/>
        <v/>
      </c>
      <c r="CP800" s="116" t="e">
        <f t="shared" si="570"/>
        <v>#VALUE!</v>
      </c>
      <c r="CQ800" s="117">
        <f t="shared" si="571"/>
        <v>0.59791666670207633</v>
      </c>
      <c r="CR800" s="117">
        <f t="shared" si="572"/>
        <v>45603.6</v>
      </c>
      <c r="CS800" s="117" t="str">
        <f t="shared" si="573"/>
        <v/>
      </c>
      <c r="CT800" s="118">
        <f t="shared" si="574"/>
        <v>65668322.999999948</v>
      </c>
      <c r="CU800" s="118" t="e">
        <f t="shared" si="575"/>
        <v>#VALUE!</v>
      </c>
      <c r="CV800" s="118" t="e">
        <f t="shared" si="576"/>
        <v>#VALUE!</v>
      </c>
      <c r="CW800" s="119" t="e">
        <f t="shared" si="577"/>
        <v>#VALUE!</v>
      </c>
    </row>
    <row r="801" spans="1:101" ht="118.5" customHeight="1" x14ac:dyDescent="0.3">
      <c r="A801" s="160" t="str">
        <f>[4]SayfaKAY!C604</f>
        <v>KAY5+6</v>
      </c>
      <c r="B801" s="104" t="str">
        <f>[4]SayfaKAY!D604</f>
        <v>3878(7)</v>
      </c>
      <c r="C801" s="105" t="str">
        <f>[4]SayfaKAY!E604</f>
        <v>RB</v>
      </c>
      <c r="D801" s="105">
        <f>[4]SayfaKAY!F604</f>
        <v>77005</v>
      </c>
      <c r="E801" s="106" t="str">
        <f>[4]SayfaKAY!G604</f>
        <v>BOZ-KAY5+6-FF-603</v>
      </c>
      <c r="F801" s="193">
        <f t="shared" si="538"/>
        <v>45603</v>
      </c>
      <c r="G801" s="135">
        <f t="shared" si="539"/>
        <v>0.54583333330083406</v>
      </c>
      <c r="H801" s="235">
        <f>[4]SayfaKAY!H604</f>
        <v>45603.545833333301</v>
      </c>
      <c r="I801" s="104" t="str">
        <f>[4]SayfaKAY!I604</f>
        <v>Depo/Depot</v>
      </c>
      <c r="J801" s="103" t="str">
        <f>IF([4]SayfaKAY!J604="","",IF([4]SayfaKAY!J604="Müşteri","Notified by Customer","Notified by Bozankaya"))</f>
        <v>Notified by Customer</v>
      </c>
      <c r="K801" s="103" t="e">
        <f>VLOOKUP([4]SayfaKAY!L604,#REF!,2,FALSE)</f>
        <v>#REF!</v>
      </c>
      <c r="L801" s="165" t="str">
        <f>[4]SayfaKAY!X604</f>
        <v/>
      </c>
      <c r="M801" s="107" t="str">
        <f t="shared" si="540"/>
        <v>KAY5+6-BOZ-KAY5+6-FF-603</v>
      </c>
      <c r="N801" s="105" t="str">
        <f>[4]SayfaKAY!M604</f>
        <v>DBS şarteli çalışmıyor.</v>
      </c>
      <c r="O801" s="166" t="str">
        <f>[4]SayfaKAY!P604</f>
        <v>D-Arıza değil</v>
      </c>
      <c r="P801" s="166" t="str">
        <f>[4]SayfaKAY!Q604</f>
        <v>B(Servisten çekmeye etki eden arıza)</v>
      </c>
      <c r="Q801" s="166" t="str">
        <f>[4]SayfaKAY!R604</f>
        <v>N.A(Yaralanma yok)</v>
      </c>
      <c r="R801" s="132" t="str" cm="1">
        <f t="array" ref="R801">IF([4]SayfaKAY!U604="","",_xlfn.IFS([4]SayfaKAY!U604="Bozankaya","Bozankaya",[4]SayfaKAY!U604="Müşteri","Customer",[4]SayfaKAY!U604="Tedarikçi","Equipment Supplier"))</f>
        <v>Bozankaya</v>
      </c>
      <c r="S801" s="204" t="str">
        <f>[4]SayfaKAY!N604</f>
        <v>Test edildi. DBS şarteli çalışıyor.</v>
      </c>
      <c r="T801" s="133" t="str">
        <f>[4]SayfaKAY!AD604</f>
        <v>*Arıza çözülecek</v>
      </c>
      <c r="U801" s="132" t="str">
        <f>[4]SayfaKAY!W604</f>
        <v>Evet</v>
      </c>
      <c r="V801" s="108">
        <f>[4]SayfaKAY!AZ604</f>
        <v>2</v>
      </c>
      <c r="W801" s="136">
        <f t="shared" si="541"/>
        <v>45603</v>
      </c>
      <c r="X801" s="137" t="str">
        <f t="shared" si="542"/>
        <v>13:30</v>
      </c>
      <c r="Y801" s="235">
        <f>[4]SayfaKAY!AE604</f>
        <v>45603.5625</v>
      </c>
      <c r="Z801" s="109">
        <f t="shared" si="543"/>
        <v>45604</v>
      </c>
      <c r="AA801" s="110" t="str">
        <f t="shared" si="544"/>
        <v>15:00</v>
      </c>
      <c r="AB801" s="182">
        <f>[4]SayfaKAY!BA604</f>
        <v>45604.625</v>
      </c>
      <c r="AC801" s="257">
        <f t="shared" si="545"/>
        <v>1554.000000046799</v>
      </c>
      <c r="AD801" s="111">
        <f t="shared" si="546"/>
        <v>45604</v>
      </c>
      <c r="AE801" s="111" t="str">
        <f t="shared" si="547"/>
        <v>15:00</v>
      </c>
      <c r="AF801" s="235">
        <f>[4]SayfaKAY!BA604</f>
        <v>45604.625</v>
      </c>
      <c r="AG801" s="179" t="str">
        <f>[4]SayfaKAY!S604</f>
        <v>(II) Aynı Araçta Tekrarlayan Arıza</v>
      </c>
      <c r="AH801" s="178" t="str">
        <f t="shared" si="548"/>
        <v>Bu Arıza Aracın Servise Verilmesine Engel</v>
      </c>
      <c r="AI801" s="163" t="str">
        <f>[4]SayfaKAY!AV604</f>
        <v/>
      </c>
      <c r="AJ801" s="164" t="str">
        <f t="shared" si="549"/>
        <v/>
      </c>
      <c r="AK801" s="164" t="str">
        <f t="shared" si="550"/>
        <v/>
      </c>
      <c r="AL801" s="112" t="str">
        <f>[4]SayfaKAY!AX604</f>
        <v/>
      </c>
      <c r="AM801" s="257" cm="1">
        <f t="array" ref="AM801">IFERROR(IF(AND(P801&lt;&gt;"D(Arıza Değil)",AH801="Bu Arıza Aracın Servise Verilmesine Engel Değil"),
IF(Z801-F801&gt;0,(AB801-Y801)*24*60,
IF(OR(AND(G801&gt;$AS$1,G801&lt;$AT$1),AND(G801&gt;$AU$1,G801&lt;$AV$1)),
(AF801-H801)*24*60,     BH:BH0)),        AN801),0)</f>
        <v>1554.000000046799</v>
      </c>
      <c r="AN801" s="257">
        <f t="shared" si="551"/>
        <v>1554.000000046799</v>
      </c>
      <c r="AO801" s="174" t="str">
        <f>[4]SayfaKAY!AG604</f>
        <v/>
      </c>
      <c r="AP801" s="174" t="str">
        <f>[4]SayfaKAY!AI604</f>
        <v/>
      </c>
      <c r="AQ801" s="174" t="str">
        <f>[4]SayfaKAY!AQ604</f>
        <v/>
      </c>
      <c r="AR801" s="174" t="str">
        <f>[4]SayfaKAY!AH604</f>
        <v/>
      </c>
      <c r="AS801" s="174" t="str">
        <f>[4]SayfaKAY!AJ604</f>
        <v/>
      </c>
      <c r="AT801" s="175" t="str">
        <f>[4]SayfaKAY!AM604</f>
        <v/>
      </c>
      <c r="AU801" s="176" t="str">
        <f>[4]SayfaKAY!AL604</f>
        <v/>
      </c>
      <c r="AV801" s="176" t="str">
        <f>[4]SayfaKAY!AP604</f>
        <v/>
      </c>
      <c r="AW801" s="177" t="str">
        <f>[4]SayfaKAY!AT604</f>
        <v/>
      </c>
      <c r="AX801" s="194">
        <f t="shared" si="552"/>
        <v>34188.000001029577</v>
      </c>
      <c r="AY801" s="168"/>
      <c r="AZ801" s="167"/>
      <c r="BA801" s="113"/>
      <c r="BB801" s="171" t="str">
        <f t="shared" si="578"/>
        <v/>
      </c>
      <c r="BC801" s="114"/>
      <c r="BD801" s="114"/>
      <c r="BE801" s="114"/>
      <c r="BF801" s="114"/>
      <c r="BG801" s="114"/>
      <c r="BH801" s="114" t="str">
        <f>IFERROR(FRACAS!AN607, "Hata Var")</f>
        <v/>
      </c>
      <c r="BI801" s="114"/>
      <c r="BJ801" s="114"/>
      <c r="BK801" s="105" t="str">
        <f>[4]SayfaKAY!AW604</f>
        <v/>
      </c>
      <c r="BL801" s="105" t="str">
        <f>[4]SayfaKAY!V604</f>
        <v>Üretim</v>
      </c>
      <c r="BM801" s="114"/>
      <c r="BN801" s="171" t="str">
        <f t="shared" si="553"/>
        <v>x yok</v>
      </c>
      <c r="BO801" s="171" t="b">
        <f t="shared" si="554"/>
        <v>0</v>
      </c>
      <c r="BP801" s="171" t="str">
        <f t="shared" si="555"/>
        <v>Bir günden fazla süren arıza</v>
      </c>
      <c r="BQ801" s="226">
        <f t="shared" si="556"/>
        <v>24.000000046798959</v>
      </c>
      <c r="BR801" s="226">
        <f t="shared" si="557"/>
        <v>1530</v>
      </c>
      <c r="BS801" s="226">
        <f t="shared" si="558"/>
        <v>1554.000000046799</v>
      </c>
      <c r="BT801" s="114"/>
      <c r="BU801" s="242"/>
      <c r="BV801" s="233">
        <f t="shared" si="559"/>
        <v>1</v>
      </c>
      <c r="BW801" s="226" t="str">
        <f t="shared" si="560"/>
        <v>Evet, çakışma var</v>
      </c>
      <c r="BX801" s="229"/>
      <c r="BY801" s="247">
        <f t="shared" si="561"/>
        <v>1.6666666699165944E-2</v>
      </c>
      <c r="BZ801" s="247">
        <f t="shared" si="562"/>
        <v>1.0625</v>
      </c>
      <c r="CA801" s="247">
        <f t="shared" si="563"/>
        <v>1.0791666666991659</v>
      </c>
      <c r="CB801" s="213"/>
      <c r="CC801" s="211"/>
      <c r="CD801" s="196"/>
      <c r="CE801" s="213">
        <v>603</v>
      </c>
      <c r="CF801" s="182">
        <f t="shared" si="564"/>
        <v>45603.545833333301</v>
      </c>
      <c r="CG801" s="182">
        <f t="shared" si="565"/>
        <v>45604.625</v>
      </c>
      <c r="CH801" s="196"/>
      <c r="CI801" s="196"/>
      <c r="CJ801" s="196"/>
      <c r="CK801" s="196">
        <f t="shared" si="566"/>
        <v>1.0625</v>
      </c>
      <c r="CL801" s="196">
        <f t="shared" si="567"/>
        <v>1.6666666699165944E-2</v>
      </c>
      <c r="CM801" s="196">
        <f t="shared" si="568"/>
        <v>1.0791666666991659</v>
      </c>
      <c r="CN801" s="114"/>
      <c r="CO801" s="115">
        <f t="shared" si="569"/>
        <v>1554.000000046799</v>
      </c>
      <c r="CP801" s="116">
        <f t="shared" si="570"/>
        <v>63.75</v>
      </c>
      <c r="CQ801" s="117">
        <f t="shared" si="571"/>
        <v>0.54583333330083406</v>
      </c>
      <c r="CR801" s="117">
        <f t="shared" si="572"/>
        <v>45603.5625</v>
      </c>
      <c r="CS801" s="117">
        <f t="shared" si="573"/>
        <v>45604.625</v>
      </c>
      <c r="CT801" s="118">
        <f t="shared" si="574"/>
        <v>65668344.000000045</v>
      </c>
      <c r="CU801" s="118">
        <f t="shared" si="575"/>
        <v>1530</v>
      </c>
      <c r="CV801" s="118">
        <f t="shared" si="576"/>
        <v>65669874.000000045</v>
      </c>
      <c r="CW801" s="119">
        <f t="shared" si="577"/>
        <v>0.99997670164556729</v>
      </c>
    </row>
    <row r="802" spans="1:101" ht="118.5" customHeight="1" x14ac:dyDescent="0.3">
      <c r="A802" s="160" t="str">
        <f>[4]SayfaKAY!C689</f>
        <v>KAY5+6</v>
      </c>
      <c r="B802" s="104" t="str">
        <f>[4]SayfaKAY!D689</f>
        <v>3882(11)</v>
      </c>
      <c r="C802" s="105" t="str">
        <f>[4]SayfaKAY!E689</f>
        <v>MA</v>
      </c>
      <c r="D802" s="105">
        <f>[4]SayfaKAY!F689</f>
        <v>35150</v>
      </c>
      <c r="E802" s="106" t="str">
        <f>[4]SayfaKAY!G689</f>
        <v>BOZ-KAY5+6-FF-674</v>
      </c>
      <c r="F802" s="193">
        <f t="shared" si="538"/>
        <v>45602</v>
      </c>
      <c r="G802" s="135">
        <f t="shared" si="539"/>
        <v>0.16388888889923692</v>
      </c>
      <c r="H802" s="235">
        <f>[4]SayfaKAY!H689</f>
        <v>45602.163888888899</v>
      </c>
      <c r="I802" s="104" t="str">
        <f>[4]SayfaKAY!I689</f>
        <v>Hat/Line</v>
      </c>
      <c r="J802" s="103" t="str">
        <f>IF([4]SayfaKAY!J689="","",IF([4]SayfaKAY!J689="Müşteri","Notified by Customer","Notified by Bozankaya"))</f>
        <v>Notified by Customer</v>
      </c>
      <c r="K802" s="103" t="e">
        <f>VLOOKUP([4]SayfaKAY!L689,#REF!,2,FALSE)</f>
        <v>#REF!</v>
      </c>
      <c r="L802" s="165" t="str">
        <f>[4]SayfaKAY!X689</f>
        <v>ELTESAN ELEKTRO MEKANİK SOĞUTMA SAN</v>
      </c>
      <c r="M802" s="107" t="str">
        <f t="shared" si="540"/>
        <v>KAY5+6-BOZ-KAY5+6-FF-674</v>
      </c>
      <c r="N802" s="105" t="str">
        <f>[4]SayfaKAY!M689</f>
        <v>CA Kabin klimalar soğuk üflüyor</v>
      </c>
      <c r="O802" s="166" t="str">
        <f>[4]SayfaKAY!P689</f>
        <v>C-Uyarı, sürüş devamlılığı</v>
      </c>
      <c r="P802" s="166" t="str">
        <f>[4]SayfaKAY!Q689</f>
        <v>B(Servisten çekmeye etki eden arıza)</v>
      </c>
      <c r="Q802" s="166" t="str">
        <f>[4]SayfaKAY!R689</f>
        <v>N.A(Yaralanma yok)</v>
      </c>
      <c r="R802" s="132" t="str" cm="1">
        <f t="array" ref="R802">IF([4]SayfaKAY!U689="","",_xlfn.IFS([4]SayfaKAY!U689="Bozankaya","Bozankaya",[4]SayfaKAY!U689="Müşteri","Customer",[4]SayfaKAY!U689="Tedarikçi","Equipment Supplier"))</f>
        <v>Equipment Supplier</v>
      </c>
      <c r="S802" s="204" t="str">
        <f>[4]SayfaKAY!N689</f>
        <v>Mastercard resetlendi,ısıtma yapıyor</v>
      </c>
      <c r="T802" s="133" t="str">
        <f>[4]SayfaKAY!AD689</f>
        <v>*Reset edildi</v>
      </c>
      <c r="U802" s="132" t="str">
        <f>[4]SayfaKAY!W689</f>
        <v>Evet</v>
      </c>
      <c r="V802" s="108">
        <f>[4]SayfaKAY!AZ689</f>
        <v>1</v>
      </c>
      <c r="W802" s="136">
        <f t="shared" si="541"/>
        <v>45601</v>
      </c>
      <c r="X802" s="137" t="str">
        <f t="shared" si="542"/>
        <v>05:00</v>
      </c>
      <c r="Y802" s="235">
        <f>[4]SayfaKAY!AE689</f>
        <v>45601.208333333299</v>
      </c>
      <c r="Z802" s="109">
        <f t="shared" si="543"/>
        <v>45602</v>
      </c>
      <c r="AA802" s="110" t="str">
        <f t="shared" si="544"/>
        <v>07:00</v>
      </c>
      <c r="AB802" s="182">
        <f>[4]SayfaKAY!BA689</f>
        <v>45602.291666666701</v>
      </c>
      <c r="AC802" s="257">
        <f t="shared" si="545"/>
        <v>184.00000003399327</v>
      </c>
      <c r="AD802" s="111">
        <f t="shared" si="546"/>
        <v>45602</v>
      </c>
      <c r="AE802" s="111" t="str">
        <f t="shared" si="547"/>
        <v>07:00</v>
      </c>
      <c r="AF802" s="235">
        <f>[4]SayfaKAY!BA689</f>
        <v>45602.291666666701</v>
      </c>
      <c r="AG802" s="179" t="str">
        <f>[4]SayfaKAY!S689</f>
        <v>(III) Farklı Araçlarda Tekrarlayan Arıza</v>
      </c>
      <c r="AH802" s="178" t="str">
        <f t="shared" si="548"/>
        <v>Bu Arıza Aracın Servise Verilmesine Engel</v>
      </c>
      <c r="AI802" s="163" t="str">
        <f>[4]SayfaKAY!AV689</f>
        <v/>
      </c>
      <c r="AJ802" s="164" t="str">
        <f t="shared" si="549"/>
        <v/>
      </c>
      <c r="AK802" s="164" t="str">
        <f t="shared" si="550"/>
        <v/>
      </c>
      <c r="AL802" s="112" t="str">
        <f>[4]SayfaKAY!AX689</f>
        <v/>
      </c>
      <c r="AM802" s="257" cm="1">
        <f t="array" ref="AM802">IFERROR(IF(AND(P802&lt;&gt;"D(Arıza Değil)",AH802="Bu Arıza Aracın Servise Verilmesine Engel Değil"),
IF(Z802-F802&gt;0,(AB802-Y802)*24*60,
IF(OR(AND(G802&gt;$AS$1,G802&lt;$AT$1),AND(G802&gt;$AU$1,G802&lt;$AV$1)),
(AF802-H802)*24*60,     BH:BH0)),        AN802),0)</f>
        <v>184.00000003399327</v>
      </c>
      <c r="AN802" s="257">
        <f t="shared" si="551"/>
        <v>184.00000003399327</v>
      </c>
      <c r="AO802" s="174" t="str">
        <f>[4]SayfaKAY!AG689</f>
        <v/>
      </c>
      <c r="AP802" s="174" t="str">
        <f>[4]SayfaKAY!AI689</f>
        <v/>
      </c>
      <c r="AQ802" s="174" t="str">
        <f>[4]SayfaKAY!AQ689</f>
        <v/>
      </c>
      <c r="AR802" s="174" t="str">
        <f>[4]SayfaKAY!AH689</f>
        <v/>
      </c>
      <c r="AS802" s="174" t="str">
        <f>[4]SayfaKAY!AJ689</f>
        <v/>
      </c>
      <c r="AT802" s="175" t="str">
        <f>[4]SayfaKAY!AM689</f>
        <v/>
      </c>
      <c r="AU802" s="176" t="str">
        <f>[4]SayfaKAY!AL689</f>
        <v/>
      </c>
      <c r="AV802" s="176" t="str">
        <f>[4]SayfaKAY!AP689</f>
        <v/>
      </c>
      <c r="AW802" s="177" t="str">
        <f>[4]SayfaKAY!AT689</f>
        <v/>
      </c>
      <c r="AX802" s="194">
        <f t="shared" si="552"/>
        <v>2024.000000373926</v>
      </c>
      <c r="AY802" s="168"/>
      <c r="AZ802" s="167"/>
      <c r="BA802" s="113"/>
      <c r="BB802" s="171" t="str">
        <f t="shared" si="578"/>
        <v/>
      </c>
      <c r="BC802" s="114"/>
      <c r="BD802" s="114"/>
      <c r="BE802" s="114"/>
      <c r="BF802" s="114"/>
      <c r="BG802" s="114"/>
      <c r="BH802" s="114">
        <f>IFERROR(FRACAS!AN692, "Hata Var")</f>
        <v>119.00000001071021</v>
      </c>
      <c r="BI802" s="114"/>
      <c r="BJ802" s="114"/>
      <c r="BK802" s="105" t="str">
        <f>[4]SayfaKAY!AW689</f>
        <v/>
      </c>
      <c r="BL802" s="105" t="str">
        <f>[4]SayfaKAY!V689</f>
        <v>ELTESAN ELEKTRO MEKANİK SOĞUTMA SAN</v>
      </c>
      <c r="BM802" s="114"/>
      <c r="BN802" s="171" t="str">
        <f t="shared" si="553"/>
        <v>x yok</v>
      </c>
      <c r="BO802" s="171" t="b">
        <f t="shared" si="554"/>
        <v>0</v>
      </c>
      <c r="BP802" s="171" t="b">
        <f t="shared" si="555"/>
        <v>0</v>
      </c>
      <c r="BQ802" s="226">
        <f t="shared" si="556"/>
        <v>-1376.0000000637956</v>
      </c>
      <c r="BR802" s="226">
        <f t="shared" si="557"/>
        <v>1560.0000000977889</v>
      </c>
      <c r="BS802" s="226">
        <f t="shared" si="558"/>
        <v>184.00000003399327</v>
      </c>
      <c r="BT802" s="114"/>
      <c r="BU802" s="242"/>
      <c r="BV802" s="233">
        <f t="shared" si="559"/>
        <v>1</v>
      </c>
      <c r="BW802" s="226" t="str">
        <f t="shared" si="560"/>
        <v>Evet, çakışma var</v>
      </c>
      <c r="BX802" s="229"/>
      <c r="BY802" s="247">
        <f t="shared" si="561"/>
        <v>-0.95555555559985805</v>
      </c>
      <c r="BZ802" s="247">
        <f t="shared" si="562"/>
        <v>1.0833333334012423</v>
      </c>
      <c r="CA802" s="247">
        <f t="shared" si="563"/>
        <v>0.12777777780138422</v>
      </c>
      <c r="CB802" s="213"/>
      <c r="CC802" s="211"/>
      <c r="CD802" s="196"/>
      <c r="CE802" s="213">
        <v>688</v>
      </c>
      <c r="CF802" s="182">
        <f t="shared" si="564"/>
        <v>45602.163888888899</v>
      </c>
      <c r="CG802" s="182">
        <f t="shared" si="565"/>
        <v>45602.291666666701</v>
      </c>
      <c r="CH802" s="196"/>
      <c r="CI802" s="196"/>
      <c r="CJ802" s="196"/>
      <c r="CK802" s="196">
        <f t="shared" si="566"/>
        <v>1.0833333334012423</v>
      </c>
      <c r="CL802" s="196">
        <f t="shared" si="567"/>
        <v>-0.95555555559985805</v>
      </c>
      <c r="CM802" s="196">
        <f t="shared" si="568"/>
        <v>0.12777777780138422</v>
      </c>
      <c r="CN802" s="114"/>
      <c r="CO802" s="115">
        <f t="shared" si="569"/>
        <v>184.00000003399327</v>
      </c>
      <c r="CP802" s="116">
        <f t="shared" si="570"/>
        <v>65.000000004074536</v>
      </c>
      <c r="CQ802" s="117">
        <f t="shared" si="571"/>
        <v>0.16388888889923692</v>
      </c>
      <c r="CR802" s="117">
        <f t="shared" si="572"/>
        <v>45601.208333333299</v>
      </c>
      <c r="CS802" s="117">
        <f t="shared" si="573"/>
        <v>45602.291666666701</v>
      </c>
      <c r="CT802" s="118">
        <f t="shared" si="574"/>
        <v>65665503.999999933</v>
      </c>
      <c r="CU802" s="118">
        <f t="shared" si="575"/>
        <v>1560.0000000977889</v>
      </c>
      <c r="CV802" s="118">
        <f t="shared" si="576"/>
        <v>65667064.000000037</v>
      </c>
      <c r="CW802" s="119">
        <f t="shared" si="577"/>
        <v>0.99997624379856387</v>
      </c>
    </row>
    <row r="803" spans="1:101" ht="118.5" customHeight="1" x14ac:dyDescent="0.3">
      <c r="A803" s="160" t="str">
        <f>[4]SayfaKAY!C705</f>
        <v>KAY5+6</v>
      </c>
      <c r="B803" s="104" t="str">
        <f>[4]SayfaKAY!D705</f>
        <v>3876(5)</v>
      </c>
      <c r="C803" s="105" t="str">
        <f>[4]SayfaKAY!E705</f>
        <v>MB</v>
      </c>
      <c r="D803" s="105">
        <f>[4]SayfaKAY!F705</f>
        <v>97516</v>
      </c>
      <c r="E803" s="106" t="str">
        <f>[4]SayfaKAY!G705</f>
        <v>BOZ-KAY5+6-FF-692</v>
      </c>
      <c r="F803" s="193">
        <f t="shared" si="538"/>
        <v>45602</v>
      </c>
      <c r="G803" s="135">
        <f t="shared" si="539"/>
        <v>0.16527777779992903</v>
      </c>
      <c r="H803" s="235">
        <f>[4]SayfaKAY!H705</f>
        <v>45602.1652777778</v>
      </c>
      <c r="I803" s="104" t="str">
        <f>[4]SayfaKAY!I705</f>
        <v>Hat/Line</v>
      </c>
      <c r="J803" s="103" t="str">
        <f>IF([4]SayfaKAY!J705="","",IF([4]SayfaKAY!J705="Müşteri","Notified by Customer","Notified by Bozankaya"))</f>
        <v>Notified by Customer</v>
      </c>
      <c r="K803" s="103" t="e">
        <f>VLOOKUP([4]SayfaKAY!L705,#REF!,2,FALSE)</f>
        <v>#REF!</v>
      </c>
      <c r="L803" s="165" t="str">
        <f>[4]SayfaKAY!X705</f>
        <v>ELTESAN ELEKTRO MEKANİK SOĞUTMA SAN</v>
      </c>
      <c r="M803" s="107" t="str">
        <f t="shared" si="540"/>
        <v>KAY5+6-BOZ-KAY5+6-FF-692</v>
      </c>
      <c r="N803" s="105" t="str">
        <f>[4]SayfaKAY!M705</f>
        <v>Yolcu bölümü ve cb kabin klimaları kısa süreli çalışıp geri duruyor.</v>
      </c>
      <c r="O803" s="166" t="str">
        <f>[4]SayfaKAY!P705</f>
        <v>D-Arıza değil</v>
      </c>
      <c r="P803" s="166" t="str">
        <f>[4]SayfaKAY!Q705</f>
        <v>B(Servisten çekmeye etki eden arıza)</v>
      </c>
      <c r="Q803" s="166" t="str">
        <f>[4]SayfaKAY!R705</f>
        <v>N.A(Yaralanma yok)</v>
      </c>
      <c r="R803" s="132" t="str" cm="1">
        <f t="array" ref="R803">IF([4]SayfaKAY!U705="","",_xlfn.IFS([4]SayfaKAY!U705="Bozankaya","Bozankaya",[4]SayfaKAY!U705="Müşteri","Customer",[4]SayfaKAY!U705="Tedarikçi","Equipment Supplier"))</f>
        <v>Equipment Supplier</v>
      </c>
      <c r="S803" s="204" t="str">
        <f>[4]SayfaKAY!N705</f>
        <v>Mastercard hardreset atıldı. Yazılım yüklendi.</v>
      </c>
      <c r="T803" s="133" t="str">
        <f>[4]SayfaKAY!AD705</f>
        <v>*Reset edildi</v>
      </c>
      <c r="U803" s="132" t="str">
        <f>[4]SayfaKAY!W705</f>
        <v>Evet</v>
      </c>
      <c r="V803" s="108">
        <f>[4]SayfaKAY!AZ705</f>
        <v>2</v>
      </c>
      <c r="W803" s="136">
        <f t="shared" si="541"/>
        <v>45601</v>
      </c>
      <c r="X803" s="137" t="str">
        <f t="shared" si="542"/>
        <v>05:00</v>
      </c>
      <c r="Y803" s="235">
        <f>[4]SayfaKAY!AE705</f>
        <v>45601.208333333299</v>
      </c>
      <c r="Z803" s="109">
        <f t="shared" si="543"/>
        <v>45602</v>
      </c>
      <c r="AA803" s="110" t="str">
        <f t="shared" si="544"/>
        <v>06:00</v>
      </c>
      <c r="AB803" s="182">
        <f>[4]SayfaKAY!BA705</f>
        <v>45602.25</v>
      </c>
      <c r="AC803" s="257">
        <f t="shared" si="545"/>
        <v>121.9999999681022</v>
      </c>
      <c r="AD803" s="111">
        <f t="shared" si="546"/>
        <v>45602</v>
      </c>
      <c r="AE803" s="111" t="str">
        <f t="shared" si="547"/>
        <v>06:00</v>
      </c>
      <c r="AF803" s="235">
        <f>[4]SayfaKAY!BA705</f>
        <v>45602.25</v>
      </c>
      <c r="AG803" s="179" t="str">
        <f>[4]SayfaKAY!S705</f>
        <v>(III) Farklı Araçlarda Tekrarlayan Arıza</v>
      </c>
      <c r="AH803" s="178" t="str">
        <f t="shared" si="548"/>
        <v>Bu Arıza Aracın Servise Verilmesine Engel</v>
      </c>
      <c r="AI803" s="163" t="str">
        <f>[4]SayfaKAY!AV705</f>
        <v/>
      </c>
      <c r="AJ803" s="164" t="str">
        <f t="shared" si="549"/>
        <v/>
      </c>
      <c r="AK803" s="164" t="str">
        <f t="shared" si="550"/>
        <v/>
      </c>
      <c r="AL803" s="112" t="str">
        <f>[4]SayfaKAY!AX705</f>
        <v/>
      </c>
      <c r="AM803" s="257" cm="1">
        <f t="array" ref="AM803">IFERROR(IF(AND(P803&lt;&gt;"D(Arıza Değil)",AH803="Bu Arıza Aracın Servise Verilmesine Engel Değil"),
IF(Z803-F803&gt;0,(AB803-Y803)*24*60,
IF(OR(AND(G803&gt;$AS$1,G803&lt;$AT$1),AND(G803&gt;$AU$1,G803&lt;$AV$1)),
(AF803-H803)*24*60,     BH:BH0)),        AN803),0)</f>
        <v>121.9999999681022</v>
      </c>
      <c r="AN803" s="257">
        <f t="shared" si="551"/>
        <v>121.9999999681022</v>
      </c>
      <c r="AO803" s="174" t="str">
        <f>[4]SayfaKAY!AG705</f>
        <v/>
      </c>
      <c r="AP803" s="174" t="str">
        <f>[4]SayfaKAY!AI705</f>
        <v/>
      </c>
      <c r="AQ803" s="174" t="str">
        <f>[4]SayfaKAY!AQ705</f>
        <v/>
      </c>
      <c r="AR803" s="174" t="str">
        <f>[4]SayfaKAY!AH705</f>
        <v/>
      </c>
      <c r="AS803" s="174" t="str">
        <f>[4]SayfaKAY!AJ705</f>
        <v/>
      </c>
      <c r="AT803" s="175" t="str">
        <f>[4]SayfaKAY!AM705</f>
        <v/>
      </c>
      <c r="AU803" s="176" t="str">
        <f>[4]SayfaKAY!AL705</f>
        <v/>
      </c>
      <c r="AV803" s="176" t="str">
        <f>[4]SayfaKAY!AP705</f>
        <v/>
      </c>
      <c r="AW803" s="177" t="str">
        <f>[4]SayfaKAY!AT705</f>
        <v/>
      </c>
      <c r="AX803" s="194">
        <f t="shared" si="552"/>
        <v>2683.9999992982484</v>
      </c>
      <c r="AY803" s="168"/>
      <c r="AZ803" s="167"/>
      <c r="BA803" s="113"/>
      <c r="BB803" s="171" t="str">
        <f t="shared" si="578"/>
        <v/>
      </c>
      <c r="BC803" s="114"/>
      <c r="BD803" s="114"/>
      <c r="BE803" s="114"/>
      <c r="BF803" s="114"/>
      <c r="BG803" s="114"/>
      <c r="BH803" s="114">
        <f>IFERROR(FRACAS!AN708, "Hata Var")</f>
        <v>85.999999966006726</v>
      </c>
      <c r="BI803" s="114"/>
      <c r="BJ803" s="114"/>
      <c r="BK803" s="105" t="str">
        <f>[4]SayfaKAY!AW705</f>
        <v/>
      </c>
      <c r="BL803" s="105" t="str">
        <f>[4]SayfaKAY!V705</f>
        <v>ELTESAN ELEKTRO MEKANİK SOĞUTMA SAN</v>
      </c>
      <c r="BM803" s="114"/>
      <c r="BN803" s="171" t="str">
        <f t="shared" si="553"/>
        <v>x yok</v>
      </c>
      <c r="BO803" s="171" t="b">
        <f t="shared" si="554"/>
        <v>0</v>
      </c>
      <c r="BP803" s="171" t="b">
        <f t="shared" si="555"/>
        <v>0</v>
      </c>
      <c r="BQ803" s="226">
        <f t="shared" si="556"/>
        <v>-1378.0000000807922</v>
      </c>
      <c r="BR803" s="226">
        <f t="shared" si="557"/>
        <v>1500.0000000488944</v>
      </c>
      <c r="BS803" s="226">
        <f t="shared" si="558"/>
        <v>121.9999999681022</v>
      </c>
      <c r="BT803" s="114"/>
      <c r="BU803" s="242"/>
      <c r="BV803" s="233">
        <f t="shared" si="559"/>
        <v>3</v>
      </c>
      <c r="BW803" s="226" t="str">
        <f t="shared" si="560"/>
        <v>Evet, çakışma var</v>
      </c>
      <c r="BX803" s="229"/>
      <c r="BY803" s="247">
        <f t="shared" si="561"/>
        <v>-0.95694444450055016</v>
      </c>
      <c r="BZ803" s="247">
        <f t="shared" si="562"/>
        <v>1.0416666667006211</v>
      </c>
      <c r="CA803" s="247">
        <f t="shared" si="563"/>
        <v>8.4722222200070973E-2</v>
      </c>
      <c r="CB803" s="213"/>
      <c r="CC803" s="211"/>
      <c r="CD803" s="196"/>
      <c r="CE803" s="213">
        <v>704</v>
      </c>
      <c r="CF803" s="182">
        <f t="shared" si="564"/>
        <v>45602.1652777778</v>
      </c>
      <c r="CG803" s="182">
        <f t="shared" si="565"/>
        <v>45602.25</v>
      </c>
      <c r="CH803" s="196"/>
      <c r="CI803" s="196"/>
      <c r="CJ803" s="196"/>
      <c r="CK803" s="196">
        <f t="shared" si="566"/>
        <v>1.0416666667006211</v>
      </c>
      <c r="CL803" s="196">
        <f t="shared" si="567"/>
        <v>-0.95694444450055016</v>
      </c>
      <c r="CM803" s="196">
        <f t="shared" si="568"/>
        <v>8.4722222200070973E-2</v>
      </c>
      <c r="CN803" s="114"/>
      <c r="CO803" s="115">
        <f t="shared" si="569"/>
        <v>121.9999999681022</v>
      </c>
      <c r="CP803" s="116">
        <f t="shared" si="570"/>
        <v>62.500000002037268</v>
      </c>
      <c r="CQ803" s="117">
        <f t="shared" si="571"/>
        <v>0.16527777779992903</v>
      </c>
      <c r="CR803" s="117">
        <f t="shared" si="572"/>
        <v>45601.208333333299</v>
      </c>
      <c r="CS803" s="117">
        <f t="shared" si="573"/>
        <v>45602.25</v>
      </c>
      <c r="CT803" s="118">
        <f t="shared" si="574"/>
        <v>65665501.999999918</v>
      </c>
      <c r="CU803" s="118">
        <f t="shared" si="575"/>
        <v>1500.0000000488944</v>
      </c>
      <c r="CV803" s="118">
        <f t="shared" si="576"/>
        <v>65667001.99999997</v>
      </c>
      <c r="CW803" s="119">
        <f t="shared" si="577"/>
        <v>0.99997715747705285</v>
      </c>
    </row>
    <row r="804" spans="1:101" ht="118.5" customHeight="1" x14ac:dyDescent="0.3">
      <c r="A804" s="160" t="str">
        <f>[4]SayfaKAY!C706</f>
        <v>KAY5+6</v>
      </c>
      <c r="B804" s="104" t="str">
        <f>[4]SayfaKAY!D706</f>
        <v>3876(5)</v>
      </c>
      <c r="C804" s="105" t="str">
        <f>[4]SayfaKAY!E706</f>
        <v>MB</v>
      </c>
      <c r="D804" s="105">
        <f>[4]SayfaKAY!F706</f>
        <v>97516</v>
      </c>
      <c r="E804" s="106" t="str">
        <f>[4]SayfaKAY!G706</f>
        <v>BOZ-KAY5+6-FF-693</v>
      </c>
      <c r="F804" s="193">
        <f t="shared" si="538"/>
        <v>45602</v>
      </c>
      <c r="G804" s="135">
        <f t="shared" si="539"/>
        <v>0.28680555560276844</v>
      </c>
      <c r="H804" s="235">
        <f>[4]SayfaKAY!H706</f>
        <v>45602.286805555603</v>
      </c>
      <c r="I804" s="104" t="str">
        <f>[4]SayfaKAY!I706</f>
        <v>Hat/Line</v>
      </c>
      <c r="J804" s="103" t="str">
        <f>IF([4]SayfaKAY!J706="","",IF([4]SayfaKAY!J706="Müşteri","Notified by Customer","Notified by Bozankaya"))</f>
        <v>Notified by Customer</v>
      </c>
      <c r="K804" s="103" t="e">
        <f>VLOOKUP([4]SayfaKAY!L706,#REF!,2,FALSE)</f>
        <v>#REF!</v>
      </c>
      <c r="L804" s="165" t="str">
        <f>[4]SayfaKAY!X706</f>
        <v>ELTESAN ELEKTRO MEKANİK SOĞUTMA SAN</v>
      </c>
      <c r="M804" s="107" t="str">
        <f t="shared" si="540"/>
        <v>KAY5+6-BOZ-KAY5+6-FF-693</v>
      </c>
      <c r="N804" s="105" t="str">
        <f>[4]SayfaKAY!M706</f>
        <v>Aracın CB kabin klimaları yetersiz soğutma yapmıyor. Yolcu bölümü RB bölümü klimalar yetersiz. Yolcu şikayeti.</v>
      </c>
      <c r="O804" s="166" t="str">
        <f>[4]SayfaKAY!P706</f>
        <v>D-Arıza değil</v>
      </c>
      <c r="P804" s="166" t="str">
        <f>[4]SayfaKAY!Q706</f>
        <v>B(Servisten çekmeye etki eden arıza)</v>
      </c>
      <c r="Q804" s="166" t="str">
        <f>[4]SayfaKAY!R706</f>
        <v>N.A(Yaralanma yok)</v>
      </c>
      <c r="R804" s="132" t="str" cm="1">
        <f t="array" ref="R804">IF([4]SayfaKAY!U706="","",_xlfn.IFS([4]SayfaKAY!U706="Bozankaya","Bozankaya",[4]SayfaKAY!U706="Müşteri","Customer",[4]SayfaKAY!U706="Tedarikçi","Equipment Supplier"))</f>
        <v>Equipment Supplier</v>
      </c>
      <c r="S804" s="204" t="str">
        <f>[4]SayfaKAY!N706</f>
        <v>Araç resetlendi. sorun giderildi.</v>
      </c>
      <c r="T804" s="133" t="str">
        <f>[4]SayfaKAY!AD706</f>
        <v>*Reset edildi</v>
      </c>
      <c r="U804" s="132" t="str">
        <f>[4]SayfaKAY!W706</f>
        <v>Evet</v>
      </c>
      <c r="V804" s="108">
        <f>[4]SayfaKAY!AZ706</f>
        <v>2</v>
      </c>
      <c r="W804" s="136">
        <f t="shared" si="541"/>
        <v>45601</v>
      </c>
      <c r="X804" s="137" t="str">
        <f t="shared" si="542"/>
        <v>08:00</v>
      </c>
      <c r="Y804" s="235">
        <f>[4]SayfaKAY!AE706</f>
        <v>45601.333333333299</v>
      </c>
      <c r="Z804" s="109">
        <f t="shared" si="543"/>
        <v>45602</v>
      </c>
      <c r="AA804" s="110" t="str">
        <f t="shared" si="544"/>
        <v>09:00</v>
      </c>
      <c r="AB804" s="182">
        <f>[4]SayfaKAY!BA706</f>
        <v>45602.375</v>
      </c>
      <c r="AC804" s="257">
        <f t="shared" si="545"/>
        <v>126.99999993201345</v>
      </c>
      <c r="AD804" s="111">
        <f t="shared" si="546"/>
        <v>45602</v>
      </c>
      <c r="AE804" s="111" t="str">
        <f t="shared" si="547"/>
        <v>09:00</v>
      </c>
      <c r="AF804" s="235">
        <f>[4]SayfaKAY!BA706</f>
        <v>45602.375</v>
      </c>
      <c r="AG804" s="179" t="str">
        <f>[4]SayfaKAY!S706</f>
        <v>(III) Farklı Araçlarda Tekrarlayan Arıza</v>
      </c>
      <c r="AH804" s="178" t="str">
        <f t="shared" si="548"/>
        <v>Bu Arıza Aracın Servise Verilmesine Engel</v>
      </c>
      <c r="AI804" s="163" t="str">
        <f>[4]SayfaKAY!AV706</f>
        <v/>
      </c>
      <c r="AJ804" s="164" t="str">
        <f t="shared" si="549"/>
        <v/>
      </c>
      <c r="AK804" s="164" t="str">
        <f t="shared" si="550"/>
        <v/>
      </c>
      <c r="AL804" s="112" t="str">
        <f>[4]SayfaKAY!AX706</f>
        <v/>
      </c>
      <c r="AM804" s="257" cm="1">
        <f t="array" ref="AM804">IFERROR(IF(AND(P804&lt;&gt;"D(Arıza Değil)",AH804="Bu Arıza Aracın Servise Verilmesine Engel Değil"),
IF(Z804-F804&gt;0,(AB804-Y804)*24*60,
IF(OR(AND(G804&gt;$AS$1,G804&lt;$AT$1),AND(G804&gt;$AU$1,G804&lt;$AV$1)),
(AF804-H804)*24*60,     BH:BH0)),        AN804),0)</f>
        <v>126.99999993201345</v>
      </c>
      <c r="AN804" s="257">
        <f t="shared" si="551"/>
        <v>126.99999993201345</v>
      </c>
      <c r="AO804" s="174" t="str">
        <f>[4]SayfaKAY!AG706</f>
        <v/>
      </c>
      <c r="AP804" s="174" t="str">
        <f>[4]SayfaKAY!AI706</f>
        <v/>
      </c>
      <c r="AQ804" s="174" t="str">
        <f>[4]SayfaKAY!AQ706</f>
        <v/>
      </c>
      <c r="AR804" s="174" t="str">
        <f>[4]SayfaKAY!AH706</f>
        <v/>
      </c>
      <c r="AS804" s="174" t="str">
        <f>[4]SayfaKAY!AJ706</f>
        <v/>
      </c>
      <c r="AT804" s="175" t="str">
        <f>[4]SayfaKAY!AM706</f>
        <v/>
      </c>
      <c r="AU804" s="176" t="str">
        <f>[4]SayfaKAY!AL706</f>
        <v/>
      </c>
      <c r="AV804" s="176" t="str">
        <f>[4]SayfaKAY!AP706</f>
        <v/>
      </c>
      <c r="AW804" s="177" t="str">
        <f>[4]SayfaKAY!AT706</f>
        <v/>
      </c>
      <c r="AX804" s="194">
        <f t="shared" si="552"/>
        <v>2793.9999985042959</v>
      </c>
      <c r="AY804" s="168"/>
      <c r="AZ804" s="167"/>
      <c r="BA804" s="113"/>
      <c r="BB804" s="171" t="str">
        <f t="shared" si="578"/>
        <v/>
      </c>
      <c r="BC804" s="114"/>
      <c r="BD804" s="114"/>
      <c r="BE804" s="114"/>
      <c r="BF804" s="114"/>
      <c r="BG804" s="114"/>
      <c r="BH804" s="114">
        <f>IFERROR(FRACAS!AN709, "Hata Var")</f>
        <v>128.99999994901009</v>
      </c>
      <c r="BI804" s="114"/>
      <c r="BJ804" s="114"/>
      <c r="BK804" s="105" t="str">
        <f>[4]SayfaKAY!AW706</f>
        <v/>
      </c>
      <c r="BL804" s="105" t="str">
        <f>[4]SayfaKAY!V706</f>
        <v>ELTESAN ELEKTRO MEKANİK SOĞUTMA SAN</v>
      </c>
      <c r="BM804" s="114"/>
      <c r="BN804" s="171" t="str">
        <f t="shared" si="553"/>
        <v>x yok</v>
      </c>
      <c r="BO804" s="171" t="str">
        <f t="shared" si="554"/>
        <v>aynı gün giderilen arıza</v>
      </c>
      <c r="BP804" s="171" t="str">
        <f t="shared" si="555"/>
        <v>aynı gün giderilen arıza</v>
      </c>
      <c r="BQ804" s="226">
        <f t="shared" si="556"/>
        <v>-1373.000000116881</v>
      </c>
      <c r="BR804" s="226">
        <f t="shared" si="557"/>
        <v>1500.0000000488944</v>
      </c>
      <c r="BS804" s="226">
        <f t="shared" si="558"/>
        <v>126.99999993201345</v>
      </c>
      <c r="BT804" s="114"/>
      <c r="BU804" s="242"/>
      <c r="BV804" s="233">
        <f t="shared" si="559"/>
        <v>2</v>
      </c>
      <c r="BW804" s="226" t="str">
        <f t="shared" si="560"/>
        <v>Evet, çakışma var</v>
      </c>
      <c r="BX804" s="229"/>
      <c r="BY804" s="247">
        <f t="shared" si="561"/>
        <v>-0.95347222230338957</v>
      </c>
      <c r="BZ804" s="247">
        <f t="shared" si="562"/>
        <v>1.0416666667006211</v>
      </c>
      <c r="CA804" s="247">
        <f t="shared" si="563"/>
        <v>8.8194444397231564E-2</v>
      </c>
      <c r="CB804" s="213"/>
      <c r="CC804" s="211"/>
      <c r="CD804" s="196"/>
      <c r="CE804" s="213">
        <v>705</v>
      </c>
      <c r="CF804" s="182">
        <f t="shared" si="564"/>
        <v>45602.286805555603</v>
      </c>
      <c r="CG804" s="182">
        <f t="shared" si="565"/>
        <v>45602.375</v>
      </c>
      <c r="CH804" s="196"/>
      <c r="CI804" s="196"/>
      <c r="CJ804" s="196"/>
      <c r="CK804" s="196">
        <f t="shared" si="566"/>
        <v>1.0416666667006211</v>
      </c>
      <c r="CL804" s="196">
        <f t="shared" si="567"/>
        <v>-0.95347222230338957</v>
      </c>
      <c r="CM804" s="196">
        <f t="shared" si="568"/>
        <v>8.8194444397231564E-2</v>
      </c>
      <c r="CN804" s="114"/>
      <c r="CO804" s="115">
        <f t="shared" si="569"/>
        <v>126.99999993201345</v>
      </c>
      <c r="CP804" s="116">
        <f t="shared" si="570"/>
        <v>62.500000002037268</v>
      </c>
      <c r="CQ804" s="117">
        <f t="shared" si="571"/>
        <v>0.28680555560276844</v>
      </c>
      <c r="CR804" s="117">
        <f t="shared" si="572"/>
        <v>45601.333333333299</v>
      </c>
      <c r="CS804" s="117">
        <f t="shared" si="573"/>
        <v>45602.375</v>
      </c>
      <c r="CT804" s="118">
        <f t="shared" si="574"/>
        <v>65665506.999999881</v>
      </c>
      <c r="CU804" s="118">
        <f t="shared" si="575"/>
        <v>1500.0000000488944</v>
      </c>
      <c r="CV804" s="118">
        <f t="shared" si="576"/>
        <v>65667006.999999933</v>
      </c>
      <c r="CW804" s="119">
        <f t="shared" si="577"/>
        <v>0.99997715747879212</v>
      </c>
    </row>
    <row r="805" spans="1:101" ht="118.5" customHeight="1" x14ac:dyDescent="0.3">
      <c r="A805" s="160" t="str">
        <f>[4]SayfaKAY!C311</f>
        <v>KAY5+6</v>
      </c>
      <c r="B805" s="104" t="str">
        <f>[4]SayfaKAY!D311</f>
        <v>3876(5)</v>
      </c>
      <c r="C805" s="105" t="str">
        <f>[4]SayfaKAY!E311</f>
        <v>MA</v>
      </c>
      <c r="D805" s="105">
        <f>[4]SayfaKAY!F311</f>
        <v>97751</v>
      </c>
      <c r="E805" s="106" t="str">
        <f>[4]SayfaKAY!G311</f>
        <v>BOZ-KAY5+6-FF-310</v>
      </c>
      <c r="F805" s="134">
        <f t="shared" si="538"/>
        <v>45601</v>
      </c>
      <c r="G805" s="135">
        <f t="shared" si="539"/>
        <v>0.16180555560276844</v>
      </c>
      <c r="H805" s="235">
        <f>[4]SayfaKAY!H311</f>
        <v>45601.161805555603</v>
      </c>
      <c r="I805" s="104" t="str">
        <f>[4]SayfaKAY!I311</f>
        <v>Hat/Line</v>
      </c>
      <c r="J805" s="103" t="str">
        <f>IF([4]SayfaKAY!J311="","",IF([4]SayfaKAY!J311="Müşteri","Notified by Customer","Notified by Bozankaya"))</f>
        <v>Notified by Customer</v>
      </c>
      <c r="K805" s="103" t="e">
        <f>VLOOKUP([4]SayfaKAY!L311,#REF!,2,FALSE)</f>
        <v>#REF!</v>
      </c>
      <c r="L805" s="165" t="str">
        <f>[4]SayfaKAY!X311</f>
        <v>KNORR-BREMSE GMBH DİVİSİON IFE AUTO</v>
      </c>
      <c r="M805" s="107" t="str">
        <f t="shared" si="540"/>
        <v>KAY5+6-BOZ-KAY5+6-FF-310</v>
      </c>
      <c r="N805" s="105" t="str">
        <f>[4]SayfaKAY!M311</f>
        <v>T1 ORGANİZE 06:40 SEFERİ 3876 NUMARALI ARAÇ 12 NUMARALI KAPI ARIZA VERDİ. MÜDAHALE EDİLDİ DÜZELME OLMADI. BU NEDENLE 1 SEFERDE 4 DAKİKA TEHİR MEYDANA GELDİ.</v>
      </c>
      <c r="O805" s="166" t="str">
        <f>[4]SayfaKAY!P311</f>
        <v>A-Sürüşü engeller</v>
      </c>
      <c r="P805" s="166" t="str">
        <f>[4]SayfaKAY!Q311</f>
        <v>B(Servisten çekmeye etki eden arıza)</v>
      </c>
      <c r="Q805" s="166" t="str">
        <f>[4]SayfaKAY!R311</f>
        <v>N.A(Yaralanma yok)</v>
      </c>
      <c r="R805" s="132" t="str" cm="1">
        <f t="array" ref="R805">IF([4]SayfaKAY!U311="","",_xlfn.IFS([4]SayfaKAY!U311="Bozankaya","Bozankaya",[4]SayfaKAY!U311="Müşteri","Customer",[4]SayfaKAY!U311="Tedarikçi","Equipment Supplier"))</f>
        <v>Equipment Supplier</v>
      </c>
      <c r="S805" s="204" t="str">
        <f>[4]SayfaKAY!N311</f>
        <v>KAPI SİGORTASI(NB-12F04) ATMIŞ VAZİYETTEYDİ. SİGORTA KALDIRILIP KONTROLLERİ YAPILDI. PROBLEM GÖRÜLMEDİ.</v>
      </c>
      <c r="T805" s="133" t="str">
        <f>[4]SayfaKAY!AD311</f>
        <v>*Ekipman tamir edilecek</v>
      </c>
      <c r="U805" s="132" t="str">
        <f>[4]SayfaKAY!W311</f>
        <v/>
      </c>
      <c r="V805" s="108">
        <f>[4]SayfaKAY!AZ311</f>
        <v>1</v>
      </c>
      <c r="W805" s="136">
        <f t="shared" si="541"/>
        <v>45601</v>
      </c>
      <c r="X805" s="137" t="str">
        <f t="shared" si="542"/>
        <v>05:00</v>
      </c>
      <c r="Y805" s="235">
        <f>[4]SayfaKAY!AE311</f>
        <v>45601.208333333299</v>
      </c>
      <c r="Z805" s="109">
        <f t="shared" si="543"/>
        <v>45601</v>
      </c>
      <c r="AA805" s="110" t="str">
        <f t="shared" si="544"/>
        <v>07:00</v>
      </c>
      <c r="AB805" s="182">
        <f>[4]SayfaKAY!BA311</f>
        <v>45601.291666666701</v>
      </c>
      <c r="AC805" s="257">
        <f t="shared" si="545"/>
        <v>186.99999998090789</v>
      </c>
      <c r="AD805" s="111">
        <f t="shared" si="546"/>
        <v>45601</v>
      </c>
      <c r="AE805" s="111" t="str">
        <f t="shared" si="547"/>
        <v>07:00</v>
      </c>
      <c r="AF805" s="235">
        <f>[4]SayfaKAY!BA311</f>
        <v>45601.291666666701</v>
      </c>
      <c r="AG805" s="179" t="str">
        <f>[4]SayfaKAY!S311</f>
        <v>(II) Aynı Araçta Tekrarlayan Arıza</v>
      </c>
      <c r="AH805" s="178" t="str">
        <f t="shared" si="548"/>
        <v>Bu Arıza Aracın Servise Verilmesine Engel</v>
      </c>
      <c r="AI805" s="163" t="str">
        <f>[4]SayfaKAY!AV311</f>
        <v/>
      </c>
      <c r="AJ805" s="164" t="str">
        <f t="shared" si="549"/>
        <v/>
      </c>
      <c r="AK805" s="164" t="str">
        <f t="shared" si="550"/>
        <v/>
      </c>
      <c r="AL805" s="112" t="str">
        <f>[4]SayfaKAY!AX311</f>
        <v/>
      </c>
      <c r="AM805" s="257" cm="1">
        <f t="array" ref="AM805">IFERROR(IF(AND(P805&lt;&gt;"D(Arıza Değil)",AH805="Bu Arıza Aracın Servise Verilmesine Engel Değil"),
IF(Z805-F805&gt;0,(AB805-Y805)*24*60,
IF(OR(AND(G805&gt;$AS$1,G805&lt;$AT$1),AND(G805&gt;$AU$1,G805&lt;$AV$1)),
(AF805-H805)*24*60,     BH:BH0)),        AN805),0)</f>
        <v>186.99999998090789</v>
      </c>
      <c r="AN805" s="257">
        <f t="shared" si="551"/>
        <v>186.99999998090789</v>
      </c>
      <c r="AO805" s="174" t="str">
        <f>[4]SayfaKAY!AG311</f>
        <v>IFE</v>
      </c>
      <c r="AP805" s="174" t="str">
        <f>[4]SayfaKAY!AI311</f>
        <v>M110-7085</v>
      </c>
      <c r="AQ805" s="174" t="str">
        <f>[4]SayfaKAY!AQ311</f>
        <v/>
      </c>
      <c r="AR805" s="174" t="str">
        <f>[4]SayfaKAY!AH311</f>
        <v>TEKLİ KAPI</v>
      </c>
      <c r="AS805" s="174" t="str">
        <f>[4]SayfaKAY!AJ311</f>
        <v/>
      </c>
      <c r="AT805" s="175" t="str">
        <f>[4]SayfaKAY!AM311</f>
        <v/>
      </c>
      <c r="AU805" s="176" t="str">
        <f>[4]SayfaKAY!AL311</f>
        <v/>
      </c>
      <c r="AV805" s="176" t="str">
        <f>[4]SayfaKAY!AP311</f>
        <v/>
      </c>
      <c r="AW805" s="177" t="str">
        <f>[4]SayfaKAY!AT311</f>
        <v/>
      </c>
      <c r="AX805" s="194">
        <f t="shared" si="552"/>
        <v>2056.9999997899868</v>
      </c>
      <c r="AY805" s="168"/>
      <c r="AZ805" s="167"/>
      <c r="BA805" s="113"/>
      <c r="BB805" s="171" t="str">
        <f t="shared" si="578"/>
        <v/>
      </c>
      <c r="BC805" s="114"/>
      <c r="BD805" s="114"/>
      <c r="BE805" s="114"/>
      <c r="BF805" s="114"/>
      <c r="BG805" s="114"/>
      <c r="BH805" s="114" t="str">
        <f>IFERROR(FRACAS!AN314, "Hata Var")</f>
        <v/>
      </c>
      <c r="BI805" s="114"/>
      <c r="BJ805" s="114"/>
      <c r="BK805" s="105" t="str">
        <f>[4]SayfaKAY!AW311</f>
        <v/>
      </c>
      <c r="BL805" s="105" t="str">
        <f>[4]SayfaKAY!V311</f>
        <v>KNORR-BREMSE GMBH DİVİSİON IFE AUTO</v>
      </c>
      <c r="BM805" s="114"/>
      <c r="BN805" s="171" t="str">
        <f t="shared" si="553"/>
        <v>x yok</v>
      </c>
      <c r="BO805" s="171" t="b">
        <f t="shared" si="554"/>
        <v>0</v>
      </c>
      <c r="BP805" s="171" t="b">
        <f t="shared" si="555"/>
        <v>0</v>
      </c>
      <c r="BQ805" s="226">
        <f t="shared" si="556"/>
        <v>66.999999883119017</v>
      </c>
      <c r="BR805" s="226">
        <f t="shared" si="557"/>
        <v>120.00000009778887</v>
      </c>
      <c r="BS805" s="226">
        <f t="shared" si="558"/>
        <v>186.99999998090789</v>
      </c>
      <c r="BT805" s="114"/>
      <c r="BU805" s="242"/>
      <c r="BV805" s="233">
        <f t="shared" si="559"/>
        <v>2</v>
      </c>
      <c r="BW805" s="226" t="str">
        <f t="shared" si="560"/>
        <v>Evet, çakışma var</v>
      </c>
      <c r="BX805" s="229"/>
      <c r="BY805" s="247">
        <f t="shared" si="561"/>
        <v>4.6527777696610428E-2</v>
      </c>
      <c r="BZ805" s="247">
        <f t="shared" si="562"/>
        <v>8.3333333401242271E-2</v>
      </c>
      <c r="CA805" s="247">
        <f t="shared" si="563"/>
        <v>0.1298611110978527</v>
      </c>
      <c r="CB805" s="213"/>
      <c r="CC805" s="211"/>
      <c r="CD805" s="196"/>
      <c r="CE805" s="213">
        <v>310</v>
      </c>
      <c r="CF805" s="182">
        <f t="shared" si="564"/>
        <v>45601.161805555603</v>
      </c>
      <c r="CG805" s="182">
        <f t="shared" si="565"/>
        <v>45601.291666666701</v>
      </c>
      <c r="CH805" s="196"/>
      <c r="CI805" s="196"/>
      <c r="CJ805" s="196"/>
      <c r="CK805" s="196">
        <f t="shared" si="566"/>
        <v>8.3333333401242271E-2</v>
      </c>
      <c r="CL805" s="196">
        <f t="shared" si="567"/>
        <v>4.6527777696610428E-2</v>
      </c>
      <c r="CM805" s="196">
        <f t="shared" si="568"/>
        <v>0.1298611110978527</v>
      </c>
      <c r="CN805" s="114"/>
      <c r="CO805" s="115">
        <f t="shared" si="569"/>
        <v>186.99999998090789</v>
      </c>
      <c r="CP805" s="116">
        <f t="shared" si="570"/>
        <v>5.0000000040745363</v>
      </c>
      <c r="CQ805" s="117">
        <f t="shared" si="571"/>
        <v>0.16180555560276844</v>
      </c>
      <c r="CR805" s="117">
        <f t="shared" si="572"/>
        <v>45601.208333333299</v>
      </c>
      <c r="CS805" s="117">
        <f t="shared" si="573"/>
        <v>45601.291666666701</v>
      </c>
      <c r="CT805" s="118">
        <f t="shared" si="574"/>
        <v>65665506.999999881</v>
      </c>
      <c r="CU805" s="118">
        <f t="shared" si="575"/>
        <v>120.00000009778887</v>
      </c>
      <c r="CV805" s="118">
        <f t="shared" si="576"/>
        <v>65665626.999999978</v>
      </c>
      <c r="CW805" s="119">
        <f t="shared" si="577"/>
        <v>0.99999817255989809</v>
      </c>
    </row>
    <row r="806" spans="1:101" ht="118.5" customHeight="1" x14ac:dyDescent="0.3">
      <c r="A806" s="160" t="str">
        <f>[4]SayfaKAY!C528</f>
        <v>KAY5+6</v>
      </c>
      <c r="B806" s="104" t="str">
        <f>[4]SayfaKAY!D528</f>
        <v>3873(2)</v>
      </c>
      <c r="C806" s="105" t="str">
        <f>[4]SayfaKAY!E528</f>
        <v>MB</v>
      </c>
      <c r="D806" s="105">
        <f>[4]SayfaKAY!F528</f>
        <v>107742</v>
      </c>
      <c r="E806" s="106" t="str">
        <f>[4]SayfaKAY!G528</f>
        <v>BOZ-KAY5+6-FF-527</v>
      </c>
      <c r="F806" s="193">
        <f t="shared" si="538"/>
        <v>45601</v>
      </c>
      <c r="G806" s="135">
        <f t="shared" si="539"/>
        <v>0.63402777779992903</v>
      </c>
      <c r="H806" s="235">
        <f>[4]SayfaKAY!H528</f>
        <v>45601.6340277778</v>
      </c>
      <c r="I806" s="104" t="str">
        <f>[4]SayfaKAY!I528</f>
        <v>Hat/Line</v>
      </c>
      <c r="J806" s="103" t="str">
        <f>IF([4]SayfaKAY!J528="","",IF([4]SayfaKAY!J528="Müşteri","Notified by Customer","Notified by Bozankaya"))</f>
        <v>Notified by Customer</v>
      </c>
      <c r="K806" s="103" t="e">
        <f>VLOOKUP([4]SayfaKAY!L528,#REF!,2,FALSE)</f>
        <v>#REF!</v>
      </c>
      <c r="L806" s="165" t="str">
        <f>[4]SayfaKAY!X528</f>
        <v>ATAK ULAŞIM SAN.TİC.LTD.ŞTİ.</v>
      </c>
      <c r="M806" s="107" t="str">
        <f t="shared" si="540"/>
        <v>KAY5+6-BOZ-KAY5+6-FF-527</v>
      </c>
      <c r="N806" s="105" t="str">
        <f>[4]SayfaKAY!M528</f>
        <v>Organize 09:48 ve Kumsmall 17:36 seferlerinde otomatik anons sistemi takılma yaptığı tespit edilmiştir. Tekrar kurunca düzelmiştir.</v>
      </c>
      <c r="O806" s="166" t="str">
        <f>[4]SayfaKAY!P528</f>
        <v>D-Arıza değil</v>
      </c>
      <c r="P806" s="166" t="str">
        <f>[4]SayfaKAY!Q528</f>
        <v>B(Servisten çekmeye etki eden arıza)</v>
      </c>
      <c r="Q806" s="166" t="str">
        <f>[4]SayfaKAY!R528</f>
        <v>N.A(Yaralanma yok)</v>
      </c>
      <c r="R806" s="132" t="str" cm="1">
        <f t="array" ref="R806">IF([4]SayfaKAY!U528="","",_xlfn.IFS([4]SayfaKAY!U528="Bozankaya","Bozankaya",[4]SayfaKAY!U528="Müşteri","Customer",[4]SayfaKAY!U528="Tedarikçi","Equipment Supplier"))</f>
        <v>Equipment Supplier</v>
      </c>
      <c r="S806" s="204" t="str">
        <f>[4]SayfaKAY!N528</f>
        <v>AU300 değişimi yapıldı.</v>
      </c>
      <c r="T806" s="133" t="str">
        <f>[4]SayfaKAY!AD528</f>
        <v>*Ekipman değiştirilecek</v>
      </c>
      <c r="U806" s="132" t="str">
        <f>[4]SayfaKAY!W528</f>
        <v>Evet</v>
      </c>
      <c r="V806" s="108">
        <f>[4]SayfaKAY!AZ528</f>
        <v>2</v>
      </c>
      <c r="W806" s="136">
        <f t="shared" si="541"/>
        <v>45602</v>
      </c>
      <c r="X806" s="137" t="str">
        <f t="shared" si="542"/>
        <v>05:00</v>
      </c>
      <c r="Y806" s="235">
        <f>[4]SayfaKAY!AE528</f>
        <v>45602.208333333299</v>
      </c>
      <c r="Z806" s="192">
        <f t="shared" si="543"/>
        <v>45602</v>
      </c>
      <c r="AA806" s="110" t="str">
        <f t="shared" si="544"/>
        <v>07:00</v>
      </c>
      <c r="AB806" s="182">
        <f>[4]SayfaKAY!BA528</f>
        <v>45602.291666666701</v>
      </c>
      <c r="AC806" s="257">
        <f t="shared" si="545"/>
        <v>947.00000001699664</v>
      </c>
      <c r="AD806" s="111">
        <f t="shared" si="546"/>
        <v>45602</v>
      </c>
      <c r="AE806" s="111" t="str">
        <f t="shared" si="547"/>
        <v>07:00</v>
      </c>
      <c r="AF806" s="235">
        <f>[4]SayfaKAY!BA528</f>
        <v>45602.291666666701</v>
      </c>
      <c r="AG806" s="179" t="str">
        <f>[4]SayfaKAY!S528</f>
        <v>(III) Farklı Araçlarda Tekrarlayan Arıza</v>
      </c>
      <c r="AH806" s="178" t="str">
        <f t="shared" si="548"/>
        <v>Bu Arıza Aracın Servise Verilmesine Engel</v>
      </c>
      <c r="AI806" s="163" t="str">
        <f>[4]SayfaKAY!AV528</f>
        <v/>
      </c>
      <c r="AJ806" s="164" t="str">
        <f t="shared" si="549"/>
        <v/>
      </c>
      <c r="AK806" s="164" t="str">
        <f t="shared" si="550"/>
        <v/>
      </c>
      <c r="AL806" s="112" t="str">
        <f>[4]SayfaKAY!AX528</f>
        <v/>
      </c>
      <c r="AM806" s="257" cm="1">
        <f t="array" ref="AM806">IFERROR(IF(AND(P806&lt;&gt;"D(Arıza Değil)",AH806="Bu Arıza Aracın Servise Verilmesine Engel Değil"),
IF(Z806-F806&gt;0,(AB806-Y806)*24*60,
IF(OR(AND(G806&gt;$AS$1,G806&lt;$AT$1),AND(G806&gt;$AU$1,G806&lt;$AV$1)),
(AF806-H806)*24*60,     BH:BH0)),        AN806),0)</f>
        <v>947.00000001699664</v>
      </c>
      <c r="AN806" s="257">
        <f t="shared" si="551"/>
        <v>947.00000001699664</v>
      </c>
      <c r="AO806" s="174" t="str">
        <f>[4]SayfaKAY!AG528</f>
        <v/>
      </c>
      <c r="AP806" s="174" t="str">
        <f>[4]SayfaKAY!AI528</f>
        <v>E840-7002</v>
      </c>
      <c r="AQ806" s="174" t="str">
        <f>[4]SayfaKAY!AQ528</f>
        <v/>
      </c>
      <c r="AR806" s="174" t="str">
        <f>[4]SayfaKAY!AH528</f>
        <v>Merkez Ünite AU300 (train bus, vehicle b</v>
      </c>
      <c r="AS806" s="174">
        <f>[4]SayfaKAY!AJ528</f>
        <v>1</v>
      </c>
      <c r="AT806" s="175" t="str">
        <f>[4]SayfaKAY!AM528</f>
        <v/>
      </c>
      <c r="AU806" s="176" t="str">
        <f>[4]SayfaKAY!AL528</f>
        <v/>
      </c>
      <c r="AV806" s="176" t="str">
        <f>[4]SayfaKAY!AP528</f>
        <v/>
      </c>
      <c r="AW806" s="177" t="str">
        <f>[4]SayfaKAY!AT528</f>
        <v/>
      </c>
      <c r="AX806" s="194">
        <f t="shared" si="552"/>
        <v>20834.000000373926</v>
      </c>
      <c r="AY806" s="168"/>
      <c r="AZ806" s="167"/>
      <c r="BA806" s="113"/>
      <c r="BB806" s="171"/>
      <c r="BC806" s="114"/>
      <c r="BD806" s="114"/>
      <c r="BE806" s="114"/>
      <c r="BF806" s="114"/>
      <c r="BG806" s="114"/>
      <c r="BH806" s="114">
        <f>IFERROR(FRACAS!AN531, "Hata Var")</f>
        <v>4932.000000004191</v>
      </c>
      <c r="BI806" s="114"/>
      <c r="BJ806" s="114"/>
      <c r="BK806" s="105" t="str">
        <f>[4]SayfaKAY!AW528</f>
        <v/>
      </c>
      <c r="BL806" s="105" t="str">
        <f>[4]SayfaKAY!V528</f>
        <v>ATAK ULAŞIM SAN.TİC.LTD.ŞTİ.</v>
      </c>
      <c r="BM806" s="114"/>
      <c r="BN806" s="171" t="str">
        <f t="shared" si="553"/>
        <v>x yok</v>
      </c>
      <c r="BO806" s="171" t="str">
        <f t="shared" si="554"/>
        <v>aynı gün giderilen arıza</v>
      </c>
      <c r="BP806" s="171" t="str">
        <f t="shared" si="555"/>
        <v>Bir günden fazla süren arıza</v>
      </c>
      <c r="BQ806" s="226">
        <f t="shared" si="556"/>
        <v>826.99999991920777</v>
      </c>
      <c r="BR806" s="226">
        <f t="shared" si="557"/>
        <v>120.00000009778887</v>
      </c>
      <c r="BS806" s="226">
        <f t="shared" si="558"/>
        <v>947.00000001699664</v>
      </c>
      <c r="BT806" s="114"/>
      <c r="BU806" s="242"/>
      <c r="BV806" s="233">
        <f t="shared" si="559"/>
        <v>0</v>
      </c>
      <c r="BW806" s="226" t="str">
        <f t="shared" si="560"/>
        <v>Hayır, çakışma yok</v>
      </c>
      <c r="BX806" s="229"/>
      <c r="BY806" s="247">
        <f t="shared" si="561"/>
        <v>0.57430555549944984</v>
      </c>
      <c r="BZ806" s="247">
        <f t="shared" si="562"/>
        <v>8.3333333401242271E-2</v>
      </c>
      <c r="CA806" s="247">
        <f t="shared" si="563"/>
        <v>0.65763888890069211</v>
      </c>
      <c r="CB806" s="213"/>
      <c r="CC806" s="211"/>
      <c r="CD806" s="196"/>
      <c r="CE806" s="213">
        <v>527</v>
      </c>
      <c r="CF806" s="182">
        <f t="shared" si="564"/>
        <v>45601.6340277778</v>
      </c>
      <c r="CG806" s="182">
        <f t="shared" si="565"/>
        <v>45602.291666666701</v>
      </c>
      <c r="CH806" s="196"/>
      <c r="CI806" s="196"/>
      <c r="CJ806" s="196"/>
      <c r="CK806" s="196">
        <f t="shared" si="566"/>
        <v>8.3333333401242271E-2</v>
      </c>
      <c r="CL806" s="196">
        <f t="shared" si="567"/>
        <v>0.57430555549944984</v>
      </c>
      <c r="CM806" s="196">
        <f t="shared" si="568"/>
        <v>0.65763888890069211</v>
      </c>
      <c r="CN806" s="114"/>
      <c r="CO806" s="115">
        <f t="shared" si="569"/>
        <v>947.00000001699664</v>
      </c>
      <c r="CP806" s="116">
        <f t="shared" si="570"/>
        <v>5.0000000040745363</v>
      </c>
      <c r="CQ806" s="117">
        <f t="shared" si="571"/>
        <v>0.63402777779992903</v>
      </c>
      <c r="CR806" s="117">
        <f t="shared" si="572"/>
        <v>45602.208333333299</v>
      </c>
      <c r="CS806" s="117">
        <f t="shared" si="573"/>
        <v>45602.291666666701</v>
      </c>
      <c r="CT806" s="118">
        <f t="shared" si="574"/>
        <v>65666266.999999918</v>
      </c>
      <c r="CU806" s="118">
        <f t="shared" si="575"/>
        <v>120.00000009778887</v>
      </c>
      <c r="CV806" s="118">
        <f t="shared" si="576"/>
        <v>65666387.000000015</v>
      </c>
      <c r="CW806" s="119">
        <f t="shared" si="577"/>
        <v>0.99999817258104828</v>
      </c>
    </row>
    <row r="807" spans="1:101" ht="118.5" customHeight="1" x14ac:dyDescent="0.3">
      <c r="A807" s="160" t="str">
        <f>[4]SayfaKAY!C688</f>
        <v>KAY5+6</v>
      </c>
      <c r="B807" s="104" t="str">
        <f>[4]SayfaKAY!D688</f>
        <v>3876(5)</v>
      </c>
      <c r="C807" s="105" t="str">
        <f>[4]SayfaKAY!E688</f>
        <v>MA</v>
      </c>
      <c r="D807" s="105">
        <f>[4]SayfaKAY!F688</f>
        <v>97550</v>
      </c>
      <c r="E807" s="106" t="str">
        <f>[4]SayfaKAY!G688</f>
        <v>BOZ-KAY5+6-FF-673</v>
      </c>
      <c r="F807" s="193">
        <f t="shared" si="538"/>
        <v>45601</v>
      </c>
      <c r="G807" s="135">
        <f t="shared" si="539"/>
        <v>0.875</v>
      </c>
      <c r="H807" s="235">
        <f>[4]SayfaKAY!H688</f>
        <v>45601.875</v>
      </c>
      <c r="I807" s="104" t="str">
        <f>[4]SayfaKAY!I688</f>
        <v>Hat/Line</v>
      </c>
      <c r="J807" s="103" t="str">
        <f>IF([4]SayfaKAY!J688="","",IF([4]SayfaKAY!J688="Müşteri","Notified by Customer","Notified by Bozankaya"))</f>
        <v>Notified by Customer</v>
      </c>
      <c r="K807" s="103" t="e">
        <f>VLOOKUP([4]SayfaKAY!L688,#REF!,2,FALSE)</f>
        <v>#REF!</v>
      </c>
      <c r="L807" s="165" t="str">
        <f>[4]SayfaKAY!X688</f>
        <v>ELTESAN ELEKTRO MEKANİK SOĞUTMA SAN</v>
      </c>
      <c r="M807" s="107" t="str">
        <f t="shared" si="540"/>
        <v>KAY5+6-BOZ-KAY5+6-FF-673</v>
      </c>
      <c r="N807" s="105" t="str">
        <f>[4]SayfaKAY!M688</f>
        <v>yolcu bölümü ve cb kabin klimaları kısa süreli çalışıp geri duruyor</v>
      </c>
      <c r="O807" s="166" t="str">
        <f>[4]SayfaKAY!P688</f>
        <v>C-Uyarı, sürüş devamlılığı</v>
      </c>
      <c r="P807" s="166" t="str">
        <f>[4]SayfaKAY!Q688</f>
        <v>B(Servisten çekmeye etki eden arıza)</v>
      </c>
      <c r="Q807" s="166" t="str">
        <f>[4]SayfaKAY!R688</f>
        <v>N.A(Yaralanma yok)</v>
      </c>
      <c r="R807" s="132" t="str" cm="1">
        <f t="array" ref="R807">IF([4]SayfaKAY!U688="","",_xlfn.IFS([4]SayfaKAY!U688="Bozankaya","Bozankaya",[4]SayfaKAY!U688="Müşteri","Customer",[4]SayfaKAY!U688="Tedarikçi","Equipment Supplier"))</f>
        <v>Equipment Supplier</v>
      </c>
      <c r="S807" s="204" t="str">
        <f>[4]SayfaKAY!N688</f>
        <v>Araç resetlendi</v>
      </c>
      <c r="T807" s="133" t="str">
        <f>[4]SayfaKAY!AD688</f>
        <v>Ekipman yenisi ile değiştirildi</v>
      </c>
      <c r="U807" s="132" t="str">
        <f>[4]SayfaKAY!W688</f>
        <v>Evet</v>
      </c>
      <c r="V807" s="108" t="str">
        <f>[4]SayfaKAY!AZ688</f>
        <v/>
      </c>
      <c r="W807" s="136">
        <f t="shared" si="541"/>
        <v>45601</v>
      </c>
      <c r="X807" s="137" t="str">
        <f t="shared" si="542"/>
        <v>05:00</v>
      </c>
      <c r="Y807" s="235">
        <f>[4]SayfaKAY!AE688</f>
        <v>45601.208333333299</v>
      </c>
      <c r="Z807" s="109">
        <f t="shared" si="543"/>
        <v>45602</v>
      </c>
      <c r="AA807" s="110" t="str">
        <f t="shared" si="544"/>
        <v>06:00</v>
      </c>
      <c r="AB807" s="182">
        <f>[4]SayfaKAY!BA688</f>
        <v>45602.25</v>
      </c>
      <c r="AC807" s="257">
        <f t="shared" si="545"/>
        <v>540</v>
      </c>
      <c r="AD807" s="111">
        <f t="shared" si="546"/>
        <v>45602</v>
      </c>
      <c r="AE807" s="111" t="str">
        <f t="shared" si="547"/>
        <v>06:00</v>
      </c>
      <c r="AF807" s="235">
        <f>[4]SayfaKAY!BA688</f>
        <v>45602.25</v>
      </c>
      <c r="AG807" s="179" t="str">
        <f>[4]SayfaKAY!S688</f>
        <v>(III) Farklı Araçlarda Tekrarlayan Arıza</v>
      </c>
      <c r="AH807" s="178" t="str">
        <f t="shared" si="548"/>
        <v>Bu Arıza Aracın Servise Verilmesine Engel</v>
      </c>
      <c r="AI807" s="163" t="str">
        <f>[4]SayfaKAY!AV688</f>
        <v/>
      </c>
      <c r="AJ807" s="164" t="str">
        <f t="shared" si="549"/>
        <v/>
      </c>
      <c r="AK807" s="164" t="str">
        <f t="shared" si="550"/>
        <v/>
      </c>
      <c r="AL807" s="112" t="str">
        <f>[4]SayfaKAY!AX688</f>
        <v/>
      </c>
      <c r="AM807" s="257" cm="1">
        <f t="array" ref="AM807">IFERROR(IF(AND(P807&lt;&gt;"D(Arıza Değil)",AH807="Bu Arıza Aracın Servise Verilmesine Engel Değil"),
IF(Z807-F807&gt;0,(AB807-Y807)*24*60,
IF(OR(AND(G807&gt;$AS$1,G807&lt;$AT$1),AND(G807&gt;$AU$1,G807&lt;$AV$1)),
(AF807-H807)*24*60,     BH:BH0)),        AN807),0)</f>
        <v>540</v>
      </c>
      <c r="AN807" s="257">
        <f t="shared" si="551"/>
        <v>540</v>
      </c>
      <c r="AO807" s="174" t="str">
        <f>[4]SayfaKAY!AG688</f>
        <v/>
      </c>
      <c r="AP807" s="174" t="str">
        <f>[4]SayfaKAY!AI688</f>
        <v/>
      </c>
      <c r="AQ807" s="174" t="str">
        <f>[4]SayfaKAY!AQ688</f>
        <v/>
      </c>
      <c r="AR807" s="174" t="str">
        <f>[4]SayfaKAY!AH688</f>
        <v/>
      </c>
      <c r="AS807" s="174" t="str">
        <f>[4]SayfaKAY!AJ688</f>
        <v/>
      </c>
      <c r="AT807" s="175" t="str">
        <f>[4]SayfaKAY!AM688</f>
        <v/>
      </c>
      <c r="AU807" s="176" t="str">
        <f>[4]SayfaKAY!AL688</f>
        <v/>
      </c>
      <c r="AV807" s="176" t="str">
        <f>[4]SayfaKAY!AP688</f>
        <v/>
      </c>
      <c r="AW807" s="177" t="str">
        <f>[4]SayfaKAY!AT688</f>
        <v/>
      </c>
      <c r="AX807" s="194" t="str">
        <f t="shared" si="552"/>
        <v/>
      </c>
      <c r="AY807" s="168"/>
      <c r="AZ807" s="167"/>
      <c r="BA807" s="113"/>
      <c r="BB807" s="171" t="str">
        <f>IF($AQ$1="X", IF(AND(G807&gt;=$AS$1,G807&lt;=$AT$1),IF(P807&lt;&gt;"D(Arıza Değil)",AC807,0), IF(AND(G807&gt;=$AU$1,G807&lt;=$AV$1),IF(P807&lt;&gt;"D(Arıza Değil)",AC807,0), "")), "")</f>
        <v/>
      </c>
      <c r="BC807" s="114"/>
      <c r="BD807" s="114"/>
      <c r="BE807" s="114"/>
      <c r="BF807" s="114"/>
      <c r="BG807" s="114"/>
      <c r="BH807" s="114">
        <f>IFERROR(FRACAS!AN691, "Hata Var")</f>
        <v>162.99999993410893</v>
      </c>
      <c r="BI807" s="114"/>
      <c r="BJ807" s="114"/>
      <c r="BK807" s="105" t="str">
        <f>[4]SayfaKAY!AW688</f>
        <v/>
      </c>
      <c r="BL807" s="105" t="str">
        <f>[4]SayfaKAY!V688</f>
        <v>ELTESAN ELEKTRO MEKANİK SOĞUTMA SAN</v>
      </c>
      <c r="BM807" s="114"/>
      <c r="BN807" s="171" t="str">
        <f t="shared" si="553"/>
        <v>x yok</v>
      </c>
      <c r="BO807" s="171" t="b">
        <f t="shared" si="554"/>
        <v>0</v>
      </c>
      <c r="BP807" s="171" t="str">
        <f t="shared" si="555"/>
        <v>Bir günden fazla süren arıza</v>
      </c>
      <c r="BQ807" s="226">
        <f t="shared" si="556"/>
        <v>-960.00000004889444</v>
      </c>
      <c r="BR807" s="226">
        <f t="shared" si="557"/>
        <v>1500.0000000488944</v>
      </c>
      <c r="BS807" s="226">
        <f t="shared" si="558"/>
        <v>540</v>
      </c>
      <c r="BT807" s="114"/>
      <c r="BU807" s="242"/>
      <c r="BV807" s="233">
        <f t="shared" si="559"/>
        <v>3</v>
      </c>
      <c r="BW807" s="226" t="str">
        <f t="shared" si="560"/>
        <v>Evet, çakışma var</v>
      </c>
      <c r="BX807" s="229"/>
      <c r="BY807" s="247">
        <f t="shared" si="561"/>
        <v>-0.66666666670062114</v>
      </c>
      <c r="BZ807" s="247">
        <f t="shared" si="562"/>
        <v>1.0416666667006211</v>
      </c>
      <c r="CA807" s="247">
        <f t="shared" si="563"/>
        <v>0.375</v>
      </c>
      <c r="CB807" s="213"/>
      <c r="CC807" s="211"/>
      <c r="CD807" s="196"/>
      <c r="CE807" s="213">
        <v>687</v>
      </c>
      <c r="CF807" s="182">
        <f t="shared" si="564"/>
        <v>45601.875</v>
      </c>
      <c r="CG807" s="182">
        <f t="shared" si="565"/>
        <v>45602.25</v>
      </c>
      <c r="CH807" s="196"/>
      <c r="CI807" s="196"/>
      <c r="CJ807" s="196"/>
      <c r="CK807" s="196">
        <f t="shared" si="566"/>
        <v>1.0416666667006211</v>
      </c>
      <c r="CL807" s="196">
        <f t="shared" si="567"/>
        <v>-0.66666666670062114</v>
      </c>
      <c r="CM807" s="196">
        <f t="shared" si="568"/>
        <v>0.375</v>
      </c>
      <c r="CN807" s="114"/>
      <c r="CO807" s="115">
        <f t="shared" si="569"/>
        <v>540</v>
      </c>
      <c r="CP807" s="116">
        <f t="shared" si="570"/>
        <v>62.500000002037268</v>
      </c>
      <c r="CQ807" s="117">
        <f t="shared" si="571"/>
        <v>0.875</v>
      </c>
      <c r="CR807" s="117">
        <f t="shared" si="572"/>
        <v>45601.208333333299</v>
      </c>
      <c r="CS807" s="117">
        <f t="shared" si="573"/>
        <v>45602.25</v>
      </c>
      <c r="CT807" s="118">
        <f t="shared" si="574"/>
        <v>65664479.999999948</v>
      </c>
      <c r="CU807" s="118">
        <f t="shared" si="575"/>
        <v>1500.0000000488944</v>
      </c>
      <c r="CV807" s="118">
        <f t="shared" si="576"/>
        <v>65665980</v>
      </c>
      <c r="CW807" s="119">
        <f t="shared" si="577"/>
        <v>0.99997715712154067</v>
      </c>
    </row>
    <row r="808" spans="1:101" ht="118.5" customHeight="1" x14ac:dyDescent="0.3">
      <c r="A808" s="160" t="str">
        <f>[4]SayfaKAY!C310</f>
        <v>KAY5+6</v>
      </c>
      <c r="B808" s="104" t="str">
        <f>[4]SayfaKAY!D310</f>
        <v>3878(7)</v>
      </c>
      <c r="C808" s="105" t="str">
        <f>[4]SayfaKAY!E310</f>
        <v>MA</v>
      </c>
      <c r="D808" s="105">
        <f>[4]SayfaKAY!F310</f>
        <v>75860</v>
      </c>
      <c r="E808" s="106" t="str">
        <f>[4]SayfaKAY!G310</f>
        <v>BOZ-KAY5+6-FF-309</v>
      </c>
      <c r="F808" s="193">
        <f t="shared" si="538"/>
        <v>45600</v>
      </c>
      <c r="G808" s="135">
        <f t="shared" si="539"/>
        <v>0.33263888890360249</v>
      </c>
      <c r="H808" s="235">
        <f>[4]SayfaKAY!H310</f>
        <v>45600.332638888904</v>
      </c>
      <c r="I808" s="104" t="str">
        <f>[4]SayfaKAY!I310</f>
        <v>Hat/Line</v>
      </c>
      <c r="J808" s="103" t="str">
        <f>IF([4]SayfaKAY!J310="","",IF([4]SayfaKAY!J310="Müşteri","Notified by Customer","Notified by Bozankaya"))</f>
        <v>Notified by Customer</v>
      </c>
      <c r="K808" s="103" t="e">
        <f>VLOOKUP([4]SayfaKAY!L310,#REF!,2,FALSE)</f>
        <v>#REF!</v>
      </c>
      <c r="L808" s="165" t="str">
        <f>[4]SayfaKAY!X310</f>
        <v>ELTESAN ELEKTRO MEKANİK SOĞUTMA SAN</v>
      </c>
      <c r="M808" s="107" t="str">
        <f t="shared" si="540"/>
        <v>KAY5+6-BOZ-KAY5+6-FF-309</v>
      </c>
      <c r="N808" s="105" t="str">
        <f>[4]SayfaKAY!M310</f>
        <v>kabin kliması soğutma yapıyor.</v>
      </c>
      <c r="O808" s="166" t="str">
        <f>[4]SayfaKAY!P310</f>
        <v>C-Uyarı, sürüş devamlılığı</v>
      </c>
      <c r="P808" s="166" t="str">
        <f>[4]SayfaKAY!Q310</f>
        <v>B(Servisten çekmeye etki eden arıza)</v>
      </c>
      <c r="Q808" s="166" t="str">
        <f>[4]SayfaKAY!R310</f>
        <v>N.A(Yaralanma yok)</v>
      </c>
      <c r="R808" s="132" t="str" cm="1">
        <f t="array" ref="R808">IF([4]SayfaKAY!U310="","",_xlfn.IFS([4]SayfaKAY!U310="Bozankaya","Bozankaya",[4]SayfaKAY!U310="Müşteri","Customer",[4]SayfaKAY!U310="Tedarikçi","Equipment Supplier"))</f>
        <v>Equipment Supplier</v>
      </c>
      <c r="S808" s="204" t="str">
        <f>[4]SayfaKAY!N310</f>
        <v>kabin kliması soğutma yapmıyor arızası kontrol edildi. Araç atölyeye geldiğinde kliması ısıtma konumunda ve sıcaklık yüksekti ısıtma konumundan çıkarılıp derecesi düşürüldü tekrar yapılan kontrol kabin klimanın soğutma yaptığı görüldü.</v>
      </c>
      <c r="T808" s="133" t="str">
        <f>[4]SayfaKAY!AD310</f>
        <v>*Arıza çözülecek</v>
      </c>
      <c r="U808" s="132" t="str">
        <f>[4]SayfaKAY!W310</f>
        <v>Evet</v>
      </c>
      <c r="V808" s="108">
        <f>[4]SayfaKAY!AZ310</f>
        <v>2</v>
      </c>
      <c r="W808" s="136">
        <f t="shared" si="541"/>
        <v>45600</v>
      </c>
      <c r="X808" s="137" t="str">
        <f t="shared" si="542"/>
        <v>10:00</v>
      </c>
      <c r="Y808" s="235">
        <f>[4]SayfaKAY!AE310</f>
        <v>45600.416666666701</v>
      </c>
      <c r="Z808" s="192">
        <f t="shared" si="543"/>
        <v>45600</v>
      </c>
      <c r="AA808" s="110" t="str">
        <f t="shared" si="544"/>
        <v>12:00</v>
      </c>
      <c r="AB808" s="182">
        <f>[4]SayfaKAY!BA310</f>
        <v>45600.5</v>
      </c>
      <c r="AC808" s="257">
        <f t="shared" si="545"/>
        <v>240.99999997881241</v>
      </c>
      <c r="AD808" s="111">
        <f t="shared" si="546"/>
        <v>45600</v>
      </c>
      <c r="AE808" s="111" t="str">
        <f t="shared" si="547"/>
        <v>12:00</v>
      </c>
      <c r="AF808" s="235">
        <f>[4]SayfaKAY!BA310</f>
        <v>45600.5</v>
      </c>
      <c r="AG808" s="179" t="str">
        <f>[4]SayfaKAY!S310</f>
        <v>(III) Farklı Araçlarda Tekrarlayan Arıza</v>
      </c>
      <c r="AH808" s="178" t="str">
        <f t="shared" si="548"/>
        <v>Bu Arıza Aracın Servise Verilmesine Engel</v>
      </c>
      <c r="AI808" s="163" t="str">
        <f>[4]SayfaKAY!AV310</f>
        <v/>
      </c>
      <c r="AJ808" s="164" t="str">
        <f t="shared" si="549"/>
        <v/>
      </c>
      <c r="AK808" s="164" t="str">
        <f t="shared" si="550"/>
        <v/>
      </c>
      <c r="AL808" s="112" t="str">
        <f>[4]SayfaKAY!AX310</f>
        <v/>
      </c>
      <c r="AM808" s="257" cm="1">
        <f t="array" ref="AM808">IFERROR(IF(AND(P808&lt;&gt;"D(Arıza Değil)",AH808="Bu Arıza Aracın Servise Verilmesine Engel Değil"),
IF(Z808-F808&gt;0,(AB808-Y808)*24*60,
IF(OR(AND(G808&gt;$AS$1,G808&lt;$AT$1),AND(G808&gt;$AU$1,G808&lt;$AV$1)),
(AF808-H808)*24*60,     BH:BH0)),        AN808),0)</f>
        <v>240.99999997881241</v>
      </c>
      <c r="AN808" s="257">
        <f t="shared" si="551"/>
        <v>240.99999997881241</v>
      </c>
      <c r="AO808" s="174" t="str">
        <f>[4]SayfaKAY!AG310</f>
        <v>Eltesan</v>
      </c>
      <c r="AP808" s="174" t="str">
        <f>[4]SayfaKAY!AI310</f>
        <v>H500-7240</v>
      </c>
      <c r="AQ808" s="174" t="str">
        <f>[4]SayfaKAY!AQ310</f>
        <v/>
      </c>
      <c r="AR808" s="174" t="str">
        <f>[4]SayfaKAY!AH310</f>
        <v>KLIMA UNITESİ /Eltesan/Hispacold 41,5 kW</v>
      </c>
      <c r="AS808" s="174">
        <f>[4]SayfaKAY!AJ310</f>
        <v>1</v>
      </c>
      <c r="AT808" s="175" t="str">
        <f>[4]SayfaKAY!AM310</f>
        <v/>
      </c>
      <c r="AU808" s="176" t="str">
        <f>[4]SayfaKAY!AL310</f>
        <v/>
      </c>
      <c r="AV808" s="176" t="str">
        <f>[4]SayfaKAY!AP310</f>
        <v/>
      </c>
      <c r="AW808" s="177" t="str">
        <f>[4]SayfaKAY!AT310</f>
        <v/>
      </c>
      <c r="AX808" s="194">
        <f t="shared" si="552"/>
        <v>5301.9999995338731</v>
      </c>
      <c r="AY808" s="168"/>
      <c r="AZ808" s="167"/>
      <c r="BA808" s="113"/>
      <c r="BB808" s="171"/>
      <c r="BC808" s="114"/>
      <c r="BD808" s="114"/>
      <c r="BE808" s="114"/>
      <c r="BF808" s="114"/>
      <c r="BG808" s="114"/>
      <c r="BH808" s="114" t="str">
        <f>IFERROR(FRACAS!AN313, "Hata Var")</f>
        <v/>
      </c>
      <c r="BI808" s="114"/>
      <c r="BJ808" s="114"/>
      <c r="BK808" s="105" t="str">
        <f>[4]SayfaKAY!AW310</f>
        <v/>
      </c>
      <c r="BL808" s="105" t="str">
        <f>[4]SayfaKAY!V310</f>
        <v>ELTESAN ELEKTRO MEKANİK SOĞUTMA SAN</v>
      </c>
      <c r="BM808" s="114"/>
      <c r="BN808" s="171" t="str">
        <f t="shared" si="553"/>
        <v>x yok</v>
      </c>
      <c r="BO808" s="171" t="str">
        <f t="shared" si="554"/>
        <v>aynı gün giderilen arıza</v>
      </c>
      <c r="BP808" s="171" t="str">
        <f t="shared" si="555"/>
        <v>aynı gün giderilen arıza</v>
      </c>
      <c r="BQ808" s="226">
        <f t="shared" si="556"/>
        <v>121.00000002770685</v>
      </c>
      <c r="BR808" s="226">
        <f t="shared" si="557"/>
        <v>119.99999995110556</v>
      </c>
      <c r="BS808" s="226">
        <f t="shared" si="558"/>
        <v>240.99999997881241</v>
      </c>
      <c r="BT808" s="114"/>
      <c r="BU808" s="242"/>
      <c r="BV808" s="233">
        <f t="shared" si="559"/>
        <v>1</v>
      </c>
      <c r="BW808" s="226" t="str">
        <f t="shared" si="560"/>
        <v>Evet, çakışma var</v>
      </c>
      <c r="BX808" s="229"/>
      <c r="BY808" s="247">
        <f t="shared" si="561"/>
        <v>8.4027777797018643E-2</v>
      </c>
      <c r="BZ808" s="247">
        <f t="shared" si="562"/>
        <v>8.3333333299378864E-2</v>
      </c>
      <c r="CA808" s="247">
        <f t="shared" si="563"/>
        <v>0.16736111109639751</v>
      </c>
      <c r="CB808" s="213"/>
      <c r="CC808" s="211"/>
      <c r="CD808" s="196"/>
      <c r="CE808" s="213">
        <v>309</v>
      </c>
      <c r="CF808" s="182">
        <f t="shared" si="564"/>
        <v>45600.332638888904</v>
      </c>
      <c r="CG808" s="182">
        <f t="shared" si="565"/>
        <v>45600.5</v>
      </c>
      <c r="CH808" s="196"/>
      <c r="CI808" s="196"/>
      <c r="CJ808" s="196"/>
      <c r="CK808" s="196">
        <f t="shared" si="566"/>
        <v>8.3333333299378864E-2</v>
      </c>
      <c r="CL808" s="196">
        <f t="shared" si="567"/>
        <v>8.4027777797018643E-2</v>
      </c>
      <c r="CM808" s="196">
        <f t="shared" si="568"/>
        <v>0.16736111109639751</v>
      </c>
      <c r="CN808" s="114"/>
      <c r="CO808" s="115">
        <f t="shared" si="569"/>
        <v>240.99999997881241</v>
      </c>
      <c r="CP808" s="116">
        <f t="shared" si="570"/>
        <v>4.9999999979627319</v>
      </c>
      <c r="CQ808" s="117">
        <f t="shared" si="571"/>
        <v>0.33263888890360249</v>
      </c>
      <c r="CR808" s="117">
        <f t="shared" si="572"/>
        <v>45600.416666666701</v>
      </c>
      <c r="CS808" s="117">
        <f t="shared" si="573"/>
        <v>45600.5</v>
      </c>
      <c r="CT808" s="118">
        <f t="shared" si="574"/>
        <v>65664121.00000003</v>
      </c>
      <c r="CU808" s="118">
        <f t="shared" si="575"/>
        <v>119.99999995110556</v>
      </c>
      <c r="CV808" s="118">
        <f t="shared" si="576"/>
        <v>65664240.999999978</v>
      </c>
      <c r="CW808" s="119">
        <f t="shared" si="577"/>
        <v>0.99999817252132794</v>
      </c>
    </row>
    <row r="809" spans="1:101" ht="118.5" customHeight="1" x14ac:dyDescent="0.3">
      <c r="A809" s="160" t="str">
        <f>[4]SayfaKAY!C519</f>
        <v>KAY5+6</v>
      </c>
      <c r="B809" s="104" t="str">
        <f>[4]SayfaKAY!D519</f>
        <v>3882(11)</v>
      </c>
      <c r="C809" s="105" t="str">
        <f>[4]SayfaKAY!E519</f>
        <v>MA</v>
      </c>
      <c r="D809" s="105">
        <f>[4]SayfaKAY!F519</f>
        <v>35093</v>
      </c>
      <c r="E809" s="106" t="str">
        <f>[4]SayfaKAY!G519</f>
        <v>BOZ-KAY5+6-FF-518</v>
      </c>
      <c r="F809" s="134">
        <f t="shared" si="538"/>
        <v>45600</v>
      </c>
      <c r="G809" s="135">
        <f t="shared" si="539"/>
        <v>0.20347222220152617</v>
      </c>
      <c r="H809" s="235">
        <f>[4]SayfaKAY!H519</f>
        <v>45600.203472222202</v>
      </c>
      <c r="I809" s="104" t="str">
        <f>[4]SayfaKAY!I519</f>
        <v>Hat/Line</v>
      </c>
      <c r="J809" s="103" t="str">
        <f>IF([4]SayfaKAY!J519="","",IF([4]SayfaKAY!J519="Müşteri","Notified by Customer","Notified by Bozankaya"))</f>
        <v>Notified by Customer</v>
      </c>
      <c r="K809" s="103" t="e">
        <f>VLOOKUP([4]SayfaKAY!L519,#REF!,2,FALSE)</f>
        <v>#REF!</v>
      </c>
      <c r="L809" s="165" t="str">
        <f>[4]SayfaKAY!X519</f>
        <v>ELTESAN ELEKTRO MEKANİK SOĞUTMA SAN</v>
      </c>
      <c r="M809" s="107" t="str">
        <f t="shared" si="540"/>
        <v>KAY5+6-BOZ-KAY5+6-FF-518</v>
      </c>
      <c r="N809" s="105" t="str">
        <f>[4]SayfaKAY!M519</f>
        <v>CA kabin klimaları yetersiz soğuk üflüyor.</v>
      </c>
      <c r="O809" s="166" t="str">
        <f>[4]SayfaKAY!P519</f>
        <v>D-Arıza değil</v>
      </c>
      <c r="P809" s="166" t="str">
        <f>[4]SayfaKAY!Q519</f>
        <v>B(Servisten çekmeye etki eden arıza)</v>
      </c>
      <c r="Q809" s="166" t="str">
        <f>[4]SayfaKAY!R519</f>
        <v>N.A(Yaralanma yok)</v>
      </c>
      <c r="R809" s="132" t="str" cm="1">
        <f t="array" ref="R809">IF([4]SayfaKAY!U519="","",_xlfn.IFS([4]SayfaKAY!U519="Bozankaya","Bozankaya",[4]SayfaKAY!U519="Müşteri","Customer",[4]SayfaKAY!U519="Tedarikçi","Equipment Supplier"))</f>
        <v>Equipment Supplier</v>
      </c>
      <c r="S809" s="204" t="str">
        <f>[4]SayfaKAY!N519</f>
        <v>Klima sensör revizyonu yapıldı.</v>
      </c>
      <c r="T809" s="133" t="str">
        <f>[4]SayfaKAY!AD519</f>
        <v>*Arıza çözülecek</v>
      </c>
      <c r="U809" s="132" t="str">
        <f>[4]SayfaKAY!W519</f>
        <v>Evet</v>
      </c>
      <c r="V809" s="108">
        <f>[4]SayfaKAY!AZ519</f>
        <v>2</v>
      </c>
      <c r="W809" s="136">
        <f t="shared" si="541"/>
        <v>45600</v>
      </c>
      <c r="X809" s="137" t="str">
        <f t="shared" si="542"/>
        <v>05:00</v>
      </c>
      <c r="Y809" s="235">
        <f>[4]SayfaKAY!AE519</f>
        <v>45600.208333333299</v>
      </c>
      <c r="Z809" s="109">
        <f t="shared" si="543"/>
        <v>45600</v>
      </c>
      <c r="AA809" s="110" t="str">
        <f t="shared" si="544"/>
        <v>09:00</v>
      </c>
      <c r="AB809" s="182">
        <f>[4]SayfaKAY!BA519</f>
        <v>45600.375</v>
      </c>
      <c r="AC809" s="257">
        <f t="shared" si="545"/>
        <v>247.00000002980232</v>
      </c>
      <c r="AD809" s="111">
        <f t="shared" si="546"/>
        <v>45600</v>
      </c>
      <c r="AE809" s="111" t="str">
        <f t="shared" si="547"/>
        <v>09:00</v>
      </c>
      <c r="AF809" s="235">
        <f>[4]SayfaKAY!BA519</f>
        <v>45600.375</v>
      </c>
      <c r="AG809" s="179" t="str">
        <f>[4]SayfaKAY!S519</f>
        <v>(III) Farklı Araçlarda Tekrarlayan Arıza</v>
      </c>
      <c r="AH809" s="178" t="str">
        <f t="shared" si="548"/>
        <v>Bu Arıza Aracın Servise Verilmesine Engel</v>
      </c>
      <c r="AI809" s="163" t="str">
        <f>[4]SayfaKAY!AV519</f>
        <v/>
      </c>
      <c r="AJ809" s="164" t="str">
        <f t="shared" si="549"/>
        <v/>
      </c>
      <c r="AK809" s="164" t="str">
        <f t="shared" si="550"/>
        <v/>
      </c>
      <c r="AL809" s="112" t="str">
        <f>[4]SayfaKAY!AX519</f>
        <v/>
      </c>
      <c r="AM809" s="257" cm="1">
        <f t="array" ref="AM809">IFERROR(IF(AND(P809&lt;&gt;"D(Arıza Değil)",AH809="Bu Arıza Aracın Servise Verilmesine Engel Değil"),
IF(Z809-F809&gt;0,(AB809-Y809)*24*60,
IF(OR(AND(G809&gt;$AS$1,G809&lt;$AT$1),AND(G809&gt;$AU$1,G809&lt;$AV$1)),
(AF809-H809)*24*60,     BH:BH0)),        AN809),0)</f>
        <v>247.00000002980232</v>
      </c>
      <c r="AN809" s="257">
        <f t="shared" si="551"/>
        <v>247.00000002980232</v>
      </c>
      <c r="AO809" s="174" t="str">
        <f>[4]SayfaKAY!AG519</f>
        <v/>
      </c>
      <c r="AP809" s="174" t="str">
        <f>[4]SayfaKAY!AI519</f>
        <v>H500-7240</v>
      </c>
      <c r="AQ809" s="174" t="str">
        <f>[4]SayfaKAY!AQ519</f>
        <v/>
      </c>
      <c r="AR809" s="174" t="str">
        <f>[4]SayfaKAY!AH519</f>
        <v>KLIMA UNITESİ /Eltesan/Hispacold 41,5 kW</v>
      </c>
      <c r="AS809" s="174">
        <f>[4]SayfaKAY!AJ519</f>
        <v>1</v>
      </c>
      <c r="AT809" s="175" t="str">
        <f>[4]SayfaKAY!AM519</f>
        <v/>
      </c>
      <c r="AU809" s="176" t="str">
        <f>[4]SayfaKAY!AL519</f>
        <v/>
      </c>
      <c r="AV809" s="176" t="str">
        <f>[4]SayfaKAY!AP519</f>
        <v/>
      </c>
      <c r="AW809" s="177" t="str">
        <f>[4]SayfaKAY!AT519</f>
        <v/>
      </c>
      <c r="AX809" s="194">
        <f t="shared" si="552"/>
        <v>5434.0000006556511</v>
      </c>
      <c r="AY809" s="168"/>
      <c r="AZ809" s="167"/>
      <c r="BA809" s="113"/>
      <c r="BB809" s="171" t="str">
        <f>IF($AQ$1="X", IF(AND(G809&gt;=$AS$1,G809&lt;=$AT$1),IF(P809&lt;&gt;"D(Arıza Değil)",AC809,0), IF(AND(G809&gt;=$AU$1,G809&lt;=$AV$1),IF(P809&lt;&gt;"D(Arıza Değil)",AC809,0), "")), "")</f>
        <v/>
      </c>
      <c r="BC809" s="114"/>
      <c r="BD809" s="114"/>
      <c r="BE809" s="114"/>
      <c r="BF809" s="114"/>
      <c r="BG809" s="114"/>
      <c r="BH809" s="114">
        <f>IFERROR(FRACAS!AN522, "Hata Var")</f>
        <v>30.00000009778887</v>
      </c>
      <c r="BI809" s="114"/>
      <c r="BJ809" s="114"/>
      <c r="BK809" s="105" t="str">
        <f>[4]SayfaKAY!AW519</f>
        <v/>
      </c>
      <c r="BL809" s="105" t="str">
        <f>[4]SayfaKAY!V519</f>
        <v>ELTESAN ELEKTRO MEKANİK SOĞUTMA SAN</v>
      </c>
      <c r="BM809" s="114"/>
      <c r="BN809" s="171" t="str">
        <f t="shared" si="553"/>
        <v>x yok</v>
      </c>
      <c r="BO809" s="171" t="b">
        <f t="shared" si="554"/>
        <v>0</v>
      </c>
      <c r="BP809" s="171" t="b">
        <f t="shared" si="555"/>
        <v>0</v>
      </c>
      <c r="BQ809" s="226">
        <f t="shared" si="556"/>
        <v>6.9999999809078872</v>
      </c>
      <c r="BR809" s="226">
        <f t="shared" si="557"/>
        <v>240.00000004889444</v>
      </c>
      <c r="BS809" s="226">
        <f t="shared" si="558"/>
        <v>247.00000002980232</v>
      </c>
      <c r="BT809" s="114"/>
      <c r="BU809" s="242"/>
      <c r="BV809" s="233">
        <f t="shared" si="559"/>
        <v>2</v>
      </c>
      <c r="BW809" s="226" t="str">
        <f t="shared" si="560"/>
        <v>Evet, çakışma var</v>
      </c>
      <c r="BX809" s="229"/>
      <c r="BY809" s="247">
        <f t="shared" si="561"/>
        <v>4.8611110978526995E-3</v>
      </c>
      <c r="BZ809" s="247">
        <f t="shared" si="562"/>
        <v>0.16666666670062114</v>
      </c>
      <c r="CA809" s="247">
        <f t="shared" si="563"/>
        <v>0.17152777779847383</v>
      </c>
      <c r="CB809" s="213"/>
      <c r="CC809" s="211"/>
      <c r="CD809" s="196"/>
      <c r="CE809" s="213">
        <v>518</v>
      </c>
      <c r="CF809" s="182">
        <f t="shared" si="564"/>
        <v>45600.203472222202</v>
      </c>
      <c r="CG809" s="182">
        <f t="shared" si="565"/>
        <v>45600.375</v>
      </c>
      <c r="CH809" s="196"/>
      <c r="CI809" s="196"/>
      <c r="CJ809" s="196"/>
      <c r="CK809" s="196">
        <f t="shared" si="566"/>
        <v>0.16666666670062114</v>
      </c>
      <c r="CL809" s="196">
        <f t="shared" si="567"/>
        <v>4.8611110978526995E-3</v>
      </c>
      <c r="CM809" s="196">
        <f t="shared" si="568"/>
        <v>0.17152777779847383</v>
      </c>
      <c r="CN809" s="114"/>
      <c r="CO809" s="115">
        <f t="shared" si="569"/>
        <v>247.00000002980232</v>
      </c>
      <c r="CP809" s="116">
        <f t="shared" si="570"/>
        <v>10.000000002037268</v>
      </c>
      <c r="CQ809" s="117">
        <f t="shared" si="571"/>
        <v>0.20347222220152617</v>
      </c>
      <c r="CR809" s="117">
        <f t="shared" si="572"/>
        <v>45600.208333333299</v>
      </c>
      <c r="CS809" s="117">
        <f t="shared" si="573"/>
        <v>45600.375</v>
      </c>
      <c r="CT809" s="118">
        <f t="shared" si="574"/>
        <v>65664006.999999978</v>
      </c>
      <c r="CU809" s="118">
        <f t="shared" si="575"/>
        <v>240.00000004889444</v>
      </c>
      <c r="CV809" s="118">
        <f t="shared" si="576"/>
        <v>65664247.00000003</v>
      </c>
      <c r="CW809" s="119">
        <f t="shared" si="577"/>
        <v>0.9999963450429874</v>
      </c>
    </row>
    <row r="810" spans="1:101" ht="118.5" customHeight="1" x14ac:dyDescent="0.3">
      <c r="A810" s="160" t="str">
        <f>[4]SayfaKAY!C577</f>
        <v>KAY5+6</v>
      </c>
      <c r="B810" s="104" t="str">
        <f>[4]SayfaKAY!D577</f>
        <v>3876(5)</v>
      </c>
      <c r="C810" s="105" t="str">
        <f>[4]SayfaKAY!E577</f>
        <v>MA</v>
      </c>
      <c r="D810" s="105">
        <f>[4]SayfaKAY!F577</f>
        <v>1</v>
      </c>
      <c r="E810" s="106" t="str">
        <f>[4]SayfaKAY!G577</f>
        <v>BOZ-KAY5+6-FF-576</v>
      </c>
      <c r="F810" s="134">
        <f t="shared" si="538"/>
        <v>45600</v>
      </c>
      <c r="G810" s="135">
        <f t="shared" si="539"/>
        <v>0.41944444440014195</v>
      </c>
      <c r="H810" s="235">
        <f>[4]SayfaKAY!H577</f>
        <v>45600.4194444444</v>
      </c>
      <c r="I810" s="104" t="str">
        <f>[4]SayfaKAY!I577</f>
        <v>Hat/Line</v>
      </c>
      <c r="J810" s="103" t="str">
        <f>IF([4]SayfaKAY!J577="","",IF([4]SayfaKAY!J577="Müşteri","Notified by Customer","Notified by Bozankaya"))</f>
        <v>Notified by Customer</v>
      </c>
      <c r="K810" s="103" t="e">
        <f>VLOOKUP([4]SayfaKAY!L577,#REF!,2,FALSE)</f>
        <v>#REF!</v>
      </c>
      <c r="L810" s="165" t="str">
        <f>[4]SayfaKAY!X577</f>
        <v>AYPA MÜHENDİSLİK PROJE DANIŞMANLIK</v>
      </c>
      <c r="M810" s="107" t="str">
        <f t="shared" si="540"/>
        <v>KAY5+6-BOZ-KAY5+6-FF-576</v>
      </c>
      <c r="N810" s="105" t="str">
        <f>[4]SayfaKAY!M577</f>
        <v>İÇ ANONS SİSTEMİ TAKILI KALIYOR. İLERLEMİYOR.</v>
      </c>
      <c r="O810" s="166" t="str">
        <f>[4]SayfaKAY!P577</f>
        <v>D-Arıza değil</v>
      </c>
      <c r="P810" s="166" t="str">
        <f>[4]SayfaKAY!Q577</f>
        <v>B(Servisten çekmeye etki eden arıza)</v>
      </c>
      <c r="Q810" s="166" t="str">
        <f>[4]SayfaKAY!R577</f>
        <v>N.A(Yaralanma yok)</v>
      </c>
      <c r="R810" s="132" t="str" cm="1">
        <f t="array" ref="R810">IF([4]SayfaKAY!U577="","",_xlfn.IFS([4]SayfaKAY!U577="Bozankaya","Bozankaya",[4]SayfaKAY!U577="Müşteri","Customer",[4]SayfaKAY!U577="Tedarikçi","Equipment Supplier"))</f>
        <v>Equipment Supplier</v>
      </c>
      <c r="S810" s="204" t="str">
        <f>[4]SayfaKAY!N577</f>
        <v>FC-DCA3 RÖLESİ ARIZALANMIŞ, BU SEBEPLE ODOMETRE ÇALIŞMIYOR VE METRAJ SAYMIYORDU. RÖLE DEĞİŞİMİ YAPILDI.</v>
      </c>
      <c r="T810" s="133" t="str">
        <f>[4]SayfaKAY!AD577</f>
        <v>*Ekipman değiştirilecek</v>
      </c>
      <c r="U810" s="132" t="str">
        <f>[4]SayfaKAY!W577</f>
        <v>Evet</v>
      </c>
      <c r="V810" s="108">
        <f>[4]SayfaKAY!AZ577</f>
        <v>1</v>
      </c>
      <c r="W810" s="136">
        <f t="shared" si="541"/>
        <v>45600</v>
      </c>
      <c r="X810" s="137" t="str">
        <f t="shared" si="542"/>
        <v>10:30</v>
      </c>
      <c r="Y810" s="235">
        <f>[4]SayfaKAY!AE577</f>
        <v>45600.4375</v>
      </c>
      <c r="Z810" s="109">
        <f t="shared" si="543"/>
        <v>45600</v>
      </c>
      <c r="AA810" s="110" t="str">
        <f t="shared" si="544"/>
        <v>12:00</v>
      </c>
      <c r="AB810" s="182">
        <f>[4]SayfaKAY!BA577</f>
        <v>45600.5</v>
      </c>
      <c r="AC810" s="257">
        <f t="shared" si="545"/>
        <v>116.0000000637956</v>
      </c>
      <c r="AD810" s="111">
        <f t="shared" si="546"/>
        <v>45600</v>
      </c>
      <c r="AE810" s="111" t="str">
        <f t="shared" si="547"/>
        <v>12:00</v>
      </c>
      <c r="AF810" s="235">
        <f>[4]SayfaKAY!BA577</f>
        <v>45600.5</v>
      </c>
      <c r="AG810" s="179" t="str">
        <f>[4]SayfaKAY!S577</f>
        <v>(II) Aynı Araçta Tekrarlayan Arıza</v>
      </c>
      <c r="AH810" s="178" t="str">
        <f t="shared" si="548"/>
        <v>Bu Arıza Aracın Servise Verilmesine Engel</v>
      </c>
      <c r="AI810" s="163" t="str">
        <f>[4]SayfaKAY!AV577</f>
        <v/>
      </c>
      <c r="AJ810" s="164" t="str">
        <f t="shared" si="549"/>
        <v/>
      </c>
      <c r="AK810" s="164" t="str">
        <f t="shared" si="550"/>
        <v/>
      </c>
      <c r="AL810" s="112" t="str">
        <f>[4]SayfaKAY!AX577</f>
        <v/>
      </c>
      <c r="AM810" s="257" cm="1">
        <f t="array" ref="AM810">IFERROR(IF(AND(P810&lt;&gt;"D(Arıza Değil)",AH810="Bu Arıza Aracın Servise Verilmesine Engel Değil"),
IF(Z810-F810&gt;0,(AB810-Y810)*24*60,
IF(OR(AND(G810&gt;$AS$1,G810&lt;$AT$1),AND(G810&gt;$AU$1,G810&lt;$AV$1)),
(AF810-H810)*24*60,     BH:BH0)),        AN810),0)</f>
        <v>116.0000000637956</v>
      </c>
      <c r="AN810" s="257">
        <f t="shared" si="551"/>
        <v>116.0000000637956</v>
      </c>
      <c r="AO810" s="174" t="str">
        <f>[4]SayfaKAY!AG577</f>
        <v/>
      </c>
      <c r="AP810" s="174" t="str">
        <f>[4]SayfaKAY!AI577</f>
        <v>E110-7327</v>
      </c>
      <c r="AQ810" s="174" t="str">
        <f>[4]SayfaKAY!AQ577</f>
        <v/>
      </c>
      <c r="AR810" s="174" t="str">
        <f>[4]SayfaKAY!AH577</f>
        <v>10A-2CO RÖLE</v>
      </c>
      <c r="AS810" s="174">
        <f>[4]SayfaKAY!AJ577</f>
        <v>1</v>
      </c>
      <c r="AT810" s="175" t="str">
        <f>[4]SayfaKAY!AM577</f>
        <v/>
      </c>
      <c r="AU810" s="176" t="str">
        <f>[4]SayfaKAY!AL577</f>
        <v/>
      </c>
      <c r="AV810" s="176" t="str">
        <f>[4]SayfaKAY!AP577</f>
        <v/>
      </c>
      <c r="AW810" s="177" t="str">
        <f>[4]SayfaKAY!AT577</f>
        <v/>
      </c>
      <c r="AX810" s="194">
        <f t="shared" si="552"/>
        <v>1276.0000007017516</v>
      </c>
      <c r="AY810" s="168"/>
      <c r="AZ810" s="167"/>
      <c r="BA810" s="113"/>
      <c r="BB810" s="171" t="str">
        <f>IF($AQ$1="X", IF(AND(G810&gt;=$AS$1,G810&lt;=$AT$1),IF(P810&lt;&gt;"D(Arıza Değil)",AC810,0), IF(AND(G810&gt;=$AU$1,G810&lt;=$AV$1),IF(P810&lt;&gt;"D(Arıza Değil)",AC810,0), "")), "")</f>
        <v/>
      </c>
      <c r="BC810" s="114"/>
      <c r="BD810" s="114"/>
      <c r="BE810" s="114"/>
      <c r="BF810" s="114"/>
      <c r="BG810" s="114"/>
      <c r="BH810" s="114">
        <f>IFERROR(FRACAS!AN580, "Hata Var")</f>
        <v>21834.9999999383</v>
      </c>
      <c r="BI810" s="114"/>
      <c r="BJ810" s="114"/>
      <c r="BK810" s="105" t="str">
        <f>[4]SayfaKAY!AW577</f>
        <v/>
      </c>
      <c r="BL810" s="105" t="str">
        <f>[4]SayfaKAY!V577</f>
        <v>AYPA MÜHENDİSLİK PROJE DANIŞMANLIK</v>
      </c>
      <c r="BM810" s="114"/>
      <c r="BN810" s="171" t="str">
        <f t="shared" si="553"/>
        <v>x yok</v>
      </c>
      <c r="BO810" s="171" t="b">
        <f t="shared" si="554"/>
        <v>0</v>
      </c>
      <c r="BP810" s="171" t="b">
        <f t="shared" si="555"/>
        <v>0</v>
      </c>
      <c r="BQ810" s="226">
        <f t="shared" si="556"/>
        <v>26.000000063795596</v>
      </c>
      <c r="BR810" s="226">
        <f t="shared" si="557"/>
        <v>90</v>
      </c>
      <c r="BS810" s="226">
        <f t="shared" si="558"/>
        <v>116.0000000637956</v>
      </c>
      <c r="BT810" s="114"/>
      <c r="BU810" s="242"/>
      <c r="BV810" s="233">
        <f t="shared" si="559"/>
        <v>2</v>
      </c>
      <c r="BW810" s="226" t="str">
        <f t="shared" si="560"/>
        <v>Evet, çakışma var</v>
      </c>
      <c r="BX810" s="229"/>
      <c r="BY810" s="247">
        <f t="shared" si="561"/>
        <v>1.8055555599858053E-2</v>
      </c>
      <c r="BZ810" s="247">
        <f t="shared" si="562"/>
        <v>6.25E-2</v>
      </c>
      <c r="CA810" s="247">
        <f t="shared" si="563"/>
        <v>8.0555555599858053E-2</v>
      </c>
      <c r="CB810" s="213"/>
      <c r="CC810" s="211"/>
      <c r="CD810" s="196"/>
      <c r="CE810" s="213">
        <v>576</v>
      </c>
      <c r="CF810" s="182">
        <f t="shared" si="564"/>
        <v>45600.4194444444</v>
      </c>
      <c r="CG810" s="182">
        <f t="shared" si="565"/>
        <v>45600.5</v>
      </c>
      <c r="CH810" s="196"/>
      <c r="CI810" s="196"/>
      <c r="CJ810" s="196"/>
      <c r="CK810" s="196">
        <f t="shared" si="566"/>
        <v>6.25E-2</v>
      </c>
      <c r="CL810" s="196">
        <f t="shared" si="567"/>
        <v>1.8055555599858053E-2</v>
      </c>
      <c r="CM810" s="196">
        <f t="shared" si="568"/>
        <v>8.0555555599858053E-2</v>
      </c>
      <c r="CN810" s="114"/>
      <c r="CO810" s="115">
        <f t="shared" si="569"/>
        <v>116.0000000637956</v>
      </c>
      <c r="CP810" s="116">
        <f t="shared" si="570"/>
        <v>3.75</v>
      </c>
      <c r="CQ810" s="117">
        <f t="shared" si="571"/>
        <v>0.41944444440014195</v>
      </c>
      <c r="CR810" s="117">
        <f t="shared" si="572"/>
        <v>45600.4375</v>
      </c>
      <c r="CS810" s="117">
        <f t="shared" si="573"/>
        <v>45600.5</v>
      </c>
      <c r="CT810" s="118">
        <f t="shared" si="574"/>
        <v>65664026.000000067</v>
      </c>
      <c r="CU810" s="118">
        <f t="shared" si="575"/>
        <v>90</v>
      </c>
      <c r="CV810" s="118">
        <f t="shared" si="576"/>
        <v>65664116.000000067</v>
      </c>
      <c r="CW810" s="119">
        <f t="shared" si="577"/>
        <v>0.99999862938838624</v>
      </c>
    </row>
    <row r="811" spans="1:101" ht="118.5" customHeight="1" x14ac:dyDescent="0.3">
      <c r="A811" s="160" t="str">
        <f>[4]SayfaKAY!C823</f>
        <v>KAY5+6</v>
      </c>
      <c r="B811" s="104" t="str">
        <f>[4]SayfaKAY!D823</f>
        <v>3882(11)</v>
      </c>
      <c r="C811" s="105" t="str">
        <f>[4]SayfaKAY!E823</f>
        <v>MA</v>
      </c>
      <c r="D811" s="105">
        <f>[4]SayfaKAY!F823</f>
        <v>35093</v>
      </c>
      <c r="E811" s="106" t="str">
        <f>[4]SayfaKAY!G823</f>
        <v>BOZ-KAY5+6-FF-810</v>
      </c>
      <c r="F811" s="193">
        <f t="shared" si="538"/>
        <v>45598</v>
      </c>
      <c r="G811" s="135">
        <f t="shared" si="539"/>
        <v>0.20833333329937886</v>
      </c>
      <c r="H811" s="235">
        <f>[4]SayfaKAY!H823</f>
        <v>45598.208333333299</v>
      </c>
      <c r="I811" s="104" t="str">
        <f>[4]SayfaKAY!I823</f>
        <v>Hat/Line</v>
      </c>
      <c r="J811" s="103" t="str">
        <f>IF([4]SayfaKAY!J823="","",IF([4]SayfaKAY!J823="Müşteri","Notified by Customer","Notified by Bozankaya"))</f>
        <v>Notified by Customer</v>
      </c>
      <c r="K811" s="103" t="e">
        <f>VLOOKUP([4]SayfaKAY!L823,#REF!,2,FALSE)</f>
        <v>#REF!</v>
      </c>
      <c r="L811" s="165" t="str">
        <f>[4]SayfaKAY!X823</f>
        <v>ELTESAN ELEKTRO MEKANİK SOĞUTMA SAN</v>
      </c>
      <c r="M811" s="107" t="str">
        <f t="shared" si="540"/>
        <v>KAY5+6-BOZ-KAY5+6-FF-810</v>
      </c>
      <c r="N811" s="105" t="str">
        <f>[4]SayfaKAY!M823</f>
        <v>CA kabin klima soğuk üflüyor.</v>
      </c>
      <c r="O811" s="166" t="str">
        <f>[4]SayfaKAY!P823</f>
        <v>D-Arıza değil</v>
      </c>
      <c r="P811" s="166" t="str">
        <f>[4]SayfaKAY!Q823</f>
        <v>B(Servisten çekmeye etki eden arıza)</v>
      </c>
      <c r="Q811" s="166" t="str">
        <f>[4]SayfaKAY!R823</f>
        <v>N.A(Yaralanma yok)</v>
      </c>
      <c r="R811" s="132" t="str" cm="1">
        <f t="array" ref="R811">IF([4]SayfaKAY!U823="","",_xlfn.IFS([4]SayfaKAY!U823="Bozankaya","Bozankaya",[4]SayfaKAY!U823="Müşteri","Customer",[4]SayfaKAY!U823="Tedarikçi","Equipment Supplier"))</f>
        <v>Equipment Supplier</v>
      </c>
      <c r="S811" s="204" t="str">
        <f>[4]SayfaKAY!N823</f>
        <v>HVAC sistemi ısıtma yapmıyor denilmiş araç durduğu yerde ısıtma yapıyor. Hareket halinde kabin içerisi soğuk durumda SSH ekinine bilgi verildi.</v>
      </c>
      <c r="T811" s="133" t="str">
        <f>[4]SayfaKAY!AD823</f>
        <v>*Reset edildi</v>
      </c>
      <c r="U811" s="132" t="str">
        <f>[4]SayfaKAY!W823</f>
        <v>Evet</v>
      </c>
      <c r="V811" s="108">
        <f>[4]SayfaKAY!AZ823</f>
        <v>2</v>
      </c>
      <c r="W811" s="136">
        <f t="shared" si="541"/>
        <v>45597</v>
      </c>
      <c r="X811" s="137" t="str">
        <f t="shared" si="542"/>
        <v>06:00</v>
      </c>
      <c r="Y811" s="235">
        <f>[4]SayfaKAY!AE823</f>
        <v>45597.25</v>
      </c>
      <c r="Z811" s="109">
        <f t="shared" si="543"/>
        <v>45598</v>
      </c>
      <c r="AA811" s="110" t="str">
        <f t="shared" si="544"/>
        <v>08:00</v>
      </c>
      <c r="AB811" s="182">
        <f>[4]SayfaKAY!BA823</f>
        <v>45598.333333333299</v>
      </c>
      <c r="AC811" s="257">
        <f t="shared" si="545"/>
        <v>180</v>
      </c>
      <c r="AD811" s="111">
        <f t="shared" si="546"/>
        <v>45598</v>
      </c>
      <c r="AE811" s="111" t="str">
        <f t="shared" si="547"/>
        <v>08:00</v>
      </c>
      <c r="AF811" s="235">
        <f>[4]SayfaKAY!BA823</f>
        <v>45598.333333333299</v>
      </c>
      <c r="AG811" s="179" t="str">
        <f>[4]SayfaKAY!S823</f>
        <v>(III) Farklı Araçlarda Tekrarlayan Arıza</v>
      </c>
      <c r="AH811" s="178" t="str">
        <f t="shared" si="548"/>
        <v>Bu Arıza Aracın Servise Verilmesine Engel</v>
      </c>
      <c r="AI811" s="163" t="str">
        <f>[4]SayfaKAY!AV823</f>
        <v/>
      </c>
      <c r="AJ811" s="164" t="str">
        <f t="shared" si="549"/>
        <v/>
      </c>
      <c r="AK811" s="164" t="str">
        <f t="shared" si="550"/>
        <v/>
      </c>
      <c r="AL811" s="112" t="str">
        <f>[4]SayfaKAY!AX823</f>
        <v/>
      </c>
      <c r="AM811" s="257" cm="1">
        <f t="array" ref="AM811">IFERROR(IF(AND(P811&lt;&gt;"D(Arıza Değil)",AH811="Bu Arıza Aracın Servise Verilmesine Engel Değil"),
IF(Z811-F811&gt;0,(AB811-Y811)*24*60,
IF(OR(AND(G811&gt;$AS$1,G811&lt;$AT$1),AND(G811&gt;$AU$1,G811&lt;$AV$1)),
(AF811-H811)*24*60,     BH:BH0)),        AN811),0)</f>
        <v>180</v>
      </c>
      <c r="AN811" s="257">
        <f t="shared" si="551"/>
        <v>180</v>
      </c>
      <c r="AO811" s="174" t="str">
        <f>[4]SayfaKAY!AG823</f>
        <v/>
      </c>
      <c r="AP811" s="174" t="str">
        <f>[4]SayfaKAY!AI823</f>
        <v/>
      </c>
      <c r="AQ811" s="174" t="str">
        <f>[4]SayfaKAY!AQ823</f>
        <v/>
      </c>
      <c r="AR811" s="174" t="str">
        <f>[4]SayfaKAY!AH823</f>
        <v/>
      </c>
      <c r="AS811" s="174" t="str">
        <f>[4]SayfaKAY!AJ823</f>
        <v/>
      </c>
      <c r="AT811" s="175" t="str">
        <f>[4]SayfaKAY!AM823</f>
        <v/>
      </c>
      <c r="AU811" s="176" t="str">
        <f>[4]SayfaKAY!AL823</f>
        <v/>
      </c>
      <c r="AV811" s="176" t="str">
        <f>[4]SayfaKAY!AP823</f>
        <v/>
      </c>
      <c r="AW811" s="177" t="str">
        <f>[4]SayfaKAY!AT823</f>
        <v/>
      </c>
      <c r="AX811" s="194">
        <f t="shared" si="552"/>
        <v>3960</v>
      </c>
      <c r="AY811" s="168"/>
      <c r="AZ811" s="167"/>
      <c r="BA811" s="113"/>
      <c r="BB811" s="171" t="str">
        <f>IF($AQ$1="X", IF(AND(G811&gt;=$AS$1,G811&lt;=$AT$1),IF(P811&lt;&gt;"D(Arıza Değil)",AC811,0), IF(AND(G811&gt;=$AU$1,G811&lt;=$AV$1),IF(P811&lt;&gt;"D(Arıza Değil)",AC811,0), "")), "")</f>
        <v/>
      </c>
      <c r="BC811" s="114"/>
      <c r="BD811" s="114"/>
      <c r="BE811" s="114"/>
      <c r="BF811" s="114"/>
      <c r="BG811" s="114"/>
      <c r="BH811" s="114">
        <f>IFERROR(FRACAS!AN826, "Hata Var")</f>
        <v>184.00000003399327</v>
      </c>
      <c r="BI811" s="114"/>
      <c r="BJ811" s="114"/>
      <c r="BK811" s="105" t="str">
        <f>[4]SayfaKAY!AW823</f>
        <v/>
      </c>
      <c r="BL811" s="105" t="str">
        <f>[4]SayfaKAY!V823</f>
        <v>ELTESAN ELEKTRO MEKANİK SOĞUTMA SAN</v>
      </c>
      <c r="BM811" s="114"/>
      <c r="BN811" s="171" t="str">
        <f t="shared" si="553"/>
        <v>x yok</v>
      </c>
      <c r="BO811" s="171" t="b">
        <f t="shared" si="554"/>
        <v>0</v>
      </c>
      <c r="BP811" s="171" t="b">
        <f t="shared" si="555"/>
        <v>0</v>
      </c>
      <c r="BQ811" s="226">
        <f t="shared" si="556"/>
        <v>-1379.9999999511056</v>
      </c>
      <c r="BR811" s="226">
        <f t="shared" si="557"/>
        <v>1559.9999999511056</v>
      </c>
      <c r="BS811" s="226">
        <f t="shared" si="558"/>
        <v>180</v>
      </c>
      <c r="BT811" s="114"/>
      <c r="BU811" s="242"/>
      <c r="BV811" s="233">
        <f t="shared" si="559"/>
        <v>2</v>
      </c>
      <c r="BW811" s="226" t="str">
        <f t="shared" si="560"/>
        <v>Evet, çakışma var</v>
      </c>
      <c r="BX811" s="229"/>
      <c r="BY811" s="247">
        <f t="shared" si="561"/>
        <v>-0.95833333329937886</v>
      </c>
      <c r="BZ811" s="247">
        <f t="shared" si="562"/>
        <v>1.0833333332993789</v>
      </c>
      <c r="CA811" s="247">
        <f t="shared" si="563"/>
        <v>0.125</v>
      </c>
      <c r="CB811" s="213"/>
      <c r="CC811" s="211"/>
      <c r="CD811" s="196"/>
      <c r="CE811" s="213">
        <v>822</v>
      </c>
      <c r="CF811" s="182">
        <f t="shared" si="564"/>
        <v>45598.208333333299</v>
      </c>
      <c r="CG811" s="182">
        <f t="shared" si="565"/>
        <v>45598.333333333299</v>
      </c>
      <c r="CH811" s="196"/>
      <c r="CI811" s="196"/>
      <c r="CJ811" s="196"/>
      <c r="CK811" s="196">
        <f t="shared" si="566"/>
        <v>1.0833333332993789</v>
      </c>
      <c r="CL811" s="196">
        <f t="shared" si="567"/>
        <v>-0.95833333329937886</v>
      </c>
      <c r="CM811" s="196">
        <f t="shared" si="568"/>
        <v>0.125</v>
      </c>
      <c r="CN811" s="114"/>
      <c r="CO811" s="115">
        <f t="shared" si="569"/>
        <v>180</v>
      </c>
      <c r="CP811" s="116">
        <f t="shared" si="570"/>
        <v>64.999999997962732</v>
      </c>
      <c r="CQ811" s="117">
        <f t="shared" si="571"/>
        <v>0.20833333329937886</v>
      </c>
      <c r="CR811" s="117">
        <f t="shared" si="572"/>
        <v>45597.25</v>
      </c>
      <c r="CS811" s="117">
        <f t="shared" si="573"/>
        <v>45598.333333333299</v>
      </c>
      <c r="CT811" s="118">
        <f t="shared" si="574"/>
        <v>65659740.000000052</v>
      </c>
      <c r="CU811" s="118">
        <f t="shared" si="575"/>
        <v>1559.9999999511056</v>
      </c>
      <c r="CV811" s="118">
        <f t="shared" si="576"/>
        <v>65661300</v>
      </c>
      <c r="CW811" s="119">
        <f t="shared" si="577"/>
        <v>0.99997624171315602</v>
      </c>
    </row>
    <row r="812" spans="1:101" ht="118.5" customHeight="1" x14ac:dyDescent="0.3">
      <c r="A812" s="160" t="str">
        <f>[4]SayfaKAY!C337</f>
        <v>KAY5+6</v>
      </c>
      <c r="B812" s="104" t="str">
        <f>[4]SayfaKAY!D337</f>
        <v>3872(1)</v>
      </c>
      <c r="C812" s="105" t="str">
        <f>[4]SayfaKAY!E337</f>
        <v>MA</v>
      </c>
      <c r="D812" s="105">
        <f>[4]SayfaKAY!F337</f>
        <v>95641</v>
      </c>
      <c r="E812" s="106" t="str">
        <f>[4]SayfaKAY!G337</f>
        <v>BOZ-KAY5+6-FF-336</v>
      </c>
      <c r="F812" s="134">
        <f t="shared" si="538"/>
        <v>45596</v>
      </c>
      <c r="G812" s="135">
        <f t="shared" si="539"/>
        <v>0.20833333329937886</v>
      </c>
      <c r="H812" s="235">
        <f>[4]SayfaKAY!H337</f>
        <v>45596.208333333299</v>
      </c>
      <c r="I812" s="104" t="str">
        <f>[4]SayfaKAY!I337</f>
        <v>Hat/Line</v>
      </c>
      <c r="J812" s="103" t="str">
        <f>IF([4]SayfaKAY!J337="","",IF([4]SayfaKAY!J337="Müşteri","Notified by Customer","Notified by Bozankaya"))</f>
        <v>Notified by Customer</v>
      </c>
      <c r="K812" s="103" t="e">
        <f>VLOOKUP([4]SayfaKAY!L337,#REF!,2,FALSE)</f>
        <v>#REF!</v>
      </c>
      <c r="L812" s="165" t="str">
        <f>[4]SayfaKAY!X337</f>
        <v>DENİZLER OTOMOTİV SAN. VE TİC.LTD.Ş</v>
      </c>
      <c r="M812" s="107" t="str">
        <f t="shared" si="540"/>
        <v>KAY5+6-BOZ-KAY5+6-FF-336</v>
      </c>
      <c r="N812" s="105" t="str">
        <f>[4]SayfaKAY!M337</f>
        <v>SİLECEK ÇALIŞMIYOR</v>
      </c>
      <c r="O812" s="166" t="str">
        <f>[4]SayfaKAY!P337</f>
        <v>C-Uyarı, sürüş devamlılığı</v>
      </c>
      <c r="P812" s="166" t="str">
        <f>[4]SayfaKAY!Q337</f>
        <v>A(Hareket etmeyi engelleyen arıza)</v>
      </c>
      <c r="Q812" s="166" t="str">
        <f>[4]SayfaKAY!R337</f>
        <v>N.A(Yaralanma yok)</v>
      </c>
      <c r="R812" s="132" t="str" cm="1">
        <f t="array" ref="R812">IF([4]SayfaKAY!U337="","",_xlfn.IFS([4]SayfaKAY!U337="Bozankaya","Bozankaya",[4]SayfaKAY!U337="Müşteri","Customer",[4]SayfaKAY!U337="Tedarikçi","Equipment Supplier"))</f>
        <v>Equipment Supplier</v>
      </c>
      <c r="S812" s="204" t="str">
        <f>[4]SayfaKAY!N337</f>
        <v>SİLECEK ARIZALIYDI ONARIMI YAPILDI FISKİYE KIRILMIŞ DEĞİŞİMİ YAPILDI</v>
      </c>
      <c r="T812" s="133" t="str">
        <f>[4]SayfaKAY!AD337</f>
        <v>*Ekipman değiştirilecek</v>
      </c>
      <c r="U812" s="132" t="str">
        <f>[4]SayfaKAY!W337</f>
        <v>Evet</v>
      </c>
      <c r="V812" s="108">
        <f>[4]SayfaKAY!AZ337</f>
        <v>1</v>
      </c>
      <c r="W812" s="136">
        <f t="shared" si="541"/>
        <v>45596</v>
      </c>
      <c r="X812" s="137" t="str">
        <f t="shared" si="542"/>
        <v>06:00</v>
      </c>
      <c r="Y812" s="235">
        <f>[4]SayfaKAY!AE337</f>
        <v>45596.25</v>
      </c>
      <c r="Z812" s="109">
        <f t="shared" si="543"/>
        <v>45596</v>
      </c>
      <c r="AA812" s="110" t="str">
        <f t="shared" si="544"/>
        <v>08:00</v>
      </c>
      <c r="AB812" s="182">
        <f>[4]SayfaKAY!BA337</f>
        <v>45596.333333333299</v>
      </c>
      <c r="AC812" s="257">
        <f t="shared" si="545"/>
        <v>180</v>
      </c>
      <c r="AD812" s="111">
        <f t="shared" si="546"/>
        <v>45596</v>
      </c>
      <c r="AE812" s="111" t="str">
        <f t="shared" si="547"/>
        <v>08:00</v>
      </c>
      <c r="AF812" s="235">
        <f>[4]SayfaKAY!BA337</f>
        <v>45596.333333333299</v>
      </c>
      <c r="AG812" s="179" t="str">
        <f>[4]SayfaKAY!S337</f>
        <v>(III) Farklı Araçlarda Tekrarlayan Arıza</v>
      </c>
      <c r="AH812" s="178" t="str">
        <f t="shared" si="548"/>
        <v>Bu Arıza Aracın Servise Verilmesine Engel</v>
      </c>
      <c r="AI812" s="163" t="str">
        <f>[4]SayfaKAY!AV337</f>
        <v/>
      </c>
      <c r="AJ812" s="164" t="str">
        <f t="shared" si="549"/>
        <v/>
      </c>
      <c r="AK812" s="164" t="str">
        <f t="shared" si="550"/>
        <v/>
      </c>
      <c r="AL812" s="112" t="str">
        <f>[4]SayfaKAY!AX337</f>
        <v/>
      </c>
      <c r="AM812" s="257" cm="1">
        <f t="array" ref="AM812">IFERROR(IF(AND(P812&lt;&gt;"D(Arıza Değil)",AH812="Bu Arıza Aracın Servise Verilmesine Engel Değil"),
IF(Z812-F812&gt;0,(AB812-Y812)*24*60,
IF(OR(AND(G812&gt;$AS$1,G812&lt;$AT$1),AND(G812&gt;$AU$1,G812&lt;$AV$1)),
(AF812-H812)*24*60,     BH:BH0)),        AN812),0)</f>
        <v>180</v>
      </c>
      <c r="AN812" s="257">
        <f t="shared" si="551"/>
        <v>180</v>
      </c>
      <c r="AO812" s="174" t="str">
        <f>[4]SayfaKAY!AG337</f>
        <v>DENİZLER</v>
      </c>
      <c r="AP812" s="174" t="str">
        <f>[4]SayfaKAY!AI337</f>
        <v>M100-7069</v>
      </c>
      <c r="AQ812" s="174" t="str">
        <f>[4]SayfaKAY!AQ337</f>
        <v/>
      </c>
      <c r="AR812" s="174" t="str">
        <f>[4]SayfaKAY!AH337</f>
        <v>SILECEK KOL KOMPLESI ANA KOL+YARDIMCI KO</v>
      </c>
      <c r="AS812" s="174">
        <f>[4]SayfaKAY!AJ337</f>
        <v>1</v>
      </c>
      <c r="AT812" s="175" t="str">
        <f>[4]SayfaKAY!AM337</f>
        <v/>
      </c>
      <c r="AU812" s="176" t="str">
        <f>[4]SayfaKAY!AL337</f>
        <v/>
      </c>
      <c r="AV812" s="176" t="str">
        <f>[4]SayfaKAY!AP337</f>
        <v/>
      </c>
      <c r="AW812" s="177" t="str">
        <f>[4]SayfaKAY!AT337</f>
        <v/>
      </c>
      <c r="AX812" s="194">
        <f t="shared" si="552"/>
        <v>1980</v>
      </c>
      <c r="AY812" s="168"/>
      <c r="AZ812" s="167"/>
      <c r="BA812" s="113"/>
      <c r="BB812" s="171" t="str">
        <f>IF($AQ$1="X", IF(AND(G812&gt;=$AS$1,G812&lt;=$AT$1),IF(P812&lt;&gt;"D(Arıza Değil)",AC812,0), IF(AND(G812&gt;=$AU$1,G812&lt;=$AV$1),IF(P812&lt;&gt;"D(Arıza Değil)",AC812,0), "")), "")</f>
        <v/>
      </c>
      <c r="BC812" s="114"/>
      <c r="BD812" s="114"/>
      <c r="BE812" s="114"/>
      <c r="BF812" s="114"/>
      <c r="BG812" s="114"/>
      <c r="BH812" s="114" t="str">
        <f>IFERROR(FRACAS!AN340, "Hata Var")</f>
        <v/>
      </c>
      <c r="BI812" s="114"/>
      <c r="BJ812" s="114"/>
      <c r="BK812" s="105" t="str">
        <f>[4]SayfaKAY!AW337</f>
        <v/>
      </c>
      <c r="BL812" s="105" t="str">
        <f>[4]SayfaKAY!V337</f>
        <v>Bozankaya</v>
      </c>
      <c r="BM812" s="114"/>
      <c r="BN812" s="171" t="str">
        <f t="shared" si="553"/>
        <v>x yok</v>
      </c>
      <c r="BO812" s="171" t="b">
        <f t="shared" si="554"/>
        <v>0</v>
      </c>
      <c r="BP812" s="171" t="b">
        <f t="shared" si="555"/>
        <v>0</v>
      </c>
      <c r="BQ812" s="226">
        <f t="shared" si="556"/>
        <v>60.000000048894435</v>
      </c>
      <c r="BR812" s="226">
        <f t="shared" si="557"/>
        <v>119.99999995110556</v>
      </c>
      <c r="BS812" s="226">
        <f t="shared" si="558"/>
        <v>180</v>
      </c>
      <c r="BT812" s="114"/>
      <c r="BU812" s="242"/>
      <c r="BV812" s="233">
        <f t="shared" si="559"/>
        <v>4</v>
      </c>
      <c r="BW812" s="226" t="str">
        <f t="shared" si="560"/>
        <v>Evet, çakışma var</v>
      </c>
      <c r="BX812" s="229"/>
      <c r="BY812" s="247">
        <f t="shared" si="561"/>
        <v>4.1666666700621136E-2</v>
      </c>
      <c r="BZ812" s="247">
        <f t="shared" si="562"/>
        <v>8.3333333299378864E-2</v>
      </c>
      <c r="CA812" s="247">
        <f t="shared" si="563"/>
        <v>0.125</v>
      </c>
      <c r="CB812" s="213"/>
      <c r="CC812" s="211"/>
      <c r="CD812" s="196"/>
      <c r="CE812" s="213">
        <v>336</v>
      </c>
      <c r="CF812" s="182">
        <f t="shared" si="564"/>
        <v>45596.208333333299</v>
      </c>
      <c r="CG812" s="182">
        <f t="shared" si="565"/>
        <v>45596.333333333299</v>
      </c>
      <c r="CH812" s="196"/>
      <c r="CI812" s="196"/>
      <c r="CJ812" s="196"/>
      <c r="CK812" s="196">
        <f t="shared" si="566"/>
        <v>8.3333333299378864E-2</v>
      </c>
      <c r="CL812" s="196">
        <f t="shared" si="567"/>
        <v>4.1666666700621136E-2</v>
      </c>
      <c r="CM812" s="196">
        <f t="shared" si="568"/>
        <v>0.125</v>
      </c>
      <c r="CN812" s="114"/>
      <c r="CO812" s="115">
        <f t="shared" si="569"/>
        <v>180</v>
      </c>
      <c r="CP812" s="116">
        <f t="shared" si="570"/>
        <v>4.9999999979627319</v>
      </c>
      <c r="CQ812" s="117">
        <f t="shared" si="571"/>
        <v>0.20833333329937886</v>
      </c>
      <c r="CR812" s="117">
        <f t="shared" si="572"/>
        <v>45596.25</v>
      </c>
      <c r="CS812" s="117">
        <f t="shared" si="573"/>
        <v>45596.333333333299</v>
      </c>
      <c r="CT812" s="118">
        <f t="shared" si="574"/>
        <v>65658300.000000052</v>
      </c>
      <c r="CU812" s="118">
        <f t="shared" si="575"/>
        <v>119.99999995110556</v>
      </c>
      <c r="CV812" s="118">
        <f t="shared" si="576"/>
        <v>65658420</v>
      </c>
      <c r="CW812" s="119">
        <f t="shared" si="577"/>
        <v>0.99999817235931132</v>
      </c>
    </row>
    <row r="813" spans="1:101" ht="118.5" customHeight="1" x14ac:dyDescent="0.3">
      <c r="A813" s="160" t="str">
        <f>[4]SayfaKAY!C308</f>
        <v>KAY5+6</v>
      </c>
      <c r="B813" s="104" t="str">
        <f>[4]SayfaKAY!D308</f>
        <v>3880(9)</v>
      </c>
      <c r="C813" s="105" t="str">
        <f>[4]SayfaKAY!E308</f>
        <v>RA</v>
      </c>
      <c r="D813" s="105">
        <f>[4]SayfaKAY!F308</f>
        <v>53844</v>
      </c>
      <c r="E813" s="106" t="str">
        <f>[4]SayfaKAY!G308</f>
        <v>BOZ-KAY5+6-FF-307</v>
      </c>
      <c r="F813" s="193">
        <f t="shared" si="538"/>
        <v>45595</v>
      </c>
      <c r="G813" s="135">
        <f t="shared" si="539"/>
        <v>0.14166666669916594</v>
      </c>
      <c r="H813" s="235">
        <f>[4]SayfaKAY!H308</f>
        <v>45595.141666666699</v>
      </c>
      <c r="I813" s="104" t="str">
        <f>[4]SayfaKAY!I308</f>
        <v>Hat/Line</v>
      </c>
      <c r="J813" s="103" t="str">
        <f>IF([4]SayfaKAY!J308="","",IF([4]SayfaKAY!J308="Müşteri","Notified by Customer","Notified by Bozankaya"))</f>
        <v>Notified by Customer</v>
      </c>
      <c r="K813" s="103" t="e">
        <f>VLOOKUP([4]SayfaKAY!L308,#REF!,2,FALSE)</f>
        <v>#REF!</v>
      </c>
      <c r="L813" s="165" t="str">
        <f>[4]SayfaKAY!X308</f>
        <v>ELTESAN ELEKTRO MEKANİK SOĞUTMA SAN</v>
      </c>
      <c r="M813" s="107" t="str">
        <f t="shared" si="540"/>
        <v>KAY5+6-BOZ-KAY5+6-FF-307</v>
      </c>
      <c r="N813" s="105" t="str">
        <f>[4]SayfaKAY!M308</f>
        <v>KLİMALAR DEVREYE GİRMİYOR YOLCU ŞİKAYETİ</v>
      </c>
      <c r="O813" s="166" t="str">
        <f>[4]SayfaKAY!P308</f>
        <v>C-Uyarı, sürüş devamlılığı</v>
      </c>
      <c r="P813" s="166" t="str">
        <f>[4]SayfaKAY!Q308</f>
        <v>B(Servisten çekmeye etki eden arıza)</v>
      </c>
      <c r="Q813" s="166" t="str">
        <f>[4]SayfaKAY!R308</f>
        <v>N.A(Yaralanma yok)</v>
      </c>
      <c r="R813" s="132" t="str" cm="1">
        <f t="array" ref="R813">IF([4]SayfaKAY!U308="","",_xlfn.IFS([4]SayfaKAY!U308="Bozankaya","Bozankaya",[4]SayfaKAY!U308="Müşteri","Customer",[4]SayfaKAY!U308="Tedarikçi","Equipment Supplier"))</f>
        <v>Equipment Supplier</v>
      </c>
      <c r="S813" s="204" t="str">
        <f>[4]SayfaKAY!N308</f>
        <v>KLİMALAR ARIZAYA GEÇMİŞ RESETLENDİ ISITMA YAPIYOR.</v>
      </c>
      <c r="T813" s="133" t="str">
        <f>[4]SayfaKAY!AD308</f>
        <v>Yeni yazılım yüklendi</v>
      </c>
      <c r="U813" s="132" t="str">
        <f>[4]SayfaKAY!W308</f>
        <v>Evet</v>
      </c>
      <c r="V813" s="108">
        <f>[4]SayfaKAY!AZ308</f>
        <v>1</v>
      </c>
      <c r="W813" s="136">
        <f t="shared" si="541"/>
        <v>45595</v>
      </c>
      <c r="X813" s="137" t="str">
        <f t="shared" si="542"/>
        <v>05:00</v>
      </c>
      <c r="Y813" s="235">
        <f>[4]SayfaKAY!AE308</f>
        <v>45595.208333333299</v>
      </c>
      <c r="Z813" s="192">
        <f t="shared" si="543"/>
        <v>45595</v>
      </c>
      <c r="AA813" s="110" t="str">
        <f t="shared" si="544"/>
        <v>07:00</v>
      </c>
      <c r="AB813" s="182">
        <f>[4]SayfaKAY!BA308</f>
        <v>45595.291666666701</v>
      </c>
      <c r="AC813" s="257">
        <f t="shared" si="545"/>
        <v>216.00000000209548</v>
      </c>
      <c r="AD813" s="111">
        <f t="shared" si="546"/>
        <v>45595</v>
      </c>
      <c r="AE813" s="111" t="str">
        <f t="shared" si="547"/>
        <v>07:00</v>
      </c>
      <c r="AF813" s="235">
        <f>[4]SayfaKAY!BA308</f>
        <v>45595.291666666701</v>
      </c>
      <c r="AG813" s="179" t="str">
        <f>[4]SayfaKAY!S308</f>
        <v>(III) Farklı Araçlarda Tekrarlayan Arıza</v>
      </c>
      <c r="AH813" s="178" t="str">
        <f t="shared" si="548"/>
        <v>Bu Arıza Aracın Servise Verilmesine Engel</v>
      </c>
      <c r="AI813" s="163" t="str">
        <f>[4]SayfaKAY!AV308</f>
        <v/>
      </c>
      <c r="AJ813" s="164" t="str">
        <f t="shared" si="549"/>
        <v/>
      </c>
      <c r="AK813" s="164" t="str">
        <f t="shared" si="550"/>
        <v/>
      </c>
      <c r="AL813" s="112" t="str">
        <f>[4]SayfaKAY!AX308</f>
        <v/>
      </c>
      <c r="AM813" s="257" cm="1">
        <f t="array" ref="AM813">IFERROR(IF(AND(P813&lt;&gt;"D(Arıza Değil)",AH813="Bu Arıza Aracın Servise Verilmesine Engel Değil"),
IF(Z813-F813&gt;0,(AB813-Y813)*24*60,
IF(OR(AND(G813&gt;$AS$1,G813&lt;$AT$1),AND(G813&gt;$AU$1,G813&lt;$AV$1)),
(AF813-H813)*24*60,     BH:BH0)),        AN813),0)</f>
        <v>216.00000000209548</v>
      </c>
      <c r="AN813" s="257">
        <f t="shared" si="551"/>
        <v>216.00000000209548</v>
      </c>
      <c r="AO813" s="174" t="str">
        <f>[4]SayfaKAY!AG308</f>
        <v>Eltesan</v>
      </c>
      <c r="AP813" s="174" t="str">
        <f>[4]SayfaKAY!AI308</f>
        <v>H500-7240</v>
      </c>
      <c r="AQ813" s="174" t="str">
        <f>[4]SayfaKAY!AQ308</f>
        <v/>
      </c>
      <c r="AR813" s="174" t="str">
        <f>[4]SayfaKAY!AH308</f>
        <v>KLIMA UNITESİ /Eltesan/Hispacold 41,5 kW</v>
      </c>
      <c r="AS813" s="174">
        <f>[4]SayfaKAY!AJ308</f>
        <v>1</v>
      </c>
      <c r="AT813" s="175" t="str">
        <f>[4]SayfaKAY!AM308</f>
        <v/>
      </c>
      <c r="AU813" s="176" t="str">
        <f>[4]SayfaKAY!AL308</f>
        <v/>
      </c>
      <c r="AV813" s="176" t="str">
        <f>[4]SayfaKAY!AP308</f>
        <v/>
      </c>
      <c r="AW813" s="177" t="str">
        <f>[4]SayfaKAY!AT308</f>
        <v/>
      </c>
      <c r="AX813" s="194">
        <f t="shared" si="552"/>
        <v>2376.0000000230502</v>
      </c>
      <c r="AY813" s="168"/>
      <c r="AZ813" s="167"/>
      <c r="BA813" s="113"/>
      <c r="BB813" s="171"/>
      <c r="BC813" s="114"/>
      <c r="BD813" s="114"/>
      <c r="BE813" s="114"/>
      <c r="BF813" s="114"/>
      <c r="BG813" s="114"/>
      <c r="BH813" s="114" t="str">
        <f>IFERROR(FRACAS!AN311, "Hata Var")</f>
        <v/>
      </c>
      <c r="BI813" s="114"/>
      <c r="BJ813" s="114"/>
      <c r="BK813" s="105" t="str">
        <f>[4]SayfaKAY!AW308</f>
        <v/>
      </c>
      <c r="BL813" s="105" t="str">
        <f>[4]SayfaKAY!V308</f>
        <v>ELTESAN ELEKTRO MEKANİK SOĞUTMA SAN</v>
      </c>
      <c r="BM813" s="114"/>
      <c r="BN813" s="171" t="str">
        <f t="shared" si="553"/>
        <v>x yok</v>
      </c>
      <c r="BO813" s="171" t="b">
        <f t="shared" si="554"/>
        <v>0</v>
      </c>
      <c r="BP813" s="171" t="b">
        <f t="shared" si="555"/>
        <v>0</v>
      </c>
      <c r="BQ813" s="226">
        <f t="shared" si="556"/>
        <v>95.999999904306605</v>
      </c>
      <c r="BR813" s="226">
        <f t="shared" si="557"/>
        <v>120.00000009778887</v>
      </c>
      <c r="BS813" s="226">
        <f t="shared" si="558"/>
        <v>216.00000000209548</v>
      </c>
      <c r="BT813" s="114"/>
      <c r="BU813" s="242"/>
      <c r="BV813" s="233">
        <f t="shared" si="559"/>
        <v>1</v>
      </c>
      <c r="BW813" s="226" t="str">
        <f t="shared" si="560"/>
        <v>Evet, çakışma var</v>
      </c>
      <c r="BX813" s="229"/>
      <c r="BY813" s="247">
        <f t="shared" si="561"/>
        <v>6.666666660021292E-2</v>
      </c>
      <c r="BZ813" s="247">
        <f t="shared" si="562"/>
        <v>8.3333333401242271E-2</v>
      </c>
      <c r="CA813" s="247">
        <f t="shared" si="563"/>
        <v>0.15000000000145519</v>
      </c>
      <c r="CB813" s="213"/>
      <c r="CC813" s="211"/>
      <c r="CD813" s="196"/>
      <c r="CE813" s="213">
        <v>307</v>
      </c>
      <c r="CF813" s="182">
        <f t="shared" si="564"/>
        <v>45595.141666666699</v>
      </c>
      <c r="CG813" s="182">
        <f t="shared" si="565"/>
        <v>45595.291666666701</v>
      </c>
      <c r="CH813" s="196"/>
      <c r="CI813" s="196"/>
      <c r="CJ813" s="196"/>
      <c r="CK813" s="196">
        <f t="shared" si="566"/>
        <v>8.3333333401242271E-2</v>
      </c>
      <c r="CL813" s="196">
        <f t="shared" si="567"/>
        <v>6.666666660021292E-2</v>
      </c>
      <c r="CM813" s="196">
        <f t="shared" si="568"/>
        <v>0.15000000000145519</v>
      </c>
      <c r="CN813" s="114"/>
      <c r="CO813" s="115">
        <f t="shared" si="569"/>
        <v>216.00000000209548</v>
      </c>
      <c r="CP813" s="116">
        <f t="shared" si="570"/>
        <v>5.0000000040745363</v>
      </c>
      <c r="CQ813" s="117">
        <f t="shared" si="571"/>
        <v>0.14166666669916594</v>
      </c>
      <c r="CR813" s="117">
        <f t="shared" si="572"/>
        <v>45595.208333333299</v>
      </c>
      <c r="CS813" s="117">
        <f t="shared" si="573"/>
        <v>45595.291666666701</v>
      </c>
      <c r="CT813" s="118">
        <f t="shared" si="574"/>
        <v>65656895.999999903</v>
      </c>
      <c r="CU813" s="118">
        <f t="shared" si="575"/>
        <v>120.00000009778887</v>
      </c>
      <c r="CV813" s="118">
        <f t="shared" si="576"/>
        <v>65657016</v>
      </c>
      <c r="CW813" s="119">
        <f t="shared" si="577"/>
        <v>0.99999817232022703</v>
      </c>
    </row>
    <row r="814" spans="1:101" ht="118.5" customHeight="1" x14ac:dyDescent="0.3">
      <c r="A814" s="160" t="str">
        <f>[4]SayfaKAY!C309</f>
        <v>KAY5+6</v>
      </c>
      <c r="B814" s="104" t="str">
        <f>[4]SayfaKAY!D309</f>
        <v>3879(8)</v>
      </c>
      <c r="C814" s="105" t="str">
        <f>[4]SayfaKAY!E309</f>
        <v>RB</v>
      </c>
      <c r="D814" s="105">
        <f>[4]SayfaKAY!F309</f>
        <v>57977</v>
      </c>
      <c r="E814" s="106" t="str">
        <f>[4]SayfaKAY!G309</f>
        <v>BOZ-KAY5+6-FF-308</v>
      </c>
      <c r="F814" s="134">
        <f t="shared" si="538"/>
        <v>45595</v>
      </c>
      <c r="G814" s="135">
        <f t="shared" si="539"/>
        <v>0.14236111110221827</v>
      </c>
      <c r="H814" s="235">
        <f>[4]SayfaKAY!H309</f>
        <v>45595.142361111102</v>
      </c>
      <c r="I814" s="104" t="str">
        <f>[4]SayfaKAY!I309</f>
        <v>Hat/Line</v>
      </c>
      <c r="J814" s="103" t="str">
        <f>IF([4]SayfaKAY!J309="","",IF([4]SayfaKAY!J309="Müşteri","Notified by Customer","Notified by Bozankaya"))</f>
        <v>Notified by Customer</v>
      </c>
      <c r="K814" s="103" t="e">
        <f>VLOOKUP([4]SayfaKAY!L309,#REF!,2,FALSE)</f>
        <v>#REF!</v>
      </c>
      <c r="L814" s="165" t="str">
        <f>[4]SayfaKAY!X309</f>
        <v>ELTESAN ELEKTRO MEKANİK SOĞUTMA SAN</v>
      </c>
      <c r="M814" s="107" t="str">
        <f t="shared" si="540"/>
        <v>KAY5+6-BOZ-KAY5+6-FF-308</v>
      </c>
      <c r="N814" s="105" t="str">
        <f>[4]SayfaKAY!M309</f>
        <v>KLİMALAR DEVREYE GİRMİYORDU(YOLCU ŞİKAYETİ)</v>
      </c>
      <c r="O814" s="166" t="str">
        <f>[4]SayfaKAY!P309</f>
        <v>C-Uyarı, sürüş devamlılığı</v>
      </c>
      <c r="P814" s="166" t="str">
        <f>[4]SayfaKAY!Q309</f>
        <v>B(Servisten çekmeye etki eden arıza)</v>
      </c>
      <c r="Q814" s="166" t="str">
        <f>[4]SayfaKAY!R309</f>
        <v>N.A(Yaralanma yok)</v>
      </c>
      <c r="R814" s="132" t="str" cm="1">
        <f t="array" ref="R814">IF([4]SayfaKAY!U309="","",_xlfn.IFS([4]SayfaKAY!U309="Bozankaya","Bozankaya",[4]SayfaKAY!U309="Müşteri","Customer",[4]SayfaKAY!U309="Tedarikçi","Equipment Supplier"))</f>
        <v>Equipment Supplier</v>
      </c>
      <c r="S814" s="204" t="str">
        <f>[4]SayfaKAY!N309</f>
        <v>KLİMALAR ARIZAYA GEÇMİŞ RESETLENDİ ISITMA YAPIYOR.</v>
      </c>
      <c r="T814" s="133" t="str">
        <f>[4]SayfaKAY!AD309</f>
        <v>*Arıza çözülecek</v>
      </c>
      <c r="U814" s="132" t="str">
        <f>[4]SayfaKAY!W309</f>
        <v>Evet</v>
      </c>
      <c r="V814" s="108">
        <f>[4]SayfaKAY!AZ309</f>
        <v>1</v>
      </c>
      <c r="W814" s="136">
        <f t="shared" si="541"/>
        <v>45595</v>
      </c>
      <c r="X814" s="137" t="str">
        <f t="shared" si="542"/>
        <v>05:00</v>
      </c>
      <c r="Y814" s="235">
        <f>[4]SayfaKAY!AE309</f>
        <v>45595.208333333299</v>
      </c>
      <c r="Z814" s="109">
        <f t="shared" si="543"/>
        <v>45595</v>
      </c>
      <c r="AA814" s="110" t="str">
        <f t="shared" si="544"/>
        <v>07:00</v>
      </c>
      <c r="AB814" s="182">
        <f>[4]SayfaKAY!BA309</f>
        <v>45595.291666666701</v>
      </c>
      <c r="AC814" s="257">
        <f t="shared" si="545"/>
        <v>215.00000006170012</v>
      </c>
      <c r="AD814" s="111">
        <f t="shared" si="546"/>
        <v>45595</v>
      </c>
      <c r="AE814" s="111" t="str">
        <f t="shared" si="547"/>
        <v>07:00</v>
      </c>
      <c r="AF814" s="235">
        <f>[4]SayfaKAY!BA309</f>
        <v>45595.291666666701</v>
      </c>
      <c r="AG814" s="179" t="str">
        <f>[4]SayfaKAY!S309</f>
        <v>(III) Farklı Araçlarda Tekrarlayan Arıza</v>
      </c>
      <c r="AH814" s="178" t="str">
        <f t="shared" si="548"/>
        <v>Bu Arıza Aracın Servise Verilmesine Engel</v>
      </c>
      <c r="AI814" s="163" t="str">
        <f>[4]SayfaKAY!AV309</f>
        <v/>
      </c>
      <c r="AJ814" s="164" t="str">
        <f t="shared" si="549"/>
        <v/>
      </c>
      <c r="AK814" s="164" t="str">
        <f t="shared" si="550"/>
        <v/>
      </c>
      <c r="AL814" s="112" t="str">
        <f>[4]SayfaKAY!AX309</f>
        <v/>
      </c>
      <c r="AM814" s="257" cm="1">
        <f t="array" ref="AM814">IFERROR(IF(AND(P814&lt;&gt;"D(Arıza Değil)",AH814="Bu Arıza Aracın Servise Verilmesine Engel Değil"),
IF(Z814-F814&gt;0,(AB814-Y814)*24*60,
IF(OR(AND(G814&gt;$AS$1,G814&lt;$AT$1),AND(G814&gt;$AU$1,G814&lt;$AV$1)),
(AF814-H814)*24*60,     BH:BH0)),        AN814),0)</f>
        <v>215.00000006170012</v>
      </c>
      <c r="AN814" s="257">
        <f t="shared" si="551"/>
        <v>215.00000006170012</v>
      </c>
      <c r="AO814" s="174" t="str">
        <f>[4]SayfaKAY!AG309</f>
        <v>Eltesan</v>
      </c>
      <c r="AP814" s="174" t="str">
        <f>[4]SayfaKAY!AI309</f>
        <v>H500-7240</v>
      </c>
      <c r="AQ814" s="174" t="str">
        <f>[4]SayfaKAY!AQ309</f>
        <v/>
      </c>
      <c r="AR814" s="174" t="str">
        <f>[4]SayfaKAY!AH309</f>
        <v>KLIMA UNITESİ /Eltesan/Hispacold 41,5 kW</v>
      </c>
      <c r="AS814" s="174">
        <f>[4]SayfaKAY!AJ309</f>
        <v>1</v>
      </c>
      <c r="AT814" s="175" t="str">
        <f>[4]SayfaKAY!AM309</f>
        <v/>
      </c>
      <c r="AU814" s="176" t="str">
        <f>[4]SayfaKAY!AL309</f>
        <v/>
      </c>
      <c r="AV814" s="176" t="str">
        <f>[4]SayfaKAY!AP309</f>
        <v/>
      </c>
      <c r="AW814" s="177" t="str">
        <f>[4]SayfaKAY!AT309</f>
        <v/>
      </c>
      <c r="AX814" s="194">
        <f t="shared" si="552"/>
        <v>2365.0000006787013</v>
      </c>
      <c r="AY814" s="168"/>
      <c r="AZ814" s="167"/>
      <c r="BA814" s="113"/>
      <c r="BB814" s="171" t="str">
        <f>IF($AQ$1="X", IF(AND(G814&gt;=$AS$1,G814&lt;=$AT$1),IF(P814&lt;&gt;"D(Arıza Değil)",AC814,0), IF(AND(G814&gt;=$AU$1,G814&lt;=$AV$1),IF(P814&lt;&gt;"D(Arıza Değil)",AC814,0), "")), "")</f>
        <v/>
      </c>
      <c r="BC814" s="114"/>
      <c r="BD814" s="114"/>
      <c r="BE814" s="114"/>
      <c r="BF814" s="114"/>
      <c r="BG814" s="114"/>
      <c r="BH814" s="114" t="str">
        <f>IFERROR(FRACAS!AN312, "Hata Var")</f>
        <v/>
      </c>
      <c r="BI814" s="114"/>
      <c r="BJ814" s="114"/>
      <c r="BK814" s="105" t="str">
        <f>[4]SayfaKAY!AW309</f>
        <v/>
      </c>
      <c r="BL814" s="105" t="str">
        <f>[4]SayfaKAY!V309</f>
        <v>ELTESAN ELEKTRO MEKANİK SOĞUTMA SAN</v>
      </c>
      <c r="BM814" s="114"/>
      <c r="BN814" s="171" t="str">
        <f t="shared" si="553"/>
        <v>x yok</v>
      </c>
      <c r="BO814" s="171" t="b">
        <f t="shared" si="554"/>
        <v>0</v>
      </c>
      <c r="BP814" s="171" t="b">
        <f t="shared" si="555"/>
        <v>0</v>
      </c>
      <c r="BQ814" s="226">
        <f t="shared" si="556"/>
        <v>94.99999996391125</v>
      </c>
      <c r="BR814" s="226">
        <f t="shared" si="557"/>
        <v>120.00000009778887</v>
      </c>
      <c r="BS814" s="226">
        <f t="shared" si="558"/>
        <v>215.00000006170012</v>
      </c>
      <c r="BT814" s="114"/>
      <c r="BU814" s="242"/>
      <c r="BV814" s="233">
        <f t="shared" si="559"/>
        <v>2</v>
      </c>
      <c r="BW814" s="226" t="str">
        <f t="shared" si="560"/>
        <v>Evet, çakışma var</v>
      </c>
      <c r="BX814" s="229"/>
      <c r="BY814" s="247">
        <f t="shared" si="561"/>
        <v>6.597222219716059E-2</v>
      </c>
      <c r="BZ814" s="247">
        <f t="shared" si="562"/>
        <v>8.3333333401242271E-2</v>
      </c>
      <c r="CA814" s="247">
        <f t="shared" si="563"/>
        <v>0.14930555559840286</v>
      </c>
      <c r="CB814" s="213"/>
      <c r="CC814" s="211"/>
      <c r="CD814" s="196"/>
      <c r="CE814" s="213">
        <v>308</v>
      </c>
      <c r="CF814" s="182">
        <f t="shared" si="564"/>
        <v>45595.142361111102</v>
      </c>
      <c r="CG814" s="182">
        <f t="shared" si="565"/>
        <v>45595.291666666701</v>
      </c>
      <c r="CH814" s="196"/>
      <c r="CI814" s="196"/>
      <c r="CJ814" s="196"/>
      <c r="CK814" s="196">
        <f t="shared" si="566"/>
        <v>8.3333333401242271E-2</v>
      </c>
      <c r="CL814" s="196">
        <f t="shared" si="567"/>
        <v>6.597222219716059E-2</v>
      </c>
      <c r="CM814" s="196">
        <f t="shared" si="568"/>
        <v>0.14930555559840286</v>
      </c>
      <c r="CN814" s="114"/>
      <c r="CO814" s="115">
        <f t="shared" si="569"/>
        <v>215.00000006170012</v>
      </c>
      <c r="CP814" s="116">
        <f t="shared" si="570"/>
        <v>5.0000000040745363</v>
      </c>
      <c r="CQ814" s="117">
        <f t="shared" si="571"/>
        <v>0.14236111110221827</v>
      </c>
      <c r="CR814" s="117">
        <f t="shared" si="572"/>
        <v>45595.208333333299</v>
      </c>
      <c r="CS814" s="117">
        <f t="shared" si="573"/>
        <v>45595.291666666701</v>
      </c>
      <c r="CT814" s="118">
        <f t="shared" si="574"/>
        <v>65656894.999999963</v>
      </c>
      <c r="CU814" s="118">
        <f t="shared" si="575"/>
        <v>120.00000009778887</v>
      </c>
      <c r="CV814" s="118">
        <f t="shared" si="576"/>
        <v>65657015.00000006</v>
      </c>
      <c r="CW814" s="119">
        <f t="shared" si="577"/>
        <v>0.99999817232019916</v>
      </c>
    </row>
    <row r="815" spans="1:101" ht="118.5" customHeight="1" x14ac:dyDescent="0.3">
      <c r="A815" s="160" t="str">
        <f>[4]SayfaKAY!C520</f>
        <v>KAY5+6</v>
      </c>
      <c r="B815" s="104" t="str">
        <f>[4]SayfaKAY!D520</f>
        <v>3882(11)</v>
      </c>
      <c r="C815" s="105" t="str">
        <f>[4]SayfaKAY!E520</f>
        <v>MA , MB</v>
      </c>
      <c r="D815" s="105">
        <f>[4]SayfaKAY!F520</f>
        <v>33257</v>
      </c>
      <c r="E815" s="106" t="str">
        <f>[4]SayfaKAY!G520</f>
        <v>BOZ-KAY5+6-FF-519</v>
      </c>
      <c r="F815" s="193">
        <f t="shared" si="538"/>
        <v>45593</v>
      </c>
      <c r="G815" s="135">
        <f t="shared" si="539"/>
        <v>0.20069444440014195</v>
      </c>
      <c r="H815" s="235">
        <f>[4]SayfaKAY!H520</f>
        <v>45593.2006944444</v>
      </c>
      <c r="I815" s="104" t="str">
        <f>[4]SayfaKAY!I520</f>
        <v>Hat/Line</v>
      </c>
      <c r="J815" s="103" t="str">
        <f>IF([4]SayfaKAY!J520="","",IF([4]SayfaKAY!J520="Müşteri","Notified by Customer","Notified by Bozankaya"))</f>
        <v>Notified by Customer</v>
      </c>
      <c r="K815" s="103" t="e">
        <f>VLOOKUP([4]SayfaKAY!L520,#REF!,2,FALSE)</f>
        <v>#REF!</v>
      </c>
      <c r="L815" s="165" t="str">
        <f>[4]SayfaKAY!X520</f>
        <v>ELTESAN ELEKTRO MEKANİK SOĞUTMA SAN</v>
      </c>
      <c r="M815" s="107" t="str">
        <f t="shared" si="540"/>
        <v>KAY5+6-BOZ-KAY5+6-FF-519</v>
      </c>
      <c r="N815" s="105" t="str">
        <f>[4]SayfaKAY!M520</f>
        <v>Klimalar kendi kendine devreden çıktığı için kabinler soğuk</v>
      </c>
      <c r="O815" s="166" t="str">
        <f>[4]SayfaKAY!P520</f>
        <v>D-Arıza değil</v>
      </c>
      <c r="P815" s="166" t="str">
        <f>[4]SayfaKAY!Q520</f>
        <v>B(Servisten çekmeye etki eden arıza)</v>
      </c>
      <c r="Q815" s="166" t="str">
        <f>[4]SayfaKAY!R520</f>
        <v>N.A(Yaralanma yok)</v>
      </c>
      <c r="R815" s="132" t="str" cm="1">
        <f t="array" ref="R815">IF([4]SayfaKAY!U520="","",_xlfn.IFS([4]SayfaKAY!U520="Bozankaya","Bozankaya",[4]SayfaKAY!U520="Müşteri","Customer",[4]SayfaKAY!U520="Tedarikçi","Equipment Supplier"))</f>
        <v>Equipment Supplier</v>
      </c>
      <c r="S815" s="204" t="str">
        <f>[4]SayfaKAY!N520</f>
        <v>Klima sensör revizyonu yapıldı.</v>
      </c>
      <c r="T815" s="133" t="str">
        <f>[4]SayfaKAY!AD520</f>
        <v>*Arıza çözülecek</v>
      </c>
      <c r="U815" s="132" t="str">
        <f>[4]SayfaKAY!W520</f>
        <v>Evet</v>
      </c>
      <c r="V815" s="108">
        <f>[4]SayfaKAY!AZ520</f>
        <v>2</v>
      </c>
      <c r="W815" s="136">
        <f t="shared" si="541"/>
        <v>45593</v>
      </c>
      <c r="X815" s="137" t="str">
        <f t="shared" si="542"/>
        <v>05:00</v>
      </c>
      <c r="Y815" s="235">
        <f>[4]SayfaKAY!AE520</f>
        <v>45593.208333333299</v>
      </c>
      <c r="Z815" s="192">
        <f t="shared" si="543"/>
        <v>45593</v>
      </c>
      <c r="AA815" s="110" t="str">
        <f t="shared" si="544"/>
        <v>09:00</v>
      </c>
      <c r="AB815" s="182">
        <f>[4]SayfaKAY!BA520</f>
        <v>45593.375</v>
      </c>
      <c r="AC815" s="257">
        <f t="shared" si="545"/>
        <v>251.0000000637956</v>
      </c>
      <c r="AD815" s="111">
        <f t="shared" si="546"/>
        <v>45593</v>
      </c>
      <c r="AE815" s="111" t="str">
        <f t="shared" si="547"/>
        <v>09:00</v>
      </c>
      <c r="AF815" s="235">
        <f>[4]SayfaKAY!BA520</f>
        <v>45593.375</v>
      </c>
      <c r="AG815" s="179" t="str">
        <f>[4]SayfaKAY!S520</f>
        <v>(III) Farklı Araçlarda Tekrarlayan Arıza</v>
      </c>
      <c r="AH815" s="178" t="str">
        <f t="shared" si="548"/>
        <v>Bu Arıza Aracın Servise Verilmesine Engel</v>
      </c>
      <c r="AI815" s="163" t="str">
        <f>[4]SayfaKAY!AV520</f>
        <v/>
      </c>
      <c r="AJ815" s="164" t="str">
        <f t="shared" si="549"/>
        <v/>
      </c>
      <c r="AK815" s="164" t="str">
        <f t="shared" si="550"/>
        <v/>
      </c>
      <c r="AL815" s="112" t="str">
        <f>[4]SayfaKAY!AX520</f>
        <v/>
      </c>
      <c r="AM815" s="257" cm="1">
        <f t="array" ref="AM815">IFERROR(IF(AND(P815&lt;&gt;"D(Arıza Değil)",AH815="Bu Arıza Aracın Servise Verilmesine Engel Değil"),
IF(Z815-F815&gt;0,(AB815-Y815)*24*60,
IF(OR(AND(G815&gt;$AS$1,G815&lt;$AT$1),AND(G815&gt;$AU$1,G815&lt;$AV$1)),
(AF815-H815)*24*60,     BH:BH0)),        AN815),0)</f>
        <v>251.0000000637956</v>
      </c>
      <c r="AN815" s="257">
        <f t="shared" si="551"/>
        <v>251.0000000637956</v>
      </c>
      <c r="AO815" s="174" t="str">
        <f>[4]SayfaKAY!AG520</f>
        <v/>
      </c>
      <c r="AP815" s="174" t="str">
        <f>[4]SayfaKAY!AI520</f>
        <v>H500-7240</v>
      </c>
      <c r="AQ815" s="174" t="str">
        <f>[4]SayfaKAY!AQ520</f>
        <v/>
      </c>
      <c r="AR815" s="174" t="str">
        <f>[4]SayfaKAY!AH520</f>
        <v>KLIMA UNITESİ /Eltesan/Hispacold 41,5 kW</v>
      </c>
      <c r="AS815" s="174">
        <f>[4]SayfaKAY!AJ520</f>
        <v>1</v>
      </c>
      <c r="AT815" s="175" t="str">
        <f>[4]SayfaKAY!AM520</f>
        <v/>
      </c>
      <c r="AU815" s="176" t="str">
        <f>[4]SayfaKAY!AL520</f>
        <v/>
      </c>
      <c r="AV815" s="176" t="str">
        <f>[4]SayfaKAY!AP520</f>
        <v/>
      </c>
      <c r="AW815" s="177" t="str">
        <f>[4]SayfaKAY!AT520</f>
        <v/>
      </c>
      <c r="AX815" s="194">
        <f t="shared" si="552"/>
        <v>5522.0000014035031</v>
      </c>
      <c r="AY815" s="168"/>
      <c r="AZ815" s="167"/>
      <c r="BA815" s="113"/>
      <c r="BB815" s="171"/>
      <c r="BC815" s="114"/>
      <c r="BD815" s="114"/>
      <c r="BE815" s="114"/>
      <c r="BF815" s="114"/>
      <c r="BG815" s="114"/>
      <c r="BH815" s="114">
        <f>IFERROR(FRACAS!AN523, "Hata Var")</f>
        <v>2011.0000000277068</v>
      </c>
      <c r="BI815" s="114"/>
      <c r="BJ815" s="114"/>
      <c r="BK815" s="105" t="str">
        <f>[4]SayfaKAY!AW520</f>
        <v/>
      </c>
      <c r="BL815" s="105" t="str">
        <f>[4]SayfaKAY!V520</f>
        <v>ELTESAN ELEKTRO MEKANİK SOĞUTMA SAN</v>
      </c>
      <c r="BM815" s="114"/>
      <c r="BN815" s="171" t="str">
        <f t="shared" si="553"/>
        <v>x yok</v>
      </c>
      <c r="BO815" s="171" t="b">
        <f t="shared" si="554"/>
        <v>0</v>
      </c>
      <c r="BP815" s="171" t="b">
        <f t="shared" si="555"/>
        <v>0</v>
      </c>
      <c r="BQ815" s="226">
        <f t="shared" si="556"/>
        <v>11.000000014901161</v>
      </c>
      <c r="BR815" s="226">
        <f t="shared" si="557"/>
        <v>240.00000004889444</v>
      </c>
      <c r="BS815" s="226">
        <f t="shared" si="558"/>
        <v>251.0000000637956</v>
      </c>
      <c r="BT815" s="114"/>
      <c r="BU815" s="242"/>
      <c r="BV815" s="233">
        <f t="shared" si="559"/>
        <v>2</v>
      </c>
      <c r="BW815" s="226" t="str">
        <f t="shared" si="560"/>
        <v>Evet, çakışma var</v>
      </c>
      <c r="BX815" s="229"/>
      <c r="BY815" s="247">
        <f t="shared" si="561"/>
        <v>7.6388888992369175E-3</v>
      </c>
      <c r="BZ815" s="247">
        <f t="shared" si="562"/>
        <v>0.16666666670062114</v>
      </c>
      <c r="CA815" s="247">
        <f t="shared" si="563"/>
        <v>0.17430555559985805</v>
      </c>
      <c r="CB815" s="213"/>
      <c r="CC815" s="211"/>
      <c r="CD815" s="196"/>
      <c r="CE815" s="213">
        <v>519</v>
      </c>
      <c r="CF815" s="182">
        <f t="shared" si="564"/>
        <v>45593.2006944444</v>
      </c>
      <c r="CG815" s="182">
        <f t="shared" si="565"/>
        <v>45593.375</v>
      </c>
      <c r="CH815" s="196"/>
      <c r="CI815" s="196"/>
      <c r="CJ815" s="196"/>
      <c r="CK815" s="196">
        <f t="shared" si="566"/>
        <v>0.16666666670062114</v>
      </c>
      <c r="CL815" s="196">
        <f t="shared" si="567"/>
        <v>7.6388888992369175E-3</v>
      </c>
      <c r="CM815" s="196">
        <f t="shared" si="568"/>
        <v>0.17430555559985805</v>
      </c>
      <c r="CN815" s="114"/>
      <c r="CO815" s="115">
        <f t="shared" si="569"/>
        <v>251.0000000637956</v>
      </c>
      <c r="CP815" s="116">
        <f t="shared" si="570"/>
        <v>10.000000002037268</v>
      </c>
      <c r="CQ815" s="117">
        <f t="shared" si="571"/>
        <v>0.20069444440014195</v>
      </c>
      <c r="CR815" s="117">
        <f t="shared" si="572"/>
        <v>45593.208333333299</v>
      </c>
      <c r="CS815" s="117">
        <f t="shared" si="573"/>
        <v>45593.375</v>
      </c>
      <c r="CT815" s="118">
        <f t="shared" si="574"/>
        <v>65653931.000000015</v>
      </c>
      <c r="CU815" s="118">
        <f t="shared" si="575"/>
        <v>240.00000004889444</v>
      </c>
      <c r="CV815" s="118">
        <f t="shared" si="576"/>
        <v>65654171.000000067</v>
      </c>
      <c r="CW815" s="119">
        <f t="shared" si="577"/>
        <v>0.9999963444820581</v>
      </c>
    </row>
    <row r="816" spans="1:101" ht="118.5" customHeight="1" x14ac:dyDescent="0.3">
      <c r="A816" s="160" t="str">
        <f>[4]SayfaKAY!C758</f>
        <v>KAY5+6</v>
      </c>
      <c r="B816" s="104" t="str">
        <f>[4]SayfaKAY!D758</f>
        <v>3881(10)</v>
      </c>
      <c r="C816" s="105" t="str">
        <f>[4]SayfaKAY!E758</f>
        <v>MA</v>
      </c>
      <c r="D816" s="105">
        <f>[4]SayfaKAY!F758</f>
        <v>47012</v>
      </c>
      <c r="E816" s="106" t="str">
        <f>[4]SayfaKAY!G758</f>
        <v>BOZ-KAY5+6-FF-745</v>
      </c>
      <c r="F816" s="193">
        <f t="shared" si="538"/>
        <v>45593</v>
      </c>
      <c r="G816" s="135">
        <f t="shared" si="539"/>
        <v>0.20277777779847383</v>
      </c>
      <c r="H816" s="235">
        <f>[4]SayfaKAY!H758</f>
        <v>45593.202777777798</v>
      </c>
      <c r="I816" s="104" t="str">
        <f>[4]SayfaKAY!I758</f>
        <v>Hat/Line</v>
      </c>
      <c r="J816" s="103" t="str">
        <f>IF([4]SayfaKAY!J758="","",IF([4]SayfaKAY!J758="Müşteri","Notified by Customer","Notified by Bozankaya"))</f>
        <v>Notified by Customer</v>
      </c>
      <c r="K816" s="103" t="e">
        <f>VLOOKUP([4]SayfaKAY!L758,#REF!,2,FALSE)</f>
        <v>#REF!</v>
      </c>
      <c r="L816" s="165" t="str">
        <f>[4]SayfaKAY!X758</f>
        <v>ELTESAN ELEKTRO MEKANİK SOĞUTMA SAN</v>
      </c>
      <c r="M816" s="107" t="str">
        <f t="shared" si="540"/>
        <v>KAY5+6-BOZ-KAY5+6-FF-745</v>
      </c>
      <c r="N816" s="105" t="str">
        <f>[4]SayfaKAY!M758</f>
        <v>Klimalar kendi kendine devreden çıktığı için kabinler soğuk</v>
      </c>
      <c r="O816" s="166" t="str">
        <f>[4]SayfaKAY!P758</f>
        <v>D-Arıza değil</v>
      </c>
      <c r="P816" s="166" t="str">
        <f>[4]SayfaKAY!Q758</f>
        <v>B(Servisten çekmeye etki eden arıza)</v>
      </c>
      <c r="Q816" s="166" t="str">
        <f>[4]SayfaKAY!R758</f>
        <v>N.A(Yaralanma yok)</v>
      </c>
      <c r="R816" s="132" t="str" cm="1">
        <f t="array" ref="R816">IF([4]SayfaKAY!U758="","",_xlfn.IFS([4]SayfaKAY!U758="Bozankaya","Bozankaya",[4]SayfaKAY!U758="Müşteri","Customer",[4]SayfaKAY!U758="Tedarikçi","Equipment Supplier"))</f>
        <v>Equipment Supplier</v>
      </c>
      <c r="S816" s="204" t="str">
        <f>[4]SayfaKAY!N758</f>
        <v>Mastercard reset atıldı.</v>
      </c>
      <c r="T816" s="133" t="str">
        <f>[4]SayfaKAY!AD758</f>
        <v>*Reset edildi</v>
      </c>
      <c r="U816" s="132" t="str">
        <f>[4]SayfaKAY!W758</f>
        <v>Evet</v>
      </c>
      <c r="V816" s="108">
        <f>[4]SayfaKAY!AZ758</f>
        <v>1</v>
      </c>
      <c r="W816" s="136">
        <f t="shared" si="541"/>
        <v>45592</v>
      </c>
      <c r="X816" s="137" t="str">
        <f t="shared" si="542"/>
        <v>05:00</v>
      </c>
      <c r="Y816" s="235">
        <f>[4]SayfaKAY!AE758</f>
        <v>45592.208333333299</v>
      </c>
      <c r="Z816" s="109">
        <f t="shared" si="543"/>
        <v>45593</v>
      </c>
      <c r="AA816" s="110" t="str">
        <f t="shared" si="544"/>
        <v>06:00</v>
      </c>
      <c r="AB816" s="182">
        <f>[4]SayfaKAY!BA758</f>
        <v>45593.25</v>
      </c>
      <c r="AC816" s="257">
        <f t="shared" si="545"/>
        <v>67.999999970197678</v>
      </c>
      <c r="AD816" s="111">
        <f t="shared" si="546"/>
        <v>45593</v>
      </c>
      <c r="AE816" s="111" t="str">
        <f t="shared" si="547"/>
        <v>06:00</v>
      </c>
      <c r="AF816" s="235">
        <f>[4]SayfaKAY!BA758</f>
        <v>45593.25</v>
      </c>
      <c r="AG816" s="179" t="str">
        <f>[4]SayfaKAY!S758</f>
        <v>(III) Farklı Araçlarda Tekrarlayan Arıza</v>
      </c>
      <c r="AH816" s="178" t="str">
        <f t="shared" si="548"/>
        <v>Bu Arıza Aracın Servise Verilmesine Engel</v>
      </c>
      <c r="AI816" s="163" t="str">
        <f>[4]SayfaKAY!AV758</f>
        <v/>
      </c>
      <c r="AJ816" s="164" t="str">
        <f t="shared" si="549"/>
        <v/>
      </c>
      <c r="AK816" s="164" t="str">
        <f t="shared" si="550"/>
        <v/>
      </c>
      <c r="AL816" s="112" t="str">
        <f>[4]SayfaKAY!AX758</f>
        <v/>
      </c>
      <c r="AM816" s="257" cm="1">
        <f t="array" ref="AM816">IFERROR(IF(AND(P816&lt;&gt;"D(Arıza Değil)",AH816="Bu Arıza Aracın Servise Verilmesine Engel Değil"),
IF(Z816-F816&gt;0,(AB816-Y816)*24*60,
IF(OR(AND(G816&gt;$AS$1,G816&lt;$AT$1),AND(G816&gt;$AU$1,G816&lt;$AV$1)),
(AF816-H816)*24*60,     BH:BH0)),        AN816),0)</f>
        <v>67.999999970197678</v>
      </c>
      <c r="AN816" s="257">
        <f t="shared" si="551"/>
        <v>67.999999970197678</v>
      </c>
      <c r="AO816" s="174" t="str">
        <f>[4]SayfaKAY!AG758</f>
        <v/>
      </c>
      <c r="AP816" s="174" t="str">
        <f>[4]SayfaKAY!AI758</f>
        <v/>
      </c>
      <c r="AQ816" s="174" t="str">
        <f>[4]SayfaKAY!AQ758</f>
        <v/>
      </c>
      <c r="AR816" s="174" t="str">
        <f>[4]SayfaKAY!AH758</f>
        <v/>
      </c>
      <c r="AS816" s="174" t="str">
        <f>[4]SayfaKAY!AJ758</f>
        <v/>
      </c>
      <c r="AT816" s="175" t="str">
        <f>[4]SayfaKAY!AM758</f>
        <v/>
      </c>
      <c r="AU816" s="176" t="str">
        <f>[4]SayfaKAY!AL758</f>
        <v/>
      </c>
      <c r="AV816" s="176" t="str">
        <f>[4]SayfaKAY!AP758</f>
        <v/>
      </c>
      <c r="AW816" s="177" t="str">
        <f>[4]SayfaKAY!AT758</f>
        <v/>
      </c>
      <c r="AX816" s="194">
        <f t="shared" si="552"/>
        <v>747.99999967217445</v>
      </c>
      <c r="AY816" s="168"/>
      <c r="AZ816" s="167"/>
      <c r="BA816" s="113"/>
      <c r="BB816" s="171" t="str">
        <f>IF($AQ$1="X", IF(AND(G816&gt;=$AS$1,G816&lt;=$AT$1),IF(P816&lt;&gt;"D(Arıza Değil)",AC816,0), IF(AND(G816&gt;=$AU$1,G816&lt;=$AV$1),IF(P816&lt;&gt;"D(Arıza Değil)",AC816,0), "")), "")</f>
        <v/>
      </c>
      <c r="BC816" s="114"/>
      <c r="BD816" s="114"/>
      <c r="BE816" s="114"/>
      <c r="BF816" s="114"/>
      <c r="BG816" s="114"/>
      <c r="BH816" s="114">
        <f>IFERROR(FRACAS!AN761, "Hata Var")</f>
        <v>143.99999999790452</v>
      </c>
      <c r="BI816" s="114"/>
      <c r="BJ816" s="114"/>
      <c r="BK816" s="105" t="str">
        <f>[4]SayfaKAY!AW758</f>
        <v/>
      </c>
      <c r="BL816" s="105" t="str">
        <f>[4]SayfaKAY!V758</f>
        <v>ELTESAN ELEKTRO MEKANİK SOĞUTMA SAN</v>
      </c>
      <c r="BM816" s="114"/>
      <c r="BN816" s="171" t="str">
        <f t="shared" si="553"/>
        <v>x yok</v>
      </c>
      <c r="BO816" s="171" t="b">
        <f t="shared" si="554"/>
        <v>0</v>
      </c>
      <c r="BP816" s="171" t="b">
        <f t="shared" si="555"/>
        <v>0</v>
      </c>
      <c r="BQ816" s="226">
        <f t="shared" si="556"/>
        <v>-1432.0000000786968</v>
      </c>
      <c r="BR816" s="226">
        <f t="shared" si="557"/>
        <v>1500.0000000488944</v>
      </c>
      <c r="BS816" s="226">
        <f t="shared" si="558"/>
        <v>67.999999970197678</v>
      </c>
      <c r="BT816" s="114"/>
      <c r="BU816" s="242"/>
      <c r="BV816" s="233">
        <f t="shared" si="559"/>
        <v>3</v>
      </c>
      <c r="BW816" s="226" t="str">
        <f t="shared" si="560"/>
        <v>Evet, çakışma var</v>
      </c>
      <c r="BX816" s="229"/>
      <c r="BY816" s="247">
        <f t="shared" si="561"/>
        <v>-0.99444444449909497</v>
      </c>
      <c r="BZ816" s="247">
        <f t="shared" si="562"/>
        <v>1.0416666667006211</v>
      </c>
      <c r="CA816" s="247">
        <f t="shared" si="563"/>
        <v>4.7222222201526165E-2</v>
      </c>
      <c r="CB816" s="213"/>
      <c r="CC816" s="211"/>
      <c r="CD816" s="196"/>
      <c r="CE816" s="213">
        <v>757</v>
      </c>
      <c r="CF816" s="182">
        <f t="shared" si="564"/>
        <v>45593.202777777798</v>
      </c>
      <c r="CG816" s="182">
        <f t="shared" si="565"/>
        <v>45593.25</v>
      </c>
      <c r="CH816" s="196"/>
      <c r="CI816" s="196"/>
      <c r="CJ816" s="196"/>
      <c r="CK816" s="196">
        <f t="shared" si="566"/>
        <v>1.0416666667006211</v>
      </c>
      <c r="CL816" s="196">
        <f t="shared" si="567"/>
        <v>-0.99444444449909497</v>
      </c>
      <c r="CM816" s="196">
        <f t="shared" si="568"/>
        <v>4.7222222201526165E-2</v>
      </c>
      <c r="CN816" s="114"/>
      <c r="CO816" s="115">
        <f t="shared" si="569"/>
        <v>67.999999970197678</v>
      </c>
      <c r="CP816" s="116">
        <f t="shared" si="570"/>
        <v>62.500000002037268</v>
      </c>
      <c r="CQ816" s="117">
        <f t="shared" si="571"/>
        <v>0.20277777779847383</v>
      </c>
      <c r="CR816" s="117">
        <f t="shared" si="572"/>
        <v>45592.208333333299</v>
      </c>
      <c r="CS816" s="117">
        <f t="shared" si="573"/>
        <v>45593.25</v>
      </c>
      <c r="CT816" s="118">
        <f t="shared" si="574"/>
        <v>65652487.999999918</v>
      </c>
      <c r="CU816" s="118">
        <f t="shared" si="575"/>
        <v>1500.0000000488944</v>
      </c>
      <c r="CV816" s="118">
        <f t="shared" si="576"/>
        <v>65653987.99999997</v>
      </c>
      <c r="CW816" s="119">
        <f t="shared" si="577"/>
        <v>0.99997715294918488</v>
      </c>
    </row>
    <row r="817" spans="1:101" ht="118.5" customHeight="1" x14ac:dyDescent="0.3">
      <c r="A817" s="160" t="str">
        <f>[4]SayfaKAY!C307</f>
        <v>KAY5+6</v>
      </c>
      <c r="B817" s="104" t="str">
        <f>[4]SayfaKAY!D307</f>
        <v>3872(1)</v>
      </c>
      <c r="C817" s="105" t="str">
        <f>[4]SayfaKAY!E307</f>
        <v>MB</v>
      </c>
      <c r="D817" s="105">
        <f>[4]SayfaKAY!F307</f>
        <v>95041</v>
      </c>
      <c r="E817" s="106" t="str">
        <f>[4]SayfaKAY!G307</f>
        <v>BOZ-KAY5+6-FF-306</v>
      </c>
      <c r="F817" s="134">
        <f t="shared" si="538"/>
        <v>45592</v>
      </c>
      <c r="G817" s="135">
        <f t="shared" si="539"/>
        <v>0.3798611110978527</v>
      </c>
      <c r="H817" s="235">
        <f>[4]SayfaKAY!H307</f>
        <v>45592.379861111098</v>
      </c>
      <c r="I817" s="104" t="str">
        <f>[4]SayfaKAY!I307</f>
        <v>Hat/Line</v>
      </c>
      <c r="J817" s="103" t="str">
        <f>IF([4]SayfaKAY!J307="","",IF([4]SayfaKAY!J307="Müşteri","Notified by Customer","Notified by Bozankaya"))</f>
        <v>Notified by Customer</v>
      </c>
      <c r="K817" s="103" t="e">
        <f>VLOOKUP([4]SayfaKAY!L307,#REF!,2,FALSE)</f>
        <v>#REF!</v>
      </c>
      <c r="L817" s="165" t="str">
        <f>[4]SayfaKAY!X307</f>
        <v>GREBO OTOMOTİV SANAYİ A.Ş</v>
      </c>
      <c r="M817" s="107" t="str">
        <f t="shared" si="540"/>
        <v>KAY5+6-BOZ-KAY5+6-FF-306</v>
      </c>
      <c r="N817" s="105" t="str">
        <f>[4]SayfaKAY!M307</f>
        <v>CB KABİN KAPISI KİTLENMEDİ. AYNI ARIZADAN  26.10.2024 TARİHİNDE BAKIMA ALINMIŞTIR. HATTAN GELEN ARAÇ SEFERE ÇIKIŞ YAPTI. BU SEBEPLE 1 SEFERDE 3 DAKİKA TEHİR OLUŞTU.</v>
      </c>
      <c r="O817" s="166" t="str">
        <f>[4]SayfaKAY!P307</f>
        <v>C-Uyarı, sürüş devamlılığı</v>
      </c>
      <c r="P817" s="166" t="str">
        <f>[4]SayfaKAY!Q307</f>
        <v>B(Servisten çekmeye etki eden arıza)</v>
      </c>
      <c r="Q817" s="166" t="str">
        <f>[4]SayfaKAY!R307</f>
        <v>N.A(Yaralanma yok)</v>
      </c>
      <c r="R817" s="132" t="str" cm="1">
        <f t="array" ref="R817">IF([4]SayfaKAY!U307="","",_xlfn.IFS([4]SayfaKAY!U307="Bozankaya","Bozankaya",[4]SayfaKAY!U307="Müşteri","Customer",[4]SayfaKAY!U307="Tedarikçi","Equipment Supplier"))</f>
        <v>Equipment Supplier</v>
      </c>
      <c r="S817" s="204" t="str">
        <f>[4]SayfaKAY!N307</f>
        <v>KAPI KİLİDİ VE AYARI BOZUKTU AYAR YAPILDI. KAPININ ÜST VİDALAR VE KAPI KİLİDİ AYARLANDI. KAPIDA YAPISAL OLARAK BOZUKLUK MEVCUT TRİME ÇARPMAKTADIR. KAPININ DEĞİŞMESİ GEREKMEKTEDİR.</v>
      </c>
      <c r="T817" s="133" t="str">
        <f>[4]SayfaKAY!AD307</f>
        <v>*Ekipman tamir edilecek</v>
      </c>
      <c r="U817" s="132" t="str">
        <f>[4]SayfaKAY!W307</f>
        <v>Evet</v>
      </c>
      <c r="V817" s="108">
        <f>[4]SayfaKAY!AZ307</f>
        <v>2</v>
      </c>
      <c r="W817" s="136">
        <f t="shared" si="541"/>
        <v>45592</v>
      </c>
      <c r="X817" s="137" t="str">
        <f t="shared" si="542"/>
        <v>10:00</v>
      </c>
      <c r="Y817" s="235">
        <f>[4]SayfaKAY!AE307</f>
        <v>45592.416666666701</v>
      </c>
      <c r="Z817" s="109">
        <f t="shared" si="543"/>
        <v>45592</v>
      </c>
      <c r="AA817" s="110" t="str">
        <f t="shared" si="544"/>
        <v>13:00</v>
      </c>
      <c r="AB817" s="182">
        <f>[4]SayfaKAY!BA307</f>
        <v>45592.541666666701</v>
      </c>
      <c r="AC817" s="257">
        <f t="shared" si="545"/>
        <v>233.00000006798655</v>
      </c>
      <c r="AD817" s="111">
        <f t="shared" si="546"/>
        <v>45592</v>
      </c>
      <c r="AE817" s="111" t="str">
        <f t="shared" si="547"/>
        <v>13:00</v>
      </c>
      <c r="AF817" s="235">
        <f>[4]SayfaKAY!BA307</f>
        <v>45592.541666666701</v>
      </c>
      <c r="AG817" s="179" t="str">
        <f>[4]SayfaKAY!S307</f>
        <v>(II) Aynı Araçta Tekrarlayan Arıza</v>
      </c>
      <c r="AH817" s="178" t="str">
        <f t="shared" si="548"/>
        <v>Bu Arıza Aracın Servise Verilmesine Engel</v>
      </c>
      <c r="AI817" s="163" t="str">
        <f>[4]SayfaKAY!AV307</f>
        <v/>
      </c>
      <c r="AJ817" s="164" t="str">
        <f t="shared" si="549"/>
        <v/>
      </c>
      <c r="AK817" s="164" t="str">
        <f t="shared" si="550"/>
        <v/>
      </c>
      <c r="AL817" s="112" t="str">
        <f>[4]SayfaKAY!AX307</f>
        <v/>
      </c>
      <c r="AM817" s="257" cm="1">
        <f t="array" ref="AM817">IFERROR(IF(AND(P817&lt;&gt;"D(Arıza Değil)",AH817="Bu Arıza Aracın Servise Verilmesine Engel Değil"),
IF(Z817-F817&gt;0,(AB817-Y817)*24*60,
IF(OR(AND(G817&gt;$AS$1,G817&lt;$AT$1),AND(G817&gt;$AU$1,G817&lt;$AV$1)),
(AF817-H817)*24*60,     BH:BH0)),        AN817),0)</f>
        <v>233.00000006798655</v>
      </c>
      <c r="AN817" s="257">
        <f t="shared" si="551"/>
        <v>233.00000006798655</v>
      </c>
      <c r="AO817" s="174" t="str">
        <f>[4]SayfaKAY!AG307</f>
        <v>Bozankaya</v>
      </c>
      <c r="AP817" s="174" t="str">
        <f>[4]SayfaKAY!AI307</f>
        <v>T110-7047</v>
      </c>
      <c r="AQ817" s="174" t="str">
        <f>[4]SayfaKAY!AQ307</f>
        <v/>
      </c>
      <c r="AR817" s="174" t="str">
        <f>[4]SayfaKAY!AH307</f>
        <v>SURUCU KAPISI KOMPLESI</v>
      </c>
      <c r="AS817" s="174">
        <f>[4]SayfaKAY!AJ307</f>
        <v>1</v>
      </c>
      <c r="AT817" s="175" t="str">
        <f>[4]SayfaKAY!AM307</f>
        <v/>
      </c>
      <c r="AU817" s="176" t="str">
        <f>[4]SayfaKAY!AL307</f>
        <v/>
      </c>
      <c r="AV817" s="176" t="str">
        <f>[4]SayfaKAY!AP307</f>
        <v/>
      </c>
      <c r="AW817" s="177" t="str">
        <f>[4]SayfaKAY!AT307</f>
        <v/>
      </c>
      <c r="AX817" s="194">
        <f t="shared" si="552"/>
        <v>5126.0000014957041</v>
      </c>
      <c r="AY817" s="168"/>
      <c r="AZ817" s="167"/>
      <c r="BA817" s="113"/>
      <c r="BB817" s="171" t="str">
        <f>IF($AQ$1="X", IF(AND(G817&gt;=$AS$1,G817&lt;=$AT$1),IF(P817&lt;&gt;"D(Arıza Değil)",AC817,0), IF(AND(G817&gt;=$AU$1,G817&lt;=$AV$1),IF(P817&lt;&gt;"D(Arıza Değil)",AC817,0), "")), "")</f>
        <v/>
      </c>
      <c r="BC817" s="114"/>
      <c r="BD817" s="114"/>
      <c r="BE817" s="114"/>
      <c r="BF817" s="114"/>
      <c r="BG817" s="114"/>
      <c r="BH817" s="114" t="str">
        <f>IFERROR(FRACAS!AN310, "Hata Var")</f>
        <v/>
      </c>
      <c r="BI817" s="114"/>
      <c r="BJ817" s="114"/>
      <c r="BK817" s="105" t="str">
        <f>[4]SayfaKAY!AW307</f>
        <v/>
      </c>
      <c r="BL817" s="105" t="str">
        <f>[4]SayfaKAY!V307</f>
        <v>Bozankaya</v>
      </c>
      <c r="BM817" s="114"/>
      <c r="BN817" s="171" t="str">
        <f t="shared" si="553"/>
        <v>x yok</v>
      </c>
      <c r="BO817" s="171" t="str">
        <f t="shared" si="554"/>
        <v>aynı gün giderilen arıza</v>
      </c>
      <c r="BP817" s="171" t="str">
        <f t="shared" si="555"/>
        <v>aynı gün giderilen arıza</v>
      </c>
      <c r="BQ817" s="226">
        <f t="shared" si="556"/>
        <v>53.000000067986548</v>
      </c>
      <c r="BR817" s="226">
        <f t="shared" si="557"/>
        <v>180</v>
      </c>
      <c r="BS817" s="226">
        <f t="shared" si="558"/>
        <v>233.00000006798655</v>
      </c>
      <c r="BT817" s="114"/>
      <c r="BU817" s="242"/>
      <c r="BV817" s="233">
        <f t="shared" si="559"/>
        <v>5</v>
      </c>
      <c r="BW817" s="226" t="str">
        <f t="shared" si="560"/>
        <v>Evet, çakışma var</v>
      </c>
      <c r="BX817" s="229"/>
      <c r="BY817" s="247">
        <f t="shared" si="561"/>
        <v>3.6805555602768436E-2</v>
      </c>
      <c r="BZ817" s="247">
        <f t="shared" si="562"/>
        <v>0.125</v>
      </c>
      <c r="CA817" s="247">
        <f t="shared" si="563"/>
        <v>0.16180555560276844</v>
      </c>
      <c r="CB817" s="213"/>
      <c r="CC817" s="211"/>
      <c r="CD817" s="196"/>
      <c r="CE817" s="213">
        <v>306</v>
      </c>
      <c r="CF817" s="182">
        <f t="shared" si="564"/>
        <v>45592.379861111098</v>
      </c>
      <c r="CG817" s="182">
        <f t="shared" si="565"/>
        <v>45592.541666666701</v>
      </c>
      <c r="CH817" s="196"/>
      <c r="CI817" s="196"/>
      <c r="CJ817" s="196"/>
      <c r="CK817" s="196">
        <f t="shared" si="566"/>
        <v>0.125</v>
      </c>
      <c r="CL817" s="196">
        <f t="shared" si="567"/>
        <v>3.6805555602768436E-2</v>
      </c>
      <c r="CM817" s="196">
        <f t="shared" si="568"/>
        <v>0.16180555560276844</v>
      </c>
      <c r="CN817" s="114"/>
      <c r="CO817" s="115">
        <f t="shared" si="569"/>
        <v>233.00000006798655</v>
      </c>
      <c r="CP817" s="116">
        <f t="shared" si="570"/>
        <v>7.5</v>
      </c>
      <c r="CQ817" s="117">
        <f t="shared" si="571"/>
        <v>0.3798611110978527</v>
      </c>
      <c r="CR817" s="117">
        <f t="shared" si="572"/>
        <v>45592.416666666701</v>
      </c>
      <c r="CS817" s="117">
        <f t="shared" si="573"/>
        <v>45592.541666666701</v>
      </c>
      <c r="CT817" s="118">
        <f t="shared" si="574"/>
        <v>65652533.000000067</v>
      </c>
      <c r="CU817" s="118">
        <f t="shared" si="575"/>
        <v>180</v>
      </c>
      <c r="CV817" s="118">
        <f t="shared" si="576"/>
        <v>65652713.000000067</v>
      </c>
      <c r="CW817" s="119">
        <f t="shared" si="577"/>
        <v>0.99999725830065844</v>
      </c>
    </row>
    <row r="818" spans="1:101" ht="118.5" customHeight="1" x14ac:dyDescent="0.3">
      <c r="A818" s="160" t="str">
        <f>[4]SayfaKAY!C338</f>
        <v>KAY5+6</v>
      </c>
      <c r="B818" s="104" t="str">
        <f>[4]SayfaKAY!D338</f>
        <v>3872(1)</v>
      </c>
      <c r="C818" s="105" t="str">
        <f>[4]SayfaKAY!E338</f>
        <v>MB</v>
      </c>
      <c r="D818" s="105">
        <f>[4]SayfaKAY!F338</f>
        <v>95141</v>
      </c>
      <c r="E818" s="106" t="str">
        <f>[4]SayfaKAY!G338</f>
        <v>BOZ-KAY5+6-FF-337</v>
      </c>
      <c r="F818" s="193">
        <f t="shared" si="538"/>
        <v>45592</v>
      </c>
      <c r="G818" s="135">
        <f t="shared" si="539"/>
        <v>0.3798611110978527</v>
      </c>
      <c r="H818" s="235">
        <f>[4]SayfaKAY!H338</f>
        <v>45592.379861111098</v>
      </c>
      <c r="I818" s="104" t="str">
        <f>[4]SayfaKAY!I338</f>
        <v>Hat/Line</v>
      </c>
      <c r="J818" s="103" t="str">
        <f>IF([4]SayfaKAY!J338="","",IF([4]SayfaKAY!J338="Müşteri","Notified by Customer","Notified by Bozankaya"))</f>
        <v>Notified by Customer</v>
      </c>
      <c r="K818" s="103" t="e">
        <f>VLOOKUP([4]SayfaKAY!L338,#REF!,2,FALSE)</f>
        <v>#REF!</v>
      </c>
      <c r="L818" s="165" t="str">
        <f>[4]SayfaKAY!X338</f>
        <v>GREBO OTOMOTİV SANAYİ A.Ş</v>
      </c>
      <c r="M818" s="107" t="str">
        <f t="shared" si="540"/>
        <v>KAY5+6-BOZ-KAY5+6-FF-337</v>
      </c>
      <c r="N818" s="105" t="str">
        <f>[4]SayfaKAY!M338</f>
        <v>CB KABİN KAPISI KİLİTLENEMEDİ 3DK TEHİR OLUŞMUŞTUR</v>
      </c>
      <c r="O818" s="166" t="str">
        <f>[4]SayfaKAY!P338</f>
        <v>C-Uyarı, sürüş devamlılığı</v>
      </c>
      <c r="P818" s="166" t="str">
        <f>[4]SayfaKAY!Q338</f>
        <v>A(Hareket etmeyi engelleyen arıza)</v>
      </c>
      <c r="Q818" s="166" t="str">
        <f>[4]SayfaKAY!R338</f>
        <v>N.A(Yaralanma yok)</v>
      </c>
      <c r="R818" s="132" t="str" cm="1">
        <f t="array" ref="R818">IF([4]SayfaKAY!U338="","",_xlfn.IFS([4]SayfaKAY!U338="Bozankaya","Bozankaya",[4]SayfaKAY!U338="Müşteri","Customer",[4]SayfaKAY!U338="Tedarikçi","Equipment Supplier"))</f>
        <v>Bozankaya</v>
      </c>
      <c r="S818" s="204" t="str">
        <f>[4]SayfaKAY!N338</f>
        <v>KAPI KİLİDİ VE KAPI AYARI YAPILDI KAPININ ÜST VİDALARI SIKILDI SORUN GİDERİLDİ</v>
      </c>
      <c r="T818" s="133" t="str">
        <f>[4]SayfaKAY!AD338</f>
        <v>*Ekipman tamir edilecek</v>
      </c>
      <c r="U818" s="132" t="str">
        <f>[4]SayfaKAY!W338</f>
        <v>Evet</v>
      </c>
      <c r="V818" s="108">
        <f>[4]SayfaKAY!AZ338</f>
        <v>2</v>
      </c>
      <c r="W818" s="136">
        <f t="shared" si="541"/>
        <v>45592</v>
      </c>
      <c r="X818" s="137" t="str">
        <f t="shared" si="542"/>
        <v>10:00</v>
      </c>
      <c r="Y818" s="235">
        <f>[4]SayfaKAY!AE338</f>
        <v>45592.416666666701</v>
      </c>
      <c r="Z818" s="192">
        <f t="shared" si="543"/>
        <v>45592</v>
      </c>
      <c r="AA818" s="110" t="str">
        <f t="shared" si="544"/>
        <v>11:30</v>
      </c>
      <c r="AB818" s="182">
        <f>[4]SayfaKAY!BA338</f>
        <v>45592.479166666701</v>
      </c>
      <c r="AC818" s="257">
        <f t="shared" si="545"/>
        <v>143.00000006798655</v>
      </c>
      <c r="AD818" s="111">
        <f t="shared" si="546"/>
        <v>45592</v>
      </c>
      <c r="AE818" s="111" t="str">
        <f t="shared" si="547"/>
        <v>11:30</v>
      </c>
      <c r="AF818" s="235">
        <f>[4]SayfaKAY!BA338</f>
        <v>45592.479166666701</v>
      </c>
      <c r="AG818" s="179" t="str">
        <f>[4]SayfaKAY!S338</f>
        <v>(III) Farklı Araçlarda Tekrarlayan Arıza</v>
      </c>
      <c r="AH818" s="178" t="str">
        <f t="shared" si="548"/>
        <v>Bu Arıza Aracın Servise Verilmesine Engel</v>
      </c>
      <c r="AI818" s="163" t="str">
        <f>[4]SayfaKAY!AV338</f>
        <v/>
      </c>
      <c r="AJ818" s="164" t="str">
        <f t="shared" si="549"/>
        <v/>
      </c>
      <c r="AK818" s="164" t="str">
        <f t="shared" si="550"/>
        <v/>
      </c>
      <c r="AL818" s="112" t="str">
        <f>[4]SayfaKAY!AX338</f>
        <v/>
      </c>
      <c r="AM818" s="257" cm="1">
        <f t="array" ref="AM818">IFERROR(IF(AND(P818&lt;&gt;"D(Arıza Değil)",AH818="Bu Arıza Aracın Servise Verilmesine Engel Değil"),
IF(Z818-F818&gt;0,(AB818-Y818)*24*60,
IF(OR(AND(G818&gt;$AS$1,G818&lt;$AT$1),AND(G818&gt;$AU$1,G818&lt;$AV$1)),
(AF818-H818)*24*60,     BH:BH0)),        AN818),0)</f>
        <v>143.00000006798655</v>
      </c>
      <c r="AN818" s="257">
        <f t="shared" si="551"/>
        <v>143.00000006798655</v>
      </c>
      <c r="AO818" s="174" t="str">
        <f>[4]SayfaKAY!AG338</f>
        <v>BOZANKAYA</v>
      </c>
      <c r="AP818" s="174" t="str">
        <f>[4]SayfaKAY!AI338</f>
        <v>T110-7047</v>
      </c>
      <c r="AQ818" s="174" t="str">
        <f>[4]SayfaKAY!AQ338</f>
        <v/>
      </c>
      <c r="AR818" s="174" t="str">
        <f>[4]SayfaKAY!AH338</f>
        <v>SURUCU KAPISI KOMPLESI</v>
      </c>
      <c r="AS818" s="174">
        <f>[4]SayfaKAY!AJ338</f>
        <v>1</v>
      </c>
      <c r="AT818" s="175" t="str">
        <f>[4]SayfaKAY!AM338</f>
        <v/>
      </c>
      <c r="AU818" s="176" t="str">
        <f>[4]SayfaKAY!AL338</f>
        <v/>
      </c>
      <c r="AV818" s="176" t="str">
        <f>[4]SayfaKAY!AP338</f>
        <v/>
      </c>
      <c r="AW818" s="177" t="str">
        <f>[4]SayfaKAY!AT338</f>
        <v/>
      </c>
      <c r="AX818" s="194">
        <f t="shared" si="552"/>
        <v>3146.0000014957041</v>
      </c>
      <c r="AY818" s="168"/>
      <c r="AZ818" s="167"/>
      <c r="BA818" s="113"/>
      <c r="BB818" s="171"/>
      <c r="BC818" s="114"/>
      <c r="BD818" s="114"/>
      <c r="BE818" s="114"/>
      <c r="BF818" s="114"/>
      <c r="BG818" s="114"/>
      <c r="BH818" s="114" t="str">
        <f>IFERROR(FRACAS!AN341, "Hata Var")</f>
        <v/>
      </c>
      <c r="BI818" s="114"/>
      <c r="BJ818" s="114"/>
      <c r="BK818" s="105" t="str">
        <f>[4]SayfaKAY!AW338</f>
        <v/>
      </c>
      <c r="BL818" s="105" t="str">
        <f>[4]SayfaKAY!V338</f>
        <v>Tasarım</v>
      </c>
      <c r="BM818" s="114"/>
      <c r="BN818" s="171" t="str">
        <f t="shared" si="553"/>
        <v>x yok</v>
      </c>
      <c r="BO818" s="171" t="str">
        <f t="shared" si="554"/>
        <v>aynı gün giderilen arıza</v>
      </c>
      <c r="BP818" s="171" t="str">
        <f t="shared" si="555"/>
        <v>aynı gün giderilen arıza</v>
      </c>
      <c r="BQ818" s="226">
        <f t="shared" si="556"/>
        <v>53.000000067986548</v>
      </c>
      <c r="BR818" s="226">
        <f t="shared" si="557"/>
        <v>90</v>
      </c>
      <c r="BS818" s="226">
        <f t="shared" si="558"/>
        <v>143.00000006798655</v>
      </c>
      <c r="BT818" s="114"/>
      <c r="BU818" s="242"/>
      <c r="BV818" s="233">
        <f t="shared" si="559"/>
        <v>5</v>
      </c>
      <c r="BW818" s="226" t="str">
        <f t="shared" si="560"/>
        <v>Evet, çakışma var</v>
      </c>
      <c r="BX818" s="229"/>
      <c r="BY818" s="247">
        <f t="shared" si="561"/>
        <v>3.6805555602768436E-2</v>
      </c>
      <c r="BZ818" s="247">
        <f t="shared" si="562"/>
        <v>6.25E-2</v>
      </c>
      <c r="CA818" s="247">
        <f t="shared" si="563"/>
        <v>9.9305555602768436E-2</v>
      </c>
      <c r="CB818" s="213"/>
      <c r="CC818" s="211"/>
      <c r="CD818" s="196"/>
      <c r="CE818" s="213">
        <v>337</v>
      </c>
      <c r="CF818" s="182">
        <f t="shared" si="564"/>
        <v>45592.379861111098</v>
      </c>
      <c r="CG818" s="182">
        <f t="shared" si="565"/>
        <v>45592.479166666701</v>
      </c>
      <c r="CH818" s="196"/>
      <c r="CI818" s="196"/>
      <c r="CJ818" s="196"/>
      <c r="CK818" s="196">
        <f t="shared" si="566"/>
        <v>6.25E-2</v>
      </c>
      <c r="CL818" s="196">
        <f t="shared" si="567"/>
        <v>3.6805555602768436E-2</v>
      </c>
      <c r="CM818" s="196">
        <f t="shared" si="568"/>
        <v>9.9305555602768436E-2</v>
      </c>
      <c r="CN818" s="114"/>
      <c r="CO818" s="115">
        <f t="shared" si="569"/>
        <v>143.00000006798655</v>
      </c>
      <c r="CP818" s="116">
        <f t="shared" si="570"/>
        <v>3.75</v>
      </c>
      <c r="CQ818" s="117">
        <f t="shared" si="571"/>
        <v>0.3798611110978527</v>
      </c>
      <c r="CR818" s="117">
        <f t="shared" si="572"/>
        <v>45592.416666666701</v>
      </c>
      <c r="CS818" s="117">
        <f t="shared" si="573"/>
        <v>45592.479166666701</v>
      </c>
      <c r="CT818" s="118">
        <f t="shared" si="574"/>
        <v>65652533.000000067</v>
      </c>
      <c r="CU818" s="118">
        <f t="shared" si="575"/>
        <v>90</v>
      </c>
      <c r="CV818" s="118">
        <f t="shared" si="576"/>
        <v>65652623.000000067</v>
      </c>
      <c r="CW818" s="119">
        <f t="shared" si="577"/>
        <v>0.99999862914845006</v>
      </c>
    </row>
    <row r="819" spans="1:101" ht="118.5" customHeight="1" x14ac:dyDescent="0.3">
      <c r="A819" s="160" t="str">
        <f>[4]SayfaKAY!C306</f>
        <v>KAY5+6</v>
      </c>
      <c r="B819" s="104" t="str">
        <f>[4]SayfaKAY!D306</f>
        <v>3879(8)</v>
      </c>
      <c r="C819" s="105" t="str">
        <f>[4]SayfaKAY!E306</f>
        <v>MB</v>
      </c>
      <c r="D819" s="105">
        <f>[4]SayfaKAY!F306</f>
        <v>57784</v>
      </c>
      <c r="E819" s="106" t="str">
        <f>[4]SayfaKAY!G306</f>
        <v>BOZ-KAY5+6-FF-305</v>
      </c>
      <c r="F819" s="193">
        <f t="shared" si="538"/>
        <v>45591</v>
      </c>
      <c r="G819" s="135">
        <f t="shared" si="539"/>
        <v>0.76736111110221827</v>
      </c>
      <c r="H819" s="235">
        <f>[4]SayfaKAY!H306</f>
        <v>45591.767361111102</v>
      </c>
      <c r="I819" s="104" t="str">
        <f>[4]SayfaKAY!I306</f>
        <v>Hat/Line</v>
      </c>
      <c r="J819" s="103" t="str">
        <f>IF([4]SayfaKAY!J306="","",IF([4]SayfaKAY!J306="Müşteri","Notified by Customer","Notified by Bozankaya"))</f>
        <v>Notified by Customer</v>
      </c>
      <c r="K819" s="103" t="e">
        <f>VLOOKUP([4]SayfaKAY!L306,#REF!,2,FALSE)</f>
        <v>#REF!</v>
      </c>
      <c r="L819" s="165" t="str">
        <f>[4]SayfaKAY!X306</f>
        <v>MEDCOM SP. Z O.O.</v>
      </c>
      <c r="M819" s="107" t="str">
        <f t="shared" si="540"/>
        <v>KAY5+6-BOZ-KAY5+6-FF-305</v>
      </c>
      <c r="N819" s="105" t="str">
        <f>[4]SayfaKAY!M306</f>
        <v>EL TOTMANI TAKILI KALIYOR.</v>
      </c>
      <c r="O819" s="166" t="str">
        <f>[4]SayfaKAY!P306</f>
        <v>C-Uyarı, sürüş devamlılığı</v>
      </c>
      <c r="P819" s="166" t="str">
        <f>[4]SayfaKAY!Q306</f>
        <v>A(Hareket etmeyi engelleyen arıza)</v>
      </c>
      <c r="Q819" s="166" t="str">
        <f>[4]SayfaKAY!R306</f>
        <v>N.A(Yaralanma yok)</v>
      </c>
      <c r="R819" s="132" t="str" cm="1">
        <f t="array" ref="R819">IF([4]SayfaKAY!U306="","",_xlfn.IFS([4]SayfaKAY!U306="Bozankaya","Bozankaya",[4]SayfaKAY!U306="Müşteri","Customer",[4]SayfaKAY!U306="Tedarikçi","Equipment Supplier"))</f>
        <v>Equipment Supplier</v>
      </c>
      <c r="S819" s="204" t="str">
        <f>[4]SayfaKAY!N306</f>
        <v>EL TOTMANI TAKILI KALIYORDU. TOTMAN SETSKUR VİDA AYARI YAPILDI.</v>
      </c>
      <c r="T819" s="133" t="str">
        <f>[4]SayfaKAY!AD306</f>
        <v>*Ekipman tamir edilecek</v>
      </c>
      <c r="U819" s="132" t="str">
        <f>[4]SayfaKAY!W306</f>
        <v>Evet</v>
      </c>
      <c r="V819" s="108">
        <f>[4]SayfaKAY!AZ306</f>
        <v>1</v>
      </c>
      <c r="W819" s="136">
        <f t="shared" si="541"/>
        <v>45592</v>
      </c>
      <c r="X819" s="137" t="str">
        <f t="shared" si="542"/>
        <v>05:00</v>
      </c>
      <c r="Y819" s="235">
        <f>[4]SayfaKAY!AE306</f>
        <v>45592.208333333299</v>
      </c>
      <c r="Z819" s="192">
        <f t="shared" si="543"/>
        <v>45592</v>
      </c>
      <c r="AA819" s="110" t="str">
        <f t="shared" si="544"/>
        <v>07:00</v>
      </c>
      <c r="AB819" s="182">
        <f>[4]SayfaKAY!BA306</f>
        <v>45592.291666666701</v>
      </c>
      <c r="AC819" s="257">
        <f t="shared" si="545"/>
        <v>755.00000006170012</v>
      </c>
      <c r="AD819" s="111">
        <f t="shared" si="546"/>
        <v>45592</v>
      </c>
      <c r="AE819" s="111" t="str">
        <f t="shared" si="547"/>
        <v>07:00</v>
      </c>
      <c r="AF819" s="235">
        <f>[4]SayfaKAY!BA306</f>
        <v>45592.291666666701</v>
      </c>
      <c r="AG819" s="179" t="str">
        <f>[4]SayfaKAY!S306</f>
        <v>(II) Aynı Araçta Tekrarlayan Arıza</v>
      </c>
      <c r="AH819" s="178" t="str">
        <f t="shared" si="548"/>
        <v>Bu Arıza Aracın Servise Verilmesine Engel</v>
      </c>
      <c r="AI819" s="163" t="str">
        <f>[4]SayfaKAY!AV306</f>
        <v/>
      </c>
      <c r="AJ819" s="164" t="str">
        <f t="shared" si="549"/>
        <v/>
      </c>
      <c r="AK819" s="164" t="str">
        <f t="shared" si="550"/>
        <v/>
      </c>
      <c r="AL819" s="112" t="str">
        <f>[4]SayfaKAY!AX306</f>
        <v/>
      </c>
      <c r="AM819" s="257" cm="1">
        <f t="array" ref="AM819">IFERROR(IF(AND(P819&lt;&gt;"D(Arıza Değil)",AH819="Bu Arıza Aracın Servise Verilmesine Engel Değil"),
IF(Z819-F819&gt;0,(AB819-Y819)*24*60,
IF(OR(AND(G819&gt;$AS$1,G819&lt;$AT$1),AND(G819&gt;$AU$1,G819&lt;$AV$1)),
(AF819-H819)*24*60,     BH:BH0)),        AN819),0)</f>
        <v>755.00000006170012</v>
      </c>
      <c r="AN819" s="257">
        <f t="shared" si="551"/>
        <v>755.00000006170012</v>
      </c>
      <c r="AO819" s="174" t="str">
        <f>[4]SayfaKAY!AG306</f>
        <v>Medcom</v>
      </c>
      <c r="AP819" s="174" t="str">
        <f>[4]SayfaKAY!AI306</f>
        <v>E300-7001</v>
      </c>
      <c r="AQ819" s="174" t="str">
        <f>[4]SayfaKAY!AQ306</f>
        <v/>
      </c>
      <c r="AR819" s="174" t="str">
        <f>[4]SayfaKAY!AH306</f>
        <v>MASTER CONTRROLER S334 C36B</v>
      </c>
      <c r="AS819" s="174">
        <f>[4]SayfaKAY!AJ306</f>
        <v>1</v>
      </c>
      <c r="AT819" s="175" t="str">
        <f>[4]SayfaKAY!AM306</f>
        <v/>
      </c>
      <c r="AU819" s="176" t="str">
        <f>[4]SayfaKAY!AL306</f>
        <v/>
      </c>
      <c r="AV819" s="176" t="str">
        <f>[4]SayfaKAY!AP306</f>
        <v/>
      </c>
      <c r="AW819" s="177" t="str">
        <f>[4]SayfaKAY!AT306</f>
        <v/>
      </c>
      <c r="AX819" s="194">
        <f t="shared" si="552"/>
        <v>8305.0000006787013</v>
      </c>
      <c r="AY819" s="168"/>
      <c r="AZ819" s="167"/>
      <c r="BA819" s="113"/>
      <c r="BB819" s="171"/>
      <c r="BC819" s="114"/>
      <c r="BD819" s="114"/>
      <c r="BE819" s="114"/>
      <c r="BF819" s="114"/>
      <c r="BG819" s="114"/>
      <c r="BH819" s="114" t="str">
        <f>IFERROR(FRACAS!AN309, "Hata Var")</f>
        <v/>
      </c>
      <c r="BI819" s="114"/>
      <c r="BJ819" s="114"/>
      <c r="BK819" s="105" t="str">
        <f>[4]SayfaKAY!AW306</f>
        <v/>
      </c>
      <c r="BL819" s="105" t="str">
        <f>[4]SayfaKAY!V306</f>
        <v>MEDCOM SP. Z O.O.</v>
      </c>
      <c r="BM819" s="114"/>
      <c r="BN819" s="171" t="str">
        <f t="shared" si="553"/>
        <v>x yok</v>
      </c>
      <c r="BO819" s="171" t="str">
        <f t="shared" si="554"/>
        <v>aynı gün giderilen arıza</v>
      </c>
      <c r="BP819" s="171" t="str">
        <f t="shared" si="555"/>
        <v>Bir günden fazla süren arıza</v>
      </c>
      <c r="BQ819" s="226">
        <f t="shared" si="556"/>
        <v>634.99999996391125</v>
      </c>
      <c r="BR819" s="226">
        <f t="shared" si="557"/>
        <v>120.00000009778887</v>
      </c>
      <c r="BS819" s="226">
        <f t="shared" si="558"/>
        <v>755.00000006170012</v>
      </c>
      <c r="BT819" s="114"/>
      <c r="BU819" s="242"/>
      <c r="BV819" s="233">
        <f t="shared" si="559"/>
        <v>2</v>
      </c>
      <c r="BW819" s="226" t="str">
        <f t="shared" si="560"/>
        <v>Evet, çakışma var</v>
      </c>
      <c r="BX819" s="229"/>
      <c r="BY819" s="247">
        <f t="shared" si="561"/>
        <v>0.44097222219716059</v>
      </c>
      <c r="BZ819" s="247">
        <f t="shared" si="562"/>
        <v>8.3333333401242271E-2</v>
      </c>
      <c r="CA819" s="247">
        <f t="shared" si="563"/>
        <v>0.52430555559840286</v>
      </c>
      <c r="CB819" s="213"/>
      <c r="CC819" s="211"/>
      <c r="CD819" s="196"/>
      <c r="CE819" s="213">
        <v>305</v>
      </c>
      <c r="CF819" s="182">
        <f t="shared" si="564"/>
        <v>45591.767361111102</v>
      </c>
      <c r="CG819" s="182">
        <f t="shared" si="565"/>
        <v>45592.291666666701</v>
      </c>
      <c r="CH819" s="196"/>
      <c r="CI819" s="196"/>
      <c r="CJ819" s="196"/>
      <c r="CK819" s="196">
        <f t="shared" si="566"/>
        <v>8.3333333401242271E-2</v>
      </c>
      <c r="CL819" s="196">
        <f t="shared" si="567"/>
        <v>0.44097222219716059</v>
      </c>
      <c r="CM819" s="196">
        <f t="shared" si="568"/>
        <v>0.52430555559840286</v>
      </c>
      <c r="CN819" s="114"/>
      <c r="CO819" s="115">
        <f t="shared" si="569"/>
        <v>755.00000006170012</v>
      </c>
      <c r="CP819" s="116">
        <f t="shared" si="570"/>
        <v>5.0000000040745363</v>
      </c>
      <c r="CQ819" s="117">
        <f t="shared" si="571"/>
        <v>0.76736111110221827</v>
      </c>
      <c r="CR819" s="117">
        <f t="shared" si="572"/>
        <v>45592.208333333299</v>
      </c>
      <c r="CS819" s="117">
        <f t="shared" si="573"/>
        <v>45592.291666666701</v>
      </c>
      <c r="CT819" s="118">
        <f t="shared" si="574"/>
        <v>65651674.999999963</v>
      </c>
      <c r="CU819" s="118">
        <f t="shared" si="575"/>
        <v>120.00000009778887</v>
      </c>
      <c r="CV819" s="118">
        <f t="shared" si="576"/>
        <v>65651795.00000006</v>
      </c>
      <c r="CW819" s="119">
        <f t="shared" si="577"/>
        <v>0.99999817217487963</v>
      </c>
    </row>
    <row r="820" spans="1:101" ht="118.5" customHeight="1" x14ac:dyDescent="0.3">
      <c r="A820" s="160" t="str">
        <f>[4]SayfaKAY!C680</f>
        <v>KAY5+6</v>
      </c>
      <c r="B820" s="104" t="str">
        <f>[4]SayfaKAY!D680</f>
        <v>3874(3)</v>
      </c>
      <c r="C820" s="105" t="str">
        <f>[4]SayfaKAY!E680</f>
        <v>MA</v>
      </c>
      <c r="D820" s="105">
        <f>[4]SayfaKAY!F680</f>
        <v>99760</v>
      </c>
      <c r="E820" s="106" t="str">
        <f>[4]SayfaKAY!G680</f>
        <v>BOZ-KAY5+6-FF-672</v>
      </c>
      <c r="F820" s="193">
        <f t="shared" si="538"/>
        <v>45589</v>
      </c>
      <c r="G820" s="135">
        <f t="shared" si="539"/>
        <v>0.33541666669771075</v>
      </c>
      <c r="H820" s="235">
        <f>[4]SayfaKAY!H680</f>
        <v>45589.335416666698</v>
      </c>
      <c r="I820" s="104" t="str">
        <f>[4]SayfaKAY!I680</f>
        <v>Hat/Line</v>
      </c>
      <c r="J820" s="103" t="str">
        <f>IF([4]SayfaKAY!J680="","",IF([4]SayfaKAY!J680="Müşteri","Notified by Customer","Notified by Bozankaya"))</f>
        <v>Notified by Customer</v>
      </c>
      <c r="K820" s="103" t="e">
        <f>VLOOKUP([4]SayfaKAY!L680,#REF!,2,FALSE)</f>
        <v>#REF!</v>
      </c>
      <c r="L820" s="165" t="str">
        <f>[4]SayfaKAY!X680</f>
        <v>ELTESAN ELEKTRO MEKANİK SOĞUTMA SAN</v>
      </c>
      <c r="M820" s="107" t="str">
        <f t="shared" si="540"/>
        <v>KAY5+6-BOZ-KAY5+6-FF-672</v>
      </c>
      <c r="N820" s="105" t="str">
        <f>[4]SayfaKAY!M680</f>
        <v>Kabin kliması ısıtma yapmıyor.</v>
      </c>
      <c r="O820" s="166" t="str">
        <f>[4]SayfaKAY!P680</f>
        <v>D-Arıza değil</v>
      </c>
      <c r="P820" s="166" t="str">
        <f>[4]SayfaKAY!Q680</f>
        <v>B(Servisten çekmeye etki eden arıza)</v>
      </c>
      <c r="Q820" s="166" t="str">
        <f>[4]SayfaKAY!R680</f>
        <v>N.A(Yaralanma yok)</v>
      </c>
      <c r="R820" s="132" t="str" cm="1">
        <f t="array" ref="R820">IF([4]SayfaKAY!U680="","",_xlfn.IFS([4]SayfaKAY!U680="Bozankaya","Bozankaya",[4]SayfaKAY!U680="Müşteri","Customer",[4]SayfaKAY!U680="Tedarikçi","Equipment Supplier"))</f>
        <v>Equipment Supplier</v>
      </c>
      <c r="S820" s="204" t="str">
        <f>[4]SayfaKAY!N680</f>
        <v>Araç resetlendi, ısıtma yapıyor.</v>
      </c>
      <c r="T820" s="133" t="str">
        <f>[4]SayfaKAY!AD680</f>
        <v>*Reset edildi</v>
      </c>
      <c r="U820" s="132" t="str">
        <f>[4]SayfaKAY!W680</f>
        <v>Evet</v>
      </c>
      <c r="V820" s="108">
        <f>[4]SayfaKAY!AZ680</f>
        <v>1</v>
      </c>
      <c r="W820" s="136">
        <f t="shared" si="541"/>
        <v>45588</v>
      </c>
      <c r="X820" s="137" t="str">
        <f t="shared" si="542"/>
        <v>10:00</v>
      </c>
      <c r="Y820" s="235">
        <f>[4]SayfaKAY!AE680</f>
        <v>45588.416666666701</v>
      </c>
      <c r="Z820" s="109">
        <f t="shared" si="543"/>
        <v>45589</v>
      </c>
      <c r="AA820" s="110" t="str">
        <f t="shared" si="544"/>
        <v>10:30</v>
      </c>
      <c r="AB820" s="182">
        <f>[4]SayfaKAY!BA680</f>
        <v>45589.4375</v>
      </c>
      <c r="AC820" s="257">
        <f t="shared" si="545"/>
        <v>146.99999995529652</v>
      </c>
      <c r="AD820" s="111">
        <f t="shared" si="546"/>
        <v>45589</v>
      </c>
      <c r="AE820" s="111" t="str">
        <f t="shared" si="547"/>
        <v>10:30</v>
      </c>
      <c r="AF820" s="235">
        <f>[4]SayfaKAY!BA680</f>
        <v>45589.4375</v>
      </c>
      <c r="AG820" s="179" t="str">
        <f>[4]SayfaKAY!S680</f>
        <v>(III) Farklı Araçlarda Tekrarlayan Arıza</v>
      </c>
      <c r="AH820" s="178" t="str">
        <f t="shared" si="548"/>
        <v>Bu Arıza Aracın Servise Verilmesine Engel</v>
      </c>
      <c r="AI820" s="163" t="str">
        <f>[4]SayfaKAY!AV680</f>
        <v/>
      </c>
      <c r="AJ820" s="164" t="str">
        <f t="shared" si="549"/>
        <v/>
      </c>
      <c r="AK820" s="164" t="str">
        <f t="shared" si="550"/>
        <v/>
      </c>
      <c r="AL820" s="112" t="str">
        <f>[4]SayfaKAY!AX680</f>
        <v/>
      </c>
      <c r="AM820" s="257" cm="1">
        <f t="array" ref="AM820">IFERROR(IF(AND(P820&lt;&gt;"D(Arıza Değil)",AH820="Bu Arıza Aracın Servise Verilmesine Engel Değil"),
IF(Z820-F820&gt;0,(AB820-Y820)*24*60,
IF(OR(AND(G820&gt;$AS$1,G820&lt;$AT$1),AND(G820&gt;$AU$1,G820&lt;$AV$1)),
(AF820-H820)*24*60,     BH:BH0)),        AN820),0)</f>
        <v>146.99999995529652</v>
      </c>
      <c r="AN820" s="257">
        <f t="shared" si="551"/>
        <v>146.99999995529652</v>
      </c>
      <c r="AO820" s="174" t="str">
        <f>[4]SayfaKAY!AG680</f>
        <v/>
      </c>
      <c r="AP820" s="174" t="str">
        <f>[4]SayfaKAY!AI680</f>
        <v/>
      </c>
      <c r="AQ820" s="174" t="str">
        <f>[4]SayfaKAY!AQ680</f>
        <v/>
      </c>
      <c r="AR820" s="174" t="str">
        <f>[4]SayfaKAY!AH680</f>
        <v/>
      </c>
      <c r="AS820" s="174" t="str">
        <f>[4]SayfaKAY!AJ680</f>
        <v/>
      </c>
      <c r="AT820" s="175" t="str">
        <f>[4]SayfaKAY!AM680</f>
        <v/>
      </c>
      <c r="AU820" s="176" t="str">
        <f>[4]SayfaKAY!AL680</f>
        <v/>
      </c>
      <c r="AV820" s="176" t="str">
        <f>[4]SayfaKAY!AP680</f>
        <v/>
      </c>
      <c r="AW820" s="177" t="str">
        <f>[4]SayfaKAY!AT680</f>
        <v/>
      </c>
      <c r="AX820" s="194">
        <f t="shared" si="552"/>
        <v>1616.9999995082617</v>
      </c>
      <c r="AY820" s="168"/>
      <c r="AZ820" s="167"/>
      <c r="BA820" s="113"/>
      <c r="BB820" s="171" t="str">
        <f>IF($AQ$1="X", IF(AND(G820&gt;=$AS$1,G820&lt;=$AT$1),IF(P820&lt;&gt;"D(Arıza Değil)",AC820,0), IF(AND(G820&gt;=$AU$1,G820&lt;=$AV$1),IF(P820&lt;&gt;"D(Arıza Değil)",AC820,0), "")), "")</f>
        <v/>
      </c>
      <c r="BC820" s="114"/>
      <c r="BD820" s="114"/>
      <c r="BE820" s="114"/>
      <c r="BF820" s="114"/>
      <c r="BG820" s="114"/>
      <c r="BH820" s="114">
        <f>IFERROR(FRACAS!AN683, "Hata Var")</f>
        <v>1156.9999999681022</v>
      </c>
      <c r="BI820" s="114"/>
      <c r="BJ820" s="114"/>
      <c r="BK820" s="105" t="str">
        <f>[4]SayfaKAY!AW680</f>
        <v/>
      </c>
      <c r="BL820" s="105" t="str">
        <f>[4]SayfaKAY!V680</f>
        <v>ELTESAN ELEKTRO MEKANİK SOĞUTMA SAN</v>
      </c>
      <c r="BM820" s="114"/>
      <c r="BN820" s="171" t="str">
        <f t="shared" si="553"/>
        <v>x yok</v>
      </c>
      <c r="BO820" s="171" t="str">
        <f t="shared" si="554"/>
        <v>aynı gün giderilen arıza</v>
      </c>
      <c r="BP820" s="171" t="str">
        <f t="shared" si="555"/>
        <v>aynı gün giderilen arıza</v>
      </c>
      <c r="BQ820" s="226">
        <f t="shared" si="556"/>
        <v>-1322.999999995809</v>
      </c>
      <c r="BR820" s="226">
        <f t="shared" si="557"/>
        <v>1469.9999999511056</v>
      </c>
      <c r="BS820" s="226">
        <f t="shared" si="558"/>
        <v>146.99999995529652</v>
      </c>
      <c r="BT820" s="114"/>
      <c r="BU820" s="242"/>
      <c r="BV820" s="233">
        <f t="shared" si="559"/>
        <v>0</v>
      </c>
      <c r="BW820" s="226" t="str">
        <f t="shared" si="560"/>
        <v>Hayır, çakışma yok</v>
      </c>
      <c r="BX820" s="229"/>
      <c r="BY820" s="247">
        <f t="shared" si="561"/>
        <v>-0.91874999999708962</v>
      </c>
      <c r="BZ820" s="247">
        <f t="shared" si="562"/>
        <v>1.0208333332993789</v>
      </c>
      <c r="CA820" s="247">
        <f t="shared" si="563"/>
        <v>0.10208333330228925</v>
      </c>
      <c r="CB820" s="213"/>
      <c r="CC820" s="211"/>
      <c r="CD820" s="196"/>
      <c r="CE820" s="213">
        <v>679</v>
      </c>
      <c r="CF820" s="182">
        <f t="shared" si="564"/>
        <v>45589.335416666698</v>
      </c>
      <c r="CG820" s="182">
        <f t="shared" si="565"/>
        <v>45589.4375</v>
      </c>
      <c r="CH820" s="196"/>
      <c r="CI820" s="196"/>
      <c r="CJ820" s="196"/>
      <c r="CK820" s="196">
        <f t="shared" si="566"/>
        <v>1.0208333332993789</v>
      </c>
      <c r="CL820" s="196">
        <f t="shared" si="567"/>
        <v>-0.91874999999708962</v>
      </c>
      <c r="CM820" s="196">
        <f t="shared" si="568"/>
        <v>0.10208333330228925</v>
      </c>
      <c r="CN820" s="114"/>
      <c r="CO820" s="115">
        <f t="shared" si="569"/>
        <v>146.99999995529652</v>
      </c>
      <c r="CP820" s="116">
        <f t="shared" si="570"/>
        <v>61.249999997962732</v>
      </c>
      <c r="CQ820" s="117">
        <f t="shared" si="571"/>
        <v>0.33541666669771075</v>
      </c>
      <c r="CR820" s="117">
        <f t="shared" si="572"/>
        <v>45588.416666666701</v>
      </c>
      <c r="CS820" s="117">
        <f t="shared" si="573"/>
        <v>45589.4375</v>
      </c>
      <c r="CT820" s="118">
        <f t="shared" si="574"/>
        <v>65646837.000000007</v>
      </c>
      <c r="CU820" s="118">
        <f t="shared" si="575"/>
        <v>1469.9999999511056</v>
      </c>
      <c r="CV820" s="118">
        <f t="shared" si="576"/>
        <v>65648306.999999955</v>
      </c>
      <c r="CW820" s="119">
        <f t="shared" si="577"/>
        <v>0.99997760795263235</v>
      </c>
    </row>
    <row r="821" spans="1:101" ht="118.5" customHeight="1" x14ac:dyDescent="0.3">
      <c r="A821" s="160" t="str">
        <f>[4]SayfaKAY!C690</f>
        <v>KAY5+6</v>
      </c>
      <c r="B821" s="104" t="str">
        <f>[4]SayfaKAY!D690</f>
        <v>3882(11)</v>
      </c>
      <c r="C821" s="105" t="str">
        <f>[4]SayfaKAY!E690</f>
        <v>MA</v>
      </c>
      <c r="D821" s="105">
        <f>[4]SayfaKAY!F690</f>
        <v>31580</v>
      </c>
      <c r="E821" s="106" t="str">
        <f>[4]SayfaKAY!G690</f>
        <v>BOZ-KAY5+6-FF-677</v>
      </c>
      <c r="F821" s="193">
        <f t="shared" si="538"/>
        <v>45589</v>
      </c>
      <c r="G821" s="135">
        <f t="shared" si="539"/>
        <v>0.16180555560276844</v>
      </c>
      <c r="H821" s="235">
        <f>[4]SayfaKAY!H690</f>
        <v>45589.161805555603</v>
      </c>
      <c r="I821" s="104" t="str">
        <f>[4]SayfaKAY!I690</f>
        <v>Hat/Line</v>
      </c>
      <c r="J821" s="103" t="str">
        <f>IF([4]SayfaKAY!J690="","",IF([4]SayfaKAY!J690="Müşteri","Notified by Customer","Notified by Bozankaya"))</f>
        <v>Notified by Customer</v>
      </c>
      <c r="K821" s="103" t="e">
        <f>VLOOKUP([4]SayfaKAY!L690,#REF!,2,FALSE)</f>
        <v>#REF!</v>
      </c>
      <c r="L821" s="165" t="str">
        <f>[4]SayfaKAY!X690</f>
        <v>ELTESAN ELEKTRO MEKANİK SOĞUTMA SAN</v>
      </c>
      <c r="M821" s="107" t="str">
        <f t="shared" si="540"/>
        <v>KAY5+6-BOZ-KAY5+6-FF-677</v>
      </c>
      <c r="N821" s="105" t="str">
        <f>[4]SayfaKAY!M690</f>
        <v>Ca kabin kliması ısıtma yapmıyor.3881ve 3882 nolu araçların p bölümü yolcu bölümüde ısıtma yapmıyor soğuk</v>
      </c>
      <c r="O821" s="166" t="str">
        <f>[4]SayfaKAY!P690</f>
        <v>C-Uyarı, sürüş devamlılığı</v>
      </c>
      <c r="P821" s="166" t="str">
        <f>[4]SayfaKAY!Q690</f>
        <v>B(Servisten çekmeye etki eden arıza)</v>
      </c>
      <c r="Q821" s="166" t="str">
        <f>[4]SayfaKAY!R690</f>
        <v>N.A(Yaralanma yok)</v>
      </c>
      <c r="R821" s="132" t="str" cm="1">
        <f t="array" ref="R821">IF([4]SayfaKAY!U690="","",_xlfn.IFS([4]SayfaKAY!U690="Bozankaya","Bozankaya",[4]SayfaKAY!U690="Müşteri","Customer",[4]SayfaKAY!U690="Tedarikçi","Equipment Supplier"))</f>
        <v>Equipment Supplier</v>
      </c>
      <c r="S821" s="204" t="str">
        <f>[4]SayfaKAY!N690</f>
        <v>Aracın mastercardları resetlendi</v>
      </c>
      <c r="T821" s="133" t="str">
        <f>[4]SayfaKAY!AD690</f>
        <v>*Reset edildi</v>
      </c>
      <c r="U821" s="132" t="str">
        <f>[4]SayfaKAY!W690</f>
        <v>Evet</v>
      </c>
      <c r="V821" s="108">
        <f>[4]SayfaKAY!AZ690</f>
        <v>1</v>
      </c>
      <c r="W821" s="136">
        <f t="shared" si="541"/>
        <v>45588</v>
      </c>
      <c r="X821" s="137" t="str">
        <f t="shared" si="542"/>
        <v>05:00</v>
      </c>
      <c r="Y821" s="235">
        <f>[4]SayfaKAY!AE690</f>
        <v>45588.208333333299</v>
      </c>
      <c r="Z821" s="109">
        <f t="shared" si="543"/>
        <v>45589</v>
      </c>
      <c r="AA821" s="110" t="str">
        <f t="shared" si="544"/>
        <v>08:00</v>
      </c>
      <c r="AB821" s="182">
        <f>[4]SayfaKAY!BA690</f>
        <v>45589.333333333299</v>
      </c>
      <c r="AC821" s="257">
        <f t="shared" si="545"/>
        <v>246.99999988311902</v>
      </c>
      <c r="AD821" s="111">
        <f t="shared" si="546"/>
        <v>45589</v>
      </c>
      <c r="AE821" s="111" t="str">
        <f t="shared" si="547"/>
        <v>08:00</v>
      </c>
      <c r="AF821" s="235">
        <f>[4]SayfaKAY!BA690</f>
        <v>45589.333333333299</v>
      </c>
      <c r="AG821" s="179" t="str">
        <f>[4]SayfaKAY!S690</f>
        <v>(III) Farklı Araçlarda Tekrarlayan Arıza</v>
      </c>
      <c r="AH821" s="178" t="str">
        <f t="shared" si="548"/>
        <v>Bu Arıza Aracın Servise Verilmesine Engel</v>
      </c>
      <c r="AI821" s="163" t="str">
        <f>[4]SayfaKAY!AV690</f>
        <v/>
      </c>
      <c r="AJ821" s="164" t="str">
        <f t="shared" si="549"/>
        <v/>
      </c>
      <c r="AK821" s="164" t="str">
        <f t="shared" si="550"/>
        <v/>
      </c>
      <c r="AL821" s="112" t="str">
        <f>[4]SayfaKAY!AX690</f>
        <v/>
      </c>
      <c r="AM821" s="257" cm="1">
        <f t="array" ref="AM821">IFERROR(IF(AND(P821&lt;&gt;"D(Arıza Değil)",AH821="Bu Arıza Aracın Servise Verilmesine Engel Değil"),
IF(Z821-F821&gt;0,(AB821-Y821)*24*60,
IF(OR(AND(G821&gt;$AS$1,G821&lt;$AT$1),AND(G821&gt;$AU$1,G821&lt;$AV$1)),
(AF821-H821)*24*60,     BH:BH0)),        AN821),0)</f>
        <v>246.99999988311902</v>
      </c>
      <c r="AN821" s="257">
        <f t="shared" si="551"/>
        <v>246.99999988311902</v>
      </c>
      <c r="AO821" s="174" t="str">
        <f>[4]SayfaKAY!AG690</f>
        <v/>
      </c>
      <c r="AP821" s="174" t="str">
        <f>[4]SayfaKAY!AI690</f>
        <v/>
      </c>
      <c r="AQ821" s="174" t="str">
        <f>[4]SayfaKAY!AQ690</f>
        <v/>
      </c>
      <c r="AR821" s="174" t="str">
        <f>[4]SayfaKAY!AH690</f>
        <v/>
      </c>
      <c r="AS821" s="174" t="str">
        <f>[4]SayfaKAY!AJ690</f>
        <v/>
      </c>
      <c r="AT821" s="175" t="str">
        <f>[4]SayfaKAY!AM690</f>
        <v/>
      </c>
      <c r="AU821" s="176" t="str">
        <f>[4]SayfaKAY!AL690</f>
        <v/>
      </c>
      <c r="AV821" s="176" t="str">
        <f>[4]SayfaKAY!AP690</f>
        <v/>
      </c>
      <c r="AW821" s="177" t="str">
        <f>[4]SayfaKAY!AT690</f>
        <v/>
      </c>
      <c r="AX821" s="194">
        <f t="shared" si="552"/>
        <v>2716.9999987143092</v>
      </c>
      <c r="AY821" s="168"/>
      <c r="AZ821" s="167"/>
      <c r="BA821" s="113"/>
      <c r="BB821" s="171" t="str">
        <f>IF($AQ$1="X", IF(AND(G821&gt;=$AS$1,G821&lt;=$AT$1),IF(P821&lt;&gt;"D(Arıza Değil)",AC821,0), IF(AND(G821&gt;=$AU$1,G821&lt;=$AV$1),IF(P821&lt;&gt;"D(Arıza Değil)",AC821,0), "")), "")</f>
        <v/>
      </c>
      <c r="BC821" s="114"/>
      <c r="BD821" s="114"/>
      <c r="BE821" s="114"/>
      <c r="BF821" s="114"/>
      <c r="BG821" s="114"/>
      <c r="BH821" s="114">
        <f>IFERROR(FRACAS!AN693, "Hata Var")</f>
        <v>159.99999998719431</v>
      </c>
      <c r="BI821" s="114"/>
      <c r="BJ821" s="114"/>
      <c r="BK821" s="105" t="str">
        <f>[4]SayfaKAY!AW690</f>
        <v/>
      </c>
      <c r="BL821" s="105" t="str">
        <f>[4]SayfaKAY!V690</f>
        <v>ELTESAN ELEKTRO MEKANİK SOĞUTMA SAN</v>
      </c>
      <c r="BM821" s="114"/>
      <c r="BN821" s="171" t="str">
        <f t="shared" si="553"/>
        <v>x yok</v>
      </c>
      <c r="BO821" s="171" t="b">
        <f t="shared" si="554"/>
        <v>0</v>
      </c>
      <c r="BP821" s="171" t="b">
        <f t="shared" si="555"/>
        <v>0</v>
      </c>
      <c r="BQ821" s="226">
        <f t="shared" si="556"/>
        <v>-1373.000000116881</v>
      </c>
      <c r="BR821" s="226">
        <f t="shared" si="557"/>
        <v>1620</v>
      </c>
      <c r="BS821" s="226">
        <f t="shared" si="558"/>
        <v>246.99999988311902</v>
      </c>
      <c r="BT821" s="114"/>
      <c r="BU821" s="242"/>
      <c r="BV821" s="233">
        <f t="shared" si="559"/>
        <v>2</v>
      </c>
      <c r="BW821" s="226" t="str">
        <f t="shared" si="560"/>
        <v>Evet, çakışma var</v>
      </c>
      <c r="BX821" s="229"/>
      <c r="BY821" s="247">
        <f t="shared" si="561"/>
        <v>-0.95347222230338957</v>
      </c>
      <c r="BZ821" s="247">
        <f t="shared" si="562"/>
        <v>1.125</v>
      </c>
      <c r="CA821" s="247">
        <f t="shared" si="563"/>
        <v>0.17152777769661043</v>
      </c>
      <c r="CB821" s="213"/>
      <c r="CC821" s="211"/>
      <c r="CD821" s="196"/>
      <c r="CE821" s="213">
        <v>689</v>
      </c>
      <c r="CF821" s="182">
        <f t="shared" si="564"/>
        <v>45589.161805555603</v>
      </c>
      <c r="CG821" s="182">
        <f t="shared" si="565"/>
        <v>45589.333333333299</v>
      </c>
      <c r="CH821" s="196"/>
      <c r="CI821" s="196"/>
      <c r="CJ821" s="196"/>
      <c r="CK821" s="196">
        <f t="shared" si="566"/>
        <v>1.125</v>
      </c>
      <c r="CL821" s="196">
        <f t="shared" si="567"/>
        <v>-0.95347222230338957</v>
      </c>
      <c r="CM821" s="196">
        <f t="shared" si="568"/>
        <v>0.17152777769661043</v>
      </c>
      <c r="CN821" s="114"/>
      <c r="CO821" s="115">
        <f t="shared" si="569"/>
        <v>246.99999988311902</v>
      </c>
      <c r="CP821" s="116">
        <f t="shared" si="570"/>
        <v>67.5</v>
      </c>
      <c r="CQ821" s="117">
        <f t="shared" si="571"/>
        <v>0.16180555560276844</v>
      </c>
      <c r="CR821" s="117">
        <f t="shared" si="572"/>
        <v>45588.208333333299</v>
      </c>
      <c r="CS821" s="117">
        <f t="shared" si="573"/>
        <v>45589.333333333299</v>
      </c>
      <c r="CT821" s="118">
        <f t="shared" si="574"/>
        <v>65646786.999999881</v>
      </c>
      <c r="CU821" s="118">
        <f t="shared" si="575"/>
        <v>1620</v>
      </c>
      <c r="CV821" s="118">
        <f t="shared" si="576"/>
        <v>65648406.999999881</v>
      </c>
      <c r="CW821" s="119">
        <f t="shared" si="577"/>
        <v>0.99997532308742842</v>
      </c>
    </row>
    <row r="822" spans="1:101" ht="118.5" customHeight="1" x14ac:dyDescent="0.3">
      <c r="A822" s="160" t="str">
        <f>[4]SayfaKAY!C304</f>
        <v>KAY5+6</v>
      </c>
      <c r="B822" s="104" t="str">
        <f>[4]SayfaKAY!D304</f>
        <v>3878(7)</v>
      </c>
      <c r="C822" s="105" t="str">
        <f>[4]SayfaKAY!E304</f>
        <v>MA</v>
      </c>
      <c r="D822" s="105">
        <f>[4]SayfaKAY!F304</f>
        <v>72985</v>
      </c>
      <c r="E822" s="106" t="str">
        <f>[4]SayfaKAY!G304</f>
        <v>BOZ-KAY5+6-FF-303</v>
      </c>
      <c r="F822" s="193">
        <f t="shared" si="538"/>
        <v>45588</v>
      </c>
      <c r="G822" s="135">
        <f t="shared" si="539"/>
        <v>0.51944444439868676</v>
      </c>
      <c r="H822" s="235">
        <f>[4]SayfaKAY!H304</f>
        <v>45588.519444444399</v>
      </c>
      <c r="I822" s="104" t="str">
        <f>[4]SayfaKAY!I304</f>
        <v>Hat/Line</v>
      </c>
      <c r="J822" s="103" t="str">
        <f>IF([4]SayfaKAY!J304="","",IF([4]SayfaKAY!J304="Müşteri","Notified by Customer","Notified by Bozankaya"))</f>
        <v>Notified by Customer</v>
      </c>
      <c r="K822" s="103" t="e">
        <f>VLOOKUP([4]SayfaKAY!L304,#REF!,2,FALSE)</f>
        <v>#REF!</v>
      </c>
      <c r="L822" s="165" t="str">
        <f>[4]SayfaKAY!X304</f>
        <v>ATAK ULAŞIM SAN.TİC.LTD.ŞTİ.</v>
      </c>
      <c r="M822" s="107" t="str">
        <f t="shared" si="540"/>
        <v>KAY5+6-BOZ-KAY5+6-FF-303</v>
      </c>
      <c r="N822" s="105" t="str">
        <f>[4]SayfaKAY!M304</f>
        <v>KAPI ÜSTÜ EKRANLARDA GÖRSELLER DONMUŞ ÇALIŞMIYOR.</v>
      </c>
      <c r="O822" s="166" t="str">
        <f>[4]SayfaKAY!P304</f>
        <v>C-Uyarı, sürüş devamlılığı</v>
      </c>
      <c r="P822" s="166" t="str">
        <f>[4]SayfaKAY!Q304</f>
        <v>B(Servisten çekmeye etki eden arıza)</v>
      </c>
      <c r="Q822" s="166" t="str">
        <f>[4]SayfaKAY!R304</f>
        <v>N.A(Yaralanma yok)</v>
      </c>
      <c r="R822" s="132" t="str" cm="1">
        <f t="array" ref="R822">IF([4]SayfaKAY!U304="","",_xlfn.IFS([4]SayfaKAY!U304="Bozankaya","Bozankaya",[4]SayfaKAY!U304="Müşteri","Customer",[4]SayfaKAY!U304="Tedarikçi","Equipment Supplier"))</f>
        <v>Equipment Supplier</v>
      </c>
      <c r="S822" s="204" t="str">
        <f>[4]SayfaKAY!N304</f>
        <v>ARAÇ KAPI ÜSTÜ EKRANLAR KONTROL EDİLDİ. KAPI ÜSTÜ EKRANLARDA SORUN GÖRÜLMEDİ.</v>
      </c>
      <c r="T822" s="133" t="str">
        <f>[4]SayfaKAY!AD304</f>
        <v>*Arıza çözülecek</v>
      </c>
      <c r="U822" s="132" t="str">
        <f>[4]SayfaKAY!W304</f>
        <v>Evet</v>
      </c>
      <c r="V822" s="108">
        <f>[4]SayfaKAY!AZ304</f>
        <v>2</v>
      </c>
      <c r="W822" s="136">
        <f t="shared" si="541"/>
        <v>45588</v>
      </c>
      <c r="X822" s="137" t="str">
        <f t="shared" si="542"/>
        <v>13:00</v>
      </c>
      <c r="Y822" s="235">
        <f>[4]SayfaKAY!AE304</f>
        <v>45588.541666666701</v>
      </c>
      <c r="Z822" s="192">
        <f t="shared" si="543"/>
        <v>45588</v>
      </c>
      <c r="AA822" s="110" t="str">
        <f t="shared" si="544"/>
        <v>15:00</v>
      </c>
      <c r="AB822" s="182">
        <f>[4]SayfaKAY!BA304</f>
        <v>45588.625</v>
      </c>
      <c r="AC822" s="257">
        <f t="shared" si="545"/>
        <v>152.00000006589107</v>
      </c>
      <c r="AD822" s="111">
        <f t="shared" si="546"/>
        <v>45588</v>
      </c>
      <c r="AE822" s="111" t="str">
        <f t="shared" si="547"/>
        <v>15:00</v>
      </c>
      <c r="AF822" s="235">
        <f>[4]SayfaKAY!BA304</f>
        <v>45588.625</v>
      </c>
      <c r="AG822" s="179" t="str">
        <f>[4]SayfaKAY!S304</f>
        <v>(III) Farklı Araçlarda Tekrarlayan Arıza</v>
      </c>
      <c r="AH822" s="178" t="str">
        <f t="shared" si="548"/>
        <v>Bu Arıza Aracın Servise Verilmesine Engel</v>
      </c>
      <c r="AI822" s="163" t="str">
        <f>[4]SayfaKAY!AV304</f>
        <v/>
      </c>
      <c r="AJ822" s="164" t="str">
        <f t="shared" si="549"/>
        <v/>
      </c>
      <c r="AK822" s="164" t="str">
        <f t="shared" si="550"/>
        <v/>
      </c>
      <c r="AL822" s="112" t="str">
        <f>[4]SayfaKAY!AX304</f>
        <v/>
      </c>
      <c r="AM822" s="257" cm="1">
        <f t="array" ref="AM822">IFERROR(IF(AND(P822&lt;&gt;"D(Arıza Değil)",AH822="Bu Arıza Aracın Servise Verilmesine Engel Değil"),
IF(Z822-F822&gt;0,(AB822-Y822)*24*60,
IF(OR(AND(G822&gt;$AS$1,G822&lt;$AT$1),AND(G822&gt;$AU$1,G822&lt;$AV$1)),
(AF822-H822)*24*60,     BH:BH0)),        AN822),0)</f>
        <v>152.00000006589107</v>
      </c>
      <c r="AN822" s="257">
        <f t="shared" si="551"/>
        <v>152.00000006589107</v>
      </c>
      <c r="AO822" s="174" t="str">
        <f>[4]SayfaKAY!AG304</f>
        <v>Atak</v>
      </c>
      <c r="AP822" s="174" t="str">
        <f>[4]SayfaKAY!AI304</f>
        <v>E410-7003</v>
      </c>
      <c r="AQ822" s="174" t="str">
        <f>[4]SayfaKAY!AQ304</f>
        <v/>
      </c>
      <c r="AR822" s="174" t="str">
        <f>[4]SayfaKAY!AH304</f>
        <v>STRETCH LCD EKRAN</v>
      </c>
      <c r="AS822" s="174">
        <f>[4]SayfaKAY!AJ304</f>
        <v>3</v>
      </c>
      <c r="AT822" s="175" t="str">
        <f>[4]SayfaKAY!AM304</f>
        <v/>
      </c>
      <c r="AU822" s="176" t="str">
        <f>[4]SayfaKAY!AL304</f>
        <v/>
      </c>
      <c r="AV822" s="176" t="str">
        <f>[4]SayfaKAY!AP304</f>
        <v/>
      </c>
      <c r="AW822" s="177" t="str">
        <f>[4]SayfaKAY!AT304</f>
        <v/>
      </c>
      <c r="AX822" s="194">
        <f t="shared" si="552"/>
        <v>3344.0000014496036</v>
      </c>
      <c r="AY822" s="168"/>
      <c r="AZ822" s="167"/>
      <c r="BA822" s="113"/>
      <c r="BB822" s="171"/>
      <c r="BC822" s="114"/>
      <c r="BD822" s="114"/>
      <c r="BE822" s="114"/>
      <c r="BF822" s="114"/>
      <c r="BG822" s="114"/>
      <c r="BH822" s="114" t="str">
        <f>IFERROR(FRACAS!AN307, "Hata Var")</f>
        <v/>
      </c>
      <c r="BI822" s="114"/>
      <c r="BJ822" s="114"/>
      <c r="BK822" s="105" t="str">
        <f>[4]SayfaKAY!AW304</f>
        <v/>
      </c>
      <c r="BL822" s="105" t="str">
        <f>[4]SayfaKAY!V304</f>
        <v>ATAK ULAŞIM SAN.TİC.LTD.ŞTİ.</v>
      </c>
      <c r="BM822" s="114"/>
      <c r="BN822" s="171" t="str">
        <f t="shared" si="553"/>
        <v>x yok</v>
      </c>
      <c r="BO822" s="171" t="b">
        <f t="shared" si="554"/>
        <v>0</v>
      </c>
      <c r="BP822" s="171" t="b">
        <f t="shared" si="555"/>
        <v>0</v>
      </c>
      <c r="BQ822" s="226">
        <f t="shared" si="556"/>
        <v>32.000000114785507</v>
      </c>
      <c r="BR822" s="226">
        <f t="shared" si="557"/>
        <v>119.99999995110556</v>
      </c>
      <c r="BS822" s="226">
        <f t="shared" si="558"/>
        <v>152.00000006589107</v>
      </c>
      <c r="BT822" s="114"/>
      <c r="BU822" s="242"/>
      <c r="BV822" s="233">
        <f t="shared" si="559"/>
        <v>1</v>
      </c>
      <c r="BW822" s="226" t="str">
        <f t="shared" si="560"/>
        <v>Evet, çakışma var</v>
      </c>
      <c r="BX822" s="229"/>
      <c r="BY822" s="247">
        <f t="shared" si="561"/>
        <v>2.222222230193438E-2</v>
      </c>
      <c r="BZ822" s="247">
        <f t="shared" si="562"/>
        <v>8.3333333299378864E-2</v>
      </c>
      <c r="CA822" s="247">
        <f t="shared" si="563"/>
        <v>0.10555555560131324</v>
      </c>
      <c r="CB822" s="213"/>
      <c r="CC822" s="211"/>
      <c r="CD822" s="196"/>
      <c r="CE822" s="213">
        <v>303</v>
      </c>
      <c r="CF822" s="182">
        <f t="shared" si="564"/>
        <v>45588.519444444399</v>
      </c>
      <c r="CG822" s="182">
        <f t="shared" si="565"/>
        <v>45588.625</v>
      </c>
      <c r="CH822" s="196"/>
      <c r="CI822" s="196"/>
      <c r="CJ822" s="196"/>
      <c r="CK822" s="196">
        <f t="shared" si="566"/>
        <v>8.3333333299378864E-2</v>
      </c>
      <c r="CL822" s="196">
        <f t="shared" si="567"/>
        <v>2.222222230193438E-2</v>
      </c>
      <c r="CM822" s="196">
        <f t="shared" si="568"/>
        <v>0.10555555560131324</v>
      </c>
      <c r="CN822" s="114"/>
      <c r="CO822" s="115">
        <f t="shared" si="569"/>
        <v>152.00000006589107</v>
      </c>
      <c r="CP822" s="116">
        <f t="shared" si="570"/>
        <v>4.9999999979627319</v>
      </c>
      <c r="CQ822" s="117">
        <f t="shared" si="571"/>
        <v>0.51944444439868676</v>
      </c>
      <c r="CR822" s="117">
        <f t="shared" si="572"/>
        <v>45588.541666666701</v>
      </c>
      <c r="CS822" s="117">
        <f t="shared" si="573"/>
        <v>45588.625</v>
      </c>
      <c r="CT822" s="118">
        <f t="shared" si="574"/>
        <v>65646752.000000112</v>
      </c>
      <c r="CU822" s="118">
        <f t="shared" si="575"/>
        <v>119.99999995110556</v>
      </c>
      <c r="CV822" s="118">
        <f t="shared" si="576"/>
        <v>65646872.000000067</v>
      </c>
      <c r="CW822" s="119">
        <f t="shared" si="577"/>
        <v>0.99999817203780927</v>
      </c>
    </row>
    <row r="823" spans="1:101" ht="118.5" customHeight="1" x14ac:dyDescent="0.3">
      <c r="A823" s="160" t="str">
        <f>[4]SayfaKAY!C305</f>
        <v>KAY5+6</v>
      </c>
      <c r="B823" s="104" t="str">
        <f>[4]SayfaKAY!D305</f>
        <v>3879(8)</v>
      </c>
      <c r="C823" s="105" t="str">
        <f>[4]SayfaKAY!E305</f>
        <v>MA</v>
      </c>
      <c r="D823" s="105">
        <f>[4]SayfaKAY!F305</f>
        <v>57004</v>
      </c>
      <c r="E823" s="106" t="str">
        <f>[4]SayfaKAY!G305</f>
        <v>BOZ-KAY5+6-FF-304</v>
      </c>
      <c r="F823" s="134">
        <f t="shared" si="538"/>
        <v>45588</v>
      </c>
      <c r="G823" s="135">
        <f t="shared" si="539"/>
        <v>0.52013888890360249</v>
      </c>
      <c r="H823" s="235">
        <f>[4]SayfaKAY!H305</f>
        <v>45588.520138888904</v>
      </c>
      <c r="I823" s="104" t="str">
        <f>[4]SayfaKAY!I305</f>
        <v>Hat/Line</v>
      </c>
      <c r="J823" s="103" t="str">
        <f>IF([4]SayfaKAY!J305="","",IF([4]SayfaKAY!J305="Müşteri","Notified by Customer","Notified by Bozankaya"))</f>
        <v>Notified by Customer</v>
      </c>
      <c r="K823" s="103" t="e">
        <f>VLOOKUP([4]SayfaKAY!L305,#REF!,2,FALSE)</f>
        <v>#REF!</v>
      </c>
      <c r="L823" s="165" t="str">
        <f>[4]SayfaKAY!X305</f>
        <v>ATAK ULAŞIM SAN.TİC.LTD.ŞTİ.</v>
      </c>
      <c r="M823" s="107" t="str">
        <f t="shared" si="540"/>
        <v>KAY5+6-BOZ-KAY5+6-FF-304</v>
      </c>
      <c r="N823" s="105" t="str">
        <f>[4]SayfaKAY!M305</f>
        <v>KAPI ÜSTÜ EKRANLAR ÇALIŞMIYOR.</v>
      </c>
      <c r="O823" s="166" t="str">
        <f>[4]SayfaKAY!P305</f>
        <v>C-Uyarı, sürüş devamlılığı</v>
      </c>
      <c r="P823" s="166" t="str">
        <f>[4]SayfaKAY!Q305</f>
        <v>B(Servisten çekmeye etki eden arıza)</v>
      </c>
      <c r="Q823" s="166" t="str">
        <f>[4]SayfaKAY!R305</f>
        <v>N.A(Yaralanma yok)</v>
      </c>
      <c r="R823" s="132" t="str" cm="1">
        <f t="array" ref="R823">IF([4]SayfaKAY!U305="","",_xlfn.IFS([4]SayfaKAY!U305="Bozankaya","Bozankaya",[4]SayfaKAY!U305="Müşteri","Customer",[4]SayfaKAY!U305="Tedarikçi","Equipment Supplier"))</f>
        <v>Equipment Supplier</v>
      </c>
      <c r="S823" s="204" t="str">
        <f>[4]SayfaKAY!N305</f>
        <v>ARACIN KAPI ÜSTÜ EKRANLARI ÇALIŞIYOR. ORTA EKRANLARIN ÇALIŞMADIĞI GÖRÜLDÜ. ORTA EKRANLARIN HDMI KABLOSU ÇIKMIŞ. KABLOSU TAKILDI ORTA EKRANLAR ÇALIŞIYOR.</v>
      </c>
      <c r="T823" s="133" t="str">
        <f>[4]SayfaKAY!AD305</f>
        <v>*Arıza çözülecek</v>
      </c>
      <c r="U823" s="132" t="str">
        <f>[4]SayfaKAY!W305</f>
        <v>Evet</v>
      </c>
      <c r="V823" s="108">
        <f>[4]SayfaKAY!AZ305</f>
        <v>2</v>
      </c>
      <c r="W823" s="136">
        <f t="shared" si="541"/>
        <v>45588</v>
      </c>
      <c r="X823" s="137" t="str">
        <f t="shared" si="542"/>
        <v>13:00</v>
      </c>
      <c r="Y823" s="235">
        <f>[4]SayfaKAY!AE305</f>
        <v>45588.541666666701</v>
      </c>
      <c r="Z823" s="109">
        <f t="shared" si="543"/>
        <v>45588</v>
      </c>
      <c r="AA823" s="110" t="str">
        <f t="shared" si="544"/>
        <v>15:00</v>
      </c>
      <c r="AB823" s="182">
        <f>[4]SayfaKAY!BA305</f>
        <v>45588.625</v>
      </c>
      <c r="AC823" s="257">
        <f t="shared" si="545"/>
        <v>150.99999997881241</v>
      </c>
      <c r="AD823" s="111">
        <f t="shared" si="546"/>
        <v>45588</v>
      </c>
      <c r="AE823" s="111" t="str">
        <f t="shared" si="547"/>
        <v>15:00</v>
      </c>
      <c r="AF823" s="235">
        <f>[4]SayfaKAY!BA305</f>
        <v>45588.625</v>
      </c>
      <c r="AG823" s="179" t="str">
        <f>[4]SayfaKAY!S305</f>
        <v>(III) Farklı Araçlarda Tekrarlayan Arıza</v>
      </c>
      <c r="AH823" s="178" t="str">
        <f t="shared" si="548"/>
        <v>Bu Arıza Aracın Servise Verilmesine Engel</v>
      </c>
      <c r="AI823" s="163" t="str">
        <f>[4]SayfaKAY!AV305</f>
        <v/>
      </c>
      <c r="AJ823" s="164" t="str">
        <f t="shared" si="549"/>
        <v/>
      </c>
      <c r="AK823" s="164" t="str">
        <f t="shared" si="550"/>
        <v/>
      </c>
      <c r="AL823" s="112" t="str">
        <f>[4]SayfaKAY!AX305</f>
        <v/>
      </c>
      <c r="AM823" s="257" cm="1">
        <f t="array" ref="AM823">IFERROR(IF(AND(P823&lt;&gt;"D(Arıza Değil)",AH823="Bu Arıza Aracın Servise Verilmesine Engel Değil"),
IF(Z823-F823&gt;0,(AB823-Y823)*24*60,
IF(OR(AND(G823&gt;$AS$1,G823&lt;$AT$1),AND(G823&gt;$AU$1,G823&lt;$AV$1)),
(AF823-H823)*24*60,     BH:BH0)),        AN823),0)</f>
        <v>150.99999997881241</v>
      </c>
      <c r="AN823" s="257">
        <f t="shared" si="551"/>
        <v>150.99999997881241</v>
      </c>
      <c r="AO823" s="174" t="str">
        <f>[4]SayfaKAY!AG305</f>
        <v>Atak</v>
      </c>
      <c r="AP823" s="174" t="str">
        <f>[4]SayfaKAY!AI305</f>
        <v>E840-7120</v>
      </c>
      <c r="AQ823" s="174" t="str">
        <f>[4]SayfaKAY!AQ305</f>
        <v/>
      </c>
      <c r="AR823" s="174" t="str">
        <f>[4]SayfaKAY!AH305</f>
        <v>28.6"  EKRAN</v>
      </c>
      <c r="AS823" s="174">
        <f>[4]SayfaKAY!AJ305</f>
        <v>4</v>
      </c>
      <c r="AT823" s="175" t="str">
        <f>[4]SayfaKAY!AM305</f>
        <v/>
      </c>
      <c r="AU823" s="176" t="str">
        <f>[4]SayfaKAY!AL305</f>
        <v/>
      </c>
      <c r="AV823" s="176" t="str">
        <f>[4]SayfaKAY!AP305</f>
        <v/>
      </c>
      <c r="AW823" s="177" t="str">
        <f>[4]SayfaKAY!AT305</f>
        <v/>
      </c>
      <c r="AX823" s="194">
        <f t="shared" si="552"/>
        <v>3321.9999995338731</v>
      </c>
      <c r="AY823" s="168"/>
      <c r="AZ823" s="167"/>
      <c r="BA823" s="113"/>
      <c r="BB823" s="171" t="str">
        <f>IF($AQ$1="X", IF(AND(G823&gt;=$AS$1,G823&lt;=$AT$1),IF(P823&lt;&gt;"D(Arıza Değil)",AC823,0), IF(AND(G823&gt;=$AU$1,G823&lt;=$AV$1),IF(P823&lt;&gt;"D(Arıza Değil)",AC823,0), "")), "")</f>
        <v/>
      </c>
      <c r="BC823" s="114"/>
      <c r="BD823" s="114"/>
      <c r="BE823" s="114"/>
      <c r="BF823" s="114"/>
      <c r="BG823" s="114"/>
      <c r="BH823" s="114" t="str">
        <f>IFERROR(FRACAS!AN308, "Hata Var")</f>
        <v/>
      </c>
      <c r="BI823" s="114"/>
      <c r="BJ823" s="114"/>
      <c r="BK823" s="105" t="str">
        <f>[4]SayfaKAY!AW305</f>
        <v/>
      </c>
      <c r="BL823" s="105" t="str">
        <f>[4]SayfaKAY!V305</f>
        <v>ELTESAN ELEKTRO MEKANİK SOĞUTMA SAN</v>
      </c>
      <c r="BM823" s="114"/>
      <c r="BN823" s="171" t="str">
        <f t="shared" si="553"/>
        <v>x yok</v>
      </c>
      <c r="BO823" s="171" t="b">
        <f t="shared" si="554"/>
        <v>0</v>
      </c>
      <c r="BP823" s="171" t="b">
        <f t="shared" si="555"/>
        <v>0</v>
      </c>
      <c r="BQ823" s="226">
        <f t="shared" si="556"/>
        <v>31.000000027706847</v>
      </c>
      <c r="BR823" s="226">
        <f t="shared" si="557"/>
        <v>119.99999995110556</v>
      </c>
      <c r="BS823" s="226">
        <f t="shared" si="558"/>
        <v>150.99999997881241</v>
      </c>
      <c r="BT823" s="114"/>
      <c r="BU823" s="242"/>
      <c r="BV823" s="233">
        <f t="shared" si="559"/>
        <v>2</v>
      </c>
      <c r="BW823" s="226" t="str">
        <f t="shared" si="560"/>
        <v>Evet, çakışma var</v>
      </c>
      <c r="BX823" s="229"/>
      <c r="BY823" s="247">
        <f t="shared" si="561"/>
        <v>2.1527777797018643E-2</v>
      </c>
      <c r="BZ823" s="247">
        <f t="shared" si="562"/>
        <v>8.3333333299378864E-2</v>
      </c>
      <c r="CA823" s="247">
        <f t="shared" si="563"/>
        <v>0.10486111109639751</v>
      </c>
      <c r="CB823" s="213"/>
      <c r="CC823" s="211"/>
      <c r="CD823" s="196"/>
      <c r="CE823" s="213">
        <v>304</v>
      </c>
      <c r="CF823" s="182">
        <f t="shared" si="564"/>
        <v>45588.520138888904</v>
      </c>
      <c r="CG823" s="182">
        <f t="shared" si="565"/>
        <v>45588.625</v>
      </c>
      <c r="CH823" s="196"/>
      <c r="CI823" s="196"/>
      <c r="CJ823" s="196"/>
      <c r="CK823" s="196">
        <f t="shared" si="566"/>
        <v>8.3333333299378864E-2</v>
      </c>
      <c r="CL823" s="196">
        <f t="shared" si="567"/>
        <v>2.1527777797018643E-2</v>
      </c>
      <c r="CM823" s="196">
        <f t="shared" si="568"/>
        <v>0.10486111109639751</v>
      </c>
      <c r="CN823" s="114"/>
      <c r="CO823" s="115">
        <f t="shared" si="569"/>
        <v>150.99999997881241</v>
      </c>
      <c r="CP823" s="116">
        <f t="shared" si="570"/>
        <v>4.9999999979627319</v>
      </c>
      <c r="CQ823" s="117">
        <f t="shared" si="571"/>
        <v>0.52013888890360249</v>
      </c>
      <c r="CR823" s="117">
        <f t="shared" si="572"/>
        <v>45588.541666666701</v>
      </c>
      <c r="CS823" s="117">
        <f t="shared" si="573"/>
        <v>45588.625</v>
      </c>
      <c r="CT823" s="118">
        <f t="shared" si="574"/>
        <v>65646751.00000003</v>
      </c>
      <c r="CU823" s="118">
        <f t="shared" si="575"/>
        <v>119.99999995110556</v>
      </c>
      <c r="CV823" s="118">
        <f t="shared" si="576"/>
        <v>65646870.999999978</v>
      </c>
      <c r="CW823" s="119">
        <f t="shared" si="577"/>
        <v>0.99999817203778152</v>
      </c>
    </row>
    <row r="824" spans="1:101" ht="118.5" customHeight="1" x14ac:dyDescent="0.3">
      <c r="A824" s="160" t="str">
        <f>[4]SayfaKAY!C518</f>
        <v>KAY5+6</v>
      </c>
      <c r="B824" s="104" t="str">
        <f>[4]SayfaKAY!D518</f>
        <v>3882(11)</v>
      </c>
      <c r="C824" s="105" t="str">
        <f>[4]SayfaKAY!E518</f>
        <v>MA</v>
      </c>
      <c r="D824" s="105">
        <f>[4]SayfaKAY!F518</f>
        <v>32029</v>
      </c>
      <c r="E824" s="106" t="str">
        <f>[4]SayfaKAY!G518</f>
        <v>BOZ-KAY5+6-FF-517</v>
      </c>
      <c r="F824" s="193">
        <f t="shared" si="538"/>
        <v>45588</v>
      </c>
      <c r="G824" s="135">
        <f t="shared" si="539"/>
        <v>0.20625000000291038</v>
      </c>
      <c r="H824" s="235">
        <f>[4]SayfaKAY!H518</f>
        <v>45588.206250000003</v>
      </c>
      <c r="I824" s="104" t="str">
        <f>[4]SayfaKAY!I518</f>
        <v>Hat/Line</v>
      </c>
      <c r="J824" s="103" t="str">
        <f>IF([4]SayfaKAY!J518="","",IF([4]SayfaKAY!J518="Müşteri","Notified by Customer","Notified by Bozankaya"))</f>
        <v>Notified by Customer</v>
      </c>
      <c r="K824" s="103" t="e">
        <f>VLOOKUP([4]SayfaKAY!L518,#REF!,2,FALSE)</f>
        <v>#REF!</v>
      </c>
      <c r="L824" s="165" t="str">
        <f>[4]SayfaKAY!X518</f>
        <v>ELTESAN ELEKTRO MEKANİK SOĞUTMA SAN</v>
      </c>
      <c r="M824" s="107" t="str">
        <f t="shared" si="540"/>
        <v>KAY5+6-BOZ-KAY5+6-FF-517</v>
      </c>
      <c r="N824" s="105" t="str">
        <f>[4]SayfaKAY!M518</f>
        <v>Kabin kliması soğuk üflüyor.</v>
      </c>
      <c r="O824" s="166" t="str">
        <f>[4]SayfaKAY!P518</f>
        <v>D-Arıza değil</v>
      </c>
      <c r="P824" s="166" t="str">
        <f>[4]SayfaKAY!Q518</f>
        <v>B(Servisten çekmeye etki eden arıza)</v>
      </c>
      <c r="Q824" s="166" t="str">
        <f>[4]SayfaKAY!R518</f>
        <v>N.A(Yaralanma yok)</v>
      </c>
      <c r="R824" s="132" t="str" cm="1">
        <f t="array" ref="R824">IF([4]SayfaKAY!U518="","",_xlfn.IFS([4]SayfaKAY!U518="Bozankaya","Bozankaya",[4]SayfaKAY!U518="Müşteri","Customer",[4]SayfaKAY!U518="Tedarikçi","Equipment Supplier"))</f>
        <v>Equipment Supplier</v>
      </c>
      <c r="S824" s="204" t="str">
        <f>[4]SayfaKAY!N518</f>
        <v>Klima sensör modifikasyonu yapıldı.</v>
      </c>
      <c r="T824" s="133" t="str">
        <f>[4]SayfaKAY!AD518</f>
        <v>*Arıza çözülecek</v>
      </c>
      <c r="U824" s="132" t="str">
        <f>[4]SayfaKAY!W518</f>
        <v>Evet</v>
      </c>
      <c r="V824" s="108">
        <f>[4]SayfaKAY!AZ518</f>
        <v>2</v>
      </c>
      <c r="W824" s="136">
        <f t="shared" si="541"/>
        <v>45588</v>
      </c>
      <c r="X824" s="137" t="str">
        <f t="shared" si="542"/>
        <v>05:00</v>
      </c>
      <c r="Y824" s="235">
        <f>[4]SayfaKAY!AE518</f>
        <v>45588.208333333299</v>
      </c>
      <c r="Z824" s="192">
        <f t="shared" si="543"/>
        <v>45588</v>
      </c>
      <c r="AA824" s="110" t="str">
        <f t="shared" si="544"/>
        <v>07:00</v>
      </c>
      <c r="AB824" s="182">
        <f>[4]SayfaKAY!BA518</f>
        <v>45588.291666666701</v>
      </c>
      <c r="AC824" s="257">
        <f t="shared" si="545"/>
        <v>123.00000004470348</v>
      </c>
      <c r="AD824" s="111">
        <f t="shared" si="546"/>
        <v>45588</v>
      </c>
      <c r="AE824" s="111" t="str">
        <f t="shared" si="547"/>
        <v>07:00</v>
      </c>
      <c r="AF824" s="235">
        <f>[4]SayfaKAY!BA518</f>
        <v>45588.291666666701</v>
      </c>
      <c r="AG824" s="179" t="str">
        <f>[4]SayfaKAY!S518</f>
        <v>(III) Farklı Araçlarda Tekrarlayan Arıza</v>
      </c>
      <c r="AH824" s="178" t="str">
        <f t="shared" si="548"/>
        <v>Bu Arıza Aracın Servise Verilmesine Engel</v>
      </c>
      <c r="AI824" s="163" t="str">
        <f>[4]SayfaKAY!AV518</f>
        <v/>
      </c>
      <c r="AJ824" s="164" t="str">
        <f t="shared" si="549"/>
        <v/>
      </c>
      <c r="AK824" s="164" t="str">
        <f t="shared" si="550"/>
        <v/>
      </c>
      <c r="AL824" s="112" t="str">
        <f>[4]SayfaKAY!AX518</f>
        <v/>
      </c>
      <c r="AM824" s="257" cm="1">
        <f t="array" ref="AM824">IFERROR(IF(AND(P824&lt;&gt;"D(Arıza Değil)",AH824="Bu Arıza Aracın Servise Verilmesine Engel Değil"),
IF(Z824-F824&gt;0,(AB824-Y824)*24*60,
IF(OR(AND(G824&gt;$AS$1,G824&lt;$AT$1),AND(G824&gt;$AU$1,G824&lt;$AV$1)),
(AF824-H824)*24*60,     BH:BH0)),        AN824),0)</f>
        <v>123.00000004470348</v>
      </c>
      <c r="AN824" s="257">
        <f t="shared" si="551"/>
        <v>123.00000004470348</v>
      </c>
      <c r="AO824" s="174" t="str">
        <f>[4]SayfaKAY!AG518</f>
        <v/>
      </c>
      <c r="AP824" s="174" t="str">
        <f>[4]SayfaKAY!AI518</f>
        <v>H500-7240</v>
      </c>
      <c r="AQ824" s="174" t="str">
        <f>[4]SayfaKAY!AQ518</f>
        <v/>
      </c>
      <c r="AR824" s="174" t="str">
        <f>[4]SayfaKAY!AH518</f>
        <v>KLIMA UNITESİ /Eltesan/Hispacold 41,5 kW</v>
      </c>
      <c r="AS824" s="174">
        <f>[4]SayfaKAY!AJ518</f>
        <v>1</v>
      </c>
      <c r="AT824" s="175" t="str">
        <f>[4]SayfaKAY!AM518</f>
        <v/>
      </c>
      <c r="AU824" s="176" t="str">
        <f>[4]SayfaKAY!AL518</f>
        <v/>
      </c>
      <c r="AV824" s="176" t="str">
        <f>[4]SayfaKAY!AP518</f>
        <v/>
      </c>
      <c r="AW824" s="177" t="str">
        <f>[4]SayfaKAY!AT518</f>
        <v/>
      </c>
      <c r="AX824" s="194">
        <f t="shared" si="552"/>
        <v>2706.0000009834766</v>
      </c>
      <c r="AY824" s="168"/>
      <c r="AZ824" s="167"/>
      <c r="BA824" s="113"/>
      <c r="BB824" s="171"/>
      <c r="BC824" s="114"/>
      <c r="BD824" s="114"/>
      <c r="BE824" s="114"/>
      <c r="BF824" s="114"/>
      <c r="BG824" s="114"/>
      <c r="BH824" s="114">
        <f>IFERROR(FRACAS!AN521, "Hata Var")</f>
        <v>1473.0000000447035</v>
      </c>
      <c r="BI824" s="114"/>
      <c r="BJ824" s="114"/>
      <c r="BK824" s="105" t="str">
        <f>[4]SayfaKAY!AW518</f>
        <v/>
      </c>
      <c r="BL824" s="105" t="str">
        <f>[4]SayfaKAY!V518</f>
        <v>ELTESAN ELEKTRO MEKANİK SOĞUTMA SAN</v>
      </c>
      <c r="BM824" s="114"/>
      <c r="BN824" s="171" t="str">
        <f t="shared" si="553"/>
        <v>x yok</v>
      </c>
      <c r="BO824" s="171" t="b">
        <f t="shared" si="554"/>
        <v>0</v>
      </c>
      <c r="BP824" s="171" t="b">
        <f t="shared" si="555"/>
        <v>0</v>
      </c>
      <c r="BQ824" s="226">
        <f t="shared" si="556"/>
        <v>2.9999999469146132</v>
      </c>
      <c r="BR824" s="226">
        <f t="shared" si="557"/>
        <v>120.00000009778887</v>
      </c>
      <c r="BS824" s="226">
        <f t="shared" si="558"/>
        <v>123.00000004470348</v>
      </c>
      <c r="BT824" s="114"/>
      <c r="BU824" s="242"/>
      <c r="BV824" s="233">
        <f t="shared" si="559"/>
        <v>2</v>
      </c>
      <c r="BW824" s="226" t="str">
        <f t="shared" si="560"/>
        <v>Evet, çakışma var</v>
      </c>
      <c r="BX824" s="229"/>
      <c r="BY824" s="247">
        <f t="shared" si="561"/>
        <v>2.0833332964684814E-3</v>
      </c>
      <c r="BZ824" s="247">
        <f t="shared" si="562"/>
        <v>8.3333333401242271E-2</v>
      </c>
      <c r="CA824" s="247">
        <f t="shared" si="563"/>
        <v>8.5416666697710752E-2</v>
      </c>
      <c r="CB824" s="213"/>
      <c r="CC824" s="211"/>
      <c r="CD824" s="196"/>
      <c r="CE824" s="213">
        <v>517</v>
      </c>
      <c r="CF824" s="182">
        <f t="shared" si="564"/>
        <v>45588.206250000003</v>
      </c>
      <c r="CG824" s="182">
        <f t="shared" si="565"/>
        <v>45588.291666666701</v>
      </c>
      <c r="CH824" s="196"/>
      <c r="CI824" s="196"/>
      <c r="CJ824" s="196"/>
      <c r="CK824" s="196">
        <f t="shared" si="566"/>
        <v>8.3333333401242271E-2</v>
      </c>
      <c r="CL824" s="196">
        <f t="shared" si="567"/>
        <v>2.0833332964684814E-3</v>
      </c>
      <c r="CM824" s="196">
        <f t="shared" si="568"/>
        <v>8.5416666697710752E-2</v>
      </c>
      <c r="CN824" s="114"/>
      <c r="CO824" s="115">
        <f t="shared" si="569"/>
        <v>123.00000004470348</v>
      </c>
      <c r="CP824" s="116">
        <f t="shared" si="570"/>
        <v>5.0000000040745363</v>
      </c>
      <c r="CQ824" s="117">
        <f t="shared" si="571"/>
        <v>0.20625000000291038</v>
      </c>
      <c r="CR824" s="117">
        <f t="shared" si="572"/>
        <v>45588.208333333299</v>
      </c>
      <c r="CS824" s="117">
        <f t="shared" si="573"/>
        <v>45588.291666666701</v>
      </c>
      <c r="CT824" s="118">
        <f t="shared" si="574"/>
        <v>65646722.999999948</v>
      </c>
      <c r="CU824" s="118">
        <f t="shared" si="575"/>
        <v>120.00000009778887</v>
      </c>
      <c r="CV824" s="118">
        <f t="shared" si="576"/>
        <v>65646843.000000045</v>
      </c>
      <c r="CW824" s="119">
        <f t="shared" si="577"/>
        <v>0.99999817203699959</v>
      </c>
    </row>
    <row r="825" spans="1:101" ht="118.5" customHeight="1" x14ac:dyDescent="0.3">
      <c r="A825" s="160" t="str">
        <f>[4]SayfaKAY!C303</f>
        <v>KAY5+6</v>
      </c>
      <c r="B825" s="104" t="str">
        <f>[4]SayfaKAY!D303</f>
        <v>3879(8)</v>
      </c>
      <c r="C825" s="105" t="str">
        <f>[4]SayfaKAY!E303</f>
        <v>MA</v>
      </c>
      <c r="D825" s="105">
        <f>[4]SayfaKAY!F303</f>
        <v>56701</v>
      </c>
      <c r="E825" s="106" t="str">
        <f>[4]SayfaKAY!G303</f>
        <v>BOZ-KAY5+6-FF-302</v>
      </c>
      <c r="F825" s="134">
        <f t="shared" si="538"/>
        <v>45587</v>
      </c>
      <c r="G825" s="135">
        <f t="shared" si="539"/>
        <v>0.40347222219861578</v>
      </c>
      <c r="H825" s="235">
        <f>[4]SayfaKAY!H303</f>
        <v>45587.403472222199</v>
      </c>
      <c r="I825" s="104" t="str">
        <f>[4]SayfaKAY!I303</f>
        <v>Hat/Line</v>
      </c>
      <c r="J825" s="103" t="str">
        <f>IF([4]SayfaKAY!J303="","",IF([4]SayfaKAY!J303="Müşteri","Notified by Customer","Notified by Bozankaya"))</f>
        <v>Notified by Customer</v>
      </c>
      <c r="K825" s="103" t="e">
        <f>VLOOKUP([4]SayfaKAY!L303,#REF!,2,FALSE)</f>
        <v>#REF!</v>
      </c>
      <c r="L825" s="165" t="str">
        <f>[4]SayfaKAY!X303</f>
        <v>ATAK ULAŞIM SAN.TİC.LTD.ŞTİ.</v>
      </c>
      <c r="M825" s="107" t="str">
        <f t="shared" si="540"/>
        <v>KAY5+6-BOZ-KAY5+6-FF-302</v>
      </c>
      <c r="N825" s="105" t="str">
        <f>[4]SayfaKAY!M303</f>
        <v>YOLCU BİLGİLENDİRME EKRANLARI ÇALIŞMIYOR.</v>
      </c>
      <c r="O825" s="166" t="str">
        <f>[4]SayfaKAY!P303</f>
        <v>C-Uyarı, sürüş devamlılığı</v>
      </c>
      <c r="P825" s="166" t="str">
        <f>[4]SayfaKAY!Q303</f>
        <v>B(Servisten çekmeye etki eden arıza)</v>
      </c>
      <c r="Q825" s="166" t="str">
        <f>[4]SayfaKAY!R303</f>
        <v>N.A(Yaralanma yok)</v>
      </c>
      <c r="R825" s="132" t="str" cm="1">
        <f t="array" ref="R825">IF([4]SayfaKAY!U303="","",_xlfn.IFS([4]SayfaKAY!U303="Bozankaya","Bozankaya",[4]SayfaKAY!U303="Müşteri","Customer",[4]SayfaKAY!U303="Tedarikçi","Equipment Supplier"))</f>
        <v>Equipment Supplier</v>
      </c>
      <c r="S825" s="204" t="str">
        <f>[4]SayfaKAY!N303</f>
        <v>ARAÇ KONTROL EDİLDİ. EKRANLAR ÇALIŞIYOR.</v>
      </c>
      <c r="T825" s="133" t="str">
        <f>[4]SayfaKAY!AD303</f>
        <v>*Arıza çözülecek</v>
      </c>
      <c r="U825" s="132" t="str">
        <f>[4]SayfaKAY!W303</f>
        <v>Evet</v>
      </c>
      <c r="V825" s="108">
        <f>[4]SayfaKAY!AZ303</f>
        <v>2</v>
      </c>
      <c r="W825" s="136">
        <f t="shared" si="541"/>
        <v>45587</v>
      </c>
      <c r="X825" s="137" t="str">
        <f t="shared" si="542"/>
        <v>10:00</v>
      </c>
      <c r="Y825" s="235">
        <f>[4]SayfaKAY!AE303</f>
        <v>45587.416666666701</v>
      </c>
      <c r="Z825" s="109">
        <f t="shared" si="543"/>
        <v>45587</v>
      </c>
      <c r="AA825" s="110" t="str">
        <f t="shared" si="544"/>
        <v>13:00</v>
      </c>
      <c r="AB825" s="182">
        <f>[4]SayfaKAY!BA303</f>
        <v>45587.541666666701</v>
      </c>
      <c r="AC825" s="257">
        <f t="shared" si="545"/>
        <v>199.00000008288771</v>
      </c>
      <c r="AD825" s="111">
        <f t="shared" si="546"/>
        <v>45587</v>
      </c>
      <c r="AE825" s="111" t="str">
        <f t="shared" si="547"/>
        <v>13:00</v>
      </c>
      <c r="AF825" s="235">
        <f>[4]SayfaKAY!BA303</f>
        <v>45587.541666666701</v>
      </c>
      <c r="AG825" s="179" t="str">
        <f>[4]SayfaKAY!S303</f>
        <v>(III) Farklı Araçlarda Tekrarlayan Arıza</v>
      </c>
      <c r="AH825" s="178" t="str">
        <f t="shared" si="548"/>
        <v>Bu Arıza Aracın Servise Verilmesine Engel</v>
      </c>
      <c r="AI825" s="163" t="str">
        <f>[4]SayfaKAY!AV303</f>
        <v/>
      </c>
      <c r="AJ825" s="164" t="str">
        <f t="shared" si="549"/>
        <v/>
      </c>
      <c r="AK825" s="164" t="str">
        <f t="shared" si="550"/>
        <v/>
      </c>
      <c r="AL825" s="112" t="str">
        <f>[4]SayfaKAY!AX303</f>
        <v/>
      </c>
      <c r="AM825" s="257" cm="1">
        <f t="array" ref="AM825">IFERROR(IF(AND(P825&lt;&gt;"D(Arıza Değil)",AH825="Bu Arıza Aracın Servise Verilmesine Engel Değil"),
IF(Z825-F825&gt;0,(AB825-Y825)*24*60,
IF(OR(AND(G825&gt;$AS$1,G825&lt;$AT$1),AND(G825&gt;$AU$1,G825&lt;$AV$1)),
(AF825-H825)*24*60,     BH:BH0)),        AN825),0)</f>
        <v>199.00000008288771</v>
      </c>
      <c r="AN825" s="257">
        <f t="shared" si="551"/>
        <v>199.00000008288771</v>
      </c>
      <c r="AO825" s="174" t="str">
        <f>[4]SayfaKAY!AG303</f>
        <v>Atak</v>
      </c>
      <c r="AP825" s="174" t="str">
        <f>[4]SayfaKAY!AI303</f>
        <v>E410-7003</v>
      </c>
      <c r="AQ825" s="174" t="str">
        <f>[4]SayfaKAY!AQ303</f>
        <v/>
      </c>
      <c r="AR825" s="174" t="str">
        <f>[4]SayfaKAY!AH303</f>
        <v>STRETCH LCD EKRAN</v>
      </c>
      <c r="AS825" s="174">
        <f>[4]SayfaKAY!AJ303</f>
        <v>4</v>
      </c>
      <c r="AT825" s="175" t="str">
        <f>[4]SayfaKAY!AM303</f>
        <v/>
      </c>
      <c r="AU825" s="176" t="str">
        <f>[4]SayfaKAY!AL303</f>
        <v/>
      </c>
      <c r="AV825" s="176" t="str">
        <f>[4]SayfaKAY!AP303</f>
        <v/>
      </c>
      <c r="AW825" s="177" t="str">
        <f>[4]SayfaKAY!AT303</f>
        <v/>
      </c>
      <c r="AX825" s="194">
        <f t="shared" si="552"/>
        <v>4378.0000018235296</v>
      </c>
      <c r="AY825" s="168"/>
      <c r="AZ825" s="167"/>
      <c r="BA825" s="113"/>
      <c r="BB825" s="171" t="str">
        <f>IF($AQ$1="X", IF(AND(G825&gt;=$AS$1,G825&lt;=$AT$1),IF(P825&lt;&gt;"D(Arıza Değil)",AC825,0), IF(AND(G825&gt;=$AU$1,G825&lt;=$AV$1),IF(P825&lt;&gt;"D(Arıza Değil)",AC825,0), "")), "")</f>
        <v/>
      </c>
      <c r="BC825" s="114"/>
      <c r="BD825" s="114"/>
      <c r="BE825" s="114"/>
      <c r="BF825" s="114"/>
      <c r="BG825" s="114"/>
      <c r="BH825" s="114" t="str">
        <f>IFERROR(FRACAS!AN306, "Hata Var")</f>
        <v/>
      </c>
      <c r="BI825" s="114"/>
      <c r="BJ825" s="114"/>
      <c r="BK825" s="105" t="str">
        <f>[4]SayfaKAY!AW303</f>
        <v/>
      </c>
      <c r="BL825" s="105" t="str">
        <f>[4]SayfaKAY!V303</f>
        <v>ATAK ULAŞIM SAN.TİC.LTD.ŞTİ.</v>
      </c>
      <c r="BM825" s="114"/>
      <c r="BN825" s="171" t="str">
        <f t="shared" si="553"/>
        <v>x yok</v>
      </c>
      <c r="BO825" s="171" t="str">
        <f t="shared" si="554"/>
        <v>aynı gün giderilen arıza</v>
      </c>
      <c r="BP825" s="171" t="str">
        <f t="shared" si="555"/>
        <v>aynı gün giderilen arıza</v>
      </c>
      <c r="BQ825" s="226">
        <f t="shared" si="556"/>
        <v>19.000000082887709</v>
      </c>
      <c r="BR825" s="226">
        <f t="shared" si="557"/>
        <v>180</v>
      </c>
      <c r="BS825" s="226">
        <f t="shared" si="558"/>
        <v>199.00000008288771</v>
      </c>
      <c r="BT825" s="114"/>
      <c r="BU825" s="242"/>
      <c r="BV825" s="233">
        <f t="shared" si="559"/>
        <v>2</v>
      </c>
      <c r="BW825" s="226" t="str">
        <f t="shared" si="560"/>
        <v>Evet, çakışma var</v>
      </c>
      <c r="BX825" s="229"/>
      <c r="BY825" s="247">
        <f t="shared" si="561"/>
        <v>1.3194444502005354E-2</v>
      </c>
      <c r="BZ825" s="247">
        <f t="shared" si="562"/>
        <v>0.125</v>
      </c>
      <c r="CA825" s="247">
        <f t="shared" si="563"/>
        <v>0.13819444450200535</v>
      </c>
      <c r="CB825" s="213"/>
      <c r="CC825" s="211"/>
      <c r="CD825" s="196"/>
      <c r="CE825" s="213">
        <v>302</v>
      </c>
      <c r="CF825" s="182">
        <f t="shared" si="564"/>
        <v>45587.403472222199</v>
      </c>
      <c r="CG825" s="182">
        <f t="shared" si="565"/>
        <v>45587.541666666701</v>
      </c>
      <c r="CH825" s="196"/>
      <c r="CI825" s="196"/>
      <c r="CJ825" s="196"/>
      <c r="CK825" s="196">
        <f t="shared" si="566"/>
        <v>0.125</v>
      </c>
      <c r="CL825" s="196">
        <f t="shared" si="567"/>
        <v>1.3194444502005354E-2</v>
      </c>
      <c r="CM825" s="196">
        <f t="shared" si="568"/>
        <v>0.13819444450200535</v>
      </c>
      <c r="CN825" s="114"/>
      <c r="CO825" s="115">
        <f t="shared" si="569"/>
        <v>199.00000008288771</v>
      </c>
      <c r="CP825" s="116">
        <f t="shared" si="570"/>
        <v>7.5</v>
      </c>
      <c r="CQ825" s="117">
        <f t="shared" si="571"/>
        <v>0.40347222219861578</v>
      </c>
      <c r="CR825" s="117">
        <f t="shared" si="572"/>
        <v>45587.416666666701</v>
      </c>
      <c r="CS825" s="117">
        <f t="shared" si="573"/>
        <v>45587.541666666701</v>
      </c>
      <c r="CT825" s="118">
        <f t="shared" si="574"/>
        <v>65645299.000000082</v>
      </c>
      <c r="CU825" s="118">
        <f t="shared" si="575"/>
        <v>180</v>
      </c>
      <c r="CV825" s="118">
        <f t="shared" si="576"/>
        <v>65645479.000000082</v>
      </c>
      <c r="CW825" s="119">
        <f t="shared" si="577"/>
        <v>0.99999725799852879</v>
      </c>
    </row>
    <row r="826" spans="1:101" ht="118.5" customHeight="1" x14ac:dyDescent="0.3">
      <c r="A826" s="160" t="str">
        <f>[4]SayfaKAY!C302</f>
        <v>KAY5+6</v>
      </c>
      <c r="B826" s="104" t="str">
        <f>[4]SayfaKAY!D302</f>
        <v>3882(11)</v>
      </c>
      <c r="C826" s="105" t="str">
        <f>[4]SayfaKAY!E302</f>
        <v>MA</v>
      </c>
      <c r="D826" s="105">
        <f>[4]SayfaKAY!F302</f>
        <v>31529</v>
      </c>
      <c r="E826" s="106" t="str">
        <f>[4]SayfaKAY!G302</f>
        <v>BOZ-KAY5+6-FF-301</v>
      </c>
      <c r="F826" s="193">
        <f t="shared" si="538"/>
        <v>45586</v>
      </c>
      <c r="G826" s="135">
        <f t="shared" si="539"/>
        <v>0.24722222219861578</v>
      </c>
      <c r="H826" s="235">
        <f>[4]SayfaKAY!H302</f>
        <v>45586.247222222199</v>
      </c>
      <c r="I826" s="104" t="str">
        <f>[4]SayfaKAY!I302</f>
        <v>Hat/Line</v>
      </c>
      <c r="J826" s="103" t="str">
        <f>IF([4]SayfaKAY!J302="","",IF([4]SayfaKAY!J302="Müşteri","Notified by Customer","Notified by Bozankaya"))</f>
        <v>Notified by Customer</v>
      </c>
      <c r="K826" s="103" t="e">
        <f>VLOOKUP([4]SayfaKAY!L302,#REF!,2,FALSE)</f>
        <v>#REF!</v>
      </c>
      <c r="L826" s="165" t="str">
        <f>[4]SayfaKAY!X302</f>
        <v>ELTESAN ELEKTRO MEKANİK SOĞUTMA SAN</v>
      </c>
      <c r="M826" s="107" t="str">
        <f t="shared" si="540"/>
        <v>KAY5+6-BOZ-KAY5+6-FF-301</v>
      </c>
      <c r="N826" s="105" t="str">
        <f>[4]SayfaKAY!M302</f>
        <v>KABİN KLİMASI YETERSİZ SICAK ÜFLEMİYOR.</v>
      </c>
      <c r="O826" s="166" t="str">
        <f>[4]SayfaKAY!P302</f>
        <v>C-Uyarı, sürüş devamlılığı</v>
      </c>
      <c r="P826" s="166" t="str">
        <f>[4]SayfaKAY!Q302</f>
        <v>B(Servisten çekmeye etki eden arıza)</v>
      </c>
      <c r="Q826" s="166" t="str">
        <f>[4]SayfaKAY!R302</f>
        <v>N.A(Yaralanma yok)</v>
      </c>
      <c r="R826" s="132" t="str" cm="1">
        <f t="array" ref="R826">IF([4]SayfaKAY!U302="","",_xlfn.IFS([4]SayfaKAY!U302="Bozankaya","Bozankaya",[4]SayfaKAY!U302="Müşteri","Customer",[4]SayfaKAY!U302="Tedarikçi","Equipment Supplier"))</f>
        <v>Equipment Supplier</v>
      </c>
      <c r="S826" s="204" t="str">
        <f>[4]SayfaKAY!N302</f>
        <v>KONTROL EDİLDİ SORUN YOK.</v>
      </c>
      <c r="T826" s="133" t="str">
        <f>[4]SayfaKAY!AD302</f>
        <v>*Arıza çözülecek</v>
      </c>
      <c r="U826" s="132" t="str">
        <f>[4]SayfaKAY!W302</f>
        <v>Evet</v>
      </c>
      <c r="V826" s="108">
        <f>[4]SayfaKAY!AZ302</f>
        <v>1</v>
      </c>
      <c r="W826" s="136">
        <f t="shared" si="541"/>
        <v>45586</v>
      </c>
      <c r="X826" s="137" t="str">
        <f t="shared" si="542"/>
        <v>07:00</v>
      </c>
      <c r="Y826" s="235">
        <f>[4]SayfaKAY!AE302</f>
        <v>45586.291666666701</v>
      </c>
      <c r="Z826" s="192">
        <f t="shared" si="543"/>
        <v>45586</v>
      </c>
      <c r="AA826" s="110" t="str">
        <f t="shared" si="544"/>
        <v>09:00</v>
      </c>
      <c r="AB826" s="182">
        <f>[4]SayfaKAY!BA302</f>
        <v>45586.375</v>
      </c>
      <c r="AC826" s="257">
        <f t="shared" si="545"/>
        <v>184.00000003399327</v>
      </c>
      <c r="AD826" s="111">
        <f t="shared" si="546"/>
        <v>45586</v>
      </c>
      <c r="AE826" s="111" t="str">
        <f t="shared" si="547"/>
        <v>09:00</v>
      </c>
      <c r="AF826" s="235">
        <f>[4]SayfaKAY!BA302</f>
        <v>45586.375</v>
      </c>
      <c r="AG826" s="179" t="str">
        <f>[4]SayfaKAY!S302</f>
        <v>(III) Farklı Araçlarda Tekrarlayan Arıza</v>
      </c>
      <c r="AH826" s="178" t="str">
        <f t="shared" si="548"/>
        <v>Bu Arıza Aracın Servise Verilmesine Engel</v>
      </c>
      <c r="AI826" s="163" t="str">
        <f>[4]SayfaKAY!AV302</f>
        <v/>
      </c>
      <c r="AJ826" s="164" t="str">
        <f t="shared" si="549"/>
        <v/>
      </c>
      <c r="AK826" s="164" t="str">
        <f t="shared" si="550"/>
        <v/>
      </c>
      <c r="AL826" s="112" t="str">
        <f>[4]SayfaKAY!AX302</f>
        <v/>
      </c>
      <c r="AM826" s="257" cm="1">
        <f t="array" ref="AM826">IFERROR(IF(AND(P826&lt;&gt;"D(Arıza Değil)",AH826="Bu Arıza Aracın Servise Verilmesine Engel Değil"),
IF(Z826-F826&gt;0,(AB826-Y826)*24*60,
IF(OR(AND(G826&gt;$AS$1,G826&lt;$AT$1),AND(G826&gt;$AU$1,G826&lt;$AV$1)),
(AF826-H826)*24*60,     BH:BH0)),        AN826),0)</f>
        <v>184.00000003399327</v>
      </c>
      <c r="AN826" s="257">
        <f t="shared" si="551"/>
        <v>184.00000003399327</v>
      </c>
      <c r="AO826" s="174" t="str">
        <f>[4]SayfaKAY!AG302</f>
        <v>Eltesan</v>
      </c>
      <c r="AP826" s="174" t="str">
        <f>[4]SayfaKAY!AI302</f>
        <v>H500-7240</v>
      </c>
      <c r="AQ826" s="174" t="str">
        <f>[4]SayfaKAY!AQ302</f>
        <v/>
      </c>
      <c r="AR826" s="174" t="str">
        <f>[4]SayfaKAY!AH302</f>
        <v>KLIMA UNITESİ /Eltesan/Hispacold 41,5 kW</v>
      </c>
      <c r="AS826" s="174">
        <f>[4]SayfaKAY!AJ302</f>
        <v>1</v>
      </c>
      <c r="AT826" s="175" t="str">
        <f>[4]SayfaKAY!AM302</f>
        <v/>
      </c>
      <c r="AU826" s="176" t="str">
        <f>[4]SayfaKAY!AL302</f>
        <v/>
      </c>
      <c r="AV826" s="176" t="str">
        <f>[4]SayfaKAY!AP302</f>
        <v/>
      </c>
      <c r="AW826" s="177" t="str">
        <f>[4]SayfaKAY!AT302</f>
        <v/>
      </c>
      <c r="AX826" s="194">
        <f t="shared" si="552"/>
        <v>2024.000000373926</v>
      </c>
      <c r="AY826" s="168"/>
      <c r="AZ826" s="167"/>
      <c r="BA826" s="113"/>
      <c r="BB826" s="171"/>
      <c r="BC826" s="114"/>
      <c r="BD826" s="114"/>
      <c r="BE826" s="114"/>
      <c r="BF826" s="114"/>
      <c r="BG826" s="114"/>
      <c r="BH826" s="114" t="str">
        <f>IFERROR(FRACAS!AN305, "Hata Var")</f>
        <v/>
      </c>
      <c r="BI826" s="114"/>
      <c r="BJ826" s="114"/>
      <c r="BK826" s="105" t="str">
        <f>[4]SayfaKAY!AW302</f>
        <v/>
      </c>
      <c r="BL826" s="105" t="str">
        <f>[4]SayfaKAY!V302</f>
        <v>ELTESAN ELEKTRO MEKANİK SOĞUTMA SAN</v>
      </c>
      <c r="BM826" s="114"/>
      <c r="BN826" s="171" t="str">
        <f t="shared" si="553"/>
        <v>x yok</v>
      </c>
      <c r="BO826" s="171" t="b">
        <f t="shared" si="554"/>
        <v>0</v>
      </c>
      <c r="BP826" s="171" t="b">
        <f t="shared" si="555"/>
        <v>0</v>
      </c>
      <c r="BQ826" s="226">
        <f t="shared" si="556"/>
        <v>64.000000082887709</v>
      </c>
      <c r="BR826" s="226">
        <f t="shared" si="557"/>
        <v>119.99999995110556</v>
      </c>
      <c r="BS826" s="226">
        <f t="shared" si="558"/>
        <v>184.00000003399327</v>
      </c>
      <c r="BT826" s="114"/>
      <c r="BU826" s="242"/>
      <c r="BV826" s="233">
        <f t="shared" si="559"/>
        <v>2</v>
      </c>
      <c r="BW826" s="226" t="str">
        <f t="shared" si="560"/>
        <v>Evet, çakışma var</v>
      </c>
      <c r="BX826" s="229"/>
      <c r="BY826" s="247">
        <f t="shared" si="561"/>
        <v>4.4444444502005354E-2</v>
      </c>
      <c r="BZ826" s="247">
        <f t="shared" si="562"/>
        <v>8.3333333299378864E-2</v>
      </c>
      <c r="CA826" s="247">
        <f t="shared" si="563"/>
        <v>0.12777777780138422</v>
      </c>
      <c r="CB826" s="213"/>
      <c r="CC826" s="211"/>
      <c r="CD826" s="196"/>
      <c r="CE826" s="213">
        <v>301</v>
      </c>
      <c r="CF826" s="182">
        <f t="shared" si="564"/>
        <v>45586.247222222199</v>
      </c>
      <c r="CG826" s="182">
        <f t="shared" si="565"/>
        <v>45586.375</v>
      </c>
      <c r="CH826" s="196"/>
      <c r="CI826" s="196"/>
      <c r="CJ826" s="196"/>
      <c r="CK826" s="196">
        <f t="shared" si="566"/>
        <v>8.3333333299378864E-2</v>
      </c>
      <c r="CL826" s="196">
        <f t="shared" si="567"/>
        <v>4.4444444502005354E-2</v>
      </c>
      <c r="CM826" s="196">
        <f t="shared" si="568"/>
        <v>0.12777777780138422</v>
      </c>
      <c r="CN826" s="114"/>
      <c r="CO826" s="115">
        <f t="shared" si="569"/>
        <v>184.00000003399327</v>
      </c>
      <c r="CP826" s="116">
        <f t="shared" si="570"/>
        <v>4.9999999979627319</v>
      </c>
      <c r="CQ826" s="117">
        <f t="shared" si="571"/>
        <v>0.24722222219861578</v>
      </c>
      <c r="CR826" s="117">
        <f t="shared" si="572"/>
        <v>45586.291666666701</v>
      </c>
      <c r="CS826" s="117">
        <f t="shared" si="573"/>
        <v>45586.375</v>
      </c>
      <c r="CT826" s="118">
        <f t="shared" si="574"/>
        <v>65643904.000000082</v>
      </c>
      <c r="CU826" s="118">
        <f t="shared" si="575"/>
        <v>119.99999995110556</v>
      </c>
      <c r="CV826" s="118">
        <f t="shared" si="576"/>
        <v>65644024.000000037</v>
      </c>
      <c r="CW826" s="119">
        <f t="shared" si="577"/>
        <v>0.99999817195850216</v>
      </c>
    </row>
    <row r="827" spans="1:101" ht="118.5" customHeight="1" x14ac:dyDescent="0.3">
      <c r="A827" s="160" t="str">
        <f>[4]SayfaKAY!C300</f>
        <v>KAY5+6</v>
      </c>
      <c r="B827" s="104" t="str">
        <f>[4]SayfaKAY!D300</f>
        <v>3878(7)</v>
      </c>
      <c r="C827" s="105" t="str">
        <f>[4]SayfaKAY!E300</f>
        <v>MA</v>
      </c>
      <c r="D827" s="105">
        <f>[4]SayfaKAY!F300</f>
        <v>72015</v>
      </c>
      <c r="E827" s="106" t="str">
        <f>[4]SayfaKAY!G300</f>
        <v>BOZ-KAY5+6-FF-299</v>
      </c>
      <c r="F827" s="193">
        <f t="shared" si="538"/>
        <v>45584</v>
      </c>
      <c r="G827" s="135">
        <f t="shared" si="539"/>
        <v>0.33472222220007097</v>
      </c>
      <c r="H827" s="235">
        <f>[4]SayfaKAY!H300</f>
        <v>45584.3347222222</v>
      </c>
      <c r="I827" s="104" t="str">
        <f>[4]SayfaKAY!I300</f>
        <v>Hat/Line</v>
      </c>
      <c r="J827" s="103" t="str">
        <f>IF([4]SayfaKAY!J300="","",IF([4]SayfaKAY!J300="Müşteri","Notified by Customer","Notified by Bozankaya"))</f>
        <v>Notified by Customer</v>
      </c>
      <c r="K827" s="103" t="e">
        <f>VLOOKUP([4]SayfaKAY!L300,#REF!,2,FALSE)</f>
        <v>#REF!</v>
      </c>
      <c r="L827" s="165" t="str">
        <f>[4]SayfaKAY!X300</f>
        <v>HANNING &amp; KAHL GMBH &amp; CO.KG</v>
      </c>
      <c r="M827" s="107" t="str">
        <f t="shared" si="540"/>
        <v>KAY5+6-BOZ-KAY5+6-FF-299</v>
      </c>
      <c r="N827" s="105" t="str">
        <f>[4]SayfaKAY!M300</f>
        <v>MA fren arızası hata kodu fb09</v>
      </c>
      <c r="O827" s="166" t="str">
        <f>[4]SayfaKAY!P300</f>
        <v>A-Sürüşü engeller</v>
      </c>
      <c r="P827" s="166" t="str">
        <f>[4]SayfaKAY!Q300</f>
        <v>A(Hareket etmeyi engelleyen arıza)</v>
      </c>
      <c r="Q827" s="166" t="str">
        <f>[4]SayfaKAY!R300</f>
        <v>N.A(Yaralanma yok)</v>
      </c>
      <c r="R827" s="132" t="str" cm="1">
        <f t="array" ref="R827">IF([4]SayfaKAY!U300="","",_xlfn.IFS([4]SayfaKAY!U300="Bozankaya","Bozankaya",[4]SayfaKAY!U300="Müşteri","Customer",[4]SayfaKAY!U300="Tedarikçi","Equipment Supplier"))</f>
        <v>Equipment Supplier</v>
      </c>
      <c r="S827" s="204" t="str">
        <f>[4]SayfaKAY!N300</f>
        <v>Araç FB09 arızası vermiş aracın hpu çalışmıyordu. Hpu değişimi yapıldı. Park sahasında test yapıldı. Sorun giderildi.</v>
      </c>
      <c r="T827" s="133" t="str">
        <f>[4]SayfaKAY!AD300</f>
        <v>*Ekipman tamir edilecek</v>
      </c>
      <c r="U827" s="132" t="str">
        <f>[4]SayfaKAY!W300</f>
        <v>Evet</v>
      </c>
      <c r="V827" s="108">
        <f>[4]SayfaKAY!AZ300</f>
        <v>1</v>
      </c>
      <c r="W827" s="136">
        <f t="shared" si="541"/>
        <v>45584</v>
      </c>
      <c r="X827" s="137" t="str">
        <f t="shared" si="542"/>
        <v>08:30</v>
      </c>
      <c r="Y827" s="235">
        <f>[4]SayfaKAY!AE300</f>
        <v>45584.354166666701</v>
      </c>
      <c r="Z827" s="192">
        <f t="shared" si="543"/>
        <v>45584</v>
      </c>
      <c r="AA827" s="110" t="str">
        <f t="shared" si="544"/>
        <v>14:00</v>
      </c>
      <c r="AB827" s="182">
        <f>[4]SayfaKAY!BA300</f>
        <v>45584.583333333299</v>
      </c>
      <c r="AC827" s="257">
        <f t="shared" si="545"/>
        <v>357.99999998300336</v>
      </c>
      <c r="AD827" s="111">
        <f t="shared" si="546"/>
        <v>45584</v>
      </c>
      <c r="AE827" s="111" t="str">
        <f t="shared" si="547"/>
        <v>14:00</v>
      </c>
      <c r="AF827" s="235">
        <f>[4]SayfaKAY!BA300</f>
        <v>45584.583333333299</v>
      </c>
      <c r="AG827" s="179" t="str">
        <f>[4]SayfaKAY!S300</f>
        <v>(II) Aynı Araçta Tekrarlayan Arıza</v>
      </c>
      <c r="AH827" s="178" t="str">
        <f t="shared" si="548"/>
        <v>Bu Arıza Aracın Servise Verilmesine Engel</v>
      </c>
      <c r="AI827" s="163" t="str">
        <f>[4]SayfaKAY!AV300</f>
        <v/>
      </c>
      <c r="AJ827" s="164" t="str">
        <f t="shared" si="549"/>
        <v/>
      </c>
      <c r="AK827" s="164" t="str">
        <f t="shared" si="550"/>
        <v/>
      </c>
      <c r="AL827" s="112" t="str">
        <f>[4]SayfaKAY!AX300</f>
        <v/>
      </c>
      <c r="AM827" s="257" cm="1">
        <f t="array" ref="AM827">IFERROR(IF(AND(P827&lt;&gt;"D(Arıza Değil)",AH827="Bu Arıza Aracın Servise Verilmesine Engel Değil"),
IF(Z827-F827&gt;0,(AB827-Y827)*24*60,
IF(OR(AND(G827&gt;$AS$1,G827&lt;$AT$1),AND(G827&gt;$AU$1,G827&lt;$AV$1)),
(AF827-H827)*24*60,     BH:BH0)),        AN827),0)</f>
        <v>357.99999998300336</v>
      </c>
      <c r="AN827" s="257">
        <f t="shared" si="551"/>
        <v>357.99999998300336</v>
      </c>
      <c r="AO827" s="174" t="str">
        <f>[4]SayfaKAY!AG300</f>
        <v>HANNING&amp;KAHL</v>
      </c>
      <c r="AP827" s="174" t="str">
        <f>[4]SayfaKAY!AI300</f>
        <v>S306-7001</v>
      </c>
      <c r="AQ827" s="174" t="str">
        <f>[4]SayfaKAY!AQ300</f>
        <v/>
      </c>
      <c r="AR827" s="174" t="str">
        <f>[4]SayfaKAY!AH300</f>
        <v>XHidrolik Ünite HZY-K100-DPR</v>
      </c>
      <c r="AS827" s="174">
        <f>[4]SayfaKAY!AJ300</f>
        <v>1</v>
      </c>
      <c r="AT827" s="175" t="str">
        <f>[4]SayfaKAY!AM300</f>
        <v/>
      </c>
      <c r="AU827" s="176" t="str">
        <f>[4]SayfaKAY!AL300</f>
        <v/>
      </c>
      <c r="AV827" s="176" t="str">
        <f>[4]SayfaKAY!AP300</f>
        <v/>
      </c>
      <c r="AW827" s="177" t="str">
        <f>[4]SayfaKAY!AT300</f>
        <v/>
      </c>
      <c r="AX827" s="194">
        <f t="shared" si="552"/>
        <v>3937.999999813037</v>
      </c>
      <c r="AY827" s="168"/>
      <c r="AZ827" s="167"/>
      <c r="BA827" s="113"/>
      <c r="BB827" s="171"/>
      <c r="BC827" s="114"/>
      <c r="BD827" s="114"/>
      <c r="BE827" s="114"/>
      <c r="BF827" s="114"/>
      <c r="BG827" s="114"/>
      <c r="BH827" s="114" t="str">
        <f>IFERROR(FRACAS!AN303, "Hata Var")</f>
        <v/>
      </c>
      <c r="BI827" s="114"/>
      <c r="BJ827" s="114"/>
      <c r="BK827" s="105" t="str">
        <f>[4]SayfaKAY!AW300</f>
        <v/>
      </c>
      <c r="BL827" s="105" t="str">
        <f>[4]SayfaKAY!V300</f>
        <v>HANNING &amp; KAHL GMBH &amp; CO.KG</v>
      </c>
      <c r="BM827" s="114"/>
      <c r="BN827" s="171" t="str">
        <f t="shared" si="553"/>
        <v>x yok</v>
      </c>
      <c r="BO827" s="171" t="str">
        <f t="shared" si="554"/>
        <v>aynı gün giderilen arıza</v>
      </c>
      <c r="BP827" s="171" t="str">
        <f t="shared" si="555"/>
        <v>aynı gün giderilen arıza</v>
      </c>
      <c r="BQ827" s="226">
        <f t="shared" si="556"/>
        <v>28.000000080792233</v>
      </c>
      <c r="BR827" s="226">
        <f t="shared" si="557"/>
        <v>329.99999990221113</v>
      </c>
      <c r="BS827" s="226">
        <f t="shared" si="558"/>
        <v>357.99999998300336</v>
      </c>
      <c r="BT827" s="114"/>
      <c r="BU827" s="242"/>
      <c r="BV827" s="233">
        <f t="shared" si="559"/>
        <v>2</v>
      </c>
      <c r="BW827" s="226" t="str">
        <f t="shared" si="560"/>
        <v>Evet, çakışma var</v>
      </c>
      <c r="BX827" s="229"/>
      <c r="BY827" s="247">
        <f t="shared" si="561"/>
        <v>1.9444444500550162E-2</v>
      </c>
      <c r="BZ827" s="247">
        <f t="shared" si="562"/>
        <v>0.22916666659875773</v>
      </c>
      <c r="CA827" s="247">
        <f t="shared" si="563"/>
        <v>0.24861111109930789</v>
      </c>
      <c r="CB827" s="213"/>
      <c r="CC827" s="211"/>
      <c r="CD827" s="196"/>
      <c r="CE827" s="213">
        <v>299</v>
      </c>
      <c r="CF827" s="182">
        <f t="shared" si="564"/>
        <v>45584.3347222222</v>
      </c>
      <c r="CG827" s="182">
        <f t="shared" si="565"/>
        <v>45584.583333333299</v>
      </c>
      <c r="CH827" s="196"/>
      <c r="CI827" s="196"/>
      <c r="CJ827" s="196"/>
      <c r="CK827" s="196">
        <f t="shared" si="566"/>
        <v>0.22916666659875773</v>
      </c>
      <c r="CL827" s="196">
        <f t="shared" si="567"/>
        <v>1.9444444500550162E-2</v>
      </c>
      <c r="CM827" s="196">
        <f t="shared" si="568"/>
        <v>0.24861111109930789</v>
      </c>
      <c r="CN827" s="114"/>
      <c r="CO827" s="115">
        <f t="shared" si="569"/>
        <v>357.99999998300336</v>
      </c>
      <c r="CP827" s="116">
        <f t="shared" si="570"/>
        <v>13.749999995925464</v>
      </c>
      <c r="CQ827" s="117">
        <f t="shared" si="571"/>
        <v>0.33472222220007097</v>
      </c>
      <c r="CR827" s="117">
        <f t="shared" si="572"/>
        <v>45584.354166666701</v>
      </c>
      <c r="CS827" s="117">
        <f t="shared" si="573"/>
        <v>45584.583333333299</v>
      </c>
      <c r="CT827" s="118">
        <f t="shared" si="574"/>
        <v>65640988.000000082</v>
      </c>
      <c r="CU827" s="118">
        <f t="shared" si="575"/>
        <v>329.99999990221113</v>
      </c>
      <c r="CV827" s="118">
        <f t="shared" si="576"/>
        <v>65641317.999999985</v>
      </c>
      <c r="CW827" s="119">
        <f t="shared" si="577"/>
        <v>0.99999497267864268</v>
      </c>
    </row>
    <row r="828" spans="1:101" ht="118.5" customHeight="1" x14ac:dyDescent="0.3">
      <c r="A828" s="160" t="str">
        <f>[4]SayfaKAY!C301</f>
        <v>KAY5+6</v>
      </c>
      <c r="B828" s="104" t="str">
        <f>[4]SayfaKAY!D301</f>
        <v>3878(7)</v>
      </c>
      <c r="C828" s="105" t="str">
        <f>[4]SayfaKAY!E301</f>
        <v>MA</v>
      </c>
      <c r="D828" s="105">
        <f>[4]SayfaKAY!F301</f>
        <v>72167</v>
      </c>
      <c r="E828" s="106" t="str">
        <f>[4]SayfaKAY!G301</f>
        <v>BOZ-KAY5+6-FF-300</v>
      </c>
      <c r="F828" s="134">
        <f t="shared" si="538"/>
        <v>45584</v>
      </c>
      <c r="G828" s="135">
        <f t="shared" si="539"/>
        <v>0.53958333330228925</v>
      </c>
      <c r="H828" s="235">
        <f>[4]SayfaKAY!H301</f>
        <v>45584.539583333302</v>
      </c>
      <c r="I828" s="104" t="str">
        <f>[4]SayfaKAY!I301</f>
        <v>Hat/Line</v>
      </c>
      <c r="J828" s="103" t="str">
        <f>IF([4]SayfaKAY!J301="","",IF([4]SayfaKAY!J301="Müşteri","Notified by Customer","Notified by Bozankaya"))</f>
        <v>Notified by Customer</v>
      </c>
      <c r="K828" s="103" t="e">
        <f>VLOOKUP([4]SayfaKAY!L301,#REF!,2,FALSE)</f>
        <v>#REF!</v>
      </c>
      <c r="L828" s="165" t="str">
        <f>[4]SayfaKAY!X301</f>
        <v>HANNING &amp; KAHL GMBH &amp; CO.KG</v>
      </c>
      <c r="M828" s="107" t="str">
        <f t="shared" si="540"/>
        <v>KAY5+6-BOZ-KAY5+6-FF-300</v>
      </c>
      <c r="N828" s="105" t="str">
        <f>[4]SayfaKAY!M301</f>
        <v>MA BOJİ FB09 FREN ARIZASI VERDİ</v>
      </c>
      <c r="O828" s="166" t="str">
        <f>[4]SayfaKAY!P301</f>
        <v>B-Hız veya güç azalması</v>
      </c>
      <c r="P828" s="166" t="str">
        <f>[4]SayfaKAY!Q301</f>
        <v>B(Servisten çekmeye etki eden arıza)</v>
      </c>
      <c r="Q828" s="166" t="str">
        <f>[4]SayfaKAY!R301</f>
        <v>N.A(Yaralanma yok)</v>
      </c>
      <c r="R828" s="132" t="str" cm="1">
        <f t="array" ref="R828">IF([4]SayfaKAY!U301="","",_xlfn.IFS([4]SayfaKAY!U301="Bozankaya","Bozankaya",[4]SayfaKAY!U301="Müşteri","Customer",[4]SayfaKAY!U301="Tedarikçi","Equipment Supplier"))</f>
        <v>Equipment Supplier</v>
      </c>
      <c r="S828" s="204" t="str">
        <f>[4]SayfaKAY!N301</f>
        <v>ARACIN HPU DEĞİŞİMİ YAPILDI</v>
      </c>
      <c r="T828" s="133" t="str">
        <f>[4]SayfaKAY!AD301</f>
        <v>*Ekipman değiştirilecek</v>
      </c>
      <c r="U828" s="132" t="str">
        <f>[4]SayfaKAY!W301</f>
        <v/>
      </c>
      <c r="V828" s="108">
        <f>[4]SayfaKAY!AZ301</f>
        <v>3</v>
      </c>
      <c r="W828" s="136">
        <f t="shared" si="541"/>
        <v>45584</v>
      </c>
      <c r="X828" s="137" t="str">
        <f t="shared" si="542"/>
        <v>12:58</v>
      </c>
      <c r="Y828" s="235">
        <f>[4]SayfaKAY!AE301</f>
        <v>45584.5402777778</v>
      </c>
      <c r="Z828" s="109">
        <f t="shared" si="543"/>
        <v>45584</v>
      </c>
      <c r="AA828" s="110" t="str">
        <f t="shared" si="544"/>
        <v>14:00</v>
      </c>
      <c r="AB828" s="182">
        <f>[4]SayfaKAY!BA301</f>
        <v>45584.583333333299</v>
      </c>
      <c r="AC828" s="257">
        <f t="shared" si="545"/>
        <v>62.999999995809048</v>
      </c>
      <c r="AD828" s="111">
        <f t="shared" si="546"/>
        <v>45584</v>
      </c>
      <c r="AE828" s="111" t="str">
        <f t="shared" si="547"/>
        <v>14:00</v>
      </c>
      <c r="AF828" s="235">
        <f>[4]SayfaKAY!BA301</f>
        <v>45584.583333333299</v>
      </c>
      <c r="AG828" s="179" t="str">
        <f>[4]SayfaKAY!S301</f>
        <v>(II) Aynı Araçta Tekrarlayan Arıza</v>
      </c>
      <c r="AH828" s="178" t="str">
        <f t="shared" si="548"/>
        <v>Bu Arıza Aracın Servise Verilmesine Engel</v>
      </c>
      <c r="AI828" s="163" t="str">
        <f>[4]SayfaKAY!AV301</f>
        <v/>
      </c>
      <c r="AJ828" s="164" t="str">
        <f t="shared" si="549"/>
        <v/>
      </c>
      <c r="AK828" s="164" t="str">
        <f t="shared" si="550"/>
        <v/>
      </c>
      <c r="AL828" s="112" t="str">
        <f>[4]SayfaKAY!AX301</f>
        <v/>
      </c>
      <c r="AM828" s="257" cm="1">
        <f t="array" ref="AM828">IFERROR(IF(AND(P828&lt;&gt;"D(Arıza Değil)",AH828="Bu Arıza Aracın Servise Verilmesine Engel Değil"),
IF(Z828-F828&gt;0,(AB828-Y828)*24*60,
IF(OR(AND(G828&gt;$AS$1,G828&lt;$AT$1),AND(G828&gt;$AU$1,G828&lt;$AV$1)),
(AF828-H828)*24*60,     BH:BH0)),        AN828),0)</f>
        <v>62.999999995809048</v>
      </c>
      <c r="AN828" s="257">
        <f t="shared" si="551"/>
        <v>62.999999995809048</v>
      </c>
      <c r="AO828" s="174" t="str">
        <f>[4]SayfaKAY!AG301</f>
        <v>HANNING&amp;KAHL</v>
      </c>
      <c r="AP828" s="174" t="str">
        <f>[4]SayfaKAY!AI301</f>
        <v>S306-7001</v>
      </c>
      <c r="AQ828" s="174" t="str">
        <f>[4]SayfaKAY!AQ301</f>
        <v>10075482</v>
      </c>
      <c r="AR828" s="174" t="str">
        <f>[4]SayfaKAY!AH301</f>
        <v>XHidrolik Ünite HZY-K100-DPR</v>
      </c>
      <c r="AS828" s="174">
        <f>[4]SayfaKAY!AJ301</f>
        <v>1</v>
      </c>
      <c r="AT828" s="175" t="str">
        <f>[4]SayfaKAY!AM301</f>
        <v/>
      </c>
      <c r="AU828" s="176" t="str">
        <f>[4]SayfaKAY!AL301</f>
        <v/>
      </c>
      <c r="AV828" s="176" t="str">
        <f>[4]SayfaKAY!AP301</f>
        <v/>
      </c>
      <c r="AW828" s="177" t="str">
        <f>[4]SayfaKAY!AT301</f>
        <v/>
      </c>
      <c r="AX828" s="194">
        <f t="shared" si="552"/>
        <v>2078.9999998616986</v>
      </c>
      <c r="AY828" s="168"/>
      <c r="AZ828" s="167"/>
      <c r="BA828" s="113"/>
      <c r="BB828" s="171" t="str">
        <f>IF($AQ$1="X", IF(AND(G828&gt;=$AS$1,G828&lt;=$AT$1),IF(P828&lt;&gt;"D(Arıza Değil)",AC828,0), IF(AND(G828&gt;=$AU$1,G828&lt;=$AV$1),IF(P828&lt;&gt;"D(Arıza Değil)",AC828,0), "")), "")</f>
        <v/>
      </c>
      <c r="BC828" s="114"/>
      <c r="BD828" s="114"/>
      <c r="BE828" s="114"/>
      <c r="BF828" s="114"/>
      <c r="BG828" s="114"/>
      <c r="BH828" s="114" t="str">
        <f>IFERROR(FRACAS!AN304, "Hata Var")</f>
        <v/>
      </c>
      <c r="BI828" s="114"/>
      <c r="BJ828" s="114"/>
      <c r="BK828" s="105" t="str">
        <f>[4]SayfaKAY!AW301</f>
        <v/>
      </c>
      <c r="BL828" s="105" t="str">
        <f>[4]SayfaKAY!V301</f>
        <v>HANNING &amp; KAHL GMBH &amp; CO.KG</v>
      </c>
      <c r="BM828" s="114"/>
      <c r="BN828" s="171" t="str">
        <f t="shared" si="553"/>
        <v>x yok</v>
      </c>
      <c r="BO828" s="171" t="b">
        <f t="shared" si="554"/>
        <v>0</v>
      </c>
      <c r="BP828" s="171" t="b">
        <f t="shared" si="555"/>
        <v>0</v>
      </c>
      <c r="BQ828" s="226">
        <f t="shared" si="556"/>
        <v>1.0000000766012818</v>
      </c>
      <c r="BR828" s="226">
        <f t="shared" si="557"/>
        <v>61.999999919207767</v>
      </c>
      <c r="BS828" s="226">
        <f t="shared" si="558"/>
        <v>62.999999995809048</v>
      </c>
      <c r="BT828" s="114"/>
      <c r="BU828" s="242"/>
      <c r="BV828" s="233">
        <f t="shared" si="559"/>
        <v>2</v>
      </c>
      <c r="BW828" s="226" t="str">
        <f t="shared" si="560"/>
        <v>Evet, çakışma var</v>
      </c>
      <c r="BX828" s="229"/>
      <c r="BY828" s="247">
        <f t="shared" si="561"/>
        <v>6.94444497639779E-4</v>
      </c>
      <c r="BZ828" s="247">
        <f t="shared" si="562"/>
        <v>4.3055555499449838E-2</v>
      </c>
      <c r="CA828" s="247">
        <f t="shared" si="563"/>
        <v>4.3749999997089617E-2</v>
      </c>
      <c r="CB828" s="213"/>
      <c r="CC828" s="211"/>
      <c r="CD828" s="196"/>
      <c r="CE828" s="213">
        <v>300</v>
      </c>
      <c r="CF828" s="182">
        <f t="shared" si="564"/>
        <v>45584.539583333302</v>
      </c>
      <c r="CG828" s="182">
        <f t="shared" si="565"/>
        <v>45584.583333333299</v>
      </c>
      <c r="CH828" s="196"/>
      <c r="CI828" s="196"/>
      <c r="CJ828" s="196"/>
      <c r="CK828" s="196">
        <f t="shared" si="566"/>
        <v>4.3055555499449838E-2</v>
      </c>
      <c r="CL828" s="196">
        <f t="shared" si="567"/>
        <v>6.94444497639779E-4</v>
      </c>
      <c r="CM828" s="196">
        <f t="shared" si="568"/>
        <v>4.3749999997089617E-2</v>
      </c>
      <c r="CN828" s="114"/>
      <c r="CO828" s="115">
        <f t="shared" si="569"/>
        <v>62.999999995809048</v>
      </c>
      <c r="CP828" s="116">
        <f t="shared" si="570"/>
        <v>2.5833333299669903</v>
      </c>
      <c r="CQ828" s="117">
        <f t="shared" si="571"/>
        <v>0.53958333330228925</v>
      </c>
      <c r="CR828" s="117">
        <f t="shared" si="572"/>
        <v>45584.5402777778</v>
      </c>
      <c r="CS828" s="117">
        <f t="shared" si="573"/>
        <v>45584.583333333299</v>
      </c>
      <c r="CT828" s="118">
        <f t="shared" si="574"/>
        <v>65640961.000000075</v>
      </c>
      <c r="CU828" s="118">
        <f t="shared" si="575"/>
        <v>61.999999919207767</v>
      </c>
      <c r="CV828" s="118">
        <f t="shared" si="576"/>
        <v>65641022.999999993</v>
      </c>
      <c r="CW828" s="119">
        <f t="shared" si="577"/>
        <v>0.99999905546871326</v>
      </c>
    </row>
    <row r="829" spans="1:101" ht="118.5" customHeight="1" x14ac:dyDescent="0.3">
      <c r="A829" s="160" t="str">
        <f>[4]SayfaKAY!C299</f>
        <v>KAY5+6</v>
      </c>
      <c r="B829" s="104" t="str">
        <f>[4]SayfaKAY!D299</f>
        <v>3882(11)</v>
      </c>
      <c r="C829" s="105" t="str">
        <f>[4]SayfaKAY!E299</f>
        <v>MA</v>
      </c>
      <c r="D829" s="105">
        <f>[4]SayfaKAY!F299</f>
        <v>29611</v>
      </c>
      <c r="E829" s="106" t="str">
        <f>[4]SayfaKAY!G299</f>
        <v>BOZ-KAY5+6-FF-298</v>
      </c>
      <c r="F829" s="134">
        <f t="shared" si="538"/>
        <v>45579</v>
      </c>
      <c r="G829" s="135">
        <f t="shared" si="539"/>
        <v>0.33263888890360249</v>
      </c>
      <c r="H829" s="235">
        <f>[4]SayfaKAY!H299</f>
        <v>45579.332638888904</v>
      </c>
      <c r="I829" s="104" t="str">
        <f>[4]SayfaKAY!I299</f>
        <v>Hat/Line</v>
      </c>
      <c r="J829" s="103" t="str">
        <f>IF([4]SayfaKAY!J299="","",IF([4]SayfaKAY!J299="Müşteri","Notified by Customer","Notified by Bozankaya"))</f>
        <v>Notified by Customer</v>
      </c>
      <c r="K829" s="103" t="e">
        <f>VLOOKUP([4]SayfaKAY!L299,#REF!,2,FALSE)</f>
        <v>#REF!</v>
      </c>
      <c r="L829" s="165" t="str">
        <f>[4]SayfaKAY!X299</f>
        <v>ELTESAN ELEKTRO MEKANİK SOĞUTMA SAN</v>
      </c>
      <c r="M829" s="107" t="str">
        <f t="shared" si="540"/>
        <v>KAY5+6-BOZ-KAY5+6-FF-298</v>
      </c>
      <c r="N829" s="105" t="str">
        <f>[4]SayfaKAY!M299</f>
        <v>Kabin kliması çalışmıyor resetleyince 2 dakika çalışıp tekrardan duruyor.</v>
      </c>
      <c r="O829" s="166" t="str">
        <f>[4]SayfaKAY!P299</f>
        <v>B-Hız veya güç azalması</v>
      </c>
      <c r="P829" s="166" t="str">
        <f>[4]SayfaKAY!Q299</f>
        <v>B(Servisten çekmeye etki eden arıza)</v>
      </c>
      <c r="Q829" s="166" t="str">
        <f>[4]SayfaKAY!R299</f>
        <v>N.A(Yaralanma yok)</v>
      </c>
      <c r="R829" s="132" t="str" cm="1">
        <f t="array" ref="R829">IF([4]SayfaKAY!U299="","",_xlfn.IFS([4]SayfaKAY!U299="Bozankaya","Bozankaya",[4]SayfaKAY!U299="Müşteri","Customer",[4]SayfaKAY!U299="Tedarikçi","Equipment Supplier"))</f>
        <v>Equipment Supplier</v>
      </c>
      <c r="S829" s="204" t="str">
        <f>[4]SayfaKAY!N299</f>
        <v>Eltesan firması ile gerekli kontrol yapıldı. Yazılım güncellemesi ve ayarları yapıldı.</v>
      </c>
      <c r="T829" s="133" t="str">
        <f>[4]SayfaKAY!AD299</f>
        <v>Yeni yazılım yüklendi</v>
      </c>
      <c r="U829" s="132" t="str">
        <f>[4]SayfaKAY!W299</f>
        <v>Evet</v>
      </c>
      <c r="V829" s="108">
        <f>[4]SayfaKAY!AZ299</f>
        <v>1</v>
      </c>
      <c r="W829" s="136">
        <f t="shared" si="541"/>
        <v>45579</v>
      </c>
      <c r="X829" s="137" t="str">
        <f t="shared" si="542"/>
        <v>08:30</v>
      </c>
      <c r="Y829" s="235">
        <f>[4]SayfaKAY!AE299</f>
        <v>45579.354166666701</v>
      </c>
      <c r="Z829" s="109">
        <f t="shared" si="543"/>
        <v>45579</v>
      </c>
      <c r="AA829" s="110" t="str">
        <f t="shared" si="544"/>
        <v>12:00</v>
      </c>
      <c r="AB829" s="182">
        <f>[4]SayfaKAY!BA299</f>
        <v>45579.5</v>
      </c>
      <c r="AC829" s="257">
        <f t="shared" si="545"/>
        <v>240.99999997881241</v>
      </c>
      <c r="AD829" s="111">
        <f t="shared" si="546"/>
        <v>45579</v>
      </c>
      <c r="AE829" s="111" t="str">
        <f t="shared" si="547"/>
        <v>12:00</v>
      </c>
      <c r="AF829" s="235">
        <f>[4]SayfaKAY!BA299</f>
        <v>45579.5</v>
      </c>
      <c r="AG829" s="179" t="str">
        <f>[4]SayfaKAY!S299</f>
        <v>(III) Farklı Araçlarda Tekrarlayan Arıza</v>
      </c>
      <c r="AH829" s="178" t="str">
        <f t="shared" si="548"/>
        <v>Bu Arıza Aracın Servise Verilmesine Engel</v>
      </c>
      <c r="AI829" s="163" t="str">
        <f>[4]SayfaKAY!AV299</f>
        <v/>
      </c>
      <c r="AJ829" s="164" t="str">
        <f t="shared" si="549"/>
        <v/>
      </c>
      <c r="AK829" s="164" t="str">
        <f t="shared" si="550"/>
        <v/>
      </c>
      <c r="AL829" s="112" t="str">
        <f>[4]SayfaKAY!AX299</f>
        <v/>
      </c>
      <c r="AM829" s="257" cm="1">
        <f t="array" ref="AM829">IFERROR(IF(AND(P829&lt;&gt;"D(Arıza Değil)",AH829="Bu Arıza Aracın Servise Verilmesine Engel Değil"),
IF(Z829-F829&gt;0,(AB829-Y829)*24*60,
IF(OR(AND(G829&gt;$AS$1,G829&lt;$AT$1),AND(G829&gt;$AU$1,G829&lt;$AV$1)),
(AF829-H829)*24*60,     BH:BH0)),        AN829),0)</f>
        <v>240.99999997881241</v>
      </c>
      <c r="AN829" s="257">
        <f t="shared" si="551"/>
        <v>240.99999997881241</v>
      </c>
      <c r="AO829" s="174" t="str">
        <f>[4]SayfaKAY!AG299</f>
        <v>Eltesan</v>
      </c>
      <c r="AP829" s="174" t="str">
        <f>[4]SayfaKAY!AI299</f>
        <v>H500-7243</v>
      </c>
      <c r="AQ829" s="174" t="str">
        <f>[4]SayfaKAY!AQ299</f>
        <v/>
      </c>
      <c r="AR829" s="174" t="str">
        <f>[4]SayfaKAY!AH299</f>
        <v>SURUCU KLIMASI-Eltesan/Hispacold 4,5 KW</v>
      </c>
      <c r="AS829" s="174" t="str">
        <f>[4]SayfaKAY!AJ299</f>
        <v/>
      </c>
      <c r="AT829" s="175" t="str">
        <f>[4]SayfaKAY!AM299</f>
        <v/>
      </c>
      <c r="AU829" s="176" t="str">
        <f>[4]SayfaKAY!AL299</f>
        <v/>
      </c>
      <c r="AV829" s="176" t="str">
        <f>[4]SayfaKAY!AP299</f>
        <v/>
      </c>
      <c r="AW829" s="177" t="str">
        <f>[4]SayfaKAY!AT299</f>
        <v/>
      </c>
      <c r="AX829" s="194">
        <f t="shared" si="552"/>
        <v>2650.9999997669365</v>
      </c>
      <c r="AY829" s="168"/>
      <c r="AZ829" s="167"/>
      <c r="BA829" s="113"/>
      <c r="BB829" s="171" t="str">
        <f>IF($AQ$1="X", IF(AND(G829&gt;=$AS$1,G829&lt;=$AT$1),IF(P829&lt;&gt;"D(Arıza Değil)",AC829,0), IF(AND(G829&gt;=$AU$1,G829&lt;=$AV$1),IF(P829&lt;&gt;"D(Arıza Değil)",AC829,0), "")), "")</f>
        <v/>
      </c>
      <c r="BC829" s="114"/>
      <c r="BD829" s="114"/>
      <c r="BE829" s="114"/>
      <c r="BF829" s="114"/>
      <c r="BG829" s="114"/>
      <c r="BH829" s="114" t="str">
        <f>IFERROR(FRACAS!AN302, "Hata Var")</f>
        <v/>
      </c>
      <c r="BI829" s="114"/>
      <c r="BJ829" s="114"/>
      <c r="BK829" s="105" t="str">
        <f>[4]SayfaKAY!AW299</f>
        <v/>
      </c>
      <c r="BL829" s="105" t="str">
        <f>[4]SayfaKAY!V299</f>
        <v>ELTESAN ELEKTRO MEKANİK SOĞUTMA SAN</v>
      </c>
      <c r="BM829" s="114"/>
      <c r="BN829" s="171" t="str">
        <f t="shared" si="553"/>
        <v>x yok</v>
      </c>
      <c r="BO829" s="171" t="str">
        <f t="shared" si="554"/>
        <v>aynı gün giderilen arıza</v>
      </c>
      <c r="BP829" s="171" t="str">
        <f t="shared" si="555"/>
        <v>aynı gün giderilen arıza</v>
      </c>
      <c r="BQ829" s="226">
        <f t="shared" si="556"/>
        <v>31.000000027706847</v>
      </c>
      <c r="BR829" s="226">
        <f t="shared" si="557"/>
        <v>209.99999995110556</v>
      </c>
      <c r="BS829" s="226">
        <f t="shared" si="558"/>
        <v>240.99999997881241</v>
      </c>
      <c r="BT829" s="114"/>
      <c r="BU829" s="242"/>
      <c r="BV829" s="233">
        <f t="shared" si="559"/>
        <v>2</v>
      </c>
      <c r="BW829" s="226" t="str">
        <f t="shared" si="560"/>
        <v>Evet, çakışma var</v>
      </c>
      <c r="BX829" s="229"/>
      <c r="BY829" s="247">
        <f t="shared" si="561"/>
        <v>2.1527777797018643E-2</v>
      </c>
      <c r="BZ829" s="247">
        <f t="shared" si="562"/>
        <v>0.14583333329937886</v>
      </c>
      <c r="CA829" s="247">
        <f t="shared" si="563"/>
        <v>0.16736111109639751</v>
      </c>
      <c r="CB829" s="213"/>
      <c r="CC829" s="211"/>
      <c r="CD829" s="196"/>
      <c r="CE829" s="213">
        <v>298</v>
      </c>
      <c r="CF829" s="182">
        <f t="shared" si="564"/>
        <v>45579.332638888904</v>
      </c>
      <c r="CG829" s="182">
        <f t="shared" si="565"/>
        <v>45579.5</v>
      </c>
      <c r="CH829" s="196"/>
      <c r="CI829" s="196"/>
      <c r="CJ829" s="196"/>
      <c r="CK829" s="196">
        <f t="shared" si="566"/>
        <v>0.14583333329937886</v>
      </c>
      <c r="CL829" s="196">
        <f t="shared" si="567"/>
        <v>2.1527777797018643E-2</v>
      </c>
      <c r="CM829" s="196">
        <f t="shared" si="568"/>
        <v>0.16736111109639751</v>
      </c>
      <c r="CN829" s="114"/>
      <c r="CO829" s="115">
        <f t="shared" si="569"/>
        <v>240.99999997881241</v>
      </c>
      <c r="CP829" s="116">
        <f t="shared" si="570"/>
        <v>8.7499999979627319</v>
      </c>
      <c r="CQ829" s="117">
        <f t="shared" si="571"/>
        <v>0.33263888890360249</v>
      </c>
      <c r="CR829" s="117">
        <f t="shared" si="572"/>
        <v>45579.354166666701</v>
      </c>
      <c r="CS829" s="117">
        <f t="shared" si="573"/>
        <v>45579.5</v>
      </c>
      <c r="CT829" s="118">
        <f t="shared" si="574"/>
        <v>65633791.00000003</v>
      </c>
      <c r="CU829" s="118">
        <f t="shared" si="575"/>
        <v>209.99999995110556</v>
      </c>
      <c r="CV829" s="118">
        <f t="shared" si="576"/>
        <v>65634000.999999978</v>
      </c>
      <c r="CW829" s="119">
        <f t="shared" si="577"/>
        <v>0.99999680043884653</v>
      </c>
    </row>
    <row r="830" spans="1:101" ht="118.5" customHeight="1" x14ac:dyDescent="0.3">
      <c r="A830" s="160" t="str">
        <f>[4]SayfaKAY!C298</f>
        <v>KAY5+6</v>
      </c>
      <c r="B830" s="104" t="str">
        <f>[4]SayfaKAY!D298</f>
        <v>3874(3)</v>
      </c>
      <c r="C830" s="105" t="str">
        <f>[4]SayfaKAY!E298</f>
        <v>MB</v>
      </c>
      <c r="D830" s="105">
        <f>[4]SayfaKAY!F298</f>
        <v>97804</v>
      </c>
      <c r="E830" s="106" t="str">
        <f>[4]SayfaKAY!G298</f>
        <v>BOZ-KAY5+6-FF-297</v>
      </c>
      <c r="F830" s="193">
        <f t="shared" si="538"/>
        <v>45577</v>
      </c>
      <c r="G830" s="135">
        <f t="shared" si="539"/>
        <v>0.30138888890360249</v>
      </c>
      <c r="H830" s="235">
        <f>[4]SayfaKAY!H298</f>
        <v>45577.301388888904</v>
      </c>
      <c r="I830" s="104" t="str">
        <f>[4]SayfaKAY!I298</f>
        <v>Depo/Depot</v>
      </c>
      <c r="J830" s="103" t="str">
        <f>IF([4]SayfaKAY!J298="","",IF([4]SayfaKAY!J298="Müşteri","Notified by Customer","Notified by Bozankaya"))</f>
        <v>Notified by Bozankaya</v>
      </c>
      <c r="K830" s="103" t="e">
        <f>VLOOKUP([4]SayfaKAY!L298,#REF!,2,FALSE)</f>
        <v>#REF!</v>
      </c>
      <c r="L830" s="165" t="str">
        <f>[4]SayfaKAY!X298</f>
        <v>NSC TEKNOLOJİ ve İNŞAAT LTD.ŞTİ.</v>
      </c>
      <c r="M830" s="107" t="str">
        <f t="shared" si="540"/>
        <v>KAY5+6-BOZ-KAY5+6-FF-297</v>
      </c>
      <c r="N830" s="105" t="str">
        <f>[4]SayfaKAY!M298</f>
        <v>CCTV Ekran parlaklığı stabil değil</v>
      </c>
      <c r="O830" s="166" t="str">
        <f>[4]SayfaKAY!P298</f>
        <v>C-Uyarı, sürüş devamlılığı</v>
      </c>
      <c r="P830" s="166" t="str">
        <f>[4]SayfaKAY!Q298</f>
        <v>C(Sisteme etki etmeyen arıza)</v>
      </c>
      <c r="Q830" s="166" t="str">
        <f>[4]SayfaKAY!R298</f>
        <v>N.A(Yaralanma yok)</v>
      </c>
      <c r="R830" s="132" t="str" cm="1">
        <f t="array" ref="R830">IF([4]SayfaKAY!U298="","",_xlfn.IFS([4]SayfaKAY!U298="Bozankaya","Bozankaya",[4]SayfaKAY!U298="Müşteri","Customer",[4]SayfaKAY!U298="Tedarikçi","Equipment Supplier"))</f>
        <v>Equipment Supplier</v>
      </c>
      <c r="S830" s="204" t="str">
        <f>[4]SayfaKAY!N298</f>
        <v>Ekran değişimi</v>
      </c>
      <c r="T830" s="133" t="str">
        <f>[4]SayfaKAY!AD298</f>
        <v>*Ekipman değiştirilecek</v>
      </c>
      <c r="U830" s="132" t="str">
        <f>[4]SayfaKAY!W298</f>
        <v>Evet</v>
      </c>
      <c r="V830" s="108">
        <f>[4]SayfaKAY!AZ298</f>
        <v>1</v>
      </c>
      <c r="W830" s="136">
        <f t="shared" si="541"/>
        <v>45577</v>
      </c>
      <c r="X830" s="137" t="str">
        <f t="shared" si="542"/>
        <v>07:17</v>
      </c>
      <c r="Y830" s="235">
        <f>[4]SayfaKAY!AE298</f>
        <v>45577.3034722222</v>
      </c>
      <c r="Z830" s="192">
        <f t="shared" si="543"/>
        <v>45577</v>
      </c>
      <c r="AA830" s="110" t="str">
        <f t="shared" si="544"/>
        <v>07:21</v>
      </c>
      <c r="AB830" s="182">
        <f>[4]SayfaKAY!BA298</f>
        <v>45577.306250000001</v>
      </c>
      <c r="AC830" s="257">
        <f t="shared" si="545"/>
        <v>6.9999999809078872</v>
      </c>
      <c r="AD830" s="111">
        <f t="shared" si="546"/>
        <v>45577</v>
      </c>
      <c r="AE830" s="111" t="str">
        <f t="shared" si="547"/>
        <v>07:21</v>
      </c>
      <c r="AF830" s="235">
        <f>[4]SayfaKAY!BA298</f>
        <v>45577.306250000001</v>
      </c>
      <c r="AG830" s="179" t="str">
        <f>[4]SayfaKAY!S298</f>
        <v>(II) Aynı Araçta Tekrarlayan Arıza</v>
      </c>
      <c r="AH830" s="178" t="str">
        <f t="shared" si="548"/>
        <v>Bu Arıza Aracın Servise Verilmesine Engel Değil</v>
      </c>
      <c r="AI830" s="163" t="str">
        <f>[4]SayfaKAY!AV298</f>
        <v/>
      </c>
      <c r="AJ830" s="164" t="str">
        <f t="shared" si="549"/>
        <v/>
      </c>
      <c r="AK830" s="164" t="str">
        <f t="shared" si="550"/>
        <v/>
      </c>
      <c r="AL830" s="112" t="str">
        <f>[4]SayfaKAY!AX298</f>
        <v/>
      </c>
      <c r="AM830" s="257" cm="1">
        <f t="array" ref="AM830">IFERROR(IF(AND(P830&lt;&gt;"D(Arıza Değil)",AH830="Bu Arıza Aracın Servise Verilmesine Engel Değil"),
IF(Z830-F830&gt;0,(AB830-Y830)*24*60,
IF(OR(AND(G830&gt;$AS$1,G830&lt;$AT$1),AND(G830&gt;$AU$1,G830&lt;$AV$1)),
(AF830-H830)*24*60,     BH:BH0)),        AN830),0)</f>
        <v>6.9999999809078872</v>
      </c>
      <c r="AN830" s="257">
        <f t="shared" si="551"/>
        <v>6.9999999809078872</v>
      </c>
      <c r="AO830" s="174" t="str">
        <f>[4]SayfaKAY!AG298</f>
        <v>NSC</v>
      </c>
      <c r="AP830" s="174" t="str">
        <f>[4]SayfaKAY!AI298</f>
        <v>E810-7145</v>
      </c>
      <c r="AQ830" s="174" t="str">
        <f>[4]SayfaKAY!AQ298</f>
        <v>20231001014</v>
      </c>
      <c r="AR830" s="174" t="str">
        <f>[4]SayfaKAY!AH298</f>
        <v>CCTV EKRANI</v>
      </c>
      <c r="AS830" s="174">
        <f>[4]SayfaKAY!AJ298</f>
        <v>1</v>
      </c>
      <c r="AT830" s="175" t="str">
        <f>[4]SayfaKAY!AM298</f>
        <v/>
      </c>
      <c r="AU830" s="176" t="str">
        <f>[4]SayfaKAY!AL298</f>
        <v/>
      </c>
      <c r="AV830" s="176" t="str">
        <f>[4]SayfaKAY!AP298</f>
        <v/>
      </c>
      <c r="AW830" s="177" t="str">
        <f>[4]SayfaKAY!AT298</f>
        <v/>
      </c>
      <c r="AX830" s="194">
        <f t="shared" si="552"/>
        <v>76.999999789986759</v>
      </c>
      <c r="AY830" s="168"/>
      <c r="AZ830" s="167"/>
      <c r="BA830" s="113"/>
      <c r="BB830" s="171"/>
      <c r="BC830" s="114"/>
      <c r="BD830" s="114"/>
      <c r="BE830" s="114"/>
      <c r="BF830" s="114"/>
      <c r="BG830" s="114"/>
      <c r="BH830" s="114" t="str">
        <f>IFERROR(FRACAS!AN301, "Hata Var")</f>
        <v/>
      </c>
      <c r="BI830" s="114"/>
      <c r="BJ830" s="114"/>
      <c r="BK830" s="105" t="str">
        <f>[4]SayfaKAY!AW298</f>
        <v/>
      </c>
      <c r="BL830" s="105" t="str">
        <f>[4]SayfaKAY!V298</f>
        <v>NSC</v>
      </c>
      <c r="BM830" s="114"/>
      <c r="BN830" s="171" t="str">
        <f t="shared" si="553"/>
        <v>x yok</v>
      </c>
      <c r="BO830" s="171" t="str">
        <f t="shared" si="554"/>
        <v>aynı gün giderilen arıza</v>
      </c>
      <c r="BP830" s="171" t="str">
        <f t="shared" si="555"/>
        <v>aynı gün giderilen arıza</v>
      </c>
      <c r="BQ830" s="226">
        <f t="shared" si="556"/>
        <v>2.9999999469146132</v>
      </c>
      <c r="BR830" s="226">
        <f t="shared" si="557"/>
        <v>4.000000033993274</v>
      </c>
      <c r="BS830" s="226">
        <f t="shared" si="558"/>
        <v>6.9999999809078872</v>
      </c>
      <c r="BT830" s="114"/>
      <c r="BU830" s="242"/>
      <c r="BV830" s="233">
        <f t="shared" si="559"/>
        <v>0</v>
      </c>
      <c r="BW830" s="226" t="str">
        <f t="shared" si="560"/>
        <v>Hayır, çakışma yok</v>
      </c>
      <c r="BX830" s="229"/>
      <c r="BY830" s="247">
        <f t="shared" si="561"/>
        <v>2.0833332964684814E-3</v>
      </c>
      <c r="BZ830" s="247">
        <f t="shared" si="562"/>
        <v>2.777777801384218E-3</v>
      </c>
      <c r="CA830" s="247">
        <f t="shared" si="563"/>
        <v>4.8611110978526995E-3</v>
      </c>
      <c r="CB830" s="213"/>
      <c r="CC830" s="211"/>
      <c r="CD830" s="196"/>
      <c r="CE830" s="213">
        <v>297</v>
      </c>
      <c r="CF830" s="182">
        <f t="shared" si="564"/>
        <v>45577.301388888904</v>
      </c>
      <c r="CG830" s="182">
        <f t="shared" si="565"/>
        <v>45577.306250000001</v>
      </c>
      <c r="CH830" s="196"/>
      <c r="CI830" s="196"/>
      <c r="CJ830" s="196"/>
      <c r="CK830" s="196">
        <f t="shared" si="566"/>
        <v>2.777777801384218E-3</v>
      </c>
      <c r="CL830" s="196">
        <f t="shared" si="567"/>
        <v>2.0833332964684814E-3</v>
      </c>
      <c r="CM830" s="196">
        <f t="shared" si="568"/>
        <v>4.8611110978526995E-3</v>
      </c>
      <c r="CN830" s="114"/>
      <c r="CO830" s="115">
        <f t="shared" si="569"/>
        <v>6.9999999809078872</v>
      </c>
      <c r="CP830" s="116">
        <f t="shared" si="570"/>
        <v>0.16666666808305308</v>
      </c>
      <c r="CQ830" s="117">
        <f t="shared" si="571"/>
        <v>0.30138888890360249</v>
      </c>
      <c r="CR830" s="117">
        <f t="shared" si="572"/>
        <v>45577.3034722222</v>
      </c>
      <c r="CS830" s="117">
        <f t="shared" si="573"/>
        <v>45577.306250000001</v>
      </c>
      <c r="CT830" s="118">
        <f t="shared" si="574"/>
        <v>65630882.999999948</v>
      </c>
      <c r="CU830" s="118">
        <f t="shared" si="575"/>
        <v>4.000000033993274</v>
      </c>
      <c r="CV830" s="118">
        <f t="shared" si="576"/>
        <v>65630886.999999978</v>
      </c>
      <c r="CW830" s="119">
        <f t="shared" si="577"/>
        <v>0.99999993905308593</v>
      </c>
    </row>
    <row r="831" spans="1:101" ht="118.5" customHeight="1" x14ac:dyDescent="0.3">
      <c r="A831" s="160" t="str">
        <f>[4]SayfaKAY!C297</f>
        <v>KAY5+6</v>
      </c>
      <c r="B831" s="104" t="str">
        <f>[4]SayfaKAY!D297</f>
        <v>3880(9)</v>
      </c>
      <c r="C831" s="105" t="str">
        <f>[4]SayfaKAY!E297</f>
        <v>MA</v>
      </c>
      <c r="D831" s="105">
        <f>[4]SayfaKAY!F297</f>
        <v>50553</v>
      </c>
      <c r="E831" s="106" t="str">
        <f>[4]SayfaKAY!G297</f>
        <v>BOZ-KAY5+6-FF-296</v>
      </c>
      <c r="F831" s="134">
        <f t="shared" si="538"/>
        <v>45574</v>
      </c>
      <c r="G831" s="135">
        <f t="shared" si="539"/>
        <v>0.4638888889021473</v>
      </c>
      <c r="H831" s="235">
        <f>[4]SayfaKAY!H297</f>
        <v>45574.463888888902</v>
      </c>
      <c r="I831" s="104" t="str">
        <f>[4]SayfaKAY!I297</f>
        <v>Hat/Line</v>
      </c>
      <c r="J831" s="103" t="str">
        <f>IF([4]SayfaKAY!J297="","",IF([4]SayfaKAY!J297="Müşteri","Notified by Customer","Notified by Bozankaya"))</f>
        <v>Notified by Customer</v>
      </c>
      <c r="K831" s="103" t="e">
        <f>VLOOKUP([4]SayfaKAY!L297,#REF!,2,FALSE)</f>
        <v>#REF!</v>
      </c>
      <c r="L831" s="165" t="str">
        <f>[4]SayfaKAY!X297</f>
        <v>KNORR-BREMSE GMBH DİVİSİON IFE AUTO</v>
      </c>
      <c r="M831" s="107" t="str">
        <f t="shared" si="540"/>
        <v>KAY5+6-BOZ-KAY5+6-FF-296</v>
      </c>
      <c r="N831" s="105" t="str">
        <f>[4]SayfaKAY!M297</f>
        <v>ARAÇ SAĞ KAPILARI AÇMADI RESETLENDİ DÜZELME OLMADI.</v>
      </c>
      <c r="O831" s="166" t="str">
        <f>[4]SayfaKAY!P297</f>
        <v>B-Hız veya güç azalması</v>
      </c>
      <c r="P831" s="166" t="str">
        <f>[4]SayfaKAY!Q297</f>
        <v>B(Servisten çekmeye etki eden arıza)</v>
      </c>
      <c r="Q831" s="166" t="str">
        <f>[4]SayfaKAY!R297</f>
        <v>N.A(Yaralanma yok)</v>
      </c>
      <c r="R831" s="132" t="str" cm="1">
        <f t="array" ref="R831">IF([4]SayfaKAY!U297="","",_xlfn.IFS([4]SayfaKAY!U297="Bozankaya","Bozankaya",[4]SayfaKAY!U297="Müşteri","Customer",[4]SayfaKAY!U297="Tedarikçi","Equipment Supplier"))</f>
        <v>Bozankaya</v>
      </c>
      <c r="S831" s="204" t="str">
        <f>[4]SayfaKAY!N297</f>
        <v>UDX 501 KONNEKTÖRÜ SÖKÜLÜP TAKILDI. PİNLER KONTROL EDİLDİ. ARIZA GİDERİLDİ.</v>
      </c>
      <c r="T831" s="133" t="str">
        <f>[4]SayfaKAY!AD297</f>
        <v>*Arıza çözülecek</v>
      </c>
      <c r="U831" s="132" t="str">
        <f>[4]SayfaKAY!W297</f>
        <v>Evet</v>
      </c>
      <c r="V831" s="108">
        <f>[4]SayfaKAY!AZ297</f>
        <v>1</v>
      </c>
      <c r="W831" s="136">
        <f t="shared" si="541"/>
        <v>45574</v>
      </c>
      <c r="X831" s="137" t="str">
        <f t="shared" si="542"/>
        <v>11:30</v>
      </c>
      <c r="Y831" s="235">
        <f>[4]SayfaKAY!AE297</f>
        <v>45574.479166666701</v>
      </c>
      <c r="Z831" s="109">
        <f t="shared" si="543"/>
        <v>45574</v>
      </c>
      <c r="AA831" s="110" t="str">
        <f t="shared" si="544"/>
        <v>13:00</v>
      </c>
      <c r="AB831" s="182">
        <f>[4]SayfaKAY!BA297</f>
        <v>45574.541666666701</v>
      </c>
      <c r="AC831" s="257">
        <f t="shared" si="545"/>
        <v>112.00000002980232</v>
      </c>
      <c r="AD831" s="111">
        <f t="shared" si="546"/>
        <v>45574</v>
      </c>
      <c r="AE831" s="111" t="str">
        <f t="shared" si="547"/>
        <v>13:00</v>
      </c>
      <c r="AF831" s="235">
        <f>[4]SayfaKAY!BA297</f>
        <v>45574.541666666701</v>
      </c>
      <c r="AG831" s="179" t="str">
        <f>[4]SayfaKAY!S297</f>
        <v>(II) Aynı Araçta Tekrarlayan Arıza</v>
      </c>
      <c r="AH831" s="178" t="str">
        <f t="shared" si="548"/>
        <v>Bu Arıza Aracın Servise Verilmesine Engel</v>
      </c>
      <c r="AI831" s="163" t="str">
        <f>[4]SayfaKAY!AV297</f>
        <v/>
      </c>
      <c r="AJ831" s="164" t="str">
        <f t="shared" si="549"/>
        <v/>
      </c>
      <c r="AK831" s="164" t="str">
        <f t="shared" si="550"/>
        <v/>
      </c>
      <c r="AL831" s="112" t="str">
        <f>[4]SayfaKAY!AX297</f>
        <v/>
      </c>
      <c r="AM831" s="257" cm="1">
        <f t="array" ref="AM831">IFERROR(IF(AND(P831&lt;&gt;"D(Arıza Değil)",AH831="Bu Arıza Aracın Servise Verilmesine Engel Değil"),
IF(Z831-F831&gt;0,(AB831-Y831)*24*60,
IF(OR(AND(G831&gt;$AS$1,G831&lt;$AT$1),AND(G831&gt;$AU$1,G831&lt;$AV$1)),
(AF831-H831)*24*60,     BH:BH0)),        AN831),0)</f>
        <v>112.00000002980232</v>
      </c>
      <c r="AN831" s="257">
        <f t="shared" si="551"/>
        <v>112.00000002980232</v>
      </c>
      <c r="AO831" s="174" t="str">
        <f>[4]SayfaKAY!AG297</f>
        <v>IFE</v>
      </c>
      <c r="AP831" s="174" t="str">
        <f>[4]SayfaKAY!AI297</f>
        <v>M110-7082</v>
      </c>
      <c r="AQ831" s="174" t="str">
        <f>[4]SayfaKAY!AQ297</f>
        <v/>
      </c>
      <c r="AR831" s="174" t="str">
        <f>[4]SayfaKAY!AH297</f>
        <v>PRM’LI ÇİFTLİ KAPI</v>
      </c>
      <c r="AS831" s="174" t="str">
        <f>[4]SayfaKAY!AJ297</f>
        <v/>
      </c>
      <c r="AT831" s="175" t="str">
        <f>[4]SayfaKAY!AM297</f>
        <v/>
      </c>
      <c r="AU831" s="176" t="str">
        <f>[4]SayfaKAY!AL297</f>
        <v/>
      </c>
      <c r="AV831" s="176" t="str">
        <f>[4]SayfaKAY!AP297</f>
        <v/>
      </c>
      <c r="AW831" s="177" t="str">
        <f>[4]SayfaKAY!AT297</f>
        <v/>
      </c>
      <c r="AX831" s="194">
        <f t="shared" si="552"/>
        <v>1232.0000003278255</v>
      </c>
      <c r="AY831" s="168"/>
      <c r="AZ831" s="167"/>
      <c r="BA831" s="113"/>
      <c r="BB831" s="171" t="str">
        <f>IF($AQ$1="X", IF(AND(G831&gt;=$AS$1,G831&lt;=$AT$1),IF(P831&lt;&gt;"D(Arıza Değil)",AC831,0), IF(AND(G831&gt;=$AU$1,G831&lt;=$AV$1),IF(P831&lt;&gt;"D(Arıza Değil)",AC831,0), "")), "")</f>
        <v/>
      </c>
      <c r="BC831" s="114"/>
      <c r="BD831" s="114"/>
      <c r="BE831" s="114"/>
      <c r="BF831" s="114"/>
      <c r="BG831" s="114"/>
      <c r="BH831" s="114" t="str">
        <f>IFERROR(FRACAS!AN300, "Hata Var")</f>
        <v/>
      </c>
      <c r="BI831" s="114"/>
      <c r="BJ831" s="114"/>
      <c r="BK831" s="105" t="str">
        <f>[4]SayfaKAY!AW297</f>
        <v/>
      </c>
      <c r="BL831" s="105" t="str">
        <f>[4]SayfaKAY!V297</f>
        <v>Üretim</v>
      </c>
      <c r="BM831" s="114"/>
      <c r="BN831" s="171" t="str">
        <f t="shared" si="553"/>
        <v>x yok</v>
      </c>
      <c r="BO831" s="171" t="b">
        <f t="shared" si="554"/>
        <v>0</v>
      </c>
      <c r="BP831" s="171" t="b">
        <f t="shared" si="555"/>
        <v>0</v>
      </c>
      <c r="BQ831" s="226">
        <f t="shared" si="556"/>
        <v>22.000000029802322</v>
      </c>
      <c r="BR831" s="226">
        <f t="shared" si="557"/>
        <v>90</v>
      </c>
      <c r="BS831" s="226">
        <f t="shared" si="558"/>
        <v>112.00000002980232</v>
      </c>
      <c r="BT831" s="114"/>
      <c r="BU831" s="242"/>
      <c r="BV831" s="233">
        <f t="shared" si="559"/>
        <v>1</v>
      </c>
      <c r="BW831" s="226" t="str">
        <f t="shared" si="560"/>
        <v>Evet, çakışma var</v>
      </c>
      <c r="BX831" s="229"/>
      <c r="BY831" s="247">
        <f t="shared" si="561"/>
        <v>1.5277777798473835E-2</v>
      </c>
      <c r="BZ831" s="247">
        <f t="shared" si="562"/>
        <v>6.25E-2</v>
      </c>
      <c r="CA831" s="247">
        <f t="shared" si="563"/>
        <v>7.7777777798473835E-2</v>
      </c>
      <c r="CB831" s="213"/>
      <c r="CC831" s="211"/>
      <c r="CD831" s="196"/>
      <c r="CE831" s="213">
        <v>296</v>
      </c>
      <c r="CF831" s="182">
        <f t="shared" si="564"/>
        <v>45574.463888888902</v>
      </c>
      <c r="CG831" s="182">
        <f t="shared" si="565"/>
        <v>45574.541666666701</v>
      </c>
      <c r="CH831" s="196"/>
      <c r="CI831" s="196"/>
      <c r="CJ831" s="196"/>
      <c r="CK831" s="196">
        <f t="shared" si="566"/>
        <v>6.25E-2</v>
      </c>
      <c r="CL831" s="196">
        <f t="shared" si="567"/>
        <v>1.5277777798473835E-2</v>
      </c>
      <c r="CM831" s="196">
        <f t="shared" si="568"/>
        <v>7.7777777798473835E-2</v>
      </c>
      <c r="CN831" s="114"/>
      <c r="CO831" s="115">
        <f t="shared" si="569"/>
        <v>112.00000002980232</v>
      </c>
      <c r="CP831" s="116">
        <f t="shared" si="570"/>
        <v>3.75</v>
      </c>
      <c r="CQ831" s="117">
        <f t="shared" si="571"/>
        <v>0.4638888889021473</v>
      </c>
      <c r="CR831" s="117">
        <f t="shared" si="572"/>
        <v>45574.479166666701</v>
      </c>
      <c r="CS831" s="117">
        <f t="shared" si="573"/>
        <v>45574.541666666701</v>
      </c>
      <c r="CT831" s="118">
        <f t="shared" si="574"/>
        <v>65626582.00000003</v>
      </c>
      <c r="CU831" s="118">
        <f t="shared" si="575"/>
        <v>90</v>
      </c>
      <c r="CV831" s="118">
        <f t="shared" si="576"/>
        <v>65626672.00000003</v>
      </c>
      <c r="CW831" s="119">
        <f t="shared" si="577"/>
        <v>0.99999862860636912</v>
      </c>
    </row>
    <row r="832" spans="1:101" ht="118.5" customHeight="1" x14ac:dyDescent="0.3">
      <c r="A832" s="160" t="str">
        <f>[4]SayfaKAY!C296</f>
        <v>KAY5+6</v>
      </c>
      <c r="B832" s="104" t="str">
        <f>[4]SayfaKAY!D296</f>
        <v>3878(7)</v>
      </c>
      <c r="C832" s="105" t="str">
        <f>[4]SayfaKAY!E296</f>
        <v>P</v>
      </c>
      <c r="D832" s="105">
        <f>[4]SayfaKAY!F296</f>
        <v>68998</v>
      </c>
      <c r="E832" s="106" t="str">
        <f>[4]SayfaKAY!G296</f>
        <v>BOZ-KAY5+6-FF-295</v>
      </c>
      <c r="F832" s="193">
        <f t="shared" si="538"/>
        <v>45573</v>
      </c>
      <c r="G832" s="135">
        <f t="shared" si="539"/>
        <v>0.82152777779992903</v>
      </c>
      <c r="H832" s="235">
        <f>[4]SayfaKAY!H296</f>
        <v>45573.8215277778</v>
      </c>
      <c r="I832" s="104" t="str">
        <f>[4]SayfaKAY!I296</f>
        <v>Hat/Line</v>
      </c>
      <c r="J832" s="103" t="str">
        <f>IF([4]SayfaKAY!J296="","",IF([4]SayfaKAY!J296="Müşteri","Notified by Customer","Notified by Bozankaya"))</f>
        <v>Notified by Customer</v>
      </c>
      <c r="K832" s="103" t="e">
        <f>VLOOKUP([4]SayfaKAY!L296,#REF!,2,FALSE)</f>
        <v>#REF!</v>
      </c>
      <c r="L832" s="165" t="str">
        <f>[4]SayfaKAY!X296</f>
        <v>ATAK ULAŞIM SAN.TİC.LTD.ŞTİ.</v>
      </c>
      <c r="M832" s="107" t="str">
        <f t="shared" si="540"/>
        <v>KAY5+6-BOZ-KAY5+6-FF-295</v>
      </c>
      <c r="N832" s="105" t="str">
        <f>[4]SayfaKAY!M296</f>
        <v>ANONS SİSTEMİ İLERLEMİYOR.</v>
      </c>
      <c r="O832" s="166" t="str">
        <f>[4]SayfaKAY!P296</f>
        <v>C-Uyarı, sürüş devamlılığı</v>
      </c>
      <c r="P832" s="166" t="str">
        <f>[4]SayfaKAY!Q296</f>
        <v>B(Servisten çekmeye etki eden arıza)</v>
      </c>
      <c r="Q832" s="166" t="str">
        <f>[4]SayfaKAY!R296</f>
        <v>N.A(Yaralanma yok)</v>
      </c>
      <c r="R832" s="132" t="str" cm="1">
        <f t="array" ref="R832">IF([4]SayfaKAY!U296="","",_xlfn.IFS([4]SayfaKAY!U296="Bozankaya","Bozankaya",[4]SayfaKAY!U296="Müşteri","Customer",[4]SayfaKAY!U296="Tedarikçi","Equipment Supplier"))</f>
        <v>Equipment Supplier</v>
      </c>
      <c r="S832" s="204" t="str">
        <f>[4]SayfaKAY!N296</f>
        <v>ARAÇ RESETLENDİ(AU300). SİSTEM NORMALE DÖNDÜ SORUN YOK.</v>
      </c>
      <c r="T832" s="133" t="str">
        <f>[4]SayfaKAY!AD296</f>
        <v>*Arıza çözülecek</v>
      </c>
      <c r="U832" s="132" t="str">
        <f>[4]SayfaKAY!W296</f>
        <v>Evet</v>
      </c>
      <c r="V832" s="108">
        <f>[4]SayfaKAY!AZ296</f>
        <v>1</v>
      </c>
      <c r="W832" s="136">
        <f t="shared" si="541"/>
        <v>45574</v>
      </c>
      <c r="X832" s="137" t="str">
        <f t="shared" si="542"/>
        <v>05:00</v>
      </c>
      <c r="Y832" s="235">
        <f>[4]SayfaKAY!AE296</f>
        <v>45574.208333333299</v>
      </c>
      <c r="Z832" s="192">
        <f t="shared" si="543"/>
        <v>45574</v>
      </c>
      <c r="AA832" s="110" t="str">
        <f t="shared" si="544"/>
        <v>07:00</v>
      </c>
      <c r="AB832" s="182">
        <f>[4]SayfaKAY!BA296</f>
        <v>45574.291666666701</v>
      </c>
      <c r="AC832" s="257">
        <f t="shared" si="545"/>
        <v>677.00000001699664</v>
      </c>
      <c r="AD832" s="111">
        <f t="shared" si="546"/>
        <v>45574</v>
      </c>
      <c r="AE832" s="111" t="str">
        <f t="shared" si="547"/>
        <v>07:00</v>
      </c>
      <c r="AF832" s="235">
        <f>[4]SayfaKAY!BA296</f>
        <v>45574.291666666701</v>
      </c>
      <c r="AG832" s="179" t="str">
        <f>[4]SayfaKAY!S296</f>
        <v>(II) Aynı Araçta Tekrarlayan Arıza</v>
      </c>
      <c r="AH832" s="178" t="str">
        <f t="shared" si="548"/>
        <v>Bu Arıza Aracın Servise Verilmesine Engel</v>
      </c>
      <c r="AI832" s="163" t="str">
        <f>[4]SayfaKAY!AV296</f>
        <v/>
      </c>
      <c r="AJ832" s="164" t="str">
        <f t="shared" si="549"/>
        <v/>
      </c>
      <c r="AK832" s="164" t="str">
        <f t="shared" si="550"/>
        <v/>
      </c>
      <c r="AL832" s="112" t="str">
        <f>[4]SayfaKAY!AX296</f>
        <v/>
      </c>
      <c r="AM832" s="257" cm="1">
        <f t="array" ref="AM832">IFERROR(IF(AND(P832&lt;&gt;"D(Arıza Değil)",AH832="Bu Arıza Aracın Servise Verilmesine Engel Değil"),
IF(Z832-F832&gt;0,(AB832-Y832)*24*60,
IF(OR(AND(G832&gt;$AS$1,G832&lt;$AT$1),AND(G832&gt;$AU$1,G832&lt;$AV$1)),
(AF832-H832)*24*60,     BH:BH0)),        AN832),0)</f>
        <v>677.00000001699664</v>
      </c>
      <c r="AN832" s="257">
        <f t="shared" si="551"/>
        <v>677.00000001699664</v>
      </c>
      <c r="AO832" s="174" t="str">
        <f>[4]SayfaKAY!AG296</f>
        <v>Atak</v>
      </c>
      <c r="AP832" s="174" t="str">
        <f>[4]SayfaKAY!AI296</f>
        <v>E840-7002</v>
      </c>
      <c r="AQ832" s="174" t="str">
        <f>[4]SayfaKAY!AQ296</f>
        <v/>
      </c>
      <c r="AR832" s="174" t="str">
        <f>[4]SayfaKAY!AH296</f>
        <v>Merkez Ünite AU300 (train bus, vehicle b</v>
      </c>
      <c r="AS832" s="174">
        <f>[4]SayfaKAY!AJ296</f>
        <v>1</v>
      </c>
      <c r="AT832" s="175" t="str">
        <f>[4]SayfaKAY!AM296</f>
        <v/>
      </c>
      <c r="AU832" s="176" t="str">
        <f>[4]SayfaKAY!AL296</f>
        <v/>
      </c>
      <c r="AV832" s="176" t="str">
        <f>[4]SayfaKAY!AP296</f>
        <v/>
      </c>
      <c r="AW832" s="177" t="str">
        <f>[4]SayfaKAY!AT296</f>
        <v/>
      </c>
      <c r="AX832" s="194">
        <f t="shared" si="552"/>
        <v>7447.000000186963</v>
      </c>
      <c r="AY832" s="168"/>
      <c r="AZ832" s="167"/>
      <c r="BA832" s="113"/>
      <c r="BB832" s="171"/>
      <c r="BC832" s="114"/>
      <c r="BD832" s="114"/>
      <c r="BE832" s="114"/>
      <c r="BF832" s="114"/>
      <c r="BG832" s="114"/>
      <c r="BH832" s="114" t="str">
        <f>IFERROR(FRACAS!AN299, "Hata Var")</f>
        <v/>
      </c>
      <c r="BI832" s="114"/>
      <c r="BJ832" s="114"/>
      <c r="BK832" s="105" t="str">
        <f>[4]SayfaKAY!AW296</f>
        <v/>
      </c>
      <c r="BL832" s="105" t="str">
        <f>[4]SayfaKAY!V296</f>
        <v>ATAK ULAŞIM SAN.TİC.LTD.ŞTİ.</v>
      </c>
      <c r="BM832" s="114"/>
      <c r="BN832" s="171" t="str">
        <f t="shared" si="553"/>
        <v>x yok</v>
      </c>
      <c r="BO832" s="171" t="b">
        <f t="shared" si="554"/>
        <v>0</v>
      </c>
      <c r="BP832" s="171" t="str">
        <f t="shared" si="555"/>
        <v>Bir günden fazla süren arıza</v>
      </c>
      <c r="BQ832" s="226">
        <f t="shared" si="556"/>
        <v>556.99999991920777</v>
      </c>
      <c r="BR832" s="226">
        <f t="shared" si="557"/>
        <v>120.00000009778887</v>
      </c>
      <c r="BS832" s="226">
        <f t="shared" si="558"/>
        <v>677.00000001699664</v>
      </c>
      <c r="BT832" s="114"/>
      <c r="BU832" s="242"/>
      <c r="BV832" s="233">
        <f t="shared" si="559"/>
        <v>1</v>
      </c>
      <c r="BW832" s="226" t="str">
        <f t="shared" si="560"/>
        <v>Evet, çakışma var</v>
      </c>
      <c r="BX832" s="229"/>
      <c r="BY832" s="247">
        <f t="shared" si="561"/>
        <v>0.38680555549944984</v>
      </c>
      <c r="BZ832" s="247">
        <f t="shared" si="562"/>
        <v>8.3333333401242271E-2</v>
      </c>
      <c r="CA832" s="247">
        <f t="shared" si="563"/>
        <v>0.47013888890069211</v>
      </c>
      <c r="CB832" s="213"/>
      <c r="CC832" s="211"/>
      <c r="CD832" s="196"/>
      <c r="CE832" s="213">
        <v>295</v>
      </c>
      <c r="CF832" s="182">
        <f t="shared" si="564"/>
        <v>45573.8215277778</v>
      </c>
      <c r="CG832" s="182">
        <f t="shared" si="565"/>
        <v>45574.291666666701</v>
      </c>
      <c r="CH832" s="196"/>
      <c r="CI832" s="196"/>
      <c r="CJ832" s="196"/>
      <c r="CK832" s="196">
        <f t="shared" si="566"/>
        <v>8.3333333401242271E-2</v>
      </c>
      <c r="CL832" s="196">
        <f t="shared" si="567"/>
        <v>0.38680555549944984</v>
      </c>
      <c r="CM832" s="196">
        <f t="shared" si="568"/>
        <v>0.47013888890069211</v>
      </c>
      <c r="CN832" s="114"/>
      <c r="CO832" s="115">
        <f t="shared" si="569"/>
        <v>677.00000001699664</v>
      </c>
      <c r="CP832" s="116">
        <f t="shared" si="570"/>
        <v>5.0000000040745363</v>
      </c>
      <c r="CQ832" s="117">
        <f t="shared" si="571"/>
        <v>0.82152777779992903</v>
      </c>
      <c r="CR832" s="117">
        <f t="shared" si="572"/>
        <v>45574.208333333299</v>
      </c>
      <c r="CS832" s="117">
        <f t="shared" si="573"/>
        <v>45574.291666666701</v>
      </c>
      <c r="CT832" s="118">
        <f t="shared" si="574"/>
        <v>65625676.999999918</v>
      </c>
      <c r="CU832" s="118">
        <f t="shared" si="575"/>
        <v>120.00000009778887</v>
      </c>
      <c r="CV832" s="118">
        <f t="shared" si="576"/>
        <v>65625797.000000015</v>
      </c>
      <c r="CW832" s="119">
        <f t="shared" si="577"/>
        <v>0.9999981714507773</v>
      </c>
    </row>
    <row r="833" spans="1:101" ht="118.5" customHeight="1" x14ac:dyDescent="0.3">
      <c r="A833" s="160" t="str">
        <f>[4]SayfaKAY!C293</f>
        <v>KAY5+6</v>
      </c>
      <c r="B833" s="104" t="str">
        <f>[4]SayfaKAY!D293</f>
        <v>3882(11)</v>
      </c>
      <c r="C833" s="105" t="str">
        <f>[4]SayfaKAY!E293</f>
        <v>MB</v>
      </c>
      <c r="D833" s="105">
        <f>[4]SayfaKAY!F293</f>
        <v>27510</v>
      </c>
      <c r="E833" s="106" t="str">
        <f>[4]SayfaKAY!G293</f>
        <v>BOZ-KAY5+6-FF-292</v>
      </c>
      <c r="F833" s="134">
        <f t="shared" si="538"/>
        <v>45570</v>
      </c>
      <c r="G833" s="135">
        <f t="shared" si="539"/>
        <v>0.51597222220152617</v>
      </c>
      <c r="H833" s="235">
        <f>[4]SayfaKAY!H293</f>
        <v>45570.515972222202</v>
      </c>
      <c r="I833" s="104" t="str">
        <f>[4]SayfaKAY!I293</f>
        <v>Hat/Line</v>
      </c>
      <c r="J833" s="103" t="str">
        <f>IF([4]SayfaKAY!J293="","",IF([4]SayfaKAY!J293="Müşteri","Notified by Customer","Notified by Bozankaya"))</f>
        <v>Notified by Customer</v>
      </c>
      <c r="K833" s="103" t="e">
        <f>VLOOKUP([4]SayfaKAY!L293,#REF!,2,FALSE)</f>
        <v>#REF!</v>
      </c>
      <c r="L833" s="165" t="str">
        <f>[4]SayfaKAY!X293</f>
        <v>ELTESAN ELEKTRO MEKANİK SOĞUTMA SAN</v>
      </c>
      <c r="M833" s="107" t="str">
        <f t="shared" si="540"/>
        <v>KAY5+6-BOZ-KAY5+6-FF-292</v>
      </c>
      <c r="N833" s="105" t="str">
        <f>[4]SayfaKAY!M293</f>
        <v>3881'DEN KULLANILIRKEN ÇEKİLEN 3882 NUMARALI ARACIN TÜM KAPILARI KIRMIZI RENK ARIZALI GÖRÜNÜYOR.</v>
      </c>
      <c r="O833" s="166" t="str">
        <f>[4]SayfaKAY!P293</f>
        <v>B-Hız veya güç azalması</v>
      </c>
      <c r="P833" s="166" t="str">
        <f>[4]SayfaKAY!Q293</f>
        <v>B(Servisten çekmeye etki eden arıza)</v>
      </c>
      <c r="Q833" s="166" t="str">
        <f>[4]SayfaKAY!R293</f>
        <v>N.A(Yaralanma yok)</v>
      </c>
      <c r="R833" s="132" t="str" cm="1">
        <f t="array" ref="R833">IF([4]SayfaKAY!U293="","",_xlfn.IFS([4]SayfaKAY!U293="Bozankaya","Bozankaya",[4]SayfaKAY!U293="Müşteri","Customer",[4]SayfaKAY!U293="Tedarikçi","Equipment Supplier"))</f>
        <v>Equipment Supplier</v>
      </c>
      <c r="S833" s="204" t="str">
        <f>[4]SayfaKAY!N293</f>
        <v>MASTERCARD'A YENİDEN YAZILIM YÜKLENDİ. SORUN GİDERİLDİ.</v>
      </c>
      <c r="T833" s="133" t="str">
        <f>[4]SayfaKAY!AD293</f>
        <v>Yeni yazılım yüklendi</v>
      </c>
      <c r="U833" s="132" t="str">
        <f>[4]SayfaKAY!W293</f>
        <v>Evet</v>
      </c>
      <c r="V833" s="108">
        <f>[4]SayfaKAY!AZ293</f>
        <v>1</v>
      </c>
      <c r="W833" s="136">
        <f t="shared" si="541"/>
        <v>45570</v>
      </c>
      <c r="X833" s="137" t="str">
        <f t="shared" si="542"/>
        <v>12:30</v>
      </c>
      <c r="Y833" s="235">
        <f>[4]SayfaKAY!AE293</f>
        <v>45570.520833333299</v>
      </c>
      <c r="Z833" s="109">
        <f t="shared" si="543"/>
        <v>45570</v>
      </c>
      <c r="AA833" s="110" t="str">
        <f t="shared" si="544"/>
        <v>15:00</v>
      </c>
      <c r="AB833" s="182">
        <f>[4]SayfaKAY!BA293</f>
        <v>45570.625</v>
      </c>
      <c r="AC833" s="257">
        <f t="shared" si="545"/>
        <v>157.00000002980232</v>
      </c>
      <c r="AD833" s="111">
        <f t="shared" si="546"/>
        <v>45570</v>
      </c>
      <c r="AE833" s="111" t="str">
        <f t="shared" si="547"/>
        <v>15:00</v>
      </c>
      <c r="AF833" s="235">
        <f>[4]SayfaKAY!BA293</f>
        <v>45570.625</v>
      </c>
      <c r="AG833" s="179" t="str">
        <f>[4]SayfaKAY!S293</f>
        <v>(II) Aynı Araçta Tekrarlayan Arıza</v>
      </c>
      <c r="AH833" s="178" t="str">
        <f t="shared" si="548"/>
        <v>Bu Arıza Aracın Servise Verilmesine Engel</v>
      </c>
      <c r="AI833" s="163" t="str">
        <f>[4]SayfaKAY!AV293</f>
        <v/>
      </c>
      <c r="AJ833" s="164" t="str">
        <f t="shared" si="549"/>
        <v/>
      </c>
      <c r="AK833" s="164" t="str">
        <f t="shared" si="550"/>
        <v/>
      </c>
      <c r="AL833" s="112" t="str">
        <f>[4]SayfaKAY!AX293</f>
        <v/>
      </c>
      <c r="AM833" s="257" cm="1">
        <f t="array" ref="AM833">IFERROR(IF(AND(P833&lt;&gt;"D(Arıza Değil)",AH833="Bu Arıza Aracın Servise Verilmesine Engel Değil"),
IF(Z833-F833&gt;0,(AB833-Y833)*24*60,
IF(OR(AND(G833&gt;$AS$1,G833&lt;$AT$1),AND(G833&gt;$AU$1,G833&lt;$AV$1)),
(AF833-H833)*24*60,     BH:BH0)),        AN833),0)</f>
        <v>157.00000002980232</v>
      </c>
      <c r="AN833" s="257">
        <f t="shared" si="551"/>
        <v>157.00000002980232</v>
      </c>
      <c r="AO833" s="174" t="str">
        <f>[4]SayfaKAY!AG293</f>
        <v>Eltesan</v>
      </c>
      <c r="AP833" s="174" t="str">
        <f>[4]SayfaKAY!AI293</f>
        <v>H500-9751</v>
      </c>
      <c r="AQ833" s="174" t="str">
        <f>[4]SayfaKAY!AQ293</f>
        <v/>
      </c>
      <c r="AR833" s="174" t="str">
        <f>[4]SayfaKAY!AH293</f>
        <v>MASTER KONTROL ÜNİTESİ</v>
      </c>
      <c r="AS833" s="174" t="str">
        <f>[4]SayfaKAY!AJ293</f>
        <v/>
      </c>
      <c r="AT833" s="175" t="str">
        <f>[4]SayfaKAY!AM293</f>
        <v/>
      </c>
      <c r="AU833" s="176" t="str">
        <f>[4]SayfaKAY!AL293</f>
        <v/>
      </c>
      <c r="AV833" s="176" t="str">
        <f>[4]SayfaKAY!AP293</f>
        <v/>
      </c>
      <c r="AW833" s="177" t="str">
        <f>[4]SayfaKAY!AT293</f>
        <v/>
      </c>
      <c r="AX833" s="194">
        <f t="shared" si="552"/>
        <v>1727.0000003278255</v>
      </c>
      <c r="AY833" s="168"/>
      <c r="AZ833" s="167"/>
      <c r="BA833" s="113"/>
      <c r="BB833" s="171" t="str">
        <f>IF($AQ$1="X", IF(AND(G833&gt;=$AS$1,G833&lt;=$AT$1),IF(P833&lt;&gt;"D(Arıza Değil)",AC833,0), IF(AND(G833&gt;=$AU$1,G833&lt;=$AV$1),IF(P833&lt;&gt;"D(Arıza Değil)",AC833,0), "")), "")</f>
        <v/>
      </c>
      <c r="BC833" s="114"/>
      <c r="BD833" s="114"/>
      <c r="BE833" s="114"/>
      <c r="BF833" s="114"/>
      <c r="BG833" s="114"/>
      <c r="BH833" s="114" t="str">
        <f>IFERROR(FRACAS!AN296, "Hata Var")</f>
        <v/>
      </c>
      <c r="BI833" s="114"/>
      <c r="BJ833" s="114"/>
      <c r="BK833" s="105" t="str">
        <f>[4]SayfaKAY!AW293</f>
        <v/>
      </c>
      <c r="BL833" s="105" t="str">
        <f>[4]SayfaKAY!V293</f>
        <v>ELTESAN ELEKTRO MEKANİK SOĞUTMA SAN</v>
      </c>
      <c r="BM833" s="114"/>
      <c r="BN833" s="171" t="str">
        <f t="shared" si="553"/>
        <v>x yok</v>
      </c>
      <c r="BO833" s="171" t="b">
        <f t="shared" si="554"/>
        <v>0</v>
      </c>
      <c r="BP833" s="171" t="b">
        <f t="shared" si="555"/>
        <v>0</v>
      </c>
      <c r="BQ833" s="226">
        <f t="shared" si="556"/>
        <v>6.9999999809078872</v>
      </c>
      <c r="BR833" s="226">
        <f t="shared" si="557"/>
        <v>150.00000004889444</v>
      </c>
      <c r="BS833" s="226">
        <f t="shared" si="558"/>
        <v>157.00000002980232</v>
      </c>
      <c r="BT833" s="114"/>
      <c r="BU833" s="242"/>
      <c r="BV833" s="233">
        <f t="shared" si="559"/>
        <v>3</v>
      </c>
      <c r="BW833" s="226" t="str">
        <f t="shared" si="560"/>
        <v>Evet, çakışma var</v>
      </c>
      <c r="BX833" s="229"/>
      <c r="BY833" s="247">
        <f t="shared" si="561"/>
        <v>4.8611110978526995E-3</v>
      </c>
      <c r="BZ833" s="247">
        <f t="shared" si="562"/>
        <v>0.10416666670062114</v>
      </c>
      <c r="CA833" s="247">
        <f t="shared" si="563"/>
        <v>0.10902777779847383</v>
      </c>
      <c r="CB833" s="213"/>
      <c r="CC833" s="211"/>
      <c r="CD833" s="196"/>
      <c r="CE833" s="213">
        <v>292</v>
      </c>
      <c r="CF833" s="182">
        <f t="shared" si="564"/>
        <v>45570.515972222202</v>
      </c>
      <c r="CG833" s="182">
        <f t="shared" si="565"/>
        <v>45570.625</v>
      </c>
      <c r="CH833" s="196"/>
      <c r="CI833" s="196"/>
      <c r="CJ833" s="196"/>
      <c r="CK833" s="196">
        <f t="shared" si="566"/>
        <v>0.10416666670062114</v>
      </c>
      <c r="CL833" s="196">
        <f t="shared" si="567"/>
        <v>4.8611110978526995E-3</v>
      </c>
      <c r="CM833" s="196">
        <f t="shared" si="568"/>
        <v>0.10902777779847383</v>
      </c>
      <c r="CN833" s="114"/>
      <c r="CO833" s="115">
        <f t="shared" si="569"/>
        <v>157.00000002980232</v>
      </c>
      <c r="CP833" s="116">
        <f t="shared" si="570"/>
        <v>6.2500000020372681</v>
      </c>
      <c r="CQ833" s="117">
        <f t="shared" si="571"/>
        <v>0.51597222220152617</v>
      </c>
      <c r="CR833" s="117">
        <f t="shared" si="572"/>
        <v>45570.520833333299</v>
      </c>
      <c r="CS833" s="117">
        <f t="shared" si="573"/>
        <v>45570.625</v>
      </c>
      <c r="CT833" s="118">
        <f t="shared" si="574"/>
        <v>65620806.999999978</v>
      </c>
      <c r="CU833" s="118">
        <f t="shared" si="575"/>
        <v>150.00000004889444</v>
      </c>
      <c r="CV833" s="118">
        <f t="shared" si="576"/>
        <v>65620957.00000003</v>
      </c>
      <c r="CW833" s="119">
        <f t="shared" si="577"/>
        <v>0.99999771414488736</v>
      </c>
    </row>
    <row r="834" spans="1:101" ht="118.5" customHeight="1" x14ac:dyDescent="0.3">
      <c r="A834" s="160" t="str">
        <f>[4]SayfaKAY!C294</f>
        <v>KAY5+6</v>
      </c>
      <c r="B834" s="104" t="str">
        <f>[4]SayfaKAY!D294</f>
        <v>3882(11)</v>
      </c>
      <c r="C834" s="105" t="str">
        <f>[4]SayfaKAY!E294</f>
        <v>MA</v>
      </c>
      <c r="D834" s="105">
        <f>[4]SayfaKAY!F294</f>
        <v>27653</v>
      </c>
      <c r="E834" s="106" t="str">
        <f>[4]SayfaKAY!G294</f>
        <v>BOZ-KAY5+6-FF-293</v>
      </c>
      <c r="F834" s="193">
        <f t="shared" si="538"/>
        <v>45570</v>
      </c>
      <c r="G834" s="135">
        <f t="shared" si="539"/>
        <v>0.61736111110076308</v>
      </c>
      <c r="H834" s="235">
        <f>[4]SayfaKAY!H294</f>
        <v>45570.617361111101</v>
      </c>
      <c r="I834" s="104" t="str">
        <f>[4]SayfaKAY!I294</f>
        <v>Hat/Line</v>
      </c>
      <c r="J834" s="103" t="str">
        <f>IF([4]SayfaKAY!J294="","",IF([4]SayfaKAY!J294="Müşteri","Notified by Customer","Notified by Bozankaya"))</f>
        <v>Notified by Customer</v>
      </c>
      <c r="K834" s="103" t="e">
        <f>VLOOKUP([4]SayfaKAY!L294,#REF!,2,FALSE)</f>
        <v>#REF!</v>
      </c>
      <c r="L834" s="165" t="str">
        <f>[4]SayfaKAY!X294</f>
        <v>LIGHTNING POWER MÜHENDİSLİK ELEKTRİ</v>
      </c>
      <c r="M834" s="107" t="str">
        <f t="shared" si="540"/>
        <v>KAY5+6-BOZ-KAY5+6-FF-293</v>
      </c>
      <c r="N834" s="105" t="str">
        <f>[4]SayfaKAY!M294</f>
        <v>3882 CA kabinden kullanılırken kuplaj arızası verdi. Araç 5km hız limiti verdi. Resetlendi düzelme olmadı. Araç cari hatta yolcu değişimi yapılarak organize depoya çekilmesi sağlandı.</v>
      </c>
      <c r="O834" s="166" t="str">
        <f>[4]SayfaKAY!P294</f>
        <v>A-Sürüşü engeller</v>
      </c>
      <c r="P834" s="166" t="str">
        <f>[4]SayfaKAY!Q294</f>
        <v>A(Hareket etmeyi engelleyen arıza)</v>
      </c>
      <c r="Q834" s="166" t="str">
        <f>[4]SayfaKAY!R294</f>
        <v>N.A(Yaralanma yok)</v>
      </c>
      <c r="R834" s="132" t="str" cm="1">
        <f t="array" ref="R834">IF([4]SayfaKAY!U294="","",_xlfn.IFS([4]SayfaKAY!U294="Bozankaya","Bozankaya",[4]SayfaKAY!U294="Müşteri","Customer",[4]SayfaKAY!U294="Tedarikçi","Equipment Supplier"))</f>
        <v>Bozankaya</v>
      </c>
      <c r="S834" s="204" t="str">
        <f>[4]SayfaKAY!N294</f>
        <v>MER kaydı incelendi, MM-extended sinyalinin sürekli kesildiği tespit edildi. UDX-505 AB'3 numaralı pinlerde ezilme ve geri kaçma görüldü. Yeniden pin basıldı. Arıza giderildi.</v>
      </c>
      <c r="T834" s="133" t="str">
        <f>[4]SayfaKAY!AD294</f>
        <v>*Ekipman tamir edilecek</v>
      </c>
      <c r="U834" s="132" t="str">
        <f>[4]SayfaKAY!W294</f>
        <v>Hayır</v>
      </c>
      <c r="V834" s="108">
        <f>[4]SayfaKAY!AZ294</f>
        <v>1</v>
      </c>
      <c r="W834" s="136">
        <f t="shared" si="541"/>
        <v>45571</v>
      </c>
      <c r="X834" s="137" t="str">
        <f t="shared" si="542"/>
        <v>05:00</v>
      </c>
      <c r="Y834" s="235">
        <f>[4]SayfaKAY!AE294</f>
        <v>45571.208333333299</v>
      </c>
      <c r="Z834" s="192">
        <f t="shared" si="543"/>
        <v>45571</v>
      </c>
      <c r="AA834" s="110" t="str">
        <f t="shared" si="544"/>
        <v>11:00</v>
      </c>
      <c r="AB834" s="182">
        <f>[4]SayfaKAY!BA294</f>
        <v>45571.458333333299</v>
      </c>
      <c r="AC834" s="257">
        <f t="shared" si="545"/>
        <v>1210.9999999660067</v>
      </c>
      <c r="AD834" s="111">
        <f t="shared" si="546"/>
        <v>45571</v>
      </c>
      <c r="AE834" s="111" t="str">
        <f t="shared" si="547"/>
        <v>11:00</v>
      </c>
      <c r="AF834" s="235">
        <f>[4]SayfaKAY!BA294</f>
        <v>45571.458333333299</v>
      </c>
      <c r="AG834" s="179" t="str">
        <f>[4]SayfaKAY!S294</f>
        <v>(II) Aynı Araçta Tekrarlayan Arıza</v>
      </c>
      <c r="AH834" s="178" t="str">
        <f t="shared" si="548"/>
        <v>Bu Arıza Aracın Servise Verilmesine Engel</v>
      </c>
      <c r="AI834" s="163" t="str">
        <f>[4]SayfaKAY!AV294</f>
        <v/>
      </c>
      <c r="AJ834" s="164" t="str">
        <f t="shared" si="549"/>
        <v/>
      </c>
      <c r="AK834" s="164" t="str">
        <f t="shared" si="550"/>
        <v/>
      </c>
      <c r="AL834" s="112" t="str">
        <f>[4]SayfaKAY!AX294</f>
        <v/>
      </c>
      <c r="AM834" s="257" cm="1">
        <f t="array" ref="AM834">IFERROR(IF(AND(P834&lt;&gt;"D(Arıza Değil)",AH834="Bu Arıza Aracın Servise Verilmesine Engel Değil"),
IF(Z834-F834&gt;0,(AB834-Y834)*24*60,
IF(OR(AND(G834&gt;$AS$1,G834&lt;$AT$1),AND(G834&gt;$AU$1,G834&lt;$AV$1)),
(AF834-H834)*24*60,     BH:BH0)),        AN834),0)</f>
        <v>1210.9999999660067</v>
      </c>
      <c r="AN834" s="257">
        <f t="shared" si="551"/>
        <v>1210.9999999660067</v>
      </c>
      <c r="AO834" s="174" t="str">
        <f>[4]SayfaKAY!AG294</f>
        <v>Bozankaya</v>
      </c>
      <c r="AP834" s="174" t="str">
        <f>[4]SayfaKAY!AI294</f>
        <v>E110-7362</v>
      </c>
      <c r="AQ834" s="174" t="str">
        <f>[4]SayfaKAY!AQ294</f>
        <v/>
      </c>
      <c r="AR834" s="174" t="str">
        <f>[4]SayfaKAY!AH294</f>
        <v>Han hinged frame plus, for 4 modules a-c</v>
      </c>
      <c r="AS834" s="174" t="str">
        <f>[4]SayfaKAY!AJ294</f>
        <v/>
      </c>
      <c r="AT834" s="175" t="str">
        <f>[4]SayfaKAY!AM294</f>
        <v/>
      </c>
      <c r="AU834" s="176" t="str">
        <f>[4]SayfaKAY!AL294</f>
        <v/>
      </c>
      <c r="AV834" s="176" t="str">
        <f>[4]SayfaKAY!AP294</f>
        <v/>
      </c>
      <c r="AW834" s="177" t="str">
        <f>[4]SayfaKAY!AT294</f>
        <v/>
      </c>
      <c r="AX834" s="194">
        <f t="shared" si="552"/>
        <v>13320.999999626074</v>
      </c>
      <c r="AY834" s="168"/>
      <c r="AZ834" s="167"/>
      <c r="BA834" s="113"/>
      <c r="BB834" s="171"/>
      <c r="BC834" s="114"/>
      <c r="BD834" s="114"/>
      <c r="BE834" s="114"/>
      <c r="BF834" s="114"/>
      <c r="BG834" s="114"/>
      <c r="BH834" s="114" t="str">
        <f>IFERROR(FRACAS!AN297, "Hata Var")</f>
        <v/>
      </c>
      <c r="BI834" s="114"/>
      <c r="BJ834" s="114"/>
      <c r="BK834" s="105" t="str">
        <f>[4]SayfaKAY!AW294</f>
        <v/>
      </c>
      <c r="BL834" s="105" t="str">
        <f>[4]SayfaKAY!V294</f>
        <v>Üretim</v>
      </c>
      <c r="BM834" s="114"/>
      <c r="BN834" s="171" t="str">
        <f t="shared" si="553"/>
        <v>x yok</v>
      </c>
      <c r="BO834" s="171" t="str">
        <f t="shared" si="554"/>
        <v>aynı gün giderilen arıza</v>
      </c>
      <c r="BP834" s="171" t="str">
        <f t="shared" si="555"/>
        <v>Bir günden fazla süren arıza</v>
      </c>
      <c r="BQ834" s="226">
        <f t="shared" si="556"/>
        <v>850.99999996600673</v>
      </c>
      <c r="BR834" s="226">
        <f t="shared" si="557"/>
        <v>360</v>
      </c>
      <c r="BS834" s="226">
        <f t="shared" si="558"/>
        <v>1210.9999999660067</v>
      </c>
      <c r="BT834" s="114"/>
      <c r="BU834" s="242"/>
      <c r="BV834" s="233">
        <f t="shared" si="559"/>
        <v>3</v>
      </c>
      <c r="BW834" s="226" t="str">
        <f t="shared" si="560"/>
        <v>Evet, çakışma var</v>
      </c>
      <c r="BX834" s="229"/>
      <c r="BY834" s="247">
        <f t="shared" si="561"/>
        <v>0.59097222219861578</v>
      </c>
      <c r="BZ834" s="247">
        <f t="shared" si="562"/>
        <v>0.25</v>
      </c>
      <c r="CA834" s="247">
        <f t="shared" si="563"/>
        <v>0.84097222219861578</v>
      </c>
      <c r="CB834" s="213"/>
      <c r="CC834" s="211"/>
      <c r="CD834" s="196"/>
      <c r="CE834" s="213">
        <v>293</v>
      </c>
      <c r="CF834" s="182">
        <f t="shared" si="564"/>
        <v>45570.617361111101</v>
      </c>
      <c r="CG834" s="182">
        <f t="shared" si="565"/>
        <v>45571.458333333299</v>
      </c>
      <c r="CH834" s="196"/>
      <c r="CI834" s="196"/>
      <c r="CJ834" s="196"/>
      <c r="CK834" s="196">
        <f t="shared" si="566"/>
        <v>0.25</v>
      </c>
      <c r="CL834" s="196">
        <f t="shared" si="567"/>
        <v>0.59097222219861578</v>
      </c>
      <c r="CM834" s="196">
        <f t="shared" si="568"/>
        <v>0.84097222219861578</v>
      </c>
      <c r="CN834" s="114"/>
      <c r="CO834" s="115">
        <f t="shared" si="569"/>
        <v>1210.9999999660067</v>
      </c>
      <c r="CP834" s="116">
        <f t="shared" si="570"/>
        <v>15</v>
      </c>
      <c r="CQ834" s="117">
        <f t="shared" si="571"/>
        <v>0.61736111110076308</v>
      </c>
      <c r="CR834" s="117">
        <f t="shared" si="572"/>
        <v>45571.208333333299</v>
      </c>
      <c r="CS834" s="117">
        <f t="shared" si="573"/>
        <v>45571.458333333299</v>
      </c>
      <c r="CT834" s="118">
        <f t="shared" si="574"/>
        <v>65621650.999999963</v>
      </c>
      <c r="CU834" s="118">
        <f t="shared" si="575"/>
        <v>360</v>
      </c>
      <c r="CV834" s="118">
        <f t="shared" si="576"/>
        <v>65622010.999999963</v>
      </c>
      <c r="CW834" s="119">
        <f t="shared" si="577"/>
        <v>0.99999451403584694</v>
      </c>
    </row>
    <row r="835" spans="1:101" ht="118.5" customHeight="1" x14ac:dyDescent="0.3">
      <c r="A835" s="160" t="str">
        <f>[4]SayfaKAY!C295</f>
        <v>KAY5+6</v>
      </c>
      <c r="B835" s="104" t="str">
        <f>[4]SayfaKAY!D295</f>
        <v>3872(1)</v>
      </c>
      <c r="C835" s="105" t="str">
        <f>[4]SayfaKAY!E295</f>
        <v>MB</v>
      </c>
      <c r="D835" s="105">
        <f>[4]SayfaKAY!F295</f>
        <v>89655</v>
      </c>
      <c r="E835" s="106" t="str">
        <f>[4]SayfaKAY!G295</f>
        <v>BOZ-KAY5+6-FF-294</v>
      </c>
      <c r="F835" s="134">
        <f t="shared" si="538"/>
        <v>45570</v>
      </c>
      <c r="G835" s="135">
        <f t="shared" si="539"/>
        <v>0.64583333329937886</v>
      </c>
      <c r="H835" s="235">
        <f>[4]SayfaKAY!H295</f>
        <v>45570.645833333299</v>
      </c>
      <c r="I835" s="104" t="str">
        <f>[4]SayfaKAY!I295</f>
        <v>Hat/Line</v>
      </c>
      <c r="J835" s="103" t="str">
        <f>IF([4]SayfaKAY!J295="","",IF([4]SayfaKAY!J295="Müşteri","Notified by Customer","Notified by Bozankaya"))</f>
        <v>Notified by Customer</v>
      </c>
      <c r="K835" s="103" t="e">
        <f>VLOOKUP([4]SayfaKAY!L295,#REF!,2,FALSE)</f>
        <v>#REF!</v>
      </c>
      <c r="L835" s="165" t="str">
        <f>[4]SayfaKAY!X295</f>
        <v>HÜRSANPER OTOMOTİV YAN SANAYİ TİCAR</v>
      </c>
      <c r="M835" s="107" t="str">
        <f t="shared" si="540"/>
        <v>KAY5+6-BOZ-KAY5+6-FF-294</v>
      </c>
      <c r="N835" s="105" t="str">
        <f>[4]SayfaKAY!M295</f>
        <v>CB PERDESİ YUKARI KALKMADI. YUKARI BAĞLANARAK GÖRÜŞ SAĞLANABİLDİ. İLDEM 5 KUMSMALL YÖNÜ 18:24 SEFERİ 5 DAKİKA TEHİRLİ ÇIKIŞ YAPTI.</v>
      </c>
      <c r="O835" s="166" t="str">
        <f>[4]SayfaKAY!P295</f>
        <v>C-Uyarı, sürüş devamlılığı</v>
      </c>
      <c r="P835" s="166" t="str">
        <f>[4]SayfaKAY!Q295</f>
        <v>B(Servisten çekmeye etki eden arıza)</v>
      </c>
      <c r="Q835" s="166" t="str">
        <f>[4]SayfaKAY!R295</f>
        <v>N.A(Yaralanma yok)</v>
      </c>
      <c r="R835" s="132" t="str" cm="1">
        <f t="array" ref="R835">IF([4]SayfaKAY!U295="","",_xlfn.IFS([4]SayfaKAY!U295="Bozankaya","Bozankaya",[4]SayfaKAY!U295="Müşteri","Customer",[4]SayfaKAY!U295="Tedarikçi","Equipment Supplier"))</f>
        <v>Bozankaya</v>
      </c>
      <c r="S835" s="204" t="str">
        <f>[4]SayfaKAY!N295</f>
        <v>AYAR YAPILDI KABİN PERDESİ AŞAĞI YUKARI HAREKET EDİYOR.</v>
      </c>
      <c r="T835" s="133" t="str">
        <f>[4]SayfaKAY!AD295</f>
        <v>*Ekipman tamir edilecek</v>
      </c>
      <c r="U835" s="132" t="str">
        <f>[4]SayfaKAY!W295</f>
        <v>Evet</v>
      </c>
      <c r="V835" s="108">
        <f>[4]SayfaKAY!AZ295</f>
        <v>1</v>
      </c>
      <c r="W835" s="136">
        <f t="shared" si="541"/>
        <v>45571</v>
      </c>
      <c r="X835" s="137" t="str">
        <f t="shared" si="542"/>
        <v>05:00</v>
      </c>
      <c r="Y835" s="235">
        <f>[4]SayfaKAY!AE295</f>
        <v>45571.208333333299</v>
      </c>
      <c r="Z835" s="109">
        <f t="shared" si="543"/>
        <v>45571</v>
      </c>
      <c r="AA835" s="110" t="str">
        <f t="shared" si="544"/>
        <v>07:00</v>
      </c>
      <c r="AB835" s="182">
        <f>[4]SayfaKAY!BA295</f>
        <v>45571.291666666701</v>
      </c>
      <c r="AC835" s="257">
        <f t="shared" si="545"/>
        <v>930.00000009778887</v>
      </c>
      <c r="AD835" s="111">
        <f t="shared" si="546"/>
        <v>45571</v>
      </c>
      <c r="AE835" s="111" t="str">
        <f t="shared" si="547"/>
        <v>07:00</v>
      </c>
      <c r="AF835" s="235">
        <f>[4]SayfaKAY!BA295</f>
        <v>45571.291666666701</v>
      </c>
      <c r="AG835" s="179" t="str">
        <f>[4]SayfaKAY!S295</f>
        <v>(II) Aynı Araçta Tekrarlayan Arıza</v>
      </c>
      <c r="AH835" s="178" t="str">
        <f t="shared" si="548"/>
        <v>Bu Arıza Aracın Servise Verilmesine Engel</v>
      </c>
      <c r="AI835" s="163" t="str">
        <f>[4]SayfaKAY!AV295</f>
        <v/>
      </c>
      <c r="AJ835" s="164" t="str">
        <f t="shared" si="549"/>
        <v/>
      </c>
      <c r="AK835" s="164" t="str">
        <f t="shared" si="550"/>
        <v/>
      </c>
      <c r="AL835" s="112" t="str">
        <f>[4]SayfaKAY!AX295</f>
        <v/>
      </c>
      <c r="AM835" s="257" cm="1">
        <f t="array" ref="AM835">IFERROR(IF(AND(P835&lt;&gt;"D(Arıza Değil)",AH835="Bu Arıza Aracın Servise Verilmesine Engel Değil"),
IF(Z835-F835&gt;0,(AB835-Y835)*24*60,
IF(OR(AND(G835&gt;$AS$1,G835&lt;$AT$1),AND(G835&gt;$AU$1,G835&lt;$AV$1)),
(AF835-H835)*24*60,     BH:BH0)),        AN835),0)</f>
        <v>930.00000009778887</v>
      </c>
      <c r="AN835" s="257">
        <f t="shared" si="551"/>
        <v>930.00000009778887</v>
      </c>
      <c r="AO835" s="174" t="str">
        <f>[4]SayfaKAY!AG295</f>
        <v>Bozankaya</v>
      </c>
      <c r="AP835" s="174" t="str">
        <f>[4]SayfaKAY!AI295</f>
        <v>T910-7001</v>
      </c>
      <c r="AQ835" s="174" t="str">
        <f>[4]SayfaKAY!AQ295</f>
        <v/>
      </c>
      <c r="AR835" s="174" t="str">
        <f>[4]SayfaKAY!AH295</f>
        <v>MOTORLU ÖN PERDE</v>
      </c>
      <c r="AS835" s="174">
        <f>[4]SayfaKAY!AJ295</f>
        <v>1</v>
      </c>
      <c r="AT835" s="175" t="str">
        <f>[4]SayfaKAY!AM295</f>
        <v/>
      </c>
      <c r="AU835" s="176" t="str">
        <f>[4]SayfaKAY!AL295</f>
        <v/>
      </c>
      <c r="AV835" s="176" t="str">
        <f>[4]SayfaKAY!AP295</f>
        <v/>
      </c>
      <c r="AW835" s="177" t="str">
        <f>[4]SayfaKAY!AT295</f>
        <v/>
      </c>
      <c r="AX835" s="194">
        <f t="shared" si="552"/>
        <v>10230.000001075678</v>
      </c>
      <c r="AY835" s="168"/>
      <c r="AZ835" s="167"/>
      <c r="BA835" s="113"/>
      <c r="BB835" s="171" t="str">
        <f>IF($AQ$1="X", IF(AND(G835&gt;=$AS$1,G835&lt;=$AT$1),IF(P835&lt;&gt;"D(Arıza Değil)",AC835,0), IF(AND(G835&gt;=$AU$1,G835&lt;=$AV$1),IF(P835&lt;&gt;"D(Arıza Değil)",AC835,0), "")), "")</f>
        <v/>
      </c>
      <c r="BC835" s="114"/>
      <c r="BD835" s="114"/>
      <c r="BE835" s="114"/>
      <c r="BF835" s="114"/>
      <c r="BG835" s="114"/>
      <c r="BH835" s="114" t="str">
        <f>IFERROR(FRACAS!AN298, "Hata Var")</f>
        <v/>
      </c>
      <c r="BI835" s="114"/>
      <c r="BJ835" s="114"/>
      <c r="BK835" s="105" t="str">
        <f>[4]SayfaKAY!AW295</f>
        <v/>
      </c>
      <c r="BL835" s="105" t="str">
        <f>[4]SayfaKAY!V295</f>
        <v>Üretim</v>
      </c>
      <c r="BM835" s="114"/>
      <c r="BN835" s="171" t="str">
        <f t="shared" si="553"/>
        <v>x yok</v>
      </c>
      <c r="BO835" s="171" t="str">
        <f t="shared" si="554"/>
        <v>aynı gün giderilen arıza</v>
      </c>
      <c r="BP835" s="171" t="str">
        <f t="shared" si="555"/>
        <v>Bir günden fazla süren arıza</v>
      </c>
      <c r="BQ835" s="226">
        <f t="shared" si="556"/>
        <v>810</v>
      </c>
      <c r="BR835" s="226">
        <f t="shared" si="557"/>
        <v>120.00000009778887</v>
      </c>
      <c r="BS835" s="226">
        <f t="shared" si="558"/>
        <v>930.00000009778887</v>
      </c>
      <c r="BT835" s="114"/>
      <c r="BU835" s="242"/>
      <c r="BV835" s="233">
        <f t="shared" si="559"/>
        <v>4</v>
      </c>
      <c r="BW835" s="226" t="str">
        <f t="shared" si="560"/>
        <v>Evet, çakışma var</v>
      </c>
      <c r="BX835" s="229"/>
      <c r="BY835" s="247">
        <f t="shared" si="561"/>
        <v>0.5625</v>
      </c>
      <c r="BZ835" s="247">
        <f t="shared" si="562"/>
        <v>8.3333333401242271E-2</v>
      </c>
      <c r="CA835" s="247">
        <f t="shared" si="563"/>
        <v>0.64583333340124227</v>
      </c>
      <c r="CB835" s="213"/>
      <c r="CC835" s="211"/>
      <c r="CD835" s="196"/>
      <c r="CE835" s="213">
        <v>294</v>
      </c>
      <c r="CF835" s="182">
        <f t="shared" si="564"/>
        <v>45570.645833333299</v>
      </c>
      <c r="CG835" s="182">
        <f t="shared" si="565"/>
        <v>45571.291666666701</v>
      </c>
      <c r="CH835" s="196"/>
      <c r="CI835" s="196"/>
      <c r="CJ835" s="196"/>
      <c r="CK835" s="196">
        <f t="shared" si="566"/>
        <v>8.3333333401242271E-2</v>
      </c>
      <c r="CL835" s="196">
        <f t="shared" si="567"/>
        <v>0.5625</v>
      </c>
      <c r="CM835" s="196">
        <f t="shared" si="568"/>
        <v>0.64583333340124227</v>
      </c>
      <c r="CN835" s="114"/>
      <c r="CO835" s="115">
        <f t="shared" si="569"/>
        <v>930.00000009778887</v>
      </c>
      <c r="CP835" s="116">
        <f t="shared" si="570"/>
        <v>5.0000000040745363</v>
      </c>
      <c r="CQ835" s="117">
        <f t="shared" si="571"/>
        <v>0.64583333329937886</v>
      </c>
      <c r="CR835" s="117">
        <f t="shared" si="572"/>
        <v>45571.208333333299</v>
      </c>
      <c r="CS835" s="117">
        <f t="shared" si="573"/>
        <v>45571.291666666701</v>
      </c>
      <c r="CT835" s="118">
        <f t="shared" si="574"/>
        <v>65621610</v>
      </c>
      <c r="CU835" s="118">
        <f t="shared" si="575"/>
        <v>120.00000009778887</v>
      </c>
      <c r="CV835" s="118">
        <f t="shared" si="576"/>
        <v>65621730.000000097</v>
      </c>
      <c r="CW835" s="119">
        <f t="shared" si="577"/>
        <v>0.99999817133745028</v>
      </c>
    </row>
    <row r="836" spans="1:101" ht="118.5" customHeight="1" x14ac:dyDescent="0.3">
      <c r="A836" s="160" t="str">
        <f>[4]SayfaKAY!C289</f>
        <v>KAY5+6</v>
      </c>
      <c r="B836" s="104" t="str">
        <f>[4]SayfaKAY!D289</f>
        <v>3875(4)</v>
      </c>
      <c r="C836" s="105" t="str">
        <f>[4]SayfaKAY!E289</f>
        <v>MB</v>
      </c>
      <c r="D836" s="105">
        <f>[4]SayfaKAY!F289</f>
        <v>67228</v>
      </c>
      <c r="E836" s="106" t="str">
        <f>[4]SayfaKAY!G289</f>
        <v>BOZ-KAY5+6-FF-288</v>
      </c>
      <c r="F836" s="134">
        <f t="shared" si="538"/>
        <v>45569</v>
      </c>
      <c r="G836" s="135">
        <f t="shared" si="539"/>
        <v>0.31319444440305233</v>
      </c>
      <c r="H836" s="235">
        <f>[4]SayfaKAY!H289</f>
        <v>45569.313194444403</v>
      </c>
      <c r="I836" s="104" t="str">
        <f>[4]SayfaKAY!I289</f>
        <v>Hat/Line</v>
      </c>
      <c r="J836" s="103" t="str">
        <f>IF([4]SayfaKAY!J289="","",IF([4]SayfaKAY!J289="Müşteri","Notified by Customer","Notified by Bozankaya"))</f>
        <v>Notified by Customer</v>
      </c>
      <c r="K836" s="103" t="e">
        <f>VLOOKUP([4]SayfaKAY!L289,#REF!,2,FALSE)</f>
        <v>#REF!</v>
      </c>
      <c r="L836" s="165" t="str">
        <f>[4]SayfaKAY!X289</f>
        <v>TMS MARS KAUÇUK ANONİM ŞİRKETİ</v>
      </c>
      <c r="M836" s="107" t="str">
        <f t="shared" si="540"/>
        <v>KAY5+6-BOZ-KAY5+6-FF-288</v>
      </c>
      <c r="N836" s="105" t="str">
        <f>[4]SayfaKAY!M289</f>
        <v>MB SOL ASKI TAKOZU ÜRETİM HATASI MEVCUT</v>
      </c>
      <c r="O836" s="166" t="str">
        <f>[4]SayfaKAY!P289</f>
        <v>A-Sürüşü engeller</v>
      </c>
      <c r="P836" s="166" t="str">
        <f>[4]SayfaKAY!Q289</f>
        <v>B(Servisten çekmeye etki eden arıza)</v>
      </c>
      <c r="Q836" s="166" t="str">
        <f>[4]SayfaKAY!R289</f>
        <v>N.A(Yaralanma yok)</v>
      </c>
      <c r="R836" s="132" t="str" cm="1">
        <f t="array" ref="R836">IF([4]SayfaKAY!U289="","",_xlfn.IFS([4]SayfaKAY!U289="Bozankaya","Bozankaya",[4]SayfaKAY!U289="Müşteri","Customer",[4]SayfaKAY!U289="Tedarikçi","Equipment Supplier"))</f>
        <v>Equipment Supplier</v>
      </c>
      <c r="S836" s="204" t="str">
        <f>[4]SayfaKAY!N289</f>
        <v>ASKI TAKOZU DEĞİŞİMİ YAPILDI</v>
      </c>
      <c r="T836" s="133" t="str">
        <f>[4]SayfaKAY!AD289</f>
        <v>*Ekipman değiştirilecek</v>
      </c>
      <c r="U836" s="132" t="str">
        <f>[4]SayfaKAY!W289</f>
        <v/>
      </c>
      <c r="V836" s="108">
        <f>[4]SayfaKAY!AZ289</f>
        <v>4</v>
      </c>
      <c r="W836" s="136">
        <f t="shared" si="541"/>
        <v>45569</v>
      </c>
      <c r="X836" s="137" t="str">
        <f t="shared" si="542"/>
        <v>07:33</v>
      </c>
      <c r="Y836" s="235">
        <f>[4]SayfaKAY!AE289</f>
        <v>45569.314583333296</v>
      </c>
      <c r="Z836" s="109">
        <f t="shared" si="543"/>
        <v>45569</v>
      </c>
      <c r="AA836" s="110" t="str">
        <f t="shared" si="544"/>
        <v>15:00</v>
      </c>
      <c r="AB836" s="182">
        <f>[4]SayfaKAY!BA289</f>
        <v>45569.625</v>
      </c>
      <c r="AC836" s="257">
        <f t="shared" si="545"/>
        <v>449.00000005960464</v>
      </c>
      <c r="AD836" s="111">
        <f t="shared" si="546"/>
        <v>45569</v>
      </c>
      <c r="AE836" s="111" t="str">
        <f t="shared" si="547"/>
        <v>15:00</v>
      </c>
      <c r="AF836" s="235">
        <f>[4]SayfaKAY!BA289</f>
        <v>45569.625</v>
      </c>
      <c r="AG836" s="179" t="str">
        <f>[4]SayfaKAY!S289</f>
        <v>(I) İlk Defa Karşılaşılan Arıza</v>
      </c>
      <c r="AH836" s="178" t="str">
        <f t="shared" si="548"/>
        <v>Bu Arıza Aracın Servise Verilmesine Engel</v>
      </c>
      <c r="AI836" s="163" t="str">
        <f>[4]SayfaKAY!AV289</f>
        <v/>
      </c>
      <c r="AJ836" s="164" t="str">
        <f t="shared" si="549"/>
        <v/>
      </c>
      <c r="AK836" s="164" t="str">
        <f t="shared" si="550"/>
        <v/>
      </c>
      <c r="AL836" s="112" t="str">
        <f>[4]SayfaKAY!AX289</f>
        <v/>
      </c>
      <c r="AM836" s="257" cm="1">
        <f t="array" ref="AM836">IFERROR(IF(AND(P836&lt;&gt;"D(Arıza Değil)",AH836="Bu Arıza Aracın Servise Verilmesine Engel Değil"),
IF(Z836-F836&gt;0,(AB836-Y836)*24*60,
IF(OR(AND(G836&gt;$AS$1,G836&lt;$AT$1),AND(G836&gt;$AU$1,G836&lt;$AV$1)),
(AF836-H836)*24*60,     BH:BH0)),        AN836),0)</f>
        <v>449.00000005960464</v>
      </c>
      <c r="AN836" s="257">
        <f t="shared" si="551"/>
        <v>449.00000005960464</v>
      </c>
      <c r="AO836" s="174" t="str">
        <f>[4]SayfaKAY!AG289</f>
        <v>Bozankaya</v>
      </c>
      <c r="AP836" s="174" t="str">
        <f>[4]SayfaKAY!AI289</f>
        <v>B120-7050</v>
      </c>
      <c r="AQ836" s="174" t="str">
        <f>[4]SayfaKAY!AQ289</f>
        <v>440011103</v>
      </c>
      <c r="AR836" s="174" t="str">
        <f>[4]SayfaKAY!AH289</f>
        <v>ASKI TAKOZU</v>
      </c>
      <c r="AS836" s="174">
        <f>[4]SayfaKAY!AJ289</f>
        <v>1</v>
      </c>
      <c r="AT836" s="175" t="str">
        <f>[4]SayfaKAY!AM289</f>
        <v/>
      </c>
      <c r="AU836" s="176" t="str">
        <f>[4]SayfaKAY!AL289</f>
        <v/>
      </c>
      <c r="AV836" s="176" t="str">
        <f>[4]SayfaKAY!AP289</f>
        <v/>
      </c>
      <c r="AW836" s="177" t="str">
        <f>[4]SayfaKAY!AT289</f>
        <v/>
      </c>
      <c r="AX836" s="194">
        <f t="shared" si="552"/>
        <v>19756.000002622604</v>
      </c>
      <c r="AY836" s="168"/>
      <c r="AZ836" s="167"/>
      <c r="BA836" s="113"/>
      <c r="BB836" s="171" t="str">
        <f>IF($AQ$1="X", IF(AND(G836&gt;=$AS$1,G836&lt;=$AT$1),IF(P836&lt;&gt;"D(Arıza Değil)",AC836,0), IF(AND(G836&gt;=$AU$1,G836&lt;=$AV$1),IF(P836&lt;&gt;"D(Arıza Değil)",AC836,0), "")), "")</f>
        <v/>
      </c>
      <c r="BC836" s="114"/>
      <c r="BD836" s="114"/>
      <c r="BE836" s="114"/>
      <c r="BF836" s="114"/>
      <c r="BG836" s="114"/>
      <c r="BH836" s="114" t="str">
        <f>IFERROR(FRACAS!AN292, "Hata Var")</f>
        <v/>
      </c>
      <c r="BI836" s="114"/>
      <c r="BJ836" s="114"/>
      <c r="BK836" s="105" t="str">
        <f>[4]SayfaKAY!AW289</f>
        <v/>
      </c>
      <c r="BL836" s="105" t="str">
        <f>[4]SayfaKAY!V289</f>
        <v>Bozankaya</v>
      </c>
      <c r="BM836" s="114"/>
      <c r="BN836" s="171" t="str">
        <f t="shared" si="553"/>
        <v>x yok</v>
      </c>
      <c r="BO836" s="171" t="str">
        <f t="shared" si="554"/>
        <v>aynı gün giderilen arıza</v>
      </c>
      <c r="BP836" s="171" t="str">
        <f t="shared" si="555"/>
        <v>aynı gün giderilen arıza</v>
      </c>
      <c r="BQ836" s="226">
        <f t="shared" si="556"/>
        <v>2.000000006519258</v>
      </c>
      <c r="BR836" s="226">
        <f t="shared" si="557"/>
        <v>447.00000005308539</v>
      </c>
      <c r="BS836" s="226">
        <f t="shared" si="558"/>
        <v>449.00000005960464</v>
      </c>
      <c r="BT836" s="114"/>
      <c r="BU836" s="242"/>
      <c r="BV836" s="233">
        <f t="shared" si="559"/>
        <v>4</v>
      </c>
      <c r="BW836" s="226" t="str">
        <f t="shared" si="560"/>
        <v>Evet, çakışma var</v>
      </c>
      <c r="BX836" s="229"/>
      <c r="BY836" s="247">
        <f t="shared" si="561"/>
        <v>1.3888888934161514E-3</v>
      </c>
      <c r="BZ836" s="247">
        <f t="shared" si="562"/>
        <v>0.31041666670353152</v>
      </c>
      <c r="CA836" s="247">
        <f t="shared" si="563"/>
        <v>0.31180555559694767</v>
      </c>
      <c r="CB836" s="213"/>
      <c r="CC836" s="211"/>
      <c r="CD836" s="196"/>
      <c r="CE836" s="213">
        <v>288</v>
      </c>
      <c r="CF836" s="182">
        <f t="shared" si="564"/>
        <v>45569.313194444403</v>
      </c>
      <c r="CG836" s="182">
        <f t="shared" si="565"/>
        <v>45569.625</v>
      </c>
      <c r="CH836" s="196"/>
      <c r="CI836" s="196"/>
      <c r="CJ836" s="196"/>
      <c r="CK836" s="196">
        <f t="shared" si="566"/>
        <v>0.31041666670353152</v>
      </c>
      <c r="CL836" s="196">
        <f t="shared" si="567"/>
        <v>1.3888888934161514E-3</v>
      </c>
      <c r="CM836" s="196">
        <f t="shared" si="568"/>
        <v>0.31180555559694767</v>
      </c>
      <c r="CN836" s="114"/>
      <c r="CO836" s="115">
        <f t="shared" si="569"/>
        <v>449.00000005960464</v>
      </c>
      <c r="CP836" s="116">
        <f t="shared" si="570"/>
        <v>18.625000002211891</v>
      </c>
      <c r="CQ836" s="117">
        <f t="shared" si="571"/>
        <v>0.31319444440305233</v>
      </c>
      <c r="CR836" s="117">
        <f t="shared" si="572"/>
        <v>45569.314583333296</v>
      </c>
      <c r="CS836" s="117">
        <f t="shared" si="573"/>
        <v>45569.625</v>
      </c>
      <c r="CT836" s="118">
        <f t="shared" si="574"/>
        <v>65619362.000000007</v>
      </c>
      <c r="CU836" s="118">
        <f t="shared" si="575"/>
        <v>447.00000005308539</v>
      </c>
      <c r="CV836" s="118">
        <f t="shared" si="576"/>
        <v>65619809.00000006</v>
      </c>
      <c r="CW836" s="119">
        <f t="shared" si="577"/>
        <v>0.99999318803259463</v>
      </c>
    </row>
    <row r="837" spans="1:101" ht="118.5" customHeight="1" x14ac:dyDescent="0.3">
      <c r="A837" s="160" t="str">
        <f>[4]SayfaKAY!C290</f>
        <v>KAY5+6</v>
      </c>
      <c r="B837" s="104" t="str">
        <f>[4]SayfaKAY!D290</f>
        <v>3879(8)</v>
      </c>
      <c r="C837" s="105" t="str">
        <f>[4]SayfaKAY!E290</f>
        <v>MA</v>
      </c>
      <c r="D837" s="105">
        <f>[4]SayfaKAY!F290</f>
        <v>55092</v>
      </c>
      <c r="E837" s="106" t="str">
        <f>[4]SayfaKAY!G290</f>
        <v>BOZ-KAY5+6-FF-289</v>
      </c>
      <c r="F837" s="193">
        <f t="shared" si="538"/>
        <v>45569</v>
      </c>
      <c r="G837" s="135">
        <f t="shared" si="539"/>
        <v>0.44444444440159714</v>
      </c>
      <c r="H837" s="235">
        <f>[4]SayfaKAY!H290</f>
        <v>45569.444444444402</v>
      </c>
      <c r="I837" s="104" t="str">
        <f>[4]SayfaKAY!I290</f>
        <v>Hat/Line</v>
      </c>
      <c r="J837" s="103" t="str">
        <f>IF([4]SayfaKAY!J290="","",IF([4]SayfaKAY!J290="Müşteri","Notified by Customer","Notified by Bozankaya"))</f>
        <v>Notified by Customer</v>
      </c>
      <c r="K837" s="103" t="e">
        <f>VLOOKUP([4]SayfaKAY!L290,#REF!,2,FALSE)</f>
        <v>#REF!</v>
      </c>
      <c r="L837" s="165" t="str">
        <f>[4]SayfaKAY!X290</f>
        <v>ALFA UNİON, A.S.</v>
      </c>
      <c r="M837" s="107" t="str">
        <f t="shared" si="540"/>
        <v>KAY5+6-BOZ-KAY5+6-FF-289</v>
      </c>
      <c r="N837" s="105" t="str">
        <f>[4]SayfaKAY!M290</f>
        <v>CA kabin el zili çalışmıyor bazen kendiliğinden çalışıyor.</v>
      </c>
      <c r="O837" s="166" t="str">
        <f>[4]SayfaKAY!P290</f>
        <v>C-Uyarı, sürüş devamlılığı</v>
      </c>
      <c r="P837" s="166" t="str">
        <f>[4]SayfaKAY!Q290</f>
        <v>B(Servisten çekmeye etki eden arıza)</v>
      </c>
      <c r="Q837" s="166" t="str">
        <f>[4]SayfaKAY!R290</f>
        <v>N.A(Yaralanma yok)</v>
      </c>
      <c r="R837" s="132" t="str" cm="1">
        <f t="array" ref="R837">IF([4]SayfaKAY!U290="","",_xlfn.IFS([4]SayfaKAY!U290="Bozankaya","Bozankaya",[4]SayfaKAY!U290="Müşteri","Customer",[4]SayfaKAY!U290="Tedarikçi","Equipment Supplier"))</f>
        <v>Equipment Supplier</v>
      </c>
      <c r="S837" s="204" t="str">
        <f>[4]SayfaKAY!N290</f>
        <v>Zil çanı değiştirilerek arıza giderildi.</v>
      </c>
      <c r="T837" s="133" t="str">
        <f>[4]SayfaKAY!AD290</f>
        <v>*Ekipman değiştirilecek</v>
      </c>
      <c r="U837" s="132" t="str">
        <f>[4]SayfaKAY!W290</f>
        <v>Hayır</v>
      </c>
      <c r="V837" s="108">
        <f>[4]SayfaKAY!AZ290</f>
        <v>1</v>
      </c>
      <c r="W837" s="136">
        <f t="shared" si="541"/>
        <v>45569</v>
      </c>
      <c r="X837" s="137" t="str">
        <f t="shared" si="542"/>
        <v>11:00</v>
      </c>
      <c r="Y837" s="235">
        <f>[4]SayfaKAY!AE290</f>
        <v>45569.458333333299</v>
      </c>
      <c r="Z837" s="192">
        <f t="shared" si="543"/>
        <v>45569</v>
      </c>
      <c r="AA837" s="110" t="str">
        <f t="shared" si="544"/>
        <v>13:00</v>
      </c>
      <c r="AB837" s="182">
        <f>[4]SayfaKAY!BA290</f>
        <v>45569.541666666701</v>
      </c>
      <c r="AC837" s="257">
        <f t="shared" si="545"/>
        <v>140.00000011059456</v>
      </c>
      <c r="AD837" s="111">
        <f t="shared" si="546"/>
        <v>45569</v>
      </c>
      <c r="AE837" s="111" t="str">
        <f t="shared" si="547"/>
        <v>13:00</v>
      </c>
      <c r="AF837" s="235">
        <f>[4]SayfaKAY!BA290</f>
        <v>45569.541666666701</v>
      </c>
      <c r="AG837" s="179" t="str">
        <f>[4]SayfaKAY!S290</f>
        <v>(I) İlk Defa Karşılaşılan Arıza</v>
      </c>
      <c r="AH837" s="178" t="str">
        <f t="shared" si="548"/>
        <v>Bu Arıza Aracın Servise Verilmesine Engel</v>
      </c>
      <c r="AI837" s="163" t="str">
        <f>[4]SayfaKAY!AV290</f>
        <v/>
      </c>
      <c r="AJ837" s="164" t="str">
        <f t="shared" si="549"/>
        <v/>
      </c>
      <c r="AK837" s="164" t="str">
        <f t="shared" si="550"/>
        <v/>
      </c>
      <c r="AL837" s="112" t="str">
        <f>[4]SayfaKAY!AX290</f>
        <v/>
      </c>
      <c r="AM837" s="257" cm="1">
        <f t="array" ref="AM837">IFERROR(IF(AND(P837&lt;&gt;"D(Arıza Değil)",AH837="Bu Arıza Aracın Servise Verilmesine Engel Değil"),
IF(Z837-F837&gt;0,(AB837-Y837)*24*60,
IF(OR(AND(G837&gt;$AS$1,G837&lt;$AT$1),AND(G837&gt;$AU$1,G837&lt;$AV$1)),
(AF837-H837)*24*60,     BH:BH0)),        AN837),0)</f>
        <v>140.00000011059456</v>
      </c>
      <c r="AN837" s="257">
        <f t="shared" si="551"/>
        <v>140.00000011059456</v>
      </c>
      <c r="AO837" s="174" t="str">
        <f>[4]SayfaKAY!AG290</f>
        <v>BOZANKAYA</v>
      </c>
      <c r="AP837" s="174" t="str">
        <f>[4]SayfaKAY!AI290</f>
        <v>E385-7001</v>
      </c>
      <c r="AQ837" s="174" t="str">
        <f>[4]SayfaKAY!AQ290</f>
        <v/>
      </c>
      <c r="AR837" s="174" t="str">
        <f>[4]SayfaKAY!AH290</f>
        <v>ALFA UNION ZIL</v>
      </c>
      <c r="AS837" s="174">
        <f>[4]SayfaKAY!AJ290</f>
        <v>1</v>
      </c>
      <c r="AT837" s="175" t="str">
        <f>[4]SayfaKAY!AM290</f>
        <v/>
      </c>
      <c r="AU837" s="176" t="str">
        <f>[4]SayfaKAY!AL290</f>
        <v/>
      </c>
      <c r="AV837" s="176" t="str">
        <f>[4]SayfaKAY!AP290</f>
        <v/>
      </c>
      <c r="AW837" s="177" t="str">
        <f>[4]SayfaKAY!AT290</f>
        <v/>
      </c>
      <c r="AX837" s="194">
        <f t="shared" si="552"/>
        <v>1540.0000012165401</v>
      </c>
      <c r="AY837" s="168"/>
      <c r="AZ837" s="167"/>
      <c r="BA837" s="113"/>
      <c r="BB837" s="171"/>
      <c r="BC837" s="114"/>
      <c r="BD837" s="114"/>
      <c r="BE837" s="114"/>
      <c r="BF837" s="114"/>
      <c r="BG837" s="114"/>
      <c r="BH837" s="114" t="str">
        <f>IFERROR(FRACAS!AN293, "Hata Var")</f>
        <v/>
      </c>
      <c r="BI837" s="114"/>
      <c r="BJ837" s="114"/>
      <c r="BK837" s="105" t="str">
        <f>[4]SayfaKAY!AW290</f>
        <v/>
      </c>
      <c r="BL837" s="105" t="str">
        <f>[4]SayfaKAY!V290</f>
        <v>Bozankaya</v>
      </c>
      <c r="BM837" s="114"/>
      <c r="BN837" s="171" t="str">
        <f t="shared" si="553"/>
        <v>x yok</v>
      </c>
      <c r="BO837" s="171" t="b">
        <f t="shared" si="554"/>
        <v>0</v>
      </c>
      <c r="BP837" s="171" t="b">
        <f t="shared" si="555"/>
        <v>0</v>
      </c>
      <c r="BQ837" s="226">
        <f t="shared" si="556"/>
        <v>20.000000012805685</v>
      </c>
      <c r="BR837" s="226">
        <f t="shared" si="557"/>
        <v>120.00000009778887</v>
      </c>
      <c r="BS837" s="226">
        <f t="shared" si="558"/>
        <v>140.00000011059456</v>
      </c>
      <c r="BT837" s="114"/>
      <c r="BU837" s="242"/>
      <c r="BV837" s="233">
        <f t="shared" si="559"/>
        <v>2</v>
      </c>
      <c r="BW837" s="226" t="str">
        <f t="shared" si="560"/>
        <v>Evet, çakışma var</v>
      </c>
      <c r="BX837" s="229"/>
      <c r="BY837" s="247">
        <f t="shared" si="561"/>
        <v>1.3888888897781726E-2</v>
      </c>
      <c r="BZ837" s="247">
        <f t="shared" si="562"/>
        <v>8.3333333401242271E-2</v>
      </c>
      <c r="CA837" s="247">
        <f t="shared" si="563"/>
        <v>9.7222222299023997E-2</v>
      </c>
      <c r="CB837" s="213"/>
      <c r="CC837" s="211"/>
      <c r="CD837" s="196"/>
      <c r="CE837" s="213">
        <v>289</v>
      </c>
      <c r="CF837" s="182">
        <f t="shared" si="564"/>
        <v>45569.444444444402</v>
      </c>
      <c r="CG837" s="182">
        <f t="shared" si="565"/>
        <v>45569.541666666701</v>
      </c>
      <c r="CH837" s="196"/>
      <c r="CI837" s="196"/>
      <c r="CJ837" s="196"/>
      <c r="CK837" s="196">
        <f t="shared" si="566"/>
        <v>8.3333333401242271E-2</v>
      </c>
      <c r="CL837" s="196">
        <f t="shared" si="567"/>
        <v>1.3888888897781726E-2</v>
      </c>
      <c r="CM837" s="196">
        <f t="shared" si="568"/>
        <v>9.7222222299023997E-2</v>
      </c>
      <c r="CN837" s="114"/>
      <c r="CO837" s="115">
        <f t="shared" si="569"/>
        <v>140.00000011059456</v>
      </c>
      <c r="CP837" s="116">
        <f t="shared" si="570"/>
        <v>5.0000000040745363</v>
      </c>
      <c r="CQ837" s="117">
        <f t="shared" si="571"/>
        <v>0.44444444440159714</v>
      </c>
      <c r="CR837" s="117">
        <f t="shared" si="572"/>
        <v>45569.458333333299</v>
      </c>
      <c r="CS837" s="117">
        <f t="shared" si="573"/>
        <v>45569.541666666701</v>
      </c>
      <c r="CT837" s="118">
        <f t="shared" si="574"/>
        <v>65619380.000000015</v>
      </c>
      <c r="CU837" s="118">
        <f t="shared" si="575"/>
        <v>120.00000009778887</v>
      </c>
      <c r="CV837" s="118">
        <f t="shared" si="576"/>
        <v>65619500.000000112</v>
      </c>
      <c r="CW837" s="119">
        <f t="shared" si="577"/>
        <v>0.99999817127530544</v>
      </c>
    </row>
    <row r="838" spans="1:101" ht="118.5" customHeight="1" x14ac:dyDescent="0.3">
      <c r="A838" s="160" t="str">
        <f>[4]SayfaKAY!C291</f>
        <v>KAY5+6</v>
      </c>
      <c r="B838" s="104" t="str">
        <f>[4]SayfaKAY!D291</f>
        <v>3879(8)</v>
      </c>
      <c r="C838" s="105" t="str">
        <f>[4]SayfaKAY!E291</f>
        <v>MA</v>
      </c>
      <c r="D838" s="105">
        <f>[4]SayfaKAY!F291</f>
        <v>54890</v>
      </c>
      <c r="E838" s="106" t="str">
        <f>[4]SayfaKAY!G291</f>
        <v>BOZ-KAY5+6-FF-290</v>
      </c>
      <c r="F838" s="134">
        <f t="shared" ref="F838:F901" si="579">IF(H838="","",INT(H838))</f>
        <v>45569</v>
      </c>
      <c r="G838" s="135">
        <f t="shared" ref="G838:G901" si="580">IF(H838="","",MOD(H838,1))</f>
        <v>0.57222222220298136</v>
      </c>
      <c r="H838" s="235">
        <f>[4]SayfaKAY!H291</f>
        <v>45569.572222222203</v>
      </c>
      <c r="I838" s="104" t="str">
        <f>[4]SayfaKAY!I291</f>
        <v>Hat/Line</v>
      </c>
      <c r="J838" s="103" t="str">
        <f>IF([4]SayfaKAY!J291="","",IF([4]SayfaKAY!J291="Müşteri","Notified by Customer","Notified by Bozankaya"))</f>
        <v>Notified by Customer</v>
      </c>
      <c r="K838" s="103" t="e">
        <f>VLOOKUP([4]SayfaKAY!L291,#REF!,2,FALSE)</f>
        <v>#REF!</v>
      </c>
      <c r="L838" s="165" t="str">
        <f>[4]SayfaKAY!X291</f>
        <v>ALFA UNİON, A.S.</v>
      </c>
      <c r="M838" s="107" t="str">
        <f t="shared" ref="M838:M901" si="581">IF( E838="", "", A838&amp;"-"&amp;E838)</f>
        <v>KAY5+6-BOZ-KAY5+6-FF-290</v>
      </c>
      <c r="N838" s="105" t="str">
        <f>[4]SayfaKAY!M291</f>
        <v>Zil kesik kesik çalışıyordu</v>
      </c>
      <c r="O838" s="166" t="str">
        <f>[4]SayfaKAY!P291</f>
        <v>C-Uyarı, sürüş devamlılığı</v>
      </c>
      <c r="P838" s="166" t="str">
        <f>[4]SayfaKAY!Q291</f>
        <v>B(Servisten çekmeye etki eden arıza)</v>
      </c>
      <c r="Q838" s="166" t="str">
        <f>[4]SayfaKAY!R291</f>
        <v>N.A(Yaralanma yok)</v>
      </c>
      <c r="R838" s="132" t="str" cm="1">
        <f t="array" ref="R838">IF([4]SayfaKAY!U291="","",_xlfn.IFS([4]SayfaKAY!U291="Bozankaya","Bozankaya",[4]SayfaKAY!U291="Müşteri","Customer",[4]SayfaKAY!U291="Tedarikçi","Equipment Supplier"))</f>
        <v>Equipment Supplier</v>
      </c>
      <c r="S838" s="204" t="str">
        <f>[4]SayfaKAY!N291</f>
        <v>Zil değişimi yapıldı</v>
      </c>
      <c r="T838" s="133" t="str">
        <f>[4]SayfaKAY!AD291</f>
        <v>*Ekipman değiştirilecek</v>
      </c>
      <c r="U838" s="132" t="str">
        <f>[4]SayfaKAY!W291</f>
        <v>Evet</v>
      </c>
      <c r="V838" s="108">
        <f>[4]SayfaKAY!AZ291</f>
        <v>1</v>
      </c>
      <c r="W838" s="136">
        <f t="shared" ref="W838:W901" si="582">IF(Y838="","",INT(Y838))</f>
        <v>45569</v>
      </c>
      <c r="X838" s="137" t="str">
        <f t="shared" ref="X838:X901" si="583">IF(Y838="","",TEXT(Y838,"ss:dd"))</f>
        <v>13:46</v>
      </c>
      <c r="Y838" s="235">
        <f>[4]SayfaKAY!AE291</f>
        <v>45569.573611111096</v>
      </c>
      <c r="Z838" s="109">
        <f t="shared" ref="Z838:Z901" si="584">IF(AB838="","",INT(AB838))</f>
        <v>45569</v>
      </c>
      <c r="AA838" s="110" t="str">
        <f t="shared" ref="AA838:AA901" si="585">IF(AB838="","",TEXT(AB838,"ss:dd"))</f>
        <v>13:56</v>
      </c>
      <c r="AB838" s="182">
        <f>[4]SayfaKAY!BA291</f>
        <v>45569.5805555556</v>
      </c>
      <c r="AC838" s="257">
        <f t="shared" ref="AC838:AC901" si="586">IF(AF838="","",(AF838-H838)*24*60)</f>
        <v>12.000000091502443</v>
      </c>
      <c r="AD838" s="111">
        <f t="shared" ref="AD838:AD901" si="587">IF(AF838="","",INT(AF838))</f>
        <v>45569</v>
      </c>
      <c r="AE838" s="111" t="str">
        <f t="shared" ref="AE838:AE901" si="588">IF(AF838="","",TEXT(AF838,"ss:dd"))</f>
        <v>13:56</v>
      </c>
      <c r="AF838" s="235">
        <f>[4]SayfaKAY!BA291</f>
        <v>45569.5805555556</v>
      </c>
      <c r="AG838" s="179" t="str">
        <f>[4]SayfaKAY!S291</f>
        <v>(I) İlk Defa Karşılaşılan Arıza</v>
      </c>
      <c r="AH838" s="178" t="str">
        <f t="shared" ref="AH838:AH901" si="589">IF(P838="A(Hareket etmeyi engelleyen arıza)","Bu Arıza Aracın Servise Verilmesine Engel",
 IF(P838="B(Servisten çekmeye etki eden arıza)","Bu Arıza Aracın Servise Verilmesine Engel",
 IF(P838="C(Sisteme etki etmeyen arıza)","Bu Arıza Aracın Servise Verilmesine Engel Değil",
 IF(P838="D(Arıza Değil)","Bu Arıza Aracın Servise Verilmesine Engel Değil",                     ""))))</f>
        <v>Bu Arıza Aracın Servise Verilmesine Engel</v>
      </c>
      <c r="AI838" s="163" t="str">
        <f>[4]SayfaKAY!AV291</f>
        <v/>
      </c>
      <c r="AJ838" s="164" t="str">
        <f t="shared" ref="AJ838:AJ901" si="590">IF(AL838="","",INT(AL838))</f>
        <v/>
      </c>
      <c r="AK838" s="164" t="str">
        <f t="shared" ref="AK838:AK901" si="591">IF(AL838="","",TEXT(AL838,"ss:dd"))</f>
        <v/>
      </c>
      <c r="AL838" s="112" t="str">
        <f>[4]SayfaKAY!AX291</f>
        <v/>
      </c>
      <c r="AM838" s="257" cm="1">
        <f t="array" ref="AM838">IFERROR(IF(AND(P838&lt;&gt;"D(Arıza Değil)",AH838="Bu Arıza Aracın Servise Verilmesine Engel Değil"),
IF(Z838-F838&gt;0,(AB838-Y838)*24*60,
IF(OR(AND(G838&gt;$AS$1,G838&lt;$AT$1),AND(G838&gt;$AU$1,G838&lt;$AV$1)),
(AF838-H838)*24*60,     BH:BH0)),        AN838),0)</f>
        <v>12.000000091502443</v>
      </c>
      <c r="AN838" s="257">
        <f t="shared" ref="AN838:AN901" si="592">IFERROR(IF(P838&lt;&gt;"D(Arıza Değil)",AC838,0),0)</f>
        <v>12.000000091502443</v>
      </c>
      <c r="AO838" s="174" t="str">
        <f>[4]SayfaKAY!AG291</f>
        <v>Bozankaya</v>
      </c>
      <c r="AP838" s="174" t="str">
        <f>[4]SayfaKAY!AI291</f>
        <v>E385-7001</v>
      </c>
      <c r="AQ838" s="174" t="str">
        <f>[4]SayfaKAY!AQ291</f>
        <v>21D0482(CSN362255)</v>
      </c>
      <c r="AR838" s="174" t="str">
        <f>[4]SayfaKAY!AH291</f>
        <v>ALFA UNION ZIL</v>
      </c>
      <c r="AS838" s="174">
        <f>[4]SayfaKAY!AJ291</f>
        <v>1</v>
      </c>
      <c r="AT838" s="175" t="str">
        <f>[4]SayfaKAY!AM291</f>
        <v/>
      </c>
      <c r="AU838" s="176" t="str">
        <f>[4]SayfaKAY!AL291</f>
        <v/>
      </c>
      <c r="AV838" s="176">
        <f>[4]SayfaKAY!AP291</f>
        <v>45569.579861111102</v>
      </c>
      <c r="AW838" s="177" t="str">
        <f>[4]SayfaKAY!AT291</f>
        <v/>
      </c>
      <c r="AX838" s="194">
        <f t="shared" ref="AX838:AX901" si="593">IF(V838="","",V838*AC838*BC$1)</f>
        <v>132.00000100652687</v>
      </c>
      <c r="AY838" s="168"/>
      <c r="AZ838" s="167"/>
      <c r="BA838" s="113"/>
      <c r="BB838" s="171" t="str">
        <f>IF($AQ$1="X", IF(AND(G838&gt;=$AS$1,G838&lt;=$AT$1),IF(P838&lt;&gt;"D(Arıza Değil)",AC838,0), IF(AND(G838&gt;=$AU$1,G838&lt;=$AV$1),IF(P838&lt;&gt;"D(Arıza Değil)",AC838,0), "")), "")</f>
        <v/>
      </c>
      <c r="BC838" s="114"/>
      <c r="BD838" s="114"/>
      <c r="BE838" s="114"/>
      <c r="BF838" s="114"/>
      <c r="BG838" s="114"/>
      <c r="BH838" s="114" t="str">
        <f>IFERROR(FRACAS!AN294, "Hata Var")</f>
        <v/>
      </c>
      <c r="BI838" s="114"/>
      <c r="BJ838" s="114"/>
      <c r="BK838" s="105" t="str">
        <f>[4]SayfaKAY!AW291</f>
        <v/>
      </c>
      <c r="BL838" s="105" t="str">
        <f>[4]SayfaKAY!V291</f>
        <v>Bozankaya</v>
      </c>
      <c r="BM838" s="114"/>
      <c r="BN838" s="171" t="str">
        <f t="shared" ref="BN838:BN901" si="594">IF($AQ$1="X", IF(AND(G838&gt;=$AS$1,G838&lt;=$AT$1),IF(P838&lt;&gt;"D(Arıza Değil",AC838,0),IF(AND(G838&gt;=$AU$1,G838&lt;=$AV$1),IF(P838&lt;&gt;"D:Arıza Değil",AC838,0), "x var")), "x yok")</f>
        <v>x yok</v>
      </c>
      <c r="BO838" s="171" t="b">
        <f t="shared" ref="BO838:BO901" si="595">IF(OR(AND(G838&gt;$AS$1,G838&lt;$AT$1),AND(G838&gt;$AU$1,G838&lt;$AV$1)),"aynı gün giderilen arıza")</f>
        <v>0</v>
      </c>
      <c r="BP838" s="171" t="b">
        <f t="shared" ref="BP838:BP901" si="596">IF(Z838-F838&gt;0,"Bir günden fazla süren arıza",IF(OR(AND(G838&gt;$AS$1,G838&lt;$AT$1),AND(G838&gt;$AU$1,G838&lt;$AV$1)),"aynı gün giderilen arıza"))</f>
        <v>0</v>
      </c>
      <c r="BQ838" s="226">
        <f t="shared" ref="BQ838:BQ901" si="597">(Y838-H838)*24*60</f>
        <v>2.000000006519258</v>
      </c>
      <c r="BR838" s="226">
        <f t="shared" ref="BR838:BR901" si="598">(AB838-Y838)*24*60</f>
        <v>10.000000084983185</v>
      </c>
      <c r="BS838" s="226">
        <f t="shared" ref="BS838:BS901" si="599">(AF838-H838)*24*60</f>
        <v>12.000000091502443</v>
      </c>
      <c r="BT838" s="114"/>
      <c r="BU838" s="242"/>
      <c r="BV838" s="233">
        <f t="shared" ref="BV838:BV901" si="600">COUNTIFS(B$5:B$9980,B838,H$5:H$9980,"&lt;="&amp;AF838,AF$5:AF$9980,"&gt;="&amp;H838)-1</f>
        <v>2</v>
      </c>
      <c r="BW838" s="226" t="str">
        <f t="shared" ref="BW838:BW901" si="601">IF(COUNTIFS(B$5:B$9980,B838,H$5:H$9980,"&lt;="&amp;AF838,AF$5:AF$9980,"&gt;="&amp;H838)&gt;1,"Evet, çakışma var","Hayır, çakışma yok")</f>
        <v>Evet, çakışma var</v>
      </c>
      <c r="BX838" s="229"/>
      <c r="BY838" s="247">
        <f t="shared" ref="BY838:BY901" si="602">Y838-H838</f>
        <v>1.3888888934161514E-3</v>
      </c>
      <c r="BZ838" s="247">
        <f t="shared" ref="BZ838:BZ901" si="603">AB838-Y838</f>
        <v>6.9444445034605451E-3</v>
      </c>
      <c r="CA838" s="247">
        <f t="shared" ref="CA838:CA901" si="604">AB838-H838</f>
        <v>8.3333333968766965E-3</v>
      </c>
      <c r="CB838" s="213"/>
      <c r="CC838" s="211"/>
      <c r="CD838" s="196"/>
      <c r="CE838" s="213">
        <v>290</v>
      </c>
      <c r="CF838" s="182">
        <f t="shared" ref="CF838:CF901" si="605">H838</f>
        <v>45569.572222222203</v>
      </c>
      <c r="CG838" s="182">
        <f t="shared" ref="CG838:CG901" si="606">AB838</f>
        <v>45569.5805555556</v>
      </c>
      <c r="CH838" s="196"/>
      <c r="CI838" s="196"/>
      <c r="CJ838" s="196"/>
      <c r="CK838" s="196">
        <f t="shared" ref="CK838:CK901" si="607">AB838-Y838</f>
        <v>6.9444445034605451E-3</v>
      </c>
      <c r="CL838" s="196">
        <f t="shared" ref="CL838:CL901" si="608">Y838-H838</f>
        <v>1.3888888934161514E-3</v>
      </c>
      <c r="CM838" s="196">
        <f t="shared" ref="CM838:CM901" si="609">AB838-H838</f>
        <v>8.3333333968766965E-3</v>
      </c>
      <c r="CN838" s="114"/>
      <c r="CO838" s="115">
        <f t="shared" ref="CO838:CO901" si="610">AC838</f>
        <v>12.000000091502443</v>
      </c>
      <c r="CP838" s="116">
        <f t="shared" ref="CP838:CP901" si="611">CU838/24</f>
        <v>0.41666667020763271</v>
      </c>
      <c r="CQ838" s="117">
        <f t="shared" ref="CQ838:CQ901" si="612">G838</f>
        <v>0.57222222220298136</v>
      </c>
      <c r="CR838" s="117">
        <f t="shared" ref="CR838:CR901" si="613">Y838</f>
        <v>45569.573611111096</v>
      </c>
      <c r="CS838" s="117">
        <f t="shared" ref="CS838:CS901" si="614">AB838</f>
        <v>45569.5805555556</v>
      </c>
      <c r="CT838" s="118">
        <f t="shared" ref="CT838:CT901" si="615">(CR838-CQ838)*1440</f>
        <v>65619362.000000007</v>
      </c>
      <c r="CU838" s="118">
        <f t="shared" ref="CU838:CU901" si="616">(CS838-CR838)*1440</f>
        <v>10.000000084983185</v>
      </c>
      <c r="CV838" s="118">
        <f t="shared" ref="CV838:CV901" si="617">(CS838-CQ838)*1440</f>
        <v>65619372.000000089</v>
      </c>
      <c r="CW838" s="119">
        <f t="shared" ref="CW838:CW901" si="618">CT838/CV838</f>
        <v>0.99999984760597704</v>
      </c>
    </row>
    <row r="839" spans="1:101" ht="118.5" customHeight="1" x14ac:dyDescent="0.3">
      <c r="A839" s="160" t="str">
        <f>[4]SayfaKAY!C292</f>
        <v>KAY5+6</v>
      </c>
      <c r="B839" s="104" t="str">
        <f>[4]SayfaKAY!D292</f>
        <v>3880(9)</v>
      </c>
      <c r="C839" s="105" t="str">
        <f>[4]SayfaKAY!E292</f>
        <v>P</v>
      </c>
      <c r="D839" s="105">
        <f>[4]SayfaKAY!F292</f>
        <v>49709</v>
      </c>
      <c r="E839" s="106" t="str">
        <f>[4]SayfaKAY!G292</f>
        <v>BOZ-KAY5+6-FF-291</v>
      </c>
      <c r="F839" s="193">
        <f t="shared" si="579"/>
        <v>45569</v>
      </c>
      <c r="G839" s="135">
        <f t="shared" si="580"/>
        <v>0.60902777779847383</v>
      </c>
      <c r="H839" s="235">
        <f>[4]SayfaKAY!H292</f>
        <v>45569.609027777798</v>
      </c>
      <c r="I839" s="104" t="str">
        <f>[4]SayfaKAY!I292</f>
        <v>Hat/Line</v>
      </c>
      <c r="J839" s="103" t="str">
        <f>IF([4]SayfaKAY!J292="","",IF([4]SayfaKAY!J292="Müşteri","Notified by Customer","Notified by Bozankaya"))</f>
        <v>Notified by Customer</v>
      </c>
      <c r="K839" s="103" t="e">
        <f>VLOOKUP([4]SayfaKAY!L292,#REF!,2,FALSE)</f>
        <v>#REF!</v>
      </c>
      <c r="L839" s="165" t="str">
        <f>[4]SayfaKAY!X292</f>
        <v>STEMMANN-POLSKA SP. Z O.O.</v>
      </c>
      <c r="M839" s="107" t="str">
        <f t="shared" si="581"/>
        <v>KAY5+6-BOZ-KAY5+6-FF-291</v>
      </c>
      <c r="N839" s="105" t="str">
        <f>[4]SayfaKAY!M292</f>
        <v>PANTOGRAF KÖMÜRÜ BİR NOKTADA AŞIRI AŞINMA MEVCUT</v>
      </c>
      <c r="O839" s="166" t="str">
        <f>[4]SayfaKAY!P292</f>
        <v>A-Sürüşü engeller</v>
      </c>
      <c r="P839" s="166" t="str">
        <f>[4]SayfaKAY!Q292</f>
        <v>B(Servisten çekmeye etki eden arıza)</v>
      </c>
      <c r="Q839" s="166" t="str">
        <f>[4]SayfaKAY!R292</f>
        <v>N.A(Yaralanma yok)</v>
      </c>
      <c r="R839" s="132" t="str" cm="1">
        <f t="array" ref="R839">IF([4]SayfaKAY!U292="","",_xlfn.IFS([4]SayfaKAY!U292="Bozankaya","Bozankaya",[4]SayfaKAY!U292="Müşteri","Customer",[4]SayfaKAY!U292="Tedarikçi","Equipment Supplier"))</f>
        <v>Customer</v>
      </c>
      <c r="S839" s="204" t="str">
        <f>[4]SayfaKAY!N292</f>
        <v>PANTOGRAF KÖMÜRÜ DEĞİŞİMİ YAPILDI</v>
      </c>
      <c r="T839" s="133" t="str">
        <f>[4]SayfaKAY!AD292</f>
        <v>*Ekipman değiştirilecek</v>
      </c>
      <c r="U839" s="132" t="str">
        <f>[4]SayfaKAY!W292</f>
        <v/>
      </c>
      <c r="V839" s="108">
        <f>[4]SayfaKAY!AZ292</f>
        <v>2</v>
      </c>
      <c r="W839" s="136">
        <f t="shared" si="582"/>
        <v>45570</v>
      </c>
      <c r="X839" s="137" t="str">
        <f t="shared" si="583"/>
        <v>12:00</v>
      </c>
      <c r="Y839" s="235">
        <f>[4]SayfaKAY!AE292</f>
        <v>45570.5</v>
      </c>
      <c r="Z839" s="192">
        <f t="shared" si="584"/>
        <v>45570</v>
      </c>
      <c r="AA839" s="110" t="str">
        <f t="shared" si="585"/>
        <v>12:00</v>
      </c>
      <c r="AB839" s="182">
        <f>[4]SayfaKAY!BA292</f>
        <v>45570.5</v>
      </c>
      <c r="AC839" s="257">
        <f t="shared" si="586"/>
        <v>1282.9999999701977</v>
      </c>
      <c r="AD839" s="111">
        <f t="shared" si="587"/>
        <v>45570</v>
      </c>
      <c r="AE839" s="111" t="str">
        <f t="shared" si="588"/>
        <v>12:00</v>
      </c>
      <c r="AF839" s="235">
        <f>[4]SayfaKAY!BA292</f>
        <v>45570.5</v>
      </c>
      <c r="AG839" s="179" t="str">
        <f>[4]SayfaKAY!S292</f>
        <v>(I) İlk Defa Karşılaşılan Arıza</v>
      </c>
      <c r="AH839" s="178" t="str">
        <f t="shared" si="589"/>
        <v>Bu Arıza Aracın Servise Verilmesine Engel</v>
      </c>
      <c r="AI839" s="163" t="str">
        <f>[4]SayfaKAY!AV292</f>
        <v/>
      </c>
      <c r="AJ839" s="164" t="str">
        <f t="shared" si="590"/>
        <v/>
      </c>
      <c r="AK839" s="164" t="str">
        <f t="shared" si="591"/>
        <v/>
      </c>
      <c r="AL839" s="112" t="str">
        <f>[4]SayfaKAY!AX292</f>
        <v/>
      </c>
      <c r="AM839" s="257" cm="1">
        <f t="array" ref="AM839">IFERROR(IF(AND(P839&lt;&gt;"D(Arıza Değil)",AH839="Bu Arıza Aracın Servise Verilmesine Engel Değil"),
IF(Z839-F839&gt;0,(AB839-Y839)*24*60,
IF(OR(AND(G839&gt;$AS$1,G839&lt;$AT$1),AND(G839&gt;$AU$1,G839&lt;$AV$1)),
(AF839-H839)*24*60,     BH:BH0)),        AN839),0)</f>
        <v>1282.9999999701977</v>
      </c>
      <c r="AN839" s="257">
        <f t="shared" si="592"/>
        <v>1282.9999999701977</v>
      </c>
      <c r="AO839" s="174" t="str">
        <f>[4]SayfaKAY!AG292</f>
        <v>STEMMAN-TECHNIC</v>
      </c>
      <c r="AP839" s="174" t="str">
        <f>[4]SayfaKAY!AI292</f>
        <v>P710-7019</v>
      </c>
      <c r="AQ839" s="174" t="str">
        <f>[4]SayfaKAY!AQ292</f>
        <v/>
      </c>
      <c r="AR839" s="174" t="str">
        <f>[4]SayfaKAY!AH292</f>
        <v>PANTOGRAF KOMPLESI</v>
      </c>
      <c r="AS839" s="174" t="str">
        <f>[4]SayfaKAY!AJ292</f>
        <v/>
      </c>
      <c r="AT839" s="175" t="str">
        <f>[4]SayfaKAY!AM292</f>
        <v/>
      </c>
      <c r="AU839" s="176" t="str">
        <f>[4]SayfaKAY!AL292</f>
        <v/>
      </c>
      <c r="AV839" s="176" t="str">
        <f>[4]SayfaKAY!AP292</f>
        <v/>
      </c>
      <c r="AW839" s="177" t="str">
        <f>[4]SayfaKAY!AT292</f>
        <v/>
      </c>
      <c r="AX839" s="194">
        <f t="shared" si="593"/>
        <v>28225.999999344349</v>
      </c>
      <c r="AY839" s="168"/>
      <c r="AZ839" s="167"/>
      <c r="BA839" s="113"/>
      <c r="BB839" s="171"/>
      <c r="BC839" s="114"/>
      <c r="BD839" s="114"/>
      <c r="BE839" s="114"/>
      <c r="BF839" s="114"/>
      <c r="BG839" s="114"/>
      <c r="BH839" s="114" t="str">
        <f>IFERROR(FRACAS!AN295, "Hata Var")</f>
        <v/>
      </c>
      <c r="BI839" s="114"/>
      <c r="BJ839" s="114"/>
      <c r="BK839" s="105" t="str">
        <f>[4]SayfaKAY!AW292</f>
        <v/>
      </c>
      <c r="BL839" s="105" t="str">
        <f>[4]SayfaKAY!V292</f>
        <v>Kayseri Ulaşım</v>
      </c>
      <c r="BM839" s="114"/>
      <c r="BN839" s="171" t="str">
        <f t="shared" si="594"/>
        <v>x yok</v>
      </c>
      <c r="BO839" s="171" t="str">
        <f t="shared" si="595"/>
        <v>aynı gün giderilen arıza</v>
      </c>
      <c r="BP839" s="171" t="str">
        <f t="shared" si="596"/>
        <v>Bir günden fazla süren arıza</v>
      </c>
      <c r="BQ839" s="226">
        <f t="shared" si="597"/>
        <v>1282.9999999701977</v>
      </c>
      <c r="BR839" s="226">
        <f t="shared" si="598"/>
        <v>0</v>
      </c>
      <c r="BS839" s="226">
        <f t="shared" si="599"/>
        <v>1282.9999999701977</v>
      </c>
      <c r="BT839" s="114"/>
      <c r="BU839" s="242"/>
      <c r="BV839" s="233">
        <f t="shared" si="600"/>
        <v>2</v>
      </c>
      <c r="BW839" s="226" t="str">
        <f t="shared" si="601"/>
        <v>Evet, çakışma var</v>
      </c>
      <c r="BX839" s="229"/>
      <c r="BY839" s="247">
        <f t="shared" si="602"/>
        <v>0.89097222220152617</v>
      </c>
      <c r="BZ839" s="247">
        <f t="shared" si="603"/>
        <v>0</v>
      </c>
      <c r="CA839" s="247">
        <f t="shared" si="604"/>
        <v>0.89097222220152617</v>
      </c>
      <c r="CB839" s="213"/>
      <c r="CC839" s="211"/>
      <c r="CD839" s="196"/>
      <c r="CE839" s="213">
        <v>291</v>
      </c>
      <c r="CF839" s="182">
        <f t="shared" si="605"/>
        <v>45569.609027777798</v>
      </c>
      <c r="CG839" s="182">
        <f t="shared" si="606"/>
        <v>45570.5</v>
      </c>
      <c r="CH839" s="196"/>
      <c r="CI839" s="196"/>
      <c r="CJ839" s="196"/>
      <c r="CK839" s="196">
        <f t="shared" si="607"/>
        <v>0</v>
      </c>
      <c r="CL839" s="196">
        <f t="shared" si="608"/>
        <v>0.89097222220152617</v>
      </c>
      <c r="CM839" s="196">
        <f t="shared" si="609"/>
        <v>0.89097222220152617</v>
      </c>
      <c r="CN839" s="114"/>
      <c r="CO839" s="115">
        <f t="shared" si="610"/>
        <v>1282.9999999701977</v>
      </c>
      <c r="CP839" s="116">
        <f t="shared" si="611"/>
        <v>0</v>
      </c>
      <c r="CQ839" s="117">
        <f t="shared" si="612"/>
        <v>0.60902777779847383</v>
      </c>
      <c r="CR839" s="117">
        <f t="shared" si="613"/>
        <v>45570.5</v>
      </c>
      <c r="CS839" s="117">
        <f t="shared" si="614"/>
        <v>45570.5</v>
      </c>
      <c r="CT839" s="118">
        <f t="shared" si="615"/>
        <v>65620642.99999997</v>
      </c>
      <c r="CU839" s="118">
        <f t="shared" si="616"/>
        <v>0</v>
      </c>
      <c r="CV839" s="118">
        <f t="shared" si="617"/>
        <v>65620642.99999997</v>
      </c>
      <c r="CW839" s="119">
        <f t="shared" si="618"/>
        <v>1</v>
      </c>
    </row>
    <row r="840" spans="1:101" ht="118.5" customHeight="1" x14ac:dyDescent="0.3">
      <c r="A840" s="160" t="str">
        <f>[4]SayfaKAY!C288</f>
        <v>KAY5+6</v>
      </c>
      <c r="B840" s="104" t="str">
        <f>[4]SayfaKAY!D288</f>
        <v>3872(1)</v>
      </c>
      <c r="C840" s="105" t="str">
        <f>[4]SayfaKAY!E288</f>
        <v>MB</v>
      </c>
      <c r="D840" s="105">
        <f>[4]SayfaKAY!F288</f>
        <v>89542</v>
      </c>
      <c r="E840" s="106" t="str">
        <f>[4]SayfaKAY!G288</f>
        <v>BOZ-KAY5+6-FF-287</v>
      </c>
      <c r="F840" s="193">
        <f t="shared" si="579"/>
        <v>45568</v>
      </c>
      <c r="G840" s="135">
        <f t="shared" si="580"/>
        <v>0.70277777779847383</v>
      </c>
      <c r="H840" s="235">
        <f>[4]SayfaKAY!H288</f>
        <v>45568.702777777798</v>
      </c>
      <c r="I840" s="104" t="str">
        <f>[4]SayfaKAY!I288</f>
        <v>Hat/Line</v>
      </c>
      <c r="J840" s="103" t="str">
        <f>IF([4]SayfaKAY!J288="","",IF([4]SayfaKAY!J288="Müşteri","Notified by Customer","Notified by Bozankaya"))</f>
        <v>Notified by Customer</v>
      </c>
      <c r="K840" s="103" t="e">
        <f>VLOOKUP([4]SayfaKAY!L288,#REF!,2,FALSE)</f>
        <v>#REF!</v>
      </c>
      <c r="L840" s="165" t="str">
        <f>[4]SayfaKAY!X288</f>
        <v>ERA ELEKTRONIK SANAYİ VE TİCARET A.</v>
      </c>
      <c r="M840" s="107" t="str">
        <f t="shared" si="581"/>
        <v>KAY5+6-BOZ-KAY5+6-FF-287</v>
      </c>
      <c r="N840" s="105" t="str">
        <f>[4]SayfaKAY!M288</f>
        <v>MB yolcu bölümü aydınlatmaları yanmıyor.</v>
      </c>
      <c r="O840" s="166" t="str">
        <f>[4]SayfaKAY!P288</f>
        <v>C-Uyarı, sürüş devamlılığı</v>
      </c>
      <c r="P840" s="166" t="str">
        <f>[4]SayfaKAY!Q288</f>
        <v>C(Sisteme etki etmeyen arıza)</v>
      </c>
      <c r="Q840" s="166" t="str">
        <f>[4]SayfaKAY!R288</f>
        <v>N.A(Yaralanma yok)</v>
      </c>
      <c r="R840" s="132" t="str" cm="1">
        <f t="array" ref="R840">IF([4]SayfaKAY!U288="","",_xlfn.IFS([4]SayfaKAY!U288="Bozankaya","Bozankaya",[4]SayfaKAY!U288="Müşteri","Customer",[4]SayfaKAY!U288="Tedarikçi","Equipment Supplier"))</f>
        <v>Bozankaya</v>
      </c>
      <c r="S840" s="204" t="str">
        <f>[4]SayfaKAY!N288</f>
        <v>UDX-504 konnektörü kısa devre olmuş. Pinler yanmıştı. Pinler ve konnektör kasası değiştirildi. Sorun giderildi.</v>
      </c>
      <c r="T840" s="133" t="str">
        <f>[4]SayfaKAY!AD288</f>
        <v>*Ekipman tamir edilecek</v>
      </c>
      <c r="U840" s="132" t="str">
        <f>[4]SayfaKAY!W288</f>
        <v>Evet</v>
      </c>
      <c r="V840" s="108">
        <f>[4]SayfaKAY!AZ288</f>
        <v>1</v>
      </c>
      <c r="W840" s="136">
        <f t="shared" si="582"/>
        <v>45569</v>
      </c>
      <c r="X840" s="137" t="str">
        <f t="shared" si="583"/>
        <v>05:00</v>
      </c>
      <c r="Y840" s="235">
        <f>[4]SayfaKAY!AE288</f>
        <v>45569.208333333299</v>
      </c>
      <c r="Z840" s="192">
        <f t="shared" si="584"/>
        <v>45569</v>
      </c>
      <c r="AA840" s="110" t="str">
        <f t="shared" si="585"/>
        <v>08:00</v>
      </c>
      <c r="AB840" s="182">
        <f>[4]SayfaKAY!BA288</f>
        <v>45569.333333333299</v>
      </c>
      <c r="AC840" s="257">
        <f t="shared" si="586"/>
        <v>907.99999992130324</v>
      </c>
      <c r="AD840" s="111">
        <f t="shared" si="587"/>
        <v>45569</v>
      </c>
      <c r="AE840" s="111" t="str">
        <f t="shared" si="588"/>
        <v>08:00</v>
      </c>
      <c r="AF840" s="235">
        <f>[4]SayfaKAY!BA288</f>
        <v>45569.333333333299</v>
      </c>
      <c r="AG840" s="179" t="str">
        <f>[4]SayfaKAY!S288</f>
        <v>(II) Aynı Araçta Tekrarlayan Arıza</v>
      </c>
      <c r="AH840" s="178" t="str">
        <f t="shared" si="589"/>
        <v>Bu Arıza Aracın Servise Verilmesine Engel Değil</v>
      </c>
      <c r="AI840" s="163" t="str">
        <f>[4]SayfaKAY!AV288</f>
        <v/>
      </c>
      <c r="AJ840" s="164" t="str">
        <f t="shared" si="590"/>
        <v/>
      </c>
      <c r="AK840" s="164" t="str">
        <f t="shared" si="591"/>
        <v/>
      </c>
      <c r="AL840" s="112" t="str">
        <f>[4]SayfaKAY!AX288</f>
        <v/>
      </c>
      <c r="AM840" s="257" cm="1">
        <f t="array" ref="AM840">IFERROR(IF(AND(P840&lt;&gt;"D(Arıza Değil)",AH840="Bu Arıza Aracın Servise Verilmesine Engel Değil"),
IF(Z840-F840&gt;0,(AB840-Y840)*24*60,
IF(OR(AND(G840&gt;$AS$1,G840&lt;$AT$1),AND(G840&gt;$AU$1,G840&lt;$AV$1)),
(AF840-H840)*24*60,     BH:BH0)),        AN840),0)</f>
        <v>180</v>
      </c>
      <c r="AN840" s="257">
        <f t="shared" si="592"/>
        <v>907.99999992130324</v>
      </c>
      <c r="AO840" s="174" t="str">
        <f>[4]SayfaKAY!AG288</f>
        <v>Bozankaya</v>
      </c>
      <c r="AP840" s="174" t="str">
        <f>[4]SayfaKAY!AI288</f>
        <v>E455-7055</v>
      </c>
      <c r="AQ840" s="174" t="str">
        <f>[4]SayfaKAY!AQ288</f>
        <v/>
      </c>
      <c r="AR840" s="174" t="str">
        <f>[4]SayfaKAY!AH288</f>
        <v>TAVAN AYDINLATMA ARMATÜRÜ SETİ</v>
      </c>
      <c r="AS840" s="174" t="str">
        <f>[4]SayfaKAY!AJ288</f>
        <v/>
      </c>
      <c r="AT840" s="175" t="str">
        <f>[4]SayfaKAY!AM288</f>
        <v/>
      </c>
      <c r="AU840" s="176" t="str">
        <f>[4]SayfaKAY!AL288</f>
        <v/>
      </c>
      <c r="AV840" s="176" t="str">
        <f>[4]SayfaKAY!AP288</f>
        <v/>
      </c>
      <c r="AW840" s="177" t="str">
        <f>[4]SayfaKAY!AT288</f>
        <v/>
      </c>
      <c r="AX840" s="194">
        <f t="shared" si="593"/>
        <v>9987.9999991343357</v>
      </c>
      <c r="AY840" s="168"/>
      <c r="AZ840" s="167"/>
      <c r="BA840" s="113"/>
      <c r="BB840" s="171"/>
      <c r="BC840" s="114"/>
      <c r="BD840" s="114"/>
      <c r="BE840" s="114"/>
      <c r="BF840" s="114"/>
      <c r="BG840" s="114"/>
      <c r="BH840" s="114" t="str">
        <f>IFERROR(FRACAS!AN291, "Hata Var")</f>
        <v/>
      </c>
      <c r="BI840" s="114"/>
      <c r="BJ840" s="114"/>
      <c r="BK840" s="105" t="str">
        <f>[4]SayfaKAY!AW288</f>
        <v/>
      </c>
      <c r="BL840" s="105" t="str">
        <f>[4]SayfaKAY!V288</f>
        <v>Üretim</v>
      </c>
      <c r="BM840" s="114"/>
      <c r="BN840" s="171" t="str">
        <f t="shared" si="594"/>
        <v>x yok</v>
      </c>
      <c r="BO840" s="171" t="str">
        <f t="shared" si="595"/>
        <v>aynı gün giderilen arıza</v>
      </c>
      <c r="BP840" s="171" t="str">
        <f t="shared" si="596"/>
        <v>Bir günden fazla süren arıza</v>
      </c>
      <c r="BQ840" s="226">
        <f t="shared" si="597"/>
        <v>727.99999992130324</v>
      </c>
      <c r="BR840" s="226">
        <f t="shared" si="598"/>
        <v>180</v>
      </c>
      <c r="BS840" s="226">
        <f t="shared" si="599"/>
        <v>907.99999992130324</v>
      </c>
      <c r="BT840" s="114"/>
      <c r="BU840" s="242"/>
      <c r="BV840" s="233">
        <f t="shared" si="600"/>
        <v>4</v>
      </c>
      <c r="BW840" s="226" t="str">
        <f t="shared" si="601"/>
        <v>Evet, çakışma var</v>
      </c>
      <c r="BX840" s="229"/>
      <c r="BY840" s="247">
        <f t="shared" si="602"/>
        <v>0.50555555550090503</v>
      </c>
      <c r="BZ840" s="247">
        <f t="shared" si="603"/>
        <v>0.125</v>
      </c>
      <c r="CA840" s="247">
        <f t="shared" si="604"/>
        <v>0.63055555550090503</v>
      </c>
      <c r="CB840" s="213"/>
      <c r="CC840" s="211"/>
      <c r="CD840" s="196"/>
      <c r="CE840" s="213">
        <v>287</v>
      </c>
      <c r="CF840" s="182">
        <f t="shared" si="605"/>
        <v>45568.702777777798</v>
      </c>
      <c r="CG840" s="182">
        <f t="shared" si="606"/>
        <v>45569.333333333299</v>
      </c>
      <c r="CH840" s="196"/>
      <c r="CI840" s="196"/>
      <c r="CJ840" s="196"/>
      <c r="CK840" s="196">
        <f t="shared" si="607"/>
        <v>0.125</v>
      </c>
      <c r="CL840" s="196">
        <f t="shared" si="608"/>
        <v>0.50555555550090503</v>
      </c>
      <c r="CM840" s="196">
        <f t="shared" si="609"/>
        <v>0.63055555550090503</v>
      </c>
      <c r="CN840" s="114"/>
      <c r="CO840" s="115">
        <f t="shared" si="610"/>
        <v>907.99999992130324</v>
      </c>
      <c r="CP840" s="116">
        <f t="shared" si="611"/>
        <v>7.5</v>
      </c>
      <c r="CQ840" s="117">
        <f t="shared" si="612"/>
        <v>0.70277777779847383</v>
      </c>
      <c r="CR840" s="117">
        <f t="shared" si="613"/>
        <v>45569.208333333299</v>
      </c>
      <c r="CS840" s="117">
        <f t="shared" si="614"/>
        <v>45569.333333333299</v>
      </c>
      <c r="CT840" s="118">
        <f t="shared" si="615"/>
        <v>65618647.999999918</v>
      </c>
      <c r="CU840" s="118">
        <f t="shared" si="616"/>
        <v>180</v>
      </c>
      <c r="CV840" s="118">
        <f t="shared" si="617"/>
        <v>65618827.999999918</v>
      </c>
      <c r="CW840" s="119">
        <f t="shared" si="618"/>
        <v>0.99999725688486851</v>
      </c>
    </row>
    <row r="841" spans="1:101" ht="118.5" customHeight="1" x14ac:dyDescent="0.3">
      <c r="A841" s="160" t="str">
        <f>[4]SayfaKAY!C603</f>
        <v>KAY5+6</v>
      </c>
      <c r="B841" s="104" t="str">
        <f>[4]SayfaKAY!D603</f>
        <v>3880(9)</v>
      </c>
      <c r="C841" s="105" t="str">
        <f>[4]SayfaKAY!E603</f>
        <v>P</v>
      </c>
      <c r="D841" s="105">
        <f>[4]SayfaKAY!F603</f>
        <v>50053</v>
      </c>
      <c r="E841" s="106" t="str">
        <f>[4]SayfaKAY!G603</f>
        <v>BOZ-KAY5+6-FF-602</v>
      </c>
      <c r="F841" s="193">
        <f t="shared" si="579"/>
        <v>45568</v>
      </c>
      <c r="G841" s="135">
        <f t="shared" si="580"/>
        <v>0.59166666670353152</v>
      </c>
      <c r="H841" s="235">
        <f>[4]SayfaKAY!H603</f>
        <v>45568.591666666704</v>
      </c>
      <c r="I841" s="104" t="str">
        <f>[4]SayfaKAY!I603</f>
        <v>Hat/Line</v>
      </c>
      <c r="J841" s="103" t="str">
        <f>IF([4]SayfaKAY!J603="","",IF([4]SayfaKAY!J603="Müşteri","Notified by Customer","Notified by Bozankaya"))</f>
        <v>Notified by Customer</v>
      </c>
      <c r="K841" s="103" t="e">
        <f>VLOOKUP([4]SayfaKAY!L603,#REF!,2,FALSE)</f>
        <v>#REF!</v>
      </c>
      <c r="L841" s="165" t="str">
        <f>[4]SayfaKAY!X603</f>
        <v>HANNING &amp; KAHL GMBH &amp; CO.KG</v>
      </c>
      <c r="M841" s="107" t="str">
        <f t="shared" si="581"/>
        <v>KAY5+6-BOZ-KAY5+6-FF-602</v>
      </c>
      <c r="N841" s="105" t="str">
        <f>[4]SayfaKAY!M603</f>
        <v>P boji HPCU birleşim noktasında yağ kaçağı mevcut.</v>
      </c>
      <c r="O841" s="166" t="str">
        <f>[4]SayfaKAY!P603</f>
        <v>D-Arıza değil</v>
      </c>
      <c r="P841" s="166" t="str">
        <f>[4]SayfaKAY!Q603</f>
        <v>B(Servisten çekmeye etki eden arıza)</v>
      </c>
      <c r="Q841" s="166" t="str">
        <f>[4]SayfaKAY!R603</f>
        <v>N.A(Yaralanma yok)</v>
      </c>
      <c r="R841" s="132" t="str" cm="1">
        <f t="array" ref="R841">IF([4]SayfaKAY!U603="","",_xlfn.IFS([4]SayfaKAY!U603="Bozankaya","Bozankaya",[4]SayfaKAY!U603="Müşteri","Customer",[4]SayfaKAY!U603="Tedarikçi","Equipment Supplier"))</f>
        <v>Equipment Supplier</v>
      </c>
      <c r="S841" s="204" t="str">
        <f>[4]SayfaKAY!N603</f>
        <v>Aracın hpu değişimi yapıldı.</v>
      </c>
      <c r="T841" s="133" t="str">
        <f>[4]SayfaKAY!AD603</f>
        <v>Ekipman yenisi ile değiştirildi</v>
      </c>
      <c r="U841" s="132" t="str">
        <f>[4]SayfaKAY!W603</f>
        <v>Evet</v>
      </c>
      <c r="V841" s="108">
        <f>[4]SayfaKAY!AZ603</f>
        <v>3</v>
      </c>
      <c r="W841" s="136">
        <f t="shared" si="582"/>
        <v>45569</v>
      </c>
      <c r="X841" s="137" t="str">
        <f t="shared" si="583"/>
        <v>05:00</v>
      </c>
      <c r="Y841" s="235">
        <f>[4]SayfaKAY!AE603</f>
        <v>45569.208333333299</v>
      </c>
      <c r="Z841" s="109">
        <f t="shared" si="584"/>
        <v>45570</v>
      </c>
      <c r="AA841" s="110" t="str">
        <f t="shared" si="585"/>
        <v>11:00</v>
      </c>
      <c r="AB841" s="182">
        <f>[4]SayfaKAY!BA603</f>
        <v>45570.458333333299</v>
      </c>
      <c r="AC841" s="257">
        <f t="shared" si="586"/>
        <v>2687.9999998980202</v>
      </c>
      <c r="AD841" s="111">
        <f t="shared" si="587"/>
        <v>45570</v>
      </c>
      <c r="AE841" s="111" t="str">
        <f t="shared" si="588"/>
        <v>11:00</v>
      </c>
      <c r="AF841" s="235">
        <f>[4]SayfaKAY!BA603</f>
        <v>45570.458333333299</v>
      </c>
      <c r="AG841" s="179" t="str">
        <f>[4]SayfaKAY!S603</f>
        <v>(III) Farklı Araçlarda Tekrarlayan Arıza</v>
      </c>
      <c r="AH841" s="178" t="str">
        <f t="shared" si="589"/>
        <v>Bu Arıza Aracın Servise Verilmesine Engel</v>
      </c>
      <c r="AI841" s="163" t="str">
        <f>[4]SayfaKAY!AV603</f>
        <v/>
      </c>
      <c r="AJ841" s="164" t="str">
        <f t="shared" si="590"/>
        <v/>
      </c>
      <c r="AK841" s="164" t="str">
        <f t="shared" si="591"/>
        <v/>
      </c>
      <c r="AL841" s="112" t="str">
        <f>[4]SayfaKAY!AX603</f>
        <v/>
      </c>
      <c r="AM841" s="257" cm="1">
        <f t="array" ref="AM841">IFERROR(IF(AND(P841&lt;&gt;"D(Arıza Değil)",AH841="Bu Arıza Aracın Servise Verilmesine Engel Değil"),
IF(Z841-F841&gt;0,(AB841-Y841)*24*60,
IF(OR(AND(G841&gt;$AS$1,G841&lt;$AT$1),AND(G841&gt;$AU$1,G841&lt;$AV$1)),
(AF841-H841)*24*60,     BH:BH0)),        AN841),0)</f>
        <v>2687.9999998980202</v>
      </c>
      <c r="AN841" s="257">
        <f t="shared" si="592"/>
        <v>2687.9999998980202</v>
      </c>
      <c r="AO841" s="174" t="str">
        <f>[4]SayfaKAY!AG603</f>
        <v/>
      </c>
      <c r="AP841" s="174" t="str">
        <f>[4]SayfaKAY!AI603</f>
        <v/>
      </c>
      <c r="AQ841" s="174" t="str">
        <f>[4]SayfaKAY!AQ603</f>
        <v/>
      </c>
      <c r="AR841" s="174" t="str">
        <f>[4]SayfaKAY!AH603</f>
        <v/>
      </c>
      <c r="AS841" s="174" t="str">
        <f>[4]SayfaKAY!AJ603</f>
        <v/>
      </c>
      <c r="AT841" s="175" t="str">
        <f>[4]SayfaKAY!AM603</f>
        <v/>
      </c>
      <c r="AU841" s="176" t="str">
        <f>[4]SayfaKAY!AL603</f>
        <v/>
      </c>
      <c r="AV841" s="176" t="str">
        <f>[4]SayfaKAY!AP603</f>
        <v/>
      </c>
      <c r="AW841" s="177" t="str">
        <f>[4]SayfaKAY!AT603</f>
        <v/>
      </c>
      <c r="AX841" s="194">
        <f t="shared" si="593"/>
        <v>88703.999996634666</v>
      </c>
      <c r="AY841" s="168"/>
      <c r="AZ841" s="167"/>
      <c r="BA841" s="113"/>
      <c r="BB841" s="171" t="str">
        <f>IF($AQ$1="X", IF(AND(G841&gt;=$AS$1,G841&lt;=$AT$1),IF(P841&lt;&gt;"D(Arıza Değil)",AC841,0), IF(AND(G841&gt;=$AU$1,G841&lt;=$AV$1),IF(P841&lt;&gt;"D(Arıza Değil)",AC841,0), "")), "")</f>
        <v/>
      </c>
      <c r="BC841" s="114"/>
      <c r="BD841" s="114"/>
      <c r="BE841" s="114"/>
      <c r="BF841" s="114"/>
      <c r="BG841" s="114"/>
      <c r="BH841" s="114" t="str">
        <f>IFERROR(FRACAS!AN606, "Hata Var")</f>
        <v/>
      </c>
      <c r="BI841" s="114"/>
      <c r="BJ841" s="114"/>
      <c r="BK841" s="105" t="str">
        <f>[4]SayfaKAY!AW603</f>
        <v/>
      </c>
      <c r="BL841" s="105" t="str">
        <f>[4]SayfaKAY!V603</f>
        <v>HANNING &amp; KAHL GMBH &amp; CO.KG</v>
      </c>
      <c r="BM841" s="114"/>
      <c r="BN841" s="171" t="str">
        <f t="shared" si="594"/>
        <v>x yok</v>
      </c>
      <c r="BO841" s="171" t="str">
        <f t="shared" si="595"/>
        <v>aynı gün giderilen arıza</v>
      </c>
      <c r="BP841" s="171" t="str">
        <f t="shared" si="596"/>
        <v>Bir günden fazla süren arıza</v>
      </c>
      <c r="BQ841" s="226">
        <f t="shared" si="597"/>
        <v>887.99999989802018</v>
      </c>
      <c r="BR841" s="226">
        <f t="shared" si="598"/>
        <v>1800</v>
      </c>
      <c r="BS841" s="226">
        <f t="shared" si="599"/>
        <v>2687.9999998980202</v>
      </c>
      <c r="BT841" s="114"/>
      <c r="BU841" s="242"/>
      <c r="BV841" s="233">
        <f t="shared" si="600"/>
        <v>2</v>
      </c>
      <c r="BW841" s="226" t="str">
        <f t="shared" si="601"/>
        <v>Evet, çakışma var</v>
      </c>
      <c r="BX841" s="229"/>
      <c r="BY841" s="247">
        <f t="shared" si="602"/>
        <v>0.61666666659584735</v>
      </c>
      <c r="BZ841" s="247">
        <f t="shared" si="603"/>
        <v>1.25</v>
      </c>
      <c r="CA841" s="247">
        <f t="shared" si="604"/>
        <v>1.8666666665958473</v>
      </c>
      <c r="CB841" s="213"/>
      <c r="CC841" s="211"/>
      <c r="CD841" s="196"/>
      <c r="CE841" s="213">
        <v>602</v>
      </c>
      <c r="CF841" s="182">
        <f t="shared" si="605"/>
        <v>45568.591666666704</v>
      </c>
      <c r="CG841" s="182">
        <f t="shared" si="606"/>
        <v>45570.458333333299</v>
      </c>
      <c r="CH841" s="196"/>
      <c r="CI841" s="196"/>
      <c r="CJ841" s="196"/>
      <c r="CK841" s="196">
        <f t="shared" si="607"/>
        <v>1.25</v>
      </c>
      <c r="CL841" s="196">
        <f t="shared" si="608"/>
        <v>0.61666666659584735</v>
      </c>
      <c r="CM841" s="196">
        <f t="shared" si="609"/>
        <v>1.8666666665958473</v>
      </c>
      <c r="CN841" s="114"/>
      <c r="CO841" s="115">
        <f t="shared" si="610"/>
        <v>2687.9999998980202</v>
      </c>
      <c r="CP841" s="116">
        <f t="shared" si="611"/>
        <v>75</v>
      </c>
      <c r="CQ841" s="117">
        <f t="shared" si="612"/>
        <v>0.59166666670353152</v>
      </c>
      <c r="CR841" s="117">
        <f t="shared" si="613"/>
        <v>45569.208333333299</v>
      </c>
      <c r="CS841" s="117">
        <f t="shared" si="614"/>
        <v>45570.458333333299</v>
      </c>
      <c r="CT841" s="118">
        <f t="shared" si="615"/>
        <v>65618807.999999896</v>
      </c>
      <c r="CU841" s="118">
        <f t="shared" si="616"/>
        <v>1800</v>
      </c>
      <c r="CV841" s="118">
        <f t="shared" si="617"/>
        <v>65620607.999999896</v>
      </c>
      <c r="CW841" s="119">
        <f t="shared" si="618"/>
        <v>0.99997256959277181</v>
      </c>
    </row>
    <row r="842" spans="1:101" ht="118.5" customHeight="1" x14ac:dyDescent="0.3">
      <c r="A842" s="160" t="str">
        <f>[4]SayfaKAY!C287</f>
        <v>KAY5+6</v>
      </c>
      <c r="B842" s="104" t="str">
        <f>[4]SayfaKAY!D287</f>
        <v>3872(1)</v>
      </c>
      <c r="C842" s="105" t="str">
        <f>[4]SayfaKAY!E287</f>
        <v>P</v>
      </c>
      <c r="D842" s="105">
        <f>[4]SayfaKAY!F287</f>
        <v>88320</v>
      </c>
      <c r="E842" s="106" t="str">
        <f>[4]SayfaKAY!G287</f>
        <v>BOZ-KAY5+6-FF-286</v>
      </c>
      <c r="F842" s="134">
        <f t="shared" si="579"/>
        <v>45566</v>
      </c>
      <c r="G842" s="135">
        <f t="shared" si="580"/>
        <v>0.52083333329937886</v>
      </c>
      <c r="H842" s="235">
        <f>[4]SayfaKAY!H287</f>
        <v>45566.520833333299</v>
      </c>
      <c r="I842" s="104" t="str">
        <f>[4]SayfaKAY!I287</f>
        <v>Hat/Line</v>
      </c>
      <c r="J842" s="103" t="str">
        <f>IF([4]SayfaKAY!J287="","",IF([4]SayfaKAY!J287="Müşteri","Notified by Customer","Notified by Bozankaya"))</f>
        <v>Notified by Customer</v>
      </c>
      <c r="K842" s="103" t="e">
        <f>VLOOKUP([4]SayfaKAY!L287,#REF!,2,FALSE)</f>
        <v>#REF!</v>
      </c>
      <c r="L842" s="165" t="str">
        <f>[4]SayfaKAY!X287</f>
        <v>ATAK ULAŞIM SAN.TİC.LTD.ŞTİ.</v>
      </c>
      <c r="M842" s="107" t="str">
        <f t="shared" si="581"/>
        <v>KAY5+6-BOZ-KAY5+6-FF-286</v>
      </c>
      <c r="N842" s="105" t="str">
        <f>[4]SayfaKAY!M287</f>
        <v>KAPI ÜSTÜ EKRANLAR ÇALIŞMIYOR.</v>
      </c>
      <c r="O842" s="166" t="str">
        <f>[4]SayfaKAY!P287</f>
        <v>C-Uyarı, sürüş devamlılığı</v>
      </c>
      <c r="P842" s="166" t="str">
        <f>[4]SayfaKAY!Q287</f>
        <v>B(Servisten çekmeye etki eden arıza)</v>
      </c>
      <c r="Q842" s="166" t="str">
        <f>[4]SayfaKAY!R287</f>
        <v>N.A(Yaralanma yok)</v>
      </c>
      <c r="R842" s="132" t="str" cm="1">
        <f t="array" ref="R842">IF([4]SayfaKAY!U287="","",_xlfn.IFS([4]SayfaKAY!U287="Bozankaya","Bozankaya",[4]SayfaKAY!U287="Müşteri","Customer",[4]SayfaKAY!U287="Tedarikçi","Equipment Supplier"))</f>
        <v>Equipment Supplier</v>
      </c>
      <c r="S842" s="204" t="str">
        <f>[4]SayfaKAY!N287</f>
        <v>KONTROL EDİLDİ KAPI ÜSTÜ EKRANLAR ÇALIŞIYOR.</v>
      </c>
      <c r="T842" s="133" t="str">
        <f>[4]SayfaKAY!AD287</f>
        <v>*Ekipman tamir edilecek</v>
      </c>
      <c r="U842" s="132" t="str">
        <f>[4]SayfaKAY!W287</f>
        <v>Evet</v>
      </c>
      <c r="V842" s="108">
        <f>[4]SayfaKAY!AZ287</f>
        <v>1</v>
      </c>
      <c r="W842" s="136">
        <f t="shared" si="582"/>
        <v>45566</v>
      </c>
      <c r="X842" s="137" t="str">
        <f t="shared" si="583"/>
        <v>14:30</v>
      </c>
      <c r="Y842" s="235">
        <f>[4]SayfaKAY!AE287</f>
        <v>45566.604166666701</v>
      </c>
      <c r="Z842" s="109">
        <f t="shared" si="584"/>
        <v>45566</v>
      </c>
      <c r="AA842" s="110" t="str">
        <f t="shared" si="585"/>
        <v>15:00</v>
      </c>
      <c r="AB842" s="182">
        <f>[4]SayfaKAY!BA287</f>
        <v>45566.625</v>
      </c>
      <c r="AC842" s="257">
        <f t="shared" si="586"/>
        <v>150.00000004889444</v>
      </c>
      <c r="AD842" s="111">
        <f t="shared" si="587"/>
        <v>45566</v>
      </c>
      <c r="AE842" s="111" t="str">
        <f t="shared" si="588"/>
        <v>15:00</v>
      </c>
      <c r="AF842" s="235">
        <f>[4]SayfaKAY!BA287</f>
        <v>45566.625</v>
      </c>
      <c r="AG842" s="179" t="str">
        <f>[4]SayfaKAY!S287</f>
        <v>(III) Farklı Araçlarda Tekrarlayan Arıza</v>
      </c>
      <c r="AH842" s="178" t="str">
        <f t="shared" si="589"/>
        <v>Bu Arıza Aracın Servise Verilmesine Engel</v>
      </c>
      <c r="AI842" s="163" t="str">
        <f>[4]SayfaKAY!AV287</f>
        <v/>
      </c>
      <c r="AJ842" s="164" t="str">
        <f t="shared" si="590"/>
        <v/>
      </c>
      <c r="AK842" s="164" t="str">
        <f t="shared" si="591"/>
        <v/>
      </c>
      <c r="AL842" s="112" t="str">
        <f>[4]SayfaKAY!AX287</f>
        <v/>
      </c>
      <c r="AM842" s="257" cm="1">
        <f t="array" ref="AM842">IFERROR(IF(AND(P842&lt;&gt;"D(Arıza Değil)",AH842="Bu Arıza Aracın Servise Verilmesine Engel Değil"),
IF(Z842-F842&gt;0,(AB842-Y842)*24*60,
IF(OR(AND(G842&gt;$AS$1,G842&lt;$AT$1),AND(G842&gt;$AU$1,G842&lt;$AV$1)),
(AF842-H842)*24*60,     BH:BH0)),        AN842),0)</f>
        <v>150.00000004889444</v>
      </c>
      <c r="AN842" s="257">
        <f t="shared" si="592"/>
        <v>150.00000004889444</v>
      </c>
      <c r="AO842" s="174" t="str">
        <f>[4]SayfaKAY!AG287</f>
        <v>Atak</v>
      </c>
      <c r="AP842" s="174" t="str">
        <f>[4]SayfaKAY!AI287</f>
        <v>E410-7003</v>
      </c>
      <c r="AQ842" s="174" t="str">
        <f>[4]SayfaKAY!AQ287</f>
        <v/>
      </c>
      <c r="AR842" s="174" t="str">
        <f>[4]SayfaKAY!AH287</f>
        <v>STRETCH LCD EKRAN</v>
      </c>
      <c r="AS842" s="174">
        <f>[4]SayfaKAY!AJ287</f>
        <v>3</v>
      </c>
      <c r="AT842" s="175" t="str">
        <f>[4]SayfaKAY!AM287</f>
        <v/>
      </c>
      <c r="AU842" s="176" t="str">
        <f>[4]SayfaKAY!AL287</f>
        <v/>
      </c>
      <c r="AV842" s="176" t="str">
        <f>[4]SayfaKAY!AP287</f>
        <v/>
      </c>
      <c r="AW842" s="177" t="str">
        <f>[4]SayfaKAY!AT287</f>
        <v/>
      </c>
      <c r="AX842" s="194">
        <f t="shared" si="593"/>
        <v>1650.0000005378388</v>
      </c>
      <c r="AY842" s="168"/>
      <c r="AZ842" s="167"/>
      <c r="BA842" s="113"/>
      <c r="BB842" s="171" t="str">
        <f>IF($AQ$1="X", IF(AND(G842&gt;=$AS$1,G842&lt;=$AT$1),IF(P842&lt;&gt;"D(Arıza Değil)",AC842,0), IF(AND(G842&gt;=$AU$1,G842&lt;=$AV$1),IF(P842&lt;&gt;"D(Arıza Değil)",AC842,0), "")), "")</f>
        <v/>
      </c>
      <c r="BC842" s="114"/>
      <c r="BD842" s="114"/>
      <c r="BE842" s="114"/>
      <c r="BF842" s="114"/>
      <c r="BG842" s="114"/>
      <c r="BH842" s="114" t="str">
        <f>IFERROR(FRACAS!AN290, "Hata Var")</f>
        <v/>
      </c>
      <c r="BI842" s="114"/>
      <c r="BJ842" s="114"/>
      <c r="BK842" s="105" t="str">
        <f>[4]SayfaKAY!AW287</f>
        <v/>
      </c>
      <c r="BL842" s="105" t="str">
        <f>[4]SayfaKAY!V287</f>
        <v>ATAK ULAŞIM SAN.TİC.LTD.ŞTİ.</v>
      </c>
      <c r="BM842" s="114"/>
      <c r="BN842" s="171" t="str">
        <f t="shared" si="594"/>
        <v>x yok</v>
      </c>
      <c r="BO842" s="171" t="b">
        <f t="shared" si="595"/>
        <v>0</v>
      </c>
      <c r="BP842" s="171" t="b">
        <f t="shared" si="596"/>
        <v>0</v>
      </c>
      <c r="BQ842" s="226">
        <f t="shared" si="597"/>
        <v>120.00000009778887</v>
      </c>
      <c r="BR842" s="226">
        <f t="shared" si="598"/>
        <v>29.999999951105565</v>
      </c>
      <c r="BS842" s="226">
        <f t="shared" si="599"/>
        <v>150.00000004889444</v>
      </c>
      <c r="BT842" s="114"/>
      <c r="BU842" s="242"/>
      <c r="BV842" s="233">
        <f t="shared" si="600"/>
        <v>4</v>
      </c>
      <c r="BW842" s="226" t="str">
        <f t="shared" si="601"/>
        <v>Evet, çakışma var</v>
      </c>
      <c r="BX842" s="229"/>
      <c r="BY842" s="247">
        <f t="shared" si="602"/>
        <v>8.3333333401242271E-2</v>
      </c>
      <c r="BZ842" s="247">
        <f t="shared" si="603"/>
        <v>2.0833333299378864E-2</v>
      </c>
      <c r="CA842" s="247">
        <f t="shared" si="604"/>
        <v>0.10416666670062114</v>
      </c>
      <c r="CB842" s="213"/>
      <c r="CC842" s="211"/>
      <c r="CD842" s="196"/>
      <c r="CE842" s="213">
        <v>286</v>
      </c>
      <c r="CF842" s="182">
        <f t="shared" si="605"/>
        <v>45566.520833333299</v>
      </c>
      <c r="CG842" s="182">
        <f t="shared" si="606"/>
        <v>45566.625</v>
      </c>
      <c r="CH842" s="196"/>
      <c r="CI842" s="196"/>
      <c r="CJ842" s="196"/>
      <c r="CK842" s="196">
        <f t="shared" si="607"/>
        <v>2.0833333299378864E-2</v>
      </c>
      <c r="CL842" s="196">
        <f t="shared" si="608"/>
        <v>8.3333333401242271E-2</v>
      </c>
      <c r="CM842" s="196">
        <f t="shared" si="609"/>
        <v>0.10416666670062114</v>
      </c>
      <c r="CN842" s="114"/>
      <c r="CO842" s="115">
        <f t="shared" si="610"/>
        <v>150.00000004889444</v>
      </c>
      <c r="CP842" s="116">
        <f t="shared" si="611"/>
        <v>1.2499999979627319</v>
      </c>
      <c r="CQ842" s="117">
        <f t="shared" si="612"/>
        <v>0.52083333329937886</v>
      </c>
      <c r="CR842" s="117">
        <f t="shared" si="613"/>
        <v>45566.604166666701</v>
      </c>
      <c r="CS842" s="117">
        <f t="shared" si="614"/>
        <v>45566.625</v>
      </c>
      <c r="CT842" s="118">
        <f t="shared" si="615"/>
        <v>65615160.000000097</v>
      </c>
      <c r="CU842" s="118">
        <f t="shared" si="616"/>
        <v>29.999999951105565</v>
      </c>
      <c r="CV842" s="118">
        <f t="shared" si="617"/>
        <v>65615190.000000052</v>
      </c>
      <c r="CW842" s="119">
        <f t="shared" si="618"/>
        <v>0.99999954278879699</v>
      </c>
    </row>
    <row r="843" spans="1:101" ht="118.5" customHeight="1" x14ac:dyDescent="0.3">
      <c r="A843" s="160" t="str">
        <f>[4]SayfaKAY!C285</f>
        <v>KAY5+6</v>
      </c>
      <c r="B843" s="104" t="str">
        <f>[4]SayfaKAY!D285</f>
        <v>3880(9)</v>
      </c>
      <c r="C843" s="105" t="str">
        <f>[4]SayfaKAY!E285</f>
        <v>MA</v>
      </c>
      <c r="D843" s="105">
        <f>[4]SayfaKAY!F285</f>
        <v>46806</v>
      </c>
      <c r="E843" s="106" t="str">
        <f>[4]SayfaKAY!G285</f>
        <v>BOZ-KAY5+6-FF-284</v>
      </c>
      <c r="F843" s="134">
        <f t="shared" si="579"/>
        <v>45559</v>
      </c>
      <c r="G843" s="135">
        <f t="shared" si="580"/>
        <v>0.35694444440014195</v>
      </c>
      <c r="H843" s="235">
        <f>[4]SayfaKAY!H285</f>
        <v>45559.3569444444</v>
      </c>
      <c r="I843" s="104" t="str">
        <f>[4]SayfaKAY!I285</f>
        <v>Depo/Depot</v>
      </c>
      <c r="J843" s="103" t="str">
        <f>IF([4]SayfaKAY!J285="","",IF([4]SayfaKAY!J285="Müşteri","Notified by Customer","Notified by Bozankaya"))</f>
        <v>Notified by Bozankaya</v>
      </c>
      <c r="K843" s="103" t="e">
        <f>VLOOKUP([4]SayfaKAY!L285,#REF!,2,FALSE)</f>
        <v>#REF!</v>
      </c>
      <c r="L843" s="165" t="str">
        <f>[4]SayfaKAY!X285</f>
        <v>ATAK ULAŞIM SAN.TİC.LTD.ŞTİ.</v>
      </c>
      <c r="M843" s="107" t="str">
        <f t="shared" si="581"/>
        <v>KAY5+6-BOZ-KAY5+6-FF-284</v>
      </c>
      <c r="N843" s="105" t="str">
        <f>[4]SayfaKAY!M285</f>
        <v>Ekran Mavi renk gösteriyordu</v>
      </c>
      <c r="O843" s="166" t="str">
        <f>[4]SayfaKAY!P285</f>
        <v>C-Uyarı, sürüş devamlılığı</v>
      </c>
      <c r="P843" s="166" t="str">
        <f>[4]SayfaKAY!Q285</f>
        <v>C(Sisteme etki etmeyen arıza)</v>
      </c>
      <c r="Q843" s="166" t="str">
        <f>[4]SayfaKAY!R285</f>
        <v>N.A(Yaralanma yok)</v>
      </c>
      <c r="R843" s="132" t="str" cm="1">
        <f t="array" ref="R843">IF([4]SayfaKAY!U285="","",_xlfn.IFS([4]SayfaKAY!U285="Bozankaya","Bozankaya",[4]SayfaKAY!U285="Müşteri","Customer",[4]SayfaKAY!U285="Tedarikçi","Equipment Supplier"))</f>
        <v>Equipment Supplier</v>
      </c>
      <c r="S843" s="204" t="str">
        <f>[4]SayfaKAY!N285</f>
        <v>Ekran değişimi yapıldı</v>
      </c>
      <c r="T843" s="133" t="str">
        <f>[4]SayfaKAY!AD285</f>
        <v>*Ekipman değiştirilecek</v>
      </c>
      <c r="U843" s="132" t="str">
        <f>[4]SayfaKAY!W285</f>
        <v>Evet</v>
      </c>
      <c r="V843" s="108">
        <f>[4]SayfaKAY!AZ285</f>
        <v>1</v>
      </c>
      <c r="W843" s="136">
        <f t="shared" si="582"/>
        <v>45559</v>
      </c>
      <c r="X843" s="137" t="str">
        <f t="shared" si="583"/>
        <v>08:36</v>
      </c>
      <c r="Y843" s="235">
        <f>[4]SayfaKAY!AE285</f>
        <v>45559.358333333301</v>
      </c>
      <c r="Z843" s="109">
        <f t="shared" si="584"/>
        <v>45559</v>
      </c>
      <c r="AA843" s="110" t="str">
        <f t="shared" si="585"/>
        <v>08:38</v>
      </c>
      <c r="AB843" s="182">
        <f>[4]SayfaKAY!BA285</f>
        <v>45559.359722222202</v>
      </c>
      <c r="AC843" s="257">
        <f t="shared" si="586"/>
        <v>4.000000033993274</v>
      </c>
      <c r="AD843" s="111">
        <f t="shared" si="587"/>
        <v>45559</v>
      </c>
      <c r="AE843" s="111" t="str">
        <f t="shared" si="588"/>
        <v>08:38</v>
      </c>
      <c r="AF843" s="235">
        <f>[4]SayfaKAY!BA285</f>
        <v>45559.359722222202</v>
      </c>
      <c r="AG843" s="179" t="str">
        <f>[4]SayfaKAY!S285</f>
        <v>(III) Farklı Araçlarda Tekrarlayan Arıza</v>
      </c>
      <c r="AH843" s="178" t="str">
        <f t="shared" si="589"/>
        <v>Bu Arıza Aracın Servise Verilmesine Engel Değil</v>
      </c>
      <c r="AI843" s="163" t="str">
        <f>[4]SayfaKAY!AV285</f>
        <v/>
      </c>
      <c r="AJ843" s="164" t="str">
        <f t="shared" si="590"/>
        <v/>
      </c>
      <c r="AK843" s="164" t="str">
        <f t="shared" si="591"/>
        <v/>
      </c>
      <c r="AL843" s="112" t="str">
        <f>[4]SayfaKAY!AX285</f>
        <v/>
      </c>
      <c r="AM843" s="257" cm="1">
        <f t="array" ref="AM843">IFERROR(IF(AND(P843&lt;&gt;"D(Arıza Değil)",AH843="Bu Arıza Aracın Servise Verilmesine Engel Değil"),
IF(Z843-F843&gt;0,(AB843-Y843)*24*60,
IF(OR(AND(G843&gt;$AS$1,G843&lt;$AT$1),AND(G843&gt;$AU$1,G843&lt;$AV$1)),
(AF843-H843)*24*60,     BH:BH0)),        AN843),0)</f>
        <v>4.000000033993274</v>
      </c>
      <c r="AN843" s="257">
        <f t="shared" si="592"/>
        <v>4.000000033993274</v>
      </c>
      <c r="AO843" s="174" t="str">
        <f>[4]SayfaKAY!AG285</f>
        <v>Atak</v>
      </c>
      <c r="AP843" s="174" t="str">
        <f>[4]SayfaKAY!AI285</f>
        <v>E410-7003</v>
      </c>
      <c r="AQ843" s="174" t="str">
        <f>[4]SayfaKAY!AQ285</f>
        <v>202313020083</v>
      </c>
      <c r="AR843" s="174" t="str">
        <f>[4]SayfaKAY!AH285</f>
        <v>STRETCH LCD EKRAN</v>
      </c>
      <c r="AS843" s="174">
        <f>[4]SayfaKAY!AJ285</f>
        <v>1</v>
      </c>
      <c r="AT843" s="175" t="str">
        <f>[4]SayfaKAY!AM285</f>
        <v/>
      </c>
      <c r="AU843" s="176" t="str">
        <f>[4]SayfaKAY!AL285</f>
        <v/>
      </c>
      <c r="AV843" s="176">
        <f>[4]SayfaKAY!AP285</f>
        <v>45559.359027777798</v>
      </c>
      <c r="AW843" s="177" t="str">
        <f>[4]SayfaKAY!AT285</f>
        <v/>
      </c>
      <c r="AX843" s="194">
        <f t="shared" si="593"/>
        <v>44.000000373926014</v>
      </c>
      <c r="AY843" s="168"/>
      <c r="AZ843" s="167"/>
      <c r="BA843" s="113"/>
      <c r="BB843" s="171" t="str">
        <f>IF($AQ$1="X", IF(AND(G843&gt;=$AS$1,G843&lt;=$AT$1),IF(P843&lt;&gt;"D(Arıza Değil)",AC843,0), IF(AND(G843&gt;=$AU$1,G843&lt;=$AV$1),IF(P843&lt;&gt;"D(Arıza Değil)",AC843,0), "")), "")</f>
        <v/>
      </c>
      <c r="BC843" s="114"/>
      <c r="BD843" s="114"/>
      <c r="BE843" s="114"/>
      <c r="BF843" s="114"/>
      <c r="BG843" s="114"/>
      <c r="BH843" s="114" t="str">
        <f>IFERROR(FRACAS!AN288, "Hata Var")</f>
        <v/>
      </c>
      <c r="BI843" s="114"/>
      <c r="BJ843" s="114"/>
      <c r="BK843" s="105" t="str">
        <f>[4]SayfaKAY!AW285</f>
        <v/>
      </c>
      <c r="BL843" s="105" t="str">
        <f>[4]SayfaKAY!V285</f>
        <v>ATAK ULAŞIM SAN.TİC.LTD.ŞTİ.</v>
      </c>
      <c r="BM843" s="114"/>
      <c r="BN843" s="171" t="str">
        <f t="shared" si="594"/>
        <v>x yok</v>
      </c>
      <c r="BO843" s="171" t="str">
        <f t="shared" si="595"/>
        <v>aynı gün giderilen arıza</v>
      </c>
      <c r="BP843" s="171" t="str">
        <f t="shared" si="596"/>
        <v>aynı gün giderilen arıza</v>
      </c>
      <c r="BQ843" s="226">
        <f t="shared" si="597"/>
        <v>2.000000016996637</v>
      </c>
      <c r="BR843" s="226">
        <f t="shared" si="598"/>
        <v>2.000000016996637</v>
      </c>
      <c r="BS843" s="226">
        <f t="shared" si="599"/>
        <v>4.000000033993274</v>
      </c>
      <c r="BT843" s="114"/>
      <c r="BU843" s="242"/>
      <c r="BV843" s="233">
        <f t="shared" si="600"/>
        <v>1</v>
      </c>
      <c r="BW843" s="226" t="str">
        <f t="shared" si="601"/>
        <v>Evet, çakışma var</v>
      </c>
      <c r="BX843" s="229"/>
      <c r="BY843" s="247">
        <f t="shared" si="602"/>
        <v>1.388888900692109E-3</v>
      </c>
      <c r="BZ843" s="247">
        <f t="shared" si="603"/>
        <v>1.388888900692109E-3</v>
      </c>
      <c r="CA843" s="247">
        <f t="shared" si="604"/>
        <v>2.777777801384218E-3</v>
      </c>
      <c r="CB843" s="213"/>
      <c r="CC843" s="211"/>
      <c r="CD843" s="196"/>
      <c r="CE843" s="213">
        <v>284</v>
      </c>
      <c r="CF843" s="182">
        <f t="shared" si="605"/>
        <v>45559.3569444444</v>
      </c>
      <c r="CG843" s="182">
        <f t="shared" si="606"/>
        <v>45559.359722222202</v>
      </c>
      <c r="CH843" s="196"/>
      <c r="CI843" s="196"/>
      <c r="CJ843" s="196"/>
      <c r="CK843" s="196">
        <f t="shared" si="607"/>
        <v>1.388888900692109E-3</v>
      </c>
      <c r="CL843" s="196">
        <f t="shared" si="608"/>
        <v>1.388888900692109E-3</v>
      </c>
      <c r="CM843" s="196">
        <f t="shared" si="609"/>
        <v>2.777777801384218E-3</v>
      </c>
      <c r="CN843" s="114"/>
      <c r="CO843" s="115">
        <f t="shared" si="610"/>
        <v>4.000000033993274</v>
      </c>
      <c r="CP843" s="116">
        <f t="shared" si="611"/>
        <v>8.3333334041526541E-2</v>
      </c>
      <c r="CQ843" s="117">
        <f t="shared" si="612"/>
        <v>0.35694444440014195</v>
      </c>
      <c r="CR843" s="117">
        <f t="shared" si="613"/>
        <v>45559.358333333301</v>
      </c>
      <c r="CS843" s="117">
        <f t="shared" si="614"/>
        <v>45559.359722222202</v>
      </c>
      <c r="CT843" s="118">
        <f t="shared" si="615"/>
        <v>65604962.000000015</v>
      </c>
      <c r="CU843" s="118">
        <f t="shared" si="616"/>
        <v>2.000000016996637</v>
      </c>
      <c r="CV843" s="118">
        <f t="shared" si="617"/>
        <v>65604964.000000037</v>
      </c>
      <c r="CW843" s="119">
        <f t="shared" si="618"/>
        <v>0.99999996951450165</v>
      </c>
    </row>
    <row r="844" spans="1:101" ht="118.5" customHeight="1" x14ac:dyDescent="0.3">
      <c r="A844" s="160" t="str">
        <f>[4]SayfaKAY!C286</f>
        <v>KAY5+6</v>
      </c>
      <c r="B844" s="104" t="str">
        <f>[4]SayfaKAY!D286</f>
        <v>3874(3)</v>
      </c>
      <c r="C844" s="105" t="str">
        <f>[4]SayfaKAY!E286</f>
        <v>P</v>
      </c>
      <c r="D844" s="105">
        <f>[4]SayfaKAY!F286</f>
        <v>4896</v>
      </c>
      <c r="E844" s="106" t="str">
        <f>[4]SayfaKAY!G286</f>
        <v>BOZ-KAY5+6-FF-285</v>
      </c>
      <c r="F844" s="193">
        <f t="shared" si="579"/>
        <v>45559</v>
      </c>
      <c r="G844" s="135">
        <f t="shared" si="580"/>
        <v>0.54444444440014195</v>
      </c>
      <c r="H844" s="235">
        <f>[4]SayfaKAY!H286</f>
        <v>45559.5444444444</v>
      </c>
      <c r="I844" s="104" t="str">
        <f>[4]SayfaKAY!I286</f>
        <v>Depo/Depot</v>
      </c>
      <c r="J844" s="103" t="str">
        <f>IF([4]SayfaKAY!J286="","",IF([4]SayfaKAY!J286="Müşteri","Notified by Customer","Notified by Bozankaya"))</f>
        <v>Notified by Customer</v>
      </c>
      <c r="K844" s="103" t="e">
        <f>VLOOKUP([4]SayfaKAY!L286,#REF!,2,FALSE)</f>
        <v>#REF!</v>
      </c>
      <c r="L844" s="165" t="str">
        <f>[4]SayfaKAY!X286</f>
        <v>STEMMANN-POLSKA SP. Z O.O.</v>
      </c>
      <c r="M844" s="107" t="str">
        <f t="shared" si="581"/>
        <v>KAY5+6-BOZ-KAY5+6-FF-285</v>
      </c>
      <c r="N844" s="105" t="str">
        <f>[4]SayfaKAY!M286</f>
        <v>Pantoğraf manuel kaldırma teli kırılmış</v>
      </c>
      <c r="O844" s="166" t="str">
        <f>[4]SayfaKAY!P286</f>
        <v>C-Uyarı, sürüş devamlılığı</v>
      </c>
      <c r="P844" s="166" t="str">
        <f>[4]SayfaKAY!Q286</f>
        <v>B(Servisten çekmeye etki eden arıza)</v>
      </c>
      <c r="Q844" s="166" t="str">
        <f>[4]SayfaKAY!R286</f>
        <v>N.A(Yaralanma yok)</v>
      </c>
      <c r="R844" s="132" t="str" cm="1">
        <f t="array" ref="R844">IF([4]SayfaKAY!U286="","",_xlfn.IFS([4]SayfaKAY!U286="Bozankaya","Bozankaya",[4]SayfaKAY!U286="Müşteri","Customer",[4]SayfaKAY!U286="Tedarikçi","Equipment Supplier"))</f>
        <v>Bozankaya</v>
      </c>
      <c r="S844" s="204" t="str">
        <f>[4]SayfaKAY!N286</f>
        <v>Değişimi yapıldı</v>
      </c>
      <c r="T844" s="133" t="str">
        <f>[4]SayfaKAY!AD286</f>
        <v>*Ekipman değiştirilecek</v>
      </c>
      <c r="U844" s="132" t="str">
        <f>[4]SayfaKAY!W286</f>
        <v>Evet</v>
      </c>
      <c r="V844" s="108">
        <f>[4]SayfaKAY!AZ286</f>
        <v>1</v>
      </c>
      <c r="W844" s="136">
        <f t="shared" si="582"/>
        <v>45559</v>
      </c>
      <c r="X844" s="137" t="str">
        <f t="shared" si="583"/>
        <v>13:07</v>
      </c>
      <c r="Y844" s="235">
        <f>[4]SayfaKAY!AE286</f>
        <v>45559.546527777798</v>
      </c>
      <c r="Z844" s="192">
        <f t="shared" si="584"/>
        <v>45559</v>
      </c>
      <c r="AA844" s="110" t="str">
        <f t="shared" si="585"/>
        <v>13:08</v>
      </c>
      <c r="AB844" s="182">
        <f>[4]SayfaKAY!BA286</f>
        <v>45559.547245370399</v>
      </c>
      <c r="AC844" s="257">
        <f t="shared" si="586"/>
        <v>4.0333334379829466</v>
      </c>
      <c r="AD844" s="111">
        <f t="shared" si="587"/>
        <v>45559</v>
      </c>
      <c r="AE844" s="111" t="str">
        <f t="shared" si="588"/>
        <v>13:08</v>
      </c>
      <c r="AF844" s="235">
        <f>[4]SayfaKAY!BA286</f>
        <v>45559.547245370399</v>
      </c>
      <c r="AG844" s="179" t="str">
        <f>[4]SayfaKAY!S286</f>
        <v>(I) İlk Defa Karşılaşılan Arıza</v>
      </c>
      <c r="AH844" s="178" t="str">
        <f t="shared" si="589"/>
        <v>Bu Arıza Aracın Servise Verilmesine Engel</v>
      </c>
      <c r="AI844" s="163" t="str">
        <f>[4]SayfaKAY!AV286</f>
        <v/>
      </c>
      <c r="AJ844" s="164" t="str">
        <f t="shared" si="590"/>
        <v/>
      </c>
      <c r="AK844" s="164" t="str">
        <f t="shared" si="591"/>
        <v/>
      </c>
      <c r="AL844" s="112" t="str">
        <f>[4]SayfaKAY!AX286</f>
        <v/>
      </c>
      <c r="AM844" s="257" cm="1">
        <f t="array" ref="AM844">IFERROR(IF(AND(P844&lt;&gt;"D(Arıza Değil)",AH844="Bu Arıza Aracın Servise Verilmesine Engel Değil"),
IF(Z844-F844&gt;0,(AB844-Y844)*24*60,
IF(OR(AND(G844&gt;$AS$1,G844&lt;$AT$1),AND(G844&gt;$AU$1,G844&lt;$AV$1)),
(AF844-H844)*24*60,     BH:BH0)),        AN844),0)</f>
        <v>4.0333334379829466</v>
      </c>
      <c r="AN844" s="257">
        <f t="shared" si="592"/>
        <v>4.0333334379829466</v>
      </c>
      <c r="AO844" s="174" t="str">
        <f>[4]SayfaKAY!AG286</f>
        <v>Bozankaya</v>
      </c>
      <c r="AP844" s="174" t="str">
        <f>[4]SayfaKAY!AI286</f>
        <v>P710-7019</v>
      </c>
      <c r="AQ844" s="174" t="str">
        <f>[4]SayfaKAY!AQ286</f>
        <v/>
      </c>
      <c r="AR844" s="174" t="str">
        <f>[4]SayfaKAY!AH286</f>
        <v>PANTOGRAF KOMPLESI</v>
      </c>
      <c r="AS844" s="174">
        <f>[4]SayfaKAY!AJ286</f>
        <v>1</v>
      </c>
      <c r="AT844" s="175" t="str">
        <f>[4]SayfaKAY!AM286</f>
        <v/>
      </c>
      <c r="AU844" s="176" t="str">
        <f>[4]SayfaKAY!AL286</f>
        <v/>
      </c>
      <c r="AV844" s="176">
        <f>[4]SayfaKAY!AP286</f>
        <v>45559.547916666699</v>
      </c>
      <c r="AW844" s="177" t="str">
        <f>[4]SayfaKAY!AT286</f>
        <v/>
      </c>
      <c r="AX844" s="194">
        <f t="shared" si="593"/>
        <v>44.366667817812413</v>
      </c>
      <c r="AY844" s="168"/>
      <c r="AZ844" s="167"/>
      <c r="BA844" s="113"/>
      <c r="BB844" s="171"/>
      <c r="BC844" s="114"/>
      <c r="BD844" s="114"/>
      <c r="BE844" s="114"/>
      <c r="BF844" s="114"/>
      <c r="BG844" s="114"/>
      <c r="BH844" s="114" t="str">
        <f>IFERROR(FRACAS!AN289, "Hata Var")</f>
        <v/>
      </c>
      <c r="BI844" s="114"/>
      <c r="BJ844" s="114"/>
      <c r="BK844" s="105" t="str">
        <f>[4]SayfaKAY!AW286</f>
        <v/>
      </c>
      <c r="BL844" s="105" t="str">
        <f>[4]SayfaKAY!V286</f>
        <v>Üretim</v>
      </c>
      <c r="BM844" s="114"/>
      <c r="BN844" s="171" t="str">
        <f t="shared" si="594"/>
        <v>x yok</v>
      </c>
      <c r="BO844" s="171" t="b">
        <f t="shared" si="595"/>
        <v>0</v>
      </c>
      <c r="BP844" s="171" t="b">
        <f t="shared" si="596"/>
        <v>0</v>
      </c>
      <c r="BQ844" s="226">
        <f t="shared" si="597"/>
        <v>3.0000000935979187</v>
      </c>
      <c r="BR844" s="226">
        <f t="shared" si="598"/>
        <v>1.0333333443850279</v>
      </c>
      <c r="BS844" s="226">
        <f t="shared" si="599"/>
        <v>4.0333334379829466</v>
      </c>
      <c r="BT844" s="114"/>
      <c r="BU844" s="242"/>
      <c r="BV844" s="233">
        <f t="shared" si="600"/>
        <v>0</v>
      </c>
      <c r="BW844" s="226" t="str">
        <f t="shared" si="601"/>
        <v>Hayır, çakışma yok</v>
      </c>
      <c r="BX844" s="229"/>
      <c r="BY844" s="247">
        <f t="shared" si="602"/>
        <v>2.083333398331888E-3</v>
      </c>
      <c r="BZ844" s="247">
        <f t="shared" si="603"/>
        <v>7.1759260026738048E-4</v>
      </c>
      <c r="CA844" s="247">
        <f t="shared" si="604"/>
        <v>2.8009259985992685E-3</v>
      </c>
      <c r="CB844" s="213"/>
      <c r="CC844" s="211"/>
      <c r="CD844" s="196"/>
      <c r="CE844" s="213">
        <v>285</v>
      </c>
      <c r="CF844" s="182">
        <f t="shared" si="605"/>
        <v>45559.5444444444</v>
      </c>
      <c r="CG844" s="182">
        <f t="shared" si="606"/>
        <v>45559.547245370399</v>
      </c>
      <c r="CH844" s="196"/>
      <c r="CI844" s="196"/>
      <c r="CJ844" s="196"/>
      <c r="CK844" s="196">
        <f t="shared" si="607"/>
        <v>7.1759260026738048E-4</v>
      </c>
      <c r="CL844" s="196">
        <f t="shared" si="608"/>
        <v>2.083333398331888E-3</v>
      </c>
      <c r="CM844" s="196">
        <f t="shared" si="609"/>
        <v>2.8009259985992685E-3</v>
      </c>
      <c r="CN844" s="114"/>
      <c r="CO844" s="115">
        <f t="shared" si="610"/>
        <v>4.0333334379829466</v>
      </c>
      <c r="CP844" s="116">
        <f t="shared" si="611"/>
        <v>4.3055556016042829E-2</v>
      </c>
      <c r="CQ844" s="117">
        <f t="shared" si="612"/>
        <v>0.54444444440014195</v>
      </c>
      <c r="CR844" s="117">
        <f t="shared" si="613"/>
        <v>45559.546527777798</v>
      </c>
      <c r="CS844" s="117">
        <f t="shared" si="614"/>
        <v>45559.547245370399</v>
      </c>
      <c r="CT844" s="118">
        <f t="shared" si="615"/>
        <v>65604963.000000097</v>
      </c>
      <c r="CU844" s="118">
        <f t="shared" si="616"/>
        <v>1.0333333443850279</v>
      </c>
      <c r="CV844" s="118">
        <f t="shared" si="617"/>
        <v>65604964.033333436</v>
      </c>
      <c r="CW844" s="119">
        <f t="shared" si="618"/>
        <v>0.99999998424915926</v>
      </c>
    </row>
    <row r="845" spans="1:101" ht="118.5" customHeight="1" x14ac:dyDescent="0.3">
      <c r="A845" s="160" t="str">
        <f>[4]SayfaKAY!C283</f>
        <v>KAY5+6</v>
      </c>
      <c r="B845" s="104" t="str">
        <f>[4]SayfaKAY!D283</f>
        <v>3875(4)</v>
      </c>
      <c r="C845" s="105" t="str">
        <f>[4]SayfaKAY!E283</f>
        <v>MB</v>
      </c>
      <c r="D845" s="105">
        <f>[4]SayfaKAY!F283</f>
        <v>63723</v>
      </c>
      <c r="E845" s="106" t="str">
        <f>[4]SayfaKAY!G283</f>
        <v>BOZ-KAY5+6-FF-282</v>
      </c>
      <c r="F845" s="134">
        <f t="shared" si="579"/>
        <v>45555</v>
      </c>
      <c r="G845" s="135">
        <f t="shared" si="580"/>
        <v>0.38541666670062114</v>
      </c>
      <c r="H845" s="235">
        <f>[4]SayfaKAY!H283</f>
        <v>45555.385416666701</v>
      </c>
      <c r="I845" s="104" t="str">
        <f>[4]SayfaKAY!I283</f>
        <v>Hat/Line</v>
      </c>
      <c r="J845" s="103" t="str">
        <f>IF([4]SayfaKAY!J283="","",IF([4]SayfaKAY!J283="Müşteri","Notified by Customer","Notified by Bozankaya"))</f>
        <v>Notified by Customer</v>
      </c>
      <c r="K845" s="103" t="e">
        <f>VLOOKUP([4]SayfaKAY!L283,#REF!,2,FALSE)</f>
        <v>#REF!</v>
      </c>
      <c r="L845" s="165" t="str">
        <f>[4]SayfaKAY!X283</f>
        <v>DENİZLER OTOMOTİV SAN. VE TİC.LTD.Ş</v>
      </c>
      <c r="M845" s="107" t="str">
        <f t="shared" si="581"/>
        <v>KAY5+6-BOZ-KAY5+6-FF-282</v>
      </c>
      <c r="N845" s="105" t="str">
        <f>[4]SayfaKAY!M283</f>
        <v>SİLECEK ARIZALI</v>
      </c>
      <c r="O845" s="166" t="str">
        <f>[4]SayfaKAY!P283</f>
        <v>C-Uyarı, sürüş devamlılığı</v>
      </c>
      <c r="P845" s="166" t="str">
        <f>[4]SayfaKAY!Q283</f>
        <v>A(Hareket etmeyi engelleyen arıza)</v>
      </c>
      <c r="Q845" s="166" t="str">
        <f>[4]SayfaKAY!R283</f>
        <v>N.A(Yaralanma yok)</v>
      </c>
      <c r="R845" s="132" t="str" cm="1">
        <f t="array" ref="R845">IF([4]SayfaKAY!U283="","",_xlfn.IFS([4]SayfaKAY!U283="Bozankaya","Bozankaya",[4]SayfaKAY!U283="Müşteri","Customer",[4]SayfaKAY!U283="Tedarikçi","Equipment Supplier"))</f>
        <v>Equipment Supplier</v>
      </c>
      <c r="S845" s="204" t="str">
        <f>[4]SayfaKAY!N283</f>
        <v>SİLECEK CİVATASI GEVŞEDİĞİ İÇİN MEKANİZMA BOŞA DÖNÜYORDU CİVATA SIKILANDI.</v>
      </c>
      <c r="T845" s="133" t="str">
        <f>[4]SayfaKAY!AD283</f>
        <v>*Ekipman tamir edilecek</v>
      </c>
      <c r="U845" s="132" t="str">
        <f>[4]SayfaKAY!W283</f>
        <v>Evet</v>
      </c>
      <c r="V845" s="108">
        <f>[4]SayfaKAY!AZ283</f>
        <v>1</v>
      </c>
      <c r="W845" s="136">
        <f t="shared" si="582"/>
        <v>45555</v>
      </c>
      <c r="X845" s="137" t="str">
        <f t="shared" si="583"/>
        <v>10:00</v>
      </c>
      <c r="Y845" s="235">
        <f>[4]SayfaKAY!AE283</f>
        <v>45555.416666666701</v>
      </c>
      <c r="Z845" s="109">
        <f t="shared" si="584"/>
        <v>45555</v>
      </c>
      <c r="AA845" s="110" t="str">
        <f t="shared" si="585"/>
        <v>11:00</v>
      </c>
      <c r="AB845" s="182">
        <f>[4]SayfaKAY!BA283</f>
        <v>45555.458333333299</v>
      </c>
      <c r="AC845" s="257">
        <f t="shared" si="586"/>
        <v>104.99999990221113</v>
      </c>
      <c r="AD845" s="111">
        <f t="shared" si="587"/>
        <v>45555</v>
      </c>
      <c r="AE845" s="111" t="str">
        <f t="shared" si="588"/>
        <v>11:00</v>
      </c>
      <c r="AF845" s="235">
        <f>[4]SayfaKAY!BA283</f>
        <v>45555.458333333299</v>
      </c>
      <c r="AG845" s="179" t="str">
        <f>[4]SayfaKAY!S283</f>
        <v>(III) Farklı Araçlarda Tekrarlayan Arıza</v>
      </c>
      <c r="AH845" s="178" t="str">
        <f t="shared" si="589"/>
        <v>Bu Arıza Aracın Servise Verilmesine Engel</v>
      </c>
      <c r="AI845" s="163" t="str">
        <f>[4]SayfaKAY!AV283</f>
        <v/>
      </c>
      <c r="AJ845" s="164" t="str">
        <f t="shared" si="590"/>
        <v/>
      </c>
      <c r="AK845" s="164" t="str">
        <f t="shared" si="591"/>
        <v/>
      </c>
      <c r="AL845" s="112" t="str">
        <f>[4]SayfaKAY!AX283</f>
        <v/>
      </c>
      <c r="AM845" s="257" cm="1">
        <f t="array" ref="AM845">IFERROR(IF(AND(P845&lt;&gt;"D(Arıza Değil)",AH845="Bu Arıza Aracın Servise Verilmesine Engel Değil"),
IF(Z845-F845&gt;0,(AB845-Y845)*24*60,
IF(OR(AND(G845&gt;$AS$1,G845&lt;$AT$1),AND(G845&gt;$AU$1,G845&lt;$AV$1)),
(AF845-H845)*24*60,     BH:BH0)),        AN845),0)</f>
        <v>104.99999990221113</v>
      </c>
      <c r="AN845" s="257">
        <f t="shared" si="592"/>
        <v>104.99999990221113</v>
      </c>
      <c r="AO845" s="174" t="str">
        <f>[4]SayfaKAY!AG283</f>
        <v>DENİZLER</v>
      </c>
      <c r="AP845" s="174" t="str">
        <f>[4]SayfaKAY!AI283</f>
        <v>M100-7066</v>
      </c>
      <c r="AQ845" s="174" t="str">
        <f>[4]SayfaKAY!AQ283</f>
        <v/>
      </c>
      <c r="AR845" s="174" t="str">
        <f>[4]SayfaKAY!AH283</f>
        <v>SİLECEK MEKANİZMASI Denizler / M.11.2506</v>
      </c>
      <c r="AS845" s="174">
        <f>[4]SayfaKAY!AJ283</f>
        <v>1</v>
      </c>
      <c r="AT845" s="175" t="str">
        <f>[4]SayfaKAY!AM283</f>
        <v/>
      </c>
      <c r="AU845" s="176" t="str">
        <f>[4]SayfaKAY!AL283</f>
        <v/>
      </c>
      <c r="AV845" s="176" t="str">
        <f>[4]SayfaKAY!AP283</f>
        <v/>
      </c>
      <c r="AW845" s="177" t="str">
        <f>[4]SayfaKAY!AT283</f>
        <v/>
      </c>
      <c r="AX845" s="194">
        <f t="shared" si="593"/>
        <v>1154.9999989243224</v>
      </c>
      <c r="AY845" s="168"/>
      <c r="AZ845" s="167"/>
      <c r="BA845" s="113"/>
      <c r="BB845" s="171" t="str">
        <f>IF($AQ$1="X", IF(AND(G845&gt;=$AS$1,G845&lt;=$AT$1),IF(P845&lt;&gt;"D(Arıza Değil)",AC845,0), IF(AND(G845&gt;=$AU$1,G845&lt;=$AV$1),IF(P845&lt;&gt;"D(Arıza Değil)",AC845,0), "")), "")</f>
        <v/>
      </c>
      <c r="BC845" s="114"/>
      <c r="BD845" s="114"/>
      <c r="BE845" s="114"/>
      <c r="BF845" s="114"/>
      <c r="BG845" s="114"/>
      <c r="BH845" s="114" t="str">
        <f>IFERROR(FRACAS!AN286, "Hata Var")</f>
        <v/>
      </c>
      <c r="BI845" s="114"/>
      <c r="BJ845" s="114"/>
      <c r="BK845" s="105" t="str">
        <f>[4]SayfaKAY!AW283</f>
        <v/>
      </c>
      <c r="BL845" s="105" t="str">
        <f>[4]SayfaKAY!V283</f>
        <v>Bozankaya</v>
      </c>
      <c r="BM845" s="114"/>
      <c r="BN845" s="171" t="str">
        <f t="shared" si="594"/>
        <v>x yok</v>
      </c>
      <c r="BO845" s="171" t="str">
        <f t="shared" si="595"/>
        <v>aynı gün giderilen arıza</v>
      </c>
      <c r="BP845" s="171" t="str">
        <f t="shared" si="596"/>
        <v>aynı gün giderilen arıza</v>
      </c>
      <c r="BQ845" s="226">
        <f t="shared" si="597"/>
        <v>45</v>
      </c>
      <c r="BR845" s="226">
        <f t="shared" si="598"/>
        <v>59.99999990221113</v>
      </c>
      <c r="BS845" s="226">
        <f t="shared" si="599"/>
        <v>104.99999990221113</v>
      </c>
      <c r="BT845" s="114"/>
      <c r="BU845" s="242"/>
      <c r="BV845" s="233">
        <f t="shared" si="600"/>
        <v>4</v>
      </c>
      <c r="BW845" s="226" t="str">
        <f t="shared" si="601"/>
        <v>Evet, çakışma var</v>
      </c>
      <c r="BX845" s="229"/>
      <c r="BY845" s="247">
        <f t="shared" si="602"/>
        <v>3.125E-2</v>
      </c>
      <c r="BZ845" s="247">
        <f t="shared" si="603"/>
        <v>4.1666666598757729E-2</v>
      </c>
      <c r="CA845" s="247">
        <f t="shared" si="604"/>
        <v>7.2916666598757729E-2</v>
      </c>
      <c r="CB845" s="213"/>
      <c r="CC845" s="211"/>
      <c r="CD845" s="196"/>
      <c r="CE845" s="213">
        <v>282</v>
      </c>
      <c r="CF845" s="182">
        <f t="shared" si="605"/>
        <v>45555.385416666701</v>
      </c>
      <c r="CG845" s="182">
        <f t="shared" si="606"/>
        <v>45555.458333333299</v>
      </c>
      <c r="CH845" s="196"/>
      <c r="CI845" s="196"/>
      <c r="CJ845" s="196"/>
      <c r="CK845" s="196">
        <f t="shared" si="607"/>
        <v>4.1666666598757729E-2</v>
      </c>
      <c r="CL845" s="196">
        <f t="shared" si="608"/>
        <v>3.125E-2</v>
      </c>
      <c r="CM845" s="196">
        <f t="shared" si="609"/>
        <v>7.2916666598757729E-2</v>
      </c>
      <c r="CN845" s="114"/>
      <c r="CO845" s="115">
        <f t="shared" si="610"/>
        <v>104.99999990221113</v>
      </c>
      <c r="CP845" s="116">
        <f t="shared" si="611"/>
        <v>2.4999999959254637</v>
      </c>
      <c r="CQ845" s="117">
        <f t="shared" si="612"/>
        <v>0.38541666670062114</v>
      </c>
      <c r="CR845" s="117">
        <f t="shared" si="613"/>
        <v>45555.416666666701</v>
      </c>
      <c r="CS845" s="117">
        <f t="shared" si="614"/>
        <v>45555.458333333299</v>
      </c>
      <c r="CT845" s="118">
        <f t="shared" si="615"/>
        <v>65599245</v>
      </c>
      <c r="CU845" s="118">
        <f t="shared" si="616"/>
        <v>59.99999990221113</v>
      </c>
      <c r="CV845" s="118">
        <f t="shared" si="617"/>
        <v>65599304.999999903</v>
      </c>
      <c r="CW845" s="119">
        <f t="shared" si="618"/>
        <v>0.99999908535616489</v>
      </c>
    </row>
    <row r="846" spans="1:101" ht="118.5" customHeight="1" x14ac:dyDescent="0.3">
      <c r="A846" s="160" t="str">
        <f>[4]SayfaKAY!C284</f>
        <v>KAY5+6</v>
      </c>
      <c r="B846" s="104" t="str">
        <f>[4]SayfaKAY!D284</f>
        <v>3878(7)</v>
      </c>
      <c r="C846" s="105" t="str">
        <f>[4]SayfaKAY!E284</f>
        <v>MA</v>
      </c>
      <c r="D846" s="105">
        <f>[4]SayfaKAY!F284</f>
        <v>64236</v>
      </c>
      <c r="E846" s="106" t="str">
        <f>[4]SayfaKAY!G284</f>
        <v>BOZ-KAY5+6-FF-283</v>
      </c>
      <c r="F846" s="193">
        <f t="shared" si="579"/>
        <v>45555</v>
      </c>
      <c r="G846" s="135">
        <f t="shared" si="580"/>
        <v>0.56180555559694767</v>
      </c>
      <c r="H846" s="235">
        <f>[4]SayfaKAY!H284</f>
        <v>45555.561805555597</v>
      </c>
      <c r="I846" s="104" t="str">
        <f>[4]SayfaKAY!I284</f>
        <v>Hat/Line</v>
      </c>
      <c r="J846" s="103" t="str">
        <f>IF([4]SayfaKAY!J284="","",IF([4]SayfaKAY!J284="Müşteri","Notified by Customer","Notified by Bozankaya"))</f>
        <v>Notified by Customer</v>
      </c>
      <c r="K846" s="103" t="e">
        <f>VLOOKUP([4]SayfaKAY!L284,#REF!,2,FALSE)</f>
        <v>#REF!</v>
      </c>
      <c r="L846" s="165" t="str">
        <f>[4]SayfaKAY!X284</f>
        <v>ATAK ULAŞIM SAN.TİC.LTD.ŞTİ.</v>
      </c>
      <c r="M846" s="107" t="str">
        <f t="shared" si="581"/>
        <v>KAY5+6-BOZ-KAY5+6-FF-283</v>
      </c>
      <c r="N846" s="105" t="str">
        <f>[4]SayfaKAY!M284</f>
        <v>İÇ ANONS SİSTEMİ KURULMASINA RAĞMEN ÇALIŞMADI. TEKRAR KURULDU TERS YÖNDE ANONS YAPTIĞI BİLDİRİLDİ.</v>
      </c>
      <c r="O846" s="166" t="str">
        <f>[4]SayfaKAY!P284</f>
        <v>C-Uyarı, sürüş devamlılığı</v>
      </c>
      <c r="P846" s="166" t="str">
        <f>[4]SayfaKAY!Q284</f>
        <v>B(Servisten çekmeye etki eden arıza)</v>
      </c>
      <c r="Q846" s="166" t="str">
        <f>[4]SayfaKAY!R284</f>
        <v>N.A(Yaralanma yok)</v>
      </c>
      <c r="R846" s="132" t="str" cm="1">
        <f t="array" ref="R846">IF([4]SayfaKAY!U284="","",_xlfn.IFS([4]SayfaKAY!U284="Bozankaya","Bozankaya",[4]SayfaKAY!U284="Müşteri","Customer",[4]SayfaKAY!U284="Tedarikçi","Equipment Supplier"))</f>
        <v>Equipment Supplier</v>
      </c>
      <c r="S846" s="204" t="str">
        <f>[4]SayfaKAY!N284</f>
        <v/>
      </c>
      <c r="T846" s="133" t="str">
        <f>[4]SayfaKAY!AD284</f>
        <v>*Arıza çözülecek</v>
      </c>
      <c r="U846" s="132" t="str">
        <f>[4]SayfaKAY!W284</f>
        <v>Evet</v>
      </c>
      <c r="V846" s="108">
        <f>[4]SayfaKAY!AZ284</f>
        <v>1</v>
      </c>
      <c r="W846" s="136">
        <f t="shared" si="582"/>
        <v>45555</v>
      </c>
      <c r="X846" s="137" t="str">
        <f t="shared" si="583"/>
        <v>13:40</v>
      </c>
      <c r="Y846" s="235">
        <f>[4]SayfaKAY!AE284</f>
        <v>45555.569444444402</v>
      </c>
      <c r="Z846" s="192">
        <f t="shared" si="584"/>
        <v>45555</v>
      </c>
      <c r="AA846" s="110" t="str">
        <f t="shared" si="585"/>
        <v>15:00</v>
      </c>
      <c r="AB846" s="182">
        <f>[4]SayfaKAY!BA284</f>
        <v>45555.625</v>
      </c>
      <c r="AC846" s="257">
        <f t="shared" si="586"/>
        <v>90.999999940395355</v>
      </c>
      <c r="AD846" s="111">
        <f t="shared" si="587"/>
        <v>45555</v>
      </c>
      <c r="AE846" s="111" t="str">
        <f t="shared" si="588"/>
        <v>15:00</v>
      </c>
      <c r="AF846" s="235">
        <f>[4]SayfaKAY!BA284</f>
        <v>45555.625</v>
      </c>
      <c r="AG846" s="179" t="str">
        <f>[4]SayfaKAY!S284</f>
        <v>(II) Aynı Araçta Tekrarlayan Arıza</v>
      </c>
      <c r="AH846" s="178" t="str">
        <f t="shared" si="589"/>
        <v>Bu Arıza Aracın Servise Verilmesine Engel</v>
      </c>
      <c r="AI846" s="163" t="str">
        <f>[4]SayfaKAY!AV284</f>
        <v/>
      </c>
      <c r="AJ846" s="164" t="str">
        <f t="shared" si="590"/>
        <v/>
      </c>
      <c r="AK846" s="164" t="str">
        <f t="shared" si="591"/>
        <v/>
      </c>
      <c r="AL846" s="112" t="str">
        <f>[4]SayfaKAY!AX284</f>
        <v/>
      </c>
      <c r="AM846" s="257" cm="1">
        <f t="array" ref="AM846">IFERROR(IF(AND(P846&lt;&gt;"D(Arıza Değil)",AH846="Bu Arıza Aracın Servise Verilmesine Engel Değil"),
IF(Z846-F846&gt;0,(AB846-Y846)*24*60,
IF(OR(AND(G846&gt;$AS$1,G846&lt;$AT$1),AND(G846&gt;$AU$1,G846&lt;$AV$1)),
(AF846-H846)*24*60,     BH:BH0)),        AN846),0)</f>
        <v>90.999999940395355</v>
      </c>
      <c r="AN846" s="257">
        <f t="shared" si="592"/>
        <v>90.999999940395355</v>
      </c>
      <c r="AO846" s="174" t="str">
        <f>[4]SayfaKAY!AG284</f>
        <v>Atak</v>
      </c>
      <c r="AP846" s="174" t="str">
        <f>[4]SayfaKAY!AI284</f>
        <v>E840-7002</v>
      </c>
      <c r="AQ846" s="174" t="str">
        <f>[4]SayfaKAY!AQ284</f>
        <v/>
      </c>
      <c r="AR846" s="174" t="str">
        <f>[4]SayfaKAY!AH284</f>
        <v>Merkez Ünite AU300 (train bus, vehicle b</v>
      </c>
      <c r="AS846" s="174">
        <f>[4]SayfaKAY!AJ284</f>
        <v>1</v>
      </c>
      <c r="AT846" s="175" t="str">
        <f>[4]SayfaKAY!AM284</f>
        <v/>
      </c>
      <c r="AU846" s="176" t="str">
        <f>[4]SayfaKAY!AL284</f>
        <v/>
      </c>
      <c r="AV846" s="176" t="str">
        <f>[4]SayfaKAY!AP284</f>
        <v/>
      </c>
      <c r="AW846" s="177" t="str">
        <f>[4]SayfaKAY!AT284</f>
        <v/>
      </c>
      <c r="AX846" s="194">
        <f t="shared" si="593"/>
        <v>1000.9999993443489</v>
      </c>
      <c r="AY846" s="168"/>
      <c r="AZ846" s="167"/>
      <c r="BA846" s="113"/>
      <c r="BB846" s="171"/>
      <c r="BC846" s="114"/>
      <c r="BD846" s="114"/>
      <c r="BE846" s="114"/>
      <c r="BF846" s="114"/>
      <c r="BG846" s="114"/>
      <c r="BH846" s="114" t="str">
        <f>IFERROR(FRACAS!AN287, "Hata Var")</f>
        <v/>
      </c>
      <c r="BI846" s="114"/>
      <c r="BJ846" s="114"/>
      <c r="BK846" s="105" t="str">
        <f>[4]SayfaKAY!AW284</f>
        <v/>
      </c>
      <c r="BL846" s="105" t="str">
        <f>[4]SayfaKAY!V284</f>
        <v>ATAK ULAŞIM SAN.TİC.LTD.ŞTİ.</v>
      </c>
      <c r="BM846" s="114"/>
      <c r="BN846" s="171" t="str">
        <f t="shared" si="594"/>
        <v>x yok</v>
      </c>
      <c r="BO846" s="171" t="b">
        <f t="shared" si="595"/>
        <v>0</v>
      </c>
      <c r="BP846" s="171" t="b">
        <f t="shared" si="596"/>
        <v>0</v>
      </c>
      <c r="BQ846" s="226">
        <f t="shared" si="597"/>
        <v>10.999999878695235</v>
      </c>
      <c r="BR846" s="226">
        <f t="shared" si="598"/>
        <v>80.000000061700121</v>
      </c>
      <c r="BS846" s="226">
        <f t="shared" si="599"/>
        <v>90.999999940395355</v>
      </c>
      <c r="BT846" s="114"/>
      <c r="BU846" s="242"/>
      <c r="BV846" s="233">
        <f t="shared" si="600"/>
        <v>1</v>
      </c>
      <c r="BW846" s="226" t="str">
        <f t="shared" si="601"/>
        <v>Evet, çakışma var</v>
      </c>
      <c r="BX846" s="229"/>
      <c r="BY846" s="247">
        <f t="shared" si="602"/>
        <v>7.6388888046494685E-3</v>
      </c>
      <c r="BZ846" s="247">
        <f t="shared" si="603"/>
        <v>5.5555555598402862E-2</v>
      </c>
      <c r="CA846" s="247">
        <f t="shared" si="604"/>
        <v>6.319444440305233E-2</v>
      </c>
      <c r="CB846" s="213"/>
      <c r="CC846" s="211"/>
      <c r="CD846" s="196"/>
      <c r="CE846" s="213">
        <v>283</v>
      </c>
      <c r="CF846" s="182">
        <f t="shared" si="605"/>
        <v>45555.561805555597</v>
      </c>
      <c r="CG846" s="182">
        <f t="shared" si="606"/>
        <v>45555.625</v>
      </c>
      <c r="CH846" s="196"/>
      <c r="CI846" s="196"/>
      <c r="CJ846" s="196"/>
      <c r="CK846" s="196">
        <f t="shared" si="607"/>
        <v>5.5555555598402862E-2</v>
      </c>
      <c r="CL846" s="196">
        <f t="shared" si="608"/>
        <v>7.6388888046494685E-3</v>
      </c>
      <c r="CM846" s="196">
        <f t="shared" si="609"/>
        <v>6.319444440305233E-2</v>
      </c>
      <c r="CN846" s="114"/>
      <c r="CO846" s="115">
        <f t="shared" si="610"/>
        <v>90.999999940395355</v>
      </c>
      <c r="CP846" s="116">
        <f t="shared" si="611"/>
        <v>3.3333333359041717</v>
      </c>
      <c r="CQ846" s="117">
        <f t="shared" si="612"/>
        <v>0.56180555559694767</v>
      </c>
      <c r="CR846" s="117">
        <f t="shared" si="613"/>
        <v>45555.569444444402</v>
      </c>
      <c r="CS846" s="117">
        <f t="shared" si="614"/>
        <v>45555.625</v>
      </c>
      <c r="CT846" s="118">
        <f t="shared" si="615"/>
        <v>65599210.999999881</v>
      </c>
      <c r="CU846" s="118">
        <f t="shared" si="616"/>
        <v>80.000000061700121</v>
      </c>
      <c r="CV846" s="118">
        <f t="shared" si="617"/>
        <v>65599290.99999994</v>
      </c>
      <c r="CW846" s="119">
        <f t="shared" si="618"/>
        <v>0.99999878047462343</v>
      </c>
    </row>
    <row r="847" spans="1:101" ht="118.5" customHeight="1" x14ac:dyDescent="0.3">
      <c r="A847" s="160" t="str">
        <f>[4]SayfaKAY!C282</f>
        <v>KAY5+6</v>
      </c>
      <c r="B847" s="104" t="str">
        <f>[4]SayfaKAY!D282</f>
        <v>3875(4)</v>
      </c>
      <c r="C847" s="105" t="str">
        <f>[4]SayfaKAY!E282</f>
        <v>MB</v>
      </c>
      <c r="D847" s="105">
        <f>[4]SayfaKAY!F282</f>
        <v>63103</v>
      </c>
      <c r="E847" s="106" t="str">
        <f>[4]SayfaKAY!G282</f>
        <v>BOZ-KAY5+6-FF-281</v>
      </c>
      <c r="F847" s="193">
        <f t="shared" si="579"/>
        <v>45553</v>
      </c>
      <c r="G847" s="135">
        <f t="shared" si="580"/>
        <v>0.82222222220298136</v>
      </c>
      <c r="H847" s="235">
        <f>[4]SayfaKAY!H282</f>
        <v>45553.822222222203</v>
      </c>
      <c r="I847" s="104" t="str">
        <f>[4]SayfaKAY!I282</f>
        <v>Hat/Line</v>
      </c>
      <c r="J847" s="103" t="str">
        <f>IF([4]SayfaKAY!J282="","",IF([4]SayfaKAY!J282="Müşteri","Notified by Customer","Notified by Bozankaya"))</f>
        <v>Notified by Customer</v>
      </c>
      <c r="K847" s="103" t="e">
        <f>VLOOKUP([4]SayfaKAY!L282,#REF!,2,FALSE)</f>
        <v>#REF!</v>
      </c>
      <c r="L847" s="165" t="str">
        <f>[4]SayfaKAY!X282</f>
        <v>DENİZLER OTOMOTİV SAN. VE TİC.LTD.Ş</v>
      </c>
      <c r="M847" s="107" t="str">
        <f t="shared" si="581"/>
        <v>KAY5+6-BOZ-KAY5+6-FF-281</v>
      </c>
      <c r="N847" s="105" t="str">
        <f>[4]SayfaKAY!M282</f>
        <v>SİLECEK ARIZALI MAKİNİST TERS DÖNDÜĞÜNÜ BİLDİRDİ.</v>
      </c>
      <c r="O847" s="166" t="str">
        <f>[4]SayfaKAY!P282</f>
        <v>C-Uyarı, sürüş devamlılığı</v>
      </c>
      <c r="P847" s="166" t="str">
        <f>[4]SayfaKAY!Q282</f>
        <v>A(Hareket etmeyi engelleyen arıza)</v>
      </c>
      <c r="Q847" s="166" t="str">
        <f>[4]SayfaKAY!R282</f>
        <v>N.A(Yaralanma yok)</v>
      </c>
      <c r="R847" s="132" t="str" cm="1">
        <f t="array" ref="R847">IF([4]SayfaKAY!U282="","",_xlfn.IFS([4]SayfaKAY!U282="Bozankaya","Bozankaya",[4]SayfaKAY!U282="Müşteri","Customer",[4]SayfaKAY!U282="Tedarikçi","Equipment Supplier"))</f>
        <v>Equipment Supplier</v>
      </c>
      <c r="S847" s="204" t="str">
        <f>[4]SayfaKAY!N282</f>
        <v>SİLECEK DÜZELTİLDİ. AYARLANDI.</v>
      </c>
      <c r="T847" s="133" t="str">
        <f>[4]SayfaKAY!AD282</f>
        <v>*Ekipman tamir edilecek</v>
      </c>
      <c r="U847" s="132" t="str">
        <f>[4]SayfaKAY!W282</f>
        <v>Evet</v>
      </c>
      <c r="V847" s="108">
        <f>[4]SayfaKAY!AZ282</f>
        <v>1</v>
      </c>
      <c r="W847" s="136">
        <f t="shared" si="582"/>
        <v>45554</v>
      </c>
      <c r="X847" s="137" t="str">
        <f t="shared" si="583"/>
        <v>05:00</v>
      </c>
      <c r="Y847" s="235">
        <f>[4]SayfaKAY!AE282</f>
        <v>45554.208333333299</v>
      </c>
      <c r="Z847" s="192">
        <f t="shared" si="584"/>
        <v>45554</v>
      </c>
      <c r="AA847" s="110" t="str">
        <f t="shared" si="585"/>
        <v>07:00</v>
      </c>
      <c r="AB847" s="182">
        <f>[4]SayfaKAY!BA282</f>
        <v>45554.291666666701</v>
      </c>
      <c r="AC847" s="257">
        <f t="shared" si="586"/>
        <v>676.00000007660128</v>
      </c>
      <c r="AD847" s="111">
        <f t="shared" si="587"/>
        <v>45554</v>
      </c>
      <c r="AE847" s="111" t="str">
        <f t="shared" si="588"/>
        <v>07:00</v>
      </c>
      <c r="AF847" s="235">
        <f>[4]SayfaKAY!BA282</f>
        <v>45554.291666666701</v>
      </c>
      <c r="AG847" s="179" t="str">
        <f>[4]SayfaKAY!S282</f>
        <v>(III) Farklı Araçlarda Tekrarlayan Arıza</v>
      </c>
      <c r="AH847" s="178" t="str">
        <f t="shared" si="589"/>
        <v>Bu Arıza Aracın Servise Verilmesine Engel</v>
      </c>
      <c r="AI847" s="163" t="str">
        <f>[4]SayfaKAY!AV282</f>
        <v/>
      </c>
      <c r="AJ847" s="164" t="str">
        <f t="shared" si="590"/>
        <v/>
      </c>
      <c r="AK847" s="164" t="str">
        <f t="shared" si="591"/>
        <v/>
      </c>
      <c r="AL847" s="112" t="str">
        <f>[4]SayfaKAY!AX282</f>
        <v/>
      </c>
      <c r="AM847" s="257" cm="1">
        <f t="array" ref="AM847">IFERROR(IF(AND(P847&lt;&gt;"D(Arıza Değil)",AH847="Bu Arıza Aracın Servise Verilmesine Engel Değil"),
IF(Z847-F847&gt;0,(AB847-Y847)*24*60,
IF(OR(AND(G847&gt;$AS$1,G847&lt;$AT$1),AND(G847&gt;$AU$1,G847&lt;$AV$1)),
(AF847-H847)*24*60,     BH:BH0)),        AN847),0)</f>
        <v>676.00000007660128</v>
      </c>
      <c r="AN847" s="257">
        <f t="shared" si="592"/>
        <v>676.00000007660128</v>
      </c>
      <c r="AO847" s="174" t="str">
        <f>[4]SayfaKAY!AG282</f>
        <v>DENİZLER</v>
      </c>
      <c r="AP847" s="174" t="str">
        <f>[4]SayfaKAY!AI282</f>
        <v>M100-7066</v>
      </c>
      <c r="AQ847" s="174" t="str">
        <f>[4]SayfaKAY!AQ282</f>
        <v/>
      </c>
      <c r="AR847" s="174" t="str">
        <f>[4]SayfaKAY!AH282</f>
        <v>SİLECEK MEKANİZMASI Denizler / M.11.2506</v>
      </c>
      <c r="AS847" s="174">
        <f>[4]SayfaKAY!AJ282</f>
        <v>1</v>
      </c>
      <c r="AT847" s="175" t="str">
        <f>[4]SayfaKAY!AM282</f>
        <v/>
      </c>
      <c r="AU847" s="176" t="str">
        <f>[4]SayfaKAY!AL282</f>
        <v/>
      </c>
      <c r="AV847" s="176" t="str">
        <f>[4]SayfaKAY!AP282</f>
        <v/>
      </c>
      <c r="AW847" s="177" t="str">
        <f>[4]SayfaKAY!AT282</f>
        <v/>
      </c>
      <c r="AX847" s="194">
        <f t="shared" si="593"/>
        <v>7436.0000008426141</v>
      </c>
      <c r="AY847" s="168"/>
      <c r="AZ847" s="167"/>
      <c r="BA847" s="113"/>
      <c r="BB847" s="171"/>
      <c r="BC847" s="114"/>
      <c r="BD847" s="114"/>
      <c r="BE847" s="114"/>
      <c r="BF847" s="114"/>
      <c r="BG847" s="114"/>
      <c r="BH847" s="114" t="str">
        <f>IFERROR(FRACAS!AN285, "Hata Var")</f>
        <v/>
      </c>
      <c r="BI847" s="114"/>
      <c r="BJ847" s="114"/>
      <c r="BK847" s="105" t="str">
        <f>[4]SayfaKAY!AW282</f>
        <v/>
      </c>
      <c r="BL847" s="105" t="str">
        <f>[4]SayfaKAY!V282</f>
        <v>Bozankaya</v>
      </c>
      <c r="BM847" s="114"/>
      <c r="BN847" s="171" t="str">
        <f t="shared" si="594"/>
        <v>x yok</v>
      </c>
      <c r="BO847" s="171" t="b">
        <f t="shared" si="595"/>
        <v>0</v>
      </c>
      <c r="BP847" s="171" t="str">
        <f t="shared" si="596"/>
        <v>Bir günden fazla süren arıza</v>
      </c>
      <c r="BQ847" s="226">
        <f t="shared" si="597"/>
        <v>555.99999997881241</v>
      </c>
      <c r="BR847" s="226">
        <f t="shared" si="598"/>
        <v>120.00000009778887</v>
      </c>
      <c r="BS847" s="226">
        <f t="shared" si="599"/>
        <v>676.00000007660128</v>
      </c>
      <c r="BT847" s="114"/>
      <c r="BU847" s="242"/>
      <c r="BV847" s="233">
        <f t="shared" si="600"/>
        <v>4</v>
      </c>
      <c r="BW847" s="226" t="str">
        <f t="shared" si="601"/>
        <v>Evet, çakışma var</v>
      </c>
      <c r="BX847" s="229"/>
      <c r="BY847" s="247">
        <f t="shared" si="602"/>
        <v>0.38611111109639751</v>
      </c>
      <c r="BZ847" s="247">
        <f t="shared" si="603"/>
        <v>8.3333333401242271E-2</v>
      </c>
      <c r="CA847" s="247">
        <f t="shared" si="604"/>
        <v>0.46944444449763978</v>
      </c>
      <c r="CB847" s="213"/>
      <c r="CC847" s="211"/>
      <c r="CD847" s="196"/>
      <c r="CE847" s="213">
        <v>281</v>
      </c>
      <c r="CF847" s="182">
        <f t="shared" si="605"/>
        <v>45553.822222222203</v>
      </c>
      <c r="CG847" s="182">
        <f t="shared" si="606"/>
        <v>45554.291666666701</v>
      </c>
      <c r="CH847" s="196"/>
      <c r="CI847" s="196"/>
      <c r="CJ847" s="196"/>
      <c r="CK847" s="196">
        <f t="shared" si="607"/>
        <v>8.3333333401242271E-2</v>
      </c>
      <c r="CL847" s="196">
        <f t="shared" si="608"/>
        <v>0.38611111109639751</v>
      </c>
      <c r="CM847" s="196">
        <f t="shared" si="609"/>
        <v>0.46944444449763978</v>
      </c>
      <c r="CN847" s="114"/>
      <c r="CO847" s="115">
        <f t="shared" si="610"/>
        <v>676.00000007660128</v>
      </c>
      <c r="CP847" s="116">
        <f t="shared" si="611"/>
        <v>5.0000000040745363</v>
      </c>
      <c r="CQ847" s="117">
        <f t="shared" si="612"/>
        <v>0.82222222220298136</v>
      </c>
      <c r="CR847" s="117">
        <f t="shared" si="613"/>
        <v>45554.208333333299</v>
      </c>
      <c r="CS847" s="117">
        <f t="shared" si="614"/>
        <v>45554.291666666701</v>
      </c>
      <c r="CT847" s="118">
        <f t="shared" si="615"/>
        <v>65596875.999999978</v>
      </c>
      <c r="CU847" s="118">
        <f t="shared" si="616"/>
        <v>120.00000009778887</v>
      </c>
      <c r="CV847" s="118">
        <f t="shared" si="617"/>
        <v>65596996.000000075</v>
      </c>
      <c r="CW847" s="119">
        <f t="shared" si="618"/>
        <v>0.99999817064793495</v>
      </c>
    </row>
    <row r="848" spans="1:101" ht="118.5" customHeight="1" x14ac:dyDescent="0.3">
      <c r="A848" s="160" t="str">
        <f>[4]SayfaKAY!C281</f>
        <v>KAY5+6</v>
      </c>
      <c r="B848" s="104" t="str">
        <f>[4]SayfaKAY!D281</f>
        <v>3880(9)</v>
      </c>
      <c r="C848" s="105" t="str">
        <f>[4]SayfaKAY!E281</f>
        <v>MA</v>
      </c>
      <c r="D848" s="105">
        <f>[4]SayfaKAY!F281</f>
        <v>44912</v>
      </c>
      <c r="E848" s="106" t="str">
        <f>[4]SayfaKAY!G281</f>
        <v>BOZ-KAY5+6-FF-280</v>
      </c>
      <c r="F848" s="134">
        <f t="shared" si="579"/>
        <v>45552</v>
      </c>
      <c r="G848" s="135">
        <f t="shared" si="580"/>
        <v>0.47241898150241468</v>
      </c>
      <c r="H848" s="235">
        <f>[4]SayfaKAY!H281</f>
        <v>45552.472418981502</v>
      </c>
      <c r="I848" s="104" t="str">
        <f>[4]SayfaKAY!I281</f>
        <v>Hat/Line</v>
      </c>
      <c r="J848" s="103" t="str">
        <f>IF([4]SayfaKAY!J281="","",IF([4]SayfaKAY!J281="Müşteri","Notified by Customer","Notified by Bozankaya"))</f>
        <v>Notified by Customer</v>
      </c>
      <c r="K848" s="103" t="e">
        <f>VLOOKUP([4]SayfaKAY!L281,#REF!,2,FALSE)</f>
        <v>#REF!</v>
      </c>
      <c r="L848" s="165" t="str">
        <f>[4]SayfaKAY!X281</f>
        <v>ATAK ULAŞIM SAN.TİC.LTD.ŞTİ.</v>
      </c>
      <c r="M848" s="107" t="str">
        <f t="shared" si="581"/>
        <v>KAY5+6-BOZ-KAY5+6-FF-280</v>
      </c>
      <c r="N848" s="105" t="str">
        <f>[4]SayfaKAY!M281</f>
        <v>Kapı üstü ekranda görüntü gözükmüyor.</v>
      </c>
      <c r="O848" s="166" t="str">
        <f>[4]SayfaKAY!P281</f>
        <v>C-Uyarı, sürüş devamlılığı</v>
      </c>
      <c r="P848" s="166" t="str">
        <f>[4]SayfaKAY!Q281</f>
        <v>B(Servisten çekmeye etki eden arıza)</v>
      </c>
      <c r="Q848" s="166" t="str">
        <f>[4]SayfaKAY!R281</f>
        <v>N.A(Yaralanma yok)</v>
      </c>
      <c r="R848" s="132" t="str" cm="1">
        <f t="array" ref="R848">IF([4]SayfaKAY!U281="","",_xlfn.IFS([4]SayfaKAY!U281="Bozankaya","Bozankaya",[4]SayfaKAY!U281="Müşteri","Customer",[4]SayfaKAY!U281="Tedarikçi","Equipment Supplier"))</f>
        <v>Equipment Supplier</v>
      </c>
      <c r="S848" s="204" t="str">
        <f>[4]SayfaKAY!N281</f>
        <v>Değişimi yapıldı.</v>
      </c>
      <c r="T848" s="133" t="str">
        <f>[4]SayfaKAY!AD281</f>
        <v>*Ekipman değiştirilecek</v>
      </c>
      <c r="U848" s="132" t="str">
        <f>[4]SayfaKAY!W281</f>
        <v>Evet</v>
      </c>
      <c r="V848" s="108">
        <f>[4]SayfaKAY!AZ281</f>
        <v>1</v>
      </c>
      <c r="W848" s="136">
        <f t="shared" si="582"/>
        <v>45552</v>
      </c>
      <c r="X848" s="137" t="str">
        <f t="shared" si="583"/>
        <v>11:30</v>
      </c>
      <c r="Y848" s="235">
        <f>[4]SayfaKAY!AE281</f>
        <v>45552.479270833297</v>
      </c>
      <c r="Z848" s="109">
        <f t="shared" si="584"/>
        <v>45552</v>
      </c>
      <c r="AA848" s="110" t="str">
        <f t="shared" si="585"/>
        <v>14:00</v>
      </c>
      <c r="AB848" s="182">
        <f>[4]SayfaKAY!BA281</f>
        <v>45552.5835069444</v>
      </c>
      <c r="AC848" s="257">
        <f t="shared" si="586"/>
        <v>159.96666657272726</v>
      </c>
      <c r="AD848" s="111">
        <f t="shared" si="587"/>
        <v>45552</v>
      </c>
      <c r="AE848" s="111" t="str">
        <f t="shared" si="588"/>
        <v>14:00</v>
      </c>
      <c r="AF848" s="235">
        <f>[4]SayfaKAY!BA281</f>
        <v>45552.5835069444</v>
      </c>
      <c r="AG848" s="179" t="str">
        <f>[4]SayfaKAY!S281</f>
        <v>(II) Aynı Araçta Tekrarlayan Arıza</v>
      </c>
      <c r="AH848" s="178" t="str">
        <f t="shared" si="589"/>
        <v>Bu Arıza Aracın Servise Verilmesine Engel</v>
      </c>
      <c r="AI848" s="163" t="str">
        <f>[4]SayfaKAY!AV281</f>
        <v/>
      </c>
      <c r="AJ848" s="164" t="str">
        <f t="shared" si="590"/>
        <v/>
      </c>
      <c r="AK848" s="164" t="str">
        <f t="shared" si="591"/>
        <v/>
      </c>
      <c r="AL848" s="112" t="str">
        <f>[4]SayfaKAY!AX281</f>
        <v/>
      </c>
      <c r="AM848" s="257" cm="1">
        <f t="array" ref="AM848">IFERROR(IF(AND(P848&lt;&gt;"D(Arıza Değil)",AH848="Bu Arıza Aracın Servise Verilmesine Engel Değil"),
IF(Z848-F848&gt;0,(AB848-Y848)*24*60,
IF(OR(AND(G848&gt;$AS$1,G848&lt;$AT$1),AND(G848&gt;$AU$1,G848&lt;$AV$1)),
(AF848-H848)*24*60,     BH:BH0)),        AN848),0)</f>
        <v>159.96666657272726</v>
      </c>
      <c r="AN848" s="257">
        <f t="shared" si="592"/>
        <v>159.96666657272726</v>
      </c>
      <c r="AO848" s="174" t="str">
        <f>[4]SayfaKAY!AG281</f>
        <v>Atak</v>
      </c>
      <c r="AP848" s="174" t="str">
        <f>[4]SayfaKAY!AI281</f>
        <v>E410-7003</v>
      </c>
      <c r="AQ848" s="174" t="str">
        <f>[4]SayfaKAY!AQ281</f>
        <v/>
      </c>
      <c r="AR848" s="174" t="str">
        <f>[4]SayfaKAY!AH281</f>
        <v>STRETCH LCD EKRAN</v>
      </c>
      <c r="AS848" s="174">
        <f>[4]SayfaKAY!AJ281</f>
        <v>1</v>
      </c>
      <c r="AT848" s="175" t="str">
        <f>[4]SayfaKAY!AM281</f>
        <v/>
      </c>
      <c r="AU848" s="176" t="str">
        <f>[4]SayfaKAY!AL281</f>
        <v/>
      </c>
      <c r="AV848" s="176" t="str">
        <f>[4]SayfaKAY!AP281</f>
        <v/>
      </c>
      <c r="AW848" s="177" t="str">
        <f>[4]SayfaKAY!AT281</f>
        <v/>
      </c>
      <c r="AX848" s="194">
        <f t="shared" si="593"/>
        <v>1759.6333322999999</v>
      </c>
      <c r="AY848" s="168"/>
      <c r="AZ848" s="167"/>
      <c r="BA848" s="113"/>
      <c r="BB848" s="171" t="str">
        <f>IF($AQ$1="X", IF(AND(G848&gt;=$AS$1,G848&lt;=$AT$1),IF(P848&lt;&gt;"D(Arıza Değil)",AC848,0), IF(AND(G848&gt;=$AU$1,G848&lt;=$AV$1),IF(P848&lt;&gt;"D(Arıza Değil)",AC848,0), "")), "")</f>
        <v/>
      </c>
      <c r="BC848" s="114"/>
      <c r="BD848" s="114"/>
      <c r="BE848" s="114"/>
      <c r="BF848" s="114"/>
      <c r="BG848" s="114"/>
      <c r="BH848" s="114" t="str">
        <f>IFERROR(FRACAS!AN284, "Hata Var")</f>
        <v/>
      </c>
      <c r="BI848" s="114"/>
      <c r="BJ848" s="114"/>
      <c r="BK848" s="105" t="str">
        <f>[4]SayfaKAY!AW281</f>
        <v/>
      </c>
      <c r="BL848" s="105" t="str">
        <f>[4]SayfaKAY!V281</f>
        <v>ATAK ULAŞIM SAN.TİC.LTD.ŞTİ.</v>
      </c>
      <c r="BM848" s="114"/>
      <c r="BN848" s="171" t="str">
        <f t="shared" si="594"/>
        <v>x yok</v>
      </c>
      <c r="BO848" s="171" t="b">
        <f t="shared" si="595"/>
        <v>0</v>
      </c>
      <c r="BP848" s="171" t="b">
        <f t="shared" si="596"/>
        <v>0</v>
      </c>
      <c r="BQ848" s="226">
        <f t="shared" si="597"/>
        <v>9.8666665842756629</v>
      </c>
      <c r="BR848" s="226">
        <f t="shared" si="598"/>
        <v>150.0999999884516</v>
      </c>
      <c r="BS848" s="226">
        <f t="shared" si="599"/>
        <v>159.96666657272726</v>
      </c>
      <c r="BT848" s="114"/>
      <c r="BU848" s="242"/>
      <c r="BV848" s="233">
        <f t="shared" si="600"/>
        <v>1</v>
      </c>
      <c r="BW848" s="226" t="str">
        <f t="shared" si="601"/>
        <v>Evet, çakışma var</v>
      </c>
      <c r="BX848" s="229"/>
      <c r="BY848" s="247">
        <f t="shared" si="602"/>
        <v>6.851851794635877E-3</v>
      </c>
      <c r="BZ848" s="247">
        <f t="shared" si="603"/>
        <v>0.10423611110309139</v>
      </c>
      <c r="CA848" s="247">
        <f t="shared" si="604"/>
        <v>0.11108796289772727</v>
      </c>
      <c r="CB848" s="213"/>
      <c r="CC848" s="211"/>
      <c r="CD848" s="196"/>
      <c r="CE848" s="213">
        <v>280</v>
      </c>
      <c r="CF848" s="182">
        <f t="shared" si="605"/>
        <v>45552.472418981502</v>
      </c>
      <c r="CG848" s="182">
        <f t="shared" si="606"/>
        <v>45552.5835069444</v>
      </c>
      <c r="CH848" s="196"/>
      <c r="CI848" s="196"/>
      <c r="CJ848" s="196"/>
      <c r="CK848" s="196">
        <f t="shared" si="607"/>
        <v>0.10423611110309139</v>
      </c>
      <c r="CL848" s="196">
        <f t="shared" si="608"/>
        <v>6.851851794635877E-3</v>
      </c>
      <c r="CM848" s="196">
        <f t="shared" si="609"/>
        <v>0.11108796289772727</v>
      </c>
      <c r="CN848" s="114"/>
      <c r="CO848" s="115">
        <f t="shared" si="610"/>
        <v>159.96666657272726</v>
      </c>
      <c r="CP848" s="116">
        <f t="shared" si="611"/>
        <v>6.2541666661854833</v>
      </c>
      <c r="CQ848" s="117">
        <f t="shared" si="612"/>
        <v>0.47241898150241468</v>
      </c>
      <c r="CR848" s="117">
        <f t="shared" si="613"/>
        <v>45552.479270833297</v>
      </c>
      <c r="CS848" s="117">
        <f t="shared" si="614"/>
        <v>45552.5835069444</v>
      </c>
      <c r="CT848" s="118">
        <f t="shared" si="615"/>
        <v>65594889.866666585</v>
      </c>
      <c r="CU848" s="118">
        <f t="shared" si="616"/>
        <v>150.0999999884516</v>
      </c>
      <c r="CV848" s="118">
        <f t="shared" si="617"/>
        <v>65595039.966666572</v>
      </c>
      <c r="CW848" s="119">
        <f t="shared" si="618"/>
        <v>0.9999977117172264</v>
      </c>
    </row>
    <row r="849" spans="1:101" ht="118.5" customHeight="1" x14ac:dyDescent="0.3">
      <c r="A849" s="160" t="str">
        <f>[4]SayfaKAY!C365</f>
        <v>KAY5+6</v>
      </c>
      <c r="B849" s="104" t="str">
        <f>[4]SayfaKAY!D365</f>
        <v>3879(8)</v>
      </c>
      <c r="C849" s="105" t="str">
        <f>[4]SayfaKAY!E365</f>
        <v>RA</v>
      </c>
      <c r="D849" s="105">
        <f>[4]SayfaKAY!F365</f>
        <v>49584</v>
      </c>
      <c r="E849" s="106" t="str">
        <f>[4]SayfaKAY!G365</f>
        <v>BOZ-KAY5+6-FF-364</v>
      </c>
      <c r="F849" s="134">
        <f t="shared" si="579"/>
        <v>45552</v>
      </c>
      <c r="G849" s="135">
        <f t="shared" si="580"/>
        <v>0.32361111109639751</v>
      </c>
      <c r="H849" s="235">
        <f>[4]SayfaKAY!H365</f>
        <v>45552.323611111096</v>
      </c>
      <c r="I849" s="104" t="str">
        <f>[4]SayfaKAY!I365</f>
        <v>Hat/Line</v>
      </c>
      <c r="J849" s="103" t="str">
        <f>IF([4]SayfaKAY!J365="","",IF([4]SayfaKAY!J365="Müşteri","Notified by Customer","Notified by Bozankaya"))</f>
        <v>Notified by Customer</v>
      </c>
      <c r="K849" s="103" t="e">
        <f>VLOOKUP([4]SayfaKAY!L365,#REF!,2,FALSE)</f>
        <v>#REF!</v>
      </c>
      <c r="L849" s="165" t="str">
        <f>[4]SayfaKAY!X365</f>
        <v>ATAK ULAŞIM SAN.TİC.LTD.ŞTİ.</v>
      </c>
      <c r="M849" s="107" t="str">
        <f t="shared" si="581"/>
        <v>KAY5+6-BOZ-KAY5+6-FF-364</v>
      </c>
      <c r="N849" s="105" t="str">
        <f>[4]SayfaKAY!M365</f>
        <v>KAPI ÜSTÜ EKRANLAR ÇALIŞMIYOR. SAHA DENETİMİNDE BİLDİRİLDİ.</v>
      </c>
      <c r="O849" s="166" t="str">
        <f>[4]SayfaKAY!P365</f>
        <v>C-Uyarı, sürüş devamlılığı</v>
      </c>
      <c r="P849" s="166" t="str">
        <f>[4]SayfaKAY!Q365</f>
        <v>B(Servisten çekmeye etki eden arıza)</v>
      </c>
      <c r="Q849" s="166" t="str">
        <f>[4]SayfaKAY!R365</f>
        <v>N.A(Yaralanma yok)</v>
      </c>
      <c r="R849" s="132" t="str" cm="1">
        <f t="array" ref="R849">IF([4]SayfaKAY!U365="","",_xlfn.IFS([4]SayfaKAY!U365="Bozankaya","Bozankaya",[4]SayfaKAY!U365="Müşteri","Customer",[4]SayfaKAY!U365="Tedarikçi","Equipment Supplier"))</f>
        <v>Equipment Supplier</v>
      </c>
      <c r="S849" s="204" t="str">
        <f>[4]SayfaKAY!N365</f>
        <v>ARAÇ RESETLENDİ SORUN GİDERİLDİ.</v>
      </c>
      <c r="T849" s="133" t="str">
        <f>[4]SayfaKAY!AD365</f>
        <v>*Arıza çözülecek</v>
      </c>
      <c r="U849" s="132" t="str">
        <f>[4]SayfaKAY!W365</f>
        <v>Evet</v>
      </c>
      <c r="V849" s="108">
        <f>[4]SayfaKAY!AZ365</f>
        <v>1</v>
      </c>
      <c r="W849" s="136">
        <f t="shared" si="582"/>
        <v>45552</v>
      </c>
      <c r="X849" s="137" t="str">
        <f t="shared" si="583"/>
        <v>08:00</v>
      </c>
      <c r="Y849" s="235">
        <f>[4]SayfaKAY!AE365</f>
        <v>45552.333333333299</v>
      </c>
      <c r="Z849" s="109">
        <f t="shared" si="584"/>
        <v>45552</v>
      </c>
      <c r="AA849" s="110" t="str">
        <f t="shared" si="585"/>
        <v>09:00</v>
      </c>
      <c r="AB849" s="182">
        <f>[4]SayfaKAY!BA365</f>
        <v>45552.375</v>
      </c>
      <c r="AC849" s="257">
        <f t="shared" si="586"/>
        <v>74.000000021187589</v>
      </c>
      <c r="AD849" s="111">
        <f t="shared" si="587"/>
        <v>45552</v>
      </c>
      <c r="AE849" s="111" t="str">
        <f t="shared" si="588"/>
        <v>09:00</v>
      </c>
      <c r="AF849" s="235">
        <f>[4]SayfaKAY!BA365</f>
        <v>45552.375</v>
      </c>
      <c r="AG849" s="179" t="str">
        <f>[4]SayfaKAY!S365</f>
        <v>(III) Farklı Araçlarda Tekrarlayan Arıza</v>
      </c>
      <c r="AH849" s="178" t="str">
        <f t="shared" si="589"/>
        <v>Bu Arıza Aracın Servise Verilmesine Engel</v>
      </c>
      <c r="AI849" s="163" t="str">
        <f>[4]SayfaKAY!AV365</f>
        <v/>
      </c>
      <c r="AJ849" s="164" t="str">
        <f t="shared" si="590"/>
        <v/>
      </c>
      <c r="AK849" s="164" t="str">
        <f t="shared" si="591"/>
        <v/>
      </c>
      <c r="AL849" s="112" t="str">
        <f>[4]SayfaKAY!AX365</f>
        <v/>
      </c>
      <c r="AM849" s="257" cm="1">
        <f t="array" ref="AM849">IFERROR(IF(AND(P849&lt;&gt;"D(Arıza Değil)",AH849="Bu Arıza Aracın Servise Verilmesine Engel Değil"),
IF(Z849-F849&gt;0,(AB849-Y849)*24*60,
IF(OR(AND(G849&gt;$AS$1,G849&lt;$AT$1),AND(G849&gt;$AU$1,G849&lt;$AV$1)),
(AF849-H849)*24*60,     BH:BH0)),        AN849),0)</f>
        <v>74.000000021187589</v>
      </c>
      <c r="AN849" s="257">
        <f t="shared" si="592"/>
        <v>74.000000021187589</v>
      </c>
      <c r="AO849" s="174" t="str">
        <f>[4]SayfaKAY!AG365</f>
        <v>Atak</v>
      </c>
      <c r="AP849" s="174" t="str">
        <f>[4]SayfaKAY!AI365</f>
        <v>E410-7003</v>
      </c>
      <c r="AQ849" s="174" t="str">
        <f>[4]SayfaKAY!AQ365</f>
        <v/>
      </c>
      <c r="AR849" s="174" t="str">
        <f>[4]SayfaKAY!AH365</f>
        <v>STRETCH LCD EKRAN</v>
      </c>
      <c r="AS849" s="174">
        <f>[4]SayfaKAY!AJ365</f>
        <v>2</v>
      </c>
      <c r="AT849" s="175" t="str">
        <f>[4]SayfaKAY!AM365</f>
        <v/>
      </c>
      <c r="AU849" s="176" t="str">
        <f>[4]SayfaKAY!AL365</f>
        <v/>
      </c>
      <c r="AV849" s="176" t="str">
        <f>[4]SayfaKAY!AP365</f>
        <v/>
      </c>
      <c r="AW849" s="177" t="str">
        <f>[4]SayfaKAY!AT365</f>
        <v/>
      </c>
      <c r="AX849" s="194">
        <f t="shared" si="593"/>
        <v>814.00000023306347</v>
      </c>
      <c r="AY849" s="168"/>
      <c r="AZ849" s="167"/>
      <c r="BA849" s="113"/>
      <c r="BB849" s="171" t="str">
        <f>IF($AQ$1="X", IF(AND(G849&gt;=$AS$1,G849&lt;=$AT$1),IF(P849&lt;&gt;"D(Arıza Değil)",AC849,0), IF(AND(G849&gt;=$AU$1,G849&lt;=$AV$1),IF(P849&lt;&gt;"D(Arıza Değil)",AC849,0), "")), "")</f>
        <v/>
      </c>
      <c r="BC849" s="114"/>
      <c r="BD849" s="114"/>
      <c r="BE849" s="114"/>
      <c r="BF849" s="114"/>
      <c r="BG849" s="114"/>
      <c r="BH849" s="114" t="str">
        <f>IFERROR(FRACAS!AN368, "Hata Var")</f>
        <v/>
      </c>
      <c r="BI849" s="114"/>
      <c r="BJ849" s="114"/>
      <c r="BK849" s="105" t="str">
        <f>[4]SayfaKAY!AW365</f>
        <v/>
      </c>
      <c r="BL849" s="105" t="str">
        <f>[4]SayfaKAY!V365</f>
        <v>ATAK ULAŞIM SAN.TİC.LTD.ŞTİ.</v>
      </c>
      <c r="BM849" s="114"/>
      <c r="BN849" s="171" t="str">
        <f t="shared" si="594"/>
        <v>x yok</v>
      </c>
      <c r="BO849" s="171" t="str">
        <f t="shared" si="595"/>
        <v>aynı gün giderilen arıza</v>
      </c>
      <c r="BP849" s="171" t="str">
        <f t="shared" si="596"/>
        <v>aynı gün giderilen arıza</v>
      </c>
      <c r="BQ849" s="226">
        <f t="shared" si="597"/>
        <v>13.999999972293153</v>
      </c>
      <c r="BR849" s="226">
        <f t="shared" si="598"/>
        <v>60.000000048894435</v>
      </c>
      <c r="BS849" s="226">
        <f t="shared" si="599"/>
        <v>74.000000021187589</v>
      </c>
      <c r="BT849" s="114"/>
      <c r="BU849" s="242"/>
      <c r="BV849" s="233">
        <f t="shared" si="600"/>
        <v>2</v>
      </c>
      <c r="BW849" s="226" t="str">
        <f t="shared" si="601"/>
        <v>Evet, çakışma var</v>
      </c>
      <c r="BX849" s="229"/>
      <c r="BY849" s="247">
        <f t="shared" si="602"/>
        <v>9.7222222029813565E-3</v>
      </c>
      <c r="BZ849" s="247">
        <f t="shared" si="603"/>
        <v>4.1666666700621136E-2</v>
      </c>
      <c r="CA849" s="247">
        <f t="shared" si="604"/>
        <v>5.1388888903602492E-2</v>
      </c>
      <c r="CB849" s="213"/>
      <c r="CC849" s="211"/>
      <c r="CD849" s="196"/>
      <c r="CE849" s="213">
        <v>364</v>
      </c>
      <c r="CF849" s="182">
        <f t="shared" si="605"/>
        <v>45552.323611111096</v>
      </c>
      <c r="CG849" s="182">
        <f t="shared" si="606"/>
        <v>45552.375</v>
      </c>
      <c r="CH849" s="196"/>
      <c r="CI849" s="196"/>
      <c r="CJ849" s="196"/>
      <c r="CK849" s="196">
        <f t="shared" si="607"/>
        <v>4.1666666700621136E-2</v>
      </c>
      <c r="CL849" s="196">
        <f t="shared" si="608"/>
        <v>9.7222222029813565E-3</v>
      </c>
      <c r="CM849" s="196">
        <f t="shared" si="609"/>
        <v>5.1388888903602492E-2</v>
      </c>
      <c r="CN849" s="114"/>
      <c r="CO849" s="115">
        <f t="shared" si="610"/>
        <v>74.000000021187589</v>
      </c>
      <c r="CP849" s="116">
        <f t="shared" si="611"/>
        <v>2.5000000020372681</v>
      </c>
      <c r="CQ849" s="117">
        <f t="shared" si="612"/>
        <v>0.32361111109639751</v>
      </c>
      <c r="CR849" s="117">
        <f t="shared" si="613"/>
        <v>45552.333333333299</v>
      </c>
      <c r="CS849" s="117">
        <f t="shared" si="614"/>
        <v>45552.375</v>
      </c>
      <c r="CT849" s="118">
        <f t="shared" si="615"/>
        <v>65594893.99999997</v>
      </c>
      <c r="CU849" s="118">
        <f t="shared" si="616"/>
        <v>60.000000048894435</v>
      </c>
      <c r="CV849" s="118">
        <f t="shared" si="617"/>
        <v>65594954.000000022</v>
      </c>
      <c r="CW849" s="119">
        <f t="shared" si="618"/>
        <v>0.99999908529549308</v>
      </c>
    </row>
    <row r="850" spans="1:101" ht="118.5" customHeight="1" x14ac:dyDescent="0.3">
      <c r="A850" s="160" t="str">
        <f>[4]SayfaKAY!C366</f>
        <v>KAY5+6</v>
      </c>
      <c r="B850" s="104" t="str">
        <f>[4]SayfaKAY!D366</f>
        <v>3880(9)</v>
      </c>
      <c r="C850" s="105" t="str">
        <f>[4]SayfaKAY!E366</f>
        <v>MB</v>
      </c>
      <c r="D850" s="105">
        <f>[4]SayfaKAY!F366</f>
        <v>44460</v>
      </c>
      <c r="E850" s="106" t="str">
        <f>[4]SayfaKAY!G366</f>
        <v>BOZ-KAY5+6-FF-365</v>
      </c>
      <c r="F850" s="193">
        <f t="shared" si="579"/>
        <v>45552</v>
      </c>
      <c r="G850" s="135">
        <f t="shared" si="580"/>
        <v>0.32222222220298136</v>
      </c>
      <c r="H850" s="235">
        <f>[4]SayfaKAY!H366</f>
        <v>45552.322222222203</v>
      </c>
      <c r="I850" s="104" t="str">
        <f>[4]SayfaKAY!I366</f>
        <v>Hat/Line</v>
      </c>
      <c r="J850" s="103" t="str">
        <f>IF([4]SayfaKAY!J366="","",IF([4]SayfaKAY!J366="Müşteri","Notified by Customer","Notified by Bozankaya"))</f>
        <v>Notified by Customer</v>
      </c>
      <c r="K850" s="103" t="e">
        <f>VLOOKUP([4]SayfaKAY!L366,#REF!,2,FALSE)</f>
        <v>#REF!</v>
      </c>
      <c r="L850" s="165" t="str">
        <f>[4]SayfaKAY!X366</f>
        <v>ATAK ULAŞIM SAN.TİC.LTD.ŞTİ.</v>
      </c>
      <c r="M850" s="107" t="str">
        <f t="shared" si="581"/>
        <v>KAY5+6-BOZ-KAY5+6-FF-365</v>
      </c>
      <c r="N850" s="105" t="str">
        <f>[4]SayfaKAY!M366</f>
        <v>KAPI ÜSTÜ EKRANLAR ÇALIŞMIYOR. SAHA DENETİMİNDE BİLDİRİLDİ.</v>
      </c>
      <c r="O850" s="166" t="str">
        <f>[4]SayfaKAY!P366</f>
        <v>C-Uyarı, sürüş devamlılığı</v>
      </c>
      <c r="P850" s="166" t="str">
        <f>[4]SayfaKAY!Q366</f>
        <v>B(Servisten çekmeye etki eden arıza)</v>
      </c>
      <c r="Q850" s="166" t="str">
        <f>[4]SayfaKAY!R366</f>
        <v>N.A(Yaralanma yok)</v>
      </c>
      <c r="R850" s="132" t="str" cm="1">
        <f t="array" ref="R850">IF([4]SayfaKAY!U366="","",_xlfn.IFS([4]SayfaKAY!U366="Bozankaya","Bozankaya",[4]SayfaKAY!U366="Müşteri","Customer",[4]SayfaKAY!U366="Tedarikçi","Equipment Supplier"))</f>
        <v>Equipment Supplier</v>
      </c>
      <c r="S850" s="204" t="str">
        <f>[4]SayfaKAY!N366</f>
        <v>EKRAN DEĞİŞİMİ YAPILDI.</v>
      </c>
      <c r="T850" s="133" t="str">
        <f>[4]SayfaKAY!AD366</f>
        <v>*Ekipman değiştirilecek</v>
      </c>
      <c r="U850" s="132" t="str">
        <f>[4]SayfaKAY!W366</f>
        <v>Evet</v>
      </c>
      <c r="V850" s="108">
        <f>[4]SayfaKAY!AZ366</f>
        <v>2</v>
      </c>
      <c r="W850" s="136">
        <f t="shared" si="582"/>
        <v>45552</v>
      </c>
      <c r="X850" s="137" t="str">
        <f t="shared" si="583"/>
        <v>08:00</v>
      </c>
      <c r="Y850" s="235">
        <f>[4]SayfaKAY!AE366</f>
        <v>45552.333333333299</v>
      </c>
      <c r="Z850" s="192">
        <f t="shared" si="584"/>
        <v>45552</v>
      </c>
      <c r="AA850" s="110" t="str">
        <f t="shared" si="585"/>
        <v>10:00</v>
      </c>
      <c r="AB850" s="182">
        <f>[4]SayfaKAY!BA366</f>
        <v>45552.416666666701</v>
      </c>
      <c r="AC850" s="257">
        <f t="shared" si="586"/>
        <v>136.00000007660128</v>
      </c>
      <c r="AD850" s="111">
        <f t="shared" si="587"/>
        <v>45552</v>
      </c>
      <c r="AE850" s="111" t="str">
        <f t="shared" si="588"/>
        <v>10:00</v>
      </c>
      <c r="AF850" s="235">
        <f>[4]SayfaKAY!BA366</f>
        <v>45552.416666666701</v>
      </c>
      <c r="AG850" s="179" t="str">
        <f>[4]SayfaKAY!S366</f>
        <v>(III) Farklı Araçlarda Tekrarlayan Arıza</v>
      </c>
      <c r="AH850" s="178" t="str">
        <f t="shared" si="589"/>
        <v>Bu Arıza Aracın Servise Verilmesine Engel</v>
      </c>
      <c r="AI850" s="163" t="str">
        <f>[4]SayfaKAY!AV366</f>
        <v/>
      </c>
      <c r="AJ850" s="164" t="str">
        <f t="shared" si="590"/>
        <v/>
      </c>
      <c r="AK850" s="164" t="str">
        <f t="shared" si="591"/>
        <v/>
      </c>
      <c r="AL850" s="112" t="str">
        <f>[4]SayfaKAY!AX366</f>
        <v/>
      </c>
      <c r="AM850" s="257" cm="1">
        <f t="array" ref="AM850">IFERROR(IF(AND(P850&lt;&gt;"D(Arıza Değil)",AH850="Bu Arıza Aracın Servise Verilmesine Engel Değil"),
IF(Z850-F850&gt;0,(AB850-Y850)*24*60,
IF(OR(AND(G850&gt;$AS$1,G850&lt;$AT$1),AND(G850&gt;$AU$1,G850&lt;$AV$1)),
(AF850-H850)*24*60,     BH:BH0)),        AN850),0)</f>
        <v>136.00000007660128</v>
      </c>
      <c r="AN850" s="257">
        <f t="shared" si="592"/>
        <v>136.00000007660128</v>
      </c>
      <c r="AO850" s="174" t="str">
        <f>[4]SayfaKAY!AG366</f>
        <v>Atak</v>
      </c>
      <c r="AP850" s="174" t="str">
        <f>[4]SayfaKAY!AI366</f>
        <v>E410-7003</v>
      </c>
      <c r="AQ850" s="174" t="str">
        <f>[4]SayfaKAY!AQ366</f>
        <v/>
      </c>
      <c r="AR850" s="174" t="str">
        <f>[4]SayfaKAY!AH366</f>
        <v>STRETCH LCD EKRAN</v>
      </c>
      <c r="AS850" s="174">
        <f>[4]SayfaKAY!AJ366</f>
        <v>1</v>
      </c>
      <c r="AT850" s="175" t="str">
        <f>[4]SayfaKAY!AM366</f>
        <v/>
      </c>
      <c r="AU850" s="176" t="str">
        <f>[4]SayfaKAY!AL366</f>
        <v/>
      </c>
      <c r="AV850" s="176" t="str">
        <f>[4]SayfaKAY!AP366</f>
        <v/>
      </c>
      <c r="AW850" s="177" t="str">
        <f>[4]SayfaKAY!AT366</f>
        <v/>
      </c>
      <c r="AX850" s="194">
        <f t="shared" si="593"/>
        <v>2992.0000016852282</v>
      </c>
      <c r="AY850" s="168"/>
      <c r="AZ850" s="167"/>
      <c r="BA850" s="113"/>
      <c r="BB850" s="171"/>
      <c r="BC850" s="114"/>
      <c r="BD850" s="114"/>
      <c r="BE850" s="114"/>
      <c r="BF850" s="114"/>
      <c r="BG850" s="114"/>
      <c r="BH850" s="114" t="str">
        <f>IFERROR(FRACAS!AN369, "Hata Var")</f>
        <v/>
      </c>
      <c r="BI850" s="114"/>
      <c r="BJ850" s="114"/>
      <c r="BK850" s="105" t="str">
        <f>[4]SayfaKAY!AW366</f>
        <v/>
      </c>
      <c r="BL850" s="105" t="str">
        <f>[4]SayfaKAY!V366</f>
        <v>ATAK ULAŞIM SAN.TİC.LTD.ŞTİ.</v>
      </c>
      <c r="BM850" s="114"/>
      <c r="BN850" s="171" t="str">
        <f t="shared" si="594"/>
        <v>x yok</v>
      </c>
      <c r="BO850" s="171" t="str">
        <f t="shared" si="595"/>
        <v>aynı gün giderilen arıza</v>
      </c>
      <c r="BP850" s="171" t="str">
        <f t="shared" si="596"/>
        <v>aynı gün giderilen arıza</v>
      </c>
      <c r="BQ850" s="226">
        <f t="shared" si="597"/>
        <v>15.999999978812411</v>
      </c>
      <c r="BR850" s="226">
        <f t="shared" si="598"/>
        <v>120.00000009778887</v>
      </c>
      <c r="BS850" s="226">
        <f t="shared" si="599"/>
        <v>136.00000007660128</v>
      </c>
      <c r="BT850" s="114"/>
      <c r="BU850" s="242"/>
      <c r="BV850" s="233">
        <f t="shared" si="600"/>
        <v>1</v>
      </c>
      <c r="BW850" s="226" t="str">
        <f t="shared" si="601"/>
        <v>Evet, çakışma var</v>
      </c>
      <c r="BX850" s="229"/>
      <c r="BY850" s="247">
        <f t="shared" si="602"/>
        <v>1.1111111096397508E-2</v>
      </c>
      <c r="BZ850" s="247">
        <f t="shared" si="603"/>
        <v>8.3333333401242271E-2</v>
      </c>
      <c r="CA850" s="247">
        <f t="shared" si="604"/>
        <v>9.4444444497639779E-2</v>
      </c>
      <c r="CB850" s="213"/>
      <c r="CC850" s="211"/>
      <c r="CD850" s="196"/>
      <c r="CE850" s="213">
        <v>365</v>
      </c>
      <c r="CF850" s="182">
        <f t="shared" si="605"/>
        <v>45552.322222222203</v>
      </c>
      <c r="CG850" s="182">
        <f t="shared" si="606"/>
        <v>45552.416666666701</v>
      </c>
      <c r="CH850" s="196"/>
      <c r="CI850" s="196"/>
      <c r="CJ850" s="196"/>
      <c r="CK850" s="196">
        <f t="shared" si="607"/>
        <v>8.3333333401242271E-2</v>
      </c>
      <c r="CL850" s="196">
        <f t="shared" si="608"/>
        <v>1.1111111096397508E-2</v>
      </c>
      <c r="CM850" s="196">
        <f t="shared" si="609"/>
        <v>9.4444444497639779E-2</v>
      </c>
      <c r="CN850" s="114"/>
      <c r="CO850" s="115">
        <f t="shared" si="610"/>
        <v>136.00000007660128</v>
      </c>
      <c r="CP850" s="116">
        <f t="shared" si="611"/>
        <v>5.0000000040745363</v>
      </c>
      <c r="CQ850" s="117">
        <f t="shared" si="612"/>
        <v>0.32222222220298136</v>
      </c>
      <c r="CR850" s="117">
        <f t="shared" si="613"/>
        <v>45552.333333333299</v>
      </c>
      <c r="CS850" s="117">
        <f t="shared" si="614"/>
        <v>45552.416666666701</v>
      </c>
      <c r="CT850" s="118">
        <f t="shared" si="615"/>
        <v>65594895.999999978</v>
      </c>
      <c r="CU850" s="118">
        <f t="shared" si="616"/>
        <v>120.00000009778887</v>
      </c>
      <c r="CV850" s="118">
        <f t="shared" si="617"/>
        <v>65595016.000000075</v>
      </c>
      <c r="CW850" s="119">
        <f t="shared" si="618"/>
        <v>0.99999817059271545</v>
      </c>
    </row>
    <row r="851" spans="1:101" ht="118.5" customHeight="1" x14ac:dyDescent="0.3">
      <c r="A851" s="160" t="str">
        <f>[4]SayfaKAY!C374</f>
        <v>KAY5+6</v>
      </c>
      <c r="B851" s="104" t="str">
        <f>[4]SayfaKAY!D374</f>
        <v>3882(11)</v>
      </c>
      <c r="C851" s="105" t="str">
        <f>[4]SayfaKAY!E374</f>
        <v>RA</v>
      </c>
      <c r="D851" s="105">
        <f>[4]SayfaKAY!F374</f>
        <v>22718</v>
      </c>
      <c r="E851" s="106" t="str">
        <f>[4]SayfaKAY!G374</f>
        <v>BOZ-KAY5+6-FF-373</v>
      </c>
      <c r="F851" s="193">
        <f t="shared" si="579"/>
        <v>45552</v>
      </c>
      <c r="G851" s="135">
        <f t="shared" si="580"/>
        <v>0.35833333330083406</v>
      </c>
      <c r="H851" s="235">
        <f>[4]SayfaKAY!H374</f>
        <v>45552.358333333301</v>
      </c>
      <c r="I851" s="104" t="str">
        <f>[4]SayfaKAY!I374</f>
        <v>Hat/Line</v>
      </c>
      <c r="J851" s="103" t="str">
        <f>IF([4]SayfaKAY!J374="","",IF([4]SayfaKAY!J374="Müşteri","Notified by Customer","Notified by Bozankaya"))</f>
        <v>Notified by Customer</v>
      </c>
      <c r="K851" s="103" t="e">
        <f>VLOOKUP([4]SayfaKAY!L374,#REF!,2,FALSE)</f>
        <v>#REF!</v>
      </c>
      <c r="L851" s="165" t="str">
        <f>[4]SayfaKAY!X374</f>
        <v>ATAK ULAŞIM SAN.TİC.LTD.ŞTİ.</v>
      </c>
      <c r="M851" s="107" t="str">
        <f t="shared" si="581"/>
        <v>KAY5+6-BOZ-KAY5+6-FF-373</v>
      </c>
      <c r="N851" s="105" t="str">
        <f>[4]SayfaKAY!M374</f>
        <v>KAPI ÜSTÜ EKRANLAR ÇALIŞMIYOR. SAHA DENETİMİNDE BİLDİRİLDİ.</v>
      </c>
      <c r="O851" s="166" t="str">
        <f>[4]SayfaKAY!P374</f>
        <v>C-Uyarı, sürüş devamlılığı</v>
      </c>
      <c r="P851" s="166" t="str">
        <f>[4]SayfaKAY!Q374</f>
        <v>B(Servisten çekmeye etki eden arıza)</v>
      </c>
      <c r="Q851" s="166" t="str">
        <f>[4]SayfaKAY!R374</f>
        <v>N.A(Yaralanma yok)</v>
      </c>
      <c r="R851" s="132" t="str" cm="1">
        <f t="array" ref="R851">IF([4]SayfaKAY!U374="","",_xlfn.IFS([4]SayfaKAY!U374="Bozankaya","Bozankaya",[4]SayfaKAY!U374="Müşteri","Customer",[4]SayfaKAY!U374="Tedarikçi","Equipment Supplier"))</f>
        <v>Equipment Supplier</v>
      </c>
      <c r="S851" s="204" t="str">
        <f>[4]SayfaKAY!N374</f>
        <v>ARAÇ RESETLENDİ. SORUN GİDERİLDİ.</v>
      </c>
      <c r="T851" s="133" t="str">
        <f>[4]SayfaKAY!AD374</f>
        <v>*Arıza çözülecek</v>
      </c>
      <c r="U851" s="132" t="str">
        <f>[4]SayfaKAY!W374</f>
        <v>Evet</v>
      </c>
      <c r="V851" s="108">
        <f>[4]SayfaKAY!AZ374</f>
        <v>2</v>
      </c>
      <c r="W851" s="136">
        <f t="shared" si="582"/>
        <v>45552</v>
      </c>
      <c r="X851" s="137" t="str">
        <f t="shared" si="583"/>
        <v>10:00</v>
      </c>
      <c r="Y851" s="235">
        <f>[4]SayfaKAY!AE374</f>
        <v>45552.416666666701</v>
      </c>
      <c r="Z851" s="192">
        <f t="shared" si="584"/>
        <v>45552</v>
      </c>
      <c r="AA851" s="110" t="str">
        <f t="shared" si="585"/>
        <v>12:00</v>
      </c>
      <c r="AB851" s="182">
        <f>[4]SayfaKAY!BA374</f>
        <v>45552.5</v>
      </c>
      <c r="AC851" s="257">
        <f t="shared" si="586"/>
        <v>204.00000004679896</v>
      </c>
      <c r="AD851" s="111">
        <f t="shared" si="587"/>
        <v>45552</v>
      </c>
      <c r="AE851" s="111" t="str">
        <f t="shared" si="588"/>
        <v>12:00</v>
      </c>
      <c r="AF851" s="235">
        <f>[4]SayfaKAY!BA374</f>
        <v>45552.5</v>
      </c>
      <c r="AG851" s="179" t="str">
        <f>[4]SayfaKAY!S374</f>
        <v>(III) Farklı Araçlarda Tekrarlayan Arıza</v>
      </c>
      <c r="AH851" s="178" t="str">
        <f t="shared" si="589"/>
        <v>Bu Arıza Aracın Servise Verilmesine Engel</v>
      </c>
      <c r="AI851" s="163" t="str">
        <f>[4]SayfaKAY!AV374</f>
        <v/>
      </c>
      <c r="AJ851" s="164" t="str">
        <f t="shared" si="590"/>
        <v/>
      </c>
      <c r="AK851" s="164" t="str">
        <f t="shared" si="591"/>
        <v/>
      </c>
      <c r="AL851" s="112" t="str">
        <f>[4]SayfaKAY!AX374</f>
        <v/>
      </c>
      <c r="AM851" s="257" cm="1">
        <f t="array" ref="AM851">IFERROR(IF(AND(P851&lt;&gt;"D(Arıza Değil)",AH851="Bu Arıza Aracın Servise Verilmesine Engel Değil"),
IF(Z851-F851&gt;0,(AB851-Y851)*24*60,
IF(OR(AND(G851&gt;$AS$1,G851&lt;$AT$1),AND(G851&gt;$AU$1,G851&lt;$AV$1)),
(AF851-H851)*24*60,     BH:BH0)),        AN851),0)</f>
        <v>204.00000004679896</v>
      </c>
      <c r="AN851" s="257">
        <f t="shared" si="592"/>
        <v>204.00000004679896</v>
      </c>
      <c r="AO851" s="174" t="str">
        <f>[4]SayfaKAY!AG374</f>
        <v>Atak</v>
      </c>
      <c r="AP851" s="174" t="str">
        <f>[4]SayfaKAY!AI374</f>
        <v>E410-7003</v>
      </c>
      <c r="AQ851" s="174" t="str">
        <f>[4]SayfaKAY!AQ374</f>
        <v/>
      </c>
      <c r="AR851" s="174" t="str">
        <f>[4]SayfaKAY!AH374</f>
        <v>STRETCH LCD EKRAN</v>
      </c>
      <c r="AS851" s="174">
        <f>[4]SayfaKAY!AJ374</f>
        <v>3</v>
      </c>
      <c r="AT851" s="175" t="str">
        <f>[4]SayfaKAY!AM374</f>
        <v/>
      </c>
      <c r="AU851" s="176" t="str">
        <f>[4]SayfaKAY!AL374</f>
        <v/>
      </c>
      <c r="AV851" s="176" t="str">
        <f>[4]SayfaKAY!AP374</f>
        <v/>
      </c>
      <c r="AW851" s="177" t="str">
        <f>[4]SayfaKAY!AT374</f>
        <v/>
      </c>
      <c r="AX851" s="194">
        <f t="shared" si="593"/>
        <v>4488.0000010295771</v>
      </c>
      <c r="AY851" s="168"/>
      <c r="AZ851" s="167"/>
      <c r="BA851" s="113"/>
      <c r="BB851" s="171"/>
      <c r="BC851" s="114"/>
      <c r="BD851" s="114"/>
      <c r="BE851" s="114"/>
      <c r="BF851" s="114"/>
      <c r="BG851" s="114"/>
      <c r="BH851" s="114" t="str">
        <f>IFERROR(FRACAS!AN377, "Hata Var")</f>
        <v/>
      </c>
      <c r="BI851" s="114"/>
      <c r="BJ851" s="114"/>
      <c r="BK851" s="105" t="str">
        <f>[4]SayfaKAY!AW374</f>
        <v/>
      </c>
      <c r="BL851" s="105" t="str">
        <f>[4]SayfaKAY!V374</f>
        <v>ATAK ULAŞIM SAN.TİC.LTD.ŞTİ.</v>
      </c>
      <c r="BM851" s="114"/>
      <c r="BN851" s="171" t="str">
        <f t="shared" si="594"/>
        <v>x yok</v>
      </c>
      <c r="BO851" s="171" t="str">
        <f t="shared" si="595"/>
        <v>aynı gün giderilen arıza</v>
      </c>
      <c r="BP851" s="171" t="str">
        <f t="shared" si="596"/>
        <v>aynı gün giderilen arıza</v>
      </c>
      <c r="BQ851" s="226">
        <f t="shared" si="597"/>
        <v>84.000000095693395</v>
      </c>
      <c r="BR851" s="226">
        <f t="shared" si="598"/>
        <v>119.99999995110556</v>
      </c>
      <c r="BS851" s="226">
        <f t="shared" si="599"/>
        <v>204.00000004679896</v>
      </c>
      <c r="BT851" s="114"/>
      <c r="BU851" s="242"/>
      <c r="BV851" s="233">
        <f t="shared" si="600"/>
        <v>2</v>
      </c>
      <c r="BW851" s="226" t="str">
        <f t="shared" si="601"/>
        <v>Evet, çakışma var</v>
      </c>
      <c r="BX851" s="229"/>
      <c r="BY851" s="247">
        <f t="shared" si="602"/>
        <v>5.833333339978708E-2</v>
      </c>
      <c r="BZ851" s="247">
        <f t="shared" si="603"/>
        <v>8.3333333299378864E-2</v>
      </c>
      <c r="CA851" s="247">
        <f t="shared" si="604"/>
        <v>0.14166666669916594</v>
      </c>
      <c r="CB851" s="213"/>
      <c r="CC851" s="211"/>
      <c r="CD851" s="196"/>
      <c r="CE851" s="213">
        <v>373</v>
      </c>
      <c r="CF851" s="182">
        <f t="shared" si="605"/>
        <v>45552.358333333301</v>
      </c>
      <c r="CG851" s="182">
        <f t="shared" si="606"/>
        <v>45552.5</v>
      </c>
      <c r="CH851" s="196"/>
      <c r="CI851" s="196"/>
      <c r="CJ851" s="196"/>
      <c r="CK851" s="196">
        <f t="shared" si="607"/>
        <v>8.3333333299378864E-2</v>
      </c>
      <c r="CL851" s="196">
        <f t="shared" si="608"/>
        <v>5.833333339978708E-2</v>
      </c>
      <c r="CM851" s="196">
        <f t="shared" si="609"/>
        <v>0.14166666669916594</v>
      </c>
      <c r="CN851" s="114"/>
      <c r="CO851" s="115">
        <f t="shared" si="610"/>
        <v>204.00000004679896</v>
      </c>
      <c r="CP851" s="116">
        <f t="shared" si="611"/>
        <v>4.9999999979627319</v>
      </c>
      <c r="CQ851" s="117">
        <f t="shared" si="612"/>
        <v>0.35833333330083406</v>
      </c>
      <c r="CR851" s="117">
        <f t="shared" si="613"/>
        <v>45552.416666666701</v>
      </c>
      <c r="CS851" s="117">
        <f t="shared" si="614"/>
        <v>45552.5</v>
      </c>
      <c r="CT851" s="118">
        <f t="shared" si="615"/>
        <v>65594964.000000097</v>
      </c>
      <c r="CU851" s="118">
        <f t="shared" si="616"/>
        <v>119.99999995110556</v>
      </c>
      <c r="CV851" s="118">
        <f t="shared" si="617"/>
        <v>65595084.000000045</v>
      </c>
      <c r="CW851" s="119">
        <f t="shared" si="618"/>
        <v>0.99999817059461427</v>
      </c>
    </row>
    <row r="852" spans="1:101" ht="118.5" customHeight="1" x14ac:dyDescent="0.3">
      <c r="A852" s="160" t="str">
        <f>[4]SayfaKAY!C336</f>
        <v>KAY5+6</v>
      </c>
      <c r="B852" s="104" t="str">
        <f>[4]SayfaKAY!D336</f>
        <v>3872(1)</v>
      </c>
      <c r="C852" s="105" t="str">
        <f>[4]SayfaKAY!E336</f>
        <v>MB</v>
      </c>
      <c r="D852" s="105">
        <f>[4]SayfaKAY!F336</f>
        <v>84326</v>
      </c>
      <c r="E852" s="106" t="str">
        <f>[4]SayfaKAY!G336</f>
        <v>BOZ-KAY5+6-FF-335</v>
      </c>
      <c r="F852" s="193">
        <f t="shared" si="579"/>
        <v>45551</v>
      </c>
      <c r="G852" s="135">
        <f t="shared" si="580"/>
        <v>0.96319444439723156</v>
      </c>
      <c r="H852" s="235">
        <f>[4]SayfaKAY!H336</f>
        <v>45551.963194444397</v>
      </c>
      <c r="I852" s="104" t="str">
        <f>[4]SayfaKAY!I336</f>
        <v>Hat/Line</v>
      </c>
      <c r="J852" s="103" t="str">
        <f>IF([4]SayfaKAY!J336="","",IF([4]SayfaKAY!J336="Müşteri","Notified by Customer","Notified by Bozankaya"))</f>
        <v>Notified by Customer</v>
      </c>
      <c r="K852" s="103" t="e">
        <f>VLOOKUP([4]SayfaKAY!L336,#REF!,2,FALSE)</f>
        <v>#REF!</v>
      </c>
      <c r="L852" s="165" t="str">
        <f>[4]SayfaKAY!X336</f>
        <v>DENİZLER OTOMOTİV SAN. VE TİC.LTD.Ş</v>
      </c>
      <c r="M852" s="107" t="str">
        <f t="shared" si="581"/>
        <v>KAY5+6-BOZ-KAY5+6-FF-335</v>
      </c>
      <c r="N852" s="105" t="str">
        <f>[4]SayfaKAY!M336</f>
        <v>B KABİN SİLECEK ARIZALI</v>
      </c>
      <c r="O852" s="166" t="str">
        <f>[4]SayfaKAY!P336</f>
        <v>C-Uyarı, sürüş devamlılığı</v>
      </c>
      <c r="P852" s="166" t="str">
        <f>[4]SayfaKAY!Q336</f>
        <v>A(Hareket etmeyi engelleyen arıza)</v>
      </c>
      <c r="Q852" s="166" t="str">
        <f>[4]SayfaKAY!R336</f>
        <v>N.A(Yaralanma yok)</v>
      </c>
      <c r="R852" s="132" t="str" cm="1">
        <f t="array" ref="R852">IF([4]SayfaKAY!U336="","",_xlfn.IFS([4]SayfaKAY!U336="Bozankaya","Bozankaya",[4]SayfaKAY!U336="Müşteri","Customer",[4]SayfaKAY!U336="Tedarikçi","Equipment Supplier"))</f>
        <v>Equipment Supplier</v>
      </c>
      <c r="S852" s="204" t="str">
        <f>[4]SayfaKAY!N336</f>
        <v>SİLECEK SOMUNU GEVŞEMİŞ SIKILDI</v>
      </c>
      <c r="T852" s="133" t="str">
        <f>[4]SayfaKAY!AD336</f>
        <v>*Ekipman tamir edilecek</v>
      </c>
      <c r="U852" s="132" t="str">
        <f>[4]SayfaKAY!W336</f>
        <v>Evet</v>
      </c>
      <c r="V852" s="108">
        <f>[4]SayfaKAY!AZ336</f>
        <v>1</v>
      </c>
      <c r="W852" s="136">
        <f t="shared" si="582"/>
        <v>45552</v>
      </c>
      <c r="X852" s="137" t="str">
        <f t="shared" si="583"/>
        <v>05:00</v>
      </c>
      <c r="Y852" s="235">
        <f>[4]SayfaKAY!AE336</f>
        <v>45552.208333333299</v>
      </c>
      <c r="Z852" s="192">
        <f t="shared" si="584"/>
        <v>45552</v>
      </c>
      <c r="AA852" s="110" t="str">
        <f t="shared" si="585"/>
        <v>06:00</v>
      </c>
      <c r="AB852" s="182">
        <f>[4]SayfaKAY!BA336</f>
        <v>45552.25</v>
      </c>
      <c r="AC852" s="257">
        <f t="shared" si="586"/>
        <v>413.00000006798655</v>
      </c>
      <c r="AD852" s="111">
        <f t="shared" si="587"/>
        <v>45552</v>
      </c>
      <c r="AE852" s="111" t="str">
        <f t="shared" si="588"/>
        <v>06:00</v>
      </c>
      <c r="AF852" s="235">
        <f>[4]SayfaKAY!BA336</f>
        <v>45552.25</v>
      </c>
      <c r="AG852" s="179" t="str">
        <f>[4]SayfaKAY!S336</f>
        <v>(III) Farklı Araçlarda Tekrarlayan Arıza</v>
      </c>
      <c r="AH852" s="178" t="str">
        <f t="shared" si="589"/>
        <v>Bu Arıza Aracın Servise Verilmesine Engel</v>
      </c>
      <c r="AI852" s="163" t="str">
        <f>[4]SayfaKAY!AV336</f>
        <v/>
      </c>
      <c r="AJ852" s="164" t="str">
        <f t="shared" si="590"/>
        <v/>
      </c>
      <c r="AK852" s="164" t="str">
        <f t="shared" si="591"/>
        <v/>
      </c>
      <c r="AL852" s="112" t="str">
        <f>[4]SayfaKAY!AX336</f>
        <v/>
      </c>
      <c r="AM852" s="257" cm="1">
        <f t="array" ref="AM852">IFERROR(IF(AND(P852&lt;&gt;"D(Arıza Değil)",AH852="Bu Arıza Aracın Servise Verilmesine Engel Değil"),
IF(Z852-F852&gt;0,(AB852-Y852)*24*60,
IF(OR(AND(G852&gt;$AS$1,G852&lt;$AT$1),AND(G852&gt;$AU$1,G852&lt;$AV$1)),
(AF852-H852)*24*60,     BH:BH0)),        AN852),0)</f>
        <v>413.00000006798655</v>
      </c>
      <c r="AN852" s="257">
        <f t="shared" si="592"/>
        <v>413.00000006798655</v>
      </c>
      <c r="AO852" s="174" t="str">
        <f>[4]SayfaKAY!AG336</f>
        <v>DENİZLER</v>
      </c>
      <c r="AP852" s="174" t="str">
        <f>[4]SayfaKAY!AI336</f>
        <v>M100-7069</v>
      </c>
      <c r="AQ852" s="174" t="str">
        <f>[4]SayfaKAY!AQ336</f>
        <v/>
      </c>
      <c r="AR852" s="174" t="str">
        <f>[4]SayfaKAY!AH336</f>
        <v>SILECEK KOL KOMPLESI ANA KOL+YARDIMCI KO</v>
      </c>
      <c r="AS852" s="174">
        <f>[4]SayfaKAY!AJ336</f>
        <v>1</v>
      </c>
      <c r="AT852" s="175" t="str">
        <f>[4]SayfaKAY!AM336</f>
        <v/>
      </c>
      <c r="AU852" s="176" t="str">
        <f>[4]SayfaKAY!AL336</f>
        <v/>
      </c>
      <c r="AV852" s="176" t="str">
        <f>[4]SayfaKAY!AP336</f>
        <v/>
      </c>
      <c r="AW852" s="177" t="str">
        <f>[4]SayfaKAY!AT336</f>
        <v/>
      </c>
      <c r="AX852" s="194">
        <f t="shared" si="593"/>
        <v>4543.000000747852</v>
      </c>
      <c r="AY852" s="168"/>
      <c r="AZ852" s="167"/>
      <c r="BA852" s="113"/>
      <c r="BB852" s="171"/>
      <c r="BC852" s="114"/>
      <c r="BD852" s="114"/>
      <c r="BE852" s="114"/>
      <c r="BF852" s="114"/>
      <c r="BG852" s="114"/>
      <c r="BH852" s="114" t="str">
        <f>IFERROR(FRACAS!AN339, "Hata Var")</f>
        <v/>
      </c>
      <c r="BI852" s="114"/>
      <c r="BJ852" s="114"/>
      <c r="BK852" s="105" t="str">
        <f>[4]SayfaKAY!AW336</f>
        <v/>
      </c>
      <c r="BL852" s="105" t="str">
        <f>[4]SayfaKAY!V336</f>
        <v>Bozankaya</v>
      </c>
      <c r="BM852" s="114"/>
      <c r="BN852" s="171" t="str">
        <f t="shared" si="594"/>
        <v>x yok</v>
      </c>
      <c r="BO852" s="171" t="b">
        <f t="shared" si="595"/>
        <v>0</v>
      </c>
      <c r="BP852" s="171" t="str">
        <f t="shared" si="596"/>
        <v>Bir günden fazla süren arıza</v>
      </c>
      <c r="BQ852" s="226">
        <f t="shared" si="597"/>
        <v>353.00000001909211</v>
      </c>
      <c r="BR852" s="226">
        <f t="shared" si="598"/>
        <v>60.000000048894435</v>
      </c>
      <c r="BS852" s="226">
        <f t="shared" si="599"/>
        <v>413.00000006798655</v>
      </c>
      <c r="BT852" s="114"/>
      <c r="BU852" s="242"/>
      <c r="BV852" s="233">
        <f t="shared" si="600"/>
        <v>4</v>
      </c>
      <c r="BW852" s="226" t="str">
        <f t="shared" si="601"/>
        <v>Evet, çakışma var</v>
      </c>
      <c r="BX852" s="229"/>
      <c r="BY852" s="247">
        <f t="shared" si="602"/>
        <v>0.2451388889021473</v>
      </c>
      <c r="BZ852" s="247">
        <f t="shared" si="603"/>
        <v>4.1666666700621136E-2</v>
      </c>
      <c r="CA852" s="247">
        <f t="shared" si="604"/>
        <v>0.28680555560276844</v>
      </c>
      <c r="CB852" s="213"/>
      <c r="CC852" s="211"/>
      <c r="CD852" s="196"/>
      <c r="CE852" s="213">
        <v>335</v>
      </c>
      <c r="CF852" s="182">
        <f t="shared" si="605"/>
        <v>45551.963194444397</v>
      </c>
      <c r="CG852" s="182">
        <f t="shared" si="606"/>
        <v>45552.25</v>
      </c>
      <c r="CH852" s="196"/>
      <c r="CI852" s="196"/>
      <c r="CJ852" s="196"/>
      <c r="CK852" s="196">
        <f t="shared" si="607"/>
        <v>4.1666666700621136E-2</v>
      </c>
      <c r="CL852" s="196">
        <f t="shared" si="608"/>
        <v>0.2451388889021473</v>
      </c>
      <c r="CM852" s="196">
        <f t="shared" si="609"/>
        <v>0.28680555560276844</v>
      </c>
      <c r="CN852" s="114"/>
      <c r="CO852" s="115">
        <f t="shared" si="610"/>
        <v>413.00000006798655</v>
      </c>
      <c r="CP852" s="116">
        <f t="shared" si="611"/>
        <v>2.5000000020372681</v>
      </c>
      <c r="CQ852" s="117">
        <f t="shared" si="612"/>
        <v>0.96319444439723156</v>
      </c>
      <c r="CR852" s="117">
        <f t="shared" si="613"/>
        <v>45552.208333333299</v>
      </c>
      <c r="CS852" s="117">
        <f t="shared" si="614"/>
        <v>45552.25</v>
      </c>
      <c r="CT852" s="118">
        <f t="shared" si="615"/>
        <v>65593793.000000022</v>
      </c>
      <c r="CU852" s="118">
        <f t="shared" si="616"/>
        <v>60.000000048894435</v>
      </c>
      <c r="CV852" s="118">
        <f t="shared" si="617"/>
        <v>65593853.000000067</v>
      </c>
      <c r="CW852" s="119">
        <f t="shared" si="618"/>
        <v>0.99999908528013981</v>
      </c>
    </row>
    <row r="853" spans="1:101" ht="118.5" customHeight="1" x14ac:dyDescent="0.3">
      <c r="A853" s="160" t="str">
        <f>[4]SayfaKAY!C373</f>
        <v>KAY5+6</v>
      </c>
      <c r="B853" s="104" t="str">
        <f>[4]SayfaKAY!D373</f>
        <v>3879(8)</v>
      </c>
      <c r="C853" s="105" t="str">
        <f>[4]SayfaKAY!E373</f>
        <v>RA</v>
      </c>
      <c r="D853" s="105">
        <f>[4]SayfaKAY!F373</f>
        <v>49386</v>
      </c>
      <c r="E853" s="106" t="str">
        <f>[4]SayfaKAY!G373</f>
        <v>BOZ-KAY5+6-FF-372</v>
      </c>
      <c r="F853" s="134">
        <f t="shared" si="579"/>
        <v>45551</v>
      </c>
      <c r="G853" s="135">
        <f t="shared" si="580"/>
        <v>0.26944444439868676</v>
      </c>
      <c r="H853" s="235">
        <f>[4]SayfaKAY!H373</f>
        <v>45551.269444444399</v>
      </c>
      <c r="I853" s="104" t="str">
        <f>[4]SayfaKAY!I373</f>
        <v>Hat/Line</v>
      </c>
      <c r="J853" s="103" t="str">
        <f>IF([4]SayfaKAY!J373="","",IF([4]SayfaKAY!J373="Müşteri","Notified by Customer","Notified by Bozankaya"))</f>
        <v>Notified by Customer</v>
      </c>
      <c r="K853" s="103" t="e">
        <f>VLOOKUP([4]SayfaKAY!L373,#REF!,2,FALSE)</f>
        <v>#REF!</v>
      </c>
      <c r="L853" s="165" t="str">
        <f>[4]SayfaKAY!X373</f>
        <v>ATAK ULAŞIM SAN.TİC.LTD.ŞTİ.</v>
      </c>
      <c r="M853" s="107" t="str">
        <f t="shared" si="581"/>
        <v>KAY5+6-BOZ-KAY5+6-FF-372</v>
      </c>
      <c r="N853" s="105" t="str">
        <f>[4]SayfaKAY!M373</f>
        <v>KAPI ÜSTÜ EKRANLR ÇALIŞMIYOR.</v>
      </c>
      <c r="O853" s="166" t="str">
        <f>[4]SayfaKAY!P373</f>
        <v>C-Uyarı, sürüş devamlılığı</v>
      </c>
      <c r="P853" s="166" t="str">
        <f>[4]SayfaKAY!Q373</f>
        <v>B(Servisten çekmeye etki eden arıza)</v>
      </c>
      <c r="Q853" s="166" t="str">
        <f>[4]SayfaKAY!R373</f>
        <v>N.A(Yaralanma yok)</v>
      </c>
      <c r="R853" s="132" t="str" cm="1">
        <f t="array" ref="R853">IF([4]SayfaKAY!U373="","",_xlfn.IFS([4]SayfaKAY!U373="Bozankaya","Bozankaya",[4]SayfaKAY!U373="Müşteri","Customer",[4]SayfaKAY!U373="Tedarikçi","Equipment Supplier"))</f>
        <v>Equipment Supplier</v>
      </c>
      <c r="S853" s="204" t="str">
        <f>[4]SayfaKAY!N373</f>
        <v>KAPI ÜSTÜ EKRANLAR KONTROL EDİLDİ. ROTA KURULUP TEST EDİLDİ. SORUN GÖRÜLMEDİ.</v>
      </c>
      <c r="T853" s="133" t="str">
        <f>[4]SayfaKAY!AD373</f>
        <v>*Arıza çözülecek</v>
      </c>
      <c r="U853" s="132" t="str">
        <f>[4]SayfaKAY!W373</f>
        <v>Evet</v>
      </c>
      <c r="V853" s="108">
        <f>[4]SayfaKAY!AZ373</f>
        <v>2</v>
      </c>
      <c r="W853" s="136">
        <f t="shared" si="582"/>
        <v>45551</v>
      </c>
      <c r="X853" s="137" t="str">
        <f t="shared" si="583"/>
        <v>07:00</v>
      </c>
      <c r="Y853" s="235">
        <f>[4]SayfaKAY!AE373</f>
        <v>45551.291666666701</v>
      </c>
      <c r="Z853" s="109">
        <f t="shared" si="584"/>
        <v>45551</v>
      </c>
      <c r="AA853" s="110" t="str">
        <f t="shared" si="585"/>
        <v>09:00</v>
      </c>
      <c r="AB853" s="182">
        <f>[4]SayfaKAY!BA373</f>
        <v>45551.375</v>
      </c>
      <c r="AC853" s="257">
        <f t="shared" si="586"/>
        <v>152.00000006589107</v>
      </c>
      <c r="AD853" s="111">
        <f t="shared" si="587"/>
        <v>45551</v>
      </c>
      <c r="AE853" s="111" t="str">
        <f t="shared" si="588"/>
        <v>09:00</v>
      </c>
      <c r="AF853" s="235">
        <f>[4]SayfaKAY!BA373</f>
        <v>45551.375</v>
      </c>
      <c r="AG853" s="179" t="str">
        <f>[4]SayfaKAY!S373</f>
        <v>(III) Farklı Araçlarda Tekrarlayan Arıza</v>
      </c>
      <c r="AH853" s="178" t="str">
        <f t="shared" si="589"/>
        <v>Bu Arıza Aracın Servise Verilmesine Engel</v>
      </c>
      <c r="AI853" s="163" t="str">
        <f>[4]SayfaKAY!AV373</f>
        <v/>
      </c>
      <c r="AJ853" s="164" t="str">
        <f t="shared" si="590"/>
        <v/>
      </c>
      <c r="AK853" s="164" t="str">
        <f t="shared" si="591"/>
        <v/>
      </c>
      <c r="AL853" s="112" t="str">
        <f>[4]SayfaKAY!AX373</f>
        <v/>
      </c>
      <c r="AM853" s="257" cm="1">
        <f t="array" ref="AM853">IFERROR(IF(AND(P853&lt;&gt;"D(Arıza Değil)",AH853="Bu Arıza Aracın Servise Verilmesine Engel Değil"),
IF(Z853-F853&gt;0,(AB853-Y853)*24*60,
IF(OR(AND(G853&gt;$AS$1,G853&lt;$AT$1),AND(G853&gt;$AU$1,G853&lt;$AV$1)),
(AF853-H853)*24*60,     BH:BH0)),        AN853),0)</f>
        <v>152.00000006589107</v>
      </c>
      <c r="AN853" s="257">
        <f t="shared" si="592"/>
        <v>152.00000006589107</v>
      </c>
      <c r="AO853" s="174" t="str">
        <f>[4]SayfaKAY!AG373</f>
        <v>Atak</v>
      </c>
      <c r="AP853" s="174" t="str">
        <f>[4]SayfaKAY!AI373</f>
        <v>E410-7003</v>
      </c>
      <c r="AQ853" s="174" t="str">
        <f>[4]SayfaKAY!AQ373</f>
        <v/>
      </c>
      <c r="AR853" s="174" t="str">
        <f>[4]SayfaKAY!AH373</f>
        <v>STRETCH LCD EKRAN</v>
      </c>
      <c r="AS853" s="174">
        <f>[4]SayfaKAY!AJ373</f>
        <v>2</v>
      </c>
      <c r="AT853" s="175" t="str">
        <f>[4]SayfaKAY!AM373</f>
        <v/>
      </c>
      <c r="AU853" s="176" t="str">
        <f>[4]SayfaKAY!AL373</f>
        <v/>
      </c>
      <c r="AV853" s="176" t="str">
        <f>[4]SayfaKAY!AP373</f>
        <v/>
      </c>
      <c r="AW853" s="177" t="str">
        <f>[4]SayfaKAY!AT373</f>
        <v/>
      </c>
      <c r="AX853" s="194">
        <f t="shared" si="593"/>
        <v>3344.0000014496036</v>
      </c>
      <c r="AY853" s="168"/>
      <c r="AZ853" s="167"/>
      <c r="BA853" s="113"/>
      <c r="BB853" s="171" t="str">
        <f>IF($AQ$1="X", IF(AND(G853&gt;=$AS$1,G853&lt;=$AT$1),IF(P853&lt;&gt;"D(Arıza Değil)",AC853,0), IF(AND(G853&gt;=$AU$1,G853&lt;=$AV$1),IF(P853&lt;&gt;"D(Arıza Değil)",AC853,0), "")), "")</f>
        <v/>
      </c>
      <c r="BC853" s="114"/>
      <c r="BD853" s="114"/>
      <c r="BE853" s="114"/>
      <c r="BF853" s="114"/>
      <c r="BG853" s="114"/>
      <c r="BH853" s="114" t="str">
        <f>IFERROR(FRACAS!AN376, "Hata Var")</f>
        <v/>
      </c>
      <c r="BI853" s="114"/>
      <c r="BJ853" s="114"/>
      <c r="BK853" s="105" t="str">
        <f>[4]SayfaKAY!AW373</f>
        <v/>
      </c>
      <c r="BL853" s="105" t="str">
        <f>[4]SayfaKAY!V373</f>
        <v>ATAK ULAŞIM SAN.TİC.LTD.ŞTİ.</v>
      </c>
      <c r="BM853" s="114"/>
      <c r="BN853" s="171" t="str">
        <f t="shared" si="594"/>
        <v>x yok</v>
      </c>
      <c r="BO853" s="171" t="str">
        <f t="shared" si="595"/>
        <v>aynı gün giderilen arıza</v>
      </c>
      <c r="BP853" s="171" t="str">
        <f t="shared" si="596"/>
        <v>aynı gün giderilen arıza</v>
      </c>
      <c r="BQ853" s="226">
        <f t="shared" si="597"/>
        <v>32.000000114785507</v>
      </c>
      <c r="BR853" s="226">
        <f t="shared" si="598"/>
        <v>119.99999995110556</v>
      </c>
      <c r="BS853" s="226">
        <f t="shared" si="599"/>
        <v>152.00000006589107</v>
      </c>
      <c r="BT853" s="114"/>
      <c r="BU853" s="242"/>
      <c r="BV853" s="233">
        <f t="shared" si="600"/>
        <v>2</v>
      </c>
      <c r="BW853" s="226" t="str">
        <f t="shared" si="601"/>
        <v>Evet, çakışma var</v>
      </c>
      <c r="BX853" s="229"/>
      <c r="BY853" s="247">
        <f t="shared" si="602"/>
        <v>2.222222230193438E-2</v>
      </c>
      <c r="BZ853" s="247">
        <f t="shared" si="603"/>
        <v>8.3333333299378864E-2</v>
      </c>
      <c r="CA853" s="247">
        <f t="shared" si="604"/>
        <v>0.10555555560131324</v>
      </c>
      <c r="CB853" s="213"/>
      <c r="CC853" s="211"/>
      <c r="CD853" s="196"/>
      <c r="CE853" s="213">
        <v>372</v>
      </c>
      <c r="CF853" s="182">
        <f t="shared" si="605"/>
        <v>45551.269444444399</v>
      </c>
      <c r="CG853" s="182">
        <f t="shared" si="606"/>
        <v>45551.375</v>
      </c>
      <c r="CH853" s="196"/>
      <c r="CI853" s="196"/>
      <c r="CJ853" s="196"/>
      <c r="CK853" s="196">
        <f t="shared" si="607"/>
        <v>8.3333333299378864E-2</v>
      </c>
      <c r="CL853" s="196">
        <f t="shared" si="608"/>
        <v>2.222222230193438E-2</v>
      </c>
      <c r="CM853" s="196">
        <f t="shared" si="609"/>
        <v>0.10555555560131324</v>
      </c>
      <c r="CN853" s="114"/>
      <c r="CO853" s="115">
        <f t="shared" si="610"/>
        <v>152.00000006589107</v>
      </c>
      <c r="CP853" s="116">
        <f t="shared" si="611"/>
        <v>4.9999999979627319</v>
      </c>
      <c r="CQ853" s="117">
        <f t="shared" si="612"/>
        <v>0.26944444439868676</v>
      </c>
      <c r="CR853" s="117">
        <f t="shared" si="613"/>
        <v>45551.291666666701</v>
      </c>
      <c r="CS853" s="117">
        <f t="shared" si="614"/>
        <v>45551.375</v>
      </c>
      <c r="CT853" s="118">
        <f t="shared" si="615"/>
        <v>65593472.000000112</v>
      </c>
      <c r="CU853" s="118">
        <f t="shared" si="616"/>
        <v>119.99999995110556</v>
      </c>
      <c r="CV853" s="118">
        <f t="shared" si="617"/>
        <v>65593592.000000067</v>
      </c>
      <c r="CW853" s="119">
        <f t="shared" si="618"/>
        <v>0.99999817055300222</v>
      </c>
    </row>
    <row r="854" spans="1:101" ht="118.5" customHeight="1" x14ac:dyDescent="0.3">
      <c r="A854" s="160" t="str">
        <f>[4]SayfaKAY!C371</f>
        <v>KAY5+6</v>
      </c>
      <c r="B854" s="104" t="str">
        <f>[4]SayfaKAY!D371</f>
        <v>3873(2)</v>
      </c>
      <c r="C854" s="105" t="str">
        <f>[4]SayfaKAY!E371</f>
        <v>MB</v>
      </c>
      <c r="D854" s="105">
        <f>[4]SayfaKAY!F371</f>
        <v>94015</v>
      </c>
      <c r="E854" s="106" t="str">
        <f>[4]SayfaKAY!G371</f>
        <v>BOZ-KAY5+6-FF-370</v>
      </c>
      <c r="F854" s="134">
        <f t="shared" si="579"/>
        <v>45549</v>
      </c>
      <c r="G854" s="135">
        <f t="shared" si="580"/>
        <v>0.15694444440305233</v>
      </c>
      <c r="H854" s="235">
        <f>[4]SayfaKAY!H371</f>
        <v>45549.156944444403</v>
      </c>
      <c r="I854" s="104" t="str">
        <f>[4]SayfaKAY!I371</f>
        <v>Hat/Line</v>
      </c>
      <c r="J854" s="103" t="str">
        <f>IF([4]SayfaKAY!J371="","",IF([4]SayfaKAY!J371="Müşteri","Notified by Customer","Notified by Bozankaya"))</f>
        <v>Notified by Customer</v>
      </c>
      <c r="K854" s="103" t="e">
        <f>VLOOKUP([4]SayfaKAY!L371,#REF!,2,FALSE)</f>
        <v>#REF!</v>
      </c>
      <c r="L854" s="165" t="str">
        <f>[4]SayfaKAY!X371</f>
        <v>DELLNER COUPLERC AB</v>
      </c>
      <c r="M854" s="107" t="str">
        <f t="shared" si="581"/>
        <v>KAY5+6-BOZ-KAY5+6-FF-370</v>
      </c>
      <c r="N854" s="105" t="str">
        <f>[4]SayfaKAY!M371</f>
        <v>3873 NUMARALI ARAÇTAN KULLANILIRKEN 3874 ÇEKİLEN ARAÇ KUPLAJLI BAŞ KIRMIZI GÖRÜNÜYOR İLETİŞİM ARIZASI VERDİ ARAÇ 5 KM SINIRLI SÜRÜŞ UYARISI DÜŞTÜ ARAÇ RESETLENDİ YİNE DÜZELMEDİ. KUMSMALL 06:08 SEFERİ 4 DAKİKA TEHİRLİ ÇIKIŞ YAPTI. 1 SEFERDE 4 DAKİKA TEHİR OLUŞTU.</v>
      </c>
      <c r="O854" s="166" t="str">
        <f>[4]SayfaKAY!P371</f>
        <v>A-Sürüşü engeller</v>
      </c>
      <c r="P854" s="166" t="str">
        <f>[4]SayfaKAY!Q371</f>
        <v>B(Servisten çekmeye etki eden arıza)</v>
      </c>
      <c r="Q854" s="166" t="str">
        <f>[4]SayfaKAY!R371</f>
        <v>N.A(Yaralanma yok)</v>
      </c>
      <c r="R854" s="132" t="str" cm="1">
        <f t="array" ref="R854">IF([4]SayfaKAY!U371="","",_xlfn.IFS([4]SayfaKAY!U371="Bozankaya","Bozankaya",[4]SayfaKAY!U371="Müşteri","Customer",[4]SayfaKAY!U371="Tedarikçi","Equipment Supplier"))</f>
        <v>Bozankaya</v>
      </c>
      <c r="S854" s="204" t="str">
        <f>[4]SayfaKAY!N371</f>
        <v>2 HAFTA BOYUNCA TAKİBİ YAPILDI. KUPLAJ GEÇİŞ KONNEKTÖR VE KABLOLARI KONTROL EDİLDİ. ARIZA GÖRÜLMEDİ.</v>
      </c>
      <c r="T854" s="133" t="str">
        <f>[4]SayfaKAY!AD371</f>
        <v>*Arıza çözülecek</v>
      </c>
      <c r="U854" s="132" t="str">
        <f>[4]SayfaKAY!W371</f>
        <v>Evet</v>
      </c>
      <c r="V854" s="108">
        <f>[4]SayfaKAY!AZ371</f>
        <v>2</v>
      </c>
      <c r="W854" s="136">
        <f t="shared" si="582"/>
        <v>45549</v>
      </c>
      <c r="X854" s="137" t="str">
        <f t="shared" si="583"/>
        <v>05:09</v>
      </c>
      <c r="Y854" s="235">
        <f>[4]SayfaKAY!AE371</f>
        <v>45549.214583333298</v>
      </c>
      <c r="Z854" s="109">
        <f t="shared" si="584"/>
        <v>45549</v>
      </c>
      <c r="AA854" s="110" t="str">
        <f t="shared" si="585"/>
        <v>09:00</v>
      </c>
      <c r="AB854" s="182">
        <f>[4]SayfaKAY!BA371</f>
        <v>45549.375</v>
      </c>
      <c r="AC854" s="257">
        <f t="shared" si="586"/>
        <v>314.00000005960464</v>
      </c>
      <c r="AD854" s="111">
        <f t="shared" si="587"/>
        <v>45549</v>
      </c>
      <c r="AE854" s="111" t="str">
        <f t="shared" si="588"/>
        <v>09:00</v>
      </c>
      <c r="AF854" s="235">
        <f>[4]SayfaKAY!BA371</f>
        <v>45549.375</v>
      </c>
      <c r="AG854" s="179" t="str">
        <f>[4]SayfaKAY!S371</f>
        <v>(I) İlk Defa Karşılaşılan Arıza</v>
      </c>
      <c r="AH854" s="178" t="str">
        <f t="shared" si="589"/>
        <v>Bu Arıza Aracın Servise Verilmesine Engel</v>
      </c>
      <c r="AI854" s="163" t="str">
        <f>[4]SayfaKAY!AV371</f>
        <v/>
      </c>
      <c r="AJ854" s="164" t="str">
        <f t="shared" si="590"/>
        <v/>
      </c>
      <c r="AK854" s="164" t="str">
        <f t="shared" si="591"/>
        <v/>
      </c>
      <c r="AL854" s="112" t="str">
        <f>[4]SayfaKAY!AX371</f>
        <v/>
      </c>
      <c r="AM854" s="257" cm="1">
        <f t="array" ref="AM854">IFERROR(IF(AND(P854&lt;&gt;"D(Arıza Değil)",AH854="Bu Arıza Aracın Servise Verilmesine Engel Değil"),
IF(Z854-F854&gt;0,(AB854-Y854)*24*60,
IF(OR(AND(G854&gt;$AS$1,G854&lt;$AT$1),AND(G854&gt;$AU$1,G854&lt;$AV$1)),
(AF854-H854)*24*60,     BH:BH0)),        AN854),0)</f>
        <v>314.00000005960464</v>
      </c>
      <c r="AN854" s="257">
        <f t="shared" si="592"/>
        <v>314.00000005960464</v>
      </c>
      <c r="AO854" s="174" t="str">
        <f>[4]SayfaKAY!AG371</f>
        <v>DELNER</v>
      </c>
      <c r="AP854" s="174" t="str">
        <f>[4]SayfaKAY!AI371</f>
        <v>M350-7062</v>
      </c>
      <c r="AQ854" s="174" t="str">
        <f>[4]SayfaKAY!AQ371</f>
        <v/>
      </c>
      <c r="AR854" s="174" t="str">
        <f>[4]SayfaKAY!AH371</f>
        <v>OTOMATIK KUPLÖR DELLNER</v>
      </c>
      <c r="AS854" s="174">
        <f>[4]SayfaKAY!AJ371</f>
        <v>1</v>
      </c>
      <c r="AT854" s="175" t="str">
        <f>[4]SayfaKAY!AM371</f>
        <v/>
      </c>
      <c r="AU854" s="176" t="str">
        <f>[4]SayfaKAY!AL371</f>
        <v/>
      </c>
      <c r="AV854" s="176" t="str">
        <f>[4]SayfaKAY!AP371</f>
        <v/>
      </c>
      <c r="AW854" s="177" t="str">
        <f>[4]SayfaKAY!AT371</f>
        <v/>
      </c>
      <c r="AX854" s="194">
        <f t="shared" si="593"/>
        <v>6908.0000013113022</v>
      </c>
      <c r="AY854" s="168"/>
      <c r="AZ854" s="167"/>
      <c r="BA854" s="113"/>
      <c r="BB854" s="171" t="str">
        <f>IF($AQ$1="X", IF(AND(G854&gt;=$AS$1,G854&lt;=$AT$1),IF(P854&lt;&gt;"D(Arıza Değil)",AC854,0), IF(AND(G854&gt;=$AU$1,G854&lt;=$AV$1),IF(P854&lt;&gt;"D(Arıza Değil)",AC854,0), "")), "")</f>
        <v/>
      </c>
      <c r="BC854" s="114"/>
      <c r="BD854" s="114"/>
      <c r="BE854" s="114"/>
      <c r="BF854" s="114"/>
      <c r="BG854" s="114"/>
      <c r="BH854" s="114" t="str">
        <f>IFERROR(FRACAS!AN374, "Hata Var")</f>
        <v/>
      </c>
      <c r="BI854" s="114"/>
      <c r="BJ854" s="114"/>
      <c r="BK854" s="105" t="str">
        <f>[4]SayfaKAY!AW371</f>
        <v/>
      </c>
      <c r="BL854" s="105" t="str">
        <f>[4]SayfaKAY!V371</f>
        <v>Üretim</v>
      </c>
      <c r="BM854" s="114"/>
      <c r="BN854" s="171" t="str">
        <f t="shared" si="594"/>
        <v>x yok</v>
      </c>
      <c r="BO854" s="171" t="b">
        <f t="shared" si="595"/>
        <v>0</v>
      </c>
      <c r="BP854" s="171" t="b">
        <f t="shared" si="596"/>
        <v>0</v>
      </c>
      <c r="BQ854" s="226">
        <f t="shared" si="597"/>
        <v>83.000000008614734</v>
      </c>
      <c r="BR854" s="226">
        <f t="shared" si="598"/>
        <v>231.00000005098991</v>
      </c>
      <c r="BS854" s="226">
        <f t="shared" si="599"/>
        <v>314.00000005960464</v>
      </c>
      <c r="BT854" s="114"/>
      <c r="BU854" s="242"/>
      <c r="BV854" s="233">
        <f t="shared" si="600"/>
        <v>1</v>
      </c>
      <c r="BW854" s="226" t="str">
        <f t="shared" si="601"/>
        <v>Evet, çakışma var</v>
      </c>
      <c r="BX854" s="229"/>
      <c r="BY854" s="247">
        <f t="shared" si="602"/>
        <v>5.7638888894871343E-2</v>
      </c>
      <c r="BZ854" s="247">
        <f t="shared" si="603"/>
        <v>0.16041666670207633</v>
      </c>
      <c r="CA854" s="247">
        <f t="shared" si="604"/>
        <v>0.21805555559694767</v>
      </c>
      <c r="CB854" s="213"/>
      <c r="CC854" s="211"/>
      <c r="CD854" s="196"/>
      <c r="CE854" s="213">
        <v>370</v>
      </c>
      <c r="CF854" s="182">
        <f t="shared" si="605"/>
        <v>45549.156944444403</v>
      </c>
      <c r="CG854" s="182">
        <f t="shared" si="606"/>
        <v>45549.375</v>
      </c>
      <c r="CH854" s="196"/>
      <c r="CI854" s="196"/>
      <c r="CJ854" s="196"/>
      <c r="CK854" s="196">
        <f t="shared" si="607"/>
        <v>0.16041666670207633</v>
      </c>
      <c r="CL854" s="196">
        <f t="shared" si="608"/>
        <v>5.7638888894871343E-2</v>
      </c>
      <c r="CM854" s="196">
        <f t="shared" si="609"/>
        <v>0.21805555559694767</v>
      </c>
      <c r="CN854" s="114"/>
      <c r="CO854" s="115">
        <f t="shared" si="610"/>
        <v>314.00000005960464</v>
      </c>
      <c r="CP854" s="116">
        <f t="shared" si="611"/>
        <v>9.6250000021245796</v>
      </c>
      <c r="CQ854" s="117">
        <f t="shared" si="612"/>
        <v>0.15694444440305233</v>
      </c>
      <c r="CR854" s="117">
        <f t="shared" si="613"/>
        <v>45549.214583333298</v>
      </c>
      <c r="CS854" s="117">
        <f t="shared" si="614"/>
        <v>45549.375</v>
      </c>
      <c r="CT854" s="118">
        <f t="shared" si="615"/>
        <v>65590643.000000007</v>
      </c>
      <c r="CU854" s="118">
        <f t="shared" si="616"/>
        <v>231.00000005098991</v>
      </c>
      <c r="CV854" s="118">
        <f t="shared" si="617"/>
        <v>65590874.00000006</v>
      </c>
      <c r="CW854" s="119">
        <f t="shared" si="618"/>
        <v>0.99999647816859316</v>
      </c>
    </row>
    <row r="855" spans="1:101" ht="118.5" customHeight="1" x14ac:dyDescent="0.3">
      <c r="A855" s="160" t="str">
        <f>[4]SayfaKAY!C340</f>
        <v>KAY5+6</v>
      </c>
      <c r="B855" s="104" t="str">
        <f>[4]SayfaKAY!D340</f>
        <v>3874(3)</v>
      </c>
      <c r="C855" s="105" t="str">
        <f>[4]SayfaKAY!E340</f>
        <v>RB</v>
      </c>
      <c r="D855" s="105">
        <f>[4]SayfaKAY!F340</f>
        <v>89619</v>
      </c>
      <c r="E855" s="106" t="str">
        <f>[4]SayfaKAY!G340</f>
        <v>BOZ-KAY5+6-FF-339</v>
      </c>
      <c r="F855" s="193">
        <f t="shared" si="579"/>
        <v>45548</v>
      </c>
      <c r="G855" s="135">
        <f t="shared" si="580"/>
        <v>0.60555555560131324</v>
      </c>
      <c r="H855" s="235">
        <f>[4]SayfaKAY!H340</f>
        <v>45548.605555555601</v>
      </c>
      <c r="I855" s="104" t="str">
        <f>[4]SayfaKAY!I340</f>
        <v>Hat/Line</v>
      </c>
      <c r="J855" s="103" t="str">
        <f>IF([4]SayfaKAY!J340="","",IF([4]SayfaKAY!J340="Müşteri","Notified by Customer","Notified by Bozankaya"))</f>
        <v>Notified by Customer</v>
      </c>
      <c r="K855" s="103" t="e">
        <f>VLOOKUP([4]SayfaKAY!L340,#REF!,2,FALSE)</f>
        <v>#REF!</v>
      </c>
      <c r="L855" s="165" t="str">
        <f>[4]SayfaKAY!X340</f>
        <v>ELTESAN ELEKTRO MEKANİK SOĞUTMA SAN</v>
      </c>
      <c r="M855" s="107" t="str">
        <f t="shared" si="581"/>
        <v>KAY5+6-BOZ-KAY5+6-FF-339</v>
      </c>
      <c r="N855" s="105" t="str">
        <f>[4]SayfaKAY!M340</f>
        <v>KLİMA ÇALIŞMIYOR</v>
      </c>
      <c r="O855" s="166" t="str">
        <f>[4]SayfaKAY!P340</f>
        <v>C-Uyarı, sürüş devamlılığı</v>
      </c>
      <c r="P855" s="166" t="str">
        <f>[4]SayfaKAY!Q340</f>
        <v>B(Servisten çekmeye etki eden arıza)</v>
      </c>
      <c r="Q855" s="166" t="str">
        <f>[4]SayfaKAY!R340</f>
        <v>N.A(Yaralanma yok)</v>
      </c>
      <c r="R855" s="132" t="str" cm="1">
        <f t="array" ref="R855">IF([4]SayfaKAY!U340="","",_xlfn.IFS([4]SayfaKAY!U340="Bozankaya","Bozankaya",[4]SayfaKAY!U340="Müşteri","Customer",[4]SayfaKAY!U340="Tedarikçi","Equipment Supplier"))</f>
        <v>Equipment Supplier</v>
      </c>
      <c r="S855" s="204" t="str">
        <f>[4]SayfaKAY!N340</f>
        <v>RB YOLCU BÖLÜMÜ SICAKLIK SENSÖRÜ HATAYA DÜŞMÜŞ SİGORTADAN RESETLENDİ SOĞUTMA YAPIYOR</v>
      </c>
      <c r="T855" s="133" t="str">
        <f>[4]SayfaKAY!AD340</f>
        <v>*Arıza çözülecek</v>
      </c>
      <c r="U855" s="132" t="str">
        <f>[4]SayfaKAY!W340</f>
        <v/>
      </c>
      <c r="V855" s="108" t="str">
        <f>[4]SayfaKAY!AZ340</f>
        <v/>
      </c>
      <c r="W855" s="136">
        <f t="shared" si="582"/>
        <v>45548</v>
      </c>
      <c r="X855" s="137" t="str">
        <f t="shared" si="583"/>
        <v>14:35</v>
      </c>
      <c r="Y855" s="235">
        <f>[4]SayfaKAY!AE340</f>
        <v>45548.607638888898</v>
      </c>
      <c r="Z855" s="192">
        <f t="shared" si="584"/>
        <v>45548</v>
      </c>
      <c r="AA855" s="110" t="str">
        <f t="shared" si="585"/>
        <v>15:30</v>
      </c>
      <c r="AB855" s="182">
        <f>[4]SayfaKAY!BA340</f>
        <v>45548.645833333299</v>
      </c>
      <c r="AC855" s="257">
        <f t="shared" si="586"/>
        <v>57.999999885214493</v>
      </c>
      <c r="AD855" s="111">
        <f t="shared" si="587"/>
        <v>45548</v>
      </c>
      <c r="AE855" s="111" t="str">
        <f t="shared" si="588"/>
        <v>15:30</v>
      </c>
      <c r="AF855" s="235">
        <f>[4]SayfaKAY!BA340</f>
        <v>45548.645833333299</v>
      </c>
      <c r="AG855" s="179" t="str">
        <f>[4]SayfaKAY!S340</f>
        <v>(II) Aynı Araçta Tekrarlayan Arıza</v>
      </c>
      <c r="AH855" s="178" t="str">
        <f t="shared" si="589"/>
        <v>Bu Arıza Aracın Servise Verilmesine Engel</v>
      </c>
      <c r="AI855" s="163" t="str">
        <f>[4]SayfaKAY!AV340</f>
        <v/>
      </c>
      <c r="AJ855" s="164" t="str">
        <f t="shared" si="590"/>
        <v/>
      </c>
      <c r="AK855" s="164" t="str">
        <f t="shared" si="591"/>
        <v/>
      </c>
      <c r="AL855" s="112" t="str">
        <f>[4]SayfaKAY!AX340</f>
        <v/>
      </c>
      <c r="AM855" s="257" cm="1">
        <f t="array" ref="AM855">IFERROR(IF(AND(P855&lt;&gt;"D(Arıza Değil)",AH855="Bu Arıza Aracın Servise Verilmesine Engel Değil"),
IF(Z855-F855&gt;0,(AB855-Y855)*24*60,
IF(OR(AND(G855&gt;$AS$1,G855&lt;$AT$1),AND(G855&gt;$AU$1,G855&lt;$AV$1)),
(AF855-H855)*24*60,     BH:BH0)),        AN855),0)</f>
        <v>57.999999885214493</v>
      </c>
      <c r="AN855" s="257">
        <f t="shared" si="592"/>
        <v>57.999999885214493</v>
      </c>
      <c r="AO855" s="174" t="str">
        <f>[4]SayfaKAY!AG340</f>
        <v>Eltesan</v>
      </c>
      <c r="AP855" s="174" t="str">
        <f>[4]SayfaKAY!AI340</f>
        <v>H500-7240</v>
      </c>
      <c r="AQ855" s="174" t="str">
        <f>[4]SayfaKAY!AQ340</f>
        <v/>
      </c>
      <c r="AR855" s="174" t="str">
        <f>[4]SayfaKAY!AH340</f>
        <v>KLIMA UNITESİ /Eltesan/Hispacold 41,5 kW</v>
      </c>
      <c r="AS855" s="174" t="str">
        <f>[4]SayfaKAY!AJ340</f>
        <v/>
      </c>
      <c r="AT855" s="175" t="str">
        <f>[4]SayfaKAY!AM340</f>
        <v/>
      </c>
      <c r="AU855" s="176" t="str">
        <f>[4]SayfaKAY!AL340</f>
        <v/>
      </c>
      <c r="AV855" s="176" t="str">
        <f>[4]SayfaKAY!AP340</f>
        <v/>
      </c>
      <c r="AW855" s="177" t="str">
        <f>[4]SayfaKAY!AT340</f>
        <v/>
      </c>
      <c r="AX855" s="194" t="str">
        <f t="shared" si="593"/>
        <v/>
      </c>
      <c r="AY855" s="168"/>
      <c r="AZ855" s="167"/>
      <c r="BA855" s="113"/>
      <c r="BB855" s="171"/>
      <c r="BC855" s="114"/>
      <c r="BD855" s="114"/>
      <c r="BE855" s="114"/>
      <c r="BF855" s="114"/>
      <c r="BG855" s="114"/>
      <c r="BH855" s="114" t="str">
        <f>IFERROR(FRACAS!AN343, "Hata Var")</f>
        <v/>
      </c>
      <c r="BI855" s="114"/>
      <c r="BJ855" s="114"/>
      <c r="BK855" s="105" t="str">
        <f>[4]SayfaKAY!AW340</f>
        <v/>
      </c>
      <c r="BL855" s="105" t="str">
        <f>[4]SayfaKAY!V340</f>
        <v>ELTESAN ELEKTRO MEKANİK SOĞUTMA SAN</v>
      </c>
      <c r="BM855" s="114"/>
      <c r="BN855" s="171" t="str">
        <f t="shared" si="594"/>
        <v>x yok</v>
      </c>
      <c r="BO855" s="171" t="str">
        <f t="shared" si="595"/>
        <v>aynı gün giderilen arıza</v>
      </c>
      <c r="BP855" s="171" t="str">
        <f t="shared" si="596"/>
        <v>aynı gün giderilen arıza</v>
      </c>
      <c r="BQ855" s="226">
        <f t="shared" si="597"/>
        <v>2.9999999469146132</v>
      </c>
      <c r="BR855" s="226">
        <f t="shared" si="598"/>
        <v>54.999999938299879</v>
      </c>
      <c r="BS855" s="226">
        <f t="shared" si="599"/>
        <v>57.999999885214493</v>
      </c>
      <c r="BT855" s="114"/>
      <c r="BU855" s="242"/>
      <c r="BV855" s="233">
        <f t="shared" si="600"/>
        <v>0</v>
      </c>
      <c r="BW855" s="226" t="str">
        <f t="shared" si="601"/>
        <v>Hayır, çakışma yok</v>
      </c>
      <c r="BX855" s="229"/>
      <c r="BY855" s="247">
        <f t="shared" si="602"/>
        <v>2.0833332964684814E-3</v>
      </c>
      <c r="BZ855" s="247">
        <f t="shared" si="603"/>
        <v>3.8194444401597138E-2</v>
      </c>
      <c r="CA855" s="247">
        <f t="shared" si="604"/>
        <v>4.027777769806562E-2</v>
      </c>
      <c r="CB855" s="213"/>
      <c r="CC855" s="211"/>
      <c r="CD855" s="196"/>
      <c r="CE855" s="213">
        <v>339</v>
      </c>
      <c r="CF855" s="182">
        <f t="shared" si="605"/>
        <v>45548.605555555601</v>
      </c>
      <c r="CG855" s="182">
        <f t="shared" si="606"/>
        <v>45548.645833333299</v>
      </c>
      <c r="CH855" s="196"/>
      <c r="CI855" s="196"/>
      <c r="CJ855" s="196"/>
      <c r="CK855" s="196">
        <f t="shared" si="607"/>
        <v>3.8194444401597138E-2</v>
      </c>
      <c r="CL855" s="196">
        <f t="shared" si="608"/>
        <v>2.0833332964684814E-3</v>
      </c>
      <c r="CM855" s="196">
        <f t="shared" si="609"/>
        <v>4.027777769806562E-2</v>
      </c>
      <c r="CN855" s="114"/>
      <c r="CO855" s="115">
        <f t="shared" si="610"/>
        <v>57.999999885214493</v>
      </c>
      <c r="CP855" s="116">
        <f t="shared" si="611"/>
        <v>2.2916666640958283</v>
      </c>
      <c r="CQ855" s="117">
        <f t="shared" si="612"/>
        <v>0.60555555560131324</v>
      </c>
      <c r="CR855" s="117">
        <f t="shared" si="613"/>
        <v>45548.607638888898</v>
      </c>
      <c r="CS855" s="117">
        <f t="shared" si="614"/>
        <v>45548.645833333299</v>
      </c>
      <c r="CT855" s="118">
        <f t="shared" si="615"/>
        <v>65589122.999999948</v>
      </c>
      <c r="CU855" s="118">
        <f t="shared" si="616"/>
        <v>54.999999938299879</v>
      </c>
      <c r="CV855" s="118">
        <f t="shared" si="617"/>
        <v>65589177.999999888</v>
      </c>
      <c r="CW855" s="119">
        <f t="shared" si="618"/>
        <v>0.99999916144703105</v>
      </c>
    </row>
    <row r="856" spans="1:101" ht="118.5" customHeight="1" x14ac:dyDescent="0.3">
      <c r="A856" s="160" t="str">
        <f>[4]SayfaKAY!C523</f>
        <v>KAY5+6</v>
      </c>
      <c r="B856" s="104" t="str">
        <f>[4]SayfaKAY!D523</f>
        <v>3875(4)</v>
      </c>
      <c r="C856" s="105" t="str">
        <f>[4]SayfaKAY!E523</f>
        <v>MB</v>
      </c>
      <c r="D856" s="105">
        <f>[4]SayfaKAY!F523</f>
        <v>61253</v>
      </c>
      <c r="E856" s="106" t="str">
        <f>[4]SayfaKAY!G523</f>
        <v>BOZ-KAY5+6-FF-522</v>
      </c>
      <c r="F856" s="134">
        <f t="shared" si="579"/>
        <v>45547</v>
      </c>
      <c r="G856" s="135">
        <f t="shared" si="580"/>
        <v>0.14722222220007097</v>
      </c>
      <c r="H856" s="235">
        <f>[4]SayfaKAY!H523</f>
        <v>45547.1472222222</v>
      </c>
      <c r="I856" s="104" t="str">
        <f>[4]SayfaKAY!I523</f>
        <v>Hat/Line</v>
      </c>
      <c r="J856" s="103" t="str">
        <f>IF([4]SayfaKAY!J523="","",IF([4]SayfaKAY!J523="Müşteri","Notified by Customer","Notified by Bozankaya"))</f>
        <v>Notified by Customer</v>
      </c>
      <c r="K856" s="103" t="e">
        <f>VLOOKUP([4]SayfaKAY!L523,#REF!,2,FALSE)</f>
        <v>#REF!</v>
      </c>
      <c r="L856" s="165" t="str">
        <f>[4]SayfaKAY!X523</f>
        <v>DENİZLER OTOMOTİV SAN. VE TİC.LTD.Ş</v>
      </c>
      <c r="M856" s="107" t="str">
        <f t="shared" si="581"/>
        <v>KAY5+6-BOZ-KAY5+6-FF-522</v>
      </c>
      <c r="N856" s="105" t="str">
        <f>[4]SayfaKAY!M523</f>
        <v>Silecek camı temizlemiyor.</v>
      </c>
      <c r="O856" s="166" t="str">
        <f>[4]SayfaKAY!P523</f>
        <v>D-Arıza değil</v>
      </c>
      <c r="P856" s="166" t="str">
        <f>[4]SayfaKAY!Q523</f>
        <v>A(Hareket etmeyi engelleyen arıza)</v>
      </c>
      <c r="Q856" s="166" t="str">
        <f>[4]SayfaKAY!R523</f>
        <v>N.A(Yaralanma yok)</v>
      </c>
      <c r="R856" s="132" t="str" cm="1">
        <f t="array" ref="R856">IF([4]SayfaKAY!U523="","",_xlfn.IFS([4]SayfaKAY!U523="Bozankaya","Bozankaya",[4]SayfaKAY!U523="Müşteri","Customer",[4]SayfaKAY!U523="Tedarikçi","Equipment Supplier"))</f>
        <v>Bozankaya</v>
      </c>
      <c r="S856" s="204" t="str">
        <f>[4]SayfaKAY!N523</f>
        <v>Silecek değişimi yapıldı.</v>
      </c>
      <c r="T856" s="133" t="str">
        <f>[4]SayfaKAY!AD523</f>
        <v>*Ekipman değiştirilecek</v>
      </c>
      <c r="U856" s="132" t="str">
        <f>[4]SayfaKAY!W523</f>
        <v>Evet</v>
      </c>
      <c r="V856" s="108">
        <f>[4]SayfaKAY!AZ523</f>
        <v>2</v>
      </c>
      <c r="W856" s="136">
        <f t="shared" si="582"/>
        <v>45547</v>
      </c>
      <c r="X856" s="137" t="str">
        <f t="shared" si="583"/>
        <v>07:00</v>
      </c>
      <c r="Y856" s="235">
        <f>[4]SayfaKAY!AE523</f>
        <v>45547.291666666701</v>
      </c>
      <c r="Z856" s="109">
        <f t="shared" si="584"/>
        <v>45547</v>
      </c>
      <c r="AA856" s="110" t="str">
        <f t="shared" si="585"/>
        <v>09:00</v>
      </c>
      <c r="AB856" s="182">
        <f>[4]SayfaKAY!BA523</f>
        <v>45547.375</v>
      </c>
      <c r="AC856" s="257">
        <f t="shared" si="586"/>
        <v>328.0000000318978</v>
      </c>
      <c r="AD856" s="111">
        <f t="shared" si="587"/>
        <v>45547</v>
      </c>
      <c r="AE856" s="111" t="str">
        <f t="shared" si="588"/>
        <v>09:00</v>
      </c>
      <c r="AF856" s="235">
        <f>[4]SayfaKAY!BA523</f>
        <v>45547.375</v>
      </c>
      <c r="AG856" s="179" t="str">
        <f>[4]SayfaKAY!S523</f>
        <v>(III) Farklı Araçlarda Tekrarlayan Arıza</v>
      </c>
      <c r="AH856" s="178" t="str">
        <f t="shared" si="589"/>
        <v>Bu Arıza Aracın Servise Verilmesine Engel</v>
      </c>
      <c r="AI856" s="163" t="str">
        <f>[4]SayfaKAY!AV523</f>
        <v/>
      </c>
      <c r="AJ856" s="164" t="str">
        <f t="shared" si="590"/>
        <v/>
      </c>
      <c r="AK856" s="164" t="str">
        <f t="shared" si="591"/>
        <v/>
      </c>
      <c r="AL856" s="112" t="str">
        <f>[4]SayfaKAY!AX523</f>
        <v/>
      </c>
      <c r="AM856" s="257" cm="1">
        <f t="array" ref="AM856">IFERROR(IF(AND(P856&lt;&gt;"D(Arıza Değil)",AH856="Bu Arıza Aracın Servise Verilmesine Engel Değil"),
IF(Z856-F856&gt;0,(AB856-Y856)*24*60,
IF(OR(AND(G856&gt;$AS$1,G856&lt;$AT$1),AND(G856&gt;$AU$1,G856&lt;$AV$1)),
(AF856-H856)*24*60,     BH:BH0)),        AN856),0)</f>
        <v>328.0000000318978</v>
      </c>
      <c r="AN856" s="257">
        <f t="shared" si="592"/>
        <v>328.0000000318978</v>
      </c>
      <c r="AO856" s="174" t="str">
        <f>[4]SayfaKAY!AG523</f>
        <v/>
      </c>
      <c r="AP856" s="174" t="str">
        <f>[4]SayfaKAY!AI523</f>
        <v>M100-7066</v>
      </c>
      <c r="AQ856" s="174" t="str">
        <f>[4]SayfaKAY!AQ523</f>
        <v/>
      </c>
      <c r="AR856" s="174" t="str">
        <f>[4]SayfaKAY!AH523</f>
        <v>SİLECEK MEKANİZMASI Denizler / M.11.2506</v>
      </c>
      <c r="AS856" s="174">
        <f>[4]SayfaKAY!AJ523</f>
        <v>1</v>
      </c>
      <c r="AT856" s="175" t="str">
        <f>[4]SayfaKAY!AM523</f>
        <v/>
      </c>
      <c r="AU856" s="176" t="str">
        <f>[4]SayfaKAY!AL523</f>
        <v/>
      </c>
      <c r="AV856" s="176" t="str">
        <f>[4]SayfaKAY!AP523</f>
        <v/>
      </c>
      <c r="AW856" s="177" t="str">
        <f>[4]SayfaKAY!AT523</f>
        <v/>
      </c>
      <c r="AX856" s="194">
        <f t="shared" si="593"/>
        <v>7216.0000007017516</v>
      </c>
      <c r="AY856" s="168"/>
      <c r="AZ856" s="167"/>
      <c r="BA856" s="113"/>
      <c r="BB856" s="171" t="str">
        <f>IF($AQ$1="X", IF(AND(G856&gt;=$AS$1,G856&lt;=$AT$1),IF(P856&lt;&gt;"D(Arıza Değil)",AC856,0), IF(AND(G856&gt;=$AU$1,G856&lt;=$AV$1),IF(P856&lt;&gt;"D(Arıza Değil)",AC856,0), "")), "")</f>
        <v/>
      </c>
      <c r="BC856" s="114"/>
      <c r="BD856" s="114"/>
      <c r="BE856" s="114"/>
      <c r="BF856" s="114"/>
      <c r="BG856" s="114"/>
      <c r="BH856" s="114">
        <f>IFERROR(FRACAS!AN526, "Hata Var")</f>
        <v>2430</v>
      </c>
      <c r="BI856" s="114"/>
      <c r="BJ856" s="114"/>
      <c r="BK856" s="105" t="str">
        <f>[4]SayfaKAY!AW523</f>
        <v/>
      </c>
      <c r="BL856" s="105" t="str">
        <f>[4]SayfaKAY!V523</f>
        <v>DENİZLER OTOMOTİV SAN. VE TİC.LTD.Ş</v>
      </c>
      <c r="BM856" s="114"/>
      <c r="BN856" s="171" t="str">
        <f t="shared" si="594"/>
        <v>x yok</v>
      </c>
      <c r="BO856" s="171" t="b">
        <f t="shared" si="595"/>
        <v>0</v>
      </c>
      <c r="BP856" s="171" t="b">
        <f t="shared" si="596"/>
        <v>0</v>
      </c>
      <c r="BQ856" s="226">
        <f t="shared" si="597"/>
        <v>208.00000008079223</v>
      </c>
      <c r="BR856" s="226">
        <f t="shared" si="598"/>
        <v>119.99999995110556</v>
      </c>
      <c r="BS856" s="226">
        <f t="shared" si="599"/>
        <v>328.0000000318978</v>
      </c>
      <c r="BT856" s="114"/>
      <c r="BU856" s="242"/>
      <c r="BV856" s="233">
        <f t="shared" si="600"/>
        <v>4</v>
      </c>
      <c r="BW856" s="226" t="str">
        <f t="shared" si="601"/>
        <v>Evet, çakışma var</v>
      </c>
      <c r="BX856" s="229"/>
      <c r="BY856" s="247">
        <f t="shared" si="602"/>
        <v>0.14444444450055016</v>
      </c>
      <c r="BZ856" s="247">
        <f t="shared" si="603"/>
        <v>8.3333333299378864E-2</v>
      </c>
      <c r="CA856" s="247">
        <f t="shared" si="604"/>
        <v>0.22777777779992903</v>
      </c>
      <c r="CB856" s="213"/>
      <c r="CC856" s="211"/>
      <c r="CD856" s="196"/>
      <c r="CE856" s="213">
        <v>522</v>
      </c>
      <c r="CF856" s="182">
        <f t="shared" si="605"/>
        <v>45547.1472222222</v>
      </c>
      <c r="CG856" s="182">
        <f t="shared" si="606"/>
        <v>45547.375</v>
      </c>
      <c r="CH856" s="196"/>
      <c r="CI856" s="196"/>
      <c r="CJ856" s="196"/>
      <c r="CK856" s="196">
        <f t="shared" si="607"/>
        <v>8.3333333299378864E-2</v>
      </c>
      <c r="CL856" s="196">
        <f t="shared" si="608"/>
        <v>0.14444444450055016</v>
      </c>
      <c r="CM856" s="196">
        <f t="shared" si="609"/>
        <v>0.22777777779992903</v>
      </c>
      <c r="CN856" s="114"/>
      <c r="CO856" s="115">
        <f t="shared" si="610"/>
        <v>328.0000000318978</v>
      </c>
      <c r="CP856" s="116">
        <f t="shared" si="611"/>
        <v>4.9999999979627319</v>
      </c>
      <c r="CQ856" s="117">
        <f t="shared" si="612"/>
        <v>0.14722222220007097</v>
      </c>
      <c r="CR856" s="117">
        <f t="shared" si="613"/>
        <v>45547.291666666701</v>
      </c>
      <c r="CS856" s="117">
        <f t="shared" si="614"/>
        <v>45547.375</v>
      </c>
      <c r="CT856" s="118">
        <f t="shared" si="615"/>
        <v>65587888.000000082</v>
      </c>
      <c r="CU856" s="118">
        <f t="shared" si="616"/>
        <v>119.99999995110556</v>
      </c>
      <c r="CV856" s="118">
        <f t="shared" si="617"/>
        <v>65588008.00000003</v>
      </c>
      <c r="CW856" s="119">
        <f t="shared" si="618"/>
        <v>0.99999817039724781</v>
      </c>
    </row>
    <row r="857" spans="1:101" ht="118.5" customHeight="1" x14ac:dyDescent="0.3">
      <c r="A857" s="160" t="str">
        <f>[4]SayfaKAY!C280</f>
        <v>KAY5+6</v>
      </c>
      <c r="B857" s="104" t="str">
        <f>[4]SayfaKAY!D280</f>
        <v>3882(11)</v>
      </c>
      <c r="C857" s="105" t="str">
        <f>[4]SayfaKAY!E280</f>
        <v>MA</v>
      </c>
      <c r="D857" s="105">
        <f>[4]SayfaKAY!F280</f>
        <v>22056</v>
      </c>
      <c r="E857" s="106" t="str">
        <f>[4]SayfaKAY!G280</f>
        <v>BOZ-KAY5+6-FF-279</v>
      </c>
      <c r="F857" s="193">
        <f t="shared" si="579"/>
        <v>45546</v>
      </c>
      <c r="G857" s="135">
        <f t="shared" si="580"/>
        <v>0.32499999999708962</v>
      </c>
      <c r="H857" s="235">
        <f>[4]SayfaKAY!H280</f>
        <v>45546.324999999997</v>
      </c>
      <c r="I857" s="104" t="str">
        <f>[4]SayfaKAY!I280</f>
        <v>Hat/Line</v>
      </c>
      <c r="J857" s="103" t="str">
        <f>IF([4]SayfaKAY!J280="","",IF([4]SayfaKAY!J280="Müşteri","Notified by Customer","Notified by Bozankaya"))</f>
        <v>Notified by Customer</v>
      </c>
      <c r="K857" s="103" t="e">
        <f>VLOOKUP([4]SayfaKAY!L280,#REF!,2,FALSE)</f>
        <v>#REF!</v>
      </c>
      <c r="L857" s="165" t="str">
        <f>[4]SayfaKAY!X280</f>
        <v>GENERAL TEKNİK ELEKTRONİK TESİSAT</v>
      </c>
      <c r="M857" s="107" t="str">
        <f t="shared" si="581"/>
        <v>KAY5+6-BOZ-KAY5+6-FF-279</v>
      </c>
      <c r="N857" s="105" t="str">
        <f>[4]SayfaKAY!M280</f>
        <v>ARAÇ TÜM BOJİLER İÇİN FREN ARIZASI VERDİ HSCB KAPATMADI 4 SEFERDE 14 DK TEHİR YAŞANDI</v>
      </c>
      <c r="O857" s="166" t="str">
        <f>[4]SayfaKAY!P280</f>
        <v>A-Sürüşü engeller</v>
      </c>
      <c r="P857" s="166" t="str">
        <f>[4]SayfaKAY!Q280</f>
        <v>A(Hareket etmeyi engelleyen arıza)</v>
      </c>
      <c r="Q857" s="166" t="str">
        <f>[4]SayfaKAY!R280</f>
        <v>N.A(Yaralanma yok)</v>
      </c>
      <c r="R857" s="132" t="str" cm="1">
        <f t="array" ref="R857">IF([4]SayfaKAY!U280="","",_xlfn.IFS([4]SayfaKAY!U280="Bozankaya","Bozankaya",[4]SayfaKAY!U280="Müşteri","Customer",[4]SayfaKAY!U280="Tedarikçi","Equipment Supplier"))</f>
        <v>Bozankaya</v>
      </c>
      <c r="S857" s="204" t="str">
        <f>[4]SayfaKAY!N280</f>
        <v>PUSH BUTTON KABLOSU ISINMIŞ YANMIŞ DEĞİŞİMİ YAPILDI</v>
      </c>
      <c r="T857" s="133" t="str">
        <f>[4]SayfaKAY!AD280</f>
        <v/>
      </c>
      <c r="U857" s="132" t="str">
        <f>[4]SayfaKAY!W280</f>
        <v/>
      </c>
      <c r="V857" s="108">
        <f>[4]SayfaKAY!AZ280</f>
        <v>1</v>
      </c>
      <c r="W857" s="136">
        <f t="shared" si="582"/>
        <v>45546</v>
      </c>
      <c r="X857" s="137" t="str">
        <f t="shared" si="583"/>
        <v>08:00</v>
      </c>
      <c r="Y857" s="235">
        <f>[4]SayfaKAY!AE280</f>
        <v>45546.333333333299</v>
      </c>
      <c r="Z857" s="192">
        <f t="shared" si="584"/>
        <v>45546</v>
      </c>
      <c r="AA857" s="110" t="str">
        <f t="shared" si="585"/>
        <v>15:00</v>
      </c>
      <c r="AB857" s="182">
        <f>[4]SayfaKAY!BA280</f>
        <v>45546.625</v>
      </c>
      <c r="AC857" s="257">
        <f t="shared" si="586"/>
        <v>432.00000000419095</v>
      </c>
      <c r="AD857" s="111">
        <f t="shared" si="587"/>
        <v>45546</v>
      </c>
      <c r="AE857" s="111" t="str">
        <f t="shared" si="588"/>
        <v>15:00</v>
      </c>
      <c r="AF857" s="235">
        <f>[4]SayfaKAY!BA280</f>
        <v>45546.625</v>
      </c>
      <c r="AG857" s="179" t="str">
        <f>[4]SayfaKAY!S280</f>
        <v>(I) İlk Defa Karşılaşılan Arıza</v>
      </c>
      <c r="AH857" s="178" t="str">
        <f t="shared" si="589"/>
        <v>Bu Arıza Aracın Servise Verilmesine Engel</v>
      </c>
      <c r="AI857" s="163" t="str">
        <f>[4]SayfaKAY!AV280</f>
        <v/>
      </c>
      <c r="AJ857" s="164" t="str">
        <f t="shared" si="590"/>
        <v/>
      </c>
      <c r="AK857" s="164" t="str">
        <f t="shared" si="591"/>
        <v/>
      </c>
      <c r="AL857" s="112" t="str">
        <f>[4]SayfaKAY!AX280</f>
        <v/>
      </c>
      <c r="AM857" s="257" cm="1">
        <f t="array" ref="AM857">IFERROR(IF(AND(P857&lt;&gt;"D(Arıza Değil)",AH857="Bu Arıza Aracın Servise Verilmesine Engel Değil"),
IF(Z857-F857&gt;0,(AB857-Y857)*24*60,
IF(OR(AND(G857&gt;$AS$1,G857&lt;$AT$1),AND(G857&gt;$AU$1,G857&lt;$AV$1)),
(AF857-H857)*24*60,     BH:BH0)),        AN857),0)</f>
        <v>432.00000000419095</v>
      </c>
      <c r="AN857" s="257">
        <f t="shared" si="592"/>
        <v>432.00000000419095</v>
      </c>
      <c r="AO857" s="174" t="str">
        <f>[4]SayfaKAY!AG280</f>
        <v>Bozankaya</v>
      </c>
      <c r="AP857" s="174" t="str">
        <f>[4]SayfaKAY!AI280</f>
        <v>D145-7001</v>
      </c>
      <c r="AQ857" s="174" t="str">
        <f>[4]SayfaKAY!AQ280</f>
        <v/>
      </c>
      <c r="AR857" s="174" t="str">
        <f>[4]SayfaKAY!AH280</f>
        <v>IP67 PUSHBUTTON</v>
      </c>
      <c r="AS857" s="174">
        <f>[4]SayfaKAY!AJ280</f>
        <v>1</v>
      </c>
      <c r="AT857" s="175" t="str">
        <f>[4]SayfaKAY!AM280</f>
        <v/>
      </c>
      <c r="AU857" s="176" t="str">
        <f>[4]SayfaKAY!AL280</f>
        <v/>
      </c>
      <c r="AV857" s="176" t="str">
        <f>[4]SayfaKAY!AP280</f>
        <v/>
      </c>
      <c r="AW857" s="177" t="str">
        <f>[4]SayfaKAY!AT280</f>
        <v/>
      </c>
      <c r="AX857" s="194">
        <f t="shared" si="593"/>
        <v>4752.0000000461005</v>
      </c>
      <c r="AY857" s="168"/>
      <c r="AZ857" s="167"/>
      <c r="BA857" s="113"/>
      <c r="BB857" s="171"/>
      <c r="BC857" s="114"/>
      <c r="BD857" s="114"/>
      <c r="BE857" s="114"/>
      <c r="BF857" s="114"/>
      <c r="BG857" s="114"/>
      <c r="BH857" s="114" t="str">
        <f>IFERROR(FRACAS!AN283, "Hata Var")</f>
        <v/>
      </c>
      <c r="BI857" s="114"/>
      <c r="BJ857" s="114"/>
      <c r="BK857" s="105" t="str">
        <f>[4]SayfaKAY!AW280</f>
        <v/>
      </c>
      <c r="BL857" s="105" t="str">
        <f>[4]SayfaKAY!V280</f>
        <v>Tasarım</v>
      </c>
      <c r="BM857" s="114"/>
      <c r="BN857" s="171" t="str">
        <f t="shared" si="594"/>
        <v>x yok</v>
      </c>
      <c r="BO857" s="171" t="str">
        <f t="shared" si="595"/>
        <v>aynı gün giderilen arıza</v>
      </c>
      <c r="BP857" s="171" t="str">
        <f t="shared" si="596"/>
        <v>aynı gün giderilen arıza</v>
      </c>
      <c r="BQ857" s="226">
        <f t="shared" si="597"/>
        <v>11.999999955296516</v>
      </c>
      <c r="BR857" s="226">
        <f t="shared" si="598"/>
        <v>420.00000004889444</v>
      </c>
      <c r="BS857" s="226">
        <f t="shared" si="599"/>
        <v>432.00000000419095</v>
      </c>
      <c r="BT857" s="114"/>
      <c r="BU857" s="242"/>
      <c r="BV857" s="233">
        <f t="shared" si="600"/>
        <v>4</v>
      </c>
      <c r="BW857" s="226" t="str">
        <f t="shared" si="601"/>
        <v>Evet, çakışma var</v>
      </c>
      <c r="BX857" s="229"/>
      <c r="BY857" s="247">
        <f t="shared" si="602"/>
        <v>8.3333333022892475E-3</v>
      </c>
      <c r="BZ857" s="247">
        <f t="shared" si="603"/>
        <v>0.29166666670062114</v>
      </c>
      <c r="CA857" s="247">
        <f t="shared" si="604"/>
        <v>0.30000000000291038</v>
      </c>
      <c r="CB857" s="213"/>
      <c r="CC857" s="211"/>
      <c r="CD857" s="196"/>
      <c r="CE857" s="213">
        <v>279</v>
      </c>
      <c r="CF857" s="182">
        <f t="shared" si="605"/>
        <v>45546.324999999997</v>
      </c>
      <c r="CG857" s="182">
        <f t="shared" si="606"/>
        <v>45546.625</v>
      </c>
      <c r="CH857" s="196"/>
      <c r="CI857" s="196"/>
      <c r="CJ857" s="196"/>
      <c r="CK857" s="196">
        <f t="shared" si="607"/>
        <v>0.29166666670062114</v>
      </c>
      <c r="CL857" s="196">
        <f t="shared" si="608"/>
        <v>8.3333333022892475E-3</v>
      </c>
      <c r="CM857" s="196">
        <f t="shared" si="609"/>
        <v>0.30000000000291038</v>
      </c>
      <c r="CN857" s="114"/>
      <c r="CO857" s="115">
        <f t="shared" si="610"/>
        <v>432.00000000419095</v>
      </c>
      <c r="CP857" s="116">
        <f t="shared" si="611"/>
        <v>17.500000002037268</v>
      </c>
      <c r="CQ857" s="117">
        <f t="shared" si="612"/>
        <v>0.32499999999708962</v>
      </c>
      <c r="CR857" s="117">
        <f t="shared" si="613"/>
        <v>45546.333333333299</v>
      </c>
      <c r="CS857" s="117">
        <f t="shared" si="614"/>
        <v>45546.625</v>
      </c>
      <c r="CT857" s="118">
        <f t="shared" si="615"/>
        <v>65586251.999999955</v>
      </c>
      <c r="CU857" s="118">
        <f t="shared" si="616"/>
        <v>420.00000004889444</v>
      </c>
      <c r="CV857" s="118">
        <f t="shared" si="617"/>
        <v>65586672.000000007</v>
      </c>
      <c r="CW857" s="119">
        <f t="shared" si="618"/>
        <v>0.99999359625992223</v>
      </c>
    </row>
    <row r="858" spans="1:101" ht="118.5" customHeight="1" x14ac:dyDescent="0.3">
      <c r="A858" s="160" t="str">
        <f>[4]SayfaKAY!C363</f>
        <v>KAY5+6</v>
      </c>
      <c r="B858" s="104" t="str">
        <f>[4]SayfaKAY!D363</f>
        <v>3882(11)</v>
      </c>
      <c r="C858" s="105" t="str">
        <f>[4]SayfaKAY!E363</f>
        <v>P</v>
      </c>
      <c r="D858" s="105">
        <f>[4]SayfaKAY!F363</f>
        <v>21802</v>
      </c>
      <c r="E858" s="106" t="str">
        <f>[4]SayfaKAY!G363</f>
        <v>BOZ-KAY5+6-FF-362</v>
      </c>
      <c r="F858" s="134">
        <f t="shared" si="579"/>
        <v>45546</v>
      </c>
      <c r="G858" s="135">
        <f t="shared" si="580"/>
        <v>0.32499999999708962</v>
      </c>
      <c r="H858" s="235">
        <f>[4]SayfaKAY!H363</f>
        <v>45546.324999999997</v>
      </c>
      <c r="I858" s="104" t="str">
        <f>[4]SayfaKAY!I363</f>
        <v>Hat/Line</v>
      </c>
      <c r="J858" s="103" t="str">
        <f>IF([4]SayfaKAY!J363="","",IF([4]SayfaKAY!J363="Müşteri","Notified by Customer","Notified by Bozankaya"))</f>
        <v>Notified by Customer</v>
      </c>
      <c r="K858" s="103" t="e">
        <f>VLOOKUP([4]SayfaKAY!L363,#REF!,2,FALSE)</f>
        <v>#REF!</v>
      </c>
      <c r="L858" s="165" t="str">
        <f>[4]SayfaKAY!X363</f>
        <v>GENERAL TEKNİK ELEKTRONİK TESİSAT</v>
      </c>
      <c r="M858" s="107" t="str">
        <f t="shared" si="581"/>
        <v>KAY5+6-BOZ-KAY5+6-FF-362</v>
      </c>
      <c r="N858" s="105" t="str">
        <f>[4]SayfaKAY!M363</f>
        <v>ARACIN TÜM BÖLÜMLER İÇİN FREN ARIZASI VERDİ. ARAÇ HSCB KAPATMADI. 4 SEFERDE 14 DAKİKA TEHİR YAŞANDI.</v>
      </c>
      <c r="O858" s="166" t="str">
        <f>[4]SayfaKAY!P363</f>
        <v>A-Sürüşü engeller</v>
      </c>
      <c r="P858" s="166" t="str">
        <f>[4]SayfaKAY!Q363</f>
        <v>A(Hareket etmeyi engelleyen arıza)</v>
      </c>
      <c r="Q858" s="166" t="str">
        <f>[4]SayfaKAY!R363</f>
        <v>N.A(Yaralanma yok)</v>
      </c>
      <c r="R858" s="132" t="str" cm="1">
        <f t="array" ref="R858">IF([4]SayfaKAY!U363="","",_xlfn.IFS([4]SayfaKAY!U363="Bozankaya","Bozankaya",[4]SayfaKAY!U363="Müşteri","Customer",[4]SayfaKAY!U363="Tedarikçi","Equipment Supplier"))</f>
        <v>Bozankaya</v>
      </c>
      <c r="S858" s="204" t="str">
        <f>[4]SayfaKAY!N363</f>
        <v>KIRMIZI PUSH BUTON PAPUÇ GEVŞEMİŞ, PUSH BUTON DEĞİŞİMİ YAPILDI. YENİDEN PAPUÇ TAKILDI.</v>
      </c>
      <c r="T858" s="133" t="str">
        <f>[4]SayfaKAY!AD363</f>
        <v>*Ekipman değiştirilecek</v>
      </c>
      <c r="U858" s="132" t="str">
        <f>[4]SayfaKAY!W363</f>
        <v>Evet</v>
      </c>
      <c r="V858" s="108">
        <f>[4]SayfaKAY!AZ363</f>
        <v>2</v>
      </c>
      <c r="W858" s="136">
        <f t="shared" si="582"/>
        <v>45546</v>
      </c>
      <c r="X858" s="137" t="str">
        <f t="shared" si="583"/>
        <v>10:00</v>
      </c>
      <c r="Y858" s="235">
        <f>[4]SayfaKAY!AE363</f>
        <v>45546.416666666701</v>
      </c>
      <c r="Z858" s="109">
        <f t="shared" si="584"/>
        <v>45546</v>
      </c>
      <c r="AA858" s="110" t="str">
        <f t="shared" si="585"/>
        <v>14:00</v>
      </c>
      <c r="AB858" s="182">
        <f>[4]SayfaKAY!BA363</f>
        <v>45546.583333333299</v>
      </c>
      <c r="AC858" s="257">
        <f t="shared" si="586"/>
        <v>371.99999995529652</v>
      </c>
      <c r="AD858" s="111">
        <f t="shared" si="587"/>
        <v>45546</v>
      </c>
      <c r="AE858" s="111" t="str">
        <f t="shared" si="588"/>
        <v>14:00</v>
      </c>
      <c r="AF858" s="235">
        <f>[4]SayfaKAY!BA363</f>
        <v>45546.583333333299</v>
      </c>
      <c r="AG858" s="179" t="str">
        <f>[4]SayfaKAY!S363</f>
        <v>(I) İlk Defa Karşılaşılan Arıza</v>
      </c>
      <c r="AH858" s="178" t="str">
        <f t="shared" si="589"/>
        <v>Bu Arıza Aracın Servise Verilmesine Engel</v>
      </c>
      <c r="AI858" s="163" t="str">
        <f>[4]SayfaKAY!AV363</f>
        <v/>
      </c>
      <c r="AJ858" s="164" t="str">
        <f t="shared" si="590"/>
        <v/>
      </c>
      <c r="AK858" s="164" t="str">
        <f t="shared" si="591"/>
        <v/>
      </c>
      <c r="AL858" s="112" t="str">
        <f>[4]SayfaKAY!AX363</f>
        <v/>
      </c>
      <c r="AM858" s="257" cm="1">
        <f t="array" ref="AM858">IFERROR(IF(AND(P858&lt;&gt;"D(Arıza Değil)",AH858="Bu Arıza Aracın Servise Verilmesine Engel Değil"),
IF(Z858-F858&gt;0,(AB858-Y858)*24*60,
IF(OR(AND(G858&gt;$AS$1,G858&lt;$AT$1),AND(G858&gt;$AU$1,G858&lt;$AV$1)),
(AF858-H858)*24*60,     BH:BH0)),        AN858),0)</f>
        <v>371.99999995529652</v>
      </c>
      <c r="AN858" s="257">
        <f t="shared" si="592"/>
        <v>371.99999995529652</v>
      </c>
      <c r="AO858" s="174" t="str">
        <f>[4]SayfaKAY!AG363</f>
        <v>GENERAL TEKNİK</v>
      </c>
      <c r="AP858" s="174" t="str">
        <f>[4]SayfaKAY!AI363</f>
        <v>E300-7025</v>
      </c>
      <c r="AQ858" s="174" t="str">
        <f>[4]SayfaKAY!AQ363</f>
        <v/>
      </c>
      <c r="AR858" s="174" t="str">
        <f>[4]SayfaKAY!AH363</f>
        <v>KIRMIZI AYDINLATMALI KALICI PUSHBUTTON</v>
      </c>
      <c r="AS858" s="174">
        <f>[4]SayfaKAY!AJ363</f>
        <v>1</v>
      </c>
      <c r="AT858" s="175" t="str">
        <f>[4]SayfaKAY!AM363</f>
        <v/>
      </c>
      <c r="AU858" s="176" t="str">
        <f>[4]SayfaKAY!AL363</f>
        <v/>
      </c>
      <c r="AV858" s="176" t="str">
        <f>[4]SayfaKAY!AP363</f>
        <v/>
      </c>
      <c r="AW858" s="177" t="str">
        <f>[4]SayfaKAY!AT363</f>
        <v/>
      </c>
      <c r="AX858" s="194">
        <f t="shared" si="593"/>
        <v>8183.9999990165234</v>
      </c>
      <c r="AY858" s="168"/>
      <c r="AZ858" s="167"/>
      <c r="BA858" s="113"/>
      <c r="BB858" s="171" t="str">
        <f>IF($AQ$1="X", IF(AND(G858&gt;=$AS$1,G858&lt;=$AT$1),IF(P858&lt;&gt;"D(Arıza Değil)",AC858,0), IF(AND(G858&gt;=$AU$1,G858&lt;=$AV$1),IF(P858&lt;&gt;"D(Arıza Değil)",AC858,0), "")), "")</f>
        <v/>
      </c>
      <c r="BC858" s="114"/>
      <c r="BD858" s="114"/>
      <c r="BE858" s="114"/>
      <c r="BF858" s="114"/>
      <c r="BG858" s="114"/>
      <c r="BH858" s="114" t="str">
        <f>IFERROR(FRACAS!AN366, "Hata Var")</f>
        <v/>
      </c>
      <c r="BI858" s="114"/>
      <c r="BJ858" s="114"/>
      <c r="BK858" s="105" t="str">
        <f>[4]SayfaKAY!AW363</f>
        <v/>
      </c>
      <c r="BL858" s="105" t="str">
        <f>[4]SayfaKAY!V363</f>
        <v>Üretim</v>
      </c>
      <c r="BM858" s="114"/>
      <c r="BN858" s="171" t="str">
        <f t="shared" si="594"/>
        <v>x yok</v>
      </c>
      <c r="BO858" s="171" t="str">
        <f t="shared" si="595"/>
        <v>aynı gün giderilen arıza</v>
      </c>
      <c r="BP858" s="171" t="str">
        <f t="shared" si="596"/>
        <v>aynı gün giderilen arıza</v>
      </c>
      <c r="BQ858" s="226">
        <f t="shared" si="597"/>
        <v>132.00000005308539</v>
      </c>
      <c r="BR858" s="226">
        <f t="shared" si="598"/>
        <v>239.99999990221113</v>
      </c>
      <c r="BS858" s="226">
        <f t="shared" si="599"/>
        <v>371.99999995529652</v>
      </c>
      <c r="BT858" s="114"/>
      <c r="BU858" s="242"/>
      <c r="BV858" s="233">
        <f t="shared" si="600"/>
        <v>4</v>
      </c>
      <c r="BW858" s="226" t="str">
        <f t="shared" si="601"/>
        <v>Evet, çakışma var</v>
      </c>
      <c r="BX858" s="229"/>
      <c r="BY858" s="247">
        <f t="shared" si="602"/>
        <v>9.1666666703531519E-2</v>
      </c>
      <c r="BZ858" s="247">
        <f t="shared" si="603"/>
        <v>0.16666666659875773</v>
      </c>
      <c r="CA858" s="247">
        <f t="shared" si="604"/>
        <v>0.25833333330228925</v>
      </c>
      <c r="CB858" s="213"/>
      <c r="CC858" s="211"/>
      <c r="CD858" s="196"/>
      <c r="CE858" s="213">
        <v>362</v>
      </c>
      <c r="CF858" s="182">
        <f t="shared" si="605"/>
        <v>45546.324999999997</v>
      </c>
      <c r="CG858" s="182">
        <f t="shared" si="606"/>
        <v>45546.583333333299</v>
      </c>
      <c r="CH858" s="196"/>
      <c r="CI858" s="196"/>
      <c r="CJ858" s="196"/>
      <c r="CK858" s="196">
        <f t="shared" si="607"/>
        <v>0.16666666659875773</v>
      </c>
      <c r="CL858" s="196">
        <f t="shared" si="608"/>
        <v>9.1666666703531519E-2</v>
      </c>
      <c r="CM858" s="196">
        <f t="shared" si="609"/>
        <v>0.25833333330228925</v>
      </c>
      <c r="CN858" s="114"/>
      <c r="CO858" s="115">
        <f t="shared" si="610"/>
        <v>371.99999995529652</v>
      </c>
      <c r="CP858" s="116">
        <f t="shared" si="611"/>
        <v>9.9999999959254637</v>
      </c>
      <c r="CQ858" s="117">
        <f t="shared" si="612"/>
        <v>0.32499999999708962</v>
      </c>
      <c r="CR858" s="117">
        <f t="shared" si="613"/>
        <v>45546.416666666701</v>
      </c>
      <c r="CS858" s="117">
        <f t="shared" si="614"/>
        <v>45546.583333333299</v>
      </c>
      <c r="CT858" s="118">
        <f t="shared" si="615"/>
        <v>65586372.000000052</v>
      </c>
      <c r="CU858" s="118">
        <f t="shared" si="616"/>
        <v>239.99999990221113</v>
      </c>
      <c r="CV858" s="118">
        <f t="shared" si="617"/>
        <v>65586611.999999955</v>
      </c>
      <c r="CW858" s="119">
        <f t="shared" si="618"/>
        <v>0.99999634071660992</v>
      </c>
    </row>
    <row r="859" spans="1:101" ht="118.5" customHeight="1" x14ac:dyDescent="0.3">
      <c r="A859" s="160" t="str">
        <f>[4]SayfaKAY!C522</f>
        <v>KAY5+6</v>
      </c>
      <c r="B859" s="104" t="str">
        <f>[4]SayfaKAY!D522</f>
        <v>3882(11)</v>
      </c>
      <c r="C859" s="105" t="str">
        <f>[4]SayfaKAY!E522</f>
        <v>MA</v>
      </c>
      <c r="D859" s="105">
        <f>[4]SayfaKAY!F522</f>
        <v>23012</v>
      </c>
      <c r="E859" s="106" t="str">
        <f>[4]SayfaKAY!G522</f>
        <v>BOZ-KAY5+6-FF-521</v>
      </c>
      <c r="F859" s="193">
        <f t="shared" si="579"/>
        <v>45546</v>
      </c>
      <c r="G859" s="135">
        <f t="shared" si="580"/>
        <v>0.32499999999708962</v>
      </c>
      <c r="H859" s="235">
        <f>[4]SayfaKAY!H522</f>
        <v>45546.324999999997</v>
      </c>
      <c r="I859" s="104" t="str">
        <f>[4]SayfaKAY!I522</f>
        <v>Hat/Line</v>
      </c>
      <c r="J859" s="103" t="str">
        <f>IF([4]SayfaKAY!J522="","",IF([4]SayfaKAY!J522="Müşteri","Notified by Customer","Notified by Bozankaya"))</f>
        <v>Notified by Customer</v>
      </c>
      <c r="K859" s="103" t="e">
        <f>VLOOKUP([4]SayfaKAY!L522,#REF!,2,FALSE)</f>
        <v>#REF!</v>
      </c>
      <c r="L859" s="165" t="str">
        <f>[4]SayfaKAY!X522</f>
        <v>GENERAL TEKNİK ELEKTRONİK TESİSAT</v>
      </c>
      <c r="M859" s="107" t="str">
        <f t="shared" si="581"/>
        <v>KAY5+6-BOZ-KAY5+6-FF-521</v>
      </c>
      <c r="N859" s="105" t="str">
        <f>[4]SayfaKAY!M522</f>
        <v>3882 nolu araç tüm bölümler için fren arızası verdi. Araç hscb kapatmadı. 4 seferde 14 dakika tehir yaşanmıştır.</v>
      </c>
      <c r="O859" s="166" t="str">
        <f>[4]SayfaKAY!P522</f>
        <v>A-Sürüşü engeller</v>
      </c>
      <c r="P859" s="166" t="str">
        <f>[4]SayfaKAY!Q522</f>
        <v>A(Hareket etmeyi engelleyen arıza)</v>
      </c>
      <c r="Q859" s="166" t="str">
        <f>[4]SayfaKAY!R522</f>
        <v>N.A(Yaralanma yok)</v>
      </c>
      <c r="R859" s="132" t="str" cm="1">
        <f t="array" ref="R859">IF([4]SayfaKAY!U522="","",_xlfn.IFS([4]SayfaKAY!U522="Bozankaya","Bozankaya",[4]SayfaKAY!U522="Müşteri","Customer",[4]SayfaKAY!U522="Tedarikçi","Equipment Supplier"))</f>
        <v>Bozankaya</v>
      </c>
      <c r="S859" s="204" t="str">
        <f>[4]SayfaKAY!N522</f>
        <v>Acil stop butonu ve papuç değişimi yapıldı.</v>
      </c>
      <c r="T859" s="133" t="str">
        <f>[4]SayfaKAY!AD522</f>
        <v>*Ekipman değiştirilecek</v>
      </c>
      <c r="U859" s="132" t="str">
        <f>[4]SayfaKAY!W522</f>
        <v>Evet</v>
      </c>
      <c r="V859" s="108">
        <f>[4]SayfaKAY!AZ522</f>
        <v>2</v>
      </c>
      <c r="W859" s="136">
        <f t="shared" si="582"/>
        <v>45547</v>
      </c>
      <c r="X859" s="137" t="str">
        <f t="shared" si="583"/>
        <v>05:00</v>
      </c>
      <c r="Y859" s="235">
        <f>[4]SayfaKAY!AE522</f>
        <v>45547.208333333299</v>
      </c>
      <c r="Z859" s="192">
        <f t="shared" si="584"/>
        <v>45547</v>
      </c>
      <c r="AA859" s="110" t="str">
        <f t="shared" si="585"/>
        <v>09:00</v>
      </c>
      <c r="AB859" s="182">
        <f>[4]SayfaKAY!BA522</f>
        <v>45547.375</v>
      </c>
      <c r="AC859" s="257">
        <f t="shared" si="586"/>
        <v>1512.000000004191</v>
      </c>
      <c r="AD859" s="111">
        <f t="shared" si="587"/>
        <v>45547</v>
      </c>
      <c r="AE859" s="111" t="str">
        <f t="shared" si="588"/>
        <v>09:00</v>
      </c>
      <c r="AF859" s="235">
        <f>[4]SayfaKAY!BA522</f>
        <v>45547.375</v>
      </c>
      <c r="AG859" s="179" t="str">
        <f>[4]SayfaKAY!S522</f>
        <v>(I) İlk Defa Karşılaşılan Arıza</v>
      </c>
      <c r="AH859" s="178" t="str">
        <f t="shared" si="589"/>
        <v>Bu Arıza Aracın Servise Verilmesine Engel</v>
      </c>
      <c r="AI859" s="163" t="str">
        <f>[4]SayfaKAY!AV522</f>
        <v/>
      </c>
      <c r="AJ859" s="164" t="str">
        <f t="shared" si="590"/>
        <v/>
      </c>
      <c r="AK859" s="164" t="str">
        <f t="shared" si="591"/>
        <v/>
      </c>
      <c r="AL859" s="112" t="str">
        <f>[4]SayfaKAY!AX522</f>
        <v/>
      </c>
      <c r="AM859" s="257" cm="1">
        <f t="array" ref="AM859">IFERROR(IF(AND(P859&lt;&gt;"D(Arıza Değil)",AH859="Bu Arıza Aracın Servise Verilmesine Engel Değil"),
IF(Z859-F859&gt;0,(AB859-Y859)*24*60,
IF(OR(AND(G859&gt;$AS$1,G859&lt;$AT$1),AND(G859&gt;$AU$1,G859&lt;$AV$1)),
(AF859-H859)*24*60,     BH:BH0)),        AN859),0)</f>
        <v>1512.000000004191</v>
      </c>
      <c r="AN859" s="257">
        <f t="shared" si="592"/>
        <v>1512.000000004191</v>
      </c>
      <c r="AO859" s="174" t="str">
        <f>[4]SayfaKAY!AG522</f>
        <v/>
      </c>
      <c r="AP859" s="174" t="str">
        <f>[4]SayfaKAY!AI522</f>
        <v>E300-7030</v>
      </c>
      <c r="AQ859" s="174" t="str">
        <f>[4]SayfaKAY!AQ522</f>
        <v/>
      </c>
      <c r="AR859" s="174" t="str">
        <f>[4]SayfaKAY!AH522</f>
        <v>AYDINLATMALI ACİL STOP BUTON</v>
      </c>
      <c r="AS859" s="174">
        <f>[4]SayfaKAY!AJ522</f>
        <v>1</v>
      </c>
      <c r="AT859" s="175" t="str">
        <f>[4]SayfaKAY!AM522</f>
        <v/>
      </c>
      <c r="AU859" s="176" t="str">
        <f>[4]SayfaKAY!AL522</f>
        <v/>
      </c>
      <c r="AV859" s="176" t="str">
        <f>[4]SayfaKAY!AP522</f>
        <v/>
      </c>
      <c r="AW859" s="177" t="str">
        <f>[4]SayfaKAY!AT522</f>
        <v/>
      </c>
      <c r="AX859" s="194">
        <f t="shared" si="593"/>
        <v>33264.000000092201</v>
      </c>
      <c r="AY859" s="168"/>
      <c r="AZ859" s="167"/>
      <c r="BA859" s="113"/>
      <c r="BB859" s="171"/>
      <c r="BC859" s="114"/>
      <c r="BD859" s="114"/>
      <c r="BE859" s="114"/>
      <c r="BF859" s="114"/>
      <c r="BG859" s="114"/>
      <c r="BH859" s="114">
        <f>IFERROR(FRACAS!AN525, "Hata Var")</f>
        <v>2427.9999999830034</v>
      </c>
      <c r="BI859" s="114"/>
      <c r="BJ859" s="114"/>
      <c r="BK859" s="105" t="str">
        <f>[4]SayfaKAY!AW522</f>
        <v/>
      </c>
      <c r="BL859" s="105" t="str">
        <f>[4]SayfaKAY!V522</f>
        <v>Bozankaya</v>
      </c>
      <c r="BM859" s="114"/>
      <c r="BN859" s="171" t="str">
        <f t="shared" si="594"/>
        <v>x yok</v>
      </c>
      <c r="BO859" s="171" t="str">
        <f t="shared" si="595"/>
        <v>aynı gün giderilen arıza</v>
      </c>
      <c r="BP859" s="171" t="str">
        <f t="shared" si="596"/>
        <v>Bir günden fazla süren arıza</v>
      </c>
      <c r="BQ859" s="226">
        <f t="shared" si="597"/>
        <v>1271.9999999552965</v>
      </c>
      <c r="BR859" s="226">
        <f t="shared" si="598"/>
        <v>240.00000004889444</v>
      </c>
      <c r="BS859" s="226">
        <f t="shared" si="599"/>
        <v>1512.000000004191</v>
      </c>
      <c r="BT859" s="114"/>
      <c r="BU859" s="242"/>
      <c r="BV859" s="233">
        <f t="shared" si="600"/>
        <v>4</v>
      </c>
      <c r="BW859" s="226" t="str">
        <f t="shared" si="601"/>
        <v>Evet, çakışma var</v>
      </c>
      <c r="BX859" s="229"/>
      <c r="BY859" s="247">
        <f t="shared" si="602"/>
        <v>0.88333333330228925</v>
      </c>
      <c r="BZ859" s="247">
        <f t="shared" si="603"/>
        <v>0.16666666670062114</v>
      </c>
      <c r="CA859" s="247">
        <f t="shared" si="604"/>
        <v>1.0500000000029104</v>
      </c>
      <c r="CB859" s="213"/>
      <c r="CC859" s="211"/>
      <c r="CD859" s="196"/>
      <c r="CE859" s="213">
        <v>521</v>
      </c>
      <c r="CF859" s="182">
        <f t="shared" si="605"/>
        <v>45546.324999999997</v>
      </c>
      <c r="CG859" s="182">
        <f t="shared" si="606"/>
        <v>45547.375</v>
      </c>
      <c r="CH859" s="196"/>
      <c r="CI859" s="196"/>
      <c r="CJ859" s="196"/>
      <c r="CK859" s="196">
        <f t="shared" si="607"/>
        <v>0.16666666670062114</v>
      </c>
      <c r="CL859" s="196">
        <f t="shared" si="608"/>
        <v>0.88333333330228925</v>
      </c>
      <c r="CM859" s="196">
        <f t="shared" si="609"/>
        <v>1.0500000000029104</v>
      </c>
      <c r="CN859" s="114"/>
      <c r="CO859" s="115">
        <f t="shared" si="610"/>
        <v>1512.000000004191</v>
      </c>
      <c r="CP859" s="116">
        <f t="shared" si="611"/>
        <v>10.000000002037268</v>
      </c>
      <c r="CQ859" s="117">
        <f t="shared" si="612"/>
        <v>0.32499999999708962</v>
      </c>
      <c r="CR859" s="117">
        <f t="shared" si="613"/>
        <v>45547.208333333299</v>
      </c>
      <c r="CS859" s="117">
        <f t="shared" si="614"/>
        <v>45547.375</v>
      </c>
      <c r="CT859" s="118">
        <f t="shared" si="615"/>
        <v>65587511.999999955</v>
      </c>
      <c r="CU859" s="118">
        <f t="shared" si="616"/>
        <v>240.00000004889444</v>
      </c>
      <c r="CV859" s="118">
        <f t="shared" si="617"/>
        <v>65587752.000000007</v>
      </c>
      <c r="CW859" s="119">
        <f t="shared" si="618"/>
        <v>0.99999634078021071</v>
      </c>
    </row>
    <row r="860" spans="1:101" ht="118.5" customHeight="1" x14ac:dyDescent="0.3">
      <c r="A860" s="160" t="str">
        <f>[4]SayfaKAY!C278</f>
        <v>KAY5+6</v>
      </c>
      <c r="B860" s="104" t="str">
        <f>[4]SayfaKAY!D278</f>
        <v>3881(10)</v>
      </c>
      <c r="C860" s="105" t="str">
        <f>[4]SayfaKAY!E278</f>
        <v>MA</v>
      </c>
      <c r="D860" s="105">
        <f>[4]SayfaKAY!F278</f>
        <v>34850</v>
      </c>
      <c r="E860" s="106" t="str">
        <f>[4]SayfaKAY!G278</f>
        <v>BOZ-KAY5+6-FF-277</v>
      </c>
      <c r="F860" s="193">
        <f t="shared" si="579"/>
        <v>45545</v>
      </c>
      <c r="G860" s="135">
        <f t="shared" si="580"/>
        <v>0.48194444440014195</v>
      </c>
      <c r="H860" s="235">
        <f>[4]SayfaKAY!H278</f>
        <v>45545.4819444444</v>
      </c>
      <c r="I860" s="104" t="str">
        <f>[4]SayfaKAY!I278</f>
        <v>Depo/Depot</v>
      </c>
      <c r="J860" s="103" t="str">
        <f>IF([4]SayfaKAY!J278="","",IF([4]SayfaKAY!J278="Müşteri","Notified by Customer","Notified by Bozankaya"))</f>
        <v>Notified by Bozankaya</v>
      </c>
      <c r="K860" s="103" t="e">
        <f>VLOOKUP([4]SayfaKAY!L278,#REF!,2,FALSE)</f>
        <v>#REF!</v>
      </c>
      <c r="L860" s="165" t="str">
        <f>[4]SayfaKAY!X278</f>
        <v>ATAK ULAŞIM SAN.TİC.LTD.ŞTİ.</v>
      </c>
      <c r="M860" s="107" t="str">
        <f t="shared" si="581"/>
        <v>KAY5+6-BOZ-KAY5+6-FF-277</v>
      </c>
      <c r="N860" s="105" t="str">
        <f>[4]SayfaKAY!M278</f>
        <v>indikatör panelinde patlak ledler var</v>
      </c>
      <c r="O860" s="166" t="str">
        <f>[4]SayfaKAY!P278</f>
        <v>C-Uyarı, sürüş devamlılığı</v>
      </c>
      <c r="P860" s="166" t="str">
        <f>[4]SayfaKAY!Q278</f>
        <v>C(Sisteme etki etmeyen arıza)</v>
      </c>
      <c r="Q860" s="166" t="str">
        <f>[4]SayfaKAY!R278</f>
        <v>N.A(Yaralanma yok)</v>
      </c>
      <c r="R860" s="132" t="str" cm="1">
        <f t="array" ref="R860">IF([4]SayfaKAY!U278="","",_xlfn.IFS([4]SayfaKAY!U278="Bozankaya","Bozankaya",[4]SayfaKAY!U278="Müşteri","Customer",[4]SayfaKAY!U278="Tedarikçi","Equipment Supplier"))</f>
        <v>Equipment Supplier</v>
      </c>
      <c r="S860" s="204" t="str">
        <f>[4]SayfaKAY!N278</f>
        <v>değişimi yapıldı</v>
      </c>
      <c r="T860" s="133" t="str">
        <f>[4]SayfaKAY!AD278</f>
        <v>*Ekipman değiştirilecek</v>
      </c>
      <c r="U860" s="132" t="str">
        <f>[4]SayfaKAY!W278</f>
        <v>Evet</v>
      </c>
      <c r="V860" s="108">
        <f>[4]SayfaKAY!AZ278</f>
        <v>1</v>
      </c>
      <c r="W860" s="136">
        <f t="shared" si="582"/>
        <v>45545</v>
      </c>
      <c r="X860" s="137" t="str">
        <f t="shared" si="583"/>
        <v>12:00</v>
      </c>
      <c r="Y860" s="235">
        <f>[4]SayfaKAY!AE278</f>
        <v>45545.5</v>
      </c>
      <c r="Z860" s="192">
        <f t="shared" si="584"/>
        <v>45545</v>
      </c>
      <c r="AA860" s="110" t="str">
        <f t="shared" si="585"/>
        <v>13:00</v>
      </c>
      <c r="AB860" s="182">
        <f>[4]SayfaKAY!BA278</f>
        <v>45545.541666666701</v>
      </c>
      <c r="AC860" s="257">
        <f t="shared" si="586"/>
        <v>86.000000112690032</v>
      </c>
      <c r="AD860" s="111">
        <f t="shared" si="587"/>
        <v>45545</v>
      </c>
      <c r="AE860" s="111" t="str">
        <f t="shared" si="588"/>
        <v>13:00</v>
      </c>
      <c r="AF860" s="235">
        <f>[4]SayfaKAY!BA278</f>
        <v>45545.541666666701</v>
      </c>
      <c r="AG860" s="179" t="str">
        <f>[4]SayfaKAY!S278</f>
        <v>(II) Aynı Araçta Tekrarlayan Arıza</v>
      </c>
      <c r="AH860" s="178" t="str">
        <f t="shared" si="589"/>
        <v>Bu Arıza Aracın Servise Verilmesine Engel Değil</v>
      </c>
      <c r="AI860" s="163" t="str">
        <f>[4]SayfaKAY!AV278</f>
        <v/>
      </c>
      <c r="AJ860" s="164" t="str">
        <f t="shared" si="590"/>
        <v/>
      </c>
      <c r="AK860" s="164" t="str">
        <f t="shared" si="591"/>
        <v/>
      </c>
      <c r="AL860" s="112" t="str">
        <f>[4]SayfaKAY!AX278</f>
        <v/>
      </c>
      <c r="AM860" s="257" cm="1">
        <f t="array" ref="AM860">IFERROR(IF(AND(P860&lt;&gt;"D(Arıza Değil)",AH860="Bu Arıza Aracın Servise Verilmesine Engel Değil"),
IF(Z860-F860&gt;0,(AB860-Y860)*24*60,
IF(OR(AND(G860&gt;$AS$1,G860&lt;$AT$1),AND(G860&gt;$AU$1,G860&lt;$AV$1)),
(AF860-H860)*24*60,     BH:BH0)),        AN860),0)</f>
        <v>0</v>
      </c>
      <c r="AN860" s="257">
        <f t="shared" si="592"/>
        <v>86.000000112690032</v>
      </c>
      <c r="AO860" s="174" t="str">
        <f>[4]SayfaKAY!AG278</f>
        <v>Atak</v>
      </c>
      <c r="AP860" s="174" t="str">
        <f>[4]SayfaKAY!AI278</f>
        <v>E300-7007</v>
      </c>
      <c r="AQ860" s="174" t="str">
        <f>[4]SayfaKAY!AQ278</f>
        <v/>
      </c>
      <c r="AR860" s="174" t="str">
        <f>[4]SayfaKAY!AH278</f>
        <v>İNDİKATÖR PANELİ</v>
      </c>
      <c r="AS860" s="174">
        <f>[4]SayfaKAY!AJ278</f>
        <v>1</v>
      </c>
      <c r="AT860" s="175" t="str">
        <f>[4]SayfaKAY!AM278</f>
        <v/>
      </c>
      <c r="AU860" s="176" t="str">
        <f>[4]SayfaKAY!AL278</f>
        <v/>
      </c>
      <c r="AV860" s="176" t="str">
        <f>[4]SayfaKAY!AP278</f>
        <v/>
      </c>
      <c r="AW860" s="177" t="str">
        <f>[4]SayfaKAY!AT278</f>
        <v/>
      </c>
      <c r="AX860" s="194">
        <f t="shared" si="593"/>
        <v>946.00000123959035</v>
      </c>
      <c r="AY860" s="168"/>
      <c r="AZ860" s="167"/>
      <c r="BA860" s="113"/>
      <c r="BB860" s="171"/>
      <c r="BC860" s="114"/>
      <c r="BD860" s="114"/>
      <c r="BE860" s="114"/>
      <c r="BF860" s="114"/>
      <c r="BG860" s="114"/>
      <c r="BH860" s="114" t="str">
        <f>IFERROR(FRACAS!AN281, "Hata Var")</f>
        <v/>
      </c>
      <c r="BI860" s="114"/>
      <c r="BJ860" s="114"/>
      <c r="BK860" s="105" t="str">
        <f>[4]SayfaKAY!AW278</f>
        <v/>
      </c>
      <c r="BL860" s="105" t="str">
        <f>[4]SayfaKAY!V278</f>
        <v>ATAK ULAŞIM SAN.TİC.LTD.ŞTİ.</v>
      </c>
      <c r="BM860" s="114"/>
      <c r="BN860" s="171" t="str">
        <f t="shared" si="594"/>
        <v>x yok</v>
      </c>
      <c r="BO860" s="171" t="b">
        <f t="shared" si="595"/>
        <v>0</v>
      </c>
      <c r="BP860" s="171" t="b">
        <f t="shared" si="596"/>
        <v>0</v>
      </c>
      <c r="BQ860" s="226">
        <f t="shared" si="597"/>
        <v>26.000000063795596</v>
      </c>
      <c r="BR860" s="226">
        <f t="shared" si="598"/>
        <v>60.000000048894435</v>
      </c>
      <c r="BS860" s="226">
        <f t="shared" si="599"/>
        <v>86.000000112690032</v>
      </c>
      <c r="BT860" s="114"/>
      <c r="BU860" s="242"/>
      <c r="BV860" s="233">
        <f t="shared" si="600"/>
        <v>3</v>
      </c>
      <c r="BW860" s="226" t="str">
        <f t="shared" si="601"/>
        <v>Evet, çakışma var</v>
      </c>
      <c r="BX860" s="229"/>
      <c r="BY860" s="247">
        <f t="shared" si="602"/>
        <v>1.8055555599858053E-2</v>
      </c>
      <c r="BZ860" s="247">
        <f t="shared" si="603"/>
        <v>4.1666666700621136E-2</v>
      </c>
      <c r="CA860" s="247">
        <f t="shared" si="604"/>
        <v>5.9722222300479189E-2</v>
      </c>
      <c r="CB860" s="213"/>
      <c r="CC860" s="211"/>
      <c r="CD860" s="196"/>
      <c r="CE860" s="213">
        <v>277</v>
      </c>
      <c r="CF860" s="182">
        <f t="shared" si="605"/>
        <v>45545.4819444444</v>
      </c>
      <c r="CG860" s="182">
        <f t="shared" si="606"/>
        <v>45545.541666666701</v>
      </c>
      <c r="CH860" s="196"/>
      <c r="CI860" s="196"/>
      <c r="CJ860" s="196"/>
      <c r="CK860" s="196">
        <f t="shared" si="607"/>
        <v>4.1666666700621136E-2</v>
      </c>
      <c r="CL860" s="196">
        <f t="shared" si="608"/>
        <v>1.8055555599858053E-2</v>
      </c>
      <c r="CM860" s="196">
        <f t="shared" si="609"/>
        <v>5.9722222300479189E-2</v>
      </c>
      <c r="CN860" s="114"/>
      <c r="CO860" s="115">
        <f t="shared" si="610"/>
        <v>86.000000112690032</v>
      </c>
      <c r="CP860" s="116">
        <f t="shared" si="611"/>
        <v>2.5000000020372681</v>
      </c>
      <c r="CQ860" s="117">
        <f t="shared" si="612"/>
        <v>0.48194444440014195</v>
      </c>
      <c r="CR860" s="117">
        <f t="shared" si="613"/>
        <v>45545.5</v>
      </c>
      <c r="CS860" s="117">
        <f t="shared" si="614"/>
        <v>45545.541666666701</v>
      </c>
      <c r="CT860" s="118">
        <f t="shared" si="615"/>
        <v>65584826.000000067</v>
      </c>
      <c r="CU860" s="118">
        <f t="shared" si="616"/>
        <v>60.000000048894435</v>
      </c>
      <c r="CV860" s="118">
        <f t="shared" si="617"/>
        <v>65584886.000000112</v>
      </c>
      <c r="CW860" s="119">
        <f t="shared" si="618"/>
        <v>0.99999908515507607</v>
      </c>
    </row>
    <row r="861" spans="1:101" ht="118.5" customHeight="1" x14ac:dyDescent="0.3">
      <c r="A861" s="160" t="str">
        <f>[4]SayfaKAY!C279</f>
        <v>KAY5+6</v>
      </c>
      <c r="B861" s="104" t="str">
        <f>[4]SayfaKAY!D279</f>
        <v>3881(10)</v>
      </c>
      <c r="C861" s="105" t="str">
        <f>[4]SayfaKAY!E279</f>
        <v>MB</v>
      </c>
      <c r="D861" s="105">
        <f>[4]SayfaKAY!F279</f>
        <v>34545</v>
      </c>
      <c r="E861" s="106" t="str">
        <f>[4]SayfaKAY!G279</f>
        <v>BOZ-KAY5+6-FF-278</v>
      </c>
      <c r="F861" s="134">
        <f t="shared" si="579"/>
        <v>45545</v>
      </c>
      <c r="G861" s="135">
        <f t="shared" si="580"/>
        <v>0.6826388889021473</v>
      </c>
      <c r="H861" s="235">
        <f>[4]SayfaKAY!H279</f>
        <v>45545.682638888902</v>
      </c>
      <c r="I861" s="104" t="str">
        <f>[4]SayfaKAY!I279</f>
        <v>Hat/Line</v>
      </c>
      <c r="J861" s="103" t="str">
        <f>IF([4]SayfaKAY!J279="","",IF([4]SayfaKAY!J279="Müşteri","Notified by Customer","Notified by Bozankaya"))</f>
        <v>Notified by Customer</v>
      </c>
      <c r="K861" s="103" t="e">
        <f>VLOOKUP([4]SayfaKAY!L279,#REF!,2,FALSE)</f>
        <v>#REF!</v>
      </c>
      <c r="L861" s="165" t="str">
        <f>[4]SayfaKAY!X279</f>
        <v>MEDCOM SP. Z O.O.</v>
      </c>
      <c r="M861" s="107" t="str">
        <f t="shared" si="581"/>
        <v>KAY5+6-BOZ-KAY5+6-FF-278</v>
      </c>
      <c r="N861" s="105" t="str">
        <f>[4]SayfaKAY!M279</f>
        <v>İVME KOLU SABİT DEĞİL YERİNDEN ÇIKIYOR.</v>
      </c>
      <c r="O861" s="166" t="str">
        <f>[4]SayfaKAY!P279</f>
        <v>C-Uyarı, sürüş devamlılığı</v>
      </c>
      <c r="P861" s="166" t="str">
        <f>[4]SayfaKAY!Q279</f>
        <v>A(Hareket etmeyi engelleyen arıza)</v>
      </c>
      <c r="Q861" s="166" t="str">
        <f>[4]SayfaKAY!R279</f>
        <v>N.A(Yaralanma yok)</v>
      </c>
      <c r="R861" s="132" t="str" cm="1">
        <f t="array" ref="R861">IF([4]SayfaKAY!U279="","",_xlfn.IFS([4]SayfaKAY!U279="Bozankaya","Bozankaya",[4]SayfaKAY!U279="Müşteri","Customer",[4]SayfaKAY!U279="Tedarikçi","Equipment Supplier"))</f>
        <v>Equipment Supplier</v>
      </c>
      <c r="S861" s="204" t="str">
        <f>[4]SayfaKAY!N279</f>
        <v>CİVATA GEVŞEDİĞİ İÇİN İVME KOLU ÇIKIYORDU. LOCTİTE UYGULANARAK SIKILANDI.</v>
      </c>
      <c r="T861" s="133" t="str">
        <f>[4]SayfaKAY!AD279</f>
        <v>*Ekipman tamir edilecek</v>
      </c>
      <c r="U861" s="132" t="str">
        <f>[4]SayfaKAY!W279</f>
        <v>Evet</v>
      </c>
      <c r="V861" s="108">
        <f>[4]SayfaKAY!AZ279</f>
        <v>1</v>
      </c>
      <c r="W861" s="136">
        <f t="shared" si="582"/>
        <v>45546</v>
      </c>
      <c r="X861" s="137" t="str">
        <f t="shared" si="583"/>
        <v>05:00</v>
      </c>
      <c r="Y861" s="235">
        <f>[4]SayfaKAY!AE279</f>
        <v>45546.208333333299</v>
      </c>
      <c r="Z861" s="109">
        <f t="shared" si="584"/>
        <v>45546</v>
      </c>
      <c r="AA861" s="110" t="str">
        <f t="shared" si="585"/>
        <v>08:00</v>
      </c>
      <c r="AB861" s="182">
        <f>[4]SayfaKAY!BA279</f>
        <v>45546.333333333299</v>
      </c>
      <c r="AC861" s="257">
        <f t="shared" si="586"/>
        <v>936.99999993201345</v>
      </c>
      <c r="AD861" s="111">
        <f t="shared" si="587"/>
        <v>45546</v>
      </c>
      <c r="AE861" s="111" t="str">
        <f t="shared" si="588"/>
        <v>08:00</v>
      </c>
      <c r="AF861" s="235">
        <f>[4]SayfaKAY!BA279</f>
        <v>45546.333333333299</v>
      </c>
      <c r="AG861" s="179" t="str">
        <f>[4]SayfaKAY!S279</f>
        <v>(II) Aynı Araçta Tekrarlayan Arıza</v>
      </c>
      <c r="AH861" s="178" t="str">
        <f t="shared" si="589"/>
        <v>Bu Arıza Aracın Servise Verilmesine Engel</v>
      </c>
      <c r="AI861" s="163" t="str">
        <f>[4]SayfaKAY!AV279</f>
        <v/>
      </c>
      <c r="AJ861" s="164" t="str">
        <f t="shared" si="590"/>
        <v/>
      </c>
      <c r="AK861" s="164" t="str">
        <f t="shared" si="591"/>
        <v/>
      </c>
      <c r="AL861" s="112" t="str">
        <f>[4]SayfaKAY!AX279</f>
        <v/>
      </c>
      <c r="AM861" s="257" cm="1">
        <f t="array" ref="AM861">IFERROR(IF(AND(P861&lt;&gt;"D(Arıza Değil)",AH861="Bu Arıza Aracın Servise Verilmesine Engel Değil"),
IF(Z861-F861&gt;0,(AB861-Y861)*24*60,
IF(OR(AND(G861&gt;$AS$1,G861&lt;$AT$1),AND(G861&gt;$AU$1,G861&lt;$AV$1)),
(AF861-H861)*24*60,     BH:BH0)),        AN861),0)</f>
        <v>936.99999993201345</v>
      </c>
      <c r="AN861" s="257">
        <f t="shared" si="592"/>
        <v>936.99999993201345</v>
      </c>
      <c r="AO861" s="174" t="str">
        <f>[4]SayfaKAY!AG279</f>
        <v>Medcom</v>
      </c>
      <c r="AP861" s="174" t="str">
        <f>[4]SayfaKAY!AI279</f>
        <v>E300-7001</v>
      </c>
      <c r="AQ861" s="174" t="str">
        <f>[4]SayfaKAY!AQ279</f>
        <v/>
      </c>
      <c r="AR861" s="174" t="str">
        <f>[4]SayfaKAY!AH279</f>
        <v>MASTER CONTRROLER S334 C36B</v>
      </c>
      <c r="AS861" s="174" t="str">
        <f>[4]SayfaKAY!AJ279</f>
        <v/>
      </c>
      <c r="AT861" s="175" t="str">
        <f>[4]SayfaKAY!AM279</f>
        <v/>
      </c>
      <c r="AU861" s="176" t="str">
        <f>[4]SayfaKAY!AL279</f>
        <v/>
      </c>
      <c r="AV861" s="176" t="str">
        <f>[4]SayfaKAY!AP279</f>
        <v/>
      </c>
      <c r="AW861" s="177" t="str">
        <f>[4]SayfaKAY!AT279</f>
        <v/>
      </c>
      <c r="AX861" s="194">
        <f t="shared" si="593"/>
        <v>10306.999999252148</v>
      </c>
      <c r="AY861" s="168"/>
      <c r="AZ861" s="167"/>
      <c r="BA861" s="113"/>
      <c r="BB861" s="171" t="str">
        <f>IF($AQ$1="X", IF(AND(G861&gt;=$AS$1,G861&lt;=$AT$1),IF(P861&lt;&gt;"D(Arıza Değil)",AC861,0), IF(AND(G861&gt;=$AU$1,G861&lt;=$AV$1),IF(P861&lt;&gt;"D(Arıza Değil)",AC861,0), "")), "")</f>
        <v/>
      </c>
      <c r="BC861" s="114"/>
      <c r="BD861" s="114"/>
      <c r="BE861" s="114"/>
      <c r="BF861" s="114"/>
      <c r="BG861" s="114"/>
      <c r="BH861" s="114" t="str">
        <f>IFERROR(FRACAS!AN282, "Hata Var")</f>
        <v/>
      </c>
      <c r="BI861" s="114"/>
      <c r="BJ861" s="114"/>
      <c r="BK861" s="105" t="str">
        <f>[4]SayfaKAY!AW279</f>
        <v/>
      </c>
      <c r="BL861" s="105" t="str">
        <f>[4]SayfaKAY!V279</f>
        <v>MEDCOM SP. Z O.O.</v>
      </c>
      <c r="BM861" s="114"/>
      <c r="BN861" s="171" t="str">
        <f t="shared" si="594"/>
        <v>x yok</v>
      </c>
      <c r="BO861" s="171" t="str">
        <f t="shared" si="595"/>
        <v>aynı gün giderilen arıza</v>
      </c>
      <c r="BP861" s="171" t="str">
        <f t="shared" si="596"/>
        <v>Bir günden fazla süren arıza</v>
      </c>
      <c r="BQ861" s="226">
        <f t="shared" si="597"/>
        <v>756.99999993201345</v>
      </c>
      <c r="BR861" s="226">
        <f t="shared" si="598"/>
        <v>180</v>
      </c>
      <c r="BS861" s="226">
        <f t="shared" si="599"/>
        <v>936.99999993201345</v>
      </c>
      <c r="BT861" s="114"/>
      <c r="BU861" s="242"/>
      <c r="BV861" s="233">
        <f t="shared" si="600"/>
        <v>3</v>
      </c>
      <c r="BW861" s="226" t="str">
        <f t="shared" si="601"/>
        <v>Evet, çakışma var</v>
      </c>
      <c r="BX861" s="229"/>
      <c r="BY861" s="247">
        <f t="shared" si="602"/>
        <v>0.52569444439723156</v>
      </c>
      <c r="BZ861" s="247">
        <f t="shared" si="603"/>
        <v>0.125</v>
      </c>
      <c r="CA861" s="247">
        <f t="shared" si="604"/>
        <v>0.65069444439723156</v>
      </c>
      <c r="CB861" s="213"/>
      <c r="CC861" s="211"/>
      <c r="CD861" s="196"/>
      <c r="CE861" s="213">
        <v>278</v>
      </c>
      <c r="CF861" s="182">
        <f t="shared" si="605"/>
        <v>45545.682638888902</v>
      </c>
      <c r="CG861" s="182">
        <f t="shared" si="606"/>
        <v>45546.333333333299</v>
      </c>
      <c r="CH861" s="196"/>
      <c r="CI861" s="196"/>
      <c r="CJ861" s="196"/>
      <c r="CK861" s="196">
        <f t="shared" si="607"/>
        <v>0.125</v>
      </c>
      <c r="CL861" s="196">
        <f t="shared" si="608"/>
        <v>0.52569444439723156</v>
      </c>
      <c r="CM861" s="196">
        <f t="shared" si="609"/>
        <v>0.65069444439723156</v>
      </c>
      <c r="CN861" s="114"/>
      <c r="CO861" s="115">
        <f t="shared" si="610"/>
        <v>936.99999993201345</v>
      </c>
      <c r="CP861" s="116">
        <f t="shared" si="611"/>
        <v>7.5</v>
      </c>
      <c r="CQ861" s="117">
        <f t="shared" si="612"/>
        <v>0.6826388889021473</v>
      </c>
      <c r="CR861" s="117">
        <f t="shared" si="613"/>
        <v>45546.208333333299</v>
      </c>
      <c r="CS861" s="117">
        <f t="shared" si="614"/>
        <v>45546.333333333299</v>
      </c>
      <c r="CT861" s="118">
        <f t="shared" si="615"/>
        <v>65585556.999999933</v>
      </c>
      <c r="CU861" s="118">
        <f t="shared" si="616"/>
        <v>180</v>
      </c>
      <c r="CV861" s="118">
        <f t="shared" si="617"/>
        <v>65585736.999999933</v>
      </c>
      <c r="CW861" s="119">
        <f t="shared" si="618"/>
        <v>0.99999725550084162</v>
      </c>
    </row>
    <row r="862" spans="1:101" ht="118.5" customHeight="1" x14ac:dyDescent="0.3">
      <c r="A862" s="160" t="str">
        <f>[4]SayfaKAY!C275</f>
        <v>KAY5+6</v>
      </c>
      <c r="B862" s="104" t="str">
        <f>[4]SayfaKAY!D275</f>
        <v>3875(4)</v>
      </c>
      <c r="C862" s="105" t="str">
        <f>[4]SayfaKAY!E275</f>
        <v>RA</v>
      </c>
      <c r="D862" s="105">
        <f>[4]SayfaKAY!F275</f>
        <v>60703</v>
      </c>
      <c r="E862" s="106" t="str">
        <f>[4]SayfaKAY!G275</f>
        <v>BOZ-KAY5+6-FF-274</v>
      </c>
      <c r="F862" s="134">
        <f t="shared" si="579"/>
        <v>45544</v>
      </c>
      <c r="G862" s="135">
        <f t="shared" si="580"/>
        <v>0.48819444439868676</v>
      </c>
      <c r="H862" s="235">
        <f>[4]SayfaKAY!H275</f>
        <v>45544.488194444399</v>
      </c>
      <c r="I862" s="104" t="str">
        <f>[4]SayfaKAY!I275</f>
        <v>Hat/Line</v>
      </c>
      <c r="J862" s="103" t="str">
        <f>IF([4]SayfaKAY!J275="","",IF([4]SayfaKAY!J275="Müşteri","Notified by Customer","Notified by Bozankaya"))</f>
        <v>Notified by Customer</v>
      </c>
      <c r="K862" s="103" t="e">
        <f>VLOOKUP([4]SayfaKAY!L275,#REF!,2,FALSE)</f>
        <v>#REF!</v>
      </c>
      <c r="L862" s="165" t="str">
        <f>[4]SayfaKAY!X275</f>
        <v>ATAK ULAŞIM SAN.TİC.LTD.ŞTİ.</v>
      </c>
      <c r="M862" s="107" t="str">
        <f t="shared" si="581"/>
        <v>KAY5+6-BOZ-KAY5+6-FF-274</v>
      </c>
      <c r="N862" s="105" t="str">
        <f>[4]SayfaKAY!M275</f>
        <v>beyaz ekran arızası var</v>
      </c>
      <c r="O862" s="166" t="str">
        <f>[4]SayfaKAY!P275</f>
        <v>C-Uyarı, sürüş devamlılığı</v>
      </c>
      <c r="P862" s="166" t="str">
        <f>[4]SayfaKAY!Q275</f>
        <v>C(Sisteme etki etmeyen arıza)</v>
      </c>
      <c r="Q862" s="166" t="str">
        <f>[4]SayfaKAY!R275</f>
        <v>N.A(Yaralanma yok)</v>
      </c>
      <c r="R862" s="132" t="str" cm="1">
        <f t="array" ref="R862">IF([4]SayfaKAY!U275="","",_xlfn.IFS([4]SayfaKAY!U275="Bozankaya","Bozankaya",[4]SayfaKAY!U275="Müşteri","Customer",[4]SayfaKAY!U275="Tedarikçi","Equipment Supplier"))</f>
        <v>Equipment Supplier</v>
      </c>
      <c r="S862" s="204" t="str">
        <f>[4]SayfaKAY!N275</f>
        <v>ekran değişimi yapıldı</v>
      </c>
      <c r="T862" s="133" t="str">
        <f>[4]SayfaKAY!AD275</f>
        <v>*Ekipman değiştirilecek</v>
      </c>
      <c r="U862" s="132" t="str">
        <f>[4]SayfaKAY!W275</f>
        <v>Evet</v>
      </c>
      <c r="V862" s="108">
        <f>[4]SayfaKAY!AZ275</f>
        <v>1</v>
      </c>
      <c r="W862" s="136">
        <f t="shared" si="582"/>
        <v>45544</v>
      </c>
      <c r="X862" s="137" t="str">
        <f t="shared" si="583"/>
        <v>11:46</v>
      </c>
      <c r="Y862" s="235">
        <f>[4]SayfaKAY!AE275</f>
        <v>45544.4907060185</v>
      </c>
      <c r="Z862" s="109">
        <f t="shared" si="584"/>
        <v>45544</v>
      </c>
      <c r="AA862" s="110" t="str">
        <f t="shared" si="585"/>
        <v>13:30</v>
      </c>
      <c r="AB862" s="182">
        <f>[4]SayfaKAY!BA275</f>
        <v>45544.5625</v>
      </c>
      <c r="AC862" s="257">
        <f t="shared" si="586"/>
        <v>107.00000006589107</v>
      </c>
      <c r="AD862" s="111">
        <f t="shared" si="587"/>
        <v>45544</v>
      </c>
      <c r="AE862" s="111" t="str">
        <f t="shared" si="588"/>
        <v>13:30</v>
      </c>
      <c r="AF862" s="235">
        <f>[4]SayfaKAY!BA275</f>
        <v>45544.5625</v>
      </c>
      <c r="AG862" s="179" t="str">
        <f>[4]SayfaKAY!S275</f>
        <v>(II) Aynı Araçta Tekrarlayan Arıza</v>
      </c>
      <c r="AH862" s="178" t="str">
        <f t="shared" si="589"/>
        <v>Bu Arıza Aracın Servise Verilmesine Engel Değil</v>
      </c>
      <c r="AI862" s="163" t="str">
        <f>[4]SayfaKAY!AV275</f>
        <v/>
      </c>
      <c r="AJ862" s="164" t="str">
        <f t="shared" si="590"/>
        <v/>
      </c>
      <c r="AK862" s="164" t="str">
        <f t="shared" si="591"/>
        <v/>
      </c>
      <c r="AL862" s="112" t="str">
        <f>[4]SayfaKAY!AX275</f>
        <v/>
      </c>
      <c r="AM862" s="257" cm="1">
        <f t="array" ref="AM862">IFERROR(IF(AND(P862&lt;&gt;"D(Arıza Değil)",AH862="Bu Arıza Aracın Servise Verilmesine Engel Değil"),
IF(Z862-F862&gt;0,(AB862-Y862)*24*60,
IF(OR(AND(G862&gt;$AS$1,G862&lt;$AT$1),AND(G862&gt;$AU$1,G862&lt;$AV$1)),
(AF862-H862)*24*60,     BH:BH0)),        AN862),0)</f>
        <v>0</v>
      </c>
      <c r="AN862" s="257">
        <f t="shared" si="592"/>
        <v>107.00000006589107</v>
      </c>
      <c r="AO862" s="174" t="str">
        <f>[4]SayfaKAY!AG275</f>
        <v>Atak</v>
      </c>
      <c r="AP862" s="174" t="str">
        <f>[4]SayfaKAY!AI275</f>
        <v>E840-7120</v>
      </c>
      <c r="AQ862" s="174" t="str">
        <f>[4]SayfaKAY!AQ275</f>
        <v>202201110004</v>
      </c>
      <c r="AR862" s="174" t="str">
        <f>[4]SayfaKAY!AH275</f>
        <v>28.6"  EKRAN</v>
      </c>
      <c r="AS862" s="174">
        <f>[4]SayfaKAY!AJ275</f>
        <v>1</v>
      </c>
      <c r="AT862" s="175" t="str">
        <f>[4]SayfaKAY!AM275</f>
        <v/>
      </c>
      <c r="AU862" s="176" t="str">
        <f>[4]SayfaKAY!AL275</f>
        <v/>
      </c>
      <c r="AV862" s="176" t="str">
        <f>[4]SayfaKAY!AP275</f>
        <v/>
      </c>
      <c r="AW862" s="177" t="str">
        <f>[4]SayfaKAY!AT275</f>
        <v/>
      </c>
      <c r="AX862" s="194">
        <f t="shared" si="593"/>
        <v>1177.0000007248018</v>
      </c>
      <c r="AY862" s="168"/>
      <c r="AZ862" s="167"/>
      <c r="BA862" s="113"/>
      <c r="BB862" s="171" t="str">
        <f>IF($AQ$1="X", IF(AND(G862&gt;=$AS$1,G862&lt;=$AT$1),IF(P862&lt;&gt;"D(Arıza Değil)",AC862,0), IF(AND(G862&gt;=$AU$1,G862&lt;=$AV$1),IF(P862&lt;&gt;"D(Arıza Değil)",AC862,0), "")), "")</f>
        <v/>
      </c>
      <c r="BC862" s="114"/>
      <c r="BD862" s="114"/>
      <c r="BE862" s="114"/>
      <c r="BF862" s="114"/>
      <c r="BG862" s="114"/>
      <c r="BH862" s="114" t="str">
        <f>IFERROR(FRACAS!AN278, "Hata Var")</f>
        <v/>
      </c>
      <c r="BI862" s="114"/>
      <c r="BJ862" s="114"/>
      <c r="BK862" s="105" t="str">
        <f>[4]SayfaKAY!AW275</f>
        <v/>
      </c>
      <c r="BL862" s="105" t="str">
        <f>[4]SayfaKAY!V275</f>
        <v>ATAK ULAŞIM SAN.TİC.LTD.ŞTİ.</v>
      </c>
      <c r="BM862" s="114"/>
      <c r="BN862" s="171" t="str">
        <f t="shared" si="594"/>
        <v>x yok</v>
      </c>
      <c r="BO862" s="171" t="b">
        <f t="shared" si="595"/>
        <v>0</v>
      </c>
      <c r="BP862" s="171" t="b">
        <f t="shared" si="596"/>
        <v>0</v>
      </c>
      <c r="BQ862" s="226">
        <f t="shared" si="597"/>
        <v>3.6166667053475976</v>
      </c>
      <c r="BR862" s="226">
        <f t="shared" si="598"/>
        <v>103.38333336054347</v>
      </c>
      <c r="BS862" s="226">
        <f t="shared" si="599"/>
        <v>107.00000006589107</v>
      </c>
      <c r="BT862" s="114"/>
      <c r="BU862" s="242"/>
      <c r="BV862" s="233">
        <f t="shared" si="600"/>
        <v>5</v>
      </c>
      <c r="BW862" s="226" t="str">
        <f t="shared" si="601"/>
        <v>Evet, çakışma var</v>
      </c>
      <c r="BX862" s="229"/>
      <c r="BY862" s="247">
        <f t="shared" si="602"/>
        <v>2.5115741009358317E-3</v>
      </c>
      <c r="BZ862" s="247">
        <f t="shared" si="603"/>
        <v>7.1793981500377413E-2</v>
      </c>
      <c r="CA862" s="247">
        <f t="shared" si="604"/>
        <v>7.4305555601313245E-2</v>
      </c>
      <c r="CB862" s="213"/>
      <c r="CC862" s="211"/>
      <c r="CD862" s="196"/>
      <c r="CE862" s="213">
        <v>274</v>
      </c>
      <c r="CF862" s="182">
        <f t="shared" si="605"/>
        <v>45544.488194444399</v>
      </c>
      <c r="CG862" s="182">
        <f t="shared" si="606"/>
        <v>45544.5625</v>
      </c>
      <c r="CH862" s="196"/>
      <c r="CI862" s="196"/>
      <c r="CJ862" s="196"/>
      <c r="CK862" s="196">
        <f t="shared" si="607"/>
        <v>7.1793981500377413E-2</v>
      </c>
      <c r="CL862" s="196">
        <f t="shared" si="608"/>
        <v>2.5115741009358317E-3</v>
      </c>
      <c r="CM862" s="196">
        <f t="shared" si="609"/>
        <v>7.4305555601313245E-2</v>
      </c>
      <c r="CN862" s="114"/>
      <c r="CO862" s="115">
        <f t="shared" si="610"/>
        <v>107.00000006589107</v>
      </c>
      <c r="CP862" s="116">
        <f t="shared" si="611"/>
        <v>4.3076388900226448</v>
      </c>
      <c r="CQ862" s="117">
        <f t="shared" si="612"/>
        <v>0.48819444439868676</v>
      </c>
      <c r="CR862" s="117">
        <f t="shared" si="613"/>
        <v>45544.4907060185</v>
      </c>
      <c r="CS862" s="117">
        <f t="shared" si="614"/>
        <v>45544.5625</v>
      </c>
      <c r="CT862" s="118">
        <f t="shared" si="615"/>
        <v>65583363.616666704</v>
      </c>
      <c r="CU862" s="118">
        <f t="shared" si="616"/>
        <v>103.38333336054347</v>
      </c>
      <c r="CV862" s="118">
        <f t="shared" si="617"/>
        <v>65583467.000000067</v>
      </c>
      <c r="CW862" s="119">
        <f t="shared" si="618"/>
        <v>0.99999842363726577</v>
      </c>
    </row>
    <row r="863" spans="1:101" ht="118.5" customHeight="1" x14ac:dyDescent="0.3">
      <c r="A863" s="160" t="str">
        <f>[4]SayfaKAY!C276</f>
        <v>KAY5+6</v>
      </c>
      <c r="B863" s="104" t="str">
        <f>[4]SayfaKAY!D276</f>
        <v>3875(4)</v>
      </c>
      <c r="C863" s="105" t="str">
        <f>[4]SayfaKAY!E276</f>
        <v>RA</v>
      </c>
      <c r="D863" s="105">
        <f>[4]SayfaKAY!F276</f>
        <v>60703</v>
      </c>
      <c r="E863" s="106" t="str">
        <f>[4]SayfaKAY!G276</f>
        <v>BOZ-KAY5+6-FF-275</v>
      </c>
      <c r="F863" s="193">
        <f t="shared" si="579"/>
        <v>45544</v>
      </c>
      <c r="G863" s="135">
        <f t="shared" si="580"/>
        <v>0.49305555559840286</v>
      </c>
      <c r="H863" s="235">
        <f>[4]SayfaKAY!H276</f>
        <v>45544.493055555598</v>
      </c>
      <c r="I863" s="104" t="str">
        <f>[4]SayfaKAY!I276</f>
        <v>Hat/Line</v>
      </c>
      <c r="J863" s="103" t="str">
        <f>IF([4]SayfaKAY!J276="","",IF([4]SayfaKAY!J276="Müşteri","Notified by Customer","Notified by Bozankaya"))</f>
        <v>Notified by Customer</v>
      </c>
      <c r="K863" s="103" t="e">
        <f>VLOOKUP([4]SayfaKAY!L276,#REF!,2,FALSE)</f>
        <v>#REF!</v>
      </c>
      <c r="L863" s="165" t="str">
        <f>[4]SayfaKAY!X276</f>
        <v>ATAK ULAŞIM SAN.TİC.LTD.ŞTİ.</v>
      </c>
      <c r="M863" s="107" t="str">
        <f t="shared" si="581"/>
        <v>KAY5+6-BOZ-KAY5+6-FF-275</v>
      </c>
      <c r="N863" s="105" t="str">
        <f>[4]SayfaKAY!M276</f>
        <v>ekrana görüntü gelmiyor</v>
      </c>
      <c r="O863" s="166" t="str">
        <f>[4]SayfaKAY!P276</f>
        <v>C-Uyarı, sürüş devamlılığı</v>
      </c>
      <c r="P863" s="166" t="str">
        <f>[4]SayfaKAY!Q276</f>
        <v>B(Servisten çekmeye etki eden arıza)</v>
      </c>
      <c r="Q863" s="166" t="str">
        <f>[4]SayfaKAY!R276</f>
        <v>N.A(Yaralanma yok)</v>
      </c>
      <c r="R863" s="132" t="str" cm="1">
        <f t="array" ref="R863">IF([4]SayfaKAY!U276="","",_xlfn.IFS([4]SayfaKAY!U276="Bozankaya","Bozankaya",[4]SayfaKAY!U276="Müşteri","Customer",[4]SayfaKAY!U276="Tedarikçi","Equipment Supplier"))</f>
        <v>Equipment Supplier</v>
      </c>
      <c r="S863" s="204" t="str">
        <f>[4]SayfaKAY!N276</f>
        <v>Ekran değişimi yapıldı</v>
      </c>
      <c r="T863" s="133" t="str">
        <f>[4]SayfaKAY!AD276</f>
        <v>*Ekipman değiştirilecek</v>
      </c>
      <c r="U863" s="132" t="str">
        <f>[4]SayfaKAY!W276</f>
        <v>Evet</v>
      </c>
      <c r="V863" s="108">
        <f>[4]SayfaKAY!AZ276</f>
        <v>1</v>
      </c>
      <c r="W863" s="136">
        <f t="shared" si="582"/>
        <v>45544</v>
      </c>
      <c r="X863" s="137" t="str">
        <f t="shared" si="583"/>
        <v>11:52</v>
      </c>
      <c r="Y863" s="235">
        <f>[4]SayfaKAY!AE276</f>
        <v>45544.494768518503</v>
      </c>
      <c r="Z863" s="192">
        <f t="shared" si="584"/>
        <v>45544</v>
      </c>
      <c r="AA863" s="110" t="str">
        <f t="shared" si="585"/>
        <v>13:00</v>
      </c>
      <c r="AB863" s="182">
        <f>[4]SayfaKAY!BA276</f>
        <v>45544.541666666701</v>
      </c>
      <c r="AC863" s="257">
        <f t="shared" si="586"/>
        <v>69.999999987194315</v>
      </c>
      <c r="AD863" s="111">
        <f t="shared" si="587"/>
        <v>45544</v>
      </c>
      <c r="AE863" s="111" t="str">
        <f t="shared" si="588"/>
        <v>13:00</v>
      </c>
      <c r="AF863" s="235">
        <f>[4]SayfaKAY!BA276</f>
        <v>45544.541666666701</v>
      </c>
      <c r="AG863" s="179" t="str">
        <f>[4]SayfaKAY!S276</f>
        <v>(II) Aynı Araçta Tekrarlayan Arıza</v>
      </c>
      <c r="AH863" s="178" t="str">
        <f t="shared" si="589"/>
        <v>Bu Arıza Aracın Servise Verilmesine Engel</v>
      </c>
      <c r="AI863" s="163" t="str">
        <f>[4]SayfaKAY!AV276</f>
        <v/>
      </c>
      <c r="AJ863" s="164" t="str">
        <f t="shared" si="590"/>
        <v/>
      </c>
      <c r="AK863" s="164" t="str">
        <f t="shared" si="591"/>
        <v/>
      </c>
      <c r="AL863" s="112" t="str">
        <f>[4]SayfaKAY!AX276</f>
        <v/>
      </c>
      <c r="AM863" s="257" cm="1">
        <f t="array" ref="AM863">IFERROR(IF(AND(P863&lt;&gt;"D(Arıza Değil)",AH863="Bu Arıza Aracın Servise Verilmesine Engel Değil"),
IF(Z863-F863&gt;0,(AB863-Y863)*24*60,
IF(OR(AND(G863&gt;$AS$1,G863&lt;$AT$1),AND(G863&gt;$AU$1,G863&lt;$AV$1)),
(AF863-H863)*24*60,     BH:BH0)),        AN863),0)</f>
        <v>69.999999987194315</v>
      </c>
      <c r="AN863" s="257">
        <f t="shared" si="592"/>
        <v>69.999999987194315</v>
      </c>
      <c r="AO863" s="174" t="str">
        <f>[4]SayfaKAY!AG276</f>
        <v>Atak</v>
      </c>
      <c r="AP863" s="174" t="str">
        <f>[4]SayfaKAY!AI276</f>
        <v>E840-7120</v>
      </c>
      <c r="AQ863" s="174" t="str">
        <f>[4]SayfaKAY!AQ276</f>
        <v>202319120001</v>
      </c>
      <c r="AR863" s="174" t="str">
        <f>[4]SayfaKAY!AH276</f>
        <v>28.6"  EKRAN</v>
      </c>
      <c r="AS863" s="174">
        <f>[4]SayfaKAY!AJ276</f>
        <v>1</v>
      </c>
      <c r="AT863" s="175" t="str">
        <f>[4]SayfaKAY!AM276</f>
        <v/>
      </c>
      <c r="AU863" s="176" t="str">
        <f>[4]SayfaKAY!AL276</f>
        <v/>
      </c>
      <c r="AV863" s="176" t="str">
        <f>[4]SayfaKAY!AP276</f>
        <v/>
      </c>
      <c r="AW863" s="177" t="str">
        <f>[4]SayfaKAY!AT276</f>
        <v/>
      </c>
      <c r="AX863" s="194">
        <f t="shared" si="593"/>
        <v>769.99999985913746</v>
      </c>
      <c r="AY863" s="168"/>
      <c r="AZ863" s="167"/>
      <c r="BA863" s="113"/>
      <c r="BB863" s="171"/>
      <c r="BC863" s="114"/>
      <c r="BD863" s="114"/>
      <c r="BE863" s="114"/>
      <c r="BF863" s="114"/>
      <c r="BG863" s="114"/>
      <c r="BH863" s="114" t="str">
        <f>IFERROR(FRACAS!AN279, "Hata Var")</f>
        <v/>
      </c>
      <c r="BI863" s="114"/>
      <c r="BJ863" s="114"/>
      <c r="BK863" s="105" t="str">
        <f>[4]SayfaKAY!AW276</f>
        <v/>
      </c>
      <c r="BL863" s="105" t="str">
        <f>[4]SayfaKAY!V276</f>
        <v>ATAK ULAŞIM SAN.TİC.LTD.ŞTİ.</v>
      </c>
      <c r="BM863" s="114"/>
      <c r="BN863" s="171" t="str">
        <f t="shared" si="594"/>
        <v>x yok</v>
      </c>
      <c r="BO863" s="171" t="b">
        <f t="shared" si="595"/>
        <v>0</v>
      </c>
      <c r="BP863" s="171" t="b">
        <f t="shared" si="596"/>
        <v>0</v>
      </c>
      <c r="BQ863" s="226">
        <f t="shared" si="597"/>
        <v>2.4666665832046419</v>
      </c>
      <c r="BR863" s="226">
        <f t="shared" si="598"/>
        <v>67.533333403989673</v>
      </c>
      <c r="BS863" s="226">
        <f t="shared" si="599"/>
        <v>69.999999987194315</v>
      </c>
      <c r="BT863" s="114"/>
      <c r="BU863" s="242"/>
      <c r="BV863" s="233">
        <f t="shared" si="600"/>
        <v>5</v>
      </c>
      <c r="BW863" s="226" t="str">
        <f t="shared" si="601"/>
        <v>Evet, çakışma var</v>
      </c>
      <c r="BX863" s="229"/>
      <c r="BY863" s="247">
        <f t="shared" si="602"/>
        <v>1.7129629050032236E-3</v>
      </c>
      <c r="BZ863" s="247">
        <f t="shared" si="603"/>
        <v>4.689814819721505E-2</v>
      </c>
      <c r="CA863" s="247">
        <f t="shared" si="604"/>
        <v>4.8611111102218274E-2</v>
      </c>
      <c r="CB863" s="213"/>
      <c r="CC863" s="211"/>
      <c r="CD863" s="196"/>
      <c r="CE863" s="213">
        <v>275</v>
      </c>
      <c r="CF863" s="182">
        <f t="shared" si="605"/>
        <v>45544.493055555598</v>
      </c>
      <c r="CG863" s="182">
        <f t="shared" si="606"/>
        <v>45544.541666666701</v>
      </c>
      <c r="CH863" s="196"/>
      <c r="CI863" s="196"/>
      <c r="CJ863" s="196"/>
      <c r="CK863" s="196">
        <f t="shared" si="607"/>
        <v>4.689814819721505E-2</v>
      </c>
      <c r="CL863" s="196">
        <f t="shared" si="608"/>
        <v>1.7129629050032236E-3</v>
      </c>
      <c r="CM863" s="196">
        <f t="shared" si="609"/>
        <v>4.8611111102218274E-2</v>
      </c>
      <c r="CN863" s="114"/>
      <c r="CO863" s="115">
        <f t="shared" si="610"/>
        <v>69.999999987194315</v>
      </c>
      <c r="CP863" s="116">
        <f t="shared" si="611"/>
        <v>2.813888891832903</v>
      </c>
      <c r="CQ863" s="117">
        <f t="shared" si="612"/>
        <v>0.49305555559840286</v>
      </c>
      <c r="CR863" s="117">
        <f t="shared" si="613"/>
        <v>45544.494768518503</v>
      </c>
      <c r="CS863" s="117">
        <f t="shared" si="614"/>
        <v>45544.541666666701</v>
      </c>
      <c r="CT863" s="118">
        <f t="shared" si="615"/>
        <v>65583362.466666587</v>
      </c>
      <c r="CU863" s="118">
        <f t="shared" si="616"/>
        <v>67.533333403989673</v>
      </c>
      <c r="CV863" s="118">
        <f t="shared" si="617"/>
        <v>65583429.999999985</v>
      </c>
      <c r="CW863" s="119">
        <f t="shared" si="618"/>
        <v>0.99999897026835283</v>
      </c>
    </row>
    <row r="864" spans="1:101" ht="118.5" customHeight="1" x14ac:dyDescent="0.3">
      <c r="A864" s="160" t="str">
        <f>[4]SayfaKAY!C277</f>
        <v>KAY5+6</v>
      </c>
      <c r="B864" s="104" t="str">
        <f>[4]SayfaKAY!D277</f>
        <v>3873(2)</v>
      </c>
      <c r="C864" s="105" t="str">
        <f>[4]SayfaKAY!E277</f>
        <v>MB</v>
      </c>
      <c r="D864" s="105">
        <f>[4]SayfaKAY!F277</f>
        <v>92961</v>
      </c>
      <c r="E864" s="106" t="str">
        <f>[4]SayfaKAY!G277</f>
        <v>BOZ-KAY5+6-FF-276</v>
      </c>
      <c r="F864" s="134">
        <f t="shared" si="579"/>
        <v>45544</v>
      </c>
      <c r="G864" s="135">
        <f t="shared" si="580"/>
        <v>0.64861111110076308</v>
      </c>
      <c r="H864" s="235">
        <f>[4]SayfaKAY!H277</f>
        <v>45544.648611111101</v>
      </c>
      <c r="I864" s="104" t="str">
        <f>[4]SayfaKAY!I277</f>
        <v>Depo/Depot</v>
      </c>
      <c r="J864" s="103" t="str">
        <f>IF([4]SayfaKAY!J277="","",IF([4]SayfaKAY!J277="Müşteri","Notified by Customer","Notified by Bozankaya"))</f>
        <v>Notified by Bozankaya</v>
      </c>
      <c r="K864" s="103" t="e">
        <f>VLOOKUP([4]SayfaKAY!L277,#REF!,2,FALSE)</f>
        <v>#REF!</v>
      </c>
      <c r="L864" s="165" t="str">
        <f>[4]SayfaKAY!X277</f>
        <v>NSC TEKNOLOJİ ve İNŞAAT LTD.ŞTİ.</v>
      </c>
      <c r="M864" s="107" t="str">
        <f t="shared" si="581"/>
        <v>KAY5+6-BOZ-KAY5+6-FF-276</v>
      </c>
      <c r="N864" s="105" t="str">
        <f>[4]SayfaKAY!M277</f>
        <v>ekrana enerji gelip  gidiyor</v>
      </c>
      <c r="O864" s="166" t="str">
        <f>[4]SayfaKAY!P277</f>
        <v>C-Uyarı, sürüş devamlılığı</v>
      </c>
      <c r="P864" s="166" t="str">
        <f>[4]SayfaKAY!Q277</f>
        <v>B(Servisten çekmeye etki eden arıza)</v>
      </c>
      <c r="Q864" s="166" t="str">
        <f>[4]SayfaKAY!R277</f>
        <v>N.A(Yaralanma yok)</v>
      </c>
      <c r="R864" s="132" t="str" cm="1">
        <f t="array" ref="R864">IF([4]SayfaKAY!U277="","",_xlfn.IFS([4]SayfaKAY!U277="Bozankaya","Bozankaya",[4]SayfaKAY!U277="Müşteri","Customer",[4]SayfaKAY!U277="Tedarikçi","Equipment Supplier"))</f>
        <v>Equipment Supplier</v>
      </c>
      <c r="S864" s="204" t="str">
        <f>[4]SayfaKAY!N277</f>
        <v>ekran değişimi yapıldı</v>
      </c>
      <c r="T864" s="133" t="str">
        <f>[4]SayfaKAY!AD277</f>
        <v>*Ekipman değiştirilecek</v>
      </c>
      <c r="U864" s="132" t="str">
        <f>[4]SayfaKAY!W277</f>
        <v>Evet</v>
      </c>
      <c r="V864" s="108">
        <f>[4]SayfaKAY!AZ277</f>
        <v>1</v>
      </c>
      <c r="W864" s="136">
        <f t="shared" si="582"/>
        <v>45544</v>
      </c>
      <c r="X864" s="137" t="str">
        <f t="shared" si="583"/>
        <v>15:36</v>
      </c>
      <c r="Y864" s="235">
        <f>[4]SayfaKAY!AE277</f>
        <v>45544.650381944397</v>
      </c>
      <c r="Z864" s="109">
        <f t="shared" si="584"/>
        <v>45544</v>
      </c>
      <c r="AA864" s="110" t="str">
        <f t="shared" si="585"/>
        <v>16:30</v>
      </c>
      <c r="AB864" s="182">
        <f>[4]SayfaKAY!BA277</f>
        <v>45544.6875</v>
      </c>
      <c r="AC864" s="257">
        <f t="shared" si="586"/>
        <v>56.000000014901161</v>
      </c>
      <c r="AD864" s="111">
        <f t="shared" si="587"/>
        <v>45544</v>
      </c>
      <c r="AE864" s="111" t="str">
        <f t="shared" si="588"/>
        <v>16:30</v>
      </c>
      <c r="AF864" s="235">
        <f>[4]SayfaKAY!BA277</f>
        <v>45544.6875</v>
      </c>
      <c r="AG864" s="179" t="str">
        <f>[4]SayfaKAY!S277</f>
        <v>(II) Aynı Araçta Tekrarlayan Arıza</v>
      </c>
      <c r="AH864" s="178" t="str">
        <f t="shared" si="589"/>
        <v>Bu Arıza Aracın Servise Verilmesine Engel</v>
      </c>
      <c r="AI864" s="163" t="str">
        <f>[4]SayfaKAY!AV277</f>
        <v/>
      </c>
      <c r="AJ864" s="164" t="str">
        <f t="shared" si="590"/>
        <v/>
      </c>
      <c r="AK864" s="164" t="str">
        <f t="shared" si="591"/>
        <v/>
      </c>
      <c r="AL864" s="112" t="str">
        <f>[4]SayfaKAY!AX277</f>
        <v/>
      </c>
      <c r="AM864" s="257" cm="1">
        <f t="array" ref="AM864">IFERROR(IF(AND(P864&lt;&gt;"D(Arıza Değil)",AH864="Bu Arıza Aracın Servise Verilmesine Engel Değil"),
IF(Z864-F864&gt;0,(AB864-Y864)*24*60,
IF(OR(AND(G864&gt;$AS$1,G864&lt;$AT$1),AND(G864&gt;$AU$1,G864&lt;$AV$1)),
(AF864-H864)*24*60,     BH:BH0)),        AN864),0)</f>
        <v>56.000000014901161</v>
      </c>
      <c r="AN864" s="257">
        <f t="shared" si="592"/>
        <v>56.000000014901161</v>
      </c>
      <c r="AO864" s="174" t="str">
        <f>[4]SayfaKAY!AG277</f>
        <v>NSC</v>
      </c>
      <c r="AP864" s="174" t="str">
        <f>[4]SayfaKAY!AI277</f>
        <v>E810-7145</v>
      </c>
      <c r="AQ864" s="174" t="str">
        <f>[4]SayfaKAY!AQ277</f>
        <v>20231001002</v>
      </c>
      <c r="AR864" s="174" t="str">
        <f>[4]SayfaKAY!AH277</f>
        <v>CCTV EKRANI</v>
      </c>
      <c r="AS864" s="174">
        <f>[4]SayfaKAY!AJ277</f>
        <v>1</v>
      </c>
      <c r="AT864" s="175" t="str">
        <f>[4]SayfaKAY!AM277</f>
        <v/>
      </c>
      <c r="AU864" s="176" t="str">
        <f>[4]SayfaKAY!AL277</f>
        <v/>
      </c>
      <c r="AV864" s="176" t="str">
        <f>[4]SayfaKAY!AP277</f>
        <v/>
      </c>
      <c r="AW864" s="177" t="str">
        <f>[4]SayfaKAY!AT277</f>
        <v/>
      </c>
      <c r="AX864" s="194">
        <f t="shared" si="593"/>
        <v>616.00000016391277</v>
      </c>
      <c r="AY864" s="168"/>
      <c r="AZ864" s="167"/>
      <c r="BA864" s="113"/>
      <c r="BB864" s="171" t="str">
        <f>IF($AQ$1="X", IF(AND(G864&gt;=$AS$1,G864&lt;=$AT$1),IF(P864&lt;&gt;"D(Arıza Değil)",AC864,0), IF(AND(G864&gt;=$AU$1,G864&lt;=$AV$1),IF(P864&lt;&gt;"D(Arıza Değil)",AC864,0), "")), "")</f>
        <v/>
      </c>
      <c r="BC864" s="114"/>
      <c r="BD864" s="114"/>
      <c r="BE864" s="114"/>
      <c r="BF864" s="114"/>
      <c r="BG864" s="114"/>
      <c r="BH864" s="114" t="str">
        <f>IFERROR(FRACAS!AN280, "Hata Var")</f>
        <v/>
      </c>
      <c r="BI864" s="114"/>
      <c r="BJ864" s="114"/>
      <c r="BK864" s="105" t="str">
        <f>[4]SayfaKAY!AW277</f>
        <v/>
      </c>
      <c r="BL864" s="105" t="str">
        <f>[4]SayfaKAY!V277</f>
        <v>NSC</v>
      </c>
      <c r="BM864" s="114"/>
      <c r="BN864" s="171" t="str">
        <f t="shared" si="594"/>
        <v>x yok</v>
      </c>
      <c r="BO864" s="171" t="str">
        <f t="shared" si="595"/>
        <v>aynı gün giderilen arıza</v>
      </c>
      <c r="BP864" s="171" t="str">
        <f t="shared" si="596"/>
        <v>aynı gün giderilen arıza</v>
      </c>
      <c r="BQ864" s="226">
        <f t="shared" si="597"/>
        <v>2.5499999464955181</v>
      </c>
      <c r="BR864" s="226">
        <f t="shared" si="598"/>
        <v>53.450000068405643</v>
      </c>
      <c r="BS864" s="226">
        <f t="shared" si="599"/>
        <v>56.000000014901161</v>
      </c>
      <c r="BT864" s="114"/>
      <c r="BU864" s="242"/>
      <c r="BV864" s="233">
        <f t="shared" si="600"/>
        <v>1</v>
      </c>
      <c r="BW864" s="226" t="str">
        <f t="shared" si="601"/>
        <v>Evet, çakışma var</v>
      </c>
      <c r="BX864" s="229"/>
      <c r="BY864" s="247">
        <f t="shared" si="602"/>
        <v>1.7708332961774431E-3</v>
      </c>
      <c r="BZ864" s="247">
        <f t="shared" si="603"/>
        <v>3.7118055603059474E-2</v>
      </c>
      <c r="CA864" s="247">
        <f t="shared" si="604"/>
        <v>3.8888888899236917E-2</v>
      </c>
      <c r="CB864" s="213"/>
      <c r="CC864" s="211"/>
      <c r="CD864" s="196"/>
      <c r="CE864" s="213">
        <v>276</v>
      </c>
      <c r="CF864" s="182">
        <f t="shared" si="605"/>
        <v>45544.648611111101</v>
      </c>
      <c r="CG864" s="182">
        <f t="shared" si="606"/>
        <v>45544.6875</v>
      </c>
      <c r="CH864" s="196"/>
      <c r="CI864" s="196"/>
      <c r="CJ864" s="196"/>
      <c r="CK864" s="196">
        <f t="shared" si="607"/>
        <v>3.7118055603059474E-2</v>
      </c>
      <c r="CL864" s="196">
        <f t="shared" si="608"/>
        <v>1.7708332961774431E-3</v>
      </c>
      <c r="CM864" s="196">
        <f t="shared" si="609"/>
        <v>3.8888888899236917E-2</v>
      </c>
      <c r="CN864" s="114"/>
      <c r="CO864" s="115">
        <f t="shared" si="610"/>
        <v>56.000000014901161</v>
      </c>
      <c r="CP864" s="116">
        <f t="shared" si="611"/>
        <v>2.2270833361835685</v>
      </c>
      <c r="CQ864" s="117">
        <f t="shared" si="612"/>
        <v>0.64861111110076308</v>
      </c>
      <c r="CR864" s="117">
        <f t="shared" si="613"/>
        <v>45544.650381944397</v>
      </c>
      <c r="CS864" s="117">
        <f t="shared" si="614"/>
        <v>45544.6875</v>
      </c>
      <c r="CT864" s="118">
        <f t="shared" si="615"/>
        <v>65583362.549999945</v>
      </c>
      <c r="CU864" s="118">
        <f t="shared" si="616"/>
        <v>53.450000068405643</v>
      </c>
      <c r="CV864" s="118">
        <f t="shared" si="617"/>
        <v>65583416.000000015</v>
      </c>
      <c r="CW864" s="119">
        <f t="shared" si="618"/>
        <v>0.9999991850073795</v>
      </c>
    </row>
    <row r="865" spans="1:101" ht="118.5" customHeight="1" x14ac:dyDescent="0.3">
      <c r="A865" s="160" t="str">
        <f>[4]SayfaKAY!C274</f>
        <v>KAY5+6</v>
      </c>
      <c r="B865" s="104" t="str">
        <f>[4]SayfaKAY!D274</f>
        <v>3874(3)</v>
      </c>
      <c r="C865" s="105" t="str">
        <f>[4]SayfaKAY!E274</f>
        <v>MA</v>
      </c>
      <c r="D865" s="105">
        <f>[4]SayfaKAY!F274</f>
        <v>88196</v>
      </c>
      <c r="E865" s="106" t="str">
        <f>[4]SayfaKAY!G274</f>
        <v>BOZ-KAY5+6-FF-273</v>
      </c>
      <c r="F865" s="193">
        <f t="shared" si="579"/>
        <v>45541</v>
      </c>
      <c r="G865" s="135">
        <f t="shared" si="580"/>
        <v>0.28402777780138422</v>
      </c>
      <c r="H865" s="235">
        <f>[4]SayfaKAY!H274</f>
        <v>45541.284027777801</v>
      </c>
      <c r="I865" s="104" t="str">
        <f>[4]SayfaKAY!I274</f>
        <v>Hat/Line</v>
      </c>
      <c r="J865" s="103" t="str">
        <f>IF([4]SayfaKAY!J274="","",IF([4]SayfaKAY!J274="Müşteri","Notified by Customer","Notified by Bozankaya"))</f>
        <v>Notified by Customer</v>
      </c>
      <c r="K865" s="103" t="e">
        <f>VLOOKUP([4]SayfaKAY!L274,#REF!,2,FALSE)</f>
        <v>#REF!</v>
      </c>
      <c r="L865" s="165" t="str">
        <f>[4]SayfaKAY!X274</f>
        <v>DENİZLER OTOMOTİV SAN. VE TİC.LTD.Ş</v>
      </c>
      <c r="M865" s="107" t="str">
        <f t="shared" si="581"/>
        <v>KAY5+6-BOZ-KAY5+6-FF-273</v>
      </c>
      <c r="N865" s="105" t="str">
        <f>[4]SayfaKAY!M274</f>
        <v>A KABİN SİLECEK ÇALIŞMIYOR.</v>
      </c>
      <c r="O865" s="166" t="str">
        <f>[4]SayfaKAY!P274</f>
        <v>C-Uyarı, sürüş devamlılığı</v>
      </c>
      <c r="P865" s="166" t="str">
        <f>[4]SayfaKAY!Q274</f>
        <v>A(Hareket etmeyi engelleyen arıza)</v>
      </c>
      <c r="Q865" s="166" t="str">
        <f>[4]SayfaKAY!R274</f>
        <v>N.A(Yaralanma yok)</v>
      </c>
      <c r="R865" s="132" t="str" cm="1">
        <f t="array" ref="R865">IF([4]SayfaKAY!U274="","",_xlfn.IFS([4]SayfaKAY!U274="Bozankaya","Bozankaya",[4]SayfaKAY!U274="Müşteri","Customer",[4]SayfaKAY!U274="Tedarikçi","Equipment Supplier"))</f>
        <v>Equipment Supplier</v>
      </c>
      <c r="S865" s="204" t="str">
        <f>[4]SayfaKAY!N274</f>
        <v>SİLECEK KOLU GEVŞEDİĞİ İÇİN SİLECEK ÇALIŞMIYORDU. KOL SIKILANDI. SİLECEK ÇALIŞIYOR.</v>
      </c>
      <c r="T865" s="133" t="str">
        <f>[4]SayfaKAY!AD274</f>
        <v>*Ekipman tamir edilecek</v>
      </c>
      <c r="U865" s="132" t="str">
        <f>[4]SayfaKAY!W274</f>
        <v>Evet</v>
      </c>
      <c r="V865" s="108">
        <f>[4]SayfaKAY!AZ274</f>
        <v>1</v>
      </c>
      <c r="W865" s="136">
        <f t="shared" si="582"/>
        <v>45541</v>
      </c>
      <c r="X865" s="137" t="str">
        <f t="shared" si="583"/>
        <v>07:30</v>
      </c>
      <c r="Y865" s="235">
        <f>[4]SayfaKAY!AE274</f>
        <v>45541.3125</v>
      </c>
      <c r="Z865" s="192">
        <f t="shared" si="584"/>
        <v>45541</v>
      </c>
      <c r="AA865" s="110" t="str">
        <f t="shared" si="585"/>
        <v>09:00</v>
      </c>
      <c r="AB865" s="182">
        <f>[4]SayfaKAY!BA274</f>
        <v>45541.375</v>
      </c>
      <c r="AC865" s="257">
        <f t="shared" si="586"/>
        <v>130.99999996600673</v>
      </c>
      <c r="AD865" s="111">
        <f t="shared" si="587"/>
        <v>45541</v>
      </c>
      <c r="AE865" s="111" t="str">
        <f t="shared" si="588"/>
        <v>09:00</v>
      </c>
      <c r="AF865" s="235">
        <f>[4]SayfaKAY!BA274</f>
        <v>45541.375</v>
      </c>
      <c r="AG865" s="179" t="str">
        <f>[4]SayfaKAY!S274</f>
        <v>(III) Farklı Araçlarda Tekrarlayan Arıza</v>
      </c>
      <c r="AH865" s="178" t="str">
        <f t="shared" si="589"/>
        <v>Bu Arıza Aracın Servise Verilmesine Engel</v>
      </c>
      <c r="AI865" s="163" t="str">
        <f>[4]SayfaKAY!AV274</f>
        <v/>
      </c>
      <c r="AJ865" s="164" t="str">
        <f t="shared" si="590"/>
        <v/>
      </c>
      <c r="AK865" s="164" t="str">
        <f t="shared" si="591"/>
        <v/>
      </c>
      <c r="AL865" s="112" t="str">
        <f>[4]SayfaKAY!AX274</f>
        <v/>
      </c>
      <c r="AM865" s="257" cm="1">
        <f t="array" ref="AM865">IFERROR(IF(AND(P865&lt;&gt;"D(Arıza Değil)",AH865="Bu Arıza Aracın Servise Verilmesine Engel Değil"),
IF(Z865-F865&gt;0,(AB865-Y865)*24*60,
IF(OR(AND(G865&gt;$AS$1,G865&lt;$AT$1),AND(G865&gt;$AU$1,G865&lt;$AV$1)),
(AF865-H865)*24*60,     BH:BH0)),        AN865),0)</f>
        <v>130.99999996600673</v>
      </c>
      <c r="AN865" s="257">
        <f t="shared" si="592"/>
        <v>130.99999996600673</v>
      </c>
      <c r="AO865" s="174" t="str">
        <f>[4]SayfaKAY!AG274</f>
        <v>DENİZLER</v>
      </c>
      <c r="AP865" s="174" t="str">
        <f>[4]SayfaKAY!AI274</f>
        <v>M100-7066</v>
      </c>
      <c r="AQ865" s="174" t="str">
        <f>[4]SayfaKAY!AQ274</f>
        <v/>
      </c>
      <c r="AR865" s="174" t="str">
        <f>[4]SayfaKAY!AH274</f>
        <v>SİLECEK MEKANİZMASI Denizler / M.11.2506</v>
      </c>
      <c r="AS865" s="174">
        <f>[4]SayfaKAY!AJ274</f>
        <v>1</v>
      </c>
      <c r="AT865" s="175" t="str">
        <f>[4]SayfaKAY!AM274</f>
        <v/>
      </c>
      <c r="AU865" s="176" t="str">
        <f>[4]SayfaKAY!AL274</f>
        <v/>
      </c>
      <c r="AV865" s="176" t="str">
        <f>[4]SayfaKAY!AP274</f>
        <v/>
      </c>
      <c r="AW865" s="177" t="str">
        <f>[4]SayfaKAY!AT274</f>
        <v/>
      </c>
      <c r="AX865" s="194">
        <f t="shared" si="593"/>
        <v>1440.999999626074</v>
      </c>
      <c r="AY865" s="168"/>
      <c r="AZ865" s="167"/>
      <c r="BA865" s="113"/>
      <c r="BB865" s="171"/>
      <c r="BC865" s="114"/>
      <c r="BD865" s="114"/>
      <c r="BE865" s="114"/>
      <c r="BF865" s="114"/>
      <c r="BG865" s="114"/>
      <c r="BH865" s="114" t="str">
        <f>IFERROR(FRACAS!AN277, "Hata Var")</f>
        <v/>
      </c>
      <c r="BI865" s="114"/>
      <c r="BJ865" s="114"/>
      <c r="BK865" s="105" t="str">
        <f>[4]SayfaKAY!AW274</f>
        <v/>
      </c>
      <c r="BL865" s="105" t="str">
        <f>[4]SayfaKAY!V274</f>
        <v>Bozankaya</v>
      </c>
      <c r="BM865" s="114"/>
      <c r="BN865" s="171" t="str">
        <f t="shared" si="594"/>
        <v>x yok</v>
      </c>
      <c r="BO865" s="171" t="str">
        <f t="shared" si="595"/>
        <v>aynı gün giderilen arıza</v>
      </c>
      <c r="BP865" s="171" t="str">
        <f t="shared" si="596"/>
        <v>aynı gün giderilen arıza</v>
      </c>
      <c r="BQ865" s="226">
        <f t="shared" si="597"/>
        <v>40.999999966006726</v>
      </c>
      <c r="BR865" s="226">
        <f t="shared" si="598"/>
        <v>90</v>
      </c>
      <c r="BS865" s="226">
        <f t="shared" si="599"/>
        <v>130.99999996600673</v>
      </c>
      <c r="BT865" s="114"/>
      <c r="BU865" s="242"/>
      <c r="BV865" s="233">
        <f t="shared" si="600"/>
        <v>0</v>
      </c>
      <c r="BW865" s="226" t="str">
        <f t="shared" si="601"/>
        <v>Hayır, çakışma yok</v>
      </c>
      <c r="BX865" s="229"/>
      <c r="BY865" s="247">
        <f t="shared" si="602"/>
        <v>2.8472222198615782E-2</v>
      </c>
      <c r="BZ865" s="247">
        <f t="shared" si="603"/>
        <v>6.25E-2</v>
      </c>
      <c r="CA865" s="247">
        <f t="shared" si="604"/>
        <v>9.0972222198615782E-2</v>
      </c>
      <c r="CB865" s="213"/>
      <c r="CC865" s="211"/>
      <c r="CD865" s="196"/>
      <c r="CE865" s="213">
        <v>273</v>
      </c>
      <c r="CF865" s="182">
        <f t="shared" si="605"/>
        <v>45541.284027777801</v>
      </c>
      <c r="CG865" s="182">
        <f t="shared" si="606"/>
        <v>45541.375</v>
      </c>
      <c r="CH865" s="196"/>
      <c r="CI865" s="196"/>
      <c r="CJ865" s="196"/>
      <c r="CK865" s="196">
        <f t="shared" si="607"/>
        <v>6.25E-2</v>
      </c>
      <c r="CL865" s="196">
        <f t="shared" si="608"/>
        <v>2.8472222198615782E-2</v>
      </c>
      <c r="CM865" s="196">
        <f t="shared" si="609"/>
        <v>9.0972222198615782E-2</v>
      </c>
      <c r="CN865" s="114"/>
      <c r="CO865" s="115">
        <f t="shared" si="610"/>
        <v>130.99999996600673</v>
      </c>
      <c r="CP865" s="116">
        <f t="shared" si="611"/>
        <v>3.75</v>
      </c>
      <c r="CQ865" s="117">
        <f t="shared" si="612"/>
        <v>0.28402777780138422</v>
      </c>
      <c r="CR865" s="117">
        <f t="shared" si="613"/>
        <v>45541.3125</v>
      </c>
      <c r="CS865" s="117">
        <f t="shared" si="614"/>
        <v>45541.375</v>
      </c>
      <c r="CT865" s="118">
        <f t="shared" si="615"/>
        <v>65579080.999999963</v>
      </c>
      <c r="CU865" s="118">
        <f t="shared" si="616"/>
        <v>90</v>
      </c>
      <c r="CV865" s="118">
        <f t="shared" si="617"/>
        <v>65579170.999999963</v>
      </c>
      <c r="CW865" s="119">
        <f t="shared" si="618"/>
        <v>0.99999862761302671</v>
      </c>
    </row>
    <row r="866" spans="1:101" ht="118.5" customHeight="1" x14ac:dyDescent="0.3">
      <c r="A866" s="160" t="str">
        <f>[4]SayfaKAY!C339</f>
        <v>KAY5+6</v>
      </c>
      <c r="B866" s="104" t="str">
        <f>[4]SayfaKAY!D339</f>
        <v>3873(2)</v>
      </c>
      <c r="C866" s="105" t="str">
        <f>[4]SayfaKAY!E339</f>
        <v>MB</v>
      </c>
      <c r="D866" s="105">
        <f>[4]SayfaKAY!F339</f>
        <v>92121</v>
      </c>
      <c r="E866" s="106" t="str">
        <f>[4]SayfaKAY!G339</f>
        <v>BOZ-KAY5+6-FF-338</v>
      </c>
      <c r="F866" s="134">
        <f t="shared" si="579"/>
        <v>45541</v>
      </c>
      <c r="G866" s="135">
        <f t="shared" si="580"/>
        <v>0.14722222220007097</v>
      </c>
      <c r="H866" s="235">
        <f>[4]SayfaKAY!H339</f>
        <v>45541.1472222222</v>
      </c>
      <c r="I866" s="104" t="str">
        <f>[4]SayfaKAY!I339</f>
        <v>Hat/Line</v>
      </c>
      <c r="J866" s="103" t="str">
        <f>IF([4]SayfaKAY!J339="","",IF([4]SayfaKAY!J339="Müşteri","Notified by Customer","Notified by Bozankaya"))</f>
        <v>Notified by Customer</v>
      </c>
      <c r="K866" s="103" t="e">
        <f>VLOOKUP([4]SayfaKAY!L339,#REF!,2,FALSE)</f>
        <v>#REF!</v>
      </c>
      <c r="L866" s="165" t="str">
        <f>[4]SayfaKAY!X339</f>
        <v>DELLNER COUPLERC AB</v>
      </c>
      <c r="M866" s="107" t="str">
        <f t="shared" si="581"/>
        <v>KAY5+6-BOZ-KAY5+6-FF-338</v>
      </c>
      <c r="N866" s="105" t="str">
        <f>[4]SayfaKAY!M339</f>
        <v>KUPLAJ KİLİTLİ DEĞİL KAPAĞA ÇARPIYOR ARAÇ KUMSMALL KUYRUK HATTINA ALINDI</v>
      </c>
      <c r="O866" s="166" t="str">
        <f>[4]SayfaKAY!P339</f>
        <v>C-Uyarı, sürüş devamlılığı</v>
      </c>
      <c r="P866" s="166" t="str">
        <f>[4]SayfaKAY!Q339</f>
        <v>B(Servisten çekmeye etki eden arıza)</v>
      </c>
      <c r="Q866" s="166" t="str">
        <f>[4]SayfaKAY!R339</f>
        <v>N.A(Yaralanma yok)</v>
      </c>
      <c r="R866" s="132" t="str" cm="1">
        <f t="array" ref="R866">IF([4]SayfaKAY!U339="","",_xlfn.IFS([4]SayfaKAY!U339="Bozankaya","Bozankaya",[4]SayfaKAY!U339="Müşteri","Customer",[4]SayfaKAY!U339="Tedarikçi","Equipment Supplier"))</f>
        <v>Bozankaya</v>
      </c>
      <c r="S866" s="204" t="str">
        <f>[4]SayfaKAY!N339</f>
        <v>ARACIN YAKALA BIRAK ASANSÖRÜ AÇILMIŞ PERONDA ARACA MÜDAHELE EDİLDİ</v>
      </c>
      <c r="T866" s="133" t="str">
        <f>[4]SayfaKAY!AD339</f>
        <v/>
      </c>
      <c r="U866" s="132" t="str">
        <f>[4]SayfaKAY!W339</f>
        <v>Evet</v>
      </c>
      <c r="V866" s="108">
        <f>[4]SayfaKAY!AZ339</f>
        <v>2</v>
      </c>
      <c r="W866" s="136">
        <f t="shared" si="582"/>
        <v>45541</v>
      </c>
      <c r="X866" s="137" t="str">
        <f t="shared" si="583"/>
        <v>05:00</v>
      </c>
      <c r="Y866" s="235">
        <f>[4]SayfaKAY!AE339</f>
        <v>45541.208333333299</v>
      </c>
      <c r="Z866" s="109">
        <f t="shared" si="584"/>
        <v>45541</v>
      </c>
      <c r="AA866" s="110" t="str">
        <f t="shared" si="585"/>
        <v>06:00</v>
      </c>
      <c r="AB866" s="182">
        <f>[4]SayfaKAY!BA339</f>
        <v>45541.25</v>
      </c>
      <c r="AC866" s="257">
        <f t="shared" si="586"/>
        <v>148.0000000318978</v>
      </c>
      <c r="AD866" s="111">
        <f t="shared" si="587"/>
        <v>45541</v>
      </c>
      <c r="AE866" s="111" t="str">
        <f t="shared" si="588"/>
        <v>06:00</v>
      </c>
      <c r="AF866" s="235">
        <f>[4]SayfaKAY!BA339</f>
        <v>45541.25</v>
      </c>
      <c r="AG866" s="179" t="str">
        <f>[4]SayfaKAY!S339</f>
        <v>(II) Aynı Araçta Tekrarlayan Arıza</v>
      </c>
      <c r="AH866" s="178" t="str">
        <f t="shared" si="589"/>
        <v>Bu Arıza Aracın Servise Verilmesine Engel</v>
      </c>
      <c r="AI866" s="163" t="str">
        <f>[4]SayfaKAY!AV339</f>
        <v/>
      </c>
      <c r="AJ866" s="164" t="str">
        <f t="shared" si="590"/>
        <v/>
      </c>
      <c r="AK866" s="164" t="str">
        <f t="shared" si="591"/>
        <v/>
      </c>
      <c r="AL866" s="112" t="str">
        <f>[4]SayfaKAY!AX339</f>
        <v/>
      </c>
      <c r="AM866" s="257" cm="1">
        <f t="array" ref="AM866">IFERROR(IF(AND(P866&lt;&gt;"D(Arıza Değil)",AH866="Bu Arıza Aracın Servise Verilmesine Engel Değil"),
IF(Z866-F866&gt;0,(AB866-Y866)*24*60,
IF(OR(AND(G866&gt;$AS$1,G866&lt;$AT$1),AND(G866&gt;$AU$1,G866&lt;$AV$1)),
(AF866-H866)*24*60,     BH:BH0)),        AN866),0)</f>
        <v>148.0000000318978</v>
      </c>
      <c r="AN866" s="257">
        <f t="shared" si="592"/>
        <v>148.0000000318978</v>
      </c>
      <c r="AO866" s="174" t="str">
        <f>[4]SayfaKAY!AG339</f>
        <v>Bozankaya</v>
      </c>
      <c r="AP866" s="174" t="str">
        <f>[4]SayfaKAY!AI339</f>
        <v>M350-7089</v>
      </c>
      <c r="AQ866" s="174" t="str">
        <f>[4]SayfaKAY!AQ339</f>
        <v/>
      </c>
      <c r="AR866" s="174" t="str">
        <f>[4]SayfaKAY!AH339</f>
        <v>KUPLOR KRIKOSU</v>
      </c>
      <c r="AS866" s="174" t="str">
        <f>[4]SayfaKAY!AJ339</f>
        <v/>
      </c>
      <c r="AT866" s="175" t="str">
        <f>[4]SayfaKAY!AM339</f>
        <v/>
      </c>
      <c r="AU866" s="176" t="str">
        <f>[4]SayfaKAY!AL339</f>
        <v/>
      </c>
      <c r="AV866" s="176" t="str">
        <f>[4]SayfaKAY!AP339</f>
        <v/>
      </c>
      <c r="AW866" s="177" t="str">
        <f>[4]SayfaKAY!AT339</f>
        <v/>
      </c>
      <c r="AX866" s="194">
        <f t="shared" si="593"/>
        <v>3256.0000007017516</v>
      </c>
      <c r="AY866" s="168"/>
      <c r="AZ866" s="167"/>
      <c r="BA866" s="113"/>
      <c r="BB866" s="171" t="str">
        <f>IF($AQ$1="X", IF(AND(G866&gt;=$AS$1,G866&lt;=$AT$1),IF(P866&lt;&gt;"D(Arıza Değil)",AC866,0), IF(AND(G866&gt;=$AU$1,G866&lt;=$AV$1),IF(P866&lt;&gt;"D(Arıza Değil)",AC866,0), "")), "")</f>
        <v/>
      </c>
      <c r="BC866" s="114"/>
      <c r="BD866" s="114"/>
      <c r="BE866" s="114"/>
      <c r="BF866" s="114"/>
      <c r="BG866" s="114"/>
      <c r="BH866" s="114" t="str">
        <f>IFERROR(FRACAS!AN342, "Hata Var")</f>
        <v/>
      </c>
      <c r="BI866" s="114"/>
      <c r="BJ866" s="114"/>
      <c r="BK866" s="105" t="str">
        <f>[4]SayfaKAY!AW339</f>
        <v/>
      </c>
      <c r="BL866" s="105" t="str">
        <f>[4]SayfaKAY!V339</f>
        <v>Tasarım</v>
      </c>
      <c r="BM866" s="114"/>
      <c r="BN866" s="171" t="str">
        <f t="shared" si="594"/>
        <v>x yok</v>
      </c>
      <c r="BO866" s="171" t="b">
        <f t="shared" si="595"/>
        <v>0</v>
      </c>
      <c r="BP866" s="171" t="b">
        <f t="shared" si="596"/>
        <v>0</v>
      </c>
      <c r="BQ866" s="226">
        <f t="shared" si="597"/>
        <v>87.999999983003363</v>
      </c>
      <c r="BR866" s="226">
        <f t="shared" si="598"/>
        <v>60.000000048894435</v>
      </c>
      <c r="BS866" s="226">
        <f t="shared" si="599"/>
        <v>148.0000000318978</v>
      </c>
      <c r="BT866" s="114"/>
      <c r="BU866" s="242"/>
      <c r="BV866" s="233">
        <f t="shared" si="600"/>
        <v>1</v>
      </c>
      <c r="BW866" s="226" t="str">
        <f t="shared" si="601"/>
        <v>Evet, çakışma var</v>
      </c>
      <c r="BX866" s="229"/>
      <c r="BY866" s="247">
        <f t="shared" si="602"/>
        <v>6.1111111099307891E-2</v>
      </c>
      <c r="BZ866" s="247">
        <f t="shared" si="603"/>
        <v>4.1666666700621136E-2</v>
      </c>
      <c r="CA866" s="247">
        <f t="shared" si="604"/>
        <v>0.10277777779992903</v>
      </c>
      <c r="CB866" s="213"/>
      <c r="CC866" s="211"/>
      <c r="CD866" s="196"/>
      <c r="CE866" s="213">
        <v>338</v>
      </c>
      <c r="CF866" s="182">
        <f t="shared" si="605"/>
        <v>45541.1472222222</v>
      </c>
      <c r="CG866" s="182">
        <f t="shared" si="606"/>
        <v>45541.25</v>
      </c>
      <c r="CH866" s="196"/>
      <c r="CI866" s="196"/>
      <c r="CJ866" s="196"/>
      <c r="CK866" s="196">
        <f t="shared" si="607"/>
        <v>4.1666666700621136E-2</v>
      </c>
      <c r="CL866" s="196">
        <f t="shared" si="608"/>
        <v>6.1111111099307891E-2</v>
      </c>
      <c r="CM866" s="196">
        <f t="shared" si="609"/>
        <v>0.10277777779992903</v>
      </c>
      <c r="CN866" s="114"/>
      <c r="CO866" s="115">
        <f t="shared" si="610"/>
        <v>148.0000000318978</v>
      </c>
      <c r="CP866" s="116">
        <f t="shared" si="611"/>
        <v>2.5000000020372681</v>
      </c>
      <c r="CQ866" s="117">
        <f t="shared" si="612"/>
        <v>0.14722222220007097</v>
      </c>
      <c r="CR866" s="117">
        <f t="shared" si="613"/>
        <v>45541.208333333299</v>
      </c>
      <c r="CS866" s="117">
        <f t="shared" si="614"/>
        <v>45541.25</v>
      </c>
      <c r="CT866" s="118">
        <f t="shared" si="615"/>
        <v>65579127.999999985</v>
      </c>
      <c r="CU866" s="118">
        <f t="shared" si="616"/>
        <v>60.000000048894435</v>
      </c>
      <c r="CV866" s="118">
        <f t="shared" si="617"/>
        <v>65579188.00000003</v>
      </c>
      <c r="CW866" s="119">
        <f t="shared" si="618"/>
        <v>0.99999908507558766</v>
      </c>
    </row>
    <row r="867" spans="1:101" ht="118.5" customHeight="1" x14ac:dyDescent="0.3">
      <c r="A867" s="160" t="str">
        <f>[4]SayfaKAY!C273</f>
        <v>KAY5+6</v>
      </c>
      <c r="B867" s="104" t="str">
        <f>[4]SayfaKAY!D273</f>
        <v>3876(5)</v>
      </c>
      <c r="C867" s="105" t="str">
        <f>[4]SayfaKAY!E273</f>
        <v>MB</v>
      </c>
      <c r="D867" s="105">
        <f>[4]SayfaKAY!F273</f>
        <v>81850</v>
      </c>
      <c r="E867" s="106" t="str">
        <f>[4]SayfaKAY!G273</f>
        <v>BOZ-KAY5+6-FF-272</v>
      </c>
      <c r="F867" s="134">
        <f t="shared" si="579"/>
        <v>45540</v>
      </c>
      <c r="G867" s="135">
        <f t="shared" si="580"/>
        <v>0.60138888889923692</v>
      </c>
      <c r="H867" s="235">
        <f>[4]SayfaKAY!H273</f>
        <v>45540.601388888899</v>
      </c>
      <c r="I867" s="104" t="str">
        <f>[4]SayfaKAY!I273</f>
        <v>Hat/Line</v>
      </c>
      <c r="J867" s="103" t="str">
        <f>IF([4]SayfaKAY!J273="","",IF([4]SayfaKAY!J273="Müşteri","Notified by Customer","Notified by Bozankaya"))</f>
        <v>Notified by Customer</v>
      </c>
      <c r="K867" s="103" t="e">
        <f>VLOOKUP([4]SayfaKAY!L273,#REF!,2,FALSE)</f>
        <v>#REF!</v>
      </c>
      <c r="L867" s="165" t="str">
        <f>[4]SayfaKAY!X273</f>
        <v>STONKAM CO ., LTD</v>
      </c>
      <c r="M867" s="107" t="str">
        <f t="shared" si="581"/>
        <v>KAY5+6-BOZ-KAY5+6-FF-272</v>
      </c>
      <c r="N867" s="105" t="str">
        <f>[4]SayfaKAY!M273</f>
        <v>Analog ayna kamera çalışmıyor ekranda beyaz gözüküyor</v>
      </c>
      <c r="O867" s="166" t="str">
        <f>[4]SayfaKAY!P273</f>
        <v>C-Uyarı, sürüş devamlılığı</v>
      </c>
      <c r="P867" s="166" t="str">
        <f>[4]SayfaKAY!Q273</f>
        <v>B(Servisten çekmeye etki eden arıza)</v>
      </c>
      <c r="Q867" s="166" t="str">
        <f>[4]SayfaKAY!R273</f>
        <v>N.A(Yaralanma yok)</v>
      </c>
      <c r="R867" s="132" t="str" cm="1">
        <f t="array" ref="R867">IF([4]SayfaKAY!U273="","",_xlfn.IFS([4]SayfaKAY!U273="Bozankaya","Bozankaya",[4]SayfaKAY!U273="Müşteri","Customer",[4]SayfaKAY!U273="Tedarikçi","Equipment Supplier"))</f>
        <v>Equipment Supplier</v>
      </c>
      <c r="S867" s="204" t="str">
        <f>[4]SayfaKAY!N273</f>
        <v>Kamera değişimi yapıldı</v>
      </c>
      <c r="T867" s="133" t="str">
        <f>[4]SayfaKAY!AD273</f>
        <v>*Ekipman değiştirilecek</v>
      </c>
      <c r="U867" s="132" t="str">
        <f>[4]SayfaKAY!W273</f>
        <v>Evet</v>
      </c>
      <c r="V867" s="108">
        <f>[4]SayfaKAY!AZ273</f>
        <v>1</v>
      </c>
      <c r="W867" s="136">
        <f t="shared" si="582"/>
        <v>45540</v>
      </c>
      <c r="X867" s="137" t="str">
        <f t="shared" si="583"/>
        <v>14:28</v>
      </c>
      <c r="Y867" s="235">
        <f>[4]SayfaKAY!AE273</f>
        <v>45540.6027777778</v>
      </c>
      <c r="Z867" s="109">
        <f t="shared" si="584"/>
        <v>45540</v>
      </c>
      <c r="AA867" s="110" t="str">
        <f t="shared" si="585"/>
        <v>15:30</v>
      </c>
      <c r="AB867" s="182">
        <f>[4]SayfaKAY!BA273</f>
        <v>45540.645833333299</v>
      </c>
      <c r="AC867" s="257">
        <f t="shared" si="586"/>
        <v>63.999999936204404</v>
      </c>
      <c r="AD867" s="111">
        <f t="shared" si="587"/>
        <v>45540</v>
      </c>
      <c r="AE867" s="111" t="str">
        <f t="shared" si="588"/>
        <v>15:30</v>
      </c>
      <c r="AF867" s="235">
        <f>[4]SayfaKAY!BA273</f>
        <v>45540.645833333299</v>
      </c>
      <c r="AG867" s="179" t="str">
        <f>[4]SayfaKAY!S273</f>
        <v>(I) İlk Defa Karşılaşılan Arıza</v>
      </c>
      <c r="AH867" s="178" t="str">
        <f t="shared" si="589"/>
        <v>Bu Arıza Aracın Servise Verilmesine Engel</v>
      </c>
      <c r="AI867" s="163" t="str">
        <f>[4]SayfaKAY!AV273</f>
        <v/>
      </c>
      <c r="AJ867" s="164" t="str">
        <f t="shared" si="590"/>
        <v/>
      </c>
      <c r="AK867" s="164" t="str">
        <f t="shared" si="591"/>
        <v/>
      </c>
      <c r="AL867" s="112" t="str">
        <f>[4]SayfaKAY!AX273</f>
        <v/>
      </c>
      <c r="AM867" s="257" cm="1">
        <f t="array" ref="AM867">IFERROR(IF(AND(P867&lt;&gt;"D(Arıza Değil)",AH867="Bu Arıza Aracın Servise Verilmesine Engel Değil"),
IF(Z867-F867&gt;0,(AB867-Y867)*24*60,
IF(OR(AND(G867&gt;$AS$1,G867&lt;$AT$1),AND(G867&gt;$AU$1,G867&lt;$AV$1)),
(AF867-H867)*24*60,     BH:BH0)),        AN867),0)</f>
        <v>63.999999936204404</v>
      </c>
      <c r="AN867" s="257">
        <f t="shared" si="592"/>
        <v>63.999999936204404</v>
      </c>
      <c r="AO867" s="174" t="str">
        <f>[4]SayfaKAY!AG273</f>
        <v>STONKAM CO</v>
      </c>
      <c r="AP867" s="174" t="str">
        <f>[4]SayfaKAY!AI273</f>
        <v>E810-7150</v>
      </c>
      <c r="AQ867" s="174" t="str">
        <f>[4]SayfaKAY!AQ273</f>
        <v/>
      </c>
      <c r="AR867" s="174" t="str">
        <f>[4]SayfaKAY!AH273</f>
        <v>AYNA KAMERA</v>
      </c>
      <c r="AS867" s="174">
        <f>[4]SayfaKAY!AJ273</f>
        <v>1</v>
      </c>
      <c r="AT867" s="175" t="str">
        <f>[4]SayfaKAY!AM273</f>
        <v/>
      </c>
      <c r="AU867" s="176" t="str">
        <f>[4]SayfaKAY!AL273</f>
        <v/>
      </c>
      <c r="AV867" s="176" t="str">
        <f>[4]SayfaKAY!AP273</f>
        <v/>
      </c>
      <c r="AW867" s="177" t="str">
        <f>[4]SayfaKAY!AT273</f>
        <v/>
      </c>
      <c r="AX867" s="194">
        <f t="shared" si="593"/>
        <v>703.99999929824844</v>
      </c>
      <c r="AY867" s="168"/>
      <c r="AZ867" s="167"/>
      <c r="BA867" s="113"/>
      <c r="BB867" s="171" t="str">
        <f>IF($AQ$1="X", IF(AND(G867&gt;=$AS$1,G867&lt;=$AT$1),IF(P867&lt;&gt;"D(Arıza Değil)",AC867,0), IF(AND(G867&gt;=$AU$1,G867&lt;=$AV$1),IF(P867&lt;&gt;"D(Arıza Değil)",AC867,0), "")), "")</f>
        <v/>
      </c>
      <c r="BC867" s="114"/>
      <c r="BD867" s="114"/>
      <c r="BE867" s="114"/>
      <c r="BF867" s="114"/>
      <c r="BG867" s="114"/>
      <c r="BH867" s="114" t="str">
        <f>IFERROR(FRACAS!AN276, "Hata Var")</f>
        <v/>
      </c>
      <c r="BI867" s="114"/>
      <c r="BJ867" s="114"/>
      <c r="BK867" s="105" t="str">
        <f>[4]SayfaKAY!AW273</f>
        <v/>
      </c>
      <c r="BL867" s="105" t="str">
        <f>[4]SayfaKAY!V273</f>
        <v>Bozankaya</v>
      </c>
      <c r="BM867" s="114"/>
      <c r="BN867" s="171" t="str">
        <f t="shared" si="594"/>
        <v>x yok</v>
      </c>
      <c r="BO867" s="171" t="str">
        <f t="shared" si="595"/>
        <v>aynı gün giderilen arıza</v>
      </c>
      <c r="BP867" s="171" t="str">
        <f t="shared" si="596"/>
        <v>aynı gün giderilen arıza</v>
      </c>
      <c r="BQ867" s="226">
        <f t="shared" si="597"/>
        <v>2.000000016996637</v>
      </c>
      <c r="BR867" s="226">
        <f t="shared" si="598"/>
        <v>61.999999919207767</v>
      </c>
      <c r="BS867" s="226">
        <f t="shared" si="599"/>
        <v>63.999999936204404</v>
      </c>
      <c r="BT867" s="114"/>
      <c r="BU867" s="242"/>
      <c r="BV867" s="233">
        <f t="shared" si="600"/>
        <v>2</v>
      </c>
      <c r="BW867" s="226" t="str">
        <f t="shared" si="601"/>
        <v>Evet, çakışma var</v>
      </c>
      <c r="BX867" s="229"/>
      <c r="BY867" s="247">
        <f t="shared" si="602"/>
        <v>1.388888900692109E-3</v>
      </c>
      <c r="BZ867" s="247">
        <f t="shared" si="603"/>
        <v>4.3055555499449838E-2</v>
      </c>
      <c r="CA867" s="247">
        <f t="shared" si="604"/>
        <v>4.4444444400141947E-2</v>
      </c>
      <c r="CB867" s="213"/>
      <c r="CC867" s="211"/>
      <c r="CD867" s="196"/>
      <c r="CE867" s="213">
        <v>272</v>
      </c>
      <c r="CF867" s="182">
        <f t="shared" si="605"/>
        <v>45540.601388888899</v>
      </c>
      <c r="CG867" s="182">
        <f t="shared" si="606"/>
        <v>45540.645833333299</v>
      </c>
      <c r="CH867" s="196"/>
      <c r="CI867" s="196"/>
      <c r="CJ867" s="196"/>
      <c r="CK867" s="196">
        <f t="shared" si="607"/>
        <v>4.3055555499449838E-2</v>
      </c>
      <c r="CL867" s="196">
        <f t="shared" si="608"/>
        <v>1.388888900692109E-3</v>
      </c>
      <c r="CM867" s="196">
        <f t="shared" si="609"/>
        <v>4.4444444400141947E-2</v>
      </c>
      <c r="CN867" s="114"/>
      <c r="CO867" s="115">
        <f t="shared" si="610"/>
        <v>63.999999936204404</v>
      </c>
      <c r="CP867" s="116">
        <f t="shared" si="611"/>
        <v>2.5833333299669903</v>
      </c>
      <c r="CQ867" s="117">
        <f t="shared" si="612"/>
        <v>0.60138888889923692</v>
      </c>
      <c r="CR867" s="117">
        <f t="shared" si="613"/>
        <v>45540.6027777778</v>
      </c>
      <c r="CS867" s="117">
        <f t="shared" si="614"/>
        <v>45540.645833333299</v>
      </c>
      <c r="CT867" s="118">
        <f t="shared" si="615"/>
        <v>65577602.000000015</v>
      </c>
      <c r="CU867" s="118">
        <f t="shared" si="616"/>
        <v>61.999999919207767</v>
      </c>
      <c r="CV867" s="118">
        <f t="shared" si="617"/>
        <v>65577663.999999933</v>
      </c>
      <c r="CW867" s="119">
        <f t="shared" si="618"/>
        <v>0.99999905455613791</v>
      </c>
    </row>
    <row r="868" spans="1:101" ht="118.5" customHeight="1" x14ac:dyDescent="0.3">
      <c r="A868" s="160" t="str">
        <f>[4]SayfaKAY!C720</f>
        <v>KAY5+6</v>
      </c>
      <c r="B868" s="104" t="str">
        <f>[4]SayfaKAY!D720</f>
        <v>3875(4)</v>
      </c>
      <c r="C868" s="105" t="str">
        <f>[4]SayfaKAY!E720</f>
        <v>MB</v>
      </c>
      <c r="D868" s="105">
        <f>[4]SayfaKAY!F720</f>
        <v>60200</v>
      </c>
      <c r="E868" s="106" t="str">
        <f>[4]SayfaKAY!G720</f>
        <v>BOZ-KAY5+6-FF-707</v>
      </c>
      <c r="F868" s="193">
        <f t="shared" si="579"/>
        <v>45540</v>
      </c>
      <c r="G868" s="135">
        <f t="shared" si="580"/>
        <v>0.30138888890360249</v>
      </c>
      <c r="H868" s="235">
        <f>[4]SayfaKAY!H720</f>
        <v>45540.301388888904</v>
      </c>
      <c r="I868" s="104" t="str">
        <f>[4]SayfaKAY!I720</f>
        <v>Hat/Line</v>
      </c>
      <c r="J868" s="103" t="str">
        <f>IF([4]SayfaKAY!J720="","",IF([4]SayfaKAY!J720="Müşteri","Notified by Customer","Notified by Bozankaya"))</f>
        <v>Notified by Customer</v>
      </c>
      <c r="K868" s="103" t="e">
        <f>VLOOKUP([4]SayfaKAY!L720,#REF!,2,FALSE)</f>
        <v>#REF!</v>
      </c>
      <c r="L868" s="165" t="str">
        <f>[4]SayfaKAY!X720</f>
        <v>TMS MARS KAUÇUK ANONİM ŞİRKETİ</v>
      </c>
      <c r="M868" s="107" t="str">
        <f t="shared" si="581"/>
        <v>KAY5+6-BOZ-KAY5+6-FF-707</v>
      </c>
      <c r="N868" s="105" t="str">
        <f>[4]SayfaKAY!M720</f>
        <v>MB 2.AKS MOTOR KULAĞI KAUÇUKTA YIRTILMA VAR</v>
      </c>
      <c r="O868" s="166" t="str">
        <f>[4]SayfaKAY!P720</f>
        <v>D-Arıza değil</v>
      </c>
      <c r="P868" s="166" t="str">
        <f>[4]SayfaKAY!Q720</f>
        <v>B(Servisten çekmeye etki eden arıza)</v>
      </c>
      <c r="Q868" s="166" t="str">
        <f>[4]SayfaKAY!R720</f>
        <v>N.A(Yaralanma yok)</v>
      </c>
      <c r="R868" s="132" t="str" cm="1">
        <f t="array" ref="R868">IF([4]SayfaKAY!U720="","",_xlfn.IFS([4]SayfaKAY!U720="Bozankaya","Bozankaya",[4]SayfaKAY!U720="Müşteri","Customer",[4]SayfaKAY!U720="Tedarikçi","Equipment Supplier"))</f>
        <v>Equipment Supplier</v>
      </c>
      <c r="S868" s="204" t="str">
        <f>[4]SayfaKAY!N720</f>
        <v>ASKI TAKOZU DEĞİŞİMİ YAPILDI</v>
      </c>
      <c r="T868" s="133" t="str">
        <f>[4]SayfaKAY!AD720</f>
        <v>Ekipman yenisi ile değiştirildi</v>
      </c>
      <c r="U868" s="132" t="str">
        <f>[4]SayfaKAY!W720</f>
        <v>Evet</v>
      </c>
      <c r="V868" s="108" t="str">
        <f>[4]SayfaKAY!AZ720</f>
        <v/>
      </c>
      <c r="W868" s="136">
        <f t="shared" si="582"/>
        <v>45659</v>
      </c>
      <c r="X868" s="137" t="str">
        <f t="shared" si="583"/>
        <v>06:00</v>
      </c>
      <c r="Y868" s="235">
        <f>[4]SayfaKAY!AE720</f>
        <v>45659.25</v>
      </c>
      <c r="Z868" s="109">
        <f t="shared" si="584"/>
        <v>45660</v>
      </c>
      <c r="AA868" s="110" t="str">
        <f t="shared" si="585"/>
        <v>15:00</v>
      </c>
      <c r="AB868" s="182">
        <f>[4]SayfaKAY!BA720</f>
        <v>45660.625</v>
      </c>
      <c r="AC868" s="257">
        <f t="shared" si="586"/>
        <v>173265.99999997881</v>
      </c>
      <c r="AD868" s="111">
        <f t="shared" si="587"/>
        <v>45660</v>
      </c>
      <c r="AE868" s="111" t="str">
        <f t="shared" si="588"/>
        <v>15:00</v>
      </c>
      <c r="AF868" s="235">
        <f>[4]SayfaKAY!BA720</f>
        <v>45660.625</v>
      </c>
      <c r="AG868" s="179" t="str">
        <f>[4]SayfaKAY!S720</f>
        <v xml:space="preserve">(I) İlk Defa Karşılaşılan Arıza </v>
      </c>
      <c r="AH868" s="178" t="str">
        <f t="shared" si="589"/>
        <v>Bu Arıza Aracın Servise Verilmesine Engel</v>
      </c>
      <c r="AI868" s="163" t="str">
        <f>[4]SayfaKAY!AV720</f>
        <v/>
      </c>
      <c r="AJ868" s="164" t="str">
        <f t="shared" si="590"/>
        <v/>
      </c>
      <c r="AK868" s="164" t="str">
        <f t="shared" si="591"/>
        <v/>
      </c>
      <c r="AL868" s="112" t="str">
        <f>[4]SayfaKAY!AX720</f>
        <v/>
      </c>
      <c r="AM868" s="257" cm="1">
        <f t="array" ref="AM868">IFERROR(IF(AND(P868&lt;&gt;"D(Arıza Değil)",AH868="Bu Arıza Aracın Servise Verilmesine Engel Değil"),
IF(Z868-F868&gt;0,(AB868-Y868)*24*60,
IF(OR(AND(G868&gt;$AS$1,G868&lt;$AT$1),AND(G868&gt;$AU$1,G868&lt;$AV$1)),
(AF868-H868)*24*60,     BH:BH0)),        AN868),0)</f>
        <v>173265.99999997881</v>
      </c>
      <c r="AN868" s="257">
        <f t="shared" si="592"/>
        <v>173265.99999997881</v>
      </c>
      <c r="AO868" s="174" t="str">
        <f>[4]SayfaKAY!AG720</f>
        <v>TMS MARS KAUÇUK ANONİM ŞİRKETİ</v>
      </c>
      <c r="AP868" s="174" t="str">
        <f>[4]SayfaKAY!AI720</f>
        <v>B120-7050</v>
      </c>
      <c r="AQ868" s="174" t="str">
        <f>[4]SayfaKAY!AQ720</f>
        <v/>
      </c>
      <c r="AR868" s="174" t="str">
        <f>[4]SayfaKAY!AH720</f>
        <v>ASKI TAKOZU</v>
      </c>
      <c r="AS868" s="174" t="str">
        <f>[4]SayfaKAY!AJ720</f>
        <v/>
      </c>
      <c r="AT868" s="175" t="str">
        <f>[4]SayfaKAY!AM720</f>
        <v/>
      </c>
      <c r="AU868" s="176" t="str">
        <f>[4]SayfaKAY!AL720</f>
        <v/>
      </c>
      <c r="AV868" s="176" t="str">
        <f>[4]SayfaKAY!AP720</f>
        <v/>
      </c>
      <c r="AW868" s="177" t="str">
        <f>[4]SayfaKAY!AT720</f>
        <v/>
      </c>
      <c r="AX868" s="194" t="str">
        <f t="shared" si="593"/>
        <v/>
      </c>
      <c r="AY868" s="168"/>
      <c r="AZ868" s="167"/>
      <c r="BA868" s="113"/>
      <c r="BB868" s="171" t="str">
        <f>IF($AQ$1="X", IF(AND(G868&gt;=$AS$1,G868&lt;=$AT$1),IF(P868&lt;&gt;"D(Arıza Değil)",AC868,0), IF(AND(G868&gt;=$AU$1,G868&lt;=$AV$1),IF(P868&lt;&gt;"D(Arıza Değil)",AC868,0), "")), "")</f>
        <v/>
      </c>
      <c r="BC868" s="114"/>
      <c r="BD868" s="114"/>
      <c r="BE868" s="114"/>
      <c r="BF868" s="114"/>
      <c r="BG868" s="114"/>
      <c r="BH868" s="114">
        <f>IFERROR(FRACAS!AN723, "Hata Var")</f>
        <v>204.99999998719431</v>
      </c>
      <c r="BI868" s="114"/>
      <c r="BJ868" s="114"/>
      <c r="BK868" s="105" t="str">
        <f>[4]SayfaKAY!AW720</f>
        <v/>
      </c>
      <c r="BL868" s="105" t="str">
        <f>[4]SayfaKAY!V720</f>
        <v>TMS MARS KAUÇUK ANONİM ŞİRKETİ</v>
      </c>
      <c r="BM868" s="114"/>
      <c r="BN868" s="171" t="str">
        <f t="shared" si="594"/>
        <v>x yok</v>
      </c>
      <c r="BO868" s="171" t="str">
        <f t="shared" si="595"/>
        <v>aynı gün giderilen arıza</v>
      </c>
      <c r="BP868" s="171" t="str">
        <f t="shared" si="596"/>
        <v>Bir günden fazla süren arıza</v>
      </c>
      <c r="BQ868" s="226">
        <f t="shared" si="597"/>
        <v>171285.99999997881</v>
      </c>
      <c r="BR868" s="226">
        <f t="shared" si="598"/>
        <v>1980</v>
      </c>
      <c r="BS868" s="226">
        <f t="shared" si="599"/>
        <v>173265.99999997881</v>
      </c>
      <c r="BT868" s="114"/>
      <c r="BU868" s="242"/>
      <c r="BV868" s="233">
        <f t="shared" si="600"/>
        <v>16</v>
      </c>
      <c r="BW868" s="226" t="str">
        <f t="shared" si="601"/>
        <v>Evet, çakışma var</v>
      </c>
      <c r="BX868" s="229"/>
      <c r="BY868" s="247">
        <f t="shared" si="602"/>
        <v>118.9486111110964</v>
      </c>
      <c r="BZ868" s="247">
        <f t="shared" si="603"/>
        <v>1.375</v>
      </c>
      <c r="CA868" s="247">
        <f t="shared" si="604"/>
        <v>120.3236111110964</v>
      </c>
      <c r="CB868" s="213"/>
      <c r="CC868" s="211"/>
      <c r="CD868" s="196"/>
      <c r="CE868" s="213">
        <v>719</v>
      </c>
      <c r="CF868" s="182">
        <f t="shared" si="605"/>
        <v>45540.301388888904</v>
      </c>
      <c r="CG868" s="182">
        <f t="shared" si="606"/>
        <v>45660.625</v>
      </c>
      <c r="CH868" s="196"/>
      <c r="CI868" s="196"/>
      <c r="CJ868" s="196"/>
      <c r="CK868" s="196">
        <f t="shared" si="607"/>
        <v>1.375</v>
      </c>
      <c r="CL868" s="196">
        <f t="shared" si="608"/>
        <v>118.9486111110964</v>
      </c>
      <c r="CM868" s="196">
        <f t="shared" si="609"/>
        <v>120.3236111110964</v>
      </c>
      <c r="CN868" s="114"/>
      <c r="CO868" s="115">
        <f t="shared" si="610"/>
        <v>173265.99999997881</v>
      </c>
      <c r="CP868" s="116">
        <f t="shared" si="611"/>
        <v>82.5</v>
      </c>
      <c r="CQ868" s="117">
        <f t="shared" si="612"/>
        <v>0.30138888890360249</v>
      </c>
      <c r="CR868" s="117">
        <f t="shared" si="613"/>
        <v>45659.25</v>
      </c>
      <c r="CS868" s="117">
        <f t="shared" si="614"/>
        <v>45660.625</v>
      </c>
      <c r="CT868" s="118">
        <f t="shared" si="615"/>
        <v>65748885.999999978</v>
      </c>
      <c r="CU868" s="118">
        <f t="shared" si="616"/>
        <v>1980</v>
      </c>
      <c r="CV868" s="118">
        <f t="shared" si="617"/>
        <v>65750865.999999978</v>
      </c>
      <c r="CW868" s="119">
        <f t="shared" si="618"/>
        <v>0.99996988632818917</v>
      </c>
    </row>
    <row r="869" spans="1:101" ht="118.5" customHeight="1" x14ac:dyDescent="0.3">
      <c r="A869" s="160" t="str">
        <f>[4]SayfaKAY!C272</f>
        <v>KAY5+6</v>
      </c>
      <c r="B869" s="104" t="str">
        <f>[4]SayfaKAY!D272</f>
        <v>3880(9)</v>
      </c>
      <c r="C869" s="105" t="str">
        <f>[4]SayfaKAY!E272</f>
        <v>RA</v>
      </c>
      <c r="D869" s="105">
        <f>[4]SayfaKAY!F272</f>
        <v>40028</v>
      </c>
      <c r="E869" s="106" t="str">
        <f>[4]SayfaKAY!G272</f>
        <v>BOZ-KAY5+6-FF-271</v>
      </c>
      <c r="F869" s="193">
        <f t="shared" si="579"/>
        <v>45539</v>
      </c>
      <c r="G869" s="135">
        <f t="shared" si="580"/>
        <v>0.48750000000291038</v>
      </c>
      <c r="H869" s="235">
        <f>[4]SayfaKAY!H272</f>
        <v>45539.487500000003</v>
      </c>
      <c r="I869" s="104" t="str">
        <f>[4]SayfaKAY!I272</f>
        <v>Hat/Line</v>
      </c>
      <c r="J869" s="103" t="str">
        <f>IF([4]SayfaKAY!J272="","",IF([4]SayfaKAY!J272="Müşteri","Notified by Customer","Notified by Bozankaya"))</f>
        <v>Notified by Customer</v>
      </c>
      <c r="K869" s="103" t="e">
        <f>VLOOKUP([4]SayfaKAY!L272,#REF!,2,FALSE)</f>
        <v>#REF!</v>
      </c>
      <c r="L869" s="165" t="str">
        <f>[4]SayfaKAY!X272</f>
        <v>ELTESAN ELEKTRO MEKANİK SOĞUTMA SAN</v>
      </c>
      <c r="M869" s="107" t="str">
        <f t="shared" si="581"/>
        <v>KAY5+6-BOZ-KAY5+6-FF-271</v>
      </c>
      <c r="N869" s="105" t="str">
        <f>[4]SayfaKAY!M272</f>
        <v>YOLCU BÖLÜMÜ SICAK</v>
      </c>
      <c r="O869" s="166" t="str">
        <f>[4]SayfaKAY!P272</f>
        <v>B-Hız veya güç azalması</v>
      </c>
      <c r="P869" s="166" t="str">
        <f>[4]SayfaKAY!Q272</f>
        <v>B(Servisten çekmeye etki eden arıza)</v>
      </c>
      <c r="Q869" s="166" t="str">
        <f>[4]SayfaKAY!R272</f>
        <v>N.A(Yaralanma yok)</v>
      </c>
      <c r="R869" s="132" t="str" cm="1">
        <f t="array" ref="R869">IF([4]SayfaKAY!U272="","",_xlfn.IFS([4]SayfaKAY!U272="Bozankaya","Bozankaya",[4]SayfaKAY!U272="Müşteri","Customer",[4]SayfaKAY!U272="Tedarikçi","Equipment Supplier"))</f>
        <v>Equipment Supplier</v>
      </c>
      <c r="S869" s="204" t="str">
        <f>[4]SayfaKAY!N272</f>
        <v>MASTERCARD RESETLENDİ. PROGRAM ATILDI.KLİMALAR AKTİF.(CA VE RA) ÇALIŞIYOR.</v>
      </c>
      <c r="T869" s="133" t="str">
        <f>[4]SayfaKAY!AD272</f>
        <v>Yeni yazılım yüklendi</v>
      </c>
      <c r="U869" s="132" t="str">
        <f>[4]SayfaKAY!W272</f>
        <v>Evet</v>
      </c>
      <c r="V869" s="108">
        <f>[4]SayfaKAY!AZ272</f>
        <v>1</v>
      </c>
      <c r="W869" s="136">
        <f t="shared" si="582"/>
        <v>45539</v>
      </c>
      <c r="X869" s="137" t="str">
        <f t="shared" si="583"/>
        <v>12:00</v>
      </c>
      <c r="Y869" s="235">
        <f>[4]SayfaKAY!AE272</f>
        <v>45539.5</v>
      </c>
      <c r="Z869" s="192">
        <f t="shared" si="584"/>
        <v>45539</v>
      </c>
      <c r="AA869" s="110" t="str">
        <f t="shared" si="585"/>
        <v>14:00</v>
      </c>
      <c r="AB869" s="182">
        <f>[4]SayfaKAY!BA272</f>
        <v>45539.583333333299</v>
      </c>
      <c r="AC869" s="257">
        <f t="shared" si="586"/>
        <v>137.99999994691461</v>
      </c>
      <c r="AD869" s="111">
        <f t="shared" si="587"/>
        <v>45539</v>
      </c>
      <c r="AE869" s="111" t="str">
        <f t="shared" si="588"/>
        <v>14:00</v>
      </c>
      <c r="AF869" s="235">
        <f>[4]SayfaKAY!BA272</f>
        <v>45539.583333333299</v>
      </c>
      <c r="AG869" s="179" t="str">
        <f>[4]SayfaKAY!S272</f>
        <v>(III) Farklı Araçlarda Tekrarlayan Arıza</v>
      </c>
      <c r="AH869" s="178" t="str">
        <f t="shared" si="589"/>
        <v>Bu Arıza Aracın Servise Verilmesine Engel</v>
      </c>
      <c r="AI869" s="163" t="str">
        <f>[4]SayfaKAY!AV272</f>
        <v/>
      </c>
      <c r="AJ869" s="164" t="str">
        <f t="shared" si="590"/>
        <v/>
      </c>
      <c r="AK869" s="164" t="str">
        <f t="shared" si="591"/>
        <v/>
      </c>
      <c r="AL869" s="112" t="str">
        <f>[4]SayfaKAY!AX272</f>
        <v/>
      </c>
      <c r="AM869" s="257" cm="1">
        <f t="array" ref="AM869">IFERROR(IF(AND(P869&lt;&gt;"D(Arıza Değil)",AH869="Bu Arıza Aracın Servise Verilmesine Engel Değil"),
IF(Z869-F869&gt;0,(AB869-Y869)*24*60,
IF(OR(AND(G869&gt;$AS$1,G869&lt;$AT$1),AND(G869&gt;$AU$1,G869&lt;$AV$1)),
(AF869-H869)*24*60,     BH:BH0)),        AN869),0)</f>
        <v>137.99999994691461</v>
      </c>
      <c r="AN869" s="257">
        <f t="shared" si="592"/>
        <v>137.99999994691461</v>
      </c>
      <c r="AO869" s="174" t="str">
        <f>[4]SayfaKAY!AG272</f>
        <v>Eltesan</v>
      </c>
      <c r="AP869" s="174" t="str">
        <f>[4]SayfaKAY!AI272</f>
        <v>H500-7240</v>
      </c>
      <c r="AQ869" s="174" t="str">
        <f>[4]SayfaKAY!AQ272</f>
        <v/>
      </c>
      <c r="AR869" s="174" t="str">
        <f>[4]SayfaKAY!AH272</f>
        <v>KLIMA UNITESİ /Eltesan/Hispacold 41,5 kW</v>
      </c>
      <c r="AS869" s="174" t="str">
        <f>[4]SayfaKAY!AJ272</f>
        <v/>
      </c>
      <c r="AT869" s="175" t="str">
        <f>[4]SayfaKAY!AM272</f>
        <v/>
      </c>
      <c r="AU869" s="176" t="str">
        <f>[4]SayfaKAY!AL272</f>
        <v/>
      </c>
      <c r="AV869" s="176" t="str">
        <f>[4]SayfaKAY!AP272</f>
        <v/>
      </c>
      <c r="AW869" s="177" t="str">
        <f>[4]SayfaKAY!AT272</f>
        <v/>
      </c>
      <c r="AX869" s="194">
        <f t="shared" si="593"/>
        <v>1517.9999994160607</v>
      </c>
      <c r="AY869" s="168"/>
      <c r="AZ869" s="167"/>
      <c r="BA869" s="113"/>
      <c r="BB869" s="171"/>
      <c r="BC869" s="114"/>
      <c r="BD869" s="114"/>
      <c r="BE869" s="114"/>
      <c r="BF869" s="114"/>
      <c r="BG869" s="114"/>
      <c r="BH869" s="114" t="str">
        <f>IFERROR(FRACAS!AN275, "Hata Var")</f>
        <v/>
      </c>
      <c r="BI869" s="114"/>
      <c r="BJ869" s="114"/>
      <c r="BK869" s="105" t="str">
        <f>[4]SayfaKAY!AW272</f>
        <v/>
      </c>
      <c r="BL869" s="105" t="str">
        <f>[4]SayfaKAY!V272</f>
        <v>ELTESAN ELEKTRO MEKANİK SOĞUTMA SAN</v>
      </c>
      <c r="BM869" s="114"/>
      <c r="BN869" s="171" t="str">
        <f t="shared" si="594"/>
        <v>x yok</v>
      </c>
      <c r="BO869" s="171" t="b">
        <f t="shared" si="595"/>
        <v>0</v>
      </c>
      <c r="BP869" s="171" t="b">
        <f t="shared" si="596"/>
        <v>0</v>
      </c>
      <c r="BQ869" s="226">
        <f t="shared" si="597"/>
        <v>17.999999995809048</v>
      </c>
      <c r="BR869" s="226">
        <f t="shared" si="598"/>
        <v>119.99999995110556</v>
      </c>
      <c r="BS869" s="226">
        <f t="shared" si="599"/>
        <v>137.99999994691461</v>
      </c>
      <c r="BT869" s="114"/>
      <c r="BU869" s="242"/>
      <c r="BV869" s="233">
        <f t="shared" si="600"/>
        <v>1</v>
      </c>
      <c r="BW869" s="226" t="str">
        <f t="shared" si="601"/>
        <v>Evet, çakışma var</v>
      </c>
      <c r="BX869" s="229"/>
      <c r="BY869" s="247">
        <f t="shared" si="602"/>
        <v>1.2499999997089617E-2</v>
      </c>
      <c r="BZ869" s="247">
        <f t="shared" si="603"/>
        <v>8.3333333299378864E-2</v>
      </c>
      <c r="CA869" s="247">
        <f t="shared" si="604"/>
        <v>9.5833333296468481E-2</v>
      </c>
      <c r="CB869" s="213"/>
      <c r="CC869" s="211"/>
      <c r="CD869" s="196"/>
      <c r="CE869" s="213">
        <v>271</v>
      </c>
      <c r="CF869" s="182">
        <f t="shared" si="605"/>
        <v>45539.487500000003</v>
      </c>
      <c r="CG869" s="182">
        <f t="shared" si="606"/>
        <v>45539.583333333299</v>
      </c>
      <c r="CH869" s="196"/>
      <c r="CI869" s="196"/>
      <c r="CJ869" s="196"/>
      <c r="CK869" s="196">
        <f t="shared" si="607"/>
        <v>8.3333333299378864E-2</v>
      </c>
      <c r="CL869" s="196">
        <f t="shared" si="608"/>
        <v>1.2499999997089617E-2</v>
      </c>
      <c r="CM869" s="196">
        <f t="shared" si="609"/>
        <v>9.5833333296468481E-2</v>
      </c>
      <c r="CN869" s="114"/>
      <c r="CO869" s="115">
        <f t="shared" si="610"/>
        <v>137.99999994691461</v>
      </c>
      <c r="CP869" s="116">
        <f t="shared" si="611"/>
        <v>4.9999999979627319</v>
      </c>
      <c r="CQ869" s="117">
        <f t="shared" si="612"/>
        <v>0.48750000000291038</v>
      </c>
      <c r="CR869" s="117">
        <f t="shared" si="613"/>
        <v>45539.5</v>
      </c>
      <c r="CS869" s="117">
        <f t="shared" si="614"/>
        <v>45539.583333333299</v>
      </c>
      <c r="CT869" s="118">
        <f t="shared" si="615"/>
        <v>65576177.999999993</v>
      </c>
      <c r="CU869" s="118">
        <f t="shared" si="616"/>
        <v>119.99999995110556</v>
      </c>
      <c r="CV869" s="118">
        <f t="shared" si="617"/>
        <v>65576297.999999948</v>
      </c>
      <c r="CW869" s="119">
        <f t="shared" si="618"/>
        <v>0.99999817007053438</v>
      </c>
    </row>
    <row r="870" spans="1:101" ht="118.5" customHeight="1" x14ac:dyDescent="0.3">
      <c r="A870" s="160" t="str">
        <f>[4]SayfaKAY!C368</f>
        <v>KAY5+6</v>
      </c>
      <c r="B870" s="104" t="str">
        <f>[4]SayfaKAY!D368</f>
        <v>3876(5)</v>
      </c>
      <c r="C870" s="105" t="str">
        <f>[4]SayfaKAY!E368</f>
        <v>MB</v>
      </c>
      <c r="D870" s="105">
        <f>[4]SayfaKAY!F368</f>
        <v>81012</v>
      </c>
      <c r="E870" s="106" t="str">
        <f>[4]SayfaKAY!G368</f>
        <v>BOZ-KAY5+6-FF-367</v>
      </c>
      <c r="F870" s="193">
        <f t="shared" si="579"/>
        <v>45538</v>
      </c>
      <c r="G870" s="135">
        <f t="shared" si="580"/>
        <v>0.70416666669916594</v>
      </c>
      <c r="H870" s="235">
        <f>[4]SayfaKAY!H368</f>
        <v>45538.704166666699</v>
      </c>
      <c r="I870" s="104" t="str">
        <f>[4]SayfaKAY!I368</f>
        <v>Hat/Line</v>
      </c>
      <c r="J870" s="103" t="str">
        <f>IF([4]SayfaKAY!J368="","",IF([4]SayfaKAY!J368="Müşteri","Notified by Customer","Notified by Bozankaya"))</f>
        <v>Notified by Customer</v>
      </c>
      <c r="K870" s="103" t="e">
        <f>VLOOKUP([4]SayfaKAY!L368,#REF!,2,FALSE)</f>
        <v>#REF!</v>
      </c>
      <c r="L870" s="165" t="str">
        <f>[4]SayfaKAY!X368</f>
        <v>NSC TEKNOLOJİ ve İNŞAAT LTD.ŞTİ.</v>
      </c>
      <c r="M870" s="107" t="str">
        <f t="shared" si="581"/>
        <v>KAY5+6-BOZ-KAY5+6-FF-367</v>
      </c>
      <c r="N870" s="105" t="str">
        <f>[4]SayfaKAY!M368</f>
        <v>SOL KAMERA ÇALIŞMIYOR.</v>
      </c>
      <c r="O870" s="166" t="str">
        <f>[4]SayfaKAY!P368</f>
        <v>C-Uyarı, sürüş devamlılığı</v>
      </c>
      <c r="P870" s="166" t="str">
        <f>[4]SayfaKAY!Q368</f>
        <v>B(Servisten çekmeye etki eden arıza)</v>
      </c>
      <c r="Q870" s="166" t="str">
        <f>[4]SayfaKAY!R368</f>
        <v>N.A(Yaralanma yok)</v>
      </c>
      <c r="R870" s="132" t="str" cm="1">
        <f t="array" ref="R870">IF([4]SayfaKAY!U368="","",_xlfn.IFS([4]SayfaKAY!U368="Bozankaya","Bozankaya",[4]SayfaKAY!U368="Müşteri","Customer",[4]SayfaKAY!U368="Tedarikçi","Equipment Supplier"))</f>
        <v>Equipment Supplier</v>
      </c>
      <c r="S870" s="204" t="str">
        <f>[4]SayfaKAY!N368</f>
        <v>KAMERA DEĞİŞİMİ YAPILDI.</v>
      </c>
      <c r="T870" s="133" t="str">
        <f>[4]SayfaKAY!AD368</f>
        <v>*Ekipman değiştirilecek</v>
      </c>
      <c r="U870" s="132" t="str">
        <f>[4]SayfaKAY!W368</f>
        <v>Evet</v>
      </c>
      <c r="V870" s="108">
        <f>[4]SayfaKAY!AZ368</f>
        <v>2</v>
      </c>
      <c r="W870" s="136">
        <f t="shared" si="582"/>
        <v>45540</v>
      </c>
      <c r="X870" s="137" t="str">
        <f t="shared" si="583"/>
        <v>05:00</v>
      </c>
      <c r="Y870" s="235">
        <f>[4]SayfaKAY!AE368</f>
        <v>45540.208333333299</v>
      </c>
      <c r="Z870" s="192">
        <f t="shared" si="584"/>
        <v>45540</v>
      </c>
      <c r="AA870" s="110" t="str">
        <f t="shared" si="585"/>
        <v>09:00</v>
      </c>
      <c r="AB870" s="182">
        <f>[4]SayfaKAY!BA368</f>
        <v>45540.375</v>
      </c>
      <c r="AC870" s="257">
        <f t="shared" si="586"/>
        <v>2405.999999953201</v>
      </c>
      <c r="AD870" s="111">
        <f t="shared" si="587"/>
        <v>45540</v>
      </c>
      <c r="AE870" s="111" t="str">
        <f t="shared" si="588"/>
        <v>09:00</v>
      </c>
      <c r="AF870" s="235">
        <f>[4]SayfaKAY!BA368</f>
        <v>45540.375</v>
      </c>
      <c r="AG870" s="179" t="str">
        <f>[4]SayfaKAY!S368</f>
        <v>(II) Aynı Araçta Tekrarlayan Arıza</v>
      </c>
      <c r="AH870" s="178" t="str">
        <f t="shared" si="589"/>
        <v>Bu Arıza Aracın Servise Verilmesine Engel</v>
      </c>
      <c r="AI870" s="163" t="str">
        <f>[4]SayfaKAY!AV368</f>
        <v/>
      </c>
      <c r="AJ870" s="164" t="str">
        <f t="shared" si="590"/>
        <v/>
      </c>
      <c r="AK870" s="164" t="str">
        <f t="shared" si="591"/>
        <v/>
      </c>
      <c r="AL870" s="112" t="str">
        <f>[4]SayfaKAY!AX368</f>
        <v/>
      </c>
      <c r="AM870" s="257" cm="1">
        <f t="array" ref="AM870">IFERROR(IF(AND(P870&lt;&gt;"D(Arıza Değil)",AH870="Bu Arıza Aracın Servise Verilmesine Engel Değil"),
IF(Z870-F870&gt;0,(AB870-Y870)*24*60,
IF(OR(AND(G870&gt;$AS$1,G870&lt;$AT$1),AND(G870&gt;$AU$1,G870&lt;$AV$1)),
(AF870-H870)*24*60,     BH:BH0)),        AN870),0)</f>
        <v>2405.999999953201</v>
      </c>
      <c r="AN870" s="257">
        <f t="shared" si="592"/>
        <v>2405.999999953201</v>
      </c>
      <c r="AO870" s="174" t="str">
        <f>[4]SayfaKAY!AG368</f>
        <v>NSC</v>
      </c>
      <c r="AP870" s="174" t="str">
        <f>[4]SayfaKAY!AI368</f>
        <v>E810-7136</v>
      </c>
      <c r="AQ870" s="174" t="str">
        <f>[4]SayfaKAY!AQ368</f>
        <v/>
      </c>
      <c r="AR870" s="174" t="str">
        <f>[4]SayfaKAY!AH368</f>
        <v>KAMERA</v>
      </c>
      <c r="AS870" s="174">
        <f>[4]SayfaKAY!AJ368</f>
        <v>1</v>
      </c>
      <c r="AT870" s="175" t="str">
        <f>[4]SayfaKAY!AM368</f>
        <v/>
      </c>
      <c r="AU870" s="176" t="str">
        <f>[4]SayfaKAY!AL368</f>
        <v/>
      </c>
      <c r="AV870" s="176" t="str">
        <f>[4]SayfaKAY!AP368</f>
        <v/>
      </c>
      <c r="AW870" s="177" t="str">
        <f>[4]SayfaKAY!AT368</f>
        <v/>
      </c>
      <c r="AX870" s="194">
        <f t="shared" si="593"/>
        <v>52931.999998970423</v>
      </c>
      <c r="AY870" s="168"/>
      <c r="AZ870" s="167"/>
      <c r="BA870" s="113"/>
      <c r="BB870" s="171"/>
      <c r="BC870" s="114"/>
      <c r="BD870" s="114"/>
      <c r="BE870" s="114"/>
      <c r="BF870" s="114"/>
      <c r="BG870" s="114"/>
      <c r="BH870" s="114" t="str">
        <f>IFERROR(FRACAS!AN371, "Hata Var")</f>
        <v/>
      </c>
      <c r="BI870" s="114"/>
      <c r="BJ870" s="114"/>
      <c r="BK870" s="105" t="str">
        <f>[4]SayfaKAY!AW368</f>
        <v/>
      </c>
      <c r="BL870" s="105" t="str">
        <f>[4]SayfaKAY!V368</f>
        <v>NSC</v>
      </c>
      <c r="BM870" s="114"/>
      <c r="BN870" s="171" t="str">
        <f t="shared" si="594"/>
        <v>x yok</v>
      </c>
      <c r="BO870" s="171" t="str">
        <f t="shared" si="595"/>
        <v>aynı gün giderilen arıza</v>
      </c>
      <c r="BP870" s="171" t="str">
        <f t="shared" si="596"/>
        <v>Bir günden fazla süren arıza</v>
      </c>
      <c r="BQ870" s="226">
        <f t="shared" si="597"/>
        <v>2165.9999999043066</v>
      </c>
      <c r="BR870" s="226">
        <f t="shared" si="598"/>
        <v>240.00000004889444</v>
      </c>
      <c r="BS870" s="226">
        <f t="shared" si="599"/>
        <v>2405.999999953201</v>
      </c>
      <c r="BT870" s="114"/>
      <c r="BU870" s="242"/>
      <c r="BV870" s="233">
        <f t="shared" si="600"/>
        <v>2</v>
      </c>
      <c r="BW870" s="226" t="str">
        <f t="shared" si="601"/>
        <v>Evet, çakışma var</v>
      </c>
      <c r="BX870" s="229"/>
      <c r="BY870" s="247">
        <f t="shared" si="602"/>
        <v>1.5041666666002129</v>
      </c>
      <c r="BZ870" s="247">
        <f t="shared" si="603"/>
        <v>0.16666666670062114</v>
      </c>
      <c r="CA870" s="247">
        <f t="shared" si="604"/>
        <v>1.6708333333008341</v>
      </c>
      <c r="CB870" s="213"/>
      <c r="CC870" s="211"/>
      <c r="CD870" s="196"/>
      <c r="CE870" s="213">
        <v>367</v>
      </c>
      <c r="CF870" s="182">
        <f t="shared" si="605"/>
        <v>45538.704166666699</v>
      </c>
      <c r="CG870" s="182">
        <f t="shared" si="606"/>
        <v>45540.375</v>
      </c>
      <c r="CH870" s="196"/>
      <c r="CI870" s="196"/>
      <c r="CJ870" s="196"/>
      <c r="CK870" s="196">
        <f t="shared" si="607"/>
        <v>0.16666666670062114</v>
      </c>
      <c r="CL870" s="196">
        <f t="shared" si="608"/>
        <v>1.5041666666002129</v>
      </c>
      <c r="CM870" s="196">
        <f t="shared" si="609"/>
        <v>1.6708333333008341</v>
      </c>
      <c r="CN870" s="114"/>
      <c r="CO870" s="115">
        <f t="shared" si="610"/>
        <v>2405.999999953201</v>
      </c>
      <c r="CP870" s="116">
        <f t="shared" si="611"/>
        <v>10.000000002037268</v>
      </c>
      <c r="CQ870" s="117">
        <f t="shared" si="612"/>
        <v>0.70416666669916594</v>
      </c>
      <c r="CR870" s="117">
        <f t="shared" si="613"/>
        <v>45540.208333333299</v>
      </c>
      <c r="CS870" s="117">
        <f t="shared" si="614"/>
        <v>45540.375</v>
      </c>
      <c r="CT870" s="118">
        <f t="shared" si="615"/>
        <v>65576885.999999903</v>
      </c>
      <c r="CU870" s="118">
        <f t="shared" si="616"/>
        <v>240.00000004889444</v>
      </c>
      <c r="CV870" s="118">
        <f t="shared" si="617"/>
        <v>65577125.999999955</v>
      </c>
      <c r="CW870" s="119">
        <f t="shared" si="618"/>
        <v>0.99999634018727734</v>
      </c>
    </row>
    <row r="871" spans="1:101" ht="118.5" customHeight="1" x14ac:dyDescent="0.3">
      <c r="A871" s="160" t="str">
        <f>[4]SayfaKAY!C353</f>
        <v>KAY5+6</v>
      </c>
      <c r="B871" s="104" t="str">
        <f>[4]SayfaKAY!D353</f>
        <v>3875(4)</v>
      </c>
      <c r="C871" s="105" t="str">
        <f>[4]SayfaKAY!E353</f>
        <v>MA</v>
      </c>
      <c r="D871" s="105">
        <f>[4]SayfaKAY!F353</f>
        <v>59186</v>
      </c>
      <c r="E871" s="106" t="str">
        <f>[4]SayfaKAY!G353</f>
        <v>BOZ-KAY5+6-FF-352</v>
      </c>
      <c r="F871" s="134">
        <f t="shared" si="579"/>
        <v>45536</v>
      </c>
      <c r="G871" s="135">
        <f t="shared" si="580"/>
        <v>0.50833333330228925</v>
      </c>
      <c r="H871" s="235">
        <f>[4]SayfaKAY!H353</f>
        <v>45536.508333333302</v>
      </c>
      <c r="I871" s="104" t="str">
        <f>[4]SayfaKAY!I353</f>
        <v>Hat/Line</v>
      </c>
      <c r="J871" s="103" t="str">
        <f>IF([4]SayfaKAY!J353="","",IF([4]SayfaKAY!J353="Müşteri","Notified by Customer","Notified by Bozankaya"))</f>
        <v>Notified by Customer</v>
      </c>
      <c r="K871" s="103" t="e">
        <f>VLOOKUP([4]SayfaKAY!L353,#REF!,2,FALSE)</f>
        <v>#REF!</v>
      </c>
      <c r="L871" s="165" t="str">
        <f>[4]SayfaKAY!X353</f>
        <v>ELTESAN ELEKTRO MEKANİK SOĞUTMA SAN</v>
      </c>
      <c r="M871" s="107" t="str">
        <f t="shared" si="581"/>
        <v>KAY5+6-BOZ-KAY5+6-FF-352</v>
      </c>
      <c r="N871" s="105" t="str">
        <f>[4]SayfaKAY!M353</f>
        <v>YOLCU ŞİKAYETİ ARACIN İÇERİSİ SICAK ŞİKAYETİ GELDİ SICAKLIK DEĞERLERİ EKSİ 64 OLARAK GÖZÜKÜYOR MB VE MA YOLCU BÖLÜMÜ SICAK.</v>
      </c>
      <c r="O871" s="166" t="str">
        <f>[4]SayfaKAY!P353</f>
        <v>C-Uyarı, sürüş devamlılığı</v>
      </c>
      <c r="P871" s="166" t="str">
        <f>[4]SayfaKAY!Q353</f>
        <v>B(Servisten çekmeye etki eden arıza)</v>
      </c>
      <c r="Q871" s="166" t="str">
        <f>[4]SayfaKAY!R353</f>
        <v>N.A(Yaralanma yok)</v>
      </c>
      <c r="R871" s="132" t="str" cm="1">
        <f t="array" ref="R871">IF([4]SayfaKAY!U353="","",_xlfn.IFS([4]SayfaKAY!U353="Bozankaya","Bozankaya",[4]SayfaKAY!U353="Müşteri","Customer",[4]SayfaKAY!U353="Tedarikçi","Equipment Supplier"))</f>
        <v>Equipment Supplier</v>
      </c>
      <c r="S871" s="204" t="str">
        <f>[4]SayfaKAY!N353</f>
        <v>RB-CB HVAC ARAÇ İÇERİSİ -64 OLARAK GÖZÜKÜYORDU. HVAC SİGORTADAN RESETLENDİ. ARAÇ SOĞUTMA YAPIYOR.</v>
      </c>
      <c r="T871" s="133" t="str">
        <f>[4]SayfaKAY!AD353</f>
        <v>*Arıza çözülecek</v>
      </c>
      <c r="U871" s="132" t="str">
        <f>[4]SayfaKAY!W353</f>
        <v>Evet</v>
      </c>
      <c r="V871" s="108">
        <f>[4]SayfaKAY!AZ353</f>
        <v>1</v>
      </c>
      <c r="W871" s="136">
        <f t="shared" si="582"/>
        <v>45536</v>
      </c>
      <c r="X871" s="137" t="str">
        <f t="shared" si="583"/>
        <v>13:00</v>
      </c>
      <c r="Y871" s="235">
        <f>[4]SayfaKAY!AE353</f>
        <v>45536.541666666701</v>
      </c>
      <c r="Z871" s="109">
        <f t="shared" si="584"/>
        <v>45536</v>
      </c>
      <c r="AA871" s="110" t="str">
        <f t="shared" si="585"/>
        <v>14:00</v>
      </c>
      <c r="AB871" s="182">
        <f>[4]SayfaKAY!BA353</f>
        <v>45536.583333333299</v>
      </c>
      <c r="AC871" s="257">
        <f t="shared" si="586"/>
        <v>107.99999999580905</v>
      </c>
      <c r="AD871" s="111">
        <f t="shared" si="587"/>
        <v>45536</v>
      </c>
      <c r="AE871" s="111" t="str">
        <f t="shared" si="588"/>
        <v>14:00</v>
      </c>
      <c r="AF871" s="235">
        <f>[4]SayfaKAY!BA353</f>
        <v>45536.583333333299</v>
      </c>
      <c r="AG871" s="179" t="str">
        <f>[4]SayfaKAY!S353</f>
        <v>(III) Farklı Araçlarda Tekrarlayan Arıza</v>
      </c>
      <c r="AH871" s="178" t="str">
        <f t="shared" si="589"/>
        <v>Bu Arıza Aracın Servise Verilmesine Engel</v>
      </c>
      <c r="AI871" s="163" t="str">
        <f>[4]SayfaKAY!AV353</f>
        <v/>
      </c>
      <c r="AJ871" s="164" t="str">
        <f t="shared" si="590"/>
        <v/>
      </c>
      <c r="AK871" s="164" t="str">
        <f t="shared" si="591"/>
        <v/>
      </c>
      <c r="AL871" s="112" t="str">
        <f>[4]SayfaKAY!AX353</f>
        <v/>
      </c>
      <c r="AM871" s="257" cm="1">
        <f t="array" ref="AM871">IFERROR(IF(AND(P871&lt;&gt;"D(Arıza Değil)",AH871="Bu Arıza Aracın Servise Verilmesine Engel Değil"),
IF(Z871-F871&gt;0,(AB871-Y871)*24*60,
IF(OR(AND(G871&gt;$AS$1,G871&lt;$AT$1),AND(G871&gt;$AU$1,G871&lt;$AV$1)),
(AF871-H871)*24*60,     BH:BH0)),        AN871),0)</f>
        <v>107.99999999580905</v>
      </c>
      <c r="AN871" s="257">
        <f t="shared" si="592"/>
        <v>107.99999999580905</v>
      </c>
      <c r="AO871" s="174" t="str">
        <f>[4]SayfaKAY!AG353</f>
        <v>Eltesan</v>
      </c>
      <c r="AP871" s="174" t="str">
        <f>[4]SayfaKAY!AI353</f>
        <v>H500-7240</v>
      </c>
      <c r="AQ871" s="174" t="str">
        <f>[4]SayfaKAY!AQ353</f>
        <v/>
      </c>
      <c r="AR871" s="174" t="str">
        <f>[4]SayfaKAY!AH353</f>
        <v>KLIMA UNITESİ /Eltesan/Hispacold 41,5 kW</v>
      </c>
      <c r="AS871" s="174">
        <f>[4]SayfaKAY!AJ353</f>
        <v>1</v>
      </c>
      <c r="AT871" s="175" t="str">
        <f>[4]SayfaKAY!AM353</f>
        <v/>
      </c>
      <c r="AU871" s="176" t="str">
        <f>[4]SayfaKAY!AL353</f>
        <v/>
      </c>
      <c r="AV871" s="176" t="str">
        <f>[4]SayfaKAY!AP353</f>
        <v/>
      </c>
      <c r="AW871" s="177" t="str">
        <f>[4]SayfaKAY!AT353</f>
        <v/>
      </c>
      <c r="AX871" s="194">
        <f t="shared" si="593"/>
        <v>1187.9999999538995</v>
      </c>
      <c r="AY871" s="168"/>
      <c r="AZ871" s="167"/>
      <c r="BA871" s="113"/>
      <c r="BB871" s="171" t="str">
        <f>IF($AQ$1="X", IF(AND(G871&gt;=$AS$1,G871&lt;=$AT$1),IF(P871&lt;&gt;"D(Arıza Değil)",AC871,0), IF(AND(G871&gt;=$AU$1,G871&lt;=$AV$1),IF(P871&lt;&gt;"D(Arıza Değil)",AC871,0), "")), "")</f>
        <v/>
      </c>
      <c r="BC871" s="114"/>
      <c r="BD871" s="114"/>
      <c r="BE871" s="114"/>
      <c r="BF871" s="114"/>
      <c r="BG871" s="114"/>
      <c r="BH871" s="114" t="str">
        <f>IFERROR(FRACAS!AN356, "Hata Var")</f>
        <v/>
      </c>
      <c r="BI871" s="114"/>
      <c r="BJ871" s="114"/>
      <c r="BK871" s="105" t="str">
        <f>[4]SayfaKAY!AW353</f>
        <v/>
      </c>
      <c r="BL871" s="105" t="str">
        <f>[4]SayfaKAY!V353</f>
        <v>ELTESAN ELEKTRO MEKANİK SOĞUTMA SAN</v>
      </c>
      <c r="BM871" s="114"/>
      <c r="BN871" s="171" t="str">
        <f t="shared" si="594"/>
        <v>x yok</v>
      </c>
      <c r="BO871" s="171" t="b">
        <f t="shared" si="595"/>
        <v>0</v>
      </c>
      <c r="BP871" s="171" t="b">
        <f t="shared" si="596"/>
        <v>0</v>
      </c>
      <c r="BQ871" s="226">
        <f t="shared" si="597"/>
        <v>48.000000093597919</v>
      </c>
      <c r="BR871" s="226">
        <f t="shared" si="598"/>
        <v>59.99999990221113</v>
      </c>
      <c r="BS871" s="226">
        <f t="shared" si="599"/>
        <v>107.99999999580905</v>
      </c>
      <c r="BT871" s="114"/>
      <c r="BU871" s="242"/>
      <c r="BV871" s="233">
        <f t="shared" si="600"/>
        <v>6</v>
      </c>
      <c r="BW871" s="226" t="str">
        <f t="shared" si="601"/>
        <v>Evet, çakışma var</v>
      </c>
      <c r="BX871" s="229"/>
      <c r="BY871" s="247">
        <f t="shared" si="602"/>
        <v>3.3333333398331888E-2</v>
      </c>
      <c r="BZ871" s="247">
        <f t="shared" si="603"/>
        <v>4.1666666598757729E-2</v>
      </c>
      <c r="CA871" s="247">
        <f t="shared" si="604"/>
        <v>7.4999999997089617E-2</v>
      </c>
      <c r="CB871" s="213"/>
      <c r="CC871" s="211"/>
      <c r="CD871" s="196"/>
      <c r="CE871" s="213">
        <v>352</v>
      </c>
      <c r="CF871" s="182">
        <f t="shared" si="605"/>
        <v>45536.508333333302</v>
      </c>
      <c r="CG871" s="182">
        <f t="shared" si="606"/>
        <v>45536.583333333299</v>
      </c>
      <c r="CH871" s="196"/>
      <c r="CI871" s="196"/>
      <c r="CJ871" s="196"/>
      <c r="CK871" s="196">
        <f t="shared" si="607"/>
        <v>4.1666666598757729E-2</v>
      </c>
      <c r="CL871" s="196">
        <f t="shared" si="608"/>
        <v>3.3333333398331888E-2</v>
      </c>
      <c r="CM871" s="196">
        <f t="shared" si="609"/>
        <v>7.4999999997089617E-2</v>
      </c>
      <c r="CN871" s="114"/>
      <c r="CO871" s="115">
        <f t="shared" si="610"/>
        <v>107.99999999580905</v>
      </c>
      <c r="CP871" s="116">
        <f t="shared" si="611"/>
        <v>2.4999999959254637</v>
      </c>
      <c r="CQ871" s="117">
        <f t="shared" si="612"/>
        <v>0.50833333330228925</v>
      </c>
      <c r="CR871" s="117">
        <f t="shared" si="613"/>
        <v>45536.541666666701</v>
      </c>
      <c r="CS871" s="117">
        <f t="shared" si="614"/>
        <v>45536.583333333299</v>
      </c>
      <c r="CT871" s="118">
        <f t="shared" si="615"/>
        <v>65571888.000000097</v>
      </c>
      <c r="CU871" s="118">
        <f t="shared" si="616"/>
        <v>59.99999990221113</v>
      </c>
      <c r="CV871" s="118">
        <f t="shared" si="617"/>
        <v>65571947.999999993</v>
      </c>
      <c r="CW871" s="119">
        <f t="shared" si="618"/>
        <v>0.99999908497457024</v>
      </c>
    </row>
    <row r="872" spans="1:101" ht="118.5" customHeight="1" x14ac:dyDescent="0.3">
      <c r="A872" s="160" t="str">
        <f>[4]SayfaKAY!C358</f>
        <v>KAY5+6</v>
      </c>
      <c r="B872" s="104" t="str">
        <f>[4]SayfaKAY!D358</f>
        <v>3881(10)</v>
      </c>
      <c r="C872" s="105" t="str">
        <f>[4]SayfaKAY!E358</f>
        <v>MB</v>
      </c>
      <c r="D872" s="105">
        <f>[4]SayfaKAY!F358</f>
        <v>31962</v>
      </c>
      <c r="E872" s="106" t="str">
        <f>[4]SayfaKAY!G358</f>
        <v>BOZ-KAY5+6-FF-357</v>
      </c>
      <c r="F872" s="193">
        <f t="shared" si="579"/>
        <v>45535</v>
      </c>
      <c r="G872" s="135">
        <f t="shared" si="580"/>
        <v>0.42708333329937886</v>
      </c>
      <c r="H872" s="235">
        <f>[4]SayfaKAY!H358</f>
        <v>45535.427083333299</v>
      </c>
      <c r="I872" s="104" t="str">
        <f>[4]SayfaKAY!I358</f>
        <v>Hat/Line</v>
      </c>
      <c r="J872" s="103" t="str">
        <f>IF([4]SayfaKAY!J358="","",IF([4]SayfaKAY!J358="Müşteri","Notified by Customer","Notified by Bozankaya"))</f>
        <v>Notified by Customer</v>
      </c>
      <c r="K872" s="103" t="e">
        <f>VLOOKUP([4]SayfaKAY!L358,#REF!,2,FALSE)</f>
        <v>#REF!</v>
      </c>
      <c r="L872" s="165" t="str">
        <f>[4]SayfaKAY!X358</f>
        <v>MEDCOM SP. Z O.O.</v>
      </c>
      <c r="M872" s="107" t="str">
        <f t="shared" si="581"/>
        <v>KAY5+6-BOZ-KAY5+6-FF-357</v>
      </c>
      <c r="N872" s="105" t="str">
        <f>[4]SayfaKAY!M358</f>
        <v>EL TOTMANI BASILI KALIYOR.</v>
      </c>
      <c r="O872" s="166" t="str">
        <f>[4]SayfaKAY!P358</f>
        <v>C-Uyarı, sürüş devamlılığı</v>
      </c>
      <c r="P872" s="166" t="str">
        <f>[4]SayfaKAY!Q358</f>
        <v>A(Hareket etmeyi engelleyen arıza)</v>
      </c>
      <c r="Q872" s="166" t="str">
        <f>[4]SayfaKAY!R358</f>
        <v>N.A(Yaralanma yok)</v>
      </c>
      <c r="R872" s="132" t="str" cm="1">
        <f t="array" ref="R872">IF([4]SayfaKAY!U358="","",_xlfn.IFS([4]SayfaKAY!U358="Bozankaya","Bozankaya",[4]SayfaKAY!U358="Müşteri","Customer",[4]SayfaKAY!U358="Tedarikçi","Equipment Supplier"))</f>
        <v>Equipment Supplier</v>
      </c>
      <c r="S872" s="204" t="str">
        <f>[4]SayfaKAY!N358</f>
        <v>EL TOTMAN AYARI YAPILDI.</v>
      </c>
      <c r="T872" s="133" t="str">
        <f>[4]SayfaKAY!AD358</f>
        <v>*Ekipman tamir edilecek</v>
      </c>
      <c r="U872" s="132" t="str">
        <f>[4]SayfaKAY!W358</f>
        <v>Evet</v>
      </c>
      <c r="V872" s="108">
        <f>[4]SayfaKAY!AZ358</f>
        <v>2</v>
      </c>
      <c r="W872" s="136">
        <f t="shared" si="582"/>
        <v>45535</v>
      </c>
      <c r="X872" s="137" t="str">
        <f t="shared" si="583"/>
        <v>11:00</v>
      </c>
      <c r="Y872" s="235">
        <f>[4]SayfaKAY!AE358</f>
        <v>45535.458333333299</v>
      </c>
      <c r="Z872" s="192">
        <f t="shared" si="584"/>
        <v>45535</v>
      </c>
      <c r="AA872" s="110" t="str">
        <f t="shared" si="585"/>
        <v>14:00</v>
      </c>
      <c r="AB872" s="182">
        <f>[4]SayfaKAY!BA358</f>
        <v>45535.583333333299</v>
      </c>
      <c r="AC872" s="257">
        <f t="shared" si="586"/>
        <v>225</v>
      </c>
      <c r="AD872" s="111">
        <f t="shared" si="587"/>
        <v>45535</v>
      </c>
      <c r="AE872" s="111" t="str">
        <f t="shared" si="588"/>
        <v>14:00</v>
      </c>
      <c r="AF872" s="235">
        <f>[4]SayfaKAY!BA358</f>
        <v>45535.583333333299</v>
      </c>
      <c r="AG872" s="179" t="str">
        <f>[4]SayfaKAY!S358</f>
        <v>(II) Aynı Araçta Tekrarlayan Arıza</v>
      </c>
      <c r="AH872" s="178" t="str">
        <f t="shared" si="589"/>
        <v>Bu Arıza Aracın Servise Verilmesine Engel</v>
      </c>
      <c r="AI872" s="163" t="str">
        <f>[4]SayfaKAY!AV358</f>
        <v/>
      </c>
      <c r="AJ872" s="164" t="str">
        <f t="shared" si="590"/>
        <v/>
      </c>
      <c r="AK872" s="164" t="str">
        <f t="shared" si="591"/>
        <v/>
      </c>
      <c r="AL872" s="112" t="str">
        <f>[4]SayfaKAY!AX358</f>
        <v/>
      </c>
      <c r="AM872" s="257" cm="1">
        <f t="array" ref="AM872">IFERROR(IF(AND(P872&lt;&gt;"D(Arıza Değil)",AH872="Bu Arıza Aracın Servise Verilmesine Engel Değil"),
IF(Z872-F872&gt;0,(AB872-Y872)*24*60,
IF(OR(AND(G872&gt;$AS$1,G872&lt;$AT$1),AND(G872&gt;$AU$1,G872&lt;$AV$1)),
(AF872-H872)*24*60,     BH:BH0)),        AN872),0)</f>
        <v>225</v>
      </c>
      <c r="AN872" s="257">
        <f t="shared" si="592"/>
        <v>225</v>
      </c>
      <c r="AO872" s="174" t="str">
        <f>[4]SayfaKAY!AG358</f>
        <v>Medcom</v>
      </c>
      <c r="AP872" s="174" t="str">
        <f>[4]SayfaKAY!AI358</f>
        <v>E300-7001</v>
      </c>
      <c r="AQ872" s="174" t="str">
        <f>[4]SayfaKAY!AQ358</f>
        <v/>
      </c>
      <c r="AR872" s="174" t="str">
        <f>[4]SayfaKAY!AH358</f>
        <v>MASTER CONTRROLER S334 C36B</v>
      </c>
      <c r="AS872" s="174">
        <f>[4]SayfaKAY!AJ358</f>
        <v>1</v>
      </c>
      <c r="AT872" s="175" t="str">
        <f>[4]SayfaKAY!AM358</f>
        <v/>
      </c>
      <c r="AU872" s="176" t="str">
        <f>[4]SayfaKAY!AL358</f>
        <v/>
      </c>
      <c r="AV872" s="176" t="str">
        <f>[4]SayfaKAY!AP358</f>
        <v/>
      </c>
      <c r="AW872" s="177" t="str">
        <f>[4]SayfaKAY!AT358</f>
        <v/>
      </c>
      <c r="AX872" s="194">
        <f t="shared" si="593"/>
        <v>4950</v>
      </c>
      <c r="AY872" s="168"/>
      <c r="AZ872" s="167"/>
      <c r="BA872" s="113"/>
      <c r="BB872" s="171"/>
      <c r="BC872" s="114"/>
      <c r="BD872" s="114"/>
      <c r="BE872" s="114"/>
      <c r="BF872" s="114"/>
      <c r="BG872" s="114"/>
      <c r="BH872" s="114" t="str">
        <f>IFERROR(FRACAS!AN361, "Hata Var")</f>
        <v/>
      </c>
      <c r="BI872" s="114"/>
      <c r="BJ872" s="114"/>
      <c r="BK872" s="105" t="str">
        <f>[4]SayfaKAY!AW358</f>
        <v/>
      </c>
      <c r="BL872" s="105" t="str">
        <f>[4]SayfaKAY!V358</f>
        <v>MEDCOM SP. Z O.O.</v>
      </c>
      <c r="BM872" s="114"/>
      <c r="BN872" s="171" t="str">
        <f t="shared" si="594"/>
        <v>x yok</v>
      </c>
      <c r="BO872" s="171" t="b">
        <f t="shared" si="595"/>
        <v>0</v>
      </c>
      <c r="BP872" s="171" t="b">
        <f t="shared" si="596"/>
        <v>0</v>
      </c>
      <c r="BQ872" s="226">
        <f t="shared" si="597"/>
        <v>45</v>
      </c>
      <c r="BR872" s="226">
        <f t="shared" si="598"/>
        <v>180</v>
      </c>
      <c r="BS872" s="226">
        <f t="shared" si="599"/>
        <v>225</v>
      </c>
      <c r="BT872" s="114"/>
      <c r="BU872" s="242"/>
      <c r="BV872" s="233">
        <f t="shared" si="600"/>
        <v>6</v>
      </c>
      <c r="BW872" s="226" t="str">
        <f t="shared" si="601"/>
        <v>Evet, çakışma var</v>
      </c>
      <c r="BX872" s="229"/>
      <c r="BY872" s="247">
        <f t="shared" si="602"/>
        <v>3.125E-2</v>
      </c>
      <c r="BZ872" s="247">
        <f t="shared" si="603"/>
        <v>0.125</v>
      </c>
      <c r="CA872" s="247">
        <f t="shared" si="604"/>
        <v>0.15625</v>
      </c>
      <c r="CB872" s="213"/>
      <c r="CC872" s="211"/>
      <c r="CD872" s="196"/>
      <c r="CE872" s="213">
        <v>357</v>
      </c>
      <c r="CF872" s="182">
        <f t="shared" si="605"/>
        <v>45535.427083333299</v>
      </c>
      <c r="CG872" s="182">
        <f t="shared" si="606"/>
        <v>45535.583333333299</v>
      </c>
      <c r="CH872" s="196"/>
      <c r="CI872" s="196"/>
      <c r="CJ872" s="196"/>
      <c r="CK872" s="196">
        <f t="shared" si="607"/>
        <v>0.125</v>
      </c>
      <c r="CL872" s="196">
        <f t="shared" si="608"/>
        <v>3.125E-2</v>
      </c>
      <c r="CM872" s="196">
        <f t="shared" si="609"/>
        <v>0.15625</v>
      </c>
      <c r="CN872" s="114"/>
      <c r="CO872" s="115">
        <f t="shared" si="610"/>
        <v>225</v>
      </c>
      <c r="CP872" s="116">
        <f t="shared" si="611"/>
        <v>7.5</v>
      </c>
      <c r="CQ872" s="117">
        <f t="shared" si="612"/>
        <v>0.42708333329937886</v>
      </c>
      <c r="CR872" s="117">
        <f t="shared" si="613"/>
        <v>45535.458333333299</v>
      </c>
      <c r="CS872" s="117">
        <f t="shared" si="614"/>
        <v>45535.583333333299</v>
      </c>
      <c r="CT872" s="118">
        <f t="shared" si="615"/>
        <v>65570445</v>
      </c>
      <c r="CU872" s="118">
        <f t="shared" si="616"/>
        <v>180</v>
      </c>
      <c r="CV872" s="118">
        <f t="shared" si="617"/>
        <v>65570625</v>
      </c>
      <c r="CW872" s="119">
        <f t="shared" si="618"/>
        <v>0.99999725486831947</v>
      </c>
    </row>
    <row r="873" spans="1:101" ht="118.5" customHeight="1" x14ac:dyDescent="0.3">
      <c r="A873" s="160" t="str">
        <f>[4]SayfaKAY!C271</f>
        <v>KAY5+6</v>
      </c>
      <c r="B873" s="104" t="str">
        <f>[4]SayfaKAY!D271</f>
        <v>3878(7)</v>
      </c>
      <c r="C873" s="105" t="str">
        <f>[4]SayfaKAY!E271</f>
        <v>MA</v>
      </c>
      <c r="D873" s="105">
        <f>[4]SayfaKAY!F271</f>
        <v>59333</v>
      </c>
      <c r="E873" s="106" t="str">
        <f>[4]SayfaKAY!G271</f>
        <v>BOZ-KAY5+6-FF-270</v>
      </c>
      <c r="F873" s="134">
        <f t="shared" si="579"/>
        <v>45532</v>
      </c>
      <c r="G873" s="135">
        <f t="shared" si="580"/>
        <v>0.54722222220152617</v>
      </c>
      <c r="H873" s="235">
        <f>[4]SayfaKAY!H271</f>
        <v>45532.547222222202</v>
      </c>
      <c r="I873" s="104" t="str">
        <f>[4]SayfaKAY!I271</f>
        <v>Depo/Depot</v>
      </c>
      <c r="J873" s="103" t="str">
        <f>IF([4]SayfaKAY!J271="","",IF([4]SayfaKAY!J271="Müşteri","Notified by Customer","Notified by Bozankaya"))</f>
        <v>Notified by Bozankaya</v>
      </c>
      <c r="K873" s="103" t="e">
        <f>VLOOKUP([4]SayfaKAY!L271,#REF!,2,FALSE)</f>
        <v>#REF!</v>
      </c>
      <c r="L873" s="165" t="str">
        <f>[4]SayfaKAY!X271</f>
        <v>MEDCOM SP. Z O.O.</v>
      </c>
      <c r="M873" s="107" t="str">
        <f t="shared" si="581"/>
        <v>KAY5+6-BOZ-KAY5+6-FF-270</v>
      </c>
      <c r="N873" s="105" t="str">
        <f>[4]SayfaKAY!M271</f>
        <v>HMI EKRANI PEMBELEŞMEYE BAŞLAMIŞ</v>
      </c>
      <c r="O873" s="166" t="str">
        <f>[4]SayfaKAY!P271</f>
        <v>C-Uyarı, sürüş devamlılığı</v>
      </c>
      <c r="P873" s="166" t="str">
        <f>[4]SayfaKAY!Q271</f>
        <v>C(Sisteme etki etmeyen arıza)</v>
      </c>
      <c r="Q873" s="166" t="str">
        <f>[4]SayfaKAY!R271</f>
        <v>N.A(Yaralanma yok)</v>
      </c>
      <c r="R873" s="132" t="str" cm="1">
        <f t="array" ref="R873">IF([4]SayfaKAY!U271="","",_xlfn.IFS([4]SayfaKAY!U271="Bozankaya","Bozankaya",[4]SayfaKAY!U271="Müşteri","Customer",[4]SayfaKAY!U271="Tedarikçi","Equipment Supplier"))</f>
        <v>Equipment Supplier</v>
      </c>
      <c r="S873" s="204" t="str">
        <f>[4]SayfaKAY!N271</f>
        <v/>
      </c>
      <c r="T873" s="133" t="str">
        <f>[4]SayfaKAY!AD271</f>
        <v>*Ekipman değiştirilecek</v>
      </c>
      <c r="U873" s="132" t="str">
        <f>[4]SayfaKAY!W271</f>
        <v>Evet</v>
      </c>
      <c r="V873" s="108" t="str">
        <f>[4]SayfaKAY!AZ271</f>
        <v/>
      </c>
      <c r="W873" s="136">
        <f t="shared" si="582"/>
        <v>45532</v>
      </c>
      <c r="X873" s="137" t="str">
        <f t="shared" si="583"/>
        <v>13:15</v>
      </c>
      <c r="Y873" s="235">
        <f>[4]SayfaKAY!AE271</f>
        <v>45532.552083333299</v>
      </c>
      <c r="Z873" s="109" t="str">
        <f t="shared" si="584"/>
        <v/>
      </c>
      <c r="AA873" s="110" t="str">
        <f t="shared" si="585"/>
        <v/>
      </c>
      <c r="AB873" s="182" t="str">
        <f>[4]SayfaKAY!BA271</f>
        <v/>
      </c>
      <c r="AC873" s="257" t="str">
        <f t="shared" si="586"/>
        <v/>
      </c>
      <c r="AD873" s="111" t="str">
        <f t="shared" si="587"/>
        <v/>
      </c>
      <c r="AE873" s="111" t="str">
        <f t="shared" si="588"/>
        <v/>
      </c>
      <c r="AF873" s="235" t="str">
        <f>[4]SayfaKAY!BA271</f>
        <v/>
      </c>
      <c r="AG873" s="179" t="str">
        <f>[4]SayfaKAY!S271</f>
        <v>(I) İlk Defa Karşılaşılan Arıza</v>
      </c>
      <c r="AH873" s="178" t="str">
        <f t="shared" si="589"/>
        <v>Bu Arıza Aracın Servise Verilmesine Engel Değil</v>
      </c>
      <c r="AI873" s="163" t="str">
        <f>[4]SayfaKAY!AV271</f>
        <v/>
      </c>
      <c r="AJ873" s="164" t="str">
        <f t="shared" si="590"/>
        <v/>
      </c>
      <c r="AK873" s="164" t="str">
        <f t="shared" si="591"/>
        <v/>
      </c>
      <c r="AL873" s="112" t="str">
        <f>[4]SayfaKAY!AX271</f>
        <v/>
      </c>
      <c r="AM873" s="257" cm="1">
        <f t="array" ref="AM873">IFERROR(IF(AND(P873&lt;&gt;"D(Arıza Değil)",AH873="Bu Arıza Aracın Servise Verilmesine Engel Değil"),
IF(Z873-F873&gt;0,(AB873-Y873)*24*60,
IF(OR(AND(G873&gt;$AS$1,G873&lt;$AT$1),AND(G873&gt;$AU$1,G873&lt;$AV$1)),
(AF873-H873)*24*60,     BH:BH0)),        AN873),0)</f>
        <v>0</v>
      </c>
      <c r="AN873" s="257" t="str">
        <f t="shared" si="592"/>
        <v/>
      </c>
      <c r="AO873" s="174" t="str">
        <f>[4]SayfaKAY!AG271</f>
        <v>MEDCOM</v>
      </c>
      <c r="AP873" s="174" t="str">
        <f>[4]SayfaKAY!AI271</f>
        <v>E300-7058</v>
      </c>
      <c r="AQ873" s="174" t="str">
        <f>[4]SayfaKAY!AQ271</f>
        <v/>
      </c>
      <c r="AR873" s="174" t="str">
        <f>[4]SayfaKAY!AH271</f>
        <v>INC 90 SMALL TOUCH ONLY</v>
      </c>
      <c r="AS873" s="174" t="str">
        <f>[4]SayfaKAY!AJ271</f>
        <v/>
      </c>
      <c r="AT873" s="175" t="str">
        <f>[4]SayfaKAY!AM271</f>
        <v/>
      </c>
      <c r="AU873" s="176" t="str">
        <f>[4]SayfaKAY!AL271</f>
        <v/>
      </c>
      <c r="AV873" s="176" t="str">
        <f>[4]SayfaKAY!AP271</f>
        <v/>
      </c>
      <c r="AW873" s="177" t="str">
        <f>[4]SayfaKAY!AT271</f>
        <v/>
      </c>
      <c r="AX873" s="194" t="str">
        <f t="shared" si="593"/>
        <v/>
      </c>
      <c r="AY873" s="168"/>
      <c r="AZ873" s="167"/>
      <c r="BA873" s="113"/>
      <c r="BB873" s="171" t="str">
        <f>IF($AQ$1="X", IF(AND(G873&gt;=$AS$1,G873&lt;=$AT$1),IF(P873&lt;&gt;"D(Arıza Değil)",AC873,0), IF(AND(G873&gt;=$AU$1,G873&lt;=$AV$1),IF(P873&lt;&gt;"D(Arıza Değil)",AC873,0), "")), "")</f>
        <v/>
      </c>
      <c r="BC873" s="114"/>
      <c r="BD873" s="114"/>
      <c r="BE873" s="114"/>
      <c r="BF873" s="114"/>
      <c r="BG873" s="114"/>
      <c r="BH873" s="114" t="str">
        <f>IFERROR(FRACAS!AN274, "Hata Var")</f>
        <v/>
      </c>
      <c r="BI873" s="114"/>
      <c r="BJ873" s="114"/>
      <c r="BK873" s="105" t="str">
        <f>[4]SayfaKAY!AW271</f>
        <v/>
      </c>
      <c r="BL873" s="105" t="str">
        <f>[4]SayfaKAY!V271</f>
        <v>MEDCOM SP. Z O.O.</v>
      </c>
      <c r="BM873" s="114"/>
      <c r="BN873" s="171" t="str">
        <f t="shared" si="594"/>
        <v>x yok</v>
      </c>
      <c r="BO873" s="171" t="b">
        <f t="shared" si="595"/>
        <v>0</v>
      </c>
      <c r="BP873" s="171" t="e">
        <f t="shared" si="596"/>
        <v>#VALUE!</v>
      </c>
      <c r="BQ873" s="226">
        <f t="shared" si="597"/>
        <v>6.9999999809078872</v>
      </c>
      <c r="BR873" s="226" t="e">
        <f t="shared" si="598"/>
        <v>#VALUE!</v>
      </c>
      <c r="BS873" s="226" t="e">
        <f t="shared" si="599"/>
        <v>#VALUE!</v>
      </c>
      <c r="BT873" s="114"/>
      <c r="BU873" s="242"/>
      <c r="BV873" s="233">
        <f t="shared" si="600"/>
        <v>-1</v>
      </c>
      <c r="BW873" s="226" t="str">
        <f t="shared" si="601"/>
        <v>Hayır, çakışma yok</v>
      </c>
      <c r="BX873" s="229"/>
      <c r="BY873" s="247">
        <f t="shared" si="602"/>
        <v>4.8611110978526995E-3</v>
      </c>
      <c r="BZ873" s="247" t="e">
        <f t="shared" si="603"/>
        <v>#VALUE!</v>
      </c>
      <c r="CA873" s="247" t="e">
        <f t="shared" si="604"/>
        <v>#VALUE!</v>
      </c>
      <c r="CB873" s="213"/>
      <c r="CC873" s="211"/>
      <c r="CD873" s="196"/>
      <c r="CE873" s="213">
        <v>270</v>
      </c>
      <c r="CF873" s="182">
        <f t="shared" si="605"/>
        <v>45532.547222222202</v>
      </c>
      <c r="CG873" s="182" t="str">
        <f t="shared" si="606"/>
        <v/>
      </c>
      <c r="CH873" s="196"/>
      <c r="CI873" s="196"/>
      <c r="CJ873" s="196"/>
      <c r="CK873" s="196" t="e">
        <f t="shared" si="607"/>
        <v>#VALUE!</v>
      </c>
      <c r="CL873" s="196">
        <f t="shared" si="608"/>
        <v>4.8611110978526995E-3</v>
      </c>
      <c r="CM873" s="196" t="e">
        <f t="shared" si="609"/>
        <v>#VALUE!</v>
      </c>
      <c r="CN873" s="114"/>
      <c r="CO873" s="115" t="str">
        <f t="shared" si="610"/>
        <v/>
      </c>
      <c r="CP873" s="116" t="e">
        <f t="shared" si="611"/>
        <v>#VALUE!</v>
      </c>
      <c r="CQ873" s="117">
        <f t="shared" si="612"/>
        <v>0.54722222220152617</v>
      </c>
      <c r="CR873" s="117">
        <f t="shared" si="613"/>
        <v>45532.552083333299</v>
      </c>
      <c r="CS873" s="117" t="str">
        <f t="shared" si="614"/>
        <v/>
      </c>
      <c r="CT873" s="118">
        <f t="shared" si="615"/>
        <v>65566086.999999978</v>
      </c>
      <c r="CU873" s="118" t="e">
        <f t="shared" si="616"/>
        <v>#VALUE!</v>
      </c>
      <c r="CV873" s="118" t="e">
        <f t="shared" si="617"/>
        <v>#VALUE!</v>
      </c>
      <c r="CW873" s="119" t="e">
        <f t="shared" si="618"/>
        <v>#VALUE!</v>
      </c>
    </row>
    <row r="874" spans="1:101" ht="118.5" customHeight="1" x14ac:dyDescent="0.3">
      <c r="A874" s="160" t="str">
        <f>[4]SayfaKAY!C270</f>
        <v>KAY5+6</v>
      </c>
      <c r="B874" s="104" t="str">
        <f>[4]SayfaKAY!D270</f>
        <v>3878(7)</v>
      </c>
      <c r="C874" s="105" t="str">
        <f>[4]SayfaKAY!E270</f>
        <v>MA</v>
      </c>
      <c r="D874" s="105">
        <f>[4]SayfaKAY!F270</f>
        <v>15000</v>
      </c>
      <c r="E874" s="106" t="str">
        <f>[4]SayfaKAY!G270</f>
        <v>BOZ-KAY5+6-FF-269</v>
      </c>
      <c r="F874" s="193">
        <f t="shared" si="579"/>
        <v>45531</v>
      </c>
      <c r="G874" s="135">
        <f t="shared" si="580"/>
        <v>0.3129745370024466</v>
      </c>
      <c r="H874" s="235">
        <f>[4]SayfaKAY!H270</f>
        <v>45531.312974537002</v>
      </c>
      <c r="I874" s="104" t="str">
        <f>[4]SayfaKAY!I270</f>
        <v>Depo/Depot</v>
      </c>
      <c r="J874" s="103" t="str">
        <f>IF([4]SayfaKAY!J270="","",IF([4]SayfaKAY!J270="Müşteri","Notified by Customer","Notified by Bozankaya"))</f>
        <v>Notified by Customer</v>
      </c>
      <c r="K874" s="103" t="e">
        <f>VLOOKUP([4]SayfaKAY!L270,#REF!,2,FALSE)</f>
        <v>#REF!</v>
      </c>
      <c r="L874" s="165" t="str">
        <f>[4]SayfaKAY!X270</f>
        <v>NSC TEKNOLOJİ ve İNŞAAT LTD.ŞTİ.</v>
      </c>
      <c r="M874" s="107" t="str">
        <f t="shared" si="581"/>
        <v>KAY5+6-BOZ-KAY5+6-FF-269</v>
      </c>
      <c r="N874" s="105" t="str">
        <f>[4]SayfaKAY!M270</f>
        <v>Panel pc ekranları yok</v>
      </c>
      <c r="O874" s="166" t="str">
        <f>[4]SayfaKAY!P270</f>
        <v>C-Uyarı, sürüş devamlılığı</v>
      </c>
      <c r="P874" s="166" t="str">
        <f>[4]SayfaKAY!Q270</f>
        <v>C(Sisteme etki etmeyen arıza)</v>
      </c>
      <c r="Q874" s="166" t="str">
        <f>[4]SayfaKAY!R270</f>
        <v>N.A(Yaralanma yok)</v>
      </c>
      <c r="R874" s="132" t="str" cm="1">
        <f t="array" ref="R874">IF([4]SayfaKAY!U270="","",_xlfn.IFS([4]SayfaKAY!U270="Bozankaya","Bozankaya",[4]SayfaKAY!U270="Müşteri","Customer",[4]SayfaKAY!U270="Tedarikçi","Equipment Supplier"))</f>
        <v>Equipment Supplier</v>
      </c>
      <c r="S874" s="204" t="str">
        <f>[4]SayfaKAY!N270</f>
        <v>CA CB Kabinlere panel pc montajı yapılıp ıp ve kabin ayarları yapıldı</v>
      </c>
      <c r="T874" s="133" t="str">
        <f>[4]SayfaKAY!AD270</f>
        <v>*Ekipman değiştirilecek</v>
      </c>
      <c r="U874" s="132" t="str">
        <f>[4]SayfaKAY!W270</f>
        <v>Evet</v>
      </c>
      <c r="V874" s="108">
        <f>[4]SayfaKAY!AZ270</f>
        <v>1</v>
      </c>
      <c r="W874" s="136">
        <f t="shared" si="582"/>
        <v>45531</v>
      </c>
      <c r="X874" s="137" t="str">
        <f t="shared" si="583"/>
        <v>12:30</v>
      </c>
      <c r="Y874" s="235">
        <f>[4]SayfaKAY!AE270</f>
        <v>45531.521307870396</v>
      </c>
      <c r="Z874" s="192">
        <f t="shared" si="584"/>
        <v>45531</v>
      </c>
      <c r="AA874" s="110" t="str">
        <f t="shared" si="585"/>
        <v>14:00</v>
      </c>
      <c r="AB874" s="182">
        <f>[4]SayfaKAY!BA270</f>
        <v>45531.583333333299</v>
      </c>
      <c r="AC874" s="257">
        <f t="shared" si="586"/>
        <v>389.31666666758247</v>
      </c>
      <c r="AD874" s="111">
        <f t="shared" si="587"/>
        <v>45531</v>
      </c>
      <c r="AE874" s="111" t="str">
        <f t="shared" si="588"/>
        <v>14:00</v>
      </c>
      <c r="AF874" s="235">
        <f>[4]SayfaKAY!BA270</f>
        <v>45531.583333333299</v>
      </c>
      <c r="AG874" s="179" t="str">
        <f>[4]SayfaKAY!S270</f>
        <v>(I) İlk Defa Karşılaşılan Arıza</v>
      </c>
      <c r="AH874" s="178" t="str">
        <f t="shared" si="589"/>
        <v>Bu Arıza Aracın Servise Verilmesine Engel Değil</v>
      </c>
      <c r="AI874" s="163" t="str">
        <f>[4]SayfaKAY!AV270</f>
        <v/>
      </c>
      <c r="AJ874" s="164" t="str">
        <f t="shared" si="590"/>
        <v/>
      </c>
      <c r="AK874" s="164" t="str">
        <f t="shared" si="591"/>
        <v/>
      </c>
      <c r="AL874" s="112" t="str">
        <f>[4]SayfaKAY!AX270</f>
        <v/>
      </c>
      <c r="AM874" s="257" cm="1">
        <f t="array" ref="AM874">IFERROR(IF(AND(P874&lt;&gt;"D(Arıza Değil)",AH874="Bu Arıza Aracın Servise Verilmesine Engel Değil"),
IF(Z874-F874&gt;0,(AB874-Y874)*24*60,
IF(OR(AND(G874&gt;$AS$1,G874&lt;$AT$1),AND(G874&gt;$AU$1,G874&lt;$AV$1)),
(AF874-H874)*24*60,     BH:BH0)),        AN874),0)</f>
        <v>389.31666666758247</v>
      </c>
      <c r="AN874" s="257">
        <f t="shared" si="592"/>
        <v>389.31666666758247</v>
      </c>
      <c r="AO874" s="174" t="str">
        <f>[4]SayfaKAY!AG270</f>
        <v>NSC</v>
      </c>
      <c r="AP874" s="174" t="str">
        <f>[4]SayfaKAY!AI270</f>
        <v>E810-7145</v>
      </c>
      <c r="AQ874" s="174" t="str">
        <f>[4]SayfaKAY!AQ270</f>
        <v/>
      </c>
      <c r="AR874" s="174" t="str">
        <f>[4]SayfaKAY!AH270</f>
        <v>CCTV EKRANI</v>
      </c>
      <c r="AS874" s="174" t="str">
        <f>[4]SayfaKAY!AJ270</f>
        <v/>
      </c>
      <c r="AT874" s="175" t="str">
        <f>[4]SayfaKAY!AM270</f>
        <v/>
      </c>
      <c r="AU874" s="176" t="str">
        <f>[4]SayfaKAY!AL270</f>
        <v/>
      </c>
      <c r="AV874" s="176" t="str">
        <f>[4]SayfaKAY!AP270</f>
        <v/>
      </c>
      <c r="AW874" s="177" t="str">
        <f>[4]SayfaKAY!AT270</f>
        <v/>
      </c>
      <c r="AX874" s="194">
        <f t="shared" si="593"/>
        <v>4282.4833333434071</v>
      </c>
      <c r="AY874" s="168"/>
      <c r="AZ874" s="167"/>
      <c r="BA874" s="113"/>
      <c r="BB874" s="171"/>
      <c r="BC874" s="114"/>
      <c r="BD874" s="114"/>
      <c r="BE874" s="114"/>
      <c r="BF874" s="114"/>
      <c r="BG874" s="114"/>
      <c r="BH874" s="114" t="str">
        <f>IFERROR(FRACAS!AN273, "Hata Var")</f>
        <v/>
      </c>
      <c r="BI874" s="114"/>
      <c r="BJ874" s="114"/>
      <c r="BK874" s="105" t="str">
        <f>[4]SayfaKAY!AW270</f>
        <v/>
      </c>
      <c r="BL874" s="105" t="str">
        <f>[4]SayfaKAY!V270</f>
        <v>NSC</v>
      </c>
      <c r="BM874" s="114"/>
      <c r="BN874" s="171" t="str">
        <f t="shared" si="594"/>
        <v>x yok</v>
      </c>
      <c r="BO874" s="171" t="str">
        <f t="shared" si="595"/>
        <v>aynı gün giderilen arıza</v>
      </c>
      <c r="BP874" s="171" t="str">
        <f t="shared" si="596"/>
        <v>aynı gün giderilen arıza</v>
      </c>
      <c r="BQ874" s="226">
        <f t="shared" si="597"/>
        <v>300.00000008731149</v>
      </c>
      <c r="BR874" s="226">
        <f t="shared" si="598"/>
        <v>89.316666580270976</v>
      </c>
      <c r="BS874" s="226">
        <f t="shared" si="599"/>
        <v>389.31666666758247</v>
      </c>
      <c r="BT874" s="114"/>
      <c r="BU874" s="242"/>
      <c r="BV874" s="233">
        <f t="shared" si="600"/>
        <v>5</v>
      </c>
      <c r="BW874" s="226" t="str">
        <f t="shared" si="601"/>
        <v>Evet, çakışma var</v>
      </c>
      <c r="BX874" s="229"/>
      <c r="BY874" s="247">
        <f t="shared" si="602"/>
        <v>0.20833333339396631</v>
      </c>
      <c r="BZ874" s="247">
        <f t="shared" si="603"/>
        <v>6.2025462902965955E-2</v>
      </c>
      <c r="CA874" s="247">
        <f t="shared" si="604"/>
        <v>0.27035879629693227</v>
      </c>
      <c r="CB874" s="213"/>
      <c r="CC874" s="211"/>
      <c r="CD874" s="196"/>
      <c r="CE874" s="213">
        <v>269</v>
      </c>
      <c r="CF874" s="182">
        <f t="shared" si="605"/>
        <v>45531.312974537002</v>
      </c>
      <c r="CG874" s="182">
        <f t="shared" si="606"/>
        <v>45531.583333333299</v>
      </c>
      <c r="CH874" s="196"/>
      <c r="CI874" s="196"/>
      <c r="CJ874" s="196"/>
      <c r="CK874" s="196">
        <f t="shared" si="607"/>
        <v>6.2025462902965955E-2</v>
      </c>
      <c r="CL874" s="196">
        <f t="shared" si="608"/>
        <v>0.20833333339396631</v>
      </c>
      <c r="CM874" s="196">
        <f t="shared" si="609"/>
        <v>0.27035879629693227</v>
      </c>
      <c r="CN874" s="114"/>
      <c r="CO874" s="115">
        <f t="shared" si="610"/>
        <v>389.31666666758247</v>
      </c>
      <c r="CP874" s="116">
        <f t="shared" si="611"/>
        <v>3.7215277741779573</v>
      </c>
      <c r="CQ874" s="117">
        <f t="shared" si="612"/>
        <v>0.3129745370024466</v>
      </c>
      <c r="CR874" s="117">
        <f t="shared" si="613"/>
        <v>45531.521307870396</v>
      </c>
      <c r="CS874" s="117">
        <f t="shared" si="614"/>
        <v>45531.583333333299</v>
      </c>
      <c r="CT874" s="118">
        <f t="shared" si="615"/>
        <v>65564940.000000089</v>
      </c>
      <c r="CU874" s="118">
        <f t="shared" si="616"/>
        <v>89.316666580270976</v>
      </c>
      <c r="CV874" s="118">
        <f t="shared" si="617"/>
        <v>65565029.31666667</v>
      </c>
      <c r="CW874" s="119">
        <f t="shared" si="618"/>
        <v>0.99999863773924136</v>
      </c>
    </row>
    <row r="875" spans="1:101" ht="118.5" customHeight="1" x14ac:dyDescent="0.3">
      <c r="A875" s="160" t="str">
        <f>[4]SayfaKAY!C342</f>
        <v>KAY5+6</v>
      </c>
      <c r="B875" s="104" t="str">
        <f>[4]SayfaKAY!D342</f>
        <v>3872(1)</v>
      </c>
      <c r="C875" s="105" t="str">
        <f>[4]SayfaKAY!E342</f>
        <v>MA</v>
      </c>
      <c r="D875" s="105">
        <f>[4]SayfaKAY!F342</f>
        <v>80347</v>
      </c>
      <c r="E875" s="106" t="str">
        <f>[4]SayfaKAY!G342</f>
        <v>BOZ-KAY5+6-FF-341</v>
      </c>
      <c r="F875" s="193">
        <f t="shared" si="579"/>
        <v>45531</v>
      </c>
      <c r="G875" s="135">
        <f t="shared" si="580"/>
        <v>0.61805555559840286</v>
      </c>
      <c r="H875" s="235">
        <f>[4]SayfaKAY!H342</f>
        <v>45531.618055555598</v>
      </c>
      <c r="I875" s="104" t="str">
        <f>[4]SayfaKAY!I342</f>
        <v>Hat/Line</v>
      </c>
      <c r="J875" s="103" t="str">
        <f>IF([4]SayfaKAY!J342="","",IF([4]SayfaKAY!J342="Müşteri","Notified by Customer","Notified by Bozankaya"))</f>
        <v>Notified by Customer</v>
      </c>
      <c r="K875" s="103" t="e">
        <f>VLOOKUP([4]SayfaKAY!L342,#REF!,2,FALSE)</f>
        <v>#REF!</v>
      </c>
      <c r="L875" s="165" t="str">
        <f>[4]SayfaKAY!X342</f>
        <v>GENERAL TEKNİK ELEKTRONİK TESİSAT</v>
      </c>
      <c r="M875" s="107" t="str">
        <f t="shared" si="581"/>
        <v>KAY5+6-BOZ-KAY5+6-FF-341</v>
      </c>
      <c r="N875" s="105" t="str">
        <f>[4]SayfaKAY!M342</f>
        <v>CA KABİNDEN ARAÇ HSCB KAPATMADI. ARAÇ RESETLENİNCE DÜZELDİ. İLDEM-ORG 17:28 SEFERİ 1 SEFERDE 4 DAKİKA TEHİR OLUŞTU.</v>
      </c>
      <c r="O875" s="166" t="str">
        <f>[4]SayfaKAY!P342</f>
        <v>A-Sürüşü engeller</v>
      </c>
      <c r="P875" s="166" t="str">
        <f>[4]SayfaKAY!Q342</f>
        <v>B(Servisten çekmeye etki eden arıza)</v>
      </c>
      <c r="Q875" s="166" t="str">
        <f>[4]SayfaKAY!R342</f>
        <v>N.A(Yaralanma yok)</v>
      </c>
      <c r="R875" s="132" t="str" cm="1">
        <f t="array" ref="R875">IF([4]SayfaKAY!U342="","",_xlfn.IFS([4]SayfaKAY!U342="Bozankaya","Bozankaya",[4]SayfaKAY!U342="Müşteri","Customer",[4]SayfaKAY!U342="Tedarikçi","Equipment Supplier"))</f>
        <v>Bozankaya</v>
      </c>
      <c r="S875" s="204" t="str">
        <f>[4]SayfaKAY!N342</f>
        <v>ARAÇ KONTROLLERİ YAPILDI. KAMERA KAYDI ALINDI. MAKİNİST ARACIN HSCB AÇMA KOMUTUNA 2 KEZ AÇMA KOMUTU VERİYOR. ÖNDEKİ ARAÇ AÇMA KOMUTUNU ALGILIYOR ANCAK ÇOK SERİ AÇMA KOMUTU VERDİĞİ İÇİN ARKADAKİ ARAÇ HSCB DURUMUNU ALGILAMIYOR. BAŞKA MAKİNİST GELİP ARACI RESETLEYİP HSCB KAPATMA KOMUTU VERİYOR. ARAÇ NORMAL ŞEKİLDE HAREKET EDİYOR.</v>
      </c>
      <c r="T875" s="133" t="str">
        <f>[4]SayfaKAY!AD342</f>
        <v>*Arıza çözülecek</v>
      </c>
      <c r="U875" s="132" t="str">
        <f>[4]SayfaKAY!W342</f>
        <v>Evet</v>
      </c>
      <c r="V875" s="108">
        <f>[4]SayfaKAY!AZ342</f>
        <v>2</v>
      </c>
      <c r="W875" s="136">
        <f t="shared" si="582"/>
        <v>45532</v>
      </c>
      <c r="X875" s="137" t="str">
        <f t="shared" si="583"/>
        <v>05:00</v>
      </c>
      <c r="Y875" s="235">
        <f>[4]SayfaKAY!AE342</f>
        <v>45532.208333333299</v>
      </c>
      <c r="Z875" s="192">
        <f t="shared" si="584"/>
        <v>45532</v>
      </c>
      <c r="AA875" s="110" t="str">
        <f t="shared" si="585"/>
        <v>06:30</v>
      </c>
      <c r="AB875" s="182">
        <f>[4]SayfaKAY!BA342</f>
        <v>45532.270833333299</v>
      </c>
      <c r="AC875" s="257">
        <f t="shared" si="586"/>
        <v>939.99999988940544</v>
      </c>
      <c r="AD875" s="111">
        <f t="shared" si="587"/>
        <v>45532</v>
      </c>
      <c r="AE875" s="111" t="str">
        <f t="shared" si="588"/>
        <v>06:30</v>
      </c>
      <c r="AF875" s="235">
        <f>[4]SayfaKAY!BA342</f>
        <v>45532.270833333299</v>
      </c>
      <c r="AG875" s="179" t="str">
        <f>[4]SayfaKAY!S342</f>
        <v>(I) İlk Defa Karşılaşılan Arıza</v>
      </c>
      <c r="AH875" s="178" t="str">
        <f t="shared" si="589"/>
        <v>Bu Arıza Aracın Servise Verilmesine Engel</v>
      </c>
      <c r="AI875" s="163" t="str">
        <f>[4]SayfaKAY!AV342</f>
        <v/>
      </c>
      <c r="AJ875" s="164" t="str">
        <f t="shared" si="590"/>
        <v/>
      </c>
      <c r="AK875" s="164" t="str">
        <f t="shared" si="591"/>
        <v/>
      </c>
      <c r="AL875" s="112" t="str">
        <f>[4]SayfaKAY!AX342</f>
        <v/>
      </c>
      <c r="AM875" s="257" cm="1">
        <f t="array" ref="AM875">IFERROR(IF(AND(P875&lt;&gt;"D(Arıza Değil)",AH875="Bu Arıza Aracın Servise Verilmesine Engel Değil"),
IF(Z875-F875&gt;0,(AB875-Y875)*24*60,
IF(OR(AND(G875&gt;$AS$1,G875&lt;$AT$1),AND(G875&gt;$AU$1,G875&lt;$AV$1)),
(AF875-H875)*24*60,     BH:BH0)),        AN875),0)</f>
        <v>939.99999988940544</v>
      </c>
      <c r="AN875" s="257">
        <f t="shared" si="592"/>
        <v>939.99999988940544</v>
      </c>
      <c r="AO875" s="174" t="str">
        <f>[4]SayfaKAY!AG342</f>
        <v>Bozankaya</v>
      </c>
      <c r="AP875" s="174" t="str">
        <f>[4]SayfaKAY!AI342</f>
        <v>E300-7346</v>
      </c>
      <c r="AQ875" s="174" t="str">
        <f>[4]SayfaKAY!AQ342</f>
        <v/>
      </c>
      <c r="AR875" s="174" t="str">
        <f>[4]SayfaKAY!AH342</f>
        <v>SOL KOLÇAK BUTON PANELİ KOMPLESİ</v>
      </c>
      <c r="AS875" s="174">
        <f>[4]SayfaKAY!AJ342</f>
        <v>1</v>
      </c>
      <c r="AT875" s="175" t="str">
        <f>[4]SayfaKAY!AM342</f>
        <v/>
      </c>
      <c r="AU875" s="176" t="str">
        <f>[4]SayfaKAY!AL342</f>
        <v/>
      </c>
      <c r="AV875" s="176">
        <f>[4]SayfaKAY!AP342</f>
        <v>45532.25</v>
      </c>
      <c r="AW875" s="177" t="str">
        <f>[4]SayfaKAY!AT342</f>
        <v/>
      </c>
      <c r="AX875" s="194">
        <f t="shared" si="593"/>
        <v>20679.99999756692</v>
      </c>
      <c r="AY875" s="168"/>
      <c r="AZ875" s="167"/>
      <c r="BA875" s="113"/>
      <c r="BB875" s="171"/>
      <c r="BC875" s="114"/>
      <c r="BD875" s="114"/>
      <c r="BE875" s="114"/>
      <c r="BF875" s="114"/>
      <c r="BG875" s="114"/>
      <c r="BH875" s="114" t="str">
        <f>IFERROR(FRACAS!AN345, "Hata Var")</f>
        <v/>
      </c>
      <c r="BI875" s="114"/>
      <c r="BJ875" s="114"/>
      <c r="BK875" s="105" t="str">
        <f>[4]SayfaKAY!AW342</f>
        <v/>
      </c>
      <c r="BL875" s="105" t="str">
        <f>[4]SayfaKAY!V342</f>
        <v>Üretim</v>
      </c>
      <c r="BM875" s="114"/>
      <c r="BN875" s="171" t="str">
        <f t="shared" si="594"/>
        <v>x yok</v>
      </c>
      <c r="BO875" s="171" t="str">
        <f t="shared" si="595"/>
        <v>aynı gün giderilen arıza</v>
      </c>
      <c r="BP875" s="171" t="str">
        <f t="shared" si="596"/>
        <v>Bir günden fazla süren arıza</v>
      </c>
      <c r="BQ875" s="226">
        <f t="shared" si="597"/>
        <v>849.99999988940544</v>
      </c>
      <c r="BR875" s="226">
        <f t="shared" si="598"/>
        <v>90</v>
      </c>
      <c r="BS875" s="226">
        <f t="shared" si="599"/>
        <v>939.99999988940544</v>
      </c>
      <c r="BT875" s="114"/>
      <c r="BU875" s="242"/>
      <c r="BV875" s="233">
        <f t="shared" si="600"/>
        <v>8</v>
      </c>
      <c r="BW875" s="226" t="str">
        <f t="shared" si="601"/>
        <v>Evet, çakışma var</v>
      </c>
      <c r="BX875" s="229"/>
      <c r="BY875" s="247">
        <f t="shared" si="602"/>
        <v>0.590277777700976</v>
      </c>
      <c r="BZ875" s="247">
        <f t="shared" si="603"/>
        <v>6.25E-2</v>
      </c>
      <c r="CA875" s="247">
        <f t="shared" si="604"/>
        <v>0.652777777700976</v>
      </c>
      <c r="CB875" s="213"/>
      <c r="CC875" s="211"/>
      <c r="CD875" s="196"/>
      <c r="CE875" s="213">
        <v>341</v>
      </c>
      <c r="CF875" s="182">
        <f t="shared" si="605"/>
        <v>45531.618055555598</v>
      </c>
      <c r="CG875" s="182">
        <f t="shared" si="606"/>
        <v>45532.270833333299</v>
      </c>
      <c r="CH875" s="196"/>
      <c r="CI875" s="196"/>
      <c r="CJ875" s="196"/>
      <c r="CK875" s="196">
        <f t="shared" si="607"/>
        <v>6.25E-2</v>
      </c>
      <c r="CL875" s="196">
        <f t="shared" si="608"/>
        <v>0.590277777700976</v>
      </c>
      <c r="CM875" s="196">
        <f t="shared" si="609"/>
        <v>0.652777777700976</v>
      </c>
      <c r="CN875" s="114"/>
      <c r="CO875" s="115">
        <f t="shared" si="610"/>
        <v>939.99999988940544</v>
      </c>
      <c r="CP875" s="116">
        <f t="shared" si="611"/>
        <v>3.75</v>
      </c>
      <c r="CQ875" s="117">
        <f t="shared" si="612"/>
        <v>0.61805555559840286</v>
      </c>
      <c r="CR875" s="117">
        <f t="shared" si="613"/>
        <v>45532.208333333299</v>
      </c>
      <c r="CS875" s="117">
        <f t="shared" si="614"/>
        <v>45532.270833333299</v>
      </c>
      <c r="CT875" s="118">
        <f t="shared" si="615"/>
        <v>65565489.999999888</v>
      </c>
      <c r="CU875" s="118">
        <f t="shared" si="616"/>
        <v>90</v>
      </c>
      <c r="CV875" s="118">
        <f t="shared" si="617"/>
        <v>65565579.999999888</v>
      </c>
      <c r="CW875" s="119">
        <f t="shared" si="618"/>
        <v>0.9999986273285465</v>
      </c>
    </row>
    <row r="876" spans="1:101" ht="118.5" customHeight="1" x14ac:dyDescent="0.3">
      <c r="A876" s="160" t="str">
        <f>[4]SayfaKAY!C268</f>
        <v>KAY5+6</v>
      </c>
      <c r="B876" s="104" t="str">
        <f>[4]SayfaKAY!D268</f>
        <v>3875(4)</v>
      </c>
      <c r="C876" s="105" t="str">
        <f>[4]SayfaKAY!E268</f>
        <v>MA</v>
      </c>
      <c r="D876" s="105">
        <f>[4]SayfaKAY!F268</f>
        <v>34800</v>
      </c>
      <c r="E876" s="106" t="str">
        <f>[4]SayfaKAY!G268</f>
        <v>BOZ-KAY5+6-FF-267</v>
      </c>
      <c r="F876" s="193">
        <f t="shared" si="579"/>
        <v>45530</v>
      </c>
      <c r="G876" s="135">
        <f t="shared" si="580"/>
        <v>0.22569444440159714</v>
      </c>
      <c r="H876" s="235">
        <f>[4]SayfaKAY!H268</f>
        <v>45530.225694444402</v>
      </c>
      <c r="I876" s="104" t="str">
        <f>[4]SayfaKAY!I268</f>
        <v>Depo/Depot</v>
      </c>
      <c r="J876" s="103" t="str">
        <f>IF([4]SayfaKAY!J268="","",IF([4]SayfaKAY!J268="Müşteri","Notified by Customer","Notified by Bozankaya"))</f>
        <v>Notified by Customer</v>
      </c>
      <c r="K876" s="103" t="e">
        <f>VLOOKUP([4]SayfaKAY!L268,#REF!,2,FALSE)</f>
        <v>#REF!</v>
      </c>
      <c r="L876" s="165" t="str">
        <f>[4]SayfaKAY!X268</f>
        <v>NSC TEKNOLOJİ ve İNŞAAT LTD.ŞTİ.</v>
      </c>
      <c r="M876" s="107" t="str">
        <f t="shared" si="581"/>
        <v>KAY5+6-BOZ-KAY5+6-FF-267</v>
      </c>
      <c r="N876" s="105" t="str">
        <f>[4]SayfaKAY!M268</f>
        <v>Aracın NVR arızalı</v>
      </c>
      <c r="O876" s="166" t="str">
        <f>[4]SayfaKAY!P268</f>
        <v>C-Uyarı, sürüş devamlılığı</v>
      </c>
      <c r="P876" s="166" t="str">
        <f>[4]SayfaKAY!Q268</f>
        <v>C(Sisteme etki etmeyen arıza)</v>
      </c>
      <c r="Q876" s="166" t="str">
        <f>[4]SayfaKAY!R268</f>
        <v>N.A(Yaralanma yok)</v>
      </c>
      <c r="R876" s="132" t="str" cm="1">
        <f t="array" ref="R876">IF([4]SayfaKAY!U268="","",_xlfn.IFS([4]SayfaKAY!U268="Bozankaya","Bozankaya",[4]SayfaKAY!U268="Müşteri","Customer",[4]SayfaKAY!U268="Tedarikçi","Equipment Supplier"))</f>
        <v>Equipment Supplier</v>
      </c>
      <c r="S876" s="204" t="str">
        <f>[4]SayfaKAY!N268</f>
        <v>Araç NVR resetlendi.Arıza devamlılığı görülmedi</v>
      </c>
      <c r="T876" s="133" t="str">
        <f>[4]SayfaKAY!AD268</f>
        <v>*Arıza çözülecek</v>
      </c>
      <c r="U876" s="132" t="str">
        <f>[4]SayfaKAY!W268</f>
        <v>Evet</v>
      </c>
      <c r="V876" s="108">
        <f>[4]SayfaKAY!AZ268</f>
        <v>1</v>
      </c>
      <c r="W876" s="136">
        <f t="shared" si="582"/>
        <v>45531</v>
      </c>
      <c r="X876" s="137" t="str">
        <f t="shared" si="583"/>
        <v>12:05</v>
      </c>
      <c r="Y876" s="235">
        <f>[4]SayfaKAY!AE268</f>
        <v>45531.503865740699</v>
      </c>
      <c r="Z876" s="192">
        <f t="shared" si="584"/>
        <v>45531</v>
      </c>
      <c r="AA876" s="110" t="str">
        <f t="shared" si="585"/>
        <v>13:00</v>
      </c>
      <c r="AB876" s="182">
        <f>[4]SayfaKAY!BA268</f>
        <v>45531.541666666701</v>
      </c>
      <c r="AC876" s="257">
        <f t="shared" si="586"/>
        <v>1895.0000001105946</v>
      </c>
      <c r="AD876" s="111">
        <f t="shared" si="587"/>
        <v>45531</v>
      </c>
      <c r="AE876" s="111" t="str">
        <f t="shared" si="588"/>
        <v>13:00</v>
      </c>
      <c r="AF876" s="235">
        <f>[4]SayfaKAY!BA268</f>
        <v>45531.541666666701</v>
      </c>
      <c r="AG876" s="179" t="str">
        <f>[4]SayfaKAY!S268</f>
        <v>(I) İlk Defa Karşılaşılan Arıza</v>
      </c>
      <c r="AH876" s="178" t="str">
        <f t="shared" si="589"/>
        <v>Bu Arıza Aracın Servise Verilmesine Engel Değil</v>
      </c>
      <c r="AI876" s="163" t="str">
        <f>[4]SayfaKAY!AV268</f>
        <v/>
      </c>
      <c r="AJ876" s="164" t="str">
        <f t="shared" si="590"/>
        <v/>
      </c>
      <c r="AK876" s="164" t="str">
        <f t="shared" si="591"/>
        <v/>
      </c>
      <c r="AL876" s="112" t="str">
        <f>[4]SayfaKAY!AX268</f>
        <v/>
      </c>
      <c r="AM876" s="257" cm="1">
        <f t="array" ref="AM876">IFERROR(IF(AND(P876&lt;&gt;"D(Arıza Değil)",AH876="Bu Arıza Aracın Servise Verilmesine Engel Değil"),
IF(Z876-F876&gt;0,(AB876-Y876)*24*60,
IF(OR(AND(G876&gt;$AS$1,G876&lt;$AT$1),AND(G876&gt;$AU$1,G876&lt;$AV$1)),
(AF876-H876)*24*60,     BH:BH0)),        AN876),0)</f>
        <v>54.433333443012089</v>
      </c>
      <c r="AN876" s="257">
        <f t="shared" si="592"/>
        <v>1895.0000001105946</v>
      </c>
      <c r="AO876" s="174" t="str">
        <f>[4]SayfaKAY!AG268</f>
        <v>NSC</v>
      </c>
      <c r="AP876" s="174" t="str">
        <f>[4]SayfaKAY!AI268</f>
        <v>E810-7002</v>
      </c>
      <c r="AQ876" s="174" t="str">
        <f>[4]SayfaKAY!AQ268</f>
        <v/>
      </c>
      <c r="AR876" s="174" t="str">
        <f>[4]SayfaKAY!AH268</f>
        <v>XKAYIT CİHAZI(NVR)</v>
      </c>
      <c r="AS876" s="174" t="str">
        <f>[4]SayfaKAY!AJ268</f>
        <v/>
      </c>
      <c r="AT876" s="175" t="str">
        <f>[4]SayfaKAY!AM268</f>
        <v/>
      </c>
      <c r="AU876" s="176" t="str">
        <f>[4]SayfaKAY!AL268</f>
        <v/>
      </c>
      <c r="AV876" s="176" t="str">
        <f>[4]SayfaKAY!AP268</f>
        <v/>
      </c>
      <c r="AW876" s="177" t="str">
        <f>[4]SayfaKAY!AT268</f>
        <v/>
      </c>
      <c r="AX876" s="194">
        <f t="shared" si="593"/>
        <v>20845.00000121654</v>
      </c>
      <c r="AY876" s="168"/>
      <c r="AZ876" s="167"/>
      <c r="BA876" s="113"/>
      <c r="BB876" s="171"/>
      <c r="BC876" s="114"/>
      <c r="BD876" s="114"/>
      <c r="BE876" s="114"/>
      <c r="BF876" s="114"/>
      <c r="BG876" s="114"/>
      <c r="BH876" s="114" t="str">
        <f>IFERROR(FRACAS!AN271, "Hata Var")</f>
        <v/>
      </c>
      <c r="BI876" s="114"/>
      <c r="BJ876" s="114"/>
      <c r="BK876" s="105" t="str">
        <f>[4]SayfaKAY!AW268</f>
        <v/>
      </c>
      <c r="BL876" s="105" t="str">
        <f>[4]SayfaKAY!V268</f>
        <v>NSC</v>
      </c>
      <c r="BM876" s="114"/>
      <c r="BN876" s="171" t="str">
        <f t="shared" si="594"/>
        <v>x yok</v>
      </c>
      <c r="BO876" s="171" t="b">
        <f t="shared" si="595"/>
        <v>0</v>
      </c>
      <c r="BP876" s="171" t="str">
        <f t="shared" si="596"/>
        <v>Bir günden fazla süren arıza</v>
      </c>
      <c r="BQ876" s="226">
        <f t="shared" si="597"/>
        <v>1840.5666666675825</v>
      </c>
      <c r="BR876" s="226">
        <f t="shared" si="598"/>
        <v>54.433333443012089</v>
      </c>
      <c r="BS876" s="226">
        <f t="shared" si="599"/>
        <v>1895.0000001105946</v>
      </c>
      <c r="BT876" s="114"/>
      <c r="BU876" s="242"/>
      <c r="BV876" s="233">
        <f t="shared" si="600"/>
        <v>16</v>
      </c>
      <c r="BW876" s="226" t="str">
        <f t="shared" si="601"/>
        <v>Evet, çakışma var</v>
      </c>
      <c r="BX876" s="229"/>
      <c r="BY876" s="247">
        <f t="shared" si="602"/>
        <v>1.2781712962969323</v>
      </c>
      <c r="BZ876" s="247">
        <f t="shared" si="603"/>
        <v>3.7800926002091728E-2</v>
      </c>
      <c r="CA876" s="247">
        <f t="shared" si="604"/>
        <v>1.315972222299024</v>
      </c>
      <c r="CB876" s="213"/>
      <c r="CC876" s="211"/>
      <c r="CD876" s="196"/>
      <c r="CE876" s="213">
        <v>267</v>
      </c>
      <c r="CF876" s="182">
        <f t="shared" si="605"/>
        <v>45530.225694444402</v>
      </c>
      <c r="CG876" s="182">
        <f t="shared" si="606"/>
        <v>45531.541666666701</v>
      </c>
      <c r="CH876" s="196"/>
      <c r="CI876" s="196"/>
      <c r="CJ876" s="196"/>
      <c r="CK876" s="196">
        <f t="shared" si="607"/>
        <v>3.7800926002091728E-2</v>
      </c>
      <c r="CL876" s="196">
        <f t="shared" si="608"/>
        <v>1.2781712962969323</v>
      </c>
      <c r="CM876" s="196">
        <f t="shared" si="609"/>
        <v>1.315972222299024</v>
      </c>
      <c r="CN876" s="114"/>
      <c r="CO876" s="115">
        <f t="shared" si="610"/>
        <v>1895.0000001105946</v>
      </c>
      <c r="CP876" s="116">
        <f t="shared" si="611"/>
        <v>2.2680555601255037</v>
      </c>
      <c r="CQ876" s="117">
        <f t="shared" si="612"/>
        <v>0.22569444440159714</v>
      </c>
      <c r="CR876" s="117">
        <f t="shared" si="613"/>
        <v>45531.503865740699</v>
      </c>
      <c r="CS876" s="117">
        <f t="shared" si="614"/>
        <v>45531.541666666701</v>
      </c>
      <c r="CT876" s="118">
        <f t="shared" si="615"/>
        <v>65565040.56666667</v>
      </c>
      <c r="CU876" s="118">
        <f t="shared" si="616"/>
        <v>54.433333443012089</v>
      </c>
      <c r="CV876" s="118">
        <f t="shared" si="617"/>
        <v>65565095.000000112</v>
      </c>
      <c r="CW876" s="119">
        <f t="shared" si="618"/>
        <v>0.99999916978182612</v>
      </c>
    </row>
    <row r="877" spans="1:101" ht="118.5" customHeight="1" x14ac:dyDescent="0.3">
      <c r="A877" s="160" t="str">
        <f>[4]SayfaKAY!C269</f>
        <v>KAY5+6</v>
      </c>
      <c r="B877" s="104" t="str">
        <f>[4]SayfaKAY!D269</f>
        <v>3875(4)</v>
      </c>
      <c r="C877" s="105" t="str">
        <f>[4]SayfaKAY!E269</f>
        <v>MA</v>
      </c>
      <c r="D877" s="105">
        <f>[4]SayfaKAY!F269</f>
        <v>57800</v>
      </c>
      <c r="E877" s="106" t="str">
        <f>[4]SayfaKAY!G269</f>
        <v>BOZ-KAY5+6-FF-268</v>
      </c>
      <c r="F877" s="134">
        <f t="shared" si="579"/>
        <v>45530</v>
      </c>
      <c r="G877" s="135">
        <f t="shared" si="580"/>
        <v>0.64583333329937886</v>
      </c>
      <c r="H877" s="235">
        <f>[4]SayfaKAY!H269</f>
        <v>45530.645833333299</v>
      </c>
      <c r="I877" s="104" t="str">
        <f>[4]SayfaKAY!I269</f>
        <v>Hat/Line</v>
      </c>
      <c r="J877" s="103" t="str">
        <f>IF([4]SayfaKAY!J269="","",IF([4]SayfaKAY!J269="Müşteri","Notified by Customer","Notified by Bozankaya"))</f>
        <v>Notified by Customer</v>
      </c>
      <c r="K877" s="103" t="e">
        <f>VLOOKUP([4]SayfaKAY!L269,#REF!,2,FALSE)</f>
        <v>#REF!</v>
      </c>
      <c r="L877" s="165" t="str">
        <f>[4]SayfaKAY!X269</f>
        <v>NSC TEKNOLOJİ ve İNŞAAT LTD.ŞTİ.</v>
      </c>
      <c r="M877" s="107" t="str">
        <f t="shared" si="581"/>
        <v>KAY5+6-BOZ-KAY5+6-FF-268</v>
      </c>
      <c r="N877" s="105" t="str">
        <f>[4]SayfaKAY!M269</f>
        <v>KABİN CA KAMERA GÖRÜNTÜLERİ GELMİYOR.</v>
      </c>
      <c r="O877" s="166" t="str">
        <f>[4]SayfaKAY!P269</f>
        <v>A-Sürüşü engeller</v>
      </c>
      <c r="P877" s="166" t="str">
        <f>[4]SayfaKAY!Q269</f>
        <v>B(Servisten çekmeye etki eden arıza)</v>
      </c>
      <c r="Q877" s="166" t="str">
        <f>[4]SayfaKAY!R269</f>
        <v>N.A(Yaralanma yok)</v>
      </c>
      <c r="R877" s="132" t="str" cm="1">
        <f t="array" ref="R877">IF([4]SayfaKAY!U269="","",_xlfn.IFS([4]SayfaKAY!U269="Bozankaya","Bozankaya",[4]SayfaKAY!U269="Müşteri","Customer",[4]SayfaKAY!U269="Tedarikçi","Equipment Supplier"))</f>
        <v>Equipment Supplier</v>
      </c>
      <c r="S877" s="204" t="str">
        <f>[4]SayfaKAY!N269</f>
        <v>PANEL PC DE PROGRAM 5 DEFA ARKA ARKAYA AÇILMIŞ BU NEDENLE DONMA YAPMIŞ DÜZELTİLDİ.</v>
      </c>
      <c r="T877" s="133" t="str">
        <f>[4]SayfaKAY!AD269</f>
        <v>*Ekipman tamir edilecek</v>
      </c>
      <c r="U877" s="132" t="str">
        <f>[4]SayfaKAY!W269</f>
        <v/>
      </c>
      <c r="V877" s="108">
        <f>[4]SayfaKAY!AZ269</f>
        <v>1</v>
      </c>
      <c r="W877" s="136">
        <f t="shared" si="582"/>
        <v>45530</v>
      </c>
      <c r="X877" s="137" t="str">
        <f t="shared" si="583"/>
        <v>16:00</v>
      </c>
      <c r="Y877" s="235">
        <f>[4]SayfaKAY!AE269</f>
        <v>45530.666666666701</v>
      </c>
      <c r="Z877" s="109">
        <f t="shared" si="584"/>
        <v>45530</v>
      </c>
      <c r="AA877" s="110" t="str">
        <f t="shared" si="585"/>
        <v>17:00</v>
      </c>
      <c r="AB877" s="182">
        <f>[4]SayfaKAY!BA269</f>
        <v>45530.708333333299</v>
      </c>
      <c r="AC877" s="257">
        <f t="shared" si="586"/>
        <v>90</v>
      </c>
      <c r="AD877" s="111">
        <f t="shared" si="587"/>
        <v>45530</v>
      </c>
      <c r="AE877" s="111" t="str">
        <f t="shared" si="588"/>
        <v>17:00</v>
      </c>
      <c r="AF877" s="235">
        <f>[4]SayfaKAY!BA269</f>
        <v>45530.708333333299</v>
      </c>
      <c r="AG877" s="179" t="str">
        <f>[4]SayfaKAY!S269</f>
        <v>(III) Farklı Araçlarda Tekrarlayan Arıza</v>
      </c>
      <c r="AH877" s="178" t="str">
        <f t="shared" si="589"/>
        <v>Bu Arıza Aracın Servise Verilmesine Engel</v>
      </c>
      <c r="AI877" s="163" t="str">
        <f>[4]SayfaKAY!AV269</f>
        <v/>
      </c>
      <c r="AJ877" s="164" t="str">
        <f t="shared" si="590"/>
        <v/>
      </c>
      <c r="AK877" s="164" t="str">
        <f t="shared" si="591"/>
        <v/>
      </c>
      <c r="AL877" s="112" t="str">
        <f>[4]SayfaKAY!AX269</f>
        <v/>
      </c>
      <c r="AM877" s="257" cm="1">
        <f t="array" ref="AM877">IFERROR(IF(AND(P877&lt;&gt;"D(Arıza Değil)",AH877="Bu Arıza Aracın Servise Verilmesine Engel Değil"),
IF(Z877-F877&gt;0,(AB877-Y877)*24*60,
IF(OR(AND(G877&gt;$AS$1,G877&lt;$AT$1),AND(G877&gt;$AU$1,G877&lt;$AV$1)),
(AF877-H877)*24*60,     BH:BH0)),        AN877),0)</f>
        <v>90</v>
      </c>
      <c r="AN877" s="257">
        <f t="shared" si="592"/>
        <v>90</v>
      </c>
      <c r="AO877" s="174" t="str">
        <f>[4]SayfaKAY!AG269</f>
        <v>NSC</v>
      </c>
      <c r="AP877" s="174" t="str">
        <f>[4]SayfaKAY!AI269</f>
        <v>E810-7145</v>
      </c>
      <c r="AQ877" s="174" t="str">
        <f>[4]SayfaKAY!AQ269</f>
        <v/>
      </c>
      <c r="AR877" s="174" t="str">
        <f>[4]SayfaKAY!AH269</f>
        <v>CCTV EKRANI</v>
      </c>
      <c r="AS877" s="174" t="str">
        <f>[4]SayfaKAY!AJ269</f>
        <v/>
      </c>
      <c r="AT877" s="175" t="str">
        <f>[4]SayfaKAY!AM269</f>
        <v/>
      </c>
      <c r="AU877" s="176" t="str">
        <f>[4]SayfaKAY!AL269</f>
        <v/>
      </c>
      <c r="AV877" s="176" t="str">
        <f>[4]SayfaKAY!AP269</f>
        <v/>
      </c>
      <c r="AW877" s="177" t="str">
        <f>[4]SayfaKAY!AT269</f>
        <v/>
      </c>
      <c r="AX877" s="194">
        <f t="shared" si="593"/>
        <v>990</v>
      </c>
      <c r="AY877" s="168"/>
      <c r="AZ877" s="167"/>
      <c r="BA877" s="113"/>
      <c r="BB877" s="171" t="str">
        <f>IF($AQ$1="X", IF(AND(G877&gt;=$AS$1,G877&lt;=$AT$1),IF(P877&lt;&gt;"D(Arıza Değil)",AC877,0), IF(AND(G877&gt;=$AU$1,G877&lt;=$AV$1),IF(P877&lt;&gt;"D(Arıza Değil)",AC877,0), "")), "")</f>
        <v/>
      </c>
      <c r="BC877" s="114"/>
      <c r="BD877" s="114"/>
      <c r="BE877" s="114"/>
      <c r="BF877" s="114"/>
      <c r="BG877" s="114"/>
      <c r="BH877" s="114" t="str">
        <f>IFERROR(FRACAS!AN272, "Hata Var")</f>
        <v/>
      </c>
      <c r="BI877" s="114"/>
      <c r="BJ877" s="114"/>
      <c r="BK877" s="105" t="str">
        <f>[4]SayfaKAY!AW269</f>
        <v/>
      </c>
      <c r="BL877" s="105" t="str">
        <f>[4]SayfaKAY!V269</f>
        <v>NSC</v>
      </c>
      <c r="BM877" s="114"/>
      <c r="BN877" s="171" t="str">
        <f t="shared" si="594"/>
        <v>x yok</v>
      </c>
      <c r="BO877" s="171" t="str">
        <f t="shared" si="595"/>
        <v>aynı gün giderilen arıza</v>
      </c>
      <c r="BP877" s="171" t="str">
        <f t="shared" si="596"/>
        <v>aynı gün giderilen arıza</v>
      </c>
      <c r="BQ877" s="226">
        <f t="shared" si="597"/>
        <v>30.00000009778887</v>
      </c>
      <c r="BR877" s="226">
        <f t="shared" si="598"/>
        <v>59.99999990221113</v>
      </c>
      <c r="BS877" s="226">
        <f t="shared" si="599"/>
        <v>90</v>
      </c>
      <c r="BT877" s="114"/>
      <c r="BU877" s="242"/>
      <c r="BV877" s="233">
        <f t="shared" si="600"/>
        <v>16</v>
      </c>
      <c r="BW877" s="226" t="str">
        <f t="shared" si="601"/>
        <v>Evet, çakışma var</v>
      </c>
      <c r="BX877" s="229"/>
      <c r="BY877" s="247">
        <f t="shared" si="602"/>
        <v>2.0833333401242271E-2</v>
      </c>
      <c r="BZ877" s="247">
        <f t="shared" si="603"/>
        <v>4.1666666598757729E-2</v>
      </c>
      <c r="CA877" s="247">
        <f t="shared" si="604"/>
        <v>6.25E-2</v>
      </c>
      <c r="CB877" s="213"/>
      <c r="CC877" s="211"/>
      <c r="CD877" s="196"/>
      <c r="CE877" s="213">
        <v>268</v>
      </c>
      <c r="CF877" s="182">
        <f t="shared" si="605"/>
        <v>45530.645833333299</v>
      </c>
      <c r="CG877" s="182">
        <f t="shared" si="606"/>
        <v>45530.708333333299</v>
      </c>
      <c r="CH877" s="196"/>
      <c r="CI877" s="196"/>
      <c r="CJ877" s="196"/>
      <c r="CK877" s="196">
        <f t="shared" si="607"/>
        <v>4.1666666598757729E-2</v>
      </c>
      <c r="CL877" s="196">
        <f t="shared" si="608"/>
        <v>2.0833333401242271E-2</v>
      </c>
      <c r="CM877" s="196">
        <f t="shared" si="609"/>
        <v>6.25E-2</v>
      </c>
      <c r="CN877" s="114"/>
      <c r="CO877" s="115">
        <f t="shared" si="610"/>
        <v>90</v>
      </c>
      <c r="CP877" s="116">
        <f t="shared" si="611"/>
        <v>2.4999999959254637</v>
      </c>
      <c r="CQ877" s="117">
        <f t="shared" si="612"/>
        <v>0.64583333329937886</v>
      </c>
      <c r="CR877" s="117">
        <f t="shared" si="613"/>
        <v>45530.666666666701</v>
      </c>
      <c r="CS877" s="117">
        <f t="shared" si="614"/>
        <v>45530.708333333299</v>
      </c>
      <c r="CT877" s="118">
        <f t="shared" si="615"/>
        <v>65563230.000000097</v>
      </c>
      <c r="CU877" s="118">
        <f t="shared" si="616"/>
        <v>59.99999990221113</v>
      </c>
      <c r="CV877" s="118">
        <f t="shared" si="617"/>
        <v>65563290</v>
      </c>
      <c r="CW877" s="119">
        <f t="shared" si="618"/>
        <v>0.9999990848537359</v>
      </c>
    </row>
    <row r="878" spans="1:101" ht="118.5" customHeight="1" x14ac:dyDescent="0.3">
      <c r="A878" s="160" t="str">
        <f>[4]SayfaKAY!C357</f>
        <v>KAY5+6</v>
      </c>
      <c r="B878" s="104" t="str">
        <f>[4]SayfaKAY!D357</f>
        <v>3881(10)</v>
      </c>
      <c r="C878" s="105" t="str">
        <f>[4]SayfaKAY!E357</f>
        <v>MB</v>
      </c>
      <c r="D878" s="105">
        <f>[4]SayfaKAY!F357</f>
        <v>30765</v>
      </c>
      <c r="E878" s="106" t="str">
        <f>[4]SayfaKAY!G357</f>
        <v>BOZ-KAY5+6-FF-356</v>
      </c>
      <c r="F878" s="134">
        <f t="shared" si="579"/>
        <v>45530</v>
      </c>
      <c r="G878" s="135">
        <f t="shared" si="580"/>
        <v>0.5361111110978527</v>
      </c>
      <c r="H878" s="235">
        <f>[4]SayfaKAY!H357</f>
        <v>45530.536111111098</v>
      </c>
      <c r="I878" s="104" t="str">
        <f>[4]SayfaKAY!I357</f>
        <v>Hat/Line</v>
      </c>
      <c r="J878" s="103" t="str">
        <f>IF([4]SayfaKAY!J357="","",IF([4]SayfaKAY!J357="Müşteri","Notified by Customer","Notified by Bozankaya"))</f>
        <v>Notified by Customer</v>
      </c>
      <c r="K878" s="103" t="e">
        <f>VLOOKUP([4]SayfaKAY!L357,#REF!,2,FALSE)</f>
        <v>#REF!</v>
      </c>
      <c r="L878" s="165" t="str">
        <f>[4]SayfaKAY!X357</f>
        <v>MEDCOM SP. Z O.O.</v>
      </c>
      <c r="M878" s="107" t="str">
        <f t="shared" si="581"/>
        <v>KAY5+6-BOZ-KAY5+6-FF-356</v>
      </c>
      <c r="N878" s="105" t="str">
        <f>[4]SayfaKAY!M357</f>
        <v>KABİN EL TOTMANI BASILI KALIYOR. AYRICA TOTMAN UYARISINI BAZEN VERİYOR BAZEN VERMİYOR BU NEDENLE ARAÇ RAY FRENİ UYGULUYOR.</v>
      </c>
      <c r="O878" s="166" t="str">
        <f>[4]SayfaKAY!P357</f>
        <v>A-Sürüşü engeller</v>
      </c>
      <c r="P878" s="166" t="str">
        <f>[4]SayfaKAY!Q357</f>
        <v>A(Hareket etmeyi engelleyen arıza)</v>
      </c>
      <c r="Q878" s="166" t="str">
        <f>[4]SayfaKAY!R357</f>
        <v>N.A(Yaralanma yok)</v>
      </c>
      <c r="R878" s="132" t="str" cm="1">
        <f t="array" ref="R878">IF([4]SayfaKAY!U357="","",_xlfn.IFS([4]SayfaKAY!U357="Bozankaya","Bozankaya",[4]SayfaKAY!U357="Müşteri","Customer",[4]SayfaKAY!U357="Tedarikçi","Equipment Supplier"))</f>
        <v>Equipment Supplier</v>
      </c>
      <c r="S878" s="204" t="str">
        <f>[4]SayfaKAY!N357</f>
        <v>TCMS VERSİYON 40 YÜKLENDİ.</v>
      </c>
      <c r="T878" s="133" t="str">
        <f>[4]SayfaKAY!AD357</f>
        <v>Yeni yazılım yüklendi</v>
      </c>
      <c r="U878" s="132" t="str">
        <f>[4]SayfaKAY!W357</f>
        <v>Evet</v>
      </c>
      <c r="V878" s="108">
        <f>[4]SayfaKAY!AZ357</f>
        <v>2</v>
      </c>
      <c r="W878" s="136">
        <f t="shared" si="582"/>
        <v>45533</v>
      </c>
      <c r="X878" s="137" t="str">
        <f t="shared" si="583"/>
        <v>05:00</v>
      </c>
      <c r="Y878" s="235">
        <f>[4]SayfaKAY!AE357</f>
        <v>45533.208333333299</v>
      </c>
      <c r="Z878" s="109">
        <f t="shared" si="584"/>
        <v>45533</v>
      </c>
      <c r="AA878" s="110" t="str">
        <f t="shared" si="585"/>
        <v>11:00</v>
      </c>
      <c r="AB878" s="182">
        <f>[4]SayfaKAY!BA357</f>
        <v>45533.458333333299</v>
      </c>
      <c r="AC878" s="257">
        <f t="shared" si="586"/>
        <v>4207.9999999701977</v>
      </c>
      <c r="AD878" s="111">
        <f t="shared" si="587"/>
        <v>45533</v>
      </c>
      <c r="AE878" s="111" t="str">
        <f t="shared" si="588"/>
        <v>11:00</v>
      </c>
      <c r="AF878" s="235">
        <f>[4]SayfaKAY!BA357</f>
        <v>45533.458333333299</v>
      </c>
      <c r="AG878" s="179" t="str">
        <f>[4]SayfaKAY!S357</f>
        <v>(I) İlk Defa Karşılaşılan Arıza</v>
      </c>
      <c r="AH878" s="178" t="str">
        <f t="shared" si="589"/>
        <v>Bu Arıza Aracın Servise Verilmesine Engel</v>
      </c>
      <c r="AI878" s="163" t="str">
        <f>[4]SayfaKAY!AV357</f>
        <v/>
      </c>
      <c r="AJ878" s="164" t="str">
        <f t="shared" si="590"/>
        <v/>
      </c>
      <c r="AK878" s="164" t="str">
        <f t="shared" si="591"/>
        <v/>
      </c>
      <c r="AL878" s="112" t="str">
        <f>[4]SayfaKAY!AX357</f>
        <v/>
      </c>
      <c r="AM878" s="257" cm="1">
        <f t="array" ref="AM878">IFERROR(IF(AND(P878&lt;&gt;"D(Arıza Değil)",AH878="Bu Arıza Aracın Servise Verilmesine Engel Değil"),
IF(Z878-F878&gt;0,(AB878-Y878)*24*60,
IF(OR(AND(G878&gt;$AS$1,G878&lt;$AT$1),AND(G878&gt;$AU$1,G878&lt;$AV$1)),
(AF878-H878)*24*60,     BH:BH0)),        AN878),0)</f>
        <v>4207.9999999701977</v>
      </c>
      <c r="AN878" s="257">
        <f t="shared" si="592"/>
        <v>4207.9999999701977</v>
      </c>
      <c r="AO878" s="174" t="str">
        <f>[4]SayfaKAY!AG357</f>
        <v>MEDCOM</v>
      </c>
      <c r="AP878" s="174" t="str">
        <f>[4]SayfaKAY!AI357</f>
        <v>E300-7001</v>
      </c>
      <c r="AQ878" s="174" t="str">
        <f>[4]SayfaKAY!AQ357</f>
        <v/>
      </c>
      <c r="AR878" s="174" t="str">
        <f>[4]SayfaKAY!AH357</f>
        <v>MASTER CONTRROLER S334 C36B</v>
      </c>
      <c r="AS878" s="174">
        <f>[4]SayfaKAY!AJ357</f>
        <v>1</v>
      </c>
      <c r="AT878" s="175" t="str">
        <f>[4]SayfaKAY!AM357</f>
        <v/>
      </c>
      <c r="AU878" s="176" t="str">
        <f>[4]SayfaKAY!AL357</f>
        <v/>
      </c>
      <c r="AV878" s="176" t="str">
        <f>[4]SayfaKAY!AP357</f>
        <v/>
      </c>
      <c r="AW878" s="177" t="str">
        <f>[4]SayfaKAY!AT357</f>
        <v/>
      </c>
      <c r="AX878" s="194">
        <f t="shared" si="593"/>
        <v>92575.999999344349</v>
      </c>
      <c r="AY878" s="168"/>
      <c r="AZ878" s="167"/>
      <c r="BA878" s="113"/>
      <c r="BB878" s="171" t="str">
        <f>IF($AQ$1="X", IF(AND(G878&gt;=$AS$1,G878&lt;=$AT$1),IF(P878&lt;&gt;"D(Arıza Değil)",AC878,0), IF(AND(G878&gt;=$AU$1,G878&lt;=$AV$1),IF(P878&lt;&gt;"D(Arıza Değil)",AC878,0), "")), "")</f>
        <v/>
      </c>
      <c r="BC878" s="114"/>
      <c r="BD878" s="114"/>
      <c r="BE878" s="114"/>
      <c r="BF878" s="114"/>
      <c r="BG878" s="114"/>
      <c r="BH878" s="114" t="str">
        <f>IFERROR(FRACAS!AN360, "Hata Var")</f>
        <v/>
      </c>
      <c r="BI878" s="114"/>
      <c r="BJ878" s="114"/>
      <c r="BK878" s="105" t="str">
        <f>[4]SayfaKAY!AW357</f>
        <v/>
      </c>
      <c r="BL878" s="105" t="str">
        <f>[4]SayfaKAY!V357</f>
        <v>MEDCOM SP. Z O.O.</v>
      </c>
      <c r="BM878" s="114"/>
      <c r="BN878" s="171" t="str">
        <f t="shared" si="594"/>
        <v>x yok</v>
      </c>
      <c r="BO878" s="171" t="b">
        <f t="shared" si="595"/>
        <v>0</v>
      </c>
      <c r="BP878" s="171" t="str">
        <f t="shared" si="596"/>
        <v>Bir günden fazla süren arıza</v>
      </c>
      <c r="BQ878" s="226">
        <f t="shared" si="597"/>
        <v>3847.9999999701977</v>
      </c>
      <c r="BR878" s="226">
        <f t="shared" si="598"/>
        <v>360</v>
      </c>
      <c r="BS878" s="226">
        <f t="shared" si="599"/>
        <v>4207.9999999701977</v>
      </c>
      <c r="BT878" s="114"/>
      <c r="BU878" s="242"/>
      <c r="BV878" s="233">
        <f t="shared" si="600"/>
        <v>7</v>
      </c>
      <c r="BW878" s="226" t="str">
        <f t="shared" si="601"/>
        <v>Evet, çakışma var</v>
      </c>
      <c r="BX878" s="229"/>
      <c r="BY878" s="247">
        <f t="shared" si="602"/>
        <v>2.6722222222015262</v>
      </c>
      <c r="BZ878" s="247">
        <f t="shared" si="603"/>
        <v>0.25</v>
      </c>
      <c r="CA878" s="247">
        <f t="shared" si="604"/>
        <v>2.9222222222015262</v>
      </c>
      <c r="CB878" s="213"/>
      <c r="CC878" s="211"/>
      <c r="CD878" s="196"/>
      <c r="CE878" s="213">
        <v>356</v>
      </c>
      <c r="CF878" s="182">
        <f t="shared" si="605"/>
        <v>45530.536111111098</v>
      </c>
      <c r="CG878" s="182">
        <f t="shared" si="606"/>
        <v>45533.458333333299</v>
      </c>
      <c r="CH878" s="196"/>
      <c r="CI878" s="196"/>
      <c r="CJ878" s="196"/>
      <c r="CK878" s="196">
        <f t="shared" si="607"/>
        <v>0.25</v>
      </c>
      <c r="CL878" s="196">
        <f t="shared" si="608"/>
        <v>2.6722222222015262</v>
      </c>
      <c r="CM878" s="196">
        <f t="shared" si="609"/>
        <v>2.9222222222015262</v>
      </c>
      <c r="CN878" s="114"/>
      <c r="CO878" s="115">
        <f t="shared" si="610"/>
        <v>4207.9999999701977</v>
      </c>
      <c r="CP878" s="116">
        <f t="shared" si="611"/>
        <v>15</v>
      </c>
      <c r="CQ878" s="117">
        <f t="shared" si="612"/>
        <v>0.5361111110978527</v>
      </c>
      <c r="CR878" s="117">
        <f t="shared" si="613"/>
        <v>45533.208333333299</v>
      </c>
      <c r="CS878" s="117">
        <f t="shared" si="614"/>
        <v>45533.458333333299</v>
      </c>
      <c r="CT878" s="118">
        <f t="shared" si="615"/>
        <v>65567047.99999997</v>
      </c>
      <c r="CU878" s="118">
        <f t="shared" si="616"/>
        <v>360</v>
      </c>
      <c r="CV878" s="118">
        <f t="shared" si="617"/>
        <v>65567407.99999997</v>
      </c>
      <c r="CW878" s="119">
        <f t="shared" si="618"/>
        <v>0.99999450946726454</v>
      </c>
    </row>
    <row r="879" spans="1:101" ht="118.5" customHeight="1" x14ac:dyDescent="0.3">
      <c r="A879" s="160" t="str">
        <f>[4]SayfaKAY!C267</f>
        <v>KAY5+6</v>
      </c>
      <c r="B879" s="104" t="str">
        <f>[4]SayfaKAY!D267</f>
        <v>3877(6)</v>
      </c>
      <c r="C879" s="105" t="str">
        <f>[4]SayfaKAY!E267</f>
        <v>P</v>
      </c>
      <c r="D879" s="105">
        <f>[4]SayfaKAY!F267</f>
        <v>54400</v>
      </c>
      <c r="E879" s="106" t="str">
        <f>[4]SayfaKAY!G267</f>
        <v>BOZ-KAY5+6-FF-266</v>
      </c>
      <c r="F879" s="134">
        <f t="shared" si="579"/>
        <v>45526</v>
      </c>
      <c r="G879" s="135">
        <f t="shared" si="580"/>
        <v>0.21041666669771075</v>
      </c>
      <c r="H879" s="235">
        <f>[4]SayfaKAY!H267</f>
        <v>45526.210416666698</v>
      </c>
      <c r="I879" s="104" t="str">
        <f>[4]SayfaKAY!I267</f>
        <v>Hat/Line</v>
      </c>
      <c r="J879" s="103" t="str">
        <f>IF([4]SayfaKAY!J267="","",IF([4]SayfaKAY!J267="Müşteri","Notified by Customer","Notified by Bozankaya"))</f>
        <v>Notified by Customer</v>
      </c>
      <c r="K879" s="103" t="e">
        <f>VLOOKUP([4]SayfaKAY!L267,#REF!,2,FALSE)</f>
        <v>#REF!</v>
      </c>
      <c r="L879" s="165" t="str">
        <f>[4]SayfaKAY!X267</f>
        <v>STEMMANN-POLSKA SP. Z O.O.</v>
      </c>
      <c r="M879" s="107" t="str">
        <f t="shared" si="581"/>
        <v>KAY5+6-BOZ-KAY5+6-FF-266</v>
      </c>
      <c r="N879" s="105" t="str">
        <f>[4]SayfaKAY!M267</f>
        <v>ARAÇ İSTASYONDA RESETLENDİ ARAÇ HSCB KAPATMADI 1 SEFER İPTALİ OLDU.</v>
      </c>
      <c r="O879" s="166" t="str">
        <f>[4]SayfaKAY!P267</f>
        <v>A-Sürüşü engeller</v>
      </c>
      <c r="P879" s="166" t="str">
        <f>[4]SayfaKAY!Q267</f>
        <v>B(Servisten çekmeye etki eden arıza)</v>
      </c>
      <c r="Q879" s="166" t="str">
        <f>[4]SayfaKAY!R267</f>
        <v>N.A(Yaralanma yok)</v>
      </c>
      <c r="R879" s="132" t="str" cm="1">
        <f t="array" ref="R879">IF([4]SayfaKAY!U267="","",_xlfn.IFS([4]SayfaKAY!U267="Bozankaya","Bozankaya",[4]SayfaKAY!U267="Müşteri","Customer",[4]SayfaKAY!U267="Tedarikçi","Equipment Supplier"))</f>
        <v>Bozankaya</v>
      </c>
      <c r="S879" s="204" t="str">
        <f>[4]SayfaKAY!N267</f>
        <v>PANTOGRAF BASKI AYARI YAPILDI. TEST EDİLDİ.</v>
      </c>
      <c r="T879" s="133" t="str">
        <f>[4]SayfaKAY!AD267</f>
        <v>*Ekipman tamir edilecek</v>
      </c>
      <c r="U879" s="132" t="str">
        <f>[4]SayfaKAY!W267</f>
        <v>Evet</v>
      </c>
      <c r="V879" s="108">
        <f>[4]SayfaKAY!AZ267</f>
        <v>1</v>
      </c>
      <c r="W879" s="136">
        <f t="shared" si="582"/>
        <v>45526</v>
      </c>
      <c r="X879" s="137" t="str">
        <f t="shared" si="583"/>
        <v>11:18</v>
      </c>
      <c r="Y879" s="235">
        <f>[4]SayfaKAY!AE267</f>
        <v>45526.471516203703</v>
      </c>
      <c r="Z879" s="109">
        <f t="shared" si="584"/>
        <v>45526</v>
      </c>
      <c r="AA879" s="110" t="str">
        <f t="shared" si="585"/>
        <v>13:30</v>
      </c>
      <c r="AB879" s="182">
        <f>[4]SayfaKAY!BA267</f>
        <v>45526.5625</v>
      </c>
      <c r="AC879" s="257">
        <f t="shared" si="586"/>
        <v>506.99999995529652</v>
      </c>
      <c r="AD879" s="111">
        <f t="shared" si="587"/>
        <v>45526</v>
      </c>
      <c r="AE879" s="111" t="str">
        <f t="shared" si="588"/>
        <v>13:30</v>
      </c>
      <c r="AF879" s="235">
        <f>[4]SayfaKAY!BA267</f>
        <v>45526.5625</v>
      </c>
      <c r="AG879" s="179" t="str">
        <f>[4]SayfaKAY!S267</f>
        <v>(I) İlk Defa Karşılaşılan Arıza</v>
      </c>
      <c r="AH879" s="178" t="str">
        <f t="shared" si="589"/>
        <v>Bu Arıza Aracın Servise Verilmesine Engel</v>
      </c>
      <c r="AI879" s="163" t="str">
        <f>[4]SayfaKAY!AV267</f>
        <v/>
      </c>
      <c r="AJ879" s="164" t="str">
        <f t="shared" si="590"/>
        <v/>
      </c>
      <c r="AK879" s="164" t="str">
        <f t="shared" si="591"/>
        <v/>
      </c>
      <c r="AL879" s="112" t="str">
        <f>[4]SayfaKAY!AX267</f>
        <v/>
      </c>
      <c r="AM879" s="257" cm="1">
        <f t="array" ref="AM879">IFERROR(IF(AND(P879&lt;&gt;"D(Arıza Değil)",AH879="Bu Arıza Aracın Servise Verilmesine Engel Değil"),
IF(Z879-F879&gt;0,(AB879-Y879)*24*60,
IF(OR(AND(G879&gt;$AS$1,G879&lt;$AT$1),AND(G879&gt;$AU$1,G879&lt;$AV$1)),
(AF879-H879)*24*60,     BH:BH0)),        AN879),0)</f>
        <v>506.99999995529652</v>
      </c>
      <c r="AN879" s="257">
        <f t="shared" si="592"/>
        <v>506.99999995529652</v>
      </c>
      <c r="AO879" s="174" t="str">
        <f>[4]SayfaKAY!AG267</f>
        <v>STEMMAN-TECHNIC</v>
      </c>
      <c r="AP879" s="174" t="str">
        <f>[4]SayfaKAY!AI267</f>
        <v>P710-7019</v>
      </c>
      <c r="AQ879" s="174" t="str">
        <f>[4]SayfaKAY!AQ267</f>
        <v/>
      </c>
      <c r="AR879" s="174" t="str">
        <f>[4]SayfaKAY!AH267</f>
        <v>PANTOGRAF KOMPLESI</v>
      </c>
      <c r="AS879" s="174" t="str">
        <f>[4]SayfaKAY!AJ267</f>
        <v/>
      </c>
      <c r="AT879" s="175" t="str">
        <f>[4]SayfaKAY!AM267</f>
        <v/>
      </c>
      <c r="AU879" s="176" t="str">
        <f>[4]SayfaKAY!AL267</f>
        <v/>
      </c>
      <c r="AV879" s="176" t="str">
        <f>[4]SayfaKAY!AP267</f>
        <v/>
      </c>
      <c r="AW879" s="177" t="str">
        <f>[4]SayfaKAY!AT267</f>
        <v/>
      </c>
      <c r="AX879" s="194">
        <f t="shared" si="593"/>
        <v>5576.9999995082617</v>
      </c>
      <c r="AY879" s="168"/>
      <c r="AZ879" s="167"/>
      <c r="BA879" s="113"/>
      <c r="BB879" s="171" t="str">
        <f>IF($AQ$1="X", IF(AND(G879&gt;=$AS$1,G879&lt;=$AT$1),IF(P879&lt;&gt;"D(Arıza Değil)",AC879,0), IF(AND(G879&gt;=$AU$1,G879&lt;=$AV$1),IF(P879&lt;&gt;"D(Arıza Değil)",AC879,0), "")), "")</f>
        <v/>
      </c>
      <c r="BC879" s="114"/>
      <c r="BD879" s="114"/>
      <c r="BE879" s="114"/>
      <c r="BF879" s="114"/>
      <c r="BG879" s="114"/>
      <c r="BH879" s="114" t="str">
        <f>IFERROR(FRACAS!AN270, "Hata Var")</f>
        <v/>
      </c>
      <c r="BI879" s="114"/>
      <c r="BJ879" s="114"/>
      <c r="BK879" s="105" t="str">
        <f>[4]SayfaKAY!AW267</f>
        <v/>
      </c>
      <c r="BL879" s="105" t="str">
        <f>[4]SayfaKAY!V267</f>
        <v>Üretim</v>
      </c>
      <c r="BM879" s="114"/>
      <c r="BN879" s="171" t="str">
        <f t="shared" si="594"/>
        <v>x yok</v>
      </c>
      <c r="BO879" s="171" t="b">
        <f t="shared" si="595"/>
        <v>0</v>
      </c>
      <c r="BP879" s="171" t="b">
        <f t="shared" si="596"/>
        <v>0</v>
      </c>
      <c r="BQ879" s="226">
        <f t="shared" si="597"/>
        <v>375.98333328729495</v>
      </c>
      <c r="BR879" s="226">
        <f t="shared" si="598"/>
        <v>131.01666666800156</v>
      </c>
      <c r="BS879" s="226">
        <f t="shared" si="599"/>
        <v>506.99999995529652</v>
      </c>
      <c r="BT879" s="114"/>
      <c r="BU879" s="242"/>
      <c r="BV879" s="233">
        <f t="shared" si="600"/>
        <v>12</v>
      </c>
      <c r="BW879" s="226" t="str">
        <f t="shared" si="601"/>
        <v>Evet, çakışma var</v>
      </c>
      <c r="BX879" s="229"/>
      <c r="BY879" s="247">
        <f t="shared" si="602"/>
        <v>0.26109953700506594</v>
      </c>
      <c r="BZ879" s="247">
        <f t="shared" si="603"/>
        <v>9.0983796297223307E-2</v>
      </c>
      <c r="CA879" s="247">
        <f t="shared" si="604"/>
        <v>0.35208333330228925</v>
      </c>
      <c r="CB879" s="213"/>
      <c r="CC879" s="211"/>
      <c r="CD879" s="196"/>
      <c r="CE879" s="213">
        <v>266</v>
      </c>
      <c r="CF879" s="182">
        <f t="shared" si="605"/>
        <v>45526.210416666698</v>
      </c>
      <c r="CG879" s="182">
        <f t="shared" si="606"/>
        <v>45526.5625</v>
      </c>
      <c r="CH879" s="196"/>
      <c r="CI879" s="196"/>
      <c r="CJ879" s="196"/>
      <c r="CK879" s="196">
        <f t="shared" si="607"/>
        <v>9.0983796297223307E-2</v>
      </c>
      <c r="CL879" s="196">
        <f t="shared" si="608"/>
        <v>0.26109953700506594</v>
      </c>
      <c r="CM879" s="196">
        <f t="shared" si="609"/>
        <v>0.35208333330228925</v>
      </c>
      <c r="CN879" s="114"/>
      <c r="CO879" s="115">
        <f t="shared" si="610"/>
        <v>506.99999995529652</v>
      </c>
      <c r="CP879" s="116">
        <f t="shared" si="611"/>
        <v>5.4590277778333984</v>
      </c>
      <c r="CQ879" s="117">
        <f t="shared" si="612"/>
        <v>0.21041666669771075</v>
      </c>
      <c r="CR879" s="117">
        <f t="shared" si="613"/>
        <v>45526.471516203703</v>
      </c>
      <c r="CS879" s="117">
        <f t="shared" si="614"/>
        <v>45526.5625</v>
      </c>
      <c r="CT879" s="118">
        <f t="shared" si="615"/>
        <v>65557815.98333329</v>
      </c>
      <c r="CU879" s="118">
        <f t="shared" si="616"/>
        <v>131.01666666800156</v>
      </c>
      <c r="CV879" s="118">
        <f t="shared" si="617"/>
        <v>65557946.999999955</v>
      </c>
      <c r="CW879" s="119">
        <f t="shared" si="618"/>
        <v>0.99999800151358209</v>
      </c>
    </row>
    <row r="880" spans="1:101" ht="118.5" customHeight="1" x14ac:dyDescent="0.3">
      <c r="A880" s="160" t="str">
        <f>[4]SayfaKAY!C354</f>
        <v>KAY5+6</v>
      </c>
      <c r="B880" s="104" t="str">
        <f>[4]SayfaKAY!D354</f>
        <v>3874(3)</v>
      </c>
      <c r="C880" s="105" t="str">
        <f>[4]SayfaKAY!E354</f>
        <v>MA</v>
      </c>
      <c r="D880" s="105">
        <f>[4]SayfaKAY!F354</f>
        <v>84392</v>
      </c>
      <c r="E880" s="106" t="str">
        <f>[4]SayfaKAY!G354</f>
        <v>BOZ-KAY5+6-FF-353</v>
      </c>
      <c r="F880" s="193">
        <f t="shared" si="579"/>
        <v>45526</v>
      </c>
      <c r="G880" s="135">
        <f t="shared" si="580"/>
        <v>0.44027777780138422</v>
      </c>
      <c r="H880" s="235">
        <f>[4]SayfaKAY!H354</f>
        <v>45526.440277777801</v>
      </c>
      <c r="I880" s="104" t="str">
        <f>[4]SayfaKAY!I354</f>
        <v>Hat/Line</v>
      </c>
      <c r="J880" s="103" t="str">
        <f>IF([4]SayfaKAY!J354="","",IF([4]SayfaKAY!J354="Müşteri","Notified by Customer","Notified by Bozankaya"))</f>
        <v>Notified by Customer</v>
      </c>
      <c r="K880" s="103" t="e">
        <f>VLOOKUP([4]SayfaKAY!L354,#REF!,2,FALSE)</f>
        <v>#REF!</v>
      </c>
      <c r="L880" s="165" t="str">
        <f>[4]SayfaKAY!X354</f>
        <v>ELTESAN ELEKTRO MEKANİK SOĞUTMA SAN</v>
      </c>
      <c r="M880" s="107" t="str">
        <f t="shared" si="581"/>
        <v>KAY5+6-BOZ-KAY5+6-FF-353</v>
      </c>
      <c r="N880" s="105" t="str">
        <f>[4]SayfaKAY!M354</f>
        <v>YOLCU BÖLÜMÜ KLİMALAR ÇALIŞMIYOR. MAKİNİST KONTROLÜN DE ARAÇ İÇERİSİNİN SICAK OLDUĞUNU BİLDİRDİ ARAÇ RESETLENDİ DEĞİŞME OLMADI. YOLCU ŞİKAYETİ.</v>
      </c>
      <c r="O880" s="166" t="str">
        <f>[4]SayfaKAY!P354</f>
        <v>C-Uyarı, sürüş devamlılığı</v>
      </c>
      <c r="P880" s="166" t="str">
        <f>[4]SayfaKAY!Q354</f>
        <v>B(Servisten çekmeye etki eden arıza)</v>
      </c>
      <c r="Q880" s="166" t="str">
        <f>[4]SayfaKAY!R354</f>
        <v>N.A(Yaralanma yok)</v>
      </c>
      <c r="R880" s="132" t="str" cm="1">
        <f t="array" ref="R880">IF([4]SayfaKAY!U354="","",_xlfn.IFS([4]SayfaKAY!U354="Bozankaya","Bozankaya",[4]SayfaKAY!U354="Müşteri","Customer",[4]SayfaKAY!U354="Tedarikçi","Equipment Supplier"))</f>
        <v>Equipment Supplier</v>
      </c>
      <c r="S880" s="204" t="str">
        <f>[4]SayfaKAY!N354</f>
        <v>MASTERCARD SICAKLIĞI -3258 OKUYORDU. SİGORTADAN RESETLENDİ. DÜZELDİ.</v>
      </c>
      <c r="T880" s="133" t="str">
        <f>[4]SayfaKAY!AD354</f>
        <v>*Arıza çözülecek</v>
      </c>
      <c r="U880" s="132" t="str">
        <f>[4]SayfaKAY!W354</f>
        <v>Evet</v>
      </c>
      <c r="V880" s="108">
        <f>[4]SayfaKAY!AZ354</f>
        <v>1</v>
      </c>
      <c r="W880" s="136">
        <f t="shared" si="582"/>
        <v>45526</v>
      </c>
      <c r="X880" s="137" t="str">
        <f t="shared" si="583"/>
        <v>11:00</v>
      </c>
      <c r="Y880" s="235">
        <f>[4]SayfaKAY!AE354</f>
        <v>45526.458333333299</v>
      </c>
      <c r="Z880" s="192">
        <f t="shared" si="584"/>
        <v>45526</v>
      </c>
      <c r="AA880" s="110" t="str">
        <f t="shared" si="585"/>
        <v>12:00</v>
      </c>
      <c r="AB880" s="182">
        <f>[4]SayfaKAY!BA354</f>
        <v>45526.5</v>
      </c>
      <c r="AC880" s="257">
        <f t="shared" si="586"/>
        <v>85.999999966006726</v>
      </c>
      <c r="AD880" s="111">
        <f t="shared" si="587"/>
        <v>45526</v>
      </c>
      <c r="AE880" s="111" t="str">
        <f t="shared" si="588"/>
        <v>12:00</v>
      </c>
      <c r="AF880" s="235">
        <f>[4]SayfaKAY!BA354</f>
        <v>45526.5</v>
      </c>
      <c r="AG880" s="179" t="str">
        <f>[4]SayfaKAY!S354</f>
        <v>(III) Farklı Araçlarda Tekrarlayan Arıza</v>
      </c>
      <c r="AH880" s="178" t="str">
        <f t="shared" si="589"/>
        <v>Bu Arıza Aracın Servise Verilmesine Engel</v>
      </c>
      <c r="AI880" s="163" t="str">
        <f>[4]SayfaKAY!AV354</f>
        <v/>
      </c>
      <c r="AJ880" s="164" t="str">
        <f t="shared" si="590"/>
        <v/>
      </c>
      <c r="AK880" s="164" t="str">
        <f t="shared" si="591"/>
        <v/>
      </c>
      <c r="AL880" s="112" t="str">
        <f>[4]SayfaKAY!AX354</f>
        <v/>
      </c>
      <c r="AM880" s="257" cm="1">
        <f t="array" ref="AM880">IFERROR(IF(AND(P880&lt;&gt;"D(Arıza Değil)",AH880="Bu Arıza Aracın Servise Verilmesine Engel Değil"),
IF(Z880-F880&gt;0,(AB880-Y880)*24*60,
IF(OR(AND(G880&gt;$AS$1,G880&lt;$AT$1),AND(G880&gt;$AU$1,G880&lt;$AV$1)),
(AF880-H880)*24*60,     BH:BH0)),        AN880),0)</f>
        <v>85.999999966006726</v>
      </c>
      <c r="AN880" s="257">
        <f t="shared" si="592"/>
        <v>85.999999966006726</v>
      </c>
      <c r="AO880" s="174" t="str">
        <f>[4]SayfaKAY!AG354</f>
        <v>Eltesan</v>
      </c>
      <c r="AP880" s="174" t="str">
        <f>[4]SayfaKAY!AI354</f>
        <v>H500-7240</v>
      </c>
      <c r="AQ880" s="174" t="str">
        <f>[4]SayfaKAY!AQ354</f>
        <v/>
      </c>
      <c r="AR880" s="174" t="str">
        <f>[4]SayfaKAY!AH354</f>
        <v>KLIMA UNITESİ /Eltesan/Hispacold 41,5 kW</v>
      </c>
      <c r="AS880" s="174">
        <f>[4]SayfaKAY!AJ354</f>
        <v>1</v>
      </c>
      <c r="AT880" s="175" t="str">
        <f>[4]SayfaKAY!AM354</f>
        <v/>
      </c>
      <c r="AU880" s="176" t="str">
        <f>[4]SayfaKAY!AL354</f>
        <v/>
      </c>
      <c r="AV880" s="176" t="str">
        <f>[4]SayfaKAY!AP354</f>
        <v/>
      </c>
      <c r="AW880" s="177" t="str">
        <f>[4]SayfaKAY!AT354</f>
        <v/>
      </c>
      <c r="AX880" s="194">
        <f t="shared" si="593"/>
        <v>945.99999962607399</v>
      </c>
      <c r="AY880" s="168"/>
      <c r="AZ880" s="167"/>
      <c r="BA880" s="113"/>
      <c r="BB880" s="171"/>
      <c r="BC880" s="114"/>
      <c r="BD880" s="114"/>
      <c r="BE880" s="114"/>
      <c r="BF880" s="114"/>
      <c r="BG880" s="114"/>
      <c r="BH880" s="114" t="str">
        <f>IFERROR(FRACAS!AN357, "Hata Var")</f>
        <v/>
      </c>
      <c r="BI880" s="114"/>
      <c r="BJ880" s="114"/>
      <c r="BK880" s="105" t="str">
        <f>[4]SayfaKAY!AW354</f>
        <v/>
      </c>
      <c r="BL880" s="105" t="str">
        <f>[4]SayfaKAY!V354</f>
        <v>ELTESAN ELEKTRO MEKANİK SOĞUTMA SAN</v>
      </c>
      <c r="BM880" s="114"/>
      <c r="BN880" s="171" t="str">
        <f t="shared" si="594"/>
        <v>x yok</v>
      </c>
      <c r="BO880" s="171" t="b">
        <f t="shared" si="595"/>
        <v>0</v>
      </c>
      <c r="BP880" s="171" t="b">
        <f t="shared" si="596"/>
        <v>0</v>
      </c>
      <c r="BQ880" s="226">
        <f t="shared" si="597"/>
        <v>25.999999917112291</v>
      </c>
      <c r="BR880" s="226">
        <f t="shared" si="598"/>
        <v>60.000000048894435</v>
      </c>
      <c r="BS880" s="226">
        <f t="shared" si="599"/>
        <v>85.999999966006726</v>
      </c>
      <c r="BT880" s="114"/>
      <c r="BU880" s="242"/>
      <c r="BV880" s="233">
        <f t="shared" si="600"/>
        <v>10</v>
      </c>
      <c r="BW880" s="226" t="str">
        <f t="shared" si="601"/>
        <v>Evet, çakışma var</v>
      </c>
      <c r="BX880" s="229"/>
      <c r="BY880" s="247">
        <f t="shared" si="602"/>
        <v>1.8055555497994646E-2</v>
      </c>
      <c r="BZ880" s="247">
        <f t="shared" si="603"/>
        <v>4.1666666700621136E-2</v>
      </c>
      <c r="CA880" s="247">
        <f t="shared" si="604"/>
        <v>5.9722222198615782E-2</v>
      </c>
      <c r="CB880" s="213"/>
      <c r="CC880" s="211"/>
      <c r="CD880" s="196"/>
      <c r="CE880" s="213">
        <v>353</v>
      </c>
      <c r="CF880" s="182">
        <f t="shared" si="605"/>
        <v>45526.440277777801</v>
      </c>
      <c r="CG880" s="182">
        <f t="shared" si="606"/>
        <v>45526.5</v>
      </c>
      <c r="CH880" s="196"/>
      <c r="CI880" s="196"/>
      <c r="CJ880" s="196"/>
      <c r="CK880" s="196">
        <f t="shared" si="607"/>
        <v>4.1666666700621136E-2</v>
      </c>
      <c r="CL880" s="196">
        <f t="shared" si="608"/>
        <v>1.8055555497994646E-2</v>
      </c>
      <c r="CM880" s="196">
        <f t="shared" si="609"/>
        <v>5.9722222198615782E-2</v>
      </c>
      <c r="CN880" s="114"/>
      <c r="CO880" s="115">
        <f t="shared" si="610"/>
        <v>85.999999966006726</v>
      </c>
      <c r="CP880" s="116">
        <f t="shared" si="611"/>
        <v>2.5000000020372681</v>
      </c>
      <c r="CQ880" s="117">
        <f t="shared" si="612"/>
        <v>0.44027777780138422</v>
      </c>
      <c r="CR880" s="117">
        <f t="shared" si="613"/>
        <v>45526.458333333299</v>
      </c>
      <c r="CS880" s="117">
        <f t="shared" si="614"/>
        <v>45526.5</v>
      </c>
      <c r="CT880" s="118">
        <f t="shared" si="615"/>
        <v>65557465.999999918</v>
      </c>
      <c r="CU880" s="118">
        <f t="shared" si="616"/>
        <v>60.000000048894435</v>
      </c>
      <c r="CV880" s="118">
        <f t="shared" si="617"/>
        <v>65557525.999999963</v>
      </c>
      <c r="CW880" s="119">
        <f t="shared" si="618"/>
        <v>0.9999990847732716</v>
      </c>
    </row>
    <row r="881" spans="1:101" ht="118.5" customHeight="1" x14ac:dyDescent="0.3">
      <c r="A881" s="160" t="str">
        <f>[4]SayfaKAY!C355</f>
        <v>KAY5+6</v>
      </c>
      <c r="B881" s="104" t="str">
        <f>[4]SayfaKAY!D355</f>
        <v>3873(2)</v>
      </c>
      <c r="C881" s="105" t="str">
        <f>[4]SayfaKAY!E355</f>
        <v>MA</v>
      </c>
      <c r="D881" s="105">
        <f>[4]SayfaKAY!F355</f>
        <v>88012</v>
      </c>
      <c r="E881" s="106" t="str">
        <f>[4]SayfaKAY!G355</f>
        <v>BOZ-KAY5+6-FF-354</v>
      </c>
      <c r="F881" s="134">
        <f t="shared" si="579"/>
        <v>45525</v>
      </c>
      <c r="G881" s="135">
        <f t="shared" si="580"/>
        <v>0.29722222220152617</v>
      </c>
      <c r="H881" s="235">
        <f>[4]SayfaKAY!H355</f>
        <v>45525.297222222202</v>
      </c>
      <c r="I881" s="104" t="str">
        <f>[4]SayfaKAY!I355</f>
        <v>Hat/Line</v>
      </c>
      <c r="J881" s="103" t="str">
        <f>IF([4]SayfaKAY!J355="","",IF([4]SayfaKAY!J355="Müşteri","Notified by Customer","Notified by Bozankaya"))</f>
        <v>Notified by Customer</v>
      </c>
      <c r="K881" s="103" t="e">
        <f>VLOOKUP([4]SayfaKAY!L355,#REF!,2,FALSE)</f>
        <v>#REF!</v>
      </c>
      <c r="L881" s="165" t="str">
        <f>[4]SayfaKAY!X355</f>
        <v>ATAK ULAŞIM SAN.TİC.LTD.ŞTİ.</v>
      </c>
      <c r="M881" s="107" t="str">
        <f t="shared" si="581"/>
        <v>KAY5+6-BOZ-KAY5+6-FF-354</v>
      </c>
      <c r="N881" s="105" t="str">
        <f>[4]SayfaKAY!M355</f>
        <v>20.08.2024 TARİHİNDE YAPILAN SAHA DENETİMİNDE SAAT: 10:38'DE 3873 NUMARALI ARACIN KAPI ÜSTÜ EKRANLARIN ÇALIŞMADIĞI GÖZLEMLENDİ.</v>
      </c>
      <c r="O881" s="166" t="str">
        <f>[4]SayfaKAY!P355</f>
        <v>C-Uyarı, sürüş devamlılığı</v>
      </c>
      <c r="P881" s="166" t="str">
        <f>[4]SayfaKAY!Q355</f>
        <v>B(Servisten çekmeye etki eden arıza)</v>
      </c>
      <c r="Q881" s="166" t="str">
        <f>[4]SayfaKAY!R355</f>
        <v>N.A(Yaralanma yok)</v>
      </c>
      <c r="R881" s="132" t="str" cm="1">
        <f t="array" ref="R881">IF([4]SayfaKAY!U355="","",_xlfn.IFS([4]SayfaKAY!U355="Bozankaya","Bozankaya",[4]SayfaKAY!U355="Müşteri","Customer",[4]SayfaKAY!U355="Tedarikçi","Equipment Supplier"))</f>
        <v>Equipment Supplier</v>
      </c>
      <c r="S881" s="204" t="str">
        <f>[4]SayfaKAY!N355</f>
        <v>S.COŞKUN İLE TEST YAPILDI SORUN GÖRÜLMEDİ.</v>
      </c>
      <c r="T881" s="133" t="str">
        <f>[4]SayfaKAY!AD355</f>
        <v>*Arıza çözülecek</v>
      </c>
      <c r="U881" s="132" t="str">
        <f>[4]SayfaKAY!W355</f>
        <v>Evet</v>
      </c>
      <c r="V881" s="108">
        <f>[4]SayfaKAY!AZ355</f>
        <v>2</v>
      </c>
      <c r="W881" s="136">
        <f t="shared" si="582"/>
        <v>45525</v>
      </c>
      <c r="X881" s="137" t="str">
        <f t="shared" si="583"/>
        <v>10:00</v>
      </c>
      <c r="Y881" s="235">
        <f>[4]SayfaKAY!AE355</f>
        <v>45525.416666666701</v>
      </c>
      <c r="Z881" s="109">
        <f t="shared" si="584"/>
        <v>45525</v>
      </c>
      <c r="AA881" s="110" t="str">
        <f t="shared" si="585"/>
        <v>12:00</v>
      </c>
      <c r="AB881" s="182">
        <f>[4]SayfaKAY!BA355</f>
        <v>45525.5</v>
      </c>
      <c r="AC881" s="257">
        <f t="shared" si="586"/>
        <v>292.00000002980232</v>
      </c>
      <c r="AD881" s="111">
        <f t="shared" si="587"/>
        <v>45525</v>
      </c>
      <c r="AE881" s="111" t="str">
        <f t="shared" si="588"/>
        <v>12:00</v>
      </c>
      <c r="AF881" s="235">
        <f>[4]SayfaKAY!BA355</f>
        <v>45525.5</v>
      </c>
      <c r="AG881" s="179" t="str">
        <f>[4]SayfaKAY!S355</f>
        <v>(III) Farklı Araçlarda Tekrarlayan Arıza</v>
      </c>
      <c r="AH881" s="178" t="str">
        <f t="shared" si="589"/>
        <v>Bu Arıza Aracın Servise Verilmesine Engel</v>
      </c>
      <c r="AI881" s="163" t="str">
        <f>[4]SayfaKAY!AV355</f>
        <v/>
      </c>
      <c r="AJ881" s="164" t="str">
        <f t="shared" si="590"/>
        <v/>
      </c>
      <c r="AK881" s="164" t="str">
        <f t="shared" si="591"/>
        <v/>
      </c>
      <c r="AL881" s="112" t="str">
        <f>[4]SayfaKAY!AX355</f>
        <v/>
      </c>
      <c r="AM881" s="257" cm="1">
        <f t="array" ref="AM881">IFERROR(IF(AND(P881&lt;&gt;"D(Arıza Değil)",AH881="Bu Arıza Aracın Servise Verilmesine Engel Değil"),
IF(Z881-F881&gt;0,(AB881-Y881)*24*60,
IF(OR(AND(G881&gt;$AS$1,G881&lt;$AT$1),AND(G881&gt;$AU$1,G881&lt;$AV$1)),
(AF881-H881)*24*60,     BH:BH0)),        AN881),0)</f>
        <v>292.00000002980232</v>
      </c>
      <c r="AN881" s="257">
        <f t="shared" si="592"/>
        <v>292.00000002980232</v>
      </c>
      <c r="AO881" s="174" t="str">
        <f>[4]SayfaKAY!AG355</f>
        <v>Atak</v>
      </c>
      <c r="AP881" s="174" t="str">
        <f>[4]SayfaKAY!AI355</f>
        <v>E410-7003</v>
      </c>
      <c r="AQ881" s="174" t="str">
        <f>[4]SayfaKAY!AQ355</f>
        <v/>
      </c>
      <c r="AR881" s="174" t="str">
        <f>[4]SayfaKAY!AH355</f>
        <v>STRETCH LCD EKRAN</v>
      </c>
      <c r="AS881" s="174">
        <f>[4]SayfaKAY!AJ355</f>
        <v>2</v>
      </c>
      <c r="AT881" s="175" t="str">
        <f>[4]SayfaKAY!AM355</f>
        <v/>
      </c>
      <c r="AU881" s="176" t="str">
        <f>[4]SayfaKAY!AL355</f>
        <v/>
      </c>
      <c r="AV881" s="176" t="str">
        <f>[4]SayfaKAY!AP355</f>
        <v/>
      </c>
      <c r="AW881" s="177" t="str">
        <f>[4]SayfaKAY!AT355</f>
        <v/>
      </c>
      <c r="AX881" s="194">
        <f t="shared" si="593"/>
        <v>6424.0000006556511</v>
      </c>
      <c r="AY881" s="168"/>
      <c r="AZ881" s="167"/>
      <c r="BA881" s="113"/>
      <c r="BB881" s="171" t="str">
        <f>IF($AQ$1="X", IF(AND(G881&gt;=$AS$1,G881&lt;=$AT$1),IF(P881&lt;&gt;"D(Arıza Değil)",AC881,0), IF(AND(G881&gt;=$AU$1,G881&lt;=$AV$1),IF(P881&lt;&gt;"D(Arıza Değil)",AC881,0), "")), "")</f>
        <v/>
      </c>
      <c r="BC881" s="114"/>
      <c r="BD881" s="114"/>
      <c r="BE881" s="114"/>
      <c r="BF881" s="114"/>
      <c r="BG881" s="114"/>
      <c r="BH881" s="114" t="str">
        <f>IFERROR(FRACAS!AN358, "Hata Var")</f>
        <v/>
      </c>
      <c r="BI881" s="114"/>
      <c r="BJ881" s="114"/>
      <c r="BK881" s="105" t="str">
        <f>[4]SayfaKAY!AW355</f>
        <v/>
      </c>
      <c r="BL881" s="105" t="str">
        <f>[4]SayfaKAY!V355</f>
        <v>ATAK ULAŞIM SAN.TİC.LTD.ŞTİ.</v>
      </c>
      <c r="BM881" s="114"/>
      <c r="BN881" s="171" t="str">
        <f t="shared" si="594"/>
        <v>x yok</v>
      </c>
      <c r="BO881" s="171" t="str">
        <f t="shared" si="595"/>
        <v>aynı gün giderilen arıza</v>
      </c>
      <c r="BP881" s="171" t="str">
        <f t="shared" si="596"/>
        <v>aynı gün giderilen arıza</v>
      </c>
      <c r="BQ881" s="226">
        <f t="shared" si="597"/>
        <v>172.00000007869676</v>
      </c>
      <c r="BR881" s="226">
        <f t="shared" si="598"/>
        <v>119.99999995110556</v>
      </c>
      <c r="BS881" s="226">
        <f t="shared" si="599"/>
        <v>292.00000002980232</v>
      </c>
      <c r="BT881" s="114"/>
      <c r="BU881" s="242"/>
      <c r="BV881" s="233">
        <f t="shared" si="600"/>
        <v>8</v>
      </c>
      <c r="BW881" s="226" t="str">
        <f t="shared" si="601"/>
        <v>Evet, çakışma var</v>
      </c>
      <c r="BX881" s="229"/>
      <c r="BY881" s="247">
        <f t="shared" si="602"/>
        <v>0.11944444449909497</v>
      </c>
      <c r="BZ881" s="247">
        <f t="shared" si="603"/>
        <v>8.3333333299378864E-2</v>
      </c>
      <c r="CA881" s="247">
        <f t="shared" si="604"/>
        <v>0.20277777779847383</v>
      </c>
      <c r="CB881" s="213"/>
      <c r="CC881" s="211"/>
      <c r="CD881" s="196"/>
      <c r="CE881" s="213">
        <v>354</v>
      </c>
      <c r="CF881" s="182">
        <f t="shared" si="605"/>
        <v>45525.297222222202</v>
      </c>
      <c r="CG881" s="182">
        <f t="shared" si="606"/>
        <v>45525.5</v>
      </c>
      <c r="CH881" s="196"/>
      <c r="CI881" s="196"/>
      <c r="CJ881" s="196"/>
      <c r="CK881" s="196">
        <f t="shared" si="607"/>
        <v>8.3333333299378864E-2</v>
      </c>
      <c r="CL881" s="196">
        <f t="shared" si="608"/>
        <v>0.11944444449909497</v>
      </c>
      <c r="CM881" s="196">
        <f t="shared" si="609"/>
        <v>0.20277777779847383</v>
      </c>
      <c r="CN881" s="114"/>
      <c r="CO881" s="115">
        <f t="shared" si="610"/>
        <v>292.00000002980232</v>
      </c>
      <c r="CP881" s="116">
        <f t="shared" si="611"/>
        <v>4.9999999979627319</v>
      </c>
      <c r="CQ881" s="117">
        <f t="shared" si="612"/>
        <v>0.29722222220152617</v>
      </c>
      <c r="CR881" s="117">
        <f t="shared" si="613"/>
        <v>45525.416666666701</v>
      </c>
      <c r="CS881" s="117">
        <f t="shared" si="614"/>
        <v>45525.5</v>
      </c>
      <c r="CT881" s="118">
        <f t="shared" si="615"/>
        <v>65556172.000000082</v>
      </c>
      <c r="CU881" s="118">
        <f t="shared" si="616"/>
        <v>119.99999995110556</v>
      </c>
      <c r="CV881" s="118">
        <f t="shared" si="617"/>
        <v>65556292.00000003</v>
      </c>
      <c r="CW881" s="119">
        <f t="shared" si="618"/>
        <v>0.99999816951208975</v>
      </c>
    </row>
    <row r="882" spans="1:101" ht="118.5" customHeight="1" x14ac:dyDescent="0.3">
      <c r="A882" s="160" t="str">
        <f>[4]SayfaKAY!C266</f>
        <v>KAY5+6</v>
      </c>
      <c r="B882" s="104" t="str">
        <f>[4]SayfaKAY!D266</f>
        <v>3877(6)</v>
      </c>
      <c r="C882" s="105" t="str">
        <f>[4]SayfaKAY!E266</f>
        <v>MA</v>
      </c>
      <c r="D882" s="105">
        <f>[4]SayfaKAY!F266</f>
        <v>54202</v>
      </c>
      <c r="E882" s="106" t="str">
        <f>[4]SayfaKAY!G266</f>
        <v>BOZ-KAY5+6-FF-265</v>
      </c>
      <c r="F882" s="193">
        <f t="shared" si="579"/>
        <v>45524</v>
      </c>
      <c r="G882" s="135">
        <f t="shared" si="580"/>
        <v>0.34027777780283941</v>
      </c>
      <c r="H882" s="235">
        <f>[4]SayfaKAY!H266</f>
        <v>45524.340277777803</v>
      </c>
      <c r="I882" s="104" t="str">
        <f>[4]SayfaKAY!I266</f>
        <v>Depo/Depot</v>
      </c>
      <c r="J882" s="103" t="str">
        <f>IF([4]SayfaKAY!J266="","",IF([4]SayfaKAY!J266="Müşteri","Notified by Customer","Notified by Bozankaya"))</f>
        <v>Notified by Customer</v>
      </c>
      <c r="K882" s="103" t="e">
        <f>VLOOKUP([4]SayfaKAY!L266,#REF!,2,FALSE)</f>
        <v>#REF!</v>
      </c>
      <c r="L882" s="165" t="str">
        <f>[4]SayfaKAY!X266</f>
        <v>DELLNER COUPLERC AB</v>
      </c>
      <c r="M882" s="107" t="str">
        <f t="shared" si="581"/>
        <v>KAY5+6-BOZ-KAY5+6-FF-265</v>
      </c>
      <c r="N882" s="105" t="str">
        <f>[4]SayfaKAY!M266</f>
        <v>Kuplör dil motoru sürekli çalışıyor</v>
      </c>
      <c r="O882" s="166" t="str">
        <f>[4]SayfaKAY!P266</f>
        <v>C-Uyarı, sürüş devamlılığı</v>
      </c>
      <c r="P882" s="166" t="str">
        <f>[4]SayfaKAY!Q266</f>
        <v>B(Servisten çekmeye etki eden arıza)</v>
      </c>
      <c r="Q882" s="166" t="str">
        <f>[4]SayfaKAY!R266</f>
        <v>N.A(Yaralanma yok)</v>
      </c>
      <c r="R882" s="132" t="str" cm="1">
        <f t="array" ref="R882">IF([4]SayfaKAY!U266="","",_xlfn.IFS([4]SayfaKAY!U266="Bozankaya","Bozankaya",[4]SayfaKAY!U266="Müşteri","Customer",[4]SayfaKAY!U266="Tedarikçi","Equipment Supplier"))</f>
        <v>Equipment Supplier</v>
      </c>
      <c r="S882" s="204" t="str">
        <f>[4]SayfaKAY!N266</f>
        <v/>
      </c>
      <c r="T882" s="133" t="str">
        <f>[4]SayfaKAY!AD266</f>
        <v>*Arıza çözülecek</v>
      </c>
      <c r="U882" s="132" t="str">
        <f>[4]SayfaKAY!W266</f>
        <v>Evet</v>
      </c>
      <c r="V882" s="108" t="str">
        <f>[4]SayfaKAY!AZ266</f>
        <v/>
      </c>
      <c r="W882" s="136">
        <f t="shared" si="582"/>
        <v>45524</v>
      </c>
      <c r="X882" s="137" t="str">
        <f t="shared" si="583"/>
        <v>08:18</v>
      </c>
      <c r="Y882" s="235">
        <f>[4]SayfaKAY!AE266</f>
        <v>45524.345833333296</v>
      </c>
      <c r="Z882" s="192" t="str">
        <f t="shared" si="584"/>
        <v/>
      </c>
      <c r="AA882" s="110" t="str">
        <f t="shared" si="585"/>
        <v/>
      </c>
      <c r="AB882" s="182" t="str">
        <f>[4]SayfaKAY!BA266</f>
        <v/>
      </c>
      <c r="AC882" s="257" t="str">
        <f t="shared" si="586"/>
        <v/>
      </c>
      <c r="AD882" s="111" t="str">
        <f t="shared" si="587"/>
        <v/>
      </c>
      <c r="AE882" s="111" t="str">
        <f t="shared" si="588"/>
        <v/>
      </c>
      <c r="AF882" s="235" t="str">
        <f>[4]SayfaKAY!BA266</f>
        <v/>
      </c>
      <c r="AG882" s="179" t="str">
        <f>[4]SayfaKAY!S266</f>
        <v>(I) İlk Defa Karşılaşılan Arıza</v>
      </c>
      <c r="AH882" s="178" t="str">
        <f t="shared" si="589"/>
        <v>Bu Arıza Aracın Servise Verilmesine Engel</v>
      </c>
      <c r="AI882" s="163" t="str">
        <f>[4]SayfaKAY!AV266</f>
        <v/>
      </c>
      <c r="AJ882" s="164" t="str">
        <f t="shared" si="590"/>
        <v/>
      </c>
      <c r="AK882" s="164" t="str">
        <f t="shared" si="591"/>
        <v/>
      </c>
      <c r="AL882" s="112" t="str">
        <f>[4]SayfaKAY!AX266</f>
        <v/>
      </c>
      <c r="AM882" s="257" t="str" cm="1">
        <f t="array" ref="AM882">IFERROR(IF(AND(P882&lt;&gt;"D(Arıza Değil)",AH882="Bu Arıza Aracın Servise Verilmesine Engel Değil"),
IF(Z882-F882&gt;0,(AB882-Y882)*24*60,
IF(OR(AND(G882&gt;$AS$1,G882&lt;$AT$1),AND(G882&gt;$AU$1,G882&lt;$AV$1)),
(AF882-H882)*24*60,     BH:BH0)),        AN882),0)</f>
        <v/>
      </c>
      <c r="AN882" s="257" t="str">
        <f t="shared" si="592"/>
        <v/>
      </c>
      <c r="AO882" s="174" t="str">
        <f>[4]SayfaKAY!AG266</f>
        <v/>
      </c>
      <c r="AP882" s="174" t="str">
        <f>[4]SayfaKAY!AI266</f>
        <v>M350-7062</v>
      </c>
      <c r="AQ882" s="174" t="str">
        <f>[4]SayfaKAY!AQ266</f>
        <v/>
      </c>
      <c r="AR882" s="174" t="str">
        <f>[4]SayfaKAY!AH266</f>
        <v>OTOMATIK KUPLÖR DELLNER</v>
      </c>
      <c r="AS882" s="174">
        <f>[4]SayfaKAY!AJ266</f>
        <v>1</v>
      </c>
      <c r="AT882" s="175" t="str">
        <f>[4]SayfaKAY!AM266</f>
        <v/>
      </c>
      <c r="AU882" s="176" t="str">
        <f>[4]SayfaKAY!AL266</f>
        <v/>
      </c>
      <c r="AV882" s="176" t="str">
        <f>[4]SayfaKAY!AP266</f>
        <v/>
      </c>
      <c r="AW882" s="177" t="str">
        <f>[4]SayfaKAY!AT266</f>
        <v/>
      </c>
      <c r="AX882" s="194" t="str">
        <f t="shared" si="593"/>
        <v/>
      </c>
      <c r="AY882" s="168"/>
      <c r="AZ882" s="167"/>
      <c r="BA882" s="113"/>
      <c r="BB882" s="171"/>
      <c r="BC882" s="114"/>
      <c r="BD882" s="114"/>
      <c r="BE882" s="114"/>
      <c r="BF882" s="114"/>
      <c r="BG882" s="114"/>
      <c r="BH882" s="114" t="str">
        <f>IFERROR(FRACAS!AN269, "Hata Var")</f>
        <v/>
      </c>
      <c r="BI882" s="114"/>
      <c r="BJ882" s="114"/>
      <c r="BK882" s="105" t="str">
        <f>[4]SayfaKAY!AW266</f>
        <v/>
      </c>
      <c r="BL882" s="105" t="str">
        <f>[4]SayfaKAY!V266</f>
        <v>Bozankaya</v>
      </c>
      <c r="BM882" s="114"/>
      <c r="BN882" s="171" t="str">
        <f t="shared" si="594"/>
        <v>x yok</v>
      </c>
      <c r="BO882" s="171" t="str">
        <f t="shared" si="595"/>
        <v>aynı gün giderilen arıza</v>
      </c>
      <c r="BP882" s="171" t="e">
        <f t="shared" si="596"/>
        <v>#VALUE!</v>
      </c>
      <c r="BQ882" s="226">
        <f t="shared" si="597"/>
        <v>7.9999999108258635</v>
      </c>
      <c r="BR882" s="226" t="e">
        <f t="shared" si="598"/>
        <v>#VALUE!</v>
      </c>
      <c r="BS882" s="226" t="e">
        <f t="shared" si="599"/>
        <v>#VALUE!</v>
      </c>
      <c r="BT882" s="114"/>
      <c r="BU882" s="242"/>
      <c r="BV882" s="233">
        <f t="shared" si="600"/>
        <v>-1</v>
      </c>
      <c r="BW882" s="226" t="str">
        <f t="shared" si="601"/>
        <v>Hayır, çakışma yok</v>
      </c>
      <c r="BX882" s="229"/>
      <c r="BY882" s="247">
        <f t="shared" si="602"/>
        <v>5.5555554936290719E-3</v>
      </c>
      <c r="BZ882" s="247" t="e">
        <f t="shared" si="603"/>
        <v>#VALUE!</v>
      </c>
      <c r="CA882" s="247" t="e">
        <f t="shared" si="604"/>
        <v>#VALUE!</v>
      </c>
      <c r="CB882" s="213"/>
      <c r="CC882" s="211"/>
      <c r="CD882" s="196"/>
      <c r="CE882" s="213">
        <v>265</v>
      </c>
      <c r="CF882" s="182">
        <f t="shared" si="605"/>
        <v>45524.340277777803</v>
      </c>
      <c r="CG882" s="182" t="str">
        <f t="shared" si="606"/>
        <v/>
      </c>
      <c r="CH882" s="196"/>
      <c r="CI882" s="196"/>
      <c r="CJ882" s="196"/>
      <c r="CK882" s="196" t="e">
        <f t="shared" si="607"/>
        <v>#VALUE!</v>
      </c>
      <c r="CL882" s="196">
        <f t="shared" si="608"/>
        <v>5.5555554936290719E-3</v>
      </c>
      <c r="CM882" s="196" t="e">
        <f t="shared" si="609"/>
        <v>#VALUE!</v>
      </c>
      <c r="CN882" s="114"/>
      <c r="CO882" s="115" t="str">
        <f t="shared" si="610"/>
        <v/>
      </c>
      <c r="CP882" s="116" t="e">
        <f t="shared" si="611"/>
        <v>#VALUE!</v>
      </c>
      <c r="CQ882" s="117">
        <f t="shared" si="612"/>
        <v>0.34027777780283941</v>
      </c>
      <c r="CR882" s="117">
        <f t="shared" si="613"/>
        <v>45524.345833333296</v>
      </c>
      <c r="CS882" s="117" t="str">
        <f t="shared" si="614"/>
        <v/>
      </c>
      <c r="CT882" s="118">
        <f t="shared" si="615"/>
        <v>65554567.999999911</v>
      </c>
      <c r="CU882" s="118" t="e">
        <f t="shared" si="616"/>
        <v>#VALUE!</v>
      </c>
      <c r="CV882" s="118" t="e">
        <f t="shared" si="617"/>
        <v>#VALUE!</v>
      </c>
      <c r="CW882" s="119" t="e">
        <f t="shared" si="618"/>
        <v>#VALUE!</v>
      </c>
    </row>
    <row r="883" spans="1:101" ht="118.5" customHeight="1" x14ac:dyDescent="0.3">
      <c r="A883" s="160" t="str">
        <f>[4]SayfaKAY!C356</f>
        <v>KAY5+6</v>
      </c>
      <c r="B883" s="104" t="str">
        <f>[4]SayfaKAY!D356</f>
        <v>3880(9)</v>
      </c>
      <c r="C883" s="105" t="str">
        <f>[4]SayfaKAY!E356</f>
        <v>MA</v>
      </c>
      <c r="D883" s="105">
        <f>[4]SayfaKAY!F356</f>
        <v>36450</v>
      </c>
      <c r="E883" s="106" t="str">
        <f>[4]SayfaKAY!G356</f>
        <v>BOZ-KAY5+6-FF-355</v>
      </c>
      <c r="F883" s="193">
        <f t="shared" si="579"/>
        <v>45524</v>
      </c>
      <c r="G883" s="135">
        <f t="shared" si="580"/>
        <v>0.35347222220298136</v>
      </c>
      <c r="H883" s="235">
        <f>[4]SayfaKAY!H356</f>
        <v>45524.353472222203</v>
      </c>
      <c r="I883" s="104" t="str">
        <f>[4]SayfaKAY!I356</f>
        <v>Hat/Line</v>
      </c>
      <c r="J883" s="103" t="str">
        <f>IF([4]SayfaKAY!J356="","",IF([4]SayfaKAY!J356="Müşteri","Notified by Customer","Notified by Bozankaya"))</f>
        <v>Notified by Customer</v>
      </c>
      <c r="K883" s="103" t="e">
        <f>VLOOKUP([4]SayfaKAY!L356,#REF!,2,FALSE)</f>
        <v>#REF!</v>
      </c>
      <c r="L883" s="165" t="str">
        <f>[4]SayfaKAY!X356</f>
        <v>ATAK ULAŞIM SAN.TİC.LTD.ŞTİ.</v>
      </c>
      <c r="M883" s="107" t="str">
        <f t="shared" si="581"/>
        <v>KAY5+6-BOZ-KAY5+6-FF-355</v>
      </c>
      <c r="N883" s="105" t="str">
        <f>[4]SayfaKAY!M356</f>
        <v>3880  NUMARALI ARAÇ KUMSMALL İSTASYONUNA  GELDİĞİNDE KAPI ÜSTÜ EKRANLARDA KEYKUBAT İSTASYONU GEÇTİĞİNİ GÖSTERİYOR.</v>
      </c>
      <c r="O883" s="166" t="str">
        <f>[4]SayfaKAY!P356</f>
        <v>C-Uyarı, sürüş devamlılığı</v>
      </c>
      <c r="P883" s="166" t="str">
        <f>[4]SayfaKAY!Q356</f>
        <v>B(Servisten çekmeye etki eden arıza)</v>
      </c>
      <c r="Q883" s="166" t="str">
        <f>[4]SayfaKAY!R356</f>
        <v>N.A(Yaralanma yok)</v>
      </c>
      <c r="R883" s="132" t="str" cm="1">
        <f t="array" ref="R883">IF([4]SayfaKAY!U356="","",_xlfn.IFS([4]SayfaKAY!U356="Bozankaya","Bozankaya",[4]SayfaKAY!U356="Müşteri","Customer",[4]SayfaKAY!U356="Tedarikçi","Equipment Supplier"))</f>
        <v>Equipment Supplier</v>
      </c>
      <c r="S883" s="204" t="str">
        <f>[4]SayfaKAY!N356</f>
        <v>KONTROLLER YAPILDI SORUN GÖRÜLMEDİ.(S.COŞKUN İLE TEST YAPILDI.)</v>
      </c>
      <c r="T883" s="133" t="str">
        <f>[4]SayfaKAY!AD356</f>
        <v>*Arıza çözülecek</v>
      </c>
      <c r="U883" s="132" t="str">
        <f>[4]SayfaKAY!W356</f>
        <v>Evet</v>
      </c>
      <c r="V883" s="108">
        <f>[4]SayfaKAY!AZ356</f>
        <v>2</v>
      </c>
      <c r="W883" s="136">
        <f t="shared" si="582"/>
        <v>45524</v>
      </c>
      <c r="X883" s="137" t="str">
        <f t="shared" si="583"/>
        <v>10:00</v>
      </c>
      <c r="Y883" s="235">
        <f>[4]SayfaKAY!AE356</f>
        <v>45524.416666666701</v>
      </c>
      <c r="Z883" s="192">
        <f t="shared" si="584"/>
        <v>45524</v>
      </c>
      <c r="AA883" s="110" t="str">
        <f t="shared" si="585"/>
        <v>11:00</v>
      </c>
      <c r="AB883" s="182">
        <f>[4]SayfaKAY!BA356</f>
        <v>45524.458333333299</v>
      </c>
      <c r="AC883" s="257">
        <f t="shared" si="586"/>
        <v>150.99999997881241</v>
      </c>
      <c r="AD883" s="111">
        <f t="shared" si="587"/>
        <v>45524</v>
      </c>
      <c r="AE883" s="111" t="str">
        <f t="shared" si="588"/>
        <v>11:00</v>
      </c>
      <c r="AF883" s="235">
        <f>[4]SayfaKAY!BA356</f>
        <v>45524.458333333299</v>
      </c>
      <c r="AG883" s="179" t="str">
        <f>[4]SayfaKAY!S356</f>
        <v>(III) Farklı Araçlarda Tekrarlayan Arıza</v>
      </c>
      <c r="AH883" s="178" t="str">
        <f t="shared" si="589"/>
        <v>Bu Arıza Aracın Servise Verilmesine Engel</v>
      </c>
      <c r="AI883" s="163" t="str">
        <f>[4]SayfaKAY!AV356</f>
        <v/>
      </c>
      <c r="AJ883" s="164" t="str">
        <f t="shared" si="590"/>
        <v/>
      </c>
      <c r="AK883" s="164" t="str">
        <f t="shared" si="591"/>
        <v/>
      </c>
      <c r="AL883" s="112" t="str">
        <f>[4]SayfaKAY!AX356</f>
        <v/>
      </c>
      <c r="AM883" s="257" cm="1">
        <f t="array" ref="AM883">IFERROR(IF(AND(P883&lt;&gt;"D(Arıza Değil)",AH883="Bu Arıza Aracın Servise Verilmesine Engel Değil"),
IF(Z883-F883&gt;0,(AB883-Y883)*24*60,
IF(OR(AND(G883&gt;$AS$1,G883&lt;$AT$1),AND(G883&gt;$AU$1,G883&lt;$AV$1)),
(AF883-H883)*24*60,     BH:BH0)),        AN883),0)</f>
        <v>150.99999997881241</v>
      </c>
      <c r="AN883" s="257">
        <f t="shared" si="592"/>
        <v>150.99999997881241</v>
      </c>
      <c r="AO883" s="174" t="str">
        <f>[4]SayfaKAY!AG356</f>
        <v>Atak</v>
      </c>
      <c r="AP883" s="174" t="str">
        <f>[4]SayfaKAY!AI356</f>
        <v>E410-7003</v>
      </c>
      <c r="AQ883" s="174" t="str">
        <f>[4]SayfaKAY!AQ356</f>
        <v/>
      </c>
      <c r="AR883" s="174" t="str">
        <f>[4]SayfaKAY!AH356</f>
        <v>STRETCH LCD EKRAN</v>
      </c>
      <c r="AS883" s="174">
        <f>[4]SayfaKAY!AJ356</f>
        <v>1</v>
      </c>
      <c r="AT883" s="175" t="str">
        <f>[4]SayfaKAY!AM356</f>
        <v/>
      </c>
      <c r="AU883" s="176" t="str">
        <f>[4]SayfaKAY!AL356</f>
        <v/>
      </c>
      <c r="AV883" s="176" t="str">
        <f>[4]SayfaKAY!AP356</f>
        <v/>
      </c>
      <c r="AW883" s="177" t="str">
        <f>[4]SayfaKAY!AT356</f>
        <v/>
      </c>
      <c r="AX883" s="194">
        <f t="shared" si="593"/>
        <v>3321.9999995338731</v>
      </c>
      <c r="AY883" s="168"/>
      <c r="AZ883" s="167"/>
      <c r="BA883" s="113"/>
      <c r="BB883" s="171"/>
      <c r="BC883" s="114"/>
      <c r="BD883" s="114"/>
      <c r="BE883" s="114"/>
      <c r="BF883" s="114"/>
      <c r="BG883" s="114"/>
      <c r="BH883" s="114" t="str">
        <f>IFERROR(FRACAS!AN359, "Hata Var")</f>
        <v/>
      </c>
      <c r="BI883" s="114"/>
      <c r="BJ883" s="114"/>
      <c r="BK883" s="105" t="str">
        <f>[4]SayfaKAY!AW356</f>
        <v/>
      </c>
      <c r="BL883" s="105" t="str">
        <f>[4]SayfaKAY!V356</f>
        <v>ATAK ULAŞIM SAN.TİC.LTD.ŞTİ.</v>
      </c>
      <c r="BM883" s="114"/>
      <c r="BN883" s="171" t="str">
        <f t="shared" si="594"/>
        <v>x yok</v>
      </c>
      <c r="BO883" s="171" t="str">
        <f t="shared" si="595"/>
        <v>aynı gün giderilen arıza</v>
      </c>
      <c r="BP883" s="171" t="str">
        <f t="shared" si="596"/>
        <v>aynı gün giderilen arıza</v>
      </c>
      <c r="BQ883" s="226">
        <f t="shared" si="597"/>
        <v>91.000000076601282</v>
      </c>
      <c r="BR883" s="226">
        <f t="shared" si="598"/>
        <v>59.99999990221113</v>
      </c>
      <c r="BS883" s="226">
        <f t="shared" si="599"/>
        <v>150.99999997881241</v>
      </c>
      <c r="BT883" s="114"/>
      <c r="BU883" s="242"/>
      <c r="BV883" s="233">
        <f t="shared" si="600"/>
        <v>11</v>
      </c>
      <c r="BW883" s="226" t="str">
        <f t="shared" si="601"/>
        <v>Evet, çakışma var</v>
      </c>
      <c r="BX883" s="229"/>
      <c r="BY883" s="247">
        <f t="shared" si="602"/>
        <v>6.3194444497639779E-2</v>
      </c>
      <c r="BZ883" s="247">
        <f t="shared" si="603"/>
        <v>4.1666666598757729E-2</v>
      </c>
      <c r="CA883" s="247">
        <f t="shared" si="604"/>
        <v>0.10486111109639751</v>
      </c>
      <c r="CB883" s="213"/>
      <c r="CC883" s="211"/>
      <c r="CD883" s="196"/>
      <c r="CE883" s="213">
        <v>355</v>
      </c>
      <c r="CF883" s="182">
        <f t="shared" si="605"/>
        <v>45524.353472222203</v>
      </c>
      <c r="CG883" s="182">
        <f t="shared" si="606"/>
        <v>45524.458333333299</v>
      </c>
      <c r="CH883" s="196"/>
      <c r="CI883" s="196"/>
      <c r="CJ883" s="196"/>
      <c r="CK883" s="196">
        <f t="shared" si="607"/>
        <v>4.1666666598757729E-2</v>
      </c>
      <c r="CL883" s="196">
        <f t="shared" si="608"/>
        <v>6.3194444497639779E-2</v>
      </c>
      <c r="CM883" s="196">
        <f t="shared" si="609"/>
        <v>0.10486111109639751</v>
      </c>
      <c r="CN883" s="114"/>
      <c r="CO883" s="115">
        <f t="shared" si="610"/>
        <v>150.99999997881241</v>
      </c>
      <c r="CP883" s="116">
        <f t="shared" si="611"/>
        <v>2.4999999959254637</v>
      </c>
      <c r="CQ883" s="117">
        <f t="shared" si="612"/>
        <v>0.35347222220298136</v>
      </c>
      <c r="CR883" s="117">
        <f t="shared" si="613"/>
        <v>45524.416666666701</v>
      </c>
      <c r="CS883" s="117">
        <f t="shared" si="614"/>
        <v>45524.458333333299</v>
      </c>
      <c r="CT883" s="118">
        <f t="shared" si="615"/>
        <v>65554651.000000075</v>
      </c>
      <c r="CU883" s="118">
        <f t="shared" si="616"/>
        <v>59.99999990221113</v>
      </c>
      <c r="CV883" s="118">
        <f t="shared" si="617"/>
        <v>65554710.999999978</v>
      </c>
      <c r="CW883" s="119">
        <f t="shared" si="618"/>
        <v>0.99999908473397281</v>
      </c>
    </row>
    <row r="884" spans="1:101" ht="118.5" customHeight="1" x14ac:dyDescent="0.3">
      <c r="A884" s="160" t="str">
        <f>[4]SayfaKAY!C525</f>
        <v>KAY5+6</v>
      </c>
      <c r="B884" s="104" t="str">
        <f>[4]SayfaKAY!D525</f>
        <v>3880(9)</v>
      </c>
      <c r="C884" s="105" t="str">
        <f>[4]SayfaKAY!E525</f>
        <v>RA , RB</v>
      </c>
      <c r="D884" s="105">
        <f>[4]SayfaKAY!F525</f>
        <v>36226</v>
      </c>
      <c r="E884" s="106" t="str">
        <f>[4]SayfaKAY!G525</f>
        <v>BOZ-KAY5+6-FF-524</v>
      </c>
      <c r="F884" s="134">
        <f t="shared" si="579"/>
        <v>45523</v>
      </c>
      <c r="G884" s="135">
        <f t="shared" si="580"/>
        <v>0.49861111109930789</v>
      </c>
      <c r="H884" s="235">
        <f>[4]SayfaKAY!H525</f>
        <v>45523.498611111099</v>
      </c>
      <c r="I884" s="104" t="str">
        <f>[4]SayfaKAY!I525</f>
        <v>Hat/Line</v>
      </c>
      <c r="J884" s="103" t="str">
        <f>IF([4]SayfaKAY!J525="","",IF([4]SayfaKAY!J525="Müşteri","Notified by Customer","Notified by Bozankaya"))</f>
        <v>Notified by Customer</v>
      </c>
      <c r="K884" s="103" t="e">
        <f>VLOOKUP([4]SayfaKAY!L525,#REF!,2,FALSE)</f>
        <v>#REF!</v>
      </c>
      <c r="L884" s="165" t="str">
        <f>[4]SayfaKAY!X525</f>
        <v>ELTESAN ELEKTRO MEKANİK SOĞUTMA SAN</v>
      </c>
      <c r="M884" s="107" t="str">
        <f t="shared" si="581"/>
        <v>KAY5+6-BOZ-KAY5+6-FF-524</v>
      </c>
      <c r="N884" s="105" t="str">
        <f>[4]SayfaKAY!M525</f>
        <v>3880 A nolu tramvay saat 11:48 ildem yönüne doğru gidiyor. Tramvay yeni olmasına rağmen kullanıcısı klimayı açmıyor sadece fanlar açık içerisi sıcak insanlar terliyor.</v>
      </c>
      <c r="O884" s="166" t="str">
        <f>[4]SayfaKAY!P525</f>
        <v>D-Arıza değil</v>
      </c>
      <c r="P884" s="166" t="str">
        <f>[4]SayfaKAY!Q525</f>
        <v>B(Servisten çekmeye etki eden arıza)</v>
      </c>
      <c r="Q884" s="166" t="str">
        <f>[4]SayfaKAY!R525</f>
        <v>N.A(Yaralanma yok)</v>
      </c>
      <c r="R884" s="132" t="str" cm="1">
        <f t="array" ref="R884">IF([4]SayfaKAY!U525="","",_xlfn.IFS([4]SayfaKAY!U525="Bozankaya","Bozankaya",[4]SayfaKAY!U525="Müşteri","Customer",[4]SayfaKAY!U525="Tedarikçi","Equipment Supplier"))</f>
        <v>Equipment Supplier</v>
      </c>
      <c r="S884" s="204" t="str">
        <f>[4]SayfaKAY!N525</f>
        <v>Sıcaklığı 0 derece görüyordu resetlendi düzeldi soğutma yapıyor.</v>
      </c>
      <c r="T884" s="133" t="str">
        <f>[4]SayfaKAY!AD525</f>
        <v>*Arıza çözülecek</v>
      </c>
      <c r="U884" s="132" t="str">
        <f>[4]SayfaKAY!W525</f>
        <v>Evet</v>
      </c>
      <c r="V884" s="108">
        <f>[4]SayfaKAY!AZ525</f>
        <v>2</v>
      </c>
      <c r="W884" s="136">
        <f t="shared" si="582"/>
        <v>45523</v>
      </c>
      <c r="X884" s="137" t="str">
        <f t="shared" si="583"/>
        <v>12:00</v>
      </c>
      <c r="Y884" s="235">
        <f>[4]SayfaKAY!AE525</f>
        <v>45523.5</v>
      </c>
      <c r="Z884" s="109">
        <f t="shared" si="584"/>
        <v>45523</v>
      </c>
      <c r="AA884" s="110" t="str">
        <f t="shared" si="585"/>
        <v>13:00</v>
      </c>
      <c r="AB884" s="182">
        <f>[4]SayfaKAY!BA525</f>
        <v>45523.541666666701</v>
      </c>
      <c r="AC884" s="257">
        <f t="shared" si="586"/>
        <v>62.000000065891072</v>
      </c>
      <c r="AD884" s="111">
        <f t="shared" si="587"/>
        <v>45523</v>
      </c>
      <c r="AE884" s="111" t="str">
        <f t="shared" si="588"/>
        <v>13:00</v>
      </c>
      <c r="AF884" s="235">
        <f>[4]SayfaKAY!BA525</f>
        <v>45523.541666666701</v>
      </c>
      <c r="AG884" s="179" t="str">
        <f>[4]SayfaKAY!S525</f>
        <v>(III) Farklı Araçlarda Tekrarlayan Arıza</v>
      </c>
      <c r="AH884" s="178" t="str">
        <f t="shared" si="589"/>
        <v>Bu Arıza Aracın Servise Verilmesine Engel</v>
      </c>
      <c r="AI884" s="163" t="str">
        <f>[4]SayfaKAY!AV525</f>
        <v/>
      </c>
      <c r="AJ884" s="164" t="str">
        <f t="shared" si="590"/>
        <v/>
      </c>
      <c r="AK884" s="164" t="str">
        <f t="shared" si="591"/>
        <v/>
      </c>
      <c r="AL884" s="112" t="str">
        <f>[4]SayfaKAY!AX525</f>
        <v/>
      </c>
      <c r="AM884" s="257" cm="1">
        <f t="array" ref="AM884">IFERROR(IF(AND(P884&lt;&gt;"D(Arıza Değil)",AH884="Bu Arıza Aracın Servise Verilmesine Engel Değil"),
IF(Z884-F884&gt;0,(AB884-Y884)*24*60,
IF(OR(AND(G884&gt;$AS$1,G884&lt;$AT$1),AND(G884&gt;$AU$1,G884&lt;$AV$1)),
(AF884-H884)*24*60,     BH:BH0)),        AN884),0)</f>
        <v>62.000000065891072</v>
      </c>
      <c r="AN884" s="257">
        <f t="shared" si="592"/>
        <v>62.000000065891072</v>
      </c>
      <c r="AO884" s="174" t="str">
        <f>[4]SayfaKAY!AG525</f>
        <v/>
      </c>
      <c r="AP884" s="174" t="str">
        <f>[4]SayfaKAY!AI525</f>
        <v>H500-7240</v>
      </c>
      <c r="AQ884" s="174" t="str">
        <f>[4]SayfaKAY!AQ525</f>
        <v/>
      </c>
      <c r="AR884" s="174" t="str">
        <f>[4]SayfaKAY!AH525</f>
        <v>KLIMA UNITESİ /Eltesan/Hispacold 41,5 kW</v>
      </c>
      <c r="AS884" s="174">
        <f>[4]SayfaKAY!AJ525</f>
        <v>1</v>
      </c>
      <c r="AT884" s="175" t="str">
        <f>[4]SayfaKAY!AM525</f>
        <v/>
      </c>
      <c r="AU884" s="176" t="str">
        <f>[4]SayfaKAY!AL525</f>
        <v/>
      </c>
      <c r="AV884" s="176" t="str">
        <f>[4]SayfaKAY!AP525</f>
        <v/>
      </c>
      <c r="AW884" s="177" t="str">
        <f>[4]SayfaKAY!AT525</f>
        <v/>
      </c>
      <c r="AX884" s="194">
        <f t="shared" si="593"/>
        <v>1364.0000014496036</v>
      </c>
      <c r="AY884" s="168"/>
      <c r="AZ884" s="167"/>
      <c r="BA884" s="113"/>
      <c r="BB884" s="171" t="str">
        <f>IF($AQ$1="X", IF(AND(G884&gt;=$AS$1,G884&lt;=$AT$1),IF(P884&lt;&gt;"D(Arıza Değil)",AC884,0), IF(AND(G884&gt;=$AU$1,G884&lt;=$AV$1),IF(P884&lt;&gt;"D(Arıza Değil)",AC884,0), "")), "")</f>
        <v/>
      </c>
      <c r="BC884" s="114"/>
      <c r="BD884" s="114"/>
      <c r="BE884" s="114"/>
      <c r="BF884" s="114"/>
      <c r="BG884" s="114"/>
      <c r="BH884" s="114">
        <f>IFERROR(FRACAS!AN528, "Hata Var")</f>
        <v>-233441.0000000638</v>
      </c>
      <c r="BI884" s="114"/>
      <c r="BJ884" s="114"/>
      <c r="BK884" s="105" t="str">
        <f>[4]SayfaKAY!AW525</f>
        <v/>
      </c>
      <c r="BL884" s="105" t="str">
        <f>[4]SayfaKAY!V525</f>
        <v>ELTESAN ELEKTRO MEKANİK SOĞUTMA SAN</v>
      </c>
      <c r="BM884" s="114"/>
      <c r="BN884" s="171" t="str">
        <f t="shared" si="594"/>
        <v>x yok</v>
      </c>
      <c r="BO884" s="171" t="b">
        <f t="shared" si="595"/>
        <v>0</v>
      </c>
      <c r="BP884" s="171" t="b">
        <f t="shared" si="596"/>
        <v>0</v>
      </c>
      <c r="BQ884" s="226">
        <f t="shared" si="597"/>
        <v>2.000000016996637</v>
      </c>
      <c r="BR884" s="226">
        <f t="shared" si="598"/>
        <v>60.000000048894435</v>
      </c>
      <c r="BS884" s="226">
        <f t="shared" si="599"/>
        <v>62.000000065891072</v>
      </c>
      <c r="BT884" s="114"/>
      <c r="BU884" s="242"/>
      <c r="BV884" s="233">
        <f t="shared" si="600"/>
        <v>11</v>
      </c>
      <c r="BW884" s="226" t="str">
        <f t="shared" si="601"/>
        <v>Evet, çakışma var</v>
      </c>
      <c r="BX884" s="229"/>
      <c r="BY884" s="247">
        <f t="shared" si="602"/>
        <v>1.388888900692109E-3</v>
      </c>
      <c r="BZ884" s="247">
        <f t="shared" si="603"/>
        <v>4.1666666700621136E-2</v>
      </c>
      <c r="CA884" s="247">
        <f t="shared" si="604"/>
        <v>4.3055555601313245E-2</v>
      </c>
      <c r="CB884" s="213"/>
      <c r="CC884" s="211"/>
      <c r="CD884" s="196"/>
      <c r="CE884" s="213">
        <v>524</v>
      </c>
      <c r="CF884" s="182">
        <f t="shared" si="605"/>
        <v>45523.498611111099</v>
      </c>
      <c r="CG884" s="182">
        <f t="shared" si="606"/>
        <v>45523.541666666701</v>
      </c>
      <c r="CH884" s="196"/>
      <c r="CI884" s="196"/>
      <c r="CJ884" s="196"/>
      <c r="CK884" s="196">
        <f t="shared" si="607"/>
        <v>4.1666666700621136E-2</v>
      </c>
      <c r="CL884" s="196">
        <f t="shared" si="608"/>
        <v>1.388888900692109E-3</v>
      </c>
      <c r="CM884" s="196">
        <f t="shared" si="609"/>
        <v>4.3055555601313245E-2</v>
      </c>
      <c r="CN884" s="114"/>
      <c r="CO884" s="115">
        <f t="shared" si="610"/>
        <v>62.000000065891072</v>
      </c>
      <c r="CP884" s="116">
        <f t="shared" si="611"/>
        <v>2.5000000020372681</v>
      </c>
      <c r="CQ884" s="117">
        <f t="shared" si="612"/>
        <v>0.49861111109930789</v>
      </c>
      <c r="CR884" s="117">
        <f t="shared" si="613"/>
        <v>45523.5</v>
      </c>
      <c r="CS884" s="117">
        <f t="shared" si="614"/>
        <v>45523.541666666701</v>
      </c>
      <c r="CT884" s="118">
        <f t="shared" si="615"/>
        <v>65553122.000000015</v>
      </c>
      <c r="CU884" s="118">
        <f t="shared" si="616"/>
        <v>60.000000048894435</v>
      </c>
      <c r="CV884" s="118">
        <f t="shared" si="617"/>
        <v>65553182.000000067</v>
      </c>
      <c r="CW884" s="119">
        <f t="shared" si="618"/>
        <v>0.99999908471262233</v>
      </c>
    </row>
    <row r="885" spans="1:101" ht="118.5" customHeight="1" x14ac:dyDescent="0.3">
      <c r="A885" s="160" t="str">
        <f>[4]SayfaKAY!C526</f>
        <v>KAY5+6</v>
      </c>
      <c r="B885" s="104" t="str">
        <f>[4]SayfaKAY!D526</f>
        <v>3879(8)</v>
      </c>
      <c r="C885" s="105" t="str">
        <f>[4]SayfaKAY!E526</f>
        <v>RA , RB , P</v>
      </c>
      <c r="D885" s="105">
        <f>[4]SayfaKAY!F526</f>
        <v>41389</v>
      </c>
      <c r="E885" s="106" t="str">
        <f>[4]SayfaKAY!G526</f>
        <v>BOZ-KAY5+6-FF-525</v>
      </c>
      <c r="F885" s="193">
        <f t="shared" si="579"/>
        <v>45523</v>
      </c>
      <c r="G885" s="135">
        <f t="shared" si="580"/>
        <v>0.64513888890360249</v>
      </c>
      <c r="H885" s="235">
        <f>[4]SayfaKAY!H526</f>
        <v>45523.645138888904</v>
      </c>
      <c r="I885" s="104" t="str">
        <f>[4]SayfaKAY!I526</f>
        <v>Hat/Line</v>
      </c>
      <c r="J885" s="103" t="str">
        <f>IF([4]SayfaKAY!J526="","",IF([4]SayfaKAY!J526="Müşteri","Notified by Customer","Notified by Bozankaya"))</f>
        <v>Notified by Customer</v>
      </c>
      <c r="K885" s="103" t="e">
        <f>VLOOKUP([4]SayfaKAY!L526,#REF!,2,FALSE)</f>
        <v>#REF!</v>
      </c>
      <c r="L885" s="165" t="str">
        <f>[4]SayfaKAY!X526</f>
        <v>ELTESAN ELEKTRO MEKANİK SOĞUTMA SAN</v>
      </c>
      <c r="M885" s="107" t="str">
        <f t="shared" si="581"/>
        <v>KAY5+6-BOZ-KAY5+6-FF-525</v>
      </c>
      <c r="N885" s="105" t="str">
        <f>[4]SayfaKAY!M526</f>
        <v>Yolcu bölümü sıcak</v>
      </c>
      <c r="O885" s="166" t="str">
        <f>[4]SayfaKAY!P526</f>
        <v>D-Arıza değil</v>
      </c>
      <c r="P885" s="166" t="str">
        <f>[4]SayfaKAY!Q526</f>
        <v>B(Servisten çekmeye etki eden arıza)</v>
      </c>
      <c r="Q885" s="166" t="str">
        <f>[4]SayfaKAY!R526</f>
        <v>N.A(Yaralanma yok)</v>
      </c>
      <c r="R885" s="132" t="str" cm="1">
        <f t="array" ref="R885">IF([4]SayfaKAY!U526="","",_xlfn.IFS([4]SayfaKAY!U526="Bozankaya","Bozankaya",[4]SayfaKAY!U526="Müşteri","Customer",[4]SayfaKAY!U526="Tedarikçi","Equipment Supplier"))</f>
        <v>Equipment Supplier</v>
      </c>
      <c r="S885" s="204" t="str">
        <f>[4]SayfaKAY!N526</f>
        <v>Arızaya düşmüş sıcaklığı 0 derece görüyordu. Resetlendi düzeldi.</v>
      </c>
      <c r="T885" s="133" t="str">
        <f>[4]SayfaKAY!AD526</f>
        <v>*Arıza çözülecek</v>
      </c>
      <c r="U885" s="132" t="str">
        <f>[4]SayfaKAY!W526</f>
        <v>Evet</v>
      </c>
      <c r="V885" s="108">
        <f>[4]SayfaKAY!AZ526</f>
        <v>2</v>
      </c>
      <c r="W885" s="136">
        <f t="shared" si="582"/>
        <v>45523</v>
      </c>
      <c r="X885" s="137" t="str">
        <f t="shared" si="583"/>
        <v>16:00</v>
      </c>
      <c r="Y885" s="235">
        <f>[4]SayfaKAY!AE526</f>
        <v>45523.666666666701</v>
      </c>
      <c r="Z885" s="192">
        <f t="shared" si="584"/>
        <v>45523</v>
      </c>
      <c r="AA885" s="110" t="str">
        <f t="shared" si="585"/>
        <v>17:00</v>
      </c>
      <c r="AB885" s="182">
        <f>[4]SayfaKAY!BA526</f>
        <v>45523.708333333299</v>
      </c>
      <c r="AC885" s="257">
        <f t="shared" si="586"/>
        <v>90.999999929917976</v>
      </c>
      <c r="AD885" s="111">
        <f t="shared" si="587"/>
        <v>45523</v>
      </c>
      <c r="AE885" s="111" t="str">
        <f t="shared" si="588"/>
        <v>17:00</v>
      </c>
      <c r="AF885" s="235">
        <f>[4]SayfaKAY!BA526</f>
        <v>45523.708333333299</v>
      </c>
      <c r="AG885" s="179" t="str">
        <f>[4]SayfaKAY!S526</f>
        <v>(III) Farklı Araçlarda Tekrarlayan Arıza</v>
      </c>
      <c r="AH885" s="178" t="str">
        <f t="shared" si="589"/>
        <v>Bu Arıza Aracın Servise Verilmesine Engel</v>
      </c>
      <c r="AI885" s="163" t="str">
        <f>[4]SayfaKAY!AV526</f>
        <v/>
      </c>
      <c r="AJ885" s="164" t="str">
        <f t="shared" si="590"/>
        <v/>
      </c>
      <c r="AK885" s="164" t="str">
        <f t="shared" si="591"/>
        <v/>
      </c>
      <c r="AL885" s="112" t="str">
        <f>[4]SayfaKAY!AX526</f>
        <v/>
      </c>
      <c r="AM885" s="257" cm="1">
        <f t="array" ref="AM885">IFERROR(IF(AND(P885&lt;&gt;"D(Arıza Değil)",AH885="Bu Arıza Aracın Servise Verilmesine Engel Değil"),
IF(Z885-F885&gt;0,(AB885-Y885)*24*60,
IF(OR(AND(G885&gt;$AS$1,G885&lt;$AT$1),AND(G885&gt;$AU$1,G885&lt;$AV$1)),
(AF885-H885)*24*60,     BH:BH0)),        AN885),0)</f>
        <v>90.999999929917976</v>
      </c>
      <c r="AN885" s="257">
        <f t="shared" si="592"/>
        <v>90.999999929917976</v>
      </c>
      <c r="AO885" s="174" t="str">
        <f>[4]SayfaKAY!AG526</f>
        <v/>
      </c>
      <c r="AP885" s="174" t="str">
        <f>[4]SayfaKAY!AI526</f>
        <v>H500-7240</v>
      </c>
      <c r="AQ885" s="174" t="str">
        <f>[4]SayfaKAY!AQ526</f>
        <v/>
      </c>
      <c r="AR885" s="174" t="str">
        <f>[4]SayfaKAY!AH526</f>
        <v>KLIMA UNITESİ /Eltesan/Hispacold 41,5 kW</v>
      </c>
      <c r="AS885" s="174">
        <f>[4]SayfaKAY!AJ526</f>
        <v>1</v>
      </c>
      <c r="AT885" s="175" t="str">
        <f>[4]SayfaKAY!AM526</f>
        <v/>
      </c>
      <c r="AU885" s="176" t="str">
        <f>[4]SayfaKAY!AL526</f>
        <v/>
      </c>
      <c r="AV885" s="176" t="str">
        <f>[4]SayfaKAY!AP526</f>
        <v/>
      </c>
      <c r="AW885" s="177" t="str">
        <f>[4]SayfaKAY!AT526</f>
        <v/>
      </c>
      <c r="AX885" s="194">
        <f t="shared" si="593"/>
        <v>2001.9999984581955</v>
      </c>
      <c r="AY885" s="168"/>
      <c r="AZ885" s="167"/>
      <c r="BA885" s="113"/>
      <c r="BB885" s="171"/>
      <c r="BC885" s="114"/>
      <c r="BD885" s="114"/>
      <c r="BE885" s="114"/>
      <c r="BF885" s="114"/>
      <c r="BG885" s="114"/>
      <c r="BH885" s="114">
        <f>IFERROR(FRACAS!AN529, "Hata Var")</f>
        <v>2054.9999999511056</v>
      </c>
      <c r="BI885" s="114"/>
      <c r="BJ885" s="114"/>
      <c r="BK885" s="105" t="str">
        <f>[4]SayfaKAY!AW526</f>
        <v/>
      </c>
      <c r="BL885" s="105" t="str">
        <f>[4]SayfaKAY!V526</f>
        <v>ELTESAN ELEKTRO MEKANİK SOĞUTMA SAN</v>
      </c>
      <c r="BM885" s="114"/>
      <c r="BN885" s="171" t="str">
        <f t="shared" si="594"/>
        <v>x yok</v>
      </c>
      <c r="BO885" s="171" t="str">
        <f t="shared" si="595"/>
        <v>aynı gün giderilen arıza</v>
      </c>
      <c r="BP885" s="171" t="str">
        <f t="shared" si="596"/>
        <v>aynı gün giderilen arıza</v>
      </c>
      <c r="BQ885" s="226">
        <f t="shared" si="597"/>
        <v>31.000000027706847</v>
      </c>
      <c r="BR885" s="226">
        <f t="shared" si="598"/>
        <v>59.99999990221113</v>
      </c>
      <c r="BS885" s="226">
        <f t="shared" si="599"/>
        <v>90.999999929917976</v>
      </c>
      <c r="BT885" s="114"/>
      <c r="BU885" s="242"/>
      <c r="BV885" s="233">
        <f t="shared" si="600"/>
        <v>13</v>
      </c>
      <c r="BW885" s="226" t="str">
        <f t="shared" si="601"/>
        <v>Evet, çakışma var</v>
      </c>
      <c r="BX885" s="229"/>
      <c r="BY885" s="247">
        <f t="shared" si="602"/>
        <v>2.1527777797018643E-2</v>
      </c>
      <c r="BZ885" s="247">
        <f t="shared" si="603"/>
        <v>4.1666666598757729E-2</v>
      </c>
      <c r="CA885" s="247">
        <f t="shared" si="604"/>
        <v>6.3194444395776372E-2</v>
      </c>
      <c r="CB885" s="213"/>
      <c r="CC885" s="211"/>
      <c r="CD885" s="196"/>
      <c r="CE885" s="213">
        <v>525</v>
      </c>
      <c r="CF885" s="182">
        <f t="shared" si="605"/>
        <v>45523.645138888904</v>
      </c>
      <c r="CG885" s="182">
        <f t="shared" si="606"/>
        <v>45523.708333333299</v>
      </c>
      <c r="CH885" s="196"/>
      <c r="CI885" s="196"/>
      <c r="CJ885" s="196"/>
      <c r="CK885" s="196">
        <f t="shared" si="607"/>
        <v>4.1666666598757729E-2</v>
      </c>
      <c r="CL885" s="196">
        <f t="shared" si="608"/>
        <v>2.1527777797018643E-2</v>
      </c>
      <c r="CM885" s="196">
        <f t="shared" si="609"/>
        <v>6.3194444395776372E-2</v>
      </c>
      <c r="CN885" s="114"/>
      <c r="CO885" s="115">
        <f t="shared" si="610"/>
        <v>90.999999929917976</v>
      </c>
      <c r="CP885" s="116">
        <f t="shared" si="611"/>
        <v>2.4999999959254637</v>
      </c>
      <c r="CQ885" s="117">
        <f t="shared" si="612"/>
        <v>0.64513888890360249</v>
      </c>
      <c r="CR885" s="117">
        <f t="shared" si="613"/>
        <v>45523.666666666701</v>
      </c>
      <c r="CS885" s="117">
        <f t="shared" si="614"/>
        <v>45523.708333333299</v>
      </c>
      <c r="CT885" s="118">
        <f t="shared" si="615"/>
        <v>65553151.00000003</v>
      </c>
      <c r="CU885" s="118">
        <f t="shared" si="616"/>
        <v>59.99999990221113</v>
      </c>
      <c r="CV885" s="118">
        <f t="shared" si="617"/>
        <v>65553210.999999933</v>
      </c>
      <c r="CW885" s="119">
        <f t="shared" si="618"/>
        <v>0.99999908471302945</v>
      </c>
    </row>
    <row r="886" spans="1:101" ht="118.5" customHeight="1" x14ac:dyDescent="0.3">
      <c r="A886" s="160" t="str">
        <f>[4]SayfaKAY!C265</f>
        <v>KAY5+6</v>
      </c>
      <c r="B886" s="104" t="str">
        <f>[4]SayfaKAY!D265</f>
        <v>3874(3)</v>
      </c>
      <c r="C886" s="105" t="str">
        <f>[4]SayfaKAY!E265</f>
        <v>RA</v>
      </c>
      <c r="D886" s="105">
        <f>[4]SayfaKAY!F265</f>
        <v>82744</v>
      </c>
      <c r="E886" s="106" t="str">
        <f>[4]SayfaKAY!G265</f>
        <v>BOZ-KAY5+6-FF-264</v>
      </c>
      <c r="F886" s="134">
        <f t="shared" si="579"/>
        <v>45520</v>
      </c>
      <c r="G886" s="135">
        <f t="shared" si="580"/>
        <v>0.21944444440305233</v>
      </c>
      <c r="H886" s="235">
        <f>[4]SayfaKAY!H265</f>
        <v>45520.219444444403</v>
      </c>
      <c r="I886" s="104" t="str">
        <f>[4]SayfaKAY!I265</f>
        <v>Hat/Line</v>
      </c>
      <c r="J886" s="103" t="str">
        <f>IF([4]SayfaKAY!J265="","",IF([4]SayfaKAY!J265="Müşteri","Notified by Customer","Notified by Bozankaya"))</f>
        <v>Notified by Customer</v>
      </c>
      <c r="K886" s="103" t="e">
        <f>VLOOKUP([4]SayfaKAY!L265,#REF!,2,FALSE)</f>
        <v>#REF!</v>
      </c>
      <c r="L886" s="165" t="str">
        <f>[4]SayfaKAY!X265</f>
        <v>KNORR-BREMSE GMBH DİVİSİON IFE AUTO</v>
      </c>
      <c r="M886" s="107" t="str">
        <f t="shared" si="581"/>
        <v>KAY5+6-BOZ-KAY5+6-FF-264</v>
      </c>
      <c r="N886" s="105" t="str">
        <f>[4]SayfaKAY!M265</f>
        <v>6 numaralı kapı flash code 3 hatası veriyor</v>
      </c>
      <c r="O886" s="166" t="str">
        <f>[4]SayfaKAY!P265</f>
        <v>A-Sürüşü engeller</v>
      </c>
      <c r="P886" s="166" t="str">
        <f>[4]SayfaKAY!Q265</f>
        <v>B(Servisten çekmeye etki eden arıza)</v>
      </c>
      <c r="Q886" s="166" t="str">
        <f>[4]SayfaKAY!R265</f>
        <v>N.A(Yaralanma yok)</v>
      </c>
      <c r="R886" s="132" t="str" cm="1">
        <f t="array" ref="R886">IF([4]SayfaKAY!U265="","",_xlfn.IFS([4]SayfaKAY!U265="Bozankaya","Bozankaya",[4]SayfaKAY!U265="Müşteri","Customer",[4]SayfaKAY!U265="Tedarikçi","Equipment Supplier"))</f>
        <v>Equipment Supplier</v>
      </c>
      <c r="S886" s="204" t="str">
        <f>[4]SayfaKAY!N265</f>
        <v>Aracın DCU ve S2 switch değişimi yapıldı arıza devam etmektedir</v>
      </c>
      <c r="T886" s="133" t="str">
        <f>[4]SayfaKAY!AD265</f>
        <v>*Arıza çözülecek</v>
      </c>
      <c r="U886" s="132" t="str">
        <f>[4]SayfaKAY!W265</f>
        <v/>
      </c>
      <c r="V886" s="108">
        <f>[4]SayfaKAY!AZ265</f>
        <v>1</v>
      </c>
      <c r="W886" s="136">
        <f t="shared" si="582"/>
        <v>45520</v>
      </c>
      <c r="X886" s="137" t="str">
        <f t="shared" si="583"/>
        <v>05:18</v>
      </c>
      <c r="Y886" s="235">
        <f>[4]SayfaKAY!AE265</f>
        <v>45520.220833333296</v>
      </c>
      <c r="Z886" s="109">
        <f t="shared" si="584"/>
        <v>45520</v>
      </c>
      <c r="AA886" s="110" t="str">
        <f t="shared" si="585"/>
        <v>15:00</v>
      </c>
      <c r="AB886" s="182">
        <f>[4]SayfaKAY!BA265</f>
        <v>45520.625</v>
      </c>
      <c r="AC886" s="257">
        <f t="shared" si="586"/>
        <v>584.00000005960464</v>
      </c>
      <c r="AD886" s="111">
        <f t="shared" si="587"/>
        <v>45520</v>
      </c>
      <c r="AE886" s="111" t="str">
        <f t="shared" si="588"/>
        <v>15:00</v>
      </c>
      <c r="AF886" s="235">
        <f>[4]SayfaKAY!BA265</f>
        <v>45520.625</v>
      </c>
      <c r="AG886" s="179" t="str">
        <f>[4]SayfaKAY!S265</f>
        <v>(I) İlk Defa Karşılaşılan Arıza</v>
      </c>
      <c r="AH886" s="178" t="str">
        <f t="shared" si="589"/>
        <v>Bu Arıza Aracın Servise Verilmesine Engel</v>
      </c>
      <c r="AI886" s="163" t="str">
        <f>[4]SayfaKAY!AV265</f>
        <v/>
      </c>
      <c r="AJ886" s="164" t="str">
        <f t="shared" si="590"/>
        <v/>
      </c>
      <c r="AK886" s="164" t="str">
        <f t="shared" si="591"/>
        <v/>
      </c>
      <c r="AL886" s="112" t="str">
        <f>[4]SayfaKAY!AX265</f>
        <v/>
      </c>
      <c r="AM886" s="257" cm="1">
        <f t="array" ref="AM886">IFERROR(IF(AND(P886&lt;&gt;"D(Arıza Değil)",AH886="Bu Arıza Aracın Servise Verilmesine Engel Değil"),
IF(Z886-F886&gt;0,(AB886-Y886)*24*60,
IF(OR(AND(G886&gt;$AS$1,G886&lt;$AT$1),AND(G886&gt;$AU$1,G886&lt;$AV$1)),
(AF886-H886)*24*60,     BH:BH0)),        AN886),0)</f>
        <v>584.00000005960464</v>
      </c>
      <c r="AN886" s="257">
        <f t="shared" si="592"/>
        <v>584.00000005960464</v>
      </c>
      <c r="AO886" s="174" t="str">
        <f>[4]SayfaKAY!AG265</f>
        <v>IFE</v>
      </c>
      <c r="AP886" s="174" t="str">
        <f>[4]SayfaKAY!AI265</f>
        <v>M110-7082</v>
      </c>
      <c r="AQ886" s="174" t="str">
        <f>[4]SayfaKAY!AQ265</f>
        <v>-</v>
      </c>
      <c r="AR886" s="174" t="str">
        <f>[4]SayfaKAY!AH265</f>
        <v>PRM'LI ÇİFTLİ KAPI</v>
      </c>
      <c r="AS886" s="174">
        <f>[4]SayfaKAY!AJ265</f>
        <v>1</v>
      </c>
      <c r="AT886" s="175" t="str">
        <f>[4]SayfaKAY!AM265</f>
        <v/>
      </c>
      <c r="AU886" s="176" t="str">
        <f>[4]SayfaKAY!AL265</f>
        <v/>
      </c>
      <c r="AV886" s="176" t="str">
        <f>[4]SayfaKAY!AP265</f>
        <v/>
      </c>
      <c r="AW886" s="177" t="str">
        <f>[4]SayfaKAY!AT265</f>
        <v/>
      </c>
      <c r="AX886" s="194">
        <f t="shared" si="593"/>
        <v>6424.0000006556511</v>
      </c>
      <c r="AY886" s="168"/>
      <c r="AZ886" s="167"/>
      <c r="BA886" s="113"/>
      <c r="BB886" s="171" t="str">
        <f>IF($AQ$1="X", IF(AND(G886&gt;=$AS$1,G886&lt;=$AT$1),IF(P886&lt;&gt;"D(Arıza Değil)",AC886,0), IF(AND(G886&gt;=$AU$1,G886&lt;=$AV$1),IF(P886&lt;&gt;"D(Arıza Değil)",AC886,0), "")), "")</f>
        <v/>
      </c>
      <c r="BC886" s="114"/>
      <c r="BD886" s="114"/>
      <c r="BE886" s="114"/>
      <c r="BF886" s="114"/>
      <c r="BG886" s="114"/>
      <c r="BH886" s="114" t="str">
        <f>IFERROR(FRACAS!AN268, "Hata Var")</f>
        <v/>
      </c>
      <c r="BI886" s="114"/>
      <c r="BJ886" s="114"/>
      <c r="BK886" s="105" t="str">
        <f>[4]SayfaKAY!AW265</f>
        <v/>
      </c>
      <c r="BL886" s="105" t="str">
        <f>[4]SayfaKAY!V265</f>
        <v>KNORR-BREMSE GMBH DİVİSİON IFE AUTO</v>
      </c>
      <c r="BM886" s="114"/>
      <c r="BN886" s="171" t="str">
        <f t="shared" si="594"/>
        <v>x yok</v>
      </c>
      <c r="BO886" s="171" t="b">
        <f t="shared" si="595"/>
        <v>0</v>
      </c>
      <c r="BP886" s="171" t="b">
        <f t="shared" si="596"/>
        <v>0</v>
      </c>
      <c r="BQ886" s="226">
        <f t="shared" si="597"/>
        <v>2.000000006519258</v>
      </c>
      <c r="BR886" s="226">
        <f t="shared" si="598"/>
        <v>582.00000005308539</v>
      </c>
      <c r="BS886" s="226">
        <f t="shared" si="599"/>
        <v>584.00000005960464</v>
      </c>
      <c r="BT886" s="114"/>
      <c r="BU886" s="242"/>
      <c r="BV886" s="233">
        <f t="shared" si="600"/>
        <v>10</v>
      </c>
      <c r="BW886" s="226" t="str">
        <f t="shared" si="601"/>
        <v>Evet, çakışma var</v>
      </c>
      <c r="BX886" s="229"/>
      <c r="BY886" s="247">
        <f t="shared" si="602"/>
        <v>1.3888888934161514E-3</v>
      </c>
      <c r="BZ886" s="247">
        <f t="shared" si="603"/>
        <v>0.40416666670353152</v>
      </c>
      <c r="CA886" s="247">
        <f t="shared" si="604"/>
        <v>0.40555555559694767</v>
      </c>
      <c r="CB886" s="213"/>
      <c r="CC886" s="211"/>
      <c r="CD886" s="196"/>
      <c r="CE886" s="213">
        <v>264</v>
      </c>
      <c r="CF886" s="182">
        <f t="shared" si="605"/>
        <v>45520.219444444403</v>
      </c>
      <c r="CG886" s="182">
        <f t="shared" si="606"/>
        <v>45520.625</v>
      </c>
      <c r="CH886" s="196"/>
      <c r="CI886" s="196"/>
      <c r="CJ886" s="196"/>
      <c r="CK886" s="196">
        <f t="shared" si="607"/>
        <v>0.40416666670353152</v>
      </c>
      <c r="CL886" s="196">
        <f t="shared" si="608"/>
        <v>1.3888888934161514E-3</v>
      </c>
      <c r="CM886" s="196">
        <f t="shared" si="609"/>
        <v>0.40555555559694767</v>
      </c>
      <c r="CN886" s="114"/>
      <c r="CO886" s="115">
        <f t="shared" si="610"/>
        <v>584.00000005960464</v>
      </c>
      <c r="CP886" s="116">
        <f t="shared" si="611"/>
        <v>24.250000002211891</v>
      </c>
      <c r="CQ886" s="117">
        <f t="shared" si="612"/>
        <v>0.21944444440305233</v>
      </c>
      <c r="CR886" s="117">
        <f t="shared" si="613"/>
        <v>45520.220833333296</v>
      </c>
      <c r="CS886" s="117">
        <f t="shared" si="614"/>
        <v>45520.625</v>
      </c>
      <c r="CT886" s="118">
        <f t="shared" si="615"/>
        <v>65548802.000000007</v>
      </c>
      <c r="CU886" s="118">
        <f t="shared" si="616"/>
        <v>582.00000005308539</v>
      </c>
      <c r="CV886" s="118">
        <f t="shared" si="617"/>
        <v>65549384.00000006</v>
      </c>
      <c r="CW886" s="119">
        <f t="shared" si="618"/>
        <v>0.99999112119802602</v>
      </c>
    </row>
    <row r="887" spans="1:101" ht="118.5" customHeight="1" x14ac:dyDescent="0.3">
      <c r="A887" s="160" t="str">
        <f>[4]SayfaKAY!C262</f>
        <v>KAY5+6</v>
      </c>
      <c r="B887" s="104" t="str">
        <f>[4]SayfaKAY!D262</f>
        <v>3874(3)</v>
      </c>
      <c r="C887" s="105" t="str">
        <f>[4]SayfaKAY!E262</f>
        <v>RB</v>
      </c>
      <c r="D887" s="105">
        <f>[4]SayfaKAY!F262</f>
        <v>82744</v>
      </c>
      <c r="E887" s="106" t="str">
        <f>[4]SayfaKAY!G262</f>
        <v>BOZ-KAY5+6-FF-261</v>
      </c>
      <c r="F887" s="193">
        <f t="shared" si="579"/>
        <v>45519</v>
      </c>
      <c r="G887" s="135">
        <f t="shared" si="580"/>
        <v>0.44166666670207633</v>
      </c>
      <c r="H887" s="235">
        <f>[4]SayfaKAY!H262</f>
        <v>45519.441666666702</v>
      </c>
      <c r="I887" s="104" t="str">
        <f>[4]SayfaKAY!I262</f>
        <v>Depo/Depot</v>
      </c>
      <c r="J887" s="103" t="str">
        <f>IF([4]SayfaKAY!J262="","",IF([4]SayfaKAY!J262="Müşteri","Notified by Customer","Notified by Bozankaya"))</f>
        <v>Notified by Bozankaya</v>
      </c>
      <c r="K887" s="103" t="e">
        <f>VLOOKUP([4]SayfaKAY!L262,#REF!,2,FALSE)</f>
        <v>#REF!</v>
      </c>
      <c r="L887" s="165" t="str">
        <f>[4]SayfaKAY!X262</f>
        <v>ATAK ULAŞIM SAN.TİC.LTD.ŞTİ.</v>
      </c>
      <c r="M887" s="107" t="str">
        <f t="shared" si="581"/>
        <v>KAY5+6-BOZ-KAY5+6-FF-261</v>
      </c>
      <c r="N887" s="105" t="str">
        <f>[4]SayfaKAY!M262</f>
        <v>Kapı üstü ekran görüntüsü yeşil mavi kırmızı oluyor sürekli</v>
      </c>
      <c r="O887" s="166" t="str">
        <f>[4]SayfaKAY!P262</f>
        <v>C-Uyarı, sürüş devamlılığı</v>
      </c>
      <c r="P887" s="166" t="str">
        <f>[4]SayfaKAY!Q262</f>
        <v>C(Sisteme etki etmeyen arıza)</v>
      </c>
      <c r="Q887" s="166" t="str">
        <f>[4]SayfaKAY!R262</f>
        <v>N.A(Yaralanma yok)</v>
      </c>
      <c r="R887" s="132" t="str" cm="1">
        <f t="array" ref="R887">IF([4]SayfaKAY!U262="","",_xlfn.IFS([4]SayfaKAY!U262="Bozankaya","Bozankaya",[4]SayfaKAY!U262="Müşteri","Customer",[4]SayfaKAY!U262="Tedarikçi","Equipment Supplier"))</f>
        <v>Equipment Supplier</v>
      </c>
      <c r="S887" s="204" t="str">
        <f>[4]SayfaKAY!N262</f>
        <v>Ekran değişimi yapıldı</v>
      </c>
      <c r="T887" s="133" t="str">
        <f>[4]SayfaKAY!AD262</f>
        <v>*Ekipman değiştirilecek</v>
      </c>
      <c r="U887" s="132" t="str">
        <f>[4]SayfaKAY!W262</f>
        <v>Evet</v>
      </c>
      <c r="V887" s="108" t="str">
        <f>[4]SayfaKAY!AZ262</f>
        <v/>
      </c>
      <c r="W887" s="136">
        <f t="shared" si="582"/>
        <v>45519</v>
      </c>
      <c r="X887" s="137" t="str">
        <f t="shared" si="583"/>
        <v>10:40</v>
      </c>
      <c r="Y887" s="235">
        <f>[4]SayfaKAY!AE262</f>
        <v>45519.444444444402</v>
      </c>
      <c r="Z887" s="192" t="str">
        <f t="shared" si="584"/>
        <v/>
      </c>
      <c r="AA887" s="110" t="str">
        <f t="shared" si="585"/>
        <v/>
      </c>
      <c r="AB887" s="182" t="str">
        <f>[4]SayfaKAY!BA262</f>
        <v/>
      </c>
      <c r="AC887" s="257" t="str">
        <f t="shared" si="586"/>
        <v/>
      </c>
      <c r="AD887" s="111" t="str">
        <f t="shared" si="587"/>
        <v/>
      </c>
      <c r="AE887" s="111" t="str">
        <f t="shared" si="588"/>
        <v/>
      </c>
      <c r="AF887" s="235" t="str">
        <f>[4]SayfaKAY!BA262</f>
        <v/>
      </c>
      <c r="AG887" s="179" t="str">
        <f>[4]SayfaKAY!S262</f>
        <v>(III) Farklı Araçlarda Tekrarlayan Arıza</v>
      </c>
      <c r="AH887" s="178" t="str">
        <f t="shared" si="589"/>
        <v>Bu Arıza Aracın Servise Verilmesine Engel Değil</v>
      </c>
      <c r="AI887" s="163" t="str">
        <f>[4]SayfaKAY!AV262</f>
        <v/>
      </c>
      <c r="AJ887" s="164" t="str">
        <f t="shared" si="590"/>
        <v/>
      </c>
      <c r="AK887" s="164" t="str">
        <f t="shared" si="591"/>
        <v/>
      </c>
      <c r="AL887" s="112" t="str">
        <f>[4]SayfaKAY!AX262</f>
        <v/>
      </c>
      <c r="AM887" s="257" cm="1">
        <f t="array" ref="AM887">IFERROR(IF(AND(P887&lt;&gt;"D(Arıza Değil)",AH887="Bu Arıza Aracın Servise Verilmesine Engel Değil"),
IF(Z887-F887&gt;0,(AB887-Y887)*24*60,
IF(OR(AND(G887&gt;$AS$1,G887&lt;$AT$1),AND(G887&gt;$AU$1,G887&lt;$AV$1)),
(AF887-H887)*24*60,     BH:BH0)),        AN887),0)</f>
        <v>0</v>
      </c>
      <c r="AN887" s="257" t="str">
        <f t="shared" si="592"/>
        <v/>
      </c>
      <c r="AO887" s="174" t="str">
        <f>[4]SayfaKAY!AG262</f>
        <v/>
      </c>
      <c r="AP887" s="174" t="str">
        <f>[4]SayfaKAY!AI262</f>
        <v>0</v>
      </c>
      <c r="AQ887" s="174" t="str">
        <f>[4]SayfaKAY!AQ262</f>
        <v>190122013063</v>
      </c>
      <c r="AR887" s="174" t="str">
        <f>[4]SayfaKAY!AH262</f>
        <v>Kapı üstü ekran</v>
      </c>
      <c r="AS887" s="174">
        <f>[4]SayfaKAY!AJ262</f>
        <v>1</v>
      </c>
      <c r="AT887" s="175" t="str">
        <f>[4]SayfaKAY!AM262</f>
        <v/>
      </c>
      <c r="AU887" s="176" t="str">
        <f>[4]SayfaKAY!AL262</f>
        <v/>
      </c>
      <c r="AV887" s="176" t="str">
        <f>[4]SayfaKAY!AP262</f>
        <v/>
      </c>
      <c r="AW887" s="177" t="str">
        <f>[4]SayfaKAY!AT262</f>
        <v/>
      </c>
      <c r="AX887" s="194" t="str">
        <f t="shared" si="593"/>
        <v/>
      </c>
      <c r="AY887" s="168"/>
      <c r="AZ887" s="167"/>
      <c r="BA887" s="113"/>
      <c r="BB887" s="171"/>
      <c r="BC887" s="114"/>
      <c r="BD887" s="114"/>
      <c r="BE887" s="114"/>
      <c r="BF887" s="114"/>
      <c r="BG887" s="114"/>
      <c r="BH887" s="114" t="str">
        <f>IFERROR(FRACAS!AN265, "Hata Var")</f>
        <v/>
      </c>
      <c r="BI887" s="114"/>
      <c r="BJ887" s="114"/>
      <c r="BK887" s="105" t="str">
        <f>[4]SayfaKAY!AW262</f>
        <v/>
      </c>
      <c r="BL887" s="105" t="str">
        <f>[4]SayfaKAY!V262</f>
        <v>ATAK ULAŞIM SAN.TİC.LTD.ŞTİ.</v>
      </c>
      <c r="BM887" s="114"/>
      <c r="BN887" s="171" t="str">
        <f t="shared" si="594"/>
        <v>x yok</v>
      </c>
      <c r="BO887" s="171" t="b">
        <f t="shared" si="595"/>
        <v>0</v>
      </c>
      <c r="BP887" s="171" t="e">
        <f t="shared" si="596"/>
        <v>#VALUE!</v>
      </c>
      <c r="BQ887" s="226">
        <f t="shared" si="597"/>
        <v>3.9999998873099685</v>
      </c>
      <c r="BR887" s="226" t="e">
        <f t="shared" si="598"/>
        <v>#VALUE!</v>
      </c>
      <c r="BS887" s="226" t="e">
        <f t="shared" si="599"/>
        <v>#VALUE!</v>
      </c>
      <c r="BT887" s="114"/>
      <c r="BU887" s="242"/>
      <c r="BV887" s="233">
        <f t="shared" si="600"/>
        <v>-1</v>
      </c>
      <c r="BW887" s="226" t="str">
        <f t="shared" si="601"/>
        <v>Hayır, çakışma yok</v>
      </c>
      <c r="BX887" s="229"/>
      <c r="BY887" s="247">
        <f t="shared" si="602"/>
        <v>2.7777776995208114E-3</v>
      </c>
      <c r="BZ887" s="247" t="e">
        <f t="shared" si="603"/>
        <v>#VALUE!</v>
      </c>
      <c r="CA887" s="247" t="e">
        <f t="shared" si="604"/>
        <v>#VALUE!</v>
      </c>
      <c r="CB887" s="213"/>
      <c r="CC887" s="211"/>
      <c r="CD887" s="196"/>
      <c r="CE887" s="213">
        <v>261</v>
      </c>
      <c r="CF887" s="182">
        <f t="shared" si="605"/>
        <v>45519.441666666702</v>
      </c>
      <c r="CG887" s="182" t="str">
        <f t="shared" si="606"/>
        <v/>
      </c>
      <c r="CH887" s="196"/>
      <c r="CI887" s="196"/>
      <c r="CJ887" s="196"/>
      <c r="CK887" s="196" t="e">
        <f t="shared" si="607"/>
        <v>#VALUE!</v>
      </c>
      <c r="CL887" s="196">
        <f t="shared" si="608"/>
        <v>2.7777776995208114E-3</v>
      </c>
      <c r="CM887" s="196" t="e">
        <f t="shared" si="609"/>
        <v>#VALUE!</v>
      </c>
      <c r="CN887" s="114"/>
      <c r="CO887" s="115" t="str">
        <f t="shared" si="610"/>
        <v/>
      </c>
      <c r="CP887" s="116" t="e">
        <f t="shared" si="611"/>
        <v>#VALUE!</v>
      </c>
      <c r="CQ887" s="117">
        <f t="shared" si="612"/>
        <v>0.44166666670207633</v>
      </c>
      <c r="CR887" s="117">
        <f t="shared" si="613"/>
        <v>45519.444444444402</v>
      </c>
      <c r="CS887" s="117" t="str">
        <f t="shared" si="614"/>
        <v/>
      </c>
      <c r="CT887" s="118">
        <f t="shared" si="615"/>
        <v>65547363.999999888</v>
      </c>
      <c r="CU887" s="118" t="e">
        <f t="shared" si="616"/>
        <v>#VALUE!</v>
      </c>
      <c r="CV887" s="118" t="e">
        <f t="shared" si="617"/>
        <v>#VALUE!</v>
      </c>
      <c r="CW887" s="119" t="e">
        <f t="shared" si="618"/>
        <v>#VALUE!</v>
      </c>
    </row>
    <row r="888" spans="1:101" ht="118.5" customHeight="1" x14ac:dyDescent="0.3">
      <c r="A888" s="160" t="str">
        <f>[4]SayfaKAY!C263</f>
        <v>KAY5+6</v>
      </c>
      <c r="B888" s="104" t="str">
        <f>[4]SayfaKAY!D263</f>
        <v>3874(3)</v>
      </c>
      <c r="C888" s="105" t="str">
        <f>[4]SayfaKAY!E263</f>
        <v>MA</v>
      </c>
      <c r="D888" s="105">
        <f>[4]SayfaKAY!F263</f>
        <v>82744</v>
      </c>
      <c r="E888" s="106" t="str">
        <f>[4]SayfaKAY!G263</f>
        <v>BOZ-KAY5+6-FF-262</v>
      </c>
      <c r="F888" s="134">
        <f t="shared" si="579"/>
        <v>45519</v>
      </c>
      <c r="G888" s="135">
        <f t="shared" si="580"/>
        <v>0.59305555559694767</v>
      </c>
      <c r="H888" s="235">
        <f>[4]SayfaKAY!H263</f>
        <v>45519.593055555597</v>
      </c>
      <c r="I888" s="104" t="str">
        <f>[4]SayfaKAY!I263</f>
        <v>Depo/Depot</v>
      </c>
      <c r="J888" s="103" t="str">
        <f>IF([4]SayfaKAY!J263="","",IF([4]SayfaKAY!J263="Müşteri","Notified by Customer","Notified by Bozankaya"))</f>
        <v>Notified by Customer</v>
      </c>
      <c r="K888" s="103" t="e">
        <f>VLOOKUP([4]SayfaKAY!L263,#REF!,2,FALSE)</f>
        <v>#REF!</v>
      </c>
      <c r="L888" s="165" t="str">
        <f>[4]SayfaKAY!X263</f>
        <v>TURCK OTOMASYON TİC. LTD.ŞTİ.</v>
      </c>
      <c r="M888" s="107" t="str">
        <f t="shared" si="581"/>
        <v>KAY5+6-BOZ-KAY5+6-FF-262</v>
      </c>
      <c r="N888" s="105" t="str">
        <f>[4]SayfaKAY!M263</f>
        <v>2 numaralı kapı buzzeri sesi kesik kesik geliyor</v>
      </c>
      <c r="O888" s="166" t="str">
        <f>[4]SayfaKAY!P263</f>
        <v>C-Uyarı, sürüş devamlılığı</v>
      </c>
      <c r="P888" s="166" t="str">
        <f>[4]SayfaKAY!Q263</f>
        <v>C(Sisteme etki etmeyen arıza)</v>
      </c>
      <c r="Q888" s="166" t="str">
        <f>[4]SayfaKAY!R263</f>
        <v>N.A(Yaralanma yok)</v>
      </c>
      <c r="R888" s="132" t="str" cm="1">
        <f t="array" ref="R888">IF([4]SayfaKAY!U263="","",_xlfn.IFS([4]SayfaKAY!U263="Bozankaya","Bozankaya",[4]SayfaKAY!U263="Müşteri","Customer",[4]SayfaKAY!U263="Tedarikçi","Equipment Supplier"))</f>
        <v>Bozankaya</v>
      </c>
      <c r="S888" s="204" t="str">
        <f>[4]SayfaKAY!N263</f>
        <v>Kapı buzzer değişimi yapıldı</v>
      </c>
      <c r="T888" s="133" t="str">
        <f>[4]SayfaKAY!AD263</f>
        <v>*Ekipman değiştirilecek</v>
      </c>
      <c r="U888" s="132" t="str">
        <f>[4]SayfaKAY!W263</f>
        <v>Evet</v>
      </c>
      <c r="V888" s="108">
        <f>[4]SayfaKAY!AZ263</f>
        <v>1</v>
      </c>
      <c r="W888" s="136">
        <f t="shared" si="582"/>
        <v>45519</v>
      </c>
      <c r="X888" s="137" t="str">
        <f t="shared" si="583"/>
        <v>14:16</v>
      </c>
      <c r="Y888" s="235">
        <f>[4]SayfaKAY!AE263</f>
        <v>45519.594444444403</v>
      </c>
      <c r="Z888" s="109">
        <f t="shared" si="584"/>
        <v>45519</v>
      </c>
      <c r="AA888" s="110" t="str">
        <f t="shared" si="585"/>
        <v>15:30</v>
      </c>
      <c r="AB888" s="182">
        <f>[4]SayfaKAY!BA263</f>
        <v>45519.645833333299</v>
      </c>
      <c r="AC888" s="257">
        <f t="shared" si="586"/>
        <v>75.99999989150092</v>
      </c>
      <c r="AD888" s="111">
        <f t="shared" si="587"/>
        <v>45519</v>
      </c>
      <c r="AE888" s="111" t="str">
        <f t="shared" si="588"/>
        <v>15:30</v>
      </c>
      <c r="AF888" s="235">
        <f>[4]SayfaKAY!BA263</f>
        <v>45519.645833333299</v>
      </c>
      <c r="AG888" s="179" t="str">
        <f>[4]SayfaKAY!S263</f>
        <v>(I) İlk Defa Karşılaşılan Arıza</v>
      </c>
      <c r="AH888" s="178" t="str">
        <f t="shared" si="589"/>
        <v>Bu Arıza Aracın Servise Verilmesine Engel Değil</v>
      </c>
      <c r="AI888" s="163" t="str">
        <f>[4]SayfaKAY!AV263</f>
        <v/>
      </c>
      <c r="AJ888" s="164" t="str">
        <f t="shared" si="590"/>
        <v/>
      </c>
      <c r="AK888" s="164" t="str">
        <f t="shared" si="591"/>
        <v/>
      </c>
      <c r="AL888" s="112" t="str">
        <f>[4]SayfaKAY!AX263</f>
        <v/>
      </c>
      <c r="AM888" s="257" cm="1">
        <f t="array" ref="AM888">IFERROR(IF(AND(P888&lt;&gt;"D(Arıza Değil)",AH888="Bu Arıza Aracın Servise Verilmesine Engel Değil"),
IF(Z888-F888&gt;0,(AB888-Y888)*24*60,
IF(OR(AND(G888&gt;$AS$1,G888&lt;$AT$1),AND(G888&gt;$AU$1,G888&lt;$AV$1)),
(AF888-H888)*24*60,     BH:BH0)),        AN888),0)</f>
        <v>75.99999989150092</v>
      </c>
      <c r="AN888" s="257">
        <f t="shared" si="592"/>
        <v>75.99999989150092</v>
      </c>
      <c r="AO888" s="174" t="str">
        <f>[4]SayfaKAY!AG263</f>
        <v>TSL</v>
      </c>
      <c r="AP888" s="174" t="str">
        <f>[4]SayfaKAY!AI263</f>
        <v>M110-7057</v>
      </c>
      <c r="AQ888" s="174" t="str">
        <f>[4]SayfaKAY!AQ263</f>
        <v>23325/327014</v>
      </c>
      <c r="AR888" s="174" t="str">
        <f>[4]SayfaKAY!AH263</f>
        <v>SESLI UYARI CIHAZI</v>
      </c>
      <c r="AS888" s="174">
        <f>[4]SayfaKAY!AJ263</f>
        <v>1</v>
      </c>
      <c r="AT888" s="175" t="str">
        <f>[4]SayfaKAY!AM263</f>
        <v/>
      </c>
      <c r="AU888" s="176" t="str">
        <f>[4]SayfaKAY!AL263</f>
        <v/>
      </c>
      <c r="AV888" s="176" t="str">
        <f>[4]SayfaKAY!AP263</f>
        <v/>
      </c>
      <c r="AW888" s="177" t="str">
        <f>[4]SayfaKAY!AT263</f>
        <v/>
      </c>
      <c r="AX888" s="194">
        <f t="shared" si="593"/>
        <v>835.99999880651012</v>
      </c>
      <c r="AY888" s="168"/>
      <c r="AZ888" s="167"/>
      <c r="BA888" s="113"/>
      <c r="BB888" s="171" t="str">
        <f>IF($AQ$1="X", IF(AND(G888&gt;=$AS$1,G888&lt;=$AT$1),IF(P888&lt;&gt;"D(Arıza Değil)",AC888,0), IF(AND(G888&gt;=$AU$1,G888&lt;=$AV$1),IF(P888&lt;&gt;"D(Arıza Değil)",AC888,0), "")), "")</f>
        <v/>
      </c>
      <c r="BC888" s="114"/>
      <c r="BD888" s="114"/>
      <c r="BE888" s="114"/>
      <c r="BF888" s="114"/>
      <c r="BG888" s="114"/>
      <c r="BH888" s="114" t="str">
        <f>IFERROR(FRACAS!AN266, "Hata Var")</f>
        <v/>
      </c>
      <c r="BI888" s="114"/>
      <c r="BJ888" s="114"/>
      <c r="BK888" s="105" t="str">
        <f>[4]SayfaKAY!AW263</f>
        <v/>
      </c>
      <c r="BL888" s="105" t="str">
        <f>[4]SayfaKAY!V263</f>
        <v>Tasarım</v>
      </c>
      <c r="BM888" s="114"/>
      <c r="BN888" s="171" t="str">
        <f t="shared" si="594"/>
        <v>x yok</v>
      </c>
      <c r="BO888" s="171" t="str">
        <f t="shared" si="595"/>
        <v>aynı gün giderilen arıza</v>
      </c>
      <c r="BP888" s="171" t="str">
        <f t="shared" si="596"/>
        <v>aynı gün giderilen arıza</v>
      </c>
      <c r="BQ888" s="226">
        <f t="shared" si="597"/>
        <v>1.9999998807907104</v>
      </c>
      <c r="BR888" s="226">
        <f t="shared" si="598"/>
        <v>74.00000001071021</v>
      </c>
      <c r="BS888" s="226">
        <f t="shared" si="599"/>
        <v>75.99999989150092</v>
      </c>
      <c r="BT888" s="114"/>
      <c r="BU888" s="242"/>
      <c r="BV888" s="233">
        <f t="shared" si="600"/>
        <v>11</v>
      </c>
      <c r="BW888" s="226" t="str">
        <f t="shared" si="601"/>
        <v>Evet, çakışma var</v>
      </c>
      <c r="BX888" s="229"/>
      <c r="BY888" s="247">
        <f t="shared" si="602"/>
        <v>1.38888880610466E-3</v>
      </c>
      <c r="BZ888" s="247">
        <f t="shared" si="603"/>
        <v>5.1388888896326534E-2</v>
      </c>
      <c r="CA888" s="247">
        <f t="shared" si="604"/>
        <v>5.2777777702431194E-2</v>
      </c>
      <c r="CB888" s="213"/>
      <c r="CC888" s="211"/>
      <c r="CD888" s="196"/>
      <c r="CE888" s="213">
        <v>262</v>
      </c>
      <c r="CF888" s="182">
        <f t="shared" si="605"/>
        <v>45519.593055555597</v>
      </c>
      <c r="CG888" s="182">
        <f t="shared" si="606"/>
        <v>45519.645833333299</v>
      </c>
      <c r="CH888" s="196"/>
      <c r="CI888" s="196"/>
      <c r="CJ888" s="196"/>
      <c r="CK888" s="196">
        <f t="shared" si="607"/>
        <v>5.1388888896326534E-2</v>
      </c>
      <c r="CL888" s="196">
        <f t="shared" si="608"/>
        <v>1.38888880610466E-3</v>
      </c>
      <c r="CM888" s="196">
        <f t="shared" si="609"/>
        <v>5.2777777702431194E-2</v>
      </c>
      <c r="CN888" s="114"/>
      <c r="CO888" s="115">
        <f t="shared" si="610"/>
        <v>75.99999989150092</v>
      </c>
      <c r="CP888" s="116">
        <f t="shared" si="611"/>
        <v>3.0833333337795921</v>
      </c>
      <c r="CQ888" s="117">
        <f t="shared" si="612"/>
        <v>0.59305555559694767</v>
      </c>
      <c r="CR888" s="117">
        <f t="shared" si="613"/>
        <v>45519.594444444403</v>
      </c>
      <c r="CS888" s="117">
        <f t="shared" si="614"/>
        <v>45519.645833333299</v>
      </c>
      <c r="CT888" s="118">
        <f t="shared" si="615"/>
        <v>65547361.999999881</v>
      </c>
      <c r="CU888" s="118">
        <f t="shared" si="616"/>
        <v>74.00000001071021</v>
      </c>
      <c r="CV888" s="118">
        <f t="shared" si="617"/>
        <v>65547435.999999888</v>
      </c>
      <c r="CW888" s="119">
        <f t="shared" si="618"/>
        <v>0.99999887104661112</v>
      </c>
    </row>
    <row r="889" spans="1:101" ht="118.5" customHeight="1" x14ac:dyDescent="0.3">
      <c r="A889" s="160" t="str">
        <f>[4]SayfaKAY!C264</f>
        <v>KAY5+6</v>
      </c>
      <c r="B889" s="104" t="str">
        <f>[4]SayfaKAY!D264</f>
        <v>3874(3)</v>
      </c>
      <c r="C889" s="105" t="str">
        <f>[4]SayfaKAY!E264</f>
        <v>RB</v>
      </c>
      <c r="D889" s="105">
        <f>[4]SayfaKAY!F264</f>
        <v>82744</v>
      </c>
      <c r="E889" s="106" t="str">
        <f>[4]SayfaKAY!G264</f>
        <v>BOZ-KAY5+6-FF-263</v>
      </c>
      <c r="F889" s="193">
        <f t="shared" si="579"/>
        <v>45519</v>
      </c>
      <c r="G889" s="135">
        <f t="shared" si="580"/>
        <v>0.59791666670207633</v>
      </c>
      <c r="H889" s="235">
        <f>[4]SayfaKAY!H264</f>
        <v>45519.597916666702</v>
      </c>
      <c r="I889" s="104" t="str">
        <f>[4]SayfaKAY!I264</f>
        <v>Depo/Depot</v>
      </c>
      <c r="J889" s="103" t="str">
        <f>IF([4]SayfaKAY!J264="","",IF([4]SayfaKAY!J264="Müşteri","Notified by Customer","Notified by Bozankaya"))</f>
        <v>Notified by Customer</v>
      </c>
      <c r="K889" s="103" t="e">
        <f>VLOOKUP([4]SayfaKAY!L264,#REF!,2,FALSE)</f>
        <v>#REF!</v>
      </c>
      <c r="L889" s="165" t="str">
        <f>[4]SayfaKAY!X264</f>
        <v>TURCK OTOMASYON TİC. LTD.ŞTİ.</v>
      </c>
      <c r="M889" s="107" t="str">
        <f t="shared" si="581"/>
        <v>KAY5+6-BOZ-KAY5+6-FF-263</v>
      </c>
      <c r="N889" s="105" t="str">
        <f>[4]SayfaKAY!M264</f>
        <v>7 numaralı kapı buzzer sesi az geliyor</v>
      </c>
      <c r="O889" s="166" t="str">
        <f>[4]SayfaKAY!P264</f>
        <v>C-Uyarı, sürüş devamlılığı</v>
      </c>
      <c r="P889" s="166" t="str">
        <f>[4]SayfaKAY!Q264</f>
        <v>C(Sisteme etki etmeyen arıza)</v>
      </c>
      <c r="Q889" s="166" t="str">
        <f>[4]SayfaKAY!R264</f>
        <v>N.A(Yaralanma yok)</v>
      </c>
      <c r="R889" s="132" t="str" cm="1">
        <f t="array" ref="R889">IF([4]SayfaKAY!U264="","",_xlfn.IFS([4]SayfaKAY!U264="Bozankaya","Bozankaya",[4]SayfaKAY!U264="Müşteri","Customer",[4]SayfaKAY!U264="Tedarikçi","Equipment Supplier"))</f>
        <v>Equipment Supplier</v>
      </c>
      <c r="S889" s="204" t="str">
        <f>[4]SayfaKAY!N264</f>
        <v>Kapı buzzer değişimi yapıldı</v>
      </c>
      <c r="T889" s="133" t="str">
        <f>[4]SayfaKAY!AD264</f>
        <v>*Ekipman değiştirilecek</v>
      </c>
      <c r="U889" s="132" t="str">
        <f>[4]SayfaKAY!W264</f>
        <v>Evet</v>
      </c>
      <c r="V889" s="108">
        <f>[4]SayfaKAY!AZ264</f>
        <v>1</v>
      </c>
      <c r="W889" s="136">
        <f t="shared" si="582"/>
        <v>45519</v>
      </c>
      <c r="X889" s="137" t="str">
        <f t="shared" si="583"/>
        <v>14:23</v>
      </c>
      <c r="Y889" s="235">
        <f>[4]SayfaKAY!AE264</f>
        <v>45519.599305555603</v>
      </c>
      <c r="Z889" s="192">
        <f t="shared" si="584"/>
        <v>45519</v>
      </c>
      <c r="AA889" s="110" t="str">
        <f t="shared" si="585"/>
        <v>15:30</v>
      </c>
      <c r="AB889" s="182">
        <f>[4]SayfaKAY!BA264</f>
        <v>45519.645833333299</v>
      </c>
      <c r="AC889" s="257">
        <f t="shared" si="586"/>
        <v>68.999999900115654</v>
      </c>
      <c r="AD889" s="111">
        <f t="shared" si="587"/>
        <v>45519</v>
      </c>
      <c r="AE889" s="111" t="str">
        <f t="shared" si="588"/>
        <v>15:30</v>
      </c>
      <c r="AF889" s="235">
        <f>[4]SayfaKAY!BA264</f>
        <v>45519.645833333299</v>
      </c>
      <c r="AG889" s="179" t="str">
        <f>[4]SayfaKAY!S264</f>
        <v>(III) Farklı Araçlarda Tekrarlayan Arıza</v>
      </c>
      <c r="AH889" s="178" t="str">
        <f t="shared" si="589"/>
        <v>Bu Arıza Aracın Servise Verilmesine Engel Değil</v>
      </c>
      <c r="AI889" s="163" t="str">
        <f>[4]SayfaKAY!AV264</f>
        <v/>
      </c>
      <c r="AJ889" s="164" t="str">
        <f t="shared" si="590"/>
        <v/>
      </c>
      <c r="AK889" s="164" t="str">
        <f t="shared" si="591"/>
        <v/>
      </c>
      <c r="AL889" s="112" t="str">
        <f>[4]SayfaKAY!AX264</f>
        <v/>
      </c>
      <c r="AM889" s="257" cm="1">
        <f t="array" ref="AM889">IFERROR(IF(AND(P889&lt;&gt;"D(Arıza Değil)",AH889="Bu Arıza Aracın Servise Verilmesine Engel Değil"),
IF(Z889-F889&gt;0,(AB889-Y889)*24*60,
IF(OR(AND(G889&gt;$AS$1,G889&lt;$AT$1),AND(G889&gt;$AU$1,G889&lt;$AV$1)),
(AF889-H889)*24*60,     BH:BH0)),        AN889),0)</f>
        <v>68.999999900115654</v>
      </c>
      <c r="AN889" s="257">
        <f t="shared" si="592"/>
        <v>68.999999900115654</v>
      </c>
      <c r="AO889" s="174" t="str">
        <f>[4]SayfaKAY!AG264</f>
        <v>TSL</v>
      </c>
      <c r="AP889" s="174" t="str">
        <f>[4]SayfaKAY!AI264</f>
        <v>M110-7057</v>
      </c>
      <c r="AQ889" s="174" t="str">
        <f>[4]SayfaKAY!AQ264</f>
        <v>22495/309718</v>
      </c>
      <c r="AR889" s="174" t="str">
        <f>[4]SayfaKAY!AH264</f>
        <v>SESLI UYARI CIHAZI</v>
      </c>
      <c r="AS889" s="174">
        <f>[4]SayfaKAY!AJ264</f>
        <v>1</v>
      </c>
      <c r="AT889" s="175" t="str">
        <f>[4]SayfaKAY!AM264</f>
        <v/>
      </c>
      <c r="AU889" s="176" t="str">
        <f>[4]SayfaKAY!AL264</f>
        <v/>
      </c>
      <c r="AV889" s="176" t="str">
        <f>[4]SayfaKAY!AP264</f>
        <v/>
      </c>
      <c r="AW889" s="177" t="str">
        <f>[4]SayfaKAY!AT264</f>
        <v/>
      </c>
      <c r="AX889" s="194">
        <f t="shared" si="593"/>
        <v>758.99999890127219</v>
      </c>
      <c r="AY889" s="168"/>
      <c r="AZ889" s="167"/>
      <c r="BA889" s="113"/>
      <c r="BB889" s="171"/>
      <c r="BC889" s="114"/>
      <c r="BD889" s="114"/>
      <c r="BE889" s="114"/>
      <c r="BF889" s="114"/>
      <c r="BG889" s="114"/>
      <c r="BH889" s="114" t="str">
        <f>IFERROR(FRACAS!AN267, "Hata Var")</f>
        <v/>
      </c>
      <c r="BI889" s="114"/>
      <c r="BJ889" s="114"/>
      <c r="BK889" s="105" t="str">
        <f>[4]SayfaKAY!AW264</f>
        <v/>
      </c>
      <c r="BL889" s="105" t="str">
        <f>[4]SayfaKAY!V264</f>
        <v>TSL</v>
      </c>
      <c r="BM889" s="114"/>
      <c r="BN889" s="171" t="str">
        <f t="shared" si="594"/>
        <v>x yok</v>
      </c>
      <c r="BO889" s="171" t="str">
        <f t="shared" si="595"/>
        <v>aynı gün giderilen arıza</v>
      </c>
      <c r="BP889" s="171" t="str">
        <f t="shared" si="596"/>
        <v>aynı gün giderilen arıza</v>
      </c>
      <c r="BQ889" s="226">
        <f t="shared" si="597"/>
        <v>2.000000016996637</v>
      </c>
      <c r="BR889" s="226">
        <f t="shared" si="598"/>
        <v>66.999999883119017</v>
      </c>
      <c r="BS889" s="226">
        <f t="shared" si="599"/>
        <v>68.999999900115654</v>
      </c>
      <c r="BT889" s="114"/>
      <c r="BU889" s="242"/>
      <c r="BV889" s="233">
        <f t="shared" si="600"/>
        <v>11</v>
      </c>
      <c r="BW889" s="226" t="str">
        <f t="shared" si="601"/>
        <v>Evet, çakışma var</v>
      </c>
      <c r="BX889" s="229"/>
      <c r="BY889" s="247">
        <f t="shared" si="602"/>
        <v>1.388888900692109E-3</v>
      </c>
      <c r="BZ889" s="247">
        <f t="shared" si="603"/>
        <v>4.6527777696610428E-2</v>
      </c>
      <c r="CA889" s="247">
        <f t="shared" si="604"/>
        <v>4.7916666597302537E-2</v>
      </c>
      <c r="CB889" s="213"/>
      <c r="CC889" s="211"/>
      <c r="CD889" s="196"/>
      <c r="CE889" s="213">
        <v>263</v>
      </c>
      <c r="CF889" s="182">
        <f t="shared" si="605"/>
        <v>45519.597916666702</v>
      </c>
      <c r="CG889" s="182">
        <f t="shared" si="606"/>
        <v>45519.645833333299</v>
      </c>
      <c r="CH889" s="196"/>
      <c r="CI889" s="196"/>
      <c r="CJ889" s="196"/>
      <c r="CK889" s="196">
        <f t="shared" si="607"/>
        <v>4.6527777696610428E-2</v>
      </c>
      <c r="CL889" s="196">
        <f t="shared" si="608"/>
        <v>1.388888900692109E-3</v>
      </c>
      <c r="CM889" s="196">
        <f t="shared" si="609"/>
        <v>4.7916666597302537E-2</v>
      </c>
      <c r="CN889" s="114"/>
      <c r="CO889" s="115">
        <f t="shared" si="610"/>
        <v>68.999999900115654</v>
      </c>
      <c r="CP889" s="116">
        <f t="shared" si="611"/>
        <v>2.7916666617966257</v>
      </c>
      <c r="CQ889" s="117">
        <f t="shared" si="612"/>
        <v>0.59791666670207633</v>
      </c>
      <c r="CR889" s="117">
        <f t="shared" si="613"/>
        <v>45519.599305555603</v>
      </c>
      <c r="CS889" s="117">
        <f t="shared" si="614"/>
        <v>45519.645833333299</v>
      </c>
      <c r="CT889" s="118">
        <f t="shared" si="615"/>
        <v>65547362.000000015</v>
      </c>
      <c r="CU889" s="118">
        <f t="shared" si="616"/>
        <v>66.999999883119017</v>
      </c>
      <c r="CV889" s="118">
        <f t="shared" si="617"/>
        <v>65547428.999999903</v>
      </c>
      <c r="CW889" s="119">
        <f t="shared" si="618"/>
        <v>0.99999897783939184</v>
      </c>
    </row>
    <row r="890" spans="1:101" ht="118.5" customHeight="1" x14ac:dyDescent="0.3">
      <c r="A890" s="160" t="str">
        <f>[4]SayfaKAY!C362</f>
        <v>KAY5+6</v>
      </c>
      <c r="B890" s="104" t="str">
        <f>[4]SayfaKAY!D362</f>
        <v>3874(3)</v>
      </c>
      <c r="C890" s="105" t="str">
        <f>[4]SayfaKAY!E362</f>
        <v>RA</v>
      </c>
      <c r="D890" s="105">
        <f>[4]SayfaKAY!F362</f>
        <v>83048</v>
      </c>
      <c r="E890" s="106" t="str">
        <f>[4]SayfaKAY!G362</f>
        <v>BOZ-KAY5+6-FF-361</v>
      </c>
      <c r="F890" s="193">
        <f t="shared" si="579"/>
        <v>45518</v>
      </c>
      <c r="G890" s="135">
        <f t="shared" si="580"/>
        <v>0.72708333330228925</v>
      </c>
      <c r="H890" s="235">
        <f>[4]SayfaKAY!H362</f>
        <v>45518.727083333302</v>
      </c>
      <c r="I890" s="104" t="str">
        <f>[4]SayfaKAY!I362</f>
        <v>Hat/Line</v>
      </c>
      <c r="J890" s="103" t="str">
        <f>IF([4]SayfaKAY!J362="","",IF([4]SayfaKAY!J362="Müşteri","Notified by Customer","Notified by Bozankaya"))</f>
        <v>Notified by Customer</v>
      </c>
      <c r="K890" s="103" t="e">
        <f>VLOOKUP([4]SayfaKAY!L362,#REF!,2,FALSE)</f>
        <v>#REF!</v>
      </c>
      <c r="L890" s="165" t="str">
        <f>[4]SayfaKAY!X362</f>
        <v>KNORR-BREMSE GMBH DİVİSİON IFE AUTO</v>
      </c>
      <c r="M890" s="107" t="str">
        <f t="shared" si="581"/>
        <v>KAY5+6-BOZ-KAY5+6-FF-361</v>
      </c>
      <c r="N890" s="105" t="str">
        <f>[4]SayfaKAY!M362</f>
        <v>ARACIN SEFERE ÇIKACAĞI ESNADA 6 NUMARALI KAPI KIRMIZI OLDU ARAÇ HAREKET ETMEDİ. KAPI İZOLE EDİLDİ ARAÇ YİNE HAREKET ETMEDİ HATTAN GELEN ARAÇ İLE SEFERE ÇIKIŞ YAPILDI. 1 SEFERDE 5 DAKİKA TEHİR MEYDANA GELDİ.</v>
      </c>
      <c r="O890" s="166" t="str">
        <f>[4]SayfaKAY!P362</f>
        <v>A-Sürüşü engeller</v>
      </c>
      <c r="P890" s="166" t="str">
        <f>[4]SayfaKAY!Q362</f>
        <v>B(Servisten çekmeye etki eden arıza)</v>
      </c>
      <c r="Q890" s="166" t="str">
        <f>[4]SayfaKAY!R362</f>
        <v>N.A(Yaralanma yok)</v>
      </c>
      <c r="R890" s="132" t="str" cm="1">
        <f t="array" ref="R890">IF([4]SayfaKAY!U362="","",_xlfn.IFS([4]SayfaKAY!U362="Bozankaya","Bozankaya",[4]SayfaKAY!U362="Müşteri","Customer",[4]SayfaKAY!U362="Tedarikçi","Equipment Supplier"))</f>
        <v>Equipment Supplier</v>
      </c>
      <c r="S890" s="204" t="str">
        <f>[4]SayfaKAY!N362</f>
        <v>S2 SWİTCH DEĞİŞİMİ YAPILDI</v>
      </c>
      <c r="T890" s="133" t="str">
        <f>[4]SayfaKAY!AD362</f>
        <v>*Ekipman tamir edilecek</v>
      </c>
      <c r="U890" s="132" t="str">
        <f>[4]SayfaKAY!W362</f>
        <v>Evet</v>
      </c>
      <c r="V890" s="108">
        <f>[4]SayfaKAY!AZ362</f>
        <v>2</v>
      </c>
      <c r="W890" s="136">
        <f t="shared" si="582"/>
        <v>45519</v>
      </c>
      <c r="X890" s="137" t="str">
        <f t="shared" si="583"/>
        <v>05:00</v>
      </c>
      <c r="Y890" s="235">
        <f>[4]SayfaKAY!AE362</f>
        <v>45519.208333333299</v>
      </c>
      <c r="Z890" s="192">
        <f t="shared" si="584"/>
        <v>45519</v>
      </c>
      <c r="AA890" s="110" t="str">
        <f t="shared" si="585"/>
        <v>11:00</v>
      </c>
      <c r="AB890" s="182">
        <f>[4]SayfaKAY!BA362</f>
        <v>45519.458333333299</v>
      </c>
      <c r="AC890" s="257">
        <f t="shared" si="586"/>
        <v>1052.999999995809</v>
      </c>
      <c r="AD890" s="111">
        <f t="shared" si="587"/>
        <v>45519</v>
      </c>
      <c r="AE890" s="111" t="str">
        <f t="shared" si="588"/>
        <v>11:00</v>
      </c>
      <c r="AF890" s="235">
        <f>[4]SayfaKAY!BA362</f>
        <v>45519.458333333299</v>
      </c>
      <c r="AG890" s="179" t="str">
        <f>[4]SayfaKAY!S362</f>
        <v>(I) İlk Defa Karşılaşılan Arıza</v>
      </c>
      <c r="AH890" s="178" t="str">
        <f t="shared" si="589"/>
        <v>Bu Arıza Aracın Servise Verilmesine Engel</v>
      </c>
      <c r="AI890" s="163" t="str">
        <f>[4]SayfaKAY!AV362</f>
        <v/>
      </c>
      <c r="AJ890" s="164" t="str">
        <f t="shared" si="590"/>
        <v/>
      </c>
      <c r="AK890" s="164" t="str">
        <f t="shared" si="591"/>
        <v/>
      </c>
      <c r="AL890" s="112" t="str">
        <f>[4]SayfaKAY!AX362</f>
        <v/>
      </c>
      <c r="AM890" s="257" cm="1">
        <f t="array" ref="AM890">IFERROR(IF(AND(P890&lt;&gt;"D(Arıza Değil)",AH890="Bu Arıza Aracın Servise Verilmesine Engel Değil"),
IF(Z890-F890&gt;0,(AB890-Y890)*24*60,
IF(OR(AND(G890&gt;$AS$1,G890&lt;$AT$1),AND(G890&gt;$AU$1,G890&lt;$AV$1)),
(AF890-H890)*24*60,     BH:BH0)),        AN890),0)</f>
        <v>1052.999999995809</v>
      </c>
      <c r="AN890" s="257">
        <f t="shared" si="592"/>
        <v>1052.999999995809</v>
      </c>
      <c r="AO890" s="174" t="str">
        <f>[4]SayfaKAY!AG362</f>
        <v>IFE</v>
      </c>
      <c r="AP890" s="174" t="str">
        <f>[4]SayfaKAY!AI362</f>
        <v>M110-7082</v>
      </c>
      <c r="AQ890" s="174" t="str">
        <f>[4]SayfaKAY!AQ362</f>
        <v/>
      </c>
      <c r="AR890" s="174" t="str">
        <f>[4]SayfaKAY!AH362</f>
        <v>PRM’LI ÇİFTLİ KAPI</v>
      </c>
      <c r="AS890" s="174">
        <f>[4]SayfaKAY!AJ362</f>
        <v>1</v>
      </c>
      <c r="AT890" s="175" t="str">
        <f>[4]SayfaKAY!AM362</f>
        <v/>
      </c>
      <c r="AU890" s="176" t="str">
        <f>[4]SayfaKAY!AL362</f>
        <v/>
      </c>
      <c r="AV890" s="176" t="str">
        <f>[4]SayfaKAY!AP362</f>
        <v/>
      </c>
      <c r="AW890" s="177" t="str">
        <f>[4]SayfaKAY!AT362</f>
        <v/>
      </c>
      <c r="AX890" s="194">
        <f t="shared" si="593"/>
        <v>23165.999999907799</v>
      </c>
      <c r="AY890" s="168"/>
      <c r="AZ890" s="167"/>
      <c r="BA890" s="113"/>
      <c r="BB890" s="171"/>
      <c r="BC890" s="114"/>
      <c r="BD890" s="114"/>
      <c r="BE890" s="114"/>
      <c r="BF890" s="114"/>
      <c r="BG890" s="114"/>
      <c r="BH890" s="114" t="str">
        <f>IFERROR(FRACAS!AN365, "Hata Var")</f>
        <v/>
      </c>
      <c r="BI890" s="114"/>
      <c r="BJ890" s="114"/>
      <c r="BK890" s="105" t="str">
        <f>[4]SayfaKAY!AW362</f>
        <v/>
      </c>
      <c r="BL890" s="105" t="str">
        <f>[4]SayfaKAY!V362</f>
        <v>KNORR-BREMSE GMBH DİVİSİON IFE AUTO</v>
      </c>
      <c r="BM890" s="114"/>
      <c r="BN890" s="171" t="str">
        <f t="shared" si="594"/>
        <v>x yok</v>
      </c>
      <c r="BO890" s="171" t="str">
        <f t="shared" si="595"/>
        <v>aynı gün giderilen arıza</v>
      </c>
      <c r="BP890" s="171" t="str">
        <f t="shared" si="596"/>
        <v>Bir günden fazla süren arıza</v>
      </c>
      <c r="BQ890" s="226">
        <f t="shared" si="597"/>
        <v>692.99999999580905</v>
      </c>
      <c r="BR890" s="226">
        <f t="shared" si="598"/>
        <v>360</v>
      </c>
      <c r="BS890" s="226">
        <f t="shared" si="599"/>
        <v>1052.999999995809</v>
      </c>
      <c r="BT890" s="114"/>
      <c r="BU890" s="242"/>
      <c r="BV890" s="233">
        <f t="shared" si="600"/>
        <v>10</v>
      </c>
      <c r="BW890" s="226" t="str">
        <f t="shared" si="601"/>
        <v>Evet, çakışma var</v>
      </c>
      <c r="BX890" s="229"/>
      <c r="BY890" s="247">
        <f t="shared" si="602"/>
        <v>0.48124999999708962</v>
      </c>
      <c r="BZ890" s="247">
        <f t="shared" si="603"/>
        <v>0.25</v>
      </c>
      <c r="CA890" s="247">
        <f t="shared" si="604"/>
        <v>0.73124999999708962</v>
      </c>
      <c r="CB890" s="213"/>
      <c r="CC890" s="211"/>
      <c r="CD890" s="196"/>
      <c r="CE890" s="213">
        <v>361</v>
      </c>
      <c r="CF890" s="182">
        <f t="shared" si="605"/>
        <v>45518.727083333302</v>
      </c>
      <c r="CG890" s="182">
        <f t="shared" si="606"/>
        <v>45519.458333333299</v>
      </c>
      <c r="CH890" s="196"/>
      <c r="CI890" s="196"/>
      <c r="CJ890" s="196"/>
      <c r="CK890" s="196">
        <f t="shared" si="607"/>
        <v>0.25</v>
      </c>
      <c r="CL890" s="196">
        <f t="shared" si="608"/>
        <v>0.48124999999708962</v>
      </c>
      <c r="CM890" s="196">
        <f t="shared" si="609"/>
        <v>0.73124999999708962</v>
      </c>
      <c r="CN890" s="114"/>
      <c r="CO890" s="115">
        <f t="shared" si="610"/>
        <v>1052.999999995809</v>
      </c>
      <c r="CP890" s="116">
        <f t="shared" si="611"/>
        <v>15</v>
      </c>
      <c r="CQ890" s="117">
        <f t="shared" si="612"/>
        <v>0.72708333330228925</v>
      </c>
      <c r="CR890" s="117">
        <f t="shared" si="613"/>
        <v>45519.208333333299</v>
      </c>
      <c r="CS890" s="117">
        <f t="shared" si="614"/>
        <v>45519.458333333299</v>
      </c>
      <c r="CT890" s="118">
        <f t="shared" si="615"/>
        <v>65546612.999999993</v>
      </c>
      <c r="CU890" s="118">
        <f t="shared" si="616"/>
        <v>360</v>
      </c>
      <c r="CV890" s="118">
        <f t="shared" si="617"/>
        <v>65546972.999999993</v>
      </c>
      <c r="CW890" s="119">
        <f t="shared" si="618"/>
        <v>0.99999450775552978</v>
      </c>
    </row>
    <row r="891" spans="1:101" ht="118.5" customHeight="1" x14ac:dyDescent="0.3">
      <c r="A891" s="160" t="str">
        <f>[4]SayfaKAY!C257</f>
        <v>KAY5+6</v>
      </c>
      <c r="B891" s="104" t="str">
        <f>[4]SayfaKAY!D257</f>
        <v>3875(4)</v>
      </c>
      <c r="C891" s="105" t="str">
        <f>[4]SayfaKAY!E257</f>
        <v>MA</v>
      </c>
      <c r="D891" s="105">
        <f>[4]SayfaKAY!F257</f>
        <v>54912</v>
      </c>
      <c r="E891" s="106" t="str">
        <f>[4]SayfaKAY!G257</f>
        <v>BOZ-KAY5+6-FF-256</v>
      </c>
      <c r="F891" s="134">
        <f t="shared" si="579"/>
        <v>45517</v>
      </c>
      <c r="G891" s="135">
        <f t="shared" si="580"/>
        <v>0.26249999999708962</v>
      </c>
      <c r="H891" s="235">
        <f>[4]SayfaKAY!H257</f>
        <v>45517.262499999997</v>
      </c>
      <c r="I891" s="104" t="str">
        <f>[4]SayfaKAY!I257</f>
        <v>Depo/Depot</v>
      </c>
      <c r="J891" s="103" t="str">
        <f>IF([4]SayfaKAY!J257="","",IF([4]SayfaKAY!J257="Müşteri","Notified by Customer","Notified by Bozankaya"))</f>
        <v>Notified by Customer</v>
      </c>
      <c r="K891" s="103" t="e">
        <f>VLOOKUP([4]SayfaKAY!L257,#REF!,2,FALSE)</f>
        <v>#REF!</v>
      </c>
      <c r="L891" s="165" t="str">
        <f>[4]SayfaKAY!X257</f>
        <v>Bozankaya</v>
      </c>
      <c r="M891" s="107" t="str">
        <f t="shared" si="581"/>
        <v>KAY5+6-BOZ-KAY5+6-FF-256</v>
      </c>
      <c r="N891" s="105" t="str">
        <f>[4]SayfaKAY!M257</f>
        <v>Makinist koltuğu fonksiyon butonu düşmüş</v>
      </c>
      <c r="O891" s="166" t="str">
        <f>[4]SayfaKAY!P257</f>
        <v>C-Uyarı, sürüş devamlılığı</v>
      </c>
      <c r="P891" s="166" t="str">
        <f>[4]SayfaKAY!Q257</f>
        <v>C(Sisteme etki etmeyen arıza)</v>
      </c>
      <c r="Q891" s="166" t="str">
        <f>[4]SayfaKAY!R257</f>
        <v>N.A(Yaralanma yok)</v>
      </c>
      <c r="R891" s="132" t="str" cm="1">
        <f t="array" ref="R891">IF([4]SayfaKAY!U257="","",_xlfn.IFS([4]SayfaKAY!U257="Bozankaya","Bozankaya",[4]SayfaKAY!U257="Müşteri","Customer",[4]SayfaKAY!U257="Tedarikçi","Equipment Supplier"))</f>
        <v>Bozankaya</v>
      </c>
      <c r="S891" s="204" t="str">
        <f>[4]SayfaKAY!N257</f>
        <v/>
      </c>
      <c r="T891" s="133" t="str">
        <f>[4]SayfaKAY!AD257</f>
        <v>*Ekipman değiştirilecek</v>
      </c>
      <c r="U891" s="132" t="str">
        <f>[4]SayfaKAY!W257</f>
        <v>Evet</v>
      </c>
      <c r="V891" s="108" t="str">
        <f>[4]SayfaKAY!AZ257</f>
        <v/>
      </c>
      <c r="W891" s="136">
        <f t="shared" si="582"/>
        <v>45517</v>
      </c>
      <c r="X891" s="137" t="str">
        <f t="shared" si="583"/>
        <v>06:39</v>
      </c>
      <c r="Y891" s="235">
        <f>[4]SayfaKAY!AE257</f>
        <v>45517.277083333298</v>
      </c>
      <c r="Z891" s="109" t="str">
        <f t="shared" si="584"/>
        <v/>
      </c>
      <c r="AA891" s="110" t="str">
        <f t="shared" si="585"/>
        <v/>
      </c>
      <c r="AB891" s="182" t="str">
        <f>[4]SayfaKAY!BA257</f>
        <v/>
      </c>
      <c r="AC891" s="257" t="str">
        <f t="shared" si="586"/>
        <v/>
      </c>
      <c r="AD891" s="111" t="str">
        <f t="shared" si="587"/>
        <v/>
      </c>
      <c r="AE891" s="111" t="str">
        <f t="shared" si="588"/>
        <v/>
      </c>
      <c r="AF891" s="235" t="str">
        <f>[4]SayfaKAY!BA257</f>
        <v/>
      </c>
      <c r="AG891" s="179" t="str">
        <f>[4]SayfaKAY!S257</f>
        <v>(I) İlk Defa Karşılaşılan Arıza</v>
      </c>
      <c r="AH891" s="178" t="str">
        <f t="shared" si="589"/>
        <v>Bu Arıza Aracın Servise Verilmesine Engel Değil</v>
      </c>
      <c r="AI891" s="163" t="str">
        <f>[4]SayfaKAY!AV257</f>
        <v/>
      </c>
      <c r="AJ891" s="164" t="str">
        <f t="shared" si="590"/>
        <v/>
      </c>
      <c r="AK891" s="164" t="str">
        <f t="shared" si="591"/>
        <v/>
      </c>
      <c r="AL891" s="112" t="str">
        <f>[4]SayfaKAY!AX257</f>
        <v/>
      </c>
      <c r="AM891" s="257" cm="1">
        <f t="array" ref="AM891">IFERROR(IF(AND(P891&lt;&gt;"D(Arıza Değil)",AH891="Bu Arıza Aracın Servise Verilmesine Engel Değil"),
IF(Z891-F891&gt;0,(AB891-Y891)*24*60,
IF(OR(AND(G891&gt;$AS$1,G891&lt;$AT$1),AND(G891&gt;$AU$1,G891&lt;$AV$1)),
(AF891-H891)*24*60,     BH:BH0)),        AN891),0)</f>
        <v>0</v>
      </c>
      <c r="AN891" s="257" t="str">
        <f t="shared" si="592"/>
        <v/>
      </c>
      <c r="AO891" s="174" t="str">
        <f>[4]SayfaKAY!AG257</f>
        <v/>
      </c>
      <c r="AP891" s="174" t="str">
        <f>[4]SayfaKAY!AI257</f>
        <v>T155-7113</v>
      </c>
      <c r="AQ891" s="174" t="str">
        <f>[4]SayfaKAY!AQ257</f>
        <v/>
      </c>
      <c r="AR891" s="174" t="str">
        <f>[4]SayfaKAY!AH257</f>
        <v>Makinist koltuğu fonksiyon butonu</v>
      </c>
      <c r="AS891" s="174">
        <f>[4]SayfaKAY!AJ257</f>
        <v>1</v>
      </c>
      <c r="AT891" s="175" t="str">
        <f>[4]SayfaKAY!AM257</f>
        <v/>
      </c>
      <c r="AU891" s="176" t="str">
        <f>[4]SayfaKAY!AL257</f>
        <v/>
      </c>
      <c r="AV891" s="176" t="str">
        <f>[4]SayfaKAY!AP257</f>
        <v/>
      </c>
      <c r="AW891" s="177" t="str">
        <f>[4]SayfaKAY!AT257</f>
        <v/>
      </c>
      <c r="AX891" s="194" t="str">
        <f t="shared" si="593"/>
        <v/>
      </c>
      <c r="AY891" s="168"/>
      <c r="AZ891" s="167"/>
      <c r="BA891" s="113"/>
      <c r="BB891" s="171" t="str">
        <f>IF($AQ$1="X", IF(AND(G891&gt;=$AS$1,G891&lt;=$AT$1),IF(P891&lt;&gt;"D(Arıza Değil)",AC891,0), IF(AND(G891&gt;=$AU$1,G891&lt;=$AV$1),IF(P891&lt;&gt;"D(Arıza Değil)",AC891,0), "")), "")</f>
        <v/>
      </c>
      <c r="BC891" s="114"/>
      <c r="BD891" s="114"/>
      <c r="BE891" s="114"/>
      <c r="BF891" s="114"/>
      <c r="BG891" s="114"/>
      <c r="BH891" s="114" t="str">
        <f>IFERROR(FRACAS!AN260, "Hata Var")</f>
        <v/>
      </c>
      <c r="BI891" s="114"/>
      <c r="BJ891" s="114"/>
      <c r="BK891" s="105" t="str">
        <f>[4]SayfaKAY!AW257</f>
        <v/>
      </c>
      <c r="BL891" s="105" t="str">
        <f>[4]SayfaKAY!V257</f>
        <v>Tasarım</v>
      </c>
      <c r="BM891" s="114"/>
      <c r="BN891" s="171" t="str">
        <f t="shared" si="594"/>
        <v>x yok</v>
      </c>
      <c r="BO891" s="171" t="str">
        <f t="shared" si="595"/>
        <v>aynı gün giderilen arıza</v>
      </c>
      <c r="BP891" s="171" t="e">
        <f t="shared" si="596"/>
        <v>#VALUE!</v>
      </c>
      <c r="BQ891" s="226">
        <f t="shared" si="597"/>
        <v>20.999999953201041</v>
      </c>
      <c r="BR891" s="226" t="e">
        <f t="shared" si="598"/>
        <v>#VALUE!</v>
      </c>
      <c r="BS891" s="226" t="e">
        <f t="shared" si="599"/>
        <v>#VALUE!</v>
      </c>
      <c r="BT891" s="114"/>
      <c r="BU891" s="242"/>
      <c r="BV891" s="233">
        <f t="shared" si="600"/>
        <v>-1</v>
      </c>
      <c r="BW891" s="226" t="str">
        <f t="shared" si="601"/>
        <v>Hayır, çakışma yok</v>
      </c>
      <c r="BX891" s="229"/>
      <c r="BY891" s="247">
        <f t="shared" si="602"/>
        <v>1.4583333300834056E-2</v>
      </c>
      <c r="BZ891" s="247" t="e">
        <f t="shared" si="603"/>
        <v>#VALUE!</v>
      </c>
      <c r="CA891" s="247" t="e">
        <f t="shared" si="604"/>
        <v>#VALUE!</v>
      </c>
      <c r="CB891" s="213"/>
      <c r="CC891" s="211"/>
      <c r="CD891" s="196"/>
      <c r="CE891" s="213">
        <v>256</v>
      </c>
      <c r="CF891" s="182">
        <f t="shared" si="605"/>
        <v>45517.262499999997</v>
      </c>
      <c r="CG891" s="182" t="str">
        <f t="shared" si="606"/>
        <v/>
      </c>
      <c r="CH891" s="196"/>
      <c r="CI891" s="196"/>
      <c r="CJ891" s="196"/>
      <c r="CK891" s="196" t="e">
        <f t="shared" si="607"/>
        <v>#VALUE!</v>
      </c>
      <c r="CL891" s="196">
        <f t="shared" si="608"/>
        <v>1.4583333300834056E-2</v>
      </c>
      <c r="CM891" s="196" t="e">
        <f t="shared" si="609"/>
        <v>#VALUE!</v>
      </c>
      <c r="CN891" s="114"/>
      <c r="CO891" s="115" t="str">
        <f t="shared" si="610"/>
        <v/>
      </c>
      <c r="CP891" s="116" t="e">
        <f t="shared" si="611"/>
        <v>#VALUE!</v>
      </c>
      <c r="CQ891" s="117">
        <f t="shared" si="612"/>
        <v>0.26249999999708962</v>
      </c>
      <c r="CR891" s="117">
        <f t="shared" si="613"/>
        <v>45517.277083333298</v>
      </c>
      <c r="CS891" s="117" t="str">
        <f t="shared" si="614"/>
        <v/>
      </c>
      <c r="CT891" s="118">
        <f t="shared" si="615"/>
        <v>65544500.999999955</v>
      </c>
      <c r="CU891" s="118" t="e">
        <f t="shared" si="616"/>
        <v>#VALUE!</v>
      </c>
      <c r="CV891" s="118" t="e">
        <f t="shared" si="617"/>
        <v>#VALUE!</v>
      </c>
      <c r="CW891" s="119" t="e">
        <f t="shared" si="618"/>
        <v>#VALUE!</v>
      </c>
    </row>
    <row r="892" spans="1:101" ht="118.5" customHeight="1" x14ac:dyDescent="0.3">
      <c r="A892" s="160" t="str">
        <f>[4]SayfaKAY!C258</f>
        <v>KAY5+6</v>
      </c>
      <c r="B892" s="104" t="str">
        <f>[4]SayfaKAY!D258</f>
        <v>3882(11)</v>
      </c>
      <c r="C892" s="105" t="str">
        <f>[4]SayfaKAY!E258</f>
        <v>RA</v>
      </c>
      <c r="D892" s="105">
        <f>[4]SayfaKAY!F258</f>
        <v>13900</v>
      </c>
      <c r="E892" s="106" t="str">
        <f>[4]SayfaKAY!G258</f>
        <v>BOZ-KAY5+6-FF-257</v>
      </c>
      <c r="F892" s="193">
        <f t="shared" si="579"/>
        <v>45517</v>
      </c>
      <c r="G892" s="135">
        <f t="shared" si="580"/>
        <v>0.47499999999854481</v>
      </c>
      <c r="H892" s="235">
        <f>[4]SayfaKAY!H258</f>
        <v>45517.474999999999</v>
      </c>
      <c r="I892" s="104" t="str">
        <f>[4]SayfaKAY!I258</f>
        <v>Hat/Line</v>
      </c>
      <c r="J892" s="103" t="str">
        <f>IF([4]SayfaKAY!J258="","",IF([4]SayfaKAY!J258="Müşteri","Notified by Customer","Notified by Bozankaya"))</f>
        <v>Notified by Customer</v>
      </c>
      <c r="K892" s="103" t="e">
        <f>VLOOKUP([4]SayfaKAY!L258,#REF!,2,FALSE)</f>
        <v>#REF!</v>
      </c>
      <c r="L892" s="165" t="str">
        <f>[4]SayfaKAY!X258</f>
        <v>ATAK ULAŞIM SAN.TİC.LTD.ŞTİ.</v>
      </c>
      <c r="M892" s="107" t="str">
        <f t="shared" si="581"/>
        <v>KAY5+6-BOZ-KAY5+6-FF-257</v>
      </c>
      <c r="N892" s="105" t="str">
        <f>[4]SayfaKAY!M258</f>
        <v>13/08/2024 Tarihinde gerçekleştirilen saha denetiminde 3882 nolu araçta kapı üstü bilgilendirmenin aktif olmadığı tespit edilmiştir</v>
      </c>
      <c r="O892" s="166" t="str">
        <f>[4]SayfaKAY!P258</f>
        <v>C-Uyarı, sürüş devamlılığı</v>
      </c>
      <c r="P892" s="166" t="str">
        <f>[4]SayfaKAY!Q258</f>
        <v>C(Sisteme etki etmeyen arıza)</v>
      </c>
      <c r="Q892" s="166" t="str">
        <f>[4]SayfaKAY!R258</f>
        <v>N.A(Yaralanma yok)</v>
      </c>
      <c r="R892" s="132" t="str" cm="1">
        <f t="array" ref="R892">IF([4]SayfaKAY!U258="","",_xlfn.IFS([4]SayfaKAY!U258="Bozankaya","Bozankaya",[4]SayfaKAY!U258="Müşteri","Customer",[4]SayfaKAY!U258="Tedarikçi","Equipment Supplier"))</f>
        <v>Equipment Supplier</v>
      </c>
      <c r="S892" s="204" t="str">
        <f>[4]SayfaKAY!N258</f>
        <v>kontrol edildi sorun görülmedi</v>
      </c>
      <c r="T892" s="133" t="str">
        <f>[4]SayfaKAY!AD258</f>
        <v/>
      </c>
      <c r="U892" s="132" t="str">
        <f>[4]SayfaKAY!W258</f>
        <v>Evet</v>
      </c>
      <c r="V892" s="108" t="str">
        <f>[4]SayfaKAY!AZ258</f>
        <v/>
      </c>
      <c r="W892" s="136">
        <f t="shared" si="582"/>
        <v>45517</v>
      </c>
      <c r="X892" s="137" t="str">
        <f t="shared" si="583"/>
        <v>13:00</v>
      </c>
      <c r="Y892" s="235">
        <f>[4]SayfaKAY!AE258</f>
        <v>45517.541666666701</v>
      </c>
      <c r="Z892" s="192" t="str">
        <f t="shared" si="584"/>
        <v/>
      </c>
      <c r="AA892" s="110" t="str">
        <f t="shared" si="585"/>
        <v/>
      </c>
      <c r="AB892" s="182" t="str">
        <f>[4]SayfaKAY!BA258</f>
        <v/>
      </c>
      <c r="AC892" s="257" t="str">
        <f t="shared" si="586"/>
        <v/>
      </c>
      <c r="AD892" s="111" t="str">
        <f t="shared" si="587"/>
        <v/>
      </c>
      <c r="AE892" s="111" t="str">
        <f t="shared" si="588"/>
        <v/>
      </c>
      <c r="AF892" s="235" t="str">
        <f>[4]SayfaKAY!BA258</f>
        <v/>
      </c>
      <c r="AG892" s="179" t="str">
        <f>[4]SayfaKAY!S258</f>
        <v>(III) Farklı Araçlarda Tekrarlayan Arıza</v>
      </c>
      <c r="AH892" s="178" t="str">
        <f t="shared" si="589"/>
        <v>Bu Arıza Aracın Servise Verilmesine Engel Değil</v>
      </c>
      <c r="AI892" s="163" t="str">
        <f>[4]SayfaKAY!AV258</f>
        <v/>
      </c>
      <c r="AJ892" s="164" t="str">
        <f t="shared" si="590"/>
        <v/>
      </c>
      <c r="AK892" s="164" t="str">
        <f t="shared" si="591"/>
        <v/>
      </c>
      <c r="AL892" s="112" t="str">
        <f>[4]SayfaKAY!AX258</f>
        <v/>
      </c>
      <c r="AM892" s="257" cm="1">
        <f t="array" ref="AM892">IFERROR(IF(AND(P892&lt;&gt;"D(Arıza Değil)",AH892="Bu Arıza Aracın Servise Verilmesine Engel Değil"),
IF(Z892-F892&gt;0,(AB892-Y892)*24*60,
IF(OR(AND(G892&gt;$AS$1,G892&lt;$AT$1),AND(G892&gt;$AU$1,G892&lt;$AV$1)),
(AF892-H892)*24*60,     BH:BH0)),        AN892),0)</f>
        <v>0</v>
      </c>
      <c r="AN892" s="257" t="str">
        <f t="shared" si="592"/>
        <v/>
      </c>
      <c r="AO892" s="174" t="str">
        <f>[4]SayfaKAY!AG258</f>
        <v/>
      </c>
      <c r="AP892" s="174" t="str">
        <f>[4]SayfaKAY!AI258</f>
        <v>0</v>
      </c>
      <c r="AQ892" s="174" t="str">
        <f>[4]SayfaKAY!AQ258</f>
        <v/>
      </c>
      <c r="AR892" s="174" t="str">
        <f>[4]SayfaKAY!AH258</f>
        <v>STRETCH LCD EKRAN</v>
      </c>
      <c r="AS892" s="174" t="str">
        <f>[4]SayfaKAY!AJ258</f>
        <v/>
      </c>
      <c r="AT892" s="175" t="str">
        <f>[4]SayfaKAY!AM258</f>
        <v/>
      </c>
      <c r="AU892" s="176" t="str">
        <f>[4]SayfaKAY!AL258</f>
        <v/>
      </c>
      <c r="AV892" s="176" t="str">
        <f>[4]SayfaKAY!AP258</f>
        <v/>
      </c>
      <c r="AW892" s="177" t="str">
        <f>[4]SayfaKAY!AT258</f>
        <v/>
      </c>
      <c r="AX892" s="194" t="str">
        <f t="shared" si="593"/>
        <v/>
      </c>
      <c r="AY892" s="168"/>
      <c r="AZ892" s="167"/>
      <c r="BA892" s="113"/>
      <c r="BB892" s="171"/>
      <c r="BC892" s="114"/>
      <c r="BD892" s="114"/>
      <c r="BE892" s="114"/>
      <c r="BF892" s="114"/>
      <c r="BG892" s="114"/>
      <c r="BH892" s="114" t="str">
        <f>IFERROR(FRACAS!AN261, "Hata Var")</f>
        <v/>
      </c>
      <c r="BI892" s="114"/>
      <c r="BJ892" s="114"/>
      <c r="BK892" s="105" t="str">
        <f>[4]SayfaKAY!AW258</f>
        <v/>
      </c>
      <c r="BL892" s="105" t="str">
        <f>[4]SayfaKAY!V258</f>
        <v>ATAK ULAŞIM SAN.TİC.LTD.ŞTİ.</v>
      </c>
      <c r="BM892" s="114"/>
      <c r="BN892" s="171" t="str">
        <f t="shared" si="594"/>
        <v>x yok</v>
      </c>
      <c r="BO892" s="171" t="b">
        <f t="shared" si="595"/>
        <v>0</v>
      </c>
      <c r="BP892" s="171" t="e">
        <f t="shared" si="596"/>
        <v>#VALUE!</v>
      </c>
      <c r="BQ892" s="226">
        <f t="shared" si="597"/>
        <v>96.000000050989911</v>
      </c>
      <c r="BR892" s="226" t="e">
        <f t="shared" si="598"/>
        <v>#VALUE!</v>
      </c>
      <c r="BS892" s="226" t="e">
        <f t="shared" si="599"/>
        <v>#VALUE!</v>
      </c>
      <c r="BT892" s="114"/>
      <c r="BU892" s="242"/>
      <c r="BV892" s="233">
        <f t="shared" si="600"/>
        <v>-1</v>
      </c>
      <c r="BW892" s="226" t="str">
        <f t="shared" si="601"/>
        <v>Hayır, çakışma yok</v>
      </c>
      <c r="BX892" s="229"/>
      <c r="BY892" s="247">
        <f t="shared" si="602"/>
        <v>6.6666666702076327E-2</v>
      </c>
      <c r="BZ892" s="247" t="e">
        <f t="shared" si="603"/>
        <v>#VALUE!</v>
      </c>
      <c r="CA892" s="247" t="e">
        <f t="shared" si="604"/>
        <v>#VALUE!</v>
      </c>
      <c r="CB892" s="213"/>
      <c r="CC892" s="211"/>
      <c r="CD892" s="196"/>
      <c r="CE892" s="213">
        <v>257</v>
      </c>
      <c r="CF892" s="182">
        <f t="shared" si="605"/>
        <v>45517.474999999999</v>
      </c>
      <c r="CG892" s="182" t="str">
        <f t="shared" si="606"/>
        <v/>
      </c>
      <c r="CH892" s="196"/>
      <c r="CI892" s="196"/>
      <c r="CJ892" s="196"/>
      <c r="CK892" s="196" t="e">
        <f t="shared" si="607"/>
        <v>#VALUE!</v>
      </c>
      <c r="CL892" s="196">
        <f t="shared" si="608"/>
        <v>6.6666666702076327E-2</v>
      </c>
      <c r="CM892" s="196" t="e">
        <f t="shared" si="609"/>
        <v>#VALUE!</v>
      </c>
      <c r="CN892" s="114"/>
      <c r="CO892" s="115" t="str">
        <f t="shared" si="610"/>
        <v/>
      </c>
      <c r="CP892" s="116" t="e">
        <f t="shared" si="611"/>
        <v>#VALUE!</v>
      </c>
      <c r="CQ892" s="117">
        <f t="shared" si="612"/>
        <v>0.47499999999854481</v>
      </c>
      <c r="CR892" s="117">
        <f t="shared" si="613"/>
        <v>45517.541666666701</v>
      </c>
      <c r="CS892" s="117" t="str">
        <f t="shared" si="614"/>
        <v/>
      </c>
      <c r="CT892" s="118">
        <f t="shared" si="615"/>
        <v>65544576.000000052</v>
      </c>
      <c r="CU892" s="118" t="e">
        <f t="shared" si="616"/>
        <v>#VALUE!</v>
      </c>
      <c r="CV892" s="118" t="e">
        <f t="shared" si="617"/>
        <v>#VALUE!</v>
      </c>
      <c r="CW892" s="119" t="e">
        <f t="shared" si="618"/>
        <v>#VALUE!</v>
      </c>
    </row>
    <row r="893" spans="1:101" ht="118.5" customHeight="1" x14ac:dyDescent="0.3">
      <c r="A893" s="160" t="str">
        <f>[4]SayfaKAY!C259</f>
        <v>KAY5+6</v>
      </c>
      <c r="B893" s="104" t="str">
        <f>[4]SayfaKAY!D259</f>
        <v>3872(1)</v>
      </c>
      <c r="C893" s="105" t="str">
        <f>[4]SayfaKAY!E259</f>
        <v>MA</v>
      </c>
      <c r="D893" s="105">
        <f>[4]SayfaKAY!F259</f>
        <v>77200</v>
      </c>
      <c r="E893" s="106" t="str">
        <f>[4]SayfaKAY!G259</f>
        <v>BOZ-KAY5+6-FF-258</v>
      </c>
      <c r="F893" s="134">
        <f t="shared" si="579"/>
        <v>45517</v>
      </c>
      <c r="G893" s="135">
        <f t="shared" si="580"/>
        <v>0.6826388889021473</v>
      </c>
      <c r="H893" s="235">
        <f>[4]SayfaKAY!H259</f>
        <v>45517.682638888902</v>
      </c>
      <c r="I893" s="104" t="str">
        <f>[4]SayfaKAY!I259</f>
        <v>Hat/Line</v>
      </c>
      <c r="J893" s="103" t="str">
        <f>IF([4]SayfaKAY!J259="","",IF([4]SayfaKAY!J259="Müşteri","Notified by Customer","Notified by Bozankaya"))</f>
        <v>Notified by Customer</v>
      </c>
      <c r="K893" s="103" t="e">
        <f>VLOOKUP([4]SayfaKAY!L259,#REF!,2,FALSE)</f>
        <v>#REF!</v>
      </c>
      <c r="L893" s="165" t="str">
        <f>[4]SayfaKAY!X259</f>
        <v>Bozankaya</v>
      </c>
      <c r="M893" s="107" t="str">
        <f t="shared" si="581"/>
        <v>KAY5+6-BOZ-KAY5+6-FF-258</v>
      </c>
      <c r="N893" s="105" t="str">
        <f>[4]SayfaKAY!M259</f>
        <v>ayna kameralar çalışmıyor</v>
      </c>
      <c r="O893" s="166" t="str">
        <f>[4]SayfaKAY!P259</f>
        <v>C-Uyarı, sürüş devamlılığı</v>
      </c>
      <c r="P893" s="166" t="str">
        <f>[4]SayfaKAY!Q259</f>
        <v>C(Sisteme etki etmeyen arıza)</v>
      </c>
      <c r="Q893" s="166" t="str">
        <f>[4]SayfaKAY!R259</f>
        <v>N.A(Yaralanma yok)</v>
      </c>
      <c r="R893" s="132" t="str" cm="1">
        <f t="array" ref="R893">IF([4]SayfaKAY!U259="","",_xlfn.IFS([4]SayfaKAY!U259="Bozankaya","Bozankaya",[4]SayfaKAY!U259="Müşteri","Customer",[4]SayfaKAY!U259="Tedarikçi","Equipment Supplier"))</f>
        <v>Equipment Supplier</v>
      </c>
      <c r="S893" s="204" t="str">
        <f>[4]SayfaKAY!N259</f>
        <v>Araç numaraları yanlış girilmiş düzeltildi</v>
      </c>
      <c r="T893" s="133" t="str">
        <f>[4]SayfaKAY!AD259</f>
        <v/>
      </c>
      <c r="U893" s="132" t="str">
        <f>[4]SayfaKAY!W259</f>
        <v>Evet</v>
      </c>
      <c r="V893" s="108" t="str">
        <f>[4]SayfaKAY!AZ259</f>
        <v/>
      </c>
      <c r="W893" s="136">
        <f t="shared" si="582"/>
        <v>45518</v>
      </c>
      <c r="X893" s="137" t="str">
        <f t="shared" si="583"/>
        <v>11:05</v>
      </c>
      <c r="Y893" s="235">
        <f>[4]SayfaKAY!AE259</f>
        <v>45518.462210648097</v>
      </c>
      <c r="Z893" s="109" t="str">
        <f t="shared" si="584"/>
        <v/>
      </c>
      <c r="AA893" s="110" t="str">
        <f t="shared" si="585"/>
        <v/>
      </c>
      <c r="AB893" s="182" t="str">
        <f>[4]SayfaKAY!BA259</f>
        <v/>
      </c>
      <c r="AC893" s="257" t="str">
        <f t="shared" si="586"/>
        <v/>
      </c>
      <c r="AD893" s="111" t="str">
        <f t="shared" si="587"/>
        <v/>
      </c>
      <c r="AE893" s="111" t="str">
        <f t="shared" si="588"/>
        <v/>
      </c>
      <c r="AF893" s="235" t="str">
        <f>[4]SayfaKAY!BA259</f>
        <v/>
      </c>
      <c r="AG893" s="179" t="str">
        <f>[4]SayfaKAY!S259</f>
        <v>(II) Aynı Araçta Tekrarlayan Arıza</v>
      </c>
      <c r="AH893" s="178" t="str">
        <f t="shared" si="589"/>
        <v>Bu Arıza Aracın Servise Verilmesine Engel Değil</v>
      </c>
      <c r="AI893" s="163" t="str">
        <f>[4]SayfaKAY!AV259</f>
        <v/>
      </c>
      <c r="AJ893" s="164" t="str">
        <f t="shared" si="590"/>
        <v/>
      </c>
      <c r="AK893" s="164" t="str">
        <f t="shared" si="591"/>
        <v/>
      </c>
      <c r="AL893" s="112" t="str">
        <f>[4]SayfaKAY!AX259</f>
        <v/>
      </c>
      <c r="AM893" s="257" cm="1">
        <f t="array" ref="AM893">IFERROR(IF(AND(P893&lt;&gt;"D(Arıza Değil)",AH893="Bu Arıza Aracın Servise Verilmesine Engel Değil"),
IF(Z893-F893&gt;0,(AB893-Y893)*24*60,
IF(OR(AND(G893&gt;$AS$1,G893&lt;$AT$1),AND(G893&gt;$AU$1,G893&lt;$AV$1)),
(AF893-H893)*24*60,     BH:BH0)),        AN893),0)</f>
        <v>0</v>
      </c>
      <c r="AN893" s="257" t="str">
        <f t="shared" si="592"/>
        <v/>
      </c>
      <c r="AO893" s="174" t="str">
        <f>[4]SayfaKAY!AG259</f>
        <v/>
      </c>
      <c r="AP893" s="174" t="str">
        <f>[4]SayfaKAY!AI259</f>
        <v>E810-7145</v>
      </c>
      <c r="AQ893" s="174" t="str">
        <f>[4]SayfaKAY!AQ259</f>
        <v/>
      </c>
      <c r="AR893" s="174" t="str">
        <f>[4]SayfaKAY!AH259</f>
        <v>CCTV EKRANI</v>
      </c>
      <c r="AS893" s="174" t="str">
        <f>[4]SayfaKAY!AJ259</f>
        <v/>
      </c>
      <c r="AT893" s="175" t="str">
        <f>[4]SayfaKAY!AM259</f>
        <v/>
      </c>
      <c r="AU893" s="176" t="str">
        <f>[4]SayfaKAY!AL259</f>
        <v/>
      </c>
      <c r="AV893" s="176" t="str">
        <f>[4]SayfaKAY!AP259</f>
        <v/>
      </c>
      <c r="AW893" s="177" t="str">
        <f>[4]SayfaKAY!AT259</f>
        <v/>
      </c>
      <c r="AX893" s="194" t="str">
        <f t="shared" si="593"/>
        <v/>
      </c>
      <c r="AY893" s="168"/>
      <c r="AZ893" s="167"/>
      <c r="BA893" s="113"/>
      <c r="BB893" s="171" t="str">
        <f>IF($AQ$1="X", IF(AND(G893&gt;=$AS$1,G893&lt;=$AT$1),IF(P893&lt;&gt;"D(Arıza Değil)",AC893,0), IF(AND(G893&gt;=$AU$1,G893&lt;=$AV$1),IF(P893&lt;&gt;"D(Arıza Değil)",AC893,0), "")), "")</f>
        <v/>
      </c>
      <c r="BC893" s="114"/>
      <c r="BD893" s="114"/>
      <c r="BE893" s="114"/>
      <c r="BF893" s="114"/>
      <c r="BG893" s="114"/>
      <c r="BH893" s="114" t="str">
        <f>IFERROR(FRACAS!AN262, "Hata Var")</f>
        <v/>
      </c>
      <c r="BI893" s="114"/>
      <c r="BJ893" s="114"/>
      <c r="BK893" s="105" t="str">
        <f>[4]SayfaKAY!AW259</f>
        <v/>
      </c>
      <c r="BL893" s="105" t="str">
        <f>[4]SayfaKAY!V259</f>
        <v>NSC</v>
      </c>
      <c r="BM893" s="114"/>
      <c r="BN893" s="171" t="str">
        <f t="shared" si="594"/>
        <v>x yok</v>
      </c>
      <c r="BO893" s="171" t="str">
        <f t="shared" si="595"/>
        <v>aynı gün giderilen arıza</v>
      </c>
      <c r="BP893" s="171" t="e">
        <f t="shared" si="596"/>
        <v>#VALUE!</v>
      </c>
      <c r="BQ893" s="226">
        <f t="shared" si="597"/>
        <v>1122.5833332398906</v>
      </c>
      <c r="BR893" s="226" t="e">
        <f t="shared" si="598"/>
        <v>#VALUE!</v>
      </c>
      <c r="BS893" s="226" t="e">
        <f t="shared" si="599"/>
        <v>#VALUE!</v>
      </c>
      <c r="BT893" s="114"/>
      <c r="BU893" s="242"/>
      <c r="BV893" s="233">
        <f t="shared" si="600"/>
        <v>-1</v>
      </c>
      <c r="BW893" s="226" t="str">
        <f t="shared" si="601"/>
        <v>Hayır, çakışma yok</v>
      </c>
      <c r="BX893" s="229"/>
      <c r="BY893" s="247">
        <f t="shared" si="602"/>
        <v>0.7795717591943685</v>
      </c>
      <c r="BZ893" s="247" t="e">
        <f t="shared" si="603"/>
        <v>#VALUE!</v>
      </c>
      <c r="CA893" s="247" t="e">
        <f t="shared" si="604"/>
        <v>#VALUE!</v>
      </c>
      <c r="CB893" s="213"/>
      <c r="CC893" s="211"/>
      <c r="CD893" s="196"/>
      <c r="CE893" s="213">
        <v>258</v>
      </c>
      <c r="CF893" s="182">
        <f t="shared" si="605"/>
        <v>45517.682638888902</v>
      </c>
      <c r="CG893" s="182" t="str">
        <f t="shared" si="606"/>
        <v/>
      </c>
      <c r="CH893" s="196"/>
      <c r="CI893" s="196"/>
      <c r="CJ893" s="196"/>
      <c r="CK893" s="196" t="e">
        <f t="shared" si="607"/>
        <v>#VALUE!</v>
      </c>
      <c r="CL893" s="196">
        <f t="shared" si="608"/>
        <v>0.7795717591943685</v>
      </c>
      <c r="CM893" s="196" t="e">
        <f t="shared" si="609"/>
        <v>#VALUE!</v>
      </c>
      <c r="CN893" s="114"/>
      <c r="CO893" s="115" t="str">
        <f t="shared" si="610"/>
        <v/>
      </c>
      <c r="CP893" s="116" t="e">
        <f t="shared" si="611"/>
        <v>#VALUE!</v>
      </c>
      <c r="CQ893" s="117">
        <f t="shared" si="612"/>
        <v>0.6826388889021473</v>
      </c>
      <c r="CR893" s="117">
        <f t="shared" si="613"/>
        <v>45518.462210648097</v>
      </c>
      <c r="CS893" s="117" t="str">
        <f t="shared" si="614"/>
        <v/>
      </c>
      <c r="CT893" s="118">
        <f t="shared" si="615"/>
        <v>65545602.583333239</v>
      </c>
      <c r="CU893" s="118" t="e">
        <f t="shared" si="616"/>
        <v>#VALUE!</v>
      </c>
      <c r="CV893" s="118" t="e">
        <f t="shared" si="617"/>
        <v>#VALUE!</v>
      </c>
      <c r="CW893" s="119" t="e">
        <f t="shared" si="618"/>
        <v>#VALUE!</v>
      </c>
    </row>
    <row r="894" spans="1:101" ht="118.5" customHeight="1" x14ac:dyDescent="0.3">
      <c r="A894" s="160" t="str">
        <f>[4]SayfaKAY!C260</f>
        <v>KAY5+6</v>
      </c>
      <c r="B894" s="104" t="str">
        <f>[4]SayfaKAY!D260</f>
        <v>3873(2)</v>
      </c>
      <c r="C894" s="105" t="str">
        <f>[4]SayfaKAY!E260</f>
        <v>MA</v>
      </c>
      <c r="D894" s="105">
        <f>[4]SayfaKAY!F260</f>
        <v>86500</v>
      </c>
      <c r="E894" s="106" t="str">
        <f>[4]SayfaKAY!G260</f>
        <v>BOZ-KAY5+6-FF-259</v>
      </c>
      <c r="F894" s="193">
        <f t="shared" si="579"/>
        <v>45517</v>
      </c>
      <c r="G894" s="135">
        <f t="shared" si="580"/>
        <v>0.68333333329792367</v>
      </c>
      <c r="H894" s="235">
        <f>[4]SayfaKAY!H260</f>
        <v>45517.683333333298</v>
      </c>
      <c r="I894" s="104" t="str">
        <f>[4]SayfaKAY!I260</f>
        <v>Hat/Line</v>
      </c>
      <c r="J894" s="103" t="str">
        <f>IF([4]SayfaKAY!J260="","",IF([4]SayfaKAY!J260="Müşteri","Notified by Customer","Notified by Bozankaya"))</f>
        <v>Notified by Customer</v>
      </c>
      <c r="K894" s="103" t="e">
        <f>VLOOKUP([4]SayfaKAY!L260,#REF!,2,FALSE)</f>
        <v>#REF!</v>
      </c>
      <c r="L894" s="165" t="str">
        <f>[4]SayfaKAY!X260</f>
        <v>Bozankaya</v>
      </c>
      <c r="M894" s="107" t="str">
        <f t="shared" si="581"/>
        <v>KAY5+6-BOZ-KAY5+6-FF-259</v>
      </c>
      <c r="N894" s="105" t="str">
        <f>[4]SayfaKAY!M260</f>
        <v>Ayna kameralar çalışmıyor</v>
      </c>
      <c r="O894" s="166" t="str">
        <f>[4]SayfaKAY!P260</f>
        <v>C-Uyarı, sürüş devamlılığı</v>
      </c>
      <c r="P894" s="166" t="str">
        <f>[4]SayfaKAY!Q260</f>
        <v>C(Sisteme etki etmeyen arıza)</v>
      </c>
      <c r="Q894" s="166" t="str">
        <f>[4]SayfaKAY!R260</f>
        <v>N.A(Yaralanma yok)</v>
      </c>
      <c r="R894" s="132" t="str" cm="1">
        <f t="array" ref="R894">IF([4]SayfaKAY!U260="","",_xlfn.IFS([4]SayfaKAY!U260="Bozankaya","Bozankaya",[4]SayfaKAY!U260="Müşteri","Customer",[4]SayfaKAY!U260="Tedarikçi","Equipment Supplier"))</f>
        <v>Equipment Supplier</v>
      </c>
      <c r="S894" s="204" t="str">
        <f>[4]SayfaKAY!N260</f>
        <v>Araç numaraları yanlış girilmiş düzeltildi</v>
      </c>
      <c r="T894" s="133" t="str">
        <f>[4]SayfaKAY!AD260</f>
        <v/>
      </c>
      <c r="U894" s="132" t="str">
        <f>[4]SayfaKAY!W260</f>
        <v>Evet</v>
      </c>
      <c r="V894" s="108" t="str">
        <f>[4]SayfaKAY!AZ260</f>
        <v/>
      </c>
      <c r="W894" s="136">
        <f t="shared" si="582"/>
        <v>45518</v>
      </c>
      <c r="X894" s="137" t="str">
        <f t="shared" si="583"/>
        <v>11:10</v>
      </c>
      <c r="Y894" s="235">
        <f>[4]SayfaKAY!AE260</f>
        <v>45518.465671296297</v>
      </c>
      <c r="Z894" s="192" t="str">
        <f t="shared" si="584"/>
        <v/>
      </c>
      <c r="AA894" s="110" t="str">
        <f t="shared" si="585"/>
        <v/>
      </c>
      <c r="AB894" s="182" t="str">
        <f>[4]SayfaKAY!BA260</f>
        <v/>
      </c>
      <c r="AC894" s="257" t="str">
        <f t="shared" si="586"/>
        <v/>
      </c>
      <c r="AD894" s="111" t="str">
        <f t="shared" si="587"/>
        <v/>
      </c>
      <c r="AE894" s="111" t="str">
        <f t="shared" si="588"/>
        <v/>
      </c>
      <c r="AF894" s="235" t="str">
        <f>[4]SayfaKAY!BA260</f>
        <v/>
      </c>
      <c r="AG894" s="179" t="str">
        <f>[4]SayfaKAY!S260</f>
        <v>(I) İlk Defa Karşılaşılan Arıza</v>
      </c>
      <c r="AH894" s="178" t="str">
        <f t="shared" si="589"/>
        <v>Bu Arıza Aracın Servise Verilmesine Engel Değil</v>
      </c>
      <c r="AI894" s="163" t="str">
        <f>[4]SayfaKAY!AV260</f>
        <v/>
      </c>
      <c r="AJ894" s="164" t="str">
        <f t="shared" si="590"/>
        <v/>
      </c>
      <c r="AK894" s="164" t="str">
        <f t="shared" si="591"/>
        <v/>
      </c>
      <c r="AL894" s="112" t="str">
        <f>[4]SayfaKAY!AX260</f>
        <v/>
      </c>
      <c r="AM894" s="257" cm="1">
        <f t="array" ref="AM894">IFERROR(IF(AND(P894&lt;&gt;"D(Arıza Değil)",AH894="Bu Arıza Aracın Servise Verilmesine Engel Değil"),
IF(Z894-F894&gt;0,(AB894-Y894)*24*60,
IF(OR(AND(G894&gt;$AS$1,G894&lt;$AT$1),AND(G894&gt;$AU$1,G894&lt;$AV$1)),
(AF894-H894)*24*60,     BH:BH0)),        AN894),0)</f>
        <v>0</v>
      </c>
      <c r="AN894" s="257" t="str">
        <f t="shared" si="592"/>
        <v/>
      </c>
      <c r="AO894" s="174" t="str">
        <f>[4]SayfaKAY!AG260</f>
        <v/>
      </c>
      <c r="AP894" s="174" t="str">
        <f>[4]SayfaKAY!AI260</f>
        <v>E810-7145</v>
      </c>
      <c r="AQ894" s="174" t="str">
        <f>[4]SayfaKAY!AQ260</f>
        <v/>
      </c>
      <c r="AR894" s="174" t="str">
        <f>[4]SayfaKAY!AH260</f>
        <v>CCTV EKRANI</v>
      </c>
      <c r="AS894" s="174" t="str">
        <f>[4]SayfaKAY!AJ260</f>
        <v/>
      </c>
      <c r="AT894" s="175" t="str">
        <f>[4]SayfaKAY!AM260</f>
        <v/>
      </c>
      <c r="AU894" s="176" t="str">
        <f>[4]SayfaKAY!AL260</f>
        <v/>
      </c>
      <c r="AV894" s="176" t="str">
        <f>[4]SayfaKAY!AP260</f>
        <v/>
      </c>
      <c r="AW894" s="177" t="str">
        <f>[4]SayfaKAY!AT260</f>
        <v/>
      </c>
      <c r="AX894" s="194" t="str">
        <f t="shared" si="593"/>
        <v/>
      </c>
      <c r="AY894" s="168"/>
      <c r="AZ894" s="167"/>
      <c r="BA894" s="113"/>
      <c r="BB894" s="171"/>
      <c r="BC894" s="114"/>
      <c r="BD894" s="114"/>
      <c r="BE894" s="114"/>
      <c r="BF894" s="114"/>
      <c r="BG894" s="114"/>
      <c r="BH894" s="114" t="str">
        <f>IFERROR(FRACAS!AN263, "Hata Var")</f>
        <v/>
      </c>
      <c r="BI894" s="114"/>
      <c r="BJ894" s="114"/>
      <c r="BK894" s="105" t="str">
        <f>[4]SayfaKAY!AW260</f>
        <v/>
      </c>
      <c r="BL894" s="105" t="str">
        <f>[4]SayfaKAY!V260</f>
        <v>NSC</v>
      </c>
      <c r="BM894" s="114"/>
      <c r="BN894" s="171" t="str">
        <f t="shared" si="594"/>
        <v>x yok</v>
      </c>
      <c r="BO894" s="171" t="str">
        <f t="shared" si="595"/>
        <v>aynı gün giderilen arıza</v>
      </c>
      <c r="BP894" s="171" t="e">
        <f t="shared" si="596"/>
        <v>#VALUE!</v>
      </c>
      <c r="BQ894" s="226">
        <f t="shared" si="597"/>
        <v>1126.5666667185724</v>
      </c>
      <c r="BR894" s="226" t="e">
        <f t="shared" si="598"/>
        <v>#VALUE!</v>
      </c>
      <c r="BS894" s="226" t="e">
        <f t="shared" si="599"/>
        <v>#VALUE!</v>
      </c>
      <c r="BT894" s="114"/>
      <c r="BU894" s="242"/>
      <c r="BV894" s="233">
        <f t="shared" si="600"/>
        <v>-1</v>
      </c>
      <c r="BW894" s="226" t="str">
        <f t="shared" si="601"/>
        <v>Hayır, çakışma yok</v>
      </c>
      <c r="BX894" s="229"/>
      <c r="BY894" s="247">
        <f t="shared" si="602"/>
        <v>0.7823379629990086</v>
      </c>
      <c r="BZ894" s="247" t="e">
        <f t="shared" si="603"/>
        <v>#VALUE!</v>
      </c>
      <c r="CA894" s="247" t="e">
        <f t="shared" si="604"/>
        <v>#VALUE!</v>
      </c>
      <c r="CB894" s="213"/>
      <c r="CC894" s="211"/>
      <c r="CD894" s="196"/>
      <c r="CE894" s="213">
        <v>259</v>
      </c>
      <c r="CF894" s="182">
        <f t="shared" si="605"/>
        <v>45517.683333333298</v>
      </c>
      <c r="CG894" s="182" t="str">
        <f t="shared" si="606"/>
        <v/>
      </c>
      <c r="CH894" s="196"/>
      <c r="CI894" s="196"/>
      <c r="CJ894" s="196"/>
      <c r="CK894" s="196" t="e">
        <f t="shared" si="607"/>
        <v>#VALUE!</v>
      </c>
      <c r="CL894" s="196">
        <f t="shared" si="608"/>
        <v>0.7823379629990086</v>
      </c>
      <c r="CM894" s="196" t="e">
        <f t="shared" si="609"/>
        <v>#VALUE!</v>
      </c>
      <c r="CN894" s="114"/>
      <c r="CO894" s="115" t="str">
        <f t="shared" si="610"/>
        <v/>
      </c>
      <c r="CP894" s="116" t="e">
        <f t="shared" si="611"/>
        <v>#VALUE!</v>
      </c>
      <c r="CQ894" s="117">
        <f t="shared" si="612"/>
        <v>0.68333333329792367</v>
      </c>
      <c r="CR894" s="117">
        <f t="shared" si="613"/>
        <v>45518.465671296297</v>
      </c>
      <c r="CS894" s="117" t="str">
        <f t="shared" si="614"/>
        <v/>
      </c>
      <c r="CT894" s="118">
        <f t="shared" si="615"/>
        <v>65545606.566666722</v>
      </c>
      <c r="CU894" s="118" t="e">
        <f t="shared" si="616"/>
        <v>#VALUE!</v>
      </c>
      <c r="CV894" s="118" t="e">
        <f t="shared" si="617"/>
        <v>#VALUE!</v>
      </c>
      <c r="CW894" s="119" t="e">
        <f t="shared" si="618"/>
        <v>#VALUE!</v>
      </c>
    </row>
    <row r="895" spans="1:101" ht="118.5" customHeight="1" x14ac:dyDescent="0.3">
      <c r="A895" s="160" t="str">
        <f>[4]SayfaKAY!C261</f>
        <v>KAY5+6</v>
      </c>
      <c r="B895" s="104" t="str">
        <f>[4]SayfaKAY!D261</f>
        <v>3873(2)</v>
      </c>
      <c r="C895" s="105" t="str">
        <f>[4]SayfaKAY!E261</f>
        <v>RA</v>
      </c>
      <c r="D895" s="105">
        <f>[4]SayfaKAY!F261</f>
        <v>86500</v>
      </c>
      <c r="E895" s="106" t="str">
        <f>[4]SayfaKAY!G261</f>
        <v>BOZ-KAY5+6-FF-260</v>
      </c>
      <c r="F895" s="134">
        <f t="shared" si="579"/>
        <v>45517</v>
      </c>
      <c r="G895" s="135">
        <f t="shared" si="580"/>
        <v>0.68472222219861578</v>
      </c>
      <c r="H895" s="235">
        <f>[4]SayfaKAY!H261</f>
        <v>45517.684722222199</v>
      </c>
      <c r="I895" s="104" t="str">
        <f>[4]SayfaKAY!I261</f>
        <v>Hat/Line</v>
      </c>
      <c r="J895" s="103" t="str">
        <f>IF([4]SayfaKAY!J261="","",IF([4]SayfaKAY!J261="Müşteri","Notified by Customer","Notified by Bozankaya"))</f>
        <v>Notified by Customer</v>
      </c>
      <c r="K895" s="103" t="e">
        <f>VLOOKUP([4]SayfaKAY!L261,#REF!,2,FALSE)</f>
        <v>#REF!</v>
      </c>
      <c r="L895" s="165" t="str">
        <f>[4]SayfaKAY!X261</f>
        <v>Bozankaya</v>
      </c>
      <c r="M895" s="107" t="str">
        <f t="shared" si="581"/>
        <v>KAY5+6-BOZ-KAY5+6-FF-260</v>
      </c>
      <c r="N895" s="105" t="str">
        <f>[4]SayfaKAY!M261</f>
        <v>Araç içerisindeki engelli butonlarına basıldığında kabin içerisine yüksek sesli uyarı veriyor</v>
      </c>
      <c r="O895" s="166" t="str">
        <f>[4]SayfaKAY!P261</f>
        <v>C-Uyarı, sürüş devamlılığı</v>
      </c>
      <c r="P895" s="166" t="str">
        <f>[4]SayfaKAY!Q261</f>
        <v>C(Sisteme etki etmeyen arıza)</v>
      </c>
      <c r="Q895" s="166" t="str">
        <f>[4]SayfaKAY!R261</f>
        <v>N.A(Yaralanma yok)</v>
      </c>
      <c r="R895" s="132" t="str" cm="1">
        <f t="array" ref="R895">IF([4]SayfaKAY!U261="","",_xlfn.IFS([4]SayfaKAY!U261="Bozankaya","Bozankaya",[4]SayfaKAY!U261="Müşteri","Customer",[4]SayfaKAY!U261="Tedarikçi","Equipment Supplier"))</f>
        <v>Equipment Supplier</v>
      </c>
      <c r="S895" s="204" t="str">
        <f>[4]SayfaKAY!N261</f>
        <v>Engelli buzzer kablosu tcms modulünden söküldü</v>
      </c>
      <c r="T895" s="133" t="str">
        <f>[4]SayfaKAY!AD261</f>
        <v/>
      </c>
      <c r="U895" s="132" t="str">
        <f>[4]SayfaKAY!W261</f>
        <v>Evet</v>
      </c>
      <c r="V895" s="108" t="str">
        <f>[4]SayfaKAY!AZ261</f>
        <v/>
      </c>
      <c r="W895" s="136">
        <f t="shared" si="582"/>
        <v>45530</v>
      </c>
      <c r="X895" s="137" t="str">
        <f t="shared" si="583"/>
        <v>10:53</v>
      </c>
      <c r="Y895" s="235">
        <f>[4]SayfaKAY!AE261</f>
        <v>45530.453680555598</v>
      </c>
      <c r="Z895" s="109" t="str">
        <f t="shared" si="584"/>
        <v/>
      </c>
      <c r="AA895" s="110" t="str">
        <f t="shared" si="585"/>
        <v/>
      </c>
      <c r="AB895" s="182" t="str">
        <f>[4]SayfaKAY!BA261</f>
        <v/>
      </c>
      <c r="AC895" s="257" t="str">
        <f t="shared" si="586"/>
        <v/>
      </c>
      <c r="AD895" s="111" t="str">
        <f t="shared" si="587"/>
        <v/>
      </c>
      <c r="AE895" s="111" t="str">
        <f t="shared" si="588"/>
        <v/>
      </c>
      <c r="AF895" s="235" t="str">
        <f>[4]SayfaKAY!BA261</f>
        <v/>
      </c>
      <c r="AG895" s="179" t="str">
        <f>[4]SayfaKAY!S261</f>
        <v>(I) İlk Defa Karşılaşılan Arıza</v>
      </c>
      <c r="AH895" s="178" t="str">
        <f t="shared" si="589"/>
        <v>Bu Arıza Aracın Servise Verilmesine Engel Değil</v>
      </c>
      <c r="AI895" s="163" t="str">
        <f>[4]SayfaKAY!AV261</f>
        <v/>
      </c>
      <c r="AJ895" s="164" t="str">
        <f t="shared" si="590"/>
        <v/>
      </c>
      <c r="AK895" s="164" t="str">
        <f t="shared" si="591"/>
        <v/>
      </c>
      <c r="AL895" s="112" t="str">
        <f>[4]SayfaKAY!AX261</f>
        <v/>
      </c>
      <c r="AM895" s="257" cm="1">
        <f t="array" ref="AM895">IFERROR(IF(AND(P895&lt;&gt;"D(Arıza Değil)",AH895="Bu Arıza Aracın Servise Verilmesine Engel Değil"),
IF(Z895-F895&gt;0,(AB895-Y895)*24*60,
IF(OR(AND(G895&gt;$AS$1,G895&lt;$AT$1),AND(G895&gt;$AU$1,G895&lt;$AV$1)),
(AF895-H895)*24*60,     BH:BH0)),        AN895),0)</f>
        <v>0</v>
      </c>
      <c r="AN895" s="257" t="str">
        <f t="shared" si="592"/>
        <v/>
      </c>
      <c r="AO895" s="174" t="str">
        <f>[4]SayfaKAY!AG261</f>
        <v/>
      </c>
      <c r="AP895" s="174" t="str">
        <f>[4]SayfaKAY!AI261</f>
        <v>0</v>
      </c>
      <c r="AQ895" s="174" t="str">
        <f>[4]SayfaKAY!AQ261</f>
        <v/>
      </c>
      <c r="AR895" s="174" t="str">
        <f>[4]SayfaKAY!AH261</f>
        <v>0</v>
      </c>
      <c r="AS895" s="174" t="str">
        <f>[4]SayfaKAY!AJ261</f>
        <v/>
      </c>
      <c r="AT895" s="175" t="str">
        <f>[4]SayfaKAY!AM261</f>
        <v/>
      </c>
      <c r="AU895" s="176" t="str">
        <f>[4]SayfaKAY!AL261</f>
        <v/>
      </c>
      <c r="AV895" s="176" t="str">
        <f>[4]SayfaKAY!AP261</f>
        <v/>
      </c>
      <c r="AW895" s="177" t="str">
        <f>[4]SayfaKAY!AT261</f>
        <v/>
      </c>
      <c r="AX895" s="194" t="str">
        <f t="shared" si="593"/>
        <v/>
      </c>
      <c r="AY895" s="168"/>
      <c r="AZ895" s="167"/>
      <c r="BA895" s="113"/>
      <c r="BB895" s="171" t="str">
        <f>IF($AQ$1="X", IF(AND(G895&gt;=$AS$1,G895&lt;=$AT$1),IF(P895&lt;&gt;"D(Arıza Değil)",AC895,0), IF(AND(G895&gt;=$AU$1,G895&lt;=$AV$1),IF(P895&lt;&gt;"D(Arıza Değil)",AC895,0), "")), "")</f>
        <v/>
      </c>
      <c r="BC895" s="114"/>
      <c r="BD895" s="114"/>
      <c r="BE895" s="114"/>
      <c r="BF895" s="114"/>
      <c r="BG895" s="114"/>
      <c r="BH895" s="114" t="str">
        <f>IFERROR(FRACAS!AN264, "Hata Var")</f>
        <v/>
      </c>
      <c r="BI895" s="114"/>
      <c r="BJ895" s="114"/>
      <c r="BK895" s="105" t="str">
        <f>[4]SayfaKAY!AW261</f>
        <v/>
      </c>
      <c r="BL895" s="105" t="str">
        <f>[4]SayfaKAY!V261</f>
        <v>Bozankaya</v>
      </c>
      <c r="BM895" s="114"/>
      <c r="BN895" s="171" t="str">
        <f t="shared" si="594"/>
        <v>x yok</v>
      </c>
      <c r="BO895" s="171" t="str">
        <f t="shared" si="595"/>
        <v>aynı gün giderilen arıza</v>
      </c>
      <c r="BP895" s="171" t="e">
        <f t="shared" si="596"/>
        <v>#VALUE!</v>
      </c>
      <c r="BQ895" s="226">
        <f t="shared" si="597"/>
        <v>18387.300000095274</v>
      </c>
      <c r="BR895" s="226" t="e">
        <f t="shared" si="598"/>
        <v>#VALUE!</v>
      </c>
      <c r="BS895" s="226" t="e">
        <f t="shared" si="599"/>
        <v>#VALUE!</v>
      </c>
      <c r="BT895" s="114"/>
      <c r="BU895" s="242"/>
      <c r="BV895" s="233">
        <f t="shared" si="600"/>
        <v>-1</v>
      </c>
      <c r="BW895" s="226" t="str">
        <f t="shared" si="601"/>
        <v>Hayır, çakışma yok</v>
      </c>
      <c r="BX895" s="229"/>
      <c r="BY895" s="247">
        <f t="shared" si="602"/>
        <v>12.768958333399496</v>
      </c>
      <c r="BZ895" s="247" t="e">
        <f t="shared" si="603"/>
        <v>#VALUE!</v>
      </c>
      <c r="CA895" s="247" t="e">
        <f t="shared" si="604"/>
        <v>#VALUE!</v>
      </c>
      <c r="CB895" s="213"/>
      <c r="CC895" s="211"/>
      <c r="CD895" s="196"/>
      <c r="CE895" s="213">
        <v>260</v>
      </c>
      <c r="CF895" s="182">
        <f t="shared" si="605"/>
        <v>45517.684722222199</v>
      </c>
      <c r="CG895" s="182" t="str">
        <f t="shared" si="606"/>
        <v/>
      </c>
      <c r="CH895" s="196"/>
      <c r="CI895" s="196"/>
      <c r="CJ895" s="196"/>
      <c r="CK895" s="196" t="e">
        <f t="shared" si="607"/>
        <v>#VALUE!</v>
      </c>
      <c r="CL895" s="196">
        <f t="shared" si="608"/>
        <v>12.768958333399496</v>
      </c>
      <c r="CM895" s="196" t="e">
        <f t="shared" si="609"/>
        <v>#VALUE!</v>
      </c>
      <c r="CN895" s="114"/>
      <c r="CO895" s="115" t="str">
        <f t="shared" si="610"/>
        <v/>
      </c>
      <c r="CP895" s="116" t="e">
        <f t="shared" si="611"/>
        <v>#VALUE!</v>
      </c>
      <c r="CQ895" s="117">
        <f t="shared" si="612"/>
        <v>0.68472222219861578</v>
      </c>
      <c r="CR895" s="117">
        <f t="shared" si="613"/>
        <v>45530.453680555598</v>
      </c>
      <c r="CS895" s="117" t="str">
        <f t="shared" si="614"/>
        <v/>
      </c>
      <c r="CT895" s="118">
        <f t="shared" si="615"/>
        <v>65562867.300000094</v>
      </c>
      <c r="CU895" s="118" t="e">
        <f t="shared" si="616"/>
        <v>#VALUE!</v>
      </c>
      <c r="CV895" s="118" t="e">
        <f t="shared" si="617"/>
        <v>#VALUE!</v>
      </c>
      <c r="CW895" s="119" t="e">
        <f t="shared" si="618"/>
        <v>#VALUE!</v>
      </c>
    </row>
    <row r="896" spans="1:101" ht="118.5" customHeight="1" x14ac:dyDescent="0.3">
      <c r="A896" s="160" t="str">
        <f>[4]SayfaKAY!C256</f>
        <v>KAY5+6</v>
      </c>
      <c r="B896" s="104" t="str">
        <f>[4]SayfaKAY!D256</f>
        <v>3872(1)</v>
      </c>
      <c r="C896" s="105" t="str">
        <f>[4]SayfaKAY!E256</f>
        <v>MA</v>
      </c>
      <c r="D896" s="105">
        <f>[4]SayfaKAY!F256</f>
        <v>76998</v>
      </c>
      <c r="E896" s="106" t="str">
        <f>[4]SayfaKAY!G256</f>
        <v>BOZ-KAY5+6-FF-255</v>
      </c>
      <c r="F896" s="193">
        <f t="shared" si="579"/>
        <v>45516</v>
      </c>
      <c r="G896" s="135">
        <f t="shared" si="580"/>
        <v>0.17361111110221827</v>
      </c>
      <c r="H896" s="235">
        <f>[4]SayfaKAY!H256</f>
        <v>45516.173611111102</v>
      </c>
      <c r="I896" s="104" t="str">
        <f>[4]SayfaKAY!I256</f>
        <v>Hat/Line</v>
      </c>
      <c r="J896" s="103" t="str">
        <f>IF([4]SayfaKAY!J256="","",IF([4]SayfaKAY!J256="Müşteri","Notified by Customer","Notified by Bozankaya"))</f>
        <v>Notified by Customer</v>
      </c>
      <c r="K896" s="103" t="e">
        <f>VLOOKUP([4]SayfaKAY!L256,#REF!,2,FALSE)</f>
        <v>#REF!</v>
      </c>
      <c r="L896" s="165" t="str">
        <f>[4]SayfaKAY!X256</f>
        <v>KNORR-BREMSE GMBH DİVİSİON IFE AUTO</v>
      </c>
      <c r="M896" s="107" t="str">
        <f t="shared" si="581"/>
        <v>KAY5+6-BOZ-KAY5+6-FF-255</v>
      </c>
      <c r="N896" s="105" t="str">
        <f>[4]SayfaKAY!M256</f>
        <v>02 nolu kapı arızalı açılıp kapanmıyor</v>
      </c>
      <c r="O896" s="166" t="str">
        <f>[4]SayfaKAY!P256</f>
        <v>C-Uyarı, sürüş devamlılığı</v>
      </c>
      <c r="P896" s="166" t="str">
        <f>[4]SayfaKAY!Q256</f>
        <v>B(Servisten çekmeye etki eden arıza)</v>
      </c>
      <c r="Q896" s="166" t="str">
        <f>[4]SayfaKAY!R256</f>
        <v>N.A(Yaralanma yok)</v>
      </c>
      <c r="R896" s="132" t="str" cm="1">
        <f t="array" ref="R896">IF([4]SayfaKAY!U256="","",_xlfn.IFS([4]SayfaKAY!U256="Bozankaya","Bozankaya",[4]SayfaKAY!U256="Müşteri","Customer",[4]SayfaKAY!U256="Tedarikçi","Equipment Supplier"))</f>
        <v>Equipment Supplier</v>
      </c>
      <c r="S896" s="204" t="str">
        <f>[4]SayfaKAY!N256</f>
        <v>Kapı izolesi kaldırıldı.Testi yapıldı.Sorun görülmedi</v>
      </c>
      <c r="T896" s="133" t="str">
        <f>[4]SayfaKAY!AD256</f>
        <v>*Arıza çözülecek</v>
      </c>
      <c r="U896" s="132" t="str">
        <f>[4]SayfaKAY!W256</f>
        <v>Evet</v>
      </c>
      <c r="V896" s="108" t="str">
        <f>[4]SayfaKAY!AZ256</f>
        <v/>
      </c>
      <c r="W896" s="136">
        <f t="shared" si="582"/>
        <v>45538</v>
      </c>
      <c r="X896" s="137" t="str">
        <f t="shared" si="583"/>
        <v>06:26</v>
      </c>
      <c r="Y896" s="235">
        <f>[4]SayfaKAY!AE256</f>
        <v>45538.268356481502</v>
      </c>
      <c r="Z896" s="192" t="str">
        <f t="shared" si="584"/>
        <v/>
      </c>
      <c r="AA896" s="110" t="str">
        <f t="shared" si="585"/>
        <v/>
      </c>
      <c r="AB896" s="182" t="str">
        <f>[4]SayfaKAY!BA256</f>
        <v/>
      </c>
      <c r="AC896" s="257" t="str">
        <f t="shared" si="586"/>
        <v/>
      </c>
      <c r="AD896" s="111" t="str">
        <f t="shared" si="587"/>
        <v/>
      </c>
      <c r="AE896" s="111" t="str">
        <f t="shared" si="588"/>
        <v/>
      </c>
      <c r="AF896" s="235" t="str">
        <f>[4]SayfaKAY!BA256</f>
        <v/>
      </c>
      <c r="AG896" s="179" t="str">
        <f>[4]SayfaKAY!S256</f>
        <v>(III) Farklı Araçlarda Tekrarlayan Arıza</v>
      </c>
      <c r="AH896" s="178" t="str">
        <f t="shared" si="589"/>
        <v>Bu Arıza Aracın Servise Verilmesine Engel</v>
      </c>
      <c r="AI896" s="163" t="str">
        <f>[4]SayfaKAY!AV256</f>
        <v/>
      </c>
      <c r="AJ896" s="164" t="str">
        <f t="shared" si="590"/>
        <v/>
      </c>
      <c r="AK896" s="164" t="str">
        <f t="shared" si="591"/>
        <v/>
      </c>
      <c r="AL896" s="112" t="str">
        <f>[4]SayfaKAY!AX256</f>
        <v/>
      </c>
      <c r="AM896" s="257" t="str" cm="1">
        <f t="array" ref="AM896">IFERROR(IF(AND(P896&lt;&gt;"D(Arıza Değil)",AH896="Bu Arıza Aracın Servise Verilmesine Engel Değil"),
IF(Z896-F896&gt;0,(AB896-Y896)*24*60,
IF(OR(AND(G896&gt;$AS$1,G896&lt;$AT$1),AND(G896&gt;$AU$1,G896&lt;$AV$1)),
(AF896-H896)*24*60,     BH:BH0)),        AN896),0)</f>
        <v/>
      </c>
      <c r="AN896" s="257" t="str">
        <f t="shared" si="592"/>
        <v/>
      </c>
      <c r="AO896" s="174" t="str">
        <f>[4]SayfaKAY!AG256</f>
        <v>IFE</v>
      </c>
      <c r="AP896" s="174" t="str">
        <f>[4]SayfaKAY!AI256</f>
        <v>M110-7085</v>
      </c>
      <c r="AQ896" s="174" t="str">
        <f>[4]SayfaKAY!AQ256</f>
        <v/>
      </c>
      <c r="AR896" s="174" t="str">
        <f>[4]SayfaKAY!AH256</f>
        <v>TEKLİ KAPI</v>
      </c>
      <c r="AS896" s="174" t="str">
        <f>[4]SayfaKAY!AJ256</f>
        <v/>
      </c>
      <c r="AT896" s="175" t="str">
        <f>[4]SayfaKAY!AM256</f>
        <v/>
      </c>
      <c r="AU896" s="176" t="str">
        <f>[4]SayfaKAY!AL256</f>
        <v/>
      </c>
      <c r="AV896" s="176" t="str">
        <f>[4]SayfaKAY!AP256</f>
        <v/>
      </c>
      <c r="AW896" s="177" t="str">
        <f>[4]SayfaKAY!AT256</f>
        <v/>
      </c>
      <c r="AX896" s="194" t="str">
        <f t="shared" si="593"/>
        <v/>
      </c>
      <c r="AY896" s="168"/>
      <c r="AZ896" s="167"/>
      <c r="BA896" s="113"/>
      <c r="BB896" s="171"/>
      <c r="BC896" s="114"/>
      <c r="BD896" s="114"/>
      <c r="BE896" s="114"/>
      <c r="BF896" s="114"/>
      <c r="BG896" s="114"/>
      <c r="BH896" s="114" t="str">
        <f>IFERROR(FRACAS!AN259, "Hata Var")</f>
        <v/>
      </c>
      <c r="BI896" s="114"/>
      <c r="BJ896" s="114"/>
      <c r="BK896" s="105" t="str">
        <f>[4]SayfaKAY!AW256</f>
        <v/>
      </c>
      <c r="BL896" s="105" t="str">
        <f>[4]SayfaKAY!V256</f>
        <v>KNORR-BREMSE GMBH DİVİSİON IFE AUTO</v>
      </c>
      <c r="BM896" s="114"/>
      <c r="BN896" s="171" t="str">
        <f t="shared" si="594"/>
        <v>x yok</v>
      </c>
      <c r="BO896" s="171" t="b">
        <f t="shared" si="595"/>
        <v>0</v>
      </c>
      <c r="BP896" s="171" t="e">
        <f t="shared" si="596"/>
        <v>#VALUE!</v>
      </c>
      <c r="BQ896" s="226">
        <f t="shared" si="597"/>
        <v>31816.433333375026</v>
      </c>
      <c r="BR896" s="226" t="e">
        <f t="shared" si="598"/>
        <v>#VALUE!</v>
      </c>
      <c r="BS896" s="226" t="e">
        <f t="shared" si="599"/>
        <v>#VALUE!</v>
      </c>
      <c r="BT896" s="114"/>
      <c r="BU896" s="242"/>
      <c r="BV896" s="233">
        <f t="shared" si="600"/>
        <v>-1</v>
      </c>
      <c r="BW896" s="226" t="str">
        <f t="shared" si="601"/>
        <v>Hayır, çakışma yok</v>
      </c>
      <c r="BX896" s="229"/>
      <c r="BY896" s="247">
        <f t="shared" si="602"/>
        <v>22.094745370399323</v>
      </c>
      <c r="BZ896" s="247" t="e">
        <f t="shared" si="603"/>
        <v>#VALUE!</v>
      </c>
      <c r="CA896" s="247" t="e">
        <f t="shared" si="604"/>
        <v>#VALUE!</v>
      </c>
      <c r="CB896" s="213"/>
      <c r="CC896" s="211"/>
      <c r="CD896" s="196"/>
      <c r="CE896" s="213">
        <v>255</v>
      </c>
      <c r="CF896" s="182">
        <f t="shared" si="605"/>
        <v>45516.173611111102</v>
      </c>
      <c r="CG896" s="182" t="str">
        <f t="shared" si="606"/>
        <v/>
      </c>
      <c r="CH896" s="196"/>
      <c r="CI896" s="196"/>
      <c r="CJ896" s="196"/>
      <c r="CK896" s="196" t="e">
        <f t="shared" si="607"/>
        <v>#VALUE!</v>
      </c>
      <c r="CL896" s="196">
        <f t="shared" si="608"/>
        <v>22.094745370399323</v>
      </c>
      <c r="CM896" s="196" t="e">
        <f t="shared" si="609"/>
        <v>#VALUE!</v>
      </c>
      <c r="CN896" s="114"/>
      <c r="CO896" s="115" t="str">
        <f t="shared" si="610"/>
        <v/>
      </c>
      <c r="CP896" s="116" t="e">
        <f t="shared" si="611"/>
        <v>#VALUE!</v>
      </c>
      <c r="CQ896" s="117">
        <f t="shared" si="612"/>
        <v>0.17361111110221827</v>
      </c>
      <c r="CR896" s="117">
        <f t="shared" si="613"/>
        <v>45538.268356481502</v>
      </c>
      <c r="CS896" s="117" t="str">
        <f t="shared" si="614"/>
        <v/>
      </c>
      <c r="CT896" s="118">
        <f t="shared" si="615"/>
        <v>65574856.433333375</v>
      </c>
      <c r="CU896" s="118" t="e">
        <f t="shared" si="616"/>
        <v>#VALUE!</v>
      </c>
      <c r="CV896" s="118" t="e">
        <f t="shared" si="617"/>
        <v>#VALUE!</v>
      </c>
      <c r="CW896" s="119" t="e">
        <f t="shared" si="618"/>
        <v>#VALUE!</v>
      </c>
    </row>
    <row r="897" spans="1:101" ht="118.5" customHeight="1" x14ac:dyDescent="0.3">
      <c r="A897" s="160" t="str">
        <f>[4]SayfaKAY!C251</f>
        <v>KAY5+6</v>
      </c>
      <c r="B897" s="104" t="str">
        <f>[4]SayfaKAY!D251</f>
        <v>3873(2)</v>
      </c>
      <c r="C897" s="105" t="str">
        <f>[4]SayfaKAY!E251</f>
        <v>RB</v>
      </c>
      <c r="D897" s="105">
        <f>[4]SayfaKAY!F251</f>
        <v>85417</v>
      </c>
      <c r="E897" s="106" t="str">
        <f>[4]SayfaKAY!G251</f>
        <v>BOZ-KAY5+6-FF-250</v>
      </c>
      <c r="F897" s="134">
        <f t="shared" si="579"/>
        <v>45513</v>
      </c>
      <c r="G897" s="135">
        <f t="shared" si="580"/>
        <v>0.20833333329937886</v>
      </c>
      <c r="H897" s="235">
        <f>[4]SayfaKAY!H251</f>
        <v>45513.208333333299</v>
      </c>
      <c r="I897" s="104" t="str">
        <f>[4]SayfaKAY!I251</f>
        <v>Hat/Line</v>
      </c>
      <c r="J897" s="103" t="str">
        <f>IF([4]SayfaKAY!J251="","",IF([4]SayfaKAY!J251="Müşteri","Notified by Customer","Notified by Bozankaya"))</f>
        <v>Notified by Customer</v>
      </c>
      <c r="K897" s="103" t="e">
        <f>VLOOKUP([4]SayfaKAY!L251,#REF!,2,FALSE)</f>
        <v>#REF!</v>
      </c>
      <c r="L897" s="165" t="str">
        <f>[4]SayfaKAY!X251</f>
        <v>ATAK ULAŞIM SAN.TİC.LTD.ŞTİ.</v>
      </c>
      <c r="M897" s="107" t="str">
        <f t="shared" si="581"/>
        <v>KAY5+6-BOZ-KAY5+6-FF-250</v>
      </c>
      <c r="N897" s="105" t="str">
        <f>[4]SayfaKAY!M251</f>
        <v>Orta Karkas Ekran çalışmıyor, ekrana görüntü gelmiyor</v>
      </c>
      <c r="O897" s="166" t="str">
        <f>[4]SayfaKAY!P251</f>
        <v>C-Uyarı, sürüş devamlılığı</v>
      </c>
      <c r="P897" s="166" t="str">
        <f>[4]SayfaKAY!Q251</f>
        <v>B(Servisten çekmeye etki eden arıza)</v>
      </c>
      <c r="Q897" s="166" t="str">
        <f>[4]SayfaKAY!R251</f>
        <v>N.A(Yaralanma yok)</v>
      </c>
      <c r="R897" s="132" t="str" cm="1">
        <f t="array" ref="R897">IF([4]SayfaKAY!U251="","",_xlfn.IFS([4]SayfaKAY!U251="Bozankaya","Bozankaya",[4]SayfaKAY!U251="Müşteri","Customer",[4]SayfaKAY!U251="Tedarikçi","Equipment Supplier"))</f>
        <v>Equipment Supplier</v>
      </c>
      <c r="S897" s="204" t="str">
        <f>[4]SayfaKAY!N251</f>
        <v>Ekran değişimi yapıldı</v>
      </c>
      <c r="T897" s="133" t="str">
        <f>[4]SayfaKAY!AD251</f>
        <v>*Ekipman değiştirilecek</v>
      </c>
      <c r="U897" s="132" t="str">
        <f>[4]SayfaKAY!W251</f>
        <v>Evet</v>
      </c>
      <c r="V897" s="108">
        <f>[4]SayfaKAY!AZ251</f>
        <v>2</v>
      </c>
      <c r="W897" s="136">
        <f t="shared" si="582"/>
        <v>45513</v>
      </c>
      <c r="X897" s="137" t="str">
        <f t="shared" si="583"/>
        <v>05:00</v>
      </c>
      <c r="Y897" s="235">
        <f>[4]SayfaKAY!AE251</f>
        <v>45513.208333333299</v>
      </c>
      <c r="Z897" s="109" t="str">
        <f t="shared" si="584"/>
        <v/>
      </c>
      <c r="AA897" s="110" t="str">
        <f t="shared" si="585"/>
        <v/>
      </c>
      <c r="AB897" s="182" t="str">
        <f>[4]SayfaKAY!BA251</f>
        <v/>
      </c>
      <c r="AC897" s="257" t="str">
        <f t="shared" si="586"/>
        <v/>
      </c>
      <c r="AD897" s="111" t="str">
        <f t="shared" si="587"/>
        <v/>
      </c>
      <c r="AE897" s="111" t="str">
        <f t="shared" si="588"/>
        <v/>
      </c>
      <c r="AF897" s="235" t="str">
        <f>[4]SayfaKAY!BA251</f>
        <v/>
      </c>
      <c r="AG897" s="179" t="str">
        <f>[4]SayfaKAY!S251</f>
        <v>(III) Farklı Araçlarda Tekrarlayan Arıza</v>
      </c>
      <c r="AH897" s="178" t="str">
        <f t="shared" si="589"/>
        <v>Bu Arıza Aracın Servise Verilmesine Engel</v>
      </c>
      <c r="AI897" s="163" t="str">
        <f>[4]SayfaKAY!AV251</f>
        <v/>
      </c>
      <c r="AJ897" s="164" t="str">
        <f t="shared" si="590"/>
        <v/>
      </c>
      <c r="AK897" s="164" t="str">
        <f t="shared" si="591"/>
        <v/>
      </c>
      <c r="AL897" s="112" t="str">
        <f>[4]SayfaKAY!AX251</f>
        <v/>
      </c>
      <c r="AM897" s="257" t="str" cm="1">
        <f t="array" ref="AM897">IFERROR(IF(AND(P897&lt;&gt;"D(Arıza Değil)",AH897="Bu Arıza Aracın Servise Verilmesine Engel Değil"),
IF(Z897-F897&gt;0,(AB897-Y897)*24*60,
IF(OR(AND(G897&gt;$AS$1,G897&lt;$AT$1),AND(G897&gt;$AU$1,G897&lt;$AV$1)),
(AF897-H897)*24*60,     BH:BH0)),        AN897),0)</f>
        <v/>
      </c>
      <c r="AN897" s="257" t="str">
        <f t="shared" si="592"/>
        <v/>
      </c>
      <c r="AO897" s="174" t="str">
        <f>[4]SayfaKAY!AG251</f>
        <v/>
      </c>
      <c r="AP897" s="174" t="str">
        <f>[4]SayfaKAY!AI251</f>
        <v>E840-7120</v>
      </c>
      <c r="AQ897" s="174" t="str">
        <f>[4]SayfaKAY!AQ251</f>
        <v>202201110001</v>
      </c>
      <c r="AR897" s="174" t="str">
        <f>[4]SayfaKAY!AH251</f>
        <v>28.6" EKRAN</v>
      </c>
      <c r="AS897" s="174" t="str">
        <f>[4]SayfaKAY!AJ251</f>
        <v/>
      </c>
      <c r="AT897" s="175" t="str">
        <f>[4]SayfaKAY!AM251</f>
        <v/>
      </c>
      <c r="AU897" s="176" t="str">
        <f>[4]SayfaKAY!AL251</f>
        <v/>
      </c>
      <c r="AV897" s="176" t="str">
        <f>[4]SayfaKAY!AP251</f>
        <v/>
      </c>
      <c r="AW897" s="177" t="str">
        <f>[4]SayfaKAY!AT251</f>
        <v/>
      </c>
      <c r="AX897" s="194" t="e">
        <f t="shared" si="593"/>
        <v>#VALUE!</v>
      </c>
      <c r="AY897" s="168"/>
      <c r="AZ897" s="167"/>
      <c r="BA897" s="113"/>
      <c r="BB897" s="171" t="str">
        <f>IF($AQ$1="X", IF(AND(G897&gt;=$AS$1,G897&lt;=$AT$1),IF(P897&lt;&gt;"D(Arıza Değil)",AC897,0), IF(AND(G897&gt;=$AU$1,G897&lt;=$AV$1),IF(P897&lt;&gt;"D(Arıza Değil)",AC897,0), "")), "")</f>
        <v/>
      </c>
      <c r="BC897" s="114"/>
      <c r="BD897" s="114"/>
      <c r="BE897" s="114"/>
      <c r="BF897" s="114"/>
      <c r="BG897" s="114"/>
      <c r="BH897" s="114" t="str">
        <f>IFERROR(FRACAS!AN254, "Hata Var")</f>
        <v/>
      </c>
      <c r="BI897" s="114"/>
      <c r="BJ897" s="114"/>
      <c r="BK897" s="105" t="str">
        <f>[4]SayfaKAY!AW251</f>
        <v/>
      </c>
      <c r="BL897" s="105" t="str">
        <f>[4]SayfaKAY!V251</f>
        <v>ATAK ULAŞIM SAN.TİC.LTD.ŞTİ.</v>
      </c>
      <c r="BM897" s="114"/>
      <c r="BN897" s="171" t="str">
        <f t="shared" si="594"/>
        <v>x yok</v>
      </c>
      <c r="BO897" s="171" t="b">
        <f t="shared" si="595"/>
        <v>0</v>
      </c>
      <c r="BP897" s="171" t="e">
        <f t="shared" si="596"/>
        <v>#VALUE!</v>
      </c>
      <c r="BQ897" s="226">
        <f t="shared" si="597"/>
        <v>0</v>
      </c>
      <c r="BR897" s="226" t="e">
        <f t="shared" si="598"/>
        <v>#VALUE!</v>
      </c>
      <c r="BS897" s="226" t="e">
        <f t="shared" si="599"/>
        <v>#VALUE!</v>
      </c>
      <c r="BT897" s="114"/>
      <c r="BU897" s="242"/>
      <c r="BV897" s="233">
        <f t="shared" si="600"/>
        <v>-1</v>
      </c>
      <c r="BW897" s="226" t="str">
        <f t="shared" si="601"/>
        <v>Hayır, çakışma yok</v>
      </c>
      <c r="BX897" s="229"/>
      <c r="BY897" s="247">
        <f t="shared" si="602"/>
        <v>0</v>
      </c>
      <c r="BZ897" s="247" t="e">
        <f t="shared" si="603"/>
        <v>#VALUE!</v>
      </c>
      <c r="CA897" s="247" t="e">
        <f t="shared" si="604"/>
        <v>#VALUE!</v>
      </c>
      <c r="CB897" s="213"/>
      <c r="CC897" s="211"/>
      <c r="CD897" s="196"/>
      <c r="CE897" s="213">
        <v>250</v>
      </c>
      <c r="CF897" s="182">
        <f t="shared" si="605"/>
        <v>45513.208333333299</v>
      </c>
      <c r="CG897" s="182" t="str">
        <f t="shared" si="606"/>
        <v/>
      </c>
      <c r="CH897" s="196"/>
      <c r="CI897" s="196"/>
      <c r="CJ897" s="196"/>
      <c r="CK897" s="196" t="e">
        <f t="shared" si="607"/>
        <v>#VALUE!</v>
      </c>
      <c r="CL897" s="196">
        <f t="shared" si="608"/>
        <v>0</v>
      </c>
      <c r="CM897" s="196" t="e">
        <f t="shared" si="609"/>
        <v>#VALUE!</v>
      </c>
      <c r="CN897" s="114"/>
      <c r="CO897" s="115" t="str">
        <f t="shared" si="610"/>
        <v/>
      </c>
      <c r="CP897" s="116" t="e">
        <f t="shared" si="611"/>
        <v>#VALUE!</v>
      </c>
      <c r="CQ897" s="117">
        <f t="shared" si="612"/>
        <v>0.20833333329937886</v>
      </c>
      <c r="CR897" s="117">
        <f t="shared" si="613"/>
        <v>45513.208333333299</v>
      </c>
      <c r="CS897" s="117" t="str">
        <f t="shared" si="614"/>
        <v/>
      </c>
      <c r="CT897" s="118">
        <f t="shared" si="615"/>
        <v>65538720</v>
      </c>
      <c r="CU897" s="118" t="e">
        <f t="shared" si="616"/>
        <v>#VALUE!</v>
      </c>
      <c r="CV897" s="118" t="e">
        <f t="shared" si="617"/>
        <v>#VALUE!</v>
      </c>
      <c r="CW897" s="119" t="e">
        <f t="shared" si="618"/>
        <v>#VALUE!</v>
      </c>
    </row>
    <row r="898" spans="1:101" ht="118.5" customHeight="1" x14ac:dyDescent="0.3">
      <c r="A898" s="160" t="str">
        <f>[4]SayfaKAY!C252</f>
        <v>KAY5+6</v>
      </c>
      <c r="B898" s="104" t="str">
        <f>[4]SayfaKAY!D252</f>
        <v>3873(2)</v>
      </c>
      <c r="C898" s="105" t="str">
        <f>[4]SayfaKAY!E252</f>
        <v>RA</v>
      </c>
      <c r="D898" s="105">
        <f>[4]SayfaKAY!F252</f>
        <v>85417</v>
      </c>
      <c r="E898" s="106" t="str">
        <f>[4]SayfaKAY!G252</f>
        <v>BOZ-KAY5+6-FF-251</v>
      </c>
      <c r="F898" s="193">
        <f t="shared" si="579"/>
        <v>45513</v>
      </c>
      <c r="G898" s="135">
        <f t="shared" si="580"/>
        <v>0.33333333329937886</v>
      </c>
      <c r="H898" s="235">
        <f>[4]SayfaKAY!H252</f>
        <v>45513.333333333299</v>
      </c>
      <c r="I898" s="104" t="str">
        <f>[4]SayfaKAY!I252</f>
        <v>Hat/Line</v>
      </c>
      <c r="J898" s="103" t="str">
        <f>IF([4]SayfaKAY!J252="","",IF([4]SayfaKAY!J252="Müşteri","Notified by Customer","Notified by Bozankaya"))</f>
        <v>Notified by Customer</v>
      </c>
      <c r="K898" s="103" t="e">
        <f>VLOOKUP([4]SayfaKAY!L252,#REF!,2,FALSE)</f>
        <v>#REF!</v>
      </c>
      <c r="L898" s="165" t="str">
        <f>[4]SayfaKAY!X252</f>
        <v>ATAK ULAŞIM SAN.TİC.LTD.ŞTİ.</v>
      </c>
      <c r="M898" s="107" t="str">
        <f t="shared" si="581"/>
        <v>KAY5+6-BOZ-KAY5+6-FF-251</v>
      </c>
      <c r="N898" s="105" t="str">
        <f>[4]SayfaKAY!M252</f>
        <v>Orta karkas ekrana görüntü gelmiyor ekranda çizgi şeklinde pixel pixel oluyor</v>
      </c>
      <c r="O898" s="166" t="str">
        <f>[4]SayfaKAY!P252</f>
        <v>C-Uyarı, sürüş devamlılığı</v>
      </c>
      <c r="P898" s="166" t="str">
        <f>[4]SayfaKAY!Q252</f>
        <v>C(Sisteme etki etmeyen arıza)</v>
      </c>
      <c r="Q898" s="166" t="str">
        <f>[4]SayfaKAY!R252</f>
        <v>N.A(Yaralanma yok)</v>
      </c>
      <c r="R898" s="132" t="str" cm="1">
        <f t="array" ref="R898">IF([4]SayfaKAY!U252="","",_xlfn.IFS([4]SayfaKAY!U252="Bozankaya","Bozankaya",[4]SayfaKAY!U252="Müşteri","Customer",[4]SayfaKAY!U252="Tedarikçi","Equipment Supplier"))</f>
        <v>Equipment Supplier</v>
      </c>
      <c r="S898" s="204" t="str">
        <f>[4]SayfaKAY!N252</f>
        <v>Ekran değişimi yapıldı</v>
      </c>
      <c r="T898" s="133" t="str">
        <f>[4]SayfaKAY!AD252</f>
        <v>*Ekipman değiştirilecek</v>
      </c>
      <c r="U898" s="132" t="str">
        <f>[4]SayfaKAY!W252</f>
        <v>Evet</v>
      </c>
      <c r="V898" s="108">
        <f>[4]SayfaKAY!AZ252</f>
        <v>2</v>
      </c>
      <c r="W898" s="136">
        <f t="shared" si="582"/>
        <v>45513</v>
      </c>
      <c r="X898" s="137" t="str">
        <f t="shared" si="583"/>
        <v>08:00</v>
      </c>
      <c r="Y898" s="235">
        <f>[4]SayfaKAY!AE252</f>
        <v>45513.333333333299</v>
      </c>
      <c r="Z898" s="192" t="str">
        <f t="shared" si="584"/>
        <v/>
      </c>
      <c r="AA898" s="110" t="str">
        <f t="shared" si="585"/>
        <v/>
      </c>
      <c r="AB898" s="182" t="str">
        <f>[4]SayfaKAY!BA252</f>
        <v/>
      </c>
      <c r="AC898" s="257" t="str">
        <f t="shared" si="586"/>
        <v/>
      </c>
      <c r="AD898" s="111" t="str">
        <f t="shared" si="587"/>
        <v/>
      </c>
      <c r="AE898" s="111" t="str">
        <f t="shared" si="588"/>
        <v/>
      </c>
      <c r="AF898" s="235" t="str">
        <f>[4]SayfaKAY!BA252</f>
        <v/>
      </c>
      <c r="AG898" s="179" t="str">
        <f>[4]SayfaKAY!S252</f>
        <v>(III) Farklı Araçlarda Tekrarlayan Arıza</v>
      </c>
      <c r="AH898" s="178" t="str">
        <f t="shared" si="589"/>
        <v>Bu Arıza Aracın Servise Verilmesine Engel Değil</v>
      </c>
      <c r="AI898" s="163" t="str">
        <f>[4]SayfaKAY!AV252</f>
        <v/>
      </c>
      <c r="AJ898" s="164" t="str">
        <f t="shared" si="590"/>
        <v/>
      </c>
      <c r="AK898" s="164" t="str">
        <f t="shared" si="591"/>
        <v/>
      </c>
      <c r="AL898" s="112" t="str">
        <f>[4]SayfaKAY!AX252</f>
        <v/>
      </c>
      <c r="AM898" s="257" cm="1">
        <f t="array" ref="AM898">IFERROR(IF(AND(P898&lt;&gt;"D(Arıza Değil)",AH898="Bu Arıza Aracın Servise Verilmesine Engel Değil"),
IF(Z898-F898&gt;0,(AB898-Y898)*24*60,
IF(OR(AND(G898&gt;$AS$1,G898&lt;$AT$1),AND(G898&gt;$AU$1,G898&lt;$AV$1)),
(AF898-H898)*24*60,     BH:BH0)),        AN898),0)</f>
        <v>0</v>
      </c>
      <c r="AN898" s="257" t="str">
        <f t="shared" si="592"/>
        <v/>
      </c>
      <c r="AO898" s="174" t="str">
        <f>[4]SayfaKAY!AG252</f>
        <v/>
      </c>
      <c r="AP898" s="174" t="str">
        <f>[4]SayfaKAY!AI252</f>
        <v>E840-7120</v>
      </c>
      <c r="AQ898" s="174" t="str">
        <f>[4]SayfaKAY!AQ252</f>
        <v>202201110003</v>
      </c>
      <c r="AR898" s="174" t="str">
        <f>[4]SayfaKAY!AH252</f>
        <v>28.6" EKRAN</v>
      </c>
      <c r="AS898" s="174">
        <f>[4]SayfaKAY!AJ252</f>
        <v>1</v>
      </c>
      <c r="AT898" s="175" t="str">
        <f>[4]SayfaKAY!AM252</f>
        <v/>
      </c>
      <c r="AU898" s="176" t="str">
        <f>[4]SayfaKAY!AL252</f>
        <v/>
      </c>
      <c r="AV898" s="176" t="str">
        <f>[4]SayfaKAY!AP252</f>
        <v/>
      </c>
      <c r="AW898" s="177" t="str">
        <f>[4]SayfaKAY!AT252</f>
        <v/>
      </c>
      <c r="AX898" s="194" t="e">
        <f t="shared" si="593"/>
        <v>#VALUE!</v>
      </c>
      <c r="AY898" s="168"/>
      <c r="AZ898" s="167"/>
      <c r="BA898" s="113"/>
      <c r="BB898" s="171"/>
      <c r="BC898" s="114"/>
      <c r="BD898" s="114"/>
      <c r="BE898" s="114"/>
      <c r="BF898" s="114"/>
      <c r="BG898" s="114"/>
      <c r="BH898" s="114" t="str">
        <f>IFERROR(FRACAS!AN255, "Hata Var")</f>
        <v/>
      </c>
      <c r="BI898" s="114"/>
      <c r="BJ898" s="114"/>
      <c r="BK898" s="105" t="str">
        <f>[4]SayfaKAY!AW252</f>
        <v/>
      </c>
      <c r="BL898" s="105" t="str">
        <f>[4]SayfaKAY!V252</f>
        <v>ATAK ULAŞIM SAN.TİC.LTD.ŞTİ.</v>
      </c>
      <c r="BM898" s="114"/>
      <c r="BN898" s="171" t="str">
        <f t="shared" si="594"/>
        <v>x yok</v>
      </c>
      <c r="BO898" s="171" t="str">
        <f t="shared" si="595"/>
        <v>aynı gün giderilen arıza</v>
      </c>
      <c r="BP898" s="171" t="e">
        <f t="shared" si="596"/>
        <v>#VALUE!</v>
      </c>
      <c r="BQ898" s="226">
        <f t="shared" si="597"/>
        <v>0</v>
      </c>
      <c r="BR898" s="226" t="e">
        <f t="shared" si="598"/>
        <v>#VALUE!</v>
      </c>
      <c r="BS898" s="226" t="e">
        <f t="shared" si="599"/>
        <v>#VALUE!</v>
      </c>
      <c r="BT898" s="114"/>
      <c r="BU898" s="242"/>
      <c r="BV898" s="233">
        <f t="shared" si="600"/>
        <v>-1</v>
      </c>
      <c r="BW898" s="226" t="str">
        <f t="shared" si="601"/>
        <v>Hayır, çakışma yok</v>
      </c>
      <c r="BX898" s="229"/>
      <c r="BY898" s="247">
        <f t="shared" si="602"/>
        <v>0</v>
      </c>
      <c r="BZ898" s="247" t="e">
        <f t="shared" si="603"/>
        <v>#VALUE!</v>
      </c>
      <c r="CA898" s="247" t="e">
        <f t="shared" si="604"/>
        <v>#VALUE!</v>
      </c>
      <c r="CB898" s="213"/>
      <c r="CC898" s="211"/>
      <c r="CD898" s="196"/>
      <c r="CE898" s="213">
        <v>251</v>
      </c>
      <c r="CF898" s="182">
        <f t="shared" si="605"/>
        <v>45513.333333333299</v>
      </c>
      <c r="CG898" s="182" t="str">
        <f t="shared" si="606"/>
        <v/>
      </c>
      <c r="CH898" s="196"/>
      <c r="CI898" s="196"/>
      <c r="CJ898" s="196"/>
      <c r="CK898" s="196" t="e">
        <f t="shared" si="607"/>
        <v>#VALUE!</v>
      </c>
      <c r="CL898" s="196">
        <f t="shared" si="608"/>
        <v>0</v>
      </c>
      <c r="CM898" s="196" t="e">
        <f t="shared" si="609"/>
        <v>#VALUE!</v>
      </c>
      <c r="CN898" s="114"/>
      <c r="CO898" s="115" t="str">
        <f t="shared" si="610"/>
        <v/>
      </c>
      <c r="CP898" s="116" t="e">
        <f t="shared" si="611"/>
        <v>#VALUE!</v>
      </c>
      <c r="CQ898" s="117">
        <f t="shared" si="612"/>
        <v>0.33333333329937886</v>
      </c>
      <c r="CR898" s="117">
        <f t="shared" si="613"/>
        <v>45513.333333333299</v>
      </c>
      <c r="CS898" s="117" t="str">
        <f t="shared" si="614"/>
        <v/>
      </c>
      <c r="CT898" s="118">
        <f t="shared" si="615"/>
        <v>65538720</v>
      </c>
      <c r="CU898" s="118" t="e">
        <f t="shared" si="616"/>
        <v>#VALUE!</v>
      </c>
      <c r="CV898" s="118" t="e">
        <f t="shared" si="617"/>
        <v>#VALUE!</v>
      </c>
      <c r="CW898" s="119" t="e">
        <f t="shared" si="618"/>
        <v>#VALUE!</v>
      </c>
    </row>
    <row r="899" spans="1:101" ht="118.5" customHeight="1" x14ac:dyDescent="0.3">
      <c r="A899" s="160" t="str">
        <f>[4]SayfaKAY!C253</f>
        <v>KAY5+6</v>
      </c>
      <c r="B899" s="104" t="str">
        <f>[4]SayfaKAY!D253</f>
        <v>3873(2)</v>
      </c>
      <c r="C899" s="105" t="str">
        <f>[4]SayfaKAY!E253</f>
        <v>MA</v>
      </c>
      <c r="D899" s="105">
        <f>[4]SayfaKAY!F253</f>
        <v>85417</v>
      </c>
      <c r="E899" s="106" t="str">
        <f>[4]SayfaKAY!G253</f>
        <v>BOZ-KAY5+6-FF-252</v>
      </c>
      <c r="F899" s="134">
        <f t="shared" si="579"/>
        <v>45513</v>
      </c>
      <c r="G899" s="135">
        <f t="shared" si="580"/>
        <v>0.48680555559985805</v>
      </c>
      <c r="H899" s="235">
        <f>[4]SayfaKAY!H253</f>
        <v>45513.4868055556</v>
      </c>
      <c r="I899" s="104" t="str">
        <f>[4]SayfaKAY!I253</f>
        <v>Hat/Line</v>
      </c>
      <c r="J899" s="103" t="str">
        <f>IF([4]SayfaKAY!J253="","",IF([4]SayfaKAY!J253="Müşteri","Notified by Customer","Notified by Bozankaya"))</f>
        <v>Notified by Customer</v>
      </c>
      <c r="K899" s="103" t="e">
        <f>VLOOKUP([4]SayfaKAY!L253,#REF!,2,FALSE)</f>
        <v>#REF!</v>
      </c>
      <c r="L899" s="165" t="str">
        <f>[4]SayfaKAY!X253</f>
        <v>Bozankaya</v>
      </c>
      <c r="M899" s="107" t="str">
        <f t="shared" si="581"/>
        <v>KAY5+6-BOZ-KAY5+6-FF-252</v>
      </c>
      <c r="N899" s="105" t="str">
        <f>[4]SayfaKAY!M253</f>
        <v>Silecek kolu kırılmış</v>
      </c>
      <c r="O899" s="166" t="str">
        <f>[4]SayfaKAY!P253</f>
        <v>A-Sürüşü engeller</v>
      </c>
      <c r="P899" s="166" t="str">
        <f>[4]SayfaKAY!Q253</f>
        <v>B(Servisten çekmeye etki eden arıza)</v>
      </c>
      <c r="Q899" s="166" t="str">
        <f>[4]SayfaKAY!R253</f>
        <v>N.A(Yaralanma yok)</v>
      </c>
      <c r="R899" s="132" t="str" cm="1">
        <f t="array" ref="R899">IF([4]SayfaKAY!U253="","",_xlfn.IFS([4]SayfaKAY!U253="Bozankaya","Bozankaya",[4]SayfaKAY!U253="Müşteri","Customer",[4]SayfaKAY!U253="Tedarikçi","Equipment Supplier"))</f>
        <v>Equipment Supplier</v>
      </c>
      <c r="S899" s="204" t="str">
        <f>[4]SayfaKAY!N253</f>
        <v>Silecek değişimi yapıldı</v>
      </c>
      <c r="T899" s="133" t="str">
        <f>[4]SayfaKAY!AD253</f>
        <v>*Ekipman değiştirilecek</v>
      </c>
      <c r="U899" s="132" t="str">
        <f>[4]SayfaKAY!W253</f>
        <v/>
      </c>
      <c r="V899" s="108" t="str">
        <f>[4]SayfaKAY!AZ253</f>
        <v/>
      </c>
      <c r="W899" s="136">
        <f t="shared" si="582"/>
        <v>45513</v>
      </c>
      <c r="X899" s="137" t="str">
        <f t="shared" si="583"/>
        <v>11:42</v>
      </c>
      <c r="Y899" s="235">
        <f>[4]SayfaKAY!AE253</f>
        <v>45513.487500000003</v>
      </c>
      <c r="Z899" s="109" t="str">
        <f t="shared" si="584"/>
        <v/>
      </c>
      <c r="AA899" s="110" t="str">
        <f t="shared" si="585"/>
        <v/>
      </c>
      <c r="AB899" s="182" t="str">
        <f>[4]SayfaKAY!BA253</f>
        <v/>
      </c>
      <c r="AC899" s="257" t="str">
        <f t="shared" si="586"/>
        <v/>
      </c>
      <c r="AD899" s="111" t="str">
        <f t="shared" si="587"/>
        <v/>
      </c>
      <c r="AE899" s="111" t="str">
        <f t="shared" si="588"/>
        <v/>
      </c>
      <c r="AF899" s="235" t="str">
        <f>[4]SayfaKAY!BA253</f>
        <v/>
      </c>
      <c r="AG899" s="179" t="str">
        <f>[4]SayfaKAY!S253</f>
        <v>(I) İlk Defa Karşılaşılan Arıza</v>
      </c>
      <c r="AH899" s="178" t="str">
        <f t="shared" si="589"/>
        <v>Bu Arıza Aracın Servise Verilmesine Engel</v>
      </c>
      <c r="AI899" s="163" t="str">
        <f>[4]SayfaKAY!AV253</f>
        <v/>
      </c>
      <c r="AJ899" s="164" t="str">
        <f t="shared" si="590"/>
        <v/>
      </c>
      <c r="AK899" s="164" t="str">
        <f t="shared" si="591"/>
        <v/>
      </c>
      <c r="AL899" s="112" t="str">
        <f>[4]SayfaKAY!AX253</f>
        <v/>
      </c>
      <c r="AM899" s="257" t="str" cm="1">
        <f t="array" ref="AM899">IFERROR(IF(AND(P899&lt;&gt;"D(Arıza Değil)",AH899="Bu Arıza Aracın Servise Verilmesine Engel Değil"),
IF(Z899-F899&gt;0,(AB899-Y899)*24*60,
IF(OR(AND(G899&gt;$AS$1,G899&lt;$AT$1),AND(G899&gt;$AU$1,G899&lt;$AV$1)),
(AF899-H899)*24*60,     BH:BH0)),        AN899),0)</f>
        <v/>
      </c>
      <c r="AN899" s="257" t="str">
        <f t="shared" si="592"/>
        <v/>
      </c>
      <c r="AO899" s="174" t="str">
        <f>[4]SayfaKAY!AG253</f>
        <v>DENİZLER</v>
      </c>
      <c r="AP899" s="174" t="str">
        <f>[4]SayfaKAY!AI253</f>
        <v>M100-7069</v>
      </c>
      <c r="AQ899" s="174" t="str">
        <f>[4]SayfaKAY!AQ253</f>
        <v>-</v>
      </c>
      <c r="AR899" s="174" t="str">
        <f>[4]SayfaKAY!AH253</f>
        <v>SİLECEK</v>
      </c>
      <c r="AS899" s="174">
        <f>[4]SayfaKAY!AJ253</f>
        <v>1</v>
      </c>
      <c r="AT899" s="175" t="str">
        <f>[4]SayfaKAY!AM253</f>
        <v/>
      </c>
      <c r="AU899" s="176" t="str">
        <f>[4]SayfaKAY!AL253</f>
        <v/>
      </c>
      <c r="AV899" s="176" t="str">
        <f>[4]SayfaKAY!AP253</f>
        <v/>
      </c>
      <c r="AW899" s="177" t="str">
        <f>[4]SayfaKAY!AT253</f>
        <v/>
      </c>
      <c r="AX899" s="194" t="str">
        <f t="shared" si="593"/>
        <v/>
      </c>
      <c r="AY899" s="168"/>
      <c r="AZ899" s="167"/>
      <c r="BA899" s="113"/>
      <c r="BB899" s="171" t="str">
        <f>IF($AQ$1="X", IF(AND(G899&gt;=$AS$1,G899&lt;=$AT$1),IF(P899&lt;&gt;"D(Arıza Değil)",AC899,0), IF(AND(G899&gt;=$AU$1,G899&lt;=$AV$1),IF(P899&lt;&gt;"D(Arıza Değil)",AC899,0), "")), "")</f>
        <v/>
      </c>
      <c r="BC899" s="114"/>
      <c r="BD899" s="114"/>
      <c r="BE899" s="114"/>
      <c r="BF899" s="114"/>
      <c r="BG899" s="114"/>
      <c r="BH899" s="114" t="str">
        <f>IFERROR(FRACAS!AN256, "Hata Var")</f>
        <v/>
      </c>
      <c r="BI899" s="114"/>
      <c r="BJ899" s="114"/>
      <c r="BK899" s="105" t="str">
        <f>[4]SayfaKAY!AW253</f>
        <v/>
      </c>
      <c r="BL899" s="105" t="str">
        <f>[4]SayfaKAY!V253</f>
        <v>Bozankaya</v>
      </c>
      <c r="BM899" s="114"/>
      <c r="BN899" s="171" t="str">
        <f t="shared" si="594"/>
        <v>x yok</v>
      </c>
      <c r="BO899" s="171" t="b">
        <f t="shared" si="595"/>
        <v>0</v>
      </c>
      <c r="BP899" s="171" t="e">
        <f t="shared" si="596"/>
        <v>#VALUE!</v>
      </c>
      <c r="BQ899" s="226">
        <f t="shared" si="597"/>
        <v>0.99999994039535522</v>
      </c>
      <c r="BR899" s="226" t="e">
        <f t="shared" si="598"/>
        <v>#VALUE!</v>
      </c>
      <c r="BS899" s="226" t="e">
        <f t="shared" si="599"/>
        <v>#VALUE!</v>
      </c>
      <c r="BT899" s="114"/>
      <c r="BU899" s="242"/>
      <c r="BV899" s="233">
        <f t="shared" si="600"/>
        <v>-1</v>
      </c>
      <c r="BW899" s="226" t="str">
        <f t="shared" si="601"/>
        <v>Hayır, çakışma yok</v>
      </c>
      <c r="BX899" s="229"/>
      <c r="BY899" s="247">
        <f t="shared" si="602"/>
        <v>6.9444440305233002E-4</v>
      </c>
      <c r="BZ899" s="247" t="e">
        <f t="shared" si="603"/>
        <v>#VALUE!</v>
      </c>
      <c r="CA899" s="247" t="e">
        <f t="shared" si="604"/>
        <v>#VALUE!</v>
      </c>
      <c r="CB899" s="213"/>
      <c r="CC899" s="211"/>
      <c r="CD899" s="196"/>
      <c r="CE899" s="213">
        <v>252</v>
      </c>
      <c r="CF899" s="182">
        <f t="shared" si="605"/>
        <v>45513.4868055556</v>
      </c>
      <c r="CG899" s="182" t="str">
        <f t="shared" si="606"/>
        <v/>
      </c>
      <c r="CH899" s="196"/>
      <c r="CI899" s="196"/>
      <c r="CJ899" s="196"/>
      <c r="CK899" s="196" t="e">
        <f t="shared" si="607"/>
        <v>#VALUE!</v>
      </c>
      <c r="CL899" s="196">
        <f t="shared" si="608"/>
        <v>6.9444440305233002E-4</v>
      </c>
      <c r="CM899" s="196" t="e">
        <f t="shared" si="609"/>
        <v>#VALUE!</v>
      </c>
      <c r="CN899" s="114"/>
      <c r="CO899" s="115" t="str">
        <f t="shared" si="610"/>
        <v/>
      </c>
      <c r="CP899" s="116" t="e">
        <f t="shared" si="611"/>
        <v>#VALUE!</v>
      </c>
      <c r="CQ899" s="117">
        <f t="shared" si="612"/>
        <v>0.48680555559985805</v>
      </c>
      <c r="CR899" s="117">
        <f t="shared" si="613"/>
        <v>45513.487500000003</v>
      </c>
      <c r="CS899" s="117" t="str">
        <f t="shared" si="614"/>
        <v/>
      </c>
      <c r="CT899" s="118">
        <f t="shared" si="615"/>
        <v>65538720.99999994</v>
      </c>
      <c r="CU899" s="118" t="e">
        <f t="shared" si="616"/>
        <v>#VALUE!</v>
      </c>
      <c r="CV899" s="118" t="e">
        <f t="shared" si="617"/>
        <v>#VALUE!</v>
      </c>
      <c r="CW899" s="119" t="e">
        <f t="shared" si="618"/>
        <v>#VALUE!</v>
      </c>
    </row>
    <row r="900" spans="1:101" ht="118.5" customHeight="1" x14ac:dyDescent="0.3">
      <c r="A900" s="160" t="str">
        <f>[4]SayfaKAY!C254</f>
        <v>KAY5+6</v>
      </c>
      <c r="B900" s="104" t="str">
        <f>[4]SayfaKAY!D254</f>
        <v>3873(2)</v>
      </c>
      <c r="C900" s="105" t="str">
        <f>[4]SayfaKAY!E254</f>
        <v>RB</v>
      </c>
      <c r="D900" s="105">
        <f>[4]SayfaKAY!F254</f>
        <v>85417</v>
      </c>
      <c r="E900" s="106" t="str">
        <f>[4]SayfaKAY!G254</f>
        <v>BOZ-KAY5+6-FF-253</v>
      </c>
      <c r="F900" s="193">
        <f t="shared" si="579"/>
        <v>45513</v>
      </c>
      <c r="G900" s="135">
        <f t="shared" si="580"/>
        <v>0.50069444440305233</v>
      </c>
      <c r="H900" s="235">
        <f>[4]SayfaKAY!H254</f>
        <v>45513.500694444403</v>
      </c>
      <c r="I900" s="104" t="str">
        <f>[4]SayfaKAY!I254</f>
        <v>Hat/Line</v>
      </c>
      <c r="J900" s="103" t="str">
        <f>IF([4]SayfaKAY!J254="","",IF([4]SayfaKAY!J254="Müşteri","Notified by Customer","Notified by Bozankaya"))</f>
        <v>Notified by Customer</v>
      </c>
      <c r="K900" s="103" t="e">
        <f>VLOOKUP([4]SayfaKAY!L254,#REF!,2,FALSE)</f>
        <v>#REF!</v>
      </c>
      <c r="L900" s="165" t="str">
        <f>[4]SayfaKAY!X254</f>
        <v>ATAK ULAŞIM SAN.TİC.LTD.ŞTİ.</v>
      </c>
      <c r="M900" s="107" t="str">
        <f t="shared" si="581"/>
        <v>KAY5+6-BOZ-KAY5+6-FF-253</v>
      </c>
      <c r="N900" s="105" t="str">
        <f>[4]SayfaKAY!M254</f>
        <v>Orta karkas ekranda pembeleşme var görüntü gelmiyor</v>
      </c>
      <c r="O900" s="166" t="str">
        <f>[4]SayfaKAY!P254</f>
        <v>C-Uyarı, sürüş devamlılığı</v>
      </c>
      <c r="P900" s="166" t="str">
        <f>[4]SayfaKAY!Q254</f>
        <v>C(Sisteme etki etmeyen arıza)</v>
      </c>
      <c r="Q900" s="166" t="str">
        <f>[4]SayfaKAY!R254</f>
        <v>N.A(Yaralanma yok)</v>
      </c>
      <c r="R900" s="132" t="str" cm="1">
        <f t="array" ref="R900">IF([4]SayfaKAY!U254="","",_xlfn.IFS([4]SayfaKAY!U254="Bozankaya","Bozankaya",[4]SayfaKAY!U254="Müşteri","Customer",[4]SayfaKAY!U254="Tedarikçi","Equipment Supplier"))</f>
        <v>Equipment Supplier</v>
      </c>
      <c r="S900" s="204" t="str">
        <f>[4]SayfaKAY!N254</f>
        <v>Ekran değişimi yapıldı</v>
      </c>
      <c r="T900" s="133" t="str">
        <f>[4]SayfaKAY!AD254</f>
        <v>*Ekipman değiştirilecek</v>
      </c>
      <c r="U900" s="132" t="str">
        <f>[4]SayfaKAY!W254</f>
        <v>Evet</v>
      </c>
      <c r="V900" s="108">
        <f>[4]SayfaKAY!AZ254</f>
        <v>2</v>
      </c>
      <c r="W900" s="136">
        <f t="shared" si="582"/>
        <v>45513</v>
      </c>
      <c r="X900" s="137" t="str">
        <f t="shared" si="583"/>
        <v>12:02</v>
      </c>
      <c r="Y900" s="235">
        <f>[4]SayfaKAY!AE254</f>
        <v>45513.501388888901</v>
      </c>
      <c r="Z900" s="192" t="str">
        <f t="shared" si="584"/>
        <v/>
      </c>
      <c r="AA900" s="110" t="str">
        <f t="shared" si="585"/>
        <v/>
      </c>
      <c r="AB900" s="182" t="str">
        <f>[4]SayfaKAY!BA254</f>
        <v/>
      </c>
      <c r="AC900" s="257" t="str">
        <f t="shared" si="586"/>
        <v/>
      </c>
      <c r="AD900" s="111" t="str">
        <f t="shared" si="587"/>
        <v/>
      </c>
      <c r="AE900" s="111" t="str">
        <f t="shared" si="588"/>
        <v/>
      </c>
      <c r="AF900" s="235" t="str">
        <f>[4]SayfaKAY!BA254</f>
        <v/>
      </c>
      <c r="AG900" s="179" t="str">
        <f>[4]SayfaKAY!S254</f>
        <v>(III) Farklı Araçlarda Tekrarlayan Arıza</v>
      </c>
      <c r="AH900" s="178" t="str">
        <f t="shared" si="589"/>
        <v>Bu Arıza Aracın Servise Verilmesine Engel Değil</v>
      </c>
      <c r="AI900" s="163" t="str">
        <f>[4]SayfaKAY!AV254</f>
        <v/>
      </c>
      <c r="AJ900" s="164" t="str">
        <f t="shared" si="590"/>
        <v/>
      </c>
      <c r="AK900" s="164" t="str">
        <f t="shared" si="591"/>
        <v/>
      </c>
      <c r="AL900" s="112" t="str">
        <f>[4]SayfaKAY!AX254</f>
        <v/>
      </c>
      <c r="AM900" s="257" cm="1">
        <f t="array" ref="AM900">IFERROR(IF(AND(P900&lt;&gt;"D(Arıza Değil)",AH900="Bu Arıza Aracın Servise Verilmesine Engel Değil"),
IF(Z900-F900&gt;0,(AB900-Y900)*24*60,
IF(OR(AND(G900&gt;$AS$1,G900&lt;$AT$1),AND(G900&gt;$AU$1,G900&lt;$AV$1)),
(AF900-H900)*24*60,     BH:BH0)),        AN900),0)</f>
        <v>0</v>
      </c>
      <c r="AN900" s="257" t="str">
        <f t="shared" si="592"/>
        <v/>
      </c>
      <c r="AO900" s="174" t="str">
        <f>[4]SayfaKAY!AG254</f>
        <v/>
      </c>
      <c r="AP900" s="174" t="str">
        <f>[4]SayfaKAY!AI254</f>
        <v>E840-7120</v>
      </c>
      <c r="AQ900" s="174" t="str">
        <f>[4]SayfaKAY!AQ254</f>
        <v/>
      </c>
      <c r="AR900" s="174" t="str">
        <f>[4]SayfaKAY!AH254</f>
        <v>28.6" EKRAN</v>
      </c>
      <c r="AS900" s="174">
        <f>[4]SayfaKAY!AJ254</f>
        <v>1</v>
      </c>
      <c r="AT900" s="175" t="str">
        <f>[4]SayfaKAY!AM254</f>
        <v/>
      </c>
      <c r="AU900" s="176" t="str">
        <f>[4]SayfaKAY!AL254</f>
        <v/>
      </c>
      <c r="AV900" s="176" t="str">
        <f>[4]SayfaKAY!AP254</f>
        <v/>
      </c>
      <c r="AW900" s="177" t="str">
        <f>[4]SayfaKAY!AT254</f>
        <v/>
      </c>
      <c r="AX900" s="194" t="e">
        <f t="shared" si="593"/>
        <v>#VALUE!</v>
      </c>
      <c r="AY900" s="168"/>
      <c r="AZ900" s="167"/>
      <c r="BA900" s="113"/>
      <c r="BB900" s="171"/>
      <c r="BC900" s="114"/>
      <c r="BD900" s="114"/>
      <c r="BE900" s="114"/>
      <c r="BF900" s="114"/>
      <c r="BG900" s="114"/>
      <c r="BH900" s="114" t="str">
        <f>IFERROR(FRACAS!AN257, "Hata Var")</f>
        <v/>
      </c>
      <c r="BI900" s="114"/>
      <c r="BJ900" s="114"/>
      <c r="BK900" s="105" t="str">
        <f>[4]SayfaKAY!AW254</f>
        <v/>
      </c>
      <c r="BL900" s="105" t="str">
        <f>[4]SayfaKAY!V254</f>
        <v>ATAK ULAŞIM SAN.TİC.LTD.ŞTİ.</v>
      </c>
      <c r="BM900" s="114"/>
      <c r="BN900" s="171" t="str">
        <f t="shared" si="594"/>
        <v>x yok</v>
      </c>
      <c r="BO900" s="171" t="b">
        <f t="shared" si="595"/>
        <v>0</v>
      </c>
      <c r="BP900" s="171" t="e">
        <f t="shared" si="596"/>
        <v>#VALUE!</v>
      </c>
      <c r="BQ900" s="226">
        <f t="shared" si="597"/>
        <v>1.0000000766012818</v>
      </c>
      <c r="BR900" s="226" t="e">
        <f t="shared" si="598"/>
        <v>#VALUE!</v>
      </c>
      <c r="BS900" s="226" t="e">
        <f t="shared" si="599"/>
        <v>#VALUE!</v>
      </c>
      <c r="BT900" s="114"/>
      <c r="BU900" s="242"/>
      <c r="BV900" s="233">
        <f t="shared" si="600"/>
        <v>-1</v>
      </c>
      <c r="BW900" s="226" t="str">
        <f t="shared" si="601"/>
        <v>Hayır, çakışma yok</v>
      </c>
      <c r="BX900" s="229"/>
      <c r="BY900" s="247">
        <f t="shared" si="602"/>
        <v>6.94444497639779E-4</v>
      </c>
      <c r="BZ900" s="247" t="e">
        <f t="shared" si="603"/>
        <v>#VALUE!</v>
      </c>
      <c r="CA900" s="247" t="e">
        <f t="shared" si="604"/>
        <v>#VALUE!</v>
      </c>
      <c r="CB900" s="213"/>
      <c r="CC900" s="211"/>
      <c r="CD900" s="196"/>
      <c r="CE900" s="213">
        <v>253</v>
      </c>
      <c r="CF900" s="182">
        <f t="shared" si="605"/>
        <v>45513.500694444403</v>
      </c>
      <c r="CG900" s="182" t="str">
        <f t="shared" si="606"/>
        <v/>
      </c>
      <c r="CH900" s="196"/>
      <c r="CI900" s="196"/>
      <c r="CJ900" s="196"/>
      <c r="CK900" s="196" t="e">
        <f t="shared" si="607"/>
        <v>#VALUE!</v>
      </c>
      <c r="CL900" s="196">
        <f t="shared" si="608"/>
        <v>6.94444497639779E-4</v>
      </c>
      <c r="CM900" s="196" t="e">
        <f t="shared" si="609"/>
        <v>#VALUE!</v>
      </c>
      <c r="CN900" s="114"/>
      <c r="CO900" s="115" t="str">
        <f t="shared" si="610"/>
        <v/>
      </c>
      <c r="CP900" s="116" t="e">
        <f t="shared" si="611"/>
        <v>#VALUE!</v>
      </c>
      <c r="CQ900" s="117">
        <f t="shared" si="612"/>
        <v>0.50069444440305233</v>
      </c>
      <c r="CR900" s="117">
        <f t="shared" si="613"/>
        <v>45513.501388888901</v>
      </c>
      <c r="CS900" s="117" t="str">
        <f t="shared" si="614"/>
        <v/>
      </c>
      <c r="CT900" s="118">
        <f t="shared" si="615"/>
        <v>65538721.000000075</v>
      </c>
      <c r="CU900" s="118" t="e">
        <f t="shared" si="616"/>
        <v>#VALUE!</v>
      </c>
      <c r="CV900" s="118" t="e">
        <f t="shared" si="617"/>
        <v>#VALUE!</v>
      </c>
      <c r="CW900" s="119" t="e">
        <f t="shared" si="618"/>
        <v>#VALUE!</v>
      </c>
    </row>
    <row r="901" spans="1:101" ht="118.5" customHeight="1" x14ac:dyDescent="0.3">
      <c r="A901" s="160" t="str">
        <f>[4]SayfaKAY!C255</f>
        <v>KAY5+6</v>
      </c>
      <c r="B901" s="104" t="str">
        <f>[4]SayfaKAY!D255</f>
        <v>3877(6)</v>
      </c>
      <c r="C901" s="105" t="str">
        <f>[4]SayfaKAY!E255</f>
        <v>P</v>
      </c>
      <c r="D901" s="105">
        <f>[4]SayfaKAY!F255</f>
        <v>54200</v>
      </c>
      <c r="E901" s="106" t="str">
        <f>[4]SayfaKAY!G255</f>
        <v>BOZ-KAY5+6-FF-254</v>
      </c>
      <c r="F901" s="134">
        <f t="shared" si="579"/>
        <v>45513</v>
      </c>
      <c r="G901" s="135">
        <f t="shared" si="580"/>
        <v>0.71319444439723156</v>
      </c>
      <c r="H901" s="235">
        <f>[4]SayfaKAY!H255</f>
        <v>45513.713194444397</v>
      </c>
      <c r="I901" s="104" t="str">
        <f>[4]SayfaKAY!I255</f>
        <v>Hat/Line</v>
      </c>
      <c r="J901" s="103" t="str">
        <f>IF([4]SayfaKAY!J255="","",IF([4]SayfaKAY!J255="Müşteri","Notified by Customer","Notified by Bozankaya"))</f>
        <v>Notified by Customer</v>
      </c>
      <c r="K901" s="103" t="e">
        <f>VLOOKUP([4]SayfaKAY!L255,#REF!,2,FALSE)</f>
        <v>#REF!</v>
      </c>
      <c r="L901" s="165" t="str">
        <f>[4]SayfaKAY!X255</f>
        <v>HANNING &amp; KAHL GMBH &amp; CO.KG</v>
      </c>
      <c r="M901" s="107" t="str">
        <f t="shared" si="581"/>
        <v>KAY5+6-BOZ-KAY5+6-FF-254</v>
      </c>
      <c r="N901" s="105" t="str">
        <f>[4]SayfaKAY!M255</f>
        <v>TREYLER BOJİ HPU ÇALIŞMIYOR(FB09 Error Motor)</v>
      </c>
      <c r="O901" s="166" t="str">
        <f>[4]SayfaKAY!P255</f>
        <v>A-Sürüşü engeller</v>
      </c>
      <c r="P901" s="166" t="str">
        <f>[4]SayfaKAY!Q255</f>
        <v>A(Hareket etmeyi engelleyen arıza)</v>
      </c>
      <c r="Q901" s="166" t="str">
        <f>[4]SayfaKAY!R255</f>
        <v>N.A(Yaralanma yok)</v>
      </c>
      <c r="R901" s="132" t="str" cm="1">
        <f t="array" ref="R901">IF([4]SayfaKAY!U255="","",_xlfn.IFS([4]SayfaKAY!U255="Bozankaya","Bozankaya",[4]SayfaKAY!U255="Müşteri","Customer",[4]SayfaKAY!U255="Tedarikçi","Equipment Supplier"))</f>
        <v>Equipment Supplier</v>
      </c>
      <c r="S901" s="204" t="str">
        <f>[4]SayfaKAY!N255</f>
        <v>HPU değişimi yapıldı</v>
      </c>
      <c r="T901" s="133" t="str">
        <f>[4]SayfaKAY!AD255</f>
        <v>*Ekipman değiştirilecek</v>
      </c>
      <c r="U901" s="132" t="str">
        <f>[4]SayfaKAY!W255</f>
        <v/>
      </c>
      <c r="V901" s="108">
        <f>[4]SayfaKAY!AZ255</f>
        <v>2</v>
      </c>
      <c r="W901" s="136">
        <f t="shared" si="582"/>
        <v>45514</v>
      </c>
      <c r="X901" s="137" t="str">
        <f t="shared" si="583"/>
        <v>05:00</v>
      </c>
      <c r="Y901" s="235">
        <f>[4]SayfaKAY!AE255</f>
        <v>45514.208333333299</v>
      </c>
      <c r="Z901" s="109">
        <f t="shared" si="584"/>
        <v>45514</v>
      </c>
      <c r="AA901" s="110" t="str">
        <f t="shared" si="585"/>
        <v>12:00</v>
      </c>
      <c r="AB901" s="182">
        <f>[4]SayfaKAY!BA255</f>
        <v>45514.5</v>
      </c>
      <c r="AC901" s="257">
        <f t="shared" si="586"/>
        <v>1133.0000000679865</v>
      </c>
      <c r="AD901" s="111">
        <f t="shared" si="587"/>
        <v>45514</v>
      </c>
      <c r="AE901" s="111" t="str">
        <f t="shared" si="588"/>
        <v>12:00</v>
      </c>
      <c r="AF901" s="235">
        <f>[4]SayfaKAY!BA255</f>
        <v>45514.5</v>
      </c>
      <c r="AG901" s="179" t="str">
        <f>[4]SayfaKAY!S255</f>
        <v>(III) Farklı Araçlarda Tekrarlayan Arıza</v>
      </c>
      <c r="AH901" s="178" t="str">
        <f t="shared" si="589"/>
        <v>Bu Arıza Aracın Servise Verilmesine Engel</v>
      </c>
      <c r="AI901" s="163" t="str">
        <f>[4]SayfaKAY!AV255</f>
        <v/>
      </c>
      <c r="AJ901" s="164" t="str">
        <f t="shared" si="590"/>
        <v/>
      </c>
      <c r="AK901" s="164" t="str">
        <f t="shared" si="591"/>
        <v/>
      </c>
      <c r="AL901" s="112" t="str">
        <f>[4]SayfaKAY!AX255</f>
        <v/>
      </c>
      <c r="AM901" s="257" cm="1">
        <f t="array" ref="AM901">IFERROR(IF(AND(P901&lt;&gt;"D(Arıza Değil)",AH901="Bu Arıza Aracın Servise Verilmesine Engel Değil"),
IF(Z901-F901&gt;0,(AB901-Y901)*24*60,
IF(OR(AND(G901&gt;$AS$1,G901&lt;$AT$1),AND(G901&gt;$AU$1,G901&lt;$AV$1)),
(AF901-H901)*24*60,     BH:BH0)),        AN901),0)</f>
        <v>1133.0000000679865</v>
      </c>
      <c r="AN901" s="257">
        <f t="shared" si="592"/>
        <v>1133.0000000679865</v>
      </c>
      <c r="AO901" s="174" t="str">
        <f>[4]SayfaKAY!AG255</f>
        <v>HANNING&amp;KAHL</v>
      </c>
      <c r="AP901" s="174" t="str">
        <f>[4]SayfaKAY!AI255</f>
        <v>S306-7002</v>
      </c>
      <c r="AQ901" s="174" t="str">
        <f>[4]SayfaKAY!AQ255</f>
        <v>10130449</v>
      </c>
      <c r="AR901" s="174" t="str">
        <f>[4]SayfaKAY!AH255</f>
        <v>XHidrolik Ünite HZY-K140-PR</v>
      </c>
      <c r="AS901" s="174">
        <f>[4]SayfaKAY!AJ255</f>
        <v>1</v>
      </c>
      <c r="AT901" s="175" t="str">
        <f>[4]SayfaKAY!AM255</f>
        <v/>
      </c>
      <c r="AU901" s="176" t="str">
        <f>[4]SayfaKAY!AL255</f>
        <v/>
      </c>
      <c r="AV901" s="176" t="str">
        <f>[4]SayfaKAY!AP255</f>
        <v/>
      </c>
      <c r="AW901" s="177" t="str">
        <f>[4]SayfaKAY!AT255</f>
        <v/>
      </c>
      <c r="AX901" s="194">
        <f t="shared" si="593"/>
        <v>24926.000001495704</v>
      </c>
      <c r="AY901" s="168"/>
      <c r="AZ901" s="167"/>
      <c r="BA901" s="113"/>
      <c r="BB901" s="171" t="str">
        <f>IF($AQ$1="X", IF(AND(G901&gt;=$AS$1,G901&lt;=$AT$1),IF(P901&lt;&gt;"D(Arıza Değil)",AC901,0), IF(AND(G901&gt;=$AU$1,G901&lt;=$AV$1),IF(P901&lt;&gt;"D(Arıza Değil)",AC901,0), "")), "")</f>
        <v/>
      </c>
      <c r="BC901" s="114"/>
      <c r="BD901" s="114"/>
      <c r="BE901" s="114"/>
      <c r="BF901" s="114"/>
      <c r="BG901" s="114"/>
      <c r="BH901" s="114" t="str">
        <f>IFERROR(FRACAS!AN258, "Hata Var")</f>
        <v/>
      </c>
      <c r="BI901" s="114"/>
      <c r="BJ901" s="114"/>
      <c r="BK901" s="105" t="str">
        <f>[4]SayfaKAY!AW255</f>
        <v/>
      </c>
      <c r="BL901" s="105" t="str">
        <f>[4]SayfaKAY!V255</f>
        <v>KNORR-BREMSE GMBH DİVİSİON IFE AUTO</v>
      </c>
      <c r="BM901" s="114"/>
      <c r="BN901" s="171" t="str">
        <f t="shared" si="594"/>
        <v>x yok</v>
      </c>
      <c r="BO901" s="171" t="str">
        <f t="shared" si="595"/>
        <v>aynı gün giderilen arıza</v>
      </c>
      <c r="BP901" s="171" t="str">
        <f t="shared" si="596"/>
        <v>Bir günden fazla süren arıza</v>
      </c>
      <c r="BQ901" s="226">
        <f t="shared" si="597"/>
        <v>713.00000001909211</v>
      </c>
      <c r="BR901" s="226">
        <f t="shared" si="598"/>
        <v>420.00000004889444</v>
      </c>
      <c r="BS901" s="226">
        <f t="shared" si="599"/>
        <v>1133.0000000679865</v>
      </c>
      <c r="BT901" s="114"/>
      <c r="BU901" s="242"/>
      <c r="BV901" s="233">
        <f t="shared" si="600"/>
        <v>12</v>
      </c>
      <c r="BW901" s="226" t="str">
        <f t="shared" si="601"/>
        <v>Evet, çakışma var</v>
      </c>
      <c r="BX901" s="229"/>
      <c r="BY901" s="247">
        <f t="shared" si="602"/>
        <v>0.4951388889021473</v>
      </c>
      <c r="BZ901" s="247">
        <f t="shared" si="603"/>
        <v>0.29166666670062114</v>
      </c>
      <c r="CA901" s="247">
        <f t="shared" si="604"/>
        <v>0.78680555560276844</v>
      </c>
      <c r="CB901" s="213"/>
      <c r="CC901" s="211"/>
      <c r="CD901" s="196"/>
      <c r="CE901" s="213">
        <v>254</v>
      </c>
      <c r="CF901" s="182">
        <f t="shared" si="605"/>
        <v>45513.713194444397</v>
      </c>
      <c r="CG901" s="182">
        <f t="shared" si="606"/>
        <v>45514.5</v>
      </c>
      <c r="CH901" s="196"/>
      <c r="CI901" s="196"/>
      <c r="CJ901" s="196"/>
      <c r="CK901" s="196">
        <f t="shared" si="607"/>
        <v>0.29166666670062114</v>
      </c>
      <c r="CL901" s="196">
        <f t="shared" si="608"/>
        <v>0.4951388889021473</v>
      </c>
      <c r="CM901" s="196">
        <f t="shared" si="609"/>
        <v>0.78680555560276844</v>
      </c>
      <c r="CN901" s="114"/>
      <c r="CO901" s="115">
        <f t="shared" si="610"/>
        <v>1133.0000000679865</v>
      </c>
      <c r="CP901" s="116">
        <f t="shared" si="611"/>
        <v>17.500000002037268</v>
      </c>
      <c r="CQ901" s="117">
        <f t="shared" si="612"/>
        <v>0.71319444439723156</v>
      </c>
      <c r="CR901" s="117">
        <f t="shared" si="613"/>
        <v>45514.208333333299</v>
      </c>
      <c r="CS901" s="117">
        <f t="shared" si="614"/>
        <v>45514.5</v>
      </c>
      <c r="CT901" s="118">
        <f t="shared" si="615"/>
        <v>65539433.000000022</v>
      </c>
      <c r="CU901" s="118">
        <f t="shared" si="616"/>
        <v>420.00000004889444</v>
      </c>
      <c r="CV901" s="118">
        <f t="shared" si="617"/>
        <v>65539853.000000067</v>
      </c>
      <c r="CW901" s="119">
        <f t="shared" si="618"/>
        <v>0.9999935916853514</v>
      </c>
    </row>
    <row r="902" spans="1:101" ht="118.5" customHeight="1" x14ac:dyDescent="0.3">
      <c r="A902" s="160" t="str">
        <f>[4]SayfaKAY!C250</f>
        <v>KAY5+6</v>
      </c>
      <c r="B902" s="104" t="str">
        <f>[4]SayfaKAY!D250</f>
        <v>3874(3)</v>
      </c>
      <c r="C902" s="105" t="str">
        <f>[4]SayfaKAY!E250</f>
        <v>MB</v>
      </c>
      <c r="D902" s="105">
        <f>[4]SayfaKAY!F250</f>
        <v>83222</v>
      </c>
      <c r="E902" s="106" t="str">
        <f>[4]SayfaKAY!G250</f>
        <v>BOZ-KAY5+6-FF-249</v>
      </c>
      <c r="F902" s="193">
        <f t="shared" ref="F902:F965" si="619">IF(H902="","",INT(H902))</f>
        <v>45512</v>
      </c>
      <c r="G902" s="135">
        <f t="shared" ref="G902:G965" si="620">IF(H902="","",MOD(H902,1))</f>
        <v>0.96591435190202901</v>
      </c>
      <c r="H902" s="235">
        <f>[4]SayfaKAY!H250</f>
        <v>45512.965914351902</v>
      </c>
      <c r="I902" s="104" t="str">
        <f>[4]SayfaKAY!I250</f>
        <v>Hat/Line</v>
      </c>
      <c r="J902" s="103" t="str">
        <f>IF([4]SayfaKAY!J250="","",IF([4]SayfaKAY!J250="Müşteri","Notified by Customer","Notified by Bozankaya"))</f>
        <v>Notified by Customer</v>
      </c>
      <c r="K902" s="103" t="e">
        <f>VLOOKUP([4]SayfaKAY!L250,#REF!,2,FALSE)</f>
        <v>#REF!</v>
      </c>
      <c r="L902" s="165" t="str">
        <f>[4]SayfaKAY!X250</f>
        <v>DENİZLER OTOMOTİV SAN. VE TİC.LTD.Ş</v>
      </c>
      <c r="M902" s="107" t="str">
        <f t="shared" ref="M902:M965" si="621">IF( E902="", "", A902&amp;"-"&amp;E902)</f>
        <v>KAY5+6-BOZ-KAY5+6-FF-249</v>
      </c>
      <c r="N902" s="105" t="str">
        <f>[4]SayfaKAY!M250</f>
        <v>SİLECEK TAKILMA YAPIYOR</v>
      </c>
      <c r="O902" s="166" t="str">
        <f>[4]SayfaKAY!P250</f>
        <v>A-Sürüşü engeller</v>
      </c>
      <c r="P902" s="166" t="str">
        <f>[4]SayfaKAY!Q250</f>
        <v>B(Servisten çekmeye etki eden arıza)</v>
      </c>
      <c r="Q902" s="166" t="str">
        <f>[4]SayfaKAY!R250</f>
        <v>N.A(Yaralanma yok)</v>
      </c>
      <c r="R902" s="132" t="str" cm="1">
        <f t="array" ref="R902">IF([4]SayfaKAY!U250="","",_xlfn.IFS([4]SayfaKAY!U250="Bozankaya","Bozankaya",[4]SayfaKAY!U250="Müşteri","Customer",[4]SayfaKAY!U250="Tedarikçi","Equipment Supplier"))</f>
        <v>Bozankaya</v>
      </c>
      <c r="S902" s="204" t="str">
        <f>[4]SayfaKAY!N250</f>
        <v>AYARI YAPILDI.</v>
      </c>
      <c r="T902" s="133" t="str">
        <f>[4]SayfaKAY!AD250</f>
        <v>*Ekipman tamir edilecek</v>
      </c>
      <c r="U902" s="132" t="str">
        <f>[4]SayfaKAY!W250</f>
        <v/>
      </c>
      <c r="V902" s="108">
        <f>[4]SayfaKAY!AZ250</f>
        <v>1</v>
      </c>
      <c r="W902" s="136">
        <f t="shared" ref="W902:W965" si="622">IF(Y902="","",INT(Y902))</f>
        <v>45513</v>
      </c>
      <c r="X902" s="137" t="str">
        <f t="shared" ref="X902:X965" si="623">IF(Y902="","",TEXT(Y902,"ss:dd"))</f>
        <v>05:00</v>
      </c>
      <c r="Y902" s="235">
        <f>[4]SayfaKAY!AE250</f>
        <v>45513.208333333299</v>
      </c>
      <c r="Z902" s="192">
        <f t="shared" ref="Z902:Z965" si="624">IF(AB902="","",INT(AB902))</f>
        <v>45513</v>
      </c>
      <c r="AA902" s="110" t="str">
        <f t="shared" ref="AA902:AA965" si="625">IF(AB902="","",TEXT(AB902,"ss:dd"))</f>
        <v>07:00</v>
      </c>
      <c r="AB902" s="182">
        <f>[4]SayfaKAY!BA250</f>
        <v>45513.291666666701</v>
      </c>
      <c r="AC902" s="257">
        <f t="shared" ref="AC902:AC965" si="626">IF(AF902="","",(AF902-H902)*24*60)</f>
        <v>469.08333330997266</v>
      </c>
      <c r="AD902" s="111">
        <f t="shared" ref="AD902:AD965" si="627">IF(AF902="","",INT(AF902))</f>
        <v>45513</v>
      </c>
      <c r="AE902" s="111" t="str">
        <f t="shared" ref="AE902:AE965" si="628">IF(AF902="","",TEXT(AF902,"ss:dd"))</f>
        <v>07:00</v>
      </c>
      <c r="AF902" s="235">
        <f>[4]SayfaKAY!BA250</f>
        <v>45513.291666666701</v>
      </c>
      <c r="AG902" s="179" t="str">
        <f>[4]SayfaKAY!S250</f>
        <v>(III) Farklı Araçlarda Tekrarlayan Arıza</v>
      </c>
      <c r="AH902" s="178" t="str">
        <f t="shared" ref="AH902:AH965" si="629">IF(P902="A(Hareket etmeyi engelleyen arıza)","Bu Arıza Aracın Servise Verilmesine Engel",
 IF(P902="B(Servisten çekmeye etki eden arıza)","Bu Arıza Aracın Servise Verilmesine Engel",
 IF(P902="C(Sisteme etki etmeyen arıza)","Bu Arıza Aracın Servise Verilmesine Engel Değil",
 IF(P902="D(Arıza Değil)","Bu Arıza Aracın Servise Verilmesine Engel Değil",                     ""))))</f>
        <v>Bu Arıza Aracın Servise Verilmesine Engel</v>
      </c>
      <c r="AI902" s="163" t="str">
        <f>[4]SayfaKAY!AV250</f>
        <v/>
      </c>
      <c r="AJ902" s="164" t="str">
        <f t="shared" ref="AJ902:AJ965" si="630">IF(AL902="","",INT(AL902))</f>
        <v/>
      </c>
      <c r="AK902" s="164" t="str">
        <f t="shared" ref="AK902:AK965" si="631">IF(AL902="","",TEXT(AL902,"ss:dd"))</f>
        <v/>
      </c>
      <c r="AL902" s="112" t="str">
        <f>[4]SayfaKAY!AX250</f>
        <v/>
      </c>
      <c r="AM902" s="257" cm="1">
        <f t="array" ref="AM902">IFERROR(IF(AND(P902&lt;&gt;"D(Arıza Değil)",AH902="Bu Arıza Aracın Servise Verilmesine Engel Değil"),
IF(Z902-F902&gt;0,(AB902-Y902)*24*60,
IF(OR(AND(G902&gt;$AS$1,G902&lt;$AT$1),AND(G902&gt;$AU$1,G902&lt;$AV$1)),
(AF902-H902)*24*60,     BH:BH0)),        AN902),0)</f>
        <v>469.08333330997266</v>
      </c>
      <c r="AN902" s="257">
        <f t="shared" ref="AN902:AN965" si="632">IFERROR(IF(P902&lt;&gt;"D(Arıza Değil)",AC902,0),0)</f>
        <v>469.08333330997266</v>
      </c>
      <c r="AO902" s="174" t="str">
        <f>[4]SayfaKAY!AG250</f>
        <v>DENİZLER</v>
      </c>
      <c r="AP902" s="174" t="str">
        <f>[4]SayfaKAY!AI250</f>
        <v>M100-7069</v>
      </c>
      <c r="AQ902" s="174" t="str">
        <f>[4]SayfaKAY!AQ250</f>
        <v/>
      </c>
      <c r="AR902" s="174" t="str">
        <f>[4]SayfaKAY!AH250</f>
        <v>SILECEK KOL KOMPLESI ANA KOL+YARDIMCI KO</v>
      </c>
      <c r="AS902" s="174" t="str">
        <f>[4]SayfaKAY!AJ250</f>
        <v/>
      </c>
      <c r="AT902" s="175" t="str">
        <f>[4]SayfaKAY!AM250</f>
        <v/>
      </c>
      <c r="AU902" s="176" t="str">
        <f>[4]SayfaKAY!AL250</f>
        <v/>
      </c>
      <c r="AV902" s="176" t="str">
        <f>[4]SayfaKAY!AP250</f>
        <v/>
      </c>
      <c r="AW902" s="177" t="str">
        <f>[4]SayfaKAY!AT250</f>
        <v/>
      </c>
      <c r="AX902" s="194">
        <f t="shared" ref="AX902:AX965" si="633">IF(V902="","",V902*AC902*BC$1)</f>
        <v>5159.9166664096992</v>
      </c>
      <c r="AY902" s="168"/>
      <c r="AZ902" s="167"/>
      <c r="BA902" s="113"/>
      <c r="BB902" s="171"/>
      <c r="BC902" s="114"/>
      <c r="BD902" s="114"/>
      <c r="BE902" s="114"/>
      <c r="BF902" s="114"/>
      <c r="BG902" s="114"/>
      <c r="BH902" s="114" t="str">
        <f>IFERROR(FRACAS!AN253, "Hata Var")</f>
        <v/>
      </c>
      <c r="BI902" s="114"/>
      <c r="BJ902" s="114"/>
      <c r="BK902" s="105" t="str">
        <f>[4]SayfaKAY!AW250</f>
        <v/>
      </c>
      <c r="BL902" s="105" t="str">
        <f>[4]SayfaKAY!V250</f>
        <v>Tasarım</v>
      </c>
      <c r="BM902" s="114"/>
      <c r="BN902" s="171" t="str">
        <f t="shared" ref="BN902:BN965" si="634">IF($AQ$1="X", IF(AND(G902&gt;=$AS$1,G902&lt;=$AT$1),IF(P902&lt;&gt;"D(Arıza Değil",AC902,0),IF(AND(G902&gt;=$AU$1,G902&lt;=$AV$1),IF(P902&lt;&gt;"D:Arıza Değil",AC902,0), "x var")), "x yok")</f>
        <v>x yok</v>
      </c>
      <c r="BO902" s="171" t="b">
        <f t="shared" ref="BO902:BO965" si="635">IF(OR(AND(G902&gt;$AS$1,G902&lt;$AT$1),AND(G902&gt;$AU$1,G902&lt;$AV$1)),"aynı gün giderilen arıza")</f>
        <v>0</v>
      </c>
      <c r="BP902" s="171" t="str">
        <f t="shared" ref="BP902:BP965" si="636">IF(Z902-F902&gt;0,"Bir günden fazla süren arıza",IF(OR(AND(G902&gt;$AS$1,G902&lt;$AT$1),AND(G902&gt;$AU$1,G902&lt;$AV$1)),"aynı gün giderilen arıza"))</f>
        <v>Bir günden fazla süren arıza</v>
      </c>
      <c r="BQ902" s="226">
        <f t="shared" ref="BQ902:BQ965" si="637">(Y902-H902)*24*60</f>
        <v>349.08333321218379</v>
      </c>
      <c r="BR902" s="226">
        <f t="shared" ref="BR902:BR965" si="638">(AB902-Y902)*24*60</f>
        <v>120.00000009778887</v>
      </c>
      <c r="BS902" s="226">
        <f t="shared" ref="BS902:BS965" si="639">(AF902-H902)*24*60</f>
        <v>469.08333330997266</v>
      </c>
      <c r="BT902" s="114"/>
      <c r="BU902" s="242"/>
      <c r="BV902" s="233">
        <f t="shared" ref="BV902:BV965" si="640">COUNTIFS(B$5:B$9980,B902,H$5:H$9980,"&lt;="&amp;AF902,AF$5:AF$9980,"&gt;="&amp;H902)-1</f>
        <v>10</v>
      </c>
      <c r="BW902" s="226" t="str">
        <f t="shared" ref="BW902:BW965" si="641">IF(COUNTIFS(B$5:B$9980,B902,H$5:H$9980,"&lt;="&amp;AF902,AF$5:AF$9980,"&gt;="&amp;H902)&gt;1,"Evet, çakışma var","Hayır, çakışma yok")</f>
        <v>Evet, çakışma var</v>
      </c>
      <c r="BX902" s="229"/>
      <c r="BY902" s="247">
        <f t="shared" ref="BY902:BY965" si="642">Y902-H902</f>
        <v>0.24241898139734985</v>
      </c>
      <c r="BZ902" s="247">
        <f t="shared" ref="BZ902:BZ965" si="643">AB902-Y902</f>
        <v>8.3333333401242271E-2</v>
      </c>
      <c r="CA902" s="247">
        <f t="shared" ref="CA902:CA965" si="644">AB902-H902</f>
        <v>0.32575231479859212</v>
      </c>
      <c r="CB902" s="213"/>
      <c r="CC902" s="211"/>
      <c r="CD902" s="196"/>
      <c r="CE902" s="213">
        <v>249</v>
      </c>
      <c r="CF902" s="182">
        <f t="shared" ref="CF902:CF965" si="645">H902</f>
        <v>45512.965914351902</v>
      </c>
      <c r="CG902" s="182">
        <f t="shared" ref="CG902:CG965" si="646">AB902</f>
        <v>45513.291666666701</v>
      </c>
      <c r="CH902" s="196"/>
      <c r="CI902" s="196"/>
      <c r="CJ902" s="196"/>
      <c r="CK902" s="196">
        <f t="shared" ref="CK902:CK965" si="647">AB902-Y902</f>
        <v>8.3333333401242271E-2</v>
      </c>
      <c r="CL902" s="196">
        <f t="shared" ref="CL902:CL965" si="648">Y902-H902</f>
        <v>0.24241898139734985</v>
      </c>
      <c r="CM902" s="196">
        <f t="shared" ref="CM902:CM965" si="649">AB902-H902</f>
        <v>0.32575231479859212</v>
      </c>
      <c r="CN902" s="114"/>
      <c r="CO902" s="115">
        <f t="shared" ref="CO902:CO965" si="650">AC902</f>
        <v>469.08333330997266</v>
      </c>
      <c r="CP902" s="116">
        <f t="shared" ref="CP902:CP965" si="651">CU902/24</f>
        <v>5.0000000040745363</v>
      </c>
      <c r="CQ902" s="117">
        <f t="shared" ref="CQ902:CQ965" si="652">G902</f>
        <v>0.96591435190202901</v>
      </c>
      <c r="CR902" s="117">
        <f t="shared" ref="CR902:CR965" si="653">Y902</f>
        <v>45513.208333333299</v>
      </c>
      <c r="CS902" s="117">
        <f t="shared" ref="CS902:CS965" si="654">AB902</f>
        <v>45513.291666666701</v>
      </c>
      <c r="CT902" s="118">
        <f t="shared" ref="CT902:CT965" si="655">(CR902-CQ902)*1440</f>
        <v>65537629.083333209</v>
      </c>
      <c r="CU902" s="118">
        <f t="shared" ref="CU902:CU965" si="656">(CS902-CR902)*1440</f>
        <v>120.00000009778887</v>
      </c>
      <c r="CV902" s="118">
        <f t="shared" ref="CV902:CV965" si="657">(CS902-CQ902)*1440</f>
        <v>65537749.083333313</v>
      </c>
      <c r="CW902" s="119">
        <f t="shared" ref="CW902:CW965" si="658">CT902/CV902</f>
        <v>0.99999816899417848</v>
      </c>
    </row>
    <row r="903" spans="1:101" ht="118.5" customHeight="1" x14ac:dyDescent="0.3">
      <c r="A903" s="160" t="str">
        <f>[4]SayfaKAY!C397</f>
        <v>KAY5+6</v>
      </c>
      <c r="B903" s="104" t="str">
        <f>[4]SayfaKAY!D397</f>
        <v>3873(2)</v>
      </c>
      <c r="C903" s="105" t="str">
        <f>[4]SayfaKAY!E397</f>
        <v>RA , RB</v>
      </c>
      <c r="D903" s="105">
        <f>[4]SayfaKAY!F397</f>
        <v>85219</v>
      </c>
      <c r="E903" s="106" t="str">
        <f>[4]SayfaKAY!G397</f>
        <v>BOZ-KAY5+6-FF-396</v>
      </c>
      <c r="F903" s="134">
        <f t="shared" si="619"/>
        <v>45512</v>
      </c>
      <c r="G903" s="135">
        <f t="shared" si="620"/>
        <v>0.82916666669916594</v>
      </c>
      <c r="H903" s="235">
        <f>[4]SayfaKAY!H397</f>
        <v>45512.829166666699</v>
      </c>
      <c r="I903" s="104" t="str">
        <f>[4]SayfaKAY!I397</f>
        <v>Hat/Line</v>
      </c>
      <c r="J903" s="103" t="str">
        <f>IF([4]SayfaKAY!J397="","",IF([4]SayfaKAY!J397="Müşteri","Notified by Customer","Notified by Bozankaya"))</f>
        <v>Notified by Customer</v>
      </c>
      <c r="K903" s="103" t="e">
        <f>VLOOKUP([4]SayfaKAY!L397,#REF!,2,FALSE)</f>
        <v>#REF!</v>
      </c>
      <c r="L903" s="165" t="str">
        <f>[4]SayfaKAY!X397</f>
        <v>ATAK ULAŞIM SAN.TİC.LTD.ŞTİ.</v>
      </c>
      <c r="M903" s="107" t="str">
        <f t="shared" si="621"/>
        <v>KAY5+6-BOZ-KAY5+6-FF-396</v>
      </c>
      <c r="N903" s="105" t="str">
        <f>[4]SayfaKAY!M397</f>
        <v>RA DA 1 ADET RB DE 2 ADET ORTA EKRAN ÇALIŞMIYOR.</v>
      </c>
      <c r="O903" s="166" t="str">
        <f>[4]SayfaKAY!P397</f>
        <v>D-Arıza değil</v>
      </c>
      <c r="P903" s="166" t="str">
        <f>[4]SayfaKAY!Q397</f>
        <v>B(Servisten çekmeye etki eden arıza)</v>
      </c>
      <c r="Q903" s="166" t="str">
        <f>[4]SayfaKAY!R397</f>
        <v>N.A(Yaralanma yok)</v>
      </c>
      <c r="R903" s="132" t="str" cm="1">
        <f t="array" ref="R903">IF([4]SayfaKAY!U397="","",_xlfn.IFS([4]SayfaKAY!U397="Bozankaya","Bozankaya",[4]SayfaKAY!U397="Müşteri","Customer",[4]SayfaKAY!U397="Tedarikçi","Equipment Supplier"))</f>
        <v>Equipment Supplier</v>
      </c>
      <c r="S903" s="204" t="str">
        <f>[4]SayfaKAY!N397</f>
        <v>EKRAN DEĞİŞİMLERİ YAPILDI.</v>
      </c>
      <c r="T903" s="133" t="str">
        <f>[4]SayfaKAY!AD397</f>
        <v>*Ekipman değiştirilecek</v>
      </c>
      <c r="U903" s="132" t="str">
        <f>[4]SayfaKAY!W397</f>
        <v>Evet</v>
      </c>
      <c r="V903" s="108">
        <f>[4]SayfaKAY!AZ397</f>
        <v>2</v>
      </c>
      <c r="W903" s="136">
        <f t="shared" si="622"/>
        <v>45513</v>
      </c>
      <c r="X903" s="137" t="str">
        <f t="shared" si="623"/>
        <v>05:00</v>
      </c>
      <c r="Y903" s="235">
        <f>[4]SayfaKAY!AE397</f>
        <v>45513.208333333299</v>
      </c>
      <c r="Z903" s="109">
        <f t="shared" si="624"/>
        <v>45513</v>
      </c>
      <c r="AA903" s="110" t="str">
        <f t="shared" si="625"/>
        <v>11:00</v>
      </c>
      <c r="AB903" s="182">
        <f>[4]SayfaKAY!BA397</f>
        <v>45513.458333333299</v>
      </c>
      <c r="AC903" s="257">
        <f t="shared" si="626"/>
        <v>905.99999990430661</v>
      </c>
      <c r="AD903" s="111">
        <f t="shared" si="627"/>
        <v>45513</v>
      </c>
      <c r="AE903" s="111" t="str">
        <f t="shared" si="628"/>
        <v>11:00</v>
      </c>
      <c r="AF903" s="235">
        <f>[4]SayfaKAY!BA397</f>
        <v>45513.458333333299</v>
      </c>
      <c r="AG903" s="179" t="str">
        <f>[4]SayfaKAY!S397</f>
        <v>(III) Farklı Araçlarda Tekrarlayan Arıza</v>
      </c>
      <c r="AH903" s="178" t="str">
        <f t="shared" si="629"/>
        <v>Bu Arıza Aracın Servise Verilmesine Engel</v>
      </c>
      <c r="AI903" s="163" t="str">
        <f>[4]SayfaKAY!AV397</f>
        <v/>
      </c>
      <c r="AJ903" s="164" t="str">
        <f t="shared" si="630"/>
        <v/>
      </c>
      <c r="AK903" s="164" t="str">
        <f t="shared" si="631"/>
        <v/>
      </c>
      <c r="AL903" s="112" t="str">
        <f>[4]SayfaKAY!AX397</f>
        <v/>
      </c>
      <c r="AM903" s="257" cm="1">
        <f t="array" ref="AM903">IFERROR(IF(AND(P903&lt;&gt;"D(Arıza Değil)",AH903="Bu Arıza Aracın Servise Verilmesine Engel Değil"),
IF(Z903-F903&gt;0,(AB903-Y903)*24*60,
IF(OR(AND(G903&gt;$AS$1,G903&lt;$AT$1),AND(G903&gt;$AU$1,G903&lt;$AV$1)),
(AF903-H903)*24*60,     BH:BH0)),        AN903),0)</f>
        <v>905.99999990430661</v>
      </c>
      <c r="AN903" s="257">
        <f t="shared" si="632"/>
        <v>905.99999990430661</v>
      </c>
      <c r="AO903" s="174" t="str">
        <f>[4]SayfaKAY!AG397</f>
        <v>Atak</v>
      </c>
      <c r="AP903" s="174" t="str">
        <f>[4]SayfaKAY!AI397</f>
        <v>E840-7120</v>
      </c>
      <c r="AQ903" s="174" t="str">
        <f>[4]SayfaKAY!AQ397</f>
        <v/>
      </c>
      <c r="AR903" s="174" t="str">
        <f>[4]SayfaKAY!AH397</f>
        <v>28.6"  EKRAN</v>
      </c>
      <c r="AS903" s="174">
        <f>[4]SayfaKAY!AJ397</f>
        <v>3</v>
      </c>
      <c r="AT903" s="175" t="str">
        <f>[4]SayfaKAY!AM397</f>
        <v/>
      </c>
      <c r="AU903" s="176" t="str">
        <f>[4]SayfaKAY!AL397</f>
        <v/>
      </c>
      <c r="AV903" s="176" t="str">
        <f>[4]SayfaKAY!AP397</f>
        <v/>
      </c>
      <c r="AW903" s="177" t="str">
        <f>[4]SayfaKAY!AT397</f>
        <v/>
      </c>
      <c r="AX903" s="194">
        <f t="shared" si="633"/>
        <v>19931.999997894745</v>
      </c>
      <c r="AY903" s="168"/>
      <c r="AZ903" s="167"/>
      <c r="BA903" s="113"/>
      <c r="BB903" s="171" t="str">
        <f>IF($AQ$1="X", IF(AND(G903&gt;=$AS$1,G903&lt;=$AT$1),IF(P903&lt;&gt;"D(Arıza Değil)",AC903,0), IF(AND(G903&gt;=$AU$1,G903&lt;=$AV$1),IF(P903&lt;&gt;"D(Arıza Değil)",AC903,0), "")), "")</f>
        <v/>
      </c>
      <c r="BC903" s="114"/>
      <c r="BD903" s="114"/>
      <c r="BE903" s="114"/>
      <c r="BF903" s="114"/>
      <c r="BG903" s="114"/>
      <c r="BH903" s="114" t="str">
        <f>IFERROR(FRACAS!AN400, "Hata Var")</f>
        <v/>
      </c>
      <c r="BI903" s="114"/>
      <c r="BJ903" s="114"/>
      <c r="BK903" s="105" t="str">
        <f>[4]SayfaKAY!AW397</f>
        <v/>
      </c>
      <c r="BL903" s="105" t="str">
        <f>[4]SayfaKAY!V397</f>
        <v>ATAK ULAŞIM SAN.TİC.LTD.ŞTİ.</v>
      </c>
      <c r="BM903" s="114"/>
      <c r="BN903" s="171" t="str">
        <f t="shared" si="634"/>
        <v>x yok</v>
      </c>
      <c r="BO903" s="171" t="b">
        <f t="shared" si="635"/>
        <v>0</v>
      </c>
      <c r="BP903" s="171" t="str">
        <f t="shared" si="636"/>
        <v>Bir günden fazla süren arıza</v>
      </c>
      <c r="BQ903" s="226">
        <f t="shared" si="637"/>
        <v>545.99999990430661</v>
      </c>
      <c r="BR903" s="226">
        <f t="shared" si="638"/>
        <v>360</v>
      </c>
      <c r="BS903" s="226">
        <f t="shared" si="639"/>
        <v>905.99999990430661</v>
      </c>
      <c r="BT903" s="114"/>
      <c r="BU903" s="242"/>
      <c r="BV903" s="233">
        <f t="shared" si="640"/>
        <v>11</v>
      </c>
      <c r="BW903" s="226" t="str">
        <f t="shared" si="641"/>
        <v>Evet, çakışma var</v>
      </c>
      <c r="BX903" s="229"/>
      <c r="BY903" s="247">
        <f t="shared" si="642"/>
        <v>0.37916666660021292</v>
      </c>
      <c r="BZ903" s="247">
        <f t="shared" si="643"/>
        <v>0.25</v>
      </c>
      <c r="CA903" s="247">
        <f t="shared" si="644"/>
        <v>0.62916666660021292</v>
      </c>
      <c r="CB903" s="213"/>
      <c r="CC903" s="211"/>
      <c r="CD903" s="196"/>
      <c r="CE903" s="213">
        <v>396</v>
      </c>
      <c r="CF903" s="182">
        <f t="shared" si="645"/>
        <v>45512.829166666699</v>
      </c>
      <c r="CG903" s="182">
        <f t="shared" si="646"/>
        <v>45513.458333333299</v>
      </c>
      <c r="CH903" s="196"/>
      <c r="CI903" s="196"/>
      <c r="CJ903" s="196"/>
      <c r="CK903" s="196">
        <f t="shared" si="647"/>
        <v>0.25</v>
      </c>
      <c r="CL903" s="196">
        <f t="shared" si="648"/>
        <v>0.37916666660021292</v>
      </c>
      <c r="CM903" s="196">
        <f t="shared" si="649"/>
        <v>0.62916666660021292</v>
      </c>
      <c r="CN903" s="114"/>
      <c r="CO903" s="115">
        <f t="shared" si="650"/>
        <v>905.99999990430661</v>
      </c>
      <c r="CP903" s="116">
        <f t="shared" si="651"/>
        <v>15</v>
      </c>
      <c r="CQ903" s="117">
        <f t="shared" si="652"/>
        <v>0.82916666669916594</v>
      </c>
      <c r="CR903" s="117">
        <f t="shared" si="653"/>
        <v>45513.208333333299</v>
      </c>
      <c r="CS903" s="117">
        <f t="shared" si="654"/>
        <v>45513.458333333299</v>
      </c>
      <c r="CT903" s="118">
        <f t="shared" si="655"/>
        <v>65537825.999999903</v>
      </c>
      <c r="CU903" s="118">
        <f t="shared" si="656"/>
        <v>360</v>
      </c>
      <c r="CV903" s="118">
        <f t="shared" si="657"/>
        <v>65538185.999999903</v>
      </c>
      <c r="CW903" s="119">
        <f t="shared" si="658"/>
        <v>0.99999450701915982</v>
      </c>
    </row>
    <row r="904" spans="1:101" ht="118.5" customHeight="1" x14ac:dyDescent="0.3">
      <c r="A904" s="160" t="str">
        <f>[4]SayfaKAY!C398</f>
        <v>KAY5+6</v>
      </c>
      <c r="B904" s="104" t="str">
        <f>[4]SayfaKAY!D398</f>
        <v>3873(2)</v>
      </c>
      <c r="C904" s="105" t="str">
        <f>[4]SayfaKAY!E398</f>
        <v>MB</v>
      </c>
      <c r="D904" s="105">
        <f>[4]SayfaKAY!F398</f>
        <v>85219</v>
      </c>
      <c r="E904" s="106" t="str">
        <f>[4]SayfaKAY!G398</f>
        <v>BOZ-KAY5+6-FF-397</v>
      </c>
      <c r="F904" s="193">
        <f t="shared" si="619"/>
        <v>45512</v>
      </c>
      <c r="G904" s="135">
        <f t="shared" si="620"/>
        <v>0.83055555559985805</v>
      </c>
      <c r="H904" s="235">
        <f>[4]SayfaKAY!H398</f>
        <v>45512.8305555556</v>
      </c>
      <c r="I904" s="104" t="str">
        <f>[4]SayfaKAY!I398</f>
        <v>Hat/Line</v>
      </c>
      <c r="J904" s="103" t="str">
        <f>IF([4]SayfaKAY!J398="","",IF([4]SayfaKAY!J398="Müşteri","Notified by Customer","Notified by Bozankaya"))</f>
        <v>Notified by Customer</v>
      </c>
      <c r="K904" s="103" t="e">
        <f>VLOOKUP([4]SayfaKAY!L398,#REF!,2,FALSE)</f>
        <v>#REF!</v>
      </c>
      <c r="L904" s="165" t="str">
        <f>[4]SayfaKAY!X398</f>
        <v>DENİZLER OTOMOTİV SAN. VE TİC.LTD.Ş</v>
      </c>
      <c r="M904" s="107" t="str">
        <f t="shared" si="621"/>
        <v>KAY5+6-BOZ-KAY5+6-FF-397</v>
      </c>
      <c r="N904" s="105" t="str">
        <f>[4]SayfaKAY!M398</f>
        <v>CB SİLECEK HORTUMU KOPMUŞ</v>
      </c>
      <c r="O904" s="166" t="str">
        <f>[4]SayfaKAY!P398</f>
        <v>D-Arıza değil</v>
      </c>
      <c r="P904" s="166" t="str">
        <f>[4]SayfaKAY!Q398</f>
        <v>A(Hareket etmeyi engelleyen arıza)</v>
      </c>
      <c r="Q904" s="166" t="str">
        <f>[4]SayfaKAY!R398</f>
        <v>N.A(Yaralanma yok)</v>
      </c>
      <c r="R904" s="132" t="str" cm="1">
        <f t="array" ref="R904">IF([4]SayfaKAY!U398="","",_xlfn.IFS([4]SayfaKAY!U398="Bozankaya","Bozankaya",[4]SayfaKAY!U398="Müşteri","Customer",[4]SayfaKAY!U398="Tedarikçi","Equipment Supplier"))</f>
        <v>Equipment Supplier</v>
      </c>
      <c r="S904" s="204" t="str">
        <f>[4]SayfaKAY!N398</f>
        <v>SİLECEK VALFİ DEĞİŞİMİ YAPILDI.</v>
      </c>
      <c r="T904" s="133" t="str">
        <f>[4]SayfaKAY!AD398</f>
        <v>*Ekipman değiştirilecek</v>
      </c>
      <c r="U904" s="132" t="str">
        <f>[4]SayfaKAY!W398</f>
        <v>Evet</v>
      </c>
      <c r="V904" s="108">
        <f>[4]SayfaKAY!AZ398</f>
        <v>2</v>
      </c>
      <c r="W904" s="136">
        <f t="shared" si="622"/>
        <v>45513</v>
      </c>
      <c r="X904" s="137" t="str">
        <f t="shared" si="623"/>
        <v>05:00</v>
      </c>
      <c r="Y904" s="235">
        <f>[4]SayfaKAY!AE398</f>
        <v>45513.208333333299</v>
      </c>
      <c r="Z904" s="192">
        <f t="shared" si="624"/>
        <v>45513</v>
      </c>
      <c r="AA904" s="110" t="str">
        <f t="shared" si="625"/>
        <v>07:00</v>
      </c>
      <c r="AB904" s="182">
        <f>[4]SayfaKAY!BA398</f>
        <v>45513.291666666701</v>
      </c>
      <c r="AC904" s="257">
        <f t="shared" si="626"/>
        <v>663.99999998509884</v>
      </c>
      <c r="AD904" s="111">
        <f t="shared" si="627"/>
        <v>45513</v>
      </c>
      <c r="AE904" s="111" t="str">
        <f t="shared" si="628"/>
        <v>07:00</v>
      </c>
      <c r="AF904" s="235">
        <f>[4]SayfaKAY!BA398</f>
        <v>45513.291666666701</v>
      </c>
      <c r="AG904" s="179" t="str">
        <f>[4]SayfaKAY!S398</f>
        <v>(III) Farklı Araçlarda Tekrarlayan Arıza</v>
      </c>
      <c r="AH904" s="178" t="str">
        <f t="shared" si="629"/>
        <v>Bu Arıza Aracın Servise Verilmesine Engel</v>
      </c>
      <c r="AI904" s="163" t="str">
        <f>[4]SayfaKAY!AV398</f>
        <v/>
      </c>
      <c r="AJ904" s="164" t="str">
        <f t="shared" si="630"/>
        <v/>
      </c>
      <c r="AK904" s="164" t="str">
        <f t="shared" si="631"/>
        <v/>
      </c>
      <c r="AL904" s="112" t="str">
        <f>[4]SayfaKAY!AX398</f>
        <v/>
      </c>
      <c r="AM904" s="257" cm="1">
        <f t="array" ref="AM904">IFERROR(IF(AND(P904&lt;&gt;"D(Arıza Değil)",AH904="Bu Arıza Aracın Servise Verilmesine Engel Değil"),
IF(Z904-F904&gt;0,(AB904-Y904)*24*60,
IF(OR(AND(G904&gt;$AS$1,G904&lt;$AT$1),AND(G904&gt;$AU$1,G904&lt;$AV$1)),
(AF904-H904)*24*60,     BH:BH0)),        AN904),0)</f>
        <v>663.99999998509884</v>
      </c>
      <c r="AN904" s="257">
        <f t="shared" si="632"/>
        <v>663.99999998509884</v>
      </c>
      <c r="AO904" s="174" t="str">
        <f>[4]SayfaKAY!AG398</f>
        <v>DENİZLER</v>
      </c>
      <c r="AP904" s="174" t="str">
        <f>[4]SayfaKAY!AI398</f>
        <v>M100-7069</v>
      </c>
      <c r="AQ904" s="174" t="str">
        <f>[4]SayfaKAY!AQ398</f>
        <v/>
      </c>
      <c r="AR904" s="174" t="str">
        <f>[4]SayfaKAY!AH398</f>
        <v>SILECEK KOL KOMPLESI ANA KOL+YARDIMCI KO</v>
      </c>
      <c r="AS904" s="174">
        <f>[4]SayfaKAY!AJ398</f>
        <v>1</v>
      </c>
      <c r="AT904" s="175" t="str">
        <f>[4]SayfaKAY!AM398</f>
        <v/>
      </c>
      <c r="AU904" s="176" t="str">
        <f>[4]SayfaKAY!AL398</f>
        <v/>
      </c>
      <c r="AV904" s="176" t="str">
        <f>[4]SayfaKAY!AP398</f>
        <v/>
      </c>
      <c r="AW904" s="177" t="str">
        <f>[4]SayfaKAY!AT398</f>
        <v/>
      </c>
      <c r="AX904" s="194">
        <f t="shared" si="633"/>
        <v>14607.999999672174</v>
      </c>
      <c r="AY904" s="168"/>
      <c r="AZ904" s="167"/>
      <c r="BA904" s="113"/>
      <c r="BB904" s="171"/>
      <c r="BC904" s="114"/>
      <c r="BD904" s="114"/>
      <c r="BE904" s="114"/>
      <c r="BF904" s="114"/>
      <c r="BG904" s="114"/>
      <c r="BH904" s="114" t="str">
        <f>IFERROR(FRACAS!AN401, "Hata Var")</f>
        <v/>
      </c>
      <c r="BI904" s="114"/>
      <c r="BJ904" s="114"/>
      <c r="BK904" s="105" t="str">
        <f>[4]SayfaKAY!AW398</f>
        <v/>
      </c>
      <c r="BL904" s="105" t="str">
        <f>[4]SayfaKAY!V398</f>
        <v>Bozankaya</v>
      </c>
      <c r="BM904" s="114"/>
      <c r="BN904" s="171" t="str">
        <f t="shared" si="634"/>
        <v>x yok</v>
      </c>
      <c r="BO904" s="171" t="b">
        <f t="shared" si="635"/>
        <v>0</v>
      </c>
      <c r="BP904" s="171" t="str">
        <f t="shared" si="636"/>
        <v>Bir günden fazla süren arıza</v>
      </c>
      <c r="BQ904" s="226">
        <f t="shared" si="637"/>
        <v>543.99999988730997</v>
      </c>
      <c r="BR904" s="226">
        <f t="shared" si="638"/>
        <v>120.00000009778887</v>
      </c>
      <c r="BS904" s="226">
        <f t="shared" si="639"/>
        <v>663.99999998509884</v>
      </c>
      <c r="BT904" s="114"/>
      <c r="BU904" s="242"/>
      <c r="BV904" s="233">
        <f t="shared" si="640"/>
        <v>11</v>
      </c>
      <c r="BW904" s="226" t="str">
        <f t="shared" si="641"/>
        <v>Evet, çakışma var</v>
      </c>
      <c r="BX904" s="229"/>
      <c r="BY904" s="247">
        <f t="shared" si="642"/>
        <v>0.37777777769952081</v>
      </c>
      <c r="BZ904" s="247">
        <f t="shared" si="643"/>
        <v>8.3333333401242271E-2</v>
      </c>
      <c r="CA904" s="247">
        <f t="shared" si="644"/>
        <v>0.46111111110076308</v>
      </c>
      <c r="CB904" s="213"/>
      <c r="CC904" s="211"/>
      <c r="CD904" s="196"/>
      <c r="CE904" s="213">
        <v>397</v>
      </c>
      <c r="CF904" s="182">
        <f t="shared" si="645"/>
        <v>45512.8305555556</v>
      </c>
      <c r="CG904" s="182">
        <f t="shared" si="646"/>
        <v>45513.291666666701</v>
      </c>
      <c r="CH904" s="196"/>
      <c r="CI904" s="196"/>
      <c r="CJ904" s="196"/>
      <c r="CK904" s="196">
        <f t="shared" si="647"/>
        <v>8.3333333401242271E-2</v>
      </c>
      <c r="CL904" s="196">
        <f t="shared" si="648"/>
        <v>0.37777777769952081</v>
      </c>
      <c r="CM904" s="196">
        <f t="shared" si="649"/>
        <v>0.46111111110076308</v>
      </c>
      <c r="CN904" s="114"/>
      <c r="CO904" s="115">
        <f t="shared" si="650"/>
        <v>663.99999998509884</v>
      </c>
      <c r="CP904" s="116">
        <f t="shared" si="651"/>
        <v>5.0000000040745363</v>
      </c>
      <c r="CQ904" s="117">
        <f t="shared" si="652"/>
        <v>0.83055555559985805</v>
      </c>
      <c r="CR904" s="117">
        <f t="shared" si="653"/>
        <v>45513.208333333299</v>
      </c>
      <c r="CS904" s="117">
        <f t="shared" si="654"/>
        <v>45513.291666666701</v>
      </c>
      <c r="CT904" s="118">
        <f t="shared" si="655"/>
        <v>65537823.999999888</v>
      </c>
      <c r="CU904" s="118">
        <f t="shared" si="656"/>
        <v>120.00000009778887</v>
      </c>
      <c r="CV904" s="118">
        <f t="shared" si="657"/>
        <v>65537943.999999985</v>
      </c>
      <c r="CW904" s="119">
        <f t="shared" si="658"/>
        <v>0.99999816899962413</v>
      </c>
    </row>
    <row r="905" spans="1:101" ht="118.5" customHeight="1" x14ac:dyDescent="0.3">
      <c r="A905" s="160" t="str">
        <f>[4]SayfaKAY!C399</f>
        <v>KAY5+6</v>
      </c>
      <c r="B905" s="104" t="str">
        <f>[4]SayfaKAY!D399</f>
        <v>3873(2)</v>
      </c>
      <c r="C905" s="105" t="str">
        <f>[4]SayfaKAY!E399</f>
        <v>MA</v>
      </c>
      <c r="D905" s="105">
        <f>[4]SayfaKAY!F399</f>
        <v>85219</v>
      </c>
      <c r="E905" s="106" t="str">
        <f>[4]SayfaKAY!G399</f>
        <v>BOZ-KAY5+6-FF-398</v>
      </c>
      <c r="F905" s="134">
        <f t="shared" si="619"/>
        <v>45512</v>
      </c>
      <c r="G905" s="135">
        <f t="shared" si="620"/>
        <v>0.75208333329646848</v>
      </c>
      <c r="H905" s="235">
        <f>[4]SayfaKAY!H399</f>
        <v>45512.752083333296</v>
      </c>
      <c r="I905" s="104" t="str">
        <f>[4]SayfaKAY!I399</f>
        <v>Hat/Line</v>
      </c>
      <c r="J905" s="103" t="str">
        <f>IF([4]SayfaKAY!J399="","",IF([4]SayfaKAY!J399="Müşteri","Notified by Customer","Notified by Bozankaya"))</f>
        <v>Notified by Customer</v>
      </c>
      <c r="K905" s="103" t="e">
        <f>VLOOKUP([4]SayfaKAY!L399,#REF!,2,FALSE)</f>
        <v>#REF!</v>
      </c>
      <c r="L905" s="165" t="str">
        <f>[4]SayfaKAY!X399</f>
        <v>DENİZLER OTOMOTİV SAN. VE TİC.LTD.Ş</v>
      </c>
      <c r="M905" s="107" t="str">
        <f t="shared" si="621"/>
        <v>KAY5+6-BOZ-KAY5+6-FF-398</v>
      </c>
      <c r="N905" s="105" t="str">
        <f>[4]SayfaKAY!M399</f>
        <v>CA KABİN SİLECEK KIRIK</v>
      </c>
      <c r="O905" s="166" t="str">
        <f>[4]SayfaKAY!P399</f>
        <v>D-Arıza değil</v>
      </c>
      <c r="P905" s="166" t="str">
        <f>[4]SayfaKAY!Q399</f>
        <v>A(Hareket etmeyi engelleyen arıza)</v>
      </c>
      <c r="Q905" s="166" t="str">
        <f>[4]SayfaKAY!R399</f>
        <v>N.A(Yaralanma yok)</v>
      </c>
      <c r="R905" s="132" t="str" cm="1">
        <f t="array" ref="R905">IF([4]SayfaKAY!U399="","",_xlfn.IFS([4]SayfaKAY!U399="Bozankaya","Bozankaya",[4]SayfaKAY!U399="Müşteri","Customer",[4]SayfaKAY!U399="Tedarikçi","Equipment Supplier"))</f>
        <v>Equipment Supplier</v>
      </c>
      <c r="S905" s="204" t="str">
        <f>[4]SayfaKAY!N399</f>
        <v>SİLECEK DEĞİŞİMİ YAPILDI.</v>
      </c>
      <c r="T905" s="133" t="str">
        <f>[4]SayfaKAY!AD399</f>
        <v>*Ekipman değiştirilecek</v>
      </c>
      <c r="U905" s="132" t="str">
        <f>[4]SayfaKAY!W399</f>
        <v>Evet</v>
      </c>
      <c r="V905" s="108">
        <f>[4]SayfaKAY!AZ399</f>
        <v>2</v>
      </c>
      <c r="W905" s="136">
        <f t="shared" si="622"/>
        <v>45513</v>
      </c>
      <c r="X905" s="137" t="str">
        <f t="shared" si="623"/>
        <v>05:00</v>
      </c>
      <c r="Y905" s="235">
        <f>[4]SayfaKAY!AE399</f>
        <v>45513.208333333299</v>
      </c>
      <c r="Z905" s="109">
        <f t="shared" si="624"/>
        <v>45513</v>
      </c>
      <c r="AA905" s="110" t="str">
        <f t="shared" si="625"/>
        <v>07:00</v>
      </c>
      <c r="AB905" s="182">
        <f>[4]SayfaKAY!BA399</f>
        <v>45513.291666666701</v>
      </c>
      <c r="AC905" s="257">
        <f t="shared" si="626"/>
        <v>777.00000010197982</v>
      </c>
      <c r="AD905" s="111">
        <f t="shared" si="627"/>
        <v>45513</v>
      </c>
      <c r="AE905" s="111" t="str">
        <f t="shared" si="628"/>
        <v>07:00</v>
      </c>
      <c r="AF905" s="235">
        <f>[4]SayfaKAY!BA399</f>
        <v>45513.291666666701</v>
      </c>
      <c r="AG905" s="179" t="str">
        <f>[4]SayfaKAY!S399</f>
        <v>(III) Farklı Araçlarda Tekrarlayan Arıza</v>
      </c>
      <c r="AH905" s="178" t="str">
        <f t="shared" si="629"/>
        <v>Bu Arıza Aracın Servise Verilmesine Engel</v>
      </c>
      <c r="AI905" s="163" t="str">
        <f>[4]SayfaKAY!AV399</f>
        <v/>
      </c>
      <c r="AJ905" s="164" t="str">
        <f t="shared" si="630"/>
        <v/>
      </c>
      <c r="AK905" s="164" t="str">
        <f t="shared" si="631"/>
        <v/>
      </c>
      <c r="AL905" s="112" t="str">
        <f>[4]SayfaKAY!AX399</f>
        <v/>
      </c>
      <c r="AM905" s="257" cm="1">
        <f t="array" ref="AM905">IFERROR(IF(AND(P905&lt;&gt;"D(Arıza Değil)",AH905="Bu Arıza Aracın Servise Verilmesine Engel Değil"),
IF(Z905-F905&gt;0,(AB905-Y905)*24*60,
IF(OR(AND(G905&gt;$AS$1,G905&lt;$AT$1),AND(G905&gt;$AU$1,G905&lt;$AV$1)),
(AF905-H905)*24*60,     BH:BH0)),        AN905),0)</f>
        <v>777.00000010197982</v>
      </c>
      <c r="AN905" s="257">
        <f t="shared" si="632"/>
        <v>777.00000010197982</v>
      </c>
      <c r="AO905" s="174" t="str">
        <f>[4]SayfaKAY!AG399</f>
        <v>DENİZLER</v>
      </c>
      <c r="AP905" s="174" t="str">
        <f>[4]SayfaKAY!AI399</f>
        <v>M100-7069</v>
      </c>
      <c r="AQ905" s="174" t="str">
        <f>[4]SayfaKAY!AQ399</f>
        <v/>
      </c>
      <c r="AR905" s="174" t="str">
        <f>[4]SayfaKAY!AH399</f>
        <v>SILECEK KOL KOMPLESI ANA KOL+YARDIMCI KO</v>
      </c>
      <c r="AS905" s="174">
        <f>[4]SayfaKAY!AJ399</f>
        <v>1</v>
      </c>
      <c r="AT905" s="175" t="str">
        <f>[4]SayfaKAY!AM399</f>
        <v/>
      </c>
      <c r="AU905" s="176" t="str">
        <f>[4]SayfaKAY!AL399</f>
        <v/>
      </c>
      <c r="AV905" s="176" t="str">
        <f>[4]SayfaKAY!AP399</f>
        <v/>
      </c>
      <c r="AW905" s="177" t="str">
        <f>[4]SayfaKAY!AT399</f>
        <v/>
      </c>
      <c r="AX905" s="194">
        <f t="shared" si="633"/>
        <v>17094.000002243556</v>
      </c>
      <c r="AY905" s="168"/>
      <c r="AZ905" s="167"/>
      <c r="BA905" s="113"/>
      <c r="BB905" s="171" t="str">
        <f>IF($AQ$1="X", IF(AND(G905&gt;=$AS$1,G905&lt;=$AT$1),IF(P905&lt;&gt;"D(Arıza Değil)",AC905,0), IF(AND(G905&gt;=$AU$1,G905&lt;=$AV$1),IF(P905&lt;&gt;"D(Arıza Değil)",AC905,0), "")), "")</f>
        <v/>
      </c>
      <c r="BC905" s="114"/>
      <c r="BD905" s="114"/>
      <c r="BE905" s="114"/>
      <c r="BF905" s="114"/>
      <c r="BG905" s="114"/>
      <c r="BH905" s="114" t="str">
        <f>IFERROR(FRACAS!AN402, "Hata Var")</f>
        <v/>
      </c>
      <c r="BI905" s="114"/>
      <c r="BJ905" s="114"/>
      <c r="BK905" s="105" t="str">
        <f>[4]SayfaKAY!AW399</f>
        <v/>
      </c>
      <c r="BL905" s="105" t="str">
        <f>[4]SayfaKAY!V399</f>
        <v>Bozankaya</v>
      </c>
      <c r="BM905" s="114"/>
      <c r="BN905" s="171" t="str">
        <f t="shared" si="634"/>
        <v>x yok</v>
      </c>
      <c r="BO905" s="171" t="str">
        <f t="shared" si="635"/>
        <v>aynı gün giderilen arıza</v>
      </c>
      <c r="BP905" s="171" t="str">
        <f t="shared" si="636"/>
        <v>Bir günden fazla süren arıza</v>
      </c>
      <c r="BQ905" s="226">
        <f t="shared" si="637"/>
        <v>657.00000000419095</v>
      </c>
      <c r="BR905" s="226">
        <f t="shared" si="638"/>
        <v>120.00000009778887</v>
      </c>
      <c r="BS905" s="226">
        <f t="shared" si="639"/>
        <v>777.00000010197982</v>
      </c>
      <c r="BT905" s="114"/>
      <c r="BU905" s="242"/>
      <c r="BV905" s="233">
        <f t="shared" si="640"/>
        <v>11</v>
      </c>
      <c r="BW905" s="226" t="str">
        <f t="shared" si="641"/>
        <v>Evet, çakışma var</v>
      </c>
      <c r="BX905" s="229"/>
      <c r="BY905" s="247">
        <f t="shared" si="642"/>
        <v>0.45625000000291038</v>
      </c>
      <c r="BZ905" s="247">
        <f t="shared" si="643"/>
        <v>8.3333333401242271E-2</v>
      </c>
      <c r="CA905" s="247">
        <f t="shared" si="644"/>
        <v>0.53958333340415265</v>
      </c>
      <c r="CB905" s="213"/>
      <c r="CC905" s="211"/>
      <c r="CD905" s="196"/>
      <c r="CE905" s="213">
        <v>398</v>
      </c>
      <c r="CF905" s="182">
        <f t="shared" si="645"/>
        <v>45512.752083333296</v>
      </c>
      <c r="CG905" s="182">
        <f t="shared" si="646"/>
        <v>45513.291666666701</v>
      </c>
      <c r="CH905" s="196"/>
      <c r="CI905" s="196"/>
      <c r="CJ905" s="196"/>
      <c r="CK905" s="196">
        <f t="shared" si="647"/>
        <v>8.3333333401242271E-2</v>
      </c>
      <c r="CL905" s="196">
        <f t="shared" si="648"/>
        <v>0.45625000000291038</v>
      </c>
      <c r="CM905" s="196">
        <f t="shared" si="649"/>
        <v>0.53958333340415265</v>
      </c>
      <c r="CN905" s="114"/>
      <c r="CO905" s="115">
        <f t="shared" si="650"/>
        <v>777.00000010197982</v>
      </c>
      <c r="CP905" s="116">
        <f t="shared" si="651"/>
        <v>5.0000000040745363</v>
      </c>
      <c r="CQ905" s="117">
        <f t="shared" si="652"/>
        <v>0.75208333329646848</v>
      </c>
      <c r="CR905" s="117">
        <f t="shared" si="653"/>
        <v>45513.208333333299</v>
      </c>
      <c r="CS905" s="117">
        <f t="shared" si="654"/>
        <v>45513.291666666701</v>
      </c>
      <c r="CT905" s="118">
        <f t="shared" si="655"/>
        <v>65537937.000000007</v>
      </c>
      <c r="CU905" s="118">
        <f t="shared" si="656"/>
        <v>120.00000009778887</v>
      </c>
      <c r="CV905" s="118">
        <f t="shared" si="657"/>
        <v>65538057.000000104</v>
      </c>
      <c r="CW905" s="119">
        <f t="shared" si="658"/>
        <v>0.99999816900278116</v>
      </c>
    </row>
    <row r="906" spans="1:101" ht="118.5" customHeight="1" x14ac:dyDescent="0.3">
      <c r="A906" s="160" t="str">
        <f>[4]SayfaKAY!C400</f>
        <v>KAY5+6</v>
      </c>
      <c r="B906" s="104" t="str">
        <f>[4]SayfaKAY!D400</f>
        <v>3881(10)</v>
      </c>
      <c r="C906" s="105" t="str">
        <f>[4]SayfaKAY!E400</f>
        <v>RA</v>
      </c>
      <c r="D906" s="105">
        <f>[4]SayfaKAY!F400</f>
        <v>26097</v>
      </c>
      <c r="E906" s="106" t="str">
        <f>[4]SayfaKAY!G400</f>
        <v>BOZ-KAY5+6-FF-399</v>
      </c>
      <c r="F906" s="193">
        <f t="shared" si="619"/>
        <v>45512</v>
      </c>
      <c r="G906" s="135">
        <f t="shared" si="620"/>
        <v>0.37638888890069211</v>
      </c>
      <c r="H906" s="235">
        <f>[4]SayfaKAY!H400</f>
        <v>45512.376388888901</v>
      </c>
      <c r="I906" s="104" t="str">
        <f>[4]SayfaKAY!I400</f>
        <v>Hat/Line</v>
      </c>
      <c r="J906" s="103" t="str">
        <f>IF([4]SayfaKAY!J400="","",IF([4]SayfaKAY!J400="Müşteri","Notified by Customer","Notified by Bozankaya"))</f>
        <v>Notified by Customer</v>
      </c>
      <c r="K906" s="103" t="e">
        <f>VLOOKUP([4]SayfaKAY!L400,#REF!,2,FALSE)</f>
        <v>#REF!</v>
      </c>
      <c r="L906" s="165" t="str">
        <f>[4]SayfaKAY!X400</f>
        <v>ATAK ULAŞIM SAN.TİC.LTD.ŞTİ.</v>
      </c>
      <c r="M906" s="107" t="str">
        <f t="shared" si="621"/>
        <v>KAY5+6-BOZ-KAY5+6-FF-399</v>
      </c>
      <c r="N906" s="105" t="str">
        <f>[4]SayfaKAY!M400</f>
        <v>ARAÇ KAPI ÜSTÜ EKRANLAR VE ORTA KISIMDA BULUNAN EKRANLAR ÇALIŞMIYOR.</v>
      </c>
      <c r="O906" s="166" t="str">
        <f>[4]SayfaKAY!P400</f>
        <v>D-Arıza değil</v>
      </c>
      <c r="P906" s="166" t="str">
        <f>[4]SayfaKAY!Q400</f>
        <v>B(Servisten çekmeye etki eden arıza)</v>
      </c>
      <c r="Q906" s="166" t="str">
        <f>[4]SayfaKAY!R400</f>
        <v>N.A(Yaralanma yok)</v>
      </c>
      <c r="R906" s="132" t="str" cm="1">
        <f t="array" ref="R906">IF([4]SayfaKAY!U400="","",_xlfn.IFS([4]SayfaKAY!U400="Bozankaya","Bozankaya",[4]SayfaKAY!U400="Müşteri","Customer",[4]SayfaKAY!U400="Tedarikçi","Equipment Supplier"))</f>
        <v>Equipment Supplier</v>
      </c>
      <c r="S906" s="204" t="str">
        <f>[4]SayfaKAY!N400</f>
        <v>ARAÇ GÖRSEL YÖNETİM PC PROGRAMLARI AÇILMAMIŞ. GYP RESETLENDİ SORUN GİDERİLDİ.</v>
      </c>
      <c r="T906" s="133" t="str">
        <f>[4]SayfaKAY!AD400</f>
        <v>*Arıza çözülecek</v>
      </c>
      <c r="U906" s="132" t="str">
        <f>[4]SayfaKAY!W400</f>
        <v>Evet</v>
      </c>
      <c r="V906" s="108">
        <f>[4]SayfaKAY!AZ400</f>
        <v>2</v>
      </c>
      <c r="W906" s="136">
        <f t="shared" si="622"/>
        <v>45512</v>
      </c>
      <c r="X906" s="137" t="str">
        <f t="shared" si="623"/>
        <v>10:00</v>
      </c>
      <c r="Y906" s="235">
        <f>[4]SayfaKAY!AE400</f>
        <v>45512.416666666701</v>
      </c>
      <c r="Z906" s="192">
        <f t="shared" si="624"/>
        <v>45512</v>
      </c>
      <c r="AA906" s="110" t="str">
        <f t="shared" si="625"/>
        <v>11:00</v>
      </c>
      <c r="AB906" s="182">
        <f>[4]SayfaKAY!BA400</f>
        <v>45512.458333333299</v>
      </c>
      <c r="AC906" s="257">
        <f t="shared" si="626"/>
        <v>117.99999993410893</v>
      </c>
      <c r="AD906" s="111">
        <f t="shared" si="627"/>
        <v>45512</v>
      </c>
      <c r="AE906" s="111" t="str">
        <f t="shared" si="628"/>
        <v>11:00</v>
      </c>
      <c r="AF906" s="235">
        <f>[4]SayfaKAY!BA400</f>
        <v>45512.458333333299</v>
      </c>
      <c r="AG906" s="179" t="str">
        <f>[4]SayfaKAY!S400</f>
        <v>(III) Farklı Araçlarda Tekrarlayan Arıza</v>
      </c>
      <c r="AH906" s="178" t="str">
        <f t="shared" si="629"/>
        <v>Bu Arıza Aracın Servise Verilmesine Engel</v>
      </c>
      <c r="AI906" s="163" t="str">
        <f>[4]SayfaKAY!AV400</f>
        <v/>
      </c>
      <c r="AJ906" s="164" t="str">
        <f t="shared" si="630"/>
        <v/>
      </c>
      <c r="AK906" s="164" t="str">
        <f t="shared" si="631"/>
        <v/>
      </c>
      <c r="AL906" s="112" t="str">
        <f>[4]SayfaKAY!AX400</f>
        <v/>
      </c>
      <c r="AM906" s="257" cm="1">
        <f t="array" ref="AM906">IFERROR(IF(AND(P906&lt;&gt;"D(Arıza Değil)",AH906="Bu Arıza Aracın Servise Verilmesine Engel Değil"),
IF(Z906-F906&gt;0,(AB906-Y906)*24*60,
IF(OR(AND(G906&gt;$AS$1,G906&lt;$AT$1),AND(G906&gt;$AU$1,G906&lt;$AV$1)),
(AF906-H906)*24*60,     BH:BH0)),        AN906),0)</f>
        <v>117.99999993410893</v>
      </c>
      <c r="AN906" s="257">
        <f t="shared" si="632"/>
        <v>117.99999993410893</v>
      </c>
      <c r="AO906" s="174" t="str">
        <f>[4]SayfaKAY!AG400</f>
        <v>Atak</v>
      </c>
      <c r="AP906" s="174" t="str">
        <f>[4]SayfaKAY!AI400</f>
        <v>E410-7003</v>
      </c>
      <c r="AQ906" s="174" t="str">
        <f>[4]SayfaKAY!AQ400</f>
        <v/>
      </c>
      <c r="AR906" s="174" t="str">
        <f>[4]SayfaKAY!AH400</f>
        <v>STRETCH LCD EKRAN</v>
      </c>
      <c r="AS906" s="174">
        <f>[4]SayfaKAY!AJ400</f>
        <v>2</v>
      </c>
      <c r="AT906" s="175" t="str">
        <f>[4]SayfaKAY!AM400</f>
        <v/>
      </c>
      <c r="AU906" s="176" t="str">
        <f>[4]SayfaKAY!AL400</f>
        <v/>
      </c>
      <c r="AV906" s="176" t="str">
        <f>[4]SayfaKAY!AP400</f>
        <v/>
      </c>
      <c r="AW906" s="177" t="str">
        <f>[4]SayfaKAY!AT400</f>
        <v/>
      </c>
      <c r="AX906" s="194">
        <f t="shared" si="633"/>
        <v>2595.9999985503964</v>
      </c>
      <c r="AY906" s="168"/>
      <c r="AZ906" s="167"/>
      <c r="BA906" s="113"/>
      <c r="BB906" s="171"/>
      <c r="BC906" s="114"/>
      <c r="BD906" s="114"/>
      <c r="BE906" s="114"/>
      <c r="BF906" s="114"/>
      <c r="BG906" s="114"/>
      <c r="BH906" s="114" t="str">
        <f>IFERROR(FRACAS!AN403, "Hata Var")</f>
        <v/>
      </c>
      <c r="BI906" s="114"/>
      <c r="BJ906" s="114"/>
      <c r="BK906" s="105" t="str">
        <f>[4]SayfaKAY!AW400</f>
        <v/>
      </c>
      <c r="BL906" s="105" t="str">
        <f>[4]SayfaKAY!V400</f>
        <v>ATAK ULAŞIM SAN.TİC.LTD.ŞTİ.</v>
      </c>
      <c r="BM906" s="114"/>
      <c r="BN906" s="171" t="str">
        <f t="shared" si="634"/>
        <v>x yok</v>
      </c>
      <c r="BO906" s="171" t="str">
        <f t="shared" si="635"/>
        <v>aynı gün giderilen arıza</v>
      </c>
      <c r="BP906" s="171" t="str">
        <f t="shared" si="636"/>
        <v>aynı gün giderilen arıza</v>
      </c>
      <c r="BQ906" s="226">
        <f t="shared" si="637"/>
        <v>58.000000031897798</v>
      </c>
      <c r="BR906" s="226">
        <f t="shared" si="638"/>
        <v>59.99999990221113</v>
      </c>
      <c r="BS906" s="226">
        <f t="shared" si="639"/>
        <v>117.99999993410893</v>
      </c>
      <c r="BT906" s="114"/>
      <c r="BU906" s="242"/>
      <c r="BV906" s="233">
        <f t="shared" si="640"/>
        <v>15</v>
      </c>
      <c r="BW906" s="226" t="str">
        <f t="shared" si="641"/>
        <v>Evet, çakışma var</v>
      </c>
      <c r="BX906" s="229"/>
      <c r="BY906" s="247">
        <f t="shared" si="642"/>
        <v>4.0277777799929027E-2</v>
      </c>
      <c r="BZ906" s="247">
        <f t="shared" si="643"/>
        <v>4.1666666598757729E-2</v>
      </c>
      <c r="CA906" s="247">
        <f t="shared" si="644"/>
        <v>8.1944444398686755E-2</v>
      </c>
      <c r="CB906" s="213"/>
      <c r="CC906" s="211"/>
      <c r="CD906" s="196"/>
      <c r="CE906" s="213">
        <v>399</v>
      </c>
      <c r="CF906" s="182">
        <f t="shared" si="645"/>
        <v>45512.376388888901</v>
      </c>
      <c r="CG906" s="182">
        <f t="shared" si="646"/>
        <v>45512.458333333299</v>
      </c>
      <c r="CH906" s="196"/>
      <c r="CI906" s="196"/>
      <c r="CJ906" s="196"/>
      <c r="CK906" s="196">
        <f t="shared" si="647"/>
        <v>4.1666666598757729E-2</v>
      </c>
      <c r="CL906" s="196">
        <f t="shared" si="648"/>
        <v>4.0277777799929027E-2</v>
      </c>
      <c r="CM906" s="196">
        <f t="shared" si="649"/>
        <v>8.1944444398686755E-2</v>
      </c>
      <c r="CN906" s="114"/>
      <c r="CO906" s="115">
        <f t="shared" si="650"/>
        <v>117.99999993410893</v>
      </c>
      <c r="CP906" s="116">
        <f t="shared" si="651"/>
        <v>2.4999999959254637</v>
      </c>
      <c r="CQ906" s="117">
        <f t="shared" si="652"/>
        <v>0.37638888890069211</v>
      </c>
      <c r="CR906" s="117">
        <f t="shared" si="653"/>
        <v>45512.416666666701</v>
      </c>
      <c r="CS906" s="117">
        <f t="shared" si="654"/>
        <v>45512.458333333299</v>
      </c>
      <c r="CT906" s="118">
        <f t="shared" si="655"/>
        <v>65537338.00000003</v>
      </c>
      <c r="CU906" s="118">
        <f t="shared" si="656"/>
        <v>59.99999990221113</v>
      </c>
      <c r="CV906" s="118">
        <f t="shared" si="657"/>
        <v>65537397.999999933</v>
      </c>
      <c r="CW906" s="119">
        <f t="shared" si="658"/>
        <v>0.99999908449218711</v>
      </c>
    </row>
    <row r="907" spans="1:101" ht="118.5" customHeight="1" x14ac:dyDescent="0.3">
      <c r="A907" s="160" t="str">
        <f>[4]SayfaKAY!C401</f>
        <v>KAY5+6</v>
      </c>
      <c r="B907" s="104" t="str">
        <f>[4]SayfaKAY!D401</f>
        <v>3881(10)</v>
      </c>
      <c r="C907" s="105" t="str">
        <f>[4]SayfaKAY!E401</f>
        <v>RB</v>
      </c>
      <c r="D907" s="105">
        <f>[4]SayfaKAY!F401</f>
        <v>26097</v>
      </c>
      <c r="E907" s="106" t="str">
        <f>[4]SayfaKAY!G401</f>
        <v>BOZ-KAY5+6-FF-400</v>
      </c>
      <c r="F907" s="134">
        <f t="shared" si="619"/>
        <v>45512</v>
      </c>
      <c r="G907" s="135">
        <f t="shared" si="620"/>
        <v>0.63472222220298136</v>
      </c>
      <c r="H907" s="235">
        <f>[4]SayfaKAY!H401</f>
        <v>45512.634722222203</v>
      </c>
      <c r="I907" s="104" t="str">
        <f>[4]SayfaKAY!I401</f>
        <v>Hat/Line</v>
      </c>
      <c r="J907" s="103" t="str">
        <f>IF([4]SayfaKAY!J401="","",IF([4]SayfaKAY!J401="Müşteri","Notified by Customer","Notified by Bozankaya"))</f>
        <v>Notified by Customer</v>
      </c>
      <c r="K907" s="103" t="e">
        <f>VLOOKUP([4]SayfaKAY!L401,#REF!,2,FALSE)</f>
        <v>#REF!</v>
      </c>
      <c r="L907" s="165" t="str">
        <f>[4]SayfaKAY!X401</f>
        <v>KNORR-BREMSE GMBH DİVİSİON IFE AUTO</v>
      </c>
      <c r="M907" s="107" t="str">
        <f t="shared" si="621"/>
        <v>KAY5+6-BOZ-KAY5+6-FF-400</v>
      </c>
      <c r="N907" s="105" t="str">
        <f>[4]SayfaKAY!M401</f>
        <v>10 NOLU KAPI ARIZASI VERDİ KAPI IŞIĞI GELMİYOR. İZOLE EDİLDİ.</v>
      </c>
      <c r="O907" s="166" t="str">
        <f>[4]SayfaKAY!P401</f>
        <v>C-Uyarı, sürüş devamlılığı</v>
      </c>
      <c r="P907" s="166" t="str">
        <f>[4]SayfaKAY!Q401</f>
        <v>B(Servisten çekmeye etki eden arıza)</v>
      </c>
      <c r="Q907" s="166" t="str">
        <f>[4]SayfaKAY!R401</f>
        <v>N.A(Yaralanma yok)</v>
      </c>
      <c r="R907" s="132" t="str" cm="1">
        <f t="array" ref="R907">IF([4]SayfaKAY!U401="","",_xlfn.IFS([4]SayfaKAY!U401="Bozankaya","Bozankaya",[4]SayfaKAY!U401="Müşteri","Customer",[4]SayfaKAY!U401="Tedarikçi","Equipment Supplier"))</f>
        <v>Bozankaya</v>
      </c>
      <c r="S907" s="204" t="str">
        <f>[4]SayfaKAY!N401</f>
        <v>MEDCOM TEST ESNASINDA KAPI İZOLE UNUTULMUŞ. 10 NUMARALI KAPI ATÖLYEDE İZOLE KALMIŞ.</v>
      </c>
      <c r="T907" s="133" t="str">
        <f>[4]SayfaKAY!AD401</f>
        <v>*Arıza çözülecek</v>
      </c>
      <c r="U907" s="132" t="str">
        <f>[4]SayfaKAY!W401</f>
        <v>Evet</v>
      </c>
      <c r="V907" s="108">
        <f>[4]SayfaKAY!AZ401</f>
        <v>2</v>
      </c>
      <c r="W907" s="136">
        <f t="shared" si="622"/>
        <v>45513</v>
      </c>
      <c r="X907" s="137" t="str">
        <f t="shared" si="623"/>
        <v>05:00</v>
      </c>
      <c r="Y907" s="235">
        <f>[4]SayfaKAY!AE401</f>
        <v>45513.208333333299</v>
      </c>
      <c r="Z907" s="109">
        <f t="shared" si="624"/>
        <v>45513</v>
      </c>
      <c r="AA907" s="110" t="str">
        <f t="shared" si="625"/>
        <v>08:00</v>
      </c>
      <c r="AB907" s="182">
        <f>[4]SayfaKAY!BA401</f>
        <v>45513.333333333299</v>
      </c>
      <c r="AC907" s="257">
        <f t="shared" si="626"/>
        <v>1005.9999999788124</v>
      </c>
      <c r="AD907" s="111">
        <f t="shared" si="627"/>
        <v>45513</v>
      </c>
      <c r="AE907" s="111" t="str">
        <f t="shared" si="628"/>
        <v>08:00</v>
      </c>
      <c r="AF907" s="235">
        <f>[4]SayfaKAY!BA401</f>
        <v>45513.333333333299</v>
      </c>
      <c r="AG907" s="179" t="str">
        <f>[4]SayfaKAY!S401</f>
        <v>(I) İlk Defa Karşılaşılan Arıza</v>
      </c>
      <c r="AH907" s="178" t="str">
        <f t="shared" si="629"/>
        <v>Bu Arıza Aracın Servise Verilmesine Engel</v>
      </c>
      <c r="AI907" s="163" t="str">
        <f>[4]SayfaKAY!AV401</f>
        <v/>
      </c>
      <c r="AJ907" s="164" t="str">
        <f t="shared" si="630"/>
        <v/>
      </c>
      <c r="AK907" s="164" t="str">
        <f t="shared" si="631"/>
        <v/>
      </c>
      <c r="AL907" s="112" t="str">
        <f>[4]SayfaKAY!AX401</f>
        <v/>
      </c>
      <c r="AM907" s="257" cm="1">
        <f t="array" ref="AM907">IFERROR(IF(AND(P907&lt;&gt;"D(Arıza Değil)",AH907="Bu Arıza Aracın Servise Verilmesine Engel Değil"),
IF(Z907-F907&gt;0,(AB907-Y907)*24*60,
IF(OR(AND(G907&gt;$AS$1,G907&lt;$AT$1),AND(G907&gt;$AU$1,G907&lt;$AV$1)),
(AF907-H907)*24*60,     BH:BH0)),        AN907),0)</f>
        <v>1005.9999999788124</v>
      </c>
      <c r="AN907" s="257">
        <f t="shared" si="632"/>
        <v>1005.9999999788124</v>
      </c>
      <c r="AO907" s="174" t="str">
        <f>[4]SayfaKAY!AG401</f>
        <v>IFE</v>
      </c>
      <c r="AP907" s="174" t="str">
        <f>[4]SayfaKAY!AI401</f>
        <v>M110-7082</v>
      </c>
      <c r="AQ907" s="174" t="str">
        <f>[4]SayfaKAY!AQ401</f>
        <v/>
      </c>
      <c r="AR907" s="174" t="str">
        <f>[4]SayfaKAY!AH401</f>
        <v>PRM’LI ÇİFTLİ KAPI</v>
      </c>
      <c r="AS907" s="174">
        <f>[4]SayfaKAY!AJ401</f>
        <v>1</v>
      </c>
      <c r="AT907" s="175" t="str">
        <f>[4]SayfaKAY!AM401</f>
        <v/>
      </c>
      <c r="AU907" s="176" t="str">
        <f>[4]SayfaKAY!AL401</f>
        <v/>
      </c>
      <c r="AV907" s="176" t="str">
        <f>[4]SayfaKAY!AP401</f>
        <v/>
      </c>
      <c r="AW907" s="177" t="str">
        <f>[4]SayfaKAY!AT401</f>
        <v/>
      </c>
      <c r="AX907" s="194">
        <f t="shared" si="633"/>
        <v>22131.999999533873</v>
      </c>
      <c r="AY907" s="168"/>
      <c r="AZ907" s="167"/>
      <c r="BA907" s="113"/>
      <c r="BB907" s="171" t="str">
        <f>IF($AQ$1="X", IF(AND(G907&gt;=$AS$1,G907&lt;=$AT$1),IF(P907&lt;&gt;"D(Arıza Değil)",AC907,0), IF(AND(G907&gt;=$AU$1,G907&lt;=$AV$1),IF(P907&lt;&gt;"D(Arıza Değil)",AC907,0), "")), "")</f>
        <v/>
      </c>
      <c r="BC907" s="114"/>
      <c r="BD907" s="114"/>
      <c r="BE907" s="114"/>
      <c r="BF907" s="114"/>
      <c r="BG907" s="114"/>
      <c r="BH907" s="114" t="str">
        <f>IFERROR(FRACAS!AN404, "Hata Var")</f>
        <v/>
      </c>
      <c r="BI907" s="114"/>
      <c r="BJ907" s="114"/>
      <c r="BK907" s="105" t="str">
        <f>[4]SayfaKAY!AW401</f>
        <v/>
      </c>
      <c r="BL907" s="105" t="str">
        <f>[4]SayfaKAY!V401</f>
        <v>Fabrika Test</v>
      </c>
      <c r="BM907" s="114"/>
      <c r="BN907" s="171" t="str">
        <f t="shared" si="634"/>
        <v>x yok</v>
      </c>
      <c r="BO907" s="171" t="str">
        <f t="shared" si="635"/>
        <v>aynı gün giderilen arıza</v>
      </c>
      <c r="BP907" s="171" t="str">
        <f t="shared" si="636"/>
        <v>Bir günden fazla süren arıza</v>
      </c>
      <c r="BQ907" s="226">
        <f t="shared" si="637"/>
        <v>825.99999997881241</v>
      </c>
      <c r="BR907" s="226">
        <f t="shared" si="638"/>
        <v>180</v>
      </c>
      <c r="BS907" s="226">
        <f t="shared" si="639"/>
        <v>1005.9999999788124</v>
      </c>
      <c r="BT907" s="114"/>
      <c r="BU907" s="242"/>
      <c r="BV907" s="233">
        <f t="shared" si="640"/>
        <v>15</v>
      </c>
      <c r="BW907" s="226" t="str">
        <f t="shared" si="641"/>
        <v>Evet, çakışma var</v>
      </c>
      <c r="BX907" s="229"/>
      <c r="BY907" s="247">
        <f t="shared" si="642"/>
        <v>0.57361111109639751</v>
      </c>
      <c r="BZ907" s="247">
        <f t="shared" si="643"/>
        <v>0.125</v>
      </c>
      <c r="CA907" s="247">
        <f t="shared" si="644"/>
        <v>0.69861111109639751</v>
      </c>
      <c r="CB907" s="213"/>
      <c r="CC907" s="211"/>
      <c r="CD907" s="196"/>
      <c r="CE907" s="213">
        <v>400</v>
      </c>
      <c r="CF907" s="182">
        <f t="shared" si="645"/>
        <v>45512.634722222203</v>
      </c>
      <c r="CG907" s="182">
        <f t="shared" si="646"/>
        <v>45513.333333333299</v>
      </c>
      <c r="CH907" s="196"/>
      <c r="CI907" s="196"/>
      <c r="CJ907" s="196"/>
      <c r="CK907" s="196">
        <f t="shared" si="647"/>
        <v>0.125</v>
      </c>
      <c r="CL907" s="196">
        <f t="shared" si="648"/>
        <v>0.57361111109639751</v>
      </c>
      <c r="CM907" s="196">
        <f t="shared" si="649"/>
        <v>0.69861111109639751</v>
      </c>
      <c r="CN907" s="114"/>
      <c r="CO907" s="115">
        <f t="shared" si="650"/>
        <v>1005.9999999788124</v>
      </c>
      <c r="CP907" s="116">
        <f t="shared" si="651"/>
        <v>7.5</v>
      </c>
      <c r="CQ907" s="117">
        <f t="shared" si="652"/>
        <v>0.63472222220298136</v>
      </c>
      <c r="CR907" s="117">
        <f t="shared" si="653"/>
        <v>45513.208333333299</v>
      </c>
      <c r="CS907" s="117">
        <f t="shared" si="654"/>
        <v>45513.333333333299</v>
      </c>
      <c r="CT907" s="118">
        <f t="shared" si="655"/>
        <v>65538105.999999978</v>
      </c>
      <c r="CU907" s="118">
        <f t="shared" si="656"/>
        <v>180</v>
      </c>
      <c r="CV907" s="118">
        <f t="shared" si="657"/>
        <v>65538285.999999978</v>
      </c>
      <c r="CW907" s="119">
        <f t="shared" si="658"/>
        <v>0.99999725351377056</v>
      </c>
    </row>
    <row r="908" spans="1:101" ht="118.5" customHeight="1" x14ac:dyDescent="0.3">
      <c r="A908" s="160" t="str">
        <f>[4]SayfaKAY!C249</f>
        <v>KAY5+6</v>
      </c>
      <c r="B908" s="104" t="str">
        <f>[4]SayfaKAY!D249</f>
        <v>3872(1)</v>
      </c>
      <c r="C908" s="105" t="str">
        <f>[4]SayfaKAY!E249</f>
        <v>RA</v>
      </c>
      <c r="D908" s="105">
        <f>[4]SayfaKAY!F249</f>
        <v>75100</v>
      </c>
      <c r="E908" s="106" t="str">
        <f>[4]SayfaKAY!G249</f>
        <v>BOZ-KAY5+6-FF-248</v>
      </c>
      <c r="F908" s="134">
        <f t="shared" si="619"/>
        <v>45499</v>
      </c>
      <c r="G908" s="135">
        <f t="shared" si="620"/>
        <v>0.60138888889923692</v>
      </c>
      <c r="H908" s="235">
        <f>[4]SayfaKAY!H249</f>
        <v>45499.601388888899</v>
      </c>
      <c r="I908" s="104" t="str">
        <f>[4]SayfaKAY!I249</f>
        <v>Hat/Line</v>
      </c>
      <c r="J908" s="103" t="str">
        <f>IF([4]SayfaKAY!J249="","",IF([4]SayfaKAY!J249="Müşteri","Notified by Customer","Notified by Bozankaya"))</f>
        <v>Notified by Customer</v>
      </c>
      <c r="K908" s="103" t="e">
        <f>VLOOKUP([4]SayfaKAY!L249,#REF!,2,FALSE)</f>
        <v>#REF!</v>
      </c>
      <c r="L908" s="165" t="str">
        <f>[4]SayfaKAY!X249</f>
        <v>ATAK ULAŞIM SAN.TİC.LTD.ŞTİ.</v>
      </c>
      <c r="M908" s="107" t="str">
        <f t="shared" si="621"/>
        <v>KAY5+6-BOZ-KAY5+6-FF-248</v>
      </c>
      <c r="N908" s="105" t="str">
        <f>[4]SayfaKAY!M249</f>
        <v>Saha denetimi kapı üstü ekranlar göstermiyor</v>
      </c>
      <c r="O908" s="166" t="str">
        <f>[4]SayfaKAY!P249</f>
        <v>C-Uyarı, sürüş devamlılığı</v>
      </c>
      <c r="P908" s="166" t="str">
        <f>[4]SayfaKAY!Q249</f>
        <v>C(Sisteme etki etmeyen arıza)</v>
      </c>
      <c r="Q908" s="166" t="str">
        <f>[4]SayfaKAY!R249</f>
        <v>N.A(Yaralanma yok)</v>
      </c>
      <c r="R908" s="132" t="str" cm="1">
        <f t="array" ref="R908">IF([4]SayfaKAY!U249="","",_xlfn.IFS([4]SayfaKAY!U249="Bozankaya","Bozankaya",[4]SayfaKAY!U249="Müşteri","Customer",[4]SayfaKAY!U249="Tedarikçi","Equipment Supplier"))</f>
        <v>Equipment Supplier</v>
      </c>
      <c r="S908" s="204" t="str">
        <f>[4]SayfaKAY!N249</f>
        <v>Kontrol edildi sorun görülmedi</v>
      </c>
      <c r="T908" s="133" t="str">
        <f>[4]SayfaKAY!AD249</f>
        <v>*Arıza çözülecek</v>
      </c>
      <c r="U908" s="132" t="str">
        <f>[4]SayfaKAY!W249</f>
        <v>Evet</v>
      </c>
      <c r="V908" s="108">
        <f>[4]SayfaKAY!AZ249</f>
        <v>1</v>
      </c>
      <c r="W908" s="136">
        <f t="shared" si="622"/>
        <v>45530</v>
      </c>
      <c r="X908" s="137" t="str">
        <f t="shared" si="623"/>
        <v>10:39</v>
      </c>
      <c r="Y908" s="235">
        <f>[4]SayfaKAY!AE249</f>
        <v>45530.444374999999</v>
      </c>
      <c r="Z908" s="109">
        <f t="shared" si="624"/>
        <v>45530</v>
      </c>
      <c r="AA908" s="110" t="str">
        <f t="shared" si="625"/>
        <v>15:00</v>
      </c>
      <c r="AB908" s="182">
        <f>[4]SayfaKAY!BA249</f>
        <v>45530.625</v>
      </c>
      <c r="AC908" s="257">
        <f t="shared" si="626"/>
        <v>44673.999999985099</v>
      </c>
      <c r="AD908" s="111">
        <f t="shared" si="627"/>
        <v>45530</v>
      </c>
      <c r="AE908" s="111" t="str">
        <f t="shared" si="628"/>
        <v>15:00</v>
      </c>
      <c r="AF908" s="235">
        <f>[4]SayfaKAY!BA249</f>
        <v>45530.625</v>
      </c>
      <c r="AG908" s="179" t="str">
        <f>[4]SayfaKAY!S249</f>
        <v>(III) Farklı Araçlarda Tekrarlayan Arıza</v>
      </c>
      <c r="AH908" s="178" t="str">
        <f t="shared" si="629"/>
        <v>Bu Arıza Aracın Servise Verilmesine Engel Değil</v>
      </c>
      <c r="AI908" s="163" t="str">
        <f>[4]SayfaKAY!AV249</f>
        <v/>
      </c>
      <c r="AJ908" s="164" t="str">
        <f t="shared" si="630"/>
        <v/>
      </c>
      <c r="AK908" s="164" t="str">
        <f t="shared" si="631"/>
        <v/>
      </c>
      <c r="AL908" s="112" t="str">
        <f>[4]SayfaKAY!AX249</f>
        <v/>
      </c>
      <c r="AM908" s="257" cm="1">
        <f t="array" ref="AM908">IFERROR(IF(AND(P908&lt;&gt;"D(Arıza Değil)",AH908="Bu Arıza Aracın Servise Verilmesine Engel Değil"),
IF(Z908-F908&gt;0,(AB908-Y908)*24*60,
IF(OR(AND(G908&gt;$AS$1,G908&lt;$AT$1),AND(G908&gt;$AU$1,G908&lt;$AV$1)),
(AF908-H908)*24*60,     BH:BH0)),        AN908),0)</f>
        <v>260.10000000125729</v>
      </c>
      <c r="AN908" s="257">
        <f t="shared" si="632"/>
        <v>44673.999999985099</v>
      </c>
      <c r="AO908" s="174" t="str">
        <f>[4]SayfaKAY!AG249</f>
        <v>Atak</v>
      </c>
      <c r="AP908" s="174" t="str">
        <f>[4]SayfaKAY!AI249</f>
        <v>E410-7003</v>
      </c>
      <c r="AQ908" s="174" t="str">
        <f>[4]SayfaKAY!AQ249</f>
        <v/>
      </c>
      <c r="AR908" s="174" t="str">
        <f>[4]SayfaKAY!AH249</f>
        <v>STRETCH LCD EKRAN</v>
      </c>
      <c r="AS908" s="174">
        <f>[4]SayfaKAY!AJ249</f>
        <v>1</v>
      </c>
      <c r="AT908" s="175" t="str">
        <f>[4]SayfaKAY!AM249</f>
        <v/>
      </c>
      <c r="AU908" s="176" t="str">
        <f>[4]SayfaKAY!AL249</f>
        <v/>
      </c>
      <c r="AV908" s="176" t="str">
        <f>[4]SayfaKAY!AP249</f>
        <v/>
      </c>
      <c r="AW908" s="177" t="str">
        <f>[4]SayfaKAY!AT249</f>
        <v/>
      </c>
      <c r="AX908" s="194">
        <f t="shared" si="633"/>
        <v>491413.99999983609</v>
      </c>
      <c r="AY908" s="168"/>
      <c r="AZ908" s="167"/>
      <c r="BA908" s="113"/>
      <c r="BB908" s="171" t="str">
        <f>IF($AQ$1="X", IF(AND(G908&gt;=$AS$1,G908&lt;=$AT$1),IF(P908&lt;&gt;"D(Arıza Değil)",AC908,0), IF(AND(G908&gt;=$AU$1,G908&lt;=$AV$1),IF(P908&lt;&gt;"D(Arıza Değil)",AC908,0), "")), "")</f>
        <v/>
      </c>
      <c r="BC908" s="114"/>
      <c r="BD908" s="114"/>
      <c r="BE908" s="114"/>
      <c r="BF908" s="114"/>
      <c r="BG908" s="114"/>
      <c r="BH908" s="114" t="str">
        <f>IFERROR(FRACAS!AN252, "Hata Var")</f>
        <v/>
      </c>
      <c r="BI908" s="114"/>
      <c r="BJ908" s="114"/>
      <c r="BK908" s="105" t="str">
        <f>[4]SayfaKAY!AW249</f>
        <v/>
      </c>
      <c r="BL908" s="105" t="str">
        <f>[4]SayfaKAY!V249</f>
        <v>ATAK ULAŞIM SAN.TİC.LTD.ŞTİ.</v>
      </c>
      <c r="BM908" s="114"/>
      <c r="BN908" s="171" t="str">
        <f t="shared" si="634"/>
        <v>x yok</v>
      </c>
      <c r="BO908" s="171" t="str">
        <f t="shared" si="635"/>
        <v>aynı gün giderilen arıza</v>
      </c>
      <c r="BP908" s="171" t="str">
        <f t="shared" si="636"/>
        <v>Bir günden fazla süren arıza</v>
      </c>
      <c r="BQ908" s="226">
        <f t="shared" si="637"/>
        <v>44413.899999983842</v>
      </c>
      <c r="BR908" s="226">
        <f t="shared" si="638"/>
        <v>260.10000000125729</v>
      </c>
      <c r="BS908" s="226">
        <f t="shared" si="639"/>
        <v>44673.999999985099</v>
      </c>
      <c r="BT908" s="114"/>
      <c r="BU908" s="242"/>
      <c r="BV908" s="233">
        <f t="shared" si="640"/>
        <v>13</v>
      </c>
      <c r="BW908" s="226" t="str">
        <f t="shared" si="641"/>
        <v>Evet, çakışma var</v>
      </c>
      <c r="BX908" s="229"/>
      <c r="BY908" s="247">
        <f t="shared" si="642"/>
        <v>30.84298611109989</v>
      </c>
      <c r="BZ908" s="247">
        <f t="shared" si="643"/>
        <v>0.18062500000087311</v>
      </c>
      <c r="CA908" s="247">
        <f t="shared" si="644"/>
        <v>31.023611111100763</v>
      </c>
      <c r="CB908" s="213"/>
      <c r="CC908" s="211"/>
      <c r="CD908" s="196"/>
      <c r="CE908" s="213">
        <v>248</v>
      </c>
      <c r="CF908" s="182">
        <f t="shared" si="645"/>
        <v>45499.601388888899</v>
      </c>
      <c r="CG908" s="182">
        <f t="shared" si="646"/>
        <v>45530.625</v>
      </c>
      <c r="CH908" s="196"/>
      <c r="CI908" s="196"/>
      <c r="CJ908" s="196"/>
      <c r="CK908" s="196">
        <f t="shared" si="647"/>
        <v>0.18062500000087311</v>
      </c>
      <c r="CL908" s="196">
        <f t="shared" si="648"/>
        <v>30.84298611109989</v>
      </c>
      <c r="CM908" s="196">
        <f t="shared" si="649"/>
        <v>31.023611111100763</v>
      </c>
      <c r="CN908" s="114"/>
      <c r="CO908" s="115">
        <f t="shared" si="650"/>
        <v>44673.999999985099</v>
      </c>
      <c r="CP908" s="116">
        <f t="shared" si="651"/>
        <v>10.837500000052387</v>
      </c>
      <c r="CQ908" s="117">
        <f t="shared" si="652"/>
        <v>0.60138888889923692</v>
      </c>
      <c r="CR908" s="117">
        <f t="shared" si="653"/>
        <v>45530.444374999999</v>
      </c>
      <c r="CS908" s="117">
        <f t="shared" si="654"/>
        <v>45530.625</v>
      </c>
      <c r="CT908" s="118">
        <f t="shared" si="655"/>
        <v>65562973.899999984</v>
      </c>
      <c r="CU908" s="118">
        <f t="shared" si="656"/>
        <v>260.10000000125729</v>
      </c>
      <c r="CV908" s="118">
        <f t="shared" si="657"/>
        <v>65563233.999999985</v>
      </c>
      <c r="CW908" s="119">
        <f t="shared" si="658"/>
        <v>0.99999603283755034</v>
      </c>
    </row>
    <row r="909" spans="1:101" ht="118.5" customHeight="1" x14ac:dyDescent="0.3">
      <c r="A909" s="160" t="str">
        <f>[4]SayfaKAY!C360</f>
        <v>KAY5+6</v>
      </c>
      <c r="B909" s="104" t="str">
        <f>[4]SayfaKAY!D360</f>
        <v>3874(3)</v>
      </c>
      <c r="C909" s="105" t="str">
        <f>[4]SayfaKAY!E360</f>
        <v>RB</v>
      </c>
      <c r="D909" s="105">
        <f>[4]SayfaKAY!F360</f>
        <v>80312</v>
      </c>
      <c r="E909" s="106" t="str">
        <f>[4]SayfaKAY!G360</f>
        <v>BOZ-KAY5+6-FF-359</v>
      </c>
      <c r="F909" s="193">
        <f t="shared" si="619"/>
        <v>45499</v>
      </c>
      <c r="G909" s="135">
        <f t="shared" si="620"/>
        <v>0.55486111110076308</v>
      </c>
      <c r="H909" s="235">
        <f>[4]SayfaKAY!H360</f>
        <v>45499.554861111101</v>
      </c>
      <c r="I909" s="104" t="str">
        <f>[4]SayfaKAY!I360</f>
        <v>Hat/Line</v>
      </c>
      <c r="J909" s="103" t="str">
        <f>IF([4]SayfaKAY!J360="","",IF([4]SayfaKAY!J360="Müşteri","Notified by Customer","Notified by Bozankaya"))</f>
        <v>Notified by Customer</v>
      </c>
      <c r="K909" s="103" t="e">
        <f>VLOOKUP([4]SayfaKAY!L360,#REF!,2,FALSE)</f>
        <v>#REF!</v>
      </c>
      <c r="L909" s="165" t="str">
        <f>[4]SayfaKAY!X360</f>
        <v>ATAK ULAŞIM SAN.TİC.LTD.ŞTİ.</v>
      </c>
      <c r="M909" s="107" t="str">
        <f t="shared" si="621"/>
        <v>KAY5+6-BOZ-KAY5+6-FF-359</v>
      </c>
      <c r="N909" s="105" t="str">
        <f>[4]SayfaKAY!M360</f>
        <v>9 numaralı kapı üstü ekran da görüntü bozuluyor.</v>
      </c>
      <c r="O909" s="166" t="str">
        <f>[4]SayfaKAY!P360</f>
        <v>C-Uyarı, sürüş devamlılığı</v>
      </c>
      <c r="P909" s="166" t="str">
        <f>[4]SayfaKAY!Q360</f>
        <v>B(Servisten çekmeye etki eden arıza)</v>
      </c>
      <c r="Q909" s="166" t="str">
        <f>[4]SayfaKAY!R360</f>
        <v>N.A(Yaralanma yok)</v>
      </c>
      <c r="R909" s="132" t="str" cm="1">
        <f t="array" ref="R909">IF([4]SayfaKAY!U360="","",_xlfn.IFS([4]SayfaKAY!U360="Bozankaya","Bozankaya",[4]SayfaKAY!U360="Müşteri","Customer",[4]SayfaKAY!U360="Tedarikçi","Equipment Supplier"))</f>
        <v>Equipment Supplier</v>
      </c>
      <c r="S909" s="204" t="str">
        <f>[4]SayfaKAY!N360</f>
        <v>kapı üstü ekran kontrol edildi. sorun görülmedi.</v>
      </c>
      <c r="T909" s="133" t="str">
        <f>[4]SayfaKAY!AD360</f>
        <v>*Arıza çözülecek</v>
      </c>
      <c r="U909" s="132" t="str">
        <f>[4]SayfaKAY!W360</f>
        <v>Evet</v>
      </c>
      <c r="V909" s="108">
        <f>[4]SayfaKAY!AZ360</f>
        <v>1</v>
      </c>
      <c r="W909" s="136">
        <f t="shared" si="622"/>
        <v>45499</v>
      </c>
      <c r="X909" s="137" t="str">
        <f t="shared" si="623"/>
        <v>13:30</v>
      </c>
      <c r="Y909" s="235">
        <f>[4]SayfaKAY!AE360</f>
        <v>45499.5625</v>
      </c>
      <c r="Z909" s="192">
        <f t="shared" si="624"/>
        <v>45499</v>
      </c>
      <c r="AA909" s="110" t="str">
        <f t="shared" si="625"/>
        <v>15:00</v>
      </c>
      <c r="AB909" s="182">
        <f>[4]SayfaKAY!BA360</f>
        <v>45499.625</v>
      </c>
      <c r="AC909" s="257">
        <f t="shared" si="626"/>
        <v>101.00000001490116</v>
      </c>
      <c r="AD909" s="111">
        <f t="shared" si="627"/>
        <v>45499</v>
      </c>
      <c r="AE909" s="111" t="str">
        <f t="shared" si="628"/>
        <v>15:00</v>
      </c>
      <c r="AF909" s="235">
        <f>[4]SayfaKAY!BA360</f>
        <v>45499.625</v>
      </c>
      <c r="AG909" s="179" t="str">
        <f>[4]SayfaKAY!S360</f>
        <v>(III) Farklı Araçlarda Tekrarlayan Arıza</v>
      </c>
      <c r="AH909" s="178" t="str">
        <f t="shared" si="629"/>
        <v>Bu Arıza Aracın Servise Verilmesine Engel</v>
      </c>
      <c r="AI909" s="163" t="str">
        <f>[4]SayfaKAY!AV360</f>
        <v/>
      </c>
      <c r="AJ909" s="164" t="str">
        <f t="shared" si="630"/>
        <v/>
      </c>
      <c r="AK909" s="164" t="str">
        <f t="shared" si="631"/>
        <v/>
      </c>
      <c r="AL909" s="112" t="str">
        <f>[4]SayfaKAY!AX360</f>
        <v/>
      </c>
      <c r="AM909" s="257" cm="1">
        <f t="array" ref="AM909">IFERROR(IF(AND(P909&lt;&gt;"D(Arıza Değil)",AH909="Bu Arıza Aracın Servise Verilmesine Engel Değil"),
IF(Z909-F909&gt;0,(AB909-Y909)*24*60,
IF(OR(AND(G909&gt;$AS$1,G909&lt;$AT$1),AND(G909&gt;$AU$1,G909&lt;$AV$1)),
(AF909-H909)*24*60,     BH:BH0)),        AN909),0)</f>
        <v>101.00000001490116</v>
      </c>
      <c r="AN909" s="257">
        <f t="shared" si="632"/>
        <v>101.00000001490116</v>
      </c>
      <c r="AO909" s="174" t="str">
        <f>[4]SayfaKAY!AG360</f>
        <v>Atak</v>
      </c>
      <c r="AP909" s="174" t="str">
        <f>[4]SayfaKAY!AI360</f>
        <v>E410-7003</v>
      </c>
      <c r="AQ909" s="174" t="str">
        <f>[4]SayfaKAY!AQ360</f>
        <v/>
      </c>
      <c r="AR909" s="174" t="str">
        <f>[4]SayfaKAY!AH360</f>
        <v>STRETCH LCD EKRAN</v>
      </c>
      <c r="AS909" s="174">
        <f>[4]SayfaKAY!AJ360</f>
        <v>1</v>
      </c>
      <c r="AT909" s="175" t="str">
        <f>[4]SayfaKAY!AM360</f>
        <v/>
      </c>
      <c r="AU909" s="176" t="str">
        <f>[4]SayfaKAY!AL360</f>
        <v/>
      </c>
      <c r="AV909" s="176" t="str">
        <f>[4]SayfaKAY!AP360</f>
        <v/>
      </c>
      <c r="AW909" s="177" t="str">
        <f>[4]SayfaKAY!AT360</f>
        <v/>
      </c>
      <c r="AX909" s="194">
        <f t="shared" si="633"/>
        <v>1111.0000001639128</v>
      </c>
      <c r="AY909" s="168"/>
      <c r="AZ909" s="167"/>
      <c r="BA909" s="113"/>
      <c r="BB909" s="171"/>
      <c r="BC909" s="114"/>
      <c r="BD909" s="114"/>
      <c r="BE909" s="114"/>
      <c r="BF909" s="114"/>
      <c r="BG909" s="114"/>
      <c r="BH909" s="114" t="str">
        <f>IFERROR(FRACAS!AN363, "Hata Var")</f>
        <v/>
      </c>
      <c r="BI909" s="114"/>
      <c r="BJ909" s="114"/>
      <c r="BK909" s="105" t="str">
        <f>[4]SayfaKAY!AW360</f>
        <v/>
      </c>
      <c r="BL909" s="105" t="str">
        <f>[4]SayfaKAY!V360</f>
        <v>ATAK ULAŞIM SAN.TİC.LTD.ŞTİ.</v>
      </c>
      <c r="BM909" s="114"/>
      <c r="BN909" s="171" t="str">
        <f t="shared" si="634"/>
        <v>x yok</v>
      </c>
      <c r="BO909" s="171" t="b">
        <f t="shared" si="635"/>
        <v>0</v>
      </c>
      <c r="BP909" s="171" t="b">
        <f t="shared" si="636"/>
        <v>0</v>
      </c>
      <c r="BQ909" s="226">
        <f t="shared" si="637"/>
        <v>11.000000014901161</v>
      </c>
      <c r="BR909" s="226">
        <f t="shared" si="638"/>
        <v>90</v>
      </c>
      <c r="BS909" s="226">
        <f t="shared" si="639"/>
        <v>101.00000001490116</v>
      </c>
      <c r="BT909" s="114"/>
      <c r="BU909" s="242"/>
      <c r="BV909" s="233">
        <f t="shared" si="640"/>
        <v>10</v>
      </c>
      <c r="BW909" s="226" t="str">
        <f t="shared" si="641"/>
        <v>Evet, çakışma var</v>
      </c>
      <c r="BX909" s="229"/>
      <c r="BY909" s="247">
        <f t="shared" si="642"/>
        <v>7.6388888992369175E-3</v>
      </c>
      <c r="BZ909" s="247">
        <f t="shared" si="643"/>
        <v>6.25E-2</v>
      </c>
      <c r="CA909" s="247">
        <f t="shared" si="644"/>
        <v>7.0138888899236917E-2</v>
      </c>
      <c r="CB909" s="213"/>
      <c r="CC909" s="211"/>
      <c r="CD909" s="196"/>
      <c r="CE909" s="213">
        <v>359</v>
      </c>
      <c r="CF909" s="182">
        <f t="shared" si="645"/>
        <v>45499.554861111101</v>
      </c>
      <c r="CG909" s="182">
        <f t="shared" si="646"/>
        <v>45499.625</v>
      </c>
      <c r="CH909" s="196"/>
      <c r="CI909" s="196"/>
      <c r="CJ909" s="196"/>
      <c r="CK909" s="196">
        <f t="shared" si="647"/>
        <v>6.25E-2</v>
      </c>
      <c r="CL909" s="196">
        <f t="shared" si="648"/>
        <v>7.6388888992369175E-3</v>
      </c>
      <c r="CM909" s="196">
        <f t="shared" si="649"/>
        <v>7.0138888899236917E-2</v>
      </c>
      <c r="CN909" s="114"/>
      <c r="CO909" s="115">
        <f t="shared" si="650"/>
        <v>101.00000001490116</v>
      </c>
      <c r="CP909" s="116">
        <f t="shared" si="651"/>
        <v>3.75</v>
      </c>
      <c r="CQ909" s="117">
        <f t="shared" si="652"/>
        <v>0.55486111110076308</v>
      </c>
      <c r="CR909" s="117">
        <f t="shared" si="653"/>
        <v>45499.5625</v>
      </c>
      <c r="CS909" s="117">
        <f t="shared" si="654"/>
        <v>45499.625</v>
      </c>
      <c r="CT909" s="118">
        <f t="shared" si="655"/>
        <v>65518571.000000015</v>
      </c>
      <c r="CU909" s="118">
        <f t="shared" si="656"/>
        <v>90</v>
      </c>
      <c r="CV909" s="118">
        <f t="shared" si="657"/>
        <v>65518661.000000015</v>
      </c>
      <c r="CW909" s="119">
        <f t="shared" si="658"/>
        <v>0.9999986263455537</v>
      </c>
    </row>
    <row r="910" spans="1:101" ht="118.5" customHeight="1" x14ac:dyDescent="0.3">
      <c r="A910" s="160" t="str">
        <f>[4]SayfaKAY!C380</f>
        <v>KAY5+6</v>
      </c>
      <c r="B910" s="104" t="str">
        <f>[4]SayfaKAY!D380</f>
        <v>3873(2)</v>
      </c>
      <c r="C910" s="105" t="str">
        <f>[4]SayfaKAY!E380</f>
        <v>RA , RB</v>
      </c>
      <c r="D910" s="105">
        <f>[4]SayfaKAY!F380</f>
        <v>84455</v>
      </c>
      <c r="E910" s="106" t="str">
        <f>[4]SayfaKAY!G380</f>
        <v>BOZ-KAY5+6-FF-379</v>
      </c>
      <c r="F910" s="193">
        <f t="shared" si="619"/>
        <v>45499</v>
      </c>
      <c r="G910" s="135">
        <f t="shared" si="620"/>
        <v>0.60208333330228925</v>
      </c>
      <c r="H910" s="235">
        <f>[4]SayfaKAY!H380</f>
        <v>45499.602083333302</v>
      </c>
      <c r="I910" s="104" t="str">
        <f>[4]SayfaKAY!I380</f>
        <v>Hat/Line</v>
      </c>
      <c r="J910" s="103" t="str">
        <f>IF([4]SayfaKAY!J380="","",IF([4]SayfaKAY!J380="Müşteri","Notified by Customer","Notified by Bozankaya"))</f>
        <v>Notified by Customer</v>
      </c>
      <c r="K910" s="103" t="e">
        <f>VLOOKUP([4]SayfaKAY!L380,#REF!,2,FALSE)</f>
        <v>#REF!</v>
      </c>
      <c r="L910" s="165" t="str">
        <f>[4]SayfaKAY!X380</f>
        <v>ATAK ULAŞIM SAN.TİC.LTD.ŞTİ.</v>
      </c>
      <c r="M910" s="107" t="str">
        <f t="shared" si="621"/>
        <v>KAY5+6-BOZ-KAY5+6-FF-379</v>
      </c>
      <c r="N910" s="105" t="str">
        <f>[4]SayfaKAY!M380</f>
        <v>KAPI ÜSTÜ EKRANLAR GÖSTERMİYOR.</v>
      </c>
      <c r="O910" s="166" t="str">
        <f>[4]SayfaKAY!P380</f>
        <v>D-Arıza değil</v>
      </c>
      <c r="P910" s="166" t="str">
        <f>[4]SayfaKAY!Q380</f>
        <v>B(Servisten çekmeye etki eden arıza)</v>
      </c>
      <c r="Q910" s="166" t="str">
        <f>[4]SayfaKAY!R380</f>
        <v>N.A(Yaralanma yok)</v>
      </c>
      <c r="R910" s="132" t="str" cm="1">
        <f t="array" ref="R910">IF([4]SayfaKAY!U380="","",_xlfn.IFS([4]SayfaKAY!U380="Bozankaya","Bozankaya",[4]SayfaKAY!U380="Müşteri","Customer",[4]SayfaKAY!U380="Tedarikçi","Equipment Supplier"))</f>
        <v>Equipment Supplier</v>
      </c>
      <c r="S910" s="204" t="str">
        <f>[4]SayfaKAY!N380</f>
        <v>KONTROL EDİLDİ SORUN GÖRÜLMEDİ.</v>
      </c>
      <c r="T910" s="133" t="str">
        <f>[4]SayfaKAY!AD380</f>
        <v>*Arıza çözülecek</v>
      </c>
      <c r="U910" s="132" t="str">
        <f>[4]SayfaKAY!W380</f>
        <v>Evet</v>
      </c>
      <c r="V910" s="108">
        <f>[4]SayfaKAY!AZ380</f>
        <v>2</v>
      </c>
      <c r="W910" s="136">
        <f t="shared" si="622"/>
        <v>45499</v>
      </c>
      <c r="X910" s="137" t="str">
        <f t="shared" si="623"/>
        <v>14:30</v>
      </c>
      <c r="Y910" s="235">
        <f>[4]SayfaKAY!AE380</f>
        <v>45499.604166666701</v>
      </c>
      <c r="Z910" s="192">
        <f t="shared" si="624"/>
        <v>45499</v>
      </c>
      <c r="AA910" s="110" t="str">
        <f t="shared" si="625"/>
        <v>15:30</v>
      </c>
      <c r="AB910" s="182">
        <f>[4]SayfaKAY!BA380</f>
        <v>45499.645833333299</v>
      </c>
      <c r="AC910" s="257">
        <f t="shared" si="626"/>
        <v>62.999999995809048</v>
      </c>
      <c r="AD910" s="111">
        <f t="shared" si="627"/>
        <v>45499</v>
      </c>
      <c r="AE910" s="111" t="str">
        <f t="shared" si="628"/>
        <v>15:30</v>
      </c>
      <c r="AF910" s="235">
        <f>[4]SayfaKAY!BA380</f>
        <v>45499.645833333299</v>
      </c>
      <c r="AG910" s="179" t="str">
        <f>[4]SayfaKAY!S380</f>
        <v>(III) Farklı Araçlarda Tekrarlayan Arıza</v>
      </c>
      <c r="AH910" s="178" t="str">
        <f t="shared" si="629"/>
        <v>Bu Arıza Aracın Servise Verilmesine Engel</v>
      </c>
      <c r="AI910" s="163" t="str">
        <f>[4]SayfaKAY!AV380</f>
        <v/>
      </c>
      <c r="AJ910" s="164" t="str">
        <f t="shared" si="630"/>
        <v/>
      </c>
      <c r="AK910" s="164" t="str">
        <f t="shared" si="631"/>
        <v/>
      </c>
      <c r="AL910" s="112" t="str">
        <f>[4]SayfaKAY!AX380</f>
        <v/>
      </c>
      <c r="AM910" s="257" cm="1">
        <f t="array" ref="AM910">IFERROR(IF(AND(P910&lt;&gt;"D(Arıza Değil)",AH910="Bu Arıza Aracın Servise Verilmesine Engel Değil"),
IF(Z910-F910&gt;0,(AB910-Y910)*24*60,
IF(OR(AND(G910&gt;$AS$1,G910&lt;$AT$1),AND(G910&gt;$AU$1,G910&lt;$AV$1)),
(AF910-H910)*24*60,     BH:BH0)),        AN910),0)</f>
        <v>62.999999995809048</v>
      </c>
      <c r="AN910" s="257">
        <f t="shared" si="632"/>
        <v>62.999999995809048</v>
      </c>
      <c r="AO910" s="174" t="str">
        <f>[4]SayfaKAY!AG380</f>
        <v>Atak</v>
      </c>
      <c r="AP910" s="174" t="str">
        <f>[4]SayfaKAY!AI380</f>
        <v>E410-7003</v>
      </c>
      <c r="AQ910" s="174" t="str">
        <f>[4]SayfaKAY!AQ380</f>
        <v/>
      </c>
      <c r="AR910" s="174" t="str">
        <f>[4]SayfaKAY!AH380</f>
        <v>STRETCH LCD EKRAN</v>
      </c>
      <c r="AS910" s="174">
        <f>[4]SayfaKAY!AJ380</f>
        <v>3</v>
      </c>
      <c r="AT910" s="175" t="str">
        <f>[4]SayfaKAY!AM380</f>
        <v/>
      </c>
      <c r="AU910" s="176" t="str">
        <f>[4]SayfaKAY!AL380</f>
        <v/>
      </c>
      <c r="AV910" s="176" t="str">
        <f>[4]SayfaKAY!AP380</f>
        <v/>
      </c>
      <c r="AW910" s="177" t="str">
        <f>[4]SayfaKAY!AT380</f>
        <v/>
      </c>
      <c r="AX910" s="194">
        <f t="shared" si="633"/>
        <v>1385.9999999077991</v>
      </c>
      <c r="AY910" s="168"/>
      <c r="AZ910" s="167"/>
      <c r="BA910" s="113"/>
      <c r="BB910" s="171"/>
      <c r="BC910" s="114"/>
      <c r="BD910" s="114"/>
      <c r="BE910" s="114"/>
      <c r="BF910" s="114"/>
      <c r="BG910" s="114"/>
      <c r="BH910" s="114" t="str">
        <f>IFERROR(FRACAS!AN383, "Hata Var")</f>
        <v/>
      </c>
      <c r="BI910" s="114"/>
      <c r="BJ910" s="114"/>
      <c r="BK910" s="105" t="str">
        <f>[4]SayfaKAY!AW380</f>
        <v/>
      </c>
      <c r="BL910" s="105" t="str">
        <f>[4]SayfaKAY!V380</f>
        <v>ATAK ULAŞIM SAN.TİC.LTD.ŞTİ.</v>
      </c>
      <c r="BM910" s="114"/>
      <c r="BN910" s="171" t="str">
        <f t="shared" si="634"/>
        <v>x yok</v>
      </c>
      <c r="BO910" s="171" t="str">
        <f t="shared" si="635"/>
        <v>aynı gün giderilen arıza</v>
      </c>
      <c r="BP910" s="171" t="str">
        <f t="shared" si="636"/>
        <v>aynı gün giderilen arıza</v>
      </c>
      <c r="BQ910" s="226">
        <f t="shared" si="637"/>
        <v>3.0000000935979187</v>
      </c>
      <c r="BR910" s="226">
        <f t="shared" si="638"/>
        <v>59.99999990221113</v>
      </c>
      <c r="BS910" s="226">
        <f t="shared" si="639"/>
        <v>62.999999995809048</v>
      </c>
      <c r="BT910" s="114"/>
      <c r="BU910" s="242"/>
      <c r="BV910" s="233">
        <f t="shared" si="640"/>
        <v>10</v>
      </c>
      <c r="BW910" s="226" t="str">
        <f t="shared" si="641"/>
        <v>Evet, çakışma var</v>
      </c>
      <c r="BX910" s="229"/>
      <c r="BY910" s="247">
        <f t="shared" si="642"/>
        <v>2.083333398331888E-3</v>
      </c>
      <c r="BZ910" s="247">
        <f t="shared" si="643"/>
        <v>4.1666666598757729E-2</v>
      </c>
      <c r="CA910" s="247">
        <f t="shared" si="644"/>
        <v>4.3749999997089617E-2</v>
      </c>
      <c r="CB910" s="213"/>
      <c r="CC910" s="211"/>
      <c r="CD910" s="196"/>
      <c r="CE910" s="213">
        <v>379</v>
      </c>
      <c r="CF910" s="182">
        <f t="shared" si="645"/>
        <v>45499.602083333302</v>
      </c>
      <c r="CG910" s="182">
        <f t="shared" si="646"/>
        <v>45499.645833333299</v>
      </c>
      <c r="CH910" s="196"/>
      <c r="CI910" s="196"/>
      <c r="CJ910" s="196"/>
      <c r="CK910" s="196">
        <f t="shared" si="647"/>
        <v>4.1666666598757729E-2</v>
      </c>
      <c r="CL910" s="196">
        <f t="shared" si="648"/>
        <v>2.083333398331888E-3</v>
      </c>
      <c r="CM910" s="196">
        <f t="shared" si="649"/>
        <v>4.3749999997089617E-2</v>
      </c>
      <c r="CN910" s="114"/>
      <c r="CO910" s="115">
        <f t="shared" si="650"/>
        <v>62.999999995809048</v>
      </c>
      <c r="CP910" s="116">
        <f t="shared" si="651"/>
        <v>2.4999999959254637</v>
      </c>
      <c r="CQ910" s="117">
        <f t="shared" si="652"/>
        <v>0.60208333330228925</v>
      </c>
      <c r="CR910" s="117">
        <f t="shared" si="653"/>
        <v>45499.604166666701</v>
      </c>
      <c r="CS910" s="117">
        <f t="shared" si="654"/>
        <v>45499.645833333299</v>
      </c>
      <c r="CT910" s="118">
        <f t="shared" si="655"/>
        <v>65518563.000000097</v>
      </c>
      <c r="CU910" s="118">
        <f t="shared" si="656"/>
        <v>59.99999990221113</v>
      </c>
      <c r="CV910" s="118">
        <f t="shared" si="657"/>
        <v>65518622.999999993</v>
      </c>
      <c r="CW910" s="119">
        <f t="shared" si="658"/>
        <v>0.99999908422983952</v>
      </c>
    </row>
    <row r="911" spans="1:101" ht="118.5" customHeight="1" x14ac:dyDescent="0.3">
      <c r="A911" s="160" t="str">
        <f>[4]SayfaKAY!C390</f>
        <v>KAY5+6</v>
      </c>
      <c r="B911" s="104" t="str">
        <f>[4]SayfaKAY!D390</f>
        <v>3873(2)</v>
      </c>
      <c r="C911" s="105" t="str">
        <f>[4]SayfaKAY!E390</f>
        <v>RA</v>
      </c>
      <c r="D911" s="105">
        <f>[4]SayfaKAY!F390</f>
        <v>84520</v>
      </c>
      <c r="E911" s="106" t="str">
        <f>[4]SayfaKAY!G390</f>
        <v>BOZ-KAY5+6-FF-389</v>
      </c>
      <c r="F911" s="193">
        <f t="shared" si="619"/>
        <v>45499</v>
      </c>
      <c r="G911" s="135">
        <f t="shared" si="620"/>
        <v>0.60277777779992903</v>
      </c>
      <c r="H911" s="235">
        <f>[4]SayfaKAY!H390</f>
        <v>45499.6027777778</v>
      </c>
      <c r="I911" s="104" t="str">
        <f>[4]SayfaKAY!I390</f>
        <v>Hat/Line</v>
      </c>
      <c r="J911" s="103" t="str">
        <f>IF([4]SayfaKAY!J390="","",IF([4]SayfaKAY!J390="Müşteri","Notified by Customer","Notified by Bozankaya"))</f>
        <v>Notified by Customer</v>
      </c>
      <c r="K911" s="103" t="e">
        <f>VLOOKUP([4]SayfaKAY!L390,#REF!,2,FALSE)</f>
        <v>#REF!</v>
      </c>
      <c r="L911" s="165" t="str">
        <f>[4]SayfaKAY!X390</f>
        <v>ATAK ULAŞIM SAN.TİC.LTD.ŞTİ.</v>
      </c>
      <c r="M911" s="107" t="str">
        <f t="shared" si="621"/>
        <v>KAY5+6-BOZ-KAY5+6-FF-389</v>
      </c>
      <c r="N911" s="105" t="str">
        <f>[4]SayfaKAY!M390</f>
        <v>SAHA DENETİMİ RA KAPI ÜSTÜ EKRAN ARIZALI</v>
      </c>
      <c r="O911" s="166" t="str">
        <f>[4]SayfaKAY!P390</f>
        <v>D-Arıza değil</v>
      </c>
      <c r="P911" s="166" t="str">
        <f>[4]SayfaKAY!Q390</f>
        <v>B(Servisten çekmeye etki eden arıza)</v>
      </c>
      <c r="Q911" s="166" t="str">
        <f>[4]SayfaKAY!R390</f>
        <v>N.A(Yaralanma yok)</v>
      </c>
      <c r="R911" s="132" t="str" cm="1">
        <f t="array" ref="R911">IF([4]SayfaKAY!U390="","",_xlfn.IFS([4]SayfaKAY!U390="Bozankaya","Bozankaya",[4]SayfaKAY!U390="Müşteri","Customer",[4]SayfaKAY!U390="Tedarikçi","Equipment Supplier"))</f>
        <v>Equipment Supplier</v>
      </c>
      <c r="S911" s="204" t="str">
        <f>[4]SayfaKAY!N390</f>
        <v>RA BÖLÜMÜ KAPI ÜSTÜ EKRAN KONTROLÜ YAPILDI SORUN GÖRÜLMEDİ.</v>
      </c>
      <c r="T911" s="133" t="str">
        <f>[4]SayfaKAY!AD390</f>
        <v>*Arıza çözülecek</v>
      </c>
      <c r="U911" s="132" t="str">
        <f>[4]SayfaKAY!W390</f>
        <v>Evet</v>
      </c>
      <c r="V911" s="108">
        <f>[4]SayfaKAY!AZ390</f>
        <v>1</v>
      </c>
      <c r="W911" s="136">
        <f t="shared" si="622"/>
        <v>45499</v>
      </c>
      <c r="X911" s="137" t="str">
        <f t="shared" si="623"/>
        <v>14:30</v>
      </c>
      <c r="Y911" s="235">
        <f>[4]SayfaKAY!AE390</f>
        <v>45499.604166666701</v>
      </c>
      <c r="Z911" s="192">
        <f t="shared" si="624"/>
        <v>45499</v>
      </c>
      <c r="AA911" s="110" t="str">
        <f t="shared" si="625"/>
        <v>15:00</v>
      </c>
      <c r="AB911" s="182">
        <f>[4]SayfaKAY!BA390</f>
        <v>45499.625</v>
      </c>
      <c r="AC911" s="257">
        <f t="shared" si="626"/>
        <v>31.999999968102202</v>
      </c>
      <c r="AD911" s="111">
        <f t="shared" si="627"/>
        <v>45499</v>
      </c>
      <c r="AE911" s="111" t="str">
        <f t="shared" si="628"/>
        <v>15:00</v>
      </c>
      <c r="AF911" s="235">
        <f>[4]SayfaKAY!BA390</f>
        <v>45499.625</v>
      </c>
      <c r="AG911" s="179" t="str">
        <f>[4]SayfaKAY!S390</f>
        <v>(III) Farklı Araçlarda Tekrarlayan Arıza</v>
      </c>
      <c r="AH911" s="178" t="str">
        <f t="shared" si="629"/>
        <v>Bu Arıza Aracın Servise Verilmesine Engel</v>
      </c>
      <c r="AI911" s="163" t="str">
        <f>[4]SayfaKAY!AV390</f>
        <v/>
      </c>
      <c r="AJ911" s="164" t="str">
        <f t="shared" si="630"/>
        <v/>
      </c>
      <c r="AK911" s="164" t="str">
        <f t="shared" si="631"/>
        <v/>
      </c>
      <c r="AL911" s="112" t="str">
        <f>[4]SayfaKAY!AX390</f>
        <v/>
      </c>
      <c r="AM911" s="257" cm="1">
        <f t="array" ref="AM911">IFERROR(IF(AND(P911&lt;&gt;"D(Arıza Değil)",AH911="Bu Arıza Aracın Servise Verilmesine Engel Değil"),
IF(Z911-F911&gt;0,(AB911-Y911)*24*60,
IF(OR(AND(G911&gt;$AS$1,G911&lt;$AT$1),AND(G911&gt;$AU$1,G911&lt;$AV$1)),
(AF911-H911)*24*60,     BH:BH0)),        AN911),0)</f>
        <v>31.999999968102202</v>
      </c>
      <c r="AN911" s="257">
        <f t="shared" si="632"/>
        <v>31.999999968102202</v>
      </c>
      <c r="AO911" s="174" t="str">
        <f>[4]SayfaKAY!AG390</f>
        <v>Atak</v>
      </c>
      <c r="AP911" s="174" t="str">
        <f>[4]SayfaKAY!AI390</f>
        <v>E410-7003</v>
      </c>
      <c r="AQ911" s="174" t="str">
        <f>[4]SayfaKAY!AQ390</f>
        <v/>
      </c>
      <c r="AR911" s="174" t="str">
        <f>[4]SayfaKAY!AH390</f>
        <v>STRETCH LCD EKRAN</v>
      </c>
      <c r="AS911" s="174">
        <f>[4]SayfaKAY!AJ390</f>
        <v>1</v>
      </c>
      <c r="AT911" s="175" t="str">
        <f>[4]SayfaKAY!AM390</f>
        <v/>
      </c>
      <c r="AU911" s="176" t="str">
        <f>[4]SayfaKAY!AL390</f>
        <v/>
      </c>
      <c r="AV911" s="176" t="str">
        <f>[4]SayfaKAY!AP390</f>
        <v/>
      </c>
      <c r="AW911" s="177" t="str">
        <f>[4]SayfaKAY!AT390</f>
        <v/>
      </c>
      <c r="AX911" s="194">
        <f t="shared" si="633"/>
        <v>351.99999964912422</v>
      </c>
      <c r="AY911" s="168"/>
      <c r="AZ911" s="167"/>
      <c r="BA911" s="113"/>
      <c r="BB911" s="171"/>
      <c r="BC911" s="114"/>
      <c r="BD911" s="114"/>
      <c r="BE911" s="114"/>
      <c r="BF911" s="114"/>
      <c r="BG911" s="114"/>
      <c r="BH911" s="114" t="str">
        <f>IFERROR(FRACAS!AN393, "Hata Var")</f>
        <v/>
      </c>
      <c r="BI911" s="114"/>
      <c r="BJ911" s="114"/>
      <c r="BK911" s="105" t="str">
        <f>[4]SayfaKAY!AW390</f>
        <v/>
      </c>
      <c r="BL911" s="105" t="str">
        <f>[4]SayfaKAY!V390</f>
        <v>ATAK ULAŞIM SAN.TİC.LTD.ŞTİ.</v>
      </c>
      <c r="BM911" s="114"/>
      <c r="BN911" s="171" t="str">
        <f t="shared" si="634"/>
        <v>x yok</v>
      </c>
      <c r="BO911" s="171" t="str">
        <f t="shared" si="635"/>
        <v>aynı gün giderilen arıza</v>
      </c>
      <c r="BP911" s="171" t="str">
        <f t="shared" si="636"/>
        <v>aynı gün giderilen arıza</v>
      </c>
      <c r="BQ911" s="226">
        <f t="shared" si="637"/>
        <v>2.000000016996637</v>
      </c>
      <c r="BR911" s="226">
        <f t="shared" si="638"/>
        <v>29.999999951105565</v>
      </c>
      <c r="BS911" s="226">
        <f t="shared" si="639"/>
        <v>31.999999968102202</v>
      </c>
      <c r="BT911" s="114"/>
      <c r="BU911" s="242"/>
      <c r="BV911" s="233">
        <f t="shared" si="640"/>
        <v>10</v>
      </c>
      <c r="BW911" s="226" t="str">
        <f t="shared" si="641"/>
        <v>Evet, çakışma var</v>
      </c>
      <c r="BX911" s="229"/>
      <c r="BY911" s="247">
        <f t="shared" si="642"/>
        <v>1.388888900692109E-3</v>
      </c>
      <c r="BZ911" s="247">
        <f t="shared" si="643"/>
        <v>2.0833333299378864E-2</v>
      </c>
      <c r="CA911" s="247">
        <f t="shared" si="644"/>
        <v>2.2222222200070973E-2</v>
      </c>
      <c r="CB911" s="213"/>
      <c r="CC911" s="211"/>
      <c r="CD911" s="196"/>
      <c r="CE911" s="213">
        <v>389</v>
      </c>
      <c r="CF911" s="182">
        <f t="shared" si="645"/>
        <v>45499.6027777778</v>
      </c>
      <c r="CG911" s="182">
        <f t="shared" si="646"/>
        <v>45499.625</v>
      </c>
      <c r="CH911" s="196"/>
      <c r="CI911" s="196"/>
      <c r="CJ911" s="196"/>
      <c r="CK911" s="196">
        <f t="shared" si="647"/>
        <v>2.0833333299378864E-2</v>
      </c>
      <c r="CL911" s="196">
        <f t="shared" si="648"/>
        <v>1.388888900692109E-3</v>
      </c>
      <c r="CM911" s="196">
        <f t="shared" si="649"/>
        <v>2.2222222200070973E-2</v>
      </c>
      <c r="CN911" s="114"/>
      <c r="CO911" s="115">
        <f t="shared" si="650"/>
        <v>31.999999968102202</v>
      </c>
      <c r="CP911" s="116">
        <f t="shared" si="651"/>
        <v>1.2499999979627319</v>
      </c>
      <c r="CQ911" s="117">
        <f t="shared" si="652"/>
        <v>0.60277777779992903</v>
      </c>
      <c r="CR911" s="117">
        <f t="shared" si="653"/>
        <v>45499.604166666701</v>
      </c>
      <c r="CS911" s="117">
        <f t="shared" si="654"/>
        <v>45499.625</v>
      </c>
      <c r="CT911" s="118">
        <f t="shared" si="655"/>
        <v>65518562.000000015</v>
      </c>
      <c r="CU911" s="118">
        <f t="shared" si="656"/>
        <v>29.999999951105565</v>
      </c>
      <c r="CV911" s="118">
        <f t="shared" si="657"/>
        <v>65518591.99999997</v>
      </c>
      <c r="CW911" s="119">
        <f t="shared" si="658"/>
        <v>0.99999954211470299</v>
      </c>
    </row>
    <row r="912" spans="1:101" ht="118.5" customHeight="1" x14ac:dyDescent="0.3">
      <c r="A912" s="160" t="str">
        <f>[4]SayfaKAY!C246</f>
        <v>KAY5+6</v>
      </c>
      <c r="B912" s="104" t="str">
        <f>[4]SayfaKAY!D246</f>
        <v>3880(9)</v>
      </c>
      <c r="C912" s="105" t="str">
        <f>[4]SayfaKAY!E246</f>
        <v>MA</v>
      </c>
      <c r="D912" s="105">
        <f>[4]SayfaKAY!F246</f>
        <v>32500</v>
      </c>
      <c r="E912" s="106" t="str">
        <f>[4]SayfaKAY!G246</f>
        <v>BOZ-KAY5+6-FF-245</v>
      </c>
      <c r="F912" s="193">
        <f t="shared" si="619"/>
        <v>45498</v>
      </c>
      <c r="G912" s="135">
        <f t="shared" si="620"/>
        <v>0.68333333329792367</v>
      </c>
      <c r="H912" s="235">
        <f>[4]SayfaKAY!H246</f>
        <v>45498.683333333298</v>
      </c>
      <c r="I912" s="104" t="str">
        <f>[4]SayfaKAY!I246</f>
        <v>Hat/Line</v>
      </c>
      <c r="J912" s="103" t="str">
        <f>IF([4]SayfaKAY!J246="","",IF([4]SayfaKAY!J246="Müşteri","Notified by Customer","Notified by Bozankaya"))</f>
        <v>Notified by Customer</v>
      </c>
      <c r="K912" s="103" t="e">
        <f>VLOOKUP([4]SayfaKAY!L246,#REF!,2,FALSE)</f>
        <v>#REF!</v>
      </c>
      <c r="L912" s="165" t="str">
        <f>[4]SayfaKAY!X246</f>
        <v>MEDCOM SP. Z O.O.</v>
      </c>
      <c r="M912" s="107" t="str">
        <f t="shared" si="621"/>
        <v>KAY5+6-BOZ-KAY5+6-FF-245</v>
      </c>
      <c r="N912" s="105" t="str">
        <f>[4]SayfaKAY!M246</f>
        <v>3880-79 nolu araçlarda fren ve ivme kaybı mevcut</v>
      </c>
      <c r="O912" s="166" t="str">
        <f>[4]SayfaKAY!P246</f>
        <v>B-Hız veya güç azalması</v>
      </c>
      <c r="P912" s="166" t="str">
        <f>[4]SayfaKAY!Q246</f>
        <v>B(Servisten çekmeye etki eden arıza)</v>
      </c>
      <c r="Q912" s="166" t="str">
        <f>[4]SayfaKAY!R246</f>
        <v>N.A(Yaralanma yok)</v>
      </c>
      <c r="R912" s="132" t="str" cm="1">
        <f t="array" ref="R912">IF([4]SayfaKAY!U246="","",_xlfn.IFS([4]SayfaKAY!U246="Bozankaya","Bozankaya",[4]SayfaKAY!U246="Müşteri","Customer",[4]SayfaKAY!U246="Tedarikçi","Equipment Supplier"))</f>
        <v>Equipment Supplier</v>
      </c>
      <c r="S912" s="204" t="str">
        <f>[4]SayfaKAY!N246</f>
        <v>medcom firması yazılım yükledi</v>
      </c>
      <c r="T912" s="133" t="str">
        <f>[4]SayfaKAY!AD246</f>
        <v>Yeni yazılım yüklendi</v>
      </c>
      <c r="U912" s="132" t="str">
        <f>[4]SayfaKAY!W246</f>
        <v>Evet</v>
      </c>
      <c r="V912" s="108">
        <f>[4]SayfaKAY!AZ246</f>
        <v>2</v>
      </c>
      <c r="W912" s="136">
        <f t="shared" si="622"/>
        <v>45530</v>
      </c>
      <c r="X912" s="137" t="str">
        <f t="shared" si="623"/>
        <v>10:27</v>
      </c>
      <c r="Y912" s="235">
        <f>[4]SayfaKAY!AE246</f>
        <v>45530.435578703698</v>
      </c>
      <c r="Z912" s="192">
        <f t="shared" si="624"/>
        <v>45530</v>
      </c>
      <c r="AA912" s="110" t="str">
        <f t="shared" si="625"/>
        <v>15:00</v>
      </c>
      <c r="AB912" s="182">
        <f>[4]SayfaKAY!BA246</f>
        <v>45530.625</v>
      </c>
      <c r="AC912" s="257">
        <f t="shared" si="626"/>
        <v>45996.00000005099</v>
      </c>
      <c r="AD912" s="111">
        <f t="shared" si="627"/>
        <v>45530</v>
      </c>
      <c r="AE912" s="111" t="str">
        <f t="shared" si="628"/>
        <v>15:00</v>
      </c>
      <c r="AF912" s="235">
        <f>[4]SayfaKAY!BA246</f>
        <v>45530.625</v>
      </c>
      <c r="AG912" s="179" t="str">
        <f>[4]SayfaKAY!S246</f>
        <v>(II) Aynı Araçta Tekrarlayan Arıza</v>
      </c>
      <c r="AH912" s="178" t="str">
        <f t="shared" si="629"/>
        <v>Bu Arıza Aracın Servise Verilmesine Engel</v>
      </c>
      <c r="AI912" s="163" t="str">
        <f>[4]SayfaKAY!AV246</f>
        <v/>
      </c>
      <c r="AJ912" s="164" t="str">
        <f t="shared" si="630"/>
        <v/>
      </c>
      <c r="AK912" s="164" t="str">
        <f t="shared" si="631"/>
        <v/>
      </c>
      <c r="AL912" s="112" t="str">
        <f>[4]SayfaKAY!AX246</f>
        <v/>
      </c>
      <c r="AM912" s="257" cm="1">
        <f t="array" ref="AM912">IFERROR(IF(AND(P912&lt;&gt;"D(Arıza Değil)",AH912="Bu Arıza Aracın Servise Verilmesine Engel Değil"),
IF(Z912-F912&gt;0,(AB912-Y912)*24*60,
IF(OR(AND(G912&gt;$AS$1,G912&lt;$AT$1),AND(G912&gt;$AU$1,G912&lt;$AV$1)),
(AF912-H912)*24*60,     BH:BH0)),        AN912),0)</f>
        <v>45996.00000005099</v>
      </c>
      <c r="AN912" s="257">
        <f t="shared" si="632"/>
        <v>45996.00000005099</v>
      </c>
      <c r="AO912" s="174" t="str">
        <f>[4]SayfaKAY!AG246</f>
        <v>MEDCOM</v>
      </c>
      <c r="AP912" s="174" t="str">
        <f>[4]SayfaKAY!AI246</f>
        <v>E110-7659</v>
      </c>
      <c r="AQ912" s="174" t="str">
        <f>[4]SayfaKAY!AQ246</f>
        <v/>
      </c>
      <c r="AR912" s="174" t="str">
        <f>[4]SayfaKAY!AH246</f>
        <v>MEDCOM SICAKLIK SENSÖRÜ</v>
      </c>
      <c r="AS912" s="174">
        <f>[4]SayfaKAY!AJ246</f>
        <v>1</v>
      </c>
      <c r="AT912" s="175" t="str">
        <f>[4]SayfaKAY!AM246</f>
        <v/>
      </c>
      <c r="AU912" s="176" t="str">
        <f>[4]SayfaKAY!AL246</f>
        <v/>
      </c>
      <c r="AV912" s="176" t="str">
        <f>[4]SayfaKAY!AP246</f>
        <v/>
      </c>
      <c r="AW912" s="177" t="str">
        <f>[4]SayfaKAY!AT246</f>
        <v/>
      </c>
      <c r="AX912" s="194">
        <f t="shared" si="633"/>
        <v>1011912.0000011218</v>
      </c>
      <c r="AY912" s="168"/>
      <c r="AZ912" s="167"/>
      <c r="BA912" s="113"/>
      <c r="BB912" s="171"/>
      <c r="BC912" s="114"/>
      <c r="BD912" s="114"/>
      <c r="BE912" s="114"/>
      <c r="BF912" s="114"/>
      <c r="BG912" s="114"/>
      <c r="BH912" s="114" t="str">
        <f>IFERROR(FRACAS!AN249, "Hata Var")</f>
        <v/>
      </c>
      <c r="BI912" s="114"/>
      <c r="BJ912" s="114"/>
      <c r="BK912" s="105" t="str">
        <f>[4]SayfaKAY!AW246</f>
        <v/>
      </c>
      <c r="BL912" s="105" t="str">
        <f>[4]SayfaKAY!V246</f>
        <v>MEDCOM SP. Z O.O.</v>
      </c>
      <c r="BM912" s="114"/>
      <c r="BN912" s="171" t="str">
        <f t="shared" si="634"/>
        <v>x yok</v>
      </c>
      <c r="BO912" s="171" t="str">
        <f t="shared" si="635"/>
        <v>aynı gün giderilen arıza</v>
      </c>
      <c r="BP912" s="171" t="str">
        <f t="shared" si="636"/>
        <v>Bir günden fazla süren arıza</v>
      </c>
      <c r="BQ912" s="226">
        <f t="shared" si="637"/>
        <v>45723.233333376702</v>
      </c>
      <c r="BR912" s="226">
        <f t="shared" si="638"/>
        <v>272.76666667428799</v>
      </c>
      <c r="BS912" s="226">
        <f t="shared" si="639"/>
        <v>45996.00000005099</v>
      </c>
      <c r="BT912" s="114"/>
      <c r="BU912" s="242"/>
      <c r="BV912" s="233">
        <f t="shared" si="640"/>
        <v>12</v>
      </c>
      <c r="BW912" s="226" t="str">
        <f t="shared" si="641"/>
        <v>Evet, çakışma var</v>
      </c>
      <c r="BX912" s="229"/>
      <c r="BY912" s="247">
        <f t="shared" si="642"/>
        <v>31.752245370400487</v>
      </c>
      <c r="BZ912" s="247">
        <f t="shared" si="643"/>
        <v>0.18942129630158888</v>
      </c>
      <c r="CA912" s="247">
        <f t="shared" si="644"/>
        <v>31.941666666702076</v>
      </c>
      <c r="CB912" s="213"/>
      <c r="CC912" s="211"/>
      <c r="CD912" s="196"/>
      <c r="CE912" s="213">
        <v>245</v>
      </c>
      <c r="CF912" s="182">
        <f t="shared" si="645"/>
        <v>45498.683333333298</v>
      </c>
      <c r="CG912" s="182">
        <f t="shared" si="646"/>
        <v>45530.625</v>
      </c>
      <c r="CH912" s="196"/>
      <c r="CI912" s="196"/>
      <c r="CJ912" s="196"/>
      <c r="CK912" s="196">
        <f t="shared" si="647"/>
        <v>0.18942129630158888</v>
      </c>
      <c r="CL912" s="196">
        <f t="shared" si="648"/>
        <v>31.752245370400487</v>
      </c>
      <c r="CM912" s="196">
        <f t="shared" si="649"/>
        <v>31.941666666702076</v>
      </c>
      <c r="CN912" s="114"/>
      <c r="CO912" s="115">
        <f t="shared" si="650"/>
        <v>45996.00000005099</v>
      </c>
      <c r="CP912" s="116">
        <f t="shared" si="651"/>
        <v>11.365277778095333</v>
      </c>
      <c r="CQ912" s="117">
        <f t="shared" si="652"/>
        <v>0.68333333329792367</v>
      </c>
      <c r="CR912" s="117">
        <f t="shared" si="653"/>
        <v>45530.435578703698</v>
      </c>
      <c r="CS912" s="117">
        <f t="shared" si="654"/>
        <v>45530.625</v>
      </c>
      <c r="CT912" s="118">
        <f t="shared" si="655"/>
        <v>65562843.233333379</v>
      </c>
      <c r="CU912" s="118">
        <f t="shared" si="656"/>
        <v>272.76666667428799</v>
      </c>
      <c r="CV912" s="118">
        <f t="shared" si="657"/>
        <v>65563116.000000052</v>
      </c>
      <c r="CW912" s="119">
        <f t="shared" si="658"/>
        <v>0.9999958396323525</v>
      </c>
    </row>
    <row r="913" spans="1:101" ht="118.5" customHeight="1" x14ac:dyDescent="0.3">
      <c r="A913" s="160" t="str">
        <f>[4]SayfaKAY!C247</f>
        <v>KAY5+6</v>
      </c>
      <c r="B913" s="104" t="str">
        <f>[4]SayfaKAY!D247</f>
        <v>3876(5)</v>
      </c>
      <c r="C913" s="105" t="str">
        <f>[4]SayfaKAY!E247</f>
        <v>MA</v>
      </c>
      <c r="D913" s="105">
        <f>[4]SayfaKAY!F247</f>
        <v>75100</v>
      </c>
      <c r="E913" s="106" t="str">
        <f>[4]SayfaKAY!G247</f>
        <v>BOZ-KAY5+6-FF-246</v>
      </c>
      <c r="F913" s="134">
        <f t="shared" si="619"/>
        <v>45498</v>
      </c>
      <c r="G913" s="135">
        <f t="shared" si="620"/>
        <v>0.71180555559840286</v>
      </c>
      <c r="H913" s="235">
        <f>[4]SayfaKAY!H247</f>
        <v>45498.711805555598</v>
      </c>
      <c r="I913" s="104" t="str">
        <f>[4]SayfaKAY!I247</f>
        <v>Hat/Line</v>
      </c>
      <c r="J913" s="103" t="str">
        <f>IF([4]SayfaKAY!J247="","",IF([4]SayfaKAY!J247="Müşteri","Notified by Customer","Notified by Bozankaya"))</f>
        <v>Notified by Customer</v>
      </c>
      <c r="K913" s="103" t="e">
        <f>VLOOKUP([4]SayfaKAY!L247,#REF!,2,FALSE)</f>
        <v>#REF!</v>
      </c>
      <c r="L913" s="165" t="str">
        <f>[4]SayfaKAY!X247</f>
        <v>MEDCOM SP. Z O.O.</v>
      </c>
      <c r="M913" s="107" t="str">
        <f t="shared" si="621"/>
        <v>KAY5+6-BOZ-KAY5+6-FF-246</v>
      </c>
      <c r="N913" s="105" t="str">
        <f>[4]SayfaKAY!M247</f>
        <v>Araçta ivme ve fren kaybı var</v>
      </c>
      <c r="O913" s="166" t="str">
        <f>[4]SayfaKAY!P247</f>
        <v>B-Hız veya güç azalması</v>
      </c>
      <c r="P913" s="166" t="str">
        <f>[4]SayfaKAY!Q247</f>
        <v>B(Servisten çekmeye etki eden arıza)</v>
      </c>
      <c r="Q913" s="166" t="str">
        <f>[4]SayfaKAY!R247</f>
        <v>N.A(Yaralanma yok)</v>
      </c>
      <c r="R913" s="132" t="str" cm="1">
        <f t="array" ref="R913">IF([4]SayfaKAY!U247="","",_xlfn.IFS([4]SayfaKAY!U247="Bozankaya","Bozankaya",[4]SayfaKAY!U247="Müşteri","Customer",[4]SayfaKAY!U247="Tedarikçi","Equipment Supplier"))</f>
        <v>Equipment Supplier</v>
      </c>
      <c r="S913" s="204" t="str">
        <f>[4]SayfaKAY!N247</f>
        <v>Medcom yazılım yükledi  sorun giderildi</v>
      </c>
      <c r="T913" s="133" t="str">
        <f>[4]SayfaKAY!AD247</f>
        <v/>
      </c>
      <c r="U913" s="132" t="str">
        <f>[4]SayfaKAY!W247</f>
        <v>Evet</v>
      </c>
      <c r="V913" s="108" t="str">
        <f>[4]SayfaKAY!AZ247</f>
        <v/>
      </c>
      <c r="W913" s="136">
        <f t="shared" si="622"/>
        <v>45530</v>
      </c>
      <c r="X913" s="137" t="str">
        <f t="shared" si="623"/>
        <v>08:24</v>
      </c>
      <c r="Y913" s="235">
        <f>[4]SayfaKAY!AE247</f>
        <v>45530.350451388898</v>
      </c>
      <c r="Z913" s="109" t="str">
        <f t="shared" si="624"/>
        <v/>
      </c>
      <c r="AA913" s="110" t="str">
        <f t="shared" si="625"/>
        <v/>
      </c>
      <c r="AB913" s="182" t="str">
        <f>[4]SayfaKAY!BA247</f>
        <v/>
      </c>
      <c r="AC913" s="257" t="str">
        <f t="shared" si="626"/>
        <v/>
      </c>
      <c r="AD913" s="111" t="str">
        <f t="shared" si="627"/>
        <v/>
      </c>
      <c r="AE913" s="111" t="str">
        <f t="shared" si="628"/>
        <v/>
      </c>
      <c r="AF913" s="235" t="str">
        <f>[4]SayfaKAY!BA247</f>
        <v/>
      </c>
      <c r="AG913" s="179" t="str">
        <f>[4]SayfaKAY!S247</f>
        <v>(II) Aynı Araçta Tekrarlayan Arıza</v>
      </c>
      <c r="AH913" s="178" t="str">
        <f t="shared" si="629"/>
        <v>Bu Arıza Aracın Servise Verilmesine Engel</v>
      </c>
      <c r="AI913" s="163" t="str">
        <f>[4]SayfaKAY!AV247</f>
        <v/>
      </c>
      <c r="AJ913" s="164" t="str">
        <f t="shared" si="630"/>
        <v/>
      </c>
      <c r="AK913" s="164" t="str">
        <f t="shared" si="631"/>
        <v/>
      </c>
      <c r="AL913" s="112" t="str">
        <f>[4]SayfaKAY!AX247</f>
        <v/>
      </c>
      <c r="AM913" s="257" t="str" cm="1">
        <f t="array" ref="AM913">IFERROR(IF(AND(P913&lt;&gt;"D(Arıza Değil)",AH913="Bu Arıza Aracın Servise Verilmesine Engel Değil"),
IF(Z913-F913&gt;0,(AB913-Y913)*24*60,
IF(OR(AND(G913&gt;$AS$1,G913&lt;$AT$1),AND(G913&gt;$AU$1,G913&lt;$AV$1)),
(AF913-H913)*24*60,     BH:BH0)),        AN913),0)</f>
        <v/>
      </c>
      <c r="AN913" s="257" t="str">
        <f t="shared" si="632"/>
        <v/>
      </c>
      <c r="AO913" s="174" t="str">
        <f>[4]SayfaKAY!AG247</f>
        <v/>
      </c>
      <c r="AP913" s="174" t="str">
        <f>[4]SayfaKAY!AI247</f>
        <v>0</v>
      </c>
      <c r="AQ913" s="174" t="str">
        <f>[4]SayfaKAY!AQ247</f>
        <v/>
      </c>
      <c r="AR913" s="174" t="str">
        <f>[4]SayfaKAY!AH247</f>
        <v>0</v>
      </c>
      <c r="AS913" s="174" t="str">
        <f>[4]SayfaKAY!AJ247</f>
        <v/>
      </c>
      <c r="AT913" s="175" t="str">
        <f>[4]SayfaKAY!AM247</f>
        <v/>
      </c>
      <c r="AU913" s="176" t="str">
        <f>[4]SayfaKAY!AL247</f>
        <v/>
      </c>
      <c r="AV913" s="176" t="str">
        <f>[4]SayfaKAY!AP247</f>
        <v/>
      </c>
      <c r="AW913" s="177" t="str">
        <f>[4]SayfaKAY!AT247</f>
        <v/>
      </c>
      <c r="AX913" s="194" t="str">
        <f t="shared" si="633"/>
        <v/>
      </c>
      <c r="AY913" s="168"/>
      <c r="AZ913" s="167"/>
      <c r="BA913" s="113"/>
      <c r="BB913" s="171" t="str">
        <f>IF($AQ$1="X", IF(AND(G913&gt;=$AS$1,G913&lt;=$AT$1),IF(P913&lt;&gt;"D(Arıza Değil)",AC913,0), IF(AND(G913&gt;=$AU$1,G913&lt;=$AV$1),IF(P913&lt;&gt;"D(Arıza Değil)",AC913,0), "")), "")</f>
        <v/>
      </c>
      <c r="BC913" s="114"/>
      <c r="BD913" s="114"/>
      <c r="BE913" s="114"/>
      <c r="BF913" s="114"/>
      <c r="BG913" s="114"/>
      <c r="BH913" s="114" t="str">
        <f>IFERROR(FRACAS!AN250, "Hata Var")</f>
        <v/>
      </c>
      <c r="BI913" s="114"/>
      <c r="BJ913" s="114"/>
      <c r="BK913" s="105" t="str">
        <f>[4]SayfaKAY!AW247</f>
        <v/>
      </c>
      <c r="BL913" s="105" t="str">
        <f>[4]SayfaKAY!V247</f>
        <v>MEDCOM SP. Z O.O.</v>
      </c>
      <c r="BM913" s="114"/>
      <c r="BN913" s="171" t="str">
        <f t="shared" si="634"/>
        <v>x yok</v>
      </c>
      <c r="BO913" s="171" t="str">
        <f t="shared" si="635"/>
        <v>aynı gün giderilen arıza</v>
      </c>
      <c r="BP913" s="171" t="e">
        <f t="shared" si="636"/>
        <v>#VALUE!</v>
      </c>
      <c r="BQ913" s="226">
        <f t="shared" si="637"/>
        <v>45559.649999951944</v>
      </c>
      <c r="BR913" s="226" t="e">
        <f t="shared" si="638"/>
        <v>#VALUE!</v>
      </c>
      <c r="BS913" s="226" t="e">
        <f t="shared" si="639"/>
        <v>#VALUE!</v>
      </c>
      <c r="BT913" s="114"/>
      <c r="BU913" s="242"/>
      <c r="BV913" s="233">
        <f t="shared" si="640"/>
        <v>-1</v>
      </c>
      <c r="BW913" s="226" t="str">
        <f t="shared" si="641"/>
        <v>Hayır, çakışma yok</v>
      </c>
      <c r="BX913" s="229"/>
      <c r="BY913" s="247">
        <f t="shared" si="642"/>
        <v>31.638645833299961</v>
      </c>
      <c r="BZ913" s="247" t="e">
        <f t="shared" si="643"/>
        <v>#VALUE!</v>
      </c>
      <c r="CA913" s="247" t="e">
        <f t="shared" si="644"/>
        <v>#VALUE!</v>
      </c>
      <c r="CB913" s="213"/>
      <c r="CC913" s="211"/>
      <c r="CD913" s="196"/>
      <c r="CE913" s="213">
        <v>246</v>
      </c>
      <c r="CF913" s="182">
        <f t="shared" si="645"/>
        <v>45498.711805555598</v>
      </c>
      <c r="CG913" s="182" t="str">
        <f t="shared" si="646"/>
        <v/>
      </c>
      <c r="CH913" s="196"/>
      <c r="CI913" s="196"/>
      <c r="CJ913" s="196"/>
      <c r="CK913" s="196" t="e">
        <f t="shared" si="647"/>
        <v>#VALUE!</v>
      </c>
      <c r="CL913" s="196">
        <f t="shared" si="648"/>
        <v>31.638645833299961</v>
      </c>
      <c r="CM913" s="196" t="e">
        <f t="shared" si="649"/>
        <v>#VALUE!</v>
      </c>
      <c r="CN913" s="114"/>
      <c r="CO913" s="115" t="str">
        <f t="shared" si="650"/>
        <v/>
      </c>
      <c r="CP913" s="116" t="e">
        <f t="shared" si="651"/>
        <v>#VALUE!</v>
      </c>
      <c r="CQ913" s="117">
        <f t="shared" si="652"/>
        <v>0.71180555559840286</v>
      </c>
      <c r="CR913" s="117">
        <f t="shared" si="653"/>
        <v>45530.350451388898</v>
      </c>
      <c r="CS913" s="117" t="str">
        <f t="shared" si="654"/>
        <v/>
      </c>
      <c r="CT913" s="118">
        <f t="shared" si="655"/>
        <v>65562679.649999954</v>
      </c>
      <c r="CU913" s="118" t="e">
        <f t="shared" si="656"/>
        <v>#VALUE!</v>
      </c>
      <c r="CV913" s="118" t="e">
        <f t="shared" si="657"/>
        <v>#VALUE!</v>
      </c>
      <c r="CW913" s="119" t="e">
        <f t="shared" si="658"/>
        <v>#VALUE!</v>
      </c>
    </row>
    <row r="914" spans="1:101" ht="118.5" customHeight="1" x14ac:dyDescent="0.3">
      <c r="A914" s="160" t="str">
        <f>[4]SayfaKAY!C248</f>
        <v>KAY5+6</v>
      </c>
      <c r="B914" s="104" t="str">
        <f>[4]SayfaKAY!D248</f>
        <v>3879(8)</v>
      </c>
      <c r="C914" s="105" t="str">
        <f>[4]SayfaKAY!E248</f>
        <v>MA</v>
      </c>
      <c r="D914" s="105">
        <f>[4]SayfaKAY!F248</f>
        <v>38000</v>
      </c>
      <c r="E914" s="106" t="str">
        <f>[4]SayfaKAY!G248</f>
        <v>BOZ-KAY5+6-FF-247</v>
      </c>
      <c r="F914" s="193">
        <f t="shared" si="619"/>
        <v>45498</v>
      </c>
      <c r="G914" s="135">
        <f t="shared" si="620"/>
        <v>0.71250000000145519</v>
      </c>
      <c r="H914" s="235">
        <f>[4]SayfaKAY!H248</f>
        <v>45498.712500000001</v>
      </c>
      <c r="I914" s="104" t="str">
        <f>[4]SayfaKAY!I248</f>
        <v>Hat/Line</v>
      </c>
      <c r="J914" s="103" t="str">
        <f>IF([4]SayfaKAY!J248="","",IF([4]SayfaKAY!J248="Müşteri","Notified by Customer","Notified by Bozankaya"))</f>
        <v>Notified by Customer</v>
      </c>
      <c r="K914" s="103" t="e">
        <f>VLOOKUP([4]SayfaKAY!L248,#REF!,2,FALSE)</f>
        <v>#REF!</v>
      </c>
      <c r="L914" s="165" t="str">
        <f>[4]SayfaKAY!X248</f>
        <v>MEDCOM SP. Z O.O.</v>
      </c>
      <c r="M914" s="107" t="str">
        <f t="shared" si="621"/>
        <v>KAY5+6-BOZ-KAY5+6-FF-247</v>
      </c>
      <c r="N914" s="105" t="str">
        <f>[4]SayfaKAY!M248</f>
        <v>Araçta ivme ve fren kaybı var</v>
      </c>
      <c r="O914" s="166" t="str">
        <f>[4]SayfaKAY!P248</f>
        <v>B-Hız veya güç azalması</v>
      </c>
      <c r="P914" s="166" t="str">
        <f>[4]SayfaKAY!Q248</f>
        <v>B(Servisten çekmeye etki eden arıza)</v>
      </c>
      <c r="Q914" s="166" t="str">
        <f>[4]SayfaKAY!R248</f>
        <v>N.A(Yaralanma yok)</v>
      </c>
      <c r="R914" s="132" t="str" cm="1">
        <f t="array" ref="R914">IF([4]SayfaKAY!U248="","",_xlfn.IFS([4]SayfaKAY!U248="Bozankaya","Bozankaya",[4]SayfaKAY!U248="Müşteri","Customer",[4]SayfaKAY!U248="Tedarikçi","Equipment Supplier"))</f>
        <v>Equipment Supplier</v>
      </c>
      <c r="S914" s="204" t="str">
        <f>[4]SayfaKAY!N248</f>
        <v>Medcom yazılım yükledi</v>
      </c>
      <c r="T914" s="133" t="str">
        <f>[4]SayfaKAY!AD248</f>
        <v>Yeni yazılım yüklendi</v>
      </c>
      <c r="U914" s="132" t="str">
        <f>[4]SayfaKAY!W248</f>
        <v>Evet</v>
      </c>
      <c r="V914" s="108">
        <f>[4]SayfaKAY!AZ248</f>
        <v>2</v>
      </c>
      <c r="W914" s="136">
        <f t="shared" si="622"/>
        <v>45530</v>
      </c>
      <c r="X914" s="137" t="str">
        <f t="shared" si="623"/>
        <v>08:22</v>
      </c>
      <c r="Y914" s="235">
        <f>[4]SayfaKAY!AE248</f>
        <v>45530.348854166703</v>
      </c>
      <c r="Z914" s="192">
        <f t="shared" si="624"/>
        <v>45530</v>
      </c>
      <c r="AA914" s="110" t="str">
        <f t="shared" si="625"/>
        <v>15:00</v>
      </c>
      <c r="AB914" s="182">
        <f>[4]SayfaKAY!BA248</f>
        <v>45530.625</v>
      </c>
      <c r="AC914" s="257">
        <f t="shared" si="626"/>
        <v>45953.999999997905</v>
      </c>
      <c r="AD914" s="111">
        <f t="shared" si="627"/>
        <v>45530</v>
      </c>
      <c r="AE914" s="111" t="str">
        <f t="shared" si="628"/>
        <v>15:00</v>
      </c>
      <c r="AF914" s="235">
        <f>[4]SayfaKAY!BA248</f>
        <v>45530.625</v>
      </c>
      <c r="AG914" s="179" t="str">
        <f>[4]SayfaKAY!S248</f>
        <v>(II) Aynı Araçta Tekrarlayan Arıza</v>
      </c>
      <c r="AH914" s="178" t="str">
        <f t="shared" si="629"/>
        <v>Bu Arıza Aracın Servise Verilmesine Engel</v>
      </c>
      <c r="AI914" s="163" t="str">
        <f>[4]SayfaKAY!AV248</f>
        <v/>
      </c>
      <c r="AJ914" s="164" t="str">
        <f t="shared" si="630"/>
        <v/>
      </c>
      <c r="AK914" s="164" t="str">
        <f t="shared" si="631"/>
        <v/>
      </c>
      <c r="AL914" s="112" t="str">
        <f>[4]SayfaKAY!AX248</f>
        <v/>
      </c>
      <c r="AM914" s="257" cm="1">
        <f t="array" ref="AM914">IFERROR(IF(AND(P914&lt;&gt;"D(Arıza Değil)",AH914="Bu Arıza Aracın Servise Verilmesine Engel Değil"),
IF(Z914-F914&gt;0,(AB914-Y914)*24*60,
IF(OR(AND(G914&gt;$AS$1,G914&lt;$AT$1),AND(G914&gt;$AU$1,G914&lt;$AV$1)),
(AF914-H914)*24*60,     BH:BH0)),        AN914),0)</f>
        <v>45953.999999997905</v>
      </c>
      <c r="AN914" s="257">
        <f t="shared" si="632"/>
        <v>45953.999999997905</v>
      </c>
      <c r="AO914" s="174" t="str">
        <f>[4]SayfaKAY!AG248</f>
        <v>Medcom</v>
      </c>
      <c r="AP914" s="174" t="str">
        <f>[4]SayfaKAY!AI248</f>
        <v>E110-7659</v>
      </c>
      <c r="AQ914" s="174" t="str">
        <f>[4]SayfaKAY!AQ248</f>
        <v/>
      </c>
      <c r="AR914" s="174" t="str">
        <f>[4]SayfaKAY!AH248</f>
        <v>MEDCOM SICAKLIK SENSÖRÜ</v>
      </c>
      <c r="AS914" s="174">
        <f>[4]SayfaKAY!AJ248</f>
        <v>1</v>
      </c>
      <c r="AT914" s="175" t="str">
        <f>[4]SayfaKAY!AM248</f>
        <v/>
      </c>
      <c r="AU914" s="176" t="str">
        <f>[4]SayfaKAY!AL248</f>
        <v/>
      </c>
      <c r="AV914" s="176" t="str">
        <f>[4]SayfaKAY!AP248</f>
        <v/>
      </c>
      <c r="AW914" s="177" t="str">
        <f>[4]SayfaKAY!AT248</f>
        <v/>
      </c>
      <c r="AX914" s="194">
        <f t="shared" si="633"/>
        <v>1010987.9999999539</v>
      </c>
      <c r="AY914" s="168"/>
      <c r="AZ914" s="167"/>
      <c r="BA914" s="113"/>
      <c r="BB914" s="171"/>
      <c r="BC914" s="114"/>
      <c r="BD914" s="114"/>
      <c r="BE914" s="114"/>
      <c r="BF914" s="114"/>
      <c r="BG914" s="114"/>
      <c r="BH914" s="114" t="str">
        <f>IFERROR(FRACAS!AN251, "Hata Var")</f>
        <v/>
      </c>
      <c r="BI914" s="114"/>
      <c r="BJ914" s="114"/>
      <c r="BK914" s="105" t="str">
        <f>[4]SayfaKAY!AW248</f>
        <v/>
      </c>
      <c r="BL914" s="105" t="str">
        <f>[4]SayfaKAY!V248</f>
        <v>MEDCOM SP. Z O.O.</v>
      </c>
      <c r="BM914" s="114"/>
      <c r="BN914" s="171" t="str">
        <f t="shared" si="634"/>
        <v>x yok</v>
      </c>
      <c r="BO914" s="171" t="str">
        <f t="shared" si="635"/>
        <v>aynı gün giderilen arıza</v>
      </c>
      <c r="BP914" s="171" t="str">
        <f t="shared" si="636"/>
        <v>Bir günden fazla süren arıza</v>
      </c>
      <c r="BQ914" s="226">
        <f t="shared" si="637"/>
        <v>45556.350000050152</v>
      </c>
      <c r="BR914" s="226">
        <f t="shared" si="638"/>
        <v>397.6499999477528</v>
      </c>
      <c r="BS914" s="226">
        <f t="shared" si="639"/>
        <v>45953.999999997905</v>
      </c>
      <c r="BT914" s="114"/>
      <c r="BU914" s="242"/>
      <c r="BV914" s="233">
        <f t="shared" si="640"/>
        <v>13</v>
      </c>
      <c r="BW914" s="226" t="str">
        <f t="shared" si="641"/>
        <v>Evet, çakışma var</v>
      </c>
      <c r="BX914" s="229"/>
      <c r="BY914" s="247">
        <f t="shared" si="642"/>
        <v>31.636354166701494</v>
      </c>
      <c r="BZ914" s="247">
        <f t="shared" si="643"/>
        <v>0.27614583329705056</v>
      </c>
      <c r="CA914" s="247">
        <f t="shared" si="644"/>
        <v>31.912499999998545</v>
      </c>
      <c r="CB914" s="213"/>
      <c r="CC914" s="211"/>
      <c r="CD914" s="196"/>
      <c r="CE914" s="213">
        <v>247</v>
      </c>
      <c r="CF914" s="182">
        <f t="shared" si="645"/>
        <v>45498.712500000001</v>
      </c>
      <c r="CG914" s="182">
        <f t="shared" si="646"/>
        <v>45530.625</v>
      </c>
      <c r="CH914" s="196"/>
      <c r="CI914" s="196"/>
      <c r="CJ914" s="196"/>
      <c r="CK914" s="196">
        <f t="shared" si="647"/>
        <v>0.27614583329705056</v>
      </c>
      <c r="CL914" s="196">
        <f t="shared" si="648"/>
        <v>31.636354166701494</v>
      </c>
      <c r="CM914" s="196">
        <f t="shared" si="649"/>
        <v>31.912499999998545</v>
      </c>
      <c r="CN914" s="114"/>
      <c r="CO914" s="115">
        <f t="shared" si="650"/>
        <v>45953.999999997905</v>
      </c>
      <c r="CP914" s="116">
        <f t="shared" si="651"/>
        <v>16.568749997823033</v>
      </c>
      <c r="CQ914" s="117">
        <f t="shared" si="652"/>
        <v>0.71250000000145519</v>
      </c>
      <c r="CR914" s="117">
        <f t="shared" si="653"/>
        <v>45530.348854166703</v>
      </c>
      <c r="CS914" s="117">
        <f t="shared" si="654"/>
        <v>45530.625</v>
      </c>
      <c r="CT914" s="118">
        <f t="shared" si="655"/>
        <v>65562676.350000054</v>
      </c>
      <c r="CU914" s="118">
        <f t="shared" si="656"/>
        <v>397.6499999477528</v>
      </c>
      <c r="CV914" s="118">
        <f t="shared" si="657"/>
        <v>65563074</v>
      </c>
      <c r="CW914" s="119">
        <f t="shared" si="658"/>
        <v>0.99999393484814414</v>
      </c>
    </row>
    <row r="915" spans="1:101" ht="118.5" customHeight="1" x14ac:dyDescent="0.3">
      <c r="A915" s="160" t="str">
        <f>[4]SayfaKAY!C361</f>
        <v>KAY5+6</v>
      </c>
      <c r="B915" s="104" t="str">
        <f>[4]SayfaKAY!D361</f>
        <v>3874(3)</v>
      </c>
      <c r="C915" s="105" t="str">
        <f>[4]SayfaKAY!E361</f>
        <v>MA</v>
      </c>
      <c r="D915" s="105">
        <f>[4]SayfaKAY!F361</f>
        <v>80332</v>
      </c>
      <c r="E915" s="106" t="str">
        <f>[4]SayfaKAY!G361</f>
        <v>BOZ-KAY5+6-FF-360</v>
      </c>
      <c r="F915" s="134">
        <f t="shared" si="619"/>
        <v>45498</v>
      </c>
      <c r="G915" s="135">
        <f t="shared" si="620"/>
        <v>0.45972222220007097</v>
      </c>
      <c r="H915" s="235">
        <f>[4]SayfaKAY!H361</f>
        <v>45498.4597222222</v>
      </c>
      <c r="I915" s="104" t="str">
        <f>[4]SayfaKAY!I361</f>
        <v>Hat/Line</v>
      </c>
      <c r="J915" s="103" t="str">
        <f>IF([4]SayfaKAY!J361="","",IF([4]SayfaKAY!J361="Müşteri","Notified by Customer","Notified by Bozankaya"))</f>
        <v>Notified by Customer</v>
      </c>
      <c r="K915" s="103" t="e">
        <f>VLOOKUP([4]SayfaKAY!L361,#REF!,2,FALSE)</f>
        <v>#REF!</v>
      </c>
      <c r="L915" s="165" t="str">
        <f>[4]SayfaKAY!X361</f>
        <v>ATAK ULAŞIM SAN.TİC.LTD.ŞTİ.</v>
      </c>
      <c r="M915" s="107" t="str">
        <f t="shared" si="621"/>
        <v>KAY5+6-BOZ-KAY5+6-FF-360</v>
      </c>
      <c r="N915" s="105" t="str">
        <f>[4]SayfaKAY!M361</f>
        <v>SAHA DENETİMİNDE 3874 NUMARALI ARACIN KAPI ÜSTÜ EKRANLARININ ÇALIŞMADIĞI GÖRÜLMÜŞTÜR.</v>
      </c>
      <c r="O915" s="166" t="str">
        <f>[4]SayfaKAY!P361</f>
        <v>C-Uyarı, sürüş devamlılığı</v>
      </c>
      <c r="P915" s="166" t="str">
        <f>[4]SayfaKAY!Q361</f>
        <v>B(Servisten çekmeye etki eden arıza)</v>
      </c>
      <c r="Q915" s="166" t="str">
        <f>[4]SayfaKAY!R361</f>
        <v>N.A(Yaralanma yok)</v>
      </c>
      <c r="R915" s="132" t="str" cm="1">
        <f t="array" ref="R915">IF([4]SayfaKAY!U361="","",_xlfn.IFS([4]SayfaKAY!U361="Bozankaya","Bozankaya",[4]SayfaKAY!U361="Müşteri","Customer",[4]SayfaKAY!U361="Tedarikçi","Equipment Supplier"))</f>
        <v>Equipment Supplier</v>
      </c>
      <c r="S915" s="204" t="str">
        <f>[4]SayfaKAY!N361</f>
        <v>KONTROL EDİLDİ SORUN GÖRÜLMEDİ.</v>
      </c>
      <c r="T915" s="133" t="str">
        <f>[4]SayfaKAY!AD361</f>
        <v>*Arıza çözülecek</v>
      </c>
      <c r="U915" s="132" t="str">
        <f>[4]SayfaKAY!W361</f>
        <v>Evet</v>
      </c>
      <c r="V915" s="108">
        <f>[4]SayfaKAY!AZ361</f>
        <v>2</v>
      </c>
      <c r="W915" s="136">
        <f t="shared" si="622"/>
        <v>45498</v>
      </c>
      <c r="X915" s="137" t="str">
        <f t="shared" si="623"/>
        <v>11:30</v>
      </c>
      <c r="Y915" s="235">
        <f>[4]SayfaKAY!AE361</f>
        <v>45498.479166666701</v>
      </c>
      <c r="Z915" s="109">
        <f t="shared" si="624"/>
        <v>45498</v>
      </c>
      <c r="AA915" s="110" t="str">
        <f t="shared" si="625"/>
        <v>13:00</v>
      </c>
      <c r="AB915" s="182">
        <f>[4]SayfaKAY!BA361</f>
        <v>45498.541666666701</v>
      </c>
      <c r="AC915" s="257">
        <f t="shared" si="626"/>
        <v>118.00000008079223</v>
      </c>
      <c r="AD915" s="111">
        <f t="shared" si="627"/>
        <v>45498</v>
      </c>
      <c r="AE915" s="111" t="str">
        <f t="shared" si="628"/>
        <v>13:00</v>
      </c>
      <c r="AF915" s="235">
        <f>[4]SayfaKAY!BA361</f>
        <v>45498.541666666701</v>
      </c>
      <c r="AG915" s="179" t="str">
        <f>[4]SayfaKAY!S361</f>
        <v>(III) Farklı Araçlarda Tekrarlayan Arıza</v>
      </c>
      <c r="AH915" s="178" t="str">
        <f t="shared" si="629"/>
        <v>Bu Arıza Aracın Servise Verilmesine Engel</v>
      </c>
      <c r="AI915" s="163" t="str">
        <f>[4]SayfaKAY!AV361</f>
        <v/>
      </c>
      <c r="AJ915" s="164" t="str">
        <f t="shared" si="630"/>
        <v/>
      </c>
      <c r="AK915" s="164" t="str">
        <f t="shared" si="631"/>
        <v/>
      </c>
      <c r="AL915" s="112" t="str">
        <f>[4]SayfaKAY!AX361</f>
        <v/>
      </c>
      <c r="AM915" s="257" cm="1">
        <f t="array" ref="AM915">IFERROR(IF(AND(P915&lt;&gt;"D(Arıza Değil)",AH915="Bu Arıza Aracın Servise Verilmesine Engel Değil"),
IF(Z915-F915&gt;0,(AB915-Y915)*24*60,
IF(OR(AND(G915&gt;$AS$1,G915&lt;$AT$1),AND(G915&gt;$AU$1,G915&lt;$AV$1)),
(AF915-H915)*24*60,     BH:BH0)),        AN915),0)</f>
        <v>118.00000008079223</v>
      </c>
      <c r="AN915" s="257">
        <f t="shared" si="632"/>
        <v>118.00000008079223</v>
      </c>
      <c r="AO915" s="174" t="str">
        <f>[4]SayfaKAY!AG361</f>
        <v>Atak</v>
      </c>
      <c r="AP915" s="174" t="str">
        <f>[4]SayfaKAY!AI361</f>
        <v>E410-7003</v>
      </c>
      <c r="AQ915" s="174" t="str">
        <f>[4]SayfaKAY!AQ361</f>
        <v/>
      </c>
      <c r="AR915" s="174" t="str">
        <f>[4]SayfaKAY!AH361</f>
        <v>STRETCH LCD EKRAN</v>
      </c>
      <c r="AS915" s="174">
        <f>[4]SayfaKAY!AJ361</f>
        <v>3</v>
      </c>
      <c r="AT915" s="175" t="str">
        <f>[4]SayfaKAY!AM361</f>
        <v/>
      </c>
      <c r="AU915" s="176" t="str">
        <f>[4]SayfaKAY!AL361</f>
        <v/>
      </c>
      <c r="AV915" s="176" t="str">
        <f>[4]SayfaKAY!AP361</f>
        <v/>
      </c>
      <c r="AW915" s="177" t="str">
        <f>[4]SayfaKAY!AT361</f>
        <v/>
      </c>
      <c r="AX915" s="194">
        <f t="shared" si="633"/>
        <v>2596.0000017774291</v>
      </c>
      <c r="AY915" s="168"/>
      <c r="AZ915" s="167"/>
      <c r="BA915" s="113"/>
      <c r="BB915" s="171" t="str">
        <f>IF($AQ$1="X", IF(AND(G915&gt;=$AS$1,G915&lt;=$AT$1),IF(P915&lt;&gt;"D(Arıza Değil)",AC915,0), IF(AND(G915&gt;=$AU$1,G915&lt;=$AV$1),IF(P915&lt;&gt;"D(Arıza Değil)",AC915,0), "")), "")</f>
        <v/>
      </c>
      <c r="BC915" s="114"/>
      <c r="BD915" s="114"/>
      <c r="BE915" s="114"/>
      <c r="BF915" s="114"/>
      <c r="BG915" s="114"/>
      <c r="BH915" s="114" t="str">
        <f>IFERROR(FRACAS!AN364, "Hata Var")</f>
        <v/>
      </c>
      <c r="BI915" s="114"/>
      <c r="BJ915" s="114"/>
      <c r="BK915" s="105" t="str">
        <f>[4]SayfaKAY!AW361</f>
        <v/>
      </c>
      <c r="BL915" s="105" t="str">
        <f>[4]SayfaKAY!V361</f>
        <v>ATAK ULAŞIM SAN.TİC.LTD.ŞTİ.</v>
      </c>
      <c r="BM915" s="114"/>
      <c r="BN915" s="171" t="str">
        <f t="shared" si="634"/>
        <v>x yok</v>
      </c>
      <c r="BO915" s="171" t="b">
        <f t="shared" si="635"/>
        <v>0</v>
      </c>
      <c r="BP915" s="171" t="b">
        <f t="shared" si="636"/>
        <v>0</v>
      </c>
      <c r="BQ915" s="226">
        <f t="shared" si="637"/>
        <v>28.000000080792233</v>
      </c>
      <c r="BR915" s="226">
        <f t="shared" si="638"/>
        <v>90</v>
      </c>
      <c r="BS915" s="226">
        <f t="shared" si="639"/>
        <v>118.00000008079223</v>
      </c>
      <c r="BT915" s="114"/>
      <c r="BU915" s="242"/>
      <c r="BV915" s="233">
        <f t="shared" si="640"/>
        <v>10</v>
      </c>
      <c r="BW915" s="226" t="str">
        <f t="shared" si="641"/>
        <v>Evet, çakışma var</v>
      </c>
      <c r="BX915" s="229"/>
      <c r="BY915" s="247">
        <f t="shared" si="642"/>
        <v>1.9444444500550162E-2</v>
      </c>
      <c r="BZ915" s="247">
        <f t="shared" si="643"/>
        <v>6.25E-2</v>
      </c>
      <c r="CA915" s="247">
        <f t="shared" si="644"/>
        <v>8.1944444500550162E-2</v>
      </c>
      <c r="CB915" s="213"/>
      <c r="CC915" s="211"/>
      <c r="CD915" s="196"/>
      <c r="CE915" s="213">
        <v>360</v>
      </c>
      <c r="CF915" s="182">
        <f t="shared" si="645"/>
        <v>45498.4597222222</v>
      </c>
      <c r="CG915" s="182">
        <f t="shared" si="646"/>
        <v>45498.541666666701</v>
      </c>
      <c r="CH915" s="196"/>
      <c r="CI915" s="196"/>
      <c r="CJ915" s="196"/>
      <c r="CK915" s="196">
        <f t="shared" si="647"/>
        <v>6.25E-2</v>
      </c>
      <c r="CL915" s="196">
        <f t="shared" si="648"/>
        <v>1.9444444500550162E-2</v>
      </c>
      <c r="CM915" s="196">
        <f t="shared" si="649"/>
        <v>8.1944444500550162E-2</v>
      </c>
      <c r="CN915" s="114"/>
      <c r="CO915" s="115">
        <f t="shared" si="650"/>
        <v>118.00000008079223</v>
      </c>
      <c r="CP915" s="116">
        <f t="shared" si="651"/>
        <v>3.75</v>
      </c>
      <c r="CQ915" s="117">
        <f t="shared" si="652"/>
        <v>0.45972222220007097</v>
      </c>
      <c r="CR915" s="117">
        <f t="shared" si="653"/>
        <v>45498.479166666701</v>
      </c>
      <c r="CS915" s="117">
        <f t="shared" si="654"/>
        <v>45498.541666666701</v>
      </c>
      <c r="CT915" s="118">
        <f t="shared" si="655"/>
        <v>65517148.000000082</v>
      </c>
      <c r="CU915" s="118">
        <f t="shared" si="656"/>
        <v>90</v>
      </c>
      <c r="CV915" s="118">
        <f t="shared" si="657"/>
        <v>65517238.000000082</v>
      </c>
      <c r="CW915" s="119">
        <f t="shared" si="658"/>
        <v>0.99999862631571867</v>
      </c>
    </row>
    <row r="916" spans="1:101" ht="118.5" customHeight="1" x14ac:dyDescent="0.3">
      <c r="A916" s="160" t="str">
        <f>[4]SayfaKAY!C244</f>
        <v>KAY5+6</v>
      </c>
      <c r="B916" s="104" t="str">
        <f>[4]SayfaKAY!D244</f>
        <v>3874(3)</v>
      </c>
      <c r="C916" s="105" t="str">
        <f>[4]SayfaKAY!E244</f>
        <v>MA</v>
      </c>
      <c r="D916" s="105">
        <f>[4]SayfaKAY!F244</f>
        <v>80200</v>
      </c>
      <c r="E916" s="106" t="str">
        <f>[4]SayfaKAY!G244</f>
        <v>BOZ-KAY5+6-FF-243</v>
      </c>
      <c r="F916" s="193">
        <f t="shared" si="619"/>
        <v>45497</v>
      </c>
      <c r="G916" s="135">
        <f t="shared" si="620"/>
        <v>0.27500000000145519</v>
      </c>
      <c r="H916" s="235">
        <f>[4]SayfaKAY!H244</f>
        <v>45497.275000000001</v>
      </c>
      <c r="I916" s="104" t="str">
        <f>[4]SayfaKAY!I244</f>
        <v>Hat/Line</v>
      </c>
      <c r="J916" s="103" t="str">
        <f>IF([4]SayfaKAY!J244="","",IF([4]SayfaKAY!J244="Müşteri","Notified by Customer","Notified by Bozankaya"))</f>
        <v>Notified by Customer</v>
      </c>
      <c r="K916" s="103" t="e">
        <f>VLOOKUP([4]SayfaKAY!L244,#REF!,2,FALSE)</f>
        <v>#REF!</v>
      </c>
      <c r="L916" s="165" t="str">
        <f>[4]SayfaKAY!X244</f>
        <v>ATAK ULAŞIM SAN.TİC.LTD.ŞTİ.</v>
      </c>
      <c r="M916" s="107" t="str">
        <f t="shared" si="621"/>
        <v>KAY5+6-BOZ-KAY5+6-FF-243</v>
      </c>
      <c r="N916" s="105" t="str">
        <f>[4]SayfaKAY!M244</f>
        <v>Kapı üzeri ekran aktif değil</v>
      </c>
      <c r="O916" s="166" t="str">
        <f>[4]SayfaKAY!P244</f>
        <v>C-Uyarı, sürüş devamlılığı</v>
      </c>
      <c r="P916" s="166" t="str">
        <f>[4]SayfaKAY!Q244</f>
        <v>C(Sisteme etki etmeyen arıza)</v>
      </c>
      <c r="Q916" s="166" t="str">
        <f>[4]SayfaKAY!R244</f>
        <v>N.A(Yaralanma yok)</v>
      </c>
      <c r="R916" s="132" t="str" cm="1">
        <f t="array" ref="R916">IF([4]SayfaKAY!U244="","",_xlfn.IFS([4]SayfaKAY!U244="Bozankaya","Bozankaya",[4]SayfaKAY!U244="Müşteri","Customer",[4]SayfaKAY!U244="Tedarikçi","Equipment Supplier"))</f>
        <v>Equipment Supplier</v>
      </c>
      <c r="S916" s="204" t="str">
        <f>[4]SayfaKAY!N244</f>
        <v>Kontrol edildi sorun görülmedi</v>
      </c>
      <c r="T916" s="133" t="str">
        <f>[4]SayfaKAY!AD244</f>
        <v/>
      </c>
      <c r="U916" s="132" t="str">
        <f>[4]SayfaKAY!W244</f>
        <v>Evet</v>
      </c>
      <c r="V916" s="108" t="str">
        <f>[4]SayfaKAY!AZ244</f>
        <v/>
      </c>
      <c r="W916" s="136">
        <f t="shared" si="622"/>
        <v>45530</v>
      </c>
      <c r="X916" s="137" t="str">
        <f t="shared" si="623"/>
        <v>07:58</v>
      </c>
      <c r="Y916" s="235">
        <f>[4]SayfaKAY!AE244</f>
        <v>45530.332106481503</v>
      </c>
      <c r="Z916" s="192" t="str">
        <f t="shared" si="624"/>
        <v/>
      </c>
      <c r="AA916" s="110" t="str">
        <f t="shared" si="625"/>
        <v/>
      </c>
      <c r="AB916" s="182" t="str">
        <f>[4]SayfaKAY!BA244</f>
        <v/>
      </c>
      <c r="AC916" s="257" t="str">
        <f t="shared" si="626"/>
        <v/>
      </c>
      <c r="AD916" s="111" t="str">
        <f t="shared" si="627"/>
        <v/>
      </c>
      <c r="AE916" s="111" t="str">
        <f t="shared" si="628"/>
        <v/>
      </c>
      <c r="AF916" s="235" t="str">
        <f>[4]SayfaKAY!BA244</f>
        <v/>
      </c>
      <c r="AG916" s="179" t="str">
        <f>[4]SayfaKAY!S244</f>
        <v>(III) Farklı Araçlarda Tekrarlayan Arıza</v>
      </c>
      <c r="AH916" s="178" t="str">
        <f t="shared" si="629"/>
        <v>Bu Arıza Aracın Servise Verilmesine Engel Değil</v>
      </c>
      <c r="AI916" s="163" t="str">
        <f>[4]SayfaKAY!AV244</f>
        <v/>
      </c>
      <c r="AJ916" s="164" t="str">
        <f t="shared" si="630"/>
        <v/>
      </c>
      <c r="AK916" s="164" t="str">
        <f t="shared" si="631"/>
        <v/>
      </c>
      <c r="AL916" s="112" t="str">
        <f>[4]SayfaKAY!AX244</f>
        <v/>
      </c>
      <c r="AM916" s="257" cm="1">
        <f t="array" ref="AM916">IFERROR(IF(AND(P916&lt;&gt;"D(Arıza Değil)",AH916="Bu Arıza Aracın Servise Verilmesine Engel Değil"),
IF(Z916-F916&gt;0,(AB916-Y916)*24*60,
IF(OR(AND(G916&gt;$AS$1,G916&lt;$AT$1),AND(G916&gt;$AU$1,G916&lt;$AV$1)),
(AF916-H916)*24*60,     BH:BH0)),        AN916),0)</f>
        <v>0</v>
      </c>
      <c r="AN916" s="257" t="str">
        <f t="shared" si="632"/>
        <v/>
      </c>
      <c r="AO916" s="174" t="str">
        <f>[4]SayfaKAY!AG244</f>
        <v/>
      </c>
      <c r="AP916" s="174" t="str">
        <f>[4]SayfaKAY!AI244</f>
        <v>E410-7003</v>
      </c>
      <c r="AQ916" s="174" t="str">
        <f>[4]SayfaKAY!AQ244</f>
        <v/>
      </c>
      <c r="AR916" s="174" t="str">
        <f>[4]SayfaKAY!AH244</f>
        <v>STRETCH LCD EKRAN</v>
      </c>
      <c r="AS916" s="174" t="str">
        <f>[4]SayfaKAY!AJ244</f>
        <v/>
      </c>
      <c r="AT916" s="175" t="str">
        <f>[4]SayfaKAY!AM244</f>
        <v/>
      </c>
      <c r="AU916" s="176" t="str">
        <f>[4]SayfaKAY!AL244</f>
        <v/>
      </c>
      <c r="AV916" s="176" t="str">
        <f>[4]SayfaKAY!AP244</f>
        <v/>
      </c>
      <c r="AW916" s="177" t="str">
        <f>[4]SayfaKAY!AT244</f>
        <v/>
      </c>
      <c r="AX916" s="194" t="str">
        <f t="shared" si="633"/>
        <v/>
      </c>
      <c r="AY916" s="168"/>
      <c r="AZ916" s="167"/>
      <c r="BA916" s="113"/>
      <c r="BB916" s="171"/>
      <c r="BC916" s="114"/>
      <c r="BD916" s="114"/>
      <c r="BE916" s="114"/>
      <c r="BF916" s="114"/>
      <c r="BG916" s="114"/>
      <c r="BH916" s="114" t="str">
        <f>IFERROR(FRACAS!AN247, "Hata Var")</f>
        <v/>
      </c>
      <c r="BI916" s="114"/>
      <c r="BJ916" s="114"/>
      <c r="BK916" s="105" t="str">
        <f>[4]SayfaKAY!AW244</f>
        <v/>
      </c>
      <c r="BL916" s="105" t="str">
        <f>[4]SayfaKAY!V244</f>
        <v>ATAK ULAŞIM SAN.TİC.LTD.ŞTİ.</v>
      </c>
      <c r="BM916" s="114"/>
      <c r="BN916" s="171" t="str">
        <f t="shared" si="634"/>
        <v>x yok</v>
      </c>
      <c r="BO916" s="171" t="str">
        <f t="shared" si="635"/>
        <v>aynı gün giderilen arıza</v>
      </c>
      <c r="BP916" s="171" t="e">
        <f t="shared" si="636"/>
        <v>#VALUE!</v>
      </c>
      <c r="BQ916" s="226">
        <f t="shared" si="637"/>
        <v>47602.233333361801</v>
      </c>
      <c r="BR916" s="226" t="e">
        <f t="shared" si="638"/>
        <v>#VALUE!</v>
      </c>
      <c r="BS916" s="226" t="e">
        <f t="shared" si="639"/>
        <v>#VALUE!</v>
      </c>
      <c r="BT916" s="114"/>
      <c r="BU916" s="242"/>
      <c r="BV916" s="233">
        <f t="shared" si="640"/>
        <v>-1</v>
      </c>
      <c r="BW916" s="226" t="str">
        <f t="shared" si="641"/>
        <v>Hayır, çakışma yok</v>
      </c>
      <c r="BX916" s="229"/>
      <c r="BY916" s="247">
        <f t="shared" si="642"/>
        <v>33.057106481501251</v>
      </c>
      <c r="BZ916" s="247" t="e">
        <f t="shared" si="643"/>
        <v>#VALUE!</v>
      </c>
      <c r="CA916" s="247" t="e">
        <f t="shared" si="644"/>
        <v>#VALUE!</v>
      </c>
      <c r="CB916" s="213"/>
      <c r="CC916" s="211"/>
      <c r="CD916" s="196"/>
      <c r="CE916" s="213">
        <v>243</v>
      </c>
      <c r="CF916" s="182">
        <f t="shared" si="645"/>
        <v>45497.275000000001</v>
      </c>
      <c r="CG916" s="182" t="str">
        <f t="shared" si="646"/>
        <v/>
      </c>
      <c r="CH916" s="196"/>
      <c r="CI916" s="196"/>
      <c r="CJ916" s="196"/>
      <c r="CK916" s="196" t="e">
        <f t="shared" si="647"/>
        <v>#VALUE!</v>
      </c>
      <c r="CL916" s="196">
        <f t="shared" si="648"/>
        <v>33.057106481501251</v>
      </c>
      <c r="CM916" s="196" t="e">
        <f t="shared" si="649"/>
        <v>#VALUE!</v>
      </c>
      <c r="CN916" s="114"/>
      <c r="CO916" s="115" t="str">
        <f t="shared" si="650"/>
        <v/>
      </c>
      <c r="CP916" s="116" t="e">
        <f t="shared" si="651"/>
        <v>#VALUE!</v>
      </c>
      <c r="CQ916" s="117">
        <f t="shared" si="652"/>
        <v>0.27500000000145519</v>
      </c>
      <c r="CR916" s="117">
        <f t="shared" si="653"/>
        <v>45530.332106481503</v>
      </c>
      <c r="CS916" s="117" t="str">
        <f t="shared" si="654"/>
        <v/>
      </c>
      <c r="CT916" s="118">
        <f t="shared" si="655"/>
        <v>65563282.233333364</v>
      </c>
      <c r="CU916" s="118" t="e">
        <f t="shared" si="656"/>
        <v>#VALUE!</v>
      </c>
      <c r="CV916" s="118" t="e">
        <f t="shared" si="657"/>
        <v>#VALUE!</v>
      </c>
      <c r="CW916" s="119" t="e">
        <f t="shared" si="658"/>
        <v>#VALUE!</v>
      </c>
    </row>
    <row r="917" spans="1:101" ht="118.5" customHeight="1" x14ac:dyDescent="0.3">
      <c r="A917" s="160" t="str">
        <f>[4]SayfaKAY!C245</f>
        <v>KAY5+6</v>
      </c>
      <c r="B917" s="104" t="str">
        <f>[4]SayfaKAY!D245</f>
        <v>3880(9)</v>
      </c>
      <c r="C917" s="105" t="str">
        <f>[4]SayfaKAY!E245</f>
        <v>RA</v>
      </c>
      <c r="D917" s="105">
        <f>[4]SayfaKAY!F245</f>
        <v>32300</v>
      </c>
      <c r="E917" s="106" t="str">
        <f>[4]SayfaKAY!G245</f>
        <v>BOZ-KAY5+6-FF-244</v>
      </c>
      <c r="F917" s="134">
        <f t="shared" si="619"/>
        <v>45497</v>
      </c>
      <c r="G917" s="135">
        <f t="shared" si="620"/>
        <v>0.43125000000145519</v>
      </c>
      <c r="H917" s="235">
        <f>[4]SayfaKAY!H245</f>
        <v>45497.431250000001</v>
      </c>
      <c r="I917" s="104" t="str">
        <f>[4]SayfaKAY!I245</f>
        <v>Hat/Line</v>
      </c>
      <c r="J917" s="103" t="str">
        <f>IF([4]SayfaKAY!J245="","",IF([4]SayfaKAY!J245="Müşteri","Notified by Customer","Notified by Bozankaya"))</f>
        <v>Notified by Customer</v>
      </c>
      <c r="K917" s="103" t="e">
        <f>VLOOKUP([4]SayfaKAY!L245,#REF!,2,FALSE)</f>
        <v>#REF!</v>
      </c>
      <c r="L917" s="165" t="str">
        <f>[4]SayfaKAY!X245</f>
        <v>ELTESAN ELEKTRO MEKANİK SOĞUTMA SAN</v>
      </c>
      <c r="M917" s="107" t="str">
        <f t="shared" si="621"/>
        <v>KAY5+6-BOZ-KAY5+6-FF-244</v>
      </c>
      <c r="N917" s="105" t="str">
        <f>[4]SayfaKAY!M245</f>
        <v>yolcu bölümü sıcak yolcu şikayeti</v>
      </c>
      <c r="O917" s="166" t="str">
        <f>[4]SayfaKAY!P245</f>
        <v>C-Uyarı, sürüş devamlılığı</v>
      </c>
      <c r="P917" s="166" t="str">
        <f>[4]SayfaKAY!Q245</f>
        <v>B(Servisten çekmeye etki eden arıza)</v>
      </c>
      <c r="Q917" s="166" t="str">
        <f>[4]SayfaKAY!R245</f>
        <v>N.A(Yaralanma yok)</v>
      </c>
      <c r="R917" s="132" t="str" cm="1">
        <f t="array" ref="R917">IF([4]SayfaKAY!U245="","",_xlfn.IFS([4]SayfaKAY!U245="Bozankaya","Bozankaya",[4]SayfaKAY!U245="Müşteri","Customer",[4]SayfaKAY!U245="Tedarikçi","Equipment Supplier"))</f>
        <v>Equipment Supplier</v>
      </c>
      <c r="S917" s="204" t="str">
        <f>[4]SayfaKAY!N245</f>
        <v>kontrol edildi.sorun görülmedi</v>
      </c>
      <c r="T917" s="133" t="str">
        <f>[4]SayfaKAY!AD245</f>
        <v>*Arıza çözülecek</v>
      </c>
      <c r="U917" s="132" t="str">
        <f>[4]SayfaKAY!W245</f>
        <v>Evet</v>
      </c>
      <c r="V917" s="108">
        <f>[4]SayfaKAY!AZ245</f>
        <v>1</v>
      </c>
      <c r="W917" s="136">
        <f t="shared" si="622"/>
        <v>45497</v>
      </c>
      <c r="X917" s="137" t="str">
        <f t="shared" si="623"/>
        <v>11:00</v>
      </c>
      <c r="Y917" s="235">
        <f>[4]SayfaKAY!AE245</f>
        <v>45497.458333333299</v>
      </c>
      <c r="Z917" s="109">
        <f t="shared" si="624"/>
        <v>45497</v>
      </c>
      <c r="AA917" s="110" t="str">
        <f t="shared" si="625"/>
        <v>13:00</v>
      </c>
      <c r="AB917" s="182">
        <f>[4]SayfaKAY!BA245</f>
        <v>45497.541666666701</v>
      </c>
      <c r="AC917" s="257">
        <f t="shared" si="626"/>
        <v>159.00000004679896</v>
      </c>
      <c r="AD917" s="111">
        <f t="shared" si="627"/>
        <v>45497</v>
      </c>
      <c r="AE917" s="111" t="str">
        <f t="shared" si="628"/>
        <v>13:00</v>
      </c>
      <c r="AF917" s="235">
        <f>[4]SayfaKAY!BA245</f>
        <v>45497.541666666701</v>
      </c>
      <c r="AG917" s="179" t="str">
        <f>[4]SayfaKAY!S245</f>
        <v>(III) Farklı Araçlarda Tekrarlayan Arıza</v>
      </c>
      <c r="AH917" s="178" t="str">
        <f t="shared" si="629"/>
        <v>Bu Arıza Aracın Servise Verilmesine Engel</v>
      </c>
      <c r="AI917" s="163" t="str">
        <f>[4]SayfaKAY!AV245</f>
        <v/>
      </c>
      <c r="AJ917" s="164" t="str">
        <f t="shared" si="630"/>
        <v/>
      </c>
      <c r="AK917" s="164" t="str">
        <f t="shared" si="631"/>
        <v/>
      </c>
      <c r="AL917" s="112" t="str">
        <f>[4]SayfaKAY!AX245</f>
        <v/>
      </c>
      <c r="AM917" s="257" cm="1">
        <f t="array" ref="AM917">IFERROR(IF(AND(P917&lt;&gt;"D(Arıza Değil)",AH917="Bu Arıza Aracın Servise Verilmesine Engel Değil"),
IF(Z917-F917&gt;0,(AB917-Y917)*24*60,
IF(OR(AND(G917&gt;$AS$1,G917&lt;$AT$1),AND(G917&gt;$AU$1,G917&lt;$AV$1)),
(AF917-H917)*24*60,     BH:BH0)),        AN917),0)</f>
        <v>159.00000004679896</v>
      </c>
      <c r="AN917" s="257">
        <f t="shared" si="632"/>
        <v>159.00000004679896</v>
      </c>
      <c r="AO917" s="174" t="str">
        <f>[4]SayfaKAY!AG245</f>
        <v>Eltesan</v>
      </c>
      <c r="AP917" s="174" t="str">
        <f>[4]SayfaKAY!AI245</f>
        <v>H500-7240</v>
      </c>
      <c r="AQ917" s="174" t="str">
        <f>[4]SayfaKAY!AQ245</f>
        <v/>
      </c>
      <c r="AR917" s="174" t="str">
        <f>[4]SayfaKAY!AH245</f>
        <v>KLIMA UNITESİ /Eltesan/Hispacold 41,5 kW</v>
      </c>
      <c r="AS917" s="174" t="str">
        <f>[4]SayfaKAY!AJ245</f>
        <v/>
      </c>
      <c r="AT917" s="175" t="str">
        <f>[4]SayfaKAY!AM245</f>
        <v/>
      </c>
      <c r="AU917" s="176" t="str">
        <f>[4]SayfaKAY!AL245</f>
        <v/>
      </c>
      <c r="AV917" s="176" t="str">
        <f>[4]SayfaKAY!AP245</f>
        <v/>
      </c>
      <c r="AW917" s="177" t="str">
        <f>[4]SayfaKAY!AT245</f>
        <v/>
      </c>
      <c r="AX917" s="194">
        <f t="shared" si="633"/>
        <v>1749.0000005147886</v>
      </c>
      <c r="AY917" s="168"/>
      <c r="AZ917" s="167"/>
      <c r="BA917" s="113"/>
      <c r="BB917" s="171" t="str">
        <f>IF($AQ$1="X", IF(AND(G917&gt;=$AS$1,G917&lt;=$AT$1),IF(P917&lt;&gt;"D(Arıza Değil)",AC917,0), IF(AND(G917&gt;=$AU$1,G917&lt;=$AV$1),IF(P917&lt;&gt;"D(Arıza Değil)",AC917,0), "")), "")</f>
        <v/>
      </c>
      <c r="BC917" s="114"/>
      <c r="BD917" s="114"/>
      <c r="BE917" s="114"/>
      <c r="BF917" s="114"/>
      <c r="BG917" s="114"/>
      <c r="BH917" s="114" t="str">
        <f>IFERROR(FRACAS!AN248, "Hata Var")</f>
        <v/>
      </c>
      <c r="BI917" s="114"/>
      <c r="BJ917" s="114"/>
      <c r="BK917" s="105" t="str">
        <f>[4]SayfaKAY!AW245</f>
        <v/>
      </c>
      <c r="BL917" s="105" t="str">
        <f>[4]SayfaKAY!V245</f>
        <v>ELTESAN ELEKTRO MEKANİK SOĞUTMA SAN</v>
      </c>
      <c r="BM917" s="114"/>
      <c r="BN917" s="171" t="str">
        <f t="shared" si="634"/>
        <v>x yok</v>
      </c>
      <c r="BO917" s="171" t="b">
        <f t="shared" si="635"/>
        <v>0</v>
      </c>
      <c r="BP917" s="171" t="b">
        <f t="shared" si="636"/>
        <v>0</v>
      </c>
      <c r="BQ917" s="226">
        <f t="shared" si="637"/>
        <v>38.999999949010089</v>
      </c>
      <c r="BR917" s="226">
        <f t="shared" si="638"/>
        <v>120.00000009778887</v>
      </c>
      <c r="BS917" s="226">
        <f t="shared" si="639"/>
        <v>159.00000004679896</v>
      </c>
      <c r="BT917" s="114"/>
      <c r="BU917" s="242"/>
      <c r="BV917" s="233">
        <f t="shared" si="640"/>
        <v>10</v>
      </c>
      <c r="BW917" s="226" t="str">
        <f t="shared" si="641"/>
        <v>Evet, çakışma var</v>
      </c>
      <c r="BX917" s="229"/>
      <c r="BY917" s="247">
        <f t="shared" si="642"/>
        <v>2.7083333297923673E-2</v>
      </c>
      <c r="BZ917" s="247">
        <f t="shared" si="643"/>
        <v>8.3333333401242271E-2</v>
      </c>
      <c r="CA917" s="247">
        <f t="shared" si="644"/>
        <v>0.11041666669916594</v>
      </c>
      <c r="CB917" s="213"/>
      <c r="CC917" s="211"/>
      <c r="CD917" s="196"/>
      <c r="CE917" s="213">
        <v>244</v>
      </c>
      <c r="CF917" s="182">
        <f t="shared" si="645"/>
        <v>45497.431250000001</v>
      </c>
      <c r="CG917" s="182">
        <f t="shared" si="646"/>
        <v>45497.541666666701</v>
      </c>
      <c r="CH917" s="196"/>
      <c r="CI917" s="196"/>
      <c r="CJ917" s="196"/>
      <c r="CK917" s="196">
        <f t="shared" si="647"/>
        <v>8.3333333401242271E-2</v>
      </c>
      <c r="CL917" s="196">
        <f t="shared" si="648"/>
        <v>2.7083333297923673E-2</v>
      </c>
      <c r="CM917" s="196">
        <f t="shared" si="649"/>
        <v>0.11041666669916594</v>
      </c>
      <c r="CN917" s="114"/>
      <c r="CO917" s="115">
        <f t="shared" si="650"/>
        <v>159.00000004679896</v>
      </c>
      <c r="CP917" s="116">
        <f t="shared" si="651"/>
        <v>5.0000000040745363</v>
      </c>
      <c r="CQ917" s="117">
        <f t="shared" si="652"/>
        <v>0.43125000000145519</v>
      </c>
      <c r="CR917" s="117">
        <f t="shared" si="653"/>
        <v>45497.458333333299</v>
      </c>
      <c r="CS917" s="117">
        <f t="shared" si="654"/>
        <v>45497.541666666701</v>
      </c>
      <c r="CT917" s="118">
        <f t="shared" si="655"/>
        <v>65515718.999999948</v>
      </c>
      <c r="CU917" s="118">
        <f t="shared" si="656"/>
        <v>120.00000009778887</v>
      </c>
      <c r="CV917" s="118">
        <f t="shared" si="657"/>
        <v>65515839.000000045</v>
      </c>
      <c r="CW917" s="119">
        <f t="shared" si="658"/>
        <v>0.99999816838184585</v>
      </c>
    </row>
    <row r="918" spans="1:101" ht="118.5" customHeight="1" x14ac:dyDescent="0.3">
      <c r="A918" s="160" t="str">
        <f>[4]SayfaKAY!C348</f>
        <v>KAY5+6</v>
      </c>
      <c r="B918" s="104" t="str">
        <f>[4]SayfaKAY!D348</f>
        <v>3878(7)</v>
      </c>
      <c r="C918" s="105" t="str">
        <f>[4]SayfaKAY!E348</f>
        <v>MA</v>
      </c>
      <c r="D918" s="105">
        <f>[4]SayfaKAY!F348</f>
        <v>53786</v>
      </c>
      <c r="E918" s="106" t="str">
        <f>[4]SayfaKAY!G348</f>
        <v>BOZ-KAY5+6-FF-347</v>
      </c>
      <c r="F918" s="193">
        <f t="shared" si="619"/>
        <v>45497</v>
      </c>
      <c r="G918" s="135">
        <f t="shared" si="620"/>
        <v>0.54513888889778173</v>
      </c>
      <c r="H918" s="235">
        <f>[4]SayfaKAY!H348</f>
        <v>45497.545138888898</v>
      </c>
      <c r="I918" s="104" t="str">
        <f>[4]SayfaKAY!I348</f>
        <v>Hat/Line</v>
      </c>
      <c r="J918" s="103" t="str">
        <f>IF([4]SayfaKAY!J348="","",IF([4]SayfaKAY!J348="Müşteri","Notified by Customer","Notified by Bozankaya"))</f>
        <v>Notified by Customer</v>
      </c>
      <c r="K918" s="103" t="e">
        <f>VLOOKUP([4]SayfaKAY!L348,#REF!,2,FALSE)</f>
        <v>#REF!</v>
      </c>
      <c r="L918" s="165" t="str">
        <f>[4]SayfaKAY!X348</f>
        <v>ELTESAN ELEKTRO MEKANİK SOĞUTMA SAN</v>
      </c>
      <c r="M918" s="107" t="str">
        <f t="shared" si="621"/>
        <v>KAY5+6-BOZ-KAY5+6-FF-347</v>
      </c>
      <c r="N918" s="105" t="str">
        <f>[4]SayfaKAY!M348</f>
        <v>MA BÖLÜMÜ KLİMALAR ILIK ÜFLÜYOR SİGORTADAN RESETLENDİKTEN SONRA DÜZELİYOR BİR SÜRE SONRA TEKRAR ILIK ÜFLEMEYE BAŞLIYOR.</v>
      </c>
      <c r="O918" s="166" t="str">
        <f>[4]SayfaKAY!P348</f>
        <v>C-Uyarı, sürüş devamlılığı</v>
      </c>
      <c r="P918" s="166" t="str">
        <f>[4]SayfaKAY!Q348</f>
        <v>B(Servisten çekmeye etki eden arıza)</v>
      </c>
      <c r="Q918" s="166" t="str">
        <f>[4]SayfaKAY!R348</f>
        <v>N.A(Yaralanma yok)</v>
      </c>
      <c r="R918" s="132" t="str" cm="1">
        <f t="array" ref="R918">IF([4]SayfaKAY!U348="","",_xlfn.IFS([4]SayfaKAY!U348="Bozankaya","Bozankaya",[4]SayfaKAY!U348="Müşteri","Customer",[4]SayfaKAY!U348="Tedarikçi","Equipment Supplier"))</f>
        <v>Equipment Supplier</v>
      </c>
      <c r="S918" s="204" t="str">
        <f>[4]SayfaKAY!N348</f>
        <v>ARAÇ KONTROL EDİLDİ. SOĞUTMA SİSTEMİ ÇALIŞIYOR.</v>
      </c>
      <c r="T918" s="133" t="str">
        <f>[4]SayfaKAY!AD348</f>
        <v>*Arıza çözülecek</v>
      </c>
      <c r="U918" s="132" t="str">
        <f>[4]SayfaKAY!W348</f>
        <v>Evet</v>
      </c>
      <c r="V918" s="108">
        <f>[4]SayfaKAY!AZ348</f>
        <v>1</v>
      </c>
      <c r="W918" s="136">
        <f t="shared" si="622"/>
        <v>45497</v>
      </c>
      <c r="X918" s="137" t="str">
        <f t="shared" si="623"/>
        <v>14:00</v>
      </c>
      <c r="Y918" s="235">
        <f>[4]SayfaKAY!AE348</f>
        <v>45497.583333333299</v>
      </c>
      <c r="Z918" s="192">
        <f t="shared" si="624"/>
        <v>45497</v>
      </c>
      <c r="AA918" s="110" t="str">
        <f t="shared" si="625"/>
        <v>15:00</v>
      </c>
      <c r="AB918" s="182">
        <f>[4]SayfaKAY!BA348</f>
        <v>45497.625</v>
      </c>
      <c r="AC918" s="257">
        <f t="shared" si="626"/>
        <v>114.99999998719431</v>
      </c>
      <c r="AD918" s="111">
        <f t="shared" si="627"/>
        <v>45497</v>
      </c>
      <c r="AE918" s="111" t="str">
        <f t="shared" si="628"/>
        <v>15:00</v>
      </c>
      <c r="AF918" s="235">
        <f>[4]SayfaKAY!BA348</f>
        <v>45497.625</v>
      </c>
      <c r="AG918" s="179" t="str">
        <f>[4]SayfaKAY!S348</f>
        <v>(III) Farklı Araçlarda Tekrarlayan Arıza</v>
      </c>
      <c r="AH918" s="178" t="str">
        <f t="shared" si="629"/>
        <v>Bu Arıza Aracın Servise Verilmesine Engel</v>
      </c>
      <c r="AI918" s="163" t="str">
        <f>[4]SayfaKAY!AV348</f>
        <v/>
      </c>
      <c r="AJ918" s="164" t="str">
        <f t="shared" si="630"/>
        <v/>
      </c>
      <c r="AK918" s="164" t="str">
        <f t="shared" si="631"/>
        <v/>
      </c>
      <c r="AL918" s="112" t="str">
        <f>[4]SayfaKAY!AX348</f>
        <v/>
      </c>
      <c r="AM918" s="257" cm="1">
        <f t="array" ref="AM918">IFERROR(IF(AND(P918&lt;&gt;"D(Arıza Değil)",AH918="Bu Arıza Aracın Servise Verilmesine Engel Değil"),
IF(Z918-F918&gt;0,(AB918-Y918)*24*60,
IF(OR(AND(G918&gt;$AS$1,G918&lt;$AT$1),AND(G918&gt;$AU$1,G918&lt;$AV$1)),
(AF918-H918)*24*60,     BH:BH0)),        AN918),0)</f>
        <v>114.99999998719431</v>
      </c>
      <c r="AN918" s="257">
        <f t="shared" si="632"/>
        <v>114.99999998719431</v>
      </c>
      <c r="AO918" s="174" t="str">
        <f>[4]SayfaKAY!AG348</f>
        <v>Eltesan</v>
      </c>
      <c r="AP918" s="174" t="str">
        <f>[4]SayfaKAY!AI348</f>
        <v>H500-7240</v>
      </c>
      <c r="AQ918" s="174" t="str">
        <f>[4]SayfaKAY!AQ348</f>
        <v/>
      </c>
      <c r="AR918" s="174" t="str">
        <f>[4]SayfaKAY!AH348</f>
        <v>KLIMA UNITESİ /Eltesan/Hispacold 41,5 kW</v>
      </c>
      <c r="AS918" s="174">
        <f>[4]SayfaKAY!AJ348</f>
        <v>1</v>
      </c>
      <c r="AT918" s="175" t="str">
        <f>[4]SayfaKAY!AM348</f>
        <v/>
      </c>
      <c r="AU918" s="176" t="str">
        <f>[4]SayfaKAY!AL348</f>
        <v/>
      </c>
      <c r="AV918" s="176" t="str">
        <f>[4]SayfaKAY!AP348</f>
        <v/>
      </c>
      <c r="AW918" s="177" t="str">
        <f>[4]SayfaKAY!AT348</f>
        <v/>
      </c>
      <c r="AX918" s="194">
        <f t="shared" si="633"/>
        <v>1264.9999998591375</v>
      </c>
      <c r="AY918" s="168"/>
      <c r="AZ918" s="167"/>
      <c r="BA918" s="113"/>
      <c r="BB918" s="171"/>
      <c r="BC918" s="114"/>
      <c r="BD918" s="114"/>
      <c r="BE918" s="114"/>
      <c r="BF918" s="114"/>
      <c r="BG918" s="114"/>
      <c r="BH918" s="114" t="str">
        <f>IFERROR(FRACAS!AN351, "Hata Var")</f>
        <v/>
      </c>
      <c r="BI918" s="114"/>
      <c r="BJ918" s="114"/>
      <c r="BK918" s="105" t="str">
        <f>[4]SayfaKAY!AW348</f>
        <v/>
      </c>
      <c r="BL918" s="105" t="str">
        <f>[4]SayfaKAY!V348</f>
        <v>ELTESAN ELEKTRO MEKANİK SOĞUTMA SAN</v>
      </c>
      <c r="BM918" s="114"/>
      <c r="BN918" s="171" t="str">
        <f t="shared" si="634"/>
        <v>x yok</v>
      </c>
      <c r="BO918" s="171" t="b">
        <f t="shared" si="635"/>
        <v>0</v>
      </c>
      <c r="BP918" s="171" t="b">
        <f t="shared" si="636"/>
        <v>0</v>
      </c>
      <c r="BQ918" s="226">
        <f t="shared" si="637"/>
        <v>54.999999938299879</v>
      </c>
      <c r="BR918" s="226">
        <f t="shared" si="638"/>
        <v>60.000000048894435</v>
      </c>
      <c r="BS918" s="226">
        <f t="shared" si="639"/>
        <v>114.99999998719431</v>
      </c>
      <c r="BT918" s="114"/>
      <c r="BU918" s="242"/>
      <c r="BV918" s="233">
        <f t="shared" si="640"/>
        <v>9</v>
      </c>
      <c r="BW918" s="226" t="str">
        <f t="shared" si="641"/>
        <v>Evet, çakışma var</v>
      </c>
      <c r="BX918" s="229"/>
      <c r="BY918" s="247">
        <f t="shared" si="642"/>
        <v>3.8194444401597138E-2</v>
      </c>
      <c r="BZ918" s="247">
        <f t="shared" si="643"/>
        <v>4.1666666700621136E-2</v>
      </c>
      <c r="CA918" s="247">
        <f t="shared" si="644"/>
        <v>7.9861111102218274E-2</v>
      </c>
      <c r="CB918" s="213"/>
      <c r="CC918" s="211"/>
      <c r="CD918" s="196"/>
      <c r="CE918" s="213">
        <v>347</v>
      </c>
      <c r="CF918" s="182">
        <f t="shared" si="645"/>
        <v>45497.545138888898</v>
      </c>
      <c r="CG918" s="182">
        <f t="shared" si="646"/>
        <v>45497.625</v>
      </c>
      <c r="CH918" s="196"/>
      <c r="CI918" s="196"/>
      <c r="CJ918" s="196"/>
      <c r="CK918" s="196">
        <f t="shared" si="647"/>
        <v>4.1666666700621136E-2</v>
      </c>
      <c r="CL918" s="196">
        <f t="shared" si="648"/>
        <v>3.8194444401597138E-2</v>
      </c>
      <c r="CM918" s="196">
        <f t="shared" si="649"/>
        <v>7.9861111102218274E-2</v>
      </c>
      <c r="CN918" s="114"/>
      <c r="CO918" s="115">
        <f t="shared" si="650"/>
        <v>114.99999998719431</v>
      </c>
      <c r="CP918" s="116">
        <f t="shared" si="651"/>
        <v>2.5000000020372681</v>
      </c>
      <c r="CQ918" s="117">
        <f t="shared" si="652"/>
        <v>0.54513888889778173</v>
      </c>
      <c r="CR918" s="117">
        <f t="shared" si="653"/>
        <v>45497.583333333299</v>
      </c>
      <c r="CS918" s="117">
        <f t="shared" si="654"/>
        <v>45497.625</v>
      </c>
      <c r="CT918" s="118">
        <f t="shared" si="655"/>
        <v>65515734.99999994</v>
      </c>
      <c r="CU918" s="118">
        <f t="shared" si="656"/>
        <v>60.000000048894435</v>
      </c>
      <c r="CV918" s="118">
        <f t="shared" si="657"/>
        <v>65515794.999999985</v>
      </c>
      <c r="CW918" s="119">
        <f t="shared" si="658"/>
        <v>0.99999908419030792</v>
      </c>
    </row>
    <row r="919" spans="1:101" ht="118.5" customHeight="1" x14ac:dyDescent="0.3">
      <c r="A919" s="160" t="str">
        <f>[4]SayfaKAY!C235</f>
        <v>KAY5+6</v>
      </c>
      <c r="B919" s="104" t="str">
        <f>[4]SayfaKAY!D235</f>
        <v>3874(3)</v>
      </c>
      <c r="C919" s="105" t="str">
        <f>[4]SayfaKAY!E235</f>
        <v>MA</v>
      </c>
      <c r="D919" s="105">
        <f>[4]SayfaKAY!F235</f>
        <v>80100</v>
      </c>
      <c r="E919" s="106" t="str">
        <f>[4]SayfaKAY!G235</f>
        <v>BOZ-KAY5+6-FF-234</v>
      </c>
      <c r="F919" s="134">
        <f t="shared" si="619"/>
        <v>45496</v>
      </c>
      <c r="G919" s="135">
        <f t="shared" si="620"/>
        <v>0.31180555559694767</v>
      </c>
      <c r="H919" s="235">
        <f>[4]SayfaKAY!H235</f>
        <v>45496.311805555597</v>
      </c>
      <c r="I919" s="104" t="str">
        <f>[4]SayfaKAY!I235</f>
        <v>Hat/Line</v>
      </c>
      <c r="J919" s="103" t="str">
        <f>IF([4]SayfaKAY!J235="","",IF([4]SayfaKAY!J235="Müşteri","Notified by Customer","Notified by Bozankaya"))</f>
        <v>Notified by Customer</v>
      </c>
      <c r="K919" s="103" t="e">
        <f>VLOOKUP([4]SayfaKAY!L235,#REF!,2,FALSE)</f>
        <v>#REF!</v>
      </c>
      <c r="L919" s="165" t="str">
        <f>[4]SayfaKAY!X235</f>
        <v>ATAK ULAŞIM SAN.TİC.LTD.ŞTİ.</v>
      </c>
      <c r="M919" s="107" t="str">
        <f t="shared" si="621"/>
        <v>KAY5+6-BOZ-KAY5+6-FF-234</v>
      </c>
      <c r="N919" s="105" t="str">
        <f>[4]SayfaKAY!M235</f>
        <v>2 nolu kapı üstü yolcu bilgilendirme çalışmıyor</v>
      </c>
      <c r="O919" s="166" t="str">
        <f>[4]SayfaKAY!P235</f>
        <v>C-Uyarı, sürüş devamlılığı</v>
      </c>
      <c r="P919" s="166" t="str">
        <f>[4]SayfaKAY!Q235</f>
        <v>C(Sisteme etki etmeyen arıza)</v>
      </c>
      <c r="Q919" s="166" t="str">
        <f>[4]SayfaKAY!R235</f>
        <v>N.A(Yaralanma yok)</v>
      </c>
      <c r="R919" s="132" t="str" cm="1">
        <f t="array" ref="R919">IF([4]SayfaKAY!U235="","",_xlfn.IFS([4]SayfaKAY!U235="Bozankaya","Bozankaya",[4]SayfaKAY!U235="Müşteri","Customer",[4]SayfaKAY!U235="Tedarikçi","Equipment Supplier"))</f>
        <v>Equipment Supplier</v>
      </c>
      <c r="S919" s="204" t="str">
        <f>[4]SayfaKAY!N235</f>
        <v>Kontrol edildi sorun görülmedi</v>
      </c>
      <c r="T919" s="133" t="str">
        <f>[4]SayfaKAY!AD235</f>
        <v>*Ekipman değiştirilecek</v>
      </c>
      <c r="U919" s="132" t="str">
        <f>[4]SayfaKAY!W235</f>
        <v>Evet</v>
      </c>
      <c r="V919" s="108">
        <f>[4]SayfaKAY!AZ235</f>
        <v>2</v>
      </c>
      <c r="W919" s="136">
        <f t="shared" si="622"/>
        <v>45530</v>
      </c>
      <c r="X919" s="137" t="str">
        <f t="shared" si="623"/>
        <v>08:11</v>
      </c>
      <c r="Y919" s="235">
        <f>[4]SayfaKAY!AE235</f>
        <v>45530.341064814798</v>
      </c>
      <c r="Z919" s="109">
        <f t="shared" si="624"/>
        <v>45530</v>
      </c>
      <c r="AA919" s="110" t="str">
        <f t="shared" si="625"/>
        <v>10:30</v>
      </c>
      <c r="AB919" s="182">
        <f>[4]SayfaKAY!BA235</f>
        <v>45530.4375</v>
      </c>
      <c r="AC919" s="257">
        <f t="shared" si="626"/>
        <v>49140.999999940395</v>
      </c>
      <c r="AD919" s="111">
        <f t="shared" si="627"/>
        <v>45530</v>
      </c>
      <c r="AE919" s="111" t="str">
        <f t="shared" si="628"/>
        <v>10:30</v>
      </c>
      <c r="AF919" s="235">
        <f>[4]SayfaKAY!BA235</f>
        <v>45530.4375</v>
      </c>
      <c r="AG919" s="179" t="str">
        <f>[4]SayfaKAY!S235</f>
        <v>(III) Farklı Araçlarda Tekrarlayan Arıza</v>
      </c>
      <c r="AH919" s="178" t="str">
        <f t="shared" si="629"/>
        <v>Bu Arıza Aracın Servise Verilmesine Engel Değil</v>
      </c>
      <c r="AI919" s="163" t="str">
        <f>[4]SayfaKAY!AV235</f>
        <v/>
      </c>
      <c r="AJ919" s="164" t="str">
        <f t="shared" si="630"/>
        <v/>
      </c>
      <c r="AK919" s="164" t="str">
        <f t="shared" si="631"/>
        <v/>
      </c>
      <c r="AL919" s="112" t="str">
        <f>[4]SayfaKAY!AX235</f>
        <v/>
      </c>
      <c r="AM919" s="257" cm="1">
        <f t="array" ref="AM919">IFERROR(IF(AND(P919&lt;&gt;"D(Arıza Değil)",AH919="Bu Arıza Aracın Servise Verilmesine Engel Değil"),
IF(Z919-F919&gt;0,(AB919-Y919)*24*60,
IF(OR(AND(G919&gt;$AS$1,G919&lt;$AT$1),AND(G919&gt;$AU$1,G919&lt;$AV$1)),
(AF919-H919)*24*60,     BH:BH0)),        AN919),0)</f>
        <v>138.86666669044644</v>
      </c>
      <c r="AN919" s="257">
        <f t="shared" si="632"/>
        <v>49140.999999940395</v>
      </c>
      <c r="AO919" s="174" t="str">
        <f>[4]SayfaKAY!AG235</f>
        <v>Atak</v>
      </c>
      <c r="AP919" s="174" t="str">
        <f>[4]SayfaKAY!AI235</f>
        <v>E410-7003</v>
      </c>
      <c r="AQ919" s="174" t="str">
        <f>[4]SayfaKAY!AQ235</f>
        <v/>
      </c>
      <c r="AR919" s="174" t="str">
        <f>[4]SayfaKAY!AH235</f>
        <v>STRETCH LCD EKRAN</v>
      </c>
      <c r="AS919" s="174">
        <f>[4]SayfaKAY!AJ235</f>
        <v>1</v>
      </c>
      <c r="AT919" s="175" t="str">
        <f>[4]SayfaKAY!AM235</f>
        <v/>
      </c>
      <c r="AU919" s="176" t="str">
        <f>[4]SayfaKAY!AL235</f>
        <v/>
      </c>
      <c r="AV919" s="176" t="str">
        <f>[4]SayfaKAY!AP235</f>
        <v/>
      </c>
      <c r="AW919" s="177" t="str">
        <f>[4]SayfaKAY!AT235</f>
        <v/>
      </c>
      <c r="AX919" s="194">
        <f t="shared" si="633"/>
        <v>1081101.9999986887</v>
      </c>
      <c r="AY919" s="168"/>
      <c r="AZ919" s="167"/>
      <c r="BA919" s="113"/>
      <c r="BB919" s="171" t="str">
        <f>IF($AQ$1="X", IF(AND(G919&gt;=$AS$1,G919&lt;=$AT$1),IF(P919&lt;&gt;"D(Arıza Değil)",AC919,0), IF(AND(G919&gt;=$AU$1,G919&lt;=$AV$1),IF(P919&lt;&gt;"D(Arıza Değil)",AC919,0), "")), "")</f>
        <v/>
      </c>
      <c r="BC919" s="114"/>
      <c r="BD919" s="114"/>
      <c r="BE919" s="114"/>
      <c r="BF919" s="114"/>
      <c r="BG919" s="114"/>
      <c r="BH919" s="114" t="str">
        <f>IFERROR(FRACAS!AN238, "Hata Var")</f>
        <v/>
      </c>
      <c r="BI919" s="114"/>
      <c r="BJ919" s="114"/>
      <c r="BK919" s="105" t="str">
        <f>[4]SayfaKAY!AW235</f>
        <v/>
      </c>
      <c r="BL919" s="105" t="str">
        <f>[4]SayfaKAY!V235</f>
        <v>ATAK ULAŞIM SAN.TİC.LTD.ŞTİ.</v>
      </c>
      <c r="BM919" s="114"/>
      <c r="BN919" s="171" t="str">
        <f t="shared" si="634"/>
        <v>x yok</v>
      </c>
      <c r="BO919" s="171" t="str">
        <f t="shared" si="635"/>
        <v>aynı gün giderilen arıza</v>
      </c>
      <c r="BP919" s="171" t="str">
        <f t="shared" si="636"/>
        <v>Bir günden fazla süren arıza</v>
      </c>
      <c r="BQ919" s="226">
        <f t="shared" si="637"/>
        <v>49002.133333249949</v>
      </c>
      <c r="BR919" s="226">
        <f t="shared" si="638"/>
        <v>138.86666669044644</v>
      </c>
      <c r="BS919" s="226">
        <f t="shared" si="639"/>
        <v>49140.999999940395</v>
      </c>
      <c r="BT919" s="114"/>
      <c r="BU919" s="242"/>
      <c r="BV919" s="233">
        <f t="shared" si="640"/>
        <v>17</v>
      </c>
      <c r="BW919" s="226" t="str">
        <f t="shared" si="641"/>
        <v>Evet, çakışma var</v>
      </c>
      <c r="BX919" s="229"/>
      <c r="BY919" s="247">
        <f t="shared" si="642"/>
        <v>34.029259259201353</v>
      </c>
      <c r="BZ919" s="247">
        <f t="shared" si="643"/>
        <v>9.6435185201698914E-2</v>
      </c>
      <c r="CA919" s="247">
        <f t="shared" si="644"/>
        <v>34.125694444403052</v>
      </c>
      <c r="CB919" s="213"/>
      <c r="CC919" s="211"/>
      <c r="CD919" s="196"/>
      <c r="CE919" s="213">
        <v>234</v>
      </c>
      <c r="CF919" s="182">
        <f t="shared" si="645"/>
        <v>45496.311805555597</v>
      </c>
      <c r="CG919" s="182">
        <f t="shared" si="646"/>
        <v>45530.4375</v>
      </c>
      <c r="CH919" s="196"/>
      <c r="CI919" s="196"/>
      <c r="CJ919" s="196"/>
      <c r="CK919" s="196">
        <f t="shared" si="647"/>
        <v>9.6435185201698914E-2</v>
      </c>
      <c r="CL919" s="196">
        <f t="shared" si="648"/>
        <v>34.029259259201353</v>
      </c>
      <c r="CM919" s="196">
        <f t="shared" si="649"/>
        <v>34.125694444403052</v>
      </c>
      <c r="CN919" s="114"/>
      <c r="CO919" s="115">
        <f t="shared" si="650"/>
        <v>49140.999999940395</v>
      </c>
      <c r="CP919" s="116">
        <f t="shared" si="651"/>
        <v>5.7861111121019349</v>
      </c>
      <c r="CQ919" s="117">
        <f t="shared" si="652"/>
        <v>0.31180555559694767</v>
      </c>
      <c r="CR919" s="117">
        <f t="shared" si="653"/>
        <v>45530.341064814798</v>
      </c>
      <c r="CS919" s="117">
        <f t="shared" si="654"/>
        <v>45530.4375</v>
      </c>
      <c r="CT919" s="118">
        <f t="shared" si="655"/>
        <v>65563242.133333251</v>
      </c>
      <c r="CU919" s="118">
        <f t="shared" si="656"/>
        <v>138.86666669044644</v>
      </c>
      <c r="CV919" s="118">
        <f t="shared" si="657"/>
        <v>65563380.99999994</v>
      </c>
      <c r="CW919" s="119">
        <f t="shared" si="658"/>
        <v>0.9999978819477493</v>
      </c>
    </row>
    <row r="920" spans="1:101" ht="118.5" customHeight="1" x14ac:dyDescent="0.3">
      <c r="A920" s="160" t="str">
        <f>[4]SayfaKAY!C236</f>
        <v>KAY5+6</v>
      </c>
      <c r="B920" s="104" t="str">
        <f>[4]SayfaKAY!D236</f>
        <v>3874(3)</v>
      </c>
      <c r="C920" s="105" t="str">
        <f>[4]SayfaKAY!E236</f>
        <v>MA</v>
      </c>
      <c r="D920" s="105">
        <f>[4]SayfaKAY!F236</f>
        <v>80100</v>
      </c>
      <c r="E920" s="106" t="str">
        <f>[4]SayfaKAY!G236</f>
        <v>BOZ-KAY5+6-FF-235</v>
      </c>
      <c r="F920" s="193">
        <f t="shared" si="619"/>
        <v>45496</v>
      </c>
      <c r="G920" s="135">
        <f t="shared" si="620"/>
        <v>0.31458333329646848</v>
      </c>
      <c r="H920" s="235">
        <f>[4]SayfaKAY!H236</f>
        <v>45496.314583333296</v>
      </c>
      <c r="I920" s="104" t="str">
        <f>[4]SayfaKAY!I236</f>
        <v>Hat/Line</v>
      </c>
      <c r="J920" s="103" t="str">
        <f>IF([4]SayfaKAY!J236="","",IF([4]SayfaKAY!J236="Müşteri","Notified by Customer","Notified by Bozankaya"))</f>
        <v>Notified by Customer</v>
      </c>
      <c r="K920" s="103" t="e">
        <f>VLOOKUP([4]SayfaKAY!L236,#REF!,2,FALSE)</f>
        <v>#REF!</v>
      </c>
      <c r="L920" s="165" t="str">
        <f>[4]SayfaKAY!X236</f>
        <v>ATAK ULAŞIM SAN.TİC.LTD.ŞTİ.</v>
      </c>
      <c r="M920" s="107" t="str">
        <f t="shared" si="621"/>
        <v>KAY5+6-BOZ-KAY5+6-FF-235</v>
      </c>
      <c r="N920" s="105" t="str">
        <f>[4]SayfaKAY!M236</f>
        <v>5 nolu kapı üstü yolcu bilgilendirme sistemi çalışmıyor</v>
      </c>
      <c r="O920" s="166" t="str">
        <f>[4]SayfaKAY!P236</f>
        <v>C-Uyarı, sürüş devamlılığı</v>
      </c>
      <c r="P920" s="166" t="str">
        <f>[4]SayfaKAY!Q236</f>
        <v>C(Sisteme etki etmeyen arıza)</v>
      </c>
      <c r="Q920" s="166" t="str">
        <f>[4]SayfaKAY!R236</f>
        <v>N.A(Yaralanma yok)</v>
      </c>
      <c r="R920" s="132" t="str" cm="1">
        <f t="array" ref="R920">IF([4]SayfaKAY!U236="","",_xlfn.IFS([4]SayfaKAY!U236="Bozankaya","Bozankaya",[4]SayfaKAY!U236="Müşteri","Customer",[4]SayfaKAY!U236="Tedarikçi","Equipment Supplier"))</f>
        <v>Equipment Supplier</v>
      </c>
      <c r="S920" s="204" t="str">
        <f>[4]SayfaKAY!N236</f>
        <v>Kontrol edildi sorun görülmedi</v>
      </c>
      <c r="T920" s="133" t="str">
        <f>[4]SayfaKAY!AD236</f>
        <v>*Arıza çözülecek</v>
      </c>
      <c r="U920" s="132" t="str">
        <f>[4]SayfaKAY!W236</f>
        <v>Evet</v>
      </c>
      <c r="V920" s="108">
        <f>[4]SayfaKAY!AZ236</f>
        <v>1</v>
      </c>
      <c r="W920" s="136">
        <f t="shared" si="622"/>
        <v>45530</v>
      </c>
      <c r="X920" s="137" t="str">
        <f t="shared" si="623"/>
        <v>08:15</v>
      </c>
      <c r="Y920" s="235">
        <f>[4]SayfaKAY!AE236</f>
        <v>45530.343831018501</v>
      </c>
      <c r="Z920" s="192">
        <f t="shared" si="624"/>
        <v>45530</v>
      </c>
      <c r="AA920" s="110" t="str">
        <f t="shared" si="625"/>
        <v>10:30</v>
      </c>
      <c r="AB920" s="182">
        <f>[4]SayfaKAY!BA236</f>
        <v>45530.4375</v>
      </c>
      <c r="AC920" s="257">
        <f t="shared" si="626"/>
        <v>49137.000000053085</v>
      </c>
      <c r="AD920" s="111">
        <f t="shared" si="627"/>
        <v>45530</v>
      </c>
      <c r="AE920" s="111" t="str">
        <f t="shared" si="628"/>
        <v>10:30</v>
      </c>
      <c r="AF920" s="235">
        <f>[4]SayfaKAY!BA236</f>
        <v>45530.4375</v>
      </c>
      <c r="AG920" s="179" t="str">
        <f>[4]SayfaKAY!S236</f>
        <v>(III) Farklı Araçlarda Tekrarlayan Arıza</v>
      </c>
      <c r="AH920" s="178" t="str">
        <f t="shared" si="629"/>
        <v>Bu Arıza Aracın Servise Verilmesine Engel Değil</v>
      </c>
      <c r="AI920" s="163" t="str">
        <f>[4]SayfaKAY!AV236</f>
        <v/>
      </c>
      <c r="AJ920" s="164" t="str">
        <f t="shared" si="630"/>
        <v/>
      </c>
      <c r="AK920" s="164" t="str">
        <f t="shared" si="631"/>
        <v/>
      </c>
      <c r="AL920" s="112" t="str">
        <f>[4]SayfaKAY!AX236</f>
        <v/>
      </c>
      <c r="AM920" s="257" cm="1">
        <f t="array" ref="AM920">IFERROR(IF(AND(P920&lt;&gt;"D(Arıza Değil)",AH920="Bu Arıza Aracın Servise Verilmesine Engel Değil"),
IF(Z920-F920&gt;0,(AB920-Y920)*24*60,
IF(OR(AND(G920&gt;$AS$1,G920&lt;$AT$1),AND(G920&gt;$AU$1,G920&lt;$AV$1)),
(AF920-H920)*24*60,     BH:BH0)),        AN920),0)</f>
        <v>134.883333358448</v>
      </c>
      <c r="AN920" s="257">
        <f t="shared" si="632"/>
        <v>49137.000000053085</v>
      </c>
      <c r="AO920" s="174" t="str">
        <f>[4]SayfaKAY!AG236</f>
        <v>Atak</v>
      </c>
      <c r="AP920" s="174" t="str">
        <f>[4]SayfaKAY!AI236</f>
        <v>E410-7003</v>
      </c>
      <c r="AQ920" s="174" t="str">
        <f>[4]SayfaKAY!AQ236</f>
        <v/>
      </c>
      <c r="AR920" s="174" t="str">
        <f>[4]SayfaKAY!AH236</f>
        <v>STRETCH LCD EKRAN</v>
      </c>
      <c r="AS920" s="174">
        <f>[4]SayfaKAY!AJ236</f>
        <v>1</v>
      </c>
      <c r="AT920" s="175" t="str">
        <f>[4]SayfaKAY!AM236</f>
        <v/>
      </c>
      <c r="AU920" s="176" t="str">
        <f>[4]SayfaKAY!AL236</f>
        <v/>
      </c>
      <c r="AV920" s="176" t="str">
        <f>[4]SayfaKAY!AP236</f>
        <v/>
      </c>
      <c r="AW920" s="177" t="str">
        <f>[4]SayfaKAY!AT236</f>
        <v/>
      </c>
      <c r="AX920" s="194">
        <f t="shared" si="633"/>
        <v>540507.00000058394</v>
      </c>
      <c r="AY920" s="168"/>
      <c r="AZ920" s="167"/>
      <c r="BA920" s="113"/>
      <c r="BB920" s="171"/>
      <c r="BC920" s="114"/>
      <c r="BD920" s="114"/>
      <c r="BE920" s="114"/>
      <c r="BF920" s="114"/>
      <c r="BG920" s="114"/>
      <c r="BH920" s="114" t="str">
        <f>IFERROR(FRACAS!AN239, "Hata Var")</f>
        <v/>
      </c>
      <c r="BI920" s="114"/>
      <c r="BJ920" s="114"/>
      <c r="BK920" s="105" t="str">
        <f>[4]SayfaKAY!AW236</f>
        <v/>
      </c>
      <c r="BL920" s="105" t="str">
        <f>[4]SayfaKAY!V236</f>
        <v>ATAK ULAŞIM SAN.TİC.LTD.ŞTİ.</v>
      </c>
      <c r="BM920" s="114"/>
      <c r="BN920" s="171" t="str">
        <f t="shared" si="634"/>
        <v>x yok</v>
      </c>
      <c r="BO920" s="171" t="str">
        <f t="shared" si="635"/>
        <v>aynı gün giderilen arıza</v>
      </c>
      <c r="BP920" s="171" t="str">
        <f t="shared" si="636"/>
        <v>Bir günden fazla süren arıza</v>
      </c>
      <c r="BQ920" s="226">
        <f t="shared" si="637"/>
        <v>49002.116666694637</v>
      </c>
      <c r="BR920" s="226">
        <f t="shared" si="638"/>
        <v>134.883333358448</v>
      </c>
      <c r="BS920" s="226">
        <f t="shared" si="639"/>
        <v>49137.000000053085</v>
      </c>
      <c r="BT920" s="114"/>
      <c r="BU920" s="242"/>
      <c r="BV920" s="233">
        <f t="shared" si="640"/>
        <v>17</v>
      </c>
      <c r="BW920" s="226" t="str">
        <f t="shared" si="641"/>
        <v>Evet, çakışma var</v>
      </c>
      <c r="BX920" s="229"/>
      <c r="BY920" s="247">
        <f t="shared" si="642"/>
        <v>34.029247685204609</v>
      </c>
      <c r="BZ920" s="247">
        <f t="shared" si="643"/>
        <v>9.3668981498922221E-2</v>
      </c>
      <c r="CA920" s="247">
        <f t="shared" si="644"/>
        <v>34.122916666703532</v>
      </c>
      <c r="CB920" s="213"/>
      <c r="CC920" s="211"/>
      <c r="CD920" s="196"/>
      <c r="CE920" s="213">
        <v>235</v>
      </c>
      <c r="CF920" s="182">
        <f t="shared" si="645"/>
        <v>45496.314583333296</v>
      </c>
      <c r="CG920" s="182">
        <f t="shared" si="646"/>
        <v>45530.4375</v>
      </c>
      <c r="CH920" s="196"/>
      <c r="CI920" s="196"/>
      <c r="CJ920" s="196"/>
      <c r="CK920" s="196">
        <f t="shared" si="647"/>
        <v>9.3668981498922221E-2</v>
      </c>
      <c r="CL920" s="196">
        <f t="shared" si="648"/>
        <v>34.029247685204609</v>
      </c>
      <c r="CM920" s="196">
        <f t="shared" si="649"/>
        <v>34.122916666703532</v>
      </c>
      <c r="CN920" s="114"/>
      <c r="CO920" s="115">
        <f t="shared" si="650"/>
        <v>49137.000000053085</v>
      </c>
      <c r="CP920" s="116">
        <f t="shared" si="651"/>
        <v>5.6201388899353333</v>
      </c>
      <c r="CQ920" s="117">
        <f t="shared" si="652"/>
        <v>0.31458333329646848</v>
      </c>
      <c r="CR920" s="117">
        <f t="shared" si="653"/>
        <v>45530.343831018501</v>
      </c>
      <c r="CS920" s="117">
        <f t="shared" si="654"/>
        <v>45530.4375</v>
      </c>
      <c r="CT920" s="118">
        <f t="shared" si="655"/>
        <v>65563242.116666697</v>
      </c>
      <c r="CU920" s="118">
        <f t="shared" si="656"/>
        <v>134.883333358448</v>
      </c>
      <c r="CV920" s="118">
        <f t="shared" si="657"/>
        <v>65563377.000000052</v>
      </c>
      <c r="CW920" s="119">
        <f t="shared" si="658"/>
        <v>0.99999794270308318</v>
      </c>
    </row>
    <row r="921" spans="1:101" ht="118.5" customHeight="1" x14ac:dyDescent="0.3">
      <c r="A921" s="160" t="str">
        <f>[4]SayfaKAY!C237</f>
        <v>KAY5+6</v>
      </c>
      <c r="B921" s="104" t="str">
        <f>[4]SayfaKAY!D237</f>
        <v>3878(7)</v>
      </c>
      <c r="C921" s="105" t="str">
        <f>[4]SayfaKAY!E237</f>
        <v>RA</v>
      </c>
      <c r="D921" s="105">
        <f>[4]SayfaKAY!F237</f>
        <v>53600</v>
      </c>
      <c r="E921" s="106" t="str">
        <f>[4]SayfaKAY!G237</f>
        <v>BOZ-KAY5+6-FF-236</v>
      </c>
      <c r="F921" s="134">
        <f t="shared" si="619"/>
        <v>45496</v>
      </c>
      <c r="G921" s="135">
        <f t="shared" si="620"/>
        <v>0.3173611110978527</v>
      </c>
      <c r="H921" s="235">
        <f>[4]SayfaKAY!H237</f>
        <v>45496.317361111098</v>
      </c>
      <c r="I921" s="104" t="str">
        <f>[4]SayfaKAY!I237</f>
        <v>Hat/Line</v>
      </c>
      <c r="J921" s="103" t="str">
        <f>IF([4]SayfaKAY!J237="","",IF([4]SayfaKAY!J237="Müşteri","Notified by Customer","Notified by Bozankaya"))</f>
        <v>Notified by Customer</v>
      </c>
      <c r="K921" s="103" t="e">
        <f>VLOOKUP([4]SayfaKAY!L237,#REF!,2,FALSE)</f>
        <v>#REF!</v>
      </c>
      <c r="L921" s="165" t="str">
        <f>[4]SayfaKAY!X237</f>
        <v>ATAK ULAŞIM SAN.TİC.LTD.ŞTİ.</v>
      </c>
      <c r="M921" s="107" t="str">
        <f t="shared" si="621"/>
        <v>KAY5+6-BOZ-KAY5+6-FF-236</v>
      </c>
      <c r="N921" s="105" t="str">
        <f>[4]SayfaKAY!M237</f>
        <v>Araç içi yolcu bilgilendirme kapı üstü ekranlar çalışmıyor</v>
      </c>
      <c r="O921" s="166" t="str">
        <f>[4]SayfaKAY!P237</f>
        <v>C-Uyarı, sürüş devamlılığı</v>
      </c>
      <c r="P921" s="166" t="str">
        <f>[4]SayfaKAY!Q237</f>
        <v>C(Sisteme etki etmeyen arıza)</v>
      </c>
      <c r="Q921" s="166" t="str">
        <f>[4]SayfaKAY!R237</f>
        <v>N.A(Yaralanma yok)</v>
      </c>
      <c r="R921" s="132" t="str" cm="1">
        <f t="array" ref="R921">IF([4]SayfaKAY!U237="","",_xlfn.IFS([4]SayfaKAY!U237="Bozankaya","Bozankaya",[4]SayfaKAY!U237="Müşteri","Customer",[4]SayfaKAY!U237="Tedarikçi","Equipment Supplier"))</f>
        <v>Equipment Supplier</v>
      </c>
      <c r="S921" s="204" t="str">
        <f>[4]SayfaKAY!N237</f>
        <v>Kontrol edildi sorun görülmedi</v>
      </c>
      <c r="T921" s="133" t="str">
        <f>[4]SayfaKAY!AD237</f>
        <v>*Arıza çözülecek</v>
      </c>
      <c r="U921" s="132" t="str">
        <f>[4]SayfaKAY!W237</f>
        <v>Evet</v>
      </c>
      <c r="V921" s="108">
        <f>[4]SayfaKAY!AZ237</f>
        <v>1</v>
      </c>
      <c r="W921" s="136">
        <f t="shared" si="622"/>
        <v>45530</v>
      </c>
      <c r="X921" s="137" t="str">
        <f t="shared" si="623"/>
        <v>07:47</v>
      </c>
      <c r="Y921" s="235">
        <f>[4]SayfaKAY!AE237</f>
        <v>45530.324606481503</v>
      </c>
      <c r="Z921" s="109">
        <f t="shared" si="624"/>
        <v>45530</v>
      </c>
      <c r="AA921" s="110" t="str">
        <f t="shared" si="625"/>
        <v>10:30</v>
      </c>
      <c r="AB921" s="182">
        <f>[4]SayfaKAY!BA237</f>
        <v>45530.4375</v>
      </c>
      <c r="AC921" s="257">
        <f t="shared" si="626"/>
        <v>49133.000000019092</v>
      </c>
      <c r="AD921" s="111">
        <f t="shared" si="627"/>
        <v>45530</v>
      </c>
      <c r="AE921" s="111" t="str">
        <f t="shared" si="628"/>
        <v>10:30</v>
      </c>
      <c r="AF921" s="235">
        <f>[4]SayfaKAY!BA237</f>
        <v>45530.4375</v>
      </c>
      <c r="AG921" s="179" t="str">
        <f>[4]SayfaKAY!S237</f>
        <v>(III) Farklı Araçlarda Tekrarlayan Arıza</v>
      </c>
      <c r="AH921" s="178" t="str">
        <f t="shared" si="629"/>
        <v>Bu Arıza Aracın Servise Verilmesine Engel Değil</v>
      </c>
      <c r="AI921" s="163" t="str">
        <f>[4]SayfaKAY!AV237</f>
        <v/>
      </c>
      <c r="AJ921" s="164" t="str">
        <f t="shared" si="630"/>
        <v/>
      </c>
      <c r="AK921" s="164" t="str">
        <f t="shared" si="631"/>
        <v/>
      </c>
      <c r="AL921" s="112" t="str">
        <f>[4]SayfaKAY!AX237</f>
        <v/>
      </c>
      <c r="AM921" s="257" cm="1">
        <f t="array" ref="AM921">IFERROR(IF(AND(P921&lt;&gt;"D(Arıza Değil)",AH921="Bu Arıza Aracın Servise Verilmesine Engel Değil"),
IF(Z921-F921&gt;0,(AB921-Y921)*24*60,
IF(OR(AND(G921&gt;$AS$1,G921&lt;$AT$1),AND(G921&gt;$AU$1,G921&lt;$AV$1)),
(AF921-H921)*24*60,     BH:BH0)),        AN921),0)</f>
        <v>162.56666663568467</v>
      </c>
      <c r="AN921" s="257">
        <f t="shared" si="632"/>
        <v>49133.000000019092</v>
      </c>
      <c r="AO921" s="174" t="str">
        <f>[4]SayfaKAY!AG237</f>
        <v>Atak</v>
      </c>
      <c r="AP921" s="174" t="str">
        <f>[4]SayfaKAY!AI237</f>
        <v>E410-7003</v>
      </c>
      <c r="AQ921" s="174" t="str">
        <f>[4]SayfaKAY!AQ237</f>
        <v/>
      </c>
      <c r="AR921" s="174" t="str">
        <f>[4]SayfaKAY!AH237</f>
        <v>STRETCH LCD EKRAN</v>
      </c>
      <c r="AS921" s="174">
        <f>[4]SayfaKAY!AJ237</f>
        <v>1</v>
      </c>
      <c r="AT921" s="175" t="str">
        <f>[4]SayfaKAY!AM237</f>
        <v/>
      </c>
      <c r="AU921" s="176" t="str">
        <f>[4]SayfaKAY!AL237</f>
        <v/>
      </c>
      <c r="AV921" s="176" t="str">
        <f>[4]SayfaKAY!AP237</f>
        <v/>
      </c>
      <c r="AW921" s="177" t="str">
        <f>[4]SayfaKAY!AT237</f>
        <v/>
      </c>
      <c r="AX921" s="194">
        <f t="shared" si="633"/>
        <v>540463.00000021001</v>
      </c>
      <c r="AY921" s="168"/>
      <c r="AZ921" s="167"/>
      <c r="BA921" s="113"/>
      <c r="BB921" s="171" t="str">
        <f>IF($AQ$1="X", IF(AND(G921&gt;=$AS$1,G921&lt;=$AT$1),IF(P921&lt;&gt;"D(Arıza Değil)",AC921,0), IF(AND(G921&gt;=$AU$1,G921&lt;=$AV$1),IF(P921&lt;&gt;"D(Arıza Değil)",AC921,0), "")), "")</f>
        <v/>
      </c>
      <c r="BC921" s="114"/>
      <c r="BD921" s="114"/>
      <c r="BE921" s="114"/>
      <c r="BF921" s="114"/>
      <c r="BG921" s="114"/>
      <c r="BH921" s="114" t="str">
        <f>IFERROR(FRACAS!AN240, "Hata Var")</f>
        <v/>
      </c>
      <c r="BI921" s="114"/>
      <c r="BJ921" s="114"/>
      <c r="BK921" s="105" t="str">
        <f>[4]SayfaKAY!AW237</f>
        <v/>
      </c>
      <c r="BL921" s="105" t="str">
        <f>[4]SayfaKAY!V237</f>
        <v>ATAK ULAŞIM SAN.TİC.LTD.ŞTİ.</v>
      </c>
      <c r="BM921" s="114"/>
      <c r="BN921" s="171" t="str">
        <f t="shared" si="634"/>
        <v>x yok</v>
      </c>
      <c r="BO921" s="171" t="str">
        <f t="shared" si="635"/>
        <v>aynı gün giderilen arıza</v>
      </c>
      <c r="BP921" s="171" t="str">
        <f t="shared" si="636"/>
        <v>Bir günden fazla süren arıza</v>
      </c>
      <c r="BQ921" s="226">
        <f t="shared" si="637"/>
        <v>48970.433333383407</v>
      </c>
      <c r="BR921" s="226">
        <f t="shared" si="638"/>
        <v>162.56666663568467</v>
      </c>
      <c r="BS921" s="226">
        <f t="shared" si="639"/>
        <v>49133.000000019092</v>
      </c>
      <c r="BT921" s="114"/>
      <c r="BU921" s="242"/>
      <c r="BV921" s="233">
        <f t="shared" si="640"/>
        <v>9</v>
      </c>
      <c r="BW921" s="226" t="str">
        <f t="shared" si="641"/>
        <v>Evet, çakışma var</v>
      </c>
      <c r="BX921" s="229"/>
      <c r="BY921" s="247">
        <f t="shared" si="642"/>
        <v>34.007245370405144</v>
      </c>
      <c r="BZ921" s="247">
        <f t="shared" si="643"/>
        <v>0.11289351849700324</v>
      </c>
      <c r="CA921" s="247">
        <f t="shared" si="644"/>
        <v>34.120138888902147</v>
      </c>
      <c r="CB921" s="213"/>
      <c r="CC921" s="211"/>
      <c r="CD921" s="196"/>
      <c r="CE921" s="213">
        <v>236</v>
      </c>
      <c r="CF921" s="182">
        <f t="shared" si="645"/>
        <v>45496.317361111098</v>
      </c>
      <c r="CG921" s="182">
        <f t="shared" si="646"/>
        <v>45530.4375</v>
      </c>
      <c r="CH921" s="196"/>
      <c r="CI921" s="196"/>
      <c r="CJ921" s="196"/>
      <c r="CK921" s="196">
        <f t="shared" si="647"/>
        <v>0.11289351849700324</v>
      </c>
      <c r="CL921" s="196">
        <f t="shared" si="648"/>
        <v>34.007245370405144</v>
      </c>
      <c r="CM921" s="196">
        <f t="shared" si="649"/>
        <v>34.120138888902147</v>
      </c>
      <c r="CN921" s="114"/>
      <c r="CO921" s="115">
        <f t="shared" si="650"/>
        <v>49133.000000019092</v>
      </c>
      <c r="CP921" s="116">
        <f t="shared" si="651"/>
        <v>6.7736111098201945</v>
      </c>
      <c r="CQ921" s="117">
        <f t="shared" si="652"/>
        <v>0.3173611110978527</v>
      </c>
      <c r="CR921" s="117">
        <f t="shared" si="653"/>
        <v>45530.324606481503</v>
      </c>
      <c r="CS921" s="117">
        <f t="shared" si="654"/>
        <v>45530.4375</v>
      </c>
      <c r="CT921" s="118">
        <f t="shared" si="655"/>
        <v>65563210.433333382</v>
      </c>
      <c r="CU921" s="118">
        <f t="shared" si="656"/>
        <v>162.56666663568467</v>
      </c>
      <c r="CV921" s="118">
        <f t="shared" si="657"/>
        <v>65563373.000000022</v>
      </c>
      <c r="CW921" s="119">
        <f t="shared" si="658"/>
        <v>0.99999752046517432</v>
      </c>
    </row>
    <row r="922" spans="1:101" ht="118.5" customHeight="1" x14ac:dyDescent="0.3">
      <c r="A922" s="160" t="str">
        <f>[4]SayfaKAY!C238</f>
        <v>KAY5+6</v>
      </c>
      <c r="B922" s="104" t="str">
        <f>[4]SayfaKAY!D238</f>
        <v>3880(9)</v>
      </c>
      <c r="C922" s="105" t="str">
        <f>[4]SayfaKAY!E238</f>
        <v>RA</v>
      </c>
      <c r="D922" s="105">
        <f>[4]SayfaKAY!F238</f>
        <v>32250</v>
      </c>
      <c r="E922" s="106" t="str">
        <f>[4]SayfaKAY!G238</f>
        <v>BOZ-KAY5+6-FF-237</v>
      </c>
      <c r="F922" s="193">
        <f t="shared" si="619"/>
        <v>45496</v>
      </c>
      <c r="G922" s="135">
        <f t="shared" si="620"/>
        <v>0.31874999999854481</v>
      </c>
      <c r="H922" s="235">
        <f>[4]SayfaKAY!H238</f>
        <v>45496.318749999999</v>
      </c>
      <c r="I922" s="104" t="str">
        <f>[4]SayfaKAY!I238</f>
        <v>Hat/Line</v>
      </c>
      <c r="J922" s="103" t="str">
        <f>IF([4]SayfaKAY!J238="","",IF([4]SayfaKAY!J238="Müşteri","Notified by Customer","Notified by Bozankaya"))</f>
        <v>Notified by Customer</v>
      </c>
      <c r="K922" s="103" t="e">
        <f>VLOOKUP([4]SayfaKAY!L238,#REF!,2,FALSE)</f>
        <v>#REF!</v>
      </c>
      <c r="L922" s="165" t="str">
        <f>[4]SayfaKAY!X238</f>
        <v>ATAK ULAŞIM SAN.TİC.LTD.ŞTİ.</v>
      </c>
      <c r="M922" s="107" t="str">
        <f t="shared" si="621"/>
        <v>KAY5+6-BOZ-KAY5+6-FF-237</v>
      </c>
      <c r="N922" s="105" t="str">
        <f>[4]SayfaKAY!M238</f>
        <v>6 nolu kapı üstü yolcu bilgilendirme sistemi çalışmıyor</v>
      </c>
      <c r="O922" s="166" t="str">
        <f>[4]SayfaKAY!P238</f>
        <v>C-Uyarı, sürüş devamlılığı</v>
      </c>
      <c r="P922" s="166" t="str">
        <f>[4]SayfaKAY!Q238</f>
        <v>B(Servisten çekmeye etki eden arıza)</v>
      </c>
      <c r="Q922" s="166" t="str">
        <f>[4]SayfaKAY!R238</f>
        <v>N.A(Yaralanma yok)</v>
      </c>
      <c r="R922" s="132" t="str" cm="1">
        <f t="array" ref="R922">IF([4]SayfaKAY!U238="","",_xlfn.IFS([4]SayfaKAY!U238="Bozankaya","Bozankaya",[4]SayfaKAY!U238="Müşteri","Customer",[4]SayfaKAY!U238="Tedarikçi","Equipment Supplier"))</f>
        <v>Equipment Supplier</v>
      </c>
      <c r="S922" s="204" t="str">
        <f>[4]SayfaKAY!N238</f>
        <v>kontrol edildi.sorun görülmedi</v>
      </c>
      <c r="T922" s="133" t="str">
        <f>[4]SayfaKAY!AD238</f>
        <v>*Arıza çözülecek</v>
      </c>
      <c r="U922" s="132" t="str">
        <f>[4]SayfaKAY!W238</f>
        <v>Evet</v>
      </c>
      <c r="V922" s="108">
        <f>[4]SayfaKAY!AZ238</f>
        <v>1</v>
      </c>
      <c r="W922" s="136">
        <f t="shared" si="622"/>
        <v>45496</v>
      </c>
      <c r="X922" s="137" t="str">
        <f t="shared" si="623"/>
        <v>08:00</v>
      </c>
      <c r="Y922" s="235">
        <f>[4]SayfaKAY!AE238</f>
        <v>45496.333333333299</v>
      </c>
      <c r="Z922" s="192">
        <f t="shared" si="624"/>
        <v>45496</v>
      </c>
      <c r="AA922" s="110" t="str">
        <f t="shared" si="625"/>
        <v>08:30</v>
      </c>
      <c r="AB922" s="182">
        <f>[4]SayfaKAY!BA238</f>
        <v>45496.354166666701</v>
      </c>
      <c r="AC922" s="257">
        <f t="shared" si="626"/>
        <v>51.000000050989911</v>
      </c>
      <c r="AD922" s="111">
        <f t="shared" si="627"/>
        <v>45496</v>
      </c>
      <c r="AE922" s="111" t="str">
        <f t="shared" si="628"/>
        <v>08:30</v>
      </c>
      <c r="AF922" s="235">
        <f>[4]SayfaKAY!BA238</f>
        <v>45496.354166666701</v>
      </c>
      <c r="AG922" s="179" t="str">
        <f>[4]SayfaKAY!S238</f>
        <v>(III) Farklı Araçlarda Tekrarlayan Arıza</v>
      </c>
      <c r="AH922" s="178" t="str">
        <f t="shared" si="629"/>
        <v>Bu Arıza Aracın Servise Verilmesine Engel</v>
      </c>
      <c r="AI922" s="163" t="str">
        <f>[4]SayfaKAY!AV238</f>
        <v/>
      </c>
      <c r="AJ922" s="164" t="str">
        <f t="shared" si="630"/>
        <v/>
      </c>
      <c r="AK922" s="164" t="str">
        <f t="shared" si="631"/>
        <v/>
      </c>
      <c r="AL922" s="112" t="str">
        <f>[4]SayfaKAY!AX238</f>
        <v/>
      </c>
      <c r="AM922" s="257" cm="1">
        <f t="array" ref="AM922">IFERROR(IF(AND(P922&lt;&gt;"D(Arıza Değil)",AH922="Bu Arıza Aracın Servise Verilmesine Engel Değil"),
IF(Z922-F922&gt;0,(AB922-Y922)*24*60,
IF(OR(AND(G922&gt;$AS$1,G922&lt;$AT$1),AND(G922&gt;$AU$1,G922&lt;$AV$1)),
(AF922-H922)*24*60,     BH:BH0)),        AN922),0)</f>
        <v>51.000000050989911</v>
      </c>
      <c r="AN922" s="257">
        <f t="shared" si="632"/>
        <v>51.000000050989911</v>
      </c>
      <c r="AO922" s="174" t="str">
        <f>[4]SayfaKAY!AG238</f>
        <v>Atak</v>
      </c>
      <c r="AP922" s="174" t="str">
        <f>[4]SayfaKAY!AI238</f>
        <v>E410-7003</v>
      </c>
      <c r="AQ922" s="174" t="str">
        <f>[4]SayfaKAY!AQ238</f>
        <v/>
      </c>
      <c r="AR922" s="174" t="str">
        <f>[4]SayfaKAY!AH238</f>
        <v>STRETCH LCD EKRAN</v>
      </c>
      <c r="AS922" s="174">
        <f>[4]SayfaKAY!AJ238</f>
        <v>1</v>
      </c>
      <c r="AT922" s="175" t="str">
        <f>[4]SayfaKAY!AM238</f>
        <v/>
      </c>
      <c r="AU922" s="176" t="str">
        <f>[4]SayfaKAY!AL238</f>
        <v/>
      </c>
      <c r="AV922" s="176" t="str">
        <f>[4]SayfaKAY!AP238</f>
        <v/>
      </c>
      <c r="AW922" s="177" t="str">
        <f>[4]SayfaKAY!AT238</f>
        <v/>
      </c>
      <c r="AX922" s="194">
        <f t="shared" si="633"/>
        <v>561.00000056088902</v>
      </c>
      <c r="AY922" s="168"/>
      <c r="AZ922" s="167"/>
      <c r="BA922" s="113"/>
      <c r="BB922" s="171"/>
      <c r="BC922" s="114"/>
      <c r="BD922" s="114"/>
      <c r="BE922" s="114"/>
      <c r="BF922" s="114"/>
      <c r="BG922" s="114"/>
      <c r="BH922" s="114" t="str">
        <f>IFERROR(FRACAS!AN241, "Hata Var")</f>
        <v/>
      </c>
      <c r="BI922" s="114"/>
      <c r="BJ922" s="114"/>
      <c r="BK922" s="105" t="str">
        <f>[4]SayfaKAY!AW238</f>
        <v/>
      </c>
      <c r="BL922" s="105" t="str">
        <f>[4]SayfaKAY!V238</f>
        <v>ATAK ULAŞIM SAN.TİC.LTD.ŞTİ.</v>
      </c>
      <c r="BM922" s="114"/>
      <c r="BN922" s="171" t="str">
        <f t="shared" si="634"/>
        <v>x yok</v>
      </c>
      <c r="BO922" s="171" t="str">
        <f t="shared" si="635"/>
        <v>aynı gün giderilen arıza</v>
      </c>
      <c r="BP922" s="171" t="str">
        <f t="shared" si="636"/>
        <v>aynı gün giderilen arıza</v>
      </c>
      <c r="BQ922" s="226">
        <f t="shared" si="637"/>
        <v>20.999999953201041</v>
      </c>
      <c r="BR922" s="226">
        <f t="shared" si="638"/>
        <v>30.00000009778887</v>
      </c>
      <c r="BS922" s="226">
        <f t="shared" si="639"/>
        <v>51.000000050989911</v>
      </c>
      <c r="BT922" s="114"/>
      <c r="BU922" s="242"/>
      <c r="BV922" s="233">
        <f t="shared" si="640"/>
        <v>11</v>
      </c>
      <c r="BW922" s="226" t="str">
        <f t="shared" si="641"/>
        <v>Evet, çakışma var</v>
      </c>
      <c r="BX922" s="229"/>
      <c r="BY922" s="247">
        <f t="shared" si="642"/>
        <v>1.4583333300834056E-2</v>
      </c>
      <c r="BZ922" s="247">
        <f t="shared" si="643"/>
        <v>2.0833333401242271E-2</v>
      </c>
      <c r="CA922" s="247">
        <f t="shared" si="644"/>
        <v>3.5416666702076327E-2</v>
      </c>
      <c r="CB922" s="213"/>
      <c r="CC922" s="211"/>
      <c r="CD922" s="196"/>
      <c r="CE922" s="213">
        <v>237</v>
      </c>
      <c r="CF922" s="182">
        <f t="shared" si="645"/>
        <v>45496.318749999999</v>
      </c>
      <c r="CG922" s="182">
        <f t="shared" si="646"/>
        <v>45496.354166666701</v>
      </c>
      <c r="CH922" s="196"/>
      <c r="CI922" s="196"/>
      <c r="CJ922" s="196"/>
      <c r="CK922" s="196">
        <f t="shared" si="647"/>
        <v>2.0833333401242271E-2</v>
      </c>
      <c r="CL922" s="196">
        <f t="shared" si="648"/>
        <v>1.4583333300834056E-2</v>
      </c>
      <c r="CM922" s="196">
        <f t="shared" si="649"/>
        <v>3.5416666702076327E-2</v>
      </c>
      <c r="CN922" s="114"/>
      <c r="CO922" s="115">
        <f t="shared" si="650"/>
        <v>51.000000050989911</v>
      </c>
      <c r="CP922" s="116">
        <f t="shared" si="651"/>
        <v>1.2500000040745363</v>
      </c>
      <c r="CQ922" s="117">
        <f t="shared" si="652"/>
        <v>0.31874999999854481</v>
      </c>
      <c r="CR922" s="117">
        <f t="shared" si="653"/>
        <v>45496.333333333299</v>
      </c>
      <c r="CS922" s="117">
        <f t="shared" si="654"/>
        <v>45496.354166666701</v>
      </c>
      <c r="CT922" s="118">
        <f t="shared" si="655"/>
        <v>65514260.999999955</v>
      </c>
      <c r="CU922" s="118">
        <f t="shared" si="656"/>
        <v>30.00000009778887</v>
      </c>
      <c r="CV922" s="118">
        <f t="shared" si="657"/>
        <v>65514291.000000052</v>
      </c>
      <c r="CW922" s="119">
        <f t="shared" si="658"/>
        <v>0.99999954208464081</v>
      </c>
    </row>
    <row r="923" spans="1:101" ht="118.5" customHeight="1" x14ac:dyDescent="0.3">
      <c r="A923" s="160" t="str">
        <f>[4]SayfaKAY!C239</f>
        <v>KAY5+6</v>
      </c>
      <c r="B923" s="104" t="str">
        <f>[4]SayfaKAY!D239</f>
        <v>3880(9)</v>
      </c>
      <c r="C923" s="105" t="str">
        <f>[4]SayfaKAY!E239</f>
        <v>MA</v>
      </c>
      <c r="D923" s="105">
        <f>[4]SayfaKAY!F239</f>
        <v>32250</v>
      </c>
      <c r="E923" s="106" t="str">
        <f>[4]SayfaKAY!G239</f>
        <v>BOZ-KAY5+6-FF-238</v>
      </c>
      <c r="F923" s="134">
        <f t="shared" si="619"/>
        <v>45496</v>
      </c>
      <c r="G923" s="135">
        <f t="shared" si="620"/>
        <v>0.32013888889923692</v>
      </c>
      <c r="H923" s="235">
        <f>[4]SayfaKAY!H239</f>
        <v>45496.320138888899</v>
      </c>
      <c r="I923" s="104" t="str">
        <f>[4]SayfaKAY!I239</f>
        <v>Hat/Line</v>
      </c>
      <c r="J923" s="103" t="str">
        <f>IF([4]SayfaKAY!J239="","",IF([4]SayfaKAY!J239="Müşteri","Notified by Customer","Notified by Bozankaya"))</f>
        <v>Notified by Customer</v>
      </c>
      <c r="K923" s="103" t="e">
        <f>VLOOKUP([4]SayfaKAY!L239,#REF!,2,FALSE)</f>
        <v>#REF!</v>
      </c>
      <c r="L923" s="165" t="str">
        <f>[4]SayfaKAY!X239</f>
        <v>ATAK ULAŞIM SAN.TİC.LTD.ŞTİ.</v>
      </c>
      <c r="M923" s="107" t="str">
        <f t="shared" si="621"/>
        <v>KAY5+6-BOZ-KAY5+6-FF-238</v>
      </c>
      <c r="N923" s="105" t="str">
        <f>[4]SayfaKAY!M239</f>
        <v>2 nolu kapı üstü yolcu bilgilendirme sistemi çalışmıyor</v>
      </c>
      <c r="O923" s="166" t="str">
        <f>[4]SayfaKAY!P239</f>
        <v>C-Uyarı, sürüş devamlılığı</v>
      </c>
      <c r="P923" s="166" t="str">
        <f>[4]SayfaKAY!Q239</f>
        <v>B(Servisten çekmeye etki eden arıza)</v>
      </c>
      <c r="Q923" s="166" t="str">
        <f>[4]SayfaKAY!R239</f>
        <v>N.A(Yaralanma yok)</v>
      </c>
      <c r="R923" s="132" t="str" cm="1">
        <f t="array" ref="R923">IF([4]SayfaKAY!U239="","",_xlfn.IFS([4]SayfaKAY!U239="Bozankaya","Bozankaya",[4]SayfaKAY!U239="Müşteri","Customer",[4]SayfaKAY!U239="Tedarikçi","Equipment Supplier"))</f>
        <v>Equipment Supplier</v>
      </c>
      <c r="S923" s="204" t="str">
        <f>[4]SayfaKAY!N239</f>
        <v>Kontrol edildi.Sorun görülmedi</v>
      </c>
      <c r="T923" s="133" t="str">
        <f>[4]SayfaKAY!AD239</f>
        <v>*Arıza çözülecek</v>
      </c>
      <c r="U923" s="132" t="str">
        <f>[4]SayfaKAY!W239</f>
        <v>Evet</v>
      </c>
      <c r="V923" s="108">
        <f>[4]SayfaKAY!AZ239</f>
        <v>1</v>
      </c>
      <c r="W923" s="136">
        <f t="shared" si="622"/>
        <v>45496</v>
      </c>
      <c r="X923" s="137" t="str">
        <f t="shared" si="623"/>
        <v>08:00</v>
      </c>
      <c r="Y923" s="235">
        <f>[4]SayfaKAY!AE239</f>
        <v>45496.333333333299</v>
      </c>
      <c r="Z923" s="109">
        <f t="shared" si="624"/>
        <v>45496</v>
      </c>
      <c r="AA923" s="110" t="str">
        <f t="shared" si="625"/>
        <v>08:30</v>
      </c>
      <c r="AB923" s="182">
        <f>[4]SayfaKAY!BA239</f>
        <v>45496.354166666701</v>
      </c>
      <c r="AC923" s="257">
        <f t="shared" si="626"/>
        <v>49.000000033993274</v>
      </c>
      <c r="AD923" s="111">
        <f t="shared" si="627"/>
        <v>45496</v>
      </c>
      <c r="AE923" s="111" t="str">
        <f t="shared" si="628"/>
        <v>08:30</v>
      </c>
      <c r="AF923" s="235">
        <f>[4]SayfaKAY!BA239</f>
        <v>45496.354166666701</v>
      </c>
      <c r="AG923" s="179" t="str">
        <f>[4]SayfaKAY!S239</f>
        <v>(III) Farklı Araçlarda Tekrarlayan Arıza</v>
      </c>
      <c r="AH923" s="178" t="str">
        <f t="shared" si="629"/>
        <v>Bu Arıza Aracın Servise Verilmesine Engel</v>
      </c>
      <c r="AI923" s="163" t="str">
        <f>[4]SayfaKAY!AV239</f>
        <v/>
      </c>
      <c r="AJ923" s="164" t="str">
        <f t="shared" si="630"/>
        <v/>
      </c>
      <c r="AK923" s="164" t="str">
        <f t="shared" si="631"/>
        <v/>
      </c>
      <c r="AL923" s="112" t="str">
        <f>[4]SayfaKAY!AX239</f>
        <v/>
      </c>
      <c r="AM923" s="257" cm="1">
        <f t="array" ref="AM923">IFERROR(IF(AND(P923&lt;&gt;"D(Arıza Değil)",AH923="Bu Arıza Aracın Servise Verilmesine Engel Değil"),
IF(Z923-F923&gt;0,(AB923-Y923)*24*60,
IF(OR(AND(G923&gt;$AS$1,G923&lt;$AT$1),AND(G923&gt;$AU$1,G923&lt;$AV$1)),
(AF923-H923)*24*60,     BH:BH0)),        AN923),0)</f>
        <v>49.000000033993274</v>
      </c>
      <c r="AN923" s="257">
        <f t="shared" si="632"/>
        <v>49.000000033993274</v>
      </c>
      <c r="AO923" s="174" t="str">
        <f>[4]SayfaKAY!AG239</f>
        <v>Atak</v>
      </c>
      <c r="AP923" s="174" t="str">
        <f>[4]SayfaKAY!AI239</f>
        <v>E410-7003</v>
      </c>
      <c r="AQ923" s="174" t="str">
        <f>[4]SayfaKAY!AQ239</f>
        <v/>
      </c>
      <c r="AR923" s="174" t="str">
        <f>[4]SayfaKAY!AH239</f>
        <v>STRETCH LCD EKRAN</v>
      </c>
      <c r="AS923" s="174">
        <f>[4]SayfaKAY!AJ239</f>
        <v>1</v>
      </c>
      <c r="AT923" s="175" t="str">
        <f>[4]SayfaKAY!AM239</f>
        <v/>
      </c>
      <c r="AU923" s="176" t="str">
        <f>[4]SayfaKAY!AL239</f>
        <v/>
      </c>
      <c r="AV923" s="176" t="str">
        <f>[4]SayfaKAY!AP239</f>
        <v/>
      </c>
      <c r="AW923" s="177" t="str">
        <f>[4]SayfaKAY!AT239</f>
        <v/>
      </c>
      <c r="AX923" s="194">
        <f t="shared" si="633"/>
        <v>539.00000037392601</v>
      </c>
      <c r="AY923" s="168"/>
      <c r="AZ923" s="167"/>
      <c r="BA923" s="113"/>
      <c r="BB923" s="171" t="str">
        <f>IF($AQ$1="X", IF(AND(G923&gt;=$AS$1,G923&lt;=$AT$1),IF(P923&lt;&gt;"D(Arıza Değil)",AC923,0), IF(AND(G923&gt;=$AU$1,G923&lt;=$AV$1),IF(P923&lt;&gt;"D(Arıza Değil)",AC923,0), "")), "")</f>
        <v/>
      </c>
      <c r="BC923" s="114"/>
      <c r="BD923" s="114"/>
      <c r="BE923" s="114"/>
      <c r="BF923" s="114"/>
      <c r="BG923" s="114"/>
      <c r="BH923" s="114" t="str">
        <f>IFERROR(FRACAS!AN242, "Hata Var")</f>
        <v/>
      </c>
      <c r="BI923" s="114"/>
      <c r="BJ923" s="114"/>
      <c r="BK923" s="105" t="str">
        <f>[4]SayfaKAY!AW239</f>
        <v/>
      </c>
      <c r="BL923" s="105" t="str">
        <f>[4]SayfaKAY!V239</f>
        <v>ATAK ULAŞIM SAN.TİC.LTD.ŞTİ.</v>
      </c>
      <c r="BM923" s="114"/>
      <c r="BN923" s="171" t="str">
        <f t="shared" si="634"/>
        <v>x yok</v>
      </c>
      <c r="BO923" s="171" t="str">
        <f t="shared" si="635"/>
        <v>aynı gün giderilen arıza</v>
      </c>
      <c r="BP923" s="171" t="str">
        <f t="shared" si="636"/>
        <v>aynı gün giderilen arıza</v>
      </c>
      <c r="BQ923" s="226">
        <f t="shared" si="637"/>
        <v>18.999999936204404</v>
      </c>
      <c r="BR923" s="226">
        <f t="shared" si="638"/>
        <v>30.00000009778887</v>
      </c>
      <c r="BS923" s="226">
        <f t="shared" si="639"/>
        <v>49.000000033993274</v>
      </c>
      <c r="BT923" s="114"/>
      <c r="BU923" s="242"/>
      <c r="BV923" s="233">
        <f t="shared" si="640"/>
        <v>11</v>
      </c>
      <c r="BW923" s="226" t="str">
        <f t="shared" si="641"/>
        <v>Evet, çakışma var</v>
      </c>
      <c r="BX923" s="229"/>
      <c r="BY923" s="247">
        <f t="shared" si="642"/>
        <v>1.3194444400141947E-2</v>
      </c>
      <c r="BZ923" s="247">
        <f t="shared" si="643"/>
        <v>2.0833333401242271E-2</v>
      </c>
      <c r="CA923" s="247">
        <f t="shared" si="644"/>
        <v>3.4027777801384218E-2</v>
      </c>
      <c r="CB923" s="213"/>
      <c r="CC923" s="211"/>
      <c r="CD923" s="196"/>
      <c r="CE923" s="213">
        <v>238</v>
      </c>
      <c r="CF923" s="182">
        <f t="shared" si="645"/>
        <v>45496.320138888899</v>
      </c>
      <c r="CG923" s="182">
        <f t="shared" si="646"/>
        <v>45496.354166666701</v>
      </c>
      <c r="CH923" s="196"/>
      <c r="CI923" s="196"/>
      <c r="CJ923" s="196"/>
      <c r="CK923" s="196">
        <f t="shared" si="647"/>
        <v>2.0833333401242271E-2</v>
      </c>
      <c r="CL923" s="196">
        <f t="shared" si="648"/>
        <v>1.3194444400141947E-2</v>
      </c>
      <c r="CM923" s="196">
        <f t="shared" si="649"/>
        <v>3.4027777801384218E-2</v>
      </c>
      <c r="CN923" s="114"/>
      <c r="CO923" s="115">
        <f t="shared" si="650"/>
        <v>49.000000033993274</v>
      </c>
      <c r="CP923" s="116">
        <f t="shared" si="651"/>
        <v>1.2500000040745363</v>
      </c>
      <c r="CQ923" s="117">
        <f t="shared" si="652"/>
        <v>0.32013888889923692</v>
      </c>
      <c r="CR923" s="117">
        <f t="shared" si="653"/>
        <v>45496.333333333299</v>
      </c>
      <c r="CS923" s="117">
        <f t="shared" si="654"/>
        <v>45496.354166666701</v>
      </c>
      <c r="CT923" s="118">
        <f t="shared" si="655"/>
        <v>65514258.999999933</v>
      </c>
      <c r="CU923" s="118">
        <f t="shared" si="656"/>
        <v>30.00000009778887</v>
      </c>
      <c r="CV923" s="118">
        <f t="shared" si="657"/>
        <v>65514289.000000037</v>
      </c>
      <c r="CW923" s="119">
        <f t="shared" si="658"/>
        <v>0.99999954208462671</v>
      </c>
    </row>
    <row r="924" spans="1:101" ht="118.5" customHeight="1" x14ac:dyDescent="0.3">
      <c r="A924" s="160" t="str">
        <f>[4]SayfaKAY!C240</f>
        <v>KAY5+6</v>
      </c>
      <c r="B924" s="104" t="str">
        <f>[4]SayfaKAY!D240</f>
        <v>3882(11)</v>
      </c>
      <c r="C924" s="105" t="str">
        <f>[4]SayfaKAY!E240</f>
        <v>RA</v>
      </c>
      <c r="D924" s="105">
        <f>[4]SayfaKAY!F240</f>
        <v>11700</v>
      </c>
      <c r="E924" s="106" t="str">
        <f>[4]SayfaKAY!G240</f>
        <v>BOZ-KAY5+6-FF-239</v>
      </c>
      <c r="F924" s="193">
        <f t="shared" si="619"/>
        <v>45496</v>
      </c>
      <c r="G924" s="135">
        <f t="shared" si="620"/>
        <v>0.32152777779992903</v>
      </c>
      <c r="H924" s="235">
        <f>[4]SayfaKAY!H240</f>
        <v>45496.3215277778</v>
      </c>
      <c r="I924" s="104" t="str">
        <f>[4]SayfaKAY!I240</f>
        <v>Hat/Line</v>
      </c>
      <c r="J924" s="103" t="str">
        <f>IF([4]SayfaKAY!J240="","",IF([4]SayfaKAY!J240="Müşteri","Notified by Customer","Notified by Bozankaya"))</f>
        <v>Notified by Customer</v>
      </c>
      <c r="K924" s="103" t="e">
        <f>VLOOKUP([4]SayfaKAY!L240,#REF!,2,FALSE)</f>
        <v>#REF!</v>
      </c>
      <c r="L924" s="165" t="str">
        <f>[4]SayfaKAY!X240</f>
        <v>ATAK ULAŞIM SAN.TİC.LTD.ŞTİ.</v>
      </c>
      <c r="M924" s="107" t="str">
        <f t="shared" si="621"/>
        <v>KAY5+6-BOZ-KAY5+6-FF-239</v>
      </c>
      <c r="N924" s="105" t="str">
        <f>[4]SayfaKAY!M240</f>
        <v>Araç içi orta ekranlar ve kapı üstü ekranlar çalışmıyor</v>
      </c>
      <c r="O924" s="166" t="str">
        <f>[4]SayfaKAY!P240</f>
        <v>C-Uyarı, sürüş devamlılığı</v>
      </c>
      <c r="P924" s="166" t="str">
        <f>[4]SayfaKAY!Q240</f>
        <v>C(Sisteme etki etmeyen arıza)</v>
      </c>
      <c r="Q924" s="166" t="str">
        <f>[4]SayfaKAY!R240</f>
        <v>N.A(Yaralanma yok)</v>
      </c>
      <c r="R924" s="132" t="str" cm="1">
        <f t="array" ref="R924">IF([4]SayfaKAY!U240="","",_xlfn.IFS([4]SayfaKAY!U240="Bozankaya","Bozankaya",[4]SayfaKAY!U240="Müşteri","Customer",[4]SayfaKAY!U240="Tedarikçi","Equipment Supplier"))</f>
        <v>Equipment Supplier</v>
      </c>
      <c r="S924" s="204" t="str">
        <f>[4]SayfaKAY!N240</f>
        <v>Kontrol edildi.Sorun görülmedi</v>
      </c>
      <c r="T924" s="133" t="str">
        <f>[4]SayfaKAY!AD240</f>
        <v>*Arıza çözülecek</v>
      </c>
      <c r="U924" s="132" t="str">
        <f>[4]SayfaKAY!W240</f>
        <v>Evet</v>
      </c>
      <c r="V924" s="108">
        <f>[4]SayfaKAY!AZ240</f>
        <v>1</v>
      </c>
      <c r="W924" s="136">
        <f t="shared" si="622"/>
        <v>45496</v>
      </c>
      <c r="X924" s="137" t="str">
        <f t="shared" si="623"/>
        <v>10:00</v>
      </c>
      <c r="Y924" s="235">
        <f>[4]SayfaKAY!AE240</f>
        <v>45496.416666666701</v>
      </c>
      <c r="Z924" s="192">
        <f t="shared" si="624"/>
        <v>45496</v>
      </c>
      <c r="AA924" s="110" t="str">
        <f t="shared" si="625"/>
        <v>11:00</v>
      </c>
      <c r="AB924" s="182">
        <f>[4]SayfaKAY!BA240</f>
        <v>45496.458333333299</v>
      </c>
      <c r="AC924" s="257">
        <f t="shared" si="626"/>
        <v>196.99999991920777</v>
      </c>
      <c r="AD924" s="111">
        <f t="shared" si="627"/>
        <v>45496</v>
      </c>
      <c r="AE924" s="111" t="str">
        <f t="shared" si="628"/>
        <v>11:00</v>
      </c>
      <c r="AF924" s="235">
        <f>[4]SayfaKAY!BA240</f>
        <v>45496.458333333299</v>
      </c>
      <c r="AG924" s="179" t="str">
        <f>[4]SayfaKAY!S240</f>
        <v>(III) Farklı Araçlarda Tekrarlayan Arıza</v>
      </c>
      <c r="AH924" s="178" t="str">
        <f t="shared" si="629"/>
        <v>Bu Arıza Aracın Servise Verilmesine Engel Değil</v>
      </c>
      <c r="AI924" s="163" t="str">
        <f>[4]SayfaKAY!AV240</f>
        <v/>
      </c>
      <c r="AJ924" s="164" t="str">
        <f t="shared" si="630"/>
        <v/>
      </c>
      <c r="AK924" s="164" t="str">
        <f t="shared" si="631"/>
        <v/>
      </c>
      <c r="AL924" s="112" t="str">
        <f>[4]SayfaKAY!AX240</f>
        <v/>
      </c>
      <c r="AM924" s="257" cm="1">
        <f t="array" ref="AM924">IFERROR(IF(AND(P924&lt;&gt;"D(Arıza Değil)",AH924="Bu Arıza Aracın Servise Verilmesine Engel Değil"),
IF(Z924-F924&gt;0,(AB924-Y924)*24*60,
IF(OR(AND(G924&gt;$AS$1,G924&lt;$AT$1),AND(G924&gt;$AU$1,G924&lt;$AV$1)),
(AF924-H924)*24*60,     BH:BH0)),        AN924),0)</f>
        <v>196.99999991920777</v>
      </c>
      <c r="AN924" s="257">
        <f t="shared" si="632"/>
        <v>196.99999991920777</v>
      </c>
      <c r="AO924" s="174" t="str">
        <f>[4]SayfaKAY!AG240</f>
        <v>Atak</v>
      </c>
      <c r="AP924" s="174" t="str">
        <f>[4]SayfaKAY!AI240</f>
        <v>E410-7003</v>
      </c>
      <c r="AQ924" s="174" t="str">
        <f>[4]SayfaKAY!AQ240</f>
        <v/>
      </c>
      <c r="AR924" s="174" t="str">
        <f>[4]SayfaKAY!AH240</f>
        <v>STRETCH LCD EKRAN</v>
      </c>
      <c r="AS924" s="174">
        <f>[4]SayfaKAY!AJ240</f>
        <v>1</v>
      </c>
      <c r="AT924" s="175" t="str">
        <f>[4]SayfaKAY!AM240</f>
        <v/>
      </c>
      <c r="AU924" s="176" t="str">
        <f>[4]SayfaKAY!AL240</f>
        <v/>
      </c>
      <c r="AV924" s="176" t="str">
        <f>[4]SayfaKAY!AP240</f>
        <v/>
      </c>
      <c r="AW924" s="177" t="str">
        <f>[4]SayfaKAY!AT240</f>
        <v/>
      </c>
      <c r="AX924" s="194">
        <f t="shared" si="633"/>
        <v>2166.9999991112854</v>
      </c>
      <c r="AY924" s="168"/>
      <c r="AZ924" s="167"/>
      <c r="BA924" s="113"/>
      <c r="BB924" s="171"/>
      <c r="BC924" s="114"/>
      <c r="BD924" s="114"/>
      <c r="BE924" s="114"/>
      <c r="BF924" s="114"/>
      <c r="BG924" s="114"/>
      <c r="BH924" s="114" t="str">
        <f>IFERROR(FRACAS!AN243, "Hata Var")</f>
        <v/>
      </c>
      <c r="BI924" s="114"/>
      <c r="BJ924" s="114"/>
      <c r="BK924" s="105" t="str">
        <f>[4]SayfaKAY!AW240</f>
        <v/>
      </c>
      <c r="BL924" s="105" t="str">
        <f>[4]SayfaKAY!V240</f>
        <v>ATAK ULAŞIM SAN.TİC.LTD.ŞTİ.</v>
      </c>
      <c r="BM924" s="114"/>
      <c r="BN924" s="171" t="str">
        <f t="shared" si="634"/>
        <v>x yok</v>
      </c>
      <c r="BO924" s="171" t="str">
        <f t="shared" si="635"/>
        <v>aynı gün giderilen arıza</v>
      </c>
      <c r="BP924" s="171" t="str">
        <f t="shared" si="636"/>
        <v>aynı gün giderilen arıza</v>
      </c>
      <c r="BQ924" s="226">
        <f t="shared" si="637"/>
        <v>137.00000001699664</v>
      </c>
      <c r="BR924" s="226">
        <f t="shared" si="638"/>
        <v>59.99999990221113</v>
      </c>
      <c r="BS924" s="226">
        <f t="shared" si="639"/>
        <v>196.99999991920777</v>
      </c>
      <c r="BT924" s="114"/>
      <c r="BU924" s="242"/>
      <c r="BV924" s="233">
        <f t="shared" si="640"/>
        <v>5</v>
      </c>
      <c r="BW924" s="226" t="str">
        <f t="shared" si="641"/>
        <v>Evet, çakışma var</v>
      </c>
      <c r="BX924" s="229"/>
      <c r="BY924" s="247">
        <f t="shared" si="642"/>
        <v>9.5138888900692109E-2</v>
      </c>
      <c r="BZ924" s="247">
        <f t="shared" si="643"/>
        <v>4.1666666598757729E-2</v>
      </c>
      <c r="CA924" s="247">
        <f t="shared" si="644"/>
        <v>0.13680555549944984</v>
      </c>
      <c r="CB924" s="213"/>
      <c r="CC924" s="211"/>
      <c r="CD924" s="196"/>
      <c r="CE924" s="213">
        <v>239</v>
      </c>
      <c r="CF924" s="182">
        <f t="shared" si="645"/>
        <v>45496.3215277778</v>
      </c>
      <c r="CG924" s="182">
        <f t="shared" si="646"/>
        <v>45496.458333333299</v>
      </c>
      <c r="CH924" s="196"/>
      <c r="CI924" s="196"/>
      <c r="CJ924" s="196"/>
      <c r="CK924" s="196">
        <f t="shared" si="647"/>
        <v>4.1666666598757729E-2</v>
      </c>
      <c r="CL924" s="196">
        <f t="shared" si="648"/>
        <v>9.5138888900692109E-2</v>
      </c>
      <c r="CM924" s="196">
        <f t="shared" si="649"/>
        <v>0.13680555549944984</v>
      </c>
      <c r="CN924" s="114"/>
      <c r="CO924" s="115">
        <f t="shared" si="650"/>
        <v>196.99999991920777</v>
      </c>
      <c r="CP924" s="116">
        <f t="shared" si="651"/>
        <v>2.4999999959254637</v>
      </c>
      <c r="CQ924" s="117">
        <f t="shared" si="652"/>
        <v>0.32152777779992903</v>
      </c>
      <c r="CR924" s="117">
        <f t="shared" si="653"/>
        <v>45496.416666666701</v>
      </c>
      <c r="CS924" s="117">
        <f t="shared" si="654"/>
        <v>45496.458333333299</v>
      </c>
      <c r="CT924" s="118">
        <f t="shared" si="655"/>
        <v>65514377.000000015</v>
      </c>
      <c r="CU924" s="118">
        <f t="shared" si="656"/>
        <v>59.99999990221113</v>
      </c>
      <c r="CV924" s="118">
        <f t="shared" si="657"/>
        <v>65514436.999999918</v>
      </c>
      <c r="CW924" s="119">
        <f t="shared" si="658"/>
        <v>0.99999908417132699</v>
      </c>
    </row>
    <row r="925" spans="1:101" ht="118.5" customHeight="1" x14ac:dyDescent="0.3">
      <c r="A925" s="160" t="str">
        <f>[4]SayfaKAY!C241</f>
        <v>KAY5+6</v>
      </c>
      <c r="B925" s="104" t="str">
        <f>[4]SayfaKAY!D241</f>
        <v>3872(1)</v>
      </c>
      <c r="C925" s="105" t="str">
        <f>[4]SayfaKAY!E241</f>
        <v>MA</v>
      </c>
      <c r="D925" s="105">
        <f>[4]SayfaKAY!F241</f>
        <v>74500</v>
      </c>
      <c r="E925" s="106" t="str">
        <f>[4]SayfaKAY!G241</f>
        <v>BOZ-KAY5+6-FF-240</v>
      </c>
      <c r="F925" s="134">
        <f t="shared" si="619"/>
        <v>45496</v>
      </c>
      <c r="G925" s="135">
        <f t="shared" si="620"/>
        <v>0.41458333330228925</v>
      </c>
      <c r="H925" s="235">
        <f>[4]SayfaKAY!H241</f>
        <v>45496.414583333302</v>
      </c>
      <c r="I925" s="104" t="str">
        <f>[4]SayfaKAY!I241</f>
        <v>Hat/Line</v>
      </c>
      <c r="J925" s="103" t="str">
        <f>IF([4]SayfaKAY!J241="","",IF([4]SayfaKAY!J241="Müşteri","Notified by Customer","Notified by Bozankaya"))</f>
        <v>Notified by Customer</v>
      </c>
      <c r="K925" s="103" t="e">
        <f>VLOOKUP([4]SayfaKAY!L241,#REF!,2,FALSE)</f>
        <v>#REF!</v>
      </c>
      <c r="L925" s="165" t="str">
        <f>[4]SayfaKAY!X241</f>
        <v>MEDCOM SP. Z O.O.</v>
      </c>
      <c r="M925" s="107" t="str">
        <f t="shared" si="621"/>
        <v>KAY5+6-BOZ-KAY5+6-FF-240</v>
      </c>
      <c r="N925" s="105" t="str">
        <f>[4]SayfaKAY!M241</f>
        <v>fren boşluyor</v>
      </c>
      <c r="O925" s="166" t="str">
        <f>[4]SayfaKAY!P241</f>
        <v>B-Hız veya güç azalması</v>
      </c>
      <c r="P925" s="166" t="str">
        <f>[4]SayfaKAY!Q241</f>
        <v>B(Servisten çekmeye etki eden arıza)</v>
      </c>
      <c r="Q925" s="166" t="str">
        <f>[4]SayfaKAY!R241</f>
        <v>N.A(Yaralanma yok)</v>
      </c>
      <c r="R925" s="132" t="str" cm="1">
        <f t="array" ref="R925">IF([4]SayfaKAY!U241="","",_xlfn.IFS([4]SayfaKAY!U241="Bozankaya","Bozankaya",[4]SayfaKAY!U241="Müşteri","Customer",[4]SayfaKAY!U241="Tedarikçi","Equipment Supplier"))</f>
        <v>Equipment Supplier</v>
      </c>
      <c r="S925" s="204" t="str">
        <f>[4]SayfaKAY!N241</f>
        <v>medcom firması inverter yazılımı yükledi.Test yapıldı .Sorun görülmedi</v>
      </c>
      <c r="T925" s="133" t="str">
        <f>[4]SayfaKAY!AD241</f>
        <v>Yeni yazılım yüklendi</v>
      </c>
      <c r="U925" s="132" t="str">
        <f>[4]SayfaKAY!W241</f>
        <v>Evet</v>
      </c>
      <c r="V925" s="108">
        <f>[4]SayfaKAY!AZ241</f>
        <v>1</v>
      </c>
      <c r="W925" s="136">
        <f t="shared" si="622"/>
        <v>45530</v>
      </c>
      <c r="X925" s="137" t="str">
        <f t="shared" si="623"/>
        <v>10:46</v>
      </c>
      <c r="Y925" s="235">
        <f>[4]SayfaKAY!AE241</f>
        <v>45530.449120370402</v>
      </c>
      <c r="Z925" s="109">
        <f t="shared" si="624"/>
        <v>45530</v>
      </c>
      <c r="AA925" s="110" t="str">
        <f t="shared" si="625"/>
        <v>15:00</v>
      </c>
      <c r="AB925" s="182">
        <f>[4]SayfaKAY!BA241</f>
        <v>45530.625</v>
      </c>
      <c r="AC925" s="257">
        <f t="shared" si="626"/>
        <v>49263.000000044703</v>
      </c>
      <c r="AD925" s="111">
        <f t="shared" si="627"/>
        <v>45530</v>
      </c>
      <c r="AE925" s="111" t="str">
        <f t="shared" si="628"/>
        <v>15:00</v>
      </c>
      <c r="AF925" s="235">
        <f>[4]SayfaKAY!BA241</f>
        <v>45530.625</v>
      </c>
      <c r="AG925" s="179" t="str">
        <f>[4]SayfaKAY!S241</f>
        <v>(II) Aynı Araçta Tekrarlayan Arıza</v>
      </c>
      <c r="AH925" s="178" t="str">
        <f t="shared" si="629"/>
        <v>Bu Arıza Aracın Servise Verilmesine Engel</v>
      </c>
      <c r="AI925" s="163" t="str">
        <f>[4]SayfaKAY!AV241</f>
        <v/>
      </c>
      <c r="AJ925" s="164" t="str">
        <f t="shared" si="630"/>
        <v/>
      </c>
      <c r="AK925" s="164" t="str">
        <f t="shared" si="631"/>
        <v/>
      </c>
      <c r="AL925" s="112" t="str">
        <f>[4]SayfaKAY!AX241</f>
        <v/>
      </c>
      <c r="AM925" s="257" cm="1">
        <f t="array" ref="AM925">IFERROR(IF(AND(P925&lt;&gt;"D(Arıza Değil)",AH925="Bu Arıza Aracın Servise Verilmesine Engel Değil"),
IF(Z925-F925&gt;0,(AB925-Y925)*24*60,
IF(OR(AND(G925&gt;$AS$1,G925&lt;$AT$1),AND(G925&gt;$AU$1,G925&lt;$AV$1)),
(AF925-H925)*24*60,     BH:BH0)),        AN925),0)</f>
        <v>49263.000000044703</v>
      </c>
      <c r="AN925" s="257">
        <f t="shared" si="632"/>
        <v>49263.000000044703</v>
      </c>
      <c r="AO925" s="174" t="str">
        <f>[4]SayfaKAY!AG241</f>
        <v>Medcom</v>
      </c>
      <c r="AP925" s="174" t="str">
        <f>[4]SayfaKAY!AI241</f>
        <v>E110-7659</v>
      </c>
      <c r="AQ925" s="174" t="str">
        <f>[4]SayfaKAY!AQ241</f>
        <v/>
      </c>
      <c r="AR925" s="174" t="str">
        <f>[4]SayfaKAY!AH241</f>
        <v>MEDCOM SICAKLIK SENSÖRÜ</v>
      </c>
      <c r="AS925" s="174" t="str">
        <f>[4]SayfaKAY!AJ241</f>
        <v/>
      </c>
      <c r="AT925" s="175" t="str">
        <f>[4]SayfaKAY!AM241</f>
        <v/>
      </c>
      <c r="AU925" s="176" t="str">
        <f>[4]SayfaKAY!AL241</f>
        <v/>
      </c>
      <c r="AV925" s="176" t="str">
        <f>[4]SayfaKAY!AP241</f>
        <v/>
      </c>
      <c r="AW925" s="177" t="str">
        <f>[4]SayfaKAY!AT241</f>
        <v/>
      </c>
      <c r="AX925" s="194">
        <f t="shared" si="633"/>
        <v>541893.00000049174</v>
      </c>
      <c r="AY925" s="168"/>
      <c r="AZ925" s="167"/>
      <c r="BA925" s="113"/>
      <c r="BB925" s="171" t="str">
        <f>IF($AQ$1="X", IF(AND(G925&gt;=$AS$1,G925&lt;=$AT$1),IF(P925&lt;&gt;"D(Arıza Değil)",AC925,0), IF(AND(G925&gt;=$AU$1,G925&lt;=$AV$1),IF(P925&lt;&gt;"D(Arıza Değil)",AC925,0), "")), "")</f>
        <v/>
      </c>
      <c r="BC925" s="114"/>
      <c r="BD925" s="114"/>
      <c r="BE925" s="114"/>
      <c r="BF925" s="114"/>
      <c r="BG925" s="114"/>
      <c r="BH925" s="114" t="str">
        <f>IFERROR(FRACAS!AN244, "Hata Var")</f>
        <v/>
      </c>
      <c r="BI925" s="114"/>
      <c r="BJ925" s="114"/>
      <c r="BK925" s="105" t="str">
        <f>[4]SayfaKAY!AW241</f>
        <v/>
      </c>
      <c r="BL925" s="105" t="str">
        <f>[4]SayfaKAY!V241</f>
        <v>MEDCOM SP. Z O.O.</v>
      </c>
      <c r="BM925" s="114"/>
      <c r="BN925" s="171" t="str">
        <f t="shared" si="634"/>
        <v>x yok</v>
      </c>
      <c r="BO925" s="171" t="str">
        <f t="shared" si="635"/>
        <v>aynı gün giderilen arıza</v>
      </c>
      <c r="BP925" s="171" t="str">
        <f t="shared" si="636"/>
        <v>Bir günden fazla süren arıza</v>
      </c>
      <c r="BQ925" s="226">
        <f t="shared" si="637"/>
        <v>49009.733333423501</v>
      </c>
      <c r="BR925" s="226">
        <f t="shared" si="638"/>
        <v>253.2666666212026</v>
      </c>
      <c r="BS925" s="226">
        <f t="shared" si="639"/>
        <v>49263.000000044703</v>
      </c>
      <c r="BT925" s="114"/>
      <c r="BU925" s="242"/>
      <c r="BV925" s="233">
        <f t="shared" si="640"/>
        <v>13</v>
      </c>
      <c r="BW925" s="226" t="str">
        <f t="shared" si="641"/>
        <v>Evet, çakışma var</v>
      </c>
      <c r="BX925" s="229"/>
      <c r="BY925" s="247">
        <f t="shared" si="642"/>
        <v>34.034537037099653</v>
      </c>
      <c r="BZ925" s="247">
        <f t="shared" si="643"/>
        <v>0.17587962959805736</v>
      </c>
      <c r="CA925" s="247">
        <f t="shared" si="644"/>
        <v>34.210416666697711</v>
      </c>
      <c r="CB925" s="213"/>
      <c r="CC925" s="211"/>
      <c r="CD925" s="196"/>
      <c r="CE925" s="213">
        <v>240</v>
      </c>
      <c r="CF925" s="182">
        <f t="shared" si="645"/>
        <v>45496.414583333302</v>
      </c>
      <c r="CG925" s="182">
        <f t="shared" si="646"/>
        <v>45530.625</v>
      </c>
      <c r="CH925" s="196"/>
      <c r="CI925" s="196"/>
      <c r="CJ925" s="196"/>
      <c r="CK925" s="196">
        <f t="shared" si="647"/>
        <v>0.17587962959805736</v>
      </c>
      <c r="CL925" s="196">
        <f t="shared" si="648"/>
        <v>34.034537037099653</v>
      </c>
      <c r="CM925" s="196">
        <f t="shared" si="649"/>
        <v>34.210416666697711</v>
      </c>
      <c r="CN925" s="114"/>
      <c r="CO925" s="115">
        <f t="shared" si="650"/>
        <v>49263.000000044703</v>
      </c>
      <c r="CP925" s="116">
        <f t="shared" si="651"/>
        <v>10.552777775883442</v>
      </c>
      <c r="CQ925" s="117">
        <f t="shared" si="652"/>
        <v>0.41458333330228925</v>
      </c>
      <c r="CR925" s="117">
        <f t="shared" si="653"/>
        <v>45530.449120370402</v>
      </c>
      <c r="CS925" s="117">
        <f t="shared" si="654"/>
        <v>45530.625</v>
      </c>
      <c r="CT925" s="118">
        <f t="shared" si="655"/>
        <v>65563249.733333424</v>
      </c>
      <c r="CU925" s="118">
        <f t="shared" si="656"/>
        <v>253.2666666212026</v>
      </c>
      <c r="CV925" s="118">
        <f t="shared" si="657"/>
        <v>65563503.000000045</v>
      </c>
      <c r="CW925" s="119">
        <f t="shared" si="658"/>
        <v>0.99999613707848067</v>
      </c>
    </row>
    <row r="926" spans="1:101" ht="118.5" customHeight="1" x14ac:dyDescent="0.3">
      <c r="A926" s="160" t="str">
        <f>[4]SayfaKAY!C242</f>
        <v>KAY5+6</v>
      </c>
      <c r="B926" s="104" t="str">
        <f>[4]SayfaKAY!D242</f>
        <v>3879(8)</v>
      </c>
      <c r="C926" s="105" t="str">
        <f>[4]SayfaKAY!E242</f>
        <v>MA</v>
      </c>
      <c r="D926" s="105">
        <f>[4]SayfaKAY!F242</f>
        <v>37800</v>
      </c>
      <c r="E926" s="106" t="str">
        <f>[4]SayfaKAY!G242</f>
        <v>BOZ-KAY5+6-FF-241</v>
      </c>
      <c r="F926" s="193">
        <f t="shared" si="619"/>
        <v>45496</v>
      </c>
      <c r="G926" s="135">
        <f t="shared" si="620"/>
        <v>0.41805555560131324</v>
      </c>
      <c r="H926" s="235">
        <f>[4]SayfaKAY!H242</f>
        <v>45496.418055555601</v>
      </c>
      <c r="I926" s="104" t="str">
        <f>[4]SayfaKAY!I242</f>
        <v>Hat/Line</v>
      </c>
      <c r="J926" s="103" t="str">
        <f>IF([4]SayfaKAY!J242="","",IF([4]SayfaKAY!J242="Müşteri","Notified by Customer","Notified by Bozankaya"))</f>
        <v>Notified by Customer</v>
      </c>
      <c r="K926" s="103" t="e">
        <f>VLOOKUP([4]SayfaKAY!L242,#REF!,2,FALSE)</f>
        <v>#REF!</v>
      </c>
      <c r="L926" s="165" t="str">
        <f>[4]SayfaKAY!X242</f>
        <v>STONKAM CO ., LTD</v>
      </c>
      <c r="M926" s="107" t="str">
        <f t="shared" si="621"/>
        <v>KAY5+6-BOZ-KAY5+6-FF-241</v>
      </c>
      <c r="N926" s="105" t="str">
        <f>[4]SayfaKAY!M242</f>
        <v>AYNA KAMERA YAN DÖNMÜŞ</v>
      </c>
      <c r="O926" s="166" t="str">
        <f>[4]SayfaKAY!P242</f>
        <v>A-Sürüşü engeller</v>
      </c>
      <c r="P926" s="166" t="str">
        <f>[4]SayfaKAY!Q242</f>
        <v>B(Servisten çekmeye etki eden arıza)</v>
      </c>
      <c r="Q926" s="166" t="str">
        <f>[4]SayfaKAY!R242</f>
        <v>N.A(Yaralanma yok)</v>
      </c>
      <c r="R926" s="132" t="str" cm="1">
        <f t="array" ref="R926">IF([4]SayfaKAY!U242="","",_xlfn.IFS([4]SayfaKAY!U242="Bozankaya","Bozankaya",[4]SayfaKAY!U242="Müşteri","Customer",[4]SayfaKAY!U242="Tedarikçi","Equipment Supplier"))</f>
        <v>Bozankaya</v>
      </c>
      <c r="S926" s="204" t="str">
        <f>[4]SayfaKAY!N242</f>
        <v>KAMERA EKRANI ARKA KISIMLARI GEVŞEMİŞ SIKILANDI</v>
      </c>
      <c r="T926" s="133" t="str">
        <f>[4]SayfaKAY!AD242</f>
        <v/>
      </c>
      <c r="U926" s="132" t="str">
        <f>[4]SayfaKAY!W242</f>
        <v>Evet</v>
      </c>
      <c r="V926" s="108">
        <f>[4]SayfaKAY!AZ242</f>
        <v>1</v>
      </c>
      <c r="W926" s="136">
        <f t="shared" si="622"/>
        <v>45496</v>
      </c>
      <c r="X926" s="137" t="str">
        <f t="shared" si="623"/>
        <v>10:10</v>
      </c>
      <c r="Y926" s="235">
        <f>[4]SayfaKAY!AE242</f>
        <v>45496.423611111102</v>
      </c>
      <c r="Z926" s="192">
        <f t="shared" si="624"/>
        <v>45496</v>
      </c>
      <c r="AA926" s="110" t="str">
        <f t="shared" si="625"/>
        <v>11:00</v>
      </c>
      <c r="AB926" s="182">
        <f>[4]SayfaKAY!BA242</f>
        <v>45496.458333333299</v>
      </c>
      <c r="AC926" s="257">
        <f t="shared" si="626"/>
        <v>57.999999885214493</v>
      </c>
      <c r="AD926" s="111">
        <f t="shared" si="627"/>
        <v>45496</v>
      </c>
      <c r="AE926" s="111" t="str">
        <f t="shared" si="628"/>
        <v>11:00</v>
      </c>
      <c r="AF926" s="235">
        <f>[4]SayfaKAY!BA242</f>
        <v>45496.458333333299</v>
      </c>
      <c r="AG926" s="179" t="str">
        <f>[4]SayfaKAY!S242</f>
        <v>(II) Aynı Araçta Tekrarlayan Arıza</v>
      </c>
      <c r="AH926" s="178" t="str">
        <f t="shared" si="629"/>
        <v>Bu Arıza Aracın Servise Verilmesine Engel</v>
      </c>
      <c r="AI926" s="163" t="str">
        <f>[4]SayfaKAY!AV242</f>
        <v/>
      </c>
      <c r="AJ926" s="164" t="str">
        <f t="shared" si="630"/>
        <v/>
      </c>
      <c r="AK926" s="164" t="str">
        <f t="shared" si="631"/>
        <v/>
      </c>
      <c r="AL926" s="112" t="str">
        <f>[4]SayfaKAY!AX242</f>
        <v/>
      </c>
      <c r="AM926" s="257" cm="1">
        <f t="array" ref="AM926">IFERROR(IF(AND(P926&lt;&gt;"D(Arıza Değil)",AH926="Bu Arıza Aracın Servise Verilmesine Engel Değil"),
IF(Z926-F926&gt;0,(AB926-Y926)*24*60,
IF(OR(AND(G926&gt;$AS$1,G926&lt;$AT$1),AND(G926&gt;$AU$1,G926&lt;$AV$1)),
(AF926-H926)*24*60,     BH:BH0)),        AN926),0)</f>
        <v>57.999999885214493</v>
      </c>
      <c r="AN926" s="257">
        <f t="shared" si="632"/>
        <v>57.999999885214493</v>
      </c>
      <c r="AO926" s="174" t="str">
        <f>[4]SayfaKAY!AG242</f>
        <v>STONKAM CO</v>
      </c>
      <c r="AP926" s="174" t="str">
        <f>[4]SayfaKAY!AI242</f>
        <v>E810-7151</v>
      </c>
      <c r="AQ926" s="174" t="str">
        <f>[4]SayfaKAY!AQ242</f>
        <v/>
      </c>
      <c r="AR926" s="174" t="str">
        <f>[4]SayfaKAY!AH242</f>
        <v>AYNA EKRAN</v>
      </c>
      <c r="AS926" s="174">
        <f>[4]SayfaKAY!AJ242</f>
        <v>1</v>
      </c>
      <c r="AT926" s="175" t="str">
        <f>[4]SayfaKAY!AM242</f>
        <v/>
      </c>
      <c r="AU926" s="176" t="str">
        <f>[4]SayfaKAY!AL242</f>
        <v/>
      </c>
      <c r="AV926" s="176" t="str">
        <f>[4]SayfaKAY!AP242</f>
        <v/>
      </c>
      <c r="AW926" s="177" t="str">
        <f>[4]SayfaKAY!AT242</f>
        <v/>
      </c>
      <c r="AX926" s="194">
        <f t="shared" si="633"/>
        <v>637.99999873735942</v>
      </c>
      <c r="AY926" s="168"/>
      <c r="AZ926" s="167"/>
      <c r="BA926" s="113"/>
      <c r="BB926" s="171"/>
      <c r="BC926" s="114"/>
      <c r="BD926" s="114"/>
      <c r="BE926" s="114"/>
      <c r="BF926" s="114"/>
      <c r="BG926" s="114"/>
      <c r="BH926" s="114" t="str">
        <f>IFERROR(FRACAS!AN245, "Hata Var")</f>
        <v/>
      </c>
      <c r="BI926" s="114"/>
      <c r="BJ926" s="114"/>
      <c r="BK926" s="105" t="str">
        <f>[4]SayfaKAY!AW242</f>
        <v/>
      </c>
      <c r="BL926" s="105" t="str">
        <f>[4]SayfaKAY!V242</f>
        <v>Üretim</v>
      </c>
      <c r="BM926" s="114"/>
      <c r="BN926" s="171" t="str">
        <f t="shared" si="634"/>
        <v>x yok</v>
      </c>
      <c r="BO926" s="171" t="b">
        <f t="shared" si="635"/>
        <v>0</v>
      </c>
      <c r="BP926" s="171" t="b">
        <f t="shared" si="636"/>
        <v>0</v>
      </c>
      <c r="BQ926" s="226">
        <f t="shared" si="637"/>
        <v>7.9999999213032424</v>
      </c>
      <c r="BR926" s="226">
        <f t="shared" si="638"/>
        <v>49.99999996391125</v>
      </c>
      <c r="BS926" s="226">
        <f t="shared" si="639"/>
        <v>57.999999885214493</v>
      </c>
      <c r="BT926" s="114"/>
      <c r="BU926" s="242"/>
      <c r="BV926" s="233">
        <f t="shared" si="640"/>
        <v>13</v>
      </c>
      <c r="BW926" s="226" t="str">
        <f t="shared" si="641"/>
        <v>Evet, çakışma var</v>
      </c>
      <c r="BX926" s="229"/>
      <c r="BY926" s="247">
        <f t="shared" si="642"/>
        <v>5.5555555009050295E-3</v>
      </c>
      <c r="BZ926" s="247">
        <f t="shared" si="643"/>
        <v>3.472222219716059E-2</v>
      </c>
      <c r="CA926" s="247">
        <f t="shared" si="644"/>
        <v>4.027777769806562E-2</v>
      </c>
      <c r="CB926" s="213"/>
      <c r="CC926" s="211"/>
      <c r="CD926" s="196"/>
      <c r="CE926" s="213">
        <v>241</v>
      </c>
      <c r="CF926" s="182">
        <f t="shared" si="645"/>
        <v>45496.418055555601</v>
      </c>
      <c r="CG926" s="182">
        <f t="shared" si="646"/>
        <v>45496.458333333299</v>
      </c>
      <c r="CH926" s="196"/>
      <c r="CI926" s="196"/>
      <c r="CJ926" s="196"/>
      <c r="CK926" s="196">
        <f t="shared" si="647"/>
        <v>3.472222219716059E-2</v>
      </c>
      <c r="CL926" s="196">
        <f t="shared" si="648"/>
        <v>5.5555555009050295E-3</v>
      </c>
      <c r="CM926" s="196">
        <f t="shared" si="649"/>
        <v>4.027777769806562E-2</v>
      </c>
      <c r="CN926" s="114"/>
      <c r="CO926" s="115">
        <f t="shared" si="650"/>
        <v>57.999999885214493</v>
      </c>
      <c r="CP926" s="116">
        <f t="shared" si="651"/>
        <v>2.0833333318296354</v>
      </c>
      <c r="CQ926" s="117">
        <f t="shared" si="652"/>
        <v>0.41805555560131324</v>
      </c>
      <c r="CR926" s="117">
        <f t="shared" si="653"/>
        <v>45496.423611111102</v>
      </c>
      <c r="CS926" s="117">
        <f t="shared" si="654"/>
        <v>45496.458333333299</v>
      </c>
      <c r="CT926" s="118">
        <f t="shared" si="655"/>
        <v>65514247.999999918</v>
      </c>
      <c r="CU926" s="118">
        <f t="shared" si="656"/>
        <v>49.99999996391125</v>
      </c>
      <c r="CV926" s="118">
        <f t="shared" si="657"/>
        <v>65514297.999999888</v>
      </c>
      <c r="CW926" s="119">
        <f t="shared" si="658"/>
        <v>0.9999992368078191</v>
      </c>
    </row>
    <row r="927" spans="1:101" ht="118.5" customHeight="1" x14ac:dyDescent="0.3">
      <c r="A927" s="160" t="str">
        <f>[4]SayfaKAY!C243</f>
        <v>KAY5+6</v>
      </c>
      <c r="B927" s="104" t="str">
        <f>[4]SayfaKAY!D243</f>
        <v>3874(3)</v>
      </c>
      <c r="C927" s="105" t="str">
        <f>[4]SayfaKAY!E243</f>
        <v>MA</v>
      </c>
      <c r="D927" s="105">
        <f>[4]SayfaKAY!F243</f>
        <v>80100</v>
      </c>
      <c r="E927" s="106" t="str">
        <f>[4]SayfaKAY!G243</f>
        <v>BOZ-KAY5+6-FF-242</v>
      </c>
      <c r="F927" s="134">
        <f t="shared" si="619"/>
        <v>45496</v>
      </c>
      <c r="G927" s="135">
        <f t="shared" si="620"/>
        <v>0.57638888889778173</v>
      </c>
      <c r="H927" s="235">
        <f>[4]SayfaKAY!H243</f>
        <v>45496.576388888898</v>
      </c>
      <c r="I927" s="104" t="str">
        <f>[4]SayfaKAY!I243</f>
        <v>Hat/Line</v>
      </c>
      <c r="J927" s="103" t="str">
        <f>IF([4]SayfaKAY!J243="","",IF([4]SayfaKAY!J243="Müşteri","Notified by Customer","Notified by Bozankaya"))</f>
        <v>Notified by Customer</v>
      </c>
      <c r="K927" s="103" t="e">
        <f>VLOOKUP([4]SayfaKAY!L243,#REF!,2,FALSE)</f>
        <v>#REF!</v>
      </c>
      <c r="L927" s="165" t="str">
        <f>[4]SayfaKAY!X243</f>
        <v>MEDCOM SP. Z O.O.</v>
      </c>
      <c r="M927" s="107" t="str">
        <f t="shared" si="621"/>
        <v>KAY5+6-BOZ-KAY5+6-FF-242</v>
      </c>
      <c r="N927" s="105" t="str">
        <f>[4]SayfaKAY!M243</f>
        <v>3874 nolu araç fren mesafesi uzuyor ivme kaybı var</v>
      </c>
      <c r="O927" s="166" t="str">
        <f>[4]SayfaKAY!P243</f>
        <v>C-Uyarı, sürüş devamlılığı</v>
      </c>
      <c r="P927" s="166" t="str">
        <f>[4]SayfaKAY!Q243</f>
        <v>B(Servisten çekmeye etki eden arıza)</v>
      </c>
      <c r="Q927" s="166" t="str">
        <f>[4]SayfaKAY!R243</f>
        <v>N.A(Yaralanma yok)</v>
      </c>
      <c r="R927" s="132" t="str" cm="1">
        <f t="array" ref="R927">IF([4]SayfaKAY!U243="","",_xlfn.IFS([4]SayfaKAY!U243="Bozankaya","Bozankaya",[4]SayfaKAY!U243="Müşteri","Customer",[4]SayfaKAY!U243="Tedarikçi","Equipment Supplier"))</f>
        <v>Equipment Supplier</v>
      </c>
      <c r="S927" s="204" t="str">
        <f>[4]SayfaKAY!N243</f>
        <v>Medcom firması yazılım ve test yaptı.Arıza giderildi</v>
      </c>
      <c r="T927" s="133" t="str">
        <f>[4]SayfaKAY!AD243</f>
        <v/>
      </c>
      <c r="U927" s="132" t="str">
        <f>[4]SayfaKAY!W243</f>
        <v>Evet</v>
      </c>
      <c r="V927" s="108" t="str">
        <f>[4]SayfaKAY!AZ243</f>
        <v/>
      </c>
      <c r="W927" s="136">
        <f t="shared" si="622"/>
        <v>45530</v>
      </c>
      <c r="X927" s="137" t="str">
        <f t="shared" si="623"/>
        <v>07:51</v>
      </c>
      <c r="Y927" s="235">
        <f>[4]SayfaKAY!AE243</f>
        <v>45530.327164351896</v>
      </c>
      <c r="Z927" s="109" t="str">
        <f t="shared" si="624"/>
        <v/>
      </c>
      <c r="AA927" s="110" t="str">
        <f t="shared" si="625"/>
        <v/>
      </c>
      <c r="AB927" s="182" t="str">
        <f>[4]SayfaKAY!BA243</f>
        <v/>
      </c>
      <c r="AC927" s="257" t="str">
        <f t="shared" si="626"/>
        <v/>
      </c>
      <c r="AD927" s="111" t="str">
        <f t="shared" si="627"/>
        <v/>
      </c>
      <c r="AE927" s="111" t="str">
        <f t="shared" si="628"/>
        <v/>
      </c>
      <c r="AF927" s="235" t="str">
        <f>[4]SayfaKAY!BA243</f>
        <v/>
      </c>
      <c r="AG927" s="179" t="str">
        <f>[4]SayfaKAY!S243</f>
        <v>(I) İlk Defa Karşılaşılan Arıza</v>
      </c>
      <c r="AH927" s="178" t="str">
        <f t="shared" si="629"/>
        <v>Bu Arıza Aracın Servise Verilmesine Engel</v>
      </c>
      <c r="AI927" s="163" t="str">
        <f>[4]SayfaKAY!AV243</f>
        <v/>
      </c>
      <c r="AJ927" s="164" t="str">
        <f t="shared" si="630"/>
        <v/>
      </c>
      <c r="AK927" s="164" t="str">
        <f t="shared" si="631"/>
        <v/>
      </c>
      <c r="AL927" s="112" t="str">
        <f>[4]SayfaKAY!AX243</f>
        <v/>
      </c>
      <c r="AM927" s="257" t="str" cm="1">
        <f t="array" ref="AM927">IFERROR(IF(AND(P927&lt;&gt;"D(Arıza Değil)",AH927="Bu Arıza Aracın Servise Verilmesine Engel Değil"),
IF(Z927-F927&gt;0,(AB927-Y927)*24*60,
IF(OR(AND(G927&gt;$AS$1,G927&lt;$AT$1),AND(G927&gt;$AU$1,G927&lt;$AV$1)),
(AF927-H927)*24*60,     BH:BH0)),        AN927),0)</f>
        <v/>
      </c>
      <c r="AN927" s="257" t="str">
        <f t="shared" si="632"/>
        <v/>
      </c>
      <c r="AO927" s="174" t="str">
        <f>[4]SayfaKAY!AG243</f>
        <v/>
      </c>
      <c r="AP927" s="174" t="str">
        <f>[4]SayfaKAY!AI243</f>
        <v>0</v>
      </c>
      <c r="AQ927" s="174" t="str">
        <f>[4]SayfaKAY!AQ243</f>
        <v/>
      </c>
      <c r="AR927" s="174" t="str">
        <f>[4]SayfaKAY!AH243</f>
        <v>0</v>
      </c>
      <c r="AS927" s="174" t="str">
        <f>[4]SayfaKAY!AJ243</f>
        <v/>
      </c>
      <c r="AT927" s="175" t="str">
        <f>[4]SayfaKAY!AM243</f>
        <v/>
      </c>
      <c r="AU927" s="176" t="str">
        <f>[4]SayfaKAY!AL243</f>
        <v/>
      </c>
      <c r="AV927" s="176" t="str">
        <f>[4]SayfaKAY!AP243</f>
        <v/>
      </c>
      <c r="AW927" s="177" t="str">
        <f>[4]SayfaKAY!AT243</f>
        <v/>
      </c>
      <c r="AX927" s="194" t="str">
        <f t="shared" si="633"/>
        <v/>
      </c>
      <c r="AY927" s="168"/>
      <c r="AZ927" s="167"/>
      <c r="BA927" s="113"/>
      <c r="BB927" s="171" t="str">
        <f>IF($AQ$1="X", IF(AND(G927&gt;=$AS$1,G927&lt;=$AT$1),IF(P927&lt;&gt;"D(Arıza Değil)",AC927,0), IF(AND(G927&gt;=$AU$1,G927&lt;=$AV$1),IF(P927&lt;&gt;"D(Arıza Değil)",AC927,0), "")), "")</f>
        <v/>
      </c>
      <c r="BC927" s="114"/>
      <c r="BD927" s="114"/>
      <c r="BE927" s="114"/>
      <c r="BF927" s="114"/>
      <c r="BG927" s="114"/>
      <c r="BH927" s="114" t="str">
        <f>IFERROR(FRACAS!AN246, "Hata Var")</f>
        <v/>
      </c>
      <c r="BI927" s="114"/>
      <c r="BJ927" s="114"/>
      <c r="BK927" s="105" t="str">
        <f>[4]SayfaKAY!AW243</f>
        <v/>
      </c>
      <c r="BL927" s="105" t="str">
        <f>[4]SayfaKAY!V243</f>
        <v>MEDCOM SP. Z O.O.</v>
      </c>
      <c r="BM927" s="114"/>
      <c r="BN927" s="171" t="str">
        <f t="shared" si="634"/>
        <v>x yok</v>
      </c>
      <c r="BO927" s="171" t="b">
        <f t="shared" si="635"/>
        <v>0</v>
      </c>
      <c r="BP927" s="171" t="e">
        <f t="shared" si="636"/>
        <v>#VALUE!</v>
      </c>
      <c r="BQ927" s="226">
        <f t="shared" si="637"/>
        <v>48601.116666718153</v>
      </c>
      <c r="BR927" s="226" t="e">
        <f t="shared" si="638"/>
        <v>#VALUE!</v>
      </c>
      <c r="BS927" s="226" t="e">
        <f t="shared" si="639"/>
        <v>#VALUE!</v>
      </c>
      <c r="BT927" s="114"/>
      <c r="BU927" s="242"/>
      <c r="BV927" s="233">
        <f t="shared" si="640"/>
        <v>-1</v>
      </c>
      <c r="BW927" s="226" t="str">
        <f t="shared" si="641"/>
        <v>Hayır, çakışma yok</v>
      </c>
      <c r="BX927" s="229"/>
      <c r="BY927" s="247">
        <f t="shared" si="642"/>
        <v>33.750775462998718</v>
      </c>
      <c r="BZ927" s="247" t="e">
        <f t="shared" si="643"/>
        <v>#VALUE!</v>
      </c>
      <c r="CA927" s="247" t="e">
        <f t="shared" si="644"/>
        <v>#VALUE!</v>
      </c>
      <c r="CB927" s="213"/>
      <c r="CC927" s="211"/>
      <c r="CD927" s="196"/>
      <c r="CE927" s="213">
        <v>242</v>
      </c>
      <c r="CF927" s="182">
        <f t="shared" si="645"/>
        <v>45496.576388888898</v>
      </c>
      <c r="CG927" s="182" t="str">
        <f t="shared" si="646"/>
        <v/>
      </c>
      <c r="CH927" s="196"/>
      <c r="CI927" s="196"/>
      <c r="CJ927" s="196"/>
      <c r="CK927" s="196" t="e">
        <f t="shared" si="647"/>
        <v>#VALUE!</v>
      </c>
      <c r="CL927" s="196">
        <f t="shared" si="648"/>
        <v>33.750775462998718</v>
      </c>
      <c r="CM927" s="196" t="e">
        <f t="shared" si="649"/>
        <v>#VALUE!</v>
      </c>
      <c r="CN927" s="114"/>
      <c r="CO927" s="115" t="str">
        <f t="shared" si="650"/>
        <v/>
      </c>
      <c r="CP927" s="116" t="e">
        <f t="shared" si="651"/>
        <v>#VALUE!</v>
      </c>
      <c r="CQ927" s="117">
        <f t="shared" si="652"/>
        <v>0.57638888889778173</v>
      </c>
      <c r="CR927" s="117">
        <f t="shared" si="653"/>
        <v>45530.327164351896</v>
      </c>
      <c r="CS927" s="117" t="str">
        <f t="shared" si="654"/>
        <v/>
      </c>
      <c r="CT927" s="118">
        <f t="shared" si="655"/>
        <v>65562841.116666719</v>
      </c>
      <c r="CU927" s="118" t="e">
        <f t="shared" si="656"/>
        <v>#VALUE!</v>
      </c>
      <c r="CV927" s="118" t="e">
        <f t="shared" si="657"/>
        <v>#VALUE!</v>
      </c>
      <c r="CW927" s="119" t="e">
        <f t="shared" si="658"/>
        <v>#VALUE!</v>
      </c>
    </row>
    <row r="928" spans="1:101" ht="118.5" customHeight="1" x14ac:dyDescent="0.3">
      <c r="A928" s="160" t="str">
        <f>[4]SayfaKAY!C381</f>
        <v>KAY5+6</v>
      </c>
      <c r="B928" s="104" t="str">
        <f>[4]SayfaKAY!D381</f>
        <v>3873(2)</v>
      </c>
      <c r="C928" s="105" t="str">
        <f>[4]SayfaKAY!E381</f>
        <v>MB</v>
      </c>
      <c r="D928" s="105">
        <f>[4]SayfaKAY!F381</f>
        <v>83347</v>
      </c>
      <c r="E928" s="106" t="str">
        <f>[4]SayfaKAY!G381</f>
        <v>BOZ-KAY5+6-FF-380</v>
      </c>
      <c r="F928" s="134">
        <f t="shared" si="619"/>
        <v>45496</v>
      </c>
      <c r="G928" s="135">
        <f t="shared" si="620"/>
        <v>0.41597222220298136</v>
      </c>
      <c r="H928" s="235">
        <f>[4]SayfaKAY!H381</f>
        <v>45496.415972222203</v>
      </c>
      <c r="I928" s="104" t="str">
        <f>[4]SayfaKAY!I381</f>
        <v>Hat/Line</v>
      </c>
      <c r="J928" s="103" t="str">
        <f>IF([4]SayfaKAY!J381="","",IF([4]SayfaKAY!J381="Müşteri","Notified by Customer","Notified by Bozankaya"))</f>
        <v>Notified by Customer</v>
      </c>
      <c r="K928" s="103" t="e">
        <f>VLOOKUP([4]SayfaKAY!L381,#REF!,2,FALSE)</f>
        <v>#REF!</v>
      </c>
      <c r="L928" s="165" t="str">
        <f>[4]SayfaKAY!X381</f>
        <v>MEDCOM SP. Z O.O.</v>
      </c>
      <c r="M928" s="107" t="str">
        <f t="shared" si="621"/>
        <v>KAY5+6-BOZ-KAY5+6-FF-380</v>
      </c>
      <c r="N928" s="105" t="str">
        <f>[4]SayfaKAY!M381</f>
        <v>FREN BOŞLUYOR ZAYIF</v>
      </c>
      <c r="O928" s="166" t="str">
        <f>[4]SayfaKAY!P381</f>
        <v>D-Arıza değil</v>
      </c>
      <c r="P928" s="166" t="str">
        <f>[4]SayfaKAY!Q381</f>
        <v>A(Hareket etmeyi engelleyen arıza)</v>
      </c>
      <c r="Q928" s="166" t="str">
        <f>[4]SayfaKAY!R381</f>
        <v>N.A(Yaralanma yok)</v>
      </c>
      <c r="R928" s="132" t="str" cm="1">
        <f t="array" ref="R928">IF([4]SayfaKAY!U381="","",_xlfn.IFS([4]SayfaKAY!U381="Bozankaya","Bozankaya",[4]SayfaKAY!U381="Müşteri","Customer",[4]SayfaKAY!U381="Tedarikçi","Equipment Supplier"))</f>
        <v>Equipment Supplier</v>
      </c>
      <c r="S928" s="204" t="str">
        <f>[4]SayfaKAY!N381</f>
        <v>MEDCOM FİRMASI YAZILIM GÜNCELLEMESİ YAPTI SORUN GİDERİLDİ.</v>
      </c>
      <c r="T928" s="133" t="str">
        <f>[4]SayfaKAY!AD381</f>
        <v>Yeni yazılım yüklendi</v>
      </c>
      <c r="U928" s="132" t="str">
        <f>[4]SayfaKAY!W381</f>
        <v>Evet</v>
      </c>
      <c r="V928" s="108">
        <f>[4]SayfaKAY!AZ381</f>
        <v>3</v>
      </c>
      <c r="W928" s="136">
        <f t="shared" si="622"/>
        <v>45513</v>
      </c>
      <c r="X928" s="137" t="str">
        <f t="shared" si="623"/>
        <v>05:00</v>
      </c>
      <c r="Y928" s="235">
        <f>[4]SayfaKAY!AE381</f>
        <v>45513.208333333299</v>
      </c>
      <c r="Z928" s="109">
        <f t="shared" si="624"/>
        <v>45513</v>
      </c>
      <c r="AA928" s="110" t="str">
        <f t="shared" si="625"/>
        <v>15:00</v>
      </c>
      <c r="AB928" s="182">
        <f>[4]SayfaKAY!BA381</f>
        <v>45513.625</v>
      </c>
      <c r="AC928" s="257">
        <f t="shared" si="626"/>
        <v>24781.000000027707</v>
      </c>
      <c r="AD928" s="111">
        <f t="shared" si="627"/>
        <v>45513</v>
      </c>
      <c r="AE928" s="111" t="str">
        <f t="shared" si="628"/>
        <v>15:00</v>
      </c>
      <c r="AF928" s="235">
        <f>[4]SayfaKAY!BA381</f>
        <v>45513.625</v>
      </c>
      <c r="AG928" s="179" t="str">
        <f>[4]SayfaKAY!S381</f>
        <v>(II) Aynı Araçta Tekrarlayan Arıza</v>
      </c>
      <c r="AH928" s="178" t="str">
        <f t="shared" si="629"/>
        <v>Bu Arıza Aracın Servise Verilmesine Engel</v>
      </c>
      <c r="AI928" s="163" t="str">
        <f>[4]SayfaKAY!AV381</f>
        <v/>
      </c>
      <c r="AJ928" s="164" t="str">
        <f t="shared" si="630"/>
        <v/>
      </c>
      <c r="AK928" s="164" t="str">
        <f t="shared" si="631"/>
        <v/>
      </c>
      <c r="AL928" s="112" t="str">
        <f>[4]SayfaKAY!AX381</f>
        <v/>
      </c>
      <c r="AM928" s="257" cm="1">
        <f t="array" ref="AM928">IFERROR(IF(AND(P928&lt;&gt;"D(Arıza Değil)",AH928="Bu Arıza Aracın Servise Verilmesine Engel Değil"),
IF(Z928-F928&gt;0,(AB928-Y928)*24*60,
IF(OR(AND(G928&gt;$AS$1,G928&lt;$AT$1),AND(G928&gt;$AU$1,G928&lt;$AV$1)),
(AF928-H928)*24*60,     BH:BH0)),        AN928),0)</f>
        <v>24781.000000027707</v>
      </c>
      <c r="AN928" s="257">
        <f t="shared" si="632"/>
        <v>24781.000000027707</v>
      </c>
      <c r="AO928" s="174" t="str">
        <f>[4]SayfaKAY!AG381</f>
        <v>MEDCOM</v>
      </c>
      <c r="AP928" s="174" t="str">
        <f>[4]SayfaKAY!AI381</f>
        <v>E110-7659</v>
      </c>
      <c r="AQ928" s="174" t="str">
        <f>[4]SayfaKAY!AQ381</f>
        <v/>
      </c>
      <c r="AR928" s="174" t="str">
        <f>[4]SayfaKAY!AH381</f>
        <v>MEDCOM SICAKLIK SENSÖRÜ</v>
      </c>
      <c r="AS928" s="174">
        <f>[4]SayfaKAY!AJ381</f>
        <v>1</v>
      </c>
      <c r="AT928" s="175" t="str">
        <f>[4]SayfaKAY!AM381</f>
        <v/>
      </c>
      <c r="AU928" s="176" t="str">
        <f>[4]SayfaKAY!AL381</f>
        <v/>
      </c>
      <c r="AV928" s="176" t="str">
        <f>[4]SayfaKAY!AP381</f>
        <v/>
      </c>
      <c r="AW928" s="177" t="str">
        <f>[4]SayfaKAY!AT381</f>
        <v/>
      </c>
      <c r="AX928" s="194">
        <f t="shared" si="633"/>
        <v>817773.00000091433</v>
      </c>
      <c r="AY928" s="168"/>
      <c r="AZ928" s="167"/>
      <c r="BA928" s="113"/>
      <c r="BB928" s="171" t="str">
        <f>IF($AQ$1="X", IF(AND(G928&gt;=$AS$1,G928&lt;=$AT$1),IF(P928&lt;&gt;"D(Arıza Değil)",AC928,0), IF(AND(G928&gt;=$AU$1,G928&lt;=$AV$1),IF(P928&lt;&gt;"D(Arıza Değil)",AC928,0), "")), "")</f>
        <v/>
      </c>
      <c r="BC928" s="114"/>
      <c r="BD928" s="114"/>
      <c r="BE928" s="114"/>
      <c r="BF928" s="114"/>
      <c r="BG928" s="114"/>
      <c r="BH928" s="114" t="str">
        <f>IFERROR(FRACAS!AN384, "Hata Var")</f>
        <v/>
      </c>
      <c r="BI928" s="114"/>
      <c r="BJ928" s="114"/>
      <c r="BK928" s="105" t="str">
        <f>[4]SayfaKAY!AW381</f>
        <v/>
      </c>
      <c r="BL928" s="105" t="str">
        <f>[4]SayfaKAY!V381</f>
        <v>MEDCOM SP. Z O.O.</v>
      </c>
      <c r="BM928" s="114"/>
      <c r="BN928" s="171" t="str">
        <f t="shared" si="634"/>
        <v>x yok</v>
      </c>
      <c r="BO928" s="171" t="str">
        <f t="shared" si="635"/>
        <v>aynı gün giderilen arıza</v>
      </c>
      <c r="BP928" s="171" t="str">
        <f t="shared" si="636"/>
        <v>Bir günden fazla süren arıza</v>
      </c>
      <c r="BQ928" s="226">
        <f t="shared" si="637"/>
        <v>24180.999999978812</v>
      </c>
      <c r="BR928" s="226">
        <f t="shared" si="638"/>
        <v>600.00000004889444</v>
      </c>
      <c r="BS928" s="226">
        <f t="shared" si="639"/>
        <v>24781.000000027707</v>
      </c>
      <c r="BT928" s="114"/>
      <c r="BU928" s="242"/>
      <c r="BV928" s="233">
        <f t="shared" si="640"/>
        <v>13</v>
      </c>
      <c r="BW928" s="226" t="str">
        <f t="shared" si="641"/>
        <v>Evet, çakışma var</v>
      </c>
      <c r="BX928" s="229"/>
      <c r="BY928" s="247">
        <f t="shared" si="642"/>
        <v>16.792361111096398</v>
      </c>
      <c r="BZ928" s="247">
        <f t="shared" si="643"/>
        <v>0.41666666670062114</v>
      </c>
      <c r="CA928" s="247">
        <f t="shared" si="644"/>
        <v>17.209027777797019</v>
      </c>
      <c r="CB928" s="213"/>
      <c r="CC928" s="211"/>
      <c r="CD928" s="196"/>
      <c r="CE928" s="213">
        <v>380</v>
      </c>
      <c r="CF928" s="182">
        <f t="shared" si="645"/>
        <v>45496.415972222203</v>
      </c>
      <c r="CG928" s="182">
        <f t="shared" si="646"/>
        <v>45513.625</v>
      </c>
      <c r="CH928" s="196"/>
      <c r="CI928" s="196"/>
      <c r="CJ928" s="196"/>
      <c r="CK928" s="196">
        <f t="shared" si="647"/>
        <v>0.41666666670062114</v>
      </c>
      <c r="CL928" s="196">
        <f t="shared" si="648"/>
        <v>16.792361111096398</v>
      </c>
      <c r="CM928" s="196">
        <f t="shared" si="649"/>
        <v>17.209027777797019</v>
      </c>
      <c r="CN928" s="114"/>
      <c r="CO928" s="115">
        <f t="shared" si="650"/>
        <v>24781.000000027707</v>
      </c>
      <c r="CP928" s="116">
        <f t="shared" si="651"/>
        <v>25.000000002037268</v>
      </c>
      <c r="CQ928" s="117">
        <f t="shared" si="652"/>
        <v>0.41597222220298136</v>
      </c>
      <c r="CR928" s="117">
        <f t="shared" si="653"/>
        <v>45513.208333333299</v>
      </c>
      <c r="CS928" s="117">
        <f t="shared" si="654"/>
        <v>45513.625</v>
      </c>
      <c r="CT928" s="118">
        <f t="shared" si="655"/>
        <v>65538420.999999978</v>
      </c>
      <c r="CU928" s="118">
        <f t="shared" si="656"/>
        <v>600.00000004889444</v>
      </c>
      <c r="CV928" s="118">
        <f t="shared" si="657"/>
        <v>65539021.00000003</v>
      </c>
      <c r="CW928" s="119">
        <f t="shared" si="658"/>
        <v>0.99999084514857106</v>
      </c>
    </row>
    <row r="929" spans="1:101" ht="118.5" customHeight="1" x14ac:dyDescent="0.3">
      <c r="A929" s="160" t="str">
        <f>[4]SayfaKAY!C393</f>
        <v>KAY5+6</v>
      </c>
      <c r="B929" s="104" t="str">
        <f>[4]SayfaKAY!D393</f>
        <v>3879(8)</v>
      </c>
      <c r="C929" s="105" t="str">
        <f>[4]SayfaKAY!E393</f>
        <v>MA</v>
      </c>
      <c r="D929" s="105">
        <f>[4]SayfaKAY!F393</f>
        <v>37455</v>
      </c>
      <c r="E929" s="106" t="str">
        <f>[4]SayfaKAY!G393</f>
        <v>BOZ-KAY5+6-FF-392</v>
      </c>
      <c r="F929" s="134">
        <f t="shared" si="619"/>
        <v>45496</v>
      </c>
      <c r="G929" s="135">
        <f t="shared" si="620"/>
        <v>0.45763888890360249</v>
      </c>
      <c r="H929" s="235">
        <f>[4]SayfaKAY!H393</f>
        <v>45496.457638888904</v>
      </c>
      <c r="I929" s="104" t="str">
        <f>[4]SayfaKAY!I393</f>
        <v>Hat/Line</v>
      </c>
      <c r="J929" s="103" t="str">
        <f>IF([4]SayfaKAY!J393="","",IF([4]SayfaKAY!J393="Müşteri","Notified by Customer","Notified by Bozankaya"))</f>
        <v>Notified by Customer</v>
      </c>
      <c r="K929" s="103" t="e">
        <f>VLOOKUP([4]SayfaKAY!L393,#REF!,2,FALSE)</f>
        <v>#REF!</v>
      </c>
      <c r="L929" s="165" t="str">
        <f>[4]SayfaKAY!X393</f>
        <v>ATAK ULAŞIM SAN.TİC.LTD.ŞTİ.</v>
      </c>
      <c r="M929" s="107" t="str">
        <f t="shared" si="621"/>
        <v>KAY5+6-BOZ-KAY5+6-FF-392</v>
      </c>
      <c r="N929" s="105" t="str">
        <f>[4]SayfaKAY!M393</f>
        <v>KAPI ÜZERİ EKRAN ÇALIŞMIYOR.</v>
      </c>
      <c r="O929" s="166" t="str">
        <f>[4]SayfaKAY!P393</f>
        <v>D-Arıza değil</v>
      </c>
      <c r="P929" s="166" t="str">
        <f>[4]SayfaKAY!Q393</f>
        <v>B(Servisten çekmeye etki eden arıza)</v>
      </c>
      <c r="Q929" s="166" t="str">
        <f>[4]SayfaKAY!R393</f>
        <v>N.A(Yaralanma yok)</v>
      </c>
      <c r="R929" s="132" t="str" cm="1">
        <f t="array" ref="R929">IF([4]SayfaKAY!U393="","",_xlfn.IFS([4]SayfaKAY!U393="Bozankaya","Bozankaya",[4]SayfaKAY!U393="Müşteri","Customer",[4]SayfaKAY!U393="Tedarikçi","Equipment Supplier"))</f>
        <v>Equipment Supplier</v>
      </c>
      <c r="S929" s="204" t="str">
        <f>[4]SayfaKAY!N393</f>
        <v>KAPI ÜSTÜ EKRANLAR ÇALIŞIYOR.</v>
      </c>
      <c r="T929" s="133" t="str">
        <f>[4]SayfaKAY!AD393</f>
        <v>*Arıza çözülecek</v>
      </c>
      <c r="U929" s="132" t="str">
        <f>[4]SayfaKAY!W393</f>
        <v>Evet</v>
      </c>
      <c r="V929" s="108">
        <f>[4]SayfaKAY!AZ393</f>
        <v>1</v>
      </c>
      <c r="W929" s="136">
        <f t="shared" si="622"/>
        <v>45496</v>
      </c>
      <c r="X929" s="137" t="str">
        <f t="shared" si="623"/>
        <v>11:30</v>
      </c>
      <c r="Y929" s="235">
        <f>[4]SayfaKAY!AE393</f>
        <v>45496.479166666701</v>
      </c>
      <c r="Z929" s="109">
        <f t="shared" si="624"/>
        <v>45496</v>
      </c>
      <c r="AA929" s="110" t="str">
        <f t="shared" si="625"/>
        <v>12:00</v>
      </c>
      <c r="AB929" s="182">
        <f>[4]SayfaKAY!BA393</f>
        <v>45496.5</v>
      </c>
      <c r="AC929" s="257">
        <f t="shared" si="626"/>
        <v>60.999999978812411</v>
      </c>
      <c r="AD929" s="111">
        <f t="shared" si="627"/>
        <v>45496</v>
      </c>
      <c r="AE929" s="111" t="str">
        <f t="shared" si="628"/>
        <v>12:00</v>
      </c>
      <c r="AF929" s="235">
        <f>[4]SayfaKAY!BA393</f>
        <v>45496.5</v>
      </c>
      <c r="AG929" s="179" t="str">
        <f>[4]SayfaKAY!S393</f>
        <v>(III) Farklı Araçlarda Tekrarlayan Arıza</v>
      </c>
      <c r="AH929" s="178" t="str">
        <f t="shared" si="629"/>
        <v>Bu Arıza Aracın Servise Verilmesine Engel</v>
      </c>
      <c r="AI929" s="163" t="str">
        <f>[4]SayfaKAY!AV393</f>
        <v/>
      </c>
      <c r="AJ929" s="164" t="str">
        <f t="shared" si="630"/>
        <v/>
      </c>
      <c r="AK929" s="164" t="str">
        <f t="shared" si="631"/>
        <v/>
      </c>
      <c r="AL929" s="112" t="str">
        <f>[4]SayfaKAY!AX393</f>
        <v/>
      </c>
      <c r="AM929" s="257" cm="1">
        <f t="array" ref="AM929">IFERROR(IF(AND(P929&lt;&gt;"D(Arıza Değil)",AH929="Bu Arıza Aracın Servise Verilmesine Engel Değil"),
IF(Z929-F929&gt;0,(AB929-Y929)*24*60,
IF(OR(AND(G929&gt;$AS$1,G929&lt;$AT$1),AND(G929&gt;$AU$1,G929&lt;$AV$1)),
(AF929-H929)*24*60,     BH:BH0)),        AN929),0)</f>
        <v>60.999999978812411</v>
      </c>
      <c r="AN929" s="257">
        <f t="shared" si="632"/>
        <v>60.999999978812411</v>
      </c>
      <c r="AO929" s="174" t="str">
        <f>[4]SayfaKAY!AG393</f>
        <v>Atak</v>
      </c>
      <c r="AP929" s="174" t="str">
        <f>[4]SayfaKAY!AI393</f>
        <v>E410-7003</v>
      </c>
      <c r="AQ929" s="174" t="str">
        <f>[4]SayfaKAY!AQ393</f>
        <v/>
      </c>
      <c r="AR929" s="174" t="str">
        <f>[4]SayfaKAY!AH393</f>
        <v>STRETCH LCD EKRAN</v>
      </c>
      <c r="AS929" s="174">
        <f>[4]SayfaKAY!AJ393</f>
        <v>1</v>
      </c>
      <c r="AT929" s="175" t="str">
        <f>[4]SayfaKAY!AM393</f>
        <v/>
      </c>
      <c r="AU929" s="176" t="str">
        <f>[4]SayfaKAY!AL393</f>
        <v/>
      </c>
      <c r="AV929" s="176" t="str">
        <f>[4]SayfaKAY!AP393</f>
        <v/>
      </c>
      <c r="AW929" s="177" t="str">
        <f>[4]SayfaKAY!AT393</f>
        <v/>
      </c>
      <c r="AX929" s="194">
        <f t="shared" si="633"/>
        <v>670.99999976693653</v>
      </c>
      <c r="AY929" s="168"/>
      <c r="AZ929" s="167"/>
      <c r="BA929" s="113"/>
      <c r="BB929" s="171" t="str">
        <f>IF($AQ$1="X", IF(AND(G929&gt;=$AS$1,G929&lt;=$AT$1),IF(P929&lt;&gt;"D(Arıza Değil)",AC929,0), IF(AND(G929&gt;=$AU$1,G929&lt;=$AV$1),IF(P929&lt;&gt;"D(Arıza Değil)",AC929,0), "")), "")</f>
        <v/>
      </c>
      <c r="BC929" s="114"/>
      <c r="BD929" s="114"/>
      <c r="BE929" s="114"/>
      <c r="BF929" s="114"/>
      <c r="BG929" s="114"/>
      <c r="BH929" s="114" t="str">
        <f>IFERROR(FRACAS!AN396, "Hata Var")</f>
        <v/>
      </c>
      <c r="BI929" s="114"/>
      <c r="BJ929" s="114"/>
      <c r="BK929" s="105" t="str">
        <f>[4]SayfaKAY!AW393</f>
        <v/>
      </c>
      <c r="BL929" s="105" t="str">
        <f>[4]SayfaKAY!V393</f>
        <v>ATAK ULAŞIM SAN.TİC.LTD.ŞTİ.</v>
      </c>
      <c r="BM929" s="114"/>
      <c r="BN929" s="171" t="str">
        <f t="shared" si="634"/>
        <v>x yok</v>
      </c>
      <c r="BO929" s="171" t="b">
        <f t="shared" si="635"/>
        <v>0</v>
      </c>
      <c r="BP929" s="171" t="b">
        <f t="shared" si="636"/>
        <v>0</v>
      </c>
      <c r="BQ929" s="226">
        <f t="shared" si="637"/>
        <v>31.000000027706847</v>
      </c>
      <c r="BR929" s="226">
        <f t="shared" si="638"/>
        <v>29.999999951105565</v>
      </c>
      <c r="BS929" s="226">
        <f t="shared" si="639"/>
        <v>60.999999978812411</v>
      </c>
      <c r="BT929" s="114"/>
      <c r="BU929" s="242"/>
      <c r="BV929" s="233">
        <f t="shared" si="640"/>
        <v>13</v>
      </c>
      <c r="BW929" s="226" t="str">
        <f t="shared" si="641"/>
        <v>Evet, çakışma var</v>
      </c>
      <c r="BX929" s="229"/>
      <c r="BY929" s="247">
        <f t="shared" si="642"/>
        <v>2.1527777797018643E-2</v>
      </c>
      <c r="BZ929" s="247">
        <f t="shared" si="643"/>
        <v>2.0833333299378864E-2</v>
      </c>
      <c r="CA929" s="247">
        <f t="shared" si="644"/>
        <v>4.2361111096397508E-2</v>
      </c>
      <c r="CB929" s="213"/>
      <c r="CC929" s="211"/>
      <c r="CD929" s="196"/>
      <c r="CE929" s="213">
        <v>392</v>
      </c>
      <c r="CF929" s="182">
        <f t="shared" si="645"/>
        <v>45496.457638888904</v>
      </c>
      <c r="CG929" s="182">
        <f t="shared" si="646"/>
        <v>45496.5</v>
      </c>
      <c r="CH929" s="196"/>
      <c r="CI929" s="196"/>
      <c r="CJ929" s="196"/>
      <c r="CK929" s="196">
        <f t="shared" si="647"/>
        <v>2.0833333299378864E-2</v>
      </c>
      <c r="CL929" s="196">
        <f t="shared" si="648"/>
        <v>2.1527777797018643E-2</v>
      </c>
      <c r="CM929" s="196">
        <f t="shared" si="649"/>
        <v>4.2361111096397508E-2</v>
      </c>
      <c r="CN929" s="114"/>
      <c r="CO929" s="115">
        <f t="shared" si="650"/>
        <v>60.999999978812411</v>
      </c>
      <c r="CP929" s="116">
        <f t="shared" si="651"/>
        <v>1.2499999979627319</v>
      </c>
      <c r="CQ929" s="117">
        <f t="shared" si="652"/>
        <v>0.45763888890360249</v>
      </c>
      <c r="CR929" s="117">
        <f t="shared" si="653"/>
        <v>45496.479166666701</v>
      </c>
      <c r="CS929" s="117">
        <f t="shared" si="654"/>
        <v>45496.5</v>
      </c>
      <c r="CT929" s="118">
        <f t="shared" si="655"/>
        <v>65514271.00000003</v>
      </c>
      <c r="CU929" s="118">
        <f t="shared" si="656"/>
        <v>29.999999951105565</v>
      </c>
      <c r="CV929" s="118">
        <f t="shared" si="657"/>
        <v>65514300.999999978</v>
      </c>
      <c r="CW929" s="119">
        <f t="shared" si="658"/>
        <v>0.99999954208471298</v>
      </c>
    </row>
    <row r="930" spans="1:101" ht="118.5" customHeight="1" x14ac:dyDescent="0.3">
      <c r="A930" s="160" t="str">
        <f>[4]SayfaKAY!C232</f>
        <v>KAY5+6</v>
      </c>
      <c r="B930" s="104" t="str">
        <f>[4]SayfaKAY!D232</f>
        <v>3874(3)</v>
      </c>
      <c r="C930" s="105" t="str">
        <f>[4]SayfaKAY!E232</f>
        <v>MB</v>
      </c>
      <c r="D930" s="105">
        <f>[4]SayfaKAY!F232</f>
        <v>80036</v>
      </c>
      <c r="E930" s="106" t="str">
        <f>[4]SayfaKAY!G232</f>
        <v>BOZ-KAY5+6-FF-231</v>
      </c>
      <c r="F930" s="193">
        <f t="shared" si="619"/>
        <v>45495</v>
      </c>
      <c r="G930" s="135">
        <f t="shared" si="620"/>
        <v>0.38749999999708962</v>
      </c>
      <c r="H930" s="235">
        <f>[4]SayfaKAY!H232</f>
        <v>45495.387499999997</v>
      </c>
      <c r="I930" s="104" t="str">
        <f>[4]SayfaKAY!I232</f>
        <v>Hat/Line</v>
      </c>
      <c r="J930" s="103" t="str">
        <f>IF([4]SayfaKAY!J232="","",IF([4]SayfaKAY!J232="Müşteri","Notified by Customer","Notified by Bozankaya"))</f>
        <v>Notified by Customer</v>
      </c>
      <c r="K930" s="103" t="e">
        <f>VLOOKUP([4]SayfaKAY!L232,#REF!,2,FALSE)</f>
        <v>#REF!</v>
      </c>
      <c r="L930" s="165" t="str">
        <f>[4]SayfaKAY!X232</f>
        <v>ATAK ULAŞIM SAN.TİC.LTD.ŞTİ.</v>
      </c>
      <c r="M930" s="107" t="str">
        <f t="shared" si="621"/>
        <v>KAY5+6-BOZ-KAY5+6-FF-231</v>
      </c>
      <c r="N930" s="105" t="str">
        <f>[4]SayfaKAY!M232</f>
        <v>IMU Ekranın parlaklık ayarı yetersiz</v>
      </c>
      <c r="O930" s="166" t="str">
        <f>[4]SayfaKAY!P232</f>
        <v>C-Uyarı, sürüş devamlılığı</v>
      </c>
      <c r="P930" s="166" t="str">
        <f>[4]SayfaKAY!Q232</f>
        <v>C(Sisteme etki etmeyen arıza)</v>
      </c>
      <c r="Q930" s="166" t="str">
        <f>[4]SayfaKAY!R232</f>
        <v>N.A(Yaralanma yok)</v>
      </c>
      <c r="R930" s="132" t="str" cm="1">
        <f t="array" ref="R930">IF([4]SayfaKAY!U232="","",_xlfn.IFS([4]SayfaKAY!U232="Bozankaya","Bozankaya",[4]SayfaKAY!U232="Müşteri","Customer",[4]SayfaKAY!U232="Tedarikçi","Equipment Supplier"))</f>
        <v>Equipment Supplier</v>
      </c>
      <c r="S930" s="204" t="str">
        <f>[4]SayfaKAY!N232</f>
        <v>Kontrol edildi .Sorun görülmedi</v>
      </c>
      <c r="T930" s="133" t="str">
        <f>[4]SayfaKAY!AD232</f>
        <v/>
      </c>
      <c r="U930" s="132" t="str">
        <f>[4]SayfaKAY!W232</f>
        <v>Evet</v>
      </c>
      <c r="V930" s="108" t="str">
        <f>[4]SayfaKAY!AZ232</f>
        <v/>
      </c>
      <c r="W930" s="136">
        <f t="shared" si="622"/>
        <v>45530</v>
      </c>
      <c r="X930" s="137" t="str">
        <f t="shared" si="623"/>
        <v>08:04</v>
      </c>
      <c r="Y930" s="235">
        <f>[4]SayfaKAY!AE232</f>
        <v>45530.3362037037</v>
      </c>
      <c r="Z930" s="192" t="str">
        <f t="shared" si="624"/>
        <v/>
      </c>
      <c r="AA930" s="110" t="str">
        <f t="shared" si="625"/>
        <v/>
      </c>
      <c r="AB930" s="182" t="str">
        <f>[4]SayfaKAY!BA232</f>
        <v/>
      </c>
      <c r="AC930" s="257" t="str">
        <f t="shared" si="626"/>
        <v/>
      </c>
      <c r="AD930" s="111" t="str">
        <f t="shared" si="627"/>
        <v/>
      </c>
      <c r="AE930" s="111" t="str">
        <f t="shared" si="628"/>
        <v/>
      </c>
      <c r="AF930" s="235" t="str">
        <f>[4]SayfaKAY!BA232</f>
        <v/>
      </c>
      <c r="AG930" s="179" t="str">
        <f>[4]SayfaKAY!S232</f>
        <v>(I) İlk Defa Karşılaşılan Arıza</v>
      </c>
      <c r="AH930" s="178" t="str">
        <f t="shared" si="629"/>
        <v>Bu Arıza Aracın Servise Verilmesine Engel Değil</v>
      </c>
      <c r="AI930" s="163" t="str">
        <f>[4]SayfaKAY!AV232</f>
        <v/>
      </c>
      <c r="AJ930" s="164" t="str">
        <f t="shared" si="630"/>
        <v/>
      </c>
      <c r="AK930" s="164" t="str">
        <f t="shared" si="631"/>
        <v/>
      </c>
      <c r="AL930" s="112" t="str">
        <f>[4]SayfaKAY!AX232</f>
        <v/>
      </c>
      <c r="AM930" s="257" cm="1">
        <f t="array" ref="AM930">IFERROR(IF(AND(P930&lt;&gt;"D(Arıza Değil)",AH930="Bu Arıza Aracın Servise Verilmesine Engel Değil"),
IF(Z930-F930&gt;0,(AB930-Y930)*24*60,
IF(OR(AND(G930&gt;$AS$1,G930&lt;$AT$1),AND(G930&gt;$AU$1,G930&lt;$AV$1)),
(AF930-H930)*24*60,     BH:BH0)),        AN930),0)</f>
        <v>0</v>
      </c>
      <c r="AN930" s="257" t="str">
        <f t="shared" si="632"/>
        <v/>
      </c>
      <c r="AO930" s="174" t="str">
        <f>[4]SayfaKAY!AG232</f>
        <v/>
      </c>
      <c r="AP930" s="174" t="str">
        <f>[4]SayfaKAY!AI232</f>
        <v>E810-7145</v>
      </c>
      <c r="AQ930" s="174" t="str">
        <f>[4]SayfaKAY!AQ232</f>
        <v/>
      </c>
      <c r="AR930" s="174" t="str">
        <f>[4]SayfaKAY!AH232</f>
        <v>st300</v>
      </c>
      <c r="AS930" s="174" t="str">
        <f>[4]SayfaKAY!AJ232</f>
        <v/>
      </c>
      <c r="AT930" s="175" t="str">
        <f>[4]SayfaKAY!AM232</f>
        <v/>
      </c>
      <c r="AU930" s="176" t="str">
        <f>[4]SayfaKAY!AL232</f>
        <v/>
      </c>
      <c r="AV930" s="176" t="str">
        <f>[4]SayfaKAY!AP232</f>
        <v/>
      </c>
      <c r="AW930" s="177" t="str">
        <f>[4]SayfaKAY!AT232</f>
        <v/>
      </c>
      <c r="AX930" s="194" t="str">
        <f t="shared" si="633"/>
        <v/>
      </c>
      <c r="AY930" s="168"/>
      <c r="AZ930" s="167"/>
      <c r="BA930" s="113"/>
      <c r="BB930" s="171"/>
      <c r="BC930" s="114"/>
      <c r="BD930" s="114"/>
      <c r="BE930" s="114"/>
      <c r="BF930" s="114"/>
      <c r="BG930" s="114"/>
      <c r="BH930" s="114" t="str">
        <f>IFERROR(FRACAS!AN235, "Hata Var")</f>
        <v/>
      </c>
      <c r="BI930" s="114"/>
      <c r="BJ930" s="114"/>
      <c r="BK930" s="105" t="str">
        <f>[4]SayfaKAY!AW232</f>
        <v/>
      </c>
      <c r="BL930" s="105" t="str">
        <f>[4]SayfaKAY!V232</f>
        <v>ATAK ULAŞIM SAN.TİC.LTD.ŞTİ.</v>
      </c>
      <c r="BM930" s="114"/>
      <c r="BN930" s="171" t="str">
        <f t="shared" si="634"/>
        <v>x yok</v>
      </c>
      <c r="BO930" s="171" t="str">
        <f t="shared" si="635"/>
        <v>aynı gün giderilen arıza</v>
      </c>
      <c r="BP930" s="171" t="e">
        <f t="shared" si="636"/>
        <v>#VALUE!</v>
      </c>
      <c r="BQ930" s="226">
        <f t="shared" si="637"/>
        <v>50326.133333332837</v>
      </c>
      <c r="BR930" s="226" t="e">
        <f t="shared" si="638"/>
        <v>#VALUE!</v>
      </c>
      <c r="BS930" s="226" t="e">
        <f t="shared" si="639"/>
        <v>#VALUE!</v>
      </c>
      <c r="BT930" s="114"/>
      <c r="BU930" s="242"/>
      <c r="BV930" s="233">
        <f t="shared" si="640"/>
        <v>-1</v>
      </c>
      <c r="BW930" s="226" t="str">
        <f t="shared" si="641"/>
        <v>Hayır, çakışma yok</v>
      </c>
      <c r="BX930" s="229"/>
      <c r="BY930" s="247">
        <f t="shared" si="642"/>
        <v>34.948703703703359</v>
      </c>
      <c r="BZ930" s="247" t="e">
        <f t="shared" si="643"/>
        <v>#VALUE!</v>
      </c>
      <c r="CA930" s="247" t="e">
        <f t="shared" si="644"/>
        <v>#VALUE!</v>
      </c>
      <c r="CB930" s="213"/>
      <c r="CC930" s="211"/>
      <c r="CD930" s="196"/>
      <c r="CE930" s="213">
        <v>231</v>
      </c>
      <c r="CF930" s="182">
        <f t="shared" si="645"/>
        <v>45495.387499999997</v>
      </c>
      <c r="CG930" s="182" t="str">
        <f t="shared" si="646"/>
        <v/>
      </c>
      <c r="CH930" s="196"/>
      <c r="CI930" s="196"/>
      <c r="CJ930" s="196"/>
      <c r="CK930" s="196" t="e">
        <f t="shared" si="647"/>
        <v>#VALUE!</v>
      </c>
      <c r="CL930" s="196">
        <f t="shared" si="648"/>
        <v>34.948703703703359</v>
      </c>
      <c r="CM930" s="196" t="e">
        <f t="shared" si="649"/>
        <v>#VALUE!</v>
      </c>
      <c r="CN930" s="114"/>
      <c r="CO930" s="115" t="str">
        <f t="shared" si="650"/>
        <v/>
      </c>
      <c r="CP930" s="116" t="e">
        <f t="shared" si="651"/>
        <v>#VALUE!</v>
      </c>
      <c r="CQ930" s="117">
        <f t="shared" si="652"/>
        <v>0.38749999999708962</v>
      </c>
      <c r="CR930" s="117">
        <f t="shared" si="653"/>
        <v>45530.3362037037</v>
      </c>
      <c r="CS930" s="117" t="str">
        <f t="shared" si="654"/>
        <v/>
      </c>
      <c r="CT930" s="118">
        <f t="shared" si="655"/>
        <v>65563126.133333333</v>
      </c>
      <c r="CU930" s="118" t="e">
        <f t="shared" si="656"/>
        <v>#VALUE!</v>
      </c>
      <c r="CV930" s="118" t="e">
        <f t="shared" si="657"/>
        <v>#VALUE!</v>
      </c>
      <c r="CW930" s="119" t="e">
        <f t="shared" si="658"/>
        <v>#VALUE!</v>
      </c>
    </row>
    <row r="931" spans="1:101" ht="118.5" customHeight="1" x14ac:dyDescent="0.3">
      <c r="A931" s="160" t="str">
        <f>[4]SayfaKAY!C233</f>
        <v>KAY5+6</v>
      </c>
      <c r="B931" s="104" t="str">
        <f>[4]SayfaKAY!D233</f>
        <v>3880(9)</v>
      </c>
      <c r="C931" s="105" t="str">
        <f>[4]SayfaKAY!E233</f>
        <v>MA</v>
      </c>
      <c r="D931" s="105">
        <f>[4]SayfaKAY!F233</f>
        <v>32198</v>
      </c>
      <c r="E931" s="106" t="str">
        <f>[4]SayfaKAY!G233</f>
        <v>BOZ-KAY5+6-FF-232</v>
      </c>
      <c r="F931" s="134">
        <f t="shared" si="619"/>
        <v>45495</v>
      </c>
      <c r="G931" s="135">
        <f t="shared" si="620"/>
        <v>0.39027777779847383</v>
      </c>
      <c r="H931" s="235">
        <f>[4]SayfaKAY!H233</f>
        <v>45495.390277777798</v>
      </c>
      <c r="I931" s="104" t="str">
        <f>[4]SayfaKAY!I233</f>
        <v>Hat/Line</v>
      </c>
      <c r="J931" s="103" t="str">
        <f>IF([4]SayfaKAY!J233="","",IF([4]SayfaKAY!J233="Müşteri","Notified by Customer","Notified by Bozankaya"))</f>
        <v>Notified by Customer</v>
      </c>
      <c r="K931" s="103" t="e">
        <f>VLOOKUP([4]SayfaKAY!L233,#REF!,2,FALSE)</f>
        <v>#REF!</v>
      </c>
      <c r="L931" s="165" t="str">
        <f>[4]SayfaKAY!X233</f>
        <v>MEDCOM SP. Z O.O.</v>
      </c>
      <c r="M931" s="107" t="str">
        <f t="shared" si="621"/>
        <v>KAY5+6-BOZ-KAY5+6-FF-232</v>
      </c>
      <c r="N931" s="105" t="str">
        <f>[4]SayfaKAY!M233</f>
        <v>aracın frenlemesi ve ivmelenmesi yetersiz</v>
      </c>
      <c r="O931" s="166" t="str">
        <f>[4]SayfaKAY!P233</f>
        <v>B-Hız veya güç azalması</v>
      </c>
      <c r="P931" s="166" t="str">
        <f>[4]SayfaKAY!Q233</f>
        <v>B(Servisten çekmeye etki eden arıza)</v>
      </c>
      <c r="Q931" s="166" t="str">
        <f>[4]SayfaKAY!R233</f>
        <v>N.A(Yaralanma yok)</v>
      </c>
      <c r="R931" s="132" t="str" cm="1">
        <f t="array" ref="R931">IF([4]SayfaKAY!U233="","",_xlfn.IFS([4]SayfaKAY!U233="Bozankaya","Bozankaya",[4]SayfaKAY!U233="Müşteri","Customer",[4]SayfaKAY!U233="Tedarikçi","Equipment Supplier"))</f>
        <v>Equipment Supplier</v>
      </c>
      <c r="S931" s="204" t="str">
        <f>[4]SayfaKAY!N233</f>
        <v>medcom firması yazılım yükledi</v>
      </c>
      <c r="T931" s="133" t="str">
        <f>[4]SayfaKAY!AD233</f>
        <v>Yeni yazılım yüklendi</v>
      </c>
      <c r="U931" s="132" t="str">
        <f>[4]SayfaKAY!W233</f>
        <v>Evet</v>
      </c>
      <c r="V931" s="108">
        <f>[4]SayfaKAY!AZ233</f>
        <v>2</v>
      </c>
      <c r="W931" s="136">
        <f t="shared" si="622"/>
        <v>45530</v>
      </c>
      <c r="X931" s="137" t="str">
        <f t="shared" si="623"/>
        <v>10:34</v>
      </c>
      <c r="Y931" s="235">
        <f>[4]SayfaKAY!AE233</f>
        <v>45530.440717592603</v>
      </c>
      <c r="Z931" s="109">
        <f t="shared" si="624"/>
        <v>45530</v>
      </c>
      <c r="AA931" s="110" t="str">
        <f t="shared" si="625"/>
        <v>15:00</v>
      </c>
      <c r="AB931" s="182">
        <f>[4]SayfaKAY!BA233</f>
        <v>45530.625</v>
      </c>
      <c r="AC931" s="257">
        <f t="shared" si="626"/>
        <v>50737.999999970198</v>
      </c>
      <c r="AD931" s="111">
        <f t="shared" si="627"/>
        <v>45530</v>
      </c>
      <c r="AE931" s="111" t="str">
        <f t="shared" si="628"/>
        <v>15:00</v>
      </c>
      <c r="AF931" s="235">
        <f>[4]SayfaKAY!BA233</f>
        <v>45530.625</v>
      </c>
      <c r="AG931" s="179" t="str">
        <f>[4]SayfaKAY!S233</f>
        <v>(III) Farklı Araçlarda Tekrarlayan Arıza</v>
      </c>
      <c r="AH931" s="178" t="str">
        <f t="shared" si="629"/>
        <v>Bu Arıza Aracın Servise Verilmesine Engel</v>
      </c>
      <c r="AI931" s="163" t="str">
        <f>[4]SayfaKAY!AV233</f>
        <v/>
      </c>
      <c r="AJ931" s="164" t="str">
        <f t="shared" si="630"/>
        <v/>
      </c>
      <c r="AK931" s="164" t="str">
        <f t="shared" si="631"/>
        <v/>
      </c>
      <c r="AL931" s="112" t="str">
        <f>[4]SayfaKAY!AX233</f>
        <v/>
      </c>
      <c r="AM931" s="257" cm="1">
        <f t="array" ref="AM931">IFERROR(IF(AND(P931&lt;&gt;"D(Arıza Değil)",AH931="Bu Arıza Aracın Servise Verilmesine Engel Değil"),
IF(Z931-F931&gt;0,(AB931-Y931)*24*60,
IF(OR(AND(G931&gt;$AS$1,G931&lt;$AT$1),AND(G931&gt;$AU$1,G931&lt;$AV$1)),
(AF931-H931)*24*60,     BH:BH0)),        AN931),0)</f>
        <v>50737.999999970198</v>
      </c>
      <c r="AN931" s="257">
        <f t="shared" si="632"/>
        <v>50737.999999970198</v>
      </c>
      <c r="AO931" s="174" t="str">
        <f>[4]SayfaKAY!AG233</f>
        <v>MEDCOM</v>
      </c>
      <c r="AP931" s="174" t="str">
        <f>[4]SayfaKAY!AI233</f>
        <v>E110-7659</v>
      </c>
      <c r="AQ931" s="174" t="str">
        <f>[4]SayfaKAY!AQ233</f>
        <v/>
      </c>
      <c r="AR931" s="174" t="str">
        <f>[4]SayfaKAY!AH233</f>
        <v>MEDCOM SICAKLIK SENSÖRÜ</v>
      </c>
      <c r="AS931" s="174">
        <f>[4]SayfaKAY!AJ233</f>
        <v>1</v>
      </c>
      <c r="AT931" s="175" t="str">
        <f>[4]SayfaKAY!AM233</f>
        <v/>
      </c>
      <c r="AU931" s="176" t="str">
        <f>[4]SayfaKAY!AL233</f>
        <v/>
      </c>
      <c r="AV931" s="176" t="str">
        <f>[4]SayfaKAY!AP233</f>
        <v/>
      </c>
      <c r="AW931" s="177" t="str">
        <f>[4]SayfaKAY!AT233</f>
        <v/>
      </c>
      <c r="AX931" s="194">
        <f t="shared" si="633"/>
        <v>1116235.9999993443</v>
      </c>
      <c r="AY931" s="168"/>
      <c r="AZ931" s="167"/>
      <c r="BA931" s="113"/>
      <c r="BB931" s="171" t="str">
        <f>IF($AQ$1="X", IF(AND(G931&gt;=$AS$1,G931&lt;=$AT$1),IF(P931&lt;&gt;"D(Arıza Değil)",AC931,0), IF(AND(G931&gt;=$AU$1,G931&lt;=$AV$1),IF(P931&lt;&gt;"D(Arıza Değil)",AC931,0), "")), "")</f>
        <v/>
      </c>
      <c r="BC931" s="114"/>
      <c r="BD931" s="114"/>
      <c r="BE931" s="114"/>
      <c r="BF931" s="114"/>
      <c r="BG931" s="114"/>
      <c r="BH931" s="114" t="str">
        <f>IFERROR(FRACAS!AN236, "Hata Var")</f>
        <v/>
      </c>
      <c r="BI931" s="114"/>
      <c r="BJ931" s="114"/>
      <c r="BK931" s="105" t="str">
        <f>[4]SayfaKAY!AW233</f>
        <v/>
      </c>
      <c r="BL931" s="105" t="str">
        <f>[4]SayfaKAY!V233</f>
        <v>MEDCOM SP. Z O.O.</v>
      </c>
      <c r="BM931" s="114"/>
      <c r="BN931" s="171" t="str">
        <f t="shared" si="634"/>
        <v>x yok</v>
      </c>
      <c r="BO931" s="171" t="str">
        <f t="shared" si="635"/>
        <v>aynı gün giderilen arıza</v>
      </c>
      <c r="BP931" s="171" t="str">
        <f t="shared" si="636"/>
        <v>Bir günden fazla süren arıza</v>
      </c>
      <c r="BQ931" s="226">
        <f t="shared" si="637"/>
        <v>50472.633333317935</v>
      </c>
      <c r="BR931" s="226">
        <f t="shared" si="638"/>
        <v>265.36666665226221</v>
      </c>
      <c r="BS931" s="226">
        <f t="shared" si="639"/>
        <v>50737.999999970198</v>
      </c>
      <c r="BT931" s="114"/>
      <c r="BU931" s="242"/>
      <c r="BV931" s="233">
        <f t="shared" si="640"/>
        <v>15</v>
      </c>
      <c r="BW931" s="226" t="str">
        <f t="shared" si="641"/>
        <v>Evet, çakışma var</v>
      </c>
      <c r="BX931" s="229"/>
      <c r="BY931" s="247">
        <f t="shared" si="642"/>
        <v>35.050439814804122</v>
      </c>
      <c r="BZ931" s="247">
        <f t="shared" si="643"/>
        <v>0.18428240739740431</v>
      </c>
      <c r="CA931" s="247">
        <f t="shared" si="644"/>
        <v>35.234722222201526</v>
      </c>
      <c r="CB931" s="213"/>
      <c r="CC931" s="211"/>
      <c r="CD931" s="196"/>
      <c r="CE931" s="213">
        <v>232</v>
      </c>
      <c r="CF931" s="182">
        <f t="shared" si="645"/>
        <v>45495.390277777798</v>
      </c>
      <c r="CG931" s="182">
        <f t="shared" si="646"/>
        <v>45530.625</v>
      </c>
      <c r="CH931" s="196"/>
      <c r="CI931" s="196"/>
      <c r="CJ931" s="196"/>
      <c r="CK931" s="196">
        <f t="shared" si="647"/>
        <v>0.18428240739740431</v>
      </c>
      <c r="CL931" s="196">
        <f t="shared" si="648"/>
        <v>35.050439814804122</v>
      </c>
      <c r="CM931" s="196">
        <f t="shared" si="649"/>
        <v>35.234722222201526</v>
      </c>
      <c r="CN931" s="114"/>
      <c r="CO931" s="115">
        <f t="shared" si="650"/>
        <v>50737.999999970198</v>
      </c>
      <c r="CP931" s="116">
        <f t="shared" si="651"/>
        <v>11.056944443844259</v>
      </c>
      <c r="CQ931" s="117">
        <f t="shared" si="652"/>
        <v>0.39027777779847383</v>
      </c>
      <c r="CR931" s="117">
        <f t="shared" si="653"/>
        <v>45530.440717592603</v>
      </c>
      <c r="CS931" s="117">
        <f t="shared" si="654"/>
        <v>45530.625</v>
      </c>
      <c r="CT931" s="118">
        <f t="shared" si="655"/>
        <v>65563272.633333318</v>
      </c>
      <c r="CU931" s="118">
        <f t="shared" si="656"/>
        <v>265.36666665226221</v>
      </c>
      <c r="CV931" s="118">
        <f t="shared" si="657"/>
        <v>65563537.99999997</v>
      </c>
      <c r="CW931" s="119">
        <f t="shared" si="658"/>
        <v>0.99999595252674356</v>
      </c>
    </row>
    <row r="932" spans="1:101" ht="118.5" customHeight="1" x14ac:dyDescent="0.3">
      <c r="A932" s="160" t="str">
        <f>[4]SayfaKAY!C234</f>
        <v>KAY5+6</v>
      </c>
      <c r="B932" s="104" t="str">
        <f>[4]SayfaKAY!D234</f>
        <v>3879(8)</v>
      </c>
      <c r="C932" s="105" t="str">
        <f>[4]SayfaKAY!E234</f>
        <v>MA</v>
      </c>
      <c r="D932" s="105">
        <f>[4]SayfaKAY!F234</f>
        <v>37361</v>
      </c>
      <c r="E932" s="106" t="str">
        <f>[4]SayfaKAY!G234</f>
        <v>BOZ-KAY5+6-FF-233</v>
      </c>
      <c r="F932" s="193">
        <f t="shared" si="619"/>
        <v>45495</v>
      </c>
      <c r="G932" s="135">
        <f t="shared" si="620"/>
        <v>0.44583333330228925</v>
      </c>
      <c r="H932" s="235">
        <f>[4]SayfaKAY!H234</f>
        <v>45495.445833333302</v>
      </c>
      <c r="I932" s="104" t="str">
        <f>[4]SayfaKAY!I234</f>
        <v>Hat/Line</v>
      </c>
      <c r="J932" s="103" t="str">
        <f>IF([4]SayfaKAY!J234="","",IF([4]SayfaKAY!J234="Müşteri","Notified by Customer","Notified by Bozankaya"))</f>
        <v>Notified by Customer</v>
      </c>
      <c r="K932" s="103" t="e">
        <f>VLOOKUP([4]SayfaKAY!L234,#REF!,2,FALSE)</f>
        <v>#REF!</v>
      </c>
      <c r="L932" s="165" t="str">
        <f>[4]SayfaKAY!X234</f>
        <v>MEDCOM SP. Z O.O.</v>
      </c>
      <c r="M932" s="107" t="str">
        <f t="shared" si="621"/>
        <v>KAY5+6-BOZ-KAY5+6-FF-233</v>
      </c>
      <c r="N932" s="105" t="str">
        <f>[4]SayfaKAY!M234</f>
        <v>Aracın frenlemesi ve ivmelenmesi yetersiz</v>
      </c>
      <c r="O932" s="166" t="str">
        <f>[4]SayfaKAY!P234</f>
        <v>B-Hız veya güç azalması</v>
      </c>
      <c r="P932" s="166" t="str">
        <f>[4]SayfaKAY!Q234</f>
        <v>B(Servisten çekmeye etki eden arıza)</v>
      </c>
      <c r="Q932" s="166" t="str">
        <f>[4]SayfaKAY!R234</f>
        <v>N.A(Yaralanma yok)</v>
      </c>
      <c r="R932" s="132" t="str" cm="1">
        <f t="array" ref="R932">IF([4]SayfaKAY!U234="","",_xlfn.IFS([4]SayfaKAY!U234="Bozankaya","Bozankaya",[4]SayfaKAY!U234="Müşteri","Customer",[4]SayfaKAY!U234="Tedarikçi","Equipment Supplier"))</f>
        <v>Equipment Supplier</v>
      </c>
      <c r="S932" s="204" t="str">
        <f>[4]SayfaKAY!N234</f>
        <v>Medcom yazılım yükledi</v>
      </c>
      <c r="T932" s="133" t="str">
        <f>[4]SayfaKAY!AD234</f>
        <v>Yeni yazılım yüklendi</v>
      </c>
      <c r="U932" s="132" t="str">
        <f>[4]SayfaKAY!W234</f>
        <v>Evet</v>
      </c>
      <c r="V932" s="108">
        <f>[4]SayfaKAY!AZ234</f>
        <v>2</v>
      </c>
      <c r="W932" s="136">
        <f t="shared" si="622"/>
        <v>45530</v>
      </c>
      <c r="X932" s="137" t="str">
        <f t="shared" si="623"/>
        <v>08:18</v>
      </c>
      <c r="Y932" s="235">
        <f>[4]SayfaKAY!AE234</f>
        <v>45530.346261574101</v>
      </c>
      <c r="Z932" s="192">
        <f t="shared" si="624"/>
        <v>45530</v>
      </c>
      <c r="AA932" s="110" t="str">
        <f t="shared" si="625"/>
        <v>15:00</v>
      </c>
      <c r="AB932" s="182">
        <f>[4]SayfaKAY!BA234</f>
        <v>45530.625</v>
      </c>
      <c r="AC932" s="257">
        <f t="shared" si="626"/>
        <v>50658.000000044703</v>
      </c>
      <c r="AD932" s="111">
        <f t="shared" si="627"/>
        <v>45530</v>
      </c>
      <c r="AE932" s="111" t="str">
        <f t="shared" si="628"/>
        <v>15:00</v>
      </c>
      <c r="AF932" s="235">
        <f>[4]SayfaKAY!BA234</f>
        <v>45530.625</v>
      </c>
      <c r="AG932" s="179" t="str">
        <f>[4]SayfaKAY!S234</f>
        <v>(II) Aynı Araçta Tekrarlayan Arıza</v>
      </c>
      <c r="AH932" s="178" t="str">
        <f t="shared" si="629"/>
        <v>Bu Arıza Aracın Servise Verilmesine Engel</v>
      </c>
      <c r="AI932" s="163" t="str">
        <f>[4]SayfaKAY!AV234</f>
        <v/>
      </c>
      <c r="AJ932" s="164" t="str">
        <f t="shared" si="630"/>
        <v/>
      </c>
      <c r="AK932" s="164" t="str">
        <f t="shared" si="631"/>
        <v/>
      </c>
      <c r="AL932" s="112" t="str">
        <f>[4]SayfaKAY!AX234</f>
        <v/>
      </c>
      <c r="AM932" s="257" cm="1">
        <f t="array" ref="AM932">IFERROR(IF(AND(P932&lt;&gt;"D(Arıza Değil)",AH932="Bu Arıza Aracın Servise Verilmesine Engel Değil"),
IF(Z932-F932&gt;0,(AB932-Y932)*24*60,
IF(OR(AND(G932&gt;$AS$1,G932&lt;$AT$1),AND(G932&gt;$AU$1,G932&lt;$AV$1)),
(AF932-H932)*24*60,     BH:BH0)),        AN932),0)</f>
        <v>50658.000000044703</v>
      </c>
      <c r="AN932" s="257">
        <f t="shared" si="632"/>
        <v>50658.000000044703</v>
      </c>
      <c r="AO932" s="174" t="str">
        <f>[4]SayfaKAY!AG234</f>
        <v>MEDCOM</v>
      </c>
      <c r="AP932" s="174" t="str">
        <f>[4]SayfaKAY!AI234</f>
        <v>E110-7659</v>
      </c>
      <c r="AQ932" s="174" t="str">
        <f>[4]SayfaKAY!AQ234</f>
        <v/>
      </c>
      <c r="AR932" s="174" t="str">
        <f>[4]SayfaKAY!AH234</f>
        <v>MEDCOM SICAKLIK SENSÖRÜ</v>
      </c>
      <c r="AS932" s="174">
        <f>[4]SayfaKAY!AJ234</f>
        <v>1</v>
      </c>
      <c r="AT932" s="175" t="str">
        <f>[4]SayfaKAY!AM234</f>
        <v/>
      </c>
      <c r="AU932" s="176" t="str">
        <f>[4]SayfaKAY!AL234</f>
        <v/>
      </c>
      <c r="AV932" s="176" t="str">
        <f>[4]SayfaKAY!AP234</f>
        <v/>
      </c>
      <c r="AW932" s="177" t="str">
        <f>[4]SayfaKAY!AT234</f>
        <v/>
      </c>
      <c r="AX932" s="194">
        <f t="shared" si="633"/>
        <v>1114476.0000009835</v>
      </c>
      <c r="AY932" s="168"/>
      <c r="AZ932" s="167"/>
      <c r="BA932" s="113"/>
      <c r="BB932" s="171"/>
      <c r="BC932" s="114"/>
      <c r="BD932" s="114"/>
      <c r="BE932" s="114"/>
      <c r="BF932" s="114"/>
      <c r="BG932" s="114"/>
      <c r="BH932" s="114" t="str">
        <f>IFERROR(FRACAS!AN237, "Hata Var")</f>
        <v/>
      </c>
      <c r="BI932" s="114"/>
      <c r="BJ932" s="114"/>
      <c r="BK932" s="105" t="str">
        <f>[4]SayfaKAY!AW234</f>
        <v/>
      </c>
      <c r="BL932" s="105" t="str">
        <f>[4]SayfaKAY!V234</f>
        <v>MEDCOM SP. Z O.O.</v>
      </c>
      <c r="BM932" s="114"/>
      <c r="BN932" s="171" t="str">
        <f t="shared" si="634"/>
        <v>x yok</v>
      </c>
      <c r="BO932" s="171" t="b">
        <f t="shared" si="635"/>
        <v>0</v>
      </c>
      <c r="BP932" s="171" t="str">
        <f t="shared" si="636"/>
        <v>Bir günden fazla süren arıza</v>
      </c>
      <c r="BQ932" s="226">
        <f t="shared" si="637"/>
        <v>50256.616666750051</v>
      </c>
      <c r="BR932" s="226">
        <f t="shared" si="638"/>
        <v>401.3833332946524</v>
      </c>
      <c r="BS932" s="226">
        <f t="shared" si="639"/>
        <v>50658.000000044703</v>
      </c>
      <c r="BT932" s="114"/>
      <c r="BU932" s="242"/>
      <c r="BV932" s="233">
        <f t="shared" si="640"/>
        <v>15</v>
      </c>
      <c r="BW932" s="226" t="str">
        <f t="shared" si="641"/>
        <v>Evet, çakışma var</v>
      </c>
      <c r="BX932" s="229"/>
      <c r="BY932" s="247">
        <f t="shared" si="642"/>
        <v>34.900428240798647</v>
      </c>
      <c r="BZ932" s="247">
        <f t="shared" si="643"/>
        <v>0.27873842589906417</v>
      </c>
      <c r="CA932" s="247">
        <f t="shared" si="644"/>
        <v>35.179166666697711</v>
      </c>
      <c r="CB932" s="213"/>
      <c r="CC932" s="211"/>
      <c r="CD932" s="196"/>
      <c r="CE932" s="213">
        <v>233</v>
      </c>
      <c r="CF932" s="182">
        <f t="shared" si="645"/>
        <v>45495.445833333302</v>
      </c>
      <c r="CG932" s="182">
        <f t="shared" si="646"/>
        <v>45530.625</v>
      </c>
      <c r="CH932" s="196"/>
      <c r="CI932" s="196"/>
      <c r="CJ932" s="196"/>
      <c r="CK932" s="196">
        <f t="shared" si="647"/>
        <v>0.27873842589906417</v>
      </c>
      <c r="CL932" s="196">
        <f t="shared" si="648"/>
        <v>34.900428240798647</v>
      </c>
      <c r="CM932" s="196">
        <f t="shared" si="649"/>
        <v>35.179166666697711</v>
      </c>
      <c r="CN932" s="114"/>
      <c r="CO932" s="115">
        <f t="shared" si="650"/>
        <v>50658.000000044703</v>
      </c>
      <c r="CP932" s="116">
        <f t="shared" si="651"/>
        <v>16.72430555394385</v>
      </c>
      <c r="CQ932" s="117">
        <f t="shared" si="652"/>
        <v>0.44583333330228925</v>
      </c>
      <c r="CR932" s="117">
        <f t="shared" si="653"/>
        <v>45530.346261574101</v>
      </c>
      <c r="CS932" s="117">
        <f t="shared" si="654"/>
        <v>45530.625</v>
      </c>
      <c r="CT932" s="118">
        <f t="shared" si="655"/>
        <v>65563056.616666749</v>
      </c>
      <c r="CU932" s="118">
        <f t="shared" si="656"/>
        <v>401.3833332946524</v>
      </c>
      <c r="CV932" s="118">
        <f t="shared" si="657"/>
        <v>65563458.000000045</v>
      </c>
      <c r="CW932" s="119">
        <f t="shared" si="658"/>
        <v>0.99999387794137862</v>
      </c>
    </row>
    <row r="933" spans="1:101" ht="118.5" customHeight="1" x14ac:dyDescent="0.3">
      <c r="A933" s="160" t="str">
        <f>[4]SayfaKAY!C231</f>
        <v>KAY5+6</v>
      </c>
      <c r="B933" s="104" t="str">
        <f>[4]SayfaKAY!D231</f>
        <v>3882(11)</v>
      </c>
      <c r="C933" s="105" t="str">
        <f>[4]SayfaKAY!E231</f>
        <v>MA</v>
      </c>
      <c r="D933" s="105">
        <f>[4]SayfaKAY!F231</f>
        <v>11200</v>
      </c>
      <c r="E933" s="106" t="str">
        <f>[4]SayfaKAY!G231</f>
        <v>BOZ-KAY5+6-FF-230</v>
      </c>
      <c r="F933" s="134">
        <f t="shared" si="619"/>
        <v>45493</v>
      </c>
      <c r="G933" s="135">
        <f t="shared" si="620"/>
        <v>0.42916666669771075</v>
      </c>
      <c r="H933" s="235">
        <f>[4]SayfaKAY!H231</f>
        <v>45493.429166666698</v>
      </c>
      <c r="I933" s="104" t="str">
        <f>[4]SayfaKAY!I231</f>
        <v>Hat/Line</v>
      </c>
      <c r="J933" s="103" t="str">
        <f>IF([4]SayfaKAY!J231="","",IF([4]SayfaKAY!J231="Müşteri","Notified by Customer","Notified by Bozankaya"))</f>
        <v>Notified by Customer</v>
      </c>
      <c r="K933" s="103" t="e">
        <f>VLOOKUP([4]SayfaKAY!L231,#REF!,2,FALSE)</f>
        <v>#REF!</v>
      </c>
      <c r="L933" s="165" t="str">
        <f>[4]SayfaKAY!X231</f>
        <v>MEDCOM SP. Z O.O.</v>
      </c>
      <c r="M933" s="107" t="str">
        <f t="shared" si="621"/>
        <v>KAY5+6-BOZ-KAY5+6-FF-230</v>
      </c>
      <c r="N933" s="105" t="str">
        <f>[4]SayfaKAY!M231</f>
        <v>Araçda frenleme ve ivme kaybı olduğu makinist tarafından bildiriliyor</v>
      </c>
      <c r="O933" s="166" t="str">
        <f>[4]SayfaKAY!P231</f>
        <v>B-Hız veya güç azalması</v>
      </c>
      <c r="P933" s="166" t="str">
        <f>[4]SayfaKAY!Q231</f>
        <v>B(Servisten çekmeye etki eden arıza)</v>
      </c>
      <c r="Q933" s="166" t="str">
        <f>[4]SayfaKAY!R231</f>
        <v>N.A(Yaralanma yok)</v>
      </c>
      <c r="R933" s="132" t="str" cm="1">
        <f t="array" ref="R933">IF([4]SayfaKAY!U231="","",_xlfn.IFS([4]SayfaKAY!U231="Bozankaya","Bozankaya",[4]SayfaKAY!U231="Müşteri","Customer",[4]SayfaKAY!U231="Tedarikçi","Equipment Supplier"))</f>
        <v>Equipment Supplier</v>
      </c>
      <c r="S933" s="204" t="str">
        <f>[4]SayfaKAY!N231</f>
        <v>Medcom firması tarafından yazılım yüklendi</v>
      </c>
      <c r="T933" s="133" t="str">
        <f>[4]SayfaKAY!AD231</f>
        <v>Yeni yazılım yüklendi</v>
      </c>
      <c r="U933" s="132" t="str">
        <f>[4]SayfaKAY!W231</f>
        <v>Evet</v>
      </c>
      <c r="V933" s="108">
        <f>[4]SayfaKAY!AZ231</f>
        <v>2</v>
      </c>
      <c r="W933" s="136">
        <f t="shared" si="622"/>
        <v>45530</v>
      </c>
      <c r="X933" s="137" t="str">
        <f t="shared" si="623"/>
        <v>08:33</v>
      </c>
      <c r="Y933" s="235">
        <f>[4]SayfaKAY!AE231</f>
        <v>45530.356921296298</v>
      </c>
      <c r="Z933" s="109">
        <f t="shared" si="624"/>
        <v>45530</v>
      </c>
      <c r="AA933" s="110" t="str">
        <f t="shared" si="625"/>
        <v>15:00</v>
      </c>
      <c r="AB933" s="182">
        <f>[4]SayfaKAY!BA231</f>
        <v>45530.625</v>
      </c>
      <c r="AC933" s="257">
        <f t="shared" si="626"/>
        <v>53561.999999955297</v>
      </c>
      <c r="AD933" s="111">
        <f t="shared" si="627"/>
        <v>45530</v>
      </c>
      <c r="AE933" s="111" t="str">
        <f t="shared" si="628"/>
        <v>15:00</v>
      </c>
      <c r="AF933" s="235">
        <f>[4]SayfaKAY!BA231</f>
        <v>45530.625</v>
      </c>
      <c r="AG933" s="179" t="str">
        <f>[4]SayfaKAY!S231</f>
        <v>(II) Aynı Araçta Tekrarlayan Arıza</v>
      </c>
      <c r="AH933" s="178" t="str">
        <f t="shared" si="629"/>
        <v>Bu Arıza Aracın Servise Verilmesine Engel</v>
      </c>
      <c r="AI933" s="163" t="str">
        <f>[4]SayfaKAY!AV231</f>
        <v/>
      </c>
      <c r="AJ933" s="164" t="str">
        <f t="shared" si="630"/>
        <v/>
      </c>
      <c r="AK933" s="164" t="str">
        <f t="shared" si="631"/>
        <v/>
      </c>
      <c r="AL933" s="112" t="str">
        <f>[4]SayfaKAY!AX231</f>
        <v/>
      </c>
      <c r="AM933" s="257" cm="1">
        <f t="array" ref="AM933">IFERROR(IF(AND(P933&lt;&gt;"D(Arıza Değil)",AH933="Bu Arıza Aracın Servise Verilmesine Engel Değil"),
IF(Z933-F933&gt;0,(AB933-Y933)*24*60,
IF(OR(AND(G933&gt;$AS$1,G933&lt;$AT$1),AND(G933&gt;$AU$1,G933&lt;$AV$1)),
(AF933-H933)*24*60,     BH:BH0)),        AN933),0)</f>
        <v>53561.999999955297</v>
      </c>
      <c r="AN933" s="257">
        <f t="shared" si="632"/>
        <v>53561.999999955297</v>
      </c>
      <c r="AO933" s="174" t="str">
        <f>[4]SayfaKAY!AG231</f>
        <v>MEDCOM</v>
      </c>
      <c r="AP933" s="174" t="str">
        <f>[4]SayfaKAY!AI231</f>
        <v>E110-7659</v>
      </c>
      <c r="AQ933" s="174" t="str">
        <f>[4]SayfaKAY!AQ231</f>
        <v/>
      </c>
      <c r="AR933" s="174" t="str">
        <f>[4]SayfaKAY!AH231</f>
        <v>MEDCOM SICAKLIK SENSÖRÜ</v>
      </c>
      <c r="AS933" s="174">
        <f>[4]SayfaKAY!AJ231</f>
        <v>1</v>
      </c>
      <c r="AT933" s="175" t="str">
        <f>[4]SayfaKAY!AM231</f>
        <v/>
      </c>
      <c r="AU933" s="176" t="str">
        <f>[4]SayfaKAY!AL231</f>
        <v/>
      </c>
      <c r="AV933" s="176" t="str">
        <f>[4]SayfaKAY!AP231</f>
        <v/>
      </c>
      <c r="AW933" s="177" t="str">
        <f>[4]SayfaKAY!AT231</f>
        <v/>
      </c>
      <c r="AX933" s="194">
        <f t="shared" si="633"/>
        <v>1178363.9999990165</v>
      </c>
      <c r="AY933" s="168"/>
      <c r="AZ933" s="167"/>
      <c r="BA933" s="113"/>
      <c r="BB933" s="171" t="str">
        <f>IF($AQ$1="X", IF(AND(G933&gt;=$AS$1,G933&lt;=$AT$1),IF(P933&lt;&gt;"D(Arıza Değil)",AC933,0), IF(AND(G933&gt;=$AU$1,G933&lt;=$AV$1),IF(P933&lt;&gt;"D(Arıza Değil)",AC933,0), "")), "")</f>
        <v/>
      </c>
      <c r="BC933" s="114"/>
      <c r="BD933" s="114"/>
      <c r="BE933" s="114"/>
      <c r="BF933" s="114"/>
      <c r="BG933" s="114"/>
      <c r="BH933" s="114" t="str">
        <f>IFERROR(FRACAS!AN234, "Hata Var")</f>
        <v/>
      </c>
      <c r="BI933" s="114"/>
      <c r="BJ933" s="114"/>
      <c r="BK933" s="105" t="str">
        <f>[4]SayfaKAY!AW231</f>
        <v/>
      </c>
      <c r="BL933" s="105" t="str">
        <f>[4]SayfaKAY!V231</f>
        <v>MEDCOM SP. Z O.O.</v>
      </c>
      <c r="BM933" s="114"/>
      <c r="BN933" s="171" t="str">
        <f t="shared" si="634"/>
        <v>x yok</v>
      </c>
      <c r="BO933" s="171" t="b">
        <f t="shared" si="635"/>
        <v>0</v>
      </c>
      <c r="BP933" s="171" t="str">
        <f t="shared" si="636"/>
        <v>Bir günden fazla süren arıza</v>
      </c>
      <c r="BQ933" s="226">
        <f t="shared" si="637"/>
        <v>53175.966666623717</v>
      </c>
      <c r="BR933" s="226">
        <f t="shared" si="638"/>
        <v>386.03333333157934</v>
      </c>
      <c r="BS933" s="226">
        <f t="shared" si="639"/>
        <v>53561.999999955297</v>
      </c>
      <c r="BT933" s="114"/>
      <c r="BU933" s="242"/>
      <c r="BV933" s="233">
        <f t="shared" si="640"/>
        <v>5</v>
      </c>
      <c r="BW933" s="226" t="str">
        <f t="shared" si="641"/>
        <v>Evet, çakışma var</v>
      </c>
      <c r="BX933" s="229"/>
      <c r="BY933" s="247">
        <f t="shared" si="642"/>
        <v>36.927754629599804</v>
      </c>
      <c r="BZ933" s="247">
        <f t="shared" si="643"/>
        <v>0.26807870370248565</v>
      </c>
      <c r="CA933" s="247">
        <f t="shared" si="644"/>
        <v>37.195833333302289</v>
      </c>
      <c r="CB933" s="213"/>
      <c r="CC933" s="211"/>
      <c r="CD933" s="196"/>
      <c r="CE933" s="213">
        <v>230</v>
      </c>
      <c r="CF933" s="182">
        <f t="shared" si="645"/>
        <v>45493.429166666698</v>
      </c>
      <c r="CG933" s="182">
        <f t="shared" si="646"/>
        <v>45530.625</v>
      </c>
      <c r="CH933" s="196"/>
      <c r="CI933" s="196"/>
      <c r="CJ933" s="196"/>
      <c r="CK933" s="196">
        <f t="shared" si="647"/>
        <v>0.26807870370248565</v>
      </c>
      <c r="CL933" s="196">
        <f t="shared" si="648"/>
        <v>36.927754629599804</v>
      </c>
      <c r="CM933" s="196">
        <f t="shared" si="649"/>
        <v>37.195833333302289</v>
      </c>
      <c r="CN933" s="114"/>
      <c r="CO933" s="115">
        <f t="shared" si="650"/>
        <v>53561.999999955297</v>
      </c>
      <c r="CP933" s="116">
        <f t="shared" si="651"/>
        <v>16.084722222149139</v>
      </c>
      <c r="CQ933" s="117">
        <f t="shared" si="652"/>
        <v>0.42916666669771075</v>
      </c>
      <c r="CR933" s="117">
        <f t="shared" si="653"/>
        <v>45530.356921296298</v>
      </c>
      <c r="CS933" s="117">
        <f t="shared" si="654"/>
        <v>45530.625</v>
      </c>
      <c r="CT933" s="118">
        <f t="shared" si="655"/>
        <v>65563095.966666624</v>
      </c>
      <c r="CU933" s="118">
        <f t="shared" si="656"/>
        <v>386.03333333157934</v>
      </c>
      <c r="CV933" s="118">
        <f t="shared" si="657"/>
        <v>65563481.999999955</v>
      </c>
      <c r="CW933" s="119">
        <f t="shared" si="658"/>
        <v>0.99999411206785305</v>
      </c>
    </row>
    <row r="934" spans="1:101" ht="118.5" customHeight="1" x14ac:dyDescent="0.3">
      <c r="A934" s="160" t="str">
        <f>[4]SayfaKAY!C230</f>
        <v>KAY5+6</v>
      </c>
      <c r="B934" s="104" t="str">
        <f>[4]SayfaKAY!D230</f>
        <v>3872(1)</v>
      </c>
      <c r="C934" s="105" t="str">
        <f>[4]SayfaKAY!E230</f>
        <v>MA</v>
      </c>
      <c r="D934" s="105">
        <f>[4]SayfaKAY!F230</f>
        <v>73000</v>
      </c>
      <c r="E934" s="106" t="str">
        <f>[4]SayfaKAY!G230</f>
        <v>BOZ-KAY5+6-FF-229</v>
      </c>
      <c r="F934" s="193">
        <f t="shared" si="619"/>
        <v>45492</v>
      </c>
      <c r="G934" s="135">
        <f t="shared" si="620"/>
        <v>0.1923611110978527</v>
      </c>
      <c r="H934" s="235">
        <f>[4]SayfaKAY!H230</f>
        <v>45492.192361111098</v>
      </c>
      <c r="I934" s="104" t="str">
        <f>[4]SayfaKAY!I230</f>
        <v>Depo/Depot</v>
      </c>
      <c r="J934" s="103" t="str">
        <f>IF([4]SayfaKAY!J230="","",IF([4]SayfaKAY!J230="Müşteri","Notified by Customer","Notified by Bozankaya"))</f>
        <v>Notified by Customer</v>
      </c>
      <c r="K934" s="103" t="e">
        <f>VLOOKUP([4]SayfaKAY!L230,#REF!,2,FALSE)</f>
        <v>#REF!</v>
      </c>
      <c r="L934" s="165" t="str">
        <f>[4]SayfaKAY!X230</f>
        <v>DELLNER COUPLERC AB</v>
      </c>
      <c r="M934" s="107" t="str">
        <f t="shared" si="621"/>
        <v>KAY5+6-BOZ-KAY5+6-FF-229</v>
      </c>
      <c r="N934" s="105" t="str">
        <f>[4]SayfaKAY!M230</f>
        <v>CA kabin kuplör elektrik kafaları açmıyor</v>
      </c>
      <c r="O934" s="166" t="str">
        <f>[4]SayfaKAY!P230</f>
        <v>A-Sürüşü engeller</v>
      </c>
      <c r="P934" s="166" t="str">
        <f>[4]SayfaKAY!Q230</f>
        <v>A(Hareket etmeyi engelleyen arıza)</v>
      </c>
      <c r="Q934" s="166" t="str">
        <f>[4]SayfaKAY!R230</f>
        <v>N.A(Yaralanma yok)</v>
      </c>
      <c r="R934" s="132" t="str" cm="1">
        <f t="array" ref="R934">IF([4]SayfaKAY!U230="","",_xlfn.IFS([4]SayfaKAY!U230="Bozankaya","Bozankaya",[4]SayfaKAY!U230="Müşteri","Customer",[4]SayfaKAY!U230="Tedarikçi","Equipment Supplier"))</f>
        <v>Equipment Supplier</v>
      </c>
      <c r="S934" s="204" t="str">
        <f>[4]SayfaKAY!N230</f>
        <v>Araç dekuplaj edilip tekrar kuplajlandı sorun görülmedi</v>
      </c>
      <c r="T934" s="133" t="str">
        <f>[4]SayfaKAY!AD230</f>
        <v>*Ekipman tamir edilecek</v>
      </c>
      <c r="U934" s="132" t="str">
        <f>[4]SayfaKAY!W230</f>
        <v>Evet</v>
      </c>
      <c r="V934" s="108">
        <f>[4]SayfaKAY!AZ230</f>
        <v>2</v>
      </c>
      <c r="W934" s="136">
        <f t="shared" si="622"/>
        <v>45492</v>
      </c>
      <c r="X934" s="137" t="str">
        <f t="shared" si="623"/>
        <v>10:50</v>
      </c>
      <c r="Y934" s="235">
        <f>[4]SayfaKAY!AE230</f>
        <v>45492.451446759304</v>
      </c>
      <c r="Z934" s="192">
        <f t="shared" si="624"/>
        <v>45492</v>
      </c>
      <c r="AA934" s="110" t="str">
        <f t="shared" si="625"/>
        <v>13:30</v>
      </c>
      <c r="AB934" s="182">
        <f>[4]SayfaKAY!BA230</f>
        <v>45492.5625</v>
      </c>
      <c r="AC934" s="257">
        <f t="shared" si="626"/>
        <v>533.00000001909211</v>
      </c>
      <c r="AD934" s="111">
        <f t="shared" si="627"/>
        <v>45492</v>
      </c>
      <c r="AE934" s="111" t="str">
        <f t="shared" si="628"/>
        <v>13:30</v>
      </c>
      <c r="AF934" s="235">
        <f>[4]SayfaKAY!BA230</f>
        <v>45492.5625</v>
      </c>
      <c r="AG934" s="179" t="str">
        <f>[4]SayfaKAY!S230</f>
        <v>(I) İlk Defa Karşılaşılan Arıza</v>
      </c>
      <c r="AH934" s="178" t="str">
        <f t="shared" si="629"/>
        <v>Bu Arıza Aracın Servise Verilmesine Engel</v>
      </c>
      <c r="AI934" s="163" t="str">
        <f>[4]SayfaKAY!AV230</f>
        <v/>
      </c>
      <c r="AJ934" s="164" t="str">
        <f t="shared" si="630"/>
        <v/>
      </c>
      <c r="AK934" s="164" t="str">
        <f t="shared" si="631"/>
        <v/>
      </c>
      <c r="AL934" s="112" t="str">
        <f>[4]SayfaKAY!AX230</f>
        <v/>
      </c>
      <c r="AM934" s="257" cm="1">
        <f t="array" ref="AM934">IFERROR(IF(AND(P934&lt;&gt;"D(Arıza Değil)",AH934="Bu Arıza Aracın Servise Verilmesine Engel Değil"),
IF(Z934-F934&gt;0,(AB934-Y934)*24*60,
IF(OR(AND(G934&gt;$AS$1,G934&lt;$AT$1),AND(G934&gt;$AU$1,G934&lt;$AV$1)),
(AF934-H934)*24*60,     BH:BH0)),        AN934),0)</f>
        <v>533.00000001909211</v>
      </c>
      <c r="AN934" s="257">
        <f t="shared" si="632"/>
        <v>533.00000001909211</v>
      </c>
      <c r="AO934" s="174" t="str">
        <f>[4]SayfaKAY!AG230</f>
        <v>DELNER</v>
      </c>
      <c r="AP934" s="174" t="str">
        <f>[4]SayfaKAY!AI230</f>
        <v>M350-7062</v>
      </c>
      <c r="AQ934" s="174" t="str">
        <f>[4]SayfaKAY!AQ230</f>
        <v/>
      </c>
      <c r="AR934" s="174" t="str">
        <f>[4]SayfaKAY!AH230</f>
        <v>OTOMATIK KUPLÖR DELLNER</v>
      </c>
      <c r="AS934" s="174">
        <f>[4]SayfaKAY!AJ230</f>
        <v>1</v>
      </c>
      <c r="AT934" s="175" t="str">
        <f>[4]SayfaKAY!AM230</f>
        <v/>
      </c>
      <c r="AU934" s="176" t="str">
        <f>[4]SayfaKAY!AL230</f>
        <v/>
      </c>
      <c r="AV934" s="176" t="str">
        <f>[4]SayfaKAY!AP230</f>
        <v/>
      </c>
      <c r="AW934" s="177" t="str">
        <f>[4]SayfaKAY!AT230</f>
        <v/>
      </c>
      <c r="AX934" s="194">
        <f t="shared" si="633"/>
        <v>11726.000000420026</v>
      </c>
      <c r="AY934" s="168"/>
      <c r="AZ934" s="167"/>
      <c r="BA934" s="113"/>
      <c r="BB934" s="171"/>
      <c r="BC934" s="114"/>
      <c r="BD934" s="114"/>
      <c r="BE934" s="114"/>
      <c r="BF934" s="114"/>
      <c r="BG934" s="114"/>
      <c r="BH934" s="114" t="str">
        <f>IFERROR(FRACAS!AN233, "Hata Var")</f>
        <v/>
      </c>
      <c r="BI934" s="114"/>
      <c r="BJ934" s="114"/>
      <c r="BK934" s="105" t="str">
        <f>[4]SayfaKAY!AW230</f>
        <v/>
      </c>
      <c r="BL934" s="105" t="str">
        <f>[4]SayfaKAY!V230</f>
        <v>Bozankaya</v>
      </c>
      <c r="BM934" s="114"/>
      <c r="BN934" s="171" t="str">
        <f t="shared" si="634"/>
        <v>x yok</v>
      </c>
      <c r="BO934" s="171" t="b">
        <f t="shared" si="635"/>
        <v>0</v>
      </c>
      <c r="BP934" s="171" t="b">
        <f t="shared" si="636"/>
        <v>0</v>
      </c>
      <c r="BQ934" s="226">
        <f t="shared" si="637"/>
        <v>373.08333341614343</v>
      </c>
      <c r="BR934" s="226">
        <f t="shared" si="638"/>
        <v>159.91666660294868</v>
      </c>
      <c r="BS934" s="226">
        <f t="shared" si="639"/>
        <v>533.00000001909211</v>
      </c>
      <c r="BT934" s="114"/>
      <c r="BU934" s="242"/>
      <c r="BV934" s="233">
        <f t="shared" si="640"/>
        <v>12</v>
      </c>
      <c r="BW934" s="226" t="str">
        <f t="shared" si="641"/>
        <v>Evet, çakışma var</v>
      </c>
      <c r="BX934" s="229"/>
      <c r="BY934" s="247">
        <f t="shared" si="642"/>
        <v>0.25908564820565516</v>
      </c>
      <c r="BZ934" s="247">
        <f t="shared" si="643"/>
        <v>0.11105324069649214</v>
      </c>
      <c r="CA934" s="247">
        <f t="shared" si="644"/>
        <v>0.3701388889021473</v>
      </c>
      <c r="CB934" s="213"/>
      <c r="CC934" s="211"/>
      <c r="CD934" s="196"/>
      <c r="CE934" s="213">
        <v>229</v>
      </c>
      <c r="CF934" s="182">
        <f t="shared" si="645"/>
        <v>45492.192361111098</v>
      </c>
      <c r="CG934" s="182">
        <f t="shared" si="646"/>
        <v>45492.5625</v>
      </c>
      <c r="CH934" s="196"/>
      <c r="CI934" s="196"/>
      <c r="CJ934" s="196"/>
      <c r="CK934" s="196">
        <f t="shared" si="647"/>
        <v>0.11105324069649214</v>
      </c>
      <c r="CL934" s="196">
        <f t="shared" si="648"/>
        <v>0.25908564820565516</v>
      </c>
      <c r="CM934" s="196">
        <f t="shared" si="649"/>
        <v>0.3701388889021473</v>
      </c>
      <c r="CN934" s="114"/>
      <c r="CO934" s="115">
        <f t="shared" si="650"/>
        <v>533.00000001909211</v>
      </c>
      <c r="CP934" s="116">
        <f t="shared" si="651"/>
        <v>6.6631944417895284</v>
      </c>
      <c r="CQ934" s="117">
        <f t="shared" si="652"/>
        <v>0.1923611110978527</v>
      </c>
      <c r="CR934" s="117">
        <f t="shared" si="653"/>
        <v>45492.451446759304</v>
      </c>
      <c r="CS934" s="117">
        <f t="shared" si="654"/>
        <v>45492.5625</v>
      </c>
      <c r="CT934" s="118">
        <f t="shared" si="655"/>
        <v>65508853.083333418</v>
      </c>
      <c r="CU934" s="118">
        <f t="shared" si="656"/>
        <v>159.91666660294868</v>
      </c>
      <c r="CV934" s="118">
        <f t="shared" si="657"/>
        <v>65509013.000000022</v>
      </c>
      <c r="CW934" s="119">
        <f t="shared" si="658"/>
        <v>0.99999755886008224</v>
      </c>
    </row>
    <row r="935" spans="1:101" ht="118.5" customHeight="1" x14ac:dyDescent="0.3">
      <c r="A935" s="160" t="str">
        <f>[4]SayfaKAY!C657</f>
        <v>KAY5+6</v>
      </c>
      <c r="B935" s="104" t="str">
        <f>[4]SayfaKAY!D657</f>
        <v>3881(10)</v>
      </c>
      <c r="C935" s="105" t="str">
        <f>[4]SayfaKAY!E657</f>
        <v>MA</v>
      </c>
      <c r="D935" s="105">
        <f>[4]SayfaKAY!F657</f>
        <v>24776</v>
      </c>
      <c r="E935" s="106" t="str">
        <f>[4]SayfaKAY!G657</f>
        <v>BOZ-KAY5+6-FF-650</v>
      </c>
      <c r="F935" s="193">
        <f t="shared" si="619"/>
        <v>45492</v>
      </c>
      <c r="G935" s="135">
        <f t="shared" si="620"/>
        <v>0.34999999999854481</v>
      </c>
      <c r="H935" s="235">
        <f>[4]SayfaKAY!H657</f>
        <v>45492.35</v>
      </c>
      <c r="I935" s="104" t="str">
        <f>[4]SayfaKAY!I657</f>
        <v>Hat/Line</v>
      </c>
      <c r="J935" s="103" t="str">
        <f>IF([4]SayfaKAY!J657="","",IF([4]SayfaKAY!J657="Müşteri","Notified by Customer","Notified by Bozankaya"))</f>
        <v>Notified by Customer</v>
      </c>
      <c r="K935" s="103" t="e">
        <f>VLOOKUP([4]SayfaKAY!L657,#REF!,2,FALSE)</f>
        <v>#REF!</v>
      </c>
      <c r="L935" s="165" t="str">
        <f>[4]SayfaKAY!X657</f>
        <v>ELTESAN ELEKTRO MEKANİK SOĞUTMA SAN</v>
      </c>
      <c r="M935" s="107" t="str">
        <f t="shared" si="621"/>
        <v>KAY5+6-BOZ-KAY5+6-FF-650</v>
      </c>
      <c r="N935" s="105" t="str">
        <f>[4]SayfaKAY!M657</f>
        <v>Kabin kliması fan devreye girmiyor.</v>
      </c>
      <c r="O935" s="166" t="str">
        <f>[4]SayfaKAY!P657</f>
        <v>D-Arıza değil</v>
      </c>
      <c r="P935" s="166" t="str">
        <f>[4]SayfaKAY!Q657</f>
        <v>B(Servisten çekmeye etki eden arıza)</v>
      </c>
      <c r="Q935" s="166" t="str">
        <f>[4]SayfaKAY!R657</f>
        <v>N.A(Yaralanma yok)</v>
      </c>
      <c r="R935" s="132" t="str" cm="1">
        <f t="array" ref="R935">IF([4]SayfaKAY!U657="","",_xlfn.IFS([4]SayfaKAY!U657="Bozankaya","Bozankaya",[4]SayfaKAY!U657="Müşteri","Customer",[4]SayfaKAY!U657="Tedarikçi","Equipment Supplier"))</f>
        <v>Equipment Supplier</v>
      </c>
      <c r="S935" s="204" t="str">
        <f>[4]SayfaKAY!N657</f>
        <v>Kontrol edildi. Klima fonksiyonları çalışır durumda. Arıza görülmedi.</v>
      </c>
      <c r="T935" s="133" t="str">
        <f>[4]SayfaKAY!AD657</f>
        <v>*Bir çalışma yapılmadı</v>
      </c>
      <c r="U935" s="132" t="str">
        <f>[4]SayfaKAY!W657</f>
        <v>Evet</v>
      </c>
      <c r="V935" s="108">
        <f>[4]SayfaKAY!AZ657</f>
        <v>1</v>
      </c>
      <c r="W935" s="136">
        <f t="shared" si="622"/>
        <v>45492</v>
      </c>
      <c r="X935" s="137" t="str">
        <f t="shared" si="623"/>
        <v>10:00</v>
      </c>
      <c r="Y935" s="235">
        <f>[4]SayfaKAY!AE657</f>
        <v>45492.416666666701</v>
      </c>
      <c r="Z935" s="109">
        <f t="shared" si="624"/>
        <v>45493</v>
      </c>
      <c r="AA935" s="110" t="str">
        <f t="shared" si="625"/>
        <v>11:00</v>
      </c>
      <c r="AB935" s="182">
        <f>[4]SayfaKAY!BA657</f>
        <v>45493.458333333299</v>
      </c>
      <c r="AC935" s="257">
        <f t="shared" si="626"/>
        <v>1595.999999953201</v>
      </c>
      <c r="AD935" s="111">
        <f t="shared" si="627"/>
        <v>45493</v>
      </c>
      <c r="AE935" s="111" t="str">
        <f t="shared" si="628"/>
        <v>11:00</v>
      </c>
      <c r="AF935" s="235">
        <f>[4]SayfaKAY!BA657</f>
        <v>45493.458333333299</v>
      </c>
      <c r="AG935" s="179" t="str">
        <f>[4]SayfaKAY!S657</f>
        <v>(III) Farklı Araçlarda Tekrarlayan Arıza</v>
      </c>
      <c r="AH935" s="178" t="str">
        <f t="shared" si="629"/>
        <v>Bu Arıza Aracın Servise Verilmesine Engel</v>
      </c>
      <c r="AI935" s="163" t="str">
        <f>[4]SayfaKAY!AV657</f>
        <v/>
      </c>
      <c r="AJ935" s="164" t="str">
        <f t="shared" si="630"/>
        <v/>
      </c>
      <c r="AK935" s="164" t="str">
        <f t="shared" si="631"/>
        <v/>
      </c>
      <c r="AL935" s="112" t="str">
        <f>[4]SayfaKAY!AX657</f>
        <v/>
      </c>
      <c r="AM935" s="257" cm="1">
        <f t="array" ref="AM935">IFERROR(IF(AND(P935&lt;&gt;"D(Arıza Değil)",AH935="Bu Arıza Aracın Servise Verilmesine Engel Değil"),
IF(Z935-F935&gt;0,(AB935-Y935)*24*60,
IF(OR(AND(G935&gt;$AS$1,G935&lt;$AT$1),AND(G935&gt;$AU$1,G935&lt;$AV$1)),
(AF935-H935)*24*60,     BH:BH0)),        AN935),0)</f>
        <v>1595.999999953201</v>
      </c>
      <c r="AN935" s="257">
        <f t="shared" si="632"/>
        <v>1595.999999953201</v>
      </c>
      <c r="AO935" s="174" t="str">
        <f>[4]SayfaKAY!AG657</f>
        <v/>
      </c>
      <c r="AP935" s="174" t="str">
        <f>[4]SayfaKAY!AI657</f>
        <v/>
      </c>
      <c r="AQ935" s="174" t="str">
        <f>[4]SayfaKAY!AQ657</f>
        <v/>
      </c>
      <c r="AR935" s="174" t="str">
        <f>[4]SayfaKAY!AH657</f>
        <v/>
      </c>
      <c r="AS935" s="174" t="str">
        <f>[4]SayfaKAY!AJ657</f>
        <v/>
      </c>
      <c r="AT935" s="175" t="str">
        <f>[4]SayfaKAY!AM657</f>
        <v/>
      </c>
      <c r="AU935" s="176" t="str">
        <f>[4]SayfaKAY!AL657</f>
        <v/>
      </c>
      <c r="AV935" s="176" t="str">
        <f>[4]SayfaKAY!AP657</f>
        <v/>
      </c>
      <c r="AW935" s="177" t="str">
        <f>[4]SayfaKAY!AT657</f>
        <v/>
      </c>
      <c r="AX935" s="194">
        <f t="shared" si="633"/>
        <v>17555.999999485211</v>
      </c>
      <c r="AY935" s="168"/>
      <c r="AZ935" s="167"/>
      <c r="BA935" s="113"/>
      <c r="BB935" s="171" t="str">
        <f>IF($AQ$1="X", IF(AND(G935&gt;=$AS$1,G935&lt;=$AT$1),IF(P935&lt;&gt;"D(Arıza Değil)",AC935,0), IF(AND(G935&gt;=$AU$1,G935&lt;=$AV$1),IF(P935&lt;&gt;"D(Arıza Değil)",AC935,0), "")), "")</f>
        <v/>
      </c>
      <c r="BC935" s="114"/>
      <c r="BD935" s="114"/>
      <c r="BE935" s="114"/>
      <c r="BF935" s="114"/>
      <c r="BG935" s="114"/>
      <c r="BH935" s="114">
        <f>IFERROR(FRACAS!AN660, "Hata Var")</f>
        <v>1422.000000004191</v>
      </c>
      <c r="BI935" s="114"/>
      <c r="BJ935" s="114"/>
      <c r="BK935" s="105" t="str">
        <f>[4]SayfaKAY!AW657</f>
        <v/>
      </c>
      <c r="BL935" s="105" t="str">
        <f>[4]SayfaKAY!V657</f>
        <v>ELTESAN ELEKTRO MEKANİK SOĞUTMA SAN</v>
      </c>
      <c r="BM935" s="114"/>
      <c r="BN935" s="171" t="str">
        <f t="shared" si="634"/>
        <v>x yok</v>
      </c>
      <c r="BO935" s="171" t="str">
        <f t="shared" si="635"/>
        <v>aynı gün giderilen arıza</v>
      </c>
      <c r="BP935" s="171" t="str">
        <f t="shared" si="636"/>
        <v>Bir günden fazla süren arıza</v>
      </c>
      <c r="BQ935" s="226">
        <f t="shared" si="637"/>
        <v>96.000000050989911</v>
      </c>
      <c r="BR935" s="226">
        <f t="shared" si="638"/>
        <v>1499.9999999022111</v>
      </c>
      <c r="BS935" s="226">
        <f t="shared" si="639"/>
        <v>1595.999999953201</v>
      </c>
      <c r="BT935" s="114"/>
      <c r="BU935" s="242"/>
      <c r="BV935" s="233">
        <f t="shared" si="640"/>
        <v>15</v>
      </c>
      <c r="BW935" s="226" t="str">
        <f t="shared" si="641"/>
        <v>Evet, çakışma var</v>
      </c>
      <c r="BX935" s="229"/>
      <c r="BY935" s="247">
        <f t="shared" si="642"/>
        <v>6.6666666702076327E-2</v>
      </c>
      <c r="BZ935" s="247">
        <f t="shared" si="643"/>
        <v>1.0416666665987577</v>
      </c>
      <c r="CA935" s="247">
        <f t="shared" si="644"/>
        <v>1.1083333333008341</v>
      </c>
      <c r="CB935" s="213"/>
      <c r="CC935" s="211"/>
      <c r="CD935" s="196"/>
      <c r="CE935" s="213">
        <v>656</v>
      </c>
      <c r="CF935" s="182">
        <f t="shared" si="645"/>
        <v>45492.35</v>
      </c>
      <c r="CG935" s="182">
        <f t="shared" si="646"/>
        <v>45493.458333333299</v>
      </c>
      <c r="CH935" s="196"/>
      <c r="CI935" s="196"/>
      <c r="CJ935" s="196"/>
      <c r="CK935" s="196">
        <f t="shared" si="647"/>
        <v>1.0416666665987577</v>
      </c>
      <c r="CL935" s="196">
        <f t="shared" si="648"/>
        <v>6.6666666702076327E-2</v>
      </c>
      <c r="CM935" s="196">
        <f t="shared" si="649"/>
        <v>1.1083333333008341</v>
      </c>
      <c r="CN935" s="114"/>
      <c r="CO935" s="115">
        <f t="shared" si="650"/>
        <v>1595.999999953201</v>
      </c>
      <c r="CP935" s="116">
        <f t="shared" si="651"/>
        <v>62.499999995925464</v>
      </c>
      <c r="CQ935" s="117">
        <f t="shared" si="652"/>
        <v>0.34999999999854481</v>
      </c>
      <c r="CR935" s="117">
        <f t="shared" si="653"/>
        <v>45492.416666666701</v>
      </c>
      <c r="CS935" s="117">
        <f t="shared" si="654"/>
        <v>45493.458333333299</v>
      </c>
      <c r="CT935" s="118">
        <f t="shared" si="655"/>
        <v>65508576.000000052</v>
      </c>
      <c r="CU935" s="118">
        <f t="shared" si="656"/>
        <v>1499.9999999022111</v>
      </c>
      <c r="CV935" s="118">
        <f t="shared" si="657"/>
        <v>65510075.999999955</v>
      </c>
      <c r="CW935" s="119">
        <f t="shared" si="658"/>
        <v>0.99997710275897245</v>
      </c>
    </row>
    <row r="936" spans="1:101" ht="118.5" customHeight="1" x14ac:dyDescent="0.3">
      <c r="A936" s="160" t="str">
        <f>[4]SayfaKAY!C228</f>
        <v>KAY5+6</v>
      </c>
      <c r="B936" s="104" t="str">
        <f>[4]SayfaKAY!D228</f>
        <v>3873(2)</v>
      </c>
      <c r="C936" s="105" t="str">
        <f>[4]SayfaKAY!E228</f>
        <v>MA</v>
      </c>
      <c r="D936" s="105">
        <f>[4]SayfaKAY!F228</f>
        <v>83000</v>
      </c>
      <c r="E936" s="106" t="str">
        <f>[4]SayfaKAY!G228</f>
        <v>BOZ-KAY5+6-FF-227</v>
      </c>
      <c r="F936" s="193">
        <f t="shared" si="619"/>
        <v>45491</v>
      </c>
      <c r="G936" s="135">
        <f t="shared" si="620"/>
        <v>0.23888888890360249</v>
      </c>
      <c r="H936" s="235">
        <f>[4]SayfaKAY!H228</f>
        <v>45491.238888888904</v>
      </c>
      <c r="I936" s="104" t="str">
        <f>[4]SayfaKAY!I228</f>
        <v>Hat/Line</v>
      </c>
      <c r="J936" s="103" t="str">
        <f>IF([4]SayfaKAY!J228="","",IF([4]SayfaKAY!J228="Müşteri","Notified by Customer","Notified by Bozankaya"))</f>
        <v>Notified by Customer</v>
      </c>
      <c r="K936" s="103" t="e">
        <f>VLOOKUP([4]SayfaKAY!L228,#REF!,2,FALSE)</f>
        <v>#REF!</v>
      </c>
      <c r="L936" s="165" t="str">
        <f>[4]SayfaKAY!X228</f>
        <v>DENİZLER OTOMOTİV SAN. VE TİC.LTD.Ş</v>
      </c>
      <c r="M936" s="107" t="str">
        <f t="shared" si="621"/>
        <v>KAY5+6-BOZ-KAY5+6-FF-227</v>
      </c>
      <c r="N936" s="105" t="str">
        <f>[4]SayfaKAY!M228</f>
        <v>CA KABİN SİLECEK KIRIK</v>
      </c>
      <c r="O936" s="166" t="str">
        <f>[4]SayfaKAY!P228</f>
        <v>A-Sürüşü engeller</v>
      </c>
      <c r="P936" s="166" t="str">
        <f>[4]SayfaKAY!Q228</f>
        <v>B(Servisten çekmeye etki eden arıza)</v>
      </c>
      <c r="Q936" s="166" t="str">
        <f>[4]SayfaKAY!R228</f>
        <v>N.A(Yaralanma yok)</v>
      </c>
      <c r="R936" s="132" t="str" cm="1">
        <f t="array" ref="R936">IF([4]SayfaKAY!U228="","",_xlfn.IFS([4]SayfaKAY!U228="Bozankaya","Bozankaya",[4]SayfaKAY!U228="Müşteri","Customer",[4]SayfaKAY!U228="Tedarikçi","Equipment Supplier"))</f>
        <v>Equipment Supplier</v>
      </c>
      <c r="S936" s="204" t="str">
        <f>[4]SayfaKAY!N228</f>
        <v>SİLECEK DEĞİŞİMİ YAPILDI</v>
      </c>
      <c r="T936" s="133" t="str">
        <f>[4]SayfaKAY!AD228</f>
        <v>*Ekipman değiştirilecek</v>
      </c>
      <c r="U936" s="132" t="str">
        <f>[4]SayfaKAY!W228</f>
        <v>Evet</v>
      </c>
      <c r="V936" s="108">
        <f>[4]SayfaKAY!AZ228</f>
        <v>1</v>
      </c>
      <c r="W936" s="136">
        <f t="shared" si="622"/>
        <v>45491</v>
      </c>
      <c r="X936" s="137" t="str">
        <f t="shared" si="623"/>
        <v>09:00</v>
      </c>
      <c r="Y936" s="235">
        <f>[4]SayfaKAY!AE228</f>
        <v>45491.375</v>
      </c>
      <c r="Z936" s="192">
        <f t="shared" si="624"/>
        <v>45491</v>
      </c>
      <c r="AA936" s="110" t="str">
        <f t="shared" si="625"/>
        <v>09:30</v>
      </c>
      <c r="AB936" s="182">
        <f>[4]SayfaKAY!BA228</f>
        <v>45491.395833333299</v>
      </c>
      <c r="AC936" s="257">
        <f t="shared" si="626"/>
        <v>225.99999992991798</v>
      </c>
      <c r="AD936" s="111">
        <f t="shared" si="627"/>
        <v>45491</v>
      </c>
      <c r="AE936" s="111" t="str">
        <f t="shared" si="628"/>
        <v>09:30</v>
      </c>
      <c r="AF936" s="235">
        <f>[4]SayfaKAY!BA228</f>
        <v>45491.395833333299</v>
      </c>
      <c r="AG936" s="179" t="str">
        <f>[4]SayfaKAY!S228</f>
        <v>(II) Aynı Araçta Tekrarlayan Arıza</v>
      </c>
      <c r="AH936" s="178" t="str">
        <f t="shared" si="629"/>
        <v>Bu Arıza Aracın Servise Verilmesine Engel</v>
      </c>
      <c r="AI936" s="163" t="str">
        <f>[4]SayfaKAY!AV228</f>
        <v/>
      </c>
      <c r="AJ936" s="164" t="str">
        <f t="shared" si="630"/>
        <v/>
      </c>
      <c r="AK936" s="164" t="str">
        <f t="shared" si="631"/>
        <v/>
      </c>
      <c r="AL936" s="112" t="str">
        <f>[4]SayfaKAY!AX228</f>
        <v/>
      </c>
      <c r="AM936" s="257" cm="1">
        <f t="array" ref="AM936">IFERROR(IF(AND(P936&lt;&gt;"D(Arıza Değil)",AH936="Bu Arıza Aracın Servise Verilmesine Engel Değil"),
IF(Z936-F936&gt;0,(AB936-Y936)*24*60,
IF(OR(AND(G936&gt;$AS$1,G936&lt;$AT$1),AND(G936&gt;$AU$1,G936&lt;$AV$1)),
(AF936-H936)*24*60,     BH:BH0)),        AN936),0)</f>
        <v>225.99999992991798</v>
      </c>
      <c r="AN936" s="257">
        <f t="shared" si="632"/>
        <v>225.99999992991798</v>
      </c>
      <c r="AO936" s="174" t="str">
        <f>[4]SayfaKAY!AG228</f>
        <v>DENİZLER</v>
      </c>
      <c r="AP936" s="174" t="str">
        <f>[4]SayfaKAY!AI228</f>
        <v>M100-7066</v>
      </c>
      <c r="AQ936" s="174" t="str">
        <f>[4]SayfaKAY!AQ228</f>
        <v/>
      </c>
      <c r="AR936" s="174" t="str">
        <f>[4]SayfaKAY!AH228</f>
        <v>SİLECEK MEKANİZMASI Denizler / M.11.2506</v>
      </c>
      <c r="AS936" s="174">
        <f>[4]SayfaKAY!AJ228</f>
        <v>1</v>
      </c>
      <c r="AT936" s="175" t="str">
        <f>[4]SayfaKAY!AM228</f>
        <v/>
      </c>
      <c r="AU936" s="176" t="str">
        <f>[4]SayfaKAY!AL228</f>
        <v/>
      </c>
      <c r="AV936" s="176" t="str">
        <f>[4]SayfaKAY!AP228</f>
        <v/>
      </c>
      <c r="AW936" s="177" t="str">
        <f>[4]SayfaKAY!AT228</f>
        <v/>
      </c>
      <c r="AX936" s="194">
        <f t="shared" si="633"/>
        <v>2485.9999992290977</v>
      </c>
      <c r="AY936" s="168"/>
      <c r="AZ936" s="167"/>
      <c r="BA936" s="113"/>
      <c r="BB936" s="171"/>
      <c r="BC936" s="114"/>
      <c r="BD936" s="114"/>
      <c r="BE936" s="114"/>
      <c r="BF936" s="114"/>
      <c r="BG936" s="114"/>
      <c r="BH936" s="114" t="str">
        <f>IFERROR(FRACAS!AN231, "Hata Var")</f>
        <v/>
      </c>
      <c r="BI936" s="114"/>
      <c r="BJ936" s="114"/>
      <c r="BK936" s="105" t="str">
        <f>[4]SayfaKAY!AW228</f>
        <v/>
      </c>
      <c r="BL936" s="105" t="str">
        <f>[4]SayfaKAY!V228</f>
        <v>Bozankaya</v>
      </c>
      <c r="BM936" s="114"/>
      <c r="BN936" s="171" t="str">
        <f t="shared" si="634"/>
        <v>x yok</v>
      </c>
      <c r="BO936" s="171" t="b">
        <f t="shared" si="635"/>
        <v>0</v>
      </c>
      <c r="BP936" s="171" t="b">
        <f t="shared" si="636"/>
        <v>0</v>
      </c>
      <c r="BQ936" s="226">
        <f t="shared" si="637"/>
        <v>195.99999997881241</v>
      </c>
      <c r="BR936" s="226">
        <f t="shared" si="638"/>
        <v>29.999999951105565</v>
      </c>
      <c r="BS936" s="226">
        <f t="shared" si="639"/>
        <v>225.99999992991798</v>
      </c>
      <c r="BT936" s="114"/>
      <c r="BU936" s="242"/>
      <c r="BV936" s="233">
        <f t="shared" si="640"/>
        <v>9</v>
      </c>
      <c r="BW936" s="226" t="str">
        <f t="shared" si="641"/>
        <v>Evet, çakışma var</v>
      </c>
      <c r="BX936" s="229"/>
      <c r="BY936" s="247">
        <f t="shared" si="642"/>
        <v>0.13611111109639751</v>
      </c>
      <c r="BZ936" s="247">
        <f t="shared" si="643"/>
        <v>2.0833333299378864E-2</v>
      </c>
      <c r="CA936" s="247">
        <f t="shared" si="644"/>
        <v>0.15694444439577637</v>
      </c>
      <c r="CB936" s="213"/>
      <c r="CC936" s="211"/>
      <c r="CD936" s="196"/>
      <c r="CE936" s="213">
        <v>227</v>
      </c>
      <c r="CF936" s="182">
        <f t="shared" si="645"/>
        <v>45491.238888888904</v>
      </c>
      <c r="CG936" s="182">
        <f t="shared" si="646"/>
        <v>45491.395833333299</v>
      </c>
      <c r="CH936" s="196"/>
      <c r="CI936" s="196"/>
      <c r="CJ936" s="196"/>
      <c r="CK936" s="196">
        <f t="shared" si="647"/>
        <v>2.0833333299378864E-2</v>
      </c>
      <c r="CL936" s="196">
        <f t="shared" si="648"/>
        <v>0.13611111109639751</v>
      </c>
      <c r="CM936" s="196">
        <f t="shared" si="649"/>
        <v>0.15694444439577637</v>
      </c>
      <c r="CN936" s="114"/>
      <c r="CO936" s="115">
        <f t="shared" si="650"/>
        <v>225.99999992991798</v>
      </c>
      <c r="CP936" s="116">
        <f t="shared" si="651"/>
        <v>1.2499999979627319</v>
      </c>
      <c r="CQ936" s="117">
        <f t="shared" si="652"/>
        <v>0.23888888890360249</v>
      </c>
      <c r="CR936" s="117">
        <f t="shared" si="653"/>
        <v>45491.375</v>
      </c>
      <c r="CS936" s="117">
        <f t="shared" si="654"/>
        <v>45491.395833333299</v>
      </c>
      <c r="CT936" s="118">
        <f t="shared" si="655"/>
        <v>65507235.999999978</v>
      </c>
      <c r="CU936" s="118">
        <f t="shared" si="656"/>
        <v>29.999999951105565</v>
      </c>
      <c r="CV936" s="118">
        <f t="shared" si="657"/>
        <v>65507265.999999933</v>
      </c>
      <c r="CW936" s="119">
        <f t="shared" si="658"/>
        <v>0.99999954203553609</v>
      </c>
    </row>
    <row r="937" spans="1:101" ht="118.5" customHeight="1" x14ac:dyDescent="0.3">
      <c r="A937" s="160" t="str">
        <f>[4]SayfaKAY!C229</f>
        <v>KAY5+6</v>
      </c>
      <c r="B937" s="104" t="str">
        <f>[4]SayfaKAY!D229</f>
        <v>3881(10)</v>
      </c>
      <c r="C937" s="105" t="str">
        <f>[4]SayfaKAY!E229</f>
        <v>MA</v>
      </c>
      <c r="D937" s="105">
        <f>[4]SayfaKAY!F229</f>
        <v>23550</v>
      </c>
      <c r="E937" s="106" t="str">
        <f>[4]SayfaKAY!G229</f>
        <v>BOZ-KAY5+6-FF-228</v>
      </c>
      <c r="F937" s="134">
        <f t="shared" si="619"/>
        <v>45491</v>
      </c>
      <c r="G937" s="135">
        <f t="shared" si="620"/>
        <v>0.53819444440159714</v>
      </c>
      <c r="H937" s="235">
        <f>[4]SayfaKAY!H229</f>
        <v>45491.538194444402</v>
      </c>
      <c r="I937" s="104" t="str">
        <f>[4]SayfaKAY!I229</f>
        <v>Hat/Line</v>
      </c>
      <c r="J937" s="103" t="str">
        <f>IF([4]SayfaKAY!J229="","",IF([4]SayfaKAY!J229="Müşteri","Notified by Customer","Notified by Bozankaya"))</f>
        <v>Notified by Customer</v>
      </c>
      <c r="K937" s="103" t="e">
        <f>VLOOKUP([4]SayfaKAY!L229,#REF!,2,FALSE)</f>
        <v>#REF!</v>
      </c>
      <c r="L937" s="165" t="str">
        <f>[4]SayfaKAY!X229</f>
        <v>MEDCOM SP. Z O.O.</v>
      </c>
      <c r="M937" s="107" t="str">
        <f t="shared" si="621"/>
        <v>KAY5+6-BOZ-KAY5+6-FF-228</v>
      </c>
      <c r="N937" s="105" t="str">
        <f>[4]SayfaKAY!M229</f>
        <v>CA Kabinden kullanırken sürekli ivme ve frende boşlama yapıyor.Fren mesafesi uzuyor</v>
      </c>
      <c r="O937" s="166" t="str">
        <f>[4]SayfaKAY!P229</f>
        <v>B-Hız veya güç azalması</v>
      </c>
      <c r="P937" s="166" t="str">
        <f>[4]SayfaKAY!Q229</f>
        <v>B(Servisten çekmeye etki eden arıza)</v>
      </c>
      <c r="Q937" s="166" t="str">
        <f>[4]SayfaKAY!R229</f>
        <v>N.A(Yaralanma yok)</v>
      </c>
      <c r="R937" s="132" t="str" cm="1">
        <f t="array" ref="R937">IF([4]SayfaKAY!U229="","",_xlfn.IFS([4]SayfaKAY!U229="Bozankaya","Bozankaya",[4]SayfaKAY!U229="Müşteri","Customer",[4]SayfaKAY!U229="Tedarikçi","Equipment Supplier"))</f>
        <v>Equipment Supplier</v>
      </c>
      <c r="S937" s="204" t="str">
        <f>[4]SayfaKAY!N229</f>
        <v>Medcom firması yazılım yükledi</v>
      </c>
      <c r="T937" s="133" t="str">
        <f>[4]SayfaKAY!AD229</f>
        <v>Yeni yazılım yüklendi</v>
      </c>
      <c r="U937" s="132" t="str">
        <f>[4]SayfaKAY!W229</f>
        <v>Evet</v>
      </c>
      <c r="V937" s="108">
        <f>[4]SayfaKAY!AZ229</f>
        <v>2</v>
      </c>
      <c r="W937" s="136">
        <f t="shared" si="622"/>
        <v>45530</v>
      </c>
      <c r="X937" s="137" t="str">
        <f t="shared" si="623"/>
        <v>08:36</v>
      </c>
      <c r="Y937" s="235">
        <f>[4]SayfaKAY!AE229</f>
        <v>45530.358888888899</v>
      </c>
      <c r="Z937" s="109">
        <f t="shared" si="624"/>
        <v>45530</v>
      </c>
      <c r="AA937" s="110" t="str">
        <f t="shared" si="625"/>
        <v>15:00</v>
      </c>
      <c r="AB937" s="182">
        <f>[4]SayfaKAY!BA229</f>
        <v>45530.625</v>
      </c>
      <c r="AC937" s="257">
        <f t="shared" si="626"/>
        <v>56285.0000000617</v>
      </c>
      <c r="AD937" s="111">
        <f t="shared" si="627"/>
        <v>45530</v>
      </c>
      <c r="AE937" s="111" t="str">
        <f t="shared" si="628"/>
        <v>15:00</v>
      </c>
      <c r="AF937" s="235">
        <f>[4]SayfaKAY!BA229</f>
        <v>45530.625</v>
      </c>
      <c r="AG937" s="179" t="str">
        <f>[4]SayfaKAY!S229</f>
        <v>(II) Aynı Araçta Tekrarlayan Arıza</v>
      </c>
      <c r="AH937" s="178" t="str">
        <f t="shared" si="629"/>
        <v>Bu Arıza Aracın Servise Verilmesine Engel</v>
      </c>
      <c r="AI937" s="163" t="str">
        <f>[4]SayfaKAY!AV229</f>
        <v/>
      </c>
      <c r="AJ937" s="164" t="str">
        <f t="shared" si="630"/>
        <v/>
      </c>
      <c r="AK937" s="164" t="str">
        <f t="shared" si="631"/>
        <v/>
      </c>
      <c r="AL937" s="112" t="str">
        <f>[4]SayfaKAY!AX229</f>
        <v/>
      </c>
      <c r="AM937" s="257" cm="1">
        <f t="array" ref="AM937">IFERROR(IF(AND(P937&lt;&gt;"D(Arıza Değil)",AH937="Bu Arıza Aracın Servise Verilmesine Engel Değil"),
IF(Z937-F937&gt;0,(AB937-Y937)*24*60,
IF(OR(AND(G937&gt;$AS$1,G937&lt;$AT$1),AND(G937&gt;$AU$1,G937&lt;$AV$1)),
(AF937-H937)*24*60,     BH:BH0)),        AN937),0)</f>
        <v>56285.0000000617</v>
      </c>
      <c r="AN937" s="257">
        <f t="shared" si="632"/>
        <v>56285.0000000617</v>
      </c>
      <c r="AO937" s="174" t="str">
        <f>[4]SayfaKAY!AG229</f>
        <v>Medcom</v>
      </c>
      <c r="AP937" s="174" t="str">
        <f>[4]SayfaKAY!AI229</f>
        <v>E110-7659</v>
      </c>
      <c r="AQ937" s="174" t="str">
        <f>[4]SayfaKAY!AQ229</f>
        <v/>
      </c>
      <c r="AR937" s="174" t="str">
        <f>[4]SayfaKAY!AH229</f>
        <v>MEDCOM SICAKLIK SENSÖRÜ</v>
      </c>
      <c r="AS937" s="174">
        <f>[4]SayfaKAY!AJ229</f>
        <v>1</v>
      </c>
      <c r="AT937" s="175" t="str">
        <f>[4]SayfaKAY!AM229</f>
        <v/>
      </c>
      <c r="AU937" s="176" t="str">
        <f>[4]SayfaKAY!AL229</f>
        <v/>
      </c>
      <c r="AV937" s="176" t="str">
        <f>[4]SayfaKAY!AP229</f>
        <v/>
      </c>
      <c r="AW937" s="177" t="str">
        <f>[4]SayfaKAY!AT229</f>
        <v/>
      </c>
      <c r="AX937" s="194">
        <f t="shared" si="633"/>
        <v>1238270.0000013574</v>
      </c>
      <c r="AY937" s="168"/>
      <c r="AZ937" s="167"/>
      <c r="BA937" s="113"/>
      <c r="BB937" s="171" t="str">
        <f>IF($AQ$1="X", IF(AND(G937&gt;=$AS$1,G937&lt;=$AT$1),IF(P937&lt;&gt;"D(Arıza Değil)",AC937,0), IF(AND(G937&gt;=$AU$1,G937&lt;=$AV$1),IF(P937&lt;&gt;"D(Arıza Değil)",AC937,0), "")), "")</f>
        <v/>
      </c>
      <c r="BC937" s="114"/>
      <c r="BD937" s="114"/>
      <c r="BE937" s="114"/>
      <c r="BF937" s="114"/>
      <c r="BG937" s="114"/>
      <c r="BH937" s="114" t="str">
        <f>IFERROR(FRACAS!AN232, "Hata Var")</f>
        <v/>
      </c>
      <c r="BI937" s="114"/>
      <c r="BJ937" s="114"/>
      <c r="BK937" s="105" t="str">
        <f>[4]SayfaKAY!AW229</f>
        <v/>
      </c>
      <c r="BL937" s="105" t="str">
        <f>[4]SayfaKAY!V229</f>
        <v>MEDCOM SP. Z O.O.</v>
      </c>
      <c r="BM937" s="114"/>
      <c r="BN937" s="171" t="str">
        <f t="shared" si="634"/>
        <v>x yok</v>
      </c>
      <c r="BO937" s="171" t="b">
        <f t="shared" si="635"/>
        <v>0</v>
      </c>
      <c r="BP937" s="171" t="str">
        <f t="shared" si="636"/>
        <v>Bir günden fazla süren arıza</v>
      </c>
      <c r="BQ937" s="226">
        <f t="shared" si="637"/>
        <v>55901.800000076182</v>
      </c>
      <c r="BR937" s="226">
        <f t="shared" si="638"/>
        <v>383.19999998551793</v>
      </c>
      <c r="BS937" s="226">
        <f t="shared" si="639"/>
        <v>56285.0000000617</v>
      </c>
      <c r="BT937" s="114"/>
      <c r="BU937" s="242"/>
      <c r="BV937" s="233">
        <f t="shared" si="640"/>
        <v>18</v>
      </c>
      <c r="BW937" s="226" t="str">
        <f t="shared" si="641"/>
        <v>Evet, çakışma var</v>
      </c>
      <c r="BX937" s="229"/>
      <c r="BY937" s="247">
        <f t="shared" si="642"/>
        <v>38.820694444497349</v>
      </c>
      <c r="BZ937" s="247">
        <f t="shared" si="643"/>
        <v>0.26611111110105412</v>
      </c>
      <c r="CA937" s="247">
        <f t="shared" si="644"/>
        <v>39.086805555598403</v>
      </c>
      <c r="CB937" s="213"/>
      <c r="CC937" s="211"/>
      <c r="CD937" s="196"/>
      <c r="CE937" s="213">
        <v>228</v>
      </c>
      <c r="CF937" s="182">
        <f t="shared" si="645"/>
        <v>45491.538194444402</v>
      </c>
      <c r="CG937" s="182">
        <f t="shared" si="646"/>
        <v>45530.625</v>
      </c>
      <c r="CH937" s="196"/>
      <c r="CI937" s="196"/>
      <c r="CJ937" s="196"/>
      <c r="CK937" s="196">
        <f t="shared" si="647"/>
        <v>0.26611111110105412</v>
      </c>
      <c r="CL937" s="196">
        <f t="shared" si="648"/>
        <v>38.820694444497349</v>
      </c>
      <c r="CM937" s="196">
        <f t="shared" si="649"/>
        <v>39.086805555598403</v>
      </c>
      <c r="CN937" s="114"/>
      <c r="CO937" s="115">
        <f t="shared" si="650"/>
        <v>56285.0000000617</v>
      </c>
      <c r="CP937" s="116">
        <f t="shared" si="651"/>
        <v>15.966666666063247</v>
      </c>
      <c r="CQ937" s="117">
        <f t="shared" si="652"/>
        <v>0.53819444440159714</v>
      </c>
      <c r="CR937" s="117">
        <f t="shared" si="653"/>
        <v>45530.358888888899</v>
      </c>
      <c r="CS937" s="117">
        <f t="shared" si="654"/>
        <v>45530.625</v>
      </c>
      <c r="CT937" s="118">
        <f t="shared" si="655"/>
        <v>65562941.800000079</v>
      </c>
      <c r="CU937" s="118">
        <f t="shared" si="656"/>
        <v>383.19999998551793</v>
      </c>
      <c r="CV937" s="118">
        <f t="shared" si="657"/>
        <v>65563325.00000006</v>
      </c>
      <c r="CW937" s="119">
        <f t="shared" si="658"/>
        <v>0.99999415526897117</v>
      </c>
    </row>
    <row r="938" spans="1:101" ht="118.5" customHeight="1" x14ac:dyDescent="0.3">
      <c r="A938" s="160" t="str">
        <f>[4]SayfaKAY!C402</f>
        <v>KAY5+6</v>
      </c>
      <c r="B938" s="104" t="str">
        <f>[4]SayfaKAY!D402</f>
        <v>3873(2)</v>
      </c>
      <c r="C938" s="105" t="str">
        <f>[4]SayfaKAY!E402</f>
        <v>MA</v>
      </c>
      <c r="D938" s="105">
        <f>[4]SayfaKAY!F402</f>
        <v>82982</v>
      </c>
      <c r="E938" s="106" t="str">
        <f>[4]SayfaKAY!G402</f>
        <v>BOZ-KAY5+6-FF-401</v>
      </c>
      <c r="F938" s="193">
        <f t="shared" si="619"/>
        <v>45491</v>
      </c>
      <c r="G938" s="135">
        <f t="shared" si="620"/>
        <v>0.23888888890360249</v>
      </c>
      <c r="H938" s="235">
        <f>[4]SayfaKAY!H402</f>
        <v>45491.238888888904</v>
      </c>
      <c r="I938" s="104" t="str">
        <f>[4]SayfaKAY!I402</f>
        <v>Hat/Line</v>
      </c>
      <c r="J938" s="103" t="str">
        <f>IF([4]SayfaKAY!J402="","",IF([4]SayfaKAY!J402="Müşteri","Notified by Customer","Notified by Bozankaya"))</f>
        <v>Notified by Customer</v>
      </c>
      <c r="K938" s="103" t="e">
        <f>VLOOKUP([4]SayfaKAY!L402,#REF!,2,FALSE)</f>
        <v>#REF!</v>
      </c>
      <c r="L938" s="165" t="str">
        <f>[4]SayfaKAY!X402</f>
        <v>DENİZLER OTOMOTİV SAN. VE TİC.LTD.Ş</v>
      </c>
      <c r="M938" s="107" t="str">
        <f t="shared" si="621"/>
        <v>KAY5+6-BOZ-KAY5+6-FF-401</v>
      </c>
      <c r="N938" s="105" t="str">
        <f>[4]SayfaKAY!M402</f>
        <v>ARAÇ KABİN CA SİLECEK KIRIK</v>
      </c>
      <c r="O938" s="166" t="str">
        <f>[4]SayfaKAY!P402</f>
        <v>D-Arıza değil</v>
      </c>
      <c r="P938" s="166" t="str">
        <f>[4]SayfaKAY!Q402</f>
        <v>A(Hareket etmeyi engelleyen arıza)</v>
      </c>
      <c r="Q938" s="166" t="str">
        <f>[4]SayfaKAY!R402</f>
        <v>N.A(Yaralanma yok)</v>
      </c>
      <c r="R938" s="132" t="str" cm="1">
        <f t="array" ref="R938">IF([4]SayfaKAY!U402="","",_xlfn.IFS([4]SayfaKAY!U402="Bozankaya","Bozankaya",[4]SayfaKAY!U402="Müşteri","Customer",[4]SayfaKAY!U402="Tedarikçi","Equipment Supplier"))</f>
        <v>Equipment Supplier</v>
      </c>
      <c r="S938" s="204" t="str">
        <f>[4]SayfaKAY!N402</f>
        <v>SİLECEK DEĞİŞİMİ YAPILDI.</v>
      </c>
      <c r="T938" s="133" t="str">
        <f>[4]SayfaKAY!AD402</f>
        <v>*Ekipman değiştirilecek</v>
      </c>
      <c r="U938" s="132" t="str">
        <f>[4]SayfaKAY!W402</f>
        <v>Evet</v>
      </c>
      <c r="V938" s="108">
        <f>[4]SayfaKAY!AZ402</f>
        <v>2</v>
      </c>
      <c r="W938" s="136">
        <f t="shared" si="622"/>
        <v>45491</v>
      </c>
      <c r="X938" s="137" t="str">
        <f t="shared" si="623"/>
        <v>06:00</v>
      </c>
      <c r="Y938" s="235">
        <f>[4]SayfaKAY!AE402</f>
        <v>45491.25</v>
      </c>
      <c r="Z938" s="192">
        <f t="shared" si="624"/>
        <v>45491</v>
      </c>
      <c r="AA938" s="110" t="str">
        <f t="shared" si="625"/>
        <v>08:00</v>
      </c>
      <c r="AB938" s="182">
        <f>[4]SayfaKAY!BA402</f>
        <v>45491.333333333299</v>
      </c>
      <c r="AC938" s="257">
        <f t="shared" si="626"/>
        <v>135.99999992991798</v>
      </c>
      <c r="AD938" s="111">
        <f t="shared" si="627"/>
        <v>45491</v>
      </c>
      <c r="AE938" s="111" t="str">
        <f t="shared" si="628"/>
        <v>08:00</v>
      </c>
      <c r="AF938" s="235">
        <f>[4]SayfaKAY!BA402</f>
        <v>45491.333333333299</v>
      </c>
      <c r="AG938" s="179" t="str">
        <f>[4]SayfaKAY!S402</f>
        <v>(III) Farklı Araçlarda Tekrarlayan Arıza</v>
      </c>
      <c r="AH938" s="178" t="str">
        <f t="shared" si="629"/>
        <v>Bu Arıza Aracın Servise Verilmesine Engel</v>
      </c>
      <c r="AI938" s="163" t="str">
        <f>[4]SayfaKAY!AV402</f>
        <v/>
      </c>
      <c r="AJ938" s="164" t="str">
        <f t="shared" si="630"/>
        <v/>
      </c>
      <c r="AK938" s="164" t="str">
        <f t="shared" si="631"/>
        <v/>
      </c>
      <c r="AL938" s="112" t="str">
        <f>[4]SayfaKAY!AX402</f>
        <v/>
      </c>
      <c r="AM938" s="257" cm="1">
        <f t="array" ref="AM938">IFERROR(IF(AND(P938&lt;&gt;"D(Arıza Değil)",AH938="Bu Arıza Aracın Servise Verilmesine Engel Değil"),
IF(Z938-F938&gt;0,(AB938-Y938)*24*60,
IF(OR(AND(G938&gt;$AS$1,G938&lt;$AT$1),AND(G938&gt;$AU$1,G938&lt;$AV$1)),
(AF938-H938)*24*60,     BH:BH0)),        AN938),0)</f>
        <v>135.99999992991798</v>
      </c>
      <c r="AN938" s="257">
        <f t="shared" si="632"/>
        <v>135.99999992991798</v>
      </c>
      <c r="AO938" s="174" t="str">
        <f>[4]SayfaKAY!AG402</f>
        <v>DENİZLER</v>
      </c>
      <c r="AP938" s="174" t="str">
        <f>[4]SayfaKAY!AI402</f>
        <v>M100-7069</v>
      </c>
      <c r="AQ938" s="174" t="str">
        <f>[4]SayfaKAY!AQ402</f>
        <v/>
      </c>
      <c r="AR938" s="174" t="str">
        <f>[4]SayfaKAY!AH402</f>
        <v>SILECEK KOL KOMPLESI ANA KOL+YARDIMCI KO</v>
      </c>
      <c r="AS938" s="174">
        <f>[4]SayfaKAY!AJ402</f>
        <v>1</v>
      </c>
      <c r="AT938" s="175" t="str">
        <f>[4]SayfaKAY!AM402</f>
        <v/>
      </c>
      <c r="AU938" s="176" t="str">
        <f>[4]SayfaKAY!AL402</f>
        <v/>
      </c>
      <c r="AV938" s="176" t="str">
        <f>[4]SayfaKAY!AP402</f>
        <v/>
      </c>
      <c r="AW938" s="177" t="str">
        <f>[4]SayfaKAY!AT402</f>
        <v/>
      </c>
      <c r="AX938" s="194">
        <f t="shared" si="633"/>
        <v>2991.9999984581955</v>
      </c>
      <c r="AY938" s="168"/>
      <c r="AZ938" s="167"/>
      <c r="BA938" s="113"/>
      <c r="BB938" s="171"/>
      <c r="BC938" s="114"/>
      <c r="BD938" s="114"/>
      <c r="BE938" s="114"/>
      <c r="BF938" s="114"/>
      <c r="BG938" s="114"/>
      <c r="BH938" s="114" t="str">
        <f>IFERROR(FRACAS!AN405, "Hata Var")</f>
        <v/>
      </c>
      <c r="BI938" s="114"/>
      <c r="BJ938" s="114"/>
      <c r="BK938" s="105" t="str">
        <f>[4]SayfaKAY!AW402</f>
        <v/>
      </c>
      <c r="BL938" s="105" t="str">
        <f>[4]SayfaKAY!V402</f>
        <v>Bozankaya</v>
      </c>
      <c r="BM938" s="114"/>
      <c r="BN938" s="171" t="str">
        <f t="shared" si="634"/>
        <v>x yok</v>
      </c>
      <c r="BO938" s="171" t="b">
        <f t="shared" si="635"/>
        <v>0</v>
      </c>
      <c r="BP938" s="171" t="b">
        <f t="shared" si="636"/>
        <v>0</v>
      </c>
      <c r="BQ938" s="226">
        <f t="shared" si="637"/>
        <v>15.999999978812411</v>
      </c>
      <c r="BR938" s="226">
        <f t="shared" si="638"/>
        <v>119.99999995110556</v>
      </c>
      <c r="BS938" s="226">
        <f t="shared" si="639"/>
        <v>135.99999992991798</v>
      </c>
      <c r="BT938" s="114"/>
      <c r="BU938" s="242"/>
      <c r="BV938" s="233">
        <f t="shared" si="640"/>
        <v>9</v>
      </c>
      <c r="BW938" s="226" t="str">
        <f t="shared" si="641"/>
        <v>Evet, çakışma var</v>
      </c>
      <c r="BX938" s="229"/>
      <c r="BY938" s="247">
        <f t="shared" si="642"/>
        <v>1.1111111096397508E-2</v>
      </c>
      <c r="BZ938" s="247">
        <f t="shared" si="643"/>
        <v>8.3333333299378864E-2</v>
      </c>
      <c r="CA938" s="247">
        <f t="shared" si="644"/>
        <v>9.4444444395776372E-2</v>
      </c>
      <c r="CB938" s="213"/>
      <c r="CC938" s="211"/>
      <c r="CD938" s="196"/>
      <c r="CE938" s="213">
        <v>401</v>
      </c>
      <c r="CF938" s="182">
        <f t="shared" si="645"/>
        <v>45491.238888888904</v>
      </c>
      <c r="CG938" s="182">
        <f t="shared" si="646"/>
        <v>45491.333333333299</v>
      </c>
      <c r="CH938" s="196"/>
      <c r="CI938" s="196"/>
      <c r="CJ938" s="196"/>
      <c r="CK938" s="196">
        <f t="shared" si="647"/>
        <v>8.3333333299378864E-2</v>
      </c>
      <c r="CL938" s="196">
        <f t="shared" si="648"/>
        <v>1.1111111096397508E-2</v>
      </c>
      <c r="CM938" s="196">
        <f t="shared" si="649"/>
        <v>9.4444444395776372E-2</v>
      </c>
      <c r="CN938" s="114"/>
      <c r="CO938" s="115">
        <f t="shared" si="650"/>
        <v>135.99999992991798</v>
      </c>
      <c r="CP938" s="116">
        <f t="shared" si="651"/>
        <v>4.9999999979627319</v>
      </c>
      <c r="CQ938" s="117">
        <f t="shared" si="652"/>
        <v>0.23888888890360249</v>
      </c>
      <c r="CR938" s="117">
        <f t="shared" si="653"/>
        <v>45491.25</v>
      </c>
      <c r="CS938" s="117">
        <f t="shared" si="654"/>
        <v>45491.333333333299</v>
      </c>
      <c r="CT938" s="118">
        <f t="shared" si="655"/>
        <v>65507055.999999978</v>
      </c>
      <c r="CU938" s="118">
        <f t="shared" si="656"/>
        <v>119.99999995110556</v>
      </c>
      <c r="CV938" s="118">
        <f t="shared" si="657"/>
        <v>65507175.999999933</v>
      </c>
      <c r="CW938" s="119">
        <f t="shared" si="658"/>
        <v>0.99999816813962561</v>
      </c>
    </row>
    <row r="939" spans="1:101" ht="118.5" customHeight="1" x14ac:dyDescent="0.3">
      <c r="A939" s="160" t="str">
        <f>[4]SayfaKAY!C429</f>
        <v>KAY5+6</v>
      </c>
      <c r="B939" s="104" t="str">
        <f>[4]SayfaKAY!D429</f>
        <v>3882(11)</v>
      </c>
      <c r="C939" s="105" t="str">
        <f>[4]SayfaKAY!E429</f>
        <v>MB</v>
      </c>
      <c r="D939" s="105">
        <f>[4]SayfaKAY!F429</f>
        <v>10495</v>
      </c>
      <c r="E939" s="106" t="str">
        <f>[4]SayfaKAY!G429</f>
        <v>BOZ-KAY5+6-FF-428</v>
      </c>
      <c r="F939" s="134">
        <f t="shared" si="619"/>
        <v>45490</v>
      </c>
      <c r="G939" s="135">
        <f t="shared" si="620"/>
        <v>0.31874999999854481</v>
      </c>
      <c r="H939" s="235">
        <f>[4]SayfaKAY!H429</f>
        <v>45490.318749999999</v>
      </c>
      <c r="I939" s="104" t="str">
        <f>[4]SayfaKAY!I429</f>
        <v>Hat/Line</v>
      </c>
      <c r="J939" s="103" t="str">
        <f>IF([4]SayfaKAY!J429="","",IF([4]SayfaKAY!J429="Müşteri","Notified by Customer","Notified by Bozankaya"))</f>
        <v>Notified by Customer</v>
      </c>
      <c r="K939" s="103" t="e">
        <f>VLOOKUP([4]SayfaKAY!L429,#REF!,2,FALSE)</f>
        <v>#REF!</v>
      </c>
      <c r="L939" s="165" t="str">
        <f>[4]SayfaKAY!X429</f>
        <v>ELTESAN ELEKTRO MEKANİK SOĞUTMA SAN</v>
      </c>
      <c r="M939" s="107" t="str">
        <f t="shared" si="621"/>
        <v>KAY5+6-BOZ-KAY5+6-FF-428</v>
      </c>
      <c r="N939" s="105" t="str">
        <f>[4]SayfaKAY!M429</f>
        <v>KABİN KLİMASI YETERSİZ</v>
      </c>
      <c r="O939" s="166" t="str">
        <f>[4]SayfaKAY!P429</f>
        <v>D-Arıza değil</v>
      </c>
      <c r="P939" s="166" t="str">
        <f>[4]SayfaKAY!Q429</f>
        <v>B(Servisten çekmeye etki eden arıza)</v>
      </c>
      <c r="Q939" s="166" t="str">
        <f>[4]SayfaKAY!R429</f>
        <v>N.A(Yaralanma yok)</v>
      </c>
      <c r="R939" s="132" t="str" cm="1">
        <f t="array" ref="R939">IF([4]SayfaKAY!U429="","",_xlfn.IFS([4]SayfaKAY!U429="Bozankaya","Bozankaya",[4]SayfaKAY!U429="Müşteri","Customer",[4]SayfaKAY!U429="Tedarikçi","Equipment Supplier"))</f>
        <v>Equipment Supplier</v>
      </c>
      <c r="S939" s="204" t="str">
        <f>[4]SayfaKAY!N429</f>
        <v>MASTERCARD RESETLENDİ, SORUN GÖRÜLMEDİ</v>
      </c>
      <c r="T939" s="133" t="str">
        <f>[4]SayfaKAY!AD429</f>
        <v>*Arıza çözülecek</v>
      </c>
      <c r="U939" s="132" t="str">
        <f>[4]SayfaKAY!W429</f>
        <v>Evet</v>
      </c>
      <c r="V939" s="108">
        <f>[4]SayfaKAY!AZ429</f>
        <v>2</v>
      </c>
      <c r="W939" s="136">
        <f t="shared" si="622"/>
        <v>45490</v>
      </c>
      <c r="X939" s="137" t="str">
        <f t="shared" si="623"/>
        <v>08:30</v>
      </c>
      <c r="Y939" s="235">
        <f>[4]SayfaKAY!AE429</f>
        <v>45490.354166666701</v>
      </c>
      <c r="Z939" s="109">
        <f t="shared" si="624"/>
        <v>45490</v>
      </c>
      <c r="AA939" s="110" t="str">
        <f t="shared" si="625"/>
        <v>10:00</v>
      </c>
      <c r="AB939" s="182">
        <f>[4]SayfaKAY!BA429</f>
        <v>45490.416666666701</v>
      </c>
      <c r="AC939" s="257">
        <f t="shared" si="626"/>
        <v>141.00000005098991</v>
      </c>
      <c r="AD939" s="111">
        <f t="shared" si="627"/>
        <v>45490</v>
      </c>
      <c r="AE939" s="111" t="str">
        <f t="shared" si="628"/>
        <v>10:00</v>
      </c>
      <c r="AF939" s="235">
        <f>[4]SayfaKAY!BA429</f>
        <v>45490.416666666701</v>
      </c>
      <c r="AG939" s="179" t="str">
        <f>[4]SayfaKAY!S429</f>
        <v>(III) Farklı Araçlarda Tekrarlayan Arıza</v>
      </c>
      <c r="AH939" s="178" t="str">
        <f t="shared" si="629"/>
        <v>Bu Arıza Aracın Servise Verilmesine Engel</v>
      </c>
      <c r="AI939" s="163" t="str">
        <f>[4]SayfaKAY!AV429</f>
        <v/>
      </c>
      <c r="AJ939" s="164" t="str">
        <f t="shared" si="630"/>
        <v/>
      </c>
      <c r="AK939" s="164" t="str">
        <f t="shared" si="631"/>
        <v/>
      </c>
      <c r="AL939" s="112" t="str">
        <f>[4]SayfaKAY!AX429</f>
        <v/>
      </c>
      <c r="AM939" s="257" cm="1">
        <f t="array" ref="AM939">IFERROR(IF(AND(P939&lt;&gt;"D(Arıza Değil)",AH939="Bu Arıza Aracın Servise Verilmesine Engel Değil"),
IF(Z939-F939&gt;0,(AB939-Y939)*24*60,
IF(OR(AND(G939&gt;$AS$1,G939&lt;$AT$1),AND(G939&gt;$AU$1,G939&lt;$AV$1)),
(AF939-H939)*24*60,     BH:BH0)),        AN939),0)</f>
        <v>141.00000005098991</v>
      </c>
      <c r="AN939" s="257">
        <f t="shared" si="632"/>
        <v>141.00000005098991</v>
      </c>
      <c r="AO939" s="174" t="str">
        <f>[4]SayfaKAY!AG429</f>
        <v>Eltesan</v>
      </c>
      <c r="AP939" s="174" t="str">
        <f>[4]SayfaKAY!AI429</f>
        <v>H500-7240</v>
      </c>
      <c r="AQ939" s="174" t="str">
        <f>[4]SayfaKAY!AQ429</f>
        <v/>
      </c>
      <c r="AR939" s="174" t="str">
        <f>[4]SayfaKAY!AH429</f>
        <v>KLIMA UNITESİ /Eltesan/Hispacold 41,5 kW</v>
      </c>
      <c r="AS939" s="174">
        <f>[4]SayfaKAY!AJ429</f>
        <v>1</v>
      </c>
      <c r="AT939" s="175" t="str">
        <f>[4]SayfaKAY!AM429</f>
        <v/>
      </c>
      <c r="AU939" s="176" t="str">
        <f>[4]SayfaKAY!AL429</f>
        <v/>
      </c>
      <c r="AV939" s="176" t="str">
        <f>[4]SayfaKAY!AP429</f>
        <v/>
      </c>
      <c r="AW939" s="177" t="str">
        <f>[4]SayfaKAY!AT429</f>
        <v/>
      </c>
      <c r="AX939" s="194">
        <f t="shared" si="633"/>
        <v>3102.000001121778</v>
      </c>
      <c r="AY939" s="168"/>
      <c r="AZ939" s="167"/>
      <c r="BA939" s="113"/>
      <c r="BB939" s="171" t="str">
        <f>IF($AQ$1="X", IF(AND(G939&gt;=$AS$1,G939&lt;=$AT$1),IF(P939&lt;&gt;"D(Arıza Değil)",AC939,0), IF(AND(G939&gt;=$AU$1,G939&lt;=$AV$1),IF(P939&lt;&gt;"D(Arıza Değil)",AC939,0), "")), "")</f>
        <v/>
      </c>
      <c r="BC939" s="114"/>
      <c r="BD939" s="114"/>
      <c r="BE939" s="114"/>
      <c r="BF939" s="114"/>
      <c r="BG939" s="114"/>
      <c r="BH939" s="114" t="str">
        <f>IFERROR(FRACAS!AN432, "Hata Var")</f>
        <v/>
      </c>
      <c r="BI939" s="114"/>
      <c r="BJ939" s="114"/>
      <c r="BK939" s="105" t="str">
        <f>[4]SayfaKAY!AW429</f>
        <v/>
      </c>
      <c r="BL939" s="105" t="str">
        <f>[4]SayfaKAY!V429</f>
        <v>ELTESAN ELEKTRO MEKANİK SOĞUTMA SAN</v>
      </c>
      <c r="BM939" s="114"/>
      <c r="BN939" s="171" t="str">
        <f t="shared" si="634"/>
        <v>x yok</v>
      </c>
      <c r="BO939" s="171" t="str">
        <f t="shared" si="635"/>
        <v>aynı gün giderilen arıza</v>
      </c>
      <c r="BP939" s="171" t="str">
        <f t="shared" si="636"/>
        <v>aynı gün giderilen arıza</v>
      </c>
      <c r="BQ939" s="226">
        <f t="shared" si="637"/>
        <v>51.000000050989911</v>
      </c>
      <c r="BR939" s="226">
        <f t="shared" si="638"/>
        <v>90</v>
      </c>
      <c r="BS939" s="226">
        <f t="shared" si="639"/>
        <v>141.00000005098991</v>
      </c>
      <c r="BT939" s="114"/>
      <c r="BU939" s="242"/>
      <c r="BV939" s="233">
        <f t="shared" si="640"/>
        <v>4</v>
      </c>
      <c r="BW939" s="226" t="str">
        <f t="shared" si="641"/>
        <v>Evet, çakışma var</v>
      </c>
      <c r="BX939" s="229"/>
      <c r="BY939" s="247">
        <f t="shared" si="642"/>
        <v>3.5416666702076327E-2</v>
      </c>
      <c r="BZ939" s="247">
        <f t="shared" si="643"/>
        <v>6.25E-2</v>
      </c>
      <c r="CA939" s="247">
        <f t="shared" si="644"/>
        <v>9.7916666702076327E-2</v>
      </c>
      <c r="CB939" s="213"/>
      <c r="CC939" s="211"/>
      <c r="CD939" s="196"/>
      <c r="CE939" s="213">
        <v>428</v>
      </c>
      <c r="CF939" s="182">
        <f t="shared" si="645"/>
        <v>45490.318749999999</v>
      </c>
      <c r="CG939" s="182">
        <f t="shared" si="646"/>
        <v>45490.416666666701</v>
      </c>
      <c r="CH939" s="196"/>
      <c r="CI939" s="196"/>
      <c r="CJ939" s="196"/>
      <c r="CK939" s="196">
        <f t="shared" si="647"/>
        <v>6.25E-2</v>
      </c>
      <c r="CL939" s="196">
        <f t="shared" si="648"/>
        <v>3.5416666702076327E-2</v>
      </c>
      <c r="CM939" s="196">
        <f t="shared" si="649"/>
        <v>9.7916666702076327E-2</v>
      </c>
      <c r="CN939" s="114"/>
      <c r="CO939" s="115">
        <f t="shared" si="650"/>
        <v>141.00000005098991</v>
      </c>
      <c r="CP939" s="116">
        <f t="shared" si="651"/>
        <v>3.75</v>
      </c>
      <c r="CQ939" s="117">
        <f t="shared" si="652"/>
        <v>0.31874999999854481</v>
      </c>
      <c r="CR939" s="117">
        <f t="shared" si="653"/>
        <v>45490.354166666701</v>
      </c>
      <c r="CS939" s="117">
        <f t="shared" si="654"/>
        <v>45490.416666666701</v>
      </c>
      <c r="CT939" s="118">
        <f t="shared" si="655"/>
        <v>65505651.000000052</v>
      </c>
      <c r="CU939" s="118">
        <f t="shared" si="656"/>
        <v>90</v>
      </c>
      <c r="CV939" s="118">
        <f t="shared" si="657"/>
        <v>65505741.000000052</v>
      </c>
      <c r="CW939" s="119">
        <f t="shared" si="658"/>
        <v>0.99999862607462142</v>
      </c>
    </row>
    <row r="940" spans="1:101" ht="118.5" customHeight="1" x14ac:dyDescent="0.3">
      <c r="A940" s="160" t="str">
        <f>[4]SayfaKAY!C430</f>
        <v>KAY5+6</v>
      </c>
      <c r="B940" s="104" t="str">
        <f>[4]SayfaKAY!D430</f>
        <v>3875(4)</v>
      </c>
      <c r="C940" s="105" t="str">
        <f>[4]SayfaKAY!E430</f>
        <v>MA</v>
      </c>
      <c r="D940" s="105">
        <f>[4]SayfaKAY!F430</f>
        <v>52280</v>
      </c>
      <c r="E940" s="106" t="str">
        <f>[4]SayfaKAY!G430</f>
        <v>BOZ-KAY5+6-FF-429</v>
      </c>
      <c r="F940" s="193">
        <f t="shared" si="619"/>
        <v>45490</v>
      </c>
      <c r="G940" s="135">
        <f t="shared" si="620"/>
        <v>0.29513888889778173</v>
      </c>
      <c r="H940" s="235">
        <f>[4]SayfaKAY!H430</f>
        <v>45490.295138888898</v>
      </c>
      <c r="I940" s="104" t="str">
        <f>[4]SayfaKAY!I430</f>
        <v>Hat/Line</v>
      </c>
      <c r="J940" s="103" t="str">
        <f>IF([4]SayfaKAY!J430="","",IF([4]SayfaKAY!J430="Müşteri","Notified by Customer","Notified by Bozankaya"))</f>
        <v>Notified by Customer</v>
      </c>
      <c r="K940" s="103" t="e">
        <f>VLOOKUP([4]SayfaKAY!L430,#REF!,2,FALSE)</f>
        <v>#REF!</v>
      </c>
      <c r="L940" s="165" t="str">
        <f>[4]SayfaKAY!X430</f>
        <v>ELTESAN ELEKTRO MEKANİK SOĞUTMA SAN</v>
      </c>
      <c r="M940" s="107" t="str">
        <f t="shared" si="621"/>
        <v>KAY5+6-BOZ-KAY5+6-FF-429</v>
      </c>
      <c r="N940" s="105" t="str">
        <f>[4]SayfaKAY!M430</f>
        <v>CA KABİN KLİMASI YETERSİZ SOĞUTMA YAPMIYOR.</v>
      </c>
      <c r="O940" s="166" t="str">
        <f>[4]SayfaKAY!P430</f>
        <v>D-Arıza değil</v>
      </c>
      <c r="P940" s="166" t="str">
        <f>[4]SayfaKAY!Q430</f>
        <v>B(Servisten çekmeye etki eden arıza)</v>
      </c>
      <c r="Q940" s="166" t="str">
        <f>[4]SayfaKAY!R430</f>
        <v>N.A(Yaralanma yok)</v>
      </c>
      <c r="R940" s="132" t="str" cm="1">
        <f t="array" ref="R940">IF([4]SayfaKAY!U430="","",_xlfn.IFS([4]SayfaKAY!U430="Bozankaya","Bozankaya",[4]SayfaKAY!U430="Müşteri","Customer",[4]SayfaKAY!U430="Tedarikçi","Equipment Supplier"))</f>
        <v>Equipment Supplier</v>
      </c>
      <c r="S940" s="204" t="str">
        <f>[4]SayfaKAY!N430</f>
        <v>MASTERCARD RESETLENDİ SORUN GİDERİLDİ.</v>
      </c>
      <c r="T940" s="133" t="str">
        <f>[4]SayfaKAY!AD430</f>
        <v>*Arıza çözülecek</v>
      </c>
      <c r="U940" s="132" t="str">
        <f>[4]SayfaKAY!W430</f>
        <v>Evet</v>
      </c>
      <c r="V940" s="108">
        <f>[4]SayfaKAY!AZ430</f>
        <v>2</v>
      </c>
      <c r="W940" s="136">
        <f t="shared" si="622"/>
        <v>45490</v>
      </c>
      <c r="X940" s="137" t="str">
        <f t="shared" si="623"/>
        <v>07:30</v>
      </c>
      <c r="Y940" s="235">
        <f>[4]SayfaKAY!AE430</f>
        <v>45490.3125</v>
      </c>
      <c r="Z940" s="192">
        <f t="shared" si="624"/>
        <v>45490</v>
      </c>
      <c r="AA940" s="110" t="str">
        <f t="shared" si="625"/>
        <v>09:00</v>
      </c>
      <c r="AB940" s="182">
        <f>[4]SayfaKAY!BA430</f>
        <v>45490.375</v>
      </c>
      <c r="AC940" s="257">
        <f t="shared" si="626"/>
        <v>114.99999998719431</v>
      </c>
      <c r="AD940" s="111">
        <f t="shared" si="627"/>
        <v>45490</v>
      </c>
      <c r="AE940" s="111" t="str">
        <f t="shared" si="628"/>
        <v>09:00</v>
      </c>
      <c r="AF940" s="235">
        <f>[4]SayfaKAY!BA430</f>
        <v>45490.375</v>
      </c>
      <c r="AG940" s="179" t="str">
        <f>[4]SayfaKAY!S430</f>
        <v>(III) Farklı Araçlarda Tekrarlayan Arıza</v>
      </c>
      <c r="AH940" s="178" t="str">
        <f t="shared" si="629"/>
        <v>Bu Arıza Aracın Servise Verilmesine Engel</v>
      </c>
      <c r="AI940" s="163" t="str">
        <f>[4]SayfaKAY!AV430</f>
        <v/>
      </c>
      <c r="AJ940" s="164" t="str">
        <f t="shared" si="630"/>
        <v/>
      </c>
      <c r="AK940" s="164" t="str">
        <f t="shared" si="631"/>
        <v/>
      </c>
      <c r="AL940" s="112" t="str">
        <f>[4]SayfaKAY!AX430</f>
        <v/>
      </c>
      <c r="AM940" s="257" cm="1">
        <f t="array" ref="AM940">IFERROR(IF(AND(P940&lt;&gt;"D(Arıza Değil)",AH940="Bu Arıza Aracın Servise Verilmesine Engel Değil"),
IF(Z940-F940&gt;0,(AB940-Y940)*24*60,
IF(OR(AND(G940&gt;$AS$1,G940&lt;$AT$1),AND(G940&gt;$AU$1,G940&lt;$AV$1)),
(AF940-H940)*24*60,     BH:BH0)),        AN940),0)</f>
        <v>114.99999998719431</v>
      </c>
      <c r="AN940" s="257">
        <f t="shared" si="632"/>
        <v>114.99999998719431</v>
      </c>
      <c r="AO940" s="174" t="str">
        <f>[4]SayfaKAY!AG430</f>
        <v>Eltesan</v>
      </c>
      <c r="AP940" s="174" t="str">
        <f>[4]SayfaKAY!AI430</f>
        <v>H500-7240</v>
      </c>
      <c r="AQ940" s="174" t="str">
        <f>[4]SayfaKAY!AQ430</f>
        <v/>
      </c>
      <c r="AR940" s="174" t="str">
        <f>[4]SayfaKAY!AH430</f>
        <v>KLIMA UNITESİ /Eltesan/Hispacold 41,5 kW</v>
      </c>
      <c r="AS940" s="174">
        <f>[4]SayfaKAY!AJ430</f>
        <v>1</v>
      </c>
      <c r="AT940" s="175" t="str">
        <f>[4]SayfaKAY!AM430</f>
        <v/>
      </c>
      <c r="AU940" s="176" t="str">
        <f>[4]SayfaKAY!AL430</f>
        <v/>
      </c>
      <c r="AV940" s="176" t="str">
        <f>[4]SayfaKAY!AP430</f>
        <v/>
      </c>
      <c r="AW940" s="177" t="str">
        <f>[4]SayfaKAY!AT430</f>
        <v/>
      </c>
      <c r="AX940" s="194">
        <f t="shared" si="633"/>
        <v>2529.9999997182749</v>
      </c>
      <c r="AY940" s="168"/>
      <c r="AZ940" s="167"/>
      <c r="BA940" s="113"/>
      <c r="BB940" s="171"/>
      <c r="BC940" s="114"/>
      <c r="BD940" s="114"/>
      <c r="BE940" s="114"/>
      <c r="BF940" s="114"/>
      <c r="BG940" s="114"/>
      <c r="BH940" s="114" t="str">
        <f>IFERROR(FRACAS!AN433, "Hata Var")</f>
        <v/>
      </c>
      <c r="BI940" s="114"/>
      <c r="BJ940" s="114"/>
      <c r="BK940" s="105" t="str">
        <f>[4]SayfaKAY!AW430</f>
        <v/>
      </c>
      <c r="BL940" s="105" t="str">
        <f>[4]SayfaKAY!V430</f>
        <v>ELTESAN ELEKTRO MEKANİK SOĞUTMA SAN</v>
      </c>
      <c r="BM940" s="114"/>
      <c r="BN940" s="171" t="str">
        <f t="shared" si="634"/>
        <v>x yok</v>
      </c>
      <c r="BO940" s="171" t="str">
        <f t="shared" si="635"/>
        <v>aynı gün giderilen arıza</v>
      </c>
      <c r="BP940" s="171" t="str">
        <f t="shared" si="636"/>
        <v>aynı gün giderilen arıza</v>
      </c>
      <c r="BQ940" s="226">
        <f t="shared" si="637"/>
        <v>24.999999987194315</v>
      </c>
      <c r="BR940" s="226">
        <f t="shared" si="638"/>
        <v>90</v>
      </c>
      <c r="BS940" s="226">
        <f t="shared" si="639"/>
        <v>114.99999998719431</v>
      </c>
      <c r="BT940" s="114"/>
      <c r="BU940" s="242"/>
      <c r="BV940" s="233">
        <f t="shared" si="640"/>
        <v>19</v>
      </c>
      <c r="BW940" s="226" t="str">
        <f t="shared" si="641"/>
        <v>Evet, çakışma var</v>
      </c>
      <c r="BX940" s="229"/>
      <c r="BY940" s="247">
        <f t="shared" si="642"/>
        <v>1.7361111102218274E-2</v>
      </c>
      <c r="BZ940" s="247">
        <f t="shared" si="643"/>
        <v>6.25E-2</v>
      </c>
      <c r="CA940" s="247">
        <f t="shared" si="644"/>
        <v>7.9861111102218274E-2</v>
      </c>
      <c r="CB940" s="213"/>
      <c r="CC940" s="211"/>
      <c r="CD940" s="196"/>
      <c r="CE940" s="213">
        <v>429</v>
      </c>
      <c r="CF940" s="182">
        <f t="shared" si="645"/>
        <v>45490.295138888898</v>
      </c>
      <c r="CG940" s="182">
        <f t="shared" si="646"/>
        <v>45490.375</v>
      </c>
      <c r="CH940" s="196"/>
      <c r="CI940" s="196"/>
      <c r="CJ940" s="196"/>
      <c r="CK940" s="196">
        <f t="shared" si="647"/>
        <v>6.25E-2</v>
      </c>
      <c r="CL940" s="196">
        <f t="shared" si="648"/>
        <v>1.7361111102218274E-2</v>
      </c>
      <c r="CM940" s="196">
        <f t="shared" si="649"/>
        <v>7.9861111102218274E-2</v>
      </c>
      <c r="CN940" s="114"/>
      <c r="CO940" s="115">
        <f t="shared" si="650"/>
        <v>114.99999998719431</v>
      </c>
      <c r="CP940" s="116">
        <f t="shared" si="651"/>
        <v>3.75</v>
      </c>
      <c r="CQ940" s="117">
        <f t="shared" si="652"/>
        <v>0.29513888889778173</v>
      </c>
      <c r="CR940" s="117">
        <f t="shared" si="653"/>
        <v>45490.3125</v>
      </c>
      <c r="CS940" s="117">
        <f t="shared" si="654"/>
        <v>45490.375</v>
      </c>
      <c r="CT940" s="118">
        <f t="shared" si="655"/>
        <v>65505624.999999985</v>
      </c>
      <c r="CU940" s="118">
        <f t="shared" si="656"/>
        <v>90</v>
      </c>
      <c r="CV940" s="118">
        <f t="shared" si="657"/>
        <v>65505714.999999985</v>
      </c>
      <c r="CW940" s="119">
        <f t="shared" si="658"/>
        <v>0.99999862607407608</v>
      </c>
    </row>
    <row r="941" spans="1:101" ht="118.5" customHeight="1" x14ac:dyDescent="0.3">
      <c r="A941" s="160" t="str">
        <f>[4]SayfaKAY!C227</f>
        <v>KAY5+6</v>
      </c>
      <c r="B941" s="104" t="str">
        <f>[4]SayfaKAY!D227</f>
        <v>3882(11)</v>
      </c>
      <c r="C941" s="105" t="str">
        <f>[4]SayfaKAY!E227</f>
        <v>MA</v>
      </c>
      <c r="D941" s="105">
        <f>[4]SayfaKAY!F227</f>
        <v>10150</v>
      </c>
      <c r="E941" s="106" t="str">
        <f>[4]SayfaKAY!G227</f>
        <v>BOZ-KAY5+6-FF-226</v>
      </c>
      <c r="F941" s="134">
        <f t="shared" si="619"/>
        <v>45489</v>
      </c>
      <c r="G941" s="135">
        <f t="shared" si="620"/>
        <v>0.55555555559840286</v>
      </c>
      <c r="H941" s="235">
        <f>[4]SayfaKAY!H227</f>
        <v>45489.555555555598</v>
      </c>
      <c r="I941" s="104" t="str">
        <f>[4]SayfaKAY!I227</f>
        <v>Hat/Line</v>
      </c>
      <c r="J941" s="103" t="str">
        <f>IF([4]SayfaKAY!J227="","",IF([4]SayfaKAY!J227="Müşteri","Notified by Customer","Notified by Bozankaya"))</f>
        <v>Notified by Customer</v>
      </c>
      <c r="K941" s="103" t="e">
        <f>VLOOKUP([4]SayfaKAY!L227,#REF!,2,FALSE)</f>
        <v>#REF!</v>
      </c>
      <c r="L941" s="165" t="str">
        <f>[4]SayfaKAY!X227</f>
        <v>MEDCOM SP. Z O.O.</v>
      </c>
      <c r="M941" s="107" t="str">
        <f t="shared" si="621"/>
        <v>KAY5+6-BOZ-KAY5+6-FF-226</v>
      </c>
      <c r="N941" s="105" t="str">
        <f>[4]SayfaKAY!M227</f>
        <v>Fren mesafesi uzuyor.Frenlerde boşlama var</v>
      </c>
      <c r="O941" s="166" t="str">
        <f>[4]SayfaKAY!P227</f>
        <v>B-Hız veya güç azalması</v>
      </c>
      <c r="P941" s="166" t="str">
        <f>[4]SayfaKAY!Q227</f>
        <v>B(Servisten çekmeye etki eden arıza)</v>
      </c>
      <c r="Q941" s="166" t="str">
        <f>[4]SayfaKAY!R227</f>
        <v>N.A(Yaralanma yok)</v>
      </c>
      <c r="R941" s="132" t="str" cm="1">
        <f t="array" ref="R941">IF([4]SayfaKAY!U227="","",_xlfn.IFS([4]SayfaKAY!U227="Bozankaya","Bozankaya",[4]SayfaKAY!U227="Müşteri","Customer",[4]SayfaKAY!U227="Tedarikçi","Equipment Supplier"))</f>
        <v>Equipment Supplier</v>
      </c>
      <c r="S941" s="204" t="str">
        <f>[4]SayfaKAY!N227</f>
        <v>medcom firması yazılım yükledi,sorun giderildi</v>
      </c>
      <c r="T941" s="133" t="str">
        <f>[4]SayfaKAY!AD227</f>
        <v>*Ekipman tamir edilecek</v>
      </c>
      <c r="U941" s="132" t="str">
        <f>[4]SayfaKAY!W227</f>
        <v>Evet</v>
      </c>
      <c r="V941" s="108">
        <f>[4]SayfaKAY!AZ227</f>
        <v>2</v>
      </c>
      <c r="W941" s="136">
        <f t="shared" si="622"/>
        <v>45530</v>
      </c>
      <c r="X941" s="137" t="str">
        <f t="shared" si="623"/>
        <v>08:29</v>
      </c>
      <c r="Y941" s="235">
        <f>[4]SayfaKAY!AE227</f>
        <v>45530.353726851798</v>
      </c>
      <c r="Z941" s="109">
        <f t="shared" si="624"/>
        <v>45530</v>
      </c>
      <c r="AA941" s="110" t="str">
        <f t="shared" si="625"/>
        <v>13:00</v>
      </c>
      <c r="AB941" s="182">
        <f>[4]SayfaKAY!BA227</f>
        <v>45530.541666666701</v>
      </c>
      <c r="AC941" s="257">
        <f t="shared" si="626"/>
        <v>59019.999999987194</v>
      </c>
      <c r="AD941" s="111">
        <f t="shared" si="627"/>
        <v>45530</v>
      </c>
      <c r="AE941" s="111" t="str">
        <f t="shared" si="628"/>
        <v>13:00</v>
      </c>
      <c r="AF941" s="235">
        <f>[4]SayfaKAY!BA227</f>
        <v>45530.541666666701</v>
      </c>
      <c r="AG941" s="179" t="str">
        <f>[4]SayfaKAY!S227</f>
        <v>(II) Aynı Araçta Tekrarlayan Arıza</v>
      </c>
      <c r="AH941" s="178" t="str">
        <f t="shared" si="629"/>
        <v>Bu Arıza Aracın Servise Verilmesine Engel</v>
      </c>
      <c r="AI941" s="163" t="str">
        <f>[4]SayfaKAY!AV227</f>
        <v/>
      </c>
      <c r="AJ941" s="164" t="str">
        <f t="shared" si="630"/>
        <v/>
      </c>
      <c r="AK941" s="164" t="str">
        <f t="shared" si="631"/>
        <v/>
      </c>
      <c r="AL941" s="112" t="str">
        <f>[4]SayfaKAY!AX227</f>
        <v/>
      </c>
      <c r="AM941" s="257" cm="1">
        <f t="array" ref="AM941">IFERROR(IF(AND(P941&lt;&gt;"D(Arıza Değil)",AH941="Bu Arıza Aracın Servise Verilmesine Engel Değil"),
IF(Z941-F941&gt;0,(AB941-Y941)*24*60,
IF(OR(AND(G941&gt;$AS$1,G941&lt;$AT$1),AND(G941&gt;$AU$1,G941&lt;$AV$1)),
(AF941-H941)*24*60,     BH:BH0)),        AN941),0)</f>
        <v>59019.999999987194</v>
      </c>
      <c r="AN941" s="257">
        <f t="shared" si="632"/>
        <v>59019.999999987194</v>
      </c>
      <c r="AO941" s="174" t="str">
        <f>[4]SayfaKAY!AG227</f>
        <v>Medcom</v>
      </c>
      <c r="AP941" s="174" t="str">
        <f>[4]SayfaKAY!AI227</f>
        <v>E110-7659</v>
      </c>
      <c r="AQ941" s="174" t="str">
        <f>[4]SayfaKAY!AQ227</f>
        <v/>
      </c>
      <c r="AR941" s="174" t="str">
        <f>[4]SayfaKAY!AH227</f>
        <v>MEDCOM SICAKLIK SENSÖRÜ</v>
      </c>
      <c r="AS941" s="174">
        <f>[4]SayfaKAY!AJ227</f>
        <v>1</v>
      </c>
      <c r="AT941" s="175" t="str">
        <f>[4]SayfaKAY!AM227</f>
        <v/>
      </c>
      <c r="AU941" s="176" t="str">
        <f>[4]SayfaKAY!AL227</f>
        <v/>
      </c>
      <c r="AV941" s="176" t="str">
        <f>[4]SayfaKAY!AP227</f>
        <v/>
      </c>
      <c r="AW941" s="177" t="str">
        <f>[4]SayfaKAY!AT227</f>
        <v/>
      </c>
      <c r="AX941" s="194">
        <f t="shared" si="633"/>
        <v>1298439.9999997183</v>
      </c>
      <c r="AY941" s="168"/>
      <c r="AZ941" s="167"/>
      <c r="BA941" s="113"/>
      <c r="BB941" s="171" t="str">
        <f>IF($AQ$1="X", IF(AND(G941&gt;=$AS$1,G941&lt;=$AT$1),IF(P941&lt;&gt;"D(Arıza Değil)",AC941,0), IF(AND(G941&gt;=$AU$1,G941&lt;=$AV$1),IF(P941&lt;&gt;"D(Arıza Değil)",AC941,0), "")), "")</f>
        <v/>
      </c>
      <c r="BC941" s="114"/>
      <c r="BD941" s="114"/>
      <c r="BE941" s="114"/>
      <c r="BF941" s="114"/>
      <c r="BG941" s="114"/>
      <c r="BH941" s="114" t="str">
        <f>IFERROR(FRACAS!AN230, "Hata Var")</f>
        <v/>
      </c>
      <c r="BI941" s="114"/>
      <c r="BJ941" s="114"/>
      <c r="BK941" s="105" t="str">
        <f>[4]SayfaKAY!AW227</f>
        <v/>
      </c>
      <c r="BL941" s="105" t="str">
        <f>[4]SayfaKAY!V227</f>
        <v>MEDCOM SP. Z O.O.</v>
      </c>
      <c r="BM941" s="114"/>
      <c r="BN941" s="171" t="str">
        <f t="shared" si="634"/>
        <v>x yok</v>
      </c>
      <c r="BO941" s="171" t="b">
        <f t="shared" si="635"/>
        <v>0</v>
      </c>
      <c r="BP941" s="171" t="str">
        <f t="shared" si="636"/>
        <v>Bir günden fazla süren arıza</v>
      </c>
      <c r="BQ941" s="226">
        <f t="shared" si="637"/>
        <v>58749.366666526766</v>
      </c>
      <c r="BR941" s="226">
        <f t="shared" si="638"/>
        <v>270.63333346042782</v>
      </c>
      <c r="BS941" s="226">
        <f t="shared" si="639"/>
        <v>59019.999999987194</v>
      </c>
      <c r="BT941" s="114"/>
      <c r="BU941" s="242"/>
      <c r="BV941" s="233">
        <f t="shared" si="640"/>
        <v>6</v>
      </c>
      <c r="BW941" s="226" t="str">
        <f t="shared" si="641"/>
        <v>Evet, çakışma var</v>
      </c>
      <c r="BX941" s="229"/>
      <c r="BY941" s="247">
        <f t="shared" si="642"/>
        <v>40.798171296199143</v>
      </c>
      <c r="BZ941" s="247">
        <f t="shared" si="643"/>
        <v>0.18793981490307488</v>
      </c>
      <c r="CA941" s="247">
        <f t="shared" si="644"/>
        <v>40.986111111102218</v>
      </c>
      <c r="CB941" s="213"/>
      <c r="CC941" s="211"/>
      <c r="CD941" s="196"/>
      <c r="CE941" s="213">
        <v>226</v>
      </c>
      <c r="CF941" s="182">
        <f t="shared" si="645"/>
        <v>45489.555555555598</v>
      </c>
      <c r="CG941" s="182">
        <f t="shared" si="646"/>
        <v>45530.541666666701</v>
      </c>
      <c r="CH941" s="196"/>
      <c r="CI941" s="196"/>
      <c r="CJ941" s="196"/>
      <c r="CK941" s="196">
        <f t="shared" si="647"/>
        <v>0.18793981490307488</v>
      </c>
      <c r="CL941" s="196">
        <f t="shared" si="648"/>
        <v>40.798171296199143</v>
      </c>
      <c r="CM941" s="196">
        <f t="shared" si="649"/>
        <v>40.986111111102218</v>
      </c>
      <c r="CN941" s="114"/>
      <c r="CO941" s="115">
        <f t="shared" si="650"/>
        <v>59019.999999987194</v>
      </c>
      <c r="CP941" s="116">
        <f t="shared" si="651"/>
        <v>11.276388894184493</v>
      </c>
      <c r="CQ941" s="117">
        <f t="shared" si="652"/>
        <v>0.55555555559840286</v>
      </c>
      <c r="CR941" s="117">
        <f t="shared" si="653"/>
        <v>45530.353726851798</v>
      </c>
      <c r="CS941" s="117">
        <f t="shared" si="654"/>
        <v>45530.541666666701</v>
      </c>
      <c r="CT941" s="118">
        <f t="shared" si="655"/>
        <v>65562909.366666526</v>
      </c>
      <c r="CU941" s="118">
        <f t="shared" si="656"/>
        <v>270.63333346042782</v>
      </c>
      <c r="CV941" s="118">
        <f t="shared" si="657"/>
        <v>65563179.999999985</v>
      </c>
      <c r="CW941" s="119">
        <f t="shared" si="658"/>
        <v>0.99999587217500041</v>
      </c>
    </row>
    <row r="942" spans="1:101" ht="118.5" customHeight="1" x14ac:dyDescent="0.3">
      <c r="A942" s="160" t="str">
        <f>[4]SayfaKAY!C394</f>
        <v>KAY5+6</v>
      </c>
      <c r="B942" s="104" t="str">
        <f>[4]SayfaKAY!D394</f>
        <v>3873(2)</v>
      </c>
      <c r="C942" s="105" t="str">
        <f>[4]SayfaKAY!E394</f>
        <v>MA</v>
      </c>
      <c r="D942" s="105">
        <f>[4]SayfaKAY!F394</f>
        <v>82204</v>
      </c>
      <c r="E942" s="106" t="str">
        <f>[4]SayfaKAY!G394</f>
        <v>BOZ-KAY5+6-FF-393</v>
      </c>
      <c r="F942" s="193">
        <f t="shared" si="619"/>
        <v>45488</v>
      </c>
      <c r="G942" s="135">
        <f t="shared" si="620"/>
        <v>0.60416666670062114</v>
      </c>
      <c r="H942" s="235">
        <f>[4]SayfaKAY!H394</f>
        <v>45488.604166666701</v>
      </c>
      <c r="I942" s="104" t="str">
        <f>[4]SayfaKAY!I394</f>
        <v>Hat/Line</v>
      </c>
      <c r="J942" s="103" t="str">
        <f>IF([4]SayfaKAY!J394="","",IF([4]SayfaKAY!J394="Müşteri","Notified by Customer","Notified by Bozankaya"))</f>
        <v>Notified by Customer</v>
      </c>
      <c r="K942" s="103" t="e">
        <f>VLOOKUP([4]SayfaKAY!L394,#REF!,2,FALSE)</f>
        <v>#REF!</v>
      </c>
      <c r="L942" s="165" t="str">
        <f>[4]SayfaKAY!X394</f>
        <v>DENİZLER OTOMOTİV SAN. VE TİC.LTD.Ş</v>
      </c>
      <c r="M942" s="107" t="str">
        <f t="shared" si="621"/>
        <v>KAY5+6-BOZ-KAY5+6-FF-393</v>
      </c>
      <c r="N942" s="105" t="str">
        <f>[4]SayfaKAY!M394</f>
        <v>SİLECEK ARIZALI</v>
      </c>
      <c r="O942" s="166" t="str">
        <f>[4]SayfaKAY!P394</f>
        <v>D-Arıza değil</v>
      </c>
      <c r="P942" s="166" t="str">
        <f>[4]SayfaKAY!Q394</f>
        <v>A(Hareket etmeyi engelleyen arıza)</v>
      </c>
      <c r="Q942" s="166" t="str">
        <f>[4]SayfaKAY!R394</f>
        <v>N.A(Yaralanma yok)</v>
      </c>
      <c r="R942" s="132" t="str" cm="1">
        <f t="array" ref="R942">IF([4]SayfaKAY!U394="","",_xlfn.IFS([4]SayfaKAY!U394="Bozankaya","Bozankaya",[4]SayfaKAY!U394="Müşteri","Customer",[4]SayfaKAY!U394="Tedarikçi","Equipment Supplier"))</f>
        <v>Equipment Supplier</v>
      </c>
      <c r="S942" s="204" t="str">
        <f>[4]SayfaKAY!N394</f>
        <v>SİLECEK ARIZALI ARIZASI KONTROL EDİLDİ. SİLECEK VE SU FISKİYE AYARI YAPILDI. SU ATMIYORDU MODÜL KONNEKTÖRÜ YERİNDEN ÇIKMIŞ TAKILDI. TEST YAPILDI SORUN GİDERİLDİ.</v>
      </c>
      <c r="T942" s="133" t="str">
        <f>[4]SayfaKAY!AD394</f>
        <v>*Ekipman tamir edilecek</v>
      </c>
      <c r="U942" s="132" t="str">
        <f>[4]SayfaKAY!W394</f>
        <v>Evet</v>
      </c>
      <c r="V942" s="108">
        <f>[4]SayfaKAY!AZ394</f>
        <v>2</v>
      </c>
      <c r="W942" s="136">
        <f t="shared" si="622"/>
        <v>45488</v>
      </c>
      <c r="X942" s="137" t="str">
        <f t="shared" si="623"/>
        <v>14:35</v>
      </c>
      <c r="Y942" s="235">
        <f>[4]SayfaKAY!AE394</f>
        <v>45488.608275462997</v>
      </c>
      <c r="Z942" s="192">
        <f t="shared" si="624"/>
        <v>45488</v>
      </c>
      <c r="AA942" s="110" t="str">
        <f t="shared" si="625"/>
        <v>15:30</v>
      </c>
      <c r="AB942" s="182">
        <f>[4]SayfaKAY!BA394</f>
        <v>45488.645833333299</v>
      </c>
      <c r="AC942" s="257">
        <f t="shared" si="626"/>
        <v>59.99999990221113</v>
      </c>
      <c r="AD942" s="111">
        <f t="shared" si="627"/>
        <v>45488</v>
      </c>
      <c r="AE942" s="111" t="str">
        <f t="shared" si="628"/>
        <v>15:30</v>
      </c>
      <c r="AF942" s="235">
        <f>[4]SayfaKAY!BA394</f>
        <v>45488.645833333299</v>
      </c>
      <c r="AG942" s="179" t="str">
        <f>[4]SayfaKAY!S394</f>
        <v>(III) Farklı Araçlarda Tekrarlayan Arıza</v>
      </c>
      <c r="AH942" s="178" t="str">
        <f t="shared" si="629"/>
        <v>Bu Arıza Aracın Servise Verilmesine Engel</v>
      </c>
      <c r="AI942" s="163" t="str">
        <f>[4]SayfaKAY!AV394</f>
        <v/>
      </c>
      <c r="AJ942" s="164" t="str">
        <f t="shared" si="630"/>
        <v/>
      </c>
      <c r="AK942" s="164" t="str">
        <f t="shared" si="631"/>
        <v/>
      </c>
      <c r="AL942" s="112" t="str">
        <f>[4]SayfaKAY!AX394</f>
        <v/>
      </c>
      <c r="AM942" s="257" cm="1">
        <f t="array" ref="AM942">IFERROR(IF(AND(P942&lt;&gt;"D(Arıza Değil)",AH942="Bu Arıza Aracın Servise Verilmesine Engel Değil"),
IF(Z942-F942&gt;0,(AB942-Y942)*24*60,
IF(OR(AND(G942&gt;$AS$1,G942&lt;$AT$1),AND(G942&gt;$AU$1,G942&lt;$AV$1)),
(AF942-H942)*24*60,     BH:BH0)),        AN942),0)</f>
        <v>59.99999990221113</v>
      </c>
      <c r="AN942" s="257">
        <f t="shared" si="632"/>
        <v>59.99999990221113</v>
      </c>
      <c r="AO942" s="174" t="str">
        <f>[4]SayfaKAY!AG394</f>
        <v>DENİZLER</v>
      </c>
      <c r="AP942" s="174" t="str">
        <f>[4]SayfaKAY!AI394</f>
        <v>M100-7069</v>
      </c>
      <c r="AQ942" s="174" t="str">
        <f>[4]SayfaKAY!AQ394</f>
        <v/>
      </c>
      <c r="AR942" s="174" t="str">
        <f>[4]SayfaKAY!AH394</f>
        <v>SILECEK KOL KOMPLESI ANA KOL+YARDIMCI KO</v>
      </c>
      <c r="AS942" s="174">
        <f>[4]SayfaKAY!AJ394</f>
        <v>1</v>
      </c>
      <c r="AT942" s="175" t="str">
        <f>[4]SayfaKAY!AM394</f>
        <v/>
      </c>
      <c r="AU942" s="176" t="str">
        <f>[4]SayfaKAY!AL394</f>
        <v/>
      </c>
      <c r="AV942" s="176" t="str">
        <f>[4]SayfaKAY!AP394</f>
        <v/>
      </c>
      <c r="AW942" s="177" t="str">
        <f>[4]SayfaKAY!AT394</f>
        <v/>
      </c>
      <c r="AX942" s="194">
        <f t="shared" si="633"/>
        <v>1319.9999978486449</v>
      </c>
      <c r="AY942" s="168"/>
      <c r="AZ942" s="167"/>
      <c r="BA942" s="113"/>
      <c r="BB942" s="171"/>
      <c r="BC942" s="114"/>
      <c r="BD942" s="114"/>
      <c r="BE942" s="114"/>
      <c r="BF942" s="114"/>
      <c r="BG942" s="114"/>
      <c r="BH942" s="114" t="str">
        <f>IFERROR(FRACAS!AN397, "Hata Var")</f>
        <v/>
      </c>
      <c r="BI942" s="114"/>
      <c r="BJ942" s="114"/>
      <c r="BK942" s="105" t="str">
        <f>[4]SayfaKAY!AW394</f>
        <v/>
      </c>
      <c r="BL942" s="105" t="str">
        <f>[4]SayfaKAY!V394</f>
        <v>Bozankaya</v>
      </c>
      <c r="BM942" s="114"/>
      <c r="BN942" s="171" t="str">
        <f t="shared" si="634"/>
        <v>x yok</v>
      </c>
      <c r="BO942" s="171" t="str">
        <f t="shared" si="635"/>
        <v>aynı gün giderilen arıza</v>
      </c>
      <c r="BP942" s="171" t="str">
        <f t="shared" si="636"/>
        <v>aynı gün giderilen arıza</v>
      </c>
      <c r="BQ942" s="226">
        <f t="shared" si="637"/>
        <v>5.9166666667442769</v>
      </c>
      <c r="BR942" s="226">
        <f t="shared" si="638"/>
        <v>54.083333235466853</v>
      </c>
      <c r="BS942" s="226">
        <f t="shared" si="639"/>
        <v>59.99999990221113</v>
      </c>
      <c r="BT942" s="114"/>
      <c r="BU942" s="242"/>
      <c r="BV942" s="233">
        <f t="shared" si="640"/>
        <v>8</v>
      </c>
      <c r="BW942" s="226" t="str">
        <f t="shared" si="641"/>
        <v>Evet, çakışma var</v>
      </c>
      <c r="BX942" s="229"/>
      <c r="BY942" s="247">
        <f t="shared" si="642"/>
        <v>4.1087962963501923E-3</v>
      </c>
      <c r="BZ942" s="247">
        <f t="shared" si="643"/>
        <v>3.7557870302407537E-2</v>
      </c>
      <c r="CA942" s="247">
        <f t="shared" si="644"/>
        <v>4.1666666598757729E-2</v>
      </c>
      <c r="CB942" s="213"/>
      <c r="CC942" s="211"/>
      <c r="CD942" s="196"/>
      <c r="CE942" s="213">
        <v>393</v>
      </c>
      <c r="CF942" s="182">
        <f t="shared" si="645"/>
        <v>45488.604166666701</v>
      </c>
      <c r="CG942" s="182">
        <f t="shared" si="646"/>
        <v>45488.645833333299</v>
      </c>
      <c r="CH942" s="196"/>
      <c r="CI942" s="196"/>
      <c r="CJ942" s="196"/>
      <c r="CK942" s="196">
        <f t="shared" si="647"/>
        <v>3.7557870302407537E-2</v>
      </c>
      <c r="CL942" s="196">
        <f t="shared" si="648"/>
        <v>4.1087962963501923E-3</v>
      </c>
      <c r="CM942" s="196">
        <f t="shared" si="649"/>
        <v>4.1666666598757729E-2</v>
      </c>
      <c r="CN942" s="114"/>
      <c r="CO942" s="115">
        <f t="shared" si="650"/>
        <v>59.99999990221113</v>
      </c>
      <c r="CP942" s="116">
        <f t="shared" si="651"/>
        <v>2.2534722181444522</v>
      </c>
      <c r="CQ942" s="117">
        <f t="shared" si="652"/>
        <v>0.60416666670062114</v>
      </c>
      <c r="CR942" s="117">
        <f t="shared" si="653"/>
        <v>45488.608275462997</v>
      </c>
      <c r="CS942" s="117">
        <f t="shared" si="654"/>
        <v>45488.645833333299</v>
      </c>
      <c r="CT942" s="118">
        <f t="shared" si="655"/>
        <v>65502725.916666664</v>
      </c>
      <c r="CU942" s="118">
        <f t="shared" si="656"/>
        <v>54.083333235466853</v>
      </c>
      <c r="CV942" s="118">
        <f t="shared" si="657"/>
        <v>65502779.999999903</v>
      </c>
      <c r="CW942" s="119">
        <f t="shared" si="658"/>
        <v>0.99999917433529939</v>
      </c>
    </row>
    <row r="943" spans="1:101" ht="118.5" customHeight="1" x14ac:dyDescent="0.3">
      <c r="A943" s="160" t="str">
        <f>[4]SayfaKAY!C395</f>
        <v>KAY5+6</v>
      </c>
      <c r="B943" s="104" t="str">
        <f>[4]SayfaKAY!D395</f>
        <v>3879(8)</v>
      </c>
      <c r="C943" s="105" t="str">
        <f>[4]SayfaKAY!E395</f>
        <v>MB</v>
      </c>
      <c r="D943" s="105">
        <f>[4]SayfaKAY!F395</f>
        <v>35253</v>
      </c>
      <c r="E943" s="106" t="str">
        <f>[4]SayfaKAY!G395</f>
        <v>BOZ-KAY5+6-FF-394</v>
      </c>
      <c r="F943" s="134">
        <f t="shared" si="619"/>
        <v>45484</v>
      </c>
      <c r="G943" s="135">
        <f t="shared" si="620"/>
        <v>0.89305555559985805</v>
      </c>
      <c r="H943" s="235">
        <f>[4]SayfaKAY!H395</f>
        <v>45484.8930555556</v>
      </c>
      <c r="I943" s="104" t="str">
        <f>[4]SayfaKAY!I395</f>
        <v>Hat/Line</v>
      </c>
      <c r="J943" s="103" t="str">
        <f>IF([4]SayfaKAY!J395="","",IF([4]SayfaKAY!J395="Müşteri","Notified by Customer","Notified by Bozankaya"))</f>
        <v>Notified by Customer</v>
      </c>
      <c r="K943" s="103" t="e">
        <f>VLOOKUP([4]SayfaKAY!L395,#REF!,2,FALSE)</f>
        <v>#REF!</v>
      </c>
      <c r="L943" s="165" t="str">
        <f>[4]SayfaKAY!X395</f>
        <v>KNORR-BREMSE GMBH DİVİSİON IFE AUTO</v>
      </c>
      <c r="M943" s="107" t="str">
        <f t="shared" si="621"/>
        <v>KAY5+6-BOZ-KAY5+6-FF-394</v>
      </c>
      <c r="N943" s="105" t="str">
        <f>[4]SayfaKAY!M395</f>
        <v>12 NOLU KAPI ARIZA SEBEBİ İLE İZOLE EDİLDİ.</v>
      </c>
      <c r="O943" s="166" t="str">
        <f>[4]SayfaKAY!P395</f>
        <v>C-Uyarı, sürüş devamlılığı</v>
      </c>
      <c r="P943" s="166" t="str">
        <f>[4]SayfaKAY!Q395</f>
        <v>B(Servisten çekmeye etki eden arıza)</v>
      </c>
      <c r="Q943" s="166" t="str">
        <f>[4]SayfaKAY!R395</f>
        <v>N.A(Yaralanma yok)</v>
      </c>
      <c r="R943" s="132" t="str" cm="1">
        <f t="array" ref="R943">IF([4]SayfaKAY!U395="","",_xlfn.IFS([4]SayfaKAY!U395="Bozankaya","Bozankaya",[4]SayfaKAY!U395="Müşteri","Customer",[4]SayfaKAY!U395="Tedarikçi","Equipment Supplier"))</f>
        <v>Equipment Supplier</v>
      </c>
      <c r="S943" s="204" t="str">
        <f>[4]SayfaKAY!N395</f>
        <v>ARIZA 3879 DEĞİL 3872 NUMARALI ARACIN ARIZASIDIR. KAPI AYARI SWİCLERİ KONTROL EDİLDİ. KAPININ AÇILIP KAPATILMASINDA SORUN GÖRÜLMEDİ.</v>
      </c>
      <c r="T943" s="133" t="str">
        <f>[4]SayfaKAY!AD395</f>
        <v>*Ekipman tamir edilecek</v>
      </c>
      <c r="U943" s="132" t="str">
        <f>[4]SayfaKAY!W395</f>
        <v>Evet</v>
      </c>
      <c r="V943" s="108">
        <f>[4]SayfaKAY!AZ395</f>
        <v>2</v>
      </c>
      <c r="W943" s="136">
        <f t="shared" si="622"/>
        <v>45485</v>
      </c>
      <c r="X943" s="137" t="str">
        <f t="shared" si="623"/>
        <v>05:00</v>
      </c>
      <c r="Y943" s="235">
        <f>[4]SayfaKAY!AE395</f>
        <v>45485.208333333299</v>
      </c>
      <c r="Z943" s="109">
        <f t="shared" si="624"/>
        <v>45485</v>
      </c>
      <c r="AA943" s="110" t="str">
        <f t="shared" si="625"/>
        <v>08:00</v>
      </c>
      <c r="AB943" s="182">
        <f>[4]SayfaKAY!BA395</f>
        <v>45485.333333333299</v>
      </c>
      <c r="AC943" s="257">
        <f t="shared" si="626"/>
        <v>633.99999988730997</v>
      </c>
      <c r="AD943" s="111">
        <f t="shared" si="627"/>
        <v>45485</v>
      </c>
      <c r="AE943" s="111" t="str">
        <f t="shared" si="628"/>
        <v>08:00</v>
      </c>
      <c r="AF943" s="235">
        <f>[4]SayfaKAY!BA395</f>
        <v>45485.333333333299</v>
      </c>
      <c r="AG943" s="179" t="str">
        <f>[4]SayfaKAY!S395</f>
        <v>(II) Aynı Araçta Tekrarlayan Arıza</v>
      </c>
      <c r="AH943" s="178" t="str">
        <f t="shared" si="629"/>
        <v>Bu Arıza Aracın Servise Verilmesine Engel</v>
      </c>
      <c r="AI943" s="163" t="str">
        <f>[4]SayfaKAY!AV395</f>
        <v/>
      </c>
      <c r="AJ943" s="164" t="str">
        <f t="shared" si="630"/>
        <v/>
      </c>
      <c r="AK943" s="164" t="str">
        <f t="shared" si="631"/>
        <v/>
      </c>
      <c r="AL943" s="112" t="str">
        <f>[4]SayfaKAY!AX395</f>
        <v/>
      </c>
      <c r="AM943" s="257" cm="1">
        <f t="array" ref="AM943">IFERROR(IF(AND(P943&lt;&gt;"D(Arıza Değil)",AH943="Bu Arıza Aracın Servise Verilmesine Engel Değil"),
IF(Z943-F943&gt;0,(AB943-Y943)*24*60,
IF(OR(AND(G943&gt;$AS$1,G943&lt;$AT$1),AND(G943&gt;$AU$1,G943&lt;$AV$1)),
(AF943-H943)*24*60,     BH:BH0)),        AN943),0)</f>
        <v>633.99999988730997</v>
      </c>
      <c r="AN943" s="257">
        <f t="shared" si="632"/>
        <v>633.99999988730997</v>
      </c>
      <c r="AO943" s="174" t="str">
        <f>[4]SayfaKAY!AG395</f>
        <v>IFE</v>
      </c>
      <c r="AP943" s="174" t="str">
        <f>[4]SayfaKAY!AI395</f>
        <v>M110-7085</v>
      </c>
      <c r="AQ943" s="174" t="str">
        <f>[4]SayfaKAY!AQ395</f>
        <v/>
      </c>
      <c r="AR943" s="174" t="str">
        <f>[4]SayfaKAY!AH395</f>
        <v>TEKLİ KAPI</v>
      </c>
      <c r="AS943" s="174">
        <f>[4]SayfaKAY!AJ395</f>
        <v>1</v>
      </c>
      <c r="AT943" s="175" t="str">
        <f>[4]SayfaKAY!AM395</f>
        <v/>
      </c>
      <c r="AU943" s="176" t="str">
        <f>[4]SayfaKAY!AL395</f>
        <v/>
      </c>
      <c r="AV943" s="176" t="str">
        <f>[4]SayfaKAY!AP395</f>
        <v/>
      </c>
      <c r="AW943" s="177" t="str">
        <f>[4]SayfaKAY!AT395</f>
        <v/>
      </c>
      <c r="AX943" s="194">
        <f t="shared" si="633"/>
        <v>13947.999997520819</v>
      </c>
      <c r="AY943" s="168"/>
      <c r="AZ943" s="167"/>
      <c r="BA943" s="113"/>
      <c r="BB943" s="171" t="str">
        <f>IF($AQ$1="X", IF(AND(G943&gt;=$AS$1,G943&lt;=$AT$1),IF(P943&lt;&gt;"D(Arıza Değil)",AC943,0), IF(AND(G943&gt;=$AU$1,G943&lt;=$AV$1),IF(P943&lt;&gt;"D(Arıza Değil)",AC943,0), "")), "")</f>
        <v/>
      </c>
      <c r="BC943" s="114"/>
      <c r="BD943" s="114"/>
      <c r="BE943" s="114"/>
      <c r="BF943" s="114"/>
      <c r="BG943" s="114"/>
      <c r="BH943" s="114" t="str">
        <f>IFERROR(FRACAS!AN398, "Hata Var")</f>
        <v/>
      </c>
      <c r="BI943" s="114"/>
      <c r="BJ943" s="114"/>
      <c r="BK943" s="105" t="str">
        <f>[4]SayfaKAY!AW395</f>
        <v/>
      </c>
      <c r="BL943" s="105" t="str">
        <f>[4]SayfaKAY!V395</f>
        <v>KNORR-BREMSE GMBH DİVİSİON IFE AUTO</v>
      </c>
      <c r="BM943" s="114"/>
      <c r="BN943" s="171" t="str">
        <f t="shared" si="634"/>
        <v>x yok</v>
      </c>
      <c r="BO943" s="171" t="b">
        <f t="shared" si="635"/>
        <v>0</v>
      </c>
      <c r="BP943" s="171" t="str">
        <f t="shared" si="636"/>
        <v>Bir günden fazla süren arıza</v>
      </c>
      <c r="BQ943" s="226">
        <f t="shared" si="637"/>
        <v>453.99999988730997</v>
      </c>
      <c r="BR943" s="226">
        <f t="shared" si="638"/>
        <v>180</v>
      </c>
      <c r="BS943" s="226">
        <f t="shared" si="639"/>
        <v>633.99999988730997</v>
      </c>
      <c r="BT943" s="114"/>
      <c r="BU943" s="242"/>
      <c r="BV943" s="233">
        <f t="shared" si="640"/>
        <v>11</v>
      </c>
      <c r="BW943" s="226" t="str">
        <f t="shared" si="641"/>
        <v>Evet, çakışma var</v>
      </c>
      <c r="BX943" s="229"/>
      <c r="BY943" s="247">
        <f t="shared" si="642"/>
        <v>0.31527777769952081</v>
      </c>
      <c r="BZ943" s="247">
        <f t="shared" si="643"/>
        <v>0.125</v>
      </c>
      <c r="CA943" s="247">
        <f t="shared" si="644"/>
        <v>0.44027777769952081</v>
      </c>
      <c r="CB943" s="213"/>
      <c r="CC943" s="211"/>
      <c r="CD943" s="196"/>
      <c r="CE943" s="213">
        <v>394</v>
      </c>
      <c r="CF943" s="182">
        <f t="shared" si="645"/>
        <v>45484.8930555556</v>
      </c>
      <c r="CG943" s="182">
        <f t="shared" si="646"/>
        <v>45485.333333333299</v>
      </c>
      <c r="CH943" s="196"/>
      <c r="CI943" s="196"/>
      <c r="CJ943" s="196"/>
      <c r="CK943" s="196">
        <f t="shared" si="647"/>
        <v>0.125</v>
      </c>
      <c r="CL943" s="196">
        <f t="shared" si="648"/>
        <v>0.31527777769952081</v>
      </c>
      <c r="CM943" s="196">
        <f t="shared" si="649"/>
        <v>0.44027777769952081</v>
      </c>
      <c r="CN943" s="114"/>
      <c r="CO943" s="115">
        <f t="shared" si="650"/>
        <v>633.99999988730997</v>
      </c>
      <c r="CP943" s="116">
        <f t="shared" si="651"/>
        <v>7.5</v>
      </c>
      <c r="CQ943" s="117">
        <f t="shared" si="652"/>
        <v>0.89305555559985805</v>
      </c>
      <c r="CR943" s="117">
        <f t="shared" si="653"/>
        <v>45485.208333333299</v>
      </c>
      <c r="CS943" s="117">
        <f t="shared" si="654"/>
        <v>45485.333333333299</v>
      </c>
      <c r="CT943" s="118">
        <f t="shared" si="655"/>
        <v>65497413.999999888</v>
      </c>
      <c r="CU943" s="118">
        <f t="shared" si="656"/>
        <v>180</v>
      </c>
      <c r="CV943" s="118">
        <f t="shared" si="657"/>
        <v>65497593.999999888</v>
      </c>
      <c r="CW943" s="119">
        <f t="shared" si="658"/>
        <v>0.99999725180744803</v>
      </c>
    </row>
    <row r="944" spans="1:101" ht="118.5" customHeight="1" x14ac:dyDescent="0.3">
      <c r="A944" s="160" t="str">
        <f>[4]SayfaKAY!C428</f>
        <v>KAY5+6</v>
      </c>
      <c r="B944" s="104" t="str">
        <f>[4]SayfaKAY!D428</f>
        <v>3879(8)</v>
      </c>
      <c r="C944" s="105" t="str">
        <f>[4]SayfaKAY!E428</f>
        <v>MA , MB , RA , RB , P</v>
      </c>
      <c r="D944" s="105">
        <f>[4]SayfaKAY!F428</f>
        <v>35010</v>
      </c>
      <c r="E944" s="106" t="str">
        <f>[4]SayfaKAY!G428</f>
        <v>BOZ-KAY5+6-FF-427</v>
      </c>
      <c r="F944" s="193">
        <f t="shared" si="619"/>
        <v>45484</v>
      </c>
      <c r="G944" s="135">
        <f t="shared" si="620"/>
        <v>0.32013888889923692</v>
      </c>
      <c r="H944" s="235">
        <f>[4]SayfaKAY!H428</f>
        <v>45484.320138888899</v>
      </c>
      <c r="I944" s="104" t="str">
        <f>[4]SayfaKAY!I428</f>
        <v>Hat/Line</v>
      </c>
      <c r="J944" s="103" t="str">
        <f>IF([4]SayfaKAY!J428="","",IF([4]SayfaKAY!J428="Müşteri","Notified by Customer","Notified by Bozankaya"))</f>
        <v>Notified by Customer</v>
      </c>
      <c r="K944" s="103" t="e">
        <f>VLOOKUP([4]SayfaKAY!L428,#REF!,2,FALSE)</f>
        <v>#REF!</v>
      </c>
      <c r="L944" s="165" t="str">
        <f>[4]SayfaKAY!X428</f>
        <v>ATAK ULAŞIM SAN.TİC.LTD.ŞTİ.</v>
      </c>
      <c r="M944" s="107" t="str">
        <f t="shared" si="621"/>
        <v>KAY5+6-BOZ-KAY5+6-FF-427</v>
      </c>
      <c r="N944" s="105" t="str">
        <f>[4]SayfaKAY!M428</f>
        <v>10.07.2024 TARİHİNDE YAPILAN SAHA DENETİMİNDE 3879 NUMARALI ARACIN SAAT: 09:28 DE KAPI ÜSTÜ EKRANLARININ ÇALIŞMADIĞI TESPİT EDİLMİŞTİR.</v>
      </c>
      <c r="O944" s="166" t="str">
        <f>[4]SayfaKAY!P428</f>
        <v>D-Arıza değil</v>
      </c>
      <c r="P944" s="166" t="str">
        <f>[4]SayfaKAY!Q428</f>
        <v>B(Servisten çekmeye etki eden arıza)</v>
      </c>
      <c r="Q944" s="166" t="str">
        <f>[4]SayfaKAY!R428</f>
        <v>N.A(Yaralanma yok)</v>
      </c>
      <c r="R944" s="132" t="str" cm="1">
        <f t="array" ref="R944">IF([4]SayfaKAY!U428="","",_xlfn.IFS([4]SayfaKAY!U428="Bozankaya","Bozankaya",[4]SayfaKAY!U428="Müşteri","Customer",[4]SayfaKAY!U428="Tedarikçi","Equipment Supplier"))</f>
        <v>Equipment Supplier</v>
      </c>
      <c r="S944" s="204" t="str">
        <f>[4]SayfaKAY!N428</f>
        <v>GYP BİLGİSAYARI DONMUŞ RESETLENDİ.</v>
      </c>
      <c r="T944" s="133" t="str">
        <f>[4]SayfaKAY!AD428</f>
        <v>*Arıza çözülecek</v>
      </c>
      <c r="U944" s="132" t="str">
        <f>[4]SayfaKAY!W428</f>
        <v>Evet</v>
      </c>
      <c r="V944" s="108">
        <f>[4]SayfaKAY!AZ428</f>
        <v>1</v>
      </c>
      <c r="W944" s="136">
        <f t="shared" si="622"/>
        <v>45484</v>
      </c>
      <c r="X944" s="137" t="str">
        <f t="shared" si="623"/>
        <v>10:00</v>
      </c>
      <c r="Y944" s="235">
        <f>[4]SayfaKAY!AE428</f>
        <v>45484.416666666701</v>
      </c>
      <c r="Z944" s="192">
        <f t="shared" si="624"/>
        <v>45484</v>
      </c>
      <c r="AA944" s="110" t="str">
        <f t="shared" si="625"/>
        <v>11:00</v>
      </c>
      <c r="AB944" s="182">
        <f>[4]SayfaKAY!BA428</f>
        <v>45484.458333333299</v>
      </c>
      <c r="AC944" s="257">
        <f t="shared" si="626"/>
        <v>198.9999999362044</v>
      </c>
      <c r="AD944" s="111">
        <f t="shared" si="627"/>
        <v>45484</v>
      </c>
      <c r="AE944" s="111" t="str">
        <f t="shared" si="628"/>
        <v>11:00</v>
      </c>
      <c r="AF944" s="235">
        <f>[4]SayfaKAY!BA428</f>
        <v>45484.458333333299</v>
      </c>
      <c r="AG944" s="179" t="str">
        <f>[4]SayfaKAY!S428</f>
        <v>(II) Aynı Araçta Tekrarlayan Arıza</v>
      </c>
      <c r="AH944" s="178" t="str">
        <f t="shared" si="629"/>
        <v>Bu Arıza Aracın Servise Verilmesine Engel</v>
      </c>
      <c r="AI944" s="163" t="str">
        <f>[4]SayfaKAY!AV428</f>
        <v/>
      </c>
      <c r="AJ944" s="164" t="str">
        <f t="shared" si="630"/>
        <v/>
      </c>
      <c r="AK944" s="164" t="str">
        <f t="shared" si="631"/>
        <v/>
      </c>
      <c r="AL944" s="112" t="str">
        <f>[4]SayfaKAY!AX428</f>
        <v/>
      </c>
      <c r="AM944" s="257" cm="1">
        <f t="array" ref="AM944">IFERROR(IF(AND(P944&lt;&gt;"D(Arıza Değil)",AH944="Bu Arıza Aracın Servise Verilmesine Engel Değil"),
IF(Z944-F944&gt;0,(AB944-Y944)*24*60,
IF(OR(AND(G944&gt;$AS$1,G944&lt;$AT$1),AND(G944&gt;$AU$1,G944&lt;$AV$1)),
(AF944-H944)*24*60,     BH:BH0)),        AN944),0)</f>
        <v>198.9999999362044</v>
      </c>
      <c r="AN944" s="257">
        <f t="shared" si="632"/>
        <v>198.9999999362044</v>
      </c>
      <c r="AO944" s="174" t="str">
        <f>[4]SayfaKAY!AG428</f>
        <v>Atak</v>
      </c>
      <c r="AP944" s="174" t="str">
        <f>[4]SayfaKAY!AI428</f>
        <v>E410-7003</v>
      </c>
      <c r="AQ944" s="174" t="str">
        <f>[4]SayfaKAY!AQ428</f>
        <v/>
      </c>
      <c r="AR944" s="174" t="str">
        <f>[4]SayfaKAY!AH428</f>
        <v>STRETCH LCD EKRAN</v>
      </c>
      <c r="AS944" s="174">
        <f>[4]SayfaKAY!AJ428</f>
        <v>1</v>
      </c>
      <c r="AT944" s="175" t="str">
        <f>[4]SayfaKAY!AM428</f>
        <v/>
      </c>
      <c r="AU944" s="176" t="str">
        <f>[4]SayfaKAY!AL428</f>
        <v/>
      </c>
      <c r="AV944" s="176" t="str">
        <f>[4]SayfaKAY!AP428</f>
        <v/>
      </c>
      <c r="AW944" s="177" t="str">
        <f>[4]SayfaKAY!AT428</f>
        <v/>
      </c>
      <c r="AX944" s="194">
        <f t="shared" si="633"/>
        <v>2188.9999992982484</v>
      </c>
      <c r="AY944" s="168"/>
      <c r="AZ944" s="167"/>
      <c r="BA944" s="113"/>
      <c r="BB944" s="171"/>
      <c r="BC944" s="114"/>
      <c r="BD944" s="114"/>
      <c r="BE944" s="114"/>
      <c r="BF944" s="114"/>
      <c r="BG944" s="114"/>
      <c r="BH944" s="114" t="str">
        <f>IFERROR(FRACAS!AN431, "Hata Var")</f>
        <v/>
      </c>
      <c r="BI944" s="114"/>
      <c r="BJ944" s="114"/>
      <c r="BK944" s="105" t="str">
        <f>[4]SayfaKAY!AW428</f>
        <v/>
      </c>
      <c r="BL944" s="105" t="str">
        <f>[4]SayfaKAY!V428</f>
        <v>ATAK ULAŞIM SAN.TİC.LTD.ŞTİ.</v>
      </c>
      <c r="BM944" s="114"/>
      <c r="BN944" s="171" t="str">
        <f t="shared" si="634"/>
        <v>x yok</v>
      </c>
      <c r="BO944" s="171" t="str">
        <f t="shared" si="635"/>
        <v>aynı gün giderilen arıza</v>
      </c>
      <c r="BP944" s="171" t="str">
        <f t="shared" si="636"/>
        <v>aynı gün giderilen arıza</v>
      </c>
      <c r="BQ944" s="226">
        <f t="shared" si="637"/>
        <v>139.00000003399327</v>
      </c>
      <c r="BR944" s="226">
        <f t="shared" si="638"/>
        <v>59.99999990221113</v>
      </c>
      <c r="BS944" s="226">
        <f t="shared" si="639"/>
        <v>198.9999999362044</v>
      </c>
      <c r="BT944" s="114"/>
      <c r="BU944" s="242"/>
      <c r="BV944" s="233">
        <f t="shared" si="640"/>
        <v>11</v>
      </c>
      <c r="BW944" s="226" t="str">
        <f t="shared" si="641"/>
        <v>Evet, çakışma var</v>
      </c>
      <c r="BX944" s="229"/>
      <c r="BY944" s="247">
        <f t="shared" si="642"/>
        <v>9.6527777801384218E-2</v>
      </c>
      <c r="BZ944" s="247">
        <f t="shared" si="643"/>
        <v>4.1666666598757729E-2</v>
      </c>
      <c r="CA944" s="247">
        <f t="shared" si="644"/>
        <v>0.13819444440014195</v>
      </c>
      <c r="CB944" s="213"/>
      <c r="CC944" s="211"/>
      <c r="CD944" s="196"/>
      <c r="CE944" s="213">
        <v>427</v>
      </c>
      <c r="CF944" s="182">
        <f t="shared" si="645"/>
        <v>45484.320138888899</v>
      </c>
      <c r="CG944" s="182">
        <f t="shared" si="646"/>
        <v>45484.458333333299</v>
      </c>
      <c r="CH944" s="196"/>
      <c r="CI944" s="196"/>
      <c r="CJ944" s="196"/>
      <c r="CK944" s="196">
        <f t="shared" si="647"/>
        <v>4.1666666598757729E-2</v>
      </c>
      <c r="CL944" s="196">
        <f t="shared" si="648"/>
        <v>9.6527777801384218E-2</v>
      </c>
      <c r="CM944" s="196">
        <f t="shared" si="649"/>
        <v>0.13819444440014195</v>
      </c>
      <c r="CN944" s="114"/>
      <c r="CO944" s="115">
        <f t="shared" si="650"/>
        <v>198.9999999362044</v>
      </c>
      <c r="CP944" s="116">
        <f t="shared" si="651"/>
        <v>2.4999999959254637</v>
      </c>
      <c r="CQ944" s="117">
        <f t="shared" si="652"/>
        <v>0.32013888889923692</v>
      </c>
      <c r="CR944" s="117">
        <f t="shared" si="653"/>
        <v>45484.416666666701</v>
      </c>
      <c r="CS944" s="117">
        <f t="shared" si="654"/>
        <v>45484.458333333299</v>
      </c>
      <c r="CT944" s="118">
        <f t="shared" si="655"/>
        <v>65497099.000000037</v>
      </c>
      <c r="CU944" s="118">
        <f t="shared" si="656"/>
        <v>59.99999990221113</v>
      </c>
      <c r="CV944" s="118">
        <f t="shared" si="657"/>
        <v>65497158.999999933</v>
      </c>
      <c r="CW944" s="119">
        <f t="shared" si="658"/>
        <v>0.99999908392973358</v>
      </c>
    </row>
    <row r="945" spans="1:101" ht="118.5" customHeight="1" x14ac:dyDescent="0.3">
      <c r="A945" s="160" t="str">
        <f>[4]SayfaKAY!C396</f>
        <v>KAY5+6</v>
      </c>
      <c r="B945" s="104" t="str">
        <f>[4]SayfaKAY!D396</f>
        <v>3881(10)</v>
      </c>
      <c r="C945" s="105" t="str">
        <f>[4]SayfaKAY!E396</f>
        <v>MA</v>
      </c>
      <c r="D945" s="105">
        <f>[4]SayfaKAY!F396</f>
        <v>21823</v>
      </c>
      <c r="E945" s="106" t="str">
        <f>[4]SayfaKAY!G396</f>
        <v>BOZ-KAY5+6-FF-395</v>
      </c>
      <c r="F945" s="193">
        <f t="shared" si="619"/>
        <v>45482</v>
      </c>
      <c r="G945" s="135">
        <f t="shared" si="620"/>
        <v>0.58125000000291038</v>
      </c>
      <c r="H945" s="235">
        <f>[4]SayfaKAY!H396</f>
        <v>45482.581250000003</v>
      </c>
      <c r="I945" s="104" t="str">
        <f>[4]SayfaKAY!I396</f>
        <v>Hat/Line</v>
      </c>
      <c r="J945" s="103" t="str">
        <f>IF([4]SayfaKAY!J396="","",IF([4]SayfaKAY!J396="Müşteri","Notified by Customer","Notified by Bozankaya"))</f>
        <v>Notified by Customer</v>
      </c>
      <c r="K945" s="103" t="e">
        <f>VLOOKUP([4]SayfaKAY!L396,#REF!,2,FALSE)</f>
        <v>#REF!</v>
      </c>
      <c r="L945" s="165" t="str">
        <f>[4]SayfaKAY!X396</f>
        <v>MEDCOM SP. Z O.O.</v>
      </c>
      <c r="M945" s="107" t="str">
        <f t="shared" si="621"/>
        <v>KAY5+6-BOZ-KAY5+6-FF-395</v>
      </c>
      <c r="N945" s="105" t="str">
        <f>[4]SayfaKAY!M396</f>
        <v>3881 NUMARALI ARAÇ 3882 İLE KUPLAJLI ARAÇLAR GEÇ İVMELENİYOR FRENLEMESİ ZAYIF.</v>
      </c>
      <c r="O945" s="166" t="str">
        <f>[4]SayfaKAY!P396</f>
        <v>D-Arıza değil</v>
      </c>
      <c r="P945" s="166" t="str">
        <f>[4]SayfaKAY!Q396</f>
        <v>A(Hareket etmeyi engelleyen arıza)</v>
      </c>
      <c r="Q945" s="166" t="str">
        <f>[4]SayfaKAY!R396</f>
        <v>N.A(Yaralanma yok)</v>
      </c>
      <c r="R945" s="132" t="str" cm="1">
        <f t="array" ref="R945">IF([4]SayfaKAY!U396="","",_xlfn.IFS([4]SayfaKAY!U396="Bozankaya","Bozankaya",[4]SayfaKAY!U396="Müşteri","Customer",[4]SayfaKAY!U396="Tedarikçi","Equipment Supplier"))</f>
        <v>Equipment Supplier</v>
      </c>
      <c r="S945" s="204" t="str">
        <f>[4]SayfaKAY!N396</f>
        <v>ARAÇ PARK SAHASINDA TEST EDİLDİ. İNCELEMEDE VE FRENLEMEDE BİR SORUN GÖRÜLMEDİ.</v>
      </c>
      <c r="T945" s="133" t="str">
        <f>[4]SayfaKAY!AD396</f>
        <v>Yeni yazılım yüklendi</v>
      </c>
      <c r="U945" s="132" t="str">
        <f>[4]SayfaKAY!W396</f>
        <v>Evet</v>
      </c>
      <c r="V945" s="108">
        <f>[4]SayfaKAY!AZ396</f>
        <v>3</v>
      </c>
      <c r="W945" s="136">
        <f t="shared" si="622"/>
        <v>45482</v>
      </c>
      <c r="X945" s="137" t="str">
        <f t="shared" si="623"/>
        <v>14:00</v>
      </c>
      <c r="Y945" s="235">
        <f>[4]SayfaKAY!AE396</f>
        <v>45482.583333333299</v>
      </c>
      <c r="Z945" s="192">
        <f t="shared" si="624"/>
        <v>45482</v>
      </c>
      <c r="AA945" s="110" t="str">
        <f t="shared" si="625"/>
        <v>15:00</v>
      </c>
      <c r="AB945" s="182">
        <f>[4]SayfaKAY!BA396</f>
        <v>45482.625</v>
      </c>
      <c r="AC945" s="257">
        <f t="shared" si="626"/>
        <v>62.999999995809048</v>
      </c>
      <c r="AD945" s="111">
        <f t="shared" si="627"/>
        <v>45482</v>
      </c>
      <c r="AE945" s="111" t="str">
        <f t="shared" si="628"/>
        <v>15:00</v>
      </c>
      <c r="AF945" s="235">
        <f>[4]SayfaKAY!BA396</f>
        <v>45482.625</v>
      </c>
      <c r="AG945" s="179" t="str">
        <f>[4]SayfaKAY!S396</f>
        <v>(III) Farklı Araçlarda Tekrarlayan Arıza</v>
      </c>
      <c r="AH945" s="178" t="str">
        <f t="shared" si="629"/>
        <v>Bu Arıza Aracın Servise Verilmesine Engel</v>
      </c>
      <c r="AI945" s="163" t="str">
        <f>[4]SayfaKAY!AV396</f>
        <v/>
      </c>
      <c r="AJ945" s="164" t="str">
        <f t="shared" si="630"/>
        <v/>
      </c>
      <c r="AK945" s="164" t="str">
        <f t="shared" si="631"/>
        <v/>
      </c>
      <c r="AL945" s="112" t="str">
        <f>[4]SayfaKAY!AX396</f>
        <v/>
      </c>
      <c r="AM945" s="257" cm="1">
        <f t="array" ref="AM945">IFERROR(IF(AND(P945&lt;&gt;"D(Arıza Değil)",AH945="Bu Arıza Aracın Servise Verilmesine Engel Değil"),
IF(Z945-F945&gt;0,(AB945-Y945)*24*60,
IF(OR(AND(G945&gt;$AS$1,G945&lt;$AT$1),AND(G945&gt;$AU$1,G945&lt;$AV$1)),
(AF945-H945)*24*60,     BH:BH0)),        AN945),0)</f>
        <v>62.999999995809048</v>
      </c>
      <c r="AN945" s="257">
        <f t="shared" si="632"/>
        <v>62.999999995809048</v>
      </c>
      <c r="AO945" s="174" t="str">
        <f>[4]SayfaKAY!AG396</f>
        <v>Medcom</v>
      </c>
      <c r="AP945" s="174" t="str">
        <f>[4]SayfaKAY!AI396</f>
        <v>E110-7659</v>
      </c>
      <c r="AQ945" s="174" t="str">
        <f>[4]SayfaKAY!AQ396</f>
        <v/>
      </c>
      <c r="AR945" s="174" t="str">
        <f>[4]SayfaKAY!AH396</f>
        <v>MEDCOM SICAKLIK SENSÖRÜ</v>
      </c>
      <c r="AS945" s="174">
        <f>[4]SayfaKAY!AJ396</f>
        <v>1</v>
      </c>
      <c r="AT945" s="175" t="str">
        <f>[4]SayfaKAY!AM396</f>
        <v/>
      </c>
      <c r="AU945" s="176" t="str">
        <f>[4]SayfaKAY!AL396</f>
        <v/>
      </c>
      <c r="AV945" s="176" t="str">
        <f>[4]SayfaKAY!AP396</f>
        <v/>
      </c>
      <c r="AW945" s="177" t="str">
        <f>[4]SayfaKAY!AT396</f>
        <v/>
      </c>
      <c r="AX945" s="194">
        <f t="shared" si="633"/>
        <v>2078.9999998616986</v>
      </c>
      <c r="AY945" s="168"/>
      <c r="AZ945" s="167"/>
      <c r="BA945" s="113"/>
      <c r="BB945" s="171"/>
      <c r="BC945" s="114"/>
      <c r="BD945" s="114"/>
      <c r="BE945" s="114"/>
      <c r="BF945" s="114"/>
      <c r="BG945" s="114"/>
      <c r="BH945" s="114" t="str">
        <f>IFERROR(FRACAS!AN399, "Hata Var")</f>
        <v/>
      </c>
      <c r="BI945" s="114"/>
      <c r="BJ945" s="114"/>
      <c r="BK945" s="105" t="str">
        <f>[4]SayfaKAY!AW396</f>
        <v/>
      </c>
      <c r="BL945" s="105" t="str">
        <f>[4]SayfaKAY!V396</f>
        <v>MEDCOM SP. Z O.O.</v>
      </c>
      <c r="BM945" s="114"/>
      <c r="BN945" s="171" t="str">
        <f t="shared" si="634"/>
        <v>x yok</v>
      </c>
      <c r="BO945" s="171" t="b">
        <f t="shared" si="635"/>
        <v>0</v>
      </c>
      <c r="BP945" s="171" t="b">
        <f t="shared" si="636"/>
        <v>0</v>
      </c>
      <c r="BQ945" s="226">
        <f t="shared" si="637"/>
        <v>2.9999999469146132</v>
      </c>
      <c r="BR945" s="226">
        <f t="shared" si="638"/>
        <v>60.000000048894435</v>
      </c>
      <c r="BS945" s="226">
        <f t="shared" si="639"/>
        <v>62.999999995809048</v>
      </c>
      <c r="BT945" s="114"/>
      <c r="BU945" s="242"/>
      <c r="BV945" s="233">
        <f t="shared" si="640"/>
        <v>14</v>
      </c>
      <c r="BW945" s="226" t="str">
        <f t="shared" si="641"/>
        <v>Evet, çakışma var</v>
      </c>
      <c r="BX945" s="229"/>
      <c r="BY945" s="247">
        <f t="shared" si="642"/>
        <v>2.0833332964684814E-3</v>
      </c>
      <c r="BZ945" s="247">
        <f t="shared" si="643"/>
        <v>4.1666666700621136E-2</v>
      </c>
      <c r="CA945" s="247">
        <f t="shared" si="644"/>
        <v>4.3749999997089617E-2</v>
      </c>
      <c r="CB945" s="213"/>
      <c r="CC945" s="211"/>
      <c r="CD945" s="196"/>
      <c r="CE945" s="213">
        <v>395</v>
      </c>
      <c r="CF945" s="182">
        <f t="shared" si="645"/>
        <v>45482.581250000003</v>
      </c>
      <c r="CG945" s="182">
        <f t="shared" si="646"/>
        <v>45482.625</v>
      </c>
      <c r="CH945" s="196"/>
      <c r="CI945" s="196"/>
      <c r="CJ945" s="196"/>
      <c r="CK945" s="196">
        <f t="shared" si="647"/>
        <v>4.1666666700621136E-2</v>
      </c>
      <c r="CL945" s="196">
        <f t="shared" si="648"/>
        <v>2.0833332964684814E-3</v>
      </c>
      <c r="CM945" s="196">
        <f t="shared" si="649"/>
        <v>4.3749999997089617E-2</v>
      </c>
      <c r="CN945" s="114"/>
      <c r="CO945" s="115">
        <f t="shared" si="650"/>
        <v>62.999999995809048</v>
      </c>
      <c r="CP945" s="116">
        <f t="shared" si="651"/>
        <v>2.5000000020372681</v>
      </c>
      <c r="CQ945" s="117">
        <f t="shared" si="652"/>
        <v>0.58125000000291038</v>
      </c>
      <c r="CR945" s="117">
        <f t="shared" si="653"/>
        <v>45482.583333333299</v>
      </c>
      <c r="CS945" s="117">
        <f t="shared" si="654"/>
        <v>45482.625</v>
      </c>
      <c r="CT945" s="118">
        <f t="shared" si="655"/>
        <v>65494082.999999948</v>
      </c>
      <c r="CU945" s="118">
        <f t="shared" si="656"/>
        <v>60.000000048894435</v>
      </c>
      <c r="CV945" s="118">
        <f t="shared" si="657"/>
        <v>65494142.999999993</v>
      </c>
      <c r="CW945" s="119">
        <f t="shared" si="658"/>
        <v>0.99999908388754633</v>
      </c>
    </row>
    <row r="946" spans="1:101" ht="118.5" customHeight="1" x14ac:dyDescent="0.3">
      <c r="A946" s="160" t="str">
        <f>[4]SayfaKAY!C391</f>
        <v>KAY5+6</v>
      </c>
      <c r="B946" s="104" t="str">
        <f>[4]SayfaKAY!D391</f>
        <v>3875(4)</v>
      </c>
      <c r="C946" s="105" t="str">
        <f>[4]SayfaKAY!E391</f>
        <v>MA</v>
      </c>
      <c r="D946" s="105">
        <f>[4]SayfaKAY!F391</f>
        <v>49721</v>
      </c>
      <c r="E946" s="106" t="str">
        <f>[4]SayfaKAY!G391</f>
        <v>BOZ-KAY5+6-FF-390</v>
      </c>
      <c r="F946" s="134">
        <f t="shared" si="619"/>
        <v>45481</v>
      </c>
      <c r="G946" s="135">
        <f t="shared" si="620"/>
        <v>0.80972222219861578</v>
      </c>
      <c r="H946" s="235">
        <f>[4]SayfaKAY!H391</f>
        <v>45481.809722222199</v>
      </c>
      <c r="I946" s="104" t="str">
        <f>[4]SayfaKAY!I391</f>
        <v>Hat/Line</v>
      </c>
      <c r="J946" s="103" t="str">
        <f>IF([4]SayfaKAY!J391="","",IF([4]SayfaKAY!J391="Müşteri","Notified by Customer","Notified by Bozankaya"))</f>
        <v>Notified by Customer</v>
      </c>
      <c r="K946" s="103" t="e">
        <f>VLOOKUP([4]SayfaKAY!L391,#REF!,2,FALSE)</f>
        <v>#REF!</v>
      </c>
      <c r="L946" s="165" t="str">
        <f>[4]SayfaKAY!X391</f>
        <v>HANNING &amp; KAHL GMBH &amp; CO.KG</v>
      </c>
      <c r="M946" s="107" t="str">
        <f t="shared" si="621"/>
        <v>KAY5+6-BOZ-KAY5+6-FF-390</v>
      </c>
      <c r="N946" s="105" t="str">
        <f>[4]SayfaKAY!M391</f>
        <v>3876 NUMARALI ARAÇTAN KULLANILIRKEN ÇEKİLEN 3875 NUMARALI ARAÇ FRENLERİ BIRAKMADI ARAÇ HAREKET ETMEDİ. 1 SEFERDE 6 DAKİKA TEHİR OLUŞMUŞTUR.</v>
      </c>
      <c r="O946" s="166" t="str">
        <f>[4]SayfaKAY!P391</f>
        <v>D-Arıza değil</v>
      </c>
      <c r="P946" s="166" t="str">
        <f>[4]SayfaKAY!Q391</f>
        <v>B(Servisten çekmeye etki eden arıza)</v>
      </c>
      <c r="Q946" s="166" t="str">
        <f>[4]SayfaKAY!R391</f>
        <v>N.A(Yaralanma yok)</v>
      </c>
      <c r="R946" s="132" t="str" cm="1">
        <f t="array" ref="R946">IF([4]SayfaKAY!U391="","",_xlfn.IFS([4]SayfaKAY!U391="Bozankaya","Bozankaya",[4]SayfaKAY!U391="Müşteri","Customer",[4]SayfaKAY!U391="Tedarikçi","Equipment Supplier"))</f>
        <v>Equipment Supplier</v>
      </c>
      <c r="S946" s="204" t="str">
        <f>[4]SayfaKAY!N391</f>
        <v>ARAÇTA FREN KAYDI ALINDI FRENLERDE HERHANGİ BİR ARIZA YOK ARACIN KONTROLLERİ YAPILDI BİR OLUMSUZLUK GÖRÜLMEDİ KAMERA KAYDI İZLENDİ HERHANGİ BİR ARIZA TESPİT EDİLEMEDİ.</v>
      </c>
      <c r="T946" s="133" t="str">
        <f>[4]SayfaKAY!AD391</f>
        <v>*Arıza çözülecek</v>
      </c>
      <c r="U946" s="132" t="str">
        <f>[4]SayfaKAY!W391</f>
        <v>Evet</v>
      </c>
      <c r="V946" s="108">
        <f>[4]SayfaKAY!AZ391</f>
        <v>2</v>
      </c>
      <c r="W946" s="136">
        <f t="shared" si="622"/>
        <v>45482</v>
      </c>
      <c r="X946" s="137" t="str">
        <f t="shared" si="623"/>
        <v>05:00</v>
      </c>
      <c r="Y946" s="235">
        <f>[4]SayfaKAY!AE391</f>
        <v>45482.208333333299</v>
      </c>
      <c r="Z946" s="109">
        <f t="shared" si="624"/>
        <v>45482</v>
      </c>
      <c r="AA946" s="110" t="str">
        <f t="shared" si="625"/>
        <v>09:00</v>
      </c>
      <c r="AB946" s="182">
        <f>[4]SayfaKAY!BA391</f>
        <v>45482.375</v>
      </c>
      <c r="AC946" s="257">
        <f t="shared" si="626"/>
        <v>814.00000003399327</v>
      </c>
      <c r="AD946" s="111">
        <f t="shared" si="627"/>
        <v>45482</v>
      </c>
      <c r="AE946" s="111" t="str">
        <f t="shared" si="628"/>
        <v>09:00</v>
      </c>
      <c r="AF946" s="235">
        <f>[4]SayfaKAY!BA391</f>
        <v>45482.375</v>
      </c>
      <c r="AG946" s="179" t="str">
        <f>[4]SayfaKAY!S391</f>
        <v>(II) Aynı Araçta Tekrarlayan Arıza</v>
      </c>
      <c r="AH946" s="178" t="str">
        <f t="shared" si="629"/>
        <v>Bu Arıza Aracın Servise Verilmesine Engel</v>
      </c>
      <c r="AI946" s="163" t="str">
        <f>[4]SayfaKAY!AV391</f>
        <v/>
      </c>
      <c r="AJ946" s="164" t="str">
        <f t="shared" si="630"/>
        <v/>
      </c>
      <c r="AK946" s="164" t="str">
        <f t="shared" si="631"/>
        <v/>
      </c>
      <c r="AL946" s="112" t="str">
        <f>[4]SayfaKAY!AX391</f>
        <v/>
      </c>
      <c r="AM946" s="257" cm="1">
        <f t="array" ref="AM946">IFERROR(IF(AND(P946&lt;&gt;"D(Arıza Değil)",AH946="Bu Arıza Aracın Servise Verilmesine Engel Değil"),
IF(Z946-F946&gt;0,(AB946-Y946)*24*60,
IF(OR(AND(G946&gt;$AS$1,G946&lt;$AT$1),AND(G946&gt;$AU$1,G946&lt;$AV$1)),
(AF946-H946)*24*60,     BH:BH0)),        AN946),0)</f>
        <v>814.00000003399327</v>
      </c>
      <c r="AN946" s="257">
        <f t="shared" si="632"/>
        <v>814.00000003399327</v>
      </c>
      <c r="AO946" s="174" t="str">
        <f>[4]SayfaKAY!AG391</f>
        <v>HANNING&amp;KAHL</v>
      </c>
      <c r="AP946" s="174" t="str">
        <f>[4]SayfaKAY!AI391</f>
        <v>S306-7001</v>
      </c>
      <c r="AQ946" s="174" t="str">
        <f>[4]SayfaKAY!AQ391</f>
        <v/>
      </c>
      <c r="AR946" s="174" t="str">
        <f>[4]SayfaKAY!AH391</f>
        <v>XHidrolik Ünite HZY-K100-DPR</v>
      </c>
      <c r="AS946" s="174">
        <f>[4]SayfaKAY!AJ391</f>
        <v>1</v>
      </c>
      <c r="AT946" s="175" t="str">
        <f>[4]SayfaKAY!AM391</f>
        <v/>
      </c>
      <c r="AU946" s="176" t="str">
        <f>[4]SayfaKAY!AL391</f>
        <v/>
      </c>
      <c r="AV946" s="176" t="str">
        <f>[4]SayfaKAY!AP391</f>
        <v/>
      </c>
      <c r="AW946" s="177" t="str">
        <f>[4]SayfaKAY!AT391</f>
        <v/>
      </c>
      <c r="AX946" s="194">
        <f t="shared" si="633"/>
        <v>17908.000000747852</v>
      </c>
      <c r="AY946" s="168"/>
      <c r="AZ946" s="167"/>
      <c r="BA946" s="113"/>
      <c r="BB946" s="171" t="str">
        <f>IF($AQ$1="X", IF(AND(G946&gt;=$AS$1,G946&lt;=$AT$1),IF(P946&lt;&gt;"D(Arıza Değil)",AC946,0), IF(AND(G946&gt;=$AU$1,G946&lt;=$AV$1),IF(P946&lt;&gt;"D(Arıza Değil)",AC946,0), "")), "")</f>
        <v/>
      </c>
      <c r="BC946" s="114"/>
      <c r="BD946" s="114"/>
      <c r="BE946" s="114"/>
      <c r="BF946" s="114"/>
      <c r="BG946" s="114"/>
      <c r="BH946" s="114" t="str">
        <f>IFERROR(FRACAS!AN394, "Hata Var")</f>
        <v/>
      </c>
      <c r="BI946" s="114"/>
      <c r="BJ946" s="114"/>
      <c r="BK946" s="105" t="str">
        <f>[4]SayfaKAY!AW391</f>
        <v/>
      </c>
      <c r="BL946" s="105" t="str">
        <f>[4]SayfaKAY!V391</f>
        <v>HANNING &amp; KAHL GMBH &amp; CO.KG</v>
      </c>
      <c r="BM946" s="114"/>
      <c r="BN946" s="171" t="str">
        <f t="shared" si="634"/>
        <v>x yok</v>
      </c>
      <c r="BO946" s="171" t="b">
        <f t="shared" si="635"/>
        <v>0</v>
      </c>
      <c r="BP946" s="171" t="str">
        <f t="shared" si="636"/>
        <v>Bir günden fazla süren arıza</v>
      </c>
      <c r="BQ946" s="226">
        <f t="shared" si="637"/>
        <v>573.99999998509884</v>
      </c>
      <c r="BR946" s="226">
        <f t="shared" si="638"/>
        <v>240.00000004889444</v>
      </c>
      <c r="BS946" s="226">
        <f t="shared" si="639"/>
        <v>814.00000003399327</v>
      </c>
      <c r="BT946" s="114"/>
      <c r="BU946" s="242"/>
      <c r="BV946" s="233">
        <f t="shared" si="640"/>
        <v>19</v>
      </c>
      <c r="BW946" s="226" t="str">
        <f t="shared" si="641"/>
        <v>Evet, çakışma var</v>
      </c>
      <c r="BX946" s="229"/>
      <c r="BY946" s="247">
        <f t="shared" si="642"/>
        <v>0.39861111110076308</v>
      </c>
      <c r="BZ946" s="247">
        <f t="shared" si="643"/>
        <v>0.16666666670062114</v>
      </c>
      <c r="CA946" s="247">
        <f t="shared" si="644"/>
        <v>0.56527777780138422</v>
      </c>
      <c r="CB946" s="213"/>
      <c r="CC946" s="211"/>
      <c r="CD946" s="196"/>
      <c r="CE946" s="213">
        <v>390</v>
      </c>
      <c r="CF946" s="182">
        <f t="shared" si="645"/>
        <v>45481.809722222199</v>
      </c>
      <c r="CG946" s="182">
        <f t="shared" si="646"/>
        <v>45482.375</v>
      </c>
      <c r="CH946" s="196"/>
      <c r="CI946" s="196"/>
      <c r="CJ946" s="196"/>
      <c r="CK946" s="196">
        <f t="shared" si="647"/>
        <v>0.16666666670062114</v>
      </c>
      <c r="CL946" s="196">
        <f t="shared" si="648"/>
        <v>0.39861111110076308</v>
      </c>
      <c r="CM946" s="196">
        <f t="shared" si="649"/>
        <v>0.56527777780138422</v>
      </c>
      <c r="CN946" s="114"/>
      <c r="CO946" s="115">
        <f t="shared" si="650"/>
        <v>814.00000003399327</v>
      </c>
      <c r="CP946" s="116">
        <f t="shared" si="651"/>
        <v>10.000000002037268</v>
      </c>
      <c r="CQ946" s="117">
        <f t="shared" si="652"/>
        <v>0.80972222219861578</v>
      </c>
      <c r="CR946" s="117">
        <f t="shared" si="653"/>
        <v>45482.208333333299</v>
      </c>
      <c r="CS946" s="117">
        <f t="shared" si="654"/>
        <v>45482.375</v>
      </c>
      <c r="CT946" s="118">
        <f t="shared" si="655"/>
        <v>65493213.999999985</v>
      </c>
      <c r="CU946" s="118">
        <f t="shared" si="656"/>
        <v>240.00000004889444</v>
      </c>
      <c r="CV946" s="118">
        <f t="shared" si="657"/>
        <v>65493454.000000037</v>
      </c>
      <c r="CW946" s="119">
        <f t="shared" si="658"/>
        <v>0.9999963355116368</v>
      </c>
    </row>
    <row r="947" spans="1:101" ht="118.5" customHeight="1" x14ac:dyDescent="0.3">
      <c r="A947" s="160" t="str">
        <f>[4]SayfaKAY!C427</f>
        <v>KAY5+6</v>
      </c>
      <c r="B947" s="104" t="str">
        <f>[4]SayfaKAY!D427</f>
        <v>3872(1)</v>
      </c>
      <c r="C947" s="105" t="str">
        <f>[4]SayfaKAY!E427</f>
        <v>MB</v>
      </c>
      <c r="D947" s="105">
        <f>[4]SayfaKAY!F427</f>
        <v>70475</v>
      </c>
      <c r="E947" s="106" t="str">
        <f>[4]SayfaKAY!G427</f>
        <v>BOZ-KAY5+6-FF-426</v>
      </c>
      <c r="F947" s="134">
        <f t="shared" si="619"/>
        <v>45481</v>
      </c>
      <c r="G947" s="135">
        <f t="shared" si="620"/>
        <v>0.84305555559694767</v>
      </c>
      <c r="H947" s="235">
        <f>[4]SayfaKAY!H427</f>
        <v>45481.843055555597</v>
      </c>
      <c r="I947" s="104" t="str">
        <f>[4]SayfaKAY!I427</f>
        <v>Hat/Line</v>
      </c>
      <c r="J947" s="103" t="str">
        <f>IF([4]SayfaKAY!J427="","",IF([4]SayfaKAY!J427="Müşteri","Notified by Customer","Notified by Bozankaya"))</f>
        <v>Notified by Customer</v>
      </c>
      <c r="K947" s="103" t="e">
        <f>VLOOKUP([4]SayfaKAY!L427,#REF!,2,FALSE)</f>
        <v>#REF!</v>
      </c>
      <c r="L947" s="165" t="str">
        <f>[4]SayfaKAY!X427</f>
        <v>DENİZLER OTOMOTİV SAN. VE TİC.LTD.Ş</v>
      </c>
      <c r="M947" s="107" t="str">
        <f t="shared" si="621"/>
        <v>KAY5+6-BOZ-KAY5+6-FF-426</v>
      </c>
      <c r="N947" s="105" t="str">
        <f>[4]SayfaKAY!M427</f>
        <v>SİLECEK ÇALIŞMIYOR.</v>
      </c>
      <c r="O947" s="166" t="str">
        <f>[4]SayfaKAY!P427</f>
        <v>D-Arıza değil</v>
      </c>
      <c r="P947" s="166" t="str">
        <f>[4]SayfaKAY!Q427</f>
        <v>A(Hareket etmeyi engelleyen arıza)</v>
      </c>
      <c r="Q947" s="166" t="str">
        <f>[4]SayfaKAY!R427</f>
        <v>N.A(Yaralanma yok)</v>
      </c>
      <c r="R947" s="132" t="str" cm="1">
        <f t="array" ref="R947">IF([4]SayfaKAY!U427="","",_xlfn.IFS([4]SayfaKAY!U427="Bozankaya","Bozankaya",[4]SayfaKAY!U427="Müşteri","Customer",[4]SayfaKAY!U427="Tedarikçi","Equipment Supplier"))</f>
        <v>Equipment Supplier</v>
      </c>
      <c r="S947" s="204" t="str">
        <f>[4]SayfaKAY!N427</f>
        <v>SİLECEK SUYU ATAN KISIM KIRILMIŞ DEĞİŞİM YAPILDI.</v>
      </c>
      <c r="T947" s="133" t="str">
        <f>[4]SayfaKAY!AD427</f>
        <v>*Ekipman değiştirilecek</v>
      </c>
      <c r="U947" s="132" t="str">
        <f>[4]SayfaKAY!W427</f>
        <v>Evet</v>
      </c>
      <c r="V947" s="108">
        <f>[4]SayfaKAY!AZ427</f>
        <v>2</v>
      </c>
      <c r="W947" s="136">
        <f t="shared" si="622"/>
        <v>45482</v>
      </c>
      <c r="X947" s="137" t="str">
        <f t="shared" si="623"/>
        <v>05:00</v>
      </c>
      <c r="Y947" s="235">
        <f>[4]SayfaKAY!AE427</f>
        <v>45482.208333333299</v>
      </c>
      <c r="Z947" s="109">
        <f t="shared" si="624"/>
        <v>45482</v>
      </c>
      <c r="AA947" s="110" t="str">
        <f t="shared" si="625"/>
        <v>07:00</v>
      </c>
      <c r="AB947" s="182">
        <f>[4]SayfaKAY!BA427</f>
        <v>45482.291666666701</v>
      </c>
      <c r="AC947" s="257">
        <f t="shared" si="626"/>
        <v>645.99999998928979</v>
      </c>
      <c r="AD947" s="111">
        <f t="shared" si="627"/>
        <v>45482</v>
      </c>
      <c r="AE947" s="111" t="str">
        <f t="shared" si="628"/>
        <v>07:00</v>
      </c>
      <c r="AF947" s="235">
        <f>[4]SayfaKAY!BA427</f>
        <v>45482.291666666701</v>
      </c>
      <c r="AG947" s="179" t="str">
        <f>[4]SayfaKAY!S427</f>
        <v>(III) Farklı Araçlarda Tekrarlayan Arıza</v>
      </c>
      <c r="AH947" s="178" t="str">
        <f t="shared" si="629"/>
        <v>Bu Arıza Aracın Servise Verilmesine Engel</v>
      </c>
      <c r="AI947" s="163" t="str">
        <f>[4]SayfaKAY!AV427</f>
        <v/>
      </c>
      <c r="AJ947" s="164" t="str">
        <f t="shared" si="630"/>
        <v/>
      </c>
      <c r="AK947" s="164" t="str">
        <f t="shared" si="631"/>
        <v/>
      </c>
      <c r="AL947" s="112" t="str">
        <f>[4]SayfaKAY!AX427</f>
        <v/>
      </c>
      <c r="AM947" s="257" cm="1">
        <f t="array" ref="AM947">IFERROR(IF(AND(P947&lt;&gt;"D(Arıza Değil)",AH947="Bu Arıza Aracın Servise Verilmesine Engel Değil"),
IF(Z947-F947&gt;0,(AB947-Y947)*24*60,
IF(OR(AND(G947&gt;$AS$1,G947&lt;$AT$1),AND(G947&gt;$AU$1,G947&lt;$AV$1)),
(AF947-H947)*24*60,     BH:BH0)),        AN947),0)</f>
        <v>645.99999998928979</v>
      </c>
      <c r="AN947" s="257">
        <f t="shared" si="632"/>
        <v>645.99999998928979</v>
      </c>
      <c r="AO947" s="174" t="str">
        <f>[4]SayfaKAY!AG427</f>
        <v>DENİZLER</v>
      </c>
      <c r="AP947" s="174" t="str">
        <f>[4]SayfaKAY!AI427</f>
        <v>M100-7069</v>
      </c>
      <c r="AQ947" s="174" t="str">
        <f>[4]SayfaKAY!AQ427</f>
        <v/>
      </c>
      <c r="AR947" s="174" t="str">
        <f>[4]SayfaKAY!AH427</f>
        <v>SILECEK KOL KOMPLESI ANA KOL+YARDIMCI KO</v>
      </c>
      <c r="AS947" s="174">
        <f>[4]SayfaKAY!AJ427</f>
        <v>1</v>
      </c>
      <c r="AT947" s="175" t="str">
        <f>[4]SayfaKAY!AM427</f>
        <v/>
      </c>
      <c r="AU947" s="176" t="str">
        <f>[4]SayfaKAY!AL427</f>
        <v/>
      </c>
      <c r="AV947" s="176" t="str">
        <f>[4]SayfaKAY!AP427</f>
        <v/>
      </c>
      <c r="AW947" s="177" t="str">
        <f>[4]SayfaKAY!AT427</f>
        <v/>
      </c>
      <c r="AX947" s="194">
        <f t="shared" si="633"/>
        <v>14211.999999764375</v>
      </c>
      <c r="AY947" s="168"/>
      <c r="AZ947" s="167"/>
      <c r="BA947" s="113"/>
      <c r="BB947" s="171" t="str">
        <f>IF($AQ$1="X", IF(AND(G947&gt;=$AS$1,G947&lt;=$AT$1),IF(P947&lt;&gt;"D(Arıza Değil)",AC947,0), IF(AND(G947&gt;=$AU$1,G947&lt;=$AV$1),IF(P947&lt;&gt;"D(Arıza Değil)",AC947,0), "")), "")</f>
        <v/>
      </c>
      <c r="BC947" s="114"/>
      <c r="BD947" s="114"/>
      <c r="BE947" s="114"/>
      <c r="BF947" s="114"/>
      <c r="BG947" s="114"/>
      <c r="BH947" s="114" t="str">
        <f>IFERROR(FRACAS!AN430, "Hata Var")</f>
        <v/>
      </c>
      <c r="BI947" s="114"/>
      <c r="BJ947" s="114"/>
      <c r="BK947" s="105" t="str">
        <f>[4]SayfaKAY!AW427</f>
        <v/>
      </c>
      <c r="BL947" s="105" t="str">
        <f>[4]SayfaKAY!V427</f>
        <v>Bozankaya</v>
      </c>
      <c r="BM947" s="114"/>
      <c r="BN947" s="171" t="str">
        <f t="shared" si="634"/>
        <v>x yok</v>
      </c>
      <c r="BO947" s="171" t="b">
        <f t="shared" si="635"/>
        <v>0</v>
      </c>
      <c r="BP947" s="171" t="str">
        <f t="shared" si="636"/>
        <v>Bir günden fazla süren arıza</v>
      </c>
      <c r="BQ947" s="226">
        <f t="shared" si="637"/>
        <v>525.99999989150092</v>
      </c>
      <c r="BR947" s="226">
        <f t="shared" si="638"/>
        <v>120.00000009778887</v>
      </c>
      <c r="BS947" s="226">
        <f t="shared" si="639"/>
        <v>645.99999998928979</v>
      </c>
      <c r="BT947" s="114"/>
      <c r="BU947" s="242"/>
      <c r="BV947" s="233">
        <f t="shared" si="640"/>
        <v>12</v>
      </c>
      <c r="BW947" s="226" t="str">
        <f t="shared" si="641"/>
        <v>Evet, çakışma var</v>
      </c>
      <c r="BX947" s="229"/>
      <c r="BY947" s="247">
        <f t="shared" si="642"/>
        <v>0.36527777770243119</v>
      </c>
      <c r="BZ947" s="247">
        <f t="shared" si="643"/>
        <v>8.3333333401242271E-2</v>
      </c>
      <c r="CA947" s="247">
        <f t="shared" si="644"/>
        <v>0.44861111110367347</v>
      </c>
      <c r="CB947" s="213"/>
      <c r="CC947" s="211"/>
      <c r="CD947" s="196"/>
      <c r="CE947" s="213">
        <v>426</v>
      </c>
      <c r="CF947" s="182">
        <f t="shared" si="645"/>
        <v>45481.843055555597</v>
      </c>
      <c r="CG947" s="182">
        <f t="shared" si="646"/>
        <v>45482.291666666701</v>
      </c>
      <c r="CH947" s="196"/>
      <c r="CI947" s="196"/>
      <c r="CJ947" s="196"/>
      <c r="CK947" s="196">
        <f t="shared" si="647"/>
        <v>8.3333333401242271E-2</v>
      </c>
      <c r="CL947" s="196">
        <f t="shared" si="648"/>
        <v>0.36527777770243119</v>
      </c>
      <c r="CM947" s="196">
        <f t="shared" si="649"/>
        <v>0.44861111110367347</v>
      </c>
      <c r="CN947" s="114"/>
      <c r="CO947" s="115">
        <f t="shared" si="650"/>
        <v>645.99999998928979</v>
      </c>
      <c r="CP947" s="116">
        <f t="shared" si="651"/>
        <v>5.0000000040745363</v>
      </c>
      <c r="CQ947" s="117">
        <f t="shared" si="652"/>
        <v>0.84305555559694767</v>
      </c>
      <c r="CR947" s="117">
        <f t="shared" si="653"/>
        <v>45482.208333333299</v>
      </c>
      <c r="CS947" s="117">
        <f t="shared" si="654"/>
        <v>45482.291666666701</v>
      </c>
      <c r="CT947" s="118">
        <f t="shared" si="655"/>
        <v>65493165.999999888</v>
      </c>
      <c r="CU947" s="118">
        <f t="shared" si="656"/>
        <v>120.00000009778887</v>
      </c>
      <c r="CV947" s="118">
        <f t="shared" si="657"/>
        <v>65493285.999999993</v>
      </c>
      <c r="CW947" s="119">
        <f t="shared" si="658"/>
        <v>0.99999816775111716</v>
      </c>
    </row>
    <row r="948" spans="1:101" ht="118.5" customHeight="1" x14ac:dyDescent="0.3">
      <c r="A948" s="160" t="str">
        <f>[4]SayfaKAY!C225</f>
        <v>KAY5+6</v>
      </c>
      <c r="B948" s="104" t="str">
        <f>[4]SayfaKAY!D225</f>
        <v>3872(1)</v>
      </c>
      <c r="C948" s="105" t="str">
        <f>[4]SayfaKAY!E225</f>
        <v>MA</v>
      </c>
      <c r="D948" s="105">
        <f>[4]SayfaKAY!F225</f>
        <v>70100</v>
      </c>
      <c r="E948" s="106" t="str">
        <f>[4]SayfaKAY!G225</f>
        <v>BOZ-KAY5+6-FF-224</v>
      </c>
      <c r="F948" s="134">
        <f t="shared" si="619"/>
        <v>45479</v>
      </c>
      <c r="G948" s="135">
        <f t="shared" si="620"/>
        <v>0.19930555560131324</v>
      </c>
      <c r="H948" s="235">
        <f>[4]SayfaKAY!H225</f>
        <v>45479.199305555601</v>
      </c>
      <c r="I948" s="104" t="str">
        <f>[4]SayfaKAY!I225</f>
        <v>Depo/Depot</v>
      </c>
      <c r="J948" s="103" t="str">
        <f>IF([4]SayfaKAY!J225="","",IF([4]SayfaKAY!J225="Müşteri","Notified by Customer","Notified by Bozankaya"))</f>
        <v>Notified by Customer</v>
      </c>
      <c r="K948" s="103" t="e">
        <f>VLOOKUP([4]SayfaKAY!L225,#REF!,2,FALSE)</f>
        <v>#REF!</v>
      </c>
      <c r="L948" s="165" t="str">
        <f>[4]SayfaKAY!X225</f>
        <v>DELLNER COUPLERC AB</v>
      </c>
      <c r="M948" s="107" t="str">
        <f t="shared" si="621"/>
        <v>KAY5+6-BOZ-KAY5+6-FF-224</v>
      </c>
      <c r="N948" s="105" t="str">
        <f>[4]SayfaKAY!M225</f>
        <v>CA kabin araç canlanmadı akü devre dışı kaldı.3 seferde 12 dk tehir oluştu</v>
      </c>
      <c r="O948" s="166" t="str">
        <f>[4]SayfaKAY!P225</f>
        <v>A-Sürüşü engeller</v>
      </c>
      <c r="P948" s="166" t="str">
        <f>[4]SayfaKAY!Q225</f>
        <v>A(Hareket etmeyi engelleyen arıza)</v>
      </c>
      <c r="Q948" s="166" t="str">
        <f>[4]SayfaKAY!R225</f>
        <v>N.A(Yaralanma yok)</v>
      </c>
      <c r="R948" s="132" t="str" cm="1">
        <f t="array" ref="R948">IF([4]SayfaKAY!U225="","",_xlfn.IFS([4]SayfaKAY!U225="Bozankaya","Bozankaya",[4]SayfaKAY!U225="Müşteri","Customer",[4]SayfaKAY!U225="Tedarikçi","Equipment Supplier"))</f>
        <v>Bozankaya</v>
      </c>
      <c r="S948" s="204" t="str">
        <f>[4]SayfaKAY!N225</f>
        <v>Kontrol edildi .Araç CA kabinden  canlandırıldı.Sorun görülmedi</v>
      </c>
      <c r="T948" s="133" t="str">
        <f>[4]SayfaKAY!AD225</f>
        <v>*Ekipman tamir edilecek</v>
      </c>
      <c r="U948" s="132" t="str">
        <f>[4]SayfaKAY!W225</f>
        <v>Evet</v>
      </c>
      <c r="V948" s="108">
        <f>[4]SayfaKAY!AZ225</f>
        <v>2</v>
      </c>
      <c r="W948" s="136">
        <f t="shared" si="622"/>
        <v>45530</v>
      </c>
      <c r="X948" s="137" t="str">
        <f t="shared" si="623"/>
        <v>10:45</v>
      </c>
      <c r="Y948" s="235">
        <f>[4]SayfaKAY!AE225</f>
        <v>45530.448032407403</v>
      </c>
      <c r="Z948" s="109">
        <f t="shared" si="624"/>
        <v>45530</v>
      </c>
      <c r="AA948" s="110" t="str">
        <f t="shared" si="625"/>
        <v>13:00</v>
      </c>
      <c r="AB948" s="182">
        <f>[4]SayfaKAY!BA225</f>
        <v>45530.541666666701</v>
      </c>
      <c r="AC948" s="257">
        <f t="shared" si="626"/>
        <v>73932.999999983003</v>
      </c>
      <c r="AD948" s="111">
        <f t="shared" si="627"/>
        <v>45530</v>
      </c>
      <c r="AE948" s="111" t="str">
        <f t="shared" si="628"/>
        <v>13:00</v>
      </c>
      <c r="AF948" s="235">
        <f>[4]SayfaKAY!BA225</f>
        <v>45530.541666666701</v>
      </c>
      <c r="AG948" s="179" t="str">
        <f>[4]SayfaKAY!S225</f>
        <v>(I) İlk Defa Karşılaşılan Arıza</v>
      </c>
      <c r="AH948" s="178" t="str">
        <f t="shared" si="629"/>
        <v>Bu Arıza Aracın Servise Verilmesine Engel</v>
      </c>
      <c r="AI948" s="163" t="str">
        <f>[4]SayfaKAY!AV225</f>
        <v/>
      </c>
      <c r="AJ948" s="164" t="str">
        <f t="shared" si="630"/>
        <v/>
      </c>
      <c r="AK948" s="164" t="str">
        <f t="shared" si="631"/>
        <v/>
      </c>
      <c r="AL948" s="112" t="str">
        <f>[4]SayfaKAY!AX225</f>
        <v/>
      </c>
      <c r="AM948" s="257" cm="1">
        <f t="array" ref="AM948">IFERROR(IF(AND(P948&lt;&gt;"D(Arıza Değil)",AH948="Bu Arıza Aracın Servise Verilmesine Engel Değil"),
IF(Z948-F948&gt;0,(AB948-Y948)*24*60,
IF(OR(AND(G948&gt;$AS$1,G948&lt;$AT$1),AND(G948&gt;$AU$1,G948&lt;$AV$1)),
(AF948-H948)*24*60,     BH:BH0)),        AN948),0)</f>
        <v>73932.999999983003</v>
      </c>
      <c r="AN948" s="257">
        <f t="shared" si="632"/>
        <v>73932.999999983003</v>
      </c>
      <c r="AO948" s="174" t="str">
        <f>[4]SayfaKAY!AG225</f>
        <v>DELNER</v>
      </c>
      <c r="AP948" s="174" t="str">
        <f>[4]SayfaKAY!AI225</f>
        <v>M350-7062</v>
      </c>
      <c r="AQ948" s="174" t="str">
        <f>[4]SayfaKAY!AQ225</f>
        <v/>
      </c>
      <c r="AR948" s="174" t="str">
        <f>[4]SayfaKAY!AH225</f>
        <v>OTOMATIK KUPLÖR DELLNER</v>
      </c>
      <c r="AS948" s="174">
        <f>[4]SayfaKAY!AJ225</f>
        <v>1</v>
      </c>
      <c r="AT948" s="175" t="str">
        <f>[4]SayfaKAY!AM225</f>
        <v/>
      </c>
      <c r="AU948" s="176" t="str">
        <f>[4]SayfaKAY!AL225</f>
        <v/>
      </c>
      <c r="AV948" s="176" t="str">
        <f>[4]SayfaKAY!AP225</f>
        <v/>
      </c>
      <c r="AW948" s="177" t="str">
        <f>[4]SayfaKAY!AT225</f>
        <v/>
      </c>
      <c r="AX948" s="194">
        <f t="shared" si="633"/>
        <v>1626525.9999996261</v>
      </c>
      <c r="AY948" s="168"/>
      <c r="AZ948" s="167"/>
      <c r="BA948" s="113"/>
      <c r="BB948" s="171" t="str">
        <f>IF($AQ$1="X", IF(AND(G948&gt;=$AS$1,G948&lt;=$AT$1),IF(P948&lt;&gt;"D(Arıza Değil)",AC948,0), IF(AND(G948&gt;=$AU$1,G948&lt;=$AV$1),IF(P948&lt;&gt;"D(Arıza Değil)",AC948,0), "")), "")</f>
        <v/>
      </c>
      <c r="BC948" s="114"/>
      <c r="BD948" s="114"/>
      <c r="BE948" s="114"/>
      <c r="BF948" s="114"/>
      <c r="BG948" s="114"/>
      <c r="BH948" s="114" t="str">
        <f>IFERROR(FRACAS!AN228, "Hata Var")</f>
        <v/>
      </c>
      <c r="BI948" s="114"/>
      <c r="BJ948" s="114"/>
      <c r="BK948" s="105" t="str">
        <f>[4]SayfaKAY!AW225</f>
        <v/>
      </c>
      <c r="BL948" s="105" t="str">
        <f>[4]SayfaKAY!V225</f>
        <v>Üretim</v>
      </c>
      <c r="BM948" s="114"/>
      <c r="BN948" s="171" t="str">
        <f t="shared" si="634"/>
        <v>x yok</v>
      </c>
      <c r="BO948" s="171" t="b">
        <f t="shared" si="635"/>
        <v>0</v>
      </c>
      <c r="BP948" s="171" t="str">
        <f t="shared" si="636"/>
        <v>Bir günden fazla süren arıza</v>
      </c>
      <c r="BQ948" s="226">
        <f t="shared" si="637"/>
        <v>73798.166666594334</v>
      </c>
      <c r="BR948" s="226">
        <f t="shared" si="638"/>
        <v>134.83333338866942</v>
      </c>
      <c r="BS948" s="226">
        <f t="shared" si="639"/>
        <v>73932.999999983003</v>
      </c>
      <c r="BT948" s="114"/>
      <c r="BU948" s="242"/>
      <c r="BV948" s="233">
        <f t="shared" si="640"/>
        <v>15</v>
      </c>
      <c r="BW948" s="226" t="str">
        <f t="shared" si="641"/>
        <v>Evet, çakışma var</v>
      </c>
      <c r="BX948" s="229"/>
      <c r="BY948" s="247">
        <f t="shared" si="642"/>
        <v>51.248726851801621</v>
      </c>
      <c r="BZ948" s="247">
        <f t="shared" si="643"/>
        <v>9.3634259297687095E-2</v>
      </c>
      <c r="CA948" s="247">
        <f t="shared" si="644"/>
        <v>51.342361111099308</v>
      </c>
      <c r="CB948" s="213"/>
      <c r="CC948" s="211"/>
      <c r="CD948" s="196"/>
      <c r="CE948" s="213">
        <v>224</v>
      </c>
      <c r="CF948" s="182">
        <f t="shared" si="645"/>
        <v>45479.199305555601</v>
      </c>
      <c r="CG948" s="182">
        <f t="shared" si="646"/>
        <v>45530.541666666701</v>
      </c>
      <c r="CH948" s="196"/>
      <c r="CI948" s="196"/>
      <c r="CJ948" s="196"/>
      <c r="CK948" s="196">
        <f t="shared" si="647"/>
        <v>9.3634259297687095E-2</v>
      </c>
      <c r="CL948" s="196">
        <f t="shared" si="648"/>
        <v>51.248726851801621</v>
      </c>
      <c r="CM948" s="196">
        <f t="shared" si="649"/>
        <v>51.342361111099308</v>
      </c>
      <c r="CN948" s="114"/>
      <c r="CO948" s="115">
        <f t="shared" si="650"/>
        <v>73932.999999983003</v>
      </c>
      <c r="CP948" s="116">
        <f t="shared" si="651"/>
        <v>5.6180555578612257</v>
      </c>
      <c r="CQ948" s="117">
        <f t="shared" si="652"/>
        <v>0.19930555560131324</v>
      </c>
      <c r="CR948" s="117">
        <f t="shared" si="653"/>
        <v>45530.448032407403</v>
      </c>
      <c r="CS948" s="117">
        <f t="shared" si="654"/>
        <v>45530.541666666701</v>
      </c>
      <c r="CT948" s="118">
        <f t="shared" si="655"/>
        <v>65563558.166666597</v>
      </c>
      <c r="CU948" s="118">
        <f t="shared" si="656"/>
        <v>134.83333338866942</v>
      </c>
      <c r="CV948" s="118">
        <f t="shared" si="657"/>
        <v>65563692.999999985</v>
      </c>
      <c r="CW948" s="119">
        <f t="shared" si="658"/>
        <v>0.99999794347561555</v>
      </c>
    </row>
    <row r="949" spans="1:101" ht="118.5" customHeight="1" x14ac:dyDescent="0.3">
      <c r="A949" s="160" t="str">
        <f>[4]SayfaKAY!C226</f>
        <v>KAY5+6</v>
      </c>
      <c r="B949" s="104" t="str">
        <f>[4]SayfaKAY!D226</f>
        <v>3872(1)</v>
      </c>
      <c r="C949" s="105" t="str">
        <f>[4]SayfaKAY!E226</f>
        <v>MA</v>
      </c>
      <c r="D949" s="105">
        <f>[4]SayfaKAY!F226</f>
        <v>70000</v>
      </c>
      <c r="E949" s="106" t="str">
        <f>[4]SayfaKAY!G226</f>
        <v>BOZ-KAY5+6-FF-225</v>
      </c>
      <c r="F949" s="193">
        <f t="shared" si="619"/>
        <v>45479</v>
      </c>
      <c r="G949" s="135">
        <f t="shared" si="620"/>
        <v>0.50069444440305233</v>
      </c>
      <c r="H949" s="235">
        <f>[4]SayfaKAY!H226</f>
        <v>45479.500694444403</v>
      </c>
      <c r="I949" s="104" t="str">
        <f>[4]SayfaKAY!I226</f>
        <v>Hat/Line</v>
      </c>
      <c r="J949" s="103" t="str">
        <f>IF([4]SayfaKAY!J226="","",IF([4]SayfaKAY!J226="Müşteri","Notified by Customer","Notified by Bozankaya"))</f>
        <v>Notified by Customer</v>
      </c>
      <c r="K949" s="103" t="e">
        <f>VLOOKUP([4]SayfaKAY!L226,#REF!,2,FALSE)</f>
        <v>#REF!</v>
      </c>
      <c r="L949" s="165" t="str">
        <f>[4]SayfaKAY!X226</f>
        <v>DELLNER COUPLERC AB</v>
      </c>
      <c r="M949" s="107" t="str">
        <f t="shared" si="621"/>
        <v>KAY5+6-BOZ-KAY5+6-FF-225</v>
      </c>
      <c r="N949" s="105" t="str">
        <f>[4]SayfaKAY!M226</f>
        <v>Araç servis dışı olarak depoya çekilirkenidu ya em genişletmiş sinyali yok şeklinde uyarı düştü.5 km hız sınırı koyarak kendisini durdurdu.Araç söndürüldü.Kontak aktif edilmek istenildiğinde enerji gelmedi.Araç canlandırılamadı.1 adet sefer iptali ,14 seferde 62 dakika tehir meydana geldi.</v>
      </c>
      <c r="O949" s="166" t="str">
        <f>[4]SayfaKAY!P226</f>
        <v>C-Uyarı, sürüş devamlılığı</v>
      </c>
      <c r="P949" s="166" t="str">
        <f>[4]SayfaKAY!Q226</f>
        <v>B(Servisten çekmeye etki eden arıza)</v>
      </c>
      <c r="Q949" s="166" t="str">
        <f>[4]SayfaKAY!R226</f>
        <v>N.A(Yaralanma yok)</v>
      </c>
      <c r="R949" s="132" t="str" cm="1">
        <f t="array" ref="R949">IF([4]SayfaKAY!U226="","",_xlfn.IFS([4]SayfaKAY!U226="Bozankaya","Bozankaya",[4]SayfaKAY!U226="Müşteri","Customer",[4]SayfaKAY!U226="Tedarikçi","Equipment Supplier"))</f>
        <v>Equipment Supplier</v>
      </c>
      <c r="S949" s="204" t="str">
        <f>[4]SayfaKAY!N226</f>
        <v>Kuplör klemensindeki kablonun tam oturmadığı tespit edildi.Kablo yerine takıldı</v>
      </c>
      <c r="T949" s="133" t="str">
        <f>[4]SayfaKAY!AD226</f>
        <v>*Arıza çözülecek</v>
      </c>
      <c r="U949" s="132" t="str">
        <f>[4]SayfaKAY!W226</f>
        <v>Evet</v>
      </c>
      <c r="V949" s="108">
        <f>[4]SayfaKAY!AZ226</f>
        <v>1</v>
      </c>
      <c r="W949" s="136">
        <f t="shared" si="622"/>
        <v>45538</v>
      </c>
      <c r="X949" s="137" t="str">
        <f t="shared" si="623"/>
        <v>06:41</v>
      </c>
      <c r="Y949" s="235">
        <f>[4]SayfaKAY!AE226</f>
        <v>45538.278773148202</v>
      </c>
      <c r="Z949" s="192">
        <f t="shared" si="624"/>
        <v>45538</v>
      </c>
      <c r="AA949" s="110" t="str">
        <f t="shared" si="625"/>
        <v>11:00</v>
      </c>
      <c r="AB949" s="182">
        <f>[4]SayfaKAY!BA226</f>
        <v>45538.458333333299</v>
      </c>
      <c r="AC949" s="257">
        <f t="shared" si="626"/>
        <v>84899.00000001071</v>
      </c>
      <c r="AD949" s="111">
        <f t="shared" si="627"/>
        <v>45538</v>
      </c>
      <c r="AE949" s="111" t="str">
        <f t="shared" si="628"/>
        <v>11:00</v>
      </c>
      <c r="AF949" s="235">
        <f>[4]SayfaKAY!BA226</f>
        <v>45538.458333333299</v>
      </c>
      <c r="AG949" s="179" t="str">
        <f>[4]SayfaKAY!S226</f>
        <v>(I) İlk Defa Karşılaşılan Arıza</v>
      </c>
      <c r="AH949" s="178" t="str">
        <f t="shared" si="629"/>
        <v>Bu Arıza Aracın Servise Verilmesine Engel</v>
      </c>
      <c r="AI949" s="163" t="str">
        <f>[4]SayfaKAY!AV226</f>
        <v/>
      </c>
      <c r="AJ949" s="164" t="str">
        <f t="shared" si="630"/>
        <v/>
      </c>
      <c r="AK949" s="164" t="str">
        <f t="shared" si="631"/>
        <v/>
      </c>
      <c r="AL949" s="112" t="str">
        <f>[4]SayfaKAY!AX226</f>
        <v/>
      </c>
      <c r="AM949" s="257" cm="1">
        <f t="array" ref="AM949">IFERROR(IF(AND(P949&lt;&gt;"D(Arıza Değil)",AH949="Bu Arıza Aracın Servise Verilmesine Engel Değil"),
IF(Z949-F949&gt;0,(AB949-Y949)*24*60,
IF(OR(AND(G949&gt;$AS$1,G949&lt;$AT$1),AND(G949&gt;$AU$1,G949&lt;$AV$1)),
(AF949-H949)*24*60,     BH:BH0)),        AN949),0)</f>
        <v>84899.00000001071</v>
      </c>
      <c r="AN949" s="257">
        <f t="shared" si="632"/>
        <v>84899.00000001071</v>
      </c>
      <c r="AO949" s="174" t="str">
        <f>[4]SayfaKAY!AG226</f>
        <v>Bozankaya</v>
      </c>
      <c r="AP949" s="174" t="str">
        <f>[4]SayfaKAY!AI226</f>
        <v>M350-7062</v>
      </c>
      <c r="AQ949" s="174" t="str">
        <f>[4]SayfaKAY!AQ226</f>
        <v/>
      </c>
      <c r="AR949" s="174" t="str">
        <f>[4]SayfaKAY!AH226</f>
        <v>OTOMATIK KUPLÖR DELLNER</v>
      </c>
      <c r="AS949" s="174">
        <f>[4]SayfaKAY!AJ226</f>
        <v>1</v>
      </c>
      <c r="AT949" s="175" t="str">
        <f>[4]SayfaKAY!AM226</f>
        <v/>
      </c>
      <c r="AU949" s="176" t="str">
        <f>[4]SayfaKAY!AL226</f>
        <v/>
      </c>
      <c r="AV949" s="176" t="str">
        <f>[4]SayfaKAY!AP226</f>
        <v/>
      </c>
      <c r="AW949" s="177" t="str">
        <f>[4]SayfaKAY!AT226</f>
        <v/>
      </c>
      <c r="AX949" s="194">
        <f t="shared" si="633"/>
        <v>933889.00000011781</v>
      </c>
      <c r="AY949" s="168"/>
      <c r="AZ949" s="167"/>
      <c r="BA949" s="113"/>
      <c r="BB949" s="171"/>
      <c r="BC949" s="114"/>
      <c r="BD949" s="114"/>
      <c r="BE949" s="114"/>
      <c r="BF949" s="114"/>
      <c r="BG949" s="114"/>
      <c r="BH949" s="114" t="str">
        <f>IFERROR(FRACAS!AN229, "Hata Var")</f>
        <v/>
      </c>
      <c r="BI949" s="114"/>
      <c r="BJ949" s="114"/>
      <c r="BK949" s="105" t="str">
        <f>[4]SayfaKAY!AW226</f>
        <v/>
      </c>
      <c r="BL949" s="105" t="str">
        <f>[4]SayfaKAY!V226</f>
        <v>Bozankaya</v>
      </c>
      <c r="BM949" s="114"/>
      <c r="BN949" s="171" t="str">
        <f t="shared" si="634"/>
        <v>x yok</v>
      </c>
      <c r="BO949" s="171" t="b">
        <f t="shared" si="635"/>
        <v>0</v>
      </c>
      <c r="BP949" s="171" t="str">
        <f t="shared" si="636"/>
        <v>Bir günden fazla süren arıza</v>
      </c>
      <c r="BQ949" s="226">
        <f t="shared" si="637"/>
        <v>84640.433333470719</v>
      </c>
      <c r="BR949" s="226">
        <f t="shared" si="638"/>
        <v>258.56666653999127</v>
      </c>
      <c r="BS949" s="226">
        <f t="shared" si="639"/>
        <v>84899.00000001071</v>
      </c>
      <c r="BT949" s="114"/>
      <c r="BU949" s="242"/>
      <c r="BV949" s="233">
        <f t="shared" si="640"/>
        <v>16</v>
      </c>
      <c r="BW949" s="226" t="str">
        <f t="shared" si="641"/>
        <v>Evet, çakışma var</v>
      </c>
      <c r="BX949" s="229"/>
      <c r="BY949" s="247">
        <f t="shared" si="642"/>
        <v>58.77807870379911</v>
      </c>
      <c r="BZ949" s="247">
        <f t="shared" si="643"/>
        <v>0.17956018509721616</v>
      </c>
      <c r="CA949" s="247">
        <f t="shared" si="644"/>
        <v>58.957638888896327</v>
      </c>
      <c r="CB949" s="213"/>
      <c r="CC949" s="211"/>
      <c r="CD949" s="196"/>
      <c r="CE949" s="213">
        <v>225</v>
      </c>
      <c r="CF949" s="182">
        <f t="shared" si="645"/>
        <v>45479.500694444403</v>
      </c>
      <c r="CG949" s="182">
        <f t="shared" si="646"/>
        <v>45538.458333333299</v>
      </c>
      <c r="CH949" s="196"/>
      <c r="CI949" s="196"/>
      <c r="CJ949" s="196"/>
      <c r="CK949" s="196">
        <f t="shared" si="647"/>
        <v>0.17956018509721616</v>
      </c>
      <c r="CL949" s="196">
        <f t="shared" si="648"/>
        <v>58.77807870379911</v>
      </c>
      <c r="CM949" s="196">
        <f t="shared" si="649"/>
        <v>58.957638888896327</v>
      </c>
      <c r="CN949" s="114"/>
      <c r="CO949" s="115">
        <f t="shared" si="650"/>
        <v>84899.00000001071</v>
      </c>
      <c r="CP949" s="116">
        <f t="shared" si="651"/>
        <v>10.77361110583297</v>
      </c>
      <c r="CQ949" s="117">
        <f t="shared" si="652"/>
        <v>0.50069444440305233</v>
      </c>
      <c r="CR949" s="117">
        <f t="shared" si="653"/>
        <v>45538.278773148202</v>
      </c>
      <c r="CS949" s="117">
        <f t="shared" si="654"/>
        <v>45538.458333333299</v>
      </c>
      <c r="CT949" s="118">
        <f t="shared" si="655"/>
        <v>65574400.433333471</v>
      </c>
      <c r="CU949" s="118">
        <f t="shared" si="656"/>
        <v>258.56666653999127</v>
      </c>
      <c r="CV949" s="118">
        <f t="shared" si="657"/>
        <v>65574659.000000007</v>
      </c>
      <c r="CW949" s="119">
        <f t="shared" si="658"/>
        <v>0.99999605691176319</v>
      </c>
    </row>
    <row r="950" spans="1:101" ht="118.5" customHeight="1" x14ac:dyDescent="0.3">
      <c r="A950" s="160" t="str">
        <f>[4]SayfaKAY!C782</f>
        <v>KAY5+6</v>
      </c>
      <c r="B950" s="104" t="str">
        <f>[4]SayfaKAY!D782</f>
        <v>3872(1)</v>
      </c>
      <c r="C950" s="105" t="str">
        <f>[4]SayfaKAY!E782</f>
        <v>MA</v>
      </c>
      <c r="D950" s="105">
        <f>[4]SayfaKAY!F782</f>
        <v>70000</v>
      </c>
      <c r="E950" s="106" t="str">
        <f>[4]SayfaKAY!G782</f>
        <v>BOZ-KAY5+6-FF-769</v>
      </c>
      <c r="F950" s="193">
        <f t="shared" si="619"/>
        <v>45479</v>
      </c>
      <c r="G950" s="135">
        <f t="shared" si="620"/>
        <v>0.50069444440305233</v>
      </c>
      <c r="H950" s="235">
        <f>[4]SayfaKAY!H782</f>
        <v>45479.500694444403</v>
      </c>
      <c r="I950" s="104" t="str">
        <f>[4]SayfaKAY!I782</f>
        <v>Hat/Line</v>
      </c>
      <c r="J950" s="103" t="str">
        <f>IF([4]SayfaKAY!J782="","",IF([4]SayfaKAY!J782="Müşteri","Notified by Customer","Notified by Bozankaya"))</f>
        <v>Notified by Customer</v>
      </c>
      <c r="K950" s="103" t="e">
        <f>VLOOKUP([4]SayfaKAY!L782,#REF!,2,FALSE)</f>
        <v>#REF!</v>
      </c>
      <c r="L950" s="165" t="str">
        <f>[4]SayfaKAY!X782</f>
        <v/>
      </c>
      <c r="M950" s="107" t="str">
        <f t="shared" si="621"/>
        <v>KAY5+6-BOZ-KAY5+6-FF-769</v>
      </c>
      <c r="N950" s="105" t="str">
        <f>[4]SayfaKAY!M782</f>
        <v>ARAÇ SERVİS DIŞI OLARAK ÇEKİLİRKEN İDU'YA EM GENİŞLETİLMİŞ SİNYALİ YOK ŞEKLİNDE UYARI DÜŞTÜ 5 KM HIZ SINIRI KOYARAK KENDİSİNİ DURDURDU ARAÇ SÖNDÜRÜLDÜ KONTAK AKTİF EDİLMEK İSTENİLDİĞİNDEENERJİ GELMEDİ ARAÇ CANLANDIRILAMADI 1 SEFER İPTALİ 14 SEFERDE 62 DAKİKA TEHİR MEYDANA GELDİ</v>
      </c>
      <c r="O950" s="166" t="str">
        <f>[4]SayfaKAY!P782</f>
        <v>A-Sürüşü engeller</v>
      </c>
      <c r="P950" s="166" t="str">
        <f>[4]SayfaKAY!Q782</f>
        <v>A(Hareket etmeyi engelleyen arıza)</v>
      </c>
      <c r="Q950" s="166" t="str">
        <f>[4]SayfaKAY!R782</f>
        <v>N.A(Yaralanma yok)</v>
      </c>
      <c r="R950" s="132" t="str" cm="1">
        <f t="array" ref="R950">IF([4]SayfaKAY!U782="","",_xlfn.IFS([4]SayfaKAY!U782="Bozankaya","Bozankaya",[4]SayfaKAY!U782="Müşteri","Customer",[4]SayfaKAY!U782="Tedarikçi","Equipment Supplier"))</f>
        <v>Bozankaya</v>
      </c>
      <c r="S950" s="204" t="str">
        <f>[4]SayfaKAY!N782</f>
        <v>KUPLÖR KLEMENSİNDE EM_EXTENDED SİNYAL KABLOSU GEVŞEK KALMIŞ KLEMENSE TAM OTURMAMIŞ. DÜZELTİLDİ</v>
      </c>
      <c r="T950" s="133" t="str">
        <f>[4]SayfaKAY!AD782</f>
        <v>Ekipman yenisi ile değiştirildi</v>
      </c>
      <c r="U950" s="132" t="str">
        <f>[4]SayfaKAY!W782</f>
        <v/>
      </c>
      <c r="V950" s="108" t="str">
        <f>[4]SayfaKAY!AZ782</f>
        <v/>
      </c>
      <c r="W950" s="136">
        <f t="shared" si="622"/>
        <v>45799</v>
      </c>
      <c r="X950" s="137" t="str">
        <f t="shared" si="623"/>
        <v>05:00</v>
      </c>
      <c r="Y950" s="235">
        <f>[4]SayfaKAY!AE782</f>
        <v>45799.208333333299</v>
      </c>
      <c r="Z950" s="109">
        <f t="shared" si="624"/>
        <v>45801</v>
      </c>
      <c r="AA950" s="110" t="str">
        <f t="shared" si="625"/>
        <v>06:00</v>
      </c>
      <c r="AB950" s="182">
        <f>[4]SayfaKAY!BA782</f>
        <v>45801.25</v>
      </c>
      <c r="AC950" s="257">
        <f t="shared" si="626"/>
        <v>463319.0000000596</v>
      </c>
      <c r="AD950" s="111">
        <f t="shared" si="627"/>
        <v>45801</v>
      </c>
      <c r="AE950" s="111" t="str">
        <f t="shared" si="628"/>
        <v>06:00</v>
      </c>
      <c r="AF950" s="235">
        <f>[4]SayfaKAY!BA782</f>
        <v>45801.25</v>
      </c>
      <c r="AG950" s="179" t="str">
        <f>[4]SayfaKAY!S782</f>
        <v xml:space="preserve">(I) İlk Defa Karşılaşılan Arıza </v>
      </c>
      <c r="AH950" s="178" t="str">
        <f t="shared" si="629"/>
        <v>Bu Arıza Aracın Servise Verilmesine Engel</v>
      </c>
      <c r="AI950" s="163" t="str">
        <f>[4]SayfaKAY!AV782</f>
        <v/>
      </c>
      <c r="AJ950" s="164" t="str">
        <f t="shared" si="630"/>
        <v/>
      </c>
      <c r="AK950" s="164" t="str">
        <f t="shared" si="631"/>
        <v/>
      </c>
      <c r="AL950" s="112" t="str">
        <f>[4]SayfaKAY!AX782</f>
        <v/>
      </c>
      <c r="AM950" s="257" cm="1">
        <f t="array" ref="AM950">IFERROR(IF(AND(P950&lt;&gt;"D(Arıza Değil)",AH950="Bu Arıza Aracın Servise Verilmesine Engel Değil"),
IF(Z950-F950&gt;0,(AB950-Y950)*24*60,
IF(OR(AND(G950&gt;$AS$1,G950&lt;$AT$1),AND(G950&gt;$AU$1,G950&lt;$AV$1)),
(AF950-H950)*24*60,     BH:BH0)),        AN950),0)</f>
        <v>463319.0000000596</v>
      </c>
      <c r="AN950" s="257">
        <f t="shared" si="632"/>
        <v>463319.0000000596</v>
      </c>
      <c r="AO950" s="174" t="str">
        <f>[4]SayfaKAY!AG782</f>
        <v/>
      </c>
      <c r="AP950" s="174" t="str">
        <f>[4]SayfaKAY!AI782</f>
        <v/>
      </c>
      <c r="AQ950" s="174" t="str">
        <f>[4]SayfaKAY!AQ782</f>
        <v/>
      </c>
      <c r="AR950" s="174" t="str">
        <f>[4]SayfaKAY!AH782</f>
        <v/>
      </c>
      <c r="AS950" s="174" t="str">
        <f>[4]SayfaKAY!AJ782</f>
        <v/>
      </c>
      <c r="AT950" s="175" t="str">
        <f>[4]SayfaKAY!AM782</f>
        <v/>
      </c>
      <c r="AU950" s="176" t="str">
        <f>[4]SayfaKAY!AL782</f>
        <v/>
      </c>
      <c r="AV950" s="176" t="str">
        <f>[4]SayfaKAY!AP782</f>
        <v/>
      </c>
      <c r="AW950" s="177" t="str">
        <f>[4]SayfaKAY!AT782</f>
        <v/>
      </c>
      <c r="AX950" s="194" t="str">
        <f t="shared" si="633"/>
        <v/>
      </c>
      <c r="AY950" s="168"/>
      <c r="AZ950" s="167"/>
      <c r="BA950" s="113"/>
      <c r="BB950" s="171" t="str">
        <f>IF($AQ$1="X", IF(AND(G950&gt;=$AS$1,G950&lt;=$AT$1),IF(P950&lt;&gt;"D(Arıza Değil)",AC950,0), IF(AND(G950&gt;=$AU$1,G950&lt;=$AV$1),IF(P950&lt;&gt;"D(Arıza Değil)",AC950,0), "")), "")</f>
        <v/>
      </c>
      <c r="BC950" s="114"/>
      <c r="BD950" s="114"/>
      <c r="BE950" s="114"/>
      <c r="BF950" s="114"/>
      <c r="BG950" s="114"/>
      <c r="BH950" s="114">
        <f>IFERROR(FRACAS!AN785, "Hata Var")</f>
        <v>2414.9999999511056</v>
      </c>
      <c r="BI950" s="114"/>
      <c r="BJ950" s="114"/>
      <c r="BK950" s="105" t="str">
        <f>[4]SayfaKAY!AW782</f>
        <v/>
      </c>
      <c r="BL950" s="105" t="str">
        <f>[4]SayfaKAY!V782</f>
        <v>Üretim</v>
      </c>
      <c r="BM950" s="114"/>
      <c r="BN950" s="171" t="str">
        <f t="shared" si="634"/>
        <v>x yok</v>
      </c>
      <c r="BO950" s="171" t="b">
        <f t="shared" si="635"/>
        <v>0</v>
      </c>
      <c r="BP950" s="171" t="str">
        <f t="shared" si="636"/>
        <v>Bir günden fazla süren arıza</v>
      </c>
      <c r="BQ950" s="226">
        <f t="shared" si="637"/>
        <v>460379.00000001071</v>
      </c>
      <c r="BR950" s="226">
        <f t="shared" si="638"/>
        <v>2940.0000000488944</v>
      </c>
      <c r="BS950" s="226">
        <f t="shared" si="639"/>
        <v>463319.0000000596</v>
      </c>
      <c r="BT950" s="114"/>
      <c r="BU950" s="242"/>
      <c r="BV950" s="233">
        <f t="shared" si="640"/>
        <v>49</v>
      </c>
      <c r="BW950" s="226" t="str">
        <f t="shared" si="641"/>
        <v>Evet, çakışma var</v>
      </c>
      <c r="BX950" s="229"/>
      <c r="BY950" s="247">
        <f t="shared" si="642"/>
        <v>319.70763888889633</v>
      </c>
      <c r="BZ950" s="247">
        <f t="shared" si="643"/>
        <v>2.0416666667006211</v>
      </c>
      <c r="CA950" s="247">
        <f t="shared" si="644"/>
        <v>321.74930555559695</v>
      </c>
      <c r="CB950" s="213"/>
      <c r="CC950" s="211"/>
      <c r="CD950" s="196"/>
      <c r="CE950" s="213">
        <v>781</v>
      </c>
      <c r="CF950" s="182">
        <f t="shared" si="645"/>
        <v>45479.500694444403</v>
      </c>
      <c r="CG950" s="182">
        <f t="shared" si="646"/>
        <v>45801.25</v>
      </c>
      <c r="CH950" s="196"/>
      <c r="CI950" s="196"/>
      <c r="CJ950" s="196"/>
      <c r="CK950" s="196">
        <f t="shared" si="647"/>
        <v>2.0416666667006211</v>
      </c>
      <c r="CL950" s="196">
        <f t="shared" si="648"/>
        <v>319.70763888889633</v>
      </c>
      <c r="CM950" s="196">
        <f t="shared" si="649"/>
        <v>321.74930555559695</v>
      </c>
      <c r="CN950" s="114"/>
      <c r="CO950" s="115">
        <f t="shared" si="650"/>
        <v>463319.0000000596</v>
      </c>
      <c r="CP950" s="116">
        <f t="shared" si="651"/>
        <v>122.50000000203727</v>
      </c>
      <c r="CQ950" s="117">
        <f t="shared" si="652"/>
        <v>0.50069444440305233</v>
      </c>
      <c r="CR950" s="117">
        <f t="shared" si="653"/>
        <v>45799.208333333299</v>
      </c>
      <c r="CS950" s="117">
        <f t="shared" si="654"/>
        <v>45801.25</v>
      </c>
      <c r="CT950" s="118">
        <f t="shared" si="655"/>
        <v>65950139.000000007</v>
      </c>
      <c r="CU950" s="118">
        <f t="shared" si="656"/>
        <v>2940.0000000488944</v>
      </c>
      <c r="CV950" s="118">
        <f t="shared" si="657"/>
        <v>65953079.00000006</v>
      </c>
      <c r="CW950" s="119">
        <f t="shared" si="658"/>
        <v>0.99995542285448036</v>
      </c>
    </row>
    <row r="951" spans="1:101" ht="118.5" customHeight="1" x14ac:dyDescent="0.3">
      <c r="A951" s="160" t="str">
        <f>[4]SayfaKAY!C426</f>
        <v>KAY5+6</v>
      </c>
      <c r="B951" s="104" t="str">
        <f>[4]SayfaKAY!D426</f>
        <v>3874(3)</v>
      </c>
      <c r="C951" s="105" t="str">
        <f>[4]SayfaKAY!E426</f>
        <v>RA</v>
      </c>
      <c r="D951" s="105">
        <f>[4]SayfaKAY!F426</f>
        <v>75092</v>
      </c>
      <c r="E951" s="106" t="str">
        <f>[4]SayfaKAY!G426</f>
        <v>BOZ-KAY5+6-FF-425</v>
      </c>
      <c r="F951" s="193">
        <f t="shared" si="619"/>
        <v>45478</v>
      </c>
      <c r="G951" s="135">
        <f t="shared" si="620"/>
        <v>0.46458333329792367</v>
      </c>
      <c r="H951" s="235">
        <f>[4]SayfaKAY!H426</f>
        <v>45478.464583333298</v>
      </c>
      <c r="I951" s="104" t="str">
        <f>[4]SayfaKAY!I426</f>
        <v>Hat/Line</v>
      </c>
      <c r="J951" s="103" t="str">
        <f>IF([4]SayfaKAY!J426="","",IF([4]SayfaKAY!J426="Müşteri","Notified by Customer","Notified by Bozankaya"))</f>
        <v>Notified by Customer</v>
      </c>
      <c r="K951" s="103" t="e">
        <f>VLOOKUP([4]SayfaKAY!L426,#REF!,2,FALSE)</f>
        <v>#REF!</v>
      </c>
      <c r="L951" s="165" t="str">
        <f>[4]SayfaKAY!X426</f>
        <v>KNORR-BREMSE GMBH DİVİSİON IFE AUTO</v>
      </c>
      <c r="M951" s="107" t="str">
        <f t="shared" si="621"/>
        <v>KAY5+6-BOZ-KAY5+6-FF-425</v>
      </c>
      <c r="N951" s="105" t="str">
        <f>[4]SayfaKAY!M426</f>
        <v>6 NOLU KAPI İZOLE EDİLDİ.</v>
      </c>
      <c r="O951" s="166" t="str">
        <f>[4]SayfaKAY!P426</f>
        <v>C-Uyarı, sürüş devamlılığı</v>
      </c>
      <c r="P951" s="166" t="str">
        <f>[4]SayfaKAY!Q426</f>
        <v>A(Hareket etmeyi engelleyen arıza)</v>
      </c>
      <c r="Q951" s="166" t="str">
        <f>[4]SayfaKAY!R426</f>
        <v>N.A(Yaralanma yok)</v>
      </c>
      <c r="R951" s="132" t="str" cm="1">
        <f t="array" ref="R951">IF([4]SayfaKAY!U426="","",_xlfn.IFS([4]SayfaKAY!U426="Bozankaya","Bozankaya",[4]SayfaKAY!U426="Müşteri","Customer",[4]SayfaKAY!U426="Tedarikçi","Equipment Supplier"))</f>
        <v>Bozankaya</v>
      </c>
      <c r="S951" s="204" t="str">
        <f>[4]SayfaKAY!N426</f>
        <v>6 NOLU KAPI PİNİ GERİ KAÇMIŞ SÖKÜLDÜ YENİDEN PİN BASILDI.</v>
      </c>
      <c r="T951" s="133" t="str">
        <f>[4]SayfaKAY!AD426</f>
        <v>*Arıza çözülecek</v>
      </c>
      <c r="U951" s="132" t="str">
        <f>[4]SayfaKAY!W426</f>
        <v>Evet</v>
      </c>
      <c r="V951" s="108">
        <f>[4]SayfaKAY!AZ426</f>
        <v>2</v>
      </c>
      <c r="W951" s="136">
        <f t="shared" si="622"/>
        <v>45478</v>
      </c>
      <c r="X951" s="137" t="str">
        <f t="shared" si="623"/>
        <v>11:30</v>
      </c>
      <c r="Y951" s="235">
        <f>[4]SayfaKAY!AE426</f>
        <v>45478.479166666701</v>
      </c>
      <c r="Z951" s="192">
        <f t="shared" si="624"/>
        <v>45478</v>
      </c>
      <c r="AA951" s="110" t="str">
        <f t="shared" si="625"/>
        <v>14:00</v>
      </c>
      <c r="AB951" s="182">
        <f>[4]SayfaKAY!BA426</f>
        <v>45478.583333333299</v>
      </c>
      <c r="AC951" s="257">
        <f t="shared" si="626"/>
        <v>171.00000000209548</v>
      </c>
      <c r="AD951" s="111">
        <f t="shared" si="627"/>
        <v>45478</v>
      </c>
      <c r="AE951" s="111" t="str">
        <f t="shared" si="628"/>
        <v>14:00</v>
      </c>
      <c r="AF951" s="235">
        <f>[4]SayfaKAY!BA426</f>
        <v>45478.583333333299</v>
      </c>
      <c r="AG951" s="179" t="str">
        <f>[4]SayfaKAY!S426</f>
        <v>(II) Aynı Araçta Tekrarlayan Arıza</v>
      </c>
      <c r="AH951" s="178" t="str">
        <f t="shared" si="629"/>
        <v>Bu Arıza Aracın Servise Verilmesine Engel</v>
      </c>
      <c r="AI951" s="163" t="str">
        <f>[4]SayfaKAY!AV426</f>
        <v/>
      </c>
      <c r="AJ951" s="164" t="str">
        <f t="shared" si="630"/>
        <v/>
      </c>
      <c r="AK951" s="164" t="str">
        <f t="shared" si="631"/>
        <v/>
      </c>
      <c r="AL951" s="112" t="str">
        <f>[4]SayfaKAY!AX426</f>
        <v/>
      </c>
      <c r="AM951" s="257" cm="1">
        <f t="array" ref="AM951">IFERROR(IF(AND(P951&lt;&gt;"D(Arıza Değil)",AH951="Bu Arıza Aracın Servise Verilmesine Engel Değil"),
IF(Z951-F951&gt;0,(AB951-Y951)*24*60,
IF(OR(AND(G951&gt;$AS$1,G951&lt;$AT$1),AND(G951&gt;$AU$1,G951&lt;$AV$1)),
(AF951-H951)*24*60,     BH:BH0)),        AN951),0)</f>
        <v>171.00000000209548</v>
      </c>
      <c r="AN951" s="257">
        <f t="shared" si="632"/>
        <v>171.00000000209548</v>
      </c>
      <c r="AO951" s="174" t="str">
        <f>[4]SayfaKAY!AG426</f>
        <v>IFE</v>
      </c>
      <c r="AP951" s="174" t="str">
        <f>[4]SayfaKAY!AI426</f>
        <v>M110-7082</v>
      </c>
      <c r="AQ951" s="174" t="str">
        <f>[4]SayfaKAY!AQ426</f>
        <v/>
      </c>
      <c r="AR951" s="174" t="str">
        <f>[4]SayfaKAY!AH426</f>
        <v>PRM’LI ÇİFTLİ KAPI</v>
      </c>
      <c r="AS951" s="174">
        <f>[4]SayfaKAY!AJ426</f>
        <v>1</v>
      </c>
      <c r="AT951" s="175" t="str">
        <f>[4]SayfaKAY!AM426</f>
        <v/>
      </c>
      <c r="AU951" s="176" t="str">
        <f>[4]SayfaKAY!AL426</f>
        <v/>
      </c>
      <c r="AV951" s="176" t="str">
        <f>[4]SayfaKAY!AP426</f>
        <v/>
      </c>
      <c r="AW951" s="177" t="str">
        <f>[4]SayfaKAY!AT426</f>
        <v/>
      </c>
      <c r="AX951" s="194">
        <f t="shared" si="633"/>
        <v>3762.0000000461005</v>
      </c>
      <c r="AY951" s="168"/>
      <c r="AZ951" s="167"/>
      <c r="BA951" s="113"/>
      <c r="BB951" s="171"/>
      <c r="BC951" s="114"/>
      <c r="BD951" s="114"/>
      <c r="BE951" s="114"/>
      <c r="BF951" s="114"/>
      <c r="BG951" s="114"/>
      <c r="BH951" s="114" t="str">
        <f>IFERROR(FRACAS!AN429, "Hata Var")</f>
        <v/>
      </c>
      <c r="BI951" s="114"/>
      <c r="BJ951" s="114"/>
      <c r="BK951" s="105" t="str">
        <f>[4]SayfaKAY!AW426</f>
        <v/>
      </c>
      <c r="BL951" s="105" t="str">
        <f>[4]SayfaKAY!V426</f>
        <v>Üretim</v>
      </c>
      <c r="BM951" s="114"/>
      <c r="BN951" s="171" t="str">
        <f t="shared" si="634"/>
        <v>x yok</v>
      </c>
      <c r="BO951" s="171" t="b">
        <f t="shared" si="635"/>
        <v>0</v>
      </c>
      <c r="BP951" s="171" t="b">
        <f t="shared" si="636"/>
        <v>0</v>
      </c>
      <c r="BQ951" s="226">
        <f t="shared" si="637"/>
        <v>21.000000099884346</v>
      </c>
      <c r="BR951" s="226">
        <f t="shared" si="638"/>
        <v>149.99999990221113</v>
      </c>
      <c r="BS951" s="226">
        <f t="shared" si="639"/>
        <v>171.00000000209548</v>
      </c>
      <c r="BT951" s="114"/>
      <c r="BU951" s="242"/>
      <c r="BV951" s="233">
        <f t="shared" si="640"/>
        <v>8</v>
      </c>
      <c r="BW951" s="226" t="str">
        <f t="shared" si="641"/>
        <v>Evet, çakışma var</v>
      </c>
      <c r="BX951" s="229"/>
      <c r="BY951" s="247">
        <f t="shared" si="642"/>
        <v>1.4583333402697463E-2</v>
      </c>
      <c r="BZ951" s="247">
        <f t="shared" si="643"/>
        <v>0.10416666659875773</v>
      </c>
      <c r="CA951" s="247">
        <f t="shared" si="644"/>
        <v>0.11875000000145519</v>
      </c>
      <c r="CB951" s="213"/>
      <c r="CC951" s="211"/>
      <c r="CD951" s="196"/>
      <c r="CE951" s="213">
        <v>425</v>
      </c>
      <c r="CF951" s="182">
        <f t="shared" si="645"/>
        <v>45478.464583333298</v>
      </c>
      <c r="CG951" s="182">
        <f t="shared" si="646"/>
        <v>45478.583333333299</v>
      </c>
      <c r="CH951" s="196"/>
      <c r="CI951" s="196"/>
      <c r="CJ951" s="196"/>
      <c r="CK951" s="196">
        <f t="shared" si="647"/>
        <v>0.10416666659875773</v>
      </c>
      <c r="CL951" s="196">
        <f t="shared" si="648"/>
        <v>1.4583333402697463E-2</v>
      </c>
      <c r="CM951" s="196">
        <f t="shared" si="649"/>
        <v>0.11875000000145519</v>
      </c>
      <c r="CN951" s="114"/>
      <c r="CO951" s="115">
        <f t="shared" si="650"/>
        <v>171.00000000209548</v>
      </c>
      <c r="CP951" s="116">
        <f t="shared" si="651"/>
        <v>6.2499999959254637</v>
      </c>
      <c r="CQ951" s="117">
        <f t="shared" si="652"/>
        <v>0.46458333329792367</v>
      </c>
      <c r="CR951" s="117">
        <f t="shared" si="653"/>
        <v>45478.479166666701</v>
      </c>
      <c r="CS951" s="117">
        <f t="shared" si="654"/>
        <v>45478.583333333299</v>
      </c>
      <c r="CT951" s="118">
        <f t="shared" si="655"/>
        <v>65488341.000000097</v>
      </c>
      <c r="CU951" s="118">
        <f t="shared" si="656"/>
        <v>149.99999990221113</v>
      </c>
      <c r="CV951" s="118">
        <f t="shared" si="657"/>
        <v>65488491</v>
      </c>
      <c r="CW951" s="119">
        <f t="shared" si="658"/>
        <v>0.9999977095212057</v>
      </c>
    </row>
    <row r="952" spans="1:101" ht="118.5" customHeight="1" x14ac:dyDescent="0.3">
      <c r="A952" s="160" t="str">
        <f>[4]SayfaKAY!C392</f>
        <v>KAY5+6</v>
      </c>
      <c r="B952" s="104" t="str">
        <f>[4]SayfaKAY!D392</f>
        <v>3882(11)</v>
      </c>
      <c r="C952" s="105" t="str">
        <f>[4]SayfaKAY!E392</f>
        <v>RA , RB</v>
      </c>
      <c r="D952" s="105">
        <f>[4]SayfaKAY!F392</f>
        <v>7012</v>
      </c>
      <c r="E952" s="106" t="str">
        <f>[4]SayfaKAY!G392</f>
        <v>BOZ-KAY5+6-FF-391</v>
      </c>
      <c r="F952" s="193">
        <f t="shared" si="619"/>
        <v>45477</v>
      </c>
      <c r="G952" s="135">
        <f t="shared" si="620"/>
        <v>0.28819444440159714</v>
      </c>
      <c r="H952" s="235">
        <f>[4]SayfaKAY!H392</f>
        <v>45477.288194444402</v>
      </c>
      <c r="I952" s="104" t="str">
        <f>[4]SayfaKAY!I392</f>
        <v>Hat/Line</v>
      </c>
      <c r="J952" s="103" t="str">
        <f>IF([4]SayfaKAY!J392="","",IF([4]SayfaKAY!J392="Müşteri","Notified by Customer","Notified by Bozankaya"))</f>
        <v>Notified by Customer</v>
      </c>
      <c r="K952" s="103" t="e">
        <f>VLOOKUP([4]SayfaKAY!L392,#REF!,2,FALSE)</f>
        <v>#REF!</v>
      </c>
      <c r="L952" s="165" t="str">
        <f>[4]SayfaKAY!X392</f>
        <v>ATAK ULAŞIM SAN.TİC.LTD.ŞTİ.</v>
      </c>
      <c r="M952" s="107" t="str">
        <f t="shared" si="621"/>
        <v>KAY5+6-BOZ-KAY5+6-FF-391</v>
      </c>
      <c r="N952" s="105" t="str">
        <f>[4]SayfaKAY!M392</f>
        <v>ORTA KISIMDA BULUNAN EKRANLARI ÇALIŞMIYOR.</v>
      </c>
      <c r="O952" s="166" t="str">
        <f>[4]SayfaKAY!P392</f>
        <v>D-Arıza değil</v>
      </c>
      <c r="P952" s="166" t="str">
        <f>[4]SayfaKAY!Q392</f>
        <v>B(Servisten çekmeye etki eden arıza)</v>
      </c>
      <c r="Q952" s="166" t="str">
        <f>[4]SayfaKAY!R392</f>
        <v>N.A(Yaralanma yok)</v>
      </c>
      <c r="R952" s="132" t="str" cm="1">
        <f t="array" ref="R952">IF([4]SayfaKAY!U392="","",_xlfn.IFS([4]SayfaKAY!U392="Bozankaya","Bozankaya",[4]SayfaKAY!U392="Müşteri","Customer",[4]SayfaKAY!U392="Tedarikçi","Equipment Supplier"))</f>
        <v>Equipment Supplier</v>
      </c>
      <c r="S952" s="204" t="str">
        <f>[4]SayfaKAY!N392</f>
        <v>PC RESETLENEREK ARIZA GİDERİLDİ.</v>
      </c>
      <c r="T952" s="133" t="str">
        <f>[4]SayfaKAY!AD392</f>
        <v>*Arıza çözülecek</v>
      </c>
      <c r="U952" s="132" t="str">
        <f>[4]SayfaKAY!W392</f>
        <v>Evet</v>
      </c>
      <c r="V952" s="108">
        <f>[4]SayfaKAY!AZ392</f>
        <v>2</v>
      </c>
      <c r="W952" s="136">
        <f t="shared" si="622"/>
        <v>45477</v>
      </c>
      <c r="X952" s="137" t="str">
        <f t="shared" si="623"/>
        <v>07:00</v>
      </c>
      <c r="Y952" s="235">
        <f>[4]SayfaKAY!AE392</f>
        <v>45477.291666666701</v>
      </c>
      <c r="Z952" s="192">
        <f t="shared" si="624"/>
        <v>45477</v>
      </c>
      <c r="AA952" s="110" t="str">
        <f t="shared" si="625"/>
        <v>08:00</v>
      </c>
      <c r="AB952" s="182">
        <f>[4]SayfaKAY!BA392</f>
        <v>45477.333333333299</v>
      </c>
      <c r="AC952" s="257">
        <f t="shared" si="626"/>
        <v>65.000000012805685</v>
      </c>
      <c r="AD952" s="111">
        <f t="shared" si="627"/>
        <v>45477</v>
      </c>
      <c r="AE952" s="111" t="str">
        <f t="shared" si="628"/>
        <v>08:00</v>
      </c>
      <c r="AF952" s="235">
        <f>[4]SayfaKAY!BA392</f>
        <v>45477.333333333299</v>
      </c>
      <c r="AG952" s="179" t="str">
        <f>[4]SayfaKAY!S392</f>
        <v>(III) Farklı Araçlarda Tekrarlayan Arıza</v>
      </c>
      <c r="AH952" s="178" t="str">
        <f t="shared" si="629"/>
        <v>Bu Arıza Aracın Servise Verilmesine Engel</v>
      </c>
      <c r="AI952" s="163" t="str">
        <f>[4]SayfaKAY!AV392</f>
        <v/>
      </c>
      <c r="AJ952" s="164" t="str">
        <f t="shared" si="630"/>
        <v/>
      </c>
      <c r="AK952" s="164" t="str">
        <f t="shared" si="631"/>
        <v/>
      </c>
      <c r="AL952" s="112" t="str">
        <f>[4]SayfaKAY!AX392</f>
        <v/>
      </c>
      <c r="AM952" s="257" cm="1">
        <f t="array" ref="AM952">IFERROR(IF(AND(P952&lt;&gt;"D(Arıza Değil)",AH952="Bu Arıza Aracın Servise Verilmesine Engel Değil"),
IF(Z952-F952&gt;0,(AB952-Y952)*24*60,
IF(OR(AND(G952&gt;$AS$1,G952&lt;$AT$1),AND(G952&gt;$AU$1,G952&lt;$AV$1)),
(AF952-H952)*24*60,     BH:BH0)),        AN952),0)</f>
        <v>65.000000012805685</v>
      </c>
      <c r="AN952" s="257">
        <f t="shared" si="632"/>
        <v>65.000000012805685</v>
      </c>
      <c r="AO952" s="174" t="str">
        <f>[4]SayfaKAY!AG392</f>
        <v>Atak</v>
      </c>
      <c r="AP952" s="174" t="str">
        <f>[4]SayfaKAY!AI392</f>
        <v>E840-7120</v>
      </c>
      <c r="AQ952" s="174" t="str">
        <f>[4]SayfaKAY!AQ392</f>
        <v/>
      </c>
      <c r="AR952" s="174" t="str">
        <f>[4]SayfaKAY!AH392</f>
        <v>28.6"  EKRAN</v>
      </c>
      <c r="AS952" s="174">
        <f>[4]SayfaKAY!AJ392</f>
        <v>2</v>
      </c>
      <c r="AT952" s="175" t="str">
        <f>[4]SayfaKAY!AM392</f>
        <v/>
      </c>
      <c r="AU952" s="176" t="str">
        <f>[4]SayfaKAY!AL392</f>
        <v/>
      </c>
      <c r="AV952" s="176" t="str">
        <f>[4]SayfaKAY!AP392</f>
        <v/>
      </c>
      <c r="AW952" s="177" t="str">
        <f>[4]SayfaKAY!AT392</f>
        <v/>
      </c>
      <c r="AX952" s="194">
        <f t="shared" si="633"/>
        <v>1430.0000002817251</v>
      </c>
      <c r="AY952" s="168"/>
      <c r="AZ952" s="167"/>
      <c r="BA952" s="113"/>
      <c r="BB952" s="171"/>
      <c r="BC952" s="114"/>
      <c r="BD952" s="114"/>
      <c r="BE952" s="114"/>
      <c r="BF952" s="114"/>
      <c r="BG952" s="114"/>
      <c r="BH952" s="114" t="str">
        <f>IFERROR(FRACAS!AN395, "Hata Var")</f>
        <v/>
      </c>
      <c r="BI952" s="114"/>
      <c r="BJ952" s="114"/>
      <c r="BK952" s="105" t="str">
        <f>[4]SayfaKAY!AW392</f>
        <v/>
      </c>
      <c r="BL952" s="105" t="str">
        <f>[4]SayfaKAY!V392</f>
        <v>ATAK ULAŞIM SAN.TİC.LTD.ŞTİ.</v>
      </c>
      <c r="BM952" s="114"/>
      <c r="BN952" s="171" t="str">
        <f t="shared" si="634"/>
        <v>x yok</v>
      </c>
      <c r="BO952" s="171" t="str">
        <f t="shared" si="635"/>
        <v>aynı gün giderilen arıza</v>
      </c>
      <c r="BP952" s="171" t="str">
        <f t="shared" si="636"/>
        <v>aynı gün giderilen arıza</v>
      </c>
      <c r="BQ952" s="226">
        <f t="shared" si="637"/>
        <v>5.0000001105945557</v>
      </c>
      <c r="BR952" s="226">
        <f t="shared" si="638"/>
        <v>59.99999990221113</v>
      </c>
      <c r="BS952" s="226">
        <f t="shared" si="639"/>
        <v>65.000000012805685</v>
      </c>
      <c r="BT952" s="114"/>
      <c r="BU952" s="242"/>
      <c r="BV952" s="233">
        <f t="shared" si="640"/>
        <v>3</v>
      </c>
      <c r="BW952" s="226" t="str">
        <f t="shared" si="641"/>
        <v>Evet, çakışma var</v>
      </c>
      <c r="BX952" s="229"/>
      <c r="BY952" s="247">
        <f t="shared" si="642"/>
        <v>3.472222299023997E-3</v>
      </c>
      <c r="BZ952" s="247">
        <f t="shared" si="643"/>
        <v>4.1666666598757729E-2</v>
      </c>
      <c r="CA952" s="247">
        <f t="shared" si="644"/>
        <v>4.5138888897781726E-2</v>
      </c>
      <c r="CB952" s="213"/>
      <c r="CC952" s="211"/>
      <c r="CD952" s="196"/>
      <c r="CE952" s="213">
        <v>391</v>
      </c>
      <c r="CF952" s="182">
        <f t="shared" si="645"/>
        <v>45477.288194444402</v>
      </c>
      <c r="CG952" s="182">
        <f t="shared" si="646"/>
        <v>45477.333333333299</v>
      </c>
      <c r="CH952" s="196"/>
      <c r="CI952" s="196"/>
      <c r="CJ952" s="196"/>
      <c r="CK952" s="196">
        <f t="shared" si="647"/>
        <v>4.1666666598757729E-2</v>
      </c>
      <c r="CL952" s="196">
        <f t="shared" si="648"/>
        <v>3.472222299023997E-3</v>
      </c>
      <c r="CM952" s="196">
        <f t="shared" si="649"/>
        <v>4.5138888897781726E-2</v>
      </c>
      <c r="CN952" s="114"/>
      <c r="CO952" s="115">
        <f t="shared" si="650"/>
        <v>65.000000012805685</v>
      </c>
      <c r="CP952" s="116">
        <f t="shared" si="651"/>
        <v>2.4999999959254637</v>
      </c>
      <c r="CQ952" s="117">
        <f t="shared" si="652"/>
        <v>0.28819444440159714</v>
      </c>
      <c r="CR952" s="117">
        <f t="shared" si="653"/>
        <v>45477.291666666701</v>
      </c>
      <c r="CS952" s="117">
        <f t="shared" si="654"/>
        <v>45477.333333333299</v>
      </c>
      <c r="CT952" s="118">
        <f t="shared" si="655"/>
        <v>65486885.000000112</v>
      </c>
      <c r="CU952" s="118">
        <f t="shared" si="656"/>
        <v>59.99999990221113</v>
      </c>
      <c r="CV952" s="118">
        <f t="shared" si="657"/>
        <v>65486945.000000015</v>
      </c>
      <c r="CW952" s="119">
        <f t="shared" si="658"/>
        <v>0.99999908378685398</v>
      </c>
    </row>
    <row r="953" spans="1:101" ht="118.5" customHeight="1" x14ac:dyDescent="0.3">
      <c r="A953" s="160" t="str">
        <f>[4]SayfaKAY!C224</f>
        <v>KAY5+6</v>
      </c>
      <c r="B953" s="104" t="str">
        <f>[4]SayfaKAY!D224</f>
        <v>3879(8)</v>
      </c>
      <c r="C953" s="105" t="str">
        <f>[4]SayfaKAY!E224</f>
        <v>P</v>
      </c>
      <c r="D953" s="105">
        <f>[4]SayfaKAY!F224</f>
        <v>32920</v>
      </c>
      <c r="E953" s="106" t="str">
        <f>[4]SayfaKAY!G224</f>
        <v>BOZ-KAY5+6-FF-223</v>
      </c>
      <c r="F953" s="193">
        <f t="shared" si="619"/>
        <v>45476</v>
      </c>
      <c r="G953" s="135">
        <f t="shared" si="620"/>
        <v>0.52708333329792367</v>
      </c>
      <c r="H953" s="235">
        <f>[4]SayfaKAY!H224</f>
        <v>45476.527083333298</v>
      </c>
      <c r="I953" s="104" t="str">
        <f>[4]SayfaKAY!I224</f>
        <v>Hat/Line</v>
      </c>
      <c r="J953" s="103" t="str">
        <f>IF([4]SayfaKAY!J224="","",IF([4]SayfaKAY!J224="Müşteri","Notified by Customer","Notified by Bozankaya"))</f>
        <v>Notified by Customer</v>
      </c>
      <c r="K953" s="103" t="e">
        <f>VLOOKUP([4]SayfaKAY!L224,#REF!,2,FALSE)</f>
        <v>#REF!</v>
      </c>
      <c r="L953" s="165" t="str">
        <f>[4]SayfaKAY!X224</f>
        <v>ELTESAN ELEKTRO MEKANİK SOĞUTMA SAN</v>
      </c>
      <c r="M953" s="107" t="str">
        <f t="shared" si="621"/>
        <v>KAY5+6-BOZ-KAY5+6-FF-223</v>
      </c>
      <c r="N953" s="105" t="str">
        <f>[4]SayfaKAY!M224</f>
        <v>YOLCU BÖLÜMÜ SICAK</v>
      </c>
      <c r="O953" s="166" t="str">
        <f>[4]SayfaKAY!P224</f>
        <v>B-Hız veya güç azalması</v>
      </c>
      <c r="P953" s="166" t="str">
        <f>[4]SayfaKAY!Q224</f>
        <v>B(Servisten çekmeye etki eden arıza)</v>
      </c>
      <c r="Q953" s="166" t="str">
        <f>[4]SayfaKAY!R224</f>
        <v>N.A(Yaralanma yok)</v>
      </c>
      <c r="R953" s="132" t="str" cm="1">
        <f t="array" ref="R953">IF([4]SayfaKAY!U224="","",_xlfn.IFS([4]SayfaKAY!U224="Bozankaya","Bozankaya",[4]SayfaKAY!U224="Müşteri","Customer",[4]SayfaKAY!U224="Tedarikçi","Equipment Supplier"))</f>
        <v>Equipment Supplier</v>
      </c>
      <c r="S953" s="204" t="str">
        <f>[4]SayfaKAY!N224</f>
        <v>ARAÇ KONTROL EDİLDİ. SORUN GÖRÜLMEDİ.</v>
      </c>
      <c r="T953" s="133" t="str">
        <f>[4]SayfaKAY!AD224</f>
        <v>*Arıza çözülecek</v>
      </c>
      <c r="U953" s="132" t="str">
        <f>[4]SayfaKAY!W224</f>
        <v>Evet</v>
      </c>
      <c r="V953" s="108">
        <f>[4]SayfaKAY!AZ224</f>
        <v>1</v>
      </c>
      <c r="W953" s="136">
        <f t="shared" si="622"/>
        <v>45476</v>
      </c>
      <c r="X953" s="137" t="str">
        <f t="shared" si="623"/>
        <v>13:00</v>
      </c>
      <c r="Y953" s="235">
        <f>[4]SayfaKAY!AE224</f>
        <v>45476.541666666701</v>
      </c>
      <c r="Z953" s="192">
        <f t="shared" si="624"/>
        <v>45476</v>
      </c>
      <c r="AA953" s="110" t="str">
        <f t="shared" si="625"/>
        <v>15:00</v>
      </c>
      <c r="AB953" s="182">
        <f>[4]SayfaKAY!BA224</f>
        <v>45476.625</v>
      </c>
      <c r="AC953" s="257">
        <f t="shared" si="626"/>
        <v>141.00000005098991</v>
      </c>
      <c r="AD953" s="111">
        <f t="shared" si="627"/>
        <v>45476</v>
      </c>
      <c r="AE953" s="111" t="str">
        <f t="shared" si="628"/>
        <v>15:00</v>
      </c>
      <c r="AF953" s="235">
        <f>[4]SayfaKAY!BA224</f>
        <v>45476.625</v>
      </c>
      <c r="AG953" s="179" t="str">
        <f>[4]SayfaKAY!S224</f>
        <v>(III) Farklı Araçlarda Tekrarlayan Arıza</v>
      </c>
      <c r="AH953" s="178" t="str">
        <f t="shared" si="629"/>
        <v>Bu Arıza Aracın Servise Verilmesine Engel</v>
      </c>
      <c r="AI953" s="163" t="str">
        <f>[4]SayfaKAY!AV224</f>
        <v/>
      </c>
      <c r="AJ953" s="164" t="str">
        <f t="shared" si="630"/>
        <v/>
      </c>
      <c r="AK953" s="164" t="str">
        <f t="shared" si="631"/>
        <v/>
      </c>
      <c r="AL953" s="112" t="str">
        <f>[4]SayfaKAY!AX224</f>
        <v/>
      </c>
      <c r="AM953" s="257" cm="1">
        <f t="array" ref="AM953">IFERROR(IF(AND(P953&lt;&gt;"D(Arıza Değil)",AH953="Bu Arıza Aracın Servise Verilmesine Engel Değil"),
IF(Z953-F953&gt;0,(AB953-Y953)*24*60,
IF(OR(AND(G953&gt;$AS$1,G953&lt;$AT$1),AND(G953&gt;$AU$1,G953&lt;$AV$1)),
(AF953-H953)*24*60,     BH:BH0)),        AN953),0)</f>
        <v>141.00000005098991</v>
      </c>
      <c r="AN953" s="257">
        <f t="shared" si="632"/>
        <v>141.00000005098991</v>
      </c>
      <c r="AO953" s="174" t="str">
        <f>[4]SayfaKAY!AG224</f>
        <v>Eltesan</v>
      </c>
      <c r="AP953" s="174" t="str">
        <f>[4]SayfaKAY!AI224</f>
        <v>H500-7240</v>
      </c>
      <c r="AQ953" s="174" t="str">
        <f>[4]SayfaKAY!AQ224</f>
        <v/>
      </c>
      <c r="AR953" s="174" t="str">
        <f>[4]SayfaKAY!AH224</f>
        <v>KLIMA UNITESİ /Eltesan/Hispacold 41,5 kW</v>
      </c>
      <c r="AS953" s="174">
        <f>[4]SayfaKAY!AJ224</f>
        <v>1</v>
      </c>
      <c r="AT953" s="175" t="str">
        <f>[4]SayfaKAY!AM224</f>
        <v/>
      </c>
      <c r="AU953" s="176" t="str">
        <f>[4]SayfaKAY!AL224</f>
        <v/>
      </c>
      <c r="AV953" s="176" t="str">
        <f>[4]SayfaKAY!AP224</f>
        <v/>
      </c>
      <c r="AW953" s="177" t="str">
        <f>[4]SayfaKAY!AT224</f>
        <v/>
      </c>
      <c r="AX953" s="194">
        <f t="shared" si="633"/>
        <v>1551.000000560889</v>
      </c>
      <c r="AY953" s="168"/>
      <c r="AZ953" s="167"/>
      <c r="BA953" s="113"/>
      <c r="BB953" s="171"/>
      <c r="BC953" s="114"/>
      <c r="BD953" s="114"/>
      <c r="BE953" s="114"/>
      <c r="BF953" s="114"/>
      <c r="BG953" s="114"/>
      <c r="BH953" s="114" t="str">
        <f>IFERROR(FRACAS!AN227, "Hata Var")</f>
        <v/>
      </c>
      <c r="BI953" s="114"/>
      <c r="BJ953" s="114"/>
      <c r="BK953" s="105" t="str">
        <f>[4]SayfaKAY!AW224</f>
        <v/>
      </c>
      <c r="BL953" s="105" t="str">
        <f>[4]SayfaKAY!V224</f>
        <v>ELTESAN ELEKTRO MEKANİK SOĞUTMA SAN</v>
      </c>
      <c r="BM953" s="114"/>
      <c r="BN953" s="171" t="str">
        <f t="shared" si="634"/>
        <v>x yok</v>
      </c>
      <c r="BO953" s="171" t="b">
        <f t="shared" si="635"/>
        <v>0</v>
      </c>
      <c r="BP953" s="171" t="b">
        <f t="shared" si="636"/>
        <v>0</v>
      </c>
      <c r="BQ953" s="226">
        <f t="shared" si="637"/>
        <v>21.000000099884346</v>
      </c>
      <c r="BR953" s="226">
        <f t="shared" si="638"/>
        <v>119.99999995110556</v>
      </c>
      <c r="BS953" s="226">
        <f t="shared" si="639"/>
        <v>141.00000005098991</v>
      </c>
      <c r="BT953" s="114"/>
      <c r="BU953" s="242"/>
      <c r="BV953" s="233">
        <f t="shared" si="640"/>
        <v>12</v>
      </c>
      <c r="BW953" s="226" t="str">
        <f t="shared" si="641"/>
        <v>Evet, çakışma var</v>
      </c>
      <c r="BX953" s="229"/>
      <c r="BY953" s="247">
        <f t="shared" si="642"/>
        <v>1.4583333402697463E-2</v>
      </c>
      <c r="BZ953" s="247">
        <f t="shared" si="643"/>
        <v>8.3333333299378864E-2</v>
      </c>
      <c r="CA953" s="247">
        <f t="shared" si="644"/>
        <v>9.7916666702076327E-2</v>
      </c>
      <c r="CB953" s="213"/>
      <c r="CC953" s="211"/>
      <c r="CD953" s="196"/>
      <c r="CE953" s="213">
        <v>223</v>
      </c>
      <c r="CF953" s="182">
        <f t="shared" si="645"/>
        <v>45476.527083333298</v>
      </c>
      <c r="CG953" s="182">
        <f t="shared" si="646"/>
        <v>45476.625</v>
      </c>
      <c r="CH953" s="196"/>
      <c r="CI953" s="196"/>
      <c r="CJ953" s="196"/>
      <c r="CK953" s="196">
        <f t="shared" si="647"/>
        <v>8.3333333299378864E-2</v>
      </c>
      <c r="CL953" s="196">
        <f t="shared" si="648"/>
        <v>1.4583333402697463E-2</v>
      </c>
      <c r="CM953" s="196">
        <f t="shared" si="649"/>
        <v>9.7916666702076327E-2</v>
      </c>
      <c r="CN953" s="114"/>
      <c r="CO953" s="115">
        <f t="shared" si="650"/>
        <v>141.00000005098991</v>
      </c>
      <c r="CP953" s="116">
        <f t="shared" si="651"/>
        <v>4.9999999979627319</v>
      </c>
      <c r="CQ953" s="117">
        <f t="shared" si="652"/>
        <v>0.52708333329792367</v>
      </c>
      <c r="CR953" s="117">
        <f t="shared" si="653"/>
        <v>45476.541666666701</v>
      </c>
      <c r="CS953" s="117">
        <f t="shared" si="654"/>
        <v>45476.625</v>
      </c>
      <c r="CT953" s="118">
        <f t="shared" si="655"/>
        <v>65485461.000000097</v>
      </c>
      <c r="CU953" s="118">
        <f t="shared" si="656"/>
        <v>119.99999995110556</v>
      </c>
      <c r="CV953" s="118">
        <f t="shared" si="657"/>
        <v>65485581.000000052</v>
      </c>
      <c r="CW953" s="119">
        <f t="shared" si="658"/>
        <v>0.99999816753553805</v>
      </c>
    </row>
    <row r="954" spans="1:101" ht="118.5" customHeight="1" x14ac:dyDescent="0.3">
      <c r="A954" s="160" t="str">
        <f>[4]SayfaKAY!C415</f>
        <v>KAY5+6</v>
      </c>
      <c r="B954" s="104" t="str">
        <f>[4]SayfaKAY!D415</f>
        <v>3879(8)</v>
      </c>
      <c r="C954" s="105" t="str">
        <f>[4]SayfaKAY!E415</f>
        <v>RA , RB</v>
      </c>
      <c r="D954" s="105">
        <f>[4]SayfaKAY!F415</f>
        <v>32980</v>
      </c>
      <c r="E954" s="106" t="str">
        <f>[4]SayfaKAY!G415</f>
        <v>BOZ-KAY5+6-FF-414</v>
      </c>
      <c r="F954" s="134">
        <f t="shared" si="619"/>
        <v>45476</v>
      </c>
      <c r="G954" s="135">
        <f t="shared" si="620"/>
        <v>0.52708333329792367</v>
      </c>
      <c r="H954" s="235">
        <f>[4]SayfaKAY!H415</f>
        <v>45476.527083333298</v>
      </c>
      <c r="I954" s="104" t="str">
        <f>[4]SayfaKAY!I415</f>
        <v>Hat/Line</v>
      </c>
      <c r="J954" s="103" t="str">
        <f>IF([4]SayfaKAY!J415="","",IF([4]SayfaKAY!J415="Müşteri","Notified by Customer","Notified by Bozankaya"))</f>
        <v>Notified by Customer</v>
      </c>
      <c r="K954" s="103" t="e">
        <f>VLOOKUP([4]SayfaKAY!L415,#REF!,2,FALSE)</f>
        <v>#REF!</v>
      </c>
      <c r="L954" s="165" t="str">
        <f>[4]SayfaKAY!X415</f>
        <v>ELTESAN ELEKTRO MEKANİK SOĞUTMA SAN</v>
      </c>
      <c r="M954" s="107" t="str">
        <f t="shared" si="621"/>
        <v>KAY5+6-BOZ-KAY5+6-FF-414</v>
      </c>
      <c r="N954" s="105" t="str">
        <f>[4]SayfaKAY!M415</f>
        <v>YOLCU BÖLÜMÜ SICAK</v>
      </c>
      <c r="O954" s="166" t="str">
        <f>[4]SayfaKAY!P415</f>
        <v>D-Arıza değil</v>
      </c>
      <c r="P954" s="166" t="str">
        <f>[4]SayfaKAY!Q415</f>
        <v>B(Servisten çekmeye etki eden arıza)</v>
      </c>
      <c r="Q954" s="166" t="str">
        <f>[4]SayfaKAY!R415</f>
        <v>N.A(Yaralanma yok)</v>
      </c>
      <c r="R954" s="132" t="str" cm="1">
        <f t="array" ref="R954">IF([4]SayfaKAY!U415="","",_xlfn.IFS([4]SayfaKAY!U415="Bozankaya","Bozankaya",[4]SayfaKAY!U415="Müşteri","Customer",[4]SayfaKAY!U415="Tedarikçi","Equipment Supplier"))</f>
        <v>Equipment Supplier</v>
      </c>
      <c r="S954" s="204" t="str">
        <f>[4]SayfaKAY!N415</f>
        <v>MASTERCARD RESETLENDİ, SORUN GİDERİLDİ.</v>
      </c>
      <c r="T954" s="133" t="str">
        <f>[4]SayfaKAY!AD415</f>
        <v>*Ekipman tamir edilecek</v>
      </c>
      <c r="U954" s="132" t="str">
        <f>[4]SayfaKAY!W415</f>
        <v>Evet</v>
      </c>
      <c r="V954" s="108">
        <f>[4]SayfaKAY!AZ415</f>
        <v>2</v>
      </c>
      <c r="W954" s="136">
        <f t="shared" si="622"/>
        <v>45476</v>
      </c>
      <c r="X954" s="137" t="str">
        <f t="shared" si="623"/>
        <v>13:00</v>
      </c>
      <c r="Y954" s="235">
        <f>[4]SayfaKAY!AE415</f>
        <v>45476.541666666701</v>
      </c>
      <c r="Z954" s="109">
        <f t="shared" si="624"/>
        <v>45476</v>
      </c>
      <c r="AA954" s="110" t="str">
        <f t="shared" si="625"/>
        <v>15:00</v>
      </c>
      <c r="AB954" s="182">
        <f>[4]SayfaKAY!BA415</f>
        <v>45476.625</v>
      </c>
      <c r="AC954" s="257">
        <f t="shared" si="626"/>
        <v>141.00000005098991</v>
      </c>
      <c r="AD954" s="111">
        <f t="shared" si="627"/>
        <v>45476</v>
      </c>
      <c r="AE954" s="111" t="str">
        <f t="shared" si="628"/>
        <v>15:00</v>
      </c>
      <c r="AF954" s="235">
        <f>[4]SayfaKAY!BA415</f>
        <v>45476.625</v>
      </c>
      <c r="AG954" s="179" t="str">
        <f>[4]SayfaKAY!S415</f>
        <v>(III) Farklı Araçlarda Tekrarlayan Arıza</v>
      </c>
      <c r="AH954" s="178" t="str">
        <f t="shared" si="629"/>
        <v>Bu Arıza Aracın Servise Verilmesine Engel</v>
      </c>
      <c r="AI954" s="163" t="str">
        <f>[4]SayfaKAY!AV415</f>
        <v/>
      </c>
      <c r="AJ954" s="164" t="str">
        <f t="shared" si="630"/>
        <v/>
      </c>
      <c r="AK954" s="164" t="str">
        <f t="shared" si="631"/>
        <v/>
      </c>
      <c r="AL954" s="112" t="str">
        <f>[4]SayfaKAY!AX415</f>
        <v/>
      </c>
      <c r="AM954" s="257" cm="1">
        <f t="array" ref="AM954">IFERROR(IF(AND(P954&lt;&gt;"D(Arıza Değil)",AH954="Bu Arıza Aracın Servise Verilmesine Engel Değil"),
IF(Z954-F954&gt;0,(AB954-Y954)*24*60,
IF(OR(AND(G954&gt;$AS$1,G954&lt;$AT$1),AND(G954&gt;$AU$1,G954&lt;$AV$1)),
(AF954-H954)*24*60,     BH:BH0)),        AN954),0)</f>
        <v>141.00000005098991</v>
      </c>
      <c r="AN954" s="257">
        <f t="shared" si="632"/>
        <v>141.00000005098991</v>
      </c>
      <c r="AO954" s="174" t="str">
        <f>[4]SayfaKAY!AG415</f>
        <v>Eltesan</v>
      </c>
      <c r="AP954" s="174" t="str">
        <f>[4]SayfaKAY!AI415</f>
        <v>H500-7240</v>
      </c>
      <c r="AQ954" s="174" t="str">
        <f>[4]SayfaKAY!AQ415</f>
        <v/>
      </c>
      <c r="AR954" s="174" t="str">
        <f>[4]SayfaKAY!AH415</f>
        <v>KLIMA UNITESİ /Eltesan/Hispacold 41,5 kW</v>
      </c>
      <c r="AS954" s="174">
        <f>[4]SayfaKAY!AJ415</f>
        <v>1</v>
      </c>
      <c r="AT954" s="175" t="str">
        <f>[4]SayfaKAY!AM415</f>
        <v/>
      </c>
      <c r="AU954" s="176" t="str">
        <f>[4]SayfaKAY!AL415</f>
        <v/>
      </c>
      <c r="AV954" s="176" t="str">
        <f>[4]SayfaKAY!AP415</f>
        <v/>
      </c>
      <c r="AW954" s="177" t="str">
        <f>[4]SayfaKAY!AT415</f>
        <v/>
      </c>
      <c r="AX954" s="194">
        <f t="shared" si="633"/>
        <v>3102.000001121778</v>
      </c>
      <c r="AY954" s="168"/>
      <c r="AZ954" s="167"/>
      <c r="BA954" s="113"/>
      <c r="BB954" s="171" t="str">
        <f>IF($AQ$1="X", IF(AND(G954&gt;=$AS$1,G954&lt;=$AT$1),IF(P954&lt;&gt;"D(Arıza Değil)",AC954,0), IF(AND(G954&gt;=$AU$1,G954&lt;=$AV$1),IF(P954&lt;&gt;"D(Arıza Değil)",AC954,0), "")), "")</f>
        <v/>
      </c>
      <c r="BC954" s="114"/>
      <c r="BD954" s="114"/>
      <c r="BE954" s="114"/>
      <c r="BF954" s="114"/>
      <c r="BG954" s="114"/>
      <c r="BH954" s="114" t="str">
        <f>IFERROR(FRACAS!AN418, "Hata Var")</f>
        <v/>
      </c>
      <c r="BI954" s="114"/>
      <c r="BJ954" s="114"/>
      <c r="BK954" s="105" t="str">
        <f>[4]SayfaKAY!AW415</f>
        <v/>
      </c>
      <c r="BL954" s="105" t="str">
        <f>[4]SayfaKAY!V415</f>
        <v>ELTESAN ELEKTRO MEKANİK SOĞUTMA SAN</v>
      </c>
      <c r="BM954" s="114"/>
      <c r="BN954" s="171" t="str">
        <f t="shared" si="634"/>
        <v>x yok</v>
      </c>
      <c r="BO954" s="171" t="b">
        <f t="shared" si="635"/>
        <v>0</v>
      </c>
      <c r="BP954" s="171" t="b">
        <f t="shared" si="636"/>
        <v>0</v>
      </c>
      <c r="BQ954" s="226">
        <f t="shared" si="637"/>
        <v>21.000000099884346</v>
      </c>
      <c r="BR954" s="226">
        <f t="shared" si="638"/>
        <v>119.99999995110556</v>
      </c>
      <c r="BS954" s="226">
        <f t="shared" si="639"/>
        <v>141.00000005098991</v>
      </c>
      <c r="BT954" s="114"/>
      <c r="BU954" s="242"/>
      <c r="BV954" s="233">
        <f t="shared" si="640"/>
        <v>12</v>
      </c>
      <c r="BW954" s="226" t="str">
        <f t="shared" si="641"/>
        <v>Evet, çakışma var</v>
      </c>
      <c r="BX954" s="229"/>
      <c r="BY954" s="247">
        <f t="shared" si="642"/>
        <v>1.4583333402697463E-2</v>
      </c>
      <c r="BZ954" s="247">
        <f t="shared" si="643"/>
        <v>8.3333333299378864E-2</v>
      </c>
      <c r="CA954" s="247">
        <f t="shared" si="644"/>
        <v>9.7916666702076327E-2</v>
      </c>
      <c r="CB954" s="213"/>
      <c r="CC954" s="211"/>
      <c r="CD954" s="196"/>
      <c r="CE954" s="213">
        <v>414</v>
      </c>
      <c r="CF954" s="182">
        <f t="shared" si="645"/>
        <v>45476.527083333298</v>
      </c>
      <c r="CG954" s="182">
        <f t="shared" si="646"/>
        <v>45476.625</v>
      </c>
      <c r="CH954" s="196"/>
      <c r="CI954" s="196"/>
      <c r="CJ954" s="196"/>
      <c r="CK954" s="196">
        <f t="shared" si="647"/>
        <v>8.3333333299378864E-2</v>
      </c>
      <c r="CL954" s="196">
        <f t="shared" si="648"/>
        <v>1.4583333402697463E-2</v>
      </c>
      <c r="CM954" s="196">
        <f t="shared" si="649"/>
        <v>9.7916666702076327E-2</v>
      </c>
      <c r="CN954" s="114"/>
      <c r="CO954" s="115">
        <f t="shared" si="650"/>
        <v>141.00000005098991</v>
      </c>
      <c r="CP954" s="116">
        <f t="shared" si="651"/>
        <v>4.9999999979627319</v>
      </c>
      <c r="CQ954" s="117">
        <f t="shared" si="652"/>
        <v>0.52708333329792367</v>
      </c>
      <c r="CR954" s="117">
        <f t="shared" si="653"/>
        <v>45476.541666666701</v>
      </c>
      <c r="CS954" s="117">
        <f t="shared" si="654"/>
        <v>45476.625</v>
      </c>
      <c r="CT954" s="118">
        <f t="shared" si="655"/>
        <v>65485461.000000097</v>
      </c>
      <c r="CU954" s="118">
        <f t="shared" si="656"/>
        <v>119.99999995110556</v>
      </c>
      <c r="CV954" s="118">
        <f t="shared" si="657"/>
        <v>65485581.000000052</v>
      </c>
      <c r="CW954" s="119">
        <f t="shared" si="658"/>
        <v>0.99999816753553805</v>
      </c>
    </row>
    <row r="955" spans="1:101" ht="118.5" customHeight="1" x14ac:dyDescent="0.3">
      <c r="A955" s="160" t="str">
        <f>[4]SayfaKAY!C424</f>
        <v>KAY5+6</v>
      </c>
      <c r="B955" s="104" t="str">
        <f>[4]SayfaKAY!D424</f>
        <v>3875(4)</v>
      </c>
      <c r="C955" s="105" t="str">
        <f>[4]SayfaKAY!E424</f>
        <v>MA</v>
      </c>
      <c r="D955" s="105">
        <f>[4]SayfaKAY!F424</f>
        <v>49327</v>
      </c>
      <c r="E955" s="106" t="str">
        <f>[4]SayfaKAY!G424</f>
        <v>BOZ-KAY5+6-FF-423</v>
      </c>
      <c r="F955" s="193">
        <f t="shared" si="619"/>
        <v>45476</v>
      </c>
      <c r="G955" s="135">
        <f t="shared" si="620"/>
        <v>0.47916666670062114</v>
      </c>
      <c r="H955" s="235">
        <f>[4]SayfaKAY!H424</f>
        <v>45476.479166666701</v>
      </c>
      <c r="I955" s="104" t="str">
        <f>[4]SayfaKAY!I424</f>
        <v>Hat/Line</v>
      </c>
      <c r="J955" s="103" t="str">
        <f>IF([4]SayfaKAY!J424="","",IF([4]SayfaKAY!J424="Müşteri","Notified by Customer","Notified by Bozankaya"))</f>
        <v>Notified by Customer</v>
      </c>
      <c r="K955" s="103" t="e">
        <f>VLOOKUP([4]SayfaKAY!L424,#REF!,2,FALSE)</f>
        <v>#REF!</v>
      </c>
      <c r="L955" s="165" t="str">
        <f>[4]SayfaKAY!X424</f>
        <v>POLARİS ELEKTRONİK SAN. VE TİC. LTD</v>
      </c>
      <c r="M955" s="107" t="str">
        <f t="shared" si="621"/>
        <v>KAY5+6-BOZ-KAY5+6-FF-423</v>
      </c>
      <c r="N955" s="105" t="str">
        <f>[4]SayfaKAY!M424</f>
        <v>SOL VARIŞ YÖNÜ TABELASI ÇALIŞMIYOR.</v>
      </c>
      <c r="O955" s="166" t="str">
        <f>[4]SayfaKAY!P424</f>
        <v>D-Arıza değil</v>
      </c>
      <c r="P955" s="166" t="str">
        <f>[4]SayfaKAY!Q424</f>
        <v>B(Servisten çekmeye etki eden arıza)</v>
      </c>
      <c r="Q955" s="166" t="str">
        <f>[4]SayfaKAY!R424</f>
        <v>N.A(Yaralanma yok)</v>
      </c>
      <c r="R955" s="132" t="str" cm="1">
        <f t="array" ref="R955">IF([4]SayfaKAY!U424="","",_xlfn.IFS([4]SayfaKAY!U424="Bozankaya","Bozankaya",[4]SayfaKAY!U424="Müşteri","Customer",[4]SayfaKAY!U424="Tedarikçi","Equipment Supplier"))</f>
        <v>Equipment Supplier</v>
      </c>
      <c r="S955" s="204" t="str">
        <f>[4]SayfaKAY!N424</f>
        <v>DEĞİŞİMİ YAPILDI.</v>
      </c>
      <c r="T955" s="133" t="str">
        <f>[4]SayfaKAY!AD424</f>
        <v>*Ekipman değiştirilecek</v>
      </c>
      <c r="U955" s="132" t="str">
        <f>[4]SayfaKAY!W424</f>
        <v>Evet</v>
      </c>
      <c r="V955" s="108">
        <f>[4]SayfaKAY!AZ424</f>
        <v>2</v>
      </c>
      <c r="W955" s="136">
        <f t="shared" si="622"/>
        <v>45476</v>
      </c>
      <c r="X955" s="137" t="str">
        <f t="shared" si="623"/>
        <v>12:00</v>
      </c>
      <c r="Y955" s="235">
        <f>[4]SayfaKAY!AE424</f>
        <v>45476.5</v>
      </c>
      <c r="Z955" s="192">
        <f t="shared" si="624"/>
        <v>45476</v>
      </c>
      <c r="AA955" s="110" t="str">
        <f t="shared" si="625"/>
        <v>15:00</v>
      </c>
      <c r="AB955" s="182">
        <f>[4]SayfaKAY!BA424</f>
        <v>45476.625</v>
      </c>
      <c r="AC955" s="257">
        <f t="shared" si="626"/>
        <v>209.99999995110556</v>
      </c>
      <c r="AD955" s="111">
        <f t="shared" si="627"/>
        <v>45476</v>
      </c>
      <c r="AE955" s="111" t="str">
        <f t="shared" si="628"/>
        <v>15:00</v>
      </c>
      <c r="AF955" s="235">
        <f>[4]SayfaKAY!BA424</f>
        <v>45476.625</v>
      </c>
      <c r="AG955" s="179" t="str">
        <f>[4]SayfaKAY!S424</f>
        <v>(I) İlk Defa Karşılaşılan Arıza</v>
      </c>
      <c r="AH955" s="178" t="str">
        <f t="shared" si="629"/>
        <v>Bu Arıza Aracın Servise Verilmesine Engel</v>
      </c>
      <c r="AI955" s="163" t="str">
        <f>[4]SayfaKAY!AV424</f>
        <v/>
      </c>
      <c r="AJ955" s="164" t="str">
        <f t="shared" si="630"/>
        <v/>
      </c>
      <c r="AK955" s="164" t="str">
        <f t="shared" si="631"/>
        <v/>
      </c>
      <c r="AL955" s="112" t="str">
        <f>[4]SayfaKAY!AX424</f>
        <v/>
      </c>
      <c r="AM955" s="257" cm="1">
        <f t="array" ref="AM955">IFERROR(IF(AND(P955&lt;&gt;"D(Arıza Değil)",AH955="Bu Arıza Aracın Servise Verilmesine Engel Değil"),
IF(Z955-F955&gt;0,(AB955-Y955)*24*60,
IF(OR(AND(G955&gt;$AS$1,G955&lt;$AT$1),AND(G955&gt;$AU$1,G955&lt;$AV$1)),
(AF955-H955)*24*60,     BH:BH0)),        AN955),0)</f>
        <v>209.99999995110556</v>
      </c>
      <c r="AN955" s="257">
        <f t="shared" si="632"/>
        <v>209.99999995110556</v>
      </c>
      <c r="AO955" s="174" t="str">
        <f>[4]SayfaKAY!AG424</f>
        <v>POLARİS</v>
      </c>
      <c r="AP955" s="174" t="str">
        <f>[4]SayfaKAY!AI424</f>
        <v>E840-7114</v>
      </c>
      <c r="AQ955" s="174" t="str">
        <f>[4]SayfaKAY!AQ424</f>
        <v/>
      </c>
      <c r="AR955" s="174" t="str">
        <f>[4]SayfaKAY!AH424</f>
        <v>LED BİLGİLENDİRME PANELİ</v>
      </c>
      <c r="AS955" s="174">
        <f>[4]SayfaKAY!AJ424</f>
        <v>1</v>
      </c>
      <c r="AT955" s="175" t="str">
        <f>[4]SayfaKAY!AM424</f>
        <v/>
      </c>
      <c r="AU955" s="176" t="str">
        <f>[4]SayfaKAY!AL424</f>
        <v/>
      </c>
      <c r="AV955" s="176" t="str">
        <f>[4]SayfaKAY!AP424</f>
        <v/>
      </c>
      <c r="AW955" s="177" t="str">
        <f>[4]SayfaKAY!AT424</f>
        <v/>
      </c>
      <c r="AX955" s="194">
        <f t="shared" si="633"/>
        <v>4619.9999989243224</v>
      </c>
      <c r="AY955" s="168"/>
      <c r="AZ955" s="167"/>
      <c r="BA955" s="113"/>
      <c r="BB955" s="171"/>
      <c r="BC955" s="114"/>
      <c r="BD955" s="114"/>
      <c r="BE955" s="114"/>
      <c r="BF955" s="114"/>
      <c r="BG955" s="114"/>
      <c r="BH955" s="114" t="str">
        <f>IFERROR(FRACAS!AN427, "Hata Var")</f>
        <v/>
      </c>
      <c r="BI955" s="114"/>
      <c r="BJ955" s="114"/>
      <c r="BK955" s="105" t="str">
        <f>[4]SayfaKAY!AW424</f>
        <v/>
      </c>
      <c r="BL955" s="105" t="str">
        <f>[4]SayfaKAY!V424</f>
        <v>Bozankaya</v>
      </c>
      <c r="BM955" s="114"/>
      <c r="BN955" s="171" t="str">
        <f t="shared" si="634"/>
        <v>x yok</v>
      </c>
      <c r="BO955" s="171" t="b">
        <f t="shared" si="635"/>
        <v>0</v>
      </c>
      <c r="BP955" s="171" t="b">
        <f t="shared" si="636"/>
        <v>0</v>
      </c>
      <c r="BQ955" s="226">
        <f t="shared" si="637"/>
        <v>29.999999951105565</v>
      </c>
      <c r="BR955" s="226">
        <f t="shared" si="638"/>
        <v>180</v>
      </c>
      <c r="BS955" s="226">
        <f t="shared" si="639"/>
        <v>209.99999995110556</v>
      </c>
      <c r="BT955" s="114"/>
      <c r="BU955" s="242"/>
      <c r="BV955" s="233">
        <f t="shared" si="640"/>
        <v>19</v>
      </c>
      <c r="BW955" s="226" t="str">
        <f t="shared" si="641"/>
        <v>Evet, çakışma var</v>
      </c>
      <c r="BX955" s="229"/>
      <c r="BY955" s="247">
        <f t="shared" si="642"/>
        <v>2.0833333299378864E-2</v>
      </c>
      <c r="BZ955" s="247">
        <f t="shared" si="643"/>
        <v>0.125</v>
      </c>
      <c r="CA955" s="247">
        <f t="shared" si="644"/>
        <v>0.14583333329937886</v>
      </c>
      <c r="CB955" s="213"/>
      <c r="CC955" s="211"/>
      <c r="CD955" s="196"/>
      <c r="CE955" s="213">
        <v>423</v>
      </c>
      <c r="CF955" s="182">
        <f t="shared" si="645"/>
        <v>45476.479166666701</v>
      </c>
      <c r="CG955" s="182">
        <f t="shared" si="646"/>
        <v>45476.625</v>
      </c>
      <c r="CH955" s="196"/>
      <c r="CI955" s="196"/>
      <c r="CJ955" s="196"/>
      <c r="CK955" s="196">
        <f t="shared" si="647"/>
        <v>0.125</v>
      </c>
      <c r="CL955" s="196">
        <f t="shared" si="648"/>
        <v>2.0833333299378864E-2</v>
      </c>
      <c r="CM955" s="196">
        <f t="shared" si="649"/>
        <v>0.14583333329937886</v>
      </c>
      <c r="CN955" s="114"/>
      <c r="CO955" s="115">
        <f t="shared" si="650"/>
        <v>209.99999995110556</v>
      </c>
      <c r="CP955" s="116">
        <f t="shared" si="651"/>
        <v>7.5</v>
      </c>
      <c r="CQ955" s="117">
        <f t="shared" si="652"/>
        <v>0.47916666670062114</v>
      </c>
      <c r="CR955" s="117">
        <f t="shared" si="653"/>
        <v>45476.5</v>
      </c>
      <c r="CS955" s="117">
        <f t="shared" si="654"/>
        <v>45476.625</v>
      </c>
      <c r="CT955" s="118">
        <f t="shared" si="655"/>
        <v>65485469.999999948</v>
      </c>
      <c r="CU955" s="118">
        <f t="shared" si="656"/>
        <v>180</v>
      </c>
      <c r="CV955" s="118">
        <f t="shared" si="657"/>
        <v>65485649.999999948</v>
      </c>
      <c r="CW955" s="119">
        <f t="shared" si="658"/>
        <v>0.99999725130620221</v>
      </c>
    </row>
    <row r="956" spans="1:101" ht="118.5" customHeight="1" x14ac:dyDescent="0.3">
      <c r="A956" s="160" t="str">
        <f>[4]SayfaKAY!C223</f>
        <v>KAY5+6</v>
      </c>
      <c r="B956" s="104" t="str">
        <f>[4]SayfaKAY!D223</f>
        <v>3882(11)</v>
      </c>
      <c r="C956" s="105" t="str">
        <f>[4]SayfaKAY!E223</f>
        <v>MB</v>
      </c>
      <c r="D956" s="105">
        <f>[4]SayfaKAY!F223</f>
        <v>6751</v>
      </c>
      <c r="E956" s="106" t="str">
        <f>[4]SayfaKAY!G223</f>
        <v>BOZ-KAY5+6-FF-222</v>
      </c>
      <c r="F956" s="134">
        <f t="shared" si="619"/>
        <v>45475</v>
      </c>
      <c r="G956" s="135">
        <f t="shared" si="620"/>
        <v>4.8611110978526995E-3</v>
      </c>
      <c r="H956" s="235">
        <f>[4]SayfaKAY!H223</f>
        <v>45475.004861111098</v>
      </c>
      <c r="I956" s="104" t="str">
        <f>[4]SayfaKAY!I223</f>
        <v>Hat/Line</v>
      </c>
      <c r="J956" s="103" t="str">
        <f>IF([4]SayfaKAY!J223="","",IF([4]SayfaKAY!J223="Müşteri","Notified by Customer","Notified by Bozankaya"))</f>
        <v>Notified by Customer</v>
      </c>
      <c r="K956" s="103" t="e">
        <f>VLOOKUP([4]SayfaKAY!L223,#REF!,2,FALSE)</f>
        <v>#REF!</v>
      </c>
      <c r="L956" s="165" t="str">
        <f>[4]SayfaKAY!X223</f>
        <v>DENİZLER OTOMOTİV SAN. VE TİC.LTD.Ş</v>
      </c>
      <c r="M956" s="107" t="str">
        <f t="shared" si="621"/>
        <v>KAY5+6-BOZ-KAY5+6-FF-222</v>
      </c>
      <c r="N956" s="105" t="str">
        <f>[4]SayfaKAY!M223</f>
        <v>SİLECEK CAM ORTASINDA TAKILI KALDI.</v>
      </c>
      <c r="O956" s="166" t="str">
        <f>[4]SayfaKAY!P223</f>
        <v>C-Uyarı, sürüş devamlılığı</v>
      </c>
      <c r="P956" s="166" t="str">
        <f>[4]SayfaKAY!Q223</f>
        <v>B(Servisten çekmeye etki eden arıza)</v>
      </c>
      <c r="Q956" s="166" t="str">
        <f>[4]SayfaKAY!R223</f>
        <v>N.A(Yaralanma yok)</v>
      </c>
      <c r="R956" s="132" t="str" cm="1">
        <f t="array" ref="R956">IF([4]SayfaKAY!U223="","",_xlfn.IFS([4]SayfaKAY!U223="Bozankaya","Bozankaya",[4]SayfaKAY!U223="Müşteri","Customer",[4]SayfaKAY!U223="Tedarikçi","Equipment Supplier"))</f>
        <v>Equipment Supplier</v>
      </c>
      <c r="S956" s="204" t="str">
        <f>[4]SayfaKAY!N223</f>
        <v>SİLECEK AYARSIZDI RONDELA YENİLENDİ. GEVŞEK SABİTLEME CİVATALARI SIKILDI. SORUN GİDERİLDİ.</v>
      </c>
      <c r="T956" s="133" t="str">
        <f>[4]SayfaKAY!AD223</f>
        <v>*Ekipman tamir edilecek</v>
      </c>
      <c r="U956" s="132" t="str">
        <f>[4]SayfaKAY!W223</f>
        <v>Evet</v>
      </c>
      <c r="V956" s="108">
        <f>[4]SayfaKAY!AZ223</f>
        <v>1</v>
      </c>
      <c r="W956" s="136">
        <f t="shared" si="622"/>
        <v>45475</v>
      </c>
      <c r="X956" s="137" t="str">
        <f t="shared" si="623"/>
        <v>05:00</v>
      </c>
      <c r="Y956" s="235">
        <f>[4]SayfaKAY!AE223</f>
        <v>45475.208333333299</v>
      </c>
      <c r="Z956" s="109">
        <f t="shared" si="624"/>
        <v>45475</v>
      </c>
      <c r="AA956" s="110" t="str">
        <f t="shared" si="625"/>
        <v>07:00</v>
      </c>
      <c r="AB956" s="182">
        <f>[4]SayfaKAY!BA223</f>
        <v>45475.291666666701</v>
      </c>
      <c r="AC956" s="257">
        <f t="shared" si="626"/>
        <v>413.00000006798655</v>
      </c>
      <c r="AD956" s="111">
        <f t="shared" si="627"/>
        <v>45475</v>
      </c>
      <c r="AE956" s="111" t="str">
        <f t="shared" si="628"/>
        <v>07:00</v>
      </c>
      <c r="AF956" s="235">
        <f>[4]SayfaKAY!BA223</f>
        <v>45475.291666666701</v>
      </c>
      <c r="AG956" s="179" t="str">
        <f>[4]SayfaKAY!S223</f>
        <v>(II) Aynı Araçta Tekrarlayan Arıza</v>
      </c>
      <c r="AH956" s="178" t="str">
        <f t="shared" si="629"/>
        <v>Bu Arıza Aracın Servise Verilmesine Engel</v>
      </c>
      <c r="AI956" s="163" t="str">
        <f>[4]SayfaKAY!AV223</f>
        <v/>
      </c>
      <c r="AJ956" s="164" t="str">
        <f t="shared" si="630"/>
        <v/>
      </c>
      <c r="AK956" s="164" t="str">
        <f t="shared" si="631"/>
        <v/>
      </c>
      <c r="AL956" s="112" t="str">
        <f>[4]SayfaKAY!AX223</f>
        <v/>
      </c>
      <c r="AM956" s="257" cm="1">
        <f t="array" ref="AM956">IFERROR(IF(AND(P956&lt;&gt;"D(Arıza Değil)",AH956="Bu Arıza Aracın Servise Verilmesine Engel Değil"),
IF(Z956-F956&gt;0,(AB956-Y956)*24*60,
IF(OR(AND(G956&gt;$AS$1,G956&lt;$AT$1),AND(G956&gt;$AU$1,G956&lt;$AV$1)),
(AF956-H956)*24*60,     BH:BH0)),        AN956),0)</f>
        <v>413.00000006798655</v>
      </c>
      <c r="AN956" s="257">
        <f t="shared" si="632"/>
        <v>413.00000006798655</v>
      </c>
      <c r="AO956" s="174" t="str">
        <f>[4]SayfaKAY!AG223</f>
        <v>DENİZLER</v>
      </c>
      <c r="AP956" s="174" t="str">
        <f>[4]SayfaKAY!AI223</f>
        <v>M100-7066</v>
      </c>
      <c r="AQ956" s="174" t="str">
        <f>[4]SayfaKAY!AQ223</f>
        <v/>
      </c>
      <c r="AR956" s="174" t="str">
        <f>[4]SayfaKAY!AH223</f>
        <v>SİLECEK MEKANİZMASI Denizler / M.11.2506</v>
      </c>
      <c r="AS956" s="174">
        <f>[4]SayfaKAY!AJ223</f>
        <v>1</v>
      </c>
      <c r="AT956" s="175" t="str">
        <f>[4]SayfaKAY!AM223</f>
        <v/>
      </c>
      <c r="AU956" s="176" t="str">
        <f>[4]SayfaKAY!AL223</f>
        <v/>
      </c>
      <c r="AV956" s="176" t="str">
        <f>[4]SayfaKAY!AP223</f>
        <v/>
      </c>
      <c r="AW956" s="177" t="str">
        <f>[4]SayfaKAY!AT223</f>
        <v/>
      </c>
      <c r="AX956" s="194">
        <f t="shared" si="633"/>
        <v>4543.000000747852</v>
      </c>
      <c r="AY956" s="168"/>
      <c r="AZ956" s="167"/>
      <c r="BA956" s="113"/>
      <c r="BB956" s="171" t="str">
        <f>IF($AQ$1="X", IF(AND(G956&gt;=$AS$1,G956&lt;=$AT$1),IF(P956&lt;&gt;"D(Arıza Değil)",AC956,0), IF(AND(G956&gt;=$AU$1,G956&lt;=$AV$1),IF(P956&lt;&gt;"D(Arıza Değil)",AC956,0), "")), "")</f>
        <v/>
      </c>
      <c r="BC956" s="114"/>
      <c r="BD956" s="114"/>
      <c r="BE956" s="114"/>
      <c r="BF956" s="114"/>
      <c r="BG956" s="114"/>
      <c r="BH956" s="114" t="str">
        <f>IFERROR(FRACAS!AN226, "Hata Var")</f>
        <v/>
      </c>
      <c r="BI956" s="114"/>
      <c r="BJ956" s="114"/>
      <c r="BK956" s="105" t="str">
        <f>[4]SayfaKAY!AW223</f>
        <v/>
      </c>
      <c r="BL956" s="105" t="str">
        <f>[4]SayfaKAY!V223</f>
        <v>Bozankaya</v>
      </c>
      <c r="BM956" s="114"/>
      <c r="BN956" s="171" t="str">
        <f t="shared" si="634"/>
        <v>x yok</v>
      </c>
      <c r="BO956" s="171" t="b">
        <f t="shared" si="635"/>
        <v>0</v>
      </c>
      <c r="BP956" s="171" t="b">
        <f t="shared" si="636"/>
        <v>0</v>
      </c>
      <c r="BQ956" s="226">
        <f t="shared" si="637"/>
        <v>292.99999997019768</v>
      </c>
      <c r="BR956" s="226">
        <f t="shared" si="638"/>
        <v>120.00000009778887</v>
      </c>
      <c r="BS956" s="226">
        <f t="shared" si="639"/>
        <v>413.00000006798655</v>
      </c>
      <c r="BT956" s="114"/>
      <c r="BU956" s="242"/>
      <c r="BV956" s="233">
        <f t="shared" si="640"/>
        <v>3</v>
      </c>
      <c r="BW956" s="226" t="str">
        <f t="shared" si="641"/>
        <v>Evet, çakışma var</v>
      </c>
      <c r="BX956" s="229"/>
      <c r="BY956" s="247">
        <f t="shared" si="642"/>
        <v>0.20347222220152617</v>
      </c>
      <c r="BZ956" s="247">
        <f t="shared" si="643"/>
        <v>8.3333333401242271E-2</v>
      </c>
      <c r="CA956" s="247">
        <f t="shared" si="644"/>
        <v>0.28680555560276844</v>
      </c>
      <c r="CB956" s="213"/>
      <c r="CC956" s="211"/>
      <c r="CD956" s="196"/>
      <c r="CE956" s="213">
        <v>222</v>
      </c>
      <c r="CF956" s="182">
        <f t="shared" si="645"/>
        <v>45475.004861111098</v>
      </c>
      <c r="CG956" s="182">
        <f t="shared" si="646"/>
        <v>45475.291666666701</v>
      </c>
      <c r="CH956" s="196"/>
      <c r="CI956" s="196"/>
      <c r="CJ956" s="196"/>
      <c r="CK956" s="196">
        <f t="shared" si="647"/>
        <v>8.3333333401242271E-2</v>
      </c>
      <c r="CL956" s="196">
        <f t="shared" si="648"/>
        <v>0.20347222220152617</v>
      </c>
      <c r="CM956" s="196">
        <f t="shared" si="649"/>
        <v>0.28680555560276844</v>
      </c>
      <c r="CN956" s="114"/>
      <c r="CO956" s="115">
        <f t="shared" si="650"/>
        <v>413.00000006798655</v>
      </c>
      <c r="CP956" s="116">
        <f t="shared" si="651"/>
        <v>5.0000000040745363</v>
      </c>
      <c r="CQ956" s="117">
        <f t="shared" si="652"/>
        <v>4.8611110978526995E-3</v>
      </c>
      <c r="CR956" s="117">
        <f t="shared" si="653"/>
        <v>45475.208333333299</v>
      </c>
      <c r="CS956" s="117">
        <f t="shared" si="654"/>
        <v>45475.291666666701</v>
      </c>
      <c r="CT956" s="118">
        <f t="shared" si="655"/>
        <v>65484292.99999997</v>
      </c>
      <c r="CU956" s="118">
        <f t="shared" si="656"/>
        <v>120.00000009778887</v>
      </c>
      <c r="CV956" s="118">
        <f t="shared" si="657"/>
        <v>65484413.000000067</v>
      </c>
      <c r="CW956" s="119">
        <f t="shared" si="658"/>
        <v>0.99999816750285142</v>
      </c>
    </row>
    <row r="957" spans="1:101" ht="118.5" customHeight="1" x14ac:dyDescent="0.3">
      <c r="A957" s="160" t="str">
        <f>[4]SayfaKAY!C351</f>
        <v>KAY5+6</v>
      </c>
      <c r="B957" s="104" t="str">
        <f>[4]SayfaKAY!D351</f>
        <v>3879(8)</v>
      </c>
      <c r="C957" s="105" t="str">
        <f>[4]SayfaKAY!E351</f>
        <v>P</v>
      </c>
      <c r="D957" s="105">
        <f>[4]SayfaKAY!F351</f>
        <v>32360</v>
      </c>
      <c r="E957" s="106" t="str">
        <f>[4]SayfaKAY!G351</f>
        <v>BOZ-KAY5+6-FF-350</v>
      </c>
      <c r="F957" s="134">
        <f t="shared" si="619"/>
        <v>45474</v>
      </c>
      <c r="G957" s="135">
        <f t="shared" si="620"/>
        <v>0.36875000000145519</v>
      </c>
      <c r="H957" s="235">
        <f>[4]SayfaKAY!H351</f>
        <v>45474.368750000001</v>
      </c>
      <c r="I957" s="104" t="str">
        <f>[4]SayfaKAY!I351</f>
        <v>Hat/Line</v>
      </c>
      <c r="J957" s="103" t="str">
        <f>IF([4]SayfaKAY!J351="","",IF([4]SayfaKAY!J351="Müşteri","Notified by Customer","Notified by Bozankaya"))</f>
        <v>Notified by Customer</v>
      </c>
      <c r="K957" s="103" t="e">
        <f>VLOOKUP([4]SayfaKAY!L351,#REF!,2,FALSE)</f>
        <v>#REF!</v>
      </c>
      <c r="L957" s="165" t="str">
        <f>[4]SayfaKAY!X351</f>
        <v>MEDCOM SP. Z O.O.</v>
      </c>
      <c r="M957" s="107" t="str">
        <f t="shared" si="621"/>
        <v>KAY5+6-BOZ-KAY5+6-FF-350</v>
      </c>
      <c r="N957" s="105" t="str">
        <f>[4]SayfaKAY!M351</f>
        <v>29158 numaralı arıza kaynaklı p boji apleti olmuştur.</v>
      </c>
      <c r="O957" s="166" t="str">
        <f>[4]SayfaKAY!P351</f>
        <v>C-Uyarı, sürüş devamlılığı</v>
      </c>
      <c r="P957" s="166" t="str">
        <f>[4]SayfaKAY!Q351</f>
        <v>B(Servisten çekmeye etki eden arıza)</v>
      </c>
      <c r="Q957" s="166" t="str">
        <f>[4]SayfaKAY!R351</f>
        <v>N.A(Yaralanma yok)</v>
      </c>
      <c r="R957" s="132" t="str" cm="1">
        <f t="array" ref="R957">IF([4]SayfaKAY!U351="","",_xlfn.IFS([4]SayfaKAY!U351="Bozankaya","Bozankaya",[4]SayfaKAY!U351="Müşteri","Customer",[4]SayfaKAY!U351="Tedarikçi","Equipment Supplier"))</f>
        <v>Equipment Supplier</v>
      </c>
      <c r="S957" s="204" t="str">
        <f>[4]SayfaKAY!N351</f>
        <v>Yasin Canpolat torna işlemi yapmıştır.</v>
      </c>
      <c r="T957" s="133" t="str">
        <f>[4]SayfaKAY!AD351</f>
        <v/>
      </c>
      <c r="U957" s="132" t="str">
        <f>[4]SayfaKAY!W351</f>
        <v>Evet</v>
      </c>
      <c r="V957" s="108">
        <f>[4]SayfaKAY!AZ351</f>
        <v>1</v>
      </c>
      <c r="W957" s="136">
        <f t="shared" si="622"/>
        <v>45474</v>
      </c>
      <c r="X957" s="137" t="str">
        <f t="shared" si="623"/>
        <v>10:00</v>
      </c>
      <c r="Y957" s="235">
        <f>[4]SayfaKAY!AE351</f>
        <v>45474.416666666701</v>
      </c>
      <c r="Z957" s="109">
        <f t="shared" si="624"/>
        <v>45474</v>
      </c>
      <c r="AA957" s="110" t="str">
        <f t="shared" si="625"/>
        <v>15:00</v>
      </c>
      <c r="AB957" s="182">
        <f>[4]SayfaKAY!BA351</f>
        <v>45474.625</v>
      </c>
      <c r="AC957" s="257">
        <f t="shared" si="626"/>
        <v>368.99999999790452</v>
      </c>
      <c r="AD957" s="111">
        <f t="shared" si="627"/>
        <v>45474</v>
      </c>
      <c r="AE957" s="111" t="str">
        <f t="shared" si="628"/>
        <v>15:00</v>
      </c>
      <c r="AF957" s="235">
        <f>[4]SayfaKAY!BA351</f>
        <v>45474.625</v>
      </c>
      <c r="AG957" s="179" t="str">
        <f>[4]SayfaKAY!S351</f>
        <v>(I) İlk Defa Karşılaşılan Arıza</v>
      </c>
      <c r="AH957" s="178" t="str">
        <f t="shared" si="629"/>
        <v>Bu Arıza Aracın Servise Verilmesine Engel</v>
      </c>
      <c r="AI957" s="163" t="str">
        <f>[4]SayfaKAY!AV351</f>
        <v/>
      </c>
      <c r="AJ957" s="164" t="str">
        <f t="shared" si="630"/>
        <v/>
      </c>
      <c r="AK957" s="164" t="str">
        <f t="shared" si="631"/>
        <v/>
      </c>
      <c r="AL957" s="112" t="str">
        <f>[4]SayfaKAY!AX351</f>
        <v/>
      </c>
      <c r="AM957" s="257" cm="1">
        <f t="array" ref="AM957">IFERROR(IF(AND(P957&lt;&gt;"D(Arıza Değil)",AH957="Bu Arıza Aracın Servise Verilmesine Engel Değil"),
IF(Z957-F957&gt;0,(AB957-Y957)*24*60,
IF(OR(AND(G957&gt;$AS$1,G957&lt;$AT$1),AND(G957&gt;$AU$1,G957&lt;$AV$1)),
(AF957-H957)*24*60,     BH:BH0)),        AN957),0)</f>
        <v>368.99999999790452</v>
      </c>
      <c r="AN957" s="257">
        <f t="shared" si="632"/>
        <v>368.99999999790452</v>
      </c>
      <c r="AO957" s="174" t="str">
        <f>[4]SayfaKAY!AG351</f>
        <v>Medcom</v>
      </c>
      <c r="AP957" s="174" t="str">
        <f>[4]SayfaKAY!AI351</f>
        <v>P720-7001</v>
      </c>
      <c r="AQ957" s="174" t="str">
        <f>[4]SayfaKAY!AQ351</f>
        <v/>
      </c>
      <c r="AR957" s="174" t="str">
        <f>[4]SayfaKAY!AH351</f>
        <v>XYÜKSEK HIZLI AKIM KESICI(HSCB)</v>
      </c>
      <c r="AS957" s="174">
        <f>[4]SayfaKAY!AJ351</f>
        <v>1</v>
      </c>
      <c r="AT957" s="175" t="str">
        <f>[4]SayfaKAY!AM351</f>
        <v/>
      </c>
      <c r="AU957" s="176" t="str">
        <f>[4]SayfaKAY!AL351</f>
        <v/>
      </c>
      <c r="AV957" s="176" t="str">
        <f>[4]SayfaKAY!AP351</f>
        <v/>
      </c>
      <c r="AW957" s="177" t="str">
        <f>[4]SayfaKAY!AT351</f>
        <v/>
      </c>
      <c r="AX957" s="194">
        <f t="shared" si="633"/>
        <v>4058.9999999769498</v>
      </c>
      <c r="AY957" s="168"/>
      <c r="AZ957" s="167"/>
      <c r="BA957" s="113"/>
      <c r="BB957" s="171" t="str">
        <f>IF($AQ$1="X", IF(AND(G957&gt;=$AS$1,G957&lt;=$AT$1),IF(P957&lt;&gt;"D(Arıza Değil)",AC957,0), IF(AND(G957&gt;=$AU$1,G957&lt;=$AV$1),IF(P957&lt;&gt;"D(Arıza Değil)",AC957,0), "")), "")</f>
        <v/>
      </c>
      <c r="BC957" s="114"/>
      <c r="BD957" s="114"/>
      <c r="BE957" s="114"/>
      <c r="BF957" s="114"/>
      <c r="BG957" s="114"/>
      <c r="BH957" s="114" t="str">
        <f>IFERROR(FRACAS!AN354, "Hata Var")</f>
        <v/>
      </c>
      <c r="BI957" s="114"/>
      <c r="BJ957" s="114"/>
      <c r="BK957" s="105" t="str">
        <f>[4]SayfaKAY!AW351</f>
        <v/>
      </c>
      <c r="BL957" s="105" t="str">
        <f>[4]SayfaKAY!V351</f>
        <v>MEDCOM SP. Z O.O.</v>
      </c>
      <c r="BM957" s="114"/>
      <c r="BN957" s="171" t="str">
        <f t="shared" si="634"/>
        <v>x yok</v>
      </c>
      <c r="BO957" s="171" t="str">
        <f t="shared" si="635"/>
        <v>aynı gün giderilen arıza</v>
      </c>
      <c r="BP957" s="171" t="str">
        <f t="shared" si="636"/>
        <v>aynı gün giderilen arıza</v>
      </c>
      <c r="BQ957" s="226">
        <f t="shared" si="637"/>
        <v>69.000000046798959</v>
      </c>
      <c r="BR957" s="226">
        <f t="shared" si="638"/>
        <v>299.99999995110556</v>
      </c>
      <c r="BS957" s="226">
        <f t="shared" si="639"/>
        <v>368.99999999790452</v>
      </c>
      <c r="BT957" s="114"/>
      <c r="BU957" s="242"/>
      <c r="BV957" s="233">
        <f t="shared" si="640"/>
        <v>11</v>
      </c>
      <c r="BW957" s="226" t="str">
        <f t="shared" si="641"/>
        <v>Evet, çakışma var</v>
      </c>
      <c r="BX957" s="229"/>
      <c r="BY957" s="247">
        <f t="shared" si="642"/>
        <v>4.7916666699165944E-2</v>
      </c>
      <c r="BZ957" s="247">
        <f t="shared" si="643"/>
        <v>0.20833333329937886</v>
      </c>
      <c r="CA957" s="247">
        <f t="shared" si="644"/>
        <v>0.25624999999854481</v>
      </c>
      <c r="CB957" s="213"/>
      <c r="CC957" s="211"/>
      <c r="CD957" s="196"/>
      <c r="CE957" s="213">
        <v>350</v>
      </c>
      <c r="CF957" s="182">
        <f t="shared" si="645"/>
        <v>45474.368750000001</v>
      </c>
      <c r="CG957" s="182">
        <f t="shared" si="646"/>
        <v>45474.625</v>
      </c>
      <c r="CH957" s="196"/>
      <c r="CI957" s="196"/>
      <c r="CJ957" s="196"/>
      <c r="CK957" s="196">
        <f t="shared" si="647"/>
        <v>0.20833333329937886</v>
      </c>
      <c r="CL957" s="196">
        <f t="shared" si="648"/>
        <v>4.7916666699165944E-2</v>
      </c>
      <c r="CM957" s="196">
        <f t="shared" si="649"/>
        <v>0.25624999999854481</v>
      </c>
      <c r="CN957" s="114"/>
      <c r="CO957" s="115">
        <f t="shared" si="650"/>
        <v>368.99999999790452</v>
      </c>
      <c r="CP957" s="116">
        <f t="shared" si="651"/>
        <v>12.499999997962732</v>
      </c>
      <c r="CQ957" s="117">
        <f t="shared" si="652"/>
        <v>0.36875000000145519</v>
      </c>
      <c r="CR957" s="117">
        <f t="shared" si="653"/>
        <v>45474.416666666701</v>
      </c>
      <c r="CS957" s="117">
        <f t="shared" si="654"/>
        <v>45474.625</v>
      </c>
      <c r="CT957" s="118">
        <f t="shared" si="655"/>
        <v>65482629.000000045</v>
      </c>
      <c r="CU957" s="118">
        <f t="shared" si="656"/>
        <v>299.99999995110556</v>
      </c>
      <c r="CV957" s="118">
        <f t="shared" si="657"/>
        <v>65482929</v>
      </c>
      <c r="CW957" s="119">
        <f t="shared" si="658"/>
        <v>0.9999954186533111</v>
      </c>
    </row>
    <row r="958" spans="1:101" ht="118.5" customHeight="1" x14ac:dyDescent="0.3">
      <c r="A958" s="160" t="str">
        <f>[4]SayfaKAY!C221</f>
        <v>KAY5+6</v>
      </c>
      <c r="B958" s="104" t="str">
        <f>[4]SayfaKAY!D221</f>
        <v>3882(11)</v>
      </c>
      <c r="C958" s="105" t="str">
        <f>[4]SayfaKAY!E221</f>
        <v>MA</v>
      </c>
      <c r="D958" s="105">
        <f>[4]SayfaKAY!F221</f>
        <v>6300</v>
      </c>
      <c r="E958" s="106" t="str">
        <f>[4]SayfaKAY!G221</f>
        <v>BOZ-KAY5+6-FF-220</v>
      </c>
      <c r="F958" s="134">
        <f t="shared" si="619"/>
        <v>45473</v>
      </c>
      <c r="G958" s="135">
        <f t="shared" si="620"/>
        <v>0.13402777779992903</v>
      </c>
      <c r="H958" s="235">
        <f>[4]SayfaKAY!H221</f>
        <v>45473.1340277778</v>
      </c>
      <c r="I958" s="104" t="str">
        <f>[4]SayfaKAY!I221</f>
        <v>Hat/Line</v>
      </c>
      <c r="J958" s="103" t="str">
        <f>IF([4]SayfaKAY!J221="","",IF([4]SayfaKAY!J221="Müşteri","Notified by Customer","Notified by Bozankaya"))</f>
        <v>Notified by Customer</v>
      </c>
      <c r="K958" s="103" t="e">
        <f>VLOOKUP([4]SayfaKAY!L221,#REF!,2,FALSE)</f>
        <v>#REF!</v>
      </c>
      <c r="L958" s="165" t="str">
        <f>[4]SayfaKAY!X221</f>
        <v>NSC TEKNOLOJİ ve İNŞAAT LTD.ŞTİ.</v>
      </c>
      <c r="M958" s="107" t="str">
        <f t="shared" si="621"/>
        <v>KAY5+6-BOZ-KAY5+6-FF-220</v>
      </c>
      <c r="N958" s="105" t="str">
        <f>[4]SayfaKAY!M221</f>
        <v>Kameralar çalışmıyor</v>
      </c>
      <c r="O958" s="166" t="str">
        <f>[4]SayfaKAY!P221</f>
        <v>C-Uyarı, sürüş devamlılığı</v>
      </c>
      <c r="P958" s="166" t="str">
        <f>[4]SayfaKAY!Q221</f>
        <v>C(Sisteme etki etmeyen arıza)</v>
      </c>
      <c r="Q958" s="166" t="str">
        <f>[4]SayfaKAY!R221</f>
        <v>N.A(Yaralanma yok)</v>
      </c>
      <c r="R958" s="132" t="str" cm="1">
        <f t="array" ref="R958">IF([4]SayfaKAY!U221="","",_xlfn.IFS([4]SayfaKAY!U221="Bozankaya","Bozankaya",[4]SayfaKAY!U221="Müşteri","Customer",[4]SayfaKAY!U221="Tedarikçi","Equipment Supplier"))</f>
        <v>Equipment Supplier</v>
      </c>
      <c r="S958" s="204" t="str">
        <f>[4]SayfaKAY!N221</f>
        <v>Kontrol edildi sorun görülmedi</v>
      </c>
      <c r="T958" s="133" t="str">
        <f>[4]SayfaKAY!AD221</f>
        <v>*Ekipman tamir edilecek</v>
      </c>
      <c r="U958" s="132" t="str">
        <f>[4]SayfaKAY!W221</f>
        <v>Evet</v>
      </c>
      <c r="V958" s="108">
        <f>[4]SayfaKAY!AZ221</f>
        <v>1</v>
      </c>
      <c r="W958" s="136">
        <f t="shared" si="622"/>
        <v>45473</v>
      </c>
      <c r="X958" s="137" t="str">
        <f t="shared" si="623"/>
        <v>05:30</v>
      </c>
      <c r="Y958" s="235">
        <f>[4]SayfaKAY!AE221</f>
        <v>45473.229166666701</v>
      </c>
      <c r="Z958" s="109">
        <f t="shared" si="624"/>
        <v>45473</v>
      </c>
      <c r="AA958" s="110" t="str">
        <f t="shared" si="625"/>
        <v>09:00</v>
      </c>
      <c r="AB958" s="182">
        <f>[4]SayfaKAY!BA221</f>
        <v>45473.375</v>
      </c>
      <c r="AC958" s="257">
        <f t="shared" si="626"/>
        <v>346.9999999681022</v>
      </c>
      <c r="AD958" s="111">
        <f t="shared" si="627"/>
        <v>45473</v>
      </c>
      <c r="AE958" s="111" t="str">
        <f t="shared" si="628"/>
        <v>09:00</v>
      </c>
      <c r="AF958" s="235">
        <f>[4]SayfaKAY!BA221</f>
        <v>45473.375</v>
      </c>
      <c r="AG958" s="179" t="str">
        <f>[4]SayfaKAY!S221</f>
        <v>(I) İlk Defa Karşılaşılan Arıza</v>
      </c>
      <c r="AH958" s="178" t="str">
        <f t="shared" si="629"/>
        <v>Bu Arıza Aracın Servise Verilmesine Engel Değil</v>
      </c>
      <c r="AI958" s="163" t="str">
        <f>[4]SayfaKAY!AV221</f>
        <v/>
      </c>
      <c r="AJ958" s="164" t="str">
        <f t="shared" si="630"/>
        <v/>
      </c>
      <c r="AK958" s="164" t="str">
        <f t="shared" si="631"/>
        <v/>
      </c>
      <c r="AL958" s="112" t="str">
        <f>[4]SayfaKAY!AX221</f>
        <v/>
      </c>
      <c r="AM958" s="257" cm="1">
        <f t="array" ref="AM958">IFERROR(IF(AND(P958&lt;&gt;"D(Arıza Değil)",AH958="Bu Arıza Aracın Servise Verilmesine Engel Değil"),
IF(Z958-F958&gt;0,(AB958-Y958)*24*60,
IF(OR(AND(G958&gt;$AS$1,G958&lt;$AT$1),AND(G958&gt;$AU$1,G958&lt;$AV$1)),
(AF958-H958)*24*60,     BH:BH0)),        AN958),0)</f>
        <v>0</v>
      </c>
      <c r="AN958" s="257">
        <f t="shared" si="632"/>
        <v>346.9999999681022</v>
      </c>
      <c r="AO958" s="174" t="str">
        <f>[4]SayfaKAY!AG221</f>
        <v>NSC</v>
      </c>
      <c r="AP958" s="174" t="str">
        <f>[4]SayfaKAY!AI221</f>
        <v>E810-7145</v>
      </c>
      <c r="AQ958" s="174" t="str">
        <f>[4]SayfaKAY!AQ221</f>
        <v/>
      </c>
      <c r="AR958" s="174" t="str">
        <f>[4]SayfaKAY!AH221</f>
        <v>CCTV EKRANI</v>
      </c>
      <c r="AS958" s="174">
        <f>[4]SayfaKAY!AJ221</f>
        <v>1</v>
      </c>
      <c r="AT958" s="175" t="str">
        <f>[4]SayfaKAY!AM221</f>
        <v/>
      </c>
      <c r="AU958" s="176" t="str">
        <f>[4]SayfaKAY!AL221</f>
        <v/>
      </c>
      <c r="AV958" s="176" t="str">
        <f>[4]SayfaKAY!AP221</f>
        <v/>
      </c>
      <c r="AW958" s="177" t="str">
        <f>[4]SayfaKAY!AT221</f>
        <v/>
      </c>
      <c r="AX958" s="194">
        <f t="shared" si="633"/>
        <v>3816.9999996491242</v>
      </c>
      <c r="AY958" s="168"/>
      <c r="AZ958" s="167"/>
      <c r="BA958" s="113"/>
      <c r="BB958" s="171" t="str">
        <f>IF($AQ$1="X", IF(AND(G958&gt;=$AS$1,G958&lt;=$AT$1),IF(P958&lt;&gt;"D(Arıza Değil)",AC958,0), IF(AND(G958&gt;=$AU$1,G958&lt;=$AV$1),IF(P958&lt;&gt;"D(Arıza Değil)",AC958,0), "")), "")</f>
        <v/>
      </c>
      <c r="BC958" s="114"/>
      <c r="BD958" s="114"/>
      <c r="BE958" s="114"/>
      <c r="BF958" s="114"/>
      <c r="BG958" s="114"/>
      <c r="BH958" s="114" t="str">
        <f>IFERROR(FRACAS!AN224, "Hata Var")</f>
        <v/>
      </c>
      <c r="BI958" s="114"/>
      <c r="BJ958" s="114"/>
      <c r="BK958" s="105" t="str">
        <f>[4]SayfaKAY!AW221</f>
        <v/>
      </c>
      <c r="BL958" s="105" t="str">
        <f>[4]SayfaKAY!V221</f>
        <v>NSC</v>
      </c>
      <c r="BM958" s="114"/>
      <c r="BN958" s="171" t="str">
        <f t="shared" si="634"/>
        <v>x yok</v>
      </c>
      <c r="BO958" s="171" t="b">
        <f t="shared" si="635"/>
        <v>0</v>
      </c>
      <c r="BP958" s="171" t="b">
        <f t="shared" si="636"/>
        <v>0</v>
      </c>
      <c r="BQ958" s="226">
        <f t="shared" si="637"/>
        <v>137.00000001699664</v>
      </c>
      <c r="BR958" s="226">
        <f t="shared" si="638"/>
        <v>209.99999995110556</v>
      </c>
      <c r="BS958" s="226">
        <f t="shared" si="639"/>
        <v>346.9999999681022</v>
      </c>
      <c r="BT958" s="114"/>
      <c r="BU958" s="242"/>
      <c r="BV958" s="233">
        <f t="shared" si="640"/>
        <v>3</v>
      </c>
      <c r="BW958" s="226" t="str">
        <f t="shared" si="641"/>
        <v>Evet, çakışma var</v>
      </c>
      <c r="BX958" s="229"/>
      <c r="BY958" s="247">
        <f t="shared" si="642"/>
        <v>9.5138888900692109E-2</v>
      </c>
      <c r="BZ958" s="247">
        <f t="shared" si="643"/>
        <v>0.14583333329937886</v>
      </c>
      <c r="CA958" s="247">
        <f t="shared" si="644"/>
        <v>0.24097222220007097</v>
      </c>
      <c r="CB958" s="213"/>
      <c r="CC958" s="211"/>
      <c r="CD958" s="196"/>
      <c r="CE958" s="213">
        <v>220</v>
      </c>
      <c r="CF958" s="182">
        <f t="shared" si="645"/>
        <v>45473.1340277778</v>
      </c>
      <c r="CG958" s="182">
        <f t="shared" si="646"/>
        <v>45473.375</v>
      </c>
      <c r="CH958" s="196"/>
      <c r="CI958" s="196"/>
      <c r="CJ958" s="196"/>
      <c r="CK958" s="196">
        <f t="shared" si="647"/>
        <v>0.14583333329937886</v>
      </c>
      <c r="CL958" s="196">
        <f t="shared" si="648"/>
        <v>9.5138888900692109E-2</v>
      </c>
      <c r="CM958" s="196">
        <f t="shared" si="649"/>
        <v>0.24097222220007097</v>
      </c>
      <c r="CN958" s="114"/>
      <c r="CO958" s="115">
        <f t="shared" si="650"/>
        <v>346.9999999681022</v>
      </c>
      <c r="CP958" s="116">
        <f t="shared" si="651"/>
        <v>8.7499999979627319</v>
      </c>
      <c r="CQ958" s="117">
        <f t="shared" si="652"/>
        <v>0.13402777779992903</v>
      </c>
      <c r="CR958" s="117">
        <f t="shared" si="653"/>
        <v>45473.229166666701</v>
      </c>
      <c r="CS958" s="117">
        <f t="shared" si="654"/>
        <v>45473.375</v>
      </c>
      <c r="CT958" s="118">
        <f t="shared" si="655"/>
        <v>65481257.000000015</v>
      </c>
      <c r="CU958" s="118">
        <f t="shared" si="656"/>
        <v>209.99999995110556</v>
      </c>
      <c r="CV958" s="118">
        <f t="shared" si="657"/>
        <v>65481466.99999997</v>
      </c>
      <c r="CW958" s="119">
        <f t="shared" si="658"/>
        <v>0.99999679298571675</v>
      </c>
    </row>
    <row r="959" spans="1:101" ht="118.5" customHeight="1" x14ac:dyDescent="0.3">
      <c r="A959" s="160" t="str">
        <f>[4]SayfaKAY!C222</f>
        <v>KAY5+6</v>
      </c>
      <c r="B959" s="104" t="str">
        <f>[4]SayfaKAY!D222</f>
        <v>3879(8)</v>
      </c>
      <c r="C959" s="105" t="str">
        <f>[4]SayfaKAY!E222</f>
        <v>MA</v>
      </c>
      <c r="D959" s="105">
        <f>[4]SayfaKAY!F222</f>
        <v>32000</v>
      </c>
      <c r="E959" s="106" t="str">
        <f>[4]SayfaKAY!G222</f>
        <v>BOZ-KAY5+6-FF-221</v>
      </c>
      <c r="F959" s="193">
        <f t="shared" si="619"/>
        <v>45473</v>
      </c>
      <c r="G959" s="135">
        <f t="shared" si="620"/>
        <v>0.50208333329646848</v>
      </c>
      <c r="H959" s="235">
        <f>[4]SayfaKAY!H222</f>
        <v>45473.502083333296</v>
      </c>
      <c r="I959" s="104" t="str">
        <f>[4]SayfaKAY!I222</f>
        <v>Hat/Line</v>
      </c>
      <c r="J959" s="103" t="str">
        <f>IF([4]SayfaKAY!J222="","",IF([4]SayfaKAY!J222="Müşteri","Notified by Customer","Notified by Bozankaya"))</f>
        <v>Notified by Customer</v>
      </c>
      <c r="K959" s="103" t="e">
        <f>VLOOKUP([4]SayfaKAY!L222,#REF!,2,FALSE)</f>
        <v>#REF!</v>
      </c>
      <c r="L959" s="165" t="str">
        <f>[4]SayfaKAY!X222</f>
        <v>MEDCOM SP. Z O.O.</v>
      </c>
      <c r="M959" s="107" t="str">
        <f t="shared" si="621"/>
        <v>KAY5+6-BOZ-KAY5+6-FF-221</v>
      </c>
      <c r="N959" s="105" t="str">
        <f>[4]SayfaKAY!M222</f>
        <v>Araç ilk arızasını esentepe bölgesinde vermiştir.HSCB ışığı komple gittiği bilgisi geldi.Araç iki kez resetlendikten sonra düzeldi.Sakarya kavşakta tekrar arıza verdi.Sakarya peronda yolcu tahliyesi yapıldı.Araç cebe alındı.İldem 15:50 seferi organize arası sefer iptali</v>
      </c>
      <c r="O959" s="166" t="str">
        <f>[4]SayfaKAY!P222</f>
        <v>A-Sürüşü engeller</v>
      </c>
      <c r="P959" s="166" t="str">
        <f>[4]SayfaKAY!Q222</f>
        <v>A(Hareket etmeyi engelleyen arıza)</v>
      </c>
      <c r="Q959" s="166" t="str">
        <f>[4]SayfaKAY!R222</f>
        <v>N.A(Yaralanma yok)</v>
      </c>
      <c r="R959" s="132" t="str" cm="1">
        <f t="array" ref="R959">IF([4]SayfaKAY!U222="","",_xlfn.IFS([4]SayfaKAY!U222="Bozankaya","Bozankaya",[4]SayfaKAY!U222="Müşteri","Customer",[4]SayfaKAY!U222="Tedarikçi","Equipment Supplier"))</f>
        <v>Equipment Supplier</v>
      </c>
      <c r="S959" s="204" t="str">
        <f>[4]SayfaKAY!N222</f>
        <v>Arıza 3877 nolu aracın arızasıdır.3879 nolu araçta arıza yoktur.</v>
      </c>
      <c r="T959" s="133" t="str">
        <f>[4]SayfaKAY!AD222</f>
        <v>*Arıza çözülecek</v>
      </c>
      <c r="U959" s="132" t="str">
        <f>[4]SayfaKAY!W222</f>
        <v>Evet</v>
      </c>
      <c r="V959" s="108">
        <f>[4]SayfaKAY!AZ222</f>
        <v>1</v>
      </c>
      <c r="W959" s="136">
        <f t="shared" si="622"/>
        <v>45473</v>
      </c>
      <c r="X959" s="137" t="str">
        <f t="shared" si="623"/>
        <v>12:30</v>
      </c>
      <c r="Y959" s="235">
        <f>[4]SayfaKAY!AE222</f>
        <v>45473.520833333299</v>
      </c>
      <c r="Z959" s="192">
        <f t="shared" si="624"/>
        <v>45473</v>
      </c>
      <c r="AA959" s="110" t="str">
        <f t="shared" si="625"/>
        <v>14:00</v>
      </c>
      <c r="AB959" s="182">
        <f>[4]SayfaKAY!BA222</f>
        <v>45473.583333333299</v>
      </c>
      <c r="AC959" s="257">
        <f t="shared" si="626"/>
        <v>117.00000000419095</v>
      </c>
      <c r="AD959" s="111">
        <f t="shared" si="627"/>
        <v>45473</v>
      </c>
      <c r="AE959" s="111" t="str">
        <f t="shared" si="628"/>
        <v>14:00</v>
      </c>
      <c r="AF959" s="235">
        <f>[4]SayfaKAY!BA222</f>
        <v>45473.583333333299</v>
      </c>
      <c r="AG959" s="179" t="str">
        <f>[4]SayfaKAY!S222</f>
        <v>(I) İlk Defa Karşılaşılan Arıza</v>
      </c>
      <c r="AH959" s="178" t="str">
        <f t="shared" si="629"/>
        <v>Bu Arıza Aracın Servise Verilmesine Engel</v>
      </c>
      <c r="AI959" s="163" t="str">
        <f>[4]SayfaKAY!AV222</f>
        <v/>
      </c>
      <c r="AJ959" s="164" t="str">
        <f t="shared" si="630"/>
        <v/>
      </c>
      <c r="AK959" s="164" t="str">
        <f t="shared" si="631"/>
        <v/>
      </c>
      <c r="AL959" s="112" t="str">
        <f>[4]SayfaKAY!AX222</f>
        <v/>
      </c>
      <c r="AM959" s="257" cm="1">
        <f t="array" ref="AM959">IFERROR(IF(AND(P959&lt;&gt;"D(Arıza Değil)",AH959="Bu Arıza Aracın Servise Verilmesine Engel Değil"),
IF(Z959-F959&gt;0,(AB959-Y959)*24*60,
IF(OR(AND(G959&gt;$AS$1,G959&lt;$AT$1),AND(G959&gt;$AU$1,G959&lt;$AV$1)),
(AF959-H959)*24*60,     BH:BH0)),        AN959),0)</f>
        <v>117.00000000419095</v>
      </c>
      <c r="AN959" s="257">
        <f t="shared" si="632"/>
        <v>117.00000000419095</v>
      </c>
      <c r="AO959" s="174" t="str">
        <f>[4]SayfaKAY!AG222</f>
        <v>Medcom</v>
      </c>
      <c r="AP959" s="174" t="str">
        <f>[4]SayfaKAY!AI222</f>
        <v>P620-7023</v>
      </c>
      <c r="AQ959" s="174" t="str">
        <f>[4]SayfaKAY!AQ222</f>
        <v/>
      </c>
      <c r="AR959" s="174" t="str">
        <f>[4]SayfaKAY!AH222</f>
        <v>COMBO KUTUSU (+LHD) MEDCOM</v>
      </c>
      <c r="AS959" s="174" t="str">
        <f>[4]SayfaKAY!AJ222</f>
        <v/>
      </c>
      <c r="AT959" s="175" t="str">
        <f>[4]SayfaKAY!AM222</f>
        <v/>
      </c>
      <c r="AU959" s="176" t="str">
        <f>[4]SayfaKAY!AL222</f>
        <v/>
      </c>
      <c r="AV959" s="176" t="str">
        <f>[4]SayfaKAY!AP222</f>
        <v/>
      </c>
      <c r="AW959" s="177" t="str">
        <f>[4]SayfaKAY!AT222</f>
        <v/>
      </c>
      <c r="AX959" s="194">
        <f t="shared" si="633"/>
        <v>1287.0000000461005</v>
      </c>
      <c r="AY959" s="168"/>
      <c r="AZ959" s="167"/>
      <c r="BA959" s="113"/>
      <c r="BB959" s="171"/>
      <c r="BC959" s="114"/>
      <c r="BD959" s="114"/>
      <c r="BE959" s="114"/>
      <c r="BF959" s="114"/>
      <c r="BG959" s="114"/>
      <c r="BH959" s="114" t="str">
        <f>IFERROR(FRACAS!AN225, "Hata Var")</f>
        <v/>
      </c>
      <c r="BI959" s="114"/>
      <c r="BJ959" s="114"/>
      <c r="BK959" s="105" t="str">
        <f>[4]SayfaKAY!AW222</f>
        <v/>
      </c>
      <c r="BL959" s="105" t="str">
        <f>[4]SayfaKAY!V222</f>
        <v>Bozankaya</v>
      </c>
      <c r="BM959" s="114"/>
      <c r="BN959" s="171" t="str">
        <f t="shared" si="634"/>
        <v>x yok</v>
      </c>
      <c r="BO959" s="171" t="b">
        <f t="shared" si="635"/>
        <v>0</v>
      </c>
      <c r="BP959" s="171" t="b">
        <f t="shared" si="636"/>
        <v>0</v>
      </c>
      <c r="BQ959" s="226">
        <f t="shared" si="637"/>
        <v>27.000000004190952</v>
      </c>
      <c r="BR959" s="226">
        <f t="shared" si="638"/>
        <v>90</v>
      </c>
      <c r="BS959" s="226">
        <f t="shared" si="639"/>
        <v>117.00000000419095</v>
      </c>
      <c r="BT959" s="114"/>
      <c r="BU959" s="242"/>
      <c r="BV959" s="233">
        <f t="shared" si="640"/>
        <v>11</v>
      </c>
      <c r="BW959" s="226" t="str">
        <f t="shared" si="641"/>
        <v>Evet, çakışma var</v>
      </c>
      <c r="BX959" s="229"/>
      <c r="BY959" s="247">
        <f t="shared" si="642"/>
        <v>1.8750000002910383E-2</v>
      </c>
      <c r="BZ959" s="247">
        <f t="shared" si="643"/>
        <v>6.25E-2</v>
      </c>
      <c r="CA959" s="247">
        <f t="shared" si="644"/>
        <v>8.1250000002910383E-2</v>
      </c>
      <c r="CB959" s="213"/>
      <c r="CC959" s="211"/>
      <c r="CD959" s="196"/>
      <c r="CE959" s="213">
        <v>221</v>
      </c>
      <c r="CF959" s="182">
        <f t="shared" si="645"/>
        <v>45473.502083333296</v>
      </c>
      <c r="CG959" s="182">
        <f t="shared" si="646"/>
        <v>45473.583333333299</v>
      </c>
      <c r="CH959" s="196"/>
      <c r="CI959" s="196"/>
      <c r="CJ959" s="196"/>
      <c r="CK959" s="196">
        <f t="shared" si="647"/>
        <v>6.25E-2</v>
      </c>
      <c r="CL959" s="196">
        <f t="shared" si="648"/>
        <v>1.8750000002910383E-2</v>
      </c>
      <c r="CM959" s="196">
        <f t="shared" si="649"/>
        <v>8.1250000002910383E-2</v>
      </c>
      <c r="CN959" s="114"/>
      <c r="CO959" s="115">
        <f t="shared" si="650"/>
        <v>117.00000000419095</v>
      </c>
      <c r="CP959" s="116">
        <f t="shared" si="651"/>
        <v>3.75</v>
      </c>
      <c r="CQ959" s="117">
        <f t="shared" si="652"/>
        <v>0.50208333329646848</v>
      </c>
      <c r="CR959" s="117">
        <f t="shared" si="653"/>
        <v>45473.520833333299</v>
      </c>
      <c r="CS959" s="117">
        <f t="shared" si="654"/>
        <v>45473.583333333299</v>
      </c>
      <c r="CT959" s="118">
        <f t="shared" si="655"/>
        <v>65481147.000000007</v>
      </c>
      <c r="CU959" s="118">
        <f t="shared" si="656"/>
        <v>90</v>
      </c>
      <c r="CV959" s="118">
        <f t="shared" si="657"/>
        <v>65481237.000000007</v>
      </c>
      <c r="CW959" s="119">
        <f t="shared" si="658"/>
        <v>0.99999862556047925</v>
      </c>
    </row>
    <row r="960" spans="1:101" ht="118.5" customHeight="1" x14ac:dyDescent="0.3">
      <c r="A960" s="160" t="str">
        <f>[4]SayfaKAY!C352</f>
        <v>KAY5+6</v>
      </c>
      <c r="B960" s="104" t="str">
        <f>[4]SayfaKAY!D352</f>
        <v>3874(3)</v>
      </c>
      <c r="C960" s="105" t="str">
        <f>[4]SayfaKAY!E352</f>
        <v>RA</v>
      </c>
      <c r="D960" s="105">
        <f>[4]SayfaKAY!F352</f>
        <v>73269</v>
      </c>
      <c r="E960" s="106" t="str">
        <f>[4]SayfaKAY!G352</f>
        <v>BOZ-KAY5+6-FF-351</v>
      </c>
      <c r="F960" s="193">
        <f t="shared" si="619"/>
        <v>45472</v>
      </c>
      <c r="G960" s="135">
        <f t="shared" si="620"/>
        <v>0.52430555559840286</v>
      </c>
      <c r="H960" s="235">
        <f>[4]SayfaKAY!H352</f>
        <v>45472.524305555598</v>
      </c>
      <c r="I960" s="104" t="str">
        <f>[4]SayfaKAY!I352</f>
        <v>Hat/Line</v>
      </c>
      <c r="J960" s="103" t="str">
        <f>IF([4]SayfaKAY!J352="","",IF([4]SayfaKAY!J352="Müşteri","Notified by Customer","Notified by Bozankaya"))</f>
        <v>Notified by Customer</v>
      </c>
      <c r="K960" s="103" t="e">
        <f>VLOOKUP([4]SayfaKAY!L352,#REF!,2,FALSE)</f>
        <v>#REF!</v>
      </c>
      <c r="L960" s="165" t="str">
        <f>[4]SayfaKAY!X352</f>
        <v>ELTESAN ELEKTRO MEKANİK SOĞUTMA SAN</v>
      </c>
      <c r="M960" s="107" t="str">
        <f t="shared" si="621"/>
        <v>KAY5+6-BOZ-KAY5+6-FF-351</v>
      </c>
      <c r="N960" s="105" t="str">
        <f>[4]SayfaKAY!M352</f>
        <v>RA KLİMA ÇALIŞMIYOR.</v>
      </c>
      <c r="O960" s="166" t="str">
        <f>[4]SayfaKAY!P352</f>
        <v>C-Uyarı, sürüş devamlılığı</v>
      </c>
      <c r="P960" s="166" t="str">
        <f>[4]SayfaKAY!Q352</f>
        <v>B(Servisten çekmeye etki eden arıza)</v>
      </c>
      <c r="Q960" s="166" t="str">
        <f>[4]SayfaKAY!R352</f>
        <v>N.A(Yaralanma yok)</v>
      </c>
      <c r="R960" s="132" t="str" cm="1">
        <f t="array" ref="R960">IF([4]SayfaKAY!U352="","",_xlfn.IFS([4]SayfaKAY!U352="Bozankaya","Bozankaya",[4]SayfaKAY!U352="Müşteri","Customer",[4]SayfaKAY!U352="Tedarikçi","Equipment Supplier"))</f>
        <v>Equipment Supplier</v>
      </c>
      <c r="S960" s="204" t="str">
        <f>[4]SayfaKAY!N352</f>
        <v>RA KLİMA ARIZASI KONTROL EDİLDİ. RA, RB'YE GÖRE SICAKTI. SİGORTADAN RESETLENDİ ARIZA DEVAMLILIĞI YOK.</v>
      </c>
      <c r="T960" s="133" t="str">
        <f>[4]SayfaKAY!AD352</f>
        <v>*Arıza çözülecek</v>
      </c>
      <c r="U960" s="132" t="str">
        <f>[4]SayfaKAY!W352</f>
        <v>Evet</v>
      </c>
      <c r="V960" s="108">
        <f>[4]SayfaKAY!AZ352</f>
        <v>1</v>
      </c>
      <c r="W960" s="136">
        <f t="shared" si="622"/>
        <v>45472</v>
      </c>
      <c r="X960" s="137" t="str">
        <f t="shared" si="623"/>
        <v>13:00</v>
      </c>
      <c r="Y960" s="235">
        <f>[4]SayfaKAY!AE352</f>
        <v>45472.541666666701</v>
      </c>
      <c r="Z960" s="192">
        <f t="shared" si="624"/>
        <v>45472</v>
      </c>
      <c r="AA960" s="110" t="str">
        <f t="shared" si="625"/>
        <v>14:00</v>
      </c>
      <c r="AB960" s="182">
        <f>[4]SayfaKAY!BA352</f>
        <v>45472.583333333299</v>
      </c>
      <c r="AC960" s="257">
        <f t="shared" si="626"/>
        <v>84.999999889405444</v>
      </c>
      <c r="AD960" s="111">
        <f t="shared" si="627"/>
        <v>45472</v>
      </c>
      <c r="AE960" s="111" t="str">
        <f t="shared" si="628"/>
        <v>14:00</v>
      </c>
      <c r="AF960" s="235">
        <f>[4]SayfaKAY!BA352</f>
        <v>45472.583333333299</v>
      </c>
      <c r="AG960" s="179" t="str">
        <f>[4]SayfaKAY!S352</f>
        <v>(III) Farklı Araçlarda Tekrarlayan Arıza</v>
      </c>
      <c r="AH960" s="178" t="str">
        <f t="shared" si="629"/>
        <v>Bu Arıza Aracın Servise Verilmesine Engel</v>
      </c>
      <c r="AI960" s="163" t="str">
        <f>[4]SayfaKAY!AV352</f>
        <v/>
      </c>
      <c r="AJ960" s="164" t="str">
        <f t="shared" si="630"/>
        <v/>
      </c>
      <c r="AK960" s="164" t="str">
        <f t="shared" si="631"/>
        <v/>
      </c>
      <c r="AL960" s="112" t="str">
        <f>[4]SayfaKAY!AX352</f>
        <v/>
      </c>
      <c r="AM960" s="257" cm="1">
        <f t="array" ref="AM960">IFERROR(IF(AND(P960&lt;&gt;"D(Arıza Değil)",AH960="Bu Arıza Aracın Servise Verilmesine Engel Değil"),
IF(Z960-F960&gt;0,(AB960-Y960)*24*60,
IF(OR(AND(G960&gt;$AS$1,G960&lt;$AT$1),AND(G960&gt;$AU$1,G960&lt;$AV$1)),
(AF960-H960)*24*60,     BH:BH0)),        AN960),0)</f>
        <v>84.999999889405444</v>
      </c>
      <c r="AN960" s="257">
        <f t="shared" si="632"/>
        <v>84.999999889405444</v>
      </c>
      <c r="AO960" s="174" t="str">
        <f>[4]SayfaKAY!AG352</f>
        <v>Eltesan</v>
      </c>
      <c r="AP960" s="174" t="str">
        <f>[4]SayfaKAY!AI352</f>
        <v>H500-7240</v>
      </c>
      <c r="AQ960" s="174" t="str">
        <f>[4]SayfaKAY!AQ352</f>
        <v/>
      </c>
      <c r="AR960" s="174" t="str">
        <f>[4]SayfaKAY!AH352</f>
        <v>KLIMA UNITESİ /Eltesan/Hispacold 41,5 kW</v>
      </c>
      <c r="AS960" s="174">
        <f>[4]SayfaKAY!AJ352</f>
        <v>1</v>
      </c>
      <c r="AT960" s="175" t="str">
        <f>[4]SayfaKAY!AM352</f>
        <v/>
      </c>
      <c r="AU960" s="176" t="str">
        <f>[4]SayfaKAY!AL352</f>
        <v/>
      </c>
      <c r="AV960" s="176" t="str">
        <f>[4]SayfaKAY!AP352</f>
        <v/>
      </c>
      <c r="AW960" s="177" t="str">
        <f>[4]SayfaKAY!AT352</f>
        <v/>
      </c>
      <c r="AX960" s="194">
        <f t="shared" si="633"/>
        <v>934.99999878345989</v>
      </c>
      <c r="AY960" s="168"/>
      <c r="AZ960" s="167"/>
      <c r="BA960" s="113"/>
      <c r="BB960" s="171"/>
      <c r="BC960" s="114"/>
      <c r="BD960" s="114"/>
      <c r="BE960" s="114"/>
      <c r="BF960" s="114"/>
      <c r="BG960" s="114"/>
      <c r="BH960" s="114" t="str">
        <f>IFERROR(FRACAS!AN355, "Hata Var")</f>
        <v/>
      </c>
      <c r="BI960" s="114"/>
      <c r="BJ960" s="114"/>
      <c r="BK960" s="105" t="str">
        <f>[4]SayfaKAY!AW352</f>
        <v/>
      </c>
      <c r="BL960" s="105" t="str">
        <f>[4]SayfaKAY!V352</f>
        <v>ELTESAN ELEKTRO MEKANİK SOĞUTMA SAN</v>
      </c>
      <c r="BM960" s="114"/>
      <c r="BN960" s="171" t="str">
        <f t="shared" si="634"/>
        <v>x yok</v>
      </c>
      <c r="BO960" s="171" t="b">
        <f t="shared" si="635"/>
        <v>0</v>
      </c>
      <c r="BP960" s="171" t="b">
        <f t="shared" si="636"/>
        <v>0</v>
      </c>
      <c r="BQ960" s="226">
        <f t="shared" si="637"/>
        <v>24.999999987194315</v>
      </c>
      <c r="BR960" s="226">
        <f t="shared" si="638"/>
        <v>59.99999990221113</v>
      </c>
      <c r="BS960" s="226">
        <f t="shared" si="639"/>
        <v>84.999999889405444</v>
      </c>
      <c r="BT960" s="114"/>
      <c r="BU960" s="242"/>
      <c r="BV960" s="233">
        <f t="shared" si="640"/>
        <v>8</v>
      </c>
      <c r="BW960" s="226" t="str">
        <f t="shared" si="641"/>
        <v>Evet, çakışma var</v>
      </c>
      <c r="BX960" s="229"/>
      <c r="BY960" s="247">
        <f t="shared" si="642"/>
        <v>1.7361111102218274E-2</v>
      </c>
      <c r="BZ960" s="247">
        <f t="shared" si="643"/>
        <v>4.1666666598757729E-2</v>
      </c>
      <c r="CA960" s="247">
        <f t="shared" si="644"/>
        <v>5.9027777700976003E-2</v>
      </c>
      <c r="CB960" s="213"/>
      <c r="CC960" s="211"/>
      <c r="CD960" s="196"/>
      <c r="CE960" s="213">
        <v>351</v>
      </c>
      <c r="CF960" s="182">
        <f t="shared" si="645"/>
        <v>45472.524305555598</v>
      </c>
      <c r="CG960" s="182">
        <f t="shared" si="646"/>
        <v>45472.583333333299</v>
      </c>
      <c r="CH960" s="196"/>
      <c r="CI960" s="196"/>
      <c r="CJ960" s="196"/>
      <c r="CK960" s="196">
        <f t="shared" si="647"/>
        <v>4.1666666598757729E-2</v>
      </c>
      <c r="CL960" s="196">
        <f t="shared" si="648"/>
        <v>1.7361111102218274E-2</v>
      </c>
      <c r="CM960" s="196">
        <f t="shared" si="649"/>
        <v>5.9027777700976003E-2</v>
      </c>
      <c r="CN960" s="114"/>
      <c r="CO960" s="115">
        <f t="shared" si="650"/>
        <v>84.999999889405444</v>
      </c>
      <c r="CP960" s="116">
        <f t="shared" si="651"/>
        <v>2.4999999959254637</v>
      </c>
      <c r="CQ960" s="117">
        <f t="shared" si="652"/>
        <v>0.52430555559840286</v>
      </c>
      <c r="CR960" s="117">
        <f t="shared" si="653"/>
        <v>45472.541666666701</v>
      </c>
      <c r="CS960" s="117">
        <f t="shared" si="654"/>
        <v>45472.583333333299</v>
      </c>
      <c r="CT960" s="118">
        <f t="shared" si="655"/>
        <v>65479704.999999985</v>
      </c>
      <c r="CU960" s="118">
        <f t="shared" si="656"/>
        <v>59.99999990221113</v>
      </c>
      <c r="CV960" s="118">
        <f t="shared" si="657"/>
        <v>65479764.999999888</v>
      </c>
      <c r="CW960" s="119">
        <f t="shared" si="658"/>
        <v>0.99999908368638912</v>
      </c>
    </row>
    <row r="961" spans="1:101" ht="118.5" customHeight="1" x14ac:dyDescent="0.3">
      <c r="A961" s="160" t="str">
        <f>[4]SayfaKAY!C220</f>
        <v>KAY5+6</v>
      </c>
      <c r="B961" s="104" t="str">
        <f>[4]SayfaKAY!D220</f>
        <v>3874(3)</v>
      </c>
      <c r="C961" s="105" t="str">
        <f>[4]SayfaKAY!E220</f>
        <v>MA</v>
      </c>
      <c r="D961" s="105">
        <f>[4]SayfaKAY!F220</f>
        <v>72100</v>
      </c>
      <c r="E961" s="106" t="str">
        <f>[4]SayfaKAY!G220</f>
        <v>BOZ-KAY5+6-FF-219</v>
      </c>
      <c r="F961" s="193">
        <f t="shared" si="619"/>
        <v>45471</v>
      </c>
      <c r="G961" s="135">
        <f t="shared" si="620"/>
        <v>0.33333333329937886</v>
      </c>
      <c r="H961" s="235">
        <f>[4]SayfaKAY!H220</f>
        <v>45471.333333333299</v>
      </c>
      <c r="I961" s="104" t="str">
        <f>[4]SayfaKAY!I220</f>
        <v>Hat/Line</v>
      </c>
      <c r="J961" s="103" t="str">
        <f>IF([4]SayfaKAY!J220="","",IF([4]SayfaKAY!J220="Müşteri","Notified by Customer","Notified by Bozankaya"))</f>
        <v>Notified by Customer</v>
      </c>
      <c r="K961" s="103" t="e">
        <f>VLOOKUP([4]SayfaKAY!L220,#REF!,2,FALSE)</f>
        <v>#REF!</v>
      </c>
      <c r="L961" s="165" t="str">
        <f>[4]SayfaKAY!X220</f>
        <v>TURCK OTOMASYON TİC. LTD.ŞTİ.</v>
      </c>
      <c r="M961" s="107" t="str">
        <f t="shared" si="621"/>
        <v>KAY5+6-BOZ-KAY5+6-FF-219</v>
      </c>
      <c r="N961" s="105" t="str">
        <f>[4]SayfaKAY!M220</f>
        <v>2 VE 7 NUMARALI KAPILARIN BUZZER ÇALIŞMIYOR</v>
      </c>
      <c r="O961" s="166" t="str">
        <f>[4]SayfaKAY!P220</f>
        <v>C-Uyarı, sürüş devamlılığı</v>
      </c>
      <c r="P961" s="166" t="str">
        <f>[4]SayfaKAY!Q220</f>
        <v>C(Sisteme etki etmeyen arıza)</v>
      </c>
      <c r="Q961" s="166" t="str">
        <f>[4]SayfaKAY!R220</f>
        <v>N.A(Yaralanma yok)</v>
      </c>
      <c r="R961" s="132" t="str" cm="1">
        <f t="array" ref="R961">IF([4]SayfaKAY!U220="","",_xlfn.IFS([4]SayfaKAY!U220="Bozankaya","Bozankaya",[4]SayfaKAY!U220="Müşteri","Customer",[4]SayfaKAY!U220="Tedarikçi","Equipment Supplier"))</f>
        <v>Equipment Supplier</v>
      </c>
      <c r="S961" s="204" t="str">
        <f>[4]SayfaKAY!N220</f>
        <v>BUZZER DEĞİŞİMİ YAPILDI</v>
      </c>
      <c r="T961" s="133" t="str">
        <f>[4]SayfaKAY!AD220</f>
        <v>*Ekipman tamir edilecek</v>
      </c>
      <c r="U961" s="132" t="str">
        <f>[4]SayfaKAY!W220</f>
        <v>Evet</v>
      </c>
      <c r="V961" s="108">
        <f>[4]SayfaKAY!AZ220</f>
        <v>1</v>
      </c>
      <c r="W961" s="136">
        <f t="shared" si="622"/>
        <v>45471</v>
      </c>
      <c r="X961" s="137" t="str">
        <f t="shared" si="623"/>
        <v>09:00</v>
      </c>
      <c r="Y961" s="235">
        <f>[4]SayfaKAY!AE220</f>
        <v>45471.375</v>
      </c>
      <c r="Z961" s="192">
        <f t="shared" si="624"/>
        <v>45471</v>
      </c>
      <c r="AA961" s="110" t="str">
        <f t="shared" si="625"/>
        <v>12:00</v>
      </c>
      <c r="AB961" s="182">
        <f>[4]SayfaKAY!BA220</f>
        <v>45471.5</v>
      </c>
      <c r="AC961" s="257">
        <f t="shared" si="626"/>
        <v>240.00000004889444</v>
      </c>
      <c r="AD961" s="111">
        <f t="shared" si="627"/>
        <v>45471</v>
      </c>
      <c r="AE961" s="111" t="str">
        <f t="shared" si="628"/>
        <v>12:00</v>
      </c>
      <c r="AF961" s="235">
        <f>[4]SayfaKAY!BA220</f>
        <v>45471.5</v>
      </c>
      <c r="AG961" s="179" t="str">
        <f>[4]SayfaKAY!S220</f>
        <v>(II) Aynı Araçta Tekrarlayan Arıza</v>
      </c>
      <c r="AH961" s="178" t="str">
        <f t="shared" si="629"/>
        <v>Bu Arıza Aracın Servise Verilmesine Engel Değil</v>
      </c>
      <c r="AI961" s="163" t="str">
        <f>[4]SayfaKAY!AV220</f>
        <v/>
      </c>
      <c r="AJ961" s="164" t="str">
        <f t="shared" si="630"/>
        <v/>
      </c>
      <c r="AK961" s="164" t="str">
        <f t="shared" si="631"/>
        <v/>
      </c>
      <c r="AL961" s="112" t="str">
        <f>[4]SayfaKAY!AX220</f>
        <v/>
      </c>
      <c r="AM961" s="257" cm="1">
        <f t="array" ref="AM961">IFERROR(IF(AND(P961&lt;&gt;"D(Arıza Değil)",AH961="Bu Arıza Aracın Servise Verilmesine Engel Değil"),
IF(Z961-F961&gt;0,(AB961-Y961)*24*60,
IF(OR(AND(G961&gt;$AS$1,G961&lt;$AT$1),AND(G961&gt;$AU$1,G961&lt;$AV$1)),
(AF961-H961)*24*60,     BH:BH0)),        AN961),0)</f>
        <v>240.00000004889444</v>
      </c>
      <c r="AN961" s="257">
        <f t="shared" si="632"/>
        <v>240.00000004889444</v>
      </c>
      <c r="AO961" s="174" t="str">
        <f>[4]SayfaKAY!AG220</f>
        <v>TURCK OTOMASYON</v>
      </c>
      <c r="AP961" s="174" t="str">
        <f>[4]SayfaKAY!AI220</f>
        <v>M110-7057</v>
      </c>
      <c r="AQ961" s="174" t="str">
        <f>[4]SayfaKAY!AQ220</f>
        <v/>
      </c>
      <c r="AR961" s="174" t="str">
        <f>[4]SayfaKAY!AH220</f>
        <v>SESLI UYARI CIHAZI</v>
      </c>
      <c r="AS961" s="174">
        <f>[4]SayfaKAY!AJ220</f>
        <v>2</v>
      </c>
      <c r="AT961" s="175" t="str">
        <f>[4]SayfaKAY!AM220</f>
        <v/>
      </c>
      <c r="AU961" s="176" t="str">
        <f>[4]SayfaKAY!AL220</f>
        <v/>
      </c>
      <c r="AV961" s="176" t="str">
        <f>[4]SayfaKAY!AP220</f>
        <v/>
      </c>
      <c r="AW961" s="177" t="str">
        <f>[4]SayfaKAY!AT220</f>
        <v/>
      </c>
      <c r="AX961" s="194">
        <f t="shared" si="633"/>
        <v>2640.0000005378388</v>
      </c>
      <c r="AY961" s="168"/>
      <c r="AZ961" s="167"/>
      <c r="BA961" s="113"/>
      <c r="BB961" s="171"/>
      <c r="BC961" s="114"/>
      <c r="BD961" s="114"/>
      <c r="BE961" s="114"/>
      <c r="BF961" s="114"/>
      <c r="BG961" s="114"/>
      <c r="BH961" s="114" t="str">
        <f>IFERROR(FRACAS!AN223, "Hata Var")</f>
        <v/>
      </c>
      <c r="BI961" s="114"/>
      <c r="BJ961" s="114"/>
      <c r="BK961" s="105" t="str">
        <f>[4]SayfaKAY!AW220</f>
        <v/>
      </c>
      <c r="BL961" s="105" t="str">
        <f>[4]SayfaKAY!V220</f>
        <v>TSL</v>
      </c>
      <c r="BM961" s="114"/>
      <c r="BN961" s="171" t="str">
        <f t="shared" si="634"/>
        <v>x yok</v>
      </c>
      <c r="BO961" s="171" t="str">
        <f t="shared" si="635"/>
        <v>aynı gün giderilen arıza</v>
      </c>
      <c r="BP961" s="171" t="str">
        <f t="shared" si="636"/>
        <v>aynı gün giderilen arıza</v>
      </c>
      <c r="BQ961" s="226">
        <f t="shared" si="637"/>
        <v>60.000000048894435</v>
      </c>
      <c r="BR961" s="226">
        <f t="shared" si="638"/>
        <v>180</v>
      </c>
      <c r="BS961" s="226">
        <f t="shared" si="639"/>
        <v>240.00000004889444</v>
      </c>
      <c r="BT961" s="114"/>
      <c r="BU961" s="242"/>
      <c r="BV961" s="233">
        <f t="shared" si="640"/>
        <v>9</v>
      </c>
      <c r="BW961" s="226" t="str">
        <f t="shared" si="641"/>
        <v>Evet, çakışma var</v>
      </c>
      <c r="BX961" s="229"/>
      <c r="BY961" s="247">
        <f t="shared" si="642"/>
        <v>4.1666666700621136E-2</v>
      </c>
      <c r="BZ961" s="247">
        <f t="shared" si="643"/>
        <v>0.125</v>
      </c>
      <c r="CA961" s="247">
        <f t="shared" si="644"/>
        <v>0.16666666670062114</v>
      </c>
      <c r="CB961" s="213"/>
      <c r="CC961" s="211"/>
      <c r="CD961" s="196"/>
      <c r="CE961" s="213">
        <v>219</v>
      </c>
      <c r="CF961" s="182">
        <f t="shared" si="645"/>
        <v>45471.333333333299</v>
      </c>
      <c r="CG961" s="182">
        <f t="shared" si="646"/>
        <v>45471.5</v>
      </c>
      <c r="CH961" s="196"/>
      <c r="CI961" s="196"/>
      <c r="CJ961" s="196"/>
      <c r="CK961" s="196">
        <f t="shared" si="647"/>
        <v>0.125</v>
      </c>
      <c r="CL961" s="196">
        <f t="shared" si="648"/>
        <v>4.1666666700621136E-2</v>
      </c>
      <c r="CM961" s="196">
        <f t="shared" si="649"/>
        <v>0.16666666670062114</v>
      </c>
      <c r="CN961" s="114"/>
      <c r="CO961" s="115">
        <f t="shared" si="650"/>
        <v>240.00000004889444</v>
      </c>
      <c r="CP961" s="116">
        <f t="shared" si="651"/>
        <v>7.5</v>
      </c>
      <c r="CQ961" s="117">
        <f t="shared" si="652"/>
        <v>0.33333333329937886</v>
      </c>
      <c r="CR961" s="117">
        <f t="shared" si="653"/>
        <v>45471.375</v>
      </c>
      <c r="CS961" s="117">
        <f t="shared" si="654"/>
        <v>45471.5</v>
      </c>
      <c r="CT961" s="118">
        <f t="shared" si="655"/>
        <v>65478300.000000052</v>
      </c>
      <c r="CU961" s="118">
        <f t="shared" si="656"/>
        <v>180</v>
      </c>
      <c r="CV961" s="118">
        <f t="shared" si="657"/>
        <v>65478480.000000052</v>
      </c>
      <c r="CW961" s="119">
        <f t="shared" si="658"/>
        <v>0.99999725100521575</v>
      </c>
    </row>
    <row r="962" spans="1:101" ht="118.5" customHeight="1" x14ac:dyDescent="0.3">
      <c r="A962" s="160" t="str">
        <f>[4]SayfaKAY!C377</f>
        <v>KAY5+6</v>
      </c>
      <c r="B962" s="104" t="str">
        <f>[4]SayfaKAY!D377</f>
        <v>3881(10)</v>
      </c>
      <c r="C962" s="105" t="str">
        <f>[4]SayfaKAY!E377</f>
        <v>RA , RB</v>
      </c>
      <c r="D962" s="105">
        <f>[4]SayfaKAY!F377</f>
        <v>19103</v>
      </c>
      <c r="E962" s="106" t="str">
        <f>[4]SayfaKAY!G377</f>
        <v>BOZ-KAY5+6-FF-376</v>
      </c>
      <c r="F962" s="134">
        <f t="shared" si="619"/>
        <v>45471</v>
      </c>
      <c r="G962" s="135">
        <f t="shared" si="620"/>
        <v>0.60763888889778173</v>
      </c>
      <c r="H962" s="235">
        <f>[4]SayfaKAY!H377</f>
        <v>45471.607638888898</v>
      </c>
      <c r="I962" s="104" t="str">
        <f>[4]SayfaKAY!I377</f>
        <v>Hat/Line</v>
      </c>
      <c r="J962" s="103" t="str">
        <f>IF([4]SayfaKAY!J377="","",IF([4]SayfaKAY!J377="Müşteri","Notified by Customer","Notified by Bozankaya"))</f>
        <v>Notified by Customer</v>
      </c>
      <c r="K962" s="103" t="e">
        <f>VLOOKUP([4]SayfaKAY!L377,#REF!,2,FALSE)</f>
        <v>#REF!</v>
      </c>
      <c r="L962" s="165" t="str">
        <f>[4]SayfaKAY!X377</f>
        <v>ELTESAN ELEKTRO MEKANİK SOĞUTMA SAN</v>
      </c>
      <c r="M962" s="107" t="str">
        <f t="shared" si="621"/>
        <v>KAY5+6-BOZ-KAY5+6-FF-376</v>
      </c>
      <c r="N962" s="105" t="str">
        <f>[4]SayfaKAY!M377</f>
        <v>YOLCU BÖLÜMÜ SICAK</v>
      </c>
      <c r="O962" s="166" t="str">
        <f>[4]SayfaKAY!P377</f>
        <v>D-Arıza değil</v>
      </c>
      <c r="P962" s="166" t="str">
        <f>[4]SayfaKAY!Q377</f>
        <v>B(Servisten çekmeye etki eden arıza)</v>
      </c>
      <c r="Q962" s="166" t="str">
        <f>[4]SayfaKAY!R377</f>
        <v>N.A(Yaralanma yok)</v>
      </c>
      <c r="R962" s="132" t="str" cm="1">
        <f t="array" ref="R962">IF([4]SayfaKAY!U377="","",_xlfn.IFS([4]SayfaKAY!U377="Bozankaya","Bozankaya",[4]SayfaKAY!U377="Müşteri","Customer",[4]SayfaKAY!U377="Tedarikçi","Equipment Supplier"))</f>
        <v>Equipment Supplier</v>
      </c>
      <c r="S962" s="204" t="str">
        <f>[4]SayfaKAY!N377</f>
        <v>MASTERCARD ÜNİTESİ RESETLENDİ. YOLCU SICAKLIĞI MİNİMUM SEVİYEYE ALINDI. TEST YAPILDI SORUN GÖRÜLMEDİ.</v>
      </c>
      <c r="T962" s="133" t="str">
        <f>[4]SayfaKAY!AD377</f>
        <v>Yeni yazılım yüklendi</v>
      </c>
      <c r="U962" s="132" t="str">
        <f>[4]SayfaKAY!W377</f>
        <v>Evet</v>
      </c>
      <c r="V962" s="108">
        <f>[4]SayfaKAY!AZ377</f>
        <v>2</v>
      </c>
      <c r="W962" s="136">
        <f t="shared" si="622"/>
        <v>45472</v>
      </c>
      <c r="X962" s="137" t="str">
        <f t="shared" si="623"/>
        <v>05:00</v>
      </c>
      <c r="Y962" s="235">
        <f>[4]SayfaKAY!AE377</f>
        <v>45472.208333333299</v>
      </c>
      <c r="Z962" s="109">
        <f t="shared" si="624"/>
        <v>45472</v>
      </c>
      <c r="AA962" s="110" t="str">
        <f t="shared" si="625"/>
        <v>08:00</v>
      </c>
      <c r="AB962" s="182">
        <f>[4]SayfaKAY!BA377</f>
        <v>45472.333333333299</v>
      </c>
      <c r="AC962" s="257">
        <f t="shared" si="626"/>
        <v>1044.9999999382999</v>
      </c>
      <c r="AD962" s="111">
        <f t="shared" si="627"/>
        <v>45472</v>
      </c>
      <c r="AE962" s="111" t="str">
        <f t="shared" si="628"/>
        <v>08:00</v>
      </c>
      <c r="AF962" s="235">
        <f>[4]SayfaKAY!BA377</f>
        <v>45472.333333333299</v>
      </c>
      <c r="AG962" s="179" t="str">
        <f>[4]SayfaKAY!S377</f>
        <v>(III) Farklı Araçlarda Tekrarlayan Arıza</v>
      </c>
      <c r="AH962" s="178" t="str">
        <f t="shared" si="629"/>
        <v>Bu Arıza Aracın Servise Verilmesine Engel</v>
      </c>
      <c r="AI962" s="163" t="str">
        <f>[4]SayfaKAY!AV377</f>
        <v/>
      </c>
      <c r="AJ962" s="164" t="str">
        <f t="shared" si="630"/>
        <v/>
      </c>
      <c r="AK962" s="164" t="str">
        <f t="shared" si="631"/>
        <v/>
      </c>
      <c r="AL962" s="112" t="str">
        <f>[4]SayfaKAY!AX377</f>
        <v/>
      </c>
      <c r="AM962" s="257" cm="1">
        <f t="array" ref="AM962">IFERROR(IF(AND(P962&lt;&gt;"D(Arıza Değil)",AH962="Bu Arıza Aracın Servise Verilmesine Engel Değil"),
IF(Z962-F962&gt;0,(AB962-Y962)*24*60,
IF(OR(AND(G962&gt;$AS$1,G962&lt;$AT$1),AND(G962&gt;$AU$1,G962&lt;$AV$1)),
(AF962-H962)*24*60,     BH:BH0)),        AN962),0)</f>
        <v>1044.9999999382999</v>
      </c>
      <c r="AN962" s="257">
        <f t="shared" si="632"/>
        <v>1044.9999999382999</v>
      </c>
      <c r="AO962" s="174" t="str">
        <f>[4]SayfaKAY!AG377</f>
        <v>Eltesan</v>
      </c>
      <c r="AP962" s="174" t="str">
        <f>[4]SayfaKAY!AI377</f>
        <v>H500-7240</v>
      </c>
      <c r="AQ962" s="174" t="str">
        <f>[4]SayfaKAY!AQ377</f>
        <v/>
      </c>
      <c r="AR962" s="174" t="str">
        <f>[4]SayfaKAY!AH377</f>
        <v>KLIMA UNITESİ /Eltesan/Hispacold 41,5 kW</v>
      </c>
      <c r="AS962" s="174">
        <f>[4]SayfaKAY!AJ377</f>
        <v>1</v>
      </c>
      <c r="AT962" s="175" t="str">
        <f>[4]SayfaKAY!AM377</f>
        <v/>
      </c>
      <c r="AU962" s="176" t="str">
        <f>[4]SayfaKAY!AL377</f>
        <v/>
      </c>
      <c r="AV962" s="176" t="str">
        <f>[4]SayfaKAY!AP377</f>
        <v/>
      </c>
      <c r="AW962" s="177" t="str">
        <f>[4]SayfaKAY!AT377</f>
        <v/>
      </c>
      <c r="AX962" s="194">
        <f t="shared" si="633"/>
        <v>22989.999998642597</v>
      </c>
      <c r="AY962" s="168"/>
      <c r="AZ962" s="167"/>
      <c r="BA962" s="113"/>
      <c r="BB962" s="171" t="str">
        <f>IF($AQ$1="X", IF(AND(G962&gt;=$AS$1,G962&lt;=$AT$1),IF(P962&lt;&gt;"D(Arıza Değil)",AC962,0), IF(AND(G962&gt;=$AU$1,G962&lt;=$AV$1),IF(P962&lt;&gt;"D(Arıza Değil)",AC962,0), "")), "")</f>
        <v/>
      </c>
      <c r="BC962" s="114"/>
      <c r="BD962" s="114"/>
      <c r="BE962" s="114"/>
      <c r="BF962" s="114"/>
      <c r="BG962" s="114"/>
      <c r="BH962" s="114" t="str">
        <f>IFERROR(FRACAS!AN380, "Hata Var")</f>
        <v/>
      </c>
      <c r="BI962" s="114"/>
      <c r="BJ962" s="114"/>
      <c r="BK962" s="105" t="str">
        <f>[4]SayfaKAY!AW377</f>
        <v/>
      </c>
      <c r="BL962" s="105" t="str">
        <f>[4]SayfaKAY!V377</f>
        <v>ELTESAN ELEKTRO MEKANİK SOĞUTMA SAN</v>
      </c>
      <c r="BM962" s="114"/>
      <c r="BN962" s="171" t="str">
        <f t="shared" si="634"/>
        <v>x yok</v>
      </c>
      <c r="BO962" s="171" t="str">
        <f t="shared" si="635"/>
        <v>aynı gün giderilen arıza</v>
      </c>
      <c r="BP962" s="171" t="str">
        <f t="shared" si="636"/>
        <v>Bir günden fazla süren arıza</v>
      </c>
      <c r="BQ962" s="226">
        <f t="shared" si="637"/>
        <v>864.99999993829988</v>
      </c>
      <c r="BR962" s="226">
        <f t="shared" si="638"/>
        <v>180</v>
      </c>
      <c r="BS962" s="226">
        <f t="shared" si="639"/>
        <v>1044.9999999382999</v>
      </c>
      <c r="BT962" s="114"/>
      <c r="BU962" s="242"/>
      <c r="BV962" s="233">
        <f t="shared" si="640"/>
        <v>15</v>
      </c>
      <c r="BW962" s="226" t="str">
        <f t="shared" si="641"/>
        <v>Evet, çakışma var</v>
      </c>
      <c r="BX962" s="229"/>
      <c r="BY962" s="247">
        <f t="shared" si="642"/>
        <v>0.60069444440159714</v>
      </c>
      <c r="BZ962" s="247">
        <f t="shared" si="643"/>
        <v>0.125</v>
      </c>
      <c r="CA962" s="247">
        <f t="shared" si="644"/>
        <v>0.72569444440159714</v>
      </c>
      <c r="CB962" s="213"/>
      <c r="CC962" s="211"/>
      <c r="CD962" s="196"/>
      <c r="CE962" s="213">
        <v>376</v>
      </c>
      <c r="CF962" s="182">
        <f t="shared" si="645"/>
        <v>45471.607638888898</v>
      </c>
      <c r="CG962" s="182">
        <f t="shared" si="646"/>
        <v>45472.333333333299</v>
      </c>
      <c r="CH962" s="196"/>
      <c r="CI962" s="196"/>
      <c r="CJ962" s="196"/>
      <c r="CK962" s="196">
        <f t="shared" si="647"/>
        <v>0.125</v>
      </c>
      <c r="CL962" s="196">
        <f t="shared" si="648"/>
        <v>0.60069444440159714</v>
      </c>
      <c r="CM962" s="196">
        <f t="shared" si="649"/>
        <v>0.72569444440159714</v>
      </c>
      <c r="CN962" s="114"/>
      <c r="CO962" s="115">
        <f t="shared" si="650"/>
        <v>1044.9999999382999</v>
      </c>
      <c r="CP962" s="116">
        <f t="shared" si="651"/>
        <v>7.5</v>
      </c>
      <c r="CQ962" s="117">
        <f t="shared" si="652"/>
        <v>0.60763888889778173</v>
      </c>
      <c r="CR962" s="117">
        <f t="shared" si="653"/>
        <v>45472.208333333299</v>
      </c>
      <c r="CS962" s="117">
        <f t="shared" si="654"/>
        <v>45472.333333333299</v>
      </c>
      <c r="CT962" s="118">
        <f t="shared" si="655"/>
        <v>65479104.99999994</v>
      </c>
      <c r="CU962" s="118">
        <f t="shared" si="656"/>
        <v>180</v>
      </c>
      <c r="CV962" s="118">
        <f t="shared" si="657"/>
        <v>65479284.99999994</v>
      </c>
      <c r="CW962" s="119">
        <f t="shared" si="658"/>
        <v>0.99999725103901183</v>
      </c>
    </row>
    <row r="963" spans="1:101" ht="118.5" customHeight="1" x14ac:dyDescent="0.3">
      <c r="A963" s="160" t="str">
        <f>[4]SayfaKAY!C417</f>
        <v>KAY5+6</v>
      </c>
      <c r="B963" s="104" t="str">
        <f>[4]SayfaKAY!D417</f>
        <v>3874(3)</v>
      </c>
      <c r="C963" s="105" t="str">
        <f>[4]SayfaKAY!E417</f>
        <v>RA , RB</v>
      </c>
      <c r="D963" s="105">
        <f>[4]SayfaKAY!F417</f>
        <v>72969</v>
      </c>
      <c r="E963" s="106" t="str">
        <f>[4]SayfaKAY!G417</f>
        <v>BOZ-KAY5+6-FF-416</v>
      </c>
      <c r="F963" s="134">
        <f t="shared" si="619"/>
        <v>45471</v>
      </c>
      <c r="G963" s="135">
        <f t="shared" si="620"/>
        <v>0.29675925929768709</v>
      </c>
      <c r="H963" s="235">
        <f>[4]SayfaKAY!H417</f>
        <v>45471.296759259298</v>
      </c>
      <c r="I963" s="104" t="str">
        <f>[4]SayfaKAY!I417</f>
        <v>Hat/Line</v>
      </c>
      <c r="J963" s="103" t="str">
        <f>IF([4]SayfaKAY!J417="","",IF([4]SayfaKAY!J417="Müşteri","Notified by Customer","Notified by Bozankaya"))</f>
        <v>Notified by Customer</v>
      </c>
      <c r="K963" s="103" t="e">
        <f>VLOOKUP([4]SayfaKAY!L417,#REF!,2,FALSE)</f>
        <v>#REF!</v>
      </c>
      <c r="L963" s="165" t="str">
        <f>[4]SayfaKAY!X417</f>
        <v>ELTESAN ELEKTRO MEKANİK SOĞUTMA SAN</v>
      </c>
      <c r="M963" s="107" t="str">
        <f t="shared" si="621"/>
        <v>KAY5+6-BOZ-KAY5+6-FF-416</v>
      </c>
      <c r="N963" s="105" t="str">
        <f>[4]SayfaKAY!M417</f>
        <v>KLİMA BOZUK.</v>
      </c>
      <c r="O963" s="166" t="str">
        <f>[4]SayfaKAY!P417</f>
        <v>D-Arıza değil</v>
      </c>
      <c r="P963" s="166" t="str">
        <f>[4]SayfaKAY!Q417</f>
        <v>B(Servisten çekmeye etki eden arıza)</v>
      </c>
      <c r="Q963" s="166" t="str">
        <f>[4]SayfaKAY!R417</f>
        <v>N.A(Yaralanma yok)</v>
      </c>
      <c r="R963" s="132" t="str" cm="1">
        <f t="array" ref="R963">IF([4]SayfaKAY!U417="","",_xlfn.IFS([4]SayfaKAY!U417="Bozankaya","Bozankaya",[4]SayfaKAY!U417="Müşteri","Customer",[4]SayfaKAY!U417="Tedarikçi","Equipment Supplier"))</f>
        <v>Equipment Supplier</v>
      </c>
      <c r="S963" s="204" t="str">
        <f>[4]SayfaKAY!N417</f>
        <v>MASTERCARD RESETLENDİ.</v>
      </c>
      <c r="T963" s="133" t="str">
        <f>[4]SayfaKAY!AD417</f>
        <v>*Arıza çözülecek</v>
      </c>
      <c r="U963" s="132" t="str">
        <f>[4]SayfaKAY!W417</f>
        <v>Evet</v>
      </c>
      <c r="V963" s="108">
        <f>[4]SayfaKAY!AZ417</f>
        <v>2</v>
      </c>
      <c r="W963" s="136">
        <f t="shared" si="622"/>
        <v>45471</v>
      </c>
      <c r="X963" s="137" t="str">
        <f t="shared" si="623"/>
        <v>08:00</v>
      </c>
      <c r="Y963" s="235">
        <f>[4]SayfaKAY!AE417</f>
        <v>45471.333333333299</v>
      </c>
      <c r="Z963" s="109">
        <f t="shared" si="624"/>
        <v>45471</v>
      </c>
      <c r="AA963" s="110" t="str">
        <f t="shared" si="625"/>
        <v>11:00</v>
      </c>
      <c r="AB963" s="182">
        <f>[4]SayfaKAY!BA417</f>
        <v>45471.458333333299</v>
      </c>
      <c r="AC963" s="257">
        <f t="shared" si="626"/>
        <v>232.66666656243615</v>
      </c>
      <c r="AD963" s="111">
        <f t="shared" si="627"/>
        <v>45471</v>
      </c>
      <c r="AE963" s="111" t="str">
        <f t="shared" si="628"/>
        <v>11:00</v>
      </c>
      <c r="AF963" s="235">
        <f>[4]SayfaKAY!BA417</f>
        <v>45471.458333333299</v>
      </c>
      <c r="AG963" s="179" t="str">
        <f>[4]SayfaKAY!S417</f>
        <v>(III) Farklı Araçlarda Tekrarlayan Arıza</v>
      </c>
      <c r="AH963" s="178" t="str">
        <f t="shared" si="629"/>
        <v>Bu Arıza Aracın Servise Verilmesine Engel</v>
      </c>
      <c r="AI963" s="163" t="str">
        <f>[4]SayfaKAY!AV417</f>
        <v/>
      </c>
      <c r="AJ963" s="164" t="str">
        <f t="shared" si="630"/>
        <v/>
      </c>
      <c r="AK963" s="164" t="str">
        <f t="shared" si="631"/>
        <v/>
      </c>
      <c r="AL963" s="112" t="str">
        <f>[4]SayfaKAY!AX417</f>
        <v/>
      </c>
      <c r="AM963" s="257" cm="1">
        <f t="array" ref="AM963">IFERROR(IF(AND(P963&lt;&gt;"D(Arıza Değil)",AH963="Bu Arıza Aracın Servise Verilmesine Engel Değil"),
IF(Z963-F963&gt;0,(AB963-Y963)*24*60,
IF(OR(AND(G963&gt;$AS$1,G963&lt;$AT$1),AND(G963&gt;$AU$1,G963&lt;$AV$1)),
(AF963-H963)*24*60,     BH:BH0)),        AN963),0)</f>
        <v>232.66666656243615</v>
      </c>
      <c r="AN963" s="257">
        <f t="shared" si="632"/>
        <v>232.66666656243615</v>
      </c>
      <c r="AO963" s="174" t="str">
        <f>[4]SayfaKAY!AG417</f>
        <v>Eltesan</v>
      </c>
      <c r="AP963" s="174" t="str">
        <f>[4]SayfaKAY!AI417</f>
        <v>H500-7240</v>
      </c>
      <c r="AQ963" s="174" t="str">
        <f>[4]SayfaKAY!AQ417</f>
        <v/>
      </c>
      <c r="AR963" s="174" t="str">
        <f>[4]SayfaKAY!AH417</f>
        <v>KLIMA UNITESİ /Eltesan/Hispacold 41,5 kW</v>
      </c>
      <c r="AS963" s="174">
        <f>[4]SayfaKAY!AJ417</f>
        <v>1</v>
      </c>
      <c r="AT963" s="175" t="str">
        <f>[4]SayfaKAY!AM417</f>
        <v/>
      </c>
      <c r="AU963" s="176" t="str">
        <f>[4]SayfaKAY!AL417</f>
        <v/>
      </c>
      <c r="AV963" s="176" t="str">
        <f>[4]SayfaKAY!AP417</f>
        <v/>
      </c>
      <c r="AW963" s="177" t="str">
        <f>[4]SayfaKAY!AT417</f>
        <v/>
      </c>
      <c r="AX963" s="194">
        <f t="shared" si="633"/>
        <v>5118.6666643735953</v>
      </c>
      <c r="AY963" s="168"/>
      <c r="AZ963" s="167"/>
      <c r="BA963" s="113"/>
      <c r="BB963" s="171" t="str">
        <f>IF($AQ$1="X", IF(AND(G963&gt;=$AS$1,G963&lt;=$AT$1),IF(P963&lt;&gt;"D(Arıza Değil)",AC963,0), IF(AND(G963&gt;=$AU$1,G963&lt;=$AV$1),IF(P963&lt;&gt;"D(Arıza Değil)",AC963,0), "")), "")</f>
        <v/>
      </c>
      <c r="BC963" s="114"/>
      <c r="BD963" s="114"/>
      <c r="BE963" s="114"/>
      <c r="BF963" s="114"/>
      <c r="BG963" s="114"/>
      <c r="BH963" s="114" t="str">
        <f>IFERROR(FRACAS!AN420, "Hata Var")</f>
        <v/>
      </c>
      <c r="BI963" s="114"/>
      <c r="BJ963" s="114"/>
      <c r="BK963" s="105" t="str">
        <f>[4]SayfaKAY!AW417</f>
        <v/>
      </c>
      <c r="BL963" s="105" t="str">
        <f>[4]SayfaKAY!V417</f>
        <v>ELTESAN ELEKTRO MEKANİK SOĞUTMA SAN</v>
      </c>
      <c r="BM963" s="114"/>
      <c r="BN963" s="171" t="str">
        <f t="shared" si="634"/>
        <v>x yok</v>
      </c>
      <c r="BO963" s="171" t="str">
        <f t="shared" si="635"/>
        <v>aynı gün giderilen arıza</v>
      </c>
      <c r="BP963" s="171" t="str">
        <f t="shared" si="636"/>
        <v>aynı gün giderilen arıza</v>
      </c>
      <c r="BQ963" s="226">
        <f t="shared" si="637"/>
        <v>52.666666562436149</v>
      </c>
      <c r="BR963" s="226">
        <f t="shared" si="638"/>
        <v>180</v>
      </c>
      <c r="BS963" s="226">
        <f t="shared" si="639"/>
        <v>232.66666656243615</v>
      </c>
      <c r="BT963" s="114"/>
      <c r="BU963" s="242"/>
      <c r="BV963" s="233">
        <f t="shared" si="640"/>
        <v>9</v>
      </c>
      <c r="BW963" s="226" t="str">
        <f t="shared" si="641"/>
        <v>Evet, çakışma var</v>
      </c>
      <c r="BX963" s="229"/>
      <c r="BY963" s="247">
        <f t="shared" si="642"/>
        <v>3.657407400169177E-2</v>
      </c>
      <c r="BZ963" s="247">
        <f t="shared" si="643"/>
        <v>0.125</v>
      </c>
      <c r="CA963" s="247">
        <f t="shared" si="644"/>
        <v>0.16157407400169177</v>
      </c>
      <c r="CB963" s="213"/>
      <c r="CC963" s="211"/>
      <c r="CD963" s="196"/>
      <c r="CE963" s="213">
        <v>416</v>
      </c>
      <c r="CF963" s="182">
        <f t="shared" si="645"/>
        <v>45471.296759259298</v>
      </c>
      <c r="CG963" s="182">
        <f t="shared" si="646"/>
        <v>45471.458333333299</v>
      </c>
      <c r="CH963" s="196"/>
      <c r="CI963" s="196"/>
      <c r="CJ963" s="196"/>
      <c r="CK963" s="196">
        <f t="shared" si="647"/>
        <v>0.125</v>
      </c>
      <c r="CL963" s="196">
        <f t="shared" si="648"/>
        <v>3.657407400169177E-2</v>
      </c>
      <c r="CM963" s="196">
        <f t="shared" si="649"/>
        <v>0.16157407400169177</v>
      </c>
      <c r="CN963" s="114"/>
      <c r="CO963" s="115">
        <f t="shared" si="650"/>
        <v>232.66666656243615</v>
      </c>
      <c r="CP963" s="116">
        <f t="shared" si="651"/>
        <v>7.5</v>
      </c>
      <c r="CQ963" s="117">
        <f t="shared" si="652"/>
        <v>0.29675925929768709</v>
      </c>
      <c r="CR963" s="117">
        <f t="shared" si="653"/>
        <v>45471.333333333299</v>
      </c>
      <c r="CS963" s="117">
        <f t="shared" si="654"/>
        <v>45471.458333333299</v>
      </c>
      <c r="CT963" s="118">
        <f t="shared" si="655"/>
        <v>65478292.66666656</v>
      </c>
      <c r="CU963" s="118">
        <f t="shared" si="656"/>
        <v>180</v>
      </c>
      <c r="CV963" s="118">
        <f t="shared" si="657"/>
        <v>65478472.66666656</v>
      </c>
      <c r="CW963" s="119">
        <f t="shared" si="658"/>
        <v>0.99999725100490788</v>
      </c>
    </row>
    <row r="964" spans="1:101" ht="118.5" customHeight="1" x14ac:dyDescent="0.3">
      <c r="A964" s="160" t="str">
        <f>[4]SayfaKAY!C504</f>
        <v>KAY5+6</v>
      </c>
      <c r="B964" s="104" t="str">
        <f>[4]SayfaKAY!D504</f>
        <v>3881(10)</v>
      </c>
      <c r="C964" s="105" t="str">
        <f>[4]SayfaKAY!E504</f>
        <v>MA</v>
      </c>
      <c r="D964" s="105">
        <f>[4]SayfaKAY!F504</f>
        <v>31125</v>
      </c>
      <c r="E964" s="106" t="str">
        <f>[4]SayfaKAY!G504</f>
        <v>BOZ-KAY5+6-FF-503</v>
      </c>
      <c r="F964" s="193">
        <f t="shared" si="619"/>
        <v>45471</v>
      </c>
      <c r="G964" s="135">
        <f t="shared" si="620"/>
        <v>0.60763888889778173</v>
      </c>
      <c r="H964" s="235">
        <f>[4]SayfaKAY!H504</f>
        <v>45471.607638888898</v>
      </c>
      <c r="I964" s="104" t="str">
        <f>[4]SayfaKAY!I504</f>
        <v>Hat/Line</v>
      </c>
      <c r="J964" s="103" t="str">
        <f>IF([4]SayfaKAY!J504="","",IF([4]SayfaKAY!J504="Müşteri","Notified by Customer","Notified by Bozankaya"))</f>
        <v>Notified by Customer</v>
      </c>
      <c r="K964" s="103" t="e">
        <f>VLOOKUP([4]SayfaKAY!L504,#REF!,2,FALSE)</f>
        <v>#REF!</v>
      </c>
      <c r="L964" s="165" t="str">
        <f>[4]SayfaKAY!X504</f>
        <v>ELTESAN ELEKTRO MEKANİK SOĞUTMA SAN</v>
      </c>
      <c r="M964" s="107" t="str">
        <f t="shared" si="621"/>
        <v>KAY5+6-BOZ-KAY5+6-FF-503</v>
      </c>
      <c r="N964" s="105" t="str">
        <f>[4]SayfaKAY!M504</f>
        <v>Yolcu bölümü sıcak</v>
      </c>
      <c r="O964" s="166" t="str">
        <f>[4]SayfaKAY!P504</f>
        <v>D-Arıza değil</v>
      </c>
      <c r="P964" s="166" t="str">
        <f>[4]SayfaKAY!Q504</f>
        <v>B(Servisten çekmeye etki eden arıza)</v>
      </c>
      <c r="Q964" s="166" t="str">
        <f>[4]SayfaKAY!R504</f>
        <v>N.A(Yaralanma yok)</v>
      </c>
      <c r="R964" s="132" t="str" cm="1">
        <f t="array" ref="R964">IF([4]SayfaKAY!U504="","",_xlfn.IFS([4]SayfaKAY!U504="Bozankaya","Bozankaya",[4]SayfaKAY!U504="Müşteri","Customer",[4]SayfaKAY!U504="Tedarikçi","Equipment Supplier"))</f>
        <v>Equipment Supplier</v>
      </c>
      <c r="S964" s="204" t="str">
        <f>[4]SayfaKAY!N504</f>
        <v>Mastercard ünitesi resetlendi. Yolcu sıcaklığı minimum seviyeye alındı. Test yapıldı. Sorun görülmedi.</v>
      </c>
      <c r="T964" s="133" t="str">
        <f>[4]SayfaKAY!AD504</f>
        <v>*Arıza çözülecek</v>
      </c>
      <c r="U964" s="132" t="str">
        <f>[4]SayfaKAY!W504</f>
        <v>Evet</v>
      </c>
      <c r="V964" s="108">
        <f>[4]SayfaKAY!AZ504</f>
        <v>1</v>
      </c>
      <c r="W964" s="136">
        <f t="shared" si="622"/>
        <v>45471</v>
      </c>
      <c r="X964" s="137" t="str">
        <f t="shared" si="623"/>
        <v>14:40</v>
      </c>
      <c r="Y964" s="235">
        <f>[4]SayfaKAY!AE504</f>
        <v>45471.611111111102</v>
      </c>
      <c r="Z964" s="192">
        <f t="shared" si="624"/>
        <v>45471</v>
      </c>
      <c r="AA964" s="110" t="str">
        <f t="shared" si="625"/>
        <v>15:30</v>
      </c>
      <c r="AB964" s="182">
        <f>[4]SayfaKAY!BA504</f>
        <v>45471.645833333299</v>
      </c>
      <c r="AC964" s="257">
        <f t="shared" si="626"/>
        <v>54.999999938299879</v>
      </c>
      <c r="AD964" s="111">
        <f t="shared" si="627"/>
        <v>45471</v>
      </c>
      <c r="AE964" s="111" t="str">
        <f t="shared" si="628"/>
        <v>15:30</v>
      </c>
      <c r="AF964" s="235">
        <f>[4]SayfaKAY!BA504</f>
        <v>45471.645833333299</v>
      </c>
      <c r="AG964" s="179" t="str">
        <f>[4]SayfaKAY!S504</f>
        <v>(III) Farklı Araçlarda Tekrarlayan Arıza</v>
      </c>
      <c r="AH964" s="178" t="str">
        <f t="shared" si="629"/>
        <v>Bu Arıza Aracın Servise Verilmesine Engel</v>
      </c>
      <c r="AI964" s="163" t="str">
        <f>[4]SayfaKAY!AV504</f>
        <v/>
      </c>
      <c r="AJ964" s="164" t="str">
        <f t="shared" si="630"/>
        <v/>
      </c>
      <c r="AK964" s="164" t="str">
        <f t="shared" si="631"/>
        <v/>
      </c>
      <c r="AL964" s="112" t="str">
        <f>[4]SayfaKAY!AX504</f>
        <v/>
      </c>
      <c r="AM964" s="257" cm="1">
        <f t="array" ref="AM964">IFERROR(IF(AND(P964&lt;&gt;"D(Arıza Değil)",AH964="Bu Arıza Aracın Servise Verilmesine Engel Değil"),
IF(Z964-F964&gt;0,(AB964-Y964)*24*60,
IF(OR(AND(G964&gt;$AS$1,G964&lt;$AT$1),AND(G964&gt;$AU$1,G964&lt;$AV$1)),
(AF964-H964)*24*60,     BH:BH0)),        AN964),0)</f>
        <v>54.999999938299879</v>
      </c>
      <c r="AN964" s="257">
        <f t="shared" si="632"/>
        <v>54.999999938299879</v>
      </c>
      <c r="AO964" s="174" t="str">
        <f>[4]SayfaKAY!AG504</f>
        <v/>
      </c>
      <c r="AP964" s="174" t="str">
        <f>[4]SayfaKAY!AI504</f>
        <v>H500-7240</v>
      </c>
      <c r="AQ964" s="174" t="str">
        <f>[4]SayfaKAY!AQ504</f>
        <v/>
      </c>
      <c r="AR964" s="174" t="str">
        <f>[4]SayfaKAY!AH504</f>
        <v>KLIMA UNITESİ /Eltesan/Hispacold 41,5 kW</v>
      </c>
      <c r="AS964" s="174">
        <f>[4]SayfaKAY!AJ504</f>
        <v>1</v>
      </c>
      <c r="AT964" s="175" t="str">
        <f>[4]SayfaKAY!AM504</f>
        <v/>
      </c>
      <c r="AU964" s="176" t="str">
        <f>[4]SayfaKAY!AL504</f>
        <v/>
      </c>
      <c r="AV964" s="176" t="str">
        <f>[4]SayfaKAY!AP504</f>
        <v/>
      </c>
      <c r="AW964" s="177" t="str">
        <f>[4]SayfaKAY!AT504</f>
        <v/>
      </c>
      <c r="AX964" s="194">
        <f t="shared" si="633"/>
        <v>604.99999932129867</v>
      </c>
      <c r="AY964" s="168"/>
      <c r="AZ964" s="167"/>
      <c r="BA964" s="113"/>
      <c r="BB964" s="171"/>
      <c r="BC964" s="114"/>
      <c r="BD964" s="114"/>
      <c r="BE964" s="114"/>
      <c r="BF964" s="114"/>
      <c r="BG964" s="114"/>
      <c r="BH964" s="114">
        <f>IFERROR(FRACAS!AN507, "Hata Var")</f>
        <v>1813.9999999722932</v>
      </c>
      <c r="BI964" s="114"/>
      <c r="BJ964" s="114"/>
      <c r="BK964" s="105" t="str">
        <f>[4]SayfaKAY!AW504</f>
        <v/>
      </c>
      <c r="BL964" s="105" t="str">
        <f>[4]SayfaKAY!V504</f>
        <v>ELTESAN ELEKTRO MEKANİK SOĞUTMA SAN</v>
      </c>
      <c r="BM964" s="114"/>
      <c r="BN964" s="171" t="str">
        <f t="shared" si="634"/>
        <v>x yok</v>
      </c>
      <c r="BO964" s="171" t="str">
        <f t="shared" si="635"/>
        <v>aynı gün giderilen arıza</v>
      </c>
      <c r="BP964" s="171" t="str">
        <f t="shared" si="636"/>
        <v>aynı gün giderilen arıza</v>
      </c>
      <c r="BQ964" s="226">
        <f t="shared" si="637"/>
        <v>4.9999999743886292</v>
      </c>
      <c r="BR964" s="226">
        <f t="shared" si="638"/>
        <v>49.99999996391125</v>
      </c>
      <c r="BS964" s="226">
        <f t="shared" si="639"/>
        <v>54.999999938299879</v>
      </c>
      <c r="BT964" s="114"/>
      <c r="BU964" s="242"/>
      <c r="BV964" s="233">
        <f t="shared" si="640"/>
        <v>15</v>
      </c>
      <c r="BW964" s="226" t="str">
        <f t="shared" si="641"/>
        <v>Evet, çakışma var</v>
      </c>
      <c r="BX964" s="229"/>
      <c r="BY964" s="247">
        <f t="shared" si="642"/>
        <v>3.4722222044365481E-3</v>
      </c>
      <c r="BZ964" s="247">
        <f t="shared" si="643"/>
        <v>3.472222219716059E-2</v>
      </c>
      <c r="CA964" s="247">
        <f t="shared" si="644"/>
        <v>3.8194444401597138E-2</v>
      </c>
      <c r="CB964" s="213"/>
      <c r="CC964" s="211"/>
      <c r="CD964" s="196"/>
      <c r="CE964" s="213">
        <v>503</v>
      </c>
      <c r="CF964" s="182">
        <f t="shared" si="645"/>
        <v>45471.607638888898</v>
      </c>
      <c r="CG964" s="182">
        <f t="shared" si="646"/>
        <v>45471.645833333299</v>
      </c>
      <c r="CH964" s="196"/>
      <c r="CI964" s="196"/>
      <c r="CJ964" s="196"/>
      <c r="CK964" s="196">
        <f t="shared" si="647"/>
        <v>3.472222219716059E-2</v>
      </c>
      <c r="CL964" s="196">
        <f t="shared" si="648"/>
        <v>3.4722222044365481E-3</v>
      </c>
      <c r="CM964" s="196">
        <f t="shared" si="649"/>
        <v>3.8194444401597138E-2</v>
      </c>
      <c r="CN964" s="114"/>
      <c r="CO964" s="115">
        <f t="shared" si="650"/>
        <v>54.999999938299879</v>
      </c>
      <c r="CP964" s="116">
        <f t="shared" si="651"/>
        <v>2.0833333318296354</v>
      </c>
      <c r="CQ964" s="117">
        <f t="shared" si="652"/>
        <v>0.60763888889778173</v>
      </c>
      <c r="CR964" s="117">
        <f t="shared" si="653"/>
        <v>45471.611111111102</v>
      </c>
      <c r="CS964" s="117">
        <f t="shared" si="654"/>
        <v>45471.645833333299</v>
      </c>
      <c r="CT964" s="118">
        <f t="shared" si="655"/>
        <v>65478244.999999978</v>
      </c>
      <c r="CU964" s="118">
        <f t="shared" si="656"/>
        <v>49.99999996391125</v>
      </c>
      <c r="CV964" s="118">
        <f t="shared" si="657"/>
        <v>65478294.99999994</v>
      </c>
      <c r="CW964" s="119">
        <f t="shared" si="658"/>
        <v>0.99999923638818078</v>
      </c>
    </row>
    <row r="965" spans="1:101" ht="118.5" customHeight="1" x14ac:dyDescent="0.3">
      <c r="A965" s="160" t="str">
        <f>[4]SayfaKAY!C376</f>
        <v>KAY5+6</v>
      </c>
      <c r="B965" s="104" t="str">
        <f>[4]SayfaKAY!D376</f>
        <v>3875(4)</v>
      </c>
      <c r="C965" s="105" t="str">
        <f>[4]SayfaKAY!E376</f>
        <v>MB</v>
      </c>
      <c r="D965" s="105">
        <f>[4]SayfaKAY!F376</f>
        <v>48027</v>
      </c>
      <c r="E965" s="106" t="str">
        <f>[4]SayfaKAY!G376</f>
        <v>BOZ-KAY5+6-FF-375</v>
      </c>
      <c r="F965" s="193">
        <f t="shared" si="619"/>
        <v>45470</v>
      </c>
      <c r="G965" s="135">
        <f t="shared" si="620"/>
        <v>0.35486111109639751</v>
      </c>
      <c r="H965" s="235">
        <f>[4]SayfaKAY!H376</f>
        <v>45470.354861111096</v>
      </c>
      <c r="I965" s="104" t="str">
        <f>[4]SayfaKAY!I376</f>
        <v>Hat/Line</v>
      </c>
      <c r="J965" s="103" t="str">
        <f>IF([4]SayfaKAY!J376="","",IF([4]SayfaKAY!J376="Müşteri","Notified by Customer","Notified by Bozankaya"))</f>
        <v>Notified by Customer</v>
      </c>
      <c r="K965" s="103" t="e">
        <f>VLOOKUP([4]SayfaKAY!L376,#REF!,2,FALSE)</f>
        <v>#REF!</v>
      </c>
      <c r="L965" s="165" t="str">
        <f>[4]SayfaKAY!X376</f>
        <v>GREBO OTOMOTİV SANAYİ A.Ş</v>
      </c>
      <c r="M965" s="107" t="str">
        <f t="shared" si="621"/>
        <v>KAY5+6-BOZ-KAY5+6-FF-375</v>
      </c>
      <c r="N965" s="105" t="str">
        <f>[4]SayfaKAY!M376</f>
        <v>CB KABİN CAMI ÇATLAK</v>
      </c>
      <c r="O965" s="166" t="str">
        <f>[4]SayfaKAY!P376</f>
        <v>D-Arıza değil</v>
      </c>
      <c r="P965" s="166" t="str">
        <f>[4]SayfaKAY!Q376</f>
        <v>B(Servisten çekmeye etki eden arıza)</v>
      </c>
      <c r="Q965" s="166" t="str">
        <f>[4]SayfaKAY!R376</f>
        <v>N.A(Yaralanma yok)</v>
      </c>
      <c r="R965" s="132" t="str" cm="1">
        <f t="array" ref="R965">IF([4]SayfaKAY!U376="","",_xlfn.IFS([4]SayfaKAY!U376="Bozankaya","Bozankaya",[4]SayfaKAY!U376="Müşteri","Customer",[4]SayfaKAY!U376="Tedarikçi","Equipment Supplier"))</f>
        <v>Bozankaya</v>
      </c>
      <c r="S965" s="204" t="str">
        <f>[4]SayfaKAY!N376</f>
        <v>KABİN KAPISI DEĞİŞTİRİLDİ.</v>
      </c>
      <c r="T965" s="133" t="str">
        <f>[4]SayfaKAY!AD376</f>
        <v/>
      </c>
      <c r="U965" s="132" t="str">
        <f>[4]SayfaKAY!W376</f>
        <v>Evet</v>
      </c>
      <c r="V965" s="108">
        <f>[4]SayfaKAY!AZ376</f>
        <v>3</v>
      </c>
      <c r="W965" s="136">
        <f t="shared" si="622"/>
        <v>45470</v>
      </c>
      <c r="X965" s="137" t="str">
        <f t="shared" si="623"/>
        <v>10:00</v>
      </c>
      <c r="Y965" s="235">
        <f>[4]SayfaKAY!AE376</f>
        <v>45470.416666666701</v>
      </c>
      <c r="Z965" s="192">
        <f t="shared" si="624"/>
        <v>45470</v>
      </c>
      <c r="AA965" s="110" t="str">
        <f t="shared" si="625"/>
        <v>15:00</v>
      </c>
      <c r="AB965" s="182">
        <f>[4]SayfaKAY!BA376</f>
        <v>45470.625</v>
      </c>
      <c r="AC965" s="257">
        <f t="shared" si="626"/>
        <v>389.00000002118759</v>
      </c>
      <c r="AD965" s="111">
        <f t="shared" si="627"/>
        <v>45470</v>
      </c>
      <c r="AE965" s="111" t="str">
        <f t="shared" si="628"/>
        <v>15:00</v>
      </c>
      <c r="AF965" s="235">
        <f>[4]SayfaKAY!BA376</f>
        <v>45470.625</v>
      </c>
      <c r="AG965" s="179" t="str">
        <f>[4]SayfaKAY!S376</f>
        <v>(II) Aynı Araçta Tekrarlayan Arıza</v>
      </c>
      <c r="AH965" s="178" t="str">
        <f t="shared" si="629"/>
        <v>Bu Arıza Aracın Servise Verilmesine Engel</v>
      </c>
      <c r="AI965" s="163" t="str">
        <f>[4]SayfaKAY!AV376</f>
        <v/>
      </c>
      <c r="AJ965" s="164" t="str">
        <f t="shared" si="630"/>
        <v/>
      </c>
      <c r="AK965" s="164" t="str">
        <f t="shared" si="631"/>
        <v/>
      </c>
      <c r="AL965" s="112" t="str">
        <f>[4]SayfaKAY!AX376</f>
        <v/>
      </c>
      <c r="AM965" s="257" cm="1">
        <f t="array" ref="AM965">IFERROR(IF(AND(P965&lt;&gt;"D(Arıza Değil)",AH965="Bu Arıza Aracın Servise Verilmesine Engel Değil"),
IF(Z965-F965&gt;0,(AB965-Y965)*24*60,
IF(OR(AND(G965&gt;$AS$1,G965&lt;$AT$1),AND(G965&gt;$AU$1,G965&lt;$AV$1)),
(AF965-H965)*24*60,     BH:BH0)),        AN965),0)</f>
        <v>389.00000002118759</v>
      </c>
      <c r="AN965" s="257">
        <f t="shared" si="632"/>
        <v>389.00000002118759</v>
      </c>
      <c r="AO965" s="174" t="str">
        <f>[4]SayfaKAY!AG376</f>
        <v>BOZANKAYA</v>
      </c>
      <c r="AP965" s="174" t="str">
        <f>[4]SayfaKAY!AI376</f>
        <v>T110-7047</v>
      </c>
      <c r="AQ965" s="174" t="str">
        <f>[4]SayfaKAY!AQ376</f>
        <v/>
      </c>
      <c r="AR965" s="174" t="str">
        <f>[4]SayfaKAY!AH376</f>
        <v>SURUCU KAPISI KOMPLESI</v>
      </c>
      <c r="AS965" s="174">
        <f>[4]SayfaKAY!AJ376</f>
        <v>1</v>
      </c>
      <c r="AT965" s="175" t="str">
        <f>[4]SayfaKAY!AM376</f>
        <v/>
      </c>
      <c r="AU965" s="176" t="str">
        <f>[4]SayfaKAY!AL376</f>
        <v/>
      </c>
      <c r="AV965" s="176" t="str">
        <f>[4]SayfaKAY!AP376</f>
        <v/>
      </c>
      <c r="AW965" s="177" t="str">
        <f>[4]SayfaKAY!AT376</f>
        <v/>
      </c>
      <c r="AX965" s="194">
        <f t="shared" si="633"/>
        <v>12837.00000069919</v>
      </c>
      <c r="AY965" s="168"/>
      <c r="AZ965" s="167"/>
      <c r="BA965" s="113"/>
      <c r="BB965" s="171"/>
      <c r="BC965" s="114"/>
      <c r="BD965" s="114"/>
      <c r="BE965" s="114"/>
      <c r="BF965" s="114"/>
      <c r="BG965" s="114"/>
      <c r="BH965" s="114" t="str">
        <f>IFERROR(FRACAS!AN379, "Hata Var")</f>
        <v/>
      </c>
      <c r="BI965" s="114"/>
      <c r="BJ965" s="114"/>
      <c r="BK965" s="105" t="str">
        <f>[4]SayfaKAY!AW376</f>
        <v/>
      </c>
      <c r="BL965" s="105" t="str">
        <f>[4]SayfaKAY!V376</f>
        <v>Tasarım</v>
      </c>
      <c r="BM965" s="114"/>
      <c r="BN965" s="171" t="str">
        <f t="shared" si="634"/>
        <v>x yok</v>
      </c>
      <c r="BO965" s="171" t="str">
        <f t="shared" si="635"/>
        <v>aynı gün giderilen arıza</v>
      </c>
      <c r="BP965" s="171" t="str">
        <f t="shared" si="636"/>
        <v>aynı gün giderilen arıza</v>
      </c>
      <c r="BQ965" s="226">
        <f t="shared" si="637"/>
        <v>89.000000070082024</v>
      </c>
      <c r="BR965" s="226">
        <f t="shared" si="638"/>
        <v>299.99999995110556</v>
      </c>
      <c r="BS965" s="226">
        <f t="shared" si="639"/>
        <v>389.00000002118759</v>
      </c>
      <c r="BT965" s="114"/>
      <c r="BU965" s="242"/>
      <c r="BV965" s="233">
        <f t="shared" si="640"/>
        <v>20</v>
      </c>
      <c r="BW965" s="226" t="str">
        <f t="shared" si="641"/>
        <v>Evet, çakışma var</v>
      </c>
      <c r="BX965" s="229"/>
      <c r="BY965" s="247">
        <f t="shared" si="642"/>
        <v>6.1805555604223628E-2</v>
      </c>
      <c r="BZ965" s="247">
        <f t="shared" si="643"/>
        <v>0.20833333329937886</v>
      </c>
      <c r="CA965" s="247">
        <f t="shared" si="644"/>
        <v>0.27013888890360249</v>
      </c>
      <c r="CB965" s="213"/>
      <c r="CC965" s="211"/>
      <c r="CD965" s="196"/>
      <c r="CE965" s="213">
        <v>375</v>
      </c>
      <c r="CF965" s="182">
        <f t="shared" si="645"/>
        <v>45470.354861111096</v>
      </c>
      <c r="CG965" s="182">
        <f t="shared" si="646"/>
        <v>45470.625</v>
      </c>
      <c r="CH965" s="196"/>
      <c r="CI965" s="196"/>
      <c r="CJ965" s="196"/>
      <c r="CK965" s="196">
        <f t="shared" si="647"/>
        <v>0.20833333329937886</v>
      </c>
      <c r="CL965" s="196">
        <f t="shared" si="648"/>
        <v>6.1805555604223628E-2</v>
      </c>
      <c r="CM965" s="196">
        <f t="shared" si="649"/>
        <v>0.27013888890360249</v>
      </c>
      <c r="CN965" s="114"/>
      <c r="CO965" s="115">
        <f t="shared" si="650"/>
        <v>389.00000002118759</v>
      </c>
      <c r="CP965" s="116">
        <f t="shared" si="651"/>
        <v>12.499999997962732</v>
      </c>
      <c r="CQ965" s="117">
        <f t="shared" si="652"/>
        <v>0.35486111109639751</v>
      </c>
      <c r="CR965" s="117">
        <f t="shared" si="653"/>
        <v>45470.416666666701</v>
      </c>
      <c r="CS965" s="117">
        <f t="shared" si="654"/>
        <v>45470.625</v>
      </c>
      <c r="CT965" s="118">
        <f t="shared" si="655"/>
        <v>65476889.000000067</v>
      </c>
      <c r="CU965" s="118">
        <f t="shared" si="656"/>
        <v>299.99999995110556</v>
      </c>
      <c r="CV965" s="118">
        <f t="shared" si="657"/>
        <v>65477189.000000022</v>
      </c>
      <c r="CW965" s="119">
        <f t="shared" si="658"/>
        <v>0.99999541825169136</v>
      </c>
    </row>
    <row r="966" spans="1:101" ht="118.5" customHeight="1" x14ac:dyDescent="0.3">
      <c r="A966" s="160" t="str">
        <f>[4]SayfaKAY!C505</f>
        <v>KAY5+6</v>
      </c>
      <c r="B966" s="104" t="str">
        <f>[4]SayfaKAY!D505</f>
        <v>3875(4)</v>
      </c>
      <c r="C966" s="105" t="str">
        <f>[4]SayfaKAY!E505</f>
        <v>MB</v>
      </c>
      <c r="D966" s="105">
        <f>[4]SayfaKAY!F505</f>
        <v>48300</v>
      </c>
      <c r="E966" s="106" t="str">
        <f>[4]SayfaKAY!G505</f>
        <v>BOZ-KAY5+6-FF-504</v>
      </c>
      <c r="F966" s="134">
        <f t="shared" ref="F966:F1029" si="659">IF(H966="","",INT(H966))</f>
        <v>45470</v>
      </c>
      <c r="G966" s="135">
        <f t="shared" ref="G966:G1029" si="660">IF(H966="","",MOD(H966,1))</f>
        <v>0.35486111109639751</v>
      </c>
      <c r="H966" s="235">
        <f>[4]SayfaKAY!H505</f>
        <v>45470.354861111096</v>
      </c>
      <c r="I966" s="104" t="str">
        <f>[4]SayfaKAY!I505</f>
        <v>Hat/Line</v>
      </c>
      <c r="J966" s="103" t="str">
        <f>IF([4]SayfaKAY!J505="","",IF([4]SayfaKAY!J505="Müşteri","Notified by Customer","Notified by Bozankaya"))</f>
        <v>Notified by Customer</v>
      </c>
      <c r="K966" s="103" t="e">
        <f>VLOOKUP([4]SayfaKAY!L505,#REF!,2,FALSE)</f>
        <v>#REF!</v>
      </c>
      <c r="L966" s="165" t="str">
        <f>[4]SayfaKAY!X505</f>
        <v>GREBO OTOMOTİV SANAYİ A.Ş</v>
      </c>
      <c r="M966" s="107" t="str">
        <f t="shared" ref="M966:M1029" si="661">IF( E966="", "", A966&amp;"-"&amp;E966)</f>
        <v>KAY5+6-BOZ-KAY5+6-FF-504</v>
      </c>
      <c r="N966" s="105" t="str">
        <f>[4]SayfaKAY!M505</f>
        <v>CB kabin kapısı çatlak</v>
      </c>
      <c r="O966" s="166" t="str">
        <f>[4]SayfaKAY!P505</f>
        <v>D-Arıza değil</v>
      </c>
      <c r="P966" s="166" t="str">
        <f>[4]SayfaKAY!Q505</f>
        <v>B(Servisten çekmeye etki eden arıza)</v>
      </c>
      <c r="Q966" s="166" t="str">
        <f>[4]SayfaKAY!R505</f>
        <v>N.A(Yaralanma yok)</v>
      </c>
      <c r="R966" s="132" t="str" cm="1">
        <f t="array" ref="R966">IF([4]SayfaKAY!U505="","",_xlfn.IFS([4]SayfaKAY!U505="Bozankaya","Bozankaya",[4]SayfaKAY!U505="Müşteri","Customer",[4]SayfaKAY!U505="Tedarikçi","Equipment Supplier"))</f>
        <v>Bozankaya</v>
      </c>
      <c r="S966" s="204" t="str">
        <f>[4]SayfaKAY!N505</f>
        <v>Kabin kapısı değiştirildi.</v>
      </c>
      <c r="T966" s="133" t="str">
        <f>[4]SayfaKAY!AD505</f>
        <v>*Ekipman değiştirilecek</v>
      </c>
      <c r="U966" s="132" t="str">
        <f>[4]SayfaKAY!W505</f>
        <v>Evet</v>
      </c>
      <c r="V966" s="108">
        <f>[4]SayfaKAY!AZ505</f>
        <v>2</v>
      </c>
      <c r="W966" s="136">
        <f t="shared" ref="W966:W1029" si="662">IF(Y966="","",INT(Y966))</f>
        <v>45475</v>
      </c>
      <c r="X966" s="137" t="str">
        <f t="shared" ref="X966:X1029" si="663">IF(Y966="","",TEXT(Y966,"ss:dd"))</f>
        <v>05:00</v>
      </c>
      <c r="Y966" s="235">
        <f>[4]SayfaKAY!AE505</f>
        <v>45475.208333333299</v>
      </c>
      <c r="Z966" s="109">
        <f t="shared" ref="Z966:Z1029" si="664">IF(AB966="","",INT(AB966))</f>
        <v>45475</v>
      </c>
      <c r="AA966" s="110" t="str">
        <f t="shared" ref="AA966:AA1029" si="665">IF(AB966="","",TEXT(AB966,"ss:dd"))</f>
        <v>11:00</v>
      </c>
      <c r="AB966" s="182">
        <f>[4]SayfaKAY!BA505</f>
        <v>45475.458333333299</v>
      </c>
      <c r="AC966" s="257">
        <f t="shared" ref="AC966:AC1029" si="666">IF(AF966="","",(AF966-H966)*24*60)</f>
        <v>7348.9999999722932</v>
      </c>
      <c r="AD966" s="111">
        <f t="shared" ref="AD966:AD1029" si="667">IF(AF966="","",INT(AF966))</f>
        <v>45475</v>
      </c>
      <c r="AE966" s="111" t="str">
        <f t="shared" ref="AE966:AE1029" si="668">IF(AF966="","",TEXT(AF966,"ss:dd"))</f>
        <v>11:00</v>
      </c>
      <c r="AF966" s="235">
        <f>[4]SayfaKAY!BA505</f>
        <v>45475.458333333299</v>
      </c>
      <c r="AG966" s="179" t="str">
        <f>[4]SayfaKAY!S505</f>
        <v>(II) Aynı Araçta Tekrarlayan Arıza</v>
      </c>
      <c r="AH966" s="178" t="str">
        <f t="shared" ref="AH966:AH1029" si="669">IF(P966="A(Hareket etmeyi engelleyen arıza)","Bu Arıza Aracın Servise Verilmesine Engel",
 IF(P966="B(Servisten çekmeye etki eden arıza)","Bu Arıza Aracın Servise Verilmesine Engel",
 IF(P966="C(Sisteme etki etmeyen arıza)","Bu Arıza Aracın Servise Verilmesine Engel Değil",
 IF(P966="D(Arıza Değil)","Bu Arıza Aracın Servise Verilmesine Engel Değil",                     ""))))</f>
        <v>Bu Arıza Aracın Servise Verilmesine Engel</v>
      </c>
      <c r="AI966" s="163" t="str">
        <f>[4]SayfaKAY!AV505</f>
        <v/>
      </c>
      <c r="AJ966" s="164" t="str">
        <f t="shared" ref="AJ966:AJ1029" si="670">IF(AL966="","",INT(AL966))</f>
        <v/>
      </c>
      <c r="AK966" s="164" t="str">
        <f t="shared" ref="AK966:AK1029" si="671">IF(AL966="","",TEXT(AL966,"ss:dd"))</f>
        <v/>
      </c>
      <c r="AL966" s="112" t="str">
        <f>[4]SayfaKAY!AX505</f>
        <v/>
      </c>
      <c r="AM966" s="257" cm="1">
        <f t="array" ref="AM966">IFERROR(IF(AND(P966&lt;&gt;"D(Arıza Değil)",AH966="Bu Arıza Aracın Servise Verilmesine Engel Değil"),
IF(Z966-F966&gt;0,(AB966-Y966)*24*60,
IF(OR(AND(G966&gt;$AS$1,G966&lt;$AT$1),AND(G966&gt;$AU$1,G966&lt;$AV$1)),
(AF966-H966)*24*60,     BH:BH0)),        AN966),0)</f>
        <v>7348.9999999722932</v>
      </c>
      <c r="AN966" s="257">
        <f t="shared" ref="AN966:AN1029" si="672">IFERROR(IF(P966&lt;&gt;"D(Arıza Değil)",AC966,0),0)</f>
        <v>7348.9999999722932</v>
      </c>
      <c r="AO966" s="174" t="str">
        <f>[4]SayfaKAY!AG505</f>
        <v/>
      </c>
      <c r="AP966" s="174" t="str">
        <f>[4]SayfaKAY!AI505</f>
        <v>T110-7047</v>
      </c>
      <c r="AQ966" s="174" t="str">
        <f>[4]SayfaKAY!AQ505</f>
        <v/>
      </c>
      <c r="AR966" s="174" t="str">
        <f>[4]SayfaKAY!AH505</f>
        <v>SURUCU KAPISI KOMPLESI</v>
      </c>
      <c r="AS966" s="174">
        <f>[4]SayfaKAY!AJ505</f>
        <v>1</v>
      </c>
      <c r="AT966" s="175" t="str">
        <f>[4]SayfaKAY!AM505</f>
        <v/>
      </c>
      <c r="AU966" s="176" t="str">
        <f>[4]SayfaKAY!AL505</f>
        <v/>
      </c>
      <c r="AV966" s="176" t="str">
        <f>[4]SayfaKAY!AP505</f>
        <v/>
      </c>
      <c r="AW966" s="177" t="str">
        <f>[4]SayfaKAY!AT505</f>
        <v/>
      </c>
      <c r="AX966" s="194">
        <f t="shared" ref="AX966:AX1029" si="673">IF(V966="","",V966*AC966*BC$1)</f>
        <v>161677.99999939045</v>
      </c>
      <c r="AY966" s="168"/>
      <c r="AZ966" s="167"/>
      <c r="BA966" s="113"/>
      <c r="BB966" s="171" t="str">
        <f>IF($AQ$1="X", IF(AND(G966&gt;=$AS$1,G966&lt;=$AT$1),IF(P966&lt;&gt;"D(Arıza Değil)",AC966,0), IF(AND(G966&gt;=$AU$1,G966&lt;=$AV$1),IF(P966&lt;&gt;"D(Arıza Değil)",AC966,0), "")), "")</f>
        <v/>
      </c>
      <c r="BC966" s="114"/>
      <c r="BD966" s="114"/>
      <c r="BE966" s="114"/>
      <c r="BF966" s="114"/>
      <c r="BG966" s="114"/>
      <c r="BH966" s="114">
        <f>IFERROR(FRACAS!AN508, "Hata Var")</f>
        <v>70.999999917112291</v>
      </c>
      <c r="BI966" s="114"/>
      <c r="BJ966" s="114"/>
      <c r="BK966" s="105" t="str">
        <f>[4]SayfaKAY!AW505</f>
        <v/>
      </c>
      <c r="BL966" s="105" t="str">
        <f>[4]SayfaKAY!V505</f>
        <v>GREBO OTOMOTİV SANAYİ A.Ş</v>
      </c>
      <c r="BM966" s="114"/>
      <c r="BN966" s="171" t="str">
        <f t="shared" ref="BN966:BN1029" si="674">IF($AQ$1="X", IF(AND(G966&gt;=$AS$1,G966&lt;=$AT$1),IF(P966&lt;&gt;"D(Arıza Değil",AC966,0),IF(AND(G966&gt;=$AU$1,G966&lt;=$AV$1),IF(P966&lt;&gt;"D:Arıza Değil",AC966,0), "x var")), "x yok")</f>
        <v>x yok</v>
      </c>
      <c r="BO966" s="171" t="str">
        <f t="shared" ref="BO966:BO1029" si="675">IF(OR(AND(G966&gt;$AS$1,G966&lt;$AT$1),AND(G966&gt;$AU$1,G966&lt;$AV$1)),"aynı gün giderilen arıza")</f>
        <v>aynı gün giderilen arıza</v>
      </c>
      <c r="BP966" s="171" t="str">
        <f t="shared" ref="BP966:BP1029" si="676">IF(Z966-F966&gt;0,"Bir günden fazla süren arıza",IF(OR(AND(G966&gt;$AS$1,G966&lt;$AT$1),AND(G966&gt;$AU$1,G966&lt;$AV$1)),"aynı gün giderilen arıza"))</f>
        <v>Bir günden fazla süren arıza</v>
      </c>
      <c r="BQ966" s="226">
        <f t="shared" ref="BQ966:BQ1029" si="677">(Y966-H966)*24*60</f>
        <v>6988.9999999722932</v>
      </c>
      <c r="BR966" s="226">
        <f t="shared" ref="BR966:BR1029" si="678">(AB966-Y966)*24*60</f>
        <v>360</v>
      </c>
      <c r="BS966" s="226">
        <f t="shared" ref="BS966:BS1029" si="679">(AF966-H966)*24*60</f>
        <v>7348.9999999722932</v>
      </c>
      <c r="BT966" s="114"/>
      <c r="BU966" s="242"/>
      <c r="BV966" s="233">
        <f t="shared" ref="BV966:BV1029" si="680">COUNTIFS(B$5:B$9980,B966,H$5:H$9980,"&lt;="&amp;AF966,AF$5:AF$9980,"&gt;="&amp;H966)-1</f>
        <v>20</v>
      </c>
      <c r="BW966" s="226" t="str">
        <f t="shared" ref="BW966:BW1029" si="681">IF(COUNTIFS(B$5:B$9980,B966,H$5:H$9980,"&lt;="&amp;AF966,AF$5:AF$9980,"&gt;="&amp;H966)&gt;1,"Evet, çakışma var","Hayır, çakışma yok")</f>
        <v>Evet, çakışma var</v>
      </c>
      <c r="BX966" s="229"/>
      <c r="BY966" s="247">
        <f t="shared" ref="BY966:BY1029" si="682">Y966-H966</f>
        <v>4.8534722222029814</v>
      </c>
      <c r="BZ966" s="247">
        <f t="shared" ref="BZ966:BZ1029" si="683">AB966-Y966</f>
        <v>0.25</v>
      </c>
      <c r="CA966" s="247">
        <f t="shared" ref="CA966:CA1029" si="684">AB966-H966</f>
        <v>5.1034722222029814</v>
      </c>
      <c r="CB966" s="213"/>
      <c r="CC966" s="211"/>
      <c r="CD966" s="196"/>
      <c r="CE966" s="213">
        <v>504</v>
      </c>
      <c r="CF966" s="182">
        <f t="shared" ref="CF966:CF1029" si="685">H966</f>
        <v>45470.354861111096</v>
      </c>
      <c r="CG966" s="182">
        <f t="shared" ref="CG966:CG1029" si="686">AB966</f>
        <v>45475.458333333299</v>
      </c>
      <c r="CH966" s="196"/>
      <c r="CI966" s="196"/>
      <c r="CJ966" s="196"/>
      <c r="CK966" s="196">
        <f t="shared" ref="CK966:CK1029" si="687">AB966-Y966</f>
        <v>0.25</v>
      </c>
      <c r="CL966" s="196">
        <f t="shared" ref="CL966:CL1029" si="688">Y966-H966</f>
        <v>4.8534722222029814</v>
      </c>
      <c r="CM966" s="196">
        <f t="shared" ref="CM966:CM1029" si="689">AB966-H966</f>
        <v>5.1034722222029814</v>
      </c>
      <c r="CN966" s="114"/>
      <c r="CO966" s="115">
        <f t="shared" ref="CO966:CO1029" si="690">AC966</f>
        <v>7348.9999999722932</v>
      </c>
      <c r="CP966" s="116">
        <f t="shared" ref="CP966:CP1029" si="691">CU966/24</f>
        <v>15</v>
      </c>
      <c r="CQ966" s="117">
        <f t="shared" ref="CQ966:CQ1029" si="692">G966</f>
        <v>0.35486111109639751</v>
      </c>
      <c r="CR966" s="117">
        <f t="shared" ref="CR966:CR1029" si="693">Y966</f>
        <v>45475.208333333299</v>
      </c>
      <c r="CS966" s="117">
        <f t="shared" ref="CS966:CS1029" si="694">AB966</f>
        <v>45475.458333333299</v>
      </c>
      <c r="CT966" s="118">
        <f t="shared" ref="CT966:CT1029" si="695">(CR966-CQ966)*1440</f>
        <v>65483788.99999997</v>
      </c>
      <c r="CU966" s="118">
        <f t="shared" ref="CU966:CU1029" si="696">(CS966-CR966)*1440</f>
        <v>360</v>
      </c>
      <c r="CV966" s="118">
        <f t="shared" ref="CV966:CV1029" si="697">(CS966-CQ966)*1440</f>
        <v>65484148.99999997</v>
      </c>
      <c r="CW966" s="119">
        <f t="shared" ref="CW966:CW1029" si="698">CT966/CV966</f>
        <v>0.99999450248639565</v>
      </c>
    </row>
    <row r="967" spans="1:101" ht="118.5" customHeight="1" x14ac:dyDescent="0.3">
      <c r="A967" s="160" t="str">
        <f>[4]SayfaKAY!C218</f>
        <v>KAY5+6</v>
      </c>
      <c r="B967" s="104" t="str">
        <f>[4]SayfaKAY!D218</f>
        <v>3882(11)</v>
      </c>
      <c r="C967" s="105" t="str">
        <f>[4]SayfaKAY!E218</f>
        <v>MB</v>
      </c>
      <c r="D967" s="105">
        <f>[4]SayfaKAY!F218</f>
        <v>5700</v>
      </c>
      <c r="E967" s="106" t="str">
        <f>[4]SayfaKAY!G218</f>
        <v>BOZ-KAY5+6-FF-217</v>
      </c>
      <c r="F967" s="193">
        <f t="shared" si="659"/>
        <v>45469</v>
      </c>
      <c r="G967" s="135">
        <f t="shared" si="660"/>
        <v>0.26458333330083406</v>
      </c>
      <c r="H967" s="235">
        <f>[4]SayfaKAY!H218</f>
        <v>45469.264583333301</v>
      </c>
      <c r="I967" s="104" t="str">
        <f>[4]SayfaKAY!I218</f>
        <v>Hat/Line</v>
      </c>
      <c r="J967" s="103" t="str">
        <f>IF([4]SayfaKAY!J218="","",IF([4]SayfaKAY!J218="Müşteri","Notified by Customer","Notified by Bozankaya"))</f>
        <v>Notified by Customer</v>
      </c>
      <c r="K967" s="103" t="e">
        <f>VLOOKUP([4]SayfaKAY!L218,#REF!,2,FALSE)</f>
        <v>#REF!</v>
      </c>
      <c r="L967" s="165" t="str">
        <f>[4]SayfaKAY!X218</f>
        <v>DELLNER COUPLERC AB</v>
      </c>
      <c r="M967" s="107" t="str">
        <f t="shared" si="661"/>
        <v>KAY5+6-BOZ-KAY5+6-FF-217</v>
      </c>
      <c r="N967" s="105" t="str">
        <f>[4]SayfaKAY!M218</f>
        <v>Araç haraket halinde iken cb kuplör kırmızı oluyor araç ivme kesiyor</v>
      </c>
      <c r="O967" s="166" t="str">
        <f>[4]SayfaKAY!P218</f>
        <v>B-Hız veya güç azalması</v>
      </c>
      <c r="P967" s="166" t="str">
        <f>[4]SayfaKAY!Q218</f>
        <v>B(Servisten çekmeye etki eden arıza)</v>
      </c>
      <c r="Q967" s="166" t="str">
        <f>[4]SayfaKAY!R218</f>
        <v>N.A(Yaralanma yok)</v>
      </c>
      <c r="R967" s="132" t="str" cm="1">
        <f t="array" ref="R967">IF([4]SayfaKAY!U218="","",_xlfn.IFS([4]SayfaKAY!U218="Bozankaya","Bozankaya",[4]SayfaKAY!U218="Müşteri","Customer",[4]SayfaKAY!U218="Tedarikçi","Equipment Supplier"))</f>
        <v>Equipment Supplier</v>
      </c>
      <c r="S967" s="204" t="str">
        <f>[4]SayfaKAY!N218</f>
        <v>17/08/2024 tarihi ile kontrol edildi sorun görülmedi</v>
      </c>
      <c r="T967" s="133" t="str">
        <f>[4]SayfaKAY!AD218</f>
        <v>*Ekipman tamir edilecek</v>
      </c>
      <c r="U967" s="132" t="str">
        <f>[4]SayfaKAY!W218</f>
        <v>Evet</v>
      </c>
      <c r="V967" s="108">
        <f>[4]SayfaKAY!AZ218</f>
        <v>2</v>
      </c>
      <c r="W967" s="136">
        <f t="shared" si="662"/>
        <v>45530</v>
      </c>
      <c r="X967" s="137" t="str">
        <f t="shared" si="663"/>
        <v>06:52</v>
      </c>
      <c r="Y967" s="235">
        <f>[4]SayfaKAY!AE218</f>
        <v>45530.286342592597</v>
      </c>
      <c r="Z967" s="192">
        <f t="shared" si="664"/>
        <v>45530</v>
      </c>
      <c r="AA967" s="110" t="str">
        <f t="shared" si="665"/>
        <v>12:00</v>
      </c>
      <c r="AB967" s="182">
        <f>[4]SayfaKAY!BA218</f>
        <v>45530.5</v>
      </c>
      <c r="AC967" s="257">
        <f t="shared" si="666"/>
        <v>88179.000000046799</v>
      </c>
      <c r="AD967" s="111">
        <f t="shared" si="667"/>
        <v>45530</v>
      </c>
      <c r="AE967" s="111" t="str">
        <f t="shared" si="668"/>
        <v>12:00</v>
      </c>
      <c r="AF967" s="235">
        <f>[4]SayfaKAY!BA218</f>
        <v>45530.5</v>
      </c>
      <c r="AG967" s="179" t="str">
        <f>[4]SayfaKAY!S218</f>
        <v>(I) İlk Defa Karşılaşılan Arıza</v>
      </c>
      <c r="AH967" s="178" t="str">
        <f t="shared" si="669"/>
        <v>Bu Arıza Aracın Servise Verilmesine Engel</v>
      </c>
      <c r="AI967" s="163" t="str">
        <f>[4]SayfaKAY!AV218</f>
        <v/>
      </c>
      <c r="AJ967" s="164" t="str">
        <f t="shared" si="670"/>
        <v/>
      </c>
      <c r="AK967" s="164" t="str">
        <f t="shared" si="671"/>
        <v/>
      </c>
      <c r="AL967" s="112" t="str">
        <f>[4]SayfaKAY!AX218</f>
        <v/>
      </c>
      <c r="AM967" s="257" cm="1">
        <f t="array" ref="AM967">IFERROR(IF(AND(P967&lt;&gt;"D(Arıza Değil)",AH967="Bu Arıza Aracın Servise Verilmesine Engel Değil"),
IF(Z967-F967&gt;0,(AB967-Y967)*24*60,
IF(OR(AND(G967&gt;$AS$1,G967&lt;$AT$1),AND(G967&gt;$AU$1,G967&lt;$AV$1)),
(AF967-H967)*24*60,     BH:BH0)),        AN967),0)</f>
        <v>88179.000000046799</v>
      </c>
      <c r="AN967" s="257">
        <f t="shared" si="672"/>
        <v>88179.000000046799</v>
      </c>
      <c r="AO967" s="174" t="str">
        <f>[4]SayfaKAY!AG218</f>
        <v>STONKAM CO</v>
      </c>
      <c r="AP967" s="174" t="str">
        <f>[4]SayfaKAY!AI218</f>
        <v>M350-7062</v>
      </c>
      <c r="AQ967" s="174" t="str">
        <f>[4]SayfaKAY!AQ218</f>
        <v/>
      </c>
      <c r="AR967" s="174" t="str">
        <f>[4]SayfaKAY!AH218</f>
        <v>OTOMATIK KUPLÖR DELLNER</v>
      </c>
      <c r="AS967" s="174">
        <f>[4]SayfaKAY!AJ218</f>
        <v>1</v>
      </c>
      <c r="AT967" s="175" t="str">
        <f>[4]SayfaKAY!AM218</f>
        <v/>
      </c>
      <c r="AU967" s="176" t="str">
        <f>[4]SayfaKAY!AL218</f>
        <v/>
      </c>
      <c r="AV967" s="176" t="str">
        <f>[4]SayfaKAY!AP218</f>
        <v/>
      </c>
      <c r="AW967" s="177" t="str">
        <f>[4]SayfaKAY!AT218</f>
        <v/>
      </c>
      <c r="AX967" s="194">
        <f t="shared" si="673"/>
        <v>1939938.0000010296</v>
      </c>
      <c r="AY967" s="168"/>
      <c r="AZ967" s="167"/>
      <c r="BA967" s="113"/>
      <c r="BB967" s="171"/>
      <c r="BC967" s="114"/>
      <c r="BD967" s="114"/>
      <c r="BE967" s="114"/>
      <c r="BF967" s="114"/>
      <c r="BG967" s="114"/>
      <c r="BH967" s="114" t="str">
        <f>IFERROR(FRACAS!AN221, "Hata Var")</f>
        <v/>
      </c>
      <c r="BI967" s="114"/>
      <c r="BJ967" s="114"/>
      <c r="BK967" s="105" t="str">
        <f>[4]SayfaKAY!AW218</f>
        <v/>
      </c>
      <c r="BL967" s="105" t="str">
        <f>[4]SayfaKAY!V218</f>
        <v>Bozankaya</v>
      </c>
      <c r="BM967" s="114"/>
      <c r="BN967" s="171" t="str">
        <f t="shared" si="674"/>
        <v>x yok</v>
      </c>
      <c r="BO967" s="171" t="str">
        <f t="shared" si="675"/>
        <v>aynı gün giderilen arıza</v>
      </c>
      <c r="BP967" s="171" t="str">
        <f t="shared" si="676"/>
        <v>Bir günden fazla süren arıza</v>
      </c>
      <c r="BQ967" s="226">
        <f t="shared" si="677"/>
        <v>87871.333333386574</v>
      </c>
      <c r="BR967" s="226">
        <f t="shared" si="678"/>
        <v>307.66666666022502</v>
      </c>
      <c r="BS967" s="226">
        <f t="shared" si="679"/>
        <v>88179.000000046799</v>
      </c>
      <c r="BT967" s="114"/>
      <c r="BU967" s="242"/>
      <c r="BV967" s="233">
        <f t="shared" si="680"/>
        <v>9</v>
      </c>
      <c r="BW967" s="226" t="str">
        <f t="shared" si="681"/>
        <v>Evet, çakışma var</v>
      </c>
      <c r="BX967" s="229"/>
      <c r="BY967" s="247">
        <f t="shared" si="682"/>
        <v>61.021759259296232</v>
      </c>
      <c r="BZ967" s="247">
        <f t="shared" si="683"/>
        <v>0.21365740740293404</v>
      </c>
      <c r="CA967" s="247">
        <f t="shared" si="684"/>
        <v>61.235416666699166</v>
      </c>
      <c r="CB967" s="213"/>
      <c r="CC967" s="211"/>
      <c r="CD967" s="196"/>
      <c r="CE967" s="213">
        <v>217</v>
      </c>
      <c r="CF967" s="182">
        <f t="shared" si="685"/>
        <v>45469.264583333301</v>
      </c>
      <c r="CG967" s="182">
        <f t="shared" si="686"/>
        <v>45530.5</v>
      </c>
      <c r="CH967" s="196"/>
      <c r="CI967" s="196"/>
      <c r="CJ967" s="196"/>
      <c r="CK967" s="196">
        <f t="shared" si="687"/>
        <v>0.21365740740293404</v>
      </c>
      <c r="CL967" s="196">
        <f t="shared" si="688"/>
        <v>61.021759259296232</v>
      </c>
      <c r="CM967" s="196">
        <f t="shared" si="689"/>
        <v>61.235416666699166</v>
      </c>
      <c r="CN967" s="114"/>
      <c r="CO967" s="115">
        <f t="shared" si="690"/>
        <v>88179.000000046799</v>
      </c>
      <c r="CP967" s="116">
        <f t="shared" si="691"/>
        <v>12.819444444176042</v>
      </c>
      <c r="CQ967" s="117">
        <f t="shared" si="692"/>
        <v>0.26458333330083406</v>
      </c>
      <c r="CR967" s="117">
        <f t="shared" si="693"/>
        <v>45530.286342592597</v>
      </c>
      <c r="CS967" s="117">
        <f t="shared" si="694"/>
        <v>45530.5</v>
      </c>
      <c r="CT967" s="118">
        <f t="shared" si="695"/>
        <v>65563231.333333388</v>
      </c>
      <c r="CU967" s="118">
        <f t="shared" si="696"/>
        <v>307.66666666022502</v>
      </c>
      <c r="CV967" s="118">
        <f t="shared" si="697"/>
        <v>65563539.000000045</v>
      </c>
      <c r="CW967" s="119">
        <f t="shared" si="698"/>
        <v>0.99999530735113829</v>
      </c>
    </row>
    <row r="968" spans="1:101" ht="118.5" customHeight="1" x14ac:dyDescent="0.3">
      <c r="A968" s="160" t="str">
        <f>[4]SayfaKAY!C219</f>
        <v>KAY5+6</v>
      </c>
      <c r="B968" s="104" t="str">
        <f>[4]SayfaKAY!D219</f>
        <v>3881(10)</v>
      </c>
      <c r="C968" s="105" t="str">
        <f>[4]SayfaKAY!E219</f>
        <v>MB</v>
      </c>
      <c r="D968" s="105">
        <f>[4]SayfaKAY!F219</f>
        <v>19000</v>
      </c>
      <c r="E968" s="106" t="str">
        <f>[4]SayfaKAY!G219</f>
        <v>BOZ-KAY5+6-FF-218</v>
      </c>
      <c r="F968" s="134">
        <f t="shared" si="659"/>
        <v>45469</v>
      </c>
      <c r="G968" s="135">
        <f t="shared" si="660"/>
        <v>0.48472222220152617</v>
      </c>
      <c r="H968" s="235">
        <f>[4]SayfaKAY!H219</f>
        <v>45469.484722222202</v>
      </c>
      <c r="I968" s="104" t="str">
        <f>[4]SayfaKAY!I219</f>
        <v>Hat/Line</v>
      </c>
      <c r="J968" s="103" t="str">
        <f>IF([4]SayfaKAY!J219="","",IF([4]SayfaKAY!J219="Müşteri","Notified by Customer","Notified by Bozankaya"))</f>
        <v>Notified by Customer</v>
      </c>
      <c r="K968" s="103" t="e">
        <f>VLOOKUP([4]SayfaKAY!L219,#REF!,2,FALSE)</f>
        <v>#REF!</v>
      </c>
      <c r="L968" s="165" t="str">
        <f>[4]SayfaKAY!X219</f>
        <v>NSC TEKNOLOJİ ve İNŞAAT LTD.ŞTİ.</v>
      </c>
      <c r="M968" s="107" t="str">
        <f t="shared" si="661"/>
        <v>KAY5+6-BOZ-KAY5+6-FF-218</v>
      </c>
      <c r="N968" s="105" t="str">
        <f>[4]SayfaKAY!M219</f>
        <v>CB CCTV ekranı görüntü gelmiyor</v>
      </c>
      <c r="O968" s="166" t="str">
        <f>[4]SayfaKAY!P219</f>
        <v>C-Uyarı, sürüş devamlılığı</v>
      </c>
      <c r="P968" s="166" t="str">
        <f>[4]SayfaKAY!Q219</f>
        <v>C(Sisteme etki etmeyen arıza)</v>
      </c>
      <c r="Q968" s="166" t="str">
        <f>[4]SayfaKAY!R219</f>
        <v>N.A(Yaralanma yok)</v>
      </c>
      <c r="R968" s="132" t="str" cm="1">
        <f t="array" ref="R968">IF([4]SayfaKAY!U219="","",_xlfn.IFS([4]SayfaKAY!U219="Bozankaya","Bozankaya",[4]SayfaKAY!U219="Müşteri","Customer",[4]SayfaKAY!U219="Tedarikçi","Equipment Supplier"))</f>
        <v>Equipment Supplier</v>
      </c>
      <c r="S968" s="204" t="str">
        <f>[4]SayfaKAY!N219</f>
        <v>Kontrol edildi sorun görülmedi</v>
      </c>
      <c r="T968" s="133" t="str">
        <f>[4]SayfaKAY!AD219</f>
        <v>*Ekipman tamir edilecek</v>
      </c>
      <c r="U968" s="132" t="str">
        <f>[4]SayfaKAY!W219</f>
        <v>Evet</v>
      </c>
      <c r="V968" s="108">
        <f>[4]SayfaKAY!AZ219</f>
        <v>1</v>
      </c>
      <c r="W968" s="136">
        <f t="shared" si="662"/>
        <v>45521</v>
      </c>
      <c r="X968" s="137" t="str">
        <f t="shared" si="663"/>
        <v>07:38</v>
      </c>
      <c r="Y968" s="235">
        <f>[4]SayfaKAY!AE219</f>
        <v>45521.318553240701</v>
      </c>
      <c r="Z968" s="109">
        <f t="shared" si="664"/>
        <v>45521</v>
      </c>
      <c r="AA968" s="110" t="str">
        <f t="shared" si="665"/>
        <v>10:30</v>
      </c>
      <c r="AB968" s="182">
        <f>[4]SayfaKAY!BA219</f>
        <v>45521.4375</v>
      </c>
      <c r="AC968" s="257">
        <f t="shared" si="666"/>
        <v>74812.000000029802</v>
      </c>
      <c r="AD968" s="111">
        <f t="shared" si="667"/>
        <v>45521</v>
      </c>
      <c r="AE968" s="111" t="str">
        <f t="shared" si="668"/>
        <v>10:30</v>
      </c>
      <c r="AF968" s="235">
        <f>[4]SayfaKAY!BA219</f>
        <v>45521.4375</v>
      </c>
      <c r="AG968" s="179" t="str">
        <f>[4]SayfaKAY!S219</f>
        <v>(I) İlk Defa Karşılaşılan Arıza</v>
      </c>
      <c r="AH968" s="178" t="str">
        <f t="shared" si="669"/>
        <v>Bu Arıza Aracın Servise Verilmesine Engel Değil</v>
      </c>
      <c r="AI968" s="163" t="str">
        <f>[4]SayfaKAY!AV219</f>
        <v/>
      </c>
      <c r="AJ968" s="164" t="str">
        <f t="shared" si="670"/>
        <v/>
      </c>
      <c r="AK968" s="164" t="str">
        <f t="shared" si="671"/>
        <v/>
      </c>
      <c r="AL968" s="112" t="str">
        <f>[4]SayfaKAY!AX219</f>
        <v/>
      </c>
      <c r="AM968" s="257" cm="1">
        <f t="array" ref="AM968">IFERROR(IF(AND(P968&lt;&gt;"D(Arıza Değil)",AH968="Bu Arıza Aracın Servise Verilmesine Engel Değil"),
IF(Z968-F968&gt;0,(AB968-Y968)*24*60,
IF(OR(AND(G968&gt;$AS$1,G968&lt;$AT$1),AND(G968&gt;$AU$1,G968&lt;$AV$1)),
(AF968-H968)*24*60,     BH:BH0)),        AN968),0)</f>
        <v>171.28333339118399</v>
      </c>
      <c r="AN968" s="257">
        <f t="shared" si="672"/>
        <v>74812.000000029802</v>
      </c>
      <c r="AO968" s="174" t="str">
        <f>[4]SayfaKAY!AG219</f>
        <v>NSC</v>
      </c>
      <c r="AP968" s="174" t="str">
        <f>[4]SayfaKAY!AI219</f>
        <v>E810-7145</v>
      </c>
      <c r="AQ968" s="174" t="str">
        <f>[4]SayfaKAY!AQ219</f>
        <v/>
      </c>
      <c r="AR968" s="174" t="str">
        <f>[4]SayfaKAY!AH219</f>
        <v>CCTV EKRANI</v>
      </c>
      <c r="AS968" s="174">
        <f>[4]SayfaKAY!AJ219</f>
        <v>1</v>
      </c>
      <c r="AT968" s="175" t="str">
        <f>[4]SayfaKAY!AM219</f>
        <v/>
      </c>
      <c r="AU968" s="176" t="str">
        <f>[4]SayfaKAY!AL219</f>
        <v/>
      </c>
      <c r="AV968" s="176" t="str">
        <f>[4]SayfaKAY!AP219</f>
        <v/>
      </c>
      <c r="AW968" s="177" t="str">
        <f>[4]SayfaKAY!AT219</f>
        <v/>
      </c>
      <c r="AX968" s="194">
        <f t="shared" si="673"/>
        <v>822932.00000032783</v>
      </c>
      <c r="AY968" s="168"/>
      <c r="AZ968" s="167"/>
      <c r="BA968" s="113"/>
      <c r="BB968" s="171" t="str">
        <f>IF($AQ$1="X", IF(AND(G968&gt;=$AS$1,G968&lt;=$AT$1),IF(P968&lt;&gt;"D(Arıza Değil)",AC968,0), IF(AND(G968&gt;=$AU$1,G968&lt;=$AV$1),IF(P968&lt;&gt;"D(Arıza Değil)",AC968,0), "")), "")</f>
        <v/>
      </c>
      <c r="BC968" s="114"/>
      <c r="BD968" s="114"/>
      <c r="BE968" s="114"/>
      <c r="BF968" s="114"/>
      <c r="BG968" s="114"/>
      <c r="BH968" s="114" t="str">
        <f>IFERROR(FRACAS!AN222, "Hata Var")</f>
        <v/>
      </c>
      <c r="BI968" s="114"/>
      <c r="BJ968" s="114"/>
      <c r="BK968" s="105" t="str">
        <f>[4]SayfaKAY!AW219</f>
        <v/>
      </c>
      <c r="BL968" s="105" t="str">
        <f>[4]SayfaKAY!V219</f>
        <v>NSC</v>
      </c>
      <c r="BM968" s="114"/>
      <c r="BN968" s="171" t="str">
        <f t="shared" si="674"/>
        <v>x yok</v>
      </c>
      <c r="BO968" s="171" t="b">
        <f t="shared" si="675"/>
        <v>0</v>
      </c>
      <c r="BP968" s="171" t="str">
        <f t="shared" si="676"/>
        <v>Bir günden fazla süren arıza</v>
      </c>
      <c r="BQ968" s="226">
        <f t="shared" si="677"/>
        <v>74640.716666638618</v>
      </c>
      <c r="BR968" s="226">
        <f t="shared" si="678"/>
        <v>171.28333339118399</v>
      </c>
      <c r="BS968" s="226">
        <f t="shared" si="679"/>
        <v>74812.000000029802</v>
      </c>
      <c r="BT968" s="114"/>
      <c r="BU968" s="242"/>
      <c r="BV968" s="233">
        <f t="shared" si="680"/>
        <v>20</v>
      </c>
      <c r="BW968" s="226" t="str">
        <f t="shared" si="681"/>
        <v>Evet, çakışma var</v>
      </c>
      <c r="BX968" s="229"/>
      <c r="BY968" s="247">
        <f t="shared" si="682"/>
        <v>51.833831018499041</v>
      </c>
      <c r="BZ968" s="247">
        <f t="shared" si="683"/>
        <v>0.11894675929943332</v>
      </c>
      <c r="CA968" s="247">
        <f t="shared" si="684"/>
        <v>51.952777777798474</v>
      </c>
      <c r="CB968" s="213"/>
      <c r="CC968" s="211"/>
      <c r="CD968" s="196"/>
      <c r="CE968" s="213">
        <v>218</v>
      </c>
      <c r="CF968" s="182">
        <f t="shared" si="685"/>
        <v>45469.484722222202</v>
      </c>
      <c r="CG968" s="182">
        <f t="shared" si="686"/>
        <v>45521.4375</v>
      </c>
      <c r="CH968" s="196"/>
      <c r="CI968" s="196"/>
      <c r="CJ968" s="196"/>
      <c r="CK968" s="196">
        <f t="shared" si="687"/>
        <v>0.11894675929943332</v>
      </c>
      <c r="CL968" s="196">
        <f t="shared" si="688"/>
        <v>51.833831018499041</v>
      </c>
      <c r="CM968" s="196">
        <f t="shared" si="689"/>
        <v>51.952777777798474</v>
      </c>
      <c r="CN968" s="114"/>
      <c r="CO968" s="115">
        <f t="shared" si="690"/>
        <v>74812.000000029802</v>
      </c>
      <c r="CP968" s="116">
        <f t="shared" si="691"/>
        <v>7.1368055579659995</v>
      </c>
      <c r="CQ968" s="117">
        <f t="shared" si="692"/>
        <v>0.48472222220152617</v>
      </c>
      <c r="CR968" s="117">
        <f t="shared" si="693"/>
        <v>45521.318553240701</v>
      </c>
      <c r="CS968" s="117">
        <f t="shared" si="694"/>
        <v>45521.4375</v>
      </c>
      <c r="CT968" s="118">
        <f t="shared" si="695"/>
        <v>65550000.716666639</v>
      </c>
      <c r="CU968" s="118">
        <f t="shared" si="696"/>
        <v>171.28333339118399</v>
      </c>
      <c r="CV968" s="118">
        <f t="shared" si="697"/>
        <v>65550172.00000003</v>
      </c>
      <c r="CW968" s="119">
        <f t="shared" si="698"/>
        <v>0.99999738698880314</v>
      </c>
    </row>
    <row r="969" spans="1:101" ht="118.5" customHeight="1" x14ac:dyDescent="0.3">
      <c r="A969" s="160" t="str">
        <f>[4]SayfaKAY!C217</f>
        <v>KAY5+6</v>
      </c>
      <c r="B969" s="104" t="str">
        <f>[4]SayfaKAY!D217</f>
        <v>3879(8)</v>
      </c>
      <c r="C969" s="105" t="str">
        <f>[4]SayfaKAY!E217</f>
        <v>MA</v>
      </c>
      <c r="D969" s="105">
        <f>[4]SayfaKAY!F217</f>
        <v>31500</v>
      </c>
      <c r="E969" s="106" t="str">
        <f>[4]SayfaKAY!G217</f>
        <v>BOZ-KAY5+6-FF-216</v>
      </c>
      <c r="F969" s="134">
        <f t="shared" si="659"/>
        <v>45468</v>
      </c>
      <c r="G969" s="135">
        <f t="shared" si="660"/>
        <v>0.62361111109930789</v>
      </c>
      <c r="H969" s="235">
        <f>[4]SayfaKAY!H217</f>
        <v>45468.623611111099</v>
      </c>
      <c r="I969" s="104" t="str">
        <f>[4]SayfaKAY!I217</f>
        <v>Hat/Line</v>
      </c>
      <c r="J969" s="103" t="str">
        <f>IF([4]SayfaKAY!J217="","",IF([4]SayfaKAY!J217="Müşteri","Notified by Customer","Notified by Bozankaya"))</f>
        <v>Notified by Customer</v>
      </c>
      <c r="K969" s="103" t="e">
        <f>VLOOKUP([4]SayfaKAY!L217,#REF!,2,FALSE)</f>
        <v>#REF!</v>
      </c>
      <c r="L969" s="165" t="str">
        <f>[4]SayfaKAY!X217</f>
        <v>MEDCOM SP. Z O.O.</v>
      </c>
      <c r="M969" s="107" t="str">
        <f t="shared" si="661"/>
        <v>KAY5+6-BOZ-KAY5+6-FF-216</v>
      </c>
      <c r="N969" s="105" t="str">
        <f>[4]SayfaKAY!M217</f>
        <v>Aracın fren mesafesi uzun %50 fren uyguluyor</v>
      </c>
      <c r="O969" s="166" t="str">
        <f>[4]SayfaKAY!P217</f>
        <v>B-Hız veya güç azalması</v>
      </c>
      <c r="P969" s="166" t="str">
        <f>[4]SayfaKAY!Q217</f>
        <v>B(Servisten çekmeye etki eden arıza)</v>
      </c>
      <c r="Q969" s="166" t="str">
        <f>[4]SayfaKAY!R217</f>
        <v>N.A(Yaralanma yok)</v>
      </c>
      <c r="R969" s="132" t="str" cm="1">
        <f t="array" ref="R969">IF([4]SayfaKAY!U217="","",_xlfn.IFS([4]SayfaKAY!U217="Bozankaya","Bozankaya",[4]SayfaKAY!U217="Müşteri","Customer",[4]SayfaKAY!U217="Tedarikçi","Equipment Supplier"))</f>
        <v>Equipment Supplier</v>
      </c>
      <c r="S969" s="204" t="str">
        <f>[4]SayfaKAY!N217</f>
        <v>medcom firması yazılım yükledi</v>
      </c>
      <c r="T969" s="133" t="str">
        <f>[4]SayfaKAY!AD217</f>
        <v>Yeni yazılım yüklendi</v>
      </c>
      <c r="U969" s="132" t="str">
        <f>[4]SayfaKAY!W217</f>
        <v>Evet</v>
      </c>
      <c r="V969" s="108">
        <f>[4]SayfaKAY!AZ217</f>
        <v>1</v>
      </c>
      <c r="W969" s="136">
        <f t="shared" si="662"/>
        <v>45530</v>
      </c>
      <c r="X969" s="137" t="str">
        <f t="shared" si="663"/>
        <v>10:37</v>
      </c>
      <c r="Y969" s="235">
        <f>[4]SayfaKAY!AE217</f>
        <v>45530.442557870403</v>
      </c>
      <c r="Z969" s="109">
        <f t="shared" si="664"/>
        <v>45530</v>
      </c>
      <c r="AA969" s="110" t="str">
        <f t="shared" si="665"/>
        <v>15:00</v>
      </c>
      <c r="AB969" s="182">
        <f>[4]SayfaKAY!BA217</f>
        <v>45530.625</v>
      </c>
      <c r="AC969" s="257">
        <f t="shared" si="666"/>
        <v>89282.000000016997</v>
      </c>
      <c r="AD969" s="111">
        <f t="shared" si="667"/>
        <v>45530</v>
      </c>
      <c r="AE969" s="111" t="str">
        <f t="shared" si="668"/>
        <v>15:00</v>
      </c>
      <c r="AF969" s="235">
        <f>[4]SayfaKAY!BA217</f>
        <v>45530.625</v>
      </c>
      <c r="AG969" s="179" t="str">
        <f>[4]SayfaKAY!S217</f>
        <v>(III) Farklı Araçlarda Tekrarlayan Arıza</v>
      </c>
      <c r="AH969" s="178" t="str">
        <f t="shared" si="669"/>
        <v>Bu Arıza Aracın Servise Verilmesine Engel</v>
      </c>
      <c r="AI969" s="163" t="str">
        <f>[4]SayfaKAY!AV217</f>
        <v/>
      </c>
      <c r="AJ969" s="164" t="str">
        <f t="shared" si="670"/>
        <v/>
      </c>
      <c r="AK969" s="164" t="str">
        <f t="shared" si="671"/>
        <v/>
      </c>
      <c r="AL969" s="112" t="str">
        <f>[4]SayfaKAY!AX217</f>
        <v/>
      </c>
      <c r="AM969" s="257" cm="1">
        <f t="array" ref="AM969">IFERROR(IF(AND(P969&lt;&gt;"D(Arıza Değil)",AH969="Bu Arıza Aracın Servise Verilmesine Engel Değil"),
IF(Z969-F969&gt;0,(AB969-Y969)*24*60,
IF(OR(AND(G969&gt;$AS$1,G969&lt;$AT$1),AND(G969&gt;$AU$1,G969&lt;$AV$1)),
(AF969-H969)*24*60,     BH:BH0)),        AN969),0)</f>
        <v>89282.000000016997</v>
      </c>
      <c r="AN969" s="257">
        <f t="shared" si="672"/>
        <v>89282.000000016997</v>
      </c>
      <c r="AO969" s="174" t="str">
        <f>[4]SayfaKAY!AG217</f>
        <v>MEDCOM</v>
      </c>
      <c r="AP969" s="174" t="str">
        <f>[4]SayfaKAY!AI217</f>
        <v>E110-7659</v>
      </c>
      <c r="AQ969" s="174" t="str">
        <f>[4]SayfaKAY!AQ217</f>
        <v/>
      </c>
      <c r="AR969" s="174" t="str">
        <f>[4]SayfaKAY!AH217</f>
        <v>MEDCOM SICAKLIK SENSÖRÜ</v>
      </c>
      <c r="AS969" s="174">
        <f>[4]SayfaKAY!AJ217</f>
        <v>1</v>
      </c>
      <c r="AT969" s="175" t="str">
        <f>[4]SayfaKAY!AM217</f>
        <v/>
      </c>
      <c r="AU969" s="176" t="str">
        <f>[4]SayfaKAY!AL217</f>
        <v/>
      </c>
      <c r="AV969" s="176" t="str">
        <f>[4]SayfaKAY!AP217</f>
        <v/>
      </c>
      <c r="AW969" s="177" t="str">
        <f>[4]SayfaKAY!AT217</f>
        <v/>
      </c>
      <c r="AX969" s="194">
        <f t="shared" si="673"/>
        <v>982102.00000018696</v>
      </c>
      <c r="AY969" s="168"/>
      <c r="AZ969" s="167"/>
      <c r="BA969" s="113"/>
      <c r="BB969" s="171" t="str">
        <f>IF($AQ$1="X", IF(AND(G969&gt;=$AS$1,G969&lt;=$AT$1),IF(P969&lt;&gt;"D(Arıza Değil)",AC969,0), IF(AND(G969&gt;=$AU$1,G969&lt;=$AV$1),IF(P969&lt;&gt;"D(Arıza Değil)",AC969,0), "")), "")</f>
        <v/>
      </c>
      <c r="BC969" s="114"/>
      <c r="BD969" s="114"/>
      <c r="BE969" s="114"/>
      <c r="BF969" s="114"/>
      <c r="BG969" s="114"/>
      <c r="BH969" s="114" t="str">
        <f>IFERROR(FRACAS!AN220, "Hata Var")</f>
        <v/>
      </c>
      <c r="BI969" s="114"/>
      <c r="BJ969" s="114"/>
      <c r="BK969" s="105" t="str">
        <f>[4]SayfaKAY!AW217</f>
        <v/>
      </c>
      <c r="BL969" s="105" t="str">
        <f>[4]SayfaKAY!V217</f>
        <v>MEDCOM SP. Z O.O.</v>
      </c>
      <c r="BM969" s="114"/>
      <c r="BN969" s="171" t="str">
        <f t="shared" si="674"/>
        <v>x yok</v>
      </c>
      <c r="BO969" s="171" t="str">
        <f t="shared" si="675"/>
        <v>aynı gün giderilen arıza</v>
      </c>
      <c r="BP969" s="171" t="str">
        <f t="shared" si="676"/>
        <v>Bir günden fazla süren arıza</v>
      </c>
      <c r="BQ969" s="226">
        <f t="shared" si="677"/>
        <v>89019.28333339747</v>
      </c>
      <c r="BR969" s="226">
        <f t="shared" si="678"/>
        <v>262.71666661952622</v>
      </c>
      <c r="BS969" s="226">
        <f t="shared" si="679"/>
        <v>89282.000000016997</v>
      </c>
      <c r="BT969" s="114"/>
      <c r="BU969" s="242"/>
      <c r="BV969" s="233">
        <f t="shared" si="680"/>
        <v>21</v>
      </c>
      <c r="BW969" s="226" t="str">
        <f t="shared" si="681"/>
        <v>Evet, çakışma var</v>
      </c>
      <c r="BX969" s="229"/>
      <c r="BY969" s="247">
        <f t="shared" si="682"/>
        <v>61.818946759303799</v>
      </c>
      <c r="BZ969" s="247">
        <f t="shared" si="683"/>
        <v>0.18244212959689321</v>
      </c>
      <c r="CA969" s="247">
        <f t="shared" si="684"/>
        <v>62.001388888900692</v>
      </c>
      <c r="CB969" s="213"/>
      <c r="CC969" s="211"/>
      <c r="CD969" s="196"/>
      <c r="CE969" s="213">
        <v>216</v>
      </c>
      <c r="CF969" s="182">
        <f t="shared" si="685"/>
        <v>45468.623611111099</v>
      </c>
      <c r="CG969" s="182">
        <f t="shared" si="686"/>
        <v>45530.625</v>
      </c>
      <c r="CH969" s="196"/>
      <c r="CI969" s="196"/>
      <c r="CJ969" s="196"/>
      <c r="CK969" s="196">
        <f t="shared" si="687"/>
        <v>0.18244212959689321</v>
      </c>
      <c r="CL969" s="196">
        <f t="shared" si="688"/>
        <v>61.818946759303799</v>
      </c>
      <c r="CM969" s="196">
        <f t="shared" si="689"/>
        <v>62.001388888900692</v>
      </c>
      <c r="CN969" s="114"/>
      <c r="CO969" s="115">
        <f t="shared" si="690"/>
        <v>89282.000000016997</v>
      </c>
      <c r="CP969" s="116">
        <f t="shared" si="691"/>
        <v>10.946527775813593</v>
      </c>
      <c r="CQ969" s="117">
        <f t="shared" si="692"/>
        <v>0.62361111109930789</v>
      </c>
      <c r="CR969" s="117">
        <f t="shared" si="693"/>
        <v>45530.442557870403</v>
      </c>
      <c r="CS969" s="117">
        <f t="shared" si="694"/>
        <v>45530.625</v>
      </c>
      <c r="CT969" s="118">
        <f t="shared" si="695"/>
        <v>65562939.283333398</v>
      </c>
      <c r="CU969" s="118">
        <f t="shared" si="696"/>
        <v>262.71666661952622</v>
      </c>
      <c r="CV969" s="118">
        <f t="shared" si="697"/>
        <v>65563202.000000015</v>
      </c>
      <c r="CW969" s="119">
        <f t="shared" si="698"/>
        <v>0.99999599292501584</v>
      </c>
    </row>
    <row r="970" spans="1:101" ht="118.5" customHeight="1" x14ac:dyDescent="0.3">
      <c r="A970" s="160" t="str">
        <f>[4]SayfaKAY!C346</f>
        <v>KAY5+6</v>
      </c>
      <c r="B970" s="104" t="str">
        <f>[4]SayfaKAY!D346</f>
        <v>3879(8)</v>
      </c>
      <c r="C970" s="105" t="str">
        <f>[4]SayfaKAY!E346</f>
        <v>RA</v>
      </c>
      <c r="D970" s="105">
        <f>[4]SayfaKAY!F346</f>
        <v>31012</v>
      </c>
      <c r="E970" s="106" t="str">
        <f>[4]SayfaKAY!G346</f>
        <v>BOZ-KAY5+6-FF-345</v>
      </c>
      <c r="F970" s="193">
        <f t="shared" si="659"/>
        <v>45468</v>
      </c>
      <c r="G970" s="135">
        <f t="shared" si="660"/>
        <v>0.25347222219716059</v>
      </c>
      <c r="H970" s="235">
        <f>[4]SayfaKAY!H346</f>
        <v>45468.253472222197</v>
      </c>
      <c r="I970" s="104" t="str">
        <f>[4]SayfaKAY!I346</f>
        <v>Hat/Line</v>
      </c>
      <c r="J970" s="103" t="str">
        <f>IF([4]SayfaKAY!J346="","",IF([4]SayfaKAY!J346="Müşteri","Notified by Customer","Notified by Bozankaya"))</f>
        <v>Notified by Customer</v>
      </c>
      <c r="K970" s="103" t="e">
        <f>VLOOKUP([4]SayfaKAY!L346,#REF!,2,FALSE)</f>
        <v>#REF!</v>
      </c>
      <c r="L970" s="165" t="str">
        <f>[4]SayfaKAY!X346</f>
        <v>ELTESAN ELEKTRO MEKANİK SOĞUTMA SAN</v>
      </c>
      <c r="M970" s="107" t="str">
        <f t="shared" si="661"/>
        <v>KAY5+6-BOZ-KAY5+6-FF-345</v>
      </c>
      <c r="N970" s="105" t="str">
        <f>[4]SayfaKAY!M346</f>
        <v>YOLCU BÖLÜMÜ SICAK</v>
      </c>
      <c r="O970" s="166" t="str">
        <f>[4]SayfaKAY!P346</f>
        <v>C-Uyarı, sürüş devamlılığı</v>
      </c>
      <c r="P970" s="166" t="str">
        <f>[4]SayfaKAY!Q346</f>
        <v>B(Servisten çekmeye etki eden arıza)</v>
      </c>
      <c r="Q970" s="166" t="str">
        <f>[4]SayfaKAY!R346</f>
        <v>N.A(Yaralanma yok)</v>
      </c>
      <c r="R970" s="132" t="str" cm="1">
        <f t="array" ref="R970">IF([4]SayfaKAY!U346="","",_xlfn.IFS([4]SayfaKAY!U346="Bozankaya","Bozankaya",[4]SayfaKAY!U346="Müşteri","Customer",[4]SayfaKAY!U346="Tedarikçi","Equipment Supplier"))</f>
        <v>Equipment Supplier</v>
      </c>
      <c r="S970" s="204" t="str">
        <f>[4]SayfaKAY!N346</f>
        <v>ARAÇ KONTROL EDİLDİ SORUN GÖRÜLMEDİ.</v>
      </c>
      <c r="T970" s="133" t="str">
        <f>[4]SayfaKAY!AD346</f>
        <v>*Arıza çözülecek</v>
      </c>
      <c r="U970" s="132" t="str">
        <f>[4]SayfaKAY!W346</f>
        <v>Evet</v>
      </c>
      <c r="V970" s="108">
        <f>[4]SayfaKAY!AZ346</f>
        <v>2</v>
      </c>
      <c r="W970" s="136">
        <f t="shared" si="662"/>
        <v>45468</v>
      </c>
      <c r="X970" s="137" t="str">
        <f t="shared" si="663"/>
        <v>06:30</v>
      </c>
      <c r="Y970" s="235">
        <f>[4]SayfaKAY!AE346</f>
        <v>45468.270833333299</v>
      </c>
      <c r="Z970" s="192">
        <f t="shared" si="664"/>
        <v>45468</v>
      </c>
      <c r="AA970" s="110" t="str">
        <f t="shared" si="665"/>
        <v>07:30</v>
      </c>
      <c r="AB970" s="182">
        <f>[4]SayfaKAY!BA346</f>
        <v>45468.3125</v>
      </c>
      <c r="AC970" s="257">
        <f t="shared" si="666"/>
        <v>85.00000003608875</v>
      </c>
      <c r="AD970" s="111">
        <f t="shared" si="667"/>
        <v>45468</v>
      </c>
      <c r="AE970" s="111" t="str">
        <f t="shared" si="668"/>
        <v>07:30</v>
      </c>
      <c r="AF970" s="235">
        <f>[4]SayfaKAY!BA346</f>
        <v>45468.3125</v>
      </c>
      <c r="AG970" s="179" t="str">
        <f>[4]SayfaKAY!S346</f>
        <v>(III) Farklı Araçlarda Tekrarlayan Arıza</v>
      </c>
      <c r="AH970" s="178" t="str">
        <f t="shared" si="669"/>
        <v>Bu Arıza Aracın Servise Verilmesine Engel</v>
      </c>
      <c r="AI970" s="163" t="str">
        <f>[4]SayfaKAY!AV346</f>
        <v/>
      </c>
      <c r="AJ970" s="164" t="str">
        <f t="shared" si="670"/>
        <v/>
      </c>
      <c r="AK970" s="164" t="str">
        <f t="shared" si="671"/>
        <v/>
      </c>
      <c r="AL970" s="112" t="str">
        <f>[4]SayfaKAY!AX346</f>
        <v/>
      </c>
      <c r="AM970" s="257" cm="1">
        <f t="array" ref="AM970">IFERROR(IF(AND(P970&lt;&gt;"D(Arıza Değil)",AH970="Bu Arıza Aracın Servise Verilmesine Engel Değil"),
IF(Z970-F970&gt;0,(AB970-Y970)*24*60,
IF(OR(AND(G970&gt;$AS$1,G970&lt;$AT$1),AND(G970&gt;$AU$1,G970&lt;$AV$1)),
(AF970-H970)*24*60,     BH:BH0)),        AN970),0)</f>
        <v>85.00000003608875</v>
      </c>
      <c r="AN970" s="257">
        <f t="shared" si="672"/>
        <v>85.00000003608875</v>
      </c>
      <c r="AO970" s="174" t="str">
        <f>[4]SayfaKAY!AG346</f>
        <v>Eltesan</v>
      </c>
      <c r="AP970" s="174" t="str">
        <f>[4]SayfaKAY!AI346</f>
        <v>H500-7240</v>
      </c>
      <c r="AQ970" s="174" t="str">
        <f>[4]SayfaKAY!AQ346</f>
        <v/>
      </c>
      <c r="AR970" s="174" t="str">
        <f>[4]SayfaKAY!AH346</f>
        <v>KLIMA UNITESİ /Eltesan/Hispacold 41,5 kW</v>
      </c>
      <c r="AS970" s="174">
        <f>[4]SayfaKAY!AJ346</f>
        <v>1</v>
      </c>
      <c r="AT970" s="175" t="str">
        <f>[4]SayfaKAY!AM346</f>
        <v/>
      </c>
      <c r="AU970" s="176" t="str">
        <f>[4]SayfaKAY!AL346</f>
        <v/>
      </c>
      <c r="AV970" s="176" t="str">
        <f>[4]SayfaKAY!AP346</f>
        <v/>
      </c>
      <c r="AW970" s="177" t="str">
        <f>[4]SayfaKAY!AT346</f>
        <v/>
      </c>
      <c r="AX970" s="194">
        <f t="shared" si="673"/>
        <v>1870.0000007939525</v>
      </c>
      <c r="AY970" s="168"/>
      <c r="AZ970" s="167"/>
      <c r="BA970" s="113"/>
      <c r="BB970" s="171"/>
      <c r="BC970" s="114"/>
      <c r="BD970" s="114"/>
      <c r="BE970" s="114"/>
      <c r="BF970" s="114"/>
      <c r="BG970" s="114"/>
      <c r="BH970" s="114" t="str">
        <f>IFERROR(FRACAS!AN349, "Hata Var")</f>
        <v/>
      </c>
      <c r="BI970" s="114"/>
      <c r="BJ970" s="114"/>
      <c r="BK970" s="105" t="str">
        <f>[4]SayfaKAY!AW346</f>
        <v/>
      </c>
      <c r="BL970" s="105" t="str">
        <f>[4]SayfaKAY!V346</f>
        <v>ELTESAN ELEKTRO MEKANİK SOĞUTMA SAN</v>
      </c>
      <c r="BM970" s="114"/>
      <c r="BN970" s="171" t="str">
        <f t="shared" si="674"/>
        <v>x yok</v>
      </c>
      <c r="BO970" s="171" t="str">
        <f t="shared" si="675"/>
        <v>aynı gün giderilen arıza</v>
      </c>
      <c r="BP970" s="171" t="str">
        <f t="shared" si="676"/>
        <v>aynı gün giderilen arıza</v>
      </c>
      <c r="BQ970" s="226">
        <f t="shared" si="677"/>
        <v>24.999999987194315</v>
      </c>
      <c r="BR970" s="226">
        <f t="shared" si="678"/>
        <v>60.000000048894435</v>
      </c>
      <c r="BS970" s="226">
        <f t="shared" si="679"/>
        <v>85.00000003608875</v>
      </c>
      <c r="BT970" s="114"/>
      <c r="BU970" s="242"/>
      <c r="BV970" s="233">
        <f t="shared" si="680"/>
        <v>12</v>
      </c>
      <c r="BW970" s="226" t="str">
        <f t="shared" si="681"/>
        <v>Evet, çakışma var</v>
      </c>
      <c r="BX970" s="229"/>
      <c r="BY970" s="247">
        <f t="shared" si="682"/>
        <v>1.7361111102218274E-2</v>
      </c>
      <c r="BZ970" s="247">
        <f t="shared" si="683"/>
        <v>4.1666666700621136E-2</v>
      </c>
      <c r="CA970" s="247">
        <f t="shared" si="684"/>
        <v>5.902777780283941E-2</v>
      </c>
      <c r="CB970" s="213"/>
      <c r="CC970" s="211"/>
      <c r="CD970" s="196"/>
      <c r="CE970" s="213">
        <v>345</v>
      </c>
      <c r="CF970" s="182">
        <f t="shared" si="685"/>
        <v>45468.253472222197</v>
      </c>
      <c r="CG970" s="182">
        <f t="shared" si="686"/>
        <v>45468.3125</v>
      </c>
      <c r="CH970" s="196"/>
      <c r="CI970" s="196"/>
      <c r="CJ970" s="196"/>
      <c r="CK970" s="196">
        <f t="shared" si="687"/>
        <v>4.1666666700621136E-2</v>
      </c>
      <c r="CL970" s="196">
        <f t="shared" si="688"/>
        <v>1.7361111102218274E-2</v>
      </c>
      <c r="CM970" s="196">
        <f t="shared" si="689"/>
        <v>5.902777780283941E-2</v>
      </c>
      <c r="CN970" s="114"/>
      <c r="CO970" s="115">
        <f t="shared" si="690"/>
        <v>85.00000003608875</v>
      </c>
      <c r="CP970" s="116">
        <f t="shared" si="691"/>
        <v>2.5000000020372681</v>
      </c>
      <c r="CQ970" s="117">
        <f t="shared" si="692"/>
        <v>0.25347222219716059</v>
      </c>
      <c r="CR970" s="117">
        <f t="shared" si="693"/>
        <v>45468.270833333299</v>
      </c>
      <c r="CS970" s="117">
        <f t="shared" si="694"/>
        <v>45468.3125</v>
      </c>
      <c r="CT970" s="118">
        <f t="shared" si="695"/>
        <v>65473944.999999985</v>
      </c>
      <c r="CU970" s="118">
        <f t="shared" si="696"/>
        <v>60.000000048894435</v>
      </c>
      <c r="CV970" s="118">
        <f t="shared" si="697"/>
        <v>65474005.000000037</v>
      </c>
      <c r="CW970" s="119">
        <f t="shared" si="698"/>
        <v>0.99999908360577527</v>
      </c>
    </row>
    <row r="971" spans="1:101" ht="118.5" customHeight="1" x14ac:dyDescent="0.3">
      <c r="A971" s="160" t="str">
        <f>[4]SayfaKAY!C378</f>
        <v>KAY5+6</v>
      </c>
      <c r="B971" s="104" t="str">
        <f>[4]SayfaKAY!D378</f>
        <v>3879(8)</v>
      </c>
      <c r="C971" s="105" t="str">
        <f>[4]SayfaKAY!E378</f>
        <v>RA , RB</v>
      </c>
      <c r="D971" s="105">
        <f>[4]SayfaKAY!F378</f>
        <v>30870</v>
      </c>
      <c r="E971" s="106" t="str">
        <f>[4]SayfaKAY!G378</f>
        <v>BOZ-KAY5+6-FF-377</v>
      </c>
      <c r="F971" s="193">
        <f t="shared" si="659"/>
        <v>45468</v>
      </c>
      <c r="G971" s="135">
        <f t="shared" si="660"/>
        <v>0.25347222219716059</v>
      </c>
      <c r="H971" s="235">
        <f>[4]SayfaKAY!H378</f>
        <v>45468.253472222197</v>
      </c>
      <c r="I971" s="104" t="str">
        <f>[4]SayfaKAY!I378</f>
        <v>Hat/Line</v>
      </c>
      <c r="J971" s="103" t="str">
        <f>IF([4]SayfaKAY!J378="","",IF([4]SayfaKAY!J378="Müşteri","Notified by Customer","Notified by Bozankaya"))</f>
        <v>Notified by Customer</v>
      </c>
      <c r="K971" s="103" t="e">
        <f>VLOOKUP([4]SayfaKAY!L378,#REF!,2,FALSE)</f>
        <v>#REF!</v>
      </c>
      <c r="L971" s="165" t="str">
        <f>[4]SayfaKAY!X378</f>
        <v>ELTESAN ELEKTRO MEKANİK SOĞUTMA SAN</v>
      </c>
      <c r="M971" s="107" t="str">
        <f t="shared" si="661"/>
        <v>KAY5+6-BOZ-KAY5+6-FF-377</v>
      </c>
      <c r="N971" s="105" t="str">
        <f>[4]SayfaKAY!M378</f>
        <v>YOLCU BÖLÜMÜ SICAK</v>
      </c>
      <c r="O971" s="166" t="str">
        <f>[4]SayfaKAY!P378</f>
        <v>D-Arıza değil</v>
      </c>
      <c r="P971" s="166" t="str">
        <f>[4]SayfaKAY!Q378</f>
        <v>B(Servisten çekmeye etki eden arıza)</v>
      </c>
      <c r="Q971" s="166" t="str">
        <f>[4]SayfaKAY!R378</f>
        <v>N.A(Yaralanma yok)</v>
      </c>
      <c r="R971" s="132" t="str" cm="1">
        <f t="array" ref="R971">IF([4]SayfaKAY!U378="","",_xlfn.IFS([4]SayfaKAY!U378="Bozankaya","Bozankaya",[4]SayfaKAY!U378="Müşteri","Customer",[4]SayfaKAY!U378="Tedarikçi","Equipment Supplier"))</f>
        <v>Equipment Supplier</v>
      </c>
      <c r="S971" s="204" t="str">
        <f>[4]SayfaKAY!N378</f>
        <v>ARAÇ İÇİ KONTROL YAPILDI. HMI ÜZERİNDEN SICAKLIK DEĞERLERİ DÜŞÜRÜLDÜ.</v>
      </c>
      <c r="T971" s="133" t="str">
        <f>[4]SayfaKAY!AD378</f>
        <v>Yeni yazılım yüklendi</v>
      </c>
      <c r="U971" s="132" t="str">
        <f>[4]SayfaKAY!W378</f>
        <v>Evet</v>
      </c>
      <c r="V971" s="108">
        <f>[4]SayfaKAY!AZ378</f>
        <v>2</v>
      </c>
      <c r="W971" s="136">
        <f t="shared" si="662"/>
        <v>45468</v>
      </c>
      <c r="X971" s="137" t="str">
        <f t="shared" si="663"/>
        <v>08:00</v>
      </c>
      <c r="Y971" s="235">
        <f>[4]SayfaKAY!AE378</f>
        <v>45468.333333333299</v>
      </c>
      <c r="Z971" s="192">
        <f t="shared" si="664"/>
        <v>45468</v>
      </c>
      <c r="AA971" s="110" t="str">
        <f t="shared" si="665"/>
        <v>11:00</v>
      </c>
      <c r="AB971" s="182">
        <f>[4]SayfaKAY!BA378</f>
        <v>45468.458333333299</v>
      </c>
      <c r="AC971" s="257">
        <f t="shared" si="666"/>
        <v>294.99999998719431</v>
      </c>
      <c r="AD971" s="111">
        <f t="shared" si="667"/>
        <v>45468</v>
      </c>
      <c r="AE971" s="111" t="str">
        <f t="shared" si="668"/>
        <v>11:00</v>
      </c>
      <c r="AF971" s="235">
        <f>[4]SayfaKAY!BA378</f>
        <v>45468.458333333299</v>
      </c>
      <c r="AG971" s="179" t="str">
        <f>[4]SayfaKAY!S378</f>
        <v>(III) Farklı Araçlarda Tekrarlayan Arıza</v>
      </c>
      <c r="AH971" s="178" t="str">
        <f t="shared" si="669"/>
        <v>Bu Arıza Aracın Servise Verilmesine Engel</v>
      </c>
      <c r="AI971" s="163" t="str">
        <f>[4]SayfaKAY!AV378</f>
        <v/>
      </c>
      <c r="AJ971" s="164" t="str">
        <f t="shared" si="670"/>
        <v/>
      </c>
      <c r="AK971" s="164" t="str">
        <f t="shared" si="671"/>
        <v/>
      </c>
      <c r="AL971" s="112" t="str">
        <f>[4]SayfaKAY!AX378</f>
        <v/>
      </c>
      <c r="AM971" s="257" cm="1">
        <f t="array" ref="AM971">IFERROR(IF(AND(P971&lt;&gt;"D(Arıza Değil)",AH971="Bu Arıza Aracın Servise Verilmesine Engel Değil"),
IF(Z971-F971&gt;0,(AB971-Y971)*24*60,
IF(OR(AND(G971&gt;$AS$1,G971&lt;$AT$1),AND(G971&gt;$AU$1,G971&lt;$AV$1)),
(AF971-H971)*24*60,     BH:BH0)),        AN971),0)</f>
        <v>294.99999998719431</v>
      </c>
      <c r="AN971" s="257">
        <f t="shared" si="672"/>
        <v>294.99999998719431</v>
      </c>
      <c r="AO971" s="174" t="str">
        <f>[4]SayfaKAY!AG378</f>
        <v>Eltesan</v>
      </c>
      <c r="AP971" s="174" t="str">
        <f>[4]SayfaKAY!AI378</f>
        <v>H500-7240</v>
      </c>
      <c r="AQ971" s="174" t="str">
        <f>[4]SayfaKAY!AQ378</f>
        <v/>
      </c>
      <c r="AR971" s="174" t="str">
        <f>[4]SayfaKAY!AH378</f>
        <v>KLIMA UNITESİ /Eltesan/Hispacold 41,5 kW</v>
      </c>
      <c r="AS971" s="174">
        <f>[4]SayfaKAY!AJ378</f>
        <v>1</v>
      </c>
      <c r="AT971" s="175" t="str">
        <f>[4]SayfaKAY!AM378</f>
        <v/>
      </c>
      <c r="AU971" s="176" t="str">
        <f>[4]SayfaKAY!AL378</f>
        <v/>
      </c>
      <c r="AV971" s="176" t="str">
        <f>[4]SayfaKAY!AP378</f>
        <v/>
      </c>
      <c r="AW971" s="177" t="str">
        <f>[4]SayfaKAY!AT378</f>
        <v/>
      </c>
      <c r="AX971" s="194">
        <f t="shared" si="673"/>
        <v>6489.9999997182749</v>
      </c>
      <c r="AY971" s="168"/>
      <c r="AZ971" s="167"/>
      <c r="BA971" s="113"/>
      <c r="BB971" s="171"/>
      <c r="BC971" s="114"/>
      <c r="BD971" s="114"/>
      <c r="BE971" s="114"/>
      <c r="BF971" s="114"/>
      <c r="BG971" s="114"/>
      <c r="BH971" s="114" t="str">
        <f>IFERROR(FRACAS!AN381, "Hata Var")</f>
        <v/>
      </c>
      <c r="BI971" s="114"/>
      <c r="BJ971" s="114"/>
      <c r="BK971" s="105" t="str">
        <f>[4]SayfaKAY!AW378</f>
        <v/>
      </c>
      <c r="BL971" s="105" t="str">
        <f>[4]SayfaKAY!V378</f>
        <v>ELTESAN ELEKTRO MEKANİK SOĞUTMA SAN</v>
      </c>
      <c r="BM971" s="114"/>
      <c r="BN971" s="171" t="str">
        <f t="shared" si="674"/>
        <v>x yok</v>
      </c>
      <c r="BO971" s="171" t="str">
        <f t="shared" si="675"/>
        <v>aynı gün giderilen arıza</v>
      </c>
      <c r="BP971" s="171" t="str">
        <f t="shared" si="676"/>
        <v>aynı gün giderilen arıza</v>
      </c>
      <c r="BQ971" s="226">
        <f t="shared" si="677"/>
        <v>114.99999998719431</v>
      </c>
      <c r="BR971" s="226">
        <f t="shared" si="678"/>
        <v>180</v>
      </c>
      <c r="BS971" s="226">
        <f t="shared" si="679"/>
        <v>294.99999998719431</v>
      </c>
      <c r="BT971" s="114"/>
      <c r="BU971" s="242"/>
      <c r="BV971" s="233">
        <f t="shared" si="680"/>
        <v>12</v>
      </c>
      <c r="BW971" s="226" t="str">
        <f t="shared" si="681"/>
        <v>Evet, çakışma var</v>
      </c>
      <c r="BX971" s="229"/>
      <c r="BY971" s="247">
        <f t="shared" si="682"/>
        <v>7.9861111102218274E-2</v>
      </c>
      <c r="BZ971" s="247">
        <f t="shared" si="683"/>
        <v>0.125</v>
      </c>
      <c r="CA971" s="247">
        <f t="shared" si="684"/>
        <v>0.20486111110221827</v>
      </c>
      <c r="CB971" s="213"/>
      <c r="CC971" s="211"/>
      <c r="CD971" s="196"/>
      <c r="CE971" s="213">
        <v>377</v>
      </c>
      <c r="CF971" s="182">
        <f t="shared" si="685"/>
        <v>45468.253472222197</v>
      </c>
      <c r="CG971" s="182">
        <f t="shared" si="686"/>
        <v>45468.458333333299</v>
      </c>
      <c r="CH971" s="196"/>
      <c r="CI971" s="196"/>
      <c r="CJ971" s="196"/>
      <c r="CK971" s="196">
        <f t="shared" si="687"/>
        <v>0.125</v>
      </c>
      <c r="CL971" s="196">
        <f t="shared" si="688"/>
        <v>7.9861111102218274E-2</v>
      </c>
      <c r="CM971" s="196">
        <f t="shared" si="689"/>
        <v>0.20486111110221827</v>
      </c>
      <c r="CN971" s="114"/>
      <c r="CO971" s="115">
        <f t="shared" si="690"/>
        <v>294.99999998719431</v>
      </c>
      <c r="CP971" s="116">
        <f t="shared" si="691"/>
        <v>7.5</v>
      </c>
      <c r="CQ971" s="117">
        <f t="shared" si="692"/>
        <v>0.25347222219716059</v>
      </c>
      <c r="CR971" s="117">
        <f t="shared" si="693"/>
        <v>45468.333333333299</v>
      </c>
      <c r="CS971" s="117">
        <f t="shared" si="694"/>
        <v>45468.458333333299</v>
      </c>
      <c r="CT971" s="118">
        <f t="shared" si="695"/>
        <v>65474034.999999985</v>
      </c>
      <c r="CU971" s="118">
        <f t="shared" si="696"/>
        <v>180</v>
      </c>
      <c r="CV971" s="118">
        <f t="shared" si="697"/>
        <v>65474214.999999985</v>
      </c>
      <c r="CW971" s="119">
        <f t="shared" si="698"/>
        <v>0.99999725082614588</v>
      </c>
    </row>
    <row r="972" spans="1:101" ht="118.5" customHeight="1" x14ac:dyDescent="0.3">
      <c r="A972" s="160" t="str">
        <f>[4]SayfaKAY!C379</f>
        <v>KAY5+6</v>
      </c>
      <c r="B972" s="104" t="str">
        <f>[4]SayfaKAY!D379</f>
        <v>3877(6)</v>
      </c>
      <c r="C972" s="105" t="str">
        <f>[4]SayfaKAY!E379</f>
        <v>RA , RB</v>
      </c>
      <c r="D972" s="105">
        <f>[4]SayfaKAY!F379</f>
        <v>52875</v>
      </c>
      <c r="E972" s="106" t="str">
        <f>[4]SayfaKAY!G379</f>
        <v>BOZ-KAY5+6-FF-378</v>
      </c>
      <c r="F972" s="134">
        <f t="shared" si="659"/>
        <v>45468</v>
      </c>
      <c r="G972" s="135">
        <f t="shared" si="660"/>
        <v>0.2763888889021473</v>
      </c>
      <c r="H972" s="235">
        <f>[4]SayfaKAY!H379</f>
        <v>45468.276388888902</v>
      </c>
      <c r="I972" s="104" t="str">
        <f>[4]SayfaKAY!I379</f>
        <v>Hat/Line</v>
      </c>
      <c r="J972" s="103" t="str">
        <f>IF([4]SayfaKAY!J379="","",IF([4]SayfaKAY!J379="Müşteri","Notified by Customer","Notified by Bozankaya"))</f>
        <v>Notified by Customer</v>
      </c>
      <c r="K972" s="103" t="e">
        <f>VLOOKUP([4]SayfaKAY!L379,#REF!,2,FALSE)</f>
        <v>#REF!</v>
      </c>
      <c r="L972" s="165" t="str">
        <f>[4]SayfaKAY!X379</f>
        <v>ELTESAN ELEKTRO MEKANİK SOĞUTMA SAN</v>
      </c>
      <c r="M972" s="107" t="str">
        <f t="shared" si="661"/>
        <v>KAY5+6-BOZ-KAY5+6-FF-378</v>
      </c>
      <c r="N972" s="105" t="str">
        <f>[4]SayfaKAY!M379</f>
        <v>MERHABALAR ŞUAN 13:42 DE SAKARYA DURAĞINDA BULUNAN 3877-A NUMARALI TRAMVAYDA DA KLİMALAR ÇALIŞMIYOR. ŞOFÖR ÇAĞRIYA CEVAP VERMİYOR. YOLCULAR PERİŞAN HALDE ARAÇTA TANSİYON HASTALARI FENALAŞTIĞINI SÖYLÜYOR.</v>
      </c>
      <c r="O972" s="166" t="str">
        <f>[4]SayfaKAY!P379</f>
        <v>D-Arıza değil</v>
      </c>
      <c r="P972" s="166" t="str">
        <f>[4]SayfaKAY!Q379</f>
        <v>B(Servisten çekmeye etki eden arıza)</v>
      </c>
      <c r="Q972" s="166" t="str">
        <f>[4]SayfaKAY!R379</f>
        <v>N.A(Yaralanma yok)</v>
      </c>
      <c r="R972" s="132" t="str" cm="1">
        <f t="array" ref="R972">IF([4]SayfaKAY!U379="","",_xlfn.IFS([4]SayfaKAY!U379="Bozankaya","Bozankaya",[4]SayfaKAY!U379="Müşteri","Customer",[4]SayfaKAY!U379="Tedarikçi","Equipment Supplier"))</f>
        <v>Equipment Supplier</v>
      </c>
      <c r="S972" s="204" t="str">
        <f>[4]SayfaKAY!N379</f>
        <v>ARACIN KLİMA MASTERCARD RESETLENDİ. SORUN GİDERİLDİ.</v>
      </c>
      <c r="T972" s="133" t="str">
        <f>[4]SayfaKAY!AD379</f>
        <v>*Arıza çözülecek</v>
      </c>
      <c r="U972" s="132" t="str">
        <f>[4]SayfaKAY!W379</f>
        <v>Evet</v>
      </c>
      <c r="V972" s="108">
        <f>[4]SayfaKAY!AZ379</f>
        <v>2</v>
      </c>
      <c r="W972" s="136">
        <f t="shared" si="662"/>
        <v>45468</v>
      </c>
      <c r="X972" s="137" t="str">
        <f t="shared" si="663"/>
        <v>07:00</v>
      </c>
      <c r="Y972" s="235">
        <f>[4]SayfaKAY!AE379</f>
        <v>45468.291666666701</v>
      </c>
      <c r="Z972" s="109">
        <f t="shared" si="664"/>
        <v>45468</v>
      </c>
      <c r="AA972" s="110" t="str">
        <f t="shared" si="665"/>
        <v>09:00</v>
      </c>
      <c r="AB972" s="182">
        <f>[4]SayfaKAY!BA379</f>
        <v>45468.375</v>
      </c>
      <c r="AC972" s="257">
        <f t="shared" si="666"/>
        <v>141.99999998090789</v>
      </c>
      <c r="AD972" s="111">
        <f t="shared" si="667"/>
        <v>45468</v>
      </c>
      <c r="AE972" s="111" t="str">
        <f t="shared" si="668"/>
        <v>09:00</v>
      </c>
      <c r="AF972" s="235">
        <f>[4]SayfaKAY!BA379</f>
        <v>45468.375</v>
      </c>
      <c r="AG972" s="179" t="str">
        <f>[4]SayfaKAY!S379</f>
        <v>(III) Farklı Araçlarda Tekrarlayan Arıza</v>
      </c>
      <c r="AH972" s="178" t="str">
        <f t="shared" si="669"/>
        <v>Bu Arıza Aracın Servise Verilmesine Engel</v>
      </c>
      <c r="AI972" s="163" t="str">
        <f>[4]SayfaKAY!AV379</f>
        <v/>
      </c>
      <c r="AJ972" s="164" t="str">
        <f t="shared" si="670"/>
        <v/>
      </c>
      <c r="AK972" s="164" t="str">
        <f t="shared" si="671"/>
        <v/>
      </c>
      <c r="AL972" s="112" t="str">
        <f>[4]SayfaKAY!AX379</f>
        <v/>
      </c>
      <c r="AM972" s="257" cm="1">
        <f t="array" ref="AM972">IFERROR(IF(AND(P972&lt;&gt;"D(Arıza Değil)",AH972="Bu Arıza Aracın Servise Verilmesine Engel Değil"),
IF(Z972-F972&gt;0,(AB972-Y972)*24*60,
IF(OR(AND(G972&gt;$AS$1,G972&lt;$AT$1),AND(G972&gt;$AU$1,G972&lt;$AV$1)),
(AF972-H972)*24*60,     BH:BH0)),        AN972),0)</f>
        <v>141.99999998090789</v>
      </c>
      <c r="AN972" s="257">
        <f t="shared" si="672"/>
        <v>141.99999998090789</v>
      </c>
      <c r="AO972" s="174" t="str">
        <f>[4]SayfaKAY!AG379</f>
        <v>Eltesan</v>
      </c>
      <c r="AP972" s="174" t="str">
        <f>[4]SayfaKAY!AI379</f>
        <v>H500-7240</v>
      </c>
      <c r="AQ972" s="174" t="str">
        <f>[4]SayfaKAY!AQ379</f>
        <v/>
      </c>
      <c r="AR972" s="174" t="str">
        <f>[4]SayfaKAY!AH379</f>
        <v>KLIMA UNITESİ /Eltesan/Hispacold 41,5 kW</v>
      </c>
      <c r="AS972" s="174">
        <f>[4]SayfaKAY!AJ379</f>
        <v>1</v>
      </c>
      <c r="AT972" s="175" t="str">
        <f>[4]SayfaKAY!AM379</f>
        <v/>
      </c>
      <c r="AU972" s="176" t="str">
        <f>[4]SayfaKAY!AL379</f>
        <v/>
      </c>
      <c r="AV972" s="176" t="str">
        <f>[4]SayfaKAY!AP379</f>
        <v/>
      </c>
      <c r="AW972" s="177" t="str">
        <f>[4]SayfaKAY!AT379</f>
        <v/>
      </c>
      <c r="AX972" s="194">
        <f t="shared" si="673"/>
        <v>3123.9999995799735</v>
      </c>
      <c r="AY972" s="168"/>
      <c r="AZ972" s="167"/>
      <c r="BA972" s="113"/>
      <c r="BB972" s="171" t="str">
        <f>IF($AQ$1="X", IF(AND(G972&gt;=$AS$1,G972&lt;=$AT$1),IF(P972&lt;&gt;"D(Arıza Değil)",AC972,0), IF(AND(G972&gt;=$AU$1,G972&lt;=$AV$1),IF(P972&lt;&gt;"D(Arıza Değil)",AC972,0), "")), "")</f>
        <v/>
      </c>
      <c r="BC972" s="114"/>
      <c r="BD972" s="114"/>
      <c r="BE972" s="114"/>
      <c r="BF972" s="114"/>
      <c r="BG972" s="114"/>
      <c r="BH972" s="114" t="str">
        <f>IFERROR(FRACAS!AN382, "Hata Var")</f>
        <v/>
      </c>
      <c r="BI972" s="114"/>
      <c r="BJ972" s="114"/>
      <c r="BK972" s="105" t="str">
        <f>[4]SayfaKAY!AW379</f>
        <v/>
      </c>
      <c r="BL972" s="105" t="str">
        <f>[4]SayfaKAY!V379</f>
        <v>ELTESAN ELEKTRO MEKANİK SOĞUTMA SAN</v>
      </c>
      <c r="BM972" s="114"/>
      <c r="BN972" s="171" t="str">
        <f t="shared" si="674"/>
        <v>x yok</v>
      </c>
      <c r="BO972" s="171" t="str">
        <f t="shared" si="675"/>
        <v>aynı gün giderilen arıza</v>
      </c>
      <c r="BP972" s="171" t="str">
        <f t="shared" si="676"/>
        <v>aynı gün giderilen arıza</v>
      </c>
      <c r="BQ972" s="226">
        <f t="shared" si="677"/>
        <v>22.000000029802322</v>
      </c>
      <c r="BR972" s="226">
        <f t="shared" si="678"/>
        <v>119.99999995110556</v>
      </c>
      <c r="BS972" s="226">
        <f t="shared" si="679"/>
        <v>141.99999998090789</v>
      </c>
      <c r="BT972" s="114"/>
      <c r="BU972" s="242"/>
      <c r="BV972" s="233">
        <f t="shared" si="680"/>
        <v>13</v>
      </c>
      <c r="BW972" s="226" t="str">
        <f t="shared" si="681"/>
        <v>Evet, çakışma var</v>
      </c>
      <c r="BX972" s="229"/>
      <c r="BY972" s="247">
        <f t="shared" si="682"/>
        <v>1.5277777798473835E-2</v>
      </c>
      <c r="BZ972" s="247">
        <f t="shared" si="683"/>
        <v>8.3333333299378864E-2</v>
      </c>
      <c r="CA972" s="247">
        <f t="shared" si="684"/>
        <v>9.8611111097852699E-2</v>
      </c>
      <c r="CB972" s="213"/>
      <c r="CC972" s="211"/>
      <c r="CD972" s="196"/>
      <c r="CE972" s="213">
        <v>378</v>
      </c>
      <c r="CF972" s="182">
        <f t="shared" si="685"/>
        <v>45468.276388888902</v>
      </c>
      <c r="CG972" s="182">
        <f t="shared" si="686"/>
        <v>45468.375</v>
      </c>
      <c r="CH972" s="196"/>
      <c r="CI972" s="196"/>
      <c r="CJ972" s="196"/>
      <c r="CK972" s="196">
        <f t="shared" si="687"/>
        <v>8.3333333299378864E-2</v>
      </c>
      <c r="CL972" s="196">
        <f t="shared" si="688"/>
        <v>1.5277777798473835E-2</v>
      </c>
      <c r="CM972" s="196">
        <f t="shared" si="689"/>
        <v>9.8611111097852699E-2</v>
      </c>
      <c r="CN972" s="114"/>
      <c r="CO972" s="115">
        <f t="shared" si="690"/>
        <v>141.99999998090789</v>
      </c>
      <c r="CP972" s="116">
        <f t="shared" si="691"/>
        <v>4.9999999979627319</v>
      </c>
      <c r="CQ972" s="117">
        <f t="shared" si="692"/>
        <v>0.2763888889021473</v>
      </c>
      <c r="CR972" s="117">
        <f t="shared" si="693"/>
        <v>45468.291666666701</v>
      </c>
      <c r="CS972" s="117">
        <f t="shared" si="694"/>
        <v>45468.375</v>
      </c>
      <c r="CT972" s="118">
        <f t="shared" si="695"/>
        <v>65473942.00000003</v>
      </c>
      <c r="CU972" s="118">
        <f t="shared" si="696"/>
        <v>119.99999995110556</v>
      </c>
      <c r="CV972" s="118">
        <f t="shared" si="697"/>
        <v>65474061.999999978</v>
      </c>
      <c r="CW972" s="119">
        <f t="shared" si="698"/>
        <v>0.99999816721314849</v>
      </c>
    </row>
    <row r="973" spans="1:101" ht="118.5" customHeight="1" x14ac:dyDescent="0.3">
      <c r="A973" s="160" t="str">
        <f>[4]SayfaKAY!C416</f>
        <v>KAY5+6</v>
      </c>
      <c r="B973" s="104" t="str">
        <f>[4]SayfaKAY!D416</f>
        <v>3874(3)</v>
      </c>
      <c r="C973" s="105" t="str">
        <f>[4]SayfaKAY!E416</f>
        <v>MB</v>
      </c>
      <c r="D973" s="105">
        <f>[4]SayfaKAY!F416</f>
        <v>72755</v>
      </c>
      <c r="E973" s="106" t="str">
        <f>[4]SayfaKAY!G416</f>
        <v>BOZ-KAY5+6-FF-415</v>
      </c>
      <c r="F973" s="193">
        <f t="shared" si="659"/>
        <v>45468</v>
      </c>
      <c r="G973" s="135">
        <f t="shared" si="660"/>
        <v>0.6611111110978527</v>
      </c>
      <c r="H973" s="235">
        <f>[4]SayfaKAY!H416</f>
        <v>45468.661111111098</v>
      </c>
      <c r="I973" s="104" t="str">
        <f>[4]SayfaKAY!I416</f>
        <v>Hat/Line</v>
      </c>
      <c r="J973" s="103" t="str">
        <f>IF([4]SayfaKAY!J416="","",IF([4]SayfaKAY!J416="Müşteri","Notified by Customer","Notified by Bozankaya"))</f>
        <v>Notified by Customer</v>
      </c>
      <c r="K973" s="103" t="e">
        <f>VLOOKUP([4]SayfaKAY!L416,#REF!,2,FALSE)</f>
        <v>#REF!</v>
      </c>
      <c r="L973" s="165" t="str">
        <f>[4]SayfaKAY!X416</f>
        <v>MEDCOM SP. Z O.O.</v>
      </c>
      <c r="M973" s="107" t="str">
        <f t="shared" si="661"/>
        <v>KAY5+6-BOZ-KAY5+6-FF-415</v>
      </c>
      <c r="N973" s="105" t="str">
        <f>[4]SayfaKAY!M416</f>
        <v>ARAÇ İVME KOLU ARIZASI VERİYOR YÖN TUŞUNU SIFIRA ALIP İVME VERİP TEKRAR YÖN TUŞUNU İLERİ ALIP İVME VERİNCE ARIZA KALKIYOR. ARAÇ HAREKET EDİYOR.</v>
      </c>
      <c r="O973" s="166" t="str">
        <f>[4]SayfaKAY!P416</f>
        <v>A-Sürüşü engeller</v>
      </c>
      <c r="P973" s="166" t="str">
        <f>[4]SayfaKAY!Q416</f>
        <v>B(Servisten çekmeye etki eden arıza)</v>
      </c>
      <c r="Q973" s="166" t="str">
        <f>[4]SayfaKAY!R416</f>
        <v>N.A(Yaralanma yok)</v>
      </c>
      <c r="R973" s="132" t="str" cm="1">
        <f t="array" ref="R973">IF([4]SayfaKAY!U416="","",_xlfn.IFS([4]SayfaKAY!U416="Bozankaya","Bozankaya",[4]SayfaKAY!U416="Müşteri","Customer",[4]SayfaKAY!U416="Tedarikçi","Equipment Supplier"))</f>
        <v>Equipment Supplier</v>
      </c>
      <c r="S973" s="204" t="str">
        <f>[4]SayfaKAY!N416</f>
        <v>RA-K07 RÖLESİ DEĞİŞTİRİLDİ.</v>
      </c>
      <c r="T973" s="133" t="str">
        <f>[4]SayfaKAY!AD416</f>
        <v>*Ekipman değiştirilecek</v>
      </c>
      <c r="U973" s="132" t="str">
        <f>[4]SayfaKAY!W416</f>
        <v>Evet</v>
      </c>
      <c r="V973" s="108">
        <f>[4]SayfaKAY!AZ416</f>
        <v>2</v>
      </c>
      <c r="W973" s="136">
        <f t="shared" si="662"/>
        <v>45469</v>
      </c>
      <c r="X973" s="137" t="str">
        <f t="shared" si="663"/>
        <v>05:00</v>
      </c>
      <c r="Y973" s="235">
        <f>[4]SayfaKAY!AE416</f>
        <v>45469.208333333299</v>
      </c>
      <c r="Z973" s="192">
        <f t="shared" si="664"/>
        <v>45469</v>
      </c>
      <c r="AA973" s="110" t="str">
        <f t="shared" si="665"/>
        <v>12:00</v>
      </c>
      <c r="AB973" s="182">
        <f>[4]SayfaKAY!BA416</f>
        <v>45469.5</v>
      </c>
      <c r="AC973" s="257">
        <f t="shared" si="666"/>
        <v>1208.0000000190921</v>
      </c>
      <c r="AD973" s="111">
        <f t="shared" si="667"/>
        <v>45469</v>
      </c>
      <c r="AE973" s="111" t="str">
        <f t="shared" si="668"/>
        <v>12:00</v>
      </c>
      <c r="AF973" s="235">
        <f>[4]SayfaKAY!BA416</f>
        <v>45469.5</v>
      </c>
      <c r="AG973" s="179" t="str">
        <f>[4]SayfaKAY!S416</f>
        <v>(II) Aynı Araçta Tekrarlayan Arıza</v>
      </c>
      <c r="AH973" s="178" t="str">
        <f t="shared" si="669"/>
        <v>Bu Arıza Aracın Servise Verilmesine Engel</v>
      </c>
      <c r="AI973" s="163" t="str">
        <f>[4]SayfaKAY!AV416</f>
        <v/>
      </c>
      <c r="AJ973" s="164" t="str">
        <f t="shared" si="670"/>
        <v/>
      </c>
      <c r="AK973" s="164" t="str">
        <f t="shared" si="671"/>
        <v/>
      </c>
      <c r="AL973" s="112" t="str">
        <f>[4]SayfaKAY!AX416</f>
        <v/>
      </c>
      <c r="AM973" s="257" cm="1">
        <f t="array" ref="AM973">IFERROR(IF(AND(P973&lt;&gt;"D(Arıza Değil)",AH973="Bu Arıza Aracın Servise Verilmesine Engel Değil"),
IF(Z973-F973&gt;0,(AB973-Y973)*24*60,
IF(OR(AND(G973&gt;$AS$1,G973&lt;$AT$1),AND(G973&gt;$AU$1,G973&lt;$AV$1)),
(AF973-H973)*24*60,     BH:BH0)),        AN973),0)</f>
        <v>1208.0000000190921</v>
      </c>
      <c r="AN973" s="257">
        <f t="shared" si="672"/>
        <v>1208.0000000190921</v>
      </c>
      <c r="AO973" s="174" t="str">
        <f>[4]SayfaKAY!AG416</f>
        <v>Medcom</v>
      </c>
      <c r="AP973" s="174" t="str">
        <f>[4]SayfaKAY!AI416</f>
        <v>E300-7001</v>
      </c>
      <c r="AQ973" s="174" t="str">
        <f>[4]SayfaKAY!AQ416</f>
        <v/>
      </c>
      <c r="AR973" s="174" t="str">
        <f>[4]SayfaKAY!AH416</f>
        <v>MASTER CONTRROLER S334 C36B</v>
      </c>
      <c r="AS973" s="174">
        <f>[4]SayfaKAY!AJ416</f>
        <v>1</v>
      </c>
      <c r="AT973" s="175" t="str">
        <f>[4]SayfaKAY!AM416</f>
        <v/>
      </c>
      <c r="AU973" s="176" t="str">
        <f>[4]SayfaKAY!AL416</f>
        <v/>
      </c>
      <c r="AV973" s="176" t="str">
        <f>[4]SayfaKAY!AP416</f>
        <v/>
      </c>
      <c r="AW973" s="177" t="str">
        <f>[4]SayfaKAY!AT416</f>
        <v/>
      </c>
      <c r="AX973" s="194">
        <f t="shared" si="673"/>
        <v>26576.000000420026</v>
      </c>
      <c r="AY973" s="168"/>
      <c r="AZ973" s="167"/>
      <c r="BA973" s="113"/>
      <c r="BB973" s="171"/>
      <c r="BC973" s="114"/>
      <c r="BD973" s="114"/>
      <c r="BE973" s="114"/>
      <c r="BF973" s="114"/>
      <c r="BG973" s="114"/>
      <c r="BH973" s="114" t="str">
        <f>IFERROR(FRACAS!AN419, "Hata Var")</f>
        <v/>
      </c>
      <c r="BI973" s="114"/>
      <c r="BJ973" s="114"/>
      <c r="BK973" s="105" t="str">
        <f>[4]SayfaKAY!AW416</f>
        <v/>
      </c>
      <c r="BL973" s="105" t="str">
        <f>[4]SayfaKAY!V416</f>
        <v>MEDCOM SP. Z O.O.</v>
      </c>
      <c r="BM973" s="114"/>
      <c r="BN973" s="171" t="str">
        <f t="shared" si="674"/>
        <v>x yok</v>
      </c>
      <c r="BO973" s="171" t="str">
        <f t="shared" si="675"/>
        <v>aynı gün giderilen arıza</v>
      </c>
      <c r="BP973" s="171" t="str">
        <f t="shared" si="676"/>
        <v>Bir günden fazla süren arıza</v>
      </c>
      <c r="BQ973" s="226">
        <f t="shared" si="677"/>
        <v>787.99999997019768</v>
      </c>
      <c r="BR973" s="226">
        <f t="shared" si="678"/>
        <v>420.00000004889444</v>
      </c>
      <c r="BS973" s="226">
        <f t="shared" si="679"/>
        <v>1208.0000000190921</v>
      </c>
      <c r="BT973" s="114"/>
      <c r="BU973" s="242"/>
      <c r="BV973" s="233">
        <f t="shared" si="680"/>
        <v>8</v>
      </c>
      <c r="BW973" s="226" t="str">
        <f t="shared" si="681"/>
        <v>Evet, çakışma var</v>
      </c>
      <c r="BX973" s="229"/>
      <c r="BY973" s="247">
        <f t="shared" si="682"/>
        <v>0.54722222220152617</v>
      </c>
      <c r="BZ973" s="247">
        <f t="shared" si="683"/>
        <v>0.29166666670062114</v>
      </c>
      <c r="CA973" s="247">
        <f t="shared" si="684"/>
        <v>0.8388888889021473</v>
      </c>
      <c r="CB973" s="213"/>
      <c r="CC973" s="211"/>
      <c r="CD973" s="196"/>
      <c r="CE973" s="213">
        <v>415</v>
      </c>
      <c r="CF973" s="182">
        <f t="shared" si="685"/>
        <v>45468.661111111098</v>
      </c>
      <c r="CG973" s="182">
        <f t="shared" si="686"/>
        <v>45469.5</v>
      </c>
      <c r="CH973" s="196"/>
      <c r="CI973" s="196"/>
      <c r="CJ973" s="196"/>
      <c r="CK973" s="196">
        <f t="shared" si="687"/>
        <v>0.29166666670062114</v>
      </c>
      <c r="CL973" s="196">
        <f t="shared" si="688"/>
        <v>0.54722222220152617</v>
      </c>
      <c r="CM973" s="196">
        <f t="shared" si="689"/>
        <v>0.8388888889021473</v>
      </c>
      <c r="CN973" s="114"/>
      <c r="CO973" s="115">
        <f t="shared" si="690"/>
        <v>1208.0000000190921</v>
      </c>
      <c r="CP973" s="116">
        <f t="shared" si="691"/>
        <v>17.500000002037268</v>
      </c>
      <c r="CQ973" s="117">
        <f t="shared" si="692"/>
        <v>0.6611111110978527</v>
      </c>
      <c r="CR973" s="117">
        <f t="shared" si="693"/>
        <v>45469.208333333299</v>
      </c>
      <c r="CS973" s="117">
        <f t="shared" si="694"/>
        <v>45469.5</v>
      </c>
      <c r="CT973" s="118">
        <f t="shared" si="695"/>
        <v>65474707.99999997</v>
      </c>
      <c r="CU973" s="118">
        <f t="shared" si="696"/>
        <v>420.00000004889444</v>
      </c>
      <c r="CV973" s="118">
        <f t="shared" si="697"/>
        <v>65475128.000000022</v>
      </c>
      <c r="CW973" s="119">
        <f t="shared" si="698"/>
        <v>0.99999358535045468</v>
      </c>
    </row>
    <row r="974" spans="1:101" ht="118.5" customHeight="1" x14ac:dyDescent="0.3">
      <c r="A974" s="160" t="str">
        <f>[4]SayfaKAY!C502</f>
        <v>KAY5+6</v>
      </c>
      <c r="B974" s="104" t="str">
        <f>[4]SayfaKAY!D502</f>
        <v>3879(8)</v>
      </c>
      <c r="C974" s="105" t="str">
        <f>[4]SayfaKAY!E502</f>
        <v>RA , RB</v>
      </c>
      <c r="D974" s="105">
        <f>[4]SayfaKAY!F502</f>
        <v>30360</v>
      </c>
      <c r="E974" s="106" t="str">
        <f>[4]SayfaKAY!G502</f>
        <v>BOZ-KAY5+6-FF-501</v>
      </c>
      <c r="F974" s="193">
        <f t="shared" si="659"/>
        <v>45468</v>
      </c>
      <c r="G974" s="135">
        <f t="shared" si="660"/>
        <v>0.25347222219716059</v>
      </c>
      <c r="H974" s="235">
        <f>[4]SayfaKAY!H502</f>
        <v>45468.253472222197</v>
      </c>
      <c r="I974" s="104" t="str">
        <f>[4]SayfaKAY!I502</f>
        <v>Hat/Line</v>
      </c>
      <c r="J974" s="103" t="str">
        <f>IF([4]SayfaKAY!J502="","",IF([4]SayfaKAY!J502="Müşteri","Notified by Customer","Notified by Bozankaya"))</f>
        <v>Notified by Customer</v>
      </c>
      <c r="K974" s="103" t="e">
        <f>VLOOKUP([4]SayfaKAY!L502,#REF!,2,FALSE)</f>
        <v>#REF!</v>
      </c>
      <c r="L974" s="165" t="str">
        <f>[4]SayfaKAY!X502</f>
        <v>ELTESAN ELEKTRO MEKANİK SOĞUTMA SAN</v>
      </c>
      <c r="M974" s="107" t="str">
        <f t="shared" si="661"/>
        <v>KAY5+6-BOZ-KAY5+6-FF-501</v>
      </c>
      <c r="N974" s="105" t="str">
        <f>[4]SayfaKAY!M502</f>
        <v>Yolcu bölümü sıcak</v>
      </c>
      <c r="O974" s="166" t="str">
        <f>[4]SayfaKAY!P502</f>
        <v>D-Arıza değil</v>
      </c>
      <c r="P974" s="166" t="str">
        <f>[4]SayfaKAY!Q502</f>
        <v>B(Servisten çekmeye etki eden arıza)</v>
      </c>
      <c r="Q974" s="166" t="str">
        <f>[4]SayfaKAY!R502</f>
        <v>N.A(Yaralanma yok)</v>
      </c>
      <c r="R974" s="132" t="str" cm="1">
        <f t="array" ref="R974">IF([4]SayfaKAY!U502="","",_xlfn.IFS([4]SayfaKAY!U502="Bozankaya","Bozankaya",[4]SayfaKAY!U502="Müşteri","Customer",[4]SayfaKAY!U502="Tedarikçi","Equipment Supplier"))</f>
        <v>Equipment Supplier</v>
      </c>
      <c r="S974" s="204" t="str">
        <f>[4]SayfaKAY!N502</f>
        <v>Araç içi kontrol edildi. HMI üzerinden sıcaklık değerleri düşürüldü.</v>
      </c>
      <c r="T974" s="133" t="str">
        <f>[4]SayfaKAY!AD502</f>
        <v>*Arıza çözülecek</v>
      </c>
      <c r="U974" s="132" t="str">
        <f>[4]SayfaKAY!W502</f>
        <v>Evet</v>
      </c>
      <c r="V974" s="108">
        <f>[4]SayfaKAY!AZ502</f>
        <v>1</v>
      </c>
      <c r="W974" s="136">
        <f t="shared" si="662"/>
        <v>45468</v>
      </c>
      <c r="X974" s="137" t="str">
        <f t="shared" si="663"/>
        <v>07:00</v>
      </c>
      <c r="Y974" s="235">
        <f>[4]SayfaKAY!AE502</f>
        <v>45468.291666666701</v>
      </c>
      <c r="Z974" s="192">
        <f t="shared" si="664"/>
        <v>45468</v>
      </c>
      <c r="AA974" s="110" t="str">
        <f t="shared" si="665"/>
        <v>09:00</v>
      </c>
      <c r="AB974" s="182">
        <f>[4]SayfaKAY!BA502</f>
        <v>45468.375</v>
      </c>
      <c r="AC974" s="257">
        <f t="shared" si="666"/>
        <v>175.00000003608875</v>
      </c>
      <c r="AD974" s="111">
        <f t="shared" si="667"/>
        <v>45468</v>
      </c>
      <c r="AE974" s="111" t="str">
        <f t="shared" si="668"/>
        <v>09:00</v>
      </c>
      <c r="AF974" s="235">
        <f>[4]SayfaKAY!BA502</f>
        <v>45468.375</v>
      </c>
      <c r="AG974" s="179" t="str">
        <f>[4]SayfaKAY!S502</f>
        <v>(III) Farklı Araçlarda Tekrarlayan Arıza</v>
      </c>
      <c r="AH974" s="178" t="str">
        <f t="shared" si="669"/>
        <v>Bu Arıza Aracın Servise Verilmesine Engel</v>
      </c>
      <c r="AI974" s="163" t="str">
        <f>[4]SayfaKAY!AV502</f>
        <v/>
      </c>
      <c r="AJ974" s="164" t="str">
        <f t="shared" si="670"/>
        <v/>
      </c>
      <c r="AK974" s="164" t="str">
        <f t="shared" si="671"/>
        <v/>
      </c>
      <c r="AL974" s="112" t="str">
        <f>[4]SayfaKAY!AX502</f>
        <v/>
      </c>
      <c r="AM974" s="257" cm="1">
        <f t="array" ref="AM974">IFERROR(IF(AND(P974&lt;&gt;"D(Arıza Değil)",AH974="Bu Arıza Aracın Servise Verilmesine Engel Değil"),
IF(Z974-F974&gt;0,(AB974-Y974)*24*60,
IF(OR(AND(G974&gt;$AS$1,G974&lt;$AT$1),AND(G974&gt;$AU$1,G974&lt;$AV$1)),
(AF974-H974)*24*60,     BH:BH0)),        AN974),0)</f>
        <v>175.00000003608875</v>
      </c>
      <c r="AN974" s="257">
        <f t="shared" si="672"/>
        <v>175.00000003608875</v>
      </c>
      <c r="AO974" s="174" t="str">
        <f>[4]SayfaKAY!AG502</f>
        <v/>
      </c>
      <c r="AP974" s="174" t="str">
        <f>[4]SayfaKAY!AI502</f>
        <v>H500-7240</v>
      </c>
      <c r="AQ974" s="174" t="str">
        <f>[4]SayfaKAY!AQ502</f>
        <v/>
      </c>
      <c r="AR974" s="174" t="str">
        <f>[4]SayfaKAY!AH502</f>
        <v>KLIMA UNITESİ /Eltesan/Hispacold 41,5 kW</v>
      </c>
      <c r="AS974" s="174">
        <f>[4]SayfaKAY!AJ502</f>
        <v>1</v>
      </c>
      <c r="AT974" s="175" t="str">
        <f>[4]SayfaKAY!AM502</f>
        <v/>
      </c>
      <c r="AU974" s="176" t="str">
        <f>[4]SayfaKAY!AL502</f>
        <v/>
      </c>
      <c r="AV974" s="176" t="str">
        <f>[4]SayfaKAY!AP502</f>
        <v/>
      </c>
      <c r="AW974" s="177" t="str">
        <f>[4]SayfaKAY!AT502</f>
        <v/>
      </c>
      <c r="AX974" s="194">
        <f t="shared" si="673"/>
        <v>1925.0000003969762</v>
      </c>
      <c r="AY974" s="168"/>
      <c r="AZ974" s="167"/>
      <c r="BA974" s="113"/>
      <c r="BB974" s="171"/>
      <c r="BC974" s="114"/>
      <c r="BD974" s="114"/>
      <c r="BE974" s="114"/>
      <c r="BF974" s="114"/>
      <c r="BG974" s="114"/>
      <c r="BH974" s="114">
        <f>IFERROR(FRACAS!AN505, "Hata Var")</f>
        <v>64.000000082887709</v>
      </c>
      <c r="BI974" s="114"/>
      <c r="BJ974" s="114"/>
      <c r="BK974" s="105" t="str">
        <f>[4]SayfaKAY!AW502</f>
        <v/>
      </c>
      <c r="BL974" s="105" t="str">
        <f>[4]SayfaKAY!V502</f>
        <v>ELTESAN ELEKTRO MEKANİK SOĞUTMA SAN</v>
      </c>
      <c r="BM974" s="114"/>
      <c r="BN974" s="171" t="str">
        <f t="shared" si="674"/>
        <v>x yok</v>
      </c>
      <c r="BO974" s="171" t="str">
        <f t="shared" si="675"/>
        <v>aynı gün giderilen arıza</v>
      </c>
      <c r="BP974" s="171" t="str">
        <f t="shared" si="676"/>
        <v>aynı gün giderilen arıza</v>
      </c>
      <c r="BQ974" s="226">
        <f t="shared" si="677"/>
        <v>55.000000084983185</v>
      </c>
      <c r="BR974" s="226">
        <f t="shared" si="678"/>
        <v>119.99999995110556</v>
      </c>
      <c r="BS974" s="226">
        <f t="shared" si="679"/>
        <v>175.00000003608875</v>
      </c>
      <c r="BT974" s="114"/>
      <c r="BU974" s="242"/>
      <c r="BV974" s="233">
        <f t="shared" si="680"/>
        <v>12</v>
      </c>
      <c r="BW974" s="226" t="str">
        <f t="shared" si="681"/>
        <v>Evet, çakışma var</v>
      </c>
      <c r="BX974" s="229"/>
      <c r="BY974" s="247">
        <f t="shared" si="682"/>
        <v>3.8194444503460545E-2</v>
      </c>
      <c r="BZ974" s="247">
        <f t="shared" si="683"/>
        <v>8.3333333299378864E-2</v>
      </c>
      <c r="CA974" s="247">
        <f t="shared" si="684"/>
        <v>0.12152777780283941</v>
      </c>
      <c r="CB974" s="213"/>
      <c r="CC974" s="211"/>
      <c r="CD974" s="196"/>
      <c r="CE974" s="213">
        <v>501</v>
      </c>
      <c r="CF974" s="182">
        <f t="shared" si="685"/>
        <v>45468.253472222197</v>
      </c>
      <c r="CG974" s="182">
        <f t="shared" si="686"/>
        <v>45468.375</v>
      </c>
      <c r="CH974" s="196"/>
      <c r="CI974" s="196"/>
      <c r="CJ974" s="196"/>
      <c r="CK974" s="196">
        <f t="shared" si="687"/>
        <v>8.3333333299378864E-2</v>
      </c>
      <c r="CL974" s="196">
        <f t="shared" si="688"/>
        <v>3.8194444503460545E-2</v>
      </c>
      <c r="CM974" s="196">
        <f t="shared" si="689"/>
        <v>0.12152777780283941</v>
      </c>
      <c r="CN974" s="114"/>
      <c r="CO974" s="115">
        <f t="shared" si="690"/>
        <v>175.00000003608875</v>
      </c>
      <c r="CP974" s="116">
        <f t="shared" si="691"/>
        <v>4.9999999979627319</v>
      </c>
      <c r="CQ974" s="117">
        <f t="shared" si="692"/>
        <v>0.25347222219716059</v>
      </c>
      <c r="CR974" s="117">
        <f t="shared" si="693"/>
        <v>45468.291666666701</v>
      </c>
      <c r="CS974" s="117">
        <f t="shared" si="694"/>
        <v>45468.375</v>
      </c>
      <c r="CT974" s="118">
        <f t="shared" si="695"/>
        <v>65473975.000000082</v>
      </c>
      <c r="CU974" s="118">
        <f t="shared" si="696"/>
        <v>119.99999995110556</v>
      </c>
      <c r="CV974" s="118">
        <f t="shared" si="697"/>
        <v>65474095.000000037</v>
      </c>
      <c r="CW974" s="119">
        <f t="shared" si="698"/>
        <v>0.99999816721407209</v>
      </c>
    </row>
    <row r="975" spans="1:101" ht="118.5" customHeight="1" x14ac:dyDescent="0.3">
      <c r="A975" s="160" t="str">
        <f>[4]SayfaKAY!C503</f>
        <v>KAY5+6</v>
      </c>
      <c r="B975" s="104" t="str">
        <f>[4]SayfaKAY!D503</f>
        <v>3877(6)</v>
      </c>
      <c r="C975" s="105" t="str">
        <f>[4]SayfaKAY!E503</f>
        <v>MA</v>
      </c>
      <c r="D975" s="105">
        <f>[4]SayfaKAY!F503</f>
        <v>52174</v>
      </c>
      <c r="E975" s="106" t="str">
        <f>[4]SayfaKAY!G503</f>
        <v>BOZ-KAY5+6-FF-502</v>
      </c>
      <c r="F975" s="134">
        <f t="shared" si="659"/>
        <v>45468</v>
      </c>
      <c r="G975" s="135">
        <f t="shared" si="660"/>
        <v>0.2763888889021473</v>
      </c>
      <c r="H975" s="235">
        <f>[4]SayfaKAY!H503</f>
        <v>45468.276388888902</v>
      </c>
      <c r="I975" s="104" t="str">
        <f>[4]SayfaKAY!I503</f>
        <v>Hat/Line</v>
      </c>
      <c r="J975" s="103" t="str">
        <f>IF([4]SayfaKAY!J503="","",IF([4]SayfaKAY!J503="Müşteri","Notified by Customer","Notified by Bozankaya"))</f>
        <v>Notified by Customer</v>
      </c>
      <c r="K975" s="103" t="e">
        <f>VLOOKUP([4]SayfaKAY!L503,#REF!,2,FALSE)</f>
        <v>#REF!</v>
      </c>
      <c r="L975" s="165" t="str">
        <f>[4]SayfaKAY!X503</f>
        <v>ELTESAN ELEKTRO MEKANİK SOĞUTMA SAN</v>
      </c>
      <c r="M975" s="107" t="str">
        <f t="shared" si="661"/>
        <v>KAY5+6-BOZ-KAY5+6-FF-502</v>
      </c>
      <c r="N975" s="105" t="str">
        <f>[4]SayfaKAY!M503</f>
        <v>Merhabalar. Şuan 13:42'de Sakarya durağında bulunan 3877-A numaralı tramvayda klimalar çalışmıyor. Şoför çağrıya cevap vermiyor. Yolcular perişan halde araçta tansiyon hastaları fenalaştığını söylüyor bilgilerinize arz ederim 21.06.2024</v>
      </c>
      <c r="O975" s="166" t="str">
        <f>[4]SayfaKAY!P503</f>
        <v>D-Arıza değil</v>
      </c>
      <c r="P975" s="166" t="str">
        <f>[4]SayfaKAY!Q503</f>
        <v>B(Servisten çekmeye etki eden arıza)</v>
      </c>
      <c r="Q975" s="166" t="str">
        <f>[4]SayfaKAY!R503</f>
        <v>N.A(Yaralanma yok)</v>
      </c>
      <c r="R975" s="132" t="str" cm="1">
        <f t="array" ref="R975">IF([4]SayfaKAY!U503="","",_xlfn.IFS([4]SayfaKAY!U503="Bozankaya","Bozankaya",[4]SayfaKAY!U503="Müşteri","Customer",[4]SayfaKAY!U503="Tedarikçi","Equipment Supplier"))</f>
        <v>Equipment Supplier</v>
      </c>
      <c r="S975" s="204" t="str">
        <f>[4]SayfaKAY!N503</f>
        <v>Aracın klima mastercard resetlendi. Sorun giderildi.</v>
      </c>
      <c r="T975" s="133" t="str">
        <f>[4]SayfaKAY!AD503</f>
        <v>*Arıza çözülecek</v>
      </c>
      <c r="U975" s="132" t="str">
        <f>[4]SayfaKAY!W503</f>
        <v>Evet</v>
      </c>
      <c r="V975" s="108">
        <f>[4]SayfaKAY!AZ503</f>
        <v>1</v>
      </c>
      <c r="W975" s="136">
        <f t="shared" si="662"/>
        <v>45468</v>
      </c>
      <c r="X975" s="137" t="str">
        <f t="shared" si="663"/>
        <v>09:00</v>
      </c>
      <c r="Y975" s="235">
        <f>[4]SayfaKAY!AE503</f>
        <v>45468.375</v>
      </c>
      <c r="Z975" s="109">
        <f t="shared" si="664"/>
        <v>45468</v>
      </c>
      <c r="AA975" s="110" t="str">
        <f t="shared" si="665"/>
        <v>11:00</v>
      </c>
      <c r="AB975" s="182">
        <f>[4]SayfaKAY!BA503</f>
        <v>45468.458333333299</v>
      </c>
      <c r="AC975" s="257">
        <f t="shared" si="666"/>
        <v>261.99999993201345</v>
      </c>
      <c r="AD975" s="111">
        <f t="shared" si="667"/>
        <v>45468</v>
      </c>
      <c r="AE975" s="111" t="str">
        <f t="shared" si="668"/>
        <v>11:00</v>
      </c>
      <c r="AF975" s="235">
        <f>[4]SayfaKAY!BA503</f>
        <v>45468.458333333299</v>
      </c>
      <c r="AG975" s="179" t="str">
        <f>[4]SayfaKAY!S503</f>
        <v>(III) Farklı Araçlarda Tekrarlayan Arıza</v>
      </c>
      <c r="AH975" s="178" t="str">
        <f t="shared" si="669"/>
        <v>Bu Arıza Aracın Servise Verilmesine Engel</v>
      </c>
      <c r="AI975" s="163" t="str">
        <f>[4]SayfaKAY!AV503</f>
        <v/>
      </c>
      <c r="AJ975" s="164" t="str">
        <f t="shared" si="670"/>
        <v/>
      </c>
      <c r="AK975" s="164" t="str">
        <f t="shared" si="671"/>
        <v/>
      </c>
      <c r="AL975" s="112" t="str">
        <f>[4]SayfaKAY!AX503</f>
        <v/>
      </c>
      <c r="AM975" s="257" cm="1">
        <f t="array" ref="AM975">IFERROR(IF(AND(P975&lt;&gt;"D(Arıza Değil)",AH975="Bu Arıza Aracın Servise Verilmesine Engel Değil"),
IF(Z975-F975&gt;0,(AB975-Y975)*24*60,
IF(OR(AND(G975&gt;$AS$1,G975&lt;$AT$1),AND(G975&gt;$AU$1,G975&lt;$AV$1)),
(AF975-H975)*24*60,     BH:BH0)),        AN975),0)</f>
        <v>261.99999993201345</v>
      </c>
      <c r="AN975" s="257">
        <f t="shared" si="672"/>
        <v>261.99999993201345</v>
      </c>
      <c r="AO975" s="174" t="str">
        <f>[4]SayfaKAY!AG503</f>
        <v/>
      </c>
      <c r="AP975" s="174" t="str">
        <f>[4]SayfaKAY!AI503</f>
        <v>H500-7240</v>
      </c>
      <c r="AQ975" s="174" t="str">
        <f>[4]SayfaKAY!AQ503</f>
        <v/>
      </c>
      <c r="AR975" s="174" t="str">
        <f>[4]SayfaKAY!AH503</f>
        <v>KLIMA UNITESİ /Eltesan/Hispacold 41,5 kW</v>
      </c>
      <c r="AS975" s="174">
        <f>[4]SayfaKAY!AJ503</f>
        <v>1</v>
      </c>
      <c r="AT975" s="175" t="str">
        <f>[4]SayfaKAY!AM503</f>
        <v/>
      </c>
      <c r="AU975" s="176" t="str">
        <f>[4]SayfaKAY!AL503</f>
        <v/>
      </c>
      <c r="AV975" s="176" t="str">
        <f>[4]SayfaKAY!AP503</f>
        <v/>
      </c>
      <c r="AW975" s="177" t="str">
        <f>[4]SayfaKAY!AT503</f>
        <v/>
      </c>
      <c r="AX975" s="194">
        <f t="shared" si="673"/>
        <v>2881.999999252148</v>
      </c>
      <c r="AY975" s="168"/>
      <c r="AZ975" s="167"/>
      <c r="BA975" s="113"/>
      <c r="BB975" s="171" t="str">
        <f>IF($AQ$1="X", IF(AND(G975&gt;=$AS$1,G975&lt;=$AT$1),IF(P975&lt;&gt;"D(Arıza Değil)",AC975,0), IF(AND(G975&gt;=$AU$1,G975&lt;=$AV$1),IF(P975&lt;&gt;"D(Arıza Değil)",AC975,0), "")), "")</f>
        <v/>
      </c>
      <c r="BC975" s="114"/>
      <c r="BD975" s="114"/>
      <c r="BE975" s="114"/>
      <c r="BF975" s="114"/>
      <c r="BG975" s="114"/>
      <c r="BH975" s="114">
        <f>IFERROR(FRACAS!AN506, "Hata Var")</f>
        <v>120.99999989150092</v>
      </c>
      <c r="BI975" s="114"/>
      <c r="BJ975" s="114"/>
      <c r="BK975" s="105" t="str">
        <f>[4]SayfaKAY!AW503</f>
        <v/>
      </c>
      <c r="BL975" s="105" t="str">
        <f>[4]SayfaKAY!V503</f>
        <v>ELTESAN ELEKTRO MEKANİK SOĞUTMA SAN</v>
      </c>
      <c r="BM975" s="114"/>
      <c r="BN975" s="171" t="str">
        <f t="shared" si="674"/>
        <v>x yok</v>
      </c>
      <c r="BO975" s="171" t="str">
        <f t="shared" si="675"/>
        <v>aynı gün giderilen arıza</v>
      </c>
      <c r="BP975" s="171" t="str">
        <f t="shared" si="676"/>
        <v>aynı gün giderilen arıza</v>
      </c>
      <c r="BQ975" s="226">
        <f t="shared" si="677"/>
        <v>141.99999998090789</v>
      </c>
      <c r="BR975" s="226">
        <f t="shared" si="678"/>
        <v>119.99999995110556</v>
      </c>
      <c r="BS975" s="226">
        <f t="shared" si="679"/>
        <v>261.99999993201345</v>
      </c>
      <c r="BT975" s="114"/>
      <c r="BU975" s="242"/>
      <c r="BV975" s="233">
        <f t="shared" si="680"/>
        <v>13</v>
      </c>
      <c r="BW975" s="226" t="str">
        <f t="shared" si="681"/>
        <v>Evet, çakışma var</v>
      </c>
      <c r="BX975" s="229"/>
      <c r="BY975" s="247">
        <f t="shared" si="682"/>
        <v>9.8611111097852699E-2</v>
      </c>
      <c r="BZ975" s="247">
        <f t="shared" si="683"/>
        <v>8.3333333299378864E-2</v>
      </c>
      <c r="CA975" s="247">
        <f t="shared" si="684"/>
        <v>0.18194444439723156</v>
      </c>
      <c r="CB975" s="213"/>
      <c r="CC975" s="211"/>
      <c r="CD975" s="196"/>
      <c r="CE975" s="213">
        <v>502</v>
      </c>
      <c r="CF975" s="182">
        <f t="shared" si="685"/>
        <v>45468.276388888902</v>
      </c>
      <c r="CG975" s="182">
        <f t="shared" si="686"/>
        <v>45468.458333333299</v>
      </c>
      <c r="CH975" s="196"/>
      <c r="CI975" s="196"/>
      <c r="CJ975" s="196"/>
      <c r="CK975" s="196">
        <f t="shared" si="687"/>
        <v>8.3333333299378864E-2</v>
      </c>
      <c r="CL975" s="196">
        <f t="shared" si="688"/>
        <v>9.8611111097852699E-2</v>
      </c>
      <c r="CM975" s="196">
        <f t="shared" si="689"/>
        <v>0.18194444439723156</v>
      </c>
      <c r="CN975" s="114"/>
      <c r="CO975" s="115">
        <f t="shared" si="690"/>
        <v>261.99999993201345</v>
      </c>
      <c r="CP975" s="116">
        <f t="shared" si="691"/>
        <v>4.9999999979627319</v>
      </c>
      <c r="CQ975" s="117">
        <f t="shared" si="692"/>
        <v>0.2763888889021473</v>
      </c>
      <c r="CR975" s="117">
        <f t="shared" si="693"/>
        <v>45468.375</v>
      </c>
      <c r="CS975" s="117">
        <f t="shared" si="694"/>
        <v>45468.458333333299</v>
      </c>
      <c r="CT975" s="118">
        <f t="shared" si="695"/>
        <v>65474061.999999978</v>
      </c>
      <c r="CU975" s="118">
        <f t="shared" si="696"/>
        <v>119.99999995110556</v>
      </c>
      <c r="CV975" s="118">
        <f t="shared" si="697"/>
        <v>65474181.999999933</v>
      </c>
      <c r="CW975" s="119">
        <f t="shared" si="698"/>
        <v>0.99999816721650747</v>
      </c>
    </row>
    <row r="976" spans="1:101" ht="118.5" customHeight="1" x14ac:dyDescent="0.3">
      <c r="A976" s="160" t="str">
        <f>[4]SayfaKAY!C344</f>
        <v>KAY5+6</v>
      </c>
      <c r="B976" s="104" t="str">
        <f>[4]SayfaKAY!D344</f>
        <v>3878(7)</v>
      </c>
      <c r="C976" s="105" t="str">
        <f>[4]SayfaKAY!E344</f>
        <v>MA</v>
      </c>
      <c r="D976" s="105">
        <f>[4]SayfaKAY!F344</f>
        <v>45300</v>
      </c>
      <c r="E976" s="106" t="str">
        <f>[4]SayfaKAY!G344</f>
        <v>BOZ-KAY5+6-FF-343</v>
      </c>
      <c r="F976" s="193">
        <f t="shared" si="659"/>
        <v>45467</v>
      </c>
      <c r="G976" s="135">
        <f t="shared" si="660"/>
        <v>0.29861111110221827</v>
      </c>
      <c r="H976" s="235">
        <f>[4]SayfaKAY!H344</f>
        <v>45467.298611111102</v>
      </c>
      <c r="I976" s="104" t="str">
        <f>[4]SayfaKAY!I344</f>
        <v>Hat/Line</v>
      </c>
      <c r="J976" s="103" t="str">
        <f>IF([4]SayfaKAY!J344="","",IF([4]SayfaKAY!J344="Müşteri","Notified by Customer","Notified by Bozankaya"))</f>
        <v>Notified by Customer</v>
      </c>
      <c r="K976" s="103" t="e">
        <f>VLOOKUP([4]SayfaKAY!L344,#REF!,2,FALSE)</f>
        <v>#REF!</v>
      </c>
      <c r="L976" s="165" t="str">
        <f>[4]SayfaKAY!X344</f>
        <v>KNORR-BREMSE GMBH DİVİSİON IFE AUTO</v>
      </c>
      <c r="M976" s="107" t="str">
        <f t="shared" si="661"/>
        <v>KAY5+6-BOZ-KAY5+6-FF-343</v>
      </c>
      <c r="N976" s="105" t="str">
        <f>[4]SayfaKAY!M344</f>
        <v>ARAÇ MODÜL MA 1 NOLU KAPI ARIZA VERİYOR KAPI AÇIK GÖRÜNÜYOR.(SARI RENK) 1 NOLU KAPI ACİL İMDAT AÇMA YERİ TAM OTURMUYOR. BU SEBEPLE 4 SEFERDE 19 DAKİKA TEHİR OLUŞTURMUŞTUR.</v>
      </c>
      <c r="O976" s="166" t="str">
        <f>[4]SayfaKAY!P344</f>
        <v>A-Sürüşü engeller</v>
      </c>
      <c r="P976" s="166" t="str">
        <f>[4]SayfaKAY!Q344</f>
        <v>A(Hareket etmeyi engelleyen arıza)</v>
      </c>
      <c r="Q976" s="166" t="str">
        <f>[4]SayfaKAY!R344</f>
        <v>N.A(Yaralanma yok)</v>
      </c>
      <c r="R976" s="132" t="str" cm="1">
        <f t="array" ref="R976">IF([4]SayfaKAY!U344="","",_xlfn.IFS([4]SayfaKAY!U344="Bozankaya","Bozankaya",[4]SayfaKAY!U344="Müşteri","Customer",[4]SayfaKAY!U344="Tedarikçi","Equipment Supplier"))</f>
        <v>Equipment Supplier</v>
      </c>
      <c r="S976" s="204" t="str">
        <f>[4]SayfaKAY!N344</f>
        <v>MEKANİK VE ELEKTRİKSEL İZOLE DEMİR AYARI YAPILDI. MEKANİKSEL İZOLE EDİLEBİLİYOR.</v>
      </c>
      <c r="T976" s="133" t="str">
        <f>[4]SayfaKAY!AD344</f>
        <v>*Ekipman tamir edilecek</v>
      </c>
      <c r="U976" s="132" t="str">
        <f>[4]SayfaKAY!W344</f>
        <v>Evet</v>
      </c>
      <c r="V976" s="108">
        <f>[4]SayfaKAY!AZ344</f>
        <v>2</v>
      </c>
      <c r="W976" s="136">
        <f t="shared" si="662"/>
        <v>45467</v>
      </c>
      <c r="X976" s="137" t="str">
        <f t="shared" si="663"/>
        <v>09:00</v>
      </c>
      <c r="Y976" s="235">
        <f>[4]SayfaKAY!AE344</f>
        <v>45467.375</v>
      </c>
      <c r="Z976" s="192">
        <f t="shared" si="664"/>
        <v>45467</v>
      </c>
      <c r="AA976" s="110" t="str">
        <f t="shared" si="665"/>
        <v>12:00</v>
      </c>
      <c r="AB976" s="182">
        <f>[4]SayfaKAY!BA344</f>
        <v>45467.5</v>
      </c>
      <c r="AC976" s="257">
        <f t="shared" si="666"/>
        <v>290.00000001280569</v>
      </c>
      <c r="AD976" s="111">
        <f t="shared" si="667"/>
        <v>45467</v>
      </c>
      <c r="AE976" s="111" t="str">
        <f t="shared" si="668"/>
        <v>12:00</v>
      </c>
      <c r="AF976" s="235">
        <f>[4]SayfaKAY!BA344</f>
        <v>45467.5</v>
      </c>
      <c r="AG976" s="179" t="str">
        <f>[4]SayfaKAY!S344</f>
        <v>(I) İlk Defa Karşılaşılan Arıza</v>
      </c>
      <c r="AH976" s="178" t="str">
        <f t="shared" si="669"/>
        <v>Bu Arıza Aracın Servise Verilmesine Engel</v>
      </c>
      <c r="AI976" s="163" t="str">
        <f>[4]SayfaKAY!AV344</f>
        <v/>
      </c>
      <c r="AJ976" s="164" t="str">
        <f t="shared" si="670"/>
        <v/>
      </c>
      <c r="AK976" s="164" t="str">
        <f t="shared" si="671"/>
        <v/>
      </c>
      <c r="AL976" s="112" t="str">
        <f>[4]SayfaKAY!AX344</f>
        <v/>
      </c>
      <c r="AM976" s="257" cm="1">
        <f t="array" ref="AM976">IFERROR(IF(AND(P976&lt;&gt;"D(Arıza Değil)",AH976="Bu Arıza Aracın Servise Verilmesine Engel Değil"),
IF(Z976-F976&gt;0,(AB976-Y976)*24*60,
IF(OR(AND(G976&gt;$AS$1,G976&lt;$AT$1),AND(G976&gt;$AU$1,G976&lt;$AV$1)),
(AF976-H976)*24*60,     BH:BH0)),        AN976),0)</f>
        <v>290.00000001280569</v>
      </c>
      <c r="AN976" s="257">
        <f t="shared" si="672"/>
        <v>290.00000001280569</v>
      </c>
      <c r="AO976" s="174" t="str">
        <f>[4]SayfaKAY!AG344</f>
        <v>IFE</v>
      </c>
      <c r="AP976" s="174" t="str">
        <f>[4]SayfaKAY!AI344</f>
        <v>M110-7085</v>
      </c>
      <c r="AQ976" s="174" t="str">
        <f>[4]SayfaKAY!AQ344</f>
        <v/>
      </c>
      <c r="AR976" s="174" t="str">
        <f>[4]SayfaKAY!AH344</f>
        <v>TEKLİ KAPI</v>
      </c>
      <c r="AS976" s="174">
        <f>[4]SayfaKAY!AJ344</f>
        <v>1</v>
      </c>
      <c r="AT976" s="175" t="str">
        <f>[4]SayfaKAY!AM344</f>
        <v/>
      </c>
      <c r="AU976" s="176" t="str">
        <f>[4]SayfaKAY!AL344</f>
        <v/>
      </c>
      <c r="AV976" s="176" t="str">
        <f>[4]SayfaKAY!AP344</f>
        <v/>
      </c>
      <c r="AW976" s="177" t="str">
        <f>[4]SayfaKAY!AT344</f>
        <v/>
      </c>
      <c r="AX976" s="194">
        <f t="shared" si="673"/>
        <v>6380.0000002817251</v>
      </c>
      <c r="AY976" s="168"/>
      <c r="AZ976" s="167"/>
      <c r="BA976" s="113"/>
      <c r="BB976" s="171"/>
      <c r="BC976" s="114"/>
      <c r="BD976" s="114"/>
      <c r="BE976" s="114"/>
      <c r="BF976" s="114"/>
      <c r="BG976" s="114"/>
      <c r="BH976" s="114" t="str">
        <f>IFERROR(FRACAS!AN347, "Hata Var")</f>
        <v/>
      </c>
      <c r="BI976" s="114"/>
      <c r="BJ976" s="114"/>
      <c r="BK976" s="105" t="str">
        <f>[4]SayfaKAY!AW344</f>
        <v/>
      </c>
      <c r="BL976" s="105" t="str">
        <f>[4]SayfaKAY!V344</f>
        <v>KNORR-BREMSE GMBH DİVİSİON IFE AUTO</v>
      </c>
      <c r="BM976" s="114"/>
      <c r="BN976" s="171" t="str">
        <f t="shared" si="674"/>
        <v>x yok</v>
      </c>
      <c r="BO976" s="171" t="str">
        <f t="shared" si="675"/>
        <v>aynı gün giderilen arıza</v>
      </c>
      <c r="BP976" s="171" t="str">
        <f t="shared" si="676"/>
        <v>aynı gün giderilen arıza</v>
      </c>
      <c r="BQ976" s="226">
        <f t="shared" si="677"/>
        <v>110.00000001280569</v>
      </c>
      <c r="BR976" s="226">
        <f t="shared" si="678"/>
        <v>180</v>
      </c>
      <c r="BS976" s="226">
        <f t="shared" si="679"/>
        <v>290.00000001280569</v>
      </c>
      <c r="BT976" s="114"/>
      <c r="BU976" s="242"/>
      <c r="BV976" s="233">
        <f t="shared" si="680"/>
        <v>10</v>
      </c>
      <c r="BW976" s="226" t="str">
        <f t="shared" si="681"/>
        <v>Evet, çakışma var</v>
      </c>
      <c r="BX976" s="229"/>
      <c r="BY976" s="247">
        <f t="shared" si="682"/>
        <v>7.6388888897781726E-2</v>
      </c>
      <c r="BZ976" s="247">
        <f t="shared" si="683"/>
        <v>0.125</v>
      </c>
      <c r="CA976" s="247">
        <f t="shared" si="684"/>
        <v>0.20138888889778173</v>
      </c>
      <c r="CB976" s="213"/>
      <c r="CC976" s="211"/>
      <c r="CD976" s="196"/>
      <c r="CE976" s="213">
        <v>343</v>
      </c>
      <c r="CF976" s="182">
        <f t="shared" si="685"/>
        <v>45467.298611111102</v>
      </c>
      <c r="CG976" s="182">
        <f t="shared" si="686"/>
        <v>45467.5</v>
      </c>
      <c r="CH976" s="196"/>
      <c r="CI976" s="196"/>
      <c r="CJ976" s="196"/>
      <c r="CK976" s="196">
        <f t="shared" si="687"/>
        <v>0.125</v>
      </c>
      <c r="CL976" s="196">
        <f t="shared" si="688"/>
        <v>7.6388888897781726E-2</v>
      </c>
      <c r="CM976" s="196">
        <f t="shared" si="689"/>
        <v>0.20138888889778173</v>
      </c>
      <c r="CN976" s="114"/>
      <c r="CO976" s="115">
        <f t="shared" si="690"/>
        <v>290.00000001280569</v>
      </c>
      <c r="CP976" s="116">
        <f t="shared" si="691"/>
        <v>7.5</v>
      </c>
      <c r="CQ976" s="117">
        <f t="shared" si="692"/>
        <v>0.29861111110221827</v>
      </c>
      <c r="CR976" s="117">
        <f t="shared" si="693"/>
        <v>45467.375</v>
      </c>
      <c r="CS976" s="117">
        <f t="shared" si="694"/>
        <v>45467.5</v>
      </c>
      <c r="CT976" s="118">
        <f t="shared" si="695"/>
        <v>65472590.000000015</v>
      </c>
      <c r="CU976" s="118">
        <f t="shared" si="696"/>
        <v>180</v>
      </c>
      <c r="CV976" s="118">
        <f t="shared" si="697"/>
        <v>65472770.000000015</v>
      </c>
      <c r="CW976" s="119">
        <f t="shared" si="698"/>
        <v>0.99999725076547086</v>
      </c>
    </row>
    <row r="977" spans="1:101" ht="118.5" customHeight="1" x14ac:dyDescent="0.3">
      <c r="A977" s="160" t="str">
        <f>[4]SayfaKAY!C375</f>
        <v>KAY5+6</v>
      </c>
      <c r="B977" s="104" t="str">
        <f>[4]SayfaKAY!D375</f>
        <v>3878(7)</v>
      </c>
      <c r="C977" s="105" t="str">
        <f>[4]SayfaKAY!E375</f>
        <v>MA</v>
      </c>
      <c r="D977" s="105">
        <f>[4]SayfaKAY!F375</f>
        <v>47794</v>
      </c>
      <c r="E977" s="106" t="str">
        <f>[4]SayfaKAY!G375</f>
        <v>BOZ-KAY5+6-FF-374</v>
      </c>
      <c r="F977" s="134">
        <f t="shared" si="659"/>
        <v>45467</v>
      </c>
      <c r="G977" s="135">
        <f t="shared" si="660"/>
        <v>0.29861111110221827</v>
      </c>
      <c r="H977" s="235">
        <f>[4]SayfaKAY!H375</f>
        <v>45467.298611111102</v>
      </c>
      <c r="I977" s="104" t="str">
        <f>[4]SayfaKAY!I375</f>
        <v>Hat/Line</v>
      </c>
      <c r="J977" s="103" t="str">
        <f>IF([4]SayfaKAY!J375="","",IF([4]SayfaKAY!J375="Müşteri","Notified by Customer","Notified by Bozankaya"))</f>
        <v>Notified by Customer</v>
      </c>
      <c r="K977" s="103" t="e">
        <f>VLOOKUP([4]SayfaKAY!L375,#REF!,2,FALSE)</f>
        <v>#REF!</v>
      </c>
      <c r="L977" s="165" t="str">
        <f>[4]SayfaKAY!X375</f>
        <v>KNORR-BREMSE GMBH DİVİSİON IFE AUTO</v>
      </c>
      <c r="M977" s="107" t="str">
        <f t="shared" si="661"/>
        <v>KAY5+6-BOZ-KAY5+6-FF-374</v>
      </c>
      <c r="N977" s="105" t="str">
        <f>[4]SayfaKAY!M375</f>
        <v>ARAÇ MA 1 NOLU KAPI ARIZA VERİYOR. KAPI AÇIK GÖRÜNÜYOR.(SARI RENK) 1 NOLU KAPI ACİL İMDAT AÇMA YERİ TAM OTURMUYOR BU SEBEPLE 4 SEFERDE 19 DAKİKA TEHİR OLUŞMUŞTUR.</v>
      </c>
      <c r="O977" s="166" t="str">
        <f>[4]SayfaKAY!P375</f>
        <v>A-Sürüşü engeller</v>
      </c>
      <c r="P977" s="166" t="str">
        <f>[4]SayfaKAY!Q375</f>
        <v>A(Hareket etmeyi engelleyen arıza)</v>
      </c>
      <c r="Q977" s="166" t="str">
        <f>[4]SayfaKAY!R375</f>
        <v>N.A(Yaralanma yok)</v>
      </c>
      <c r="R977" s="132" t="str" cm="1">
        <f t="array" ref="R977">IF([4]SayfaKAY!U375="","",_xlfn.IFS([4]SayfaKAY!U375="Bozankaya","Bozankaya",[4]SayfaKAY!U375="Müşteri","Customer",[4]SayfaKAY!U375="Tedarikçi","Equipment Supplier"))</f>
        <v>Equipment Supplier</v>
      </c>
      <c r="S977" s="204" t="str">
        <f>[4]SayfaKAY!N375</f>
        <v>KAPI KONTROLÜ YAPILDI. TÜM FONKSİYONLAR DENENDİ. SORUN GÖRÜLMEDİ. KAPI AÇIK KONUMDAYKENDE SARI GÖRÜNÜYOR. KARIŞIYOR OLABİLİR.</v>
      </c>
      <c r="T977" s="133" t="str">
        <f>[4]SayfaKAY!AD375</f>
        <v>*Arıza çözülecek</v>
      </c>
      <c r="U977" s="132" t="str">
        <f>[4]SayfaKAY!W375</f>
        <v>Evet</v>
      </c>
      <c r="V977" s="108">
        <f>[4]SayfaKAY!AZ375</f>
        <v>2</v>
      </c>
      <c r="W977" s="136">
        <f t="shared" si="662"/>
        <v>45467</v>
      </c>
      <c r="X977" s="137" t="str">
        <f t="shared" si="663"/>
        <v>10:00</v>
      </c>
      <c r="Y977" s="235">
        <f>[4]SayfaKAY!AE375</f>
        <v>45467.416666666701</v>
      </c>
      <c r="Z977" s="109">
        <f t="shared" si="664"/>
        <v>45467</v>
      </c>
      <c r="AA977" s="110" t="str">
        <f t="shared" si="665"/>
        <v>15:00</v>
      </c>
      <c r="AB977" s="182">
        <f>[4]SayfaKAY!BA375</f>
        <v>45467.625</v>
      </c>
      <c r="AC977" s="257">
        <f t="shared" si="666"/>
        <v>470.00000001280569</v>
      </c>
      <c r="AD977" s="111">
        <f t="shared" si="667"/>
        <v>45467</v>
      </c>
      <c r="AE977" s="111" t="str">
        <f t="shared" si="668"/>
        <v>15:00</v>
      </c>
      <c r="AF977" s="235">
        <f>[4]SayfaKAY!BA375</f>
        <v>45467.625</v>
      </c>
      <c r="AG977" s="179" t="str">
        <f>[4]SayfaKAY!S375</f>
        <v>(I) İlk Defa Karşılaşılan Arıza</v>
      </c>
      <c r="AH977" s="178" t="str">
        <f t="shared" si="669"/>
        <v>Bu Arıza Aracın Servise Verilmesine Engel</v>
      </c>
      <c r="AI977" s="163" t="str">
        <f>[4]SayfaKAY!AV375</f>
        <v/>
      </c>
      <c r="AJ977" s="164" t="str">
        <f t="shared" si="670"/>
        <v/>
      </c>
      <c r="AK977" s="164" t="str">
        <f t="shared" si="671"/>
        <v/>
      </c>
      <c r="AL977" s="112" t="str">
        <f>[4]SayfaKAY!AX375</f>
        <v/>
      </c>
      <c r="AM977" s="257" cm="1">
        <f t="array" ref="AM977">IFERROR(IF(AND(P977&lt;&gt;"D(Arıza Değil)",AH977="Bu Arıza Aracın Servise Verilmesine Engel Değil"),
IF(Z977-F977&gt;0,(AB977-Y977)*24*60,
IF(OR(AND(G977&gt;$AS$1,G977&lt;$AT$1),AND(G977&gt;$AU$1,G977&lt;$AV$1)),
(AF977-H977)*24*60,     BH:BH0)),        AN977),0)</f>
        <v>470.00000001280569</v>
      </c>
      <c r="AN977" s="257">
        <f t="shared" si="672"/>
        <v>470.00000001280569</v>
      </c>
      <c r="AO977" s="174" t="str">
        <f>[4]SayfaKAY!AG375</f>
        <v>IFE</v>
      </c>
      <c r="AP977" s="174" t="str">
        <f>[4]SayfaKAY!AI375</f>
        <v>M110-7085</v>
      </c>
      <c r="AQ977" s="174" t="str">
        <f>[4]SayfaKAY!AQ375</f>
        <v/>
      </c>
      <c r="AR977" s="174" t="str">
        <f>[4]SayfaKAY!AH375</f>
        <v>TEKLİ KAPI</v>
      </c>
      <c r="AS977" s="174">
        <f>[4]SayfaKAY!AJ375</f>
        <v>1</v>
      </c>
      <c r="AT977" s="175" t="str">
        <f>[4]SayfaKAY!AM375</f>
        <v/>
      </c>
      <c r="AU977" s="176" t="str">
        <f>[4]SayfaKAY!AL375</f>
        <v/>
      </c>
      <c r="AV977" s="176" t="str">
        <f>[4]SayfaKAY!AP375</f>
        <v/>
      </c>
      <c r="AW977" s="177" t="str">
        <f>[4]SayfaKAY!AT375</f>
        <v/>
      </c>
      <c r="AX977" s="194">
        <f t="shared" si="673"/>
        <v>10340.000000281725</v>
      </c>
      <c r="AY977" s="168"/>
      <c r="AZ977" s="167"/>
      <c r="BA977" s="113"/>
      <c r="BB977" s="171" t="str">
        <f>IF($AQ$1="X", IF(AND(G977&gt;=$AS$1,G977&lt;=$AT$1),IF(P977&lt;&gt;"D(Arıza Değil)",AC977,0), IF(AND(G977&gt;=$AU$1,G977&lt;=$AV$1),IF(P977&lt;&gt;"D(Arıza Değil)",AC977,0), "")), "")</f>
        <v/>
      </c>
      <c r="BC977" s="114"/>
      <c r="BD977" s="114"/>
      <c r="BE977" s="114"/>
      <c r="BF977" s="114"/>
      <c r="BG977" s="114"/>
      <c r="BH977" s="114" t="str">
        <f>IFERROR(FRACAS!AN378, "Hata Var")</f>
        <v/>
      </c>
      <c r="BI977" s="114"/>
      <c r="BJ977" s="114"/>
      <c r="BK977" s="105" t="str">
        <f>[4]SayfaKAY!AW375</f>
        <v/>
      </c>
      <c r="BL977" s="105" t="str">
        <f>[4]SayfaKAY!V375</f>
        <v>KNORR-BREMSE GMBH DİVİSİON IFE AUTO</v>
      </c>
      <c r="BM977" s="114"/>
      <c r="BN977" s="171" t="str">
        <f t="shared" si="674"/>
        <v>x yok</v>
      </c>
      <c r="BO977" s="171" t="str">
        <f t="shared" si="675"/>
        <v>aynı gün giderilen arıza</v>
      </c>
      <c r="BP977" s="171" t="str">
        <f t="shared" si="676"/>
        <v>aynı gün giderilen arıza</v>
      </c>
      <c r="BQ977" s="226">
        <f t="shared" si="677"/>
        <v>170.00000006170012</v>
      </c>
      <c r="BR977" s="226">
        <f t="shared" si="678"/>
        <v>299.99999995110556</v>
      </c>
      <c r="BS977" s="226">
        <f t="shared" si="679"/>
        <v>470.00000001280569</v>
      </c>
      <c r="BT977" s="114"/>
      <c r="BU977" s="242"/>
      <c r="BV977" s="233">
        <f t="shared" si="680"/>
        <v>10</v>
      </c>
      <c r="BW977" s="226" t="str">
        <f t="shared" si="681"/>
        <v>Evet, çakışma var</v>
      </c>
      <c r="BX977" s="229"/>
      <c r="BY977" s="247">
        <f t="shared" si="682"/>
        <v>0.11805555559840286</v>
      </c>
      <c r="BZ977" s="247">
        <f t="shared" si="683"/>
        <v>0.20833333329937886</v>
      </c>
      <c r="CA977" s="247">
        <f t="shared" si="684"/>
        <v>0.32638888889778173</v>
      </c>
      <c r="CB977" s="213"/>
      <c r="CC977" s="211"/>
      <c r="CD977" s="196"/>
      <c r="CE977" s="213">
        <v>374</v>
      </c>
      <c r="CF977" s="182">
        <f t="shared" si="685"/>
        <v>45467.298611111102</v>
      </c>
      <c r="CG977" s="182">
        <f t="shared" si="686"/>
        <v>45467.625</v>
      </c>
      <c r="CH977" s="196"/>
      <c r="CI977" s="196"/>
      <c r="CJ977" s="196"/>
      <c r="CK977" s="196">
        <f t="shared" si="687"/>
        <v>0.20833333329937886</v>
      </c>
      <c r="CL977" s="196">
        <f t="shared" si="688"/>
        <v>0.11805555559840286</v>
      </c>
      <c r="CM977" s="196">
        <f t="shared" si="689"/>
        <v>0.32638888889778173</v>
      </c>
      <c r="CN977" s="114"/>
      <c r="CO977" s="115">
        <f t="shared" si="690"/>
        <v>470.00000001280569</v>
      </c>
      <c r="CP977" s="116">
        <f t="shared" si="691"/>
        <v>12.499999997962732</v>
      </c>
      <c r="CQ977" s="117">
        <f t="shared" si="692"/>
        <v>0.29861111110221827</v>
      </c>
      <c r="CR977" s="117">
        <f t="shared" si="693"/>
        <v>45467.416666666701</v>
      </c>
      <c r="CS977" s="117">
        <f t="shared" si="694"/>
        <v>45467.625</v>
      </c>
      <c r="CT977" s="118">
        <f t="shared" si="695"/>
        <v>65472650.00000006</v>
      </c>
      <c r="CU977" s="118">
        <f t="shared" si="696"/>
        <v>299.99999995110556</v>
      </c>
      <c r="CV977" s="118">
        <f t="shared" si="697"/>
        <v>65472950.000000015</v>
      </c>
      <c r="CW977" s="119">
        <f t="shared" si="698"/>
        <v>0.99999541795504931</v>
      </c>
    </row>
    <row r="978" spans="1:101" ht="118.5" customHeight="1" x14ac:dyDescent="0.3">
      <c r="A978" s="160" t="str">
        <f>[4]SayfaKAY!C506</f>
        <v>KAY5+6</v>
      </c>
      <c r="B978" s="104" t="str">
        <f>[4]SayfaKAY!D506</f>
        <v>3878(7)</v>
      </c>
      <c r="C978" s="105" t="str">
        <f>[4]SayfaKAY!E506</f>
        <v>MA</v>
      </c>
      <c r="D978" s="105">
        <f>[4]SayfaKAY!F506</f>
        <v>45298</v>
      </c>
      <c r="E978" s="106" t="str">
        <f>[4]SayfaKAY!G506</f>
        <v>BOZ-KAY5+6-FF-505</v>
      </c>
      <c r="F978" s="193">
        <f t="shared" si="659"/>
        <v>45467</v>
      </c>
      <c r="G978" s="135">
        <f t="shared" si="660"/>
        <v>0.29861111110221827</v>
      </c>
      <c r="H978" s="235">
        <f>[4]SayfaKAY!H506</f>
        <v>45467.298611111102</v>
      </c>
      <c r="I978" s="104" t="str">
        <f>[4]SayfaKAY!I506</f>
        <v>Hat/Line</v>
      </c>
      <c r="J978" s="103" t="str">
        <f>IF([4]SayfaKAY!J506="","",IF([4]SayfaKAY!J506="Müşteri","Notified by Customer","Notified by Bozankaya"))</f>
        <v>Notified by Customer</v>
      </c>
      <c r="K978" s="103" t="e">
        <f>VLOOKUP([4]SayfaKAY!L506,#REF!,2,FALSE)</f>
        <v>#REF!</v>
      </c>
      <c r="L978" s="165" t="str">
        <f>[4]SayfaKAY!X506</f>
        <v>KNORR-BREMSE GMBH DİVİSİON IFE AUTO</v>
      </c>
      <c r="M978" s="107" t="str">
        <f t="shared" si="661"/>
        <v>KAY5+6-BOZ-KAY5+6-FF-505</v>
      </c>
      <c r="N978" s="105" t="str">
        <f>[4]SayfaKAY!M506</f>
        <v>3878 nolu araç modül MA 1 nolu kapı arıza veriyor. Kapı açık görünüyor.(Sarı renk) 1 nolu kapı acil imdat açma yeri tam oturmuyor. Bu sebeple 4 seferde 19 dakika tehir oluşmuştur.</v>
      </c>
      <c r="O978" s="166" t="str">
        <f>[4]SayfaKAY!P506</f>
        <v>A-Sürüşü engeller</v>
      </c>
      <c r="P978" s="166" t="str">
        <f>[4]SayfaKAY!Q506</f>
        <v>A(Hareket etmeyi engelleyen arıza)</v>
      </c>
      <c r="Q978" s="166" t="str">
        <f>[4]SayfaKAY!R506</f>
        <v>N.A(Yaralanma yok)</v>
      </c>
      <c r="R978" s="132" t="str" cm="1">
        <f t="array" ref="R978">IF([4]SayfaKAY!U506="","",_xlfn.IFS([4]SayfaKAY!U506="Bozankaya","Bozankaya",[4]SayfaKAY!U506="Müşteri","Customer",[4]SayfaKAY!U506="Tedarikçi","Equipment Supplier"))</f>
        <v>Bozankaya</v>
      </c>
      <c r="S978" s="204" t="str">
        <f>[4]SayfaKAY!N506</f>
        <v>Kapı kontrolü yapıldı. Tüm fonksiyonlar denendi. sorun görülmedi. Kapı mekanik kilit kolu çevrildiğinde HMI ekranında sarı olarak gözüküyor. Kapı açık konumdayken sarı görünüyor. Karışıyor olabilir.)</v>
      </c>
      <c r="T978" s="133" t="str">
        <f>[4]SayfaKAY!AD506</f>
        <v>*Arıza çözülecek</v>
      </c>
      <c r="U978" s="132" t="str">
        <f>[4]SayfaKAY!W506</f>
        <v>Evet</v>
      </c>
      <c r="V978" s="108">
        <f>[4]SayfaKAY!AZ506</f>
        <v>2</v>
      </c>
      <c r="W978" s="136">
        <f t="shared" si="662"/>
        <v>45467</v>
      </c>
      <c r="X978" s="137" t="str">
        <f t="shared" si="663"/>
        <v>08:00</v>
      </c>
      <c r="Y978" s="235">
        <f>[4]SayfaKAY!AE506</f>
        <v>45467.333333333299</v>
      </c>
      <c r="Z978" s="192">
        <f t="shared" si="664"/>
        <v>45467</v>
      </c>
      <c r="AA978" s="110" t="str">
        <f t="shared" si="665"/>
        <v>12:00</v>
      </c>
      <c r="AB978" s="182">
        <f>[4]SayfaKAY!BA506</f>
        <v>45467.5</v>
      </c>
      <c r="AC978" s="257">
        <f t="shared" si="666"/>
        <v>290.00000001280569</v>
      </c>
      <c r="AD978" s="111">
        <f t="shared" si="667"/>
        <v>45467</v>
      </c>
      <c r="AE978" s="111" t="str">
        <f t="shared" si="668"/>
        <v>12:00</v>
      </c>
      <c r="AF978" s="235">
        <f>[4]SayfaKAY!BA506</f>
        <v>45467.5</v>
      </c>
      <c r="AG978" s="179" t="str">
        <f>[4]SayfaKAY!S506</f>
        <v>(II) Aynı Araçta Tekrarlayan Arıza</v>
      </c>
      <c r="AH978" s="178" t="str">
        <f t="shared" si="669"/>
        <v>Bu Arıza Aracın Servise Verilmesine Engel</v>
      </c>
      <c r="AI978" s="163" t="str">
        <f>[4]SayfaKAY!AV506</f>
        <v/>
      </c>
      <c r="AJ978" s="164" t="str">
        <f t="shared" si="670"/>
        <v/>
      </c>
      <c r="AK978" s="164" t="str">
        <f t="shared" si="671"/>
        <v/>
      </c>
      <c r="AL978" s="112" t="str">
        <f>[4]SayfaKAY!AX506</f>
        <v/>
      </c>
      <c r="AM978" s="257" cm="1">
        <f t="array" ref="AM978">IFERROR(IF(AND(P978&lt;&gt;"D(Arıza Değil)",AH978="Bu Arıza Aracın Servise Verilmesine Engel Değil"),
IF(Z978-F978&gt;0,(AB978-Y978)*24*60,
IF(OR(AND(G978&gt;$AS$1,G978&lt;$AT$1),AND(G978&gt;$AU$1,G978&lt;$AV$1)),
(AF978-H978)*24*60,     BH:BH0)),        AN978),0)</f>
        <v>290.00000001280569</v>
      </c>
      <c r="AN978" s="257">
        <f t="shared" si="672"/>
        <v>290.00000001280569</v>
      </c>
      <c r="AO978" s="174" t="str">
        <f>[4]SayfaKAY!AG506</f>
        <v/>
      </c>
      <c r="AP978" s="174" t="str">
        <f>[4]SayfaKAY!AI506</f>
        <v>M110-7085</v>
      </c>
      <c r="AQ978" s="174" t="str">
        <f>[4]SayfaKAY!AQ506</f>
        <v/>
      </c>
      <c r="AR978" s="174" t="str">
        <f>[4]SayfaKAY!AH506</f>
        <v>TEKLİ KAPI</v>
      </c>
      <c r="AS978" s="174">
        <f>[4]SayfaKAY!AJ506</f>
        <v>1</v>
      </c>
      <c r="AT978" s="175" t="str">
        <f>[4]SayfaKAY!AM506</f>
        <v/>
      </c>
      <c r="AU978" s="176" t="str">
        <f>[4]SayfaKAY!AL506</f>
        <v/>
      </c>
      <c r="AV978" s="176" t="str">
        <f>[4]SayfaKAY!AP506</f>
        <v/>
      </c>
      <c r="AW978" s="177" t="str">
        <f>[4]SayfaKAY!AT506</f>
        <v/>
      </c>
      <c r="AX978" s="194">
        <f t="shared" si="673"/>
        <v>6380.0000002817251</v>
      </c>
      <c r="AY978" s="168"/>
      <c r="AZ978" s="167"/>
      <c r="BA978" s="113"/>
      <c r="BB978" s="171"/>
      <c r="BC978" s="114"/>
      <c r="BD978" s="114"/>
      <c r="BE978" s="114"/>
      <c r="BF978" s="114"/>
      <c r="BG978" s="114"/>
      <c r="BH978" s="114">
        <f>IFERROR(FRACAS!AN509, "Hata Var")</f>
        <v>202.99999997019768</v>
      </c>
      <c r="BI978" s="114"/>
      <c r="BJ978" s="114"/>
      <c r="BK978" s="105" t="str">
        <f>[4]SayfaKAY!AW506</f>
        <v/>
      </c>
      <c r="BL978" s="105" t="str">
        <f>[4]SayfaKAY!V506</f>
        <v>KNORR-BREMSE GMBH DİVİSİON IFE AUTO</v>
      </c>
      <c r="BM978" s="114"/>
      <c r="BN978" s="171" t="str">
        <f t="shared" si="674"/>
        <v>x yok</v>
      </c>
      <c r="BO978" s="171" t="str">
        <f t="shared" si="675"/>
        <v>aynı gün giderilen arıza</v>
      </c>
      <c r="BP978" s="171" t="str">
        <f t="shared" si="676"/>
        <v>aynı gün giderilen arıza</v>
      </c>
      <c r="BQ978" s="226">
        <f t="shared" si="677"/>
        <v>49.99999996391125</v>
      </c>
      <c r="BR978" s="226">
        <f t="shared" si="678"/>
        <v>240.00000004889444</v>
      </c>
      <c r="BS978" s="226">
        <f t="shared" si="679"/>
        <v>290.00000001280569</v>
      </c>
      <c r="BT978" s="114"/>
      <c r="BU978" s="242"/>
      <c r="BV978" s="233">
        <f t="shared" si="680"/>
        <v>10</v>
      </c>
      <c r="BW978" s="226" t="str">
        <f t="shared" si="681"/>
        <v>Evet, çakışma var</v>
      </c>
      <c r="BX978" s="229"/>
      <c r="BY978" s="247">
        <f t="shared" si="682"/>
        <v>3.472222219716059E-2</v>
      </c>
      <c r="BZ978" s="247">
        <f t="shared" si="683"/>
        <v>0.16666666670062114</v>
      </c>
      <c r="CA978" s="247">
        <f t="shared" si="684"/>
        <v>0.20138888889778173</v>
      </c>
      <c r="CB978" s="213"/>
      <c r="CC978" s="211"/>
      <c r="CD978" s="196"/>
      <c r="CE978" s="213">
        <v>505</v>
      </c>
      <c r="CF978" s="182">
        <f t="shared" si="685"/>
        <v>45467.298611111102</v>
      </c>
      <c r="CG978" s="182">
        <f t="shared" si="686"/>
        <v>45467.5</v>
      </c>
      <c r="CH978" s="196"/>
      <c r="CI978" s="196"/>
      <c r="CJ978" s="196"/>
      <c r="CK978" s="196">
        <f t="shared" si="687"/>
        <v>0.16666666670062114</v>
      </c>
      <c r="CL978" s="196">
        <f t="shared" si="688"/>
        <v>3.472222219716059E-2</v>
      </c>
      <c r="CM978" s="196">
        <f t="shared" si="689"/>
        <v>0.20138888889778173</v>
      </c>
      <c r="CN978" s="114"/>
      <c r="CO978" s="115">
        <f t="shared" si="690"/>
        <v>290.00000001280569</v>
      </c>
      <c r="CP978" s="116">
        <f t="shared" si="691"/>
        <v>10.000000002037268</v>
      </c>
      <c r="CQ978" s="117">
        <f t="shared" si="692"/>
        <v>0.29861111110221827</v>
      </c>
      <c r="CR978" s="117">
        <f t="shared" si="693"/>
        <v>45467.333333333299</v>
      </c>
      <c r="CS978" s="117">
        <f t="shared" si="694"/>
        <v>45467.5</v>
      </c>
      <c r="CT978" s="118">
        <f t="shared" si="695"/>
        <v>65472529.999999963</v>
      </c>
      <c r="CU978" s="118">
        <f t="shared" si="696"/>
        <v>240.00000004889444</v>
      </c>
      <c r="CV978" s="118">
        <f t="shared" si="697"/>
        <v>65472770.000000015</v>
      </c>
      <c r="CW978" s="119">
        <f t="shared" si="698"/>
        <v>0.9999963343539604</v>
      </c>
    </row>
    <row r="979" spans="1:101" ht="118.5" customHeight="1" x14ac:dyDescent="0.3">
      <c r="A979" s="160" t="str">
        <f>[4]SayfaKAY!C213</f>
        <v>KAY5+6</v>
      </c>
      <c r="B979" s="104" t="str">
        <f>[4]SayfaKAY!D213</f>
        <v>3880(9)</v>
      </c>
      <c r="C979" s="105" t="str">
        <f>[4]SayfaKAY!E213</f>
        <v>MA</v>
      </c>
      <c r="D979" s="105">
        <f>[4]SayfaKAY!F213</f>
        <v>26500</v>
      </c>
      <c r="E979" s="106" t="str">
        <f>[4]SayfaKAY!G213</f>
        <v>BOZ-KAY5+6-FF-212</v>
      </c>
      <c r="F979" s="134">
        <f t="shared" si="659"/>
        <v>45465</v>
      </c>
      <c r="G979" s="135">
        <f t="shared" si="660"/>
        <v>0.58194444439868676</v>
      </c>
      <c r="H979" s="235">
        <f>[4]SayfaKAY!H213</f>
        <v>45465.581944444399</v>
      </c>
      <c r="I979" s="104" t="str">
        <f>[4]SayfaKAY!I213</f>
        <v>Hat/Line</v>
      </c>
      <c r="J979" s="103" t="str">
        <f>IF([4]SayfaKAY!J213="","",IF([4]SayfaKAY!J213="Müşteri","Notified by Customer","Notified by Bozankaya"))</f>
        <v>Notified by Customer</v>
      </c>
      <c r="K979" s="103" t="e">
        <f>VLOOKUP([4]SayfaKAY!L213,#REF!,2,FALSE)</f>
        <v>#REF!</v>
      </c>
      <c r="L979" s="165" t="str">
        <f>[4]SayfaKAY!X213</f>
        <v>MEDCOM SP. Z O.O.</v>
      </c>
      <c r="M979" s="107" t="str">
        <f t="shared" si="661"/>
        <v>KAY5+6-BOZ-KAY5+6-FF-212</v>
      </c>
      <c r="N979" s="105" t="str">
        <f>[4]SayfaKAY!M213</f>
        <v>30 km de frene geçtiğinde araç geç duruyor ve 0 dan km ye kadar geç ivmeleniyor</v>
      </c>
      <c r="O979" s="166" t="str">
        <f>[4]SayfaKAY!P213</f>
        <v>B-Hız veya güç azalması</v>
      </c>
      <c r="P979" s="166" t="str">
        <f>[4]SayfaKAY!Q213</f>
        <v>B(Servisten çekmeye etki eden arıza)</v>
      </c>
      <c r="Q979" s="166" t="str">
        <f>[4]SayfaKAY!R213</f>
        <v>N.A(Yaralanma yok)</v>
      </c>
      <c r="R979" s="132" t="str" cm="1">
        <f t="array" ref="R979">IF([4]SayfaKAY!U213="","",_xlfn.IFS([4]SayfaKAY!U213="Bozankaya","Bozankaya",[4]SayfaKAY!U213="Müşteri","Customer",[4]SayfaKAY!U213="Tedarikçi","Equipment Supplier"))</f>
        <v>Equipment Supplier</v>
      </c>
      <c r="S979" s="204" t="str">
        <f>[4]SayfaKAY!N213</f>
        <v>medcom firması yazılım yükledi</v>
      </c>
      <c r="T979" s="133" t="str">
        <f>[4]SayfaKAY!AD213</f>
        <v>Yeni yazılım yüklendi</v>
      </c>
      <c r="U979" s="132" t="str">
        <f>[4]SayfaKAY!W213</f>
        <v>Evet</v>
      </c>
      <c r="V979" s="108">
        <f>[4]SayfaKAY!AZ213</f>
        <v>1</v>
      </c>
      <c r="W979" s="136">
        <f t="shared" si="662"/>
        <v>45530</v>
      </c>
      <c r="X979" s="137" t="str">
        <f t="shared" si="663"/>
        <v>08:44</v>
      </c>
      <c r="Y979" s="235">
        <f>[4]SayfaKAY!AE213</f>
        <v>45530.364085648202</v>
      </c>
      <c r="Z979" s="109">
        <f t="shared" si="664"/>
        <v>45530</v>
      </c>
      <c r="AA979" s="110" t="str">
        <f t="shared" si="665"/>
        <v>13:00</v>
      </c>
      <c r="AB979" s="182">
        <f>[4]SayfaKAY!BA213</f>
        <v>45530.541666666701</v>
      </c>
      <c r="AC979" s="257">
        <f t="shared" si="666"/>
        <v>93542.000000114786</v>
      </c>
      <c r="AD979" s="111">
        <f t="shared" si="667"/>
        <v>45530</v>
      </c>
      <c r="AE979" s="111" t="str">
        <f t="shared" si="668"/>
        <v>13:00</v>
      </c>
      <c r="AF979" s="235">
        <f>[4]SayfaKAY!BA213</f>
        <v>45530.541666666701</v>
      </c>
      <c r="AG979" s="179" t="str">
        <f>[4]SayfaKAY!S213</f>
        <v>(II) Aynı Araçta Tekrarlayan Arıza</v>
      </c>
      <c r="AH979" s="178" t="str">
        <f t="shared" si="669"/>
        <v>Bu Arıza Aracın Servise Verilmesine Engel</v>
      </c>
      <c r="AI979" s="163" t="str">
        <f>[4]SayfaKAY!AV213</f>
        <v/>
      </c>
      <c r="AJ979" s="164" t="str">
        <f t="shared" si="670"/>
        <v/>
      </c>
      <c r="AK979" s="164" t="str">
        <f t="shared" si="671"/>
        <v/>
      </c>
      <c r="AL979" s="112" t="str">
        <f>[4]SayfaKAY!AX213</f>
        <v/>
      </c>
      <c r="AM979" s="257" cm="1">
        <f t="array" ref="AM979">IFERROR(IF(AND(P979&lt;&gt;"D(Arıza Değil)",AH979="Bu Arıza Aracın Servise Verilmesine Engel Değil"),
IF(Z979-F979&gt;0,(AB979-Y979)*24*60,
IF(OR(AND(G979&gt;$AS$1,G979&lt;$AT$1),AND(G979&gt;$AU$1,G979&lt;$AV$1)),
(AF979-H979)*24*60,     BH:BH0)),        AN979),0)</f>
        <v>93542.000000114786</v>
      </c>
      <c r="AN979" s="257">
        <f t="shared" si="672"/>
        <v>93542.000000114786</v>
      </c>
      <c r="AO979" s="174" t="str">
        <f>[4]SayfaKAY!AG213</f>
        <v>Medcom</v>
      </c>
      <c r="AP979" s="174" t="str">
        <f>[4]SayfaKAY!AI213</f>
        <v>E110-7659</v>
      </c>
      <c r="AQ979" s="174" t="str">
        <f>[4]SayfaKAY!AQ213</f>
        <v/>
      </c>
      <c r="AR979" s="174" t="str">
        <f>[4]SayfaKAY!AH213</f>
        <v>MEDCOM SICAKLIK SENSÖRÜ</v>
      </c>
      <c r="AS979" s="174">
        <f>[4]SayfaKAY!AJ213</f>
        <v>1</v>
      </c>
      <c r="AT979" s="175" t="str">
        <f>[4]SayfaKAY!AM213</f>
        <v/>
      </c>
      <c r="AU979" s="176" t="str">
        <f>[4]SayfaKAY!AL213</f>
        <v/>
      </c>
      <c r="AV979" s="176" t="str">
        <f>[4]SayfaKAY!AP213</f>
        <v/>
      </c>
      <c r="AW979" s="177" t="str">
        <f>[4]SayfaKAY!AT213</f>
        <v/>
      </c>
      <c r="AX979" s="194">
        <f t="shared" si="673"/>
        <v>1028962.0000012626</v>
      </c>
      <c r="AY979" s="168"/>
      <c r="AZ979" s="167"/>
      <c r="BA979" s="113"/>
      <c r="BB979" s="171" t="str">
        <f>IF($AQ$1="X", IF(AND(G979&gt;=$AS$1,G979&lt;=$AT$1),IF(P979&lt;&gt;"D(Arıza Değil)",AC979,0), IF(AND(G979&gt;=$AU$1,G979&lt;=$AV$1),IF(P979&lt;&gt;"D(Arıza Değil)",AC979,0), "")), "")</f>
        <v/>
      </c>
      <c r="BC979" s="114"/>
      <c r="BD979" s="114"/>
      <c r="BE979" s="114"/>
      <c r="BF979" s="114"/>
      <c r="BG979" s="114"/>
      <c r="BH979" s="114" t="str">
        <f>IFERROR(FRACAS!AN216, "Hata Var")</f>
        <v/>
      </c>
      <c r="BI979" s="114"/>
      <c r="BJ979" s="114"/>
      <c r="BK979" s="105" t="str">
        <f>[4]SayfaKAY!AW213</f>
        <v/>
      </c>
      <c r="BL979" s="105" t="str">
        <f>[4]SayfaKAY!V213</f>
        <v>MEDCOM SP. Z O.O.</v>
      </c>
      <c r="BM979" s="114"/>
      <c r="BN979" s="171" t="str">
        <f t="shared" si="674"/>
        <v>x yok</v>
      </c>
      <c r="BO979" s="171" t="b">
        <f t="shared" si="675"/>
        <v>0</v>
      </c>
      <c r="BP979" s="171" t="str">
        <f t="shared" si="676"/>
        <v>Bir günden fazla süren arıza</v>
      </c>
      <c r="BQ979" s="226">
        <f t="shared" si="677"/>
        <v>93286.283333476167</v>
      </c>
      <c r="BR979" s="226">
        <f t="shared" si="678"/>
        <v>255.71666663861834</v>
      </c>
      <c r="BS979" s="226">
        <f t="shared" si="679"/>
        <v>93542.000000114786</v>
      </c>
      <c r="BT979" s="114"/>
      <c r="BU979" s="242"/>
      <c r="BV979" s="233">
        <f t="shared" si="680"/>
        <v>15</v>
      </c>
      <c r="BW979" s="226" t="str">
        <f t="shared" si="681"/>
        <v>Evet, çakışma var</v>
      </c>
      <c r="BX979" s="229"/>
      <c r="BY979" s="247">
        <f t="shared" si="682"/>
        <v>64.782141203802894</v>
      </c>
      <c r="BZ979" s="247">
        <f t="shared" si="683"/>
        <v>0.17758101849904051</v>
      </c>
      <c r="CA979" s="247">
        <f t="shared" si="684"/>
        <v>64.959722222301934</v>
      </c>
      <c r="CB979" s="213"/>
      <c r="CC979" s="211"/>
      <c r="CD979" s="196"/>
      <c r="CE979" s="213">
        <v>212</v>
      </c>
      <c r="CF979" s="182">
        <f t="shared" si="685"/>
        <v>45465.581944444399</v>
      </c>
      <c r="CG979" s="182">
        <f t="shared" si="686"/>
        <v>45530.541666666701</v>
      </c>
      <c r="CH979" s="196"/>
      <c r="CI979" s="196"/>
      <c r="CJ979" s="196"/>
      <c r="CK979" s="196">
        <f t="shared" si="687"/>
        <v>0.17758101849904051</v>
      </c>
      <c r="CL979" s="196">
        <f t="shared" si="688"/>
        <v>64.782141203802894</v>
      </c>
      <c r="CM979" s="196">
        <f t="shared" si="689"/>
        <v>64.959722222301934</v>
      </c>
      <c r="CN979" s="114"/>
      <c r="CO979" s="115">
        <f t="shared" si="690"/>
        <v>93542.000000114786</v>
      </c>
      <c r="CP979" s="116">
        <f t="shared" si="691"/>
        <v>10.654861109942431</v>
      </c>
      <c r="CQ979" s="117">
        <f t="shared" si="692"/>
        <v>0.58194444439868676</v>
      </c>
      <c r="CR979" s="117">
        <f t="shared" si="693"/>
        <v>45530.364085648202</v>
      </c>
      <c r="CS979" s="117">
        <f t="shared" si="694"/>
        <v>45530.541666666701</v>
      </c>
      <c r="CT979" s="118">
        <f t="shared" si="695"/>
        <v>65562886.283333473</v>
      </c>
      <c r="CU979" s="118">
        <f t="shared" si="696"/>
        <v>255.71666663861834</v>
      </c>
      <c r="CV979" s="118">
        <f t="shared" si="697"/>
        <v>65563142.000000112</v>
      </c>
      <c r="CW979" s="119">
        <f t="shared" si="698"/>
        <v>0.99999609968865377</v>
      </c>
    </row>
    <row r="980" spans="1:101" ht="118.5" customHeight="1" x14ac:dyDescent="0.3">
      <c r="A980" s="160" t="str">
        <f>[4]SayfaKAY!C214</f>
        <v>KAY5+6</v>
      </c>
      <c r="B980" s="104" t="str">
        <f>[4]SayfaKAY!D214</f>
        <v>3874(3)</v>
      </c>
      <c r="C980" s="105" t="str">
        <f>[4]SayfaKAY!E214</f>
        <v>MB</v>
      </c>
      <c r="D980" s="105">
        <f>[4]SayfaKAY!F214</f>
        <v>71969</v>
      </c>
      <c r="E980" s="106" t="str">
        <f>[4]SayfaKAY!G214</f>
        <v>BOZ-KAY5+6-FF-213</v>
      </c>
      <c r="F980" s="193">
        <f t="shared" si="659"/>
        <v>45465</v>
      </c>
      <c r="G980" s="135">
        <f t="shared" si="660"/>
        <v>0.63888888889778173</v>
      </c>
      <c r="H980" s="235">
        <f>[4]SayfaKAY!H214</f>
        <v>45465.638888888898</v>
      </c>
      <c r="I980" s="104" t="str">
        <f>[4]SayfaKAY!I214</f>
        <v>Hat/Line</v>
      </c>
      <c r="J980" s="103" t="str">
        <f>IF([4]SayfaKAY!J214="","",IF([4]SayfaKAY!J214="Müşteri","Notified by Customer","Notified by Bozankaya"))</f>
        <v>Notified by Customer</v>
      </c>
      <c r="K980" s="103" t="e">
        <f>VLOOKUP([4]SayfaKAY!L214,#REF!,2,FALSE)</f>
        <v>#REF!</v>
      </c>
      <c r="L980" s="165" t="str">
        <f>[4]SayfaKAY!X214</f>
        <v>TURCK OTOMASYON TİC. LTD.ŞTİ.</v>
      </c>
      <c r="M980" s="107" t="str">
        <f t="shared" si="661"/>
        <v>KAY5+6-BOZ-KAY5+6-FF-213</v>
      </c>
      <c r="N980" s="105" t="str">
        <f>[4]SayfaKAY!M214</f>
        <v>6 NUMARALI KAPI ARA ARA ARIZAYA DÜŞÜYOR, KAPILAR TEKRAR AÇILIP KAPANINCA NORMALE DÖNÜYOR. 2 NUMARALI KAPI SES SEVİYESİ YÜKSEK.</v>
      </c>
      <c r="O980" s="166" t="str">
        <f>[4]SayfaKAY!P214</f>
        <v>C-Uyarı, sürüş devamlılığı</v>
      </c>
      <c r="P980" s="166" t="str">
        <f>[4]SayfaKAY!Q214</f>
        <v>B(Servisten çekmeye etki eden arıza)</v>
      </c>
      <c r="Q980" s="166" t="str">
        <f>[4]SayfaKAY!R214</f>
        <v>N.A(Yaralanma yok)</v>
      </c>
      <c r="R980" s="132" t="str" cm="1">
        <f t="array" ref="R980">IF([4]SayfaKAY!U214="","",_xlfn.IFS([4]SayfaKAY!U214="Bozankaya","Bozankaya",[4]SayfaKAY!U214="Müşteri","Customer",[4]SayfaKAY!U214="Tedarikçi","Equipment Supplier"))</f>
        <v>Equipment Supplier</v>
      </c>
      <c r="S980" s="204" t="str">
        <f>[4]SayfaKAY!N214</f>
        <v>ARACIN 12 VE 1 NUMARALI KAPILARININ BUZZERLARI ÇOK SES ÇIKARTIYORDU. DÜZELTİLDİ. 6 NUMARALI KAPI KONTOL EDİLDİ HERHANGİ BİR ARIZAYA RASTLANMADI.</v>
      </c>
      <c r="T980" s="133" t="str">
        <f>[4]SayfaKAY!AD214</f>
        <v>*Arıza çözülecek</v>
      </c>
      <c r="U980" s="132" t="str">
        <f>[4]SayfaKAY!W214</f>
        <v/>
      </c>
      <c r="V980" s="108">
        <f>[4]SayfaKAY!AZ214</f>
        <v>1</v>
      </c>
      <c r="W980" s="136">
        <f t="shared" si="662"/>
        <v>45465</v>
      </c>
      <c r="X980" s="137" t="str">
        <f t="shared" si="663"/>
        <v>16:00</v>
      </c>
      <c r="Y980" s="235">
        <f>[4]SayfaKAY!AE214</f>
        <v>45465.666666666701</v>
      </c>
      <c r="Z980" s="192">
        <f t="shared" si="664"/>
        <v>45465</v>
      </c>
      <c r="AA980" s="110" t="str">
        <f t="shared" si="665"/>
        <v>17:30</v>
      </c>
      <c r="AB980" s="182">
        <f>[4]SayfaKAY!BA214</f>
        <v>45465.729166666701</v>
      </c>
      <c r="AC980" s="257">
        <f t="shared" si="666"/>
        <v>130.00000003608875</v>
      </c>
      <c r="AD980" s="111">
        <f t="shared" si="667"/>
        <v>45465</v>
      </c>
      <c r="AE980" s="111" t="str">
        <f t="shared" si="668"/>
        <v>17:30</v>
      </c>
      <c r="AF980" s="235">
        <f>[4]SayfaKAY!BA214</f>
        <v>45465.729166666701</v>
      </c>
      <c r="AG980" s="179" t="str">
        <f>[4]SayfaKAY!S214</f>
        <v>(III) Farklı Araçlarda Tekrarlayan Arıza</v>
      </c>
      <c r="AH980" s="178" t="str">
        <f t="shared" si="669"/>
        <v>Bu Arıza Aracın Servise Verilmesine Engel</v>
      </c>
      <c r="AI980" s="163" t="str">
        <f>[4]SayfaKAY!AV214</f>
        <v/>
      </c>
      <c r="AJ980" s="164" t="str">
        <f t="shared" si="670"/>
        <v/>
      </c>
      <c r="AK980" s="164" t="str">
        <f t="shared" si="671"/>
        <v/>
      </c>
      <c r="AL980" s="112" t="str">
        <f>[4]SayfaKAY!AX214</f>
        <v/>
      </c>
      <c r="AM980" s="257" cm="1">
        <f t="array" ref="AM980">IFERROR(IF(AND(P980&lt;&gt;"D(Arıza Değil)",AH980="Bu Arıza Aracın Servise Verilmesine Engel Değil"),
IF(Z980-F980&gt;0,(AB980-Y980)*24*60,
IF(OR(AND(G980&gt;$AS$1,G980&lt;$AT$1),AND(G980&gt;$AU$1,G980&lt;$AV$1)),
(AF980-H980)*24*60,     BH:BH0)),        AN980),0)</f>
        <v>130.00000003608875</v>
      </c>
      <c r="AN980" s="257">
        <f t="shared" si="672"/>
        <v>130.00000003608875</v>
      </c>
      <c r="AO980" s="174" t="str">
        <f>[4]SayfaKAY!AG214</f>
        <v>TURCK OTOMASYON</v>
      </c>
      <c r="AP980" s="174" t="str">
        <f>[4]SayfaKAY!AI214</f>
        <v>M110-7057</v>
      </c>
      <c r="AQ980" s="174" t="str">
        <f>[4]SayfaKAY!AQ214</f>
        <v/>
      </c>
      <c r="AR980" s="174" t="str">
        <f>[4]SayfaKAY!AH214</f>
        <v>SESLI UYARI CIHAZI</v>
      </c>
      <c r="AS980" s="174">
        <f>[4]SayfaKAY!AJ214</f>
        <v>2</v>
      </c>
      <c r="AT980" s="175" t="str">
        <f>[4]SayfaKAY!AM214</f>
        <v/>
      </c>
      <c r="AU980" s="176" t="str">
        <f>[4]SayfaKAY!AL214</f>
        <v/>
      </c>
      <c r="AV980" s="176" t="str">
        <f>[4]SayfaKAY!AP214</f>
        <v/>
      </c>
      <c r="AW980" s="177" t="str">
        <f>[4]SayfaKAY!AT214</f>
        <v/>
      </c>
      <c r="AX980" s="194">
        <f t="shared" si="673"/>
        <v>1430.0000003969762</v>
      </c>
      <c r="AY980" s="168"/>
      <c r="AZ980" s="167"/>
      <c r="BA980" s="113"/>
      <c r="BB980" s="171"/>
      <c r="BC980" s="114"/>
      <c r="BD980" s="114"/>
      <c r="BE980" s="114"/>
      <c r="BF980" s="114"/>
      <c r="BG980" s="114"/>
      <c r="BH980" s="114" t="str">
        <f>IFERROR(FRACAS!AN217, "Hata Var")</f>
        <v/>
      </c>
      <c r="BI980" s="114"/>
      <c r="BJ980" s="114"/>
      <c r="BK980" s="105" t="str">
        <f>[4]SayfaKAY!AW214</f>
        <v/>
      </c>
      <c r="BL980" s="105" t="str">
        <f>[4]SayfaKAY!V214</f>
        <v>KNORR-BREMSE GMBH DİVİSİON IFE AUTO</v>
      </c>
      <c r="BM980" s="114"/>
      <c r="BN980" s="171" t="str">
        <f t="shared" si="674"/>
        <v>x yok</v>
      </c>
      <c r="BO980" s="171" t="str">
        <f t="shared" si="675"/>
        <v>aynı gün giderilen arıza</v>
      </c>
      <c r="BP980" s="171" t="str">
        <f t="shared" si="676"/>
        <v>aynı gün giderilen arıza</v>
      </c>
      <c r="BQ980" s="226">
        <f t="shared" si="677"/>
        <v>40.00000003608875</v>
      </c>
      <c r="BR980" s="226">
        <f t="shared" si="678"/>
        <v>90</v>
      </c>
      <c r="BS980" s="226">
        <f t="shared" si="679"/>
        <v>130.00000003608875</v>
      </c>
      <c r="BT980" s="114"/>
      <c r="BU980" s="242"/>
      <c r="BV980" s="233">
        <f t="shared" si="680"/>
        <v>9</v>
      </c>
      <c r="BW980" s="226" t="str">
        <f t="shared" si="681"/>
        <v>Evet, çakışma var</v>
      </c>
      <c r="BX980" s="229"/>
      <c r="BY980" s="247">
        <f t="shared" si="682"/>
        <v>2.777777780283941E-2</v>
      </c>
      <c r="BZ980" s="247">
        <f t="shared" si="683"/>
        <v>6.25E-2</v>
      </c>
      <c r="CA980" s="247">
        <f t="shared" si="684"/>
        <v>9.027777780283941E-2</v>
      </c>
      <c r="CB980" s="213"/>
      <c r="CC980" s="211"/>
      <c r="CD980" s="196"/>
      <c r="CE980" s="213">
        <v>213</v>
      </c>
      <c r="CF980" s="182">
        <f t="shared" si="685"/>
        <v>45465.638888888898</v>
      </c>
      <c r="CG980" s="182">
        <f t="shared" si="686"/>
        <v>45465.729166666701</v>
      </c>
      <c r="CH980" s="196"/>
      <c r="CI980" s="196"/>
      <c r="CJ980" s="196"/>
      <c r="CK980" s="196">
        <f t="shared" si="687"/>
        <v>6.25E-2</v>
      </c>
      <c r="CL980" s="196">
        <f t="shared" si="688"/>
        <v>2.777777780283941E-2</v>
      </c>
      <c r="CM980" s="196">
        <f t="shared" si="689"/>
        <v>9.027777780283941E-2</v>
      </c>
      <c r="CN980" s="114"/>
      <c r="CO980" s="115">
        <f t="shared" si="690"/>
        <v>130.00000003608875</v>
      </c>
      <c r="CP980" s="116">
        <f t="shared" si="691"/>
        <v>3.75</v>
      </c>
      <c r="CQ980" s="117">
        <f t="shared" si="692"/>
        <v>0.63888888889778173</v>
      </c>
      <c r="CR980" s="117">
        <f t="shared" si="693"/>
        <v>45465.666666666701</v>
      </c>
      <c r="CS980" s="117">
        <f t="shared" si="694"/>
        <v>45465.729166666701</v>
      </c>
      <c r="CT980" s="118">
        <f t="shared" si="695"/>
        <v>65469640.000000037</v>
      </c>
      <c r="CU980" s="118">
        <f t="shared" si="696"/>
        <v>90</v>
      </c>
      <c r="CV980" s="118">
        <f t="shared" si="697"/>
        <v>65469730.000000037</v>
      </c>
      <c r="CW980" s="119">
        <f t="shared" si="698"/>
        <v>0.99999862531890693</v>
      </c>
    </row>
    <row r="981" spans="1:101" ht="118.5" customHeight="1" x14ac:dyDescent="0.3">
      <c r="A981" s="160" t="str">
        <f>[4]SayfaKAY!C215</f>
        <v>KAY5+6</v>
      </c>
      <c r="B981" s="104" t="str">
        <f>[4]SayfaKAY!D215</f>
        <v>3874(3)</v>
      </c>
      <c r="C981" s="105" t="str">
        <f>[4]SayfaKAY!E215</f>
        <v>MA</v>
      </c>
      <c r="D981" s="105">
        <f>[4]SayfaKAY!F215</f>
        <v>71969</v>
      </c>
      <c r="E981" s="106" t="str">
        <f>[4]SayfaKAY!G215</f>
        <v>BOZ-KAY5+6-FF-214</v>
      </c>
      <c r="F981" s="134">
        <f t="shared" si="659"/>
        <v>45465</v>
      </c>
      <c r="G981" s="135">
        <f t="shared" si="660"/>
        <v>0.63888888889778173</v>
      </c>
      <c r="H981" s="235">
        <f>[4]SayfaKAY!H215</f>
        <v>45465.638888888898</v>
      </c>
      <c r="I981" s="104" t="str">
        <f>[4]SayfaKAY!I215</f>
        <v>Hat/Line</v>
      </c>
      <c r="J981" s="103" t="str">
        <f>IF([4]SayfaKAY!J215="","",IF([4]SayfaKAY!J215="Müşteri","Notified by Customer","Notified by Bozankaya"))</f>
        <v>Notified by Customer</v>
      </c>
      <c r="K981" s="103" t="e">
        <f>VLOOKUP([4]SayfaKAY!L215,#REF!,2,FALSE)</f>
        <v>#REF!</v>
      </c>
      <c r="L981" s="165" t="str">
        <f>[4]SayfaKAY!X215</f>
        <v>TURCK OTOMASYON TİC. LTD.ŞTİ.</v>
      </c>
      <c r="M981" s="107" t="str">
        <f t="shared" si="661"/>
        <v>KAY5+6-BOZ-KAY5+6-FF-214</v>
      </c>
      <c r="N981" s="105" t="str">
        <f>[4]SayfaKAY!M215</f>
        <v>6 NUMARALI KAPI ARA ARA ARIZAYA DÜŞÜYOR. KAPILAR TEKRAR AÇILIP KAPANINCA NORMALE DÖNÜYOR. 2 NUMARALI KAPI SES SEVİYESİ YÜKSEK.</v>
      </c>
      <c r="O981" s="166" t="str">
        <f>[4]SayfaKAY!P215</f>
        <v>C-Uyarı, sürüş devamlılığı</v>
      </c>
      <c r="P981" s="166" t="str">
        <f>[4]SayfaKAY!Q215</f>
        <v>B(Servisten çekmeye etki eden arıza)</v>
      </c>
      <c r="Q981" s="166" t="str">
        <f>[4]SayfaKAY!R215</f>
        <v>N.A(Yaralanma yok)</v>
      </c>
      <c r="R981" s="132" t="str" cm="1">
        <f t="array" ref="R981">IF([4]SayfaKAY!U215="","",_xlfn.IFS([4]SayfaKAY!U215="Bozankaya","Bozankaya",[4]SayfaKAY!U215="Müşteri","Customer",[4]SayfaKAY!U215="Tedarikçi","Equipment Supplier"))</f>
        <v>Equipment Supplier</v>
      </c>
      <c r="S981" s="204" t="str">
        <f>[4]SayfaKAY!N215</f>
        <v>ARACIN 12 VE 1 NUMARALI KAPILARININ BUZZERLARI ÇOK SES ÇIKARTIYORDU.DÜZELTİLDİ. 6 NUMARALI KAPI KONTROL EDİLDİ HERHANGİ BİR ARIZAYA RASTLANMADI.</v>
      </c>
      <c r="T981" s="133" t="str">
        <f>[4]SayfaKAY!AD215</f>
        <v>*Ekipman tamir edilecek</v>
      </c>
      <c r="U981" s="132" t="str">
        <f>[4]SayfaKAY!W215</f>
        <v>Evet</v>
      </c>
      <c r="V981" s="108">
        <f>[4]SayfaKAY!AZ215</f>
        <v>1</v>
      </c>
      <c r="W981" s="136">
        <f t="shared" si="662"/>
        <v>45465</v>
      </c>
      <c r="X981" s="137" t="str">
        <f t="shared" si="663"/>
        <v>16:00</v>
      </c>
      <c r="Y981" s="235">
        <f>[4]SayfaKAY!AE215</f>
        <v>45465.666666666701</v>
      </c>
      <c r="Z981" s="109">
        <f t="shared" si="664"/>
        <v>45465</v>
      </c>
      <c r="AA981" s="110" t="str">
        <f t="shared" si="665"/>
        <v>17:30</v>
      </c>
      <c r="AB981" s="182">
        <f>[4]SayfaKAY!BA215</f>
        <v>45465.729166666701</v>
      </c>
      <c r="AC981" s="257">
        <f t="shared" si="666"/>
        <v>130.00000003608875</v>
      </c>
      <c r="AD981" s="111">
        <f t="shared" si="667"/>
        <v>45465</v>
      </c>
      <c r="AE981" s="111" t="str">
        <f t="shared" si="668"/>
        <v>17:30</v>
      </c>
      <c r="AF981" s="235">
        <f>[4]SayfaKAY!BA215</f>
        <v>45465.729166666701</v>
      </c>
      <c r="AG981" s="179" t="str">
        <f>[4]SayfaKAY!S215</f>
        <v>(III) Farklı Araçlarda Tekrarlayan Arıza</v>
      </c>
      <c r="AH981" s="178" t="str">
        <f t="shared" si="669"/>
        <v>Bu Arıza Aracın Servise Verilmesine Engel</v>
      </c>
      <c r="AI981" s="163" t="str">
        <f>[4]SayfaKAY!AV215</f>
        <v/>
      </c>
      <c r="AJ981" s="164" t="str">
        <f t="shared" si="670"/>
        <v/>
      </c>
      <c r="AK981" s="164" t="str">
        <f t="shared" si="671"/>
        <v/>
      </c>
      <c r="AL981" s="112" t="str">
        <f>[4]SayfaKAY!AX215</f>
        <v/>
      </c>
      <c r="AM981" s="257" cm="1">
        <f t="array" ref="AM981">IFERROR(IF(AND(P981&lt;&gt;"D(Arıza Değil)",AH981="Bu Arıza Aracın Servise Verilmesine Engel Değil"),
IF(Z981-F981&gt;0,(AB981-Y981)*24*60,
IF(OR(AND(G981&gt;$AS$1,G981&lt;$AT$1),AND(G981&gt;$AU$1,G981&lt;$AV$1)),
(AF981-H981)*24*60,     BH:BH0)),        AN981),0)</f>
        <v>130.00000003608875</v>
      </c>
      <c r="AN981" s="257">
        <f t="shared" si="672"/>
        <v>130.00000003608875</v>
      </c>
      <c r="AO981" s="174" t="str">
        <f>[4]SayfaKAY!AG215</f>
        <v>TURCK OTOMASYON</v>
      </c>
      <c r="AP981" s="174" t="str">
        <f>[4]SayfaKAY!AI215</f>
        <v>M110-7057</v>
      </c>
      <c r="AQ981" s="174" t="str">
        <f>[4]SayfaKAY!AQ215</f>
        <v/>
      </c>
      <c r="AR981" s="174" t="str">
        <f>[4]SayfaKAY!AH215</f>
        <v>SESLI UYARI CIHAZI</v>
      </c>
      <c r="AS981" s="174">
        <f>[4]SayfaKAY!AJ215</f>
        <v>1</v>
      </c>
      <c r="AT981" s="175" t="str">
        <f>[4]SayfaKAY!AM215</f>
        <v/>
      </c>
      <c r="AU981" s="176" t="str">
        <f>[4]SayfaKAY!AL215</f>
        <v/>
      </c>
      <c r="AV981" s="176" t="str">
        <f>[4]SayfaKAY!AP215</f>
        <v/>
      </c>
      <c r="AW981" s="177" t="str">
        <f>[4]SayfaKAY!AT215</f>
        <v/>
      </c>
      <c r="AX981" s="194">
        <f t="shared" si="673"/>
        <v>1430.0000003969762</v>
      </c>
      <c r="AY981" s="168"/>
      <c r="AZ981" s="167"/>
      <c r="BA981" s="113"/>
      <c r="BB981" s="171" t="str">
        <f>IF($AQ$1="X", IF(AND(G981&gt;=$AS$1,G981&lt;=$AT$1),IF(P981&lt;&gt;"D(Arıza Değil)",AC981,0), IF(AND(G981&gt;=$AU$1,G981&lt;=$AV$1),IF(P981&lt;&gt;"D(Arıza Değil)",AC981,0), "")), "")</f>
        <v/>
      </c>
      <c r="BC981" s="114"/>
      <c r="BD981" s="114"/>
      <c r="BE981" s="114"/>
      <c r="BF981" s="114"/>
      <c r="BG981" s="114"/>
      <c r="BH981" s="114" t="str">
        <f>IFERROR(FRACAS!AN218, "Hata Var")</f>
        <v/>
      </c>
      <c r="BI981" s="114"/>
      <c r="BJ981" s="114"/>
      <c r="BK981" s="105" t="str">
        <f>[4]SayfaKAY!AW215</f>
        <v/>
      </c>
      <c r="BL981" s="105" t="str">
        <f>[4]SayfaKAY!V215</f>
        <v>Bozankaya</v>
      </c>
      <c r="BM981" s="114"/>
      <c r="BN981" s="171" t="str">
        <f t="shared" si="674"/>
        <v>x yok</v>
      </c>
      <c r="BO981" s="171" t="str">
        <f t="shared" si="675"/>
        <v>aynı gün giderilen arıza</v>
      </c>
      <c r="BP981" s="171" t="str">
        <f t="shared" si="676"/>
        <v>aynı gün giderilen arıza</v>
      </c>
      <c r="BQ981" s="226">
        <f t="shared" si="677"/>
        <v>40.00000003608875</v>
      </c>
      <c r="BR981" s="226">
        <f t="shared" si="678"/>
        <v>90</v>
      </c>
      <c r="BS981" s="226">
        <f t="shared" si="679"/>
        <v>130.00000003608875</v>
      </c>
      <c r="BT981" s="114"/>
      <c r="BU981" s="242"/>
      <c r="BV981" s="233">
        <f t="shared" si="680"/>
        <v>9</v>
      </c>
      <c r="BW981" s="226" t="str">
        <f t="shared" si="681"/>
        <v>Evet, çakışma var</v>
      </c>
      <c r="BX981" s="229"/>
      <c r="BY981" s="247">
        <f t="shared" si="682"/>
        <v>2.777777780283941E-2</v>
      </c>
      <c r="BZ981" s="247">
        <f t="shared" si="683"/>
        <v>6.25E-2</v>
      </c>
      <c r="CA981" s="247">
        <f t="shared" si="684"/>
        <v>9.027777780283941E-2</v>
      </c>
      <c r="CB981" s="213"/>
      <c r="CC981" s="211"/>
      <c r="CD981" s="196"/>
      <c r="CE981" s="213">
        <v>214</v>
      </c>
      <c r="CF981" s="182">
        <f t="shared" si="685"/>
        <v>45465.638888888898</v>
      </c>
      <c r="CG981" s="182">
        <f t="shared" si="686"/>
        <v>45465.729166666701</v>
      </c>
      <c r="CH981" s="196"/>
      <c r="CI981" s="196"/>
      <c r="CJ981" s="196"/>
      <c r="CK981" s="196">
        <f t="shared" si="687"/>
        <v>6.25E-2</v>
      </c>
      <c r="CL981" s="196">
        <f t="shared" si="688"/>
        <v>2.777777780283941E-2</v>
      </c>
      <c r="CM981" s="196">
        <f t="shared" si="689"/>
        <v>9.027777780283941E-2</v>
      </c>
      <c r="CN981" s="114"/>
      <c r="CO981" s="115">
        <f t="shared" si="690"/>
        <v>130.00000003608875</v>
      </c>
      <c r="CP981" s="116">
        <f t="shared" si="691"/>
        <v>3.75</v>
      </c>
      <c r="CQ981" s="117">
        <f t="shared" si="692"/>
        <v>0.63888888889778173</v>
      </c>
      <c r="CR981" s="117">
        <f t="shared" si="693"/>
        <v>45465.666666666701</v>
      </c>
      <c r="CS981" s="117">
        <f t="shared" si="694"/>
        <v>45465.729166666701</v>
      </c>
      <c r="CT981" s="118">
        <f t="shared" si="695"/>
        <v>65469640.000000037</v>
      </c>
      <c r="CU981" s="118">
        <f t="shared" si="696"/>
        <v>90</v>
      </c>
      <c r="CV981" s="118">
        <f t="shared" si="697"/>
        <v>65469730.000000037</v>
      </c>
      <c r="CW981" s="119">
        <f t="shared" si="698"/>
        <v>0.99999862531890693</v>
      </c>
    </row>
    <row r="982" spans="1:101" ht="118.5" customHeight="1" x14ac:dyDescent="0.3">
      <c r="A982" s="160" t="str">
        <f>[4]SayfaKAY!C216</f>
        <v>KAY5+6</v>
      </c>
      <c r="B982" s="104" t="str">
        <f>[4]SayfaKAY!D216</f>
        <v>3879(8)</v>
      </c>
      <c r="C982" s="105" t="str">
        <f>[4]SayfaKAY!E216</f>
        <v>MA</v>
      </c>
      <c r="D982" s="105">
        <f>[4]SayfaKAY!F216</f>
        <v>30000</v>
      </c>
      <c r="E982" s="106" t="str">
        <f>[4]SayfaKAY!G216</f>
        <v>BOZ-KAY5+6-FF-215</v>
      </c>
      <c r="F982" s="193">
        <f t="shared" si="659"/>
        <v>45465</v>
      </c>
      <c r="G982" s="135">
        <f t="shared" si="660"/>
        <v>0.64861111110076308</v>
      </c>
      <c r="H982" s="235">
        <f>[4]SayfaKAY!H216</f>
        <v>45465.648611111101</v>
      </c>
      <c r="I982" s="104" t="str">
        <f>[4]SayfaKAY!I216</f>
        <v>Hat/Line</v>
      </c>
      <c r="J982" s="103" t="str">
        <f>IF([4]SayfaKAY!J216="","",IF([4]SayfaKAY!J216="Müşteri","Notified by Customer","Notified by Bozankaya"))</f>
        <v>Notified by Customer</v>
      </c>
      <c r="K982" s="103" t="e">
        <f>VLOOKUP([4]SayfaKAY!L216,#REF!,2,FALSE)</f>
        <v>#REF!</v>
      </c>
      <c r="L982" s="165" t="str">
        <f>[4]SayfaKAY!X216</f>
        <v>MEDCOM SP. Z O.O.</v>
      </c>
      <c r="M982" s="107" t="str">
        <f t="shared" si="661"/>
        <v>KAY5+6-BOZ-KAY5+6-FF-215</v>
      </c>
      <c r="N982" s="105" t="str">
        <f>[4]SayfaKAY!M216</f>
        <v>30 kmden 0 km  hızda iken frenlemesi zayıfve 0-20 km ivmelenmesi yavaş.Tip 2 bozankayanın geneli için aynı sorun vardır</v>
      </c>
      <c r="O982" s="166" t="str">
        <f>[4]SayfaKAY!P216</f>
        <v>B-Hız veya güç azalması</v>
      </c>
      <c r="P982" s="166" t="str">
        <f>[4]SayfaKAY!Q216</f>
        <v>B(Servisten çekmeye etki eden arıza)</v>
      </c>
      <c r="Q982" s="166" t="str">
        <f>[4]SayfaKAY!R216</f>
        <v>N.A(Yaralanma yok)</v>
      </c>
      <c r="R982" s="132" t="str" cm="1">
        <f t="array" ref="R982">IF([4]SayfaKAY!U216="","",_xlfn.IFS([4]SayfaKAY!U216="Bozankaya","Bozankaya",[4]SayfaKAY!U216="Müşteri","Customer",[4]SayfaKAY!U216="Tedarikçi","Equipment Supplier"))</f>
        <v>Equipment Supplier</v>
      </c>
      <c r="S982" s="204" t="str">
        <f>[4]SayfaKAY!N216</f>
        <v>medcom firması yazılım yükledi</v>
      </c>
      <c r="T982" s="133" t="str">
        <f>[4]SayfaKAY!AD216</f>
        <v>*Ekipman tamir edilecek</v>
      </c>
      <c r="U982" s="132" t="str">
        <f>[4]SayfaKAY!W216</f>
        <v>Evet</v>
      </c>
      <c r="V982" s="108">
        <f>[4]SayfaKAY!AZ216</f>
        <v>1</v>
      </c>
      <c r="W982" s="136">
        <f t="shared" si="662"/>
        <v>45530</v>
      </c>
      <c r="X982" s="137" t="str">
        <f t="shared" si="663"/>
        <v>10:32</v>
      </c>
      <c r="Y982" s="235">
        <f>[4]SayfaKAY!AE216</f>
        <v>45530.438969907402</v>
      </c>
      <c r="Z982" s="192">
        <f t="shared" si="664"/>
        <v>45530</v>
      </c>
      <c r="AA982" s="110" t="str">
        <f t="shared" si="665"/>
        <v>14:00</v>
      </c>
      <c r="AB982" s="182">
        <f>[4]SayfaKAY!BA216</f>
        <v>45530.583333333299</v>
      </c>
      <c r="AC982" s="257">
        <f t="shared" si="666"/>
        <v>93505.999999966007</v>
      </c>
      <c r="AD982" s="111">
        <f t="shared" si="667"/>
        <v>45530</v>
      </c>
      <c r="AE982" s="111" t="str">
        <f t="shared" si="668"/>
        <v>14:00</v>
      </c>
      <c r="AF982" s="235">
        <f>[4]SayfaKAY!BA216</f>
        <v>45530.583333333299</v>
      </c>
      <c r="AG982" s="179" t="str">
        <f>[4]SayfaKAY!S216</f>
        <v>(II) Aynı Araçta Tekrarlayan Arıza</v>
      </c>
      <c r="AH982" s="178" t="str">
        <f t="shared" si="669"/>
        <v>Bu Arıza Aracın Servise Verilmesine Engel</v>
      </c>
      <c r="AI982" s="163" t="str">
        <f>[4]SayfaKAY!AV216</f>
        <v/>
      </c>
      <c r="AJ982" s="164" t="str">
        <f t="shared" si="670"/>
        <v/>
      </c>
      <c r="AK982" s="164" t="str">
        <f t="shared" si="671"/>
        <v/>
      </c>
      <c r="AL982" s="112" t="str">
        <f>[4]SayfaKAY!AX216</f>
        <v/>
      </c>
      <c r="AM982" s="257" cm="1">
        <f t="array" ref="AM982">IFERROR(IF(AND(P982&lt;&gt;"D(Arıza Değil)",AH982="Bu Arıza Aracın Servise Verilmesine Engel Değil"),
IF(Z982-F982&gt;0,(AB982-Y982)*24*60,
IF(OR(AND(G982&gt;$AS$1,G982&lt;$AT$1),AND(G982&gt;$AU$1,G982&lt;$AV$1)),
(AF982-H982)*24*60,     BH:BH0)),        AN982),0)</f>
        <v>93505.999999966007</v>
      </c>
      <c r="AN982" s="257">
        <f t="shared" si="672"/>
        <v>93505.999999966007</v>
      </c>
      <c r="AO982" s="174" t="str">
        <f>[4]SayfaKAY!AG216</f>
        <v>MEDCOM</v>
      </c>
      <c r="AP982" s="174" t="str">
        <f>[4]SayfaKAY!AI216</f>
        <v>E110-7659</v>
      </c>
      <c r="AQ982" s="174" t="str">
        <f>[4]SayfaKAY!AQ216</f>
        <v/>
      </c>
      <c r="AR982" s="174" t="str">
        <f>[4]SayfaKAY!AH216</f>
        <v>MEDCOM SICAKLIK SENSÖRÜ</v>
      </c>
      <c r="AS982" s="174">
        <f>[4]SayfaKAY!AJ216</f>
        <v>1</v>
      </c>
      <c r="AT982" s="175" t="str">
        <f>[4]SayfaKAY!AM216</f>
        <v/>
      </c>
      <c r="AU982" s="176" t="str">
        <f>[4]SayfaKAY!AL216</f>
        <v/>
      </c>
      <c r="AV982" s="176" t="str">
        <f>[4]SayfaKAY!AP216</f>
        <v/>
      </c>
      <c r="AW982" s="177" t="str">
        <f>[4]SayfaKAY!AT216</f>
        <v/>
      </c>
      <c r="AX982" s="194">
        <f t="shared" si="673"/>
        <v>1028565.9999996261</v>
      </c>
      <c r="AY982" s="168"/>
      <c r="AZ982" s="167"/>
      <c r="BA982" s="113"/>
      <c r="BB982" s="171"/>
      <c r="BC982" s="114"/>
      <c r="BD982" s="114"/>
      <c r="BE982" s="114"/>
      <c r="BF982" s="114"/>
      <c r="BG982" s="114"/>
      <c r="BH982" s="114" t="str">
        <f>IFERROR(FRACAS!AN219, "Hata Var")</f>
        <v/>
      </c>
      <c r="BI982" s="114"/>
      <c r="BJ982" s="114"/>
      <c r="BK982" s="105" t="str">
        <f>[4]SayfaKAY!AW216</f>
        <v/>
      </c>
      <c r="BL982" s="105" t="str">
        <f>[4]SayfaKAY!V216</f>
        <v>MEDCOM SP. Z O.O.</v>
      </c>
      <c r="BM982" s="114"/>
      <c r="BN982" s="171" t="str">
        <f t="shared" si="674"/>
        <v>x yok</v>
      </c>
      <c r="BO982" s="171" t="str">
        <f t="shared" si="675"/>
        <v>aynı gün giderilen arıza</v>
      </c>
      <c r="BP982" s="171" t="str">
        <f t="shared" si="676"/>
        <v>Bir günden fazla süren arıza</v>
      </c>
      <c r="BQ982" s="226">
        <f t="shared" si="677"/>
        <v>93298.11666667345</v>
      </c>
      <c r="BR982" s="226">
        <f t="shared" si="678"/>
        <v>207.88333329255693</v>
      </c>
      <c r="BS982" s="226">
        <f t="shared" si="679"/>
        <v>93505.999999966007</v>
      </c>
      <c r="BT982" s="114"/>
      <c r="BU982" s="242"/>
      <c r="BV982" s="233">
        <f t="shared" si="680"/>
        <v>24</v>
      </c>
      <c r="BW982" s="226" t="str">
        <f t="shared" si="681"/>
        <v>Evet, çakışma var</v>
      </c>
      <c r="BX982" s="229"/>
      <c r="BY982" s="247">
        <f t="shared" si="682"/>
        <v>64.790358796301007</v>
      </c>
      <c r="BZ982" s="247">
        <f t="shared" si="683"/>
        <v>0.14436342589760898</v>
      </c>
      <c r="CA982" s="247">
        <f t="shared" si="684"/>
        <v>64.934722222198616</v>
      </c>
      <c r="CB982" s="213"/>
      <c r="CC982" s="211"/>
      <c r="CD982" s="196"/>
      <c r="CE982" s="213">
        <v>215</v>
      </c>
      <c r="CF982" s="182">
        <f t="shared" si="685"/>
        <v>45465.648611111101</v>
      </c>
      <c r="CG982" s="182">
        <f t="shared" si="686"/>
        <v>45530.583333333299</v>
      </c>
      <c r="CH982" s="196"/>
      <c r="CI982" s="196"/>
      <c r="CJ982" s="196"/>
      <c r="CK982" s="196">
        <f t="shared" si="687"/>
        <v>0.14436342589760898</v>
      </c>
      <c r="CL982" s="196">
        <f t="shared" si="688"/>
        <v>64.790358796301007</v>
      </c>
      <c r="CM982" s="196">
        <f t="shared" si="689"/>
        <v>64.934722222198616</v>
      </c>
      <c r="CN982" s="114"/>
      <c r="CO982" s="115">
        <f t="shared" si="690"/>
        <v>93505.999999966007</v>
      </c>
      <c r="CP982" s="116">
        <f t="shared" si="691"/>
        <v>8.6618055538565386</v>
      </c>
      <c r="CQ982" s="117">
        <f t="shared" si="692"/>
        <v>0.64861111110076308</v>
      </c>
      <c r="CR982" s="117">
        <f t="shared" si="693"/>
        <v>45530.438969907402</v>
      </c>
      <c r="CS982" s="117">
        <f t="shared" si="694"/>
        <v>45530.583333333299</v>
      </c>
      <c r="CT982" s="118">
        <f t="shared" si="695"/>
        <v>65562898.116666675</v>
      </c>
      <c r="CU982" s="118">
        <f t="shared" si="696"/>
        <v>207.88333329255693</v>
      </c>
      <c r="CV982" s="118">
        <f t="shared" si="697"/>
        <v>65563105.999999963</v>
      </c>
      <c r="CW982" s="119">
        <f t="shared" si="698"/>
        <v>0.99999682926349942</v>
      </c>
    </row>
    <row r="983" spans="1:101" ht="118.5" customHeight="1" x14ac:dyDescent="0.3">
      <c r="A983" s="160" t="str">
        <f>[4]SayfaKAY!C350</f>
        <v>KAY5+6</v>
      </c>
      <c r="B983" s="104" t="str">
        <f>[4]SayfaKAY!D350</f>
        <v>3877(6)</v>
      </c>
      <c r="C983" s="105" t="str">
        <f>[4]SayfaKAY!E350</f>
        <v>RA</v>
      </c>
      <c r="D983" s="105">
        <f>[4]SayfaKAY!F350</f>
        <v>51894</v>
      </c>
      <c r="E983" s="106" t="str">
        <f>[4]SayfaKAY!G350</f>
        <v>BOZ-KAY5+6-FF-349</v>
      </c>
      <c r="F983" s="193">
        <f t="shared" si="659"/>
        <v>45464</v>
      </c>
      <c r="G983" s="135">
        <f t="shared" si="660"/>
        <v>0.43541666670353152</v>
      </c>
      <c r="H983" s="235">
        <f>[4]SayfaKAY!H350</f>
        <v>45464.435416666704</v>
      </c>
      <c r="I983" s="104" t="str">
        <f>[4]SayfaKAY!I350</f>
        <v>Hat/Line</v>
      </c>
      <c r="J983" s="103" t="str">
        <f>IF([4]SayfaKAY!J350="","",IF([4]SayfaKAY!J350="Müşteri","Notified by Customer","Notified by Bozankaya"))</f>
        <v>Notified by Customer</v>
      </c>
      <c r="K983" s="103" t="e">
        <f>VLOOKUP([4]SayfaKAY!L350,#REF!,2,FALSE)</f>
        <v>#REF!</v>
      </c>
      <c r="L983" s="165" t="str">
        <f>[4]SayfaKAY!X350</f>
        <v>ELTESAN ELEKTRO MEKANİK SOĞUTMA SAN</v>
      </c>
      <c r="M983" s="107" t="str">
        <f t="shared" si="661"/>
        <v>KAY5+6-BOZ-KAY5+6-FF-349</v>
      </c>
      <c r="N983" s="105" t="str">
        <f>[4]SayfaKAY!M350</f>
        <v>RA KLİMA ÇALIŞMIYOR.</v>
      </c>
      <c r="O983" s="166" t="str">
        <f>[4]SayfaKAY!P350</f>
        <v>C-Uyarı, sürüş devamlılığı</v>
      </c>
      <c r="P983" s="166" t="str">
        <f>[4]SayfaKAY!Q350</f>
        <v>B(Servisten çekmeye etki eden arıza)</v>
      </c>
      <c r="Q983" s="166" t="str">
        <f>[4]SayfaKAY!R350</f>
        <v>N.A(Yaralanma yok)</v>
      </c>
      <c r="R983" s="132" t="str" cm="1">
        <f t="array" ref="R983">IF([4]SayfaKAY!U350="","",_xlfn.IFS([4]SayfaKAY!U350="Bozankaya","Bozankaya",[4]SayfaKAY!U350="Müşteri","Customer",[4]SayfaKAY!U350="Tedarikçi","Equipment Supplier"))</f>
        <v>Equipment Supplier</v>
      </c>
      <c r="S983" s="204" t="str">
        <f>[4]SayfaKAY!N350</f>
        <v>SİGORTADAN RESETLENDİ, SONRASI SİSTEM NORMAL ÇALIŞMAYA BAŞLADI.</v>
      </c>
      <c r="T983" s="133" t="str">
        <f>[4]SayfaKAY!AD350</f>
        <v>*Arıza çözülecek</v>
      </c>
      <c r="U983" s="132" t="str">
        <f>[4]SayfaKAY!W350</f>
        <v>Evet</v>
      </c>
      <c r="V983" s="108">
        <f>[4]SayfaKAY!AZ350</f>
        <v>1</v>
      </c>
      <c r="W983" s="136">
        <f t="shared" si="662"/>
        <v>45464</v>
      </c>
      <c r="X983" s="137" t="str">
        <f t="shared" si="663"/>
        <v>10:30</v>
      </c>
      <c r="Y983" s="235">
        <f>[4]SayfaKAY!AE350</f>
        <v>45464.4375</v>
      </c>
      <c r="Z983" s="192">
        <f t="shared" si="664"/>
        <v>45464</v>
      </c>
      <c r="AA983" s="110" t="str">
        <f t="shared" si="665"/>
        <v>11:00</v>
      </c>
      <c r="AB983" s="182">
        <f>[4]SayfaKAY!BA350</f>
        <v>45464.458333333299</v>
      </c>
      <c r="AC983" s="257">
        <f t="shared" si="666"/>
        <v>32.999999898020178</v>
      </c>
      <c r="AD983" s="111">
        <f t="shared" si="667"/>
        <v>45464</v>
      </c>
      <c r="AE983" s="111" t="str">
        <f t="shared" si="668"/>
        <v>11:00</v>
      </c>
      <c r="AF983" s="235">
        <f>[4]SayfaKAY!BA350</f>
        <v>45464.458333333299</v>
      </c>
      <c r="AG983" s="179" t="str">
        <f>[4]SayfaKAY!S350</f>
        <v>(III) Farklı Araçlarda Tekrarlayan Arıza</v>
      </c>
      <c r="AH983" s="178" t="str">
        <f t="shared" si="669"/>
        <v>Bu Arıza Aracın Servise Verilmesine Engel</v>
      </c>
      <c r="AI983" s="163" t="str">
        <f>[4]SayfaKAY!AV350</f>
        <v/>
      </c>
      <c r="AJ983" s="164" t="str">
        <f t="shared" si="670"/>
        <v/>
      </c>
      <c r="AK983" s="164" t="str">
        <f t="shared" si="671"/>
        <v/>
      </c>
      <c r="AL983" s="112" t="str">
        <f>[4]SayfaKAY!AX350</f>
        <v/>
      </c>
      <c r="AM983" s="257" cm="1">
        <f t="array" ref="AM983">IFERROR(IF(AND(P983&lt;&gt;"D(Arıza Değil)",AH983="Bu Arıza Aracın Servise Verilmesine Engel Değil"),
IF(Z983-F983&gt;0,(AB983-Y983)*24*60,
IF(OR(AND(G983&gt;$AS$1,G983&lt;$AT$1),AND(G983&gt;$AU$1,G983&lt;$AV$1)),
(AF983-H983)*24*60,     BH:BH0)),        AN983),0)</f>
        <v>32.999999898020178</v>
      </c>
      <c r="AN983" s="257">
        <f t="shared" si="672"/>
        <v>32.999999898020178</v>
      </c>
      <c r="AO983" s="174" t="str">
        <f>[4]SayfaKAY!AG350</f>
        <v>Eltesan</v>
      </c>
      <c r="AP983" s="174" t="str">
        <f>[4]SayfaKAY!AI350</f>
        <v>H500-7240</v>
      </c>
      <c r="AQ983" s="174" t="str">
        <f>[4]SayfaKAY!AQ350</f>
        <v/>
      </c>
      <c r="AR983" s="174" t="str">
        <f>[4]SayfaKAY!AH350</f>
        <v>KLIMA UNITESİ /Eltesan/Hispacold 41,5 kW</v>
      </c>
      <c r="AS983" s="174">
        <f>[4]SayfaKAY!AJ350</f>
        <v>1</v>
      </c>
      <c r="AT983" s="175" t="str">
        <f>[4]SayfaKAY!AM350</f>
        <v/>
      </c>
      <c r="AU983" s="176" t="str">
        <f>[4]SayfaKAY!AL350</f>
        <v/>
      </c>
      <c r="AV983" s="176" t="str">
        <f>[4]SayfaKAY!AP350</f>
        <v/>
      </c>
      <c r="AW983" s="177" t="str">
        <f>[4]SayfaKAY!AT350</f>
        <v/>
      </c>
      <c r="AX983" s="194">
        <f t="shared" si="673"/>
        <v>362.99999887822196</v>
      </c>
      <c r="AY983" s="168"/>
      <c r="AZ983" s="167"/>
      <c r="BA983" s="113"/>
      <c r="BB983" s="171"/>
      <c r="BC983" s="114"/>
      <c r="BD983" s="114"/>
      <c r="BE983" s="114"/>
      <c r="BF983" s="114"/>
      <c r="BG983" s="114"/>
      <c r="BH983" s="114" t="str">
        <f>IFERROR(FRACAS!AN353, "Hata Var")</f>
        <v/>
      </c>
      <c r="BI983" s="114"/>
      <c r="BJ983" s="114"/>
      <c r="BK983" s="105" t="str">
        <f>[4]SayfaKAY!AW350</f>
        <v/>
      </c>
      <c r="BL983" s="105" t="str">
        <f>[4]SayfaKAY!V350</f>
        <v>ELTESAN ELEKTRO MEKANİK SOĞUTMA SAN</v>
      </c>
      <c r="BM983" s="114"/>
      <c r="BN983" s="171" t="str">
        <f t="shared" si="674"/>
        <v>x yok</v>
      </c>
      <c r="BO983" s="171" t="b">
        <f t="shared" si="675"/>
        <v>0</v>
      </c>
      <c r="BP983" s="171" t="b">
        <f t="shared" si="676"/>
        <v>0</v>
      </c>
      <c r="BQ983" s="226">
        <f t="shared" si="677"/>
        <v>2.9999999469146132</v>
      </c>
      <c r="BR983" s="226">
        <f t="shared" si="678"/>
        <v>29.999999951105565</v>
      </c>
      <c r="BS983" s="226">
        <f t="shared" si="679"/>
        <v>32.999999898020178</v>
      </c>
      <c r="BT983" s="114"/>
      <c r="BU983" s="242"/>
      <c r="BV983" s="233">
        <f t="shared" si="680"/>
        <v>12</v>
      </c>
      <c r="BW983" s="226" t="str">
        <f t="shared" si="681"/>
        <v>Evet, çakışma var</v>
      </c>
      <c r="BX983" s="229"/>
      <c r="BY983" s="247">
        <f t="shared" si="682"/>
        <v>2.0833332964684814E-3</v>
      </c>
      <c r="BZ983" s="247">
        <f t="shared" si="683"/>
        <v>2.0833333299378864E-2</v>
      </c>
      <c r="CA983" s="247">
        <f t="shared" si="684"/>
        <v>2.2916666595847346E-2</v>
      </c>
      <c r="CB983" s="213"/>
      <c r="CC983" s="211"/>
      <c r="CD983" s="196"/>
      <c r="CE983" s="213">
        <v>349</v>
      </c>
      <c r="CF983" s="182">
        <f t="shared" si="685"/>
        <v>45464.435416666704</v>
      </c>
      <c r="CG983" s="182">
        <f t="shared" si="686"/>
        <v>45464.458333333299</v>
      </c>
      <c r="CH983" s="196"/>
      <c r="CI983" s="196"/>
      <c r="CJ983" s="196"/>
      <c r="CK983" s="196">
        <f t="shared" si="687"/>
        <v>2.0833333299378864E-2</v>
      </c>
      <c r="CL983" s="196">
        <f t="shared" si="688"/>
        <v>2.0833332964684814E-3</v>
      </c>
      <c r="CM983" s="196">
        <f t="shared" si="689"/>
        <v>2.2916666595847346E-2</v>
      </c>
      <c r="CN983" s="114"/>
      <c r="CO983" s="115">
        <f t="shared" si="690"/>
        <v>32.999999898020178</v>
      </c>
      <c r="CP983" s="116">
        <f t="shared" si="691"/>
        <v>1.2499999979627319</v>
      </c>
      <c r="CQ983" s="117">
        <f t="shared" si="692"/>
        <v>0.43541666670353152</v>
      </c>
      <c r="CR983" s="117">
        <f t="shared" si="693"/>
        <v>45464.4375</v>
      </c>
      <c r="CS983" s="117">
        <f t="shared" si="694"/>
        <v>45464.458333333299</v>
      </c>
      <c r="CT983" s="118">
        <f t="shared" si="695"/>
        <v>65468162.999999948</v>
      </c>
      <c r="CU983" s="118">
        <f t="shared" si="696"/>
        <v>29.999999951105565</v>
      </c>
      <c r="CV983" s="118">
        <f t="shared" si="697"/>
        <v>65468192.999999896</v>
      </c>
      <c r="CW983" s="119">
        <f t="shared" si="698"/>
        <v>0.99999954176221195</v>
      </c>
    </row>
    <row r="984" spans="1:101" ht="118.5" customHeight="1" x14ac:dyDescent="0.3">
      <c r="A984" s="160" t="str">
        <f>[4]SayfaKAY!C486</f>
        <v>KAY5+6</v>
      </c>
      <c r="B984" s="104" t="str">
        <f>[4]SayfaKAY!D486</f>
        <v>3874(3)</v>
      </c>
      <c r="C984" s="105" t="str">
        <f>[4]SayfaKAY!E486</f>
        <v>P</v>
      </c>
      <c r="D984" s="105">
        <f>[4]SayfaKAY!F486</f>
        <v>72013</v>
      </c>
      <c r="E984" s="106" t="str">
        <f>[4]SayfaKAY!G486</f>
        <v>BOZ-KAY5+6-FF-485</v>
      </c>
      <c r="F984" s="193">
        <f t="shared" si="659"/>
        <v>45463</v>
      </c>
      <c r="G984" s="135">
        <f t="shared" si="660"/>
        <v>0.34027777780283941</v>
      </c>
      <c r="H984" s="235">
        <f>[4]SayfaKAY!H486</f>
        <v>45463.340277777803</v>
      </c>
      <c r="I984" s="104" t="str">
        <f>[4]SayfaKAY!I486</f>
        <v>Hat/Line</v>
      </c>
      <c r="J984" s="103" t="str">
        <f>IF([4]SayfaKAY!J486="","",IF([4]SayfaKAY!J486="Müşteri","Notified by Customer","Notified by Bozankaya"))</f>
        <v>Notified by Customer</v>
      </c>
      <c r="K984" s="103" t="e">
        <f>VLOOKUP([4]SayfaKAY!L486,#REF!,2,FALSE)</f>
        <v>#REF!</v>
      </c>
      <c r="L984" s="165" t="str">
        <f>[4]SayfaKAY!X486</f>
        <v>HANNING &amp; KAHL GMBH &amp; CO.KG</v>
      </c>
      <c r="M984" s="107" t="str">
        <f t="shared" si="661"/>
        <v>KAY5+6-BOZ-KAY5+6-FF-485</v>
      </c>
      <c r="N984" s="105" t="str">
        <f>[4]SayfaKAY!M486</f>
        <v>MA bojiler için FB002 arızası verdi araç resetlendi düzeldi.</v>
      </c>
      <c r="O984" s="166" t="str">
        <f>[4]SayfaKAY!P486</f>
        <v>A-Sürüşü engeller</v>
      </c>
      <c r="P984" s="166" t="str">
        <f>[4]SayfaKAY!Q486</f>
        <v>A(Hareket etmeyi engelleyen arıza)</v>
      </c>
      <c r="Q984" s="166" t="str">
        <f>[4]SayfaKAY!R486</f>
        <v>N.A(Yaralanma yok)</v>
      </c>
      <c r="R984" s="132" t="str" cm="1">
        <f t="array" ref="R984">IF([4]SayfaKAY!U486="","",_xlfn.IFS([4]SayfaKAY!U486="Bozankaya","Bozankaya",[4]SayfaKAY!U486="Müşteri","Customer",[4]SayfaKAY!U486="Tedarikçi","Equipment Supplier"))</f>
        <v>Equipment Supplier</v>
      </c>
      <c r="S984" s="204" t="str">
        <f>[4]SayfaKAY!N486</f>
        <v>02.06.2024 tarihi ile kontrol edildi. Sorun görülmedi.</v>
      </c>
      <c r="T984" s="133" t="str">
        <f>[4]SayfaKAY!AD486</f>
        <v>*Ekipman tamir edilecek</v>
      </c>
      <c r="U984" s="132" t="str">
        <f>[4]SayfaKAY!W486</f>
        <v>Evet</v>
      </c>
      <c r="V984" s="108">
        <f>[4]SayfaKAY!AZ486</f>
        <v>3</v>
      </c>
      <c r="W984" s="136">
        <f t="shared" si="662"/>
        <v>45463</v>
      </c>
      <c r="X984" s="137" t="str">
        <f t="shared" si="663"/>
        <v>10:00</v>
      </c>
      <c r="Y984" s="235">
        <f>[4]SayfaKAY!AE486</f>
        <v>45463.416666666701</v>
      </c>
      <c r="Z984" s="192">
        <f t="shared" si="664"/>
        <v>45463</v>
      </c>
      <c r="AA984" s="110" t="str">
        <f t="shared" si="665"/>
        <v>14:00</v>
      </c>
      <c r="AB984" s="182">
        <f>[4]SayfaKAY!BA486</f>
        <v>45463.583333333299</v>
      </c>
      <c r="AC984" s="257">
        <f t="shared" si="666"/>
        <v>349.99999991501682</v>
      </c>
      <c r="AD984" s="111">
        <f t="shared" si="667"/>
        <v>45463</v>
      </c>
      <c r="AE984" s="111" t="str">
        <f t="shared" si="668"/>
        <v>14:00</v>
      </c>
      <c r="AF984" s="235">
        <f>[4]SayfaKAY!BA486</f>
        <v>45463.583333333299</v>
      </c>
      <c r="AG984" s="179" t="str">
        <f>[4]SayfaKAY!S486</f>
        <v>(I) İlk Defa Karşılaşılan Arıza</v>
      </c>
      <c r="AH984" s="178" t="str">
        <f t="shared" si="669"/>
        <v>Bu Arıza Aracın Servise Verilmesine Engel</v>
      </c>
      <c r="AI984" s="163" t="str">
        <f>[4]SayfaKAY!AV486</f>
        <v/>
      </c>
      <c r="AJ984" s="164" t="str">
        <f t="shared" si="670"/>
        <v/>
      </c>
      <c r="AK984" s="164" t="str">
        <f t="shared" si="671"/>
        <v/>
      </c>
      <c r="AL984" s="112" t="str">
        <f>[4]SayfaKAY!AX486</f>
        <v/>
      </c>
      <c r="AM984" s="257" cm="1">
        <f t="array" ref="AM984">IFERROR(IF(AND(P984&lt;&gt;"D(Arıza Değil)",AH984="Bu Arıza Aracın Servise Verilmesine Engel Değil"),
IF(Z984-F984&gt;0,(AB984-Y984)*24*60,
IF(OR(AND(G984&gt;$AS$1,G984&lt;$AT$1),AND(G984&gt;$AU$1,G984&lt;$AV$1)),
(AF984-H984)*24*60,     BH:BH0)),        AN984),0)</f>
        <v>349.99999991501682</v>
      </c>
      <c r="AN984" s="257">
        <f t="shared" si="672"/>
        <v>349.99999991501682</v>
      </c>
      <c r="AO984" s="174" t="str">
        <f>[4]SayfaKAY!AG486</f>
        <v/>
      </c>
      <c r="AP984" s="174" t="str">
        <f>[4]SayfaKAY!AI486</f>
        <v>B100-7009</v>
      </c>
      <c r="AQ984" s="174" t="str">
        <f>[4]SayfaKAY!AQ486</f>
        <v/>
      </c>
      <c r="AR984" s="174" t="str">
        <f>[4]SayfaKAY!AH486</f>
        <v>XSağ fren kaliperi</v>
      </c>
      <c r="AS984" s="174">
        <f>[4]SayfaKAY!AJ486</f>
        <v>1</v>
      </c>
      <c r="AT984" s="175" t="str">
        <f>[4]SayfaKAY!AM486</f>
        <v/>
      </c>
      <c r="AU984" s="176" t="str">
        <f>[4]SayfaKAY!AL486</f>
        <v/>
      </c>
      <c r="AV984" s="176" t="str">
        <f>[4]SayfaKAY!AP486</f>
        <v/>
      </c>
      <c r="AW984" s="177" t="str">
        <f>[4]SayfaKAY!AT486</f>
        <v/>
      </c>
      <c r="AX984" s="194">
        <f t="shared" si="673"/>
        <v>11549.999997195555</v>
      </c>
      <c r="AY984" s="168"/>
      <c r="AZ984" s="167"/>
      <c r="BA984" s="113"/>
      <c r="BB984" s="171"/>
      <c r="BC984" s="114"/>
      <c r="BD984" s="114"/>
      <c r="BE984" s="114"/>
      <c r="BF984" s="114"/>
      <c r="BG984" s="114"/>
      <c r="BH984" s="114">
        <f>IFERROR(FRACAS!AN489, "Hata Var")</f>
        <v>89640</v>
      </c>
      <c r="BI984" s="114"/>
      <c r="BJ984" s="114"/>
      <c r="BK984" s="105" t="str">
        <f>[4]SayfaKAY!AW486</f>
        <v/>
      </c>
      <c r="BL984" s="105" t="str">
        <f>[4]SayfaKAY!V486</f>
        <v>HANNING &amp; KAHL GMBH &amp; CO.KG</v>
      </c>
      <c r="BM984" s="114"/>
      <c r="BN984" s="171" t="str">
        <f t="shared" si="674"/>
        <v>x yok</v>
      </c>
      <c r="BO984" s="171" t="str">
        <f t="shared" si="675"/>
        <v>aynı gün giderilen arıza</v>
      </c>
      <c r="BP984" s="171" t="str">
        <f t="shared" si="676"/>
        <v>aynı gün giderilen arıza</v>
      </c>
      <c r="BQ984" s="226">
        <f t="shared" si="677"/>
        <v>110.00000001280569</v>
      </c>
      <c r="BR984" s="226">
        <f t="shared" si="678"/>
        <v>239.99999990221113</v>
      </c>
      <c r="BS984" s="226">
        <f t="shared" si="679"/>
        <v>349.99999991501682</v>
      </c>
      <c r="BT984" s="114"/>
      <c r="BU984" s="242"/>
      <c r="BV984" s="233">
        <f t="shared" si="680"/>
        <v>8</v>
      </c>
      <c r="BW984" s="226" t="str">
        <f t="shared" si="681"/>
        <v>Evet, çakışma var</v>
      </c>
      <c r="BX984" s="229"/>
      <c r="BY984" s="247">
        <f t="shared" si="682"/>
        <v>7.6388888897781726E-2</v>
      </c>
      <c r="BZ984" s="247">
        <f t="shared" si="683"/>
        <v>0.16666666659875773</v>
      </c>
      <c r="CA984" s="247">
        <f t="shared" si="684"/>
        <v>0.24305555549653945</v>
      </c>
      <c r="CB984" s="213"/>
      <c r="CC984" s="211"/>
      <c r="CD984" s="196"/>
      <c r="CE984" s="213">
        <v>485</v>
      </c>
      <c r="CF984" s="182">
        <f t="shared" si="685"/>
        <v>45463.340277777803</v>
      </c>
      <c r="CG984" s="182">
        <f t="shared" si="686"/>
        <v>45463.583333333299</v>
      </c>
      <c r="CH984" s="196"/>
      <c r="CI984" s="196"/>
      <c r="CJ984" s="196"/>
      <c r="CK984" s="196">
        <f t="shared" si="687"/>
        <v>0.16666666659875773</v>
      </c>
      <c r="CL984" s="196">
        <f t="shared" si="688"/>
        <v>7.6388888897781726E-2</v>
      </c>
      <c r="CM984" s="196">
        <f t="shared" si="689"/>
        <v>0.24305555549653945</v>
      </c>
      <c r="CN984" s="114"/>
      <c r="CO984" s="115">
        <f t="shared" si="690"/>
        <v>349.99999991501682</v>
      </c>
      <c r="CP984" s="116">
        <f t="shared" si="691"/>
        <v>9.9999999959254637</v>
      </c>
      <c r="CQ984" s="117">
        <f t="shared" si="692"/>
        <v>0.34027777780283941</v>
      </c>
      <c r="CR984" s="117">
        <f t="shared" si="693"/>
        <v>45463.416666666701</v>
      </c>
      <c r="CS984" s="117">
        <f t="shared" si="694"/>
        <v>45463.583333333299</v>
      </c>
      <c r="CT984" s="118">
        <f t="shared" si="695"/>
        <v>65466830.000000015</v>
      </c>
      <c r="CU984" s="118">
        <f t="shared" si="696"/>
        <v>239.99999990221113</v>
      </c>
      <c r="CV984" s="118">
        <f t="shared" si="697"/>
        <v>65467069.999999918</v>
      </c>
      <c r="CW984" s="119">
        <f t="shared" si="698"/>
        <v>0.99999633403480703</v>
      </c>
    </row>
    <row r="985" spans="1:101" ht="118.5" customHeight="1" x14ac:dyDescent="0.3">
      <c r="A985" s="160" t="str">
        <f>[4]SayfaKAY!C403</f>
        <v>KAY5+6</v>
      </c>
      <c r="B985" s="104" t="str">
        <f>[4]SayfaKAY!D403</f>
        <v>3882(11)</v>
      </c>
      <c r="C985" s="105" t="str">
        <f>[4]SayfaKAY!E403</f>
        <v>MA</v>
      </c>
      <c r="D985" s="105">
        <f>[4]SayfaKAY!F403</f>
        <v>4494</v>
      </c>
      <c r="E985" s="106" t="str">
        <f>[4]SayfaKAY!G403</f>
        <v>BOZ-KAY5+6-FF-402</v>
      </c>
      <c r="F985" s="134">
        <f t="shared" si="659"/>
        <v>45462</v>
      </c>
      <c r="G985" s="135">
        <f t="shared" si="660"/>
        <v>0.59305555559694767</v>
      </c>
      <c r="H985" s="235">
        <f>[4]SayfaKAY!H403</f>
        <v>45462.593055555597</v>
      </c>
      <c r="I985" s="104" t="str">
        <f>[4]SayfaKAY!I403</f>
        <v>Hat/Line</v>
      </c>
      <c r="J985" s="103" t="str">
        <f>IF([4]SayfaKAY!J403="","",IF([4]SayfaKAY!J403="Müşteri","Notified by Customer","Notified by Bozankaya"))</f>
        <v>Notified by Customer</v>
      </c>
      <c r="K985" s="103" t="e">
        <f>VLOOKUP([4]SayfaKAY!L403,#REF!,2,FALSE)</f>
        <v>#REF!</v>
      </c>
      <c r="L985" s="165" t="str">
        <f>[4]SayfaKAY!X403</f>
        <v>MEDCOM SP. Z O.O.</v>
      </c>
      <c r="M985" s="107" t="str">
        <f t="shared" si="661"/>
        <v>KAY5+6-BOZ-KAY5+6-FF-402</v>
      </c>
      <c r="N985" s="105" t="str">
        <f>[4]SayfaKAY!M403</f>
        <v>3882 NUMARALI ARAÇTAN İVME KAYBI VE FRENLEME KAYBI ŞİKAYETLERİ GELDİ. 2KEZ RESETLENDİ DÜZELME OLMADI 2 SEFERDE 6 DAKİKA TEHİR MEYDANA GELDİ.</v>
      </c>
      <c r="O985" s="166" t="str">
        <f>[4]SayfaKAY!P403</f>
        <v>B-Hız veya güç azalması</v>
      </c>
      <c r="P985" s="166" t="str">
        <f>[4]SayfaKAY!Q403</f>
        <v>B(Servisten çekmeye etki eden arıza)</v>
      </c>
      <c r="Q985" s="166" t="str">
        <f>[4]SayfaKAY!R403</f>
        <v>N.A(Yaralanma yok)</v>
      </c>
      <c r="R985" s="132" t="str" cm="1">
        <f t="array" ref="R985">IF([4]SayfaKAY!U403="","",_xlfn.IFS([4]SayfaKAY!U403="Bozankaya","Bozankaya",[4]SayfaKAY!U403="Müşteri","Customer",[4]SayfaKAY!U403="Tedarikçi","Equipment Supplier"))</f>
        <v>Equipment Supplier</v>
      </c>
      <c r="S985" s="204" t="str">
        <f>[4]SayfaKAY!N403</f>
        <v>PARK SAHASINDA TEST YAPILDI TAM İVME VE TAM FRENLEMEDE ARAÇTA SEKME-KAYMA YAPIYOR. ARACIN KUMLAMA TANKININ BOŞ OLDUĞU TESPİT EDİLDİ.</v>
      </c>
      <c r="T985" s="133" t="str">
        <f>[4]SayfaKAY!AD403</f>
        <v>Yeni yazılım yüklendi</v>
      </c>
      <c r="U985" s="132" t="str">
        <f>[4]SayfaKAY!W403</f>
        <v>Evet</v>
      </c>
      <c r="V985" s="108">
        <f>[4]SayfaKAY!AZ403</f>
        <v>3</v>
      </c>
      <c r="W985" s="136">
        <f t="shared" si="662"/>
        <v>45462</v>
      </c>
      <c r="X985" s="137" t="str">
        <f t="shared" si="663"/>
        <v>14:30</v>
      </c>
      <c r="Y985" s="235">
        <f>[4]SayfaKAY!AE403</f>
        <v>45462.604166666701</v>
      </c>
      <c r="Z985" s="109">
        <f t="shared" si="664"/>
        <v>45462</v>
      </c>
      <c r="AA985" s="110" t="str">
        <f t="shared" si="665"/>
        <v>15:30</v>
      </c>
      <c r="AB985" s="182">
        <f>[4]SayfaKAY!BA403</f>
        <v>45462.645833333299</v>
      </c>
      <c r="AC985" s="257">
        <f t="shared" si="666"/>
        <v>75.99999989150092</v>
      </c>
      <c r="AD985" s="111">
        <f t="shared" si="667"/>
        <v>45462</v>
      </c>
      <c r="AE985" s="111" t="str">
        <f t="shared" si="668"/>
        <v>15:30</v>
      </c>
      <c r="AF985" s="235">
        <f>[4]SayfaKAY!BA403</f>
        <v>45462.645833333299</v>
      </c>
      <c r="AG985" s="179" t="str">
        <f>[4]SayfaKAY!S403</f>
        <v>(III) Farklı Araçlarda Tekrarlayan Arıza</v>
      </c>
      <c r="AH985" s="178" t="str">
        <f t="shared" si="669"/>
        <v>Bu Arıza Aracın Servise Verilmesine Engel</v>
      </c>
      <c r="AI985" s="163" t="str">
        <f>[4]SayfaKAY!AV403</f>
        <v/>
      </c>
      <c r="AJ985" s="164" t="str">
        <f t="shared" si="670"/>
        <v/>
      </c>
      <c r="AK985" s="164" t="str">
        <f t="shared" si="671"/>
        <v/>
      </c>
      <c r="AL985" s="112" t="str">
        <f>[4]SayfaKAY!AX403</f>
        <v/>
      </c>
      <c r="AM985" s="257" cm="1">
        <f t="array" ref="AM985">IFERROR(IF(AND(P985&lt;&gt;"D(Arıza Değil)",AH985="Bu Arıza Aracın Servise Verilmesine Engel Değil"),
IF(Z985-F985&gt;0,(AB985-Y985)*24*60,
IF(OR(AND(G985&gt;$AS$1,G985&lt;$AT$1),AND(G985&gt;$AU$1,G985&lt;$AV$1)),
(AF985-H985)*24*60,     BH:BH0)),        AN985),0)</f>
        <v>75.99999989150092</v>
      </c>
      <c r="AN985" s="257">
        <f t="shared" si="672"/>
        <v>75.99999989150092</v>
      </c>
      <c r="AO985" s="174" t="str">
        <f>[4]SayfaKAY!AG403</f>
        <v>MEDCOM</v>
      </c>
      <c r="AP985" s="174" t="str">
        <f>[4]SayfaKAY!AI403</f>
        <v>E110-7659</v>
      </c>
      <c r="AQ985" s="174" t="str">
        <f>[4]SayfaKAY!AQ403</f>
        <v/>
      </c>
      <c r="AR985" s="174" t="str">
        <f>[4]SayfaKAY!AH403</f>
        <v>MEDCOM SICAKLIK SENSÖRÜ</v>
      </c>
      <c r="AS985" s="174">
        <f>[4]SayfaKAY!AJ403</f>
        <v>1</v>
      </c>
      <c r="AT985" s="175" t="str">
        <f>[4]SayfaKAY!AM403</f>
        <v/>
      </c>
      <c r="AU985" s="176" t="str">
        <f>[4]SayfaKAY!AL403</f>
        <v/>
      </c>
      <c r="AV985" s="176" t="str">
        <f>[4]SayfaKAY!AP403</f>
        <v/>
      </c>
      <c r="AW985" s="177" t="str">
        <f>[4]SayfaKAY!AT403</f>
        <v/>
      </c>
      <c r="AX985" s="194">
        <f t="shared" si="673"/>
        <v>2507.9999964195304</v>
      </c>
      <c r="AY985" s="168"/>
      <c r="AZ985" s="167"/>
      <c r="BA985" s="113"/>
      <c r="BB985" s="171" t="str">
        <f>IF($AQ$1="X", IF(AND(G985&gt;=$AS$1,G985&lt;=$AT$1),IF(P985&lt;&gt;"D(Arıza Değil)",AC985,0), IF(AND(G985&gt;=$AU$1,G985&lt;=$AV$1),IF(P985&lt;&gt;"D(Arıza Değil)",AC985,0), "")), "")</f>
        <v/>
      </c>
      <c r="BC985" s="114"/>
      <c r="BD985" s="114"/>
      <c r="BE985" s="114"/>
      <c r="BF985" s="114"/>
      <c r="BG985" s="114"/>
      <c r="BH985" s="114" t="str">
        <f>IFERROR(FRACAS!AN406, "Hata Var")</f>
        <v/>
      </c>
      <c r="BI985" s="114"/>
      <c r="BJ985" s="114"/>
      <c r="BK985" s="105" t="str">
        <f>[4]SayfaKAY!AW403</f>
        <v/>
      </c>
      <c r="BL985" s="105" t="str">
        <f>[4]SayfaKAY!V403</f>
        <v>MEDCOM SP. Z O.O.</v>
      </c>
      <c r="BM985" s="114"/>
      <c r="BN985" s="171" t="str">
        <f t="shared" si="674"/>
        <v>x yok</v>
      </c>
      <c r="BO985" s="171" t="str">
        <f t="shared" si="675"/>
        <v>aynı gün giderilen arıza</v>
      </c>
      <c r="BP985" s="171" t="str">
        <f t="shared" si="676"/>
        <v>aynı gün giderilen arıza</v>
      </c>
      <c r="BQ985" s="226">
        <f t="shared" si="677"/>
        <v>15.99999998928979</v>
      </c>
      <c r="BR985" s="226">
        <f t="shared" si="678"/>
        <v>59.99999990221113</v>
      </c>
      <c r="BS985" s="226">
        <f t="shared" si="679"/>
        <v>75.99999989150092</v>
      </c>
      <c r="BT985" s="114"/>
      <c r="BU985" s="242"/>
      <c r="BV985" s="233">
        <f t="shared" si="680"/>
        <v>2</v>
      </c>
      <c r="BW985" s="226" t="str">
        <f t="shared" si="681"/>
        <v>Evet, çakışma var</v>
      </c>
      <c r="BX985" s="229"/>
      <c r="BY985" s="247">
        <f t="shared" si="682"/>
        <v>1.1111111103673466E-2</v>
      </c>
      <c r="BZ985" s="247">
        <f t="shared" si="683"/>
        <v>4.1666666598757729E-2</v>
      </c>
      <c r="CA985" s="247">
        <f t="shared" si="684"/>
        <v>5.2777777702431194E-2</v>
      </c>
      <c r="CB985" s="213"/>
      <c r="CC985" s="211"/>
      <c r="CD985" s="196"/>
      <c r="CE985" s="213">
        <v>402</v>
      </c>
      <c r="CF985" s="182">
        <f t="shared" si="685"/>
        <v>45462.593055555597</v>
      </c>
      <c r="CG985" s="182">
        <f t="shared" si="686"/>
        <v>45462.645833333299</v>
      </c>
      <c r="CH985" s="196"/>
      <c r="CI985" s="196"/>
      <c r="CJ985" s="196"/>
      <c r="CK985" s="196">
        <f t="shared" si="687"/>
        <v>4.1666666598757729E-2</v>
      </c>
      <c r="CL985" s="196">
        <f t="shared" si="688"/>
        <v>1.1111111103673466E-2</v>
      </c>
      <c r="CM985" s="196">
        <f t="shared" si="689"/>
        <v>5.2777777702431194E-2</v>
      </c>
      <c r="CN985" s="114"/>
      <c r="CO985" s="115">
        <f t="shared" si="690"/>
        <v>75.99999989150092</v>
      </c>
      <c r="CP985" s="116">
        <f t="shared" si="691"/>
        <v>2.4999999959254637</v>
      </c>
      <c r="CQ985" s="117">
        <f t="shared" si="692"/>
        <v>0.59305555559694767</v>
      </c>
      <c r="CR985" s="117">
        <f t="shared" si="693"/>
        <v>45462.604166666701</v>
      </c>
      <c r="CS985" s="117">
        <f t="shared" si="694"/>
        <v>45462.645833333299</v>
      </c>
      <c r="CT985" s="118">
        <f t="shared" si="695"/>
        <v>65465295.999999993</v>
      </c>
      <c r="CU985" s="118">
        <f t="shared" si="696"/>
        <v>59.99999990221113</v>
      </c>
      <c r="CV985" s="118">
        <f t="shared" si="697"/>
        <v>65465355.999999888</v>
      </c>
      <c r="CW985" s="119">
        <f t="shared" si="698"/>
        <v>0.99999908348470756</v>
      </c>
    </row>
    <row r="986" spans="1:101" ht="118.5" customHeight="1" x14ac:dyDescent="0.3">
      <c r="A986" s="160" t="str">
        <f>[4]SayfaKAY!C423</f>
        <v>KAY5+6</v>
      </c>
      <c r="B986" s="104" t="str">
        <f>[4]SayfaKAY!D423</f>
        <v>3875(4)</v>
      </c>
      <c r="C986" s="105" t="str">
        <f>[4]SayfaKAY!E423</f>
        <v>MB</v>
      </c>
      <c r="D986" s="105">
        <f>[4]SayfaKAY!F423</f>
        <v>47701</v>
      </c>
      <c r="E986" s="106" t="str">
        <f>[4]SayfaKAY!G423</f>
        <v>BOZ-KAY5+6-FF-422</v>
      </c>
      <c r="F986" s="134">
        <f t="shared" si="659"/>
        <v>45462</v>
      </c>
      <c r="G986" s="135">
        <f t="shared" si="660"/>
        <v>0.53333333329646848</v>
      </c>
      <c r="H986" s="235">
        <f>[4]SayfaKAY!H423</f>
        <v>45462.533333333296</v>
      </c>
      <c r="I986" s="104" t="str">
        <f>[4]SayfaKAY!I423</f>
        <v>Hat/Line</v>
      </c>
      <c r="J986" s="103" t="str">
        <f>IF([4]SayfaKAY!J423="","",IF([4]SayfaKAY!J423="Müşteri","Notified by Customer","Notified by Bozankaya"))</f>
        <v>Notified by Customer</v>
      </c>
      <c r="K986" s="103" t="e">
        <f>VLOOKUP([4]SayfaKAY!L423,#REF!,2,FALSE)</f>
        <v>#REF!</v>
      </c>
      <c r="L986" s="165" t="str">
        <f>[4]SayfaKAY!X423</f>
        <v>MEDCOM SP. Z O.O.</v>
      </c>
      <c r="M986" s="107" t="str">
        <f t="shared" si="661"/>
        <v>KAY5+6-BOZ-KAY5+6-FF-422</v>
      </c>
      <c r="N986" s="105" t="str">
        <f>[4]SayfaKAY!M423</f>
        <v>ARAÇ İVME KAYBI VE FRENLERDE FRENLEME KAYBI ŞİKAYETİ GELDİ. ARAÇ RESETLENİP 10 DAKİKA YEDEK OLARAK BEKLETİLDİ. SEFERİNE O ŞEKİLDE DEVAM EDEBİLDİ.</v>
      </c>
      <c r="O986" s="166" t="str">
        <f>[4]SayfaKAY!P423</f>
        <v>D-Arıza değil</v>
      </c>
      <c r="P986" s="166" t="str">
        <f>[4]SayfaKAY!Q423</f>
        <v>B(Servisten çekmeye etki eden arıza)</v>
      </c>
      <c r="Q986" s="166" t="str">
        <f>[4]SayfaKAY!R423</f>
        <v>N.A(Yaralanma yok)</v>
      </c>
      <c r="R986" s="132" t="str" cm="1">
        <f t="array" ref="R986">IF([4]SayfaKAY!U423="","",_xlfn.IFS([4]SayfaKAY!U423="Bozankaya","Bozankaya",[4]SayfaKAY!U423="Müşteri","Customer",[4]SayfaKAY!U423="Tedarikçi","Equipment Supplier"))</f>
        <v>Equipment Supplier</v>
      </c>
      <c r="S986" s="204" t="str">
        <f>[4]SayfaKAY!N423</f>
        <v>İNVERTÖR ARIZASINDAKİ KABLOLAMA HATASI DÜZELTİLDİ. (28084, 19881 VE 27909 NUMARALI FORMLAR İLE KAPATILDI.)</v>
      </c>
      <c r="T986" s="133" t="str">
        <f>[4]SayfaKAY!AD423</f>
        <v>*Ekipman tamir edilecek</v>
      </c>
      <c r="U986" s="132" t="str">
        <f>[4]SayfaKAY!W423</f>
        <v>Evet</v>
      </c>
      <c r="V986" s="108">
        <f>[4]SayfaKAY!AZ423</f>
        <v>3</v>
      </c>
      <c r="W986" s="136">
        <f t="shared" si="662"/>
        <v>45463</v>
      </c>
      <c r="X986" s="137" t="str">
        <f t="shared" si="663"/>
        <v>05:00</v>
      </c>
      <c r="Y986" s="235">
        <f>[4]SayfaKAY!AE423</f>
        <v>45463.208333333299</v>
      </c>
      <c r="Z986" s="109">
        <f t="shared" si="664"/>
        <v>45463</v>
      </c>
      <c r="AA986" s="110" t="str">
        <f t="shared" si="665"/>
        <v>13:00</v>
      </c>
      <c r="AB986" s="182">
        <f>[4]SayfaKAY!BA423</f>
        <v>45463.541666666701</v>
      </c>
      <c r="AC986" s="257">
        <f t="shared" si="666"/>
        <v>1452.0000001019798</v>
      </c>
      <c r="AD986" s="111">
        <f t="shared" si="667"/>
        <v>45463</v>
      </c>
      <c r="AE986" s="111" t="str">
        <f t="shared" si="668"/>
        <v>13:00</v>
      </c>
      <c r="AF986" s="235">
        <f>[4]SayfaKAY!BA423</f>
        <v>45463.541666666701</v>
      </c>
      <c r="AG986" s="179" t="str">
        <f>[4]SayfaKAY!S423</f>
        <v>(II) Aynı Araçta Tekrarlayan Arıza</v>
      </c>
      <c r="AH986" s="178" t="str">
        <f t="shared" si="669"/>
        <v>Bu Arıza Aracın Servise Verilmesine Engel</v>
      </c>
      <c r="AI986" s="163" t="str">
        <f>[4]SayfaKAY!AV423</f>
        <v/>
      </c>
      <c r="AJ986" s="164" t="str">
        <f t="shared" si="670"/>
        <v/>
      </c>
      <c r="AK986" s="164" t="str">
        <f t="shared" si="671"/>
        <v/>
      </c>
      <c r="AL986" s="112" t="str">
        <f>[4]SayfaKAY!AX423</f>
        <v/>
      </c>
      <c r="AM986" s="257" cm="1">
        <f t="array" ref="AM986">IFERROR(IF(AND(P986&lt;&gt;"D(Arıza Değil)",AH986="Bu Arıza Aracın Servise Verilmesine Engel Değil"),
IF(Z986-F986&gt;0,(AB986-Y986)*24*60,
IF(OR(AND(G986&gt;$AS$1,G986&lt;$AT$1),AND(G986&gt;$AU$1,G986&lt;$AV$1)),
(AF986-H986)*24*60,     BH:BH0)),        AN986),0)</f>
        <v>1452.0000001019798</v>
      </c>
      <c r="AN986" s="257">
        <f t="shared" si="672"/>
        <v>1452.0000001019798</v>
      </c>
      <c r="AO986" s="174" t="str">
        <f>[4]SayfaKAY!AG423</f>
        <v>Medcom</v>
      </c>
      <c r="AP986" s="174" t="str">
        <f>[4]SayfaKAY!AI423</f>
        <v>P620-7023</v>
      </c>
      <c r="AQ986" s="174" t="str">
        <f>[4]SayfaKAY!AQ423</f>
        <v/>
      </c>
      <c r="AR986" s="174" t="str">
        <f>[4]SayfaKAY!AH423</f>
        <v>COMBO KUTUSU (+LHD) MEDCOM</v>
      </c>
      <c r="AS986" s="174">
        <f>[4]SayfaKAY!AJ423</f>
        <v>1</v>
      </c>
      <c r="AT986" s="175" t="str">
        <f>[4]SayfaKAY!AM423</f>
        <v/>
      </c>
      <c r="AU986" s="176" t="str">
        <f>[4]SayfaKAY!AL423</f>
        <v/>
      </c>
      <c r="AV986" s="176" t="str">
        <f>[4]SayfaKAY!AP423</f>
        <v/>
      </c>
      <c r="AW986" s="177" t="str">
        <f>[4]SayfaKAY!AT423</f>
        <v/>
      </c>
      <c r="AX986" s="194">
        <f t="shared" si="673"/>
        <v>47916.000003365334</v>
      </c>
      <c r="AY986" s="168"/>
      <c r="AZ986" s="167"/>
      <c r="BA986" s="113"/>
      <c r="BB986" s="171" t="str">
        <f>IF($AQ$1="X", IF(AND(G986&gt;=$AS$1,G986&lt;=$AT$1),IF(P986&lt;&gt;"D(Arıza Değil)",AC986,0), IF(AND(G986&gt;=$AU$1,G986&lt;=$AV$1),IF(P986&lt;&gt;"D(Arıza Değil)",AC986,0), "")), "")</f>
        <v/>
      </c>
      <c r="BC986" s="114"/>
      <c r="BD986" s="114"/>
      <c r="BE986" s="114"/>
      <c r="BF986" s="114"/>
      <c r="BG986" s="114"/>
      <c r="BH986" s="114" t="str">
        <f>IFERROR(FRACAS!AN426, "Hata Var")</f>
        <v/>
      </c>
      <c r="BI986" s="114"/>
      <c r="BJ986" s="114"/>
      <c r="BK986" s="105" t="str">
        <f>[4]SayfaKAY!AW423</f>
        <v/>
      </c>
      <c r="BL986" s="105" t="str">
        <f>[4]SayfaKAY!V423</f>
        <v>MEDCOM SP. Z O.O.</v>
      </c>
      <c r="BM986" s="114"/>
      <c r="BN986" s="171" t="str">
        <f t="shared" si="674"/>
        <v>x yok</v>
      </c>
      <c r="BO986" s="171" t="b">
        <f t="shared" si="675"/>
        <v>0</v>
      </c>
      <c r="BP986" s="171" t="str">
        <f t="shared" si="676"/>
        <v>Bir günden fazla süren arıza</v>
      </c>
      <c r="BQ986" s="226">
        <f t="shared" si="677"/>
        <v>972.00000000419095</v>
      </c>
      <c r="BR986" s="226">
        <f t="shared" si="678"/>
        <v>480.00000009778887</v>
      </c>
      <c r="BS986" s="226">
        <f t="shared" si="679"/>
        <v>1452.0000001019798</v>
      </c>
      <c r="BT986" s="114"/>
      <c r="BU986" s="242"/>
      <c r="BV986" s="233">
        <f t="shared" si="680"/>
        <v>19</v>
      </c>
      <c r="BW986" s="226" t="str">
        <f t="shared" si="681"/>
        <v>Evet, çakışma var</v>
      </c>
      <c r="BX986" s="229"/>
      <c r="BY986" s="247">
        <f t="shared" si="682"/>
        <v>0.67500000000291038</v>
      </c>
      <c r="BZ986" s="247">
        <f t="shared" si="683"/>
        <v>0.33333333340124227</v>
      </c>
      <c r="CA986" s="247">
        <f t="shared" si="684"/>
        <v>1.0083333334041527</v>
      </c>
      <c r="CB986" s="213"/>
      <c r="CC986" s="211"/>
      <c r="CD986" s="196"/>
      <c r="CE986" s="213">
        <v>422</v>
      </c>
      <c r="CF986" s="182">
        <f t="shared" si="685"/>
        <v>45462.533333333296</v>
      </c>
      <c r="CG986" s="182">
        <f t="shared" si="686"/>
        <v>45463.541666666701</v>
      </c>
      <c r="CH986" s="196"/>
      <c r="CI986" s="196"/>
      <c r="CJ986" s="196"/>
      <c r="CK986" s="196">
        <f t="shared" si="687"/>
        <v>0.33333333340124227</v>
      </c>
      <c r="CL986" s="196">
        <f t="shared" si="688"/>
        <v>0.67500000000291038</v>
      </c>
      <c r="CM986" s="196">
        <f t="shared" si="689"/>
        <v>1.0083333334041527</v>
      </c>
      <c r="CN986" s="114"/>
      <c r="CO986" s="115">
        <f t="shared" si="690"/>
        <v>1452.0000001019798</v>
      </c>
      <c r="CP986" s="116">
        <f t="shared" si="691"/>
        <v>20.000000004074536</v>
      </c>
      <c r="CQ986" s="117">
        <f t="shared" si="692"/>
        <v>0.53333333329646848</v>
      </c>
      <c r="CR986" s="117">
        <f t="shared" si="693"/>
        <v>45463.208333333299</v>
      </c>
      <c r="CS986" s="117">
        <f t="shared" si="694"/>
        <v>45463.541666666701</v>
      </c>
      <c r="CT986" s="118">
        <f t="shared" si="695"/>
        <v>65466252.000000007</v>
      </c>
      <c r="CU986" s="118">
        <f t="shared" si="696"/>
        <v>480.00000009778887</v>
      </c>
      <c r="CV986" s="118">
        <f t="shared" si="697"/>
        <v>65466732.000000104</v>
      </c>
      <c r="CW986" s="119">
        <f t="shared" si="698"/>
        <v>0.99999266803175546</v>
      </c>
    </row>
    <row r="987" spans="1:101" ht="118.5" customHeight="1" x14ac:dyDescent="0.3">
      <c r="A987" s="160" t="str">
        <f>[4]SayfaKAY!C211</f>
        <v>KAY5+6</v>
      </c>
      <c r="B987" s="104" t="str">
        <f>[4]SayfaKAY!D211</f>
        <v>3875(4)</v>
      </c>
      <c r="C987" s="105" t="str">
        <f>[4]SayfaKAY!E211</f>
        <v>MA</v>
      </c>
      <c r="D987" s="105">
        <f>[4]SayfaKAY!F211</f>
        <v>48000</v>
      </c>
      <c r="E987" s="106" t="str">
        <f>[4]SayfaKAY!G211</f>
        <v>BOZ-KAY5+6-FF-210</v>
      </c>
      <c r="F987" s="134">
        <f t="shared" si="659"/>
        <v>45461</v>
      </c>
      <c r="G987" s="135">
        <f t="shared" si="660"/>
        <v>0.5</v>
      </c>
      <c r="H987" s="235">
        <f>[4]SayfaKAY!H211</f>
        <v>45461.5</v>
      </c>
      <c r="I987" s="104" t="str">
        <f>[4]SayfaKAY!I211</f>
        <v>Hat/Line</v>
      </c>
      <c r="J987" s="103" t="str">
        <f>IF([4]SayfaKAY!J211="","",IF([4]SayfaKAY!J211="Müşteri","Notified by Customer","Notified by Bozankaya"))</f>
        <v>Notified by Customer</v>
      </c>
      <c r="K987" s="103" t="e">
        <f>VLOOKUP([4]SayfaKAY!L211,#REF!,2,FALSE)</f>
        <v>#REF!</v>
      </c>
      <c r="L987" s="165" t="str">
        <f>[4]SayfaKAY!X211</f>
        <v>MEDCOM SP. Z O.O.</v>
      </c>
      <c r="M987" s="107" t="str">
        <f t="shared" si="661"/>
        <v>KAY5+6-BOZ-KAY5+6-FF-210</v>
      </c>
      <c r="N987" s="105" t="str">
        <f>[4]SayfaKAY!M211</f>
        <v>Araç 20 km ivmede zorlanıyor.20 km altında frende uzama yaşanıyor</v>
      </c>
      <c r="O987" s="166" t="str">
        <f>[4]SayfaKAY!P211</f>
        <v>B-Hız veya güç azalması</v>
      </c>
      <c r="P987" s="166" t="str">
        <f>[4]SayfaKAY!Q211</f>
        <v>B(Servisten çekmeye etki eden arıza)</v>
      </c>
      <c r="Q987" s="166" t="str">
        <f>[4]SayfaKAY!R211</f>
        <v>N.A(Yaralanma yok)</v>
      </c>
      <c r="R987" s="132" t="str" cm="1">
        <f t="array" ref="R987">IF([4]SayfaKAY!U211="","",_xlfn.IFS([4]SayfaKAY!U211="Bozankaya","Bozankaya",[4]SayfaKAY!U211="Müşteri","Customer",[4]SayfaKAY!U211="Tedarikçi","Equipment Supplier"))</f>
        <v>Equipment Supplier</v>
      </c>
      <c r="S987" s="204" t="str">
        <f>[4]SayfaKAY!N211</f>
        <v>fren arızası inverterde bulunan kablolama hatasından dolayı veriyor.Hata düzeltildi,sorun giderildi.</v>
      </c>
      <c r="T987" s="133" t="str">
        <f>[4]SayfaKAY!AD211</f>
        <v>*Arıza çözülecek</v>
      </c>
      <c r="U987" s="132" t="str">
        <f>[4]SayfaKAY!W211</f>
        <v>Evet</v>
      </c>
      <c r="V987" s="108">
        <f>[4]SayfaKAY!AZ211</f>
        <v>1</v>
      </c>
      <c r="W987" s="136">
        <f t="shared" si="662"/>
        <v>45538</v>
      </c>
      <c r="X987" s="137" t="str">
        <f t="shared" si="663"/>
        <v>06:46</v>
      </c>
      <c r="Y987" s="235">
        <f>[4]SayfaKAY!AE211</f>
        <v>45538.282256944403</v>
      </c>
      <c r="Z987" s="109">
        <f t="shared" si="664"/>
        <v>45538</v>
      </c>
      <c r="AA987" s="110" t="str">
        <f t="shared" si="665"/>
        <v>12:00</v>
      </c>
      <c r="AB987" s="182">
        <f>[4]SayfaKAY!BA211</f>
        <v>45538.5</v>
      </c>
      <c r="AC987" s="257">
        <f t="shared" si="666"/>
        <v>110880</v>
      </c>
      <c r="AD987" s="111">
        <f t="shared" si="667"/>
        <v>45538</v>
      </c>
      <c r="AE987" s="111" t="str">
        <f t="shared" si="668"/>
        <v>12:00</v>
      </c>
      <c r="AF987" s="235">
        <f>[4]SayfaKAY!BA211</f>
        <v>45538.5</v>
      </c>
      <c r="AG987" s="179" t="str">
        <f>[4]SayfaKAY!S211</f>
        <v>(I) İlk Defa Karşılaşılan Arıza</v>
      </c>
      <c r="AH987" s="178" t="str">
        <f t="shared" si="669"/>
        <v>Bu Arıza Aracın Servise Verilmesine Engel</v>
      </c>
      <c r="AI987" s="163" t="str">
        <f>[4]SayfaKAY!AV211</f>
        <v/>
      </c>
      <c r="AJ987" s="164" t="str">
        <f t="shared" si="670"/>
        <v/>
      </c>
      <c r="AK987" s="164" t="str">
        <f t="shared" si="671"/>
        <v/>
      </c>
      <c r="AL987" s="112" t="str">
        <f>[4]SayfaKAY!AX211</f>
        <v/>
      </c>
      <c r="AM987" s="257" cm="1">
        <f t="array" ref="AM987">IFERROR(IF(AND(P987&lt;&gt;"D(Arıza Değil)",AH987="Bu Arıza Aracın Servise Verilmesine Engel Değil"),
IF(Z987-F987&gt;0,(AB987-Y987)*24*60,
IF(OR(AND(G987&gt;$AS$1,G987&lt;$AT$1),AND(G987&gt;$AU$1,G987&lt;$AV$1)),
(AF987-H987)*24*60,     BH:BH0)),        AN987),0)</f>
        <v>110880</v>
      </c>
      <c r="AN987" s="257">
        <f t="shared" si="672"/>
        <v>110880</v>
      </c>
      <c r="AO987" s="174" t="str">
        <f>[4]SayfaKAY!AG211</f>
        <v>Medcom</v>
      </c>
      <c r="AP987" s="174" t="str">
        <f>[4]SayfaKAY!AI211</f>
        <v>P620-7023</v>
      </c>
      <c r="AQ987" s="174" t="str">
        <f>[4]SayfaKAY!AQ211</f>
        <v/>
      </c>
      <c r="AR987" s="174" t="str">
        <f>[4]SayfaKAY!AH211</f>
        <v>COMBO KUTUSU (+LHD) MEDCOM</v>
      </c>
      <c r="AS987" s="174">
        <f>[4]SayfaKAY!AJ211</f>
        <v>1</v>
      </c>
      <c r="AT987" s="175" t="str">
        <f>[4]SayfaKAY!AM211</f>
        <v/>
      </c>
      <c r="AU987" s="176" t="str">
        <f>[4]SayfaKAY!AL211</f>
        <v/>
      </c>
      <c r="AV987" s="176" t="str">
        <f>[4]SayfaKAY!AP211</f>
        <v/>
      </c>
      <c r="AW987" s="177" t="str">
        <f>[4]SayfaKAY!AT211</f>
        <v/>
      </c>
      <c r="AX987" s="194">
        <f t="shared" si="673"/>
        <v>1219680</v>
      </c>
      <c r="AY987" s="168"/>
      <c r="AZ987" s="167"/>
      <c r="BA987" s="113"/>
      <c r="BB987" s="171" t="str">
        <f>IF($AQ$1="X", IF(AND(G987&gt;=$AS$1,G987&lt;=$AT$1),IF(P987&lt;&gt;"D(Arıza Değil)",AC987,0), IF(AND(G987&gt;=$AU$1,G987&lt;=$AV$1),IF(P987&lt;&gt;"D(Arıza Değil)",AC987,0), "")), "")</f>
        <v/>
      </c>
      <c r="BC987" s="114"/>
      <c r="BD987" s="114"/>
      <c r="BE987" s="114"/>
      <c r="BF987" s="114"/>
      <c r="BG987" s="114"/>
      <c r="BH987" s="114" t="str">
        <f>IFERROR(FRACAS!AN214, "Hata Var")</f>
        <v/>
      </c>
      <c r="BI987" s="114"/>
      <c r="BJ987" s="114"/>
      <c r="BK987" s="105" t="str">
        <f>[4]SayfaKAY!AW211</f>
        <v/>
      </c>
      <c r="BL987" s="105" t="str">
        <f>[4]SayfaKAY!V211</f>
        <v>MEDCOM SP. Z O.O.</v>
      </c>
      <c r="BM987" s="114"/>
      <c r="BN987" s="171" t="str">
        <f t="shared" si="674"/>
        <v>x yok</v>
      </c>
      <c r="BO987" s="171" t="b">
        <f t="shared" si="675"/>
        <v>0</v>
      </c>
      <c r="BP987" s="171" t="str">
        <f t="shared" si="676"/>
        <v>Bir günden fazla süren arıza</v>
      </c>
      <c r="BQ987" s="226">
        <f t="shared" si="677"/>
        <v>110566.44999994081</v>
      </c>
      <c r="BR987" s="226">
        <f t="shared" si="678"/>
        <v>313.55000005918555</v>
      </c>
      <c r="BS987" s="226">
        <f t="shared" si="679"/>
        <v>110880</v>
      </c>
      <c r="BT987" s="114"/>
      <c r="BU987" s="242"/>
      <c r="BV987" s="233">
        <f t="shared" si="680"/>
        <v>29</v>
      </c>
      <c r="BW987" s="226" t="str">
        <f t="shared" si="681"/>
        <v>Evet, çakışma var</v>
      </c>
      <c r="BX987" s="229"/>
      <c r="BY987" s="247">
        <f t="shared" si="682"/>
        <v>76.782256944403343</v>
      </c>
      <c r="BZ987" s="247">
        <f t="shared" si="683"/>
        <v>0.21774305559665663</v>
      </c>
      <c r="CA987" s="247">
        <f t="shared" si="684"/>
        <v>77</v>
      </c>
      <c r="CB987" s="213"/>
      <c r="CC987" s="211"/>
      <c r="CD987" s="196"/>
      <c r="CE987" s="213">
        <v>210</v>
      </c>
      <c r="CF987" s="182">
        <f t="shared" si="685"/>
        <v>45461.5</v>
      </c>
      <c r="CG987" s="182">
        <f t="shared" si="686"/>
        <v>45538.5</v>
      </c>
      <c r="CH987" s="196"/>
      <c r="CI987" s="196"/>
      <c r="CJ987" s="196"/>
      <c r="CK987" s="196">
        <f t="shared" si="687"/>
        <v>0.21774305559665663</v>
      </c>
      <c r="CL987" s="196">
        <f t="shared" si="688"/>
        <v>76.782256944403343</v>
      </c>
      <c r="CM987" s="196">
        <f t="shared" si="689"/>
        <v>77</v>
      </c>
      <c r="CN987" s="114"/>
      <c r="CO987" s="115">
        <f t="shared" si="690"/>
        <v>110880</v>
      </c>
      <c r="CP987" s="116">
        <f t="shared" si="691"/>
        <v>13.064583335799398</v>
      </c>
      <c r="CQ987" s="117">
        <f t="shared" si="692"/>
        <v>0.5</v>
      </c>
      <c r="CR987" s="117">
        <f t="shared" si="693"/>
        <v>45538.282256944403</v>
      </c>
      <c r="CS987" s="117">
        <f t="shared" si="694"/>
        <v>45538.5</v>
      </c>
      <c r="CT987" s="118">
        <f t="shared" si="695"/>
        <v>65574406.449999943</v>
      </c>
      <c r="CU987" s="118">
        <f t="shared" si="696"/>
        <v>313.55000005918555</v>
      </c>
      <c r="CV987" s="118">
        <f t="shared" si="697"/>
        <v>65574720</v>
      </c>
      <c r="CW987" s="119">
        <f t="shared" si="698"/>
        <v>0.99999521843173622</v>
      </c>
    </row>
    <row r="988" spans="1:101" ht="118.5" customHeight="1" x14ac:dyDescent="0.3">
      <c r="A988" s="160" t="str">
        <f>[4]SayfaKAY!C212</f>
        <v>KAY5+6</v>
      </c>
      <c r="B988" s="104" t="str">
        <f>[4]SayfaKAY!D212</f>
        <v>3875(4)</v>
      </c>
      <c r="C988" s="105" t="str">
        <f>[4]SayfaKAY!E212</f>
        <v>MA</v>
      </c>
      <c r="D988" s="105">
        <f>[4]SayfaKAY!F212</f>
        <v>50000</v>
      </c>
      <c r="E988" s="106" t="str">
        <f>[4]SayfaKAY!G212</f>
        <v>BOZ-KAY5+6-FF-211</v>
      </c>
      <c r="F988" s="193">
        <f t="shared" si="659"/>
        <v>45461</v>
      </c>
      <c r="G988" s="135">
        <f t="shared" si="660"/>
        <v>0.5</v>
      </c>
      <c r="H988" s="235">
        <f>[4]SayfaKAY!H212</f>
        <v>45461.5</v>
      </c>
      <c r="I988" s="104" t="str">
        <f>[4]SayfaKAY!I212</f>
        <v>Hat/Line</v>
      </c>
      <c r="J988" s="103" t="str">
        <f>IF([4]SayfaKAY!J212="","",IF([4]SayfaKAY!J212="Müşteri","Notified by Customer","Notified by Bozankaya"))</f>
        <v>Notified by Customer</v>
      </c>
      <c r="K988" s="103" t="e">
        <f>VLOOKUP([4]SayfaKAY!L212,#REF!,2,FALSE)</f>
        <v>#REF!</v>
      </c>
      <c r="L988" s="165" t="str">
        <f>[4]SayfaKAY!X212</f>
        <v>MEDCOM SP. Z O.O.</v>
      </c>
      <c r="M988" s="107" t="str">
        <f t="shared" si="661"/>
        <v>KAY5+6-BOZ-KAY5+6-FF-211</v>
      </c>
      <c r="N988" s="105" t="str">
        <f>[4]SayfaKAY!M212</f>
        <v>ARAÇ 20 KM İVMEDE ZORALNIYOR 20KM ALTINDA FRENDE UZAMA YAŞANIYOR</v>
      </c>
      <c r="O988" s="166" t="str">
        <f>[4]SayfaKAY!P212</f>
        <v>A-Sürüşü engeller</v>
      </c>
      <c r="P988" s="166" t="str">
        <f>[4]SayfaKAY!Q212</f>
        <v>A(Hareket etmeyi engelleyen arıza)</v>
      </c>
      <c r="Q988" s="166" t="str">
        <f>[4]SayfaKAY!R212</f>
        <v>N.A(Yaralanma yok)</v>
      </c>
      <c r="R988" s="132" t="str" cm="1">
        <f t="array" ref="R988">IF([4]SayfaKAY!U212="","",_xlfn.IFS([4]SayfaKAY!U212="Bozankaya","Bozankaya",[4]SayfaKAY!U212="Müşteri","Customer",[4]SayfaKAY!U212="Tedarikçi","Equipment Supplier"))</f>
        <v>Bozankaya</v>
      </c>
      <c r="S988" s="204" t="str">
        <f>[4]SayfaKAY!N212</f>
        <v>FREN ARIZASI İNVERTERDE BULUNAN KABLOLAMA HATASINDAN DOLAYI VERİYOR KABLOLAMA DÜZELTİLDİ</v>
      </c>
      <c r="T988" s="133" t="str">
        <f>[4]SayfaKAY!AD212</f>
        <v/>
      </c>
      <c r="U988" s="132" t="str">
        <f>[4]SayfaKAY!W212</f>
        <v>Evet</v>
      </c>
      <c r="V988" s="108">
        <f>[4]SayfaKAY!AZ212</f>
        <v>1</v>
      </c>
      <c r="W988" s="136">
        <f t="shared" si="662"/>
        <v>45461</v>
      </c>
      <c r="X988" s="137" t="str">
        <f t="shared" si="663"/>
        <v>12:00</v>
      </c>
      <c r="Y988" s="235">
        <f>[4]SayfaKAY!AE212</f>
        <v>45461.5</v>
      </c>
      <c r="Z988" s="192">
        <f t="shared" si="664"/>
        <v>45462</v>
      </c>
      <c r="AA988" s="110" t="str">
        <f t="shared" si="665"/>
        <v>07:00</v>
      </c>
      <c r="AB988" s="182">
        <f>[4]SayfaKAY!BA212</f>
        <v>45462.291666666701</v>
      </c>
      <c r="AC988" s="257">
        <f t="shared" si="666"/>
        <v>1140.0000000488944</v>
      </c>
      <c r="AD988" s="111">
        <f t="shared" si="667"/>
        <v>45462</v>
      </c>
      <c r="AE988" s="111" t="str">
        <f t="shared" si="668"/>
        <v>07:00</v>
      </c>
      <c r="AF988" s="235">
        <f>[4]SayfaKAY!BA212</f>
        <v>45462.291666666701</v>
      </c>
      <c r="AG988" s="179" t="str">
        <f>[4]SayfaKAY!S212</f>
        <v>(I) İlk Defa Karşılaşılan Arıza</v>
      </c>
      <c r="AH988" s="178" t="str">
        <f t="shared" si="669"/>
        <v>Bu Arıza Aracın Servise Verilmesine Engel</v>
      </c>
      <c r="AI988" s="163" t="str">
        <f>[4]SayfaKAY!AV212</f>
        <v/>
      </c>
      <c r="AJ988" s="164" t="str">
        <f t="shared" si="670"/>
        <v/>
      </c>
      <c r="AK988" s="164" t="str">
        <f t="shared" si="671"/>
        <v/>
      </c>
      <c r="AL988" s="112" t="str">
        <f>[4]SayfaKAY!AX212</f>
        <v/>
      </c>
      <c r="AM988" s="257" cm="1">
        <f t="array" ref="AM988">IFERROR(IF(AND(P988&lt;&gt;"D(Arıza Değil)",AH988="Bu Arıza Aracın Servise Verilmesine Engel Değil"),
IF(Z988-F988&gt;0,(AB988-Y988)*24*60,
IF(OR(AND(G988&gt;$AS$1,G988&lt;$AT$1),AND(G988&gt;$AU$1,G988&lt;$AV$1)),
(AF988-H988)*24*60,     BH:BH0)),        AN988),0)</f>
        <v>1140.0000000488944</v>
      </c>
      <c r="AN988" s="257">
        <f t="shared" si="672"/>
        <v>1140.0000000488944</v>
      </c>
      <c r="AO988" s="174" t="str">
        <f>[4]SayfaKAY!AG212</f>
        <v>MEDCOM</v>
      </c>
      <c r="AP988" s="174" t="str">
        <f>[4]SayfaKAY!AI212</f>
        <v>P620-7023</v>
      </c>
      <c r="AQ988" s="174" t="str">
        <f>[4]SayfaKAY!AQ212</f>
        <v/>
      </c>
      <c r="AR988" s="174" t="str">
        <f>[4]SayfaKAY!AH212</f>
        <v>COMBO KUTUSU (+LHD) MEDCOM</v>
      </c>
      <c r="AS988" s="174">
        <f>[4]SayfaKAY!AJ212</f>
        <v>1</v>
      </c>
      <c r="AT988" s="175" t="str">
        <f>[4]SayfaKAY!AM212</f>
        <v/>
      </c>
      <c r="AU988" s="176" t="str">
        <f>[4]SayfaKAY!AL212</f>
        <v/>
      </c>
      <c r="AV988" s="176" t="str">
        <f>[4]SayfaKAY!AP212</f>
        <v/>
      </c>
      <c r="AW988" s="177" t="str">
        <f>[4]SayfaKAY!AT212</f>
        <v/>
      </c>
      <c r="AX988" s="194">
        <f t="shared" si="673"/>
        <v>12540.000000537839</v>
      </c>
      <c r="AY988" s="168"/>
      <c r="AZ988" s="167"/>
      <c r="BA988" s="113"/>
      <c r="BB988" s="171"/>
      <c r="BC988" s="114"/>
      <c r="BD988" s="114"/>
      <c r="BE988" s="114"/>
      <c r="BF988" s="114"/>
      <c r="BG988" s="114"/>
      <c r="BH988" s="114" t="str">
        <f>IFERROR(FRACAS!AN215, "Hata Var")</f>
        <v/>
      </c>
      <c r="BI988" s="114"/>
      <c r="BJ988" s="114"/>
      <c r="BK988" s="105" t="str">
        <f>[4]SayfaKAY!AW212</f>
        <v/>
      </c>
      <c r="BL988" s="105" t="str">
        <f>[4]SayfaKAY!V212</f>
        <v>Üretim</v>
      </c>
      <c r="BM988" s="114"/>
      <c r="BN988" s="171" t="str">
        <f t="shared" si="674"/>
        <v>x yok</v>
      </c>
      <c r="BO988" s="171" t="b">
        <f t="shared" si="675"/>
        <v>0</v>
      </c>
      <c r="BP988" s="171" t="str">
        <f t="shared" si="676"/>
        <v>Bir günden fazla süren arıza</v>
      </c>
      <c r="BQ988" s="226">
        <f t="shared" si="677"/>
        <v>0</v>
      </c>
      <c r="BR988" s="226">
        <f t="shared" si="678"/>
        <v>1140.0000000488944</v>
      </c>
      <c r="BS988" s="226">
        <f t="shared" si="679"/>
        <v>1140.0000000488944</v>
      </c>
      <c r="BT988" s="114"/>
      <c r="BU988" s="242"/>
      <c r="BV988" s="233">
        <f t="shared" si="680"/>
        <v>20</v>
      </c>
      <c r="BW988" s="226" t="str">
        <f t="shared" si="681"/>
        <v>Evet, çakışma var</v>
      </c>
      <c r="BX988" s="229"/>
      <c r="BY988" s="247">
        <f t="shared" si="682"/>
        <v>0</v>
      </c>
      <c r="BZ988" s="247">
        <f t="shared" si="683"/>
        <v>0.79166666670062114</v>
      </c>
      <c r="CA988" s="247">
        <f t="shared" si="684"/>
        <v>0.79166666670062114</v>
      </c>
      <c r="CB988" s="213"/>
      <c r="CC988" s="211"/>
      <c r="CD988" s="196"/>
      <c r="CE988" s="213">
        <v>211</v>
      </c>
      <c r="CF988" s="182">
        <f t="shared" si="685"/>
        <v>45461.5</v>
      </c>
      <c r="CG988" s="182">
        <f t="shared" si="686"/>
        <v>45462.291666666701</v>
      </c>
      <c r="CH988" s="196"/>
      <c r="CI988" s="196"/>
      <c r="CJ988" s="196"/>
      <c r="CK988" s="196">
        <f t="shared" si="687"/>
        <v>0.79166666670062114</v>
      </c>
      <c r="CL988" s="196">
        <f t="shared" si="688"/>
        <v>0</v>
      </c>
      <c r="CM988" s="196">
        <f t="shared" si="689"/>
        <v>0.79166666670062114</v>
      </c>
      <c r="CN988" s="114"/>
      <c r="CO988" s="115">
        <f t="shared" si="690"/>
        <v>1140.0000000488944</v>
      </c>
      <c r="CP988" s="116">
        <f t="shared" si="691"/>
        <v>47.500000002037268</v>
      </c>
      <c r="CQ988" s="117">
        <f t="shared" si="692"/>
        <v>0.5</v>
      </c>
      <c r="CR988" s="117">
        <f t="shared" si="693"/>
        <v>45461.5</v>
      </c>
      <c r="CS988" s="117">
        <f t="shared" si="694"/>
        <v>45462.291666666701</v>
      </c>
      <c r="CT988" s="118">
        <f t="shared" si="695"/>
        <v>65463840</v>
      </c>
      <c r="CU988" s="118">
        <f t="shared" si="696"/>
        <v>1140.0000000488944</v>
      </c>
      <c r="CV988" s="118">
        <f t="shared" si="697"/>
        <v>65464980.000000052</v>
      </c>
      <c r="CW988" s="119">
        <f t="shared" si="698"/>
        <v>0.99998258610939694</v>
      </c>
    </row>
    <row r="989" spans="1:101" ht="118.5" customHeight="1" x14ac:dyDescent="0.3">
      <c r="A989" s="160" t="str">
        <f>[4]SayfaKAY!C349</f>
        <v>KAY5+6</v>
      </c>
      <c r="B989" s="104" t="str">
        <f>[4]SayfaKAY!D349</f>
        <v>3875(4)</v>
      </c>
      <c r="C989" s="105" t="str">
        <f>[4]SayfaKAY!E349</f>
        <v>MB</v>
      </c>
      <c r="D989" s="105">
        <f>[4]SayfaKAY!F349</f>
        <v>49701</v>
      </c>
      <c r="E989" s="106" t="str">
        <f>[4]SayfaKAY!G349</f>
        <v>BOZ-KAY5+6-FF-348</v>
      </c>
      <c r="F989" s="134">
        <f t="shared" si="659"/>
        <v>45461</v>
      </c>
      <c r="G989" s="135">
        <f t="shared" si="660"/>
        <v>0.7548611110978527</v>
      </c>
      <c r="H989" s="235">
        <f>[4]SayfaKAY!H349</f>
        <v>45461.754861111098</v>
      </c>
      <c r="I989" s="104" t="str">
        <f>[4]SayfaKAY!I349</f>
        <v>Hat/Line</v>
      </c>
      <c r="J989" s="103" t="str">
        <f>IF([4]SayfaKAY!J349="","",IF([4]SayfaKAY!J349="Müşteri","Notified by Customer","Notified by Bozankaya"))</f>
        <v>Notified by Customer</v>
      </c>
      <c r="K989" s="103" t="e">
        <f>VLOOKUP([4]SayfaKAY!L349,#REF!,2,FALSE)</f>
        <v>#REF!</v>
      </c>
      <c r="L989" s="165" t="str">
        <f>[4]SayfaKAY!X349</f>
        <v>DENİZLER OTOMOTİV SAN. VE TİC.LTD.Ş</v>
      </c>
      <c r="M989" s="107" t="str">
        <f t="shared" si="661"/>
        <v>KAY5+6-BOZ-KAY5+6-FF-348</v>
      </c>
      <c r="N989" s="105" t="str">
        <f>[4]SayfaKAY!M349</f>
        <v>SİLECEK ÇALIŞMIYOR.</v>
      </c>
      <c r="O989" s="166" t="str">
        <f>[4]SayfaKAY!P349</f>
        <v>C-Uyarı, sürüş devamlılığı</v>
      </c>
      <c r="P989" s="166" t="str">
        <f>[4]SayfaKAY!Q349</f>
        <v>A(Hareket etmeyi engelleyen arıza)</v>
      </c>
      <c r="Q989" s="166" t="str">
        <f>[4]SayfaKAY!R349</f>
        <v>N.A(Yaralanma yok)</v>
      </c>
      <c r="R989" s="132" t="str" cm="1">
        <f t="array" ref="R989">IF([4]SayfaKAY!U349="","",_xlfn.IFS([4]SayfaKAY!U349="Bozankaya","Bozankaya",[4]SayfaKAY!U349="Müşteri","Customer",[4]SayfaKAY!U349="Tedarikçi","Equipment Supplier"))</f>
        <v>Equipment Supplier</v>
      </c>
      <c r="S989" s="204" t="str">
        <f>[4]SayfaKAY!N349</f>
        <v>CİVATALAR GEVŞEMİŞ. SIKILDI.</v>
      </c>
      <c r="T989" s="133" t="str">
        <f>[4]SayfaKAY!AD349</f>
        <v>*Ekipman tamir edilecek</v>
      </c>
      <c r="U989" s="132" t="str">
        <f>[4]SayfaKAY!W349</f>
        <v>Evet</v>
      </c>
      <c r="V989" s="108">
        <f>[4]SayfaKAY!AZ349</f>
        <v>1</v>
      </c>
      <c r="W989" s="136">
        <f t="shared" si="662"/>
        <v>45461</v>
      </c>
      <c r="X989" s="137" t="str">
        <f t="shared" si="663"/>
        <v>18:30</v>
      </c>
      <c r="Y989" s="235">
        <f>[4]SayfaKAY!AE349</f>
        <v>45461.770833333299</v>
      </c>
      <c r="Z989" s="109">
        <f t="shared" si="664"/>
        <v>45461</v>
      </c>
      <c r="AA989" s="110" t="str">
        <f t="shared" si="665"/>
        <v>19:00</v>
      </c>
      <c r="AB989" s="182">
        <f>[4]SayfaKAY!BA349</f>
        <v>45461.791666666701</v>
      </c>
      <c r="AC989" s="257">
        <f t="shared" si="666"/>
        <v>53.000000067986548</v>
      </c>
      <c r="AD989" s="111">
        <f t="shared" si="667"/>
        <v>45461</v>
      </c>
      <c r="AE989" s="111" t="str">
        <f t="shared" si="668"/>
        <v>19:00</v>
      </c>
      <c r="AF989" s="235">
        <f>[4]SayfaKAY!BA349</f>
        <v>45461.791666666701</v>
      </c>
      <c r="AG989" s="179" t="str">
        <f>[4]SayfaKAY!S349</f>
        <v>(III) Farklı Araçlarda Tekrarlayan Arıza</v>
      </c>
      <c r="AH989" s="178" t="str">
        <f t="shared" si="669"/>
        <v>Bu Arıza Aracın Servise Verilmesine Engel</v>
      </c>
      <c r="AI989" s="163" t="str">
        <f>[4]SayfaKAY!AV349</f>
        <v/>
      </c>
      <c r="AJ989" s="164" t="str">
        <f t="shared" si="670"/>
        <v/>
      </c>
      <c r="AK989" s="164" t="str">
        <f t="shared" si="671"/>
        <v/>
      </c>
      <c r="AL989" s="112" t="str">
        <f>[4]SayfaKAY!AX349</f>
        <v/>
      </c>
      <c r="AM989" s="257" cm="1">
        <f t="array" ref="AM989">IFERROR(IF(AND(P989&lt;&gt;"D(Arıza Değil)",AH989="Bu Arıza Aracın Servise Verilmesine Engel Değil"),
IF(Z989-F989&gt;0,(AB989-Y989)*24*60,
IF(OR(AND(G989&gt;$AS$1,G989&lt;$AT$1),AND(G989&gt;$AU$1,G989&lt;$AV$1)),
(AF989-H989)*24*60,     BH:BH0)),        AN989),0)</f>
        <v>53.000000067986548</v>
      </c>
      <c r="AN989" s="257">
        <f t="shared" si="672"/>
        <v>53.000000067986548</v>
      </c>
      <c r="AO989" s="174" t="str">
        <f>[4]SayfaKAY!AG349</f>
        <v>DENİZLER</v>
      </c>
      <c r="AP989" s="174" t="str">
        <f>[4]SayfaKAY!AI349</f>
        <v>M100-7066</v>
      </c>
      <c r="AQ989" s="174" t="str">
        <f>[4]SayfaKAY!AQ349</f>
        <v/>
      </c>
      <c r="AR989" s="174" t="str">
        <f>[4]SayfaKAY!AH349</f>
        <v>SİLECEK MEKANİZMASI Denizler / M.11.2506</v>
      </c>
      <c r="AS989" s="174">
        <f>[4]SayfaKAY!AJ349</f>
        <v>1</v>
      </c>
      <c r="AT989" s="175" t="str">
        <f>[4]SayfaKAY!AM349</f>
        <v/>
      </c>
      <c r="AU989" s="176" t="str">
        <f>[4]SayfaKAY!AL349</f>
        <v/>
      </c>
      <c r="AV989" s="176" t="str">
        <f>[4]SayfaKAY!AP349</f>
        <v/>
      </c>
      <c r="AW989" s="177" t="str">
        <f>[4]SayfaKAY!AT349</f>
        <v/>
      </c>
      <c r="AX989" s="194">
        <f t="shared" si="673"/>
        <v>583.00000074785203</v>
      </c>
      <c r="AY989" s="168"/>
      <c r="AZ989" s="167"/>
      <c r="BA989" s="113"/>
      <c r="BB989" s="171" t="str">
        <f>IF($AQ$1="X", IF(AND(G989&gt;=$AS$1,G989&lt;=$AT$1),IF(P989&lt;&gt;"D(Arıza Değil)",AC989,0), IF(AND(G989&gt;=$AU$1,G989&lt;=$AV$1),IF(P989&lt;&gt;"D(Arıza Değil)",AC989,0), "")), "")</f>
        <v/>
      </c>
      <c r="BC989" s="114"/>
      <c r="BD989" s="114"/>
      <c r="BE989" s="114"/>
      <c r="BF989" s="114"/>
      <c r="BG989" s="114"/>
      <c r="BH989" s="114" t="str">
        <f>IFERROR(FRACAS!AN352, "Hata Var")</f>
        <v/>
      </c>
      <c r="BI989" s="114"/>
      <c r="BJ989" s="114"/>
      <c r="BK989" s="105" t="str">
        <f>[4]SayfaKAY!AW349</f>
        <v/>
      </c>
      <c r="BL989" s="105" t="str">
        <f>[4]SayfaKAY!V349</f>
        <v>Bozankaya</v>
      </c>
      <c r="BM989" s="114"/>
      <c r="BN989" s="171" t="str">
        <f t="shared" si="674"/>
        <v>x yok</v>
      </c>
      <c r="BO989" s="171" t="str">
        <f t="shared" si="675"/>
        <v>aynı gün giderilen arıza</v>
      </c>
      <c r="BP989" s="171" t="str">
        <f t="shared" si="676"/>
        <v>aynı gün giderilen arıza</v>
      </c>
      <c r="BQ989" s="226">
        <f t="shared" si="677"/>
        <v>22.999999970197678</v>
      </c>
      <c r="BR989" s="226">
        <f t="shared" si="678"/>
        <v>30.00000009778887</v>
      </c>
      <c r="BS989" s="226">
        <f t="shared" si="679"/>
        <v>53.000000067986548</v>
      </c>
      <c r="BT989" s="114"/>
      <c r="BU989" s="242"/>
      <c r="BV989" s="233">
        <f t="shared" si="680"/>
        <v>20</v>
      </c>
      <c r="BW989" s="226" t="str">
        <f t="shared" si="681"/>
        <v>Evet, çakışma var</v>
      </c>
      <c r="BX989" s="229"/>
      <c r="BY989" s="247">
        <f t="shared" si="682"/>
        <v>1.5972222201526165E-2</v>
      </c>
      <c r="BZ989" s="247">
        <f t="shared" si="683"/>
        <v>2.0833333401242271E-2</v>
      </c>
      <c r="CA989" s="247">
        <f t="shared" si="684"/>
        <v>3.6805555602768436E-2</v>
      </c>
      <c r="CB989" s="213"/>
      <c r="CC989" s="211"/>
      <c r="CD989" s="196"/>
      <c r="CE989" s="213">
        <v>348</v>
      </c>
      <c r="CF989" s="182">
        <f t="shared" si="685"/>
        <v>45461.754861111098</v>
      </c>
      <c r="CG989" s="182">
        <f t="shared" si="686"/>
        <v>45461.791666666701</v>
      </c>
      <c r="CH989" s="196"/>
      <c r="CI989" s="196"/>
      <c r="CJ989" s="196"/>
      <c r="CK989" s="196">
        <f t="shared" si="687"/>
        <v>2.0833333401242271E-2</v>
      </c>
      <c r="CL989" s="196">
        <f t="shared" si="688"/>
        <v>1.5972222201526165E-2</v>
      </c>
      <c r="CM989" s="196">
        <f t="shared" si="689"/>
        <v>3.6805555602768436E-2</v>
      </c>
      <c r="CN989" s="114"/>
      <c r="CO989" s="115">
        <f t="shared" si="690"/>
        <v>53.000000067986548</v>
      </c>
      <c r="CP989" s="116">
        <f t="shared" si="691"/>
        <v>1.2500000040745363</v>
      </c>
      <c r="CQ989" s="117">
        <f t="shared" si="692"/>
        <v>0.7548611110978527</v>
      </c>
      <c r="CR989" s="117">
        <f t="shared" si="693"/>
        <v>45461.770833333299</v>
      </c>
      <c r="CS989" s="117">
        <f t="shared" si="694"/>
        <v>45461.791666666701</v>
      </c>
      <c r="CT989" s="118">
        <f t="shared" si="695"/>
        <v>65463862.99999997</v>
      </c>
      <c r="CU989" s="118">
        <f t="shared" si="696"/>
        <v>30.00000009778887</v>
      </c>
      <c r="CV989" s="118">
        <f t="shared" si="697"/>
        <v>65463893.000000067</v>
      </c>
      <c r="CW989" s="119">
        <f t="shared" si="698"/>
        <v>0.99999954173211025</v>
      </c>
    </row>
    <row r="990" spans="1:101" ht="118.5" customHeight="1" x14ac:dyDescent="0.3">
      <c r="A990" s="160" t="str">
        <f>[4]SayfaKAY!C405</f>
        <v>KAY5+6</v>
      </c>
      <c r="B990" s="104" t="str">
        <f>[4]SayfaKAY!D405</f>
        <v>3876(5)</v>
      </c>
      <c r="C990" s="105" t="str">
        <f>[4]SayfaKAY!E405</f>
        <v>MB</v>
      </c>
      <c r="D990" s="105">
        <f>[4]SayfaKAY!F405</f>
        <v>65336</v>
      </c>
      <c r="E990" s="106" t="str">
        <f>[4]SayfaKAY!G405</f>
        <v>BOZ-KAY5+6-FF-404</v>
      </c>
      <c r="F990" s="134">
        <f t="shared" si="659"/>
        <v>45461</v>
      </c>
      <c r="G990" s="135">
        <f t="shared" si="660"/>
        <v>0.64791666669771075</v>
      </c>
      <c r="H990" s="235">
        <f>[4]SayfaKAY!H405</f>
        <v>45461.647916666698</v>
      </c>
      <c r="I990" s="104" t="str">
        <f>[4]SayfaKAY!I405</f>
        <v>Hat/Line</v>
      </c>
      <c r="J990" s="103" t="str">
        <f>IF([4]SayfaKAY!J405="","",IF([4]SayfaKAY!J405="Müşteri","Notified by Customer","Notified by Bozankaya"))</f>
        <v>Notified by Customer</v>
      </c>
      <c r="K990" s="103" t="e">
        <f>VLOOKUP([4]SayfaKAY!L405,#REF!,2,FALSE)</f>
        <v>#REF!</v>
      </c>
      <c r="L990" s="165" t="str">
        <f>[4]SayfaKAY!X405</f>
        <v>ATAK ULAŞIM SAN.TİC.LTD.ŞTİ.</v>
      </c>
      <c r="M990" s="107" t="str">
        <f t="shared" si="661"/>
        <v>KAY5+6-BOZ-KAY5+6-FF-404</v>
      </c>
      <c r="N990" s="105" t="str">
        <f>[4]SayfaKAY!M405</f>
        <v>ROTA KURULAMIYOR GO TUŞU ÇALIŞMIYOR.</v>
      </c>
      <c r="O990" s="166" t="str">
        <f>[4]SayfaKAY!P405</f>
        <v>D-Arıza değil</v>
      </c>
      <c r="P990" s="166" t="str">
        <f>[4]SayfaKAY!Q405</f>
        <v>B(Servisten çekmeye etki eden arıza)</v>
      </c>
      <c r="Q990" s="166" t="str">
        <f>[4]SayfaKAY!R405</f>
        <v>N.A(Yaralanma yok)</v>
      </c>
      <c r="R990" s="132" t="str" cm="1">
        <f t="array" ref="R990">IF([4]SayfaKAY!U405="","",_xlfn.IFS([4]SayfaKAY!U405="Bozankaya","Bozankaya",[4]SayfaKAY!U405="Müşteri","Customer",[4]SayfaKAY!U405="Tedarikçi","Equipment Supplier"))</f>
        <v>Equipment Supplier</v>
      </c>
      <c r="S990" s="204" t="str">
        <f>[4]SayfaKAY!N405</f>
        <v>ST300 TUŞ TAKIMI BOZULMUŞ ST300 DEĞİŞİMİ YAPILDI.</v>
      </c>
      <c r="T990" s="133" t="str">
        <f>[4]SayfaKAY!AD405</f>
        <v>*Ekipman değiştirilecek</v>
      </c>
      <c r="U990" s="132" t="str">
        <f>[4]SayfaKAY!W405</f>
        <v>Evet</v>
      </c>
      <c r="V990" s="108">
        <f>[4]SayfaKAY!AZ405</f>
        <v>2</v>
      </c>
      <c r="W990" s="136">
        <f t="shared" si="662"/>
        <v>45462</v>
      </c>
      <c r="X990" s="137" t="str">
        <f t="shared" si="663"/>
        <v>05:00</v>
      </c>
      <c r="Y990" s="235">
        <f>[4]SayfaKAY!AE405</f>
        <v>45462.208333333299</v>
      </c>
      <c r="Z990" s="109">
        <f t="shared" si="664"/>
        <v>45462</v>
      </c>
      <c r="AA990" s="110" t="str">
        <f t="shared" si="665"/>
        <v>08:00</v>
      </c>
      <c r="AB990" s="182">
        <f>[4]SayfaKAY!BA405</f>
        <v>45462.333333333299</v>
      </c>
      <c r="AC990" s="257">
        <f t="shared" si="666"/>
        <v>986.99999990640208</v>
      </c>
      <c r="AD990" s="111">
        <f t="shared" si="667"/>
        <v>45462</v>
      </c>
      <c r="AE990" s="111" t="str">
        <f t="shared" si="668"/>
        <v>08:00</v>
      </c>
      <c r="AF990" s="235">
        <f>[4]SayfaKAY!BA405</f>
        <v>45462.333333333299</v>
      </c>
      <c r="AG990" s="179" t="str">
        <f>[4]SayfaKAY!S405</f>
        <v>(II) Aynı Araçta Tekrarlayan Arıza</v>
      </c>
      <c r="AH990" s="178" t="str">
        <f t="shared" si="669"/>
        <v>Bu Arıza Aracın Servise Verilmesine Engel</v>
      </c>
      <c r="AI990" s="163" t="str">
        <f>[4]SayfaKAY!AV405</f>
        <v/>
      </c>
      <c r="AJ990" s="164" t="str">
        <f t="shared" si="670"/>
        <v/>
      </c>
      <c r="AK990" s="164" t="str">
        <f t="shared" si="671"/>
        <v/>
      </c>
      <c r="AL990" s="112" t="str">
        <f>[4]SayfaKAY!AX405</f>
        <v/>
      </c>
      <c r="AM990" s="257" cm="1">
        <f t="array" ref="AM990">IFERROR(IF(AND(P990&lt;&gt;"D(Arıza Değil)",AH990="Bu Arıza Aracın Servise Verilmesine Engel Değil"),
IF(Z990-F990&gt;0,(AB990-Y990)*24*60,
IF(OR(AND(G990&gt;$AS$1,G990&lt;$AT$1),AND(G990&gt;$AU$1,G990&lt;$AV$1)),
(AF990-H990)*24*60,     BH:BH0)),        AN990),0)</f>
        <v>986.99999990640208</v>
      </c>
      <c r="AN990" s="257">
        <f t="shared" si="672"/>
        <v>986.99999990640208</v>
      </c>
      <c r="AO990" s="174" t="str">
        <f>[4]SayfaKAY!AG405</f>
        <v>Atak</v>
      </c>
      <c r="AP990" s="174" t="str">
        <f>[4]SayfaKAY!AI405</f>
        <v>E840-7003</v>
      </c>
      <c r="AQ990" s="174" t="str">
        <f>[4]SayfaKAY!AQ405</f>
        <v/>
      </c>
      <c r="AR990" s="174" t="str">
        <f>[4]SayfaKAY!AH405</f>
        <v>SÜRÜCÜ PANELİ ST300W</v>
      </c>
      <c r="AS990" s="174">
        <f>[4]SayfaKAY!AJ405</f>
        <v>1</v>
      </c>
      <c r="AT990" s="175" t="str">
        <f>[4]SayfaKAY!AM405</f>
        <v/>
      </c>
      <c r="AU990" s="176" t="str">
        <f>[4]SayfaKAY!AL405</f>
        <v/>
      </c>
      <c r="AV990" s="176" t="str">
        <f>[4]SayfaKAY!AP405</f>
        <v/>
      </c>
      <c r="AW990" s="177" t="str">
        <f>[4]SayfaKAY!AT405</f>
        <v/>
      </c>
      <c r="AX990" s="194">
        <f t="shared" si="673"/>
        <v>21713.999997940846</v>
      </c>
      <c r="AY990" s="168"/>
      <c r="AZ990" s="167"/>
      <c r="BA990" s="113"/>
      <c r="BB990" s="171" t="str">
        <f>IF($AQ$1="X", IF(AND(G990&gt;=$AS$1,G990&lt;=$AT$1),IF(P990&lt;&gt;"D(Arıza Değil)",AC990,0), IF(AND(G990&gt;=$AU$1,G990&lt;=$AV$1),IF(P990&lt;&gt;"D(Arıza Değil)",AC990,0), "")), "")</f>
        <v/>
      </c>
      <c r="BC990" s="114"/>
      <c r="BD990" s="114"/>
      <c r="BE990" s="114"/>
      <c r="BF990" s="114"/>
      <c r="BG990" s="114"/>
      <c r="BH990" s="114" t="str">
        <f>IFERROR(FRACAS!AN408, "Hata Var")</f>
        <v/>
      </c>
      <c r="BI990" s="114"/>
      <c r="BJ990" s="114"/>
      <c r="BK990" s="105" t="str">
        <f>[4]SayfaKAY!AW405</f>
        <v/>
      </c>
      <c r="BL990" s="105" t="str">
        <f>[4]SayfaKAY!V405</f>
        <v>ATAK ULAŞIM SAN.TİC.LTD.ŞTİ.</v>
      </c>
      <c r="BM990" s="114"/>
      <c r="BN990" s="171" t="str">
        <f t="shared" si="674"/>
        <v>x yok</v>
      </c>
      <c r="BO990" s="171" t="str">
        <f t="shared" si="675"/>
        <v>aynı gün giderilen arıza</v>
      </c>
      <c r="BP990" s="171" t="str">
        <f t="shared" si="676"/>
        <v>Bir günden fazla süren arıza</v>
      </c>
      <c r="BQ990" s="226">
        <f t="shared" si="677"/>
        <v>806.99999990640208</v>
      </c>
      <c r="BR990" s="226">
        <f t="shared" si="678"/>
        <v>180</v>
      </c>
      <c r="BS990" s="226">
        <f t="shared" si="679"/>
        <v>986.99999990640208</v>
      </c>
      <c r="BT990" s="114"/>
      <c r="BU990" s="242"/>
      <c r="BV990" s="233">
        <f t="shared" si="680"/>
        <v>10</v>
      </c>
      <c r="BW990" s="226" t="str">
        <f t="shared" si="681"/>
        <v>Evet, çakışma var</v>
      </c>
      <c r="BX990" s="229"/>
      <c r="BY990" s="247">
        <f t="shared" si="682"/>
        <v>0.56041666660166811</v>
      </c>
      <c r="BZ990" s="247">
        <f t="shared" si="683"/>
        <v>0.125</v>
      </c>
      <c r="CA990" s="247">
        <f t="shared" si="684"/>
        <v>0.68541666660166811</v>
      </c>
      <c r="CB990" s="213"/>
      <c r="CC990" s="211"/>
      <c r="CD990" s="196"/>
      <c r="CE990" s="213">
        <v>404</v>
      </c>
      <c r="CF990" s="182">
        <f t="shared" si="685"/>
        <v>45461.647916666698</v>
      </c>
      <c r="CG990" s="182">
        <f t="shared" si="686"/>
        <v>45462.333333333299</v>
      </c>
      <c r="CH990" s="196"/>
      <c r="CI990" s="196"/>
      <c r="CJ990" s="196"/>
      <c r="CK990" s="196">
        <f t="shared" si="687"/>
        <v>0.125</v>
      </c>
      <c r="CL990" s="196">
        <f t="shared" si="688"/>
        <v>0.56041666660166811</v>
      </c>
      <c r="CM990" s="196">
        <f t="shared" si="689"/>
        <v>0.68541666660166811</v>
      </c>
      <c r="CN990" s="114"/>
      <c r="CO990" s="115">
        <f t="shared" si="690"/>
        <v>986.99999990640208</v>
      </c>
      <c r="CP990" s="116">
        <f t="shared" si="691"/>
        <v>7.5</v>
      </c>
      <c r="CQ990" s="117">
        <f t="shared" si="692"/>
        <v>0.64791666669771075</v>
      </c>
      <c r="CR990" s="117">
        <f t="shared" si="693"/>
        <v>45462.208333333299</v>
      </c>
      <c r="CS990" s="117">
        <f t="shared" si="694"/>
        <v>45462.333333333299</v>
      </c>
      <c r="CT990" s="118">
        <f t="shared" si="695"/>
        <v>65464646.999999903</v>
      </c>
      <c r="CU990" s="118">
        <f t="shared" si="696"/>
        <v>180</v>
      </c>
      <c r="CV990" s="118">
        <f t="shared" si="697"/>
        <v>65464826.999999903</v>
      </c>
      <c r="CW990" s="119">
        <f t="shared" si="698"/>
        <v>0.99999725043189991</v>
      </c>
    </row>
    <row r="991" spans="1:101" ht="118.5" customHeight="1" x14ac:dyDescent="0.3">
      <c r="A991" s="160" t="str">
        <f>[4]SayfaKAY!C481</f>
        <v>KAY5+6</v>
      </c>
      <c r="B991" s="104" t="str">
        <f>[4]SayfaKAY!D481</f>
        <v>3877(6)</v>
      </c>
      <c r="C991" s="105" t="str">
        <f>[4]SayfaKAY!E481</f>
        <v>RA , RB</v>
      </c>
      <c r="D991" s="105">
        <f>[4]SayfaKAY!F481</f>
        <v>52014</v>
      </c>
      <c r="E991" s="106" t="str">
        <f>[4]SayfaKAY!G481</f>
        <v>BOZ-KAY5+6-FF-480</v>
      </c>
      <c r="F991" s="134">
        <f t="shared" si="659"/>
        <v>45461</v>
      </c>
      <c r="G991" s="135">
        <f t="shared" si="660"/>
        <v>0.52083333329937886</v>
      </c>
      <c r="H991" s="235">
        <f>[4]SayfaKAY!H481</f>
        <v>45461.520833333299</v>
      </c>
      <c r="I991" s="104" t="str">
        <f>[4]SayfaKAY!I481</f>
        <v>Hat/Line</v>
      </c>
      <c r="J991" s="103" t="str">
        <f>IF([4]SayfaKAY!J481="","",IF([4]SayfaKAY!J481="Müşteri","Notified by Customer","Notified by Bozankaya"))</f>
        <v>Notified by Customer</v>
      </c>
      <c r="K991" s="103" t="e">
        <f>VLOOKUP([4]SayfaKAY!L481,#REF!,2,FALSE)</f>
        <v>#REF!</v>
      </c>
      <c r="L991" s="165" t="str">
        <f>[4]SayfaKAY!X481</f>
        <v>ELTESAN ELEKTRO MEKANİK SOĞUTMA SAN</v>
      </c>
      <c r="M991" s="107" t="str">
        <f t="shared" si="661"/>
        <v>KAY5+6-BOZ-KAY5+6-FF-480</v>
      </c>
      <c r="N991" s="105" t="str">
        <f>[4]SayfaKAY!M481</f>
        <v>yolcu bölümü sıcak</v>
      </c>
      <c r="O991" s="166" t="str">
        <f>[4]SayfaKAY!P481</f>
        <v>D-Arıza değil</v>
      </c>
      <c r="P991" s="166" t="str">
        <f>[4]SayfaKAY!Q481</f>
        <v>B(Servisten çekmeye etki eden arıza)</v>
      </c>
      <c r="Q991" s="166" t="str">
        <f>[4]SayfaKAY!R481</f>
        <v>N.A(Yaralanma yok)</v>
      </c>
      <c r="R991" s="132" t="str" cm="1">
        <f t="array" ref="R991">IF([4]SayfaKAY!U481="","",_xlfn.IFS([4]SayfaKAY!U481="Bozankaya","Bozankaya",[4]SayfaKAY!U481="Müşteri","Customer",[4]SayfaKAY!U481="Tedarikçi","Equipment Supplier"))</f>
        <v>Equipment Supplier</v>
      </c>
      <c r="S991" s="204" t="str">
        <f>[4]SayfaKAY!N481</f>
        <v>yolcu bölümü normal çalışıyor. MB sürücü kliması çalışmıyordu. 3 faz yanlış takılmış düzeltildi. Test yapıldı.</v>
      </c>
      <c r="T991" s="133" t="str">
        <f>[4]SayfaKAY!AD481</f>
        <v>*Ekipman tamir edilecek</v>
      </c>
      <c r="U991" s="132" t="str">
        <f>[4]SayfaKAY!W481</f>
        <v>Evet</v>
      </c>
      <c r="V991" s="108">
        <f>[4]SayfaKAY!AZ481</f>
        <v>2</v>
      </c>
      <c r="W991" s="136">
        <f t="shared" si="662"/>
        <v>45461</v>
      </c>
      <c r="X991" s="137" t="str">
        <f t="shared" si="663"/>
        <v>13:00</v>
      </c>
      <c r="Y991" s="235">
        <f>[4]SayfaKAY!AE481</f>
        <v>45461.541666666701</v>
      </c>
      <c r="Z991" s="109">
        <f t="shared" si="664"/>
        <v>45461</v>
      </c>
      <c r="AA991" s="110" t="str">
        <f t="shared" si="665"/>
        <v>15:00</v>
      </c>
      <c r="AB991" s="182">
        <f>[4]SayfaKAY!BA481</f>
        <v>45461.625</v>
      </c>
      <c r="AC991" s="257">
        <f t="shared" si="666"/>
        <v>150.00000004889444</v>
      </c>
      <c r="AD991" s="111">
        <f t="shared" si="667"/>
        <v>45461</v>
      </c>
      <c r="AE991" s="111" t="str">
        <f t="shared" si="668"/>
        <v>15:00</v>
      </c>
      <c r="AF991" s="235">
        <f>[4]SayfaKAY!BA481</f>
        <v>45461.625</v>
      </c>
      <c r="AG991" s="179" t="str">
        <f>[4]SayfaKAY!S481</f>
        <v>(III) Farklı Araçlarda Tekrarlayan Arıza</v>
      </c>
      <c r="AH991" s="178" t="str">
        <f t="shared" si="669"/>
        <v>Bu Arıza Aracın Servise Verilmesine Engel</v>
      </c>
      <c r="AI991" s="163" t="str">
        <f>[4]SayfaKAY!AV481</f>
        <v/>
      </c>
      <c r="AJ991" s="164" t="str">
        <f t="shared" si="670"/>
        <v/>
      </c>
      <c r="AK991" s="164" t="str">
        <f t="shared" si="671"/>
        <v/>
      </c>
      <c r="AL991" s="112" t="str">
        <f>[4]SayfaKAY!AX481</f>
        <v/>
      </c>
      <c r="AM991" s="257" cm="1">
        <f t="array" ref="AM991">IFERROR(IF(AND(P991&lt;&gt;"D(Arıza Değil)",AH991="Bu Arıza Aracın Servise Verilmesine Engel Değil"),
IF(Z991-F991&gt;0,(AB991-Y991)*24*60,
IF(OR(AND(G991&gt;$AS$1,G991&lt;$AT$1),AND(G991&gt;$AU$1,G991&lt;$AV$1)),
(AF991-H991)*24*60,     BH:BH0)),        AN991),0)</f>
        <v>150.00000004889444</v>
      </c>
      <c r="AN991" s="257">
        <f t="shared" si="672"/>
        <v>150.00000004889444</v>
      </c>
      <c r="AO991" s="174" t="str">
        <f>[4]SayfaKAY!AG481</f>
        <v>Eltesan</v>
      </c>
      <c r="AP991" s="174" t="str">
        <f>[4]SayfaKAY!AI481</f>
        <v>H500-7240</v>
      </c>
      <c r="AQ991" s="174" t="str">
        <f>[4]SayfaKAY!AQ481</f>
        <v/>
      </c>
      <c r="AR991" s="174" t="str">
        <f>[4]SayfaKAY!AH481</f>
        <v>KLIMA UNITESİ /Eltesan/Hispacold 41,5 kW</v>
      </c>
      <c r="AS991" s="174">
        <f>[4]SayfaKAY!AJ481</f>
        <v>1</v>
      </c>
      <c r="AT991" s="175" t="str">
        <f>[4]SayfaKAY!AM481</f>
        <v/>
      </c>
      <c r="AU991" s="176" t="str">
        <f>[4]SayfaKAY!AL481</f>
        <v/>
      </c>
      <c r="AV991" s="176" t="str">
        <f>[4]SayfaKAY!AP481</f>
        <v/>
      </c>
      <c r="AW991" s="177" t="str">
        <f>[4]SayfaKAY!AT481</f>
        <v/>
      </c>
      <c r="AX991" s="194">
        <f t="shared" si="673"/>
        <v>3300.0000010756776</v>
      </c>
      <c r="AY991" s="168"/>
      <c r="AZ991" s="167"/>
      <c r="BA991" s="113"/>
      <c r="BB991" s="171" t="str">
        <f>IF($AQ$1="X", IF(AND(G991&gt;=$AS$1,G991&lt;=$AT$1),IF(P991&lt;&gt;"D(Arıza Değil)",AC991,0), IF(AND(G991&gt;=$AU$1,G991&lt;=$AV$1),IF(P991&lt;&gt;"D(Arıza Değil)",AC991,0), "")), "")</f>
        <v/>
      </c>
      <c r="BC991" s="114"/>
      <c r="BD991" s="114"/>
      <c r="BE991" s="114"/>
      <c r="BF991" s="114"/>
      <c r="BG991" s="114"/>
      <c r="BH991" s="114">
        <f>IFERROR(FRACAS!AN484, "Hata Var")</f>
        <v>1530</v>
      </c>
      <c r="BI991" s="114"/>
      <c r="BJ991" s="114"/>
      <c r="BK991" s="105" t="str">
        <f>[4]SayfaKAY!AW481</f>
        <v/>
      </c>
      <c r="BL991" s="105" t="str">
        <f>[4]SayfaKAY!V481</f>
        <v>ELTESAN ELEKTRO MEKANİK SOĞUTMA SAN</v>
      </c>
      <c r="BM991" s="114"/>
      <c r="BN991" s="171" t="str">
        <f t="shared" si="674"/>
        <v>x yok</v>
      </c>
      <c r="BO991" s="171" t="b">
        <f t="shared" si="675"/>
        <v>0</v>
      </c>
      <c r="BP991" s="171" t="b">
        <f t="shared" si="676"/>
        <v>0</v>
      </c>
      <c r="BQ991" s="226">
        <f t="shared" si="677"/>
        <v>30.00000009778887</v>
      </c>
      <c r="BR991" s="226">
        <f t="shared" si="678"/>
        <v>119.99999995110556</v>
      </c>
      <c r="BS991" s="226">
        <f t="shared" si="679"/>
        <v>150.00000004889444</v>
      </c>
      <c r="BT991" s="114"/>
      <c r="BU991" s="242"/>
      <c r="BV991" s="233">
        <f t="shared" si="680"/>
        <v>12</v>
      </c>
      <c r="BW991" s="226" t="str">
        <f t="shared" si="681"/>
        <v>Evet, çakışma var</v>
      </c>
      <c r="BX991" s="229"/>
      <c r="BY991" s="247">
        <f t="shared" si="682"/>
        <v>2.0833333401242271E-2</v>
      </c>
      <c r="BZ991" s="247">
        <f t="shared" si="683"/>
        <v>8.3333333299378864E-2</v>
      </c>
      <c r="CA991" s="247">
        <f t="shared" si="684"/>
        <v>0.10416666670062114</v>
      </c>
      <c r="CB991" s="213"/>
      <c r="CC991" s="211"/>
      <c r="CD991" s="196"/>
      <c r="CE991" s="213">
        <v>480</v>
      </c>
      <c r="CF991" s="182">
        <f t="shared" si="685"/>
        <v>45461.520833333299</v>
      </c>
      <c r="CG991" s="182">
        <f t="shared" si="686"/>
        <v>45461.625</v>
      </c>
      <c r="CH991" s="196"/>
      <c r="CI991" s="196"/>
      <c r="CJ991" s="196"/>
      <c r="CK991" s="196">
        <f t="shared" si="687"/>
        <v>8.3333333299378864E-2</v>
      </c>
      <c r="CL991" s="196">
        <f t="shared" si="688"/>
        <v>2.0833333401242271E-2</v>
      </c>
      <c r="CM991" s="196">
        <f t="shared" si="689"/>
        <v>0.10416666670062114</v>
      </c>
      <c r="CN991" s="114"/>
      <c r="CO991" s="115">
        <f t="shared" si="690"/>
        <v>150.00000004889444</v>
      </c>
      <c r="CP991" s="116">
        <f t="shared" si="691"/>
        <v>4.9999999979627319</v>
      </c>
      <c r="CQ991" s="117">
        <f t="shared" si="692"/>
        <v>0.52083333329937886</v>
      </c>
      <c r="CR991" s="117">
        <f t="shared" si="693"/>
        <v>45461.541666666701</v>
      </c>
      <c r="CS991" s="117">
        <f t="shared" si="694"/>
        <v>45461.625</v>
      </c>
      <c r="CT991" s="118">
        <f t="shared" si="695"/>
        <v>65463870.000000097</v>
      </c>
      <c r="CU991" s="118">
        <f t="shared" si="696"/>
        <v>119.99999995110556</v>
      </c>
      <c r="CV991" s="118">
        <f t="shared" si="697"/>
        <v>65463990.000000052</v>
      </c>
      <c r="CW991" s="119">
        <f t="shared" si="698"/>
        <v>0.99999816693116395</v>
      </c>
    </row>
    <row r="992" spans="1:101" ht="118.5" customHeight="1" x14ac:dyDescent="0.3">
      <c r="A992" s="160" t="str">
        <f>[4]SayfaKAY!C404</f>
        <v>KAY5+6</v>
      </c>
      <c r="B992" s="104" t="str">
        <f>[4]SayfaKAY!D404</f>
        <v>3881(10)</v>
      </c>
      <c r="C992" s="105" t="str">
        <f>[4]SayfaKAY!E404</f>
        <v>RA , RB</v>
      </c>
      <c r="D992" s="105">
        <f>[4]SayfaKAY!F404</f>
        <v>17324</v>
      </c>
      <c r="E992" s="106" t="str">
        <f>[4]SayfaKAY!G404</f>
        <v>BOZ-KAY5+6-FF-403</v>
      </c>
      <c r="F992" s="193">
        <f t="shared" si="659"/>
        <v>45459</v>
      </c>
      <c r="G992" s="135">
        <f t="shared" si="660"/>
        <v>0.29374999999708962</v>
      </c>
      <c r="H992" s="235">
        <f>[4]SayfaKAY!H404</f>
        <v>45459.293749999997</v>
      </c>
      <c r="I992" s="104" t="str">
        <f>[4]SayfaKAY!I404</f>
        <v>Hat/Line</v>
      </c>
      <c r="J992" s="103" t="str">
        <f>IF([4]SayfaKAY!J404="","",IF([4]SayfaKAY!J404="Müşteri","Notified by Customer","Notified by Bozankaya"))</f>
        <v>Notified by Customer</v>
      </c>
      <c r="K992" s="103" t="e">
        <f>VLOOKUP([4]SayfaKAY!L404,#REF!,2,FALSE)</f>
        <v>#REF!</v>
      </c>
      <c r="L992" s="165" t="str">
        <f>[4]SayfaKAY!X404</f>
        <v>ELTESAN ELEKTRO MEKANİK SOĞUTMA SAN</v>
      </c>
      <c r="M992" s="107" t="str">
        <f t="shared" si="661"/>
        <v>KAY5+6-BOZ-KAY5+6-FF-403</v>
      </c>
      <c r="N992" s="105" t="str">
        <f>[4]SayfaKAY!M404</f>
        <v>YOLCU BÖLÜMÜ MAKİNİST KABİNİ SICAK</v>
      </c>
      <c r="O992" s="166" t="str">
        <f>[4]SayfaKAY!P404</f>
        <v>D-Arıza değil</v>
      </c>
      <c r="P992" s="166" t="str">
        <f>[4]SayfaKAY!Q404</f>
        <v>B(Servisten çekmeye etki eden arıza)</v>
      </c>
      <c r="Q992" s="166" t="str">
        <f>[4]SayfaKAY!R404</f>
        <v>N.A(Yaralanma yok)</v>
      </c>
      <c r="R992" s="132" t="str" cm="1">
        <f t="array" ref="R992">IF([4]SayfaKAY!U404="","",_xlfn.IFS([4]SayfaKAY!U404="Bozankaya","Bozankaya",[4]SayfaKAY!U404="Müşteri","Customer",[4]SayfaKAY!U404="Tedarikçi","Equipment Supplier"))</f>
        <v>Equipment Supplier</v>
      </c>
      <c r="S992" s="204" t="str">
        <f>[4]SayfaKAY!N404</f>
        <v>MASTERCARD RESETLENDİ. KONTROL EDİLDİ SORUN GÖRÜLMEDİ.</v>
      </c>
      <c r="T992" s="133" t="str">
        <f>[4]SayfaKAY!AD404</f>
        <v>*Arıza çözülecek</v>
      </c>
      <c r="U992" s="132" t="str">
        <f>[4]SayfaKAY!W404</f>
        <v>Evet</v>
      </c>
      <c r="V992" s="108">
        <f>[4]SayfaKAY!AZ404</f>
        <v>2</v>
      </c>
      <c r="W992" s="136">
        <f t="shared" si="662"/>
        <v>45459</v>
      </c>
      <c r="X992" s="137" t="str">
        <f t="shared" si="663"/>
        <v>07:30</v>
      </c>
      <c r="Y992" s="235">
        <f>[4]SayfaKAY!AE404</f>
        <v>45459.3125</v>
      </c>
      <c r="Z992" s="192">
        <f t="shared" si="664"/>
        <v>45459</v>
      </c>
      <c r="AA992" s="110" t="str">
        <f t="shared" si="665"/>
        <v>09:00</v>
      </c>
      <c r="AB992" s="182">
        <f>[4]SayfaKAY!BA404</f>
        <v>45459.375</v>
      </c>
      <c r="AC992" s="257">
        <f t="shared" si="666"/>
        <v>117.00000000419095</v>
      </c>
      <c r="AD992" s="111">
        <f t="shared" si="667"/>
        <v>45459</v>
      </c>
      <c r="AE992" s="111" t="str">
        <f t="shared" si="668"/>
        <v>09:00</v>
      </c>
      <c r="AF992" s="235">
        <f>[4]SayfaKAY!BA404</f>
        <v>45459.375</v>
      </c>
      <c r="AG992" s="179" t="str">
        <f>[4]SayfaKAY!S404</f>
        <v>(III) Farklı Araçlarda Tekrarlayan Arıza</v>
      </c>
      <c r="AH992" s="178" t="str">
        <f t="shared" si="669"/>
        <v>Bu Arıza Aracın Servise Verilmesine Engel</v>
      </c>
      <c r="AI992" s="163" t="str">
        <f>[4]SayfaKAY!AV404</f>
        <v/>
      </c>
      <c r="AJ992" s="164" t="str">
        <f t="shared" si="670"/>
        <v/>
      </c>
      <c r="AK992" s="164" t="str">
        <f t="shared" si="671"/>
        <v/>
      </c>
      <c r="AL992" s="112" t="str">
        <f>[4]SayfaKAY!AX404</f>
        <v/>
      </c>
      <c r="AM992" s="257" cm="1">
        <f t="array" ref="AM992">IFERROR(IF(AND(P992&lt;&gt;"D(Arıza Değil)",AH992="Bu Arıza Aracın Servise Verilmesine Engel Değil"),
IF(Z992-F992&gt;0,(AB992-Y992)*24*60,
IF(OR(AND(G992&gt;$AS$1,G992&lt;$AT$1),AND(G992&gt;$AU$1,G992&lt;$AV$1)),
(AF992-H992)*24*60,     BH:BH0)),        AN992),0)</f>
        <v>117.00000000419095</v>
      </c>
      <c r="AN992" s="257">
        <f t="shared" si="672"/>
        <v>117.00000000419095</v>
      </c>
      <c r="AO992" s="174" t="str">
        <f>[4]SayfaKAY!AG404</f>
        <v>Eltesan</v>
      </c>
      <c r="AP992" s="174" t="str">
        <f>[4]SayfaKAY!AI404</f>
        <v>H500-7240</v>
      </c>
      <c r="AQ992" s="174" t="str">
        <f>[4]SayfaKAY!AQ404</f>
        <v/>
      </c>
      <c r="AR992" s="174" t="str">
        <f>[4]SayfaKAY!AH404</f>
        <v>KLIMA UNITESİ /Eltesan/Hispacold 41,5 kW</v>
      </c>
      <c r="AS992" s="174">
        <f>[4]SayfaKAY!AJ404</f>
        <v>1</v>
      </c>
      <c r="AT992" s="175" t="str">
        <f>[4]SayfaKAY!AM404</f>
        <v/>
      </c>
      <c r="AU992" s="176" t="str">
        <f>[4]SayfaKAY!AL404</f>
        <v/>
      </c>
      <c r="AV992" s="176" t="str">
        <f>[4]SayfaKAY!AP404</f>
        <v/>
      </c>
      <c r="AW992" s="177" t="str">
        <f>[4]SayfaKAY!AT404</f>
        <v/>
      </c>
      <c r="AX992" s="194">
        <f t="shared" si="673"/>
        <v>2574.0000000922009</v>
      </c>
      <c r="AY992" s="168"/>
      <c r="AZ992" s="167"/>
      <c r="BA992" s="113"/>
      <c r="BB992" s="171"/>
      <c r="BC992" s="114"/>
      <c r="BD992" s="114"/>
      <c r="BE992" s="114"/>
      <c r="BF992" s="114"/>
      <c r="BG992" s="114"/>
      <c r="BH992" s="114" t="str">
        <f>IFERROR(FRACAS!AN407, "Hata Var")</f>
        <v/>
      </c>
      <c r="BI992" s="114"/>
      <c r="BJ992" s="114"/>
      <c r="BK992" s="105" t="str">
        <f>[4]SayfaKAY!AW404</f>
        <v/>
      </c>
      <c r="BL992" s="105" t="str">
        <f>[4]SayfaKAY!V404</f>
        <v>ELTESAN ELEKTRO MEKANİK SOĞUTMA SAN</v>
      </c>
      <c r="BM992" s="114"/>
      <c r="BN992" s="171" t="str">
        <f t="shared" si="674"/>
        <v>x yok</v>
      </c>
      <c r="BO992" s="171" t="str">
        <f t="shared" si="675"/>
        <v>aynı gün giderilen arıza</v>
      </c>
      <c r="BP992" s="171" t="str">
        <f t="shared" si="676"/>
        <v>aynı gün giderilen arıza</v>
      </c>
      <c r="BQ992" s="226">
        <f t="shared" si="677"/>
        <v>27.000000004190952</v>
      </c>
      <c r="BR992" s="226">
        <f t="shared" si="678"/>
        <v>90</v>
      </c>
      <c r="BS992" s="226">
        <f t="shared" si="679"/>
        <v>117.00000000419095</v>
      </c>
      <c r="BT992" s="114"/>
      <c r="BU992" s="242"/>
      <c r="BV992" s="233">
        <f t="shared" si="680"/>
        <v>13</v>
      </c>
      <c r="BW992" s="226" t="str">
        <f t="shared" si="681"/>
        <v>Evet, çakışma var</v>
      </c>
      <c r="BX992" s="229"/>
      <c r="BY992" s="247">
        <f t="shared" si="682"/>
        <v>1.8750000002910383E-2</v>
      </c>
      <c r="BZ992" s="247">
        <f t="shared" si="683"/>
        <v>6.25E-2</v>
      </c>
      <c r="CA992" s="247">
        <f t="shared" si="684"/>
        <v>8.1250000002910383E-2</v>
      </c>
      <c r="CB992" s="213"/>
      <c r="CC992" s="211"/>
      <c r="CD992" s="196"/>
      <c r="CE992" s="213">
        <v>403</v>
      </c>
      <c r="CF992" s="182">
        <f t="shared" si="685"/>
        <v>45459.293749999997</v>
      </c>
      <c r="CG992" s="182">
        <f t="shared" si="686"/>
        <v>45459.375</v>
      </c>
      <c r="CH992" s="196"/>
      <c r="CI992" s="196"/>
      <c r="CJ992" s="196"/>
      <c r="CK992" s="196">
        <f t="shared" si="687"/>
        <v>6.25E-2</v>
      </c>
      <c r="CL992" s="196">
        <f t="shared" si="688"/>
        <v>1.8750000002910383E-2</v>
      </c>
      <c r="CM992" s="196">
        <f t="shared" si="689"/>
        <v>8.1250000002910383E-2</v>
      </c>
      <c r="CN992" s="114"/>
      <c r="CO992" s="115">
        <f t="shared" si="690"/>
        <v>117.00000000419095</v>
      </c>
      <c r="CP992" s="116">
        <f t="shared" si="691"/>
        <v>3.75</v>
      </c>
      <c r="CQ992" s="117">
        <f t="shared" si="692"/>
        <v>0.29374999999708962</v>
      </c>
      <c r="CR992" s="117">
        <f t="shared" si="693"/>
        <v>45459.3125</v>
      </c>
      <c r="CS992" s="117">
        <f t="shared" si="694"/>
        <v>45459.375</v>
      </c>
      <c r="CT992" s="118">
        <f t="shared" si="695"/>
        <v>65460987.000000007</v>
      </c>
      <c r="CU992" s="118">
        <f t="shared" si="696"/>
        <v>90</v>
      </c>
      <c r="CV992" s="118">
        <f t="shared" si="697"/>
        <v>65461077.000000007</v>
      </c>
      <c r="CW992" s="119">
        <f t="shared" si="698"/>
        <v>0.99999862513719417</v>
      </c>
    </row>
    <row r="993" spans="1:101" ht="118.5" customHeight="1" x14ac:dyDescent="0.3">
      <c r="A993" s="104" t="str">
        <f>[4]SayfaKAY!C206</f>
        <v>KAY5+6</v>
      </c>
      <c r="B993" s="104" t="str">
        <f>[4]SayfaKAY!D206</f>
        <v>3881(10)</v>
      </c>
      <c r="C993" s="105" t="str">
        <f>[4]SayfaKAY!E206</f>
        <v>RA</v>
      </c>
      <c r="D993" s="105">
        <f>[4]SayfaKAY!F206</f>
        <v>16500</v>
      </c>
      <c r="E993" s="106" t="str">
        <f>[4]SayfaKAY!G206</f>
        <v>BOZ-KAY5+6-FF-205</v>
      </c>
      <c r="F993" s="193">
        <f t="shared" si="659"/>
        <v>45457</v>
      </c>
      <c r="G993" s="135">
        <f t="shared" si="660"/>
        <v>0.30208333329937886</v>
      </c>
      <c r="H993" s="235">
        <f>[4]SayfaKAY!H206</f>
        <v>45457.302083333299</v>
      </c>
      <c r="I993" s="104" t="str">
        <f>[4]SayfaKAY!I206</f>
        <v>Hat/Line</v>
      </c>
      <c r="J993" s="103" t="str">
        <f>IF([4]SayfaKAY!J206="","",IF([4]SayfaKAY!J206="Müşteri","Notified by Customer","Notified by Bozankaya"))</f>
        <v>Notified by Customer</v>
      </c>
      <c r="K993" s="103" t="e">
        <f>VLOOKUP([4]SayfaKAY!L206,#REF!,2,FALSE)</f>
        <v>#REF!</v>
      </c>
      <c r="L993" s="165" t="str">
        <f>[4]SayfaKAY!X206</f>
        <v>ATAK ULAŞIM SAN.TİC.LTD.ŞTİ.</v>
      </c>
      <c r="M993" s="107" t="str">
        <f t="shared" si="661"/>
        <v>KAY5+6-BOZ-KAY5+6-FF-205</v>
      </c>
      <c r="N993" s="105" t="str">
        <f>[4]SayfaKAY!M206</f>
        <v>10/06/2024 tarihinde yapılan saha denetiminde 3881 nolu aracın saat 11:36 da kapı üstü ekranların ve orta kısımda bulunan ekranların çalışmadığı tespit edilmiştir</v>
      </c>
      <c r="O993" s="166" t="str">
        <f>[4]SayfaKAY!P206</f>
        <v>C-Uyarı, sürüş devamlılığı</v>
      </c>
      <c r="P993" s="166" t="str">
        <f>[4]SayfaKAY!Q206</f>
        <v>C(Sisteme etki etmeyen arıza)</v>
      </c>
      <c r="Q993" s="166" t="str">
        <f>[4]SayfaKAY!R206</f>
        <v>N.A(Yaralanma yok)</v>
      </c>
      <c r="R993" s="132" t="str" cm="1">
        <f t="array" ref="R993">IF([4]SayfaKAY!U206="","",_xlfn.IFS([4]SayfaKAY!U206="Bozankaya","Bozankaya",[4]SayfaKAY!U206="Müşteri","Customer",[4]SayfaKAY!U206="Tedarikçi","Equipment Supplier"))</f>
        <v>Equipment Supplier</v>
      </c>
      <c r="S993" s="204" t="str">
        <f>[4]SayfaKAY!N206</f>
        <v>Kontrol edildi sorun</v>
      </c>
      <c r="T993" s="133" t="str">
        <f>[4]SayfaKAY!AD206</f>
        <v>*Ekipman tamir edilecek</v>
      </c>
      <c r="U993" s="132" t="str">
        <f>[4]SayfaKAY!W206</f>
        <v>Evet</v>
      </c>
      <c r="V993" s="108">
        <f>[4]SayfaKAY!AZ206</f>
        <v>1</v>
      </c>
      <c r="W993" s="136">
        <f t="shared" si="662"/>
        <v>45521</v>
      </c>
      <c r="X993" s="137" t="str">
        <f t="shared" si="663"/>
        <v>05:30</v>
      </c>
      <c r="Y993" s="235">
        <f>[4]SayfaKAY!AE206</f>
        <v>45521.229166666701</v>
      </c>
      <c r="Z993" s="192">
        <f t="shared" si="664"/>
        <v>45521</v>
      </c>
      <c r="AA993" s="110" t="str">
        <f t="shared" si="665"/>
        <v>07:00</v>
      </c>
      <c r="AB993" s="182">
        <f>[4]SayfaKAY!BA206</f>
        <v>45521.291666666701</v>
      </c>
      <c r="AC993" s="257">
        <f t="shared" si="666"/>
        <v>92145.000000097789</v>
      </c>
      <c r="AD993" s="111">
        <f t="shared" si="667"/>
        <v>45521</v>
      </c>
      <c r="AE993" s="111" t="str">
        <f t="shared" si="668"/>
        <v>07:00</v>
      </c>
      <c r="AF993" s="235">
        <f>[4]SayfaKAY!BA206</f>
        <v>45521.291666666701</v>
      </c>
      <c r="AG993" s="179" t="str">
        <f>[4]SayfaKAY!S206</f>
        <v>(III) Farklı Araçlarda Tekrarlayan Arıza</v>
      </c>
      <c r="AH993" s="178" t="str">
        <f t="shared" si="669"/>
        <v>Bu Arıza Aracın Servise Verilmesine Engel Değil</v>
      </c>
      <c r="AI993" s="163" t="str">
        <f>[4]SayfaKAY!AV206</f>
        <v/>
      </c>
      <c r="AJ993" s="164" t="str">
        <f t="shared" si="670"/>
        <v/>
      </c>
      <c r="AK993" s="164" t="str">
        <f t="shared" si="671"/>
        <v/>
      </c>
      <c r="AL993" s="112" t="str">
        <f>[4]SayfaKAY!AX206</f>
        <v/>
      </c>
      <c r="AM993" s="257" cm="1">
        <f t="array" ref="AM993">IFERROR(IF(AND(P993&lt;&gt;"D(Arıza Değil)",AH993="Bu Arıza Aracın Servise Verilmesine Engel Değil"),
IF(Z993-F993&gt;0,(AB993-Y993)*24*60,
IF(OR(AND(G993&gt;$AS$1,G993&lt;$AT$1),AND(G993&gt;$AU$1,G993&lt;$AV$1)),
(AF993-H993)*24*60,     BH:BH0)),        AN993),0)</f>
        <v>90</v>
      </c>
      <c r="AN993" s="257">
        <f t="shared" si="672"/>
        <v>92145.000000097789</v>
      </c>
      <c r="AO993" s="174" t="str">
        <f>[4]SayfaKAY!AG206</f>
        <v>Atak</v>
      </c>
      <c r="AP993" s="174" t="str">
        <f>[4]SayfaKAY!AI206</f>
        <v>E410-7003</v>
      </c>
      <c r="AQ993" s="174" t="str">
        <f>[4]SayfaKAY!AQ206</f>
        <v/>
      </c>
      <c r="AR993" s="174" t="str">
        <f>[4]SayfaKAY!AH206</f>
        <v>STRETCH LCD EKRAN</v>
      </c>
      <c r="AS993" s="174">
        <f>[4]SayfaKAY!AJ206</f>
        <v>1</v>
      </c>
      <c r="AT993" s="175" t="str">
        <f>[4]SayfaKAY!AM206</f>
        <v/>
      </c>
      <c r="AU993" s="176" t="str">
        <f>[4]SayfaKAY!AL206</f>
        <v/>
      </c>
      <c r="AV993" s="176" t="str">
        <f>[4]SayfaKAY!AP206</f>
        <v/>
      </c>
      <c r="AW993" s="177" t="str">
        <f>[4]SayfaKAY!AT206</f>
        <v/>
      </c>
      <c r="AX993" s="194">
        <f t="shared" si="673"/>
        <v>1013595.0000010757</v>
      </c>
      <c r="AY993" s="168"/>
      <c r="AZ993" s="167"/>
      <c r="BA993" s="170"/>
      <c r="BB993" s="171"/>
      <c r="BC993" s="114"/>
      <c r="BD993" s="114"/>
      <c r="BE993" s="114"/>
      <c r="BF993" s="114"/>
      <c r="BG993" s="114"/>
      <c r="BH993" s="114" t="str">
        <f>IFERROR(FRACAS!AN209, "Hata Var")</f>
        <v/>
      </c>
      <c r="BI993" s="114"/>
      <c r="BJ993" s="114"/>
      <c r="BK993" s="105" t="str">
        <f>[4]SayfaKAY!AW206</f>
        <v/>
      </c>
      <c r="BL993" s="105" t="str">
        <f>[4]SayfaKAY!V206</f>
        <v>ATAK ULAŞIM SAN.TİC.LTD.ŞTİ.</v>
      </c>
      <c r="BM993" s="114"/>
      <c r="BN993" s="171" t="str">
        <f t="shared" si="674"/>
        <v>x yok</v>
      </c>
      <c r="BO993" s="171" t="str">
        <f t="shared" si="675"/>
        <v>aynı gün giderilen arıza</v>
      </c>
      <c r="BP993" s="171" t="str">
        <f t="shared" si="676"/>
        <v>Bir günden fazla süren arıza</v>
      </c>
      <c r="BQ993" s="226">
        <f t="shared" si="677"/>
        <v>92055.000000097789</v>
      </c>
      <c r="BR993" s="226">
        <f t="shared" si="678"/>
        <v>90</v>
      </c>
      <c r="BS993" s="226">
        <f t="shared" si="679"/>
        <v>92145.000000097789</v>
      </c>
      <c r="BT993" s="114"/>
      <c r="BU993" s="242"/>
      <c r="BV993" s="233">
        <f t="shared" si="680"/>
        <v>22</v>
      </c>
      <c r="BW993" s="226" t="str">
        <f t="shared" si="681"/>
        <v>Evet, çakışma var</v>
      </c>
      <c r="BX993" s="229"/>
      <c r="BY993" s="247">
        <f t="shared" si="682"/>
        <v>63.927083333401242</v>
      </c>
      <c r="BZ993" s="247">
        <f t="shared" si="683"/>
        <v>6.25E-2</v>
      </c>
      <c r="CA993" s="247">
        <f t="shared" si="684"/>
        <v>63.989583333401242</v>
      </c>
      <c r="CB993" s="213"/>
      <c r="CC993" s="211"/>
      <c r="CD993" s="196"/>
      <c r="CE993" s="213">
        <v>205</v>
      </c>
      <c r="CF993" s="182">
        <f t="shared" si="685"/>
        <v>45457.302083333299</v>
      </c>
      <c r="CG993" s="182">
        <f t="shared" si="686"/>
        <v>45521.291666666701</v>
      </c>
      <c r="CH993" s="196"/>
      <c r="CI993" s="196"/>
      <c r="CJ993" s="196"/>
      <c r="CK993" s="196">
        <f t="shared" si="687"/>
        <v>6.25E-2</v>
      </c>
      <c r="CL993" s="196">
        <f t="shared" si="688"/>
        <v>63.927083333401242</v>
      </c>
      <c r="CM993" s="196">
        <f t="shared" si="689"/>
        <v>63.989583333401242</v>
      </c>
      <c r="CN993" s="114"/>
      <c r="CO993" s="115">
        <f t="shared" si="690"/>
        <v>92145.000000097789</v>
      </c>
      <c r="CP993" s="116">
        <f t="shared" si="691"/>
        <v>3.75</v>
      </c>
      <c r="CQ993" s="117">
        <f t="shared" si="692"/>
        <v>0.30208333329937886</v>
      </c>
      <c r="CR993" s="117">
        <f t="shared" si="693"/>
        <v>45521.229166666701</v>
      </c>
      <c r="CS993" s="117">
        <f t="shared" si="694"/>
        <v>45521.291666666701</v>
      </c>
      <c r="CT993" s="118">
        <f t="shared" si="695"/>
        <v>65550135.000000097</v>
      </c>
      <c r="CU993" s="118">
        <f t="shared" si="696"/>
        <v>90</v>
      </c>
      <c r="CV993" s="118">
        <f t="shared" si="697"/>
        <v>65550225.000000097</v>
      </c>
      <c r="CW993" s="119">
        <f t="shared" si="698"/>
        <v>0.99999862700700115</v>
      </c>
    </row>
    <row r="994" spans="1:101" ht="118.5" customHeight="1" x14ac:dyDescent="0.3">
      <c r="A994" s="160" t="str">
        <f>[4]SayfaKAY!C207</f>
        <v>KAY5+6</v>
      </c>
      <c r="B994" s="104" t="str">
        <f>[4]SayfaKAY!D207</f>
        <v>3875(4)</v>
      </c>
      <c r="C994" s="105" t="str">
        <f>[4]SayfaKAY!E207</f>
        <v>MA</v>
      </c>
      <c r="D994" s="105">
        <f>[4]SayfaKAY!F207</f>
        <v>48701</v>
      </c>
      <c r="E994" s="106" t="str">
        <f>[4]SayfaKAY!G207</f>
        <v>BOZ-KAY5+6-FF-206</v>
      </c>
      <c r="F994" s="134">
        <f t="shared" si="659"/>
        <v>45457</v>
      </c>
      <c r="G994" s="135">
        <f t="shared" si="660"/>
        <v>0.31666666670207633</v>
      </c>
      <c r="H994" s="235">
        <f>[4]SayfaKAY!H207</f>
        <v>45457.316666666702</v>
      </c>
      <c r="I994" s="104" t="str">
        <f>[4]SayfaKAY!I207</f>
        <v>Depo/Depot</v>
      </c>
      <c r="J994" s="103" t="str">
        <f>IF([4]SayfaKAY!J207="","",IF([4]SayfaKAY!J207="Müşteri","Notified by Customer","Notified by Bozankaya"))</f>
        <v>Notified by Customer</v>
      </c>
      <c r="K994" s="103" t="e">
        <f>VLOOKUP([4]SayfaKAY!L207,#REF!,2,FALSE)</f>
        <v>#REF!</v>
      </c>
      <c r="L994" s="165" t="str">
        <f>[4]SayfaKAY!X207</f>
        <v>DELLNER COUPLERC AB</v>
      </c>
      <c r="M994" s="107" t="str">
        <f t="shared" si="661"/>
        <v>KAY5+6-BOZ-KAY5+6-FF-206</v>
      </c>
      <c r="N994" s="105" t="str">
        <f>[4]SayfaKAY!M207</f>
        <v>A BAŞ KUPLAJ ASANSÖRÜ ARIZALI</v>
      </c>
      <c r="O994" s="166" t="str">
        <f>[4]SayfaKAY!P207</f>
        <v>C-Uyarı, sürüş devamlılığı</v>
      </c>
      <c r="P994" s="166" t="str">
        <f>[4]SayfaKAY!Q207</f>
        <v>C(Sisteme etki etmeyen arıza)</v>
      </c>
      <c r="Q994" s="166" t="str">
        <f>[4]SayfaKAY!R207</f>
        <v>N.A(Yaralanma yok)</v>
      </c>
      <c r="R994" s="132" t="str" cm="1">
        <f t="array" ref="R994">IF([4]SayfaKAY!U207="","",_xlfn.IFS([4]SayfaKAY!U207="Bozankaya","Bozankaya",[4]SayfaKAY!U207="Müşteri","Customer",[4]SayfaKAY!U207="Tedarikçi","Equipment Supplier"))</f>
        <v>Equipment Supplier</v>
      </c>
      <c r="S994" s="204" t="str">
        <f>[4]SayfaKAY!N207</f>
        <v>KUPLÖR ASANSÖR MODİFİKASYONU YAPILDI.</v>
      </c>
      <c r="T994" s="133" t="str">
        <f>[4]SayfaKAY!AD207</f>
        <v>*Ekipman değiştirilecek</v>
      </c>
      <c r="U994" s="132" t="str">
        <f>[4]SayfaKAY!W207</f>
        <v/>
      </c>
      <c r="V994" s="108">
        <f>[4]SayfaKAY!AZ207</f>
        <v>1</v>
      </c>
      <c r="W994" s="136">
        <f t="shared" si="662"/>
        <v>45600</v>
      </c>
      <c r="X994" s="137" t="str">
        <f t="shared" si="663"/>
        <v>05:00</v>
      </c>
      <c r="Y994" s="235">
        <f>[4]SayfaKAY!AE207</f>
        <v>45600.208333333299</v>
      </c>
      <c r="Z994" s="109">
        <f t="shared" si="664"/>
        <v>45600</v>
      </c>
      <c r="AA994" s="110" t="str">
        <f t="shared" si="665"/>
        <v>12:00</v>
      </c>
      <c r="AB994" s="182">
        <f>[4]SayfaKAY!BA207</f>
        <v>45600.5</v>
      </c>
      <c r="AC994" s="257">
        <f t="shared" si="666"/>
        <v>206183.99999994901</v>
      </c>
      <c r="AD994" s="111">
        <f t="shared" si="667"/>
        <v>45600</v>
      </c>
      <c r="AE994" s="111" t="str">
        <f t="shared" si="668"/>
        <v>12:00</v>
      </c>
      <c r="AF994" s="235">
        <f>[4]SayfaKAY!BA207</f>
        <v>45600.5</v>
      </c>
      <c r="AG994" s="179" t="str">
        <f>[4]SayfaKAY!S207</f>
        <v>(II) Aynı Araçta Tekrarlayan Arıza</v>
      </c>
      <c r="AH994" s="178" t="str">
        <f t="shared" si="669"/>
        <v>Bu Arıza Aracın Servise Verilmesine Engel Değil</v>
      </c>
      <c r="AI994" s="163" t="str">
        <f>[4]SayfaKAY!AV207</f>
        <v/>
      </c>
      <c r="AJ994" s="164" t="str">
        <f t="shared" si="670"/>
        <v/>
      </c>
      <c r="AK994" s="164" t="str">
        <f t="shared" si="671"/>
        <v/>
      </c>
      <c r="AL994" s="112" t="str">
        <f>[4]SayfaKAY!AX207</f>
        <v/>
      </c>
      <c r="AM994" s="257" cm="1">
        <f t="array" ref="AM994">IFERROR(IF(AND(P994&lt;&gt;"D(Arıza Değil)",AH994="Bu Arıza Aracın Servise Verilmesine Engel Değil"),
IF(Z994-F994&gt;0,(AB994-Y994)*24*60,
IF(OR(AND(G994&gt;$AS$1,G994&lt;$AT$1),AND(G994&gt;$AU$1,G994&lt;$AV$1)),
(AF994-H994)*24*60,     BH:BH0)),        AN994),0)</f>
        <v>420.00000004889444</v>
      </c>
      <c r="AN994" s="257">
        <f t="shared" si="672"/>
        <v>206183.99999994901</v>
      </c>
      <c r="AO994" s="174" t="str">
        <f>[4]SayfaKAY!AG207</f>
        <v>DELNER</v>
      </c>
      <c r="AP994" s="174" t="str">
        <f>[4]SayfaKAY!AI207</f>
        <v>M350-7062</v>
      </c>
      <c r="AQ994" s="174" t="str">
        <f>[4]SayfaKAY!AQ207</f>
        <v/>
      </c>
      <c r="AR994" s="174" t="str">
        <f>[4]SayfaKAY!AH207</f>
        <v>OTOMATIK KUPLÖR DELLNER</v>
      </c>
      <c r="AS994" s="174" t="str">
        <f>[4]SayfaKAY!AJ207</f>
        <v/>
      </c>
      <c r="AT994" s="175" t="str">
        <f>[4]SayfaKAY!AM207</f>
        <v/>
      </c>
      <c r="AU994" s="176" t="str">
        <f>[4]SayfaKAY!AL207</f>
        <v/>
      </c>
      <c r="AV994" s="176" t="str">
        <f>[4]SayfaKAY!AP207</f>
        <v/>
      </c>
      <c r="AW994" s="177" t="str">
        <f>[4]SayfaKAY!AT207</f>
        <v/>
      </c>
      <c r="AX994" s="194">
        <f t="shared" si="673"/>
        <v>2268023.9999994393</v>
      </c>
      <c r="AY994" s="168"/>
      <c r="AZ994" s="167"/>
      <c r="BA994" s="113"/>
      <c r="BB994" s="171" t="str">
        <f>IF($AQ$1="X", IF(AND(G994&gt;=$AS$1,G994&lt;=$AT$1),IF(P994&lt;&gt;"D(Arıza Değil)",AC994,0), IF(AND(G994&gt;=$AU$1,G994&lt;=$AV$1),IF(P994&lt;&gt;"D(Arıza Değil)",AC994,0), "")), "")</f>
        <v/>
      </c>
      <c r="BC994" s="114"/>
      <c r="BD994" s="114"/>
      <c r="BE994" s="114"/>
      <c r="BF994" s="114"/>
      <c r="BG994" s="114"/>
      <c r="BH994" s="114" t="str">
        <f>IFERROR(FRACAS!AN210, "Hata Var")</f>
        <v/>
      </c>
      <c r="BI994" s="114"/>
      <c r="BJ994" s="114"/>
      <c r="BK994" s="105" t="str">
        <f>[4]SayfaKAY!AW207</f>
        <v/>
      </c>
      <c r="BL994" s="105" t="str">
        <f>[4]SayfaKAY!V207</f>
        <v>DELLNER COUPLERC AB</v>
      </c>
      <c r="BM994" s="114"/>
      <c r="BN994" s="171" t="str">
        <f t="shared" si="674"/>
        <v>x yok</v>
      </c>
      <c r="BO994" s="171" t="str">
        <f t="shared" si="675"/>
        <v>aynı gün giderilen arıza</v>
      </c>
      <c r="BP994" s="171" t="str">
        <f t="shared" si="676"/>
        <v>Bir günden fazla süren arıza</v>
      </c>
      <c r="BQ994" s="226">
        <f t="shared" si="677"/>
        <v>205763.99999990012</v>
      </c>
      <c r="BR994" s="226">
        <f t="shared" si="678"/>
        <v>420.00000004889444</v>
      </c>
      <c r="BS994" s="226">
        <f t="shared" si="679"/>
        <v>206183.99999994901</v>
      </c>
      <c r="BT994" s="114"/>
      <c r="BU994" s="242"/>
      <c r="BV994" s="233">
        <f t="shared" si="680"/>
        <v>37</v>
      </c>
      <c r="BW994" s="226" t="str">
        <f t="shared" si="681"/>
        <v>Evet, çakışma var</v>
      </c>
      <c r="BX994" s="229"/>
      <c r="BY994" s="247">
        <f t="shared" si="682"/>
        <v>142.8916666665973</v>
      </c>
      <c r="BZ994" s="247">
        <f t="shared" si="683"/>
        <v>0.29166666670062114</v>
      </c>
      <c r="CA994" s="247">
        <f t="shared" si="684"/>
        <v>143.18333333329792</v>
      </c>
      <c r="CB994" s="213"/>
      <c r="CC994" s="211"/>
      <c r="CD994" s="196"/>
      <c r="CE994" s="213">
        <v>206</v>
      </c>
      <c r="CF994" s="182">
        <f t="shared" si="685"/>
        <v>45457.316666666702</v>
      </c>
      <c r="CG994" s="182">
        <f t="shared" si="686"/>
        <v>45600.5</v>
      </c>
      <c r="CH994" s="196"/>
      <c r="CI994" s="196"/>
      <c r="CJ994" s="196"/>
      <c r="CK994" s="196">
        <f t="shared" si="687"/>
        <v>0.29166666670062114</v>
      </c>
      <c r="CL994" s="196">
        <f t="shared" si="688"/>
        <v>142.8916666665973</v>
      </c>
      <c r="CM994" s="196">
        <f t="shared" si="689"/>
        <v>143.18333333329792</v>
      </c>
      <c r="CN994" s="114"/>
      <c r="CO994" s="115">
        <f t="shared" si="690"/>
        <v>206183.99999994901</v>
      </c>
      <c r="CP994" s="116">
        <f t="shared" si="691"/>
        <v>17.500000002037268</v>
      </c>
      <c r="CQ994" s="117">
        <f t="shared" si="692"/>
        <v>0.31666666670207633</v>
      </c>
      <c r="CR994" s="117">
        <f t="shared" si="693"/>
        <v>45600.208333333299</v>
      </c>
      <c r="CS994" s="117">
        <f t="shared" si="694"/>
        <v>45600.5</v>
      </c>
      <c r="CT994" s="118">
        <f t="shared" si="695"/>
        <v>65663843.999999903</v>
      </c>
      <c r="CU994" s="118">
        <f t="shared" si="696"/>
        <v>420.00000004889444</v>
      </c>
      <c r="CV994" s="118">
        <f t="shared" si="697"/>
        <v>65664263.999999948</v>
      </c>
      <c r="CW994" s="119">
        <f t="shared" si="698"/>
        <v>0.99999360382688451</v>
      </c>
    </row>
    <row r="995" spans="1:101" ht="118.5" customHeight="1" x14ac:dyDescent="0.3">
      <c r="A995" s="104" t="str">
        <f>[4]SayfaKAY!C208</f>
        <v>KAY5+6</v>
      </c>
      <c r="B995" s="104" t="str">
        <f>[4]SayfaKAY!D208</f>
        <v>3875(4)</v>
      </c>
      <c r="C995" s="105" t="str">
        <f>[4]SayfaKAY!E208</f>
        <v>MB</v>
      </c>
      <c r="D995" s="105">
        <f>[4]SayfaKAY!F208</f>
        <v>48701</v>
      </c>
      <c r="E995" s="106" t="str">
        <f>[4]SayfaKAY!G208</f>
        <v>BOZ-KAY5+6-FF-207</v>
      </c>
      <c r="F995" s="193">
        <f t="shared" si="659"/>
        <v>45457</v>
      </c>
      <c r="G995" s="135">
        <f t="shared" si="660"/>
        <v>0.3173611110978527</v>
      </c>
      <c r="H995" s="235">
        <f>[4]SayfaKAY!H208</f>
        <v>45457.317361111098</v>
      </c>
      <c r="I995" s="104" t="str">
        <f>[4]SayfaKAY!I208</f>
        <v>Depo/Depot</v>
      </c>
      <c r="J995" s="103" t="str">
        <f>IF([4]SayfaKAY!J208="","",IF([4]SayfaKAY!J208="Müşteri","Notified by Customer","Notified by Bozankaya"))</f>
        <v>Notified by Customer</v>
      </c>
      <c r="K995" s="103" t="e">
        <f>VLOOKUP([4]SayfaKAY!L208,#REF!,2,FALSE)</f>
        <v>#REF!</v>
      </c>
      <c r="L995" s="165" t="str">
        <f>[4]SayfaKAY!X208</f>
        <v>DELLNER COUPLERC AB</v>
      </c>
      <c r="M995" s="107" t="str">
        <f t="shared" si="661"/>
        <v>KAY5+6-BOZ-KAY5+6-FF-207</v>
      </c>
      <c r="N995" s="105" t="str">
        <f>[4]SayfaKAY!M208</f>
        <v>B BAŞ KUPLAJ ASANSÖRÜ ARIZALI</v>
      </c>
      <c r="O995" s="166" t="str">
        <f>[4]SayfaKAY!P208</f>
        <v>C-Uyarı, sürüş devamlılığı</v>
      </c>
      <c r="P995" s="166" t="str">
        <f>[4]SayfaKAY!Q208</f>
        <v>C(Sisteme etki etmeyen arıza)</v>
      </c>
      <c r="Q995" s="166" t="str">
        <f>[4]SayfaKAY!R208</f>
        <v>N.A(Yaralanma yok)</v>
      </c>
      <c r="R995" s="132" t="str" cm="1">
        <f t="array" ref="R995">IF([4]SayfaKAY!U208="","",_xlfn.IFS([4]SayfaKAY!U208="Bozankaya","Bozankaya",[4]SayfaKAY!U208="Müşteri","Customer",[4]SayfaKAY!U208="Tedarikçi","Equipment Supplier"))</f>
        <v>Equipment Supplier</v>
      </c>
      <c r="S995" s="204" t="str">
        <f>[4]SayfaKAY!N208</f>
        <v>KUPLAJ ASANSÖRÜ MODİFİKASYONU YAPILDI.</v>
      </c>
      <c r="T995" s="133" t="str">
        <f>[4]SayfaKAY!AD208</f>
        <v>*Ekipman değiştirilecek</v>
      </c>
      <c r="U995" s="132" t="str">
        <f>[4]SayfaKAY!W208</f>
        <v>Evet</v>
      </c>
      <c r="V995" s="108">
        <f>[4]SayfaKAY!AZ208</f>
        <v>1</v>
      </c>
      <c r="W995" s="136">
        <f t="shared" si="662"/>
        <v>45600</v>
      </c>
      <c r="X995" s="137" t="str">
        <f t="shared" si="663"/>
        <v>05:00</v>
      </c>
      <c r="Y995" s="235">
        <f>[4]SayfaKAY!AE208</f>
        <v>45600.208333333299</v>
      </c>
      <c r="Z995" s="192">
        <f t="shared" si="664"/>
        <v>45600</v>
      </c>
      <c r="AA995" s="110" t="str">
        <f t="shared" si="665"/>
        <v>12:00</v>
      </c>
      <c r="AB995" s="182">
        <f>[4]SayfaKAY!BA208</f>
        <v>45600.5</v>
      </c>
      <c r="AC995" s="257">
        <f t="shared" si="666"/>
        <v>206183.00000001909</v>
      </c>
      <c r="AD995" s="111">
        <f t="shared" si="667"/>
        <v>45600</v>
      </c>
      <c r="AE995" s="111" t="str">
        <f t="shared" si="668"/>
        <v>12:00</v>
      </c>
      <c r="AF995" s="235">
        <f>[4]SayfaKAY!BA208</f>
        <v>45600.5</v>
      </c>
      <c r="AG995" s="179" t="str">
        <f>[4]SayfaKAY!S208</f>
        <v>(II) Aynı Araçta Tekrarlayan Arıza</v>
      </c>
      <c r="AH995" s="178" t="str">
        <f t="shared" si="669"/>
        <v>Bu Arıza Aracın Servise Verilmesine Engel Değil</v>
      </c>
      <c r="AI995" s="163" t="str">
        <f>[4]SayfaKAY!AV208</f>
        <v/>
      </c>
      <c r="AJ995" s="164" t="str">
        <f t="shared" si="670"/>
        <v/>
      </c>
      <c r="AK995" s="164" t="str">
        <f t="shared" si="671"/>
        <v/>
      </c>
      <c r="AL995" s="112" t="str">
        <f>[4]SayfaKAY!AX208</f>
        <v/>
      </c>
      <c r="AM995" s="257" cm="1">
        <f t="array" ref="AM995">IFERROR(IF(AND(P995&lt;&gt;"D(Arıza Değil)",AH995="Bu Arıza Aracın Servise Verilmesine Engel Değil"),
IF(Z995-F995&gt;0,(AB995-Y995)*24*60,
IF(OR(AND(G995&gt;$AS$1,G995&lt;$AT$1),AND(G995&gt;$AU$1,G995&lt;$AV$1)),
(AF995-H995)*24*60,     BH:BH0)),        AN995),0)</f>
        <v>420.00000004889444</v>
      </c>
      <c r="AN995" s="257">
        <f t="shared" si="672"/>
        <v>206183.00000001909</v>
      </c>
      <c r="AO995" s="174" t="str">
        <f>[4]SayfaKAY!AG208</f>
        <v>DELNER</v>
      </c>
      <c r="AP995" s="174" t="str">
        <f>[4]SayfaKAY!AI208</f>
        <v>M350-7062</v>
      </c>
      <c r="AQ995" s="174" t="str">
        <f>[4]SayfaKAY!AQ208</f>
        <v/>
      </c>
      <c r="AR995" s="174" t="str">
        <f>[4]SayfaKAY!AH208</f>
        <v>OTOMATIK KUPLÖR DELLNER</v>
      </c>
      <c r="AS995" s="174">
        <f>[4]SayfaKAY!AJ208</f>
        <v>1</v>
      </c>
      <c r="AT995" s="175" t="str">
        <f>[4]SayfaKAY!AM208</f>
        <v/>
      </c>
      <c r="AU995" s="176" t="str">
        <f>[4]SayfaKAY!AL208</f>
        <v/>
      </c>
      <c r="AV995" s="176" t="str">
        <f>[4]SayfaKAY!AP208</f>
        <v/>
      </c>
      <c r="AW995" s="177" t="str">
        <f>[4]SayfaKAY!AT208</f>
        <v/>
      </c>
      <c r="AX995" s="194">
        <f t="shared" si="673"/>
        <v>2268013.00000021</v>
      </c>
      <c r="AY995" s="168"/>
      <c r="AZ995" s="167"/>
      <c r="BA995" s="170"/>
      <c r="BB995" s="171"/>
      <c r="BC995" s="114"/>
      <c r="BD995" s="114"/>
      <c r="BE995" s="114"/>
      <c r="BF995" s="114"/>
      <c r="BG995" s="114"/>
      <c r="BH995" s="114" t="str">
        <f>IFERROR(FRACAS!AN211, "Hata Var")</f>
        <v/>
      </c>
      <c r="BI995" s="114"/>
      <c r="BJ995" s="114"/>
      <c r="BK995" s="105" t="str">
        <f>[4]SayfaKAY!AW208</f>
        <v/>
      </c>
      <c r="BL995" s="105" t="str">
        <f>[4]SayfaKAY!V208</f>
        <v>DELLNER COUPLERC AB</v>
      </c>
      <c r="BM995" s="114"/>
      <c r="BN995" s="171" t="str">
        <f t="shared" si="674"/>
        <v>x yok</v>
      </c>
      <c r="BO995" s="171" t="str">
        <f t="shared" si="675"/>
        <v>aynı gün giderilen arıza</v>
      </c>
      <c r="BP995" s="171" t="str">
        <f t="shared" si="676"/>
        <v>Bir günden fazla süren arıza</v>
      </c>
      <c r="BQ995" s="226">
        <f t="shared" si="677"/>
        <v>205762.9999999702</v>
      </c>
      <c r="BR995" s="226">
        <f t="shared" si="678"/>
        <v>420.00000004889444</v>
      </c>
      <c r="BS995" s="226">
        <f t="shared" si="679"/>
        <v>206183.00000001909</v>
      </c>
      <c r="BT995" s="114"/>
      <c r="BU995" s="242"/>
      <c r="BV995" s="233">
        <f t="shared" si="680"/>
        <v>37</v>
      </c>
      <c r="BW995" s="226" t="str">
        <f t="shared" si="681"/>
        <v>Evet, çakışma var</v>
      </c>
      <c r="BX995" s="229"/>
      <c r="BY995" s="247">
        <f t="shared" si="682"/>
        <v>142.89097222220153</v>
      </c>
      <c r="BZ995" s="247">
        <f t="shared" si="683"/>
        <v>0.29166666670062114</v>
      </c>
      <c r="CA995" s="247">
        <f t="shared" si="684"/>
        <v>143.18263888890215</v>
      </c>
      <c r="CB995" s="213"/>
      <c r="CC995" s="211"/>
      <c r="CD995" s="196"/>
      <c r="CE995" s="213">
        <v>207</v>
      </c>
      <c r="CF995" s="182">
        <f t="shared" si="685"/>
        <v>45457.317361111098</v>
      </c>
      <c r="CG995" s="182">
        <f t="shared" si="686"/>
        <v>45600.5</v>
      </c>
      <c r="CH995" s="196"/>
      <c r="CI995" s="196"/>
      <c r="CJ995" s="196"/>
      <c r="CK995" s="196">
        <f t="shared" si="687"/>
        <v>0.29166666670062114</v>
      </c>
      <c r="CL995" s="196">
        <f t="shared" si="688"/>
        <v>142.89097222220153</v>
      </c>
      <c r="CM995" s="196">
        <f t="shared" si="689"/>
        <v>143.18263888890215</v>
      </c>
      <c r="CN995" s="114"/>
      <c r="CO995" s="115">
        <f t="shared" si="690"/>
        <v>206183.00000001909</v>
      </c>
      <c r="CP995" s="116">
        <f t="shared" si="691"/>
        <v>17.500000002037268</v>
      </c>
      <c r="CQ995" s="117">
        <f t="shared" si="692"/>
        <v>0.3173611110978527</v>
      </c>
      <c r="CR995" s="117">
        <f t="shared" si="693"/>
        <v>45600.208333333299</v>
      </c>
      <c r="CS995" s="117">
        <f t="shared" si="694"/>
        <v>45600.5</v>
      </c>
      <c r="CT995" s="118">
        <f t="shared" si="695"/>
        <v>65663842.99999997</v>
      </c>
      <c r="CU995" s="118">
        <f t="shared" si="696"/>
        <v>420.00000004889444</v>
      </c>
      <c r="CV995" s="118">
        <f t="shared" si="697"/>
        <v>65664263.000000022</v>
      </c>
      <c r="CW995" s="119">
        <f t="shared" si="698"/>
        <v>0.99999360382678704</v>
      </c>
    </row>
    <row r="996" spans="1:101" ht="118.5" customHeight="1" x14ac:dyDescent="0.3">
      <c r="A996" s="160" t="str">
        <f>[4]SayfaKAY!C209</f>
        <v>KAY5+6</v>
      </c>
      <c r="B996" s="104" t="str">
        <f>[4]SayfaKAY!D209</f>
        <v>3882(11)</v>
      </c>
      <c r="C996" s="105" t="str">
        <f>[4]SayfaKAY!E209</f>
        <v>MA</v>
      </c>
      <c r="D996" s="105">
        <f>[4]SayfaKAY!F209</f>
        <v>3694</v>
      </c>
      <c r="E996" s="106" t="str">
        <f>[4]SayfaKAY!G209</f>
        <v>BOZ-KAY5+6-FF-208</v>
      </c>
      <c r="F996" s="134">
        <f t="shared" si="659"/>
        <v>45457</v>
      </c>
      <c r="G996" s="135">
        <f t="shared" si="660"/>
        <v>0.32083333330228925</v>
      </c>
      <c r="H996" s="235">
        <f>[4]SayfaKAY!H209</f>
        <v>45457.320833333302</v>
      </c>
      <c r="I996" s="104" t="str">
        <f>[4]SayfaKAY!I209</f>
        <v>Depo/Depot</v>
      </c>
      <c r="J996" s="103" t="str">
        <f>IF([4]SayfaKAY!J209="","",IF([4]SayfaKAY!J209="Müşteri","Notified by Customer","Notified by Bozankaya"))</f>
        <v>Notified by Customer</v>
      </c>
      <c r="K996" s="103" t="e">
        <f>VLOOKUP([4]SayfaKAY!L209,#REF!,2,FALSE)</f>
        <v>#REF!</v>
      </c>
      <c r="L996" s="165" t="str">
        <f>[4]SayfaKAY!X209</f>
        <v>DELLNER COUPLERC AB</v>
      </c>
      <c r="M996" s="107" t="str">
        <f t="shared" si="661"/>
        <v>KAY5+6-BOZ-KAY5+6-FF-208</v>
      </c>
      <c r="N996" s="105" t="str">
        <f>[4]SayfaKAY!M209</f>
        <v>A baş kuplaj asansörü arızalı</v>
      </c>
      <c r="O996" s="166" t="str">
        <f>[4]SayfaKAY!P209</f>
        <v>C-Uyarı, sürüş devamlılığı</v>
      </c>
      <c r="P996" s="166" t="str">
        <f>[4]SayfaKAY!Q209</f>
        <v>C(Sisteme etki etmeyen arıza)</v>
      </c>
      <c r="Q996" s="166" t="str">
        <f>[4]SayfaKAY!R209</f>
        <v>N.A(Yaralanma yok)</v>
      </c>
      <c r="R996" s="132" t="str" cm="1">
        <f t="array" ref="R996">IF([4]SayfaKAY!U209="","",_xlfn.IFS([4]SayfaKAY!U209="Bozankaya","Bozankaya",[4]SayfaKAY!U209="Müşteri","Customer",[4]SayfaKAY!U209="Tedarikçi","Equipment Supplier"))</f>
        <v>Bozankaya</v>
      </c>
      <c r="S996" s="204" t="str">
        <f>[4]SayfaKAY!N209</f>
        <v>Kuplör asansörü modifikasyonu yapıldı.</v>
      </c>
      <c r="T996" s="133" t="str">
        <f>[4]SayfaKAY!AD209</f>
        <v>*Ekipman tamir edilecek</v>
      </c>
      <c r="U996" s="132" t="str">
        <f>[4]SayfaKAY!W209</f>
        <v>Evet</v>
      </c>
      <c r="V996" s="108">
        <f>[4]SayfaKAY!AZ209</f>
        <v>1</v>
      </c>
      <c r="W996" s="136">
        <f t="shared" si="662"/>
        <v>45600</v>
      </c>
      <c r="X996" s="137" t="str">
        <f t="shared" si="663"/>
        <v>05:00</v>
      </c>
      <c r="Y996" s="235">
        <f>[4]SayfaKAY!AE209</f>
        <v>45600.208333333299</v>
      </c>
      <c r="Z996" s="109">
        <f t="shared" si="664"/>
        <v>45600</v>
      </c>
      <c r="AA996" s="110" t="str">
        <f t="shared" si="665"/>
        <v>12:00</v>
      </c>
      <c r="AB996" s="182">
        <f>[4]SayfaKAY!BA209</f>
        <v>45600.5</v>
      </c>
      <c r="AC996" s="257">
        <f t="shared" si="666"/>
        <v>206178.0000000447</v>
      </c>
      <c r="AD996" s="111">
        <f t="shared" si="667"/>
        <v>45600</v>
      </c>
      <c r="AE996" s="111" t="str">
        <f t="shared" si="668"/>
        <v>12:00</v>
      </c>
      <c r="AF996" s="235">
        <f>[4]SayfaKAY!BA209</f>
        <v>45600.5</v>
      </c>
      <c r="AG996" s="179" t="str">
        <f>[4]SayfaKAY!S209</f>
        <v>(II) Aynı Araçta Tekrarlayan Arıza</v>
      </c>
      <c r="AH996" s="178" t="str">
        <f t="shared" si="669"/>
        <v>Bu Arıza Aracın Servise Verilmesine Engel Değil</v>
      </c>
      <c r="AI996" s="163" t="str">
        <f>[4]SayfaKAY!AV209</f>
        <v/>
      </c>
      <c r="AJ996" s="164" t="str">
        <f t="shared" si="670"/>
        <v/>
      </c>
      <c r="AK996" s="164" t="str">
        <f t="shared" si="671"/>
        <v/>
      </c>
      <c r="AL996" s="112" t="str">
        <f>[4]SayfaKAY!AX209</f>
        <v/>
      </c>
      <c r="AM996" s="257" cm="1">
        <f t="array" ref="AM996">IFERROR(IF(AND(P996&lt;&gt;"D(Arıza Değil)",AH996="Bu Arıza Aracın Servise Verilmesine Engel Değil"),
IF(Z996-F996&gt;0,(AB996-Y996)*24*60,
IF(OR(AND(G996&gt;$AS$1,G996&lt;$AT$1),AND(G996&gt;$AU$1,G996&lt;$AV$1)),
(AF996-H996)*24*60,     BH:BH0)),        AN996),0)</f>
        <v>420.00000004889444</v>
      </c>
      <c r="AN996" s="257">
        <f t="shared" si="672"/>
        <v>206178.0000000447</v>
      </c>
      <c r="AO996" s="174" t="str">
        <f>[4]SayfaKAY!AG209</f>
        <v>Bozankaya</v>
      </c>
      <c r="AP996" s="174" t="str">
        <f>[4]SayfaKAY!AI209</f>
        <v>M350-7062</v>
      </c>
      <c r="AQ996" s="174" t="str">
        <f>[4]SayfaKAY!AQ209</f>
        <v/>
      </c>
      <c r="AR996" s="174" t="str">
        <f>[4]SayfaKAY!AH209</f>
        <v>OTOMATIK KUPLÖR DELLNER</v>
      </c>
      <c r="AS996" s="174">
        <f>[4]SayfaKAY!AJ209</f>
        <v>1</v>
      </c>
      <c r="AT996" s="175" t="str">
        <f>[4]SayfaKAY!AM209</f>
        <v/>
      </c>
      <c r="AU996" s="176" t="str">
        <f>[4]SayfaKAY!AL209</f>
        <v/>
      </c>
      <c r="AV996" s="176" t="str">
        <f>[4]SayfaKAY!AP209</f>
        <v/>
      </c>
      <c r="AW996" s="177" t="str">
        <f>[4]SayfaKAY!AT209</f>
        <v/>
      </c>
      <c r="AX996" s="194">
        <f t="shared" si="673"/>
        <v>2267958.0000004917</v>
      </c>
      <c r="AY996" s="168"/>
      <c r="AZ996" s="167"/>
      <c r="BA996" s="113"/>
      <c r="BB996" s="171" t="str">
        <f>IF($AQ$1="X", IF(AND(G996&gt;=$AS$1,G996&lt;=$AT$1),IF(P996&lt;&gt;"D(Arıza Değil)",AC996,0), IF(AND(G996&gt;=$AU$1,G996&lt;=$AV$1),IF(P996&lt;&gt;"D(Arıza Değil)",AC996,0), "")), "")</f>
        <v/>
      </c>
      <c r="BC996" s="114"/>
      <c r="BD996" s="114"/>
      <c r="BE996" s="114"/>
      <c r="BF996" s="114"/>
      <c r="BG996" s="114"/>
      <c r="BH996" s="114" t="str">
        <f>IFERROR(FRACAS!AN212, "Hata Var")</f>
        <v/>
      </c>
      <c r="BI996" s="114"/>
      <c r="BJ996" s="114"/>
      <c r="BK996" s="105" t="str">
        <f>[4]SayfaKAY!AW209</f>
        <v/>
      </c>
      <c r="BL996" s="105" t="str">
        <f>[4]SayfaKAY!V209</f>
        <v>Üretim</v>
      </c>
      <c r="BM996" s="114"/>
      <c r="BN996" s="171" t="str">
        <f t="shared" si="674"/>
        <v>x yok</v>
      </c>
      <c r="BO996" s="171" t="str">
        <f t="shared" si="675"/>
        <v>aynı gün giderilen arıza</v>
      </c>
      <c r="BP996" s="171" t="str">
        <f t="shared" si="676"/>
        <v>Bir günden fazla süren arıza</v>
      </c>
      <c r="BQ996" s="226">
        <f t="shared" si="677"/>
        <v>205757.99999999581</v>
      </c>
      <c r="BR996" s="226">
        <f t="shared" si="678"/>
        <v>420.00000004889444</v>
      </c>
      <c r="BS996" s="226">
        <f t="shared" si="679"/>
        <v>206178.0000000447</v>
      </c>
      <c r="BT996" s="114"/>
      <c r="BU996" s="242"/>
      <c r="BV996" s="233">
        <f t="shared" si="680"/>
        <v>24</v>
      </c>
      <c r="BW996" s="226" t="str">
        <f t="shared" si="681"/>
        <v>Evet, çakışma var</v>
      </c>
      <c r="BX996" s="229"/>
      <c r="BY996" s="247">
        <f t="shared" si="682"/>
        <v>142.88749999999709</v>
      </c>
      <c r="BZ996" s="247">
        <f t="shared" si="683"/>
        <v>0.29166666670062114</v>
      </c>
      <c r="CA996" s="247">
        <f t="shared" si="684"/>
        <v>143.17916666669771</v>
      </c>
      <c r="CB996" s="213"/>
      <c r="CC996" s="211"/>
      <c r="CD996" s="196"/>
      <c r="CE996" s="213">
        <v>208</v>
      </c>
      <c r="CF996" s="182">
        <f t="shared" si="685"/>
        <v>45457.320833333302</v>
      </c>
      <c r="CG996" s="182">
        <f t="shared" si="686"/>
        <v>45600.5</v>
      </c>
      <c r="CH996" s="196"/>
      <c r="CI996" s="196"/>
      <c r="CJ996" s="196"/>
      <c r="CK996" s="196">
        <f t="shared" si="687"/>
        <v>0.29166666670062114</v>
      </c>
      <c r="CL996" s="196">
        <f t="shared" si="688"/>
        <v>142.88749999999709</v>
      </c>
      <c r="CM996" s="196">
        <f t="shared" si="689"/>
        <v>143.17916666669771</v>
      </c>
      <c r="CN996" s="114"/>
      <c r="CO996" s="115">
        <f t="shared" si="690"/>
        <v>206178.0000000447</v>
      </c>
      <c r="CP996" s="116">
        <f t="shared" si="691"/>
        <v>17.500000002037268</v>
      </c>
      <c r="CQ996" s="117">
        <f t="shared" si="692"/>
        <v>0.32083333330228925</v>
      </c>
      <c r="CR996" s="117">
        <f t="shared" si="693"/>
        <v>45600.208333333299</v>
      </c>
      <c r="CS996" s="117">
        <f t="shared" si="694"/>
        <v>45600.5</v>
      </c>
      <c r="CT996" s="118">
        <f t="shared" si="695"/>
        <v>65663837.999999993</v>
      </c>
      <c r="CU996" s="118">
        <f t="shared" si="696"/>
        <v>420.00000004889444</v>
      </c>
      <c r="CV996" s="118">
        <f t="shared" si="697"/>
        <v>65664258.000000045</v>
      </c>
      <c r="CW996" s="119">
        <f t="shared" si="698"/>
        <v>0.99999360382629998</v>
      </c>
    </row>
    <row r="997" spans="1:101" ht="118.5" customHeight="1" x14ac:dyDescent="0.3">
      <c r="A997" s="104" t="str">
        <f>[4]SayfaKAY!C210</f>
        <v>KAY5+6</v>
      </c>
      <c r="B997" s="104" t="str">
        <f>[4]SayfaKAY!D210</f>
        <v>3875(4)</v>
      </c>
      <c r="C997" s="105" t="str">
        <f>[4]SayfaKAY!E210</f>
        <v>MA</v>
      </c>
      <c r="D997" s="105">
        <f>[4]SayfaKAY!F210</f>
        <v>48500</v>
      </c>
      <c r="E997" s="106" t="str">
        <f>[4]SayfaKAY!G210</f>
        <v>BOZ-KAY5+6-FF-209</v>
      </c>
      <c r="F997" s="193">
        <f t="shared" si="659"/>
        <v>45457</v>
      </c>
      <c r="G997" s="135">
        <f t="shared" si="660"/>
        <v>0.38472222220298136</v>
      </c>
      <c r="H997" s="235">
        <f>[4]SayfaKAY!H210</f>
        <v>45457.384722222203</v>
      </c>
      <c r="I997" s="104" t="str">
        <f>[4]SayfaKAY!I210</f>
        <v>Hat/Line</v>
      </c>
      <c r="J997" s="103" t="str">
        <f>IF([4]SayfaKAY!J210="","",IF([4]SayfaKAY!J210="Müşteri","Notified by Customer","Notified by Bozankaya"))</f>
        <v>Notified by Customer</v>
      </c>
      <c r="K997" s="103" t="e">
        <f>VLOOKUP([4]SayfaKAY!L210,#REF!,2,FALSE)</f>
        <v>#REF!</v>
      </c>
      <c r="L997" s="165" t="str">
        <f>[4]SayfaKAY!X210</f>
        <v>MEDCOM SP. Z O.O.</v>
      </c>
      <c r="M997" s="107" t="str">
        <f t="shared" si="661"/>
        <v>KAY5+6-BOZ-KAY5+6-FF-209</v>
      </c>
      <c r="N997" s="105" t="str">
        <f>[4]SayfaKAY!M210</f>
        <v>ARAÇ FRENLERİ ZAYIF TUTMUYOR</v>
      </c>
      <c r="O997" s="166" t="str">
        <f>[4]SayfaKAY!P210</f>
        <v>A-Sürüşü engeller</v>
      </c>
      <c r="P997" s="166" t="str">
        <f>[4]SayfaKAY!Q210</f>
        <v>A(Hareket etmeyi engelleyen arıza)</v>
      </c>
      <c r="Q997" s="166" t="str">
        <f>[4]SayfaKAY!R210</f>
        <v>N.A(Yaralanma yok)</v>
      </c>
      <c r="R997" s="132" t="str" cm="1">
        <f t="array" ref="R997">IF([4]SayfaKAY!U210="","",_xlfn.IFS([4]SayfaKAY!U210="Bozankaya","Bozankaya",[4]SayfaKAY!U210="Müşteri","Customer",[4]SayfaKAY!U210="Tedarikçi","Equipment Supplier"))</f>
        <v>Bozankaya</v>
      </c>
      <c r="S997" s="204" t="str">
        <f>[4]SayfaKAY!N210</f>
        <v>28084 NOLU FORM İLE KAPATILDI(FREN ARIZA SEBEBİ İNVERTER KABLOLAMA HATASI KAYNAKLI)</v>
      </c>
      <c r="T997" s="133" t="str">
        <f>[4]SayfaKAY!AD210</f>
        <v>*Arıza çözülecek</v>
      </c>
      <c r="U997" s="132" t="str">
        <f>[4]SayfaKAY!W210</f>
        <v>Evet</v>
      </c>
      <c r="V997" s="108">
        <f>[4]SayfaKAY!AZ210</f>
        <v>1</v>
      </c>
      <c r="W997" s="136">
        <f t="shared" si="662"/>
        <v>45457</v>
      </c>
      <c r="X997" s="137" t="str">
        <f t="shared" si="663"/>
        <v>10:00</v>
      </c>
      <c r="Y997" s="235">
        <f>[4]SayfaKAY!AE210</f>
        <v>45457.416666666701</v>
      </c>
      <c r="Z997" s="192">
        <f t="shared" si="664"/>
        <v>45457</v>
      </c>
      <c r="AA997" s="110" t="str">
        <f t="shared" si="665"/>
        <v>15:00</v>
      </c>
      <c r="AB997" s="182">
        <f>[4]SayfaKAY!BA210</f>
        <v>45457.625</v>
      </c>
      <c r="AC997" s="257">
        <f t="shared" si="666"/>
        <v>346.00000002770685</v>
      </c>
      <c r="AD997" s="111">
        <f t="shared" si="667"/>
        <v>45457</v>
      </c>
      <c r="AE997" s="111" t="str">
        <f t="shared" si="668"/>
        <v>15:00</v>
      </c>
      <c r="AF997" s="235">
        <f>[4]SayfaKAY!BA210</f>
        <v>45457.625</v>
      </c>
      <c r="AG997" s="179" t="str">
        <f>[4]SayfaKAY!S210</f>
        <v>(I) İlk Defa Karşılaşılan Arıza</v>
      </c>
      <c r="AH997" s="178" t="str">
        <f t="shared" si="669"/>
        <v>Bu Arıza Aracın Servise Verilmesine Engel</v>
      </c>
      <c r="AI997" s="163" t="str">
        <f>[4]SayfaKAY!AV210</f>
        <v/>
      </c>
      <c r="AJ997" s="164" t="str">
        <f t="shared" si="670"/>
        <v/>
      </c>
      <c r="AK997" s="164" t="str">
        <f t="shared" si="671"/>
        <v/>
      </c>
      <c r="AL997" s="112" t="str">
        <f>[4]SayfaKAY!AX210</f>
        <v/>
      </c>
      <c r="AM997" s="257" cm="1">
        <f t="array" ref="AM997">IFERROR(IF(AND(P997&lt;&gt;"D(Arıza Değil)",AH997="Bu Arıza Aracın Servise Verilmesine Engel Değil"),
IF(Z997-F997&gt;0,(AB997-Y997)*24*60,
IF(OR(AND(G997&gt;$AS$1,G997&lt;$AT$1),AND(G997&gt;$AU$1,G997&lt;$AV$1)),
(AF997-H997)*24*60,     BH:BH0)),        AN997),0)</f>
        <v>346.00000002770685</v>
      </c>
      <c r="AN997" s="257">
        <f t="shared" si="672"/>
        <v>346.00000002770685</v>
      </c>
      <c r="AO997" s="174" t="str">
        <f>[4]SayfaKAY!AG210</f>
        <v>MEDCOM</v>
      </c>
      <c r="AP997" s="174" t="str">
        <f>[4]SayfaKAY!AI210</f>
        <v>P620-7023</v>
      </c>
      <c r="AQ997" s="174" t="str">
        <f>[4]SayfaKAY!AQ210</f>
        <v/>
      </c>
      <c r="AR997" s="174" t="str">
        <f>[4]SayfaKAY!AH210</f>
        <v>COMBO KUTUSU (+LHD) MEDCOM</v>
      </c>
      <c r="AS997" s="174">
        <f>[4]SayfaKAY!AJ210</f>
        <v>1</v>
      </c>
      <c r="AT997" s="175" t="str">
        <f>[4]SayfaKAY!AM210</f>
        <v/>
      </c>
      <c r="AU997" s="176" t="str">
        <f>[4]SayfaKAY!AL210</f>
        <v/>
      </c>
      <c r="AV997" s="176" t="str">
        <f>[4]SayfaKAY!AP210</f>
        <v/>
      </c>
      <c r="AW997" s="177" t="str">
        <f>[4]SayfaKAY!AT210</f>
        <v/>
      </c>
      <c r="AX997" s="194">
        <f t="shared" si="673"/>
        <v>3806.0000003047753</v>
      </c>
      <c r="AY997" s="168"/>
      <c r="AZ997" s="167"/>
      <c r="BA997" s="170"/>
      <c r="BB997" s="171"/>
      <c r="BC997" s="114"/>
      <c r="BD997" s="114"/>
      <c r="BE997" s="114"/>
      <c r="BF997" s="114"/>
      <c r="BG997" s="114"/>
      <c r="BH997" s="114" t="str">
        <f>IFERROR(FRACAS!AN213, "Hata Var")</f>
        <v/>
      </c>
      <c r="BI997" s="114"/>
      <c r="BJ997" s="114"/>
      <c r="BK997" s="105" t="str">
        <f>[4]SayfaKAY!AW210</f>
        <v/>
      </c>
      <c r="BL997" s="105" t="str">
        <f>[4]SayfaKAY!V210</f>
        <v>Üretim</v>
      </c>
      <c r="BM997" s="114"/>
      <c r="BN997" s="171" t="str">
        <f t="shared" si="674"/>
        <v>x yok</v>
      </c>
      <c r="BO997" s="171" t="str">
        <f t="shared" si="675"/>
        <v>aynı gün giderilen arıza</v>
      </c>
      <c r="BP997" s="171" t="str">
        <f t="shared" si="676"/>
        <v>aynı gün giderilen arıza</v>
      </c>
      <c r="BQ997" s="226">
        <f t="shared" si="677"/>
        <v>46.000000076601282</v>
      </c>
      <c r="BR997" s="226">
        <f t="shared" si="678"/>
        <v>299.99999995110556</v>
      </c>
      <c r="BS997" s="226">
        <f t="shared" si="679"/>
        <v>346.00000002770685</v>
      </c>
      <c r="BT997" s="114"/>
      <c r="BU997" s="242"/>
      <c r="BV997" s="233">
        <f t="shared" si="680"/>
        <v>18</v>
      </c>
      <c r="BW997" s="226" t="str">
        <f t="shared" si="681"/>
        <v>Evet, çakışma var</v>
      </c>
      <c r="BX997" s="229"/>
      <c r="BY997" s="247">
        <f t="shared" si="682"/>
        <v>3.1944444497639779E-2</v>
      </c>
      <c r="BZ997" s="247">
        <f t="shared" si="683"/>
        <v>0.20833333329937886</v>
      </c>
      <c r="CA997" s="247">
        <f t="shared" si="684"/>
        <v>0.24027777779701864</v>
      </c>
      <c r="CB997" s="213"/>
      <c r="CC997" s="211"/>
      <c r="CD997" s="196"/>
      <c r="CE997" s="213">
        <v>209</v>
      </c>
      <c r="CF997" s="182">
        <f t="shared" si="685"/>
        <v>45457.384722222203</v>
      </c>
      <c r="CG997" s="182">
        <f t="shared" si="686"/>
        <v>45457.625</v>
      </c>
      <c r="CH997" s="196"/>
      <c r="CI997" s="196"/>
      <c r="CJ997" s="196"/>
      <c r="CK997" s="196">
        <f t="shared" si="687"/>
        <v>0.20833333329937886</v>
      </c>
      <c r="CL997" s="196">
        <f t="shared" si="688"/>
        <v>3.1944444497639779E-2</v>
      </c>
      <c r="CM997" s="196">
        <f t="shared" si="689"/>
        <v>0.24027777779701864</v>
      </c>
      <c r="CN997" s="114"/>
      <c r="CO997" s="115">
        <f t="shared" si="690"/>
        <v>346.00000002770685</v>
      </c>
      <c r="CP997" s="116">
        <f t="shared" si="691"/>
        <v>12.499999997962732</v>
      </c>
      <c r="CQ997" s="117">
        <f t="shared" si="692"/>
        <v>0.38472222220298136</v>
      </c>
      <c r="CR997" s="117">
        <f t="shared" si="693"/>
        <v>45457.416666666701</v>
      </c>
      <c r="CS997" s="117">
        <f t="shared" si="694"/>
        <v>45457.625</v>
      </c>
      <c r="CT997" s="118">
        <f t="shared" si="695"/>
        <v>65458126.000000075</v>
      </c>
      <c r="CU997" s="118">
        <f t="shared" si="696"/>
        <v>299.99999995110556</v>
      </c>
      <c r="CV997" s="118">
        <f t="shared" si="697"/>
        <v>65458426.00000003</v>
      </c>
      <c r="CW997" s="119">
        <f t="shared" si="698"/>
        <v>0.99999541693837923</v>
      </c>
    </row>
    <row r="998" spans="1:101" ht="118.5" customHeight="1" x14ac:dyDescent="0.3">
      <c r="A998" s="160" t="str">
        <f>[4]SayfaKAY!C488</f>
        <v>KAY5+6</v>
      </c>
      <c r="B998" s="104" t="str">
        <f>[4]SayfaKAY!D488</f>
        <v>3874(3)</v>
      </c>
      <c r="C998" s="105" t="str">
        <f>[4]SayfaKAY!E488</f>
        <v>P</v>
      </c>
      <c r="D998" s="105">
        <f>[4]SayfaKAY!F488</f>
        <v>70937</v>
      </c>
      <c r="E998" s="106" t="str">
        <f>[4]SayfaKAY!G488</f>
        <v>BOZ-KAY5+6-FF-487</v>
      </c>
      <c r="F998" s="193">
        <f t="shared" si="659"/>
        <v>45457</v>
      </c>
      <c r="G998" s="135">
        <f t="shared" si="660"/>
        <v>0.54444444440014195</v>
      </c>
      <c r="H998" s="235">
        <f>[4]SayfaKAY!H488</f>
        <v>45457.5444444444</v>
      </c>
      <c r="I998" s="104" t="str">
        <f>[4]SayfaKAY!I488</f>
        <v>Hat/Line</v>
      </c>
      <c r="J998" s="103" t="str">
        <f>IF([4]SayfaKAY!J488="","",IF([4]SayfaKAY!J488="Müşteri","Notified by Customer","Notified by Bozankaya"))</f>
        <v>Notified by Customer</v>
      </c>
      <c r="K998" s="103" t="e">
        <f>VLOOKUP([4]SayfaKAY!L488,#REF!,2,FALSE)</f>
        <v>#REF!</v>
      </c>
      <c r="L998" s="165" t="str">
        <f>[4]SayfaKAY!X488</f>
        <v>Opkon Optik Elektronik Kontrol San</v>
      </c>
      <c r="M998" s="107" t="str">
        <f t="shared" si="661"/>
        <v>KAY5+6-BOZ-KAY5+6-FF-487</v>
      </c>
      <c r="N998" s="105" t="str">
        <f>[4]SayfaKAY!M488</f>
        <v>Araç frenleri çok zayıf.</v>
      </c>
      <c r="O998" s="166" t="str">
        <f>[4]SayfaKAY!P488</f>
        <v>D-Arıza değil</v>
      </c>
      <c r="P998" s="166" t="str">
        <f>[4]SayfaKAY!Q488</f>
        <v>B(Servisten çekmeye etki eden arıza)</v>
      </c>
      <c r="Q998" s="166" t="str">
        <f>[4]SayfaKAY!R488</f>
        <v>N.A(Yaralanma yok)</v>
      </c>
      <c r="R998" s="132" t="str" cm="1">
        <f t="array" ref="R998">IF([4]SayfaKAY!U488="","",_xlfn.IFS([4]SayfaKAY!U488="Bozankaya","Bozankaya",[4]SayfaKAY!U488="Müşteri","Customer",[4]SayfaKAY!U488="Tedarikçi","Equipment Supplier"))</f>
        <v>Equipment Supplier</v>
      </c>
      <c r="S998" s="204" t="str">
        <f>[4]SayfaKAY!N488</f>
        <v>Loadcell MA ayarlaması yapıldı. Park sahasında test yapıldı. Sorun giderildi.</v>
      </c>
      <c r="T998" s="133" t="str">
        <f>[4]SayfaKAY!AD488</f>
        <v>*Ekipman tamir edilecek</v>
      </c>
      <c r="U998" s="132" t="str">
        <f>[4]SayfaKAY!W488</f>
        <v>Evet</v>
      </c>
      <c r="V998" s="108">
        <f>[4]SayfaKAY!AZ488</f>
        <v>2</v>
      </c>
      <c r="W998" s="136">
        <f t="shared" si="662"/>
        <v>45457</v>
      </c>
      <c r="X998" s="137" t="str">
        <f t="shared" si="663"/>
        <v>13:30</v>
      </c>
      <c r="Y998" s="235">
        <f>[4]SayfaKAY!AE488</f>
        <v>45457.5625</v>
      </c>
      <c r="Z998" s="192">
        <f t="shared" si="664"/>
        <v>45457</v>
      </c>
      <c r="AA998" s="110" t="str">
        <f t="shared" si="665"/>
        <v>15:00</v>
      </c>
      <c r="AB998" s="182">
        <f>[4]SayfaKAY!BA488</f>
        <v>45457.625</v>
      </c>
      <c r="AC998" s="257">
        <f t="shared" si="666"/>
        <v>116.0000000637956</v>
      </c>
      <c r="AD998" s="111">
        <f t="shared" si="667"/>
        <v>45457</v>
      </c>
      <c r="AE998" s="111" t="str">
        <f t="shared" si="668"/>
        <v>15:00</v>
      </c>
      <c r="AF998" s="235">
        <f>[4]SayfaKAY!BA488</f>
        <v>45457.625</v>
      </c>
      <c r="AG998" s="179" t="str">
        <f>[4]SayfaKAY!S488</f>
        <v>(I) İlk Defa Karşılaşılan Arıza</v>
      </c>
      <c r="AH998" s="178" t="str">
        <f t="shared" si="669"/>
        <v>Bu Arıza Aracın Servise Verilmesine Engel</v>
      </c>
      <c r="AI998" s="163" t="str">
        <f>[4]SayfaKAY!AV488</f>
        <v/>
      </c>
      <c r="AJ998" s="164" t="str">
        <f t="shared" si="670"/>
        <v/>
      </c>
      <c r="AK998" s="164" t="str">
        <f t="shared" si="671"/>
        <v/>
      </c>
      <c r="AL998" s="112" t="str">
        <f>[4]SayfaKAY!AX488</f>
        <v/>
      </c>
      <c r="AM998" s="257" cm="1">
        <f t="array" ref="AM998">IFERROR(IF(AND(P998&lt;&gt;"D(Arıza Değil)",AH998="Bu Arıza Aracın Servise Verilmesine Engel Değil"),
IF(Z998-F998&gt;0,(AB998-Y998)*24*60,
IF(OR(AND(G998&gt;$AS$1,G998&lt;$AT$1),AND(G998&gt;$AU$1,G998&lt;$AV$1)),
(AF998-H998)*24*60,     BH:BH0)),        AN998),0)</f>
        <v>116.0000000637956</v>
      </c>
      <c r="AN998" s="257">
        <f t="shared" si="672"/>
        <v>116.0000000637956</v>
      </c>
      <c r="AO998" s="174" t="str">
        <f>[4]SayfaKAY!AG488</f>
        <v/>
      </c>
      <c r="AP998" s="174" t="str">
        <f>[4]SayfaKAY!AI488</f>
        <v>B140-7076</v>
      </c>
      <c r="AQ998" s="174" t="str">
        <f>[4]SayfaKAY!AQ488</f>
        <v/>
      </c>
      <c r="AR998" s="174" t="str">
        <f>[4]SayfaKAY!AH488</f>
        <v>SEVIYE SENSORU</v>
      </c>
      <c r="AS998" s="174">
        <f>[4]SayfaKAY!AJ488</f>
        <v>1</v>
      </c>
      <c r="AT998" s="175" t="str">
        <f>[4]SayfaKAY!AM488</f>
        <v/>
      </c>
      <c r="AU998" s="176" t="str">
        <f>[4]SayfaKAY!AL488</f>
        <v/>
      </c>
      <c r="AV998" s="176" t="str">
        <f>[4]SayfaKAY!AP488</f>
        <v/>
      </c>
      <c r="AW998" s="177" t="str">
        <f>[4]SayfaKAY!AT488</f>
        <v/>
      </c>
      <c r="AX998" s="194">
        <f t="shared" si="673"/>
        <v>2552.0000014035031</v>
      </c>
      <c r="AY998" s="168"/>
      <c r="AZ998" s="167"/>
      <c r="BA998" s="113"/>
      <c r="BB998" s="171"/>
      <c r="BC998" s="114"/>
      <c r="BD998" s="114"/>
      <c r="BE998" s="114"/>
      <c r="BF998" s="114"/>
      <c r="BG998" s="114"/>
      <c r="BH998" s="114">
        <f>IFERROR(FRACAS!AN491, "Hata Var")</f>
        <v>58.000000031897798</v>
      </c>
      <c r="BI998" s="114"/>
      <c r="BJ998" s="114"/>
      <c r="BK998" s="105" t="str">
        <f>[4]SayfaKAY!AW488</f>
        <v/>
      </c>
      <c r="BL998" s="105" t="str">
        <f>[4]SayfaKAY!V488</f>
        <v>Opkon Optik Elektronik Kontrol San</v>
      </c>
      <c r="BM998" s="114"/>
      <c r="BN998" s="171" t="str">
        <f t="shared" si="674"/>
        <v>x yok</v>
      </c>
      <c r="BO998" s="171" t="b">
        <f t="shared" si="675"/>
        <v>0</v>
      </c>
      <c r="BP998" s="171" t="b">
        <f t="shared" si="676"/>
        <v>0</v>
      </c>
      <c r="BQ998" s="226">
        <f t="shared" si="677"/>
        <v>26.000000063795596</v>
      </c>
      <c r="BR998" s="226">
        <f t="shared" si="678"/>
        <v>90</v>
      </c>
      <c r="BS998" s="226">
        <f t="shared" si="679"/>
        <v>116.0000000637956</v>
      </c>
      <c r="BT998" s="114"/>
      <c r="BU998" s="242"/>
      <c r="BV998" s="233">
        <f t="shared" si="680"/>
        <v>9</v>
      </c>
      <c r="BW998" s="226" t="str">
        <f t="shared" si="681"/>
        <v>Evet, çakışma var</v>
      </c>
      <c r="BX998" s="229"/>
      <c r="BY998" s="247">
        <f t="shared" si="682"/>
        <v>1.8055555599858053E-2</v>
      </c>
      <c r="BZ998" s="247">
        <f t="shared" si="683"/>
        <v>6.25E-2</v>
      </c>
      <c r="CA998" s="247">
        <f t="shared" si="684"/>
        <v>8.0555555599858053E-2</v>
      </c>
      <c r="CB998" s="213"/>
      <c r="CC998" s="211"/>
      <c r="CD998" s="196"/>
      <c r="CE998" s="213">
        <v>487</v>
      </c>
      <c r="CF998" s="182">
        <f t="shared" si="685"/>
        <v>45457.5444444444</v>
      </c>
      <c r="CG998" s="182">
        <f t="shared" si="686"/>
        <v>45457.625</v>
      </c>
      <c r="CH998" s="196"/>
      <c r="CI998" s="196"/>
      <c r="CJ998" s="196"/>
      <c r="CK998" s="196">
        <f t="shared" si="687"/>
        <v>6.25E-2</v>
      </c>
      <c r="CL998" s="196">
        <f t="shared" si="688"/>
        <v>1.8055555599858053E-2</v>
      </c>
      <c r="CM998" s="196">
        <f t="shared" si="689"/>
        <v>8.0555555599858053E-2</v>
      </c>
      <c r="CN998" s="114"/>
      <c r="CO998" s="115">
        <f t="shared" si="690"/>
        <v>116.0000000637956</v>
      </c>
      <c r="CP998" s="116">
        <f t="shared" si="691"/>
        <v>3.75</v>
      </c>
      <c r="CQ998" s="117">
        <f t="shared" si="692"/>
        <v>0.54444444440014195</v>
      </c>
      <c r="CR998" s="117">
        <f t="shared" si="693"/>
        <v>45457.5625</v>
      </c>
      <c r="CS998" s="117">
        <f t="shared" si="694"/>
        <v>45457.625</v>
      </c>
      <c r="CT998" s="118">
        <f t="shared" si="695"/>
        <v>65458106.000000067</v>
      </c>
      <c r="CU998" s="118">
        <f t="shared" si="696"/>
        <v>90</v>
      </c>
      <c r="CV998" s="118">
        <f t="shared" si="697"/>
        <v>65458196.000000067</v>
      </c>
      <c r="CW998" s="119">
        <f t="shared" si="698"/>
        <v>0.99999862507668258</v>
      </c>
    </row>
    <row r="999" spans="1:101" ht="118.5" customHeight="1" x14ac:dyDescent="0.3">
      <c r="A999" s="104" t="str">
        <f>[4]SayfaKAY!C787</f>
        <v>KAY5+6</v>
      </c>
      <c r="B999" s="104" t="str">
        <f>[4]SayfaKAY!D787</f>
        <v>3876(5)</v>
      </c>
      <c r="C999" s="105" t="str">
        <f>[4]SayfaKAY!E787</f>
        <v>MA</v>
      </c>
      <c r="D999" s="105">
        <f>[4]SayfaKAY!F787</f>
        <v>62587</v>
      </c>
      <c r="E999" s="106" t="str">
        <f>[4]SayfaKAY!G787</f>
        <v>BOZ-KAY5+6-FF-774</v>
      </c>
      <c r="F999" s="193">
        <f t="shared" si="659"/>
        <v>45457</v>
      </c>
      <c r="G999" s="135">
        <f t="shared" si="660"/>
        <v>0.3173611110978527</v>
      </c>
      <c r="H999" s="235">
        <f>[4]SayfaKAY!H787</f>
        <v>45457.317361111098</v>
      </c>
      <c r="I999" s="104" t="str">
        <f>[4]SayfaKAY!I787</f>
        <v>Hat/Line</v>
      </c>
      <c r="J999" s="103" t="str">
        <f>IF([4]SayfaKAY!J787="","",IF([4]SayfaKAY!J787="Müşteri","Notified by Customer","Notified by Bozankaya"))</f>
        <v>Notified by Customer</v>
      </c>
      <c r="K999" s="103" t="e">
        <f>VLOOKUP([4]SayfaKAY!L787,#REF!,2,FALSE)</f>
        <v>#REF!</v>
      </c>
      <c r="L999" s="165" t="str">
        <f>[4]SayfaKAY!X787</f>
        <v/>
      </c>
      <c r="M999" s="107" t="str">
        <f t="shared" si="661"/>
        <v>KAY5+6-BOZ-KAY5+6-FF-774</v>
      </c>
      <c r="N999" s="105" t="str">
        <f>[4]SayfaKAY!M787</f>
        <v>A BAŞ KUPLÖR ASANSÖRÜ ARIZALI</v>
      </c>
      <c r="O999" s="166" t="str">
        <f>[4]SayfaKAY!P787</f>
        <v>D-Arıza değil</v>
      </c>
      <c r="P999" s="166" t="str">
        <f>[4]SayfaKAY!Q787</f>
        <v>B(Servisten çekmeye etki eden arıza)</v>
      </c>
      <c r="Q999" s="166" t="str">
        <f>[4]SayfaKAY!R787</f>
        <v>N.A(Yaralanma yok)</v>
      </c>
      <c r="R999" s="132" t="str" cm="1">
        <f t="array" ref="R999">IF([4]SayfaKAY!U787="","",_xlfn.IFS([4]SayfaKAY!U787="Bozankaya","Bozankaya",[4]SayfaKAY!U787="Müşteri","Customer",[4]SayfaKAY!U787="Tedarikçi","Equipment Supplier"))</f>
        <v>Equipment Supplier</v>
      </c>
      <c r="S999" s="204" t="str">
        <f>[4]SayfaKAY!N787</f>
        <v>KUPLÖR YAKALA-BIRAK REVİZYONU YAPILDI</v>
      </c>
      <c r="T999" s="133" t="str">
        <f>[4]SayfaKAY!AD787</f>
        <v>Ekipman yenisi ile değiştirildi</v>
      </c>
      <c r="U999" s="132" t="str">
        <f>[4]SayfaKAY!W787</f>
        <v/>
      </c>
      <c r="V999" s="108">
        <f>[4]SayfaKAY!AZ787</f>
        <v>2</v>
      </c>
      <c r="W999" s="136">
        <f t="shared" si="662"/>
        <v>45659</v>
      </c>
      <c r="X999" s="137" t="str">
        <f t="shared" si="663"/>
        <v>06:00</v>
      </c>
      <c r="Y999" s="235">
        <f>[4]SayfaKAY!AE787</f>
        <v>45659.25</v>
      </c>
      <c r="Z999" s="109">
        <f t="shared" si="664"/>
        <v>45659</v>
      </c>
      <c r="AA999" s="110" t="str">
        <f t="shared" si="665"/>
        <v>09:00</v>
      </c>
      <c r="AB999" s="182">
        <f>[4]SayfaKAY!BA787</f>
        <v>45659.375</v>
      </c>
      <c r="AC999" s="257">
        <f t="shared" si="666"/>
        <v>290963.00000001909</v>
      </c>
      <c r="AD999" s="111">
        <f t="shared" si="667"/>
        <v>45659</v>
      </c>
      <c r="AE999" s="111" t="str">
        <f t="shared" si="668"/>
        <v>09:00</v>
      </c>
      <c r="AF999" s="235">
        <f>[4]SayfaKAY!BA787</f>
        <v>45659.375</v>
      </c>
      <c r="AG999" s="179" t="str">
        <f>[4]SayfaKAY!S787</f>
        <v>(III) Farklı Araçlarda Tekrarlayan Arıza</v>
      </c>
      <c r="AH999" s="178" t="str">
        <f t="shared" si="669"/>
        <v>Bu Arıza Aracın Servise Verilmesine Engel</v>
      </c>
      <c r="AI999" s="163" t="str">
        <f>[4]SayfaKAY!AV787</f>
        <v/>
      </c>
      <c r="AJ999" s="164" t="str">
        <f t="shared" si="670"/>
        <v/>
      </c>
      <c r="AK999" s="164" t="str">
        <f t="shared" si="671"/>
        <v/>
      </c>
      <c r="AL999" s="112" t="str">
        <f>[4]SayfaKAY!AX787</f>
        <v/>
      </c>
      <c r="AM999" s="257" cm="1">
        <f t="array" ref="AM999">IFERROR(IF(AND(P999&lt;&gt;"D(Arıza Değil)",AH999="Bu Arıza Aracın Servise Verilmesine Engel Değil"),
IF(Z999-F999&gt;0,(AB999-Y999)*24*60,
IF(OR(AND(G999&gt;$AS$1,G999&lt;$AT$1),AND(G999&gt;$AU$1,G999&lt;$AV$1)),
(AF999-H999)*24*60,     BH:BH0)),        AN999),0)</f>
        <v>290963.00000001909</v>
      </c>
      <c r="AN999" s="257">
        <f t="shared" si="672"/>
        <v>290963.00000001909</v>
      </c>
      <c r="AO999" s="174" t="str">
        <f>[4]SayfaKAY!AG787</f>
        <v/>
      </c>
      <c r="AP999" s="174" t="str">
        <f>[4]SayfaKAY!AI787</f>
        <v/>
      </c>
      <c r="AQ999" s="174" t="str">
        <f>[4]SayfaKAY!AQ787</f>
        <v/>
      </c>
      <c r="AR999" s="174" t="str">
        <f>[4]SayfaKAY!AH787</f>
        <v/>
      </c>
      <c r="AS999" s="174" t="str">
        <f>[4]SayfaKAY!AJ787</f>
        <v/>
      </c>
      <c r="AT999" s="175" t="str">
        <f>[4]SayfaKAY!AM787</f>
        <v/>
      </c>
      <c r="AU999" s="176" t="str">
        <f>[4]SayfaKAY!AL787</f>
        <v/>
      </c>
      <c r="AV999" s="176" t="str">
        <f>[4]SayfaKAY!AP787</f>
        <v/>
      </c>
      <c r="AW999" s="177" t="str">
        <f>[4]SayfaKAY!AT787</f>
        <v/>
      </c>
      <c r="AX999" s="194">
        <f t="shared" si="673"/>
        <v>6401186.00000042</v>
      </c>
      <c r="AY999" s="168"/>
      <c r="AZ999" s="167"/>
      <c r="BA999" s="170"/>
      <c r="BB999" s="171" t="str">
        <f t="shared" ref="BB999:BB1005" si="699">IF($AQ$1="X", IF(AND(G999&gt;=$AS$1,G999&lt;=$AT$1),IF(P999&lt;&gt;"D(Arıza Değil)",AC999,0), IF(AND(G999&gt;=$AU$1,G999&lt;=$AV$1),IF(P999&lt;&gt;"D(Arıza Değil)",AC999,0), "")), "")</f>
        <v/>
      </c>
      <c r="BC999" s="114"/>
      <c r="BD999" s="114"/>
      <c r="BE999" s="114"/>
      <c r="BF999" s="114"/>
      <c r="BG999" s="114"/>
      <c r="BH999" s="114">
        <f>IFERROR(FRACAS!AN790, "Hata Var")</f>
        <v>614.00000002118759</v>
      </c>
      <c r="BI999" s="114"/>
      <c r="BJ999" s="114"/>
      <c r="BK999" s="105" t="str">
        <f>[4]SayfaKAY!AW787</f>
        <v/>
      </c>
      <c r="BL999" s="105" t="str">
        <f>[4]SayfaKAY!V787</f>
        <v>DELLNER COUPLERC AB</v>
      </c>
      <c r="BM999" s="114"/>
      <c r="BN999" s="171" t="str">
        <f t="shared" si="674"/>
        <v>x yok</v>
      </c>
      <c r="BO999" s="171" t="str">
        <f t="shared" si="675"/>
        <v>aynı gün giderilen arıza</v>
      </c>
      <c r="BP999" s="171" t="str">
        <f t="shared" si="676"/>
        <v>Bir günden fazla süren arıza</v>
      </c>
      <c r="BQ999" s="226">
        <f t="shared" si="677"/>
        <v>290783.00000001909</v>
      </c>
      <c r="BR999" s="226">
        <f t="shared" si="678"/>
        <v>180</v>
      </c>
      <c r="BS999" s="226">
        <f t="shared" si="679"/>
        <v>290963.00000001909</v>
      </c>
      <c r="BT999" s="114"/>
      <c r="BU999" s="242"/>
      <c r="BV999" s="233">
        <f t="shared" si="680"/>
        <v>24</v>
      </c>
      <c r="BW999" s="226" t="str">
        <f t="shared" si="681"/>
        <v>Evet, çakışma var</v>
      </c>
      <c r="BX999" s="229"/>
      <c r="BY999" s="247">
        <f t="shared" si="682"/>
        <v>201.93263888890215</v>
      </c>
      <c r="BZ999" s="247">
        <f t="shared" si="683"/>
        <v>0.125</v>
      </c>
      <c r="CA999" s="247">
        <f t="shared" si="684"/>
        <v>202.05763888890215</v>
      </c>
      <c r="CB999" s="213"/>
      <c r="CC999" s="211"/>
      <c r="CD999" s="196"/>
      <c r="CE999" s="213">
        <v>786</v>
      </c>
      <c r="CF999" s="182">
        <f t="shared" si="685"/>
        <v>45457.317361111098</v>
      </c>
      <c r="CG999" s="182">
        <f t="shared" si="686"/>
        <v>45659.375</v>
      </c>
      <c r="CH999" s="196"/>
      <c r="CI999" s="196"/>
      <c r="CJ999" s="196"/>
      <c r="CK999" s="196">
        <f t="shared" si="687"/>
        <v>0.125</v>
      </c>
      <c r="CL999" s="196">
        <f t="shared" si="688"/>
        <v>201.93263888890215</v>
      </c>
      <c r="CM999" s="196">
        <f t="shared" si="689"/>
        <v>202.05763888890215</v>
      </c>
      <c r="CN999" s="114"/>
      <c r="CO999" s="115">
        <f t="shared" si="690"/>
        <v>290963.00000001909</v>
      </c>
      <c r="CP999" s="116">
        <f t="shared" si="691"/>
        <v>7.5</v>
      </c>
      <c r="CQ999" s="117">
        <f t="shared" si="692"/>
        <v>0.3173611110978527</v>
      </c>
      <c r="CR999" s="117">
        <f t="shared" si="693"/>
        <v>45659.25</v>
      </c>
      <c r="CS999" s="117">
        <f t="shared" si="694"/>
        <v>45659.375</v>
      </c>
      <c r="CT999" s="118">
        <f t="shared" si="695"/>
        <v>65748863.000000022</v>
      </c>
      <c r="CU999" s="118">
        <f t="shared" si="696"/>
        <v>180</v>
      </c>
      <c r="CV999" s="118">
        <f t="shared" si="697"/>
        <v>65749043.000000022</v>
      </c>
      <c r="CW999" s="119">
        <f t="shared" si="698"/>
        <v>0.99999726231756714</v>
      </c>
    </row>
    <row r="1000" spans="1:101" ht="118.5" customHeight="1" x14ac:dyDescent="0.3">
      <c r="A1000" s="160" t="str">
        <f>[4]SayfaKAY!C788</f>
        <v>KAY5+6</v>
      </c>
      <c r="B1000" s="104" t="str">
        <f>[4]SayfaKAY!D788</f>
        <v>3877(6)</v>
      </c>
      <c r="C1000" s="105" t="str">
        <f>[4]SayfaKAY!E788</f>
        <v>MA</v>
      </c>
      <c r="D1000" s="105">
        <f>[4]SayfaKAY!F788</f>
        <v>49500</v>
      </c>
      <c r="E1000" s="106" t="str">
        <f>[4]SayfaKAY!G788</f>
        <v>BOZ-KAY5+6-FF-775</v>
      </c>
      <c r="F1000" s="193">
        <f t="shared" si="659"/>
        <v>45457</v>
      </c>
      <c r="G1000" s="135">
        <f t="shared" si="660"/>
        <v>0.31805555560276844</v>
      </c>
      <c r="H1000" s="235">
        <f>[4]SayfaKAY!H788</f>
        <v>45457.318055555603</v>
      </c>
      <c r="I1000" s="104" t="str">
        <f>[4]SayfaKAY!I788</f>
        <v>Hat/Line</v>
      </c>
      <c r="J1000" s="103" t="str">
        <f>IF([4]SayfaKAY!J788="","",IF([4]SayfaKAY!J788="Müşteri","Notified by Customer","Notified by Bozankaya"))</f>
        <v>Notified by Customer</v>
      </c>
      <c r="K1000" s="103" t="e">
        <f>VLOOKUP([4]SayfaKAY!L788,#REF!,2,FALSE)</f>
        <v>#REF!</v>
      </c>
      <c r="L1000" s="165" t="str">
        <f>[4]SayfaKAY!X788</f>
        <v/>
      </c>
      <c r="M1000" s="107" t="str">
        <f t="shared" si="661"/>
        <v>KAY5+6-BOZ-KAY5+6-FF-775</v>
      </c>
      <c r="N1000" s="105" t="str">
        <f>[4]SayfaKAY!M788</f>
        <v>A BAŞ KUPLÖR ASANSÖRÜ ARIZALI</v>
      </c>
      <c r="O1000" s="166" t="str">
        <f>[4]SayfaKAY!P788</f>
        <v>D-Arıza değil</v>
      </c>
      <c r="P1000" s="166" t="str">
        <f>[4]SayfaKAY!Q788</f>
        <v>B(Servisten çekmeye etki eden arıza)</v>
      </c>
      <c r="Q1000" s="166" t="str">
        <f>[4]SayfaKAY!R788</f>
        <v>N.A(Yaralanma yok)</v>
      </c>
      <c r="R1000" s="132" t="str" cm="1">
        <f t="array" ref="R1000">IF([4]SayfaKAY!U788="","",_xlfn.IFS([4]SayfaKAY!U788="Bozankaya","Bozankaya",[4]SayfaKAY!U788="Müşteri","Customer",[4]SayfaKAY!U788="Tedarikçi","Equipment Supplier"))</f>
        <v>Equipment Supplier</v>
      </c>
      <c r="S1000" s="204" t="str">
        <f>[4]SayfaKAY!N788</f>
        <v>KUPLÖR YAKALA-BIRAK REVİZYONU YAPILDI</v>
      </c>
      <c r="T1000" s="133" t="str">
        <f>[4]SayfaKAY!AD788</f>
        <v>Ekipman yenisi ile değiştirildi</v>
      </c>
      <c r="U1000" s="132" t="str">
        <f>[4]SayfaKAY!W788</f>
        <v/>
      </c>
      <c r="V1000" s="108" t="str">
        <f>[4]SayfaKAY!AZ788</f>
        <v/>
      </c>
      <c r="W1000" s="136">
        <f t="shared" si="662"/>
        <v>45659</v>
      </c>
      <c r="X1000" s="137" t="str">
        <f t="shared" si="663"/>
        <v>07:00</v>
      </c>
      <c r="Y1000" s="235">
        <f>[4]SayfaKAY!AE788</f>
        <v>45659.291666666701</v>
      </c>
      <c r="Z1000" s="109">
        <f t="shared" si="664"/>
        <v>45660</v>
      </c>
      <c r="AA1000" s="110" t="str">
        <f t="shared" si="665"/>
        <v>05:00</v>
      </c>
      <c r="AB1000" s="182">
        <f>[4]SayfaKAY!BA788</f>
        <v>45660.208333333299</v>
      </c>
      <c r="AC1000" s="257">
        <f t="shared" si="666"/>
        <v>292161.99999988312</v>
      </c>
      <c r="AD1000" s="111">
        <f t="shared" si="667"/>
        <v>45660</v>
      </c>
      <c r="AE1000" s="111" t="str">
        <f t="shared" si="668"/>
        <v>05:00</v>
      </c>
      <c r="AF1000" s="235">
        <f>[4]SayfaKAY!BA788</f>
        <v>45660.208333333299</v>
      </c>
      <c r="AG1000" s="179" t="str">
        <f>[4]SayfaKAY!S788</f>
        <v>(III) Farklı Araçlarda Tekrarlayan Arıza</v>
      </c>
      <c r="AH1000" s="178" t="str">
        <f t="shared" si="669"/>
        <v>Bu Arıza Aracın Servise Verilmesine Engel</v>
      </c>
      <c r="AI1000" s="163" t="str">
        <f>[4]SayfaKAY!AV788</f>
        <v/>
      </c>
      <c r="AJ1000" s="164" t="str">
        <f t="shared" si="670"/>
        <v/>
      </c>
      <c r="AK1000" s="164" t="str">
        <f t="shared" si="671"/>
        <v/>
      </c>
      <c r="AL1000" s="112" t="str">
        <f>[4]SayfaKAY!AX788</f>
        <v/>
      </c>
      <c r="AM1000" s="257" cm="1">
        <f t="array" ref="AM1000">IFERROR(IF(AND(P1000&lt;&gt;"D(Arıza Değil)",AH1000="Bu Arıza Aracın Servise Verilmesine Engel Değil"),
IF(Z1000-F1000&gt;0,(AB1000-Y1000)*24*60,
IF(OR(AND(G1000&gt;$AS$1,G1000&lt;$AT$1),AND(G1000&gt;$AU$1,G1000&lt;$AV$1)),
(AF1000-H1000)*24*60,     BH:BH0)),        AN1000),0)</f>
        <v>292161.99999988312</v>
      </c>
      <c r="AN1000" s="257">
        <f t="shared" si="672"/>
        <v>292161.99999988312</v>
      </c>
      <c r="AO1000" s="174" t="str">
        <f>[4]SayfaKAY!AG788</f>
        <v/>
      </c>
      <c r="AP1000" s="174" t="str">
        <f>[4]SayfaKAY!AI788</f>
        <v/>
      </c>
      <c r="AQ1000" s="174" t="str">
        <f>[4]SayfaKAY!AQ788</f>
        <v/>
      </c>
      <c r="AR1000" s="174" t="str">
        <f>[4]SayfaKAY!AH788</f>
        <v/>
      </c>
      <c r="AS1000" s="174" t="str">
        <f>[4]SayfaKAY!AJ788</f>
        <v/>
      </c>
      <c r="AT1000" s="175" t="str">
        <f>[4]SayfaKAY!AM788</f>
        <v/>
      </c>
      <c r="AU1000" s="176" t="str">
        <f>[4]SayfaKAY!AL788</f>
        <v/>
      </c>
      <c r="AV1000" s="176" t="str">
        <f>[4]SayfaKAY!AP788</f>
        <v/>
      </c>
      <c r="AW1000" s="177" t="str">
        <f>[4]SayfaKAY!AT788</f>
        <v/>
      </c>
      <c r="AX1000" s="194" t="str">
        <f t="shared" si="673"/>
        <v/>
      </c>
      <c r="AY1000" s="168"/>
      <c r="AZ1000" s="167"/>
      <c r="BA1000" s="113"/>
      <c r="BB1000" s="171" t="str">
        <f t="shared" si="699"/>
        <v/>
      </c>
      <c r="BC1000" s="114"/>
      <c r="BD1000" s="114"/>
      <c r="BE1000" s="114"/>
      <c r="BF1000" s="114"/>
      <c r="BG1000" s="114"/>
      <c r="BH1000" s="114">
        <f>IFERROR(FRACAS!AN791, "Hata Var")</f>
        <v>906.00000005098991</v>
      </c>
      <c r="BI1000" s="114"/>
      <c r="BJ1000" s="114"/>
      <c r="BK1000" s="105" t="str">
        <f>[4]SayfaKAY!AW788</f>
        <v/>
      </c>
      <c r="BL1000" s="105" t="str">
        <f>[4]SayfaKAY!V788</f>
        <v>DELLNER COUPLERC AB</v>
      </c>
      <c r="BM1000" s="114"/>
      <c r="BN1000" s="171" t="str">
        <f t="shared" si="674"/>
        <v>x yok</v>
      </c>
      <c r="BO1000" s="171" t="str">
        <f t="shared" si="675"/>
        <v>aynı gün giderilen arıza</v>
      </c>
      <c r="BP1000" s="171" t="str">
        <f t="shared" si="676"/>
        <v>Bir günden fazla süren arıza</v>
      </c>
      <c r="BQ1000" s="226">
        <f t="shared" si="677"/>
        <v>290841.99999998091</v>
      </c>
      <c r="BR1000" s="226">
        <f t="shared" si="678"/>
        <v>1319.9999999022111</v>
      </c>
      <c r="BS1000" s="226">
        <f t="shared" si="679"/>
        <v>292161.99999988312</v>
      </c>
      <c r="BT1000" s="114"/>
      <c r="BU1000" s="242"/>
      <c r="BV1000" s="233">
        <f t="shared" si="680"/>
        <v>32</v>
      </c>
      <c r="BW1000" s="226" t="str">
        <f t="shared" si="681"/>
        <v>Evet, çakışma var</v>
      </c>
      <c r="BX1000" s="229"/>
      <c r="BY1000" s="247">
        <f t="shared" si="682"/>
        <v>201.97361111109785</v>
      </c>
      <c r="BZ1000" s="247">
        <f t="shared" si="683"/>
        <v>0.91666666659875773</v>
      </c>
      <c r="CA1000" s="247">
        <f t="shared" si="684"/>
        <v>202.89027777769661</v>
      </c>
      <c r="CB1000" s="213"/>
      <c r="CC1000" s="211"/>
      <c r="CD1000" s="196"/>
      <c r="CE1000" s="213">
        <v>787</v>
      </c>
      <c r="CF1000" s="182">
        <f t="shared" si="685"/>
        <v>45457.318055555603</v>
      </c>
      <c r="CG1000" s="182">
        <f t="shared" si="686"/>
        <v>45660.208333333299</v>
      </c>
      <c r="CH1000" s="196"/>
      <c r="CI1000" s="196"/>
      <c r="CJ1000" s="196"/>
      <c r="CK1000" s="196">
        <f t="shared" si="687"/>
        <v>0.91666666659875773</v>
      </c>
      <c r="CL1000" s="196">
        <f t="shared" si="688"/>
        <v>201.97361111109785</v>
      </c>
      <c r="CM1000" s="196">
        <f t="shared" si="689"/>
        <v>202.89027777769661</v>
      </c>
      <c r="CN1000" s="114"/>
      <c r="CO1000" s="115">
        <f t="shared" si="690"/>
        <v>292161.99999988312</v>
      </c>
      <c r="CP1000" s="116">
        <f t="shared" si="691"/>
        <v>54.999999995925464</v>
      </c>
      <c r="CQ1000" s="117">
        <f t="shared" si="692"/>
        <v>0.31805555560276844</v>
      </c>
      <c r="CR1000" s="117">
        <f t="shared" si="693"/>
        <v>45659.291666666701</v>
      </c>
      <c r="CS1000" s="117">
        <f t="shared" si="694"/>
        <v>45660.208333333299</v>
      </c>
      <c r="CT1000" s="118">
        <f t="shared" si="695"/>
        <v>65748921.999999978</v>
      </c>
      <c r="CU1000" s="118">
        <f t="shared" si="696"/>
        <v>1319.9999999022111</v>
      </c>
      <c r="CV1000" s="118">
        <f t="shared" si="697"/>
        <v>65750241.999999881</v>
      </c>
      <c r="CW1000" s="119">
        <f t="shared" si="698"/>
        <v>0.99997992402826585</v>
      </c>
    </row>
    <row r="1001" spans="1:101" ht="118.5" customHeight="1" x14ac:dyDescent="0.3">
      <c r="A1001" s="104" t="str">
        <f>[4]SayfaKAY!C790</f>
        <v>KAY5+6</v>
      </c>
      <c r="B1001" s="104" t="str">
        <f>[4]SayfaKAY!D790</f>
        <v>3879(8)</v>
      </c>
      <c r="C1001" s="105" t="str">
        <f>[4]SayfaKAY!E790</f>
        <v>MB</v>
      </c>
      <c r="D1001" s="105">
        <f>[4]SayfaKAY!F790</f>
        <v>27382</v>
      </c>
      <c r="E1001" s="106" t="str">
        <f>[4]SayfaKAY!G790</f>
        <v>BOZ-KAY5+6-FF-777</v>
      </c>
      <c r="F1001" s="193">
        <f t="shared" si="659"/>
        <v>45457</v>
      </c>
      <c r="G1001" s="135">
        <f t="shared" si="660"/>
        <v>0.31944444440159714</v>
      </c>
      <c r="H1001" s="235">
        <f>[4]SayfaKAY!H790</f>
        <v>45457.319444444402</v>
      </c>
      <c r="I1001" s="104" t="str">
        <f>[4]SayfaKAY!I790</f>
        <v>Hat/Line</v>
      </c>
      <c r="J1001" s="103" t="str">
        <f>IF([4]SayfaKAY!J790="","",IF([4]SayfaKAY!J790="Müşteri","Notified by Customer","Notified by Bozankaya"))</f>
        <v>Notified by Customer</v>
      </c>
      <c r="K1001" s="103" t="e">
        <f>VLOOKUP([4]SayfaKAY!L790,#REF!,2,FALSE)</f>
        <v>#REF!</v>
      </c>
      <c r="L1001" s="165" t="str">
        <f>[4]SayfaKAY!X790</f>
        <v/>
      </c>
      <c r="M1001" s="107" t="str">
        <f t="shared" si="661"/>
        <v>KAY5+6-BOZ-KAY5+6-FF-777</v>
      </c>
      <c r="N1001" s="105" t="str">
        <f>[4]SayfaKAY!M790</f>
        <v>B BAŞ KUPLAJ ASANSÖRÜ ARIZALI</v>
      </c>
      <c r="O1001" s="166" t="str">
        <f>[4]SayfaKAY!P790</f>
        <v>D-Arıza değil</v>
      </c>
      <c r="P1001" s="166" t="str">
        <f>[4]SayfaKAY!Q790</f>
        <v>B(Servisten çekmeye etki eden arıza)</v>
      </c>
      <c r="Q1001" s="166" t="str">
        <f>[4]SayfaKAY!R790</f>
        <v>N.A(Yaralanma yok)</v>
      </c>
      <c r="R1001" s="132" t="str" cm="1">
        <f t="array" ref="R1001">IF([4]SayfaKAY!U790="","",_xlfn.IFS([4]SayfaKAY!U790="Bozankaya","Bozankaya",[4]SayfaKAY!U790="Müşteri","Customer",[4]SayfaKAY!U790="Tedarikçi","Equipment Supplier"))</f>
        <v>Equipment Supplier</v>
      </c>
      <c r="S1001" s="204" t="str">
        <f>[4]SayfaKAY!N790</f>
        <v>KUPLÖR YAKALA-BIRAK REVİZYONU YAPILDI</v>
      </c>
      <c r="T1001" s="133" t="str">
        <f>[4]SayfaKAY!AD790</f>
        <v>Ekipman yenisi ile değiştirildi</v>
      </c>
      <c r="U1001" s="132" t="str">
        <f>[4]SayfaKAY!W790</f>
        <v/>
      </c>
      <c r="V1001" s="108" t="str">
        <f>[4]SayfaKAY!AZ790</f>
        <v/>
      </c>
      <c r="W1001" s="136">
        <f t="shared" si="662"/>
        <v>45659</v>
      </c>
      <c r="X1001" s="137" t="str">
        <f t="shared" si="663"/>
        <v>10:00</v>
      </c>
      <c r="Y1001" s="235">
        <f>[4]SayfaKAY!AE790</f>
        <v>45659.416666666701</v>
      </c>
      <c r="Z1001" s="109">
        <f t="shared" si="664"/>
        <v>45660</v>
      </c>
      <c r="AA1001" s="110" t="str">
        <f t="shared" si="665"/>
        <v>05:00</v>
      </c>
      <c r="AB1001" s="182">
        <f>[4]SayfaKAY!BA790</f>
        <v>45660.208333333299</v>
      </c>
      <c r="AC1001" s="257">
        <f t="shared" si="666"/>
        <v>292160.00000001281</v>
      </c>
      <c r="AD1001" s="111">
        <f t="shared" si="667"/>
        <v>45660</v>
      </c>
      <c r="AE1001" s="111" t="str">
        <f t="shared" si="668"/>
        <v>05:00</v>
      </c>
      <c r="AF1001" s="235">
        <f>[4]SayfaKAY!BA790</f>
        <v>45660.208333333299</v>
      </c>
      <c r="AG1001" s="179" t="str">
        <f>[4]SayfaKAY!S790</f>
        <v>(III) Farklı Araçlarda Tekrarlayan Arıza</v>
      </c>
      <c r="AH1001" s="178" t="str">
        <f t="shared" si="669"/>
        <v>Bu Arıza Aracın Servise Verilmesine Engel</v>
      </c>
      <c r="AI1001" s="163" t="str">
        <f>[4]SayfaKAY!AV790</f>
        <v/>
      </c>
      <c r="AJ1001" s="164" t="str">
        <f t="shared" si="670"/>
        <v/>
      </c>
      <c r="AK1001" s="164" t="str">
        <f t="shared" si="671"/>
        <v/>
      </c>
      <c r="AL1001" s="112" t="str">
        <f>[4]SayfaKAY!AX790</f>
        <v/>
      </c>
      <c r="AM1001" s="257" cm="1">
        <f t="array" ref="AM1001">IFERROR(IF(AND(P1001&lt;&gt;"D(Arıza Değil)",AH1001="Bu Arıza Aracın Servise Verilmesine Engel Değil"),
IF(Z1001-F1001&gt;0,(AB1001-Y1001)*24*60,
IF(OR(AND(G1001&gt;$AS$1,G1001&lt;$AT$1),AND(G1001&gt;$AU$1,G1001&lt;$AV$1)),
(AF1001-H1001)*24*60,     BH:BH0)),        AN1001),0)</f>
        <v>292160.00000001281</v>
      </c>
      <c r="AN1001" s="257">
        <f t="shared" si="672"/>
        <v>292160.00000001281</v>
      </c>
      <c r="AO1001" s="174" t="str">
        <f>[4]SayfaKAY!AG790</f>
        <v/>
      </c>
      <c r="AP1001" s="174" t="str">
        <f>[4]SayfaKAY!AI790</f>
        <v/>
      </c>
      <c r="AQ1001" s="174" t="str">
        <f>[4]SayfaKAY!AQ790</f>
        <v/>
      </c>
      <c r="AR1001" s="174" t="str">
        <f>[4]SayfaKAY!AH790</f>
        <v/>
      </c>
      <c r="AS1001" s="174" t="str">
        <f>[4]SayfaKAY!AJ790</f>
        <v/>
      </c>
      <c r="AT1001" s="175" t="str">
        <f>[4]SayfaKAY!AM790</f>
        <v/>
      </c>
      <c r="AU1001" s="176" t="str">
        <f>[4]SayfaKAY!AL790</f>
        <v/>
      </c>
      <c r="AV1001" s="176" t="str">
        <f>[4]SayfaKAY!AP790</f>
        <v/>
      </c>
      <c r="AW1001" s="177" t="str">
        <f>[4]SayfaKAY!AT790</f>
        <v/>
      </c>
      <c r="AX1001" s="194" t="str">
        <f t="shared" si="673"/>
        <v/>
      </c>
      <c r="AY1001" s="168"/>
      <c r="AZ1001" s="167"/>
      <c r="BA1001" s="170"/>
      <c r="BB1001" s="171" t="str">
        <f t="shared" si="699"/>
        <v/>
      </c>
      <c r="BC1001" s="114"/>
      <c r="BD1001" s="114"/>
      <c r="BE1001" s="114"/>
      <c r="BF1001" s="114"/>
      <c r="BG1001" s="114"/>
      <c r="BH1001" s="114">
        <f>IFERROR(FRACAS!AN793, "Hata Var")</f>
        <v>62.999999995809048</v>
      </c>
      <c r="BI1001" s="114"/>
      <c r="BJ1001" s="114"/>
      <c r="BK1001" s="105" t="str">
        <f>[4]SayfaKAY!AW790</f>
        <v/>
      </c>
      <c r="BL1001" s="105" t="str">
        <f>[4]SayfaKAY!V790</f>
        <v>DELLNER COUPLERC AB</v>
      </c>
      <c r="BM1001" s="114"/>
      <c r="BN1001" s="171" t="str">
        <f t="shared" si="674"/>
        <v>x yok</v>
      </c>
      <c r="BO1001" s="171" t="str">
        <f t="shared" si="675"/>
        <v>aynı gün giderilen arıza</v>
      </c>
      <c r="BP1001" s="171" t="str">
        <f t="shared" si="676"/>
        <v>Bir günden fazla süren arıza</v>
      </c>
      <c r="BQ1001" s="226">
        <f t="shared" si="677"/>
        <v>291020.00000011059</v>
      </c>
      <c r="BR1001" s="226">
        <f t="shared" si="678"/>
        <v>1139.9999999022111</v>
      </c>
      <c r="BS1001" s="226">
        <f t="shared" si="679"/>
        <v>292160.00000001281</v>
      </c>
      <c r="BT1001" s="114"/>
      <c r="BU1001" s="242"/>
      <c r="BV1001" s="233">
        <f t="shared" si="680"/>
        <v>39</v>
      </c>
      <c r="BW1001" s="226" t="str">
        <f t="shared" si="681"/>
        <v>Evet, çakışma var</v>
      </c>
      <c r="BX1001" s="229"/>
      <c r="BY1001" s="247">
        <f t="shared" si="682"/>
        <v>202.09722222229902</v>
      </c>
      <c r="BZ1001" s="247">
        <f t="shared" si="683"/>
        <v>0.79166666659875773</v>
      </c>
      <c r="CA1001" s="247">
        <f t="shared" si="684"/>
        <v>202.88888888889778</v>
      </c>
      <c r="CB1001" s="213"/>
      <c r="CC1001" s="211"/>
      <c r="CD1001" s="196"/>
      <c r="CE1001" s="213">
        <v>789</v>
      </c>
      <c r="CF1001" s="182">
        <f t="shared" si="685"/>
        <v>45457.319444444402</v>
      </c>
      <c r="CG1001" s="182">
        <f t="shared" si="686"/>
        <v>45660.208333333299</v>
      </c>
      <c r="CH1001" s="196"/>
      <c r="CI1001" s="196"/>
      <c r="CJ1001" s="196"/>
      <c r="CK1001" s="196">
        <f t="shared" si="687"/>
        <v>0.79166666659875773</v>
      </c>
      <c r="CL1001" s="196">
        <f t="shared" si="688"/>
        <v>202.09722222229902</v>
      </c>
      <c r="CM1001" s="196">
        <f t="shared" si="689"/>
        <v>202.88888888889778</v>
      </c>
      <c r="CN1001" s="114"/>
      <c r="CO1001" s="115">
        <f t="shared" si="690"/>
        <v>292160.00000001281</v>
      </c>
      <c r="CP1001" s="116">
        <f t="shared" si="691"/>
        <v>47.499999995925464</v>
      </c>
      <c r="CQ1001" s="117">
        <f t="shared" si="692"/>
        <v>0.31944444440159714</v>
      </c>
      <c r="CR1001" s="117">
        <f t="shared" si="693"/>
        <v>45659.416666666701</v>
      </c>
      <c r="CS1001" s="117">
        <f t="shared" si="694"/>
        <v>45660.208333333299</v>
      </c>
      <c r="CT1001" s="118">
        <f t="shared" si="695"/>
        <v>65749100.000000112</v>
      </c>
      <c r="CU1001" s="118">
        <f t="shared" si="696"/>
        <v>1139.9999999022111</v>
      </c>
      <c r="CV1001" s="118">
        <f t="shared" si="697"/>
        <v>65750240.000000015</v>
      </c>
      <c r="CW1001" s="119">
        <f t="shared" si="698"/>
        <v>0.99998266166024785</v>
      </c>
    </row>
    <row r="1002" spans="1:101" ht="118.5" customHeight="1" x14ac:dyDescent="0.3">
      <c r="A1002" s="160" t="str">
        <f>[4]SayfaKAY!C792</f>
        <v>KAY5+6</v>
      </c>
      <c r="B1002" s="104" t="str">
        <f>[4]SayfaKAY!D792</f>
        <v>3880(9)</v>
      </c>
      <c r="C1002" s="105" t="str">
        <f>[4]SayfaKAY!E792</f>
        <v>MA</v>
      </c>
      <c r="D1002" s="105">
        <f>[4]SayfaKAY!F792</f>
        <v>23100</v>
      </c>
      <c r="E1002" s="106" t="str">
        <f>[4]SayfaKAY!G792</f>
        <v>BOZ-KAY5+6-FF-779</v>
      </c>
      <c r="F1002" s="193">
        <f t="shared" si="659"/>
        <v>45457</v>
      </c>
      <c r="G1002" s="135">
        <f t="shared" si="660"/>
        <v>0.31944444440159714</v>
      </c>
      <c r="H1002" s="235">
        <f>[4]SayfaKAY!H792</f>
        <v>45457.319444444402</v>
      </c>
      <c r="I1002" s="104" t="str">
        <f>[4]SayfaKAY!I792</f>
        <v>Hat/Line</v>
      </c>
      <c r="J1002" s="103" t="str">
        <f>IF([4]SayfaKAY!J792="","",IF([4]SayfaKAY!J792="Müşteri","Notified by Customer","Notified by Bozankaya"))</f>
        <v>Notified by Customer</v>
      </c>
      <c r="K1002" s="103" t="e">
        <f>VLOOKUP([4]SayfaKAY!L792,#REF!,2,FALSE)</f>
        <v>#REF!</v>
      </c>
      <c r="L1002" s="165" t="str">
        <f>[4]SayfaKAY!X792</f>
        <v/>
      </c>
      <c r="M1002" s="107" t="str">
        <f t="shared" si="661"/>
        <v>KAY5+6-BOZ-KAY5+6-FF-779</v>
      </c>
      <c r="N1002" s="105" t="str">
        <f>[4]SayfaKAY!M792</f>
        <v>A BAŞ KUPLAJ ASANSÖRÜ ARIZALI</v>
      </c>
      <c r="O1002" s="166" t="str">
        <f>[4]SayfaKAY!P792</f>
        <v>D-Arıza değil</v>
      </c>
      <c r="P1002" s="166" t="str">
        <f>[4]SayfaKAY!Q792</f>
        <v>B(Servisten çekmeye etki eden arıza)</v>
      </c>
      <c r="Q1002" s="166" t="str">
        <f>[4]SayfaKAY!R792</f>
        <v>N.A(Yaralanma yok)</v>
      </c>
      <c r="R1002" s="132" t="str" cm="1">
        <f t="array" ref="R1002">IF([4]SayfaKAY!U792="","",_xlfn.IFS([4]SayfaKAY!U792="Bozankaya","Bozankaya",[4]SayfaKAY!U792="Müşteri","Customer",[4]SayfaKAY!U792="Tedarikçi","Equipment Supplier"))</f>
        <v>Equipment Supplier</v>
      </c>
      <c r="S1002" s="204" t="str">
        <f>[4]SayfaKAY!N792</f>
        <v>KUPLÖR YAKALA-BIRAK REVİZYONU YAPILDI</v>
      </c>
      <c r="T1002" s="133" t="str">
        <f>[4]SayfaKAY!AD792</f>
        <v>Ekipman yenisi ile değiştirildi</v>
      </c>
      <c r="U1002" s="132" t="str">
        <f>[4]SayfaKAY!W792</f>
        <v/>
      </c>
      <c r="V1002" s="108" t="str">
        <f>[4]SayfaKAY!AZ792</f>
        <v/>
      </c>
      <c r="W1002" s="136">
        <f t="shared" si="662"/>
        <v>45659</v>
      </c>
      <c r="X1002" s="137" t="str">
        <f t="shared" si="663"/>
        <v>05:00</v>
      </c>
      <c r="Y1002" s="235">
        <f>[4]SayfaKAY!AE792</f>
        <v>45659.208333333299</v>
      </c>
      <c r="Z1002" s="109">
        <f t="shared" si="664"/>
        <v>45659</v>
      </c>
      <c r="AA1002" s="110" t="str">
        <f t="shared" si="665"/>
        <v>21:00</v>
      </c>
      <c r="AB1002" s="182">
        <f>[4]SayfaKAY!BA792</f>
        <v>45659.875</v>
      </c>
      <c r="AC1002" s="257">
        <f t="shared" si="666"/>
        <v>291680.0000000617</v>
      </c>
      <c r="AD1002" s="111">
        <f t="shared" si="667"/>
        <v>45659</v>
      </c>
      <c r="AE1002" s="111" t="str">
        <f t="shared" si="668"/>
        <v>21:00</v>
      </c>
      <c r="AF1002" s="235">
        <f>[4]SayfaKAY!BA792</f>
        <v>45659.875</v>
      </c>
      <c r="AG1002" s="179" t="str">
        <f>[4]SayfaKAY!S792</f>
        <v>(III) Farklı Araçlarda Tekrarlayan Arıza</v>
      </c>
      <c r="AH1002" s="178" t="str">
        <f t="shared" si="669"/>
        <v>Bu Arıza Aracın Servise Verilmesine Engel</v>
      </c>
      <c r="AI1002" s="163" t="str">
        <f>[4]SayfaKAY!AV792</f>
        <v/>
      </c>
      <c r="AJ1002" s="164" t="str">
        <f t="shared" si="670"/>
        <v/>
      </c>
      <c r="AK1002" s="164" t="str">
        <f t="shared" si="671"/>
        <v/>
      </c>
      <c r="AL1002" s="112" t="str">
        <f>[4]SayfaKAY!AX792</f>
        <v/>
      </c>
      <c r="AM1002" s="257" cm="1">
        <f t="array" ref="AM1002">IFERROR(IF(AND(P1002&lt;&gt;"D(Arıza Değil)",AH1002="Bu Arıza Aracın Servise Verilmesine Engel Değil"),
IF(Z1002-F1002&gt;0,(AB1002-Y1002)*24*60,
IF(OR(AND(G1002&gt;$AS$1,G1002&lt;$AT$1),AND(G1002&gt;$AU$1,G1002&lt;$AV$1)),
(AF1002-H1002)*24*60,     BH:BH0)),        AN1002),0)</f>
        <v>291680.0000000617</v>
      </c>
      <c r="AN1002" s="257">
        <f t="shared" si="672"/>
        <v>291680.0000000617</v>
      </c>
      <c r="AO1002" s="174" t="str">
        <f>[4]SayfaKAY!AG792</f>
        <v/>
      </c>
      <c r="AP1002" s="174" t="str">
        <f>[4]SayfaKAY!AI792</f>
        <v/>
      </c>
      <c r="AQ1002" s="174" t="str">
        <f>[4]SayfaKAY!AQ792</f>
        <v/>
      </c>
      <c r="AR1002" s="174" t="str">
        <f>[4]SayfaKAY!AH792</f>
        <v/>
      </c>
      <c r="AS1002" s="174" t="str">
        <f>[4]SayfaKAY!AJ792</f>
        <v/>
      </c>
      <c r="AT1002" s="175" t="str">
        <f>[4]SayfaKAY!AM792</f>
        <v/>
      </c>
      <c r="AU1002" s="176" t="str">
        <f>[4]SayfaKAY!AL792</f>
        <v/>
      </c>
      <c r="AV1002" s="176" t="str">
        <f>[4]SayfaKAY!AP792</f>
        <v/>
      </c>
      <c r="AW1002" s="177" t="str">
        <f>[4]SayfaKAY!AT792</f>
        <v/>
      </c>
      <c r="AX1002" s="194" t="str">
        <f t="shared" si="673"/>
        <v/>
      </c>
      <c r="AY1002" s="168"/>
      <c r="AZ1002" s="167"/>
      <c r="BA1002" s="113"/>
      <c r="BB1002" s="171" t="str">
        <f t="shared" si="699"/>
        <v/>
      </c>
      <c r="BC1002" s="114"/>
      <c r="BD1002" s="114"/>
      <c r="BE1002" s="114"/>
      <c r="BF1002" s="114"/>
      <c r="BG1002" s="114"/>
      <c r="BH1002" s="114">
        <f>IFERROR(FRACAS!AN795, "Hata Var")</f>
        <v>248.00000011688098</v>
      </c>
      <c r="BI1002" s="114"/>
      <c r="BJ1002" s="114"/>
      <c r="BK1002" s="105" t="str">
        <f>[4]SayfaKAY!AW792</f>
        <v/>
      </c>
      <c r="BL1002" s="105" t="str">
        <f>[4]SayfaKAY!V792</f>
        <v>DELLNER COUPLERC AB</v>
      </c>
      <c r="BM1002" s="114"/>
      <c r="BN1002" s="171" t="str">
        <f t="shared" si="674"/>
        <v>x yok</v>
      </c>
      <c r="BO1002" s="171" t="str">
        <f t="shared" si="675"/>
        <v>aynı gün giderilen arıza</v>
      </c>
      <c r="BP1002" s="171" t="str">
        <f t="shared" si="676"/>
        <v>Bir günden fazla süren arıza</v>
      </c>
      <c r="BQ1002" s="226">
        <f t="shared" si="677"/>
        <v>290720.00000001281</v>
      </c>
      <c r="BR1002" s="226">
        <f t="shared" si="678"/>
        <v>960.00000004889444</v>
      </c>
      <c r="BS1002" s="226">
        <f t="shared" si="679"/>
        <v>291680.0000000617</v>
      </c>
      <c r="BT1002" s="114"/>
      <c r="BU1002" s="242"/>
      <c r="BV1002" s="233">
        <f t="shared" si="680"/>
        <v>32</v>
      </c>
      <c r="BW1002" s="226" t="str">
        <f t="shared" si="681"/>
        <v>Evet, çakışma var</v>
      </c>
      <c r="BX1002" s="229"/>
      <c r="BY1002" s="247">
        <f t="shared" si="682"/>
        <v>201.88888888889778</v>
      </c>
      <c r="BZ1002" s="247">
        <f t="shared" si="683"/>
        <v>0.66666666670062114</v>
      </c>
      <c r="CA1002" s="247">
        <f t="shared" si="684"/>
        <v>202.5555555555984</v>
      </c>
      <c r="CB1002" s="213"/>
      <c r="CC1002" s="211"/>
      <c r="CD1002" s="196"/>
      <c r="CE1002" s="213">
        <v>791</v>
      </c>
      <c r="CF1002" s="182">
        <f t="shared" si="685"/>
        <v>45457.319444444402</v>
      </c>
      <c r="CG1002" s="182">
        <f t="shared" si="686"/>
        <v>45659.875</v>
      </c>
      <c r="CH1002" s="196"/>
      <c r="CI1002" s="196"/>
      <c r="CJ1002" s="196"/>
      <c r="CK1002" s="196">
        <f t="shared" si="687"/>
        <v>0.66666666670062114</v>
      </c>
      <c r="CL1002" s="196">
        <f t="shared" si="688"/>
        <v>201.88888888889778</v>
      </c>
      <c r="CM1002" s="196">
        <f t="shared" si="689"/>
        <v>202.5555555555984</v>
      </c>
      <c r="CN1002" s="114"/>
      <c r="CO1002" s="115">
        <f t="shared" si="690"/>
        <v>291680.0000000617</v>
      </c>
      <c r="CP1002" s="116">
        <f t="shared" si="691"/>
        <v>40.000000002037268</v>
      </c>
      <c r="CQ1002" s="117">
        <f t="shared" si="692"/>
        <v>0.31944444440159714</v>
      </c>
      <c r="CR1002" s="117">
        <f t="shared" si="693"/>
        <v>45659.208333333299</v>
      </c>
      <c r="CS1002" s="117">
        <f t="shared" si="694"/>
        <v>45659.875</v>
      </c>
      <c r="CT1002" s="118">
        <f t="shared" si="695"/>
        <v>65748800.000000015</v>
      </c>
      <c r="CU1002" s="118">
        <f t="shared" si="696"/>
        <v>960.00000004889444</v>
      </c>
      <c r="CV1002" s="118">
        <f t="shared" si="697"/>
        <v>65749760.00000006</v>
      </c>
      <c r="CW1002" s="119">
        <f t="shared" si="698"/>
        <v>0.99998539918624729</v>
      </c>
    </row>
    <row r="1003" spans="1:101" ht="118.5" customHeight="1" x14ac:dyDescent="0.3">
      <c r="A1003" s="104" t="str">
        <f>[4]SayfaKAY!C793</f>
        <v>KAY5+6</v>
      </c>
      <c r="B1003" s="104" t="str">
        <f>[4]SayfaKAY!D793</f>
        <v>3881(10)</v>
      </c>
      <c r="C1003" s="105" t="str">
        <f>[4]SayfaKAY!E793</f>
        <v>MB</v>
      </c>
      <c r="D1003" s="105">
        <f>[4]SayfaKAY!F793</f>
        <v>16550</v>
      </c>
      <c r="E1003" s="106" t="str">
        <f>[4]SayfaKAY!G793</f>
        <v>BOZ-KAY5+6-FF-780</v>
      </c>
      <c r="F1003" s="193">
        <f t="shared" si="659"/>
        <v>45457</v>
      </c>
      <c r="G1003" s="135">
        <f t="shared" si="660"/>
        <v>0.32083333330228925</v>
      </c>
      <c r="H1003" s="235">
        <f>[4]SayfaKAY!H793</f>
        <v>45457.320833333302</v>
      </c>
      <c r="I1003" s="104" t="str">
        <f>[4]SayfaKAY!I793</f>
        <v>Hat/Line</v>
      </c>
      <c r="J1003" s="103" t="str">
        <f>IF([4]SayfaKAY!J793="","",IF([4]SayfaKAY!J793="Müşteri","Notified by Customer","Notified by Bozankaya"))</f>
        <v>Notified by Customer</v>
      </c>
      <c r="K1003" s="103" t="e">
        <f>VLOOKUP([4]SayfaKAY!L793,#REF!,2,FALSE)</f>
        <v>#REF!</v>
      </c>
      <c r="L1003" s="165" t="str">
        <f>[4]SayfaKAY!X793</f>
        <v/>
      </c>
      <c r="M1003" s="107" t="str">
        <f t="shared" si="661"/>
        <v>KAY5+6-BOZ-KAY5+6-FF-780</v>
      </c>
      <c r="N1003" s="105" t="str">
        <f>[4]SayfaKAY!M793</f>
        <v>B BAŞ KUPAJ ASANSÖRÜ ARIZALI</v>
      </c>
      <c r="O1003" s="166" t="str">
        <f>[4]SayfaKAY!P793</f>
        <v>D-Arıza değil</v>
      </c>
      <c r="P1003" s="166" t="str">
        <f>[4]SayfaKAY!Q793</f>
        <v>B(Servisten çekmeye etki eden arıza)</v>
      </c>
      <c r="Q1003" s="166" t="str">
        <f>[4]SayfaKAY!R793</f>
        <v>N.A(Yaralanma yok)</v>
      </c>
      <c r="R1003" s="132" t="str" cm="1">
        <f t="array" ref="R1003">IF([4]SayfaKAY!U793="","",_xlfn.IFS([4]SayfaKAY!U793="Bozankaya","Bozankaya",[4]SayfaKAY!U793="Müşteri","Customer",[4]SayfaKAY!U793="Tedarikçi","Equipment Supplier"))</f>
        <v>Equipment Supplier</v>
      </c>
      <c r="S1003" s="204" t="str">
        <f>[4]SayfaKAY!N793</f>
        <v>KUPLÖR YAKALA-BIRAK REVİZYONU YAPILDI</v>
      </c>
      <c r="T1003" s="133" t="str">
        <f>[4]SayfaKAY!AD793</f>
        <v>Ekipman yenisi ile değiştirildi</v>
      </c>
      <c r="U1003" s="132" t="str">
        <f>[4]SayfaKAY!W793</f>
        <v/>
      </c>
      <c r="V1003" s="108" t="str">
        <f>[4]SayfaKAY!AZ793</f>
        <v/>
      </c>
      <c r="W1003" s="136">
        <f t="shared" si="662"/>
        <v>45659</v>
      </c>
      <c r="X1003" s="137" t="str">
        <f t="shared" si="663"/>
        <v>07:00</v>
      </c>
      <c r="Y1003" s="235">
        <f>[4]SayfaKAY!AE793</f>
        <v>45659.291666666701</v>
      </c>
      <c r="Z1003" s="109">
        <f t="shared" si="664"/>
        <v>45660</v>
      </c>
      <c r="AA1003" s="110" t="str">
        <f t="shared" si="665"/>
        <v>05:00</v>
      </c>
      <c r="AB1003" s="182">
        <f>[4]SayfaKAY!BA793</f>
        <v>45660.208333333299</v>
      </c>
      <c r="AC1003" s="257">
        <f t="shared" si="666"/>
        <v>292157.99999999581</v>
      </c>
      <c r="AD1003" s="111">
        <f t="shared" si="667"/>
        <v>45660</v>
      </c>
      <c r="AE1003" s="111" t="str">
        <f t="shared" si="668"/>
        <v>05:00</v>
      </c>
      <c r="AF1003" s="235">
        <f>[4]SayfaKAY!BA793</f>
        <v>45660.208333333299</v>
      </c>
      <c r="AG1003" s="179" t="str">
        <f>[4]SayfaKAY!S793</f>
        <v>(III) Farklı Araçlarda Tekrarlayan Arıza</v>
      </c>
      <c r="AH1003" s="178" t="str">
        <f t="shared" si="669"/>
        <v>Bu Arıza Aracın Servise Verilmesine Engel</v>
      </c>
      <c r="AI1003" s="163" t="str">
        <f>[4]SayfaKAY!AV793</f>
        <v/>
      </c>
      <c r="AJ1003" s="164" t="str">
        <f t="shared" si="670"/>
        <v/>
      </c>
      <c r="AK1003" s="164" t="str">
        <f t="shared" si="671"/>
        <v/>
      </c>
      <c r="AL1003" s="112" t="str">
        <f>[4]SayfaKAY!AX793</f>
        <v/>
      </c>
      <c r="AM1003" s="257" cm="1">
        <f t="array" ref="AM1003">IFERROR(IF(AND(P1003&lt;&gt;"D(Arıza Değil)",AH1003="Bu Arıza Aracın Servise Verilmesine Engel Değil"),
IF(Z1003-F1003&gt;0,(AB1003-Y1003)*24*60,
IF(OR(AND(G1003&gt;$AS$1,G1003&lt;$AT$1),AND(G1003&gt;$AU$1,G1003&lt;$AV$1)),
(AF1003-H1003)*24*60,     BH:BH0)),        AN1003),0)</f>
        <v>292157.99999999581</v>
      </c>
      <c r="AN1003" s="257">
        <f t="shared" si="672"/>
        <v>292157.99999999581</v>
      </c>
      <c r="AO1003" s="174" t="str">
        <f>[4]SayfaKAY!AG793</f>
        <v/>
      </c>
      <c r="AP1003" s="174" t="str">
        <f>[4]SayfaKAY!AI793</f>
        <v/>
      </c>
      <c r="AQ1003" s="174" t="str">
        <f>[4]SayfaKAY!AQ793</f>
        <v/>
      </c>
      <c r="AR1003" s="174" t="str">
        <f>[4]SayfaKAY!AH793</f>
        <v/>
      </c>
      <c r="AS1003" s="174" t="str">
        <f>[4]SayfaKAY!AJ793</f>
        <v/>
      </c>
      <c r="AT1003" s="175" t="str">
        <f>[4]SayfaKAY!AM793</f>
        <v/>
      </c>
      <c r="AU1003" s="176" t="str">
        <f>[4]SayfaKAY!AL793</f>
        <v/>
      </c>
      <c r="AV1003" s="176" t="str">
        <f>[4]SayfaKAY!AP793</f>
        <v/>
      </c>
      <c r="AW1003" s="177" t="str">
        <f>[4]SayfaKAY!AT793</f>
        <v/>
      </c>
      <c r="AX1003" s="194" t="str">
        <f t="shared" si="673"/>
        <v/>
      </c>
      <c r="AY1003" s="168"/>
      <c r="AZ1003" s="167"/>
      <c r="BA1003" s="170"/>
      <c r="BB1003" s="171" t="str">
        <f t="shared" si="699"/>
        <v/>
      </c>
      <c r="BC1003" s="114"/>
      <c r="BD1003" s="114"/>
      <c r="BE1003" s="114"/>
      <c r="BF1003" s="114"/>
      <c r="BG1003" s="114"/>
      <c r="BH1003" s="114">
        <f>IFERROR(FRACAS!AN796, "Hata Var")</f>
        <v>113.00000011688098</v>
      </c>
      <c r="BI1003" s="114"/>
      <c r="BJ1003" s="114"/>
      <c r="BK1003" s="105" t="str">
        <f>[4]SayfaKAY!AW793</f>
        <v/>
      </c>
      <c r="BL1003" s="105" t="str">
        <f>[4]SayfaKAY!V793</f>
        <v>DELLNER COUPLERC AB</v>
      </c>
      <c r="BM1003" s="114"/>
      <c r="BN1003" s="171" t="str">
        <f t="shared" si="674"/>
        <v>x yok</v>
      </c>
      <c r="BO1003" s="171" t="str">
        <f t="shared" si="675"/>
        <v>aynı gün giderilen arıza</v>
      </c>
      <c r="BP1003" s="171" t="str">
        <f t="shared" si="676"/>
        <v>Bir günden fazla süren arıza</v>
      </c>
      <c r="BQ1003" s="226">
        <f t="shared" si="677"/>
        <v>290838.0000000936</v>
      </c>
      <c r="BR1003" s="226">
        <f t="shared" si="678"/>
        <v>1319.9999999022111</v>
      </c>
      <c r="BS1003" s="226">
        <f t="shared" si="679"/>
        <v>292157.99999999581</v>
      </c>
      <c r="BT1003" s="114"/>
      <c r="BU1003" s="242"/>
      <c r="BV1003" s="233">
        <f t="shared" si="680"/>
        <v>31</v>
      </c>
      <c r="BW1003" s="226" t="str">
        <f t="shared" si="681"/>
        <v>Evet, çakışma var</v>
      </c>
      <c r="BX1003" s="229"/>
      <c r="BY1003" s="247">
        <f t="shared" si="682"/>
        <v>201.97083333339833</v>
      </c>
      <c r="BZ1003" s="247">
        <f t="shared" si="683"/>
        <v>0.91666666659875773</v>
      </c>
      <c r="CA1003" s="247">
        <f t="shared" si="684"/>
        <v>202.88749999999709</v>
      </c>
      <c r="CB1003" s="213"/>
      <c r="CC1003" s="211"/>
      <c r="CD1003" s="196"/>
      <c r="CE1003" s="213">
        <v>792</v>
      </c>
      <c r="CF1003" s="182">
        <f t="shared" si="685"/>
        <v>45457.320833333302</v>
      </c>
      <c r="CG1003" s="182">
        <f t="shared" si="686"/>
        <v>45660.208333333299</v>
      </c>
      <c r="CH1003" s="196"/>
      <c r="CI1003" s="196"/>
      <c r="CJ1003" s="196"/>
      <c r="CK1003" s="196">
        <f t="shared" si="687"/>
        <v>0.91666666659875773</v>
      </c>
      <c r="CL1003" s="196">
        <f t="shared" si="688"/>
        <v>201.97083333339833</v>
      </c>
      <c r="CM1003" s="196">
        <f t="shared" si="689"/>
        <v>202.88749999999709</v>
      </c>
      <c r="CN1003" s="114"/>
      <c r="CO1003" s="115">
        <f t="shared" si="690"/>
        <v>292157.99999999581</v>
      </c>
      <c r="CP1003" s="116">
        <f t="shared" si="691"/>
        <v>54.999999995925464</v>
      </c>
      <c r="CQ1003" s="117">
        <f t="shared" si="692"/>
        <v>0.32083333330228925</v>
      </c>
      <c r="CR1003" s="117">
        <f t="shared" si="693"/>
        <v>45659.291666666701</v>
      </c>
      <c r="CS1003" s="117">
        <f t="shared" si="694"/>
        <v>45660.208333333299</v>
      </c>
      <c r="CT1003" s="118">
        <f t="shared" si="695"/>
        <v>65748918.000000097</v>
      </c>
      <c r="CU1003" s="118">
        <f t="shared" si="696"/>
        <v>1319.9999999022111</v>
      </c>
      <c r="CV1003" s="118">
        <f t="shared" si="697"/>
        <v>65750237.999999993</v>
      </c>
      <c r="CW1003" s="119">
        <f t="shared" si="698"/>
        <v>0.99997992402704461</v>
      </c>
    </row>
    <row r="1004" spans="1:101" ht="118.5" customHeight="1" x14ac:dyDescent="0.3">
      <c r="A1004" s="160" t="str">
        <f>[4]SayfaKAY!C205</f>
        <v>KAY5+6</v>
      </c>
      <c r="B1004" s="104" t="str">
        <f>[4]SayfaKAY!D205</f>
        <v>3880(9)</v>
      </c>
      <c r="C1004" s="105" t="str">
        <f>[4]SayfaKAY!E205</f>
        <v>MA</v>
      </c>
      <c r="D1004" s="105">
        <f>[4]SayfaKAY!F205</f>
        <v>23341</v>
      </c>
      <c r="E1004" s="106" t="str">
        <f>[4]SayfaKAY!G205</f>
        <v>BOZ-KAY5+6-FF-204</v>
      </c>
      <c r="F1004" s="134">
        <f t="shared" si="659"/>
        <v>45456</v>
      </c>
      <c r="G1004" s="135">
        <f t="shared" si="660"/>
        <v>0.97638888889923692</v>
      </c>
      <c r="H1004" s="235">
        <f>[4]SayfaKAY!H205</f>
        <v>45456.976388888899</v>
      </c>
      <c r="I1004" s="104" t="str">
        <f>[4]SayfaKAY!I205</f>
        <v>Depo/Depot</v>
      </c>
      <c r="J1004" s="103" t="str">
        <f>IF([4]SayfaKAY!J205="","",IF([4]SayfaKAY!J205="Müşteri","Notified by Customer","Notified by Bozankaya"))</f>
        <v>Notified by Customer</v>
      </c>
      <c r="K1004" s="103" t="e">
        <f>VLOOKUP([4]SayfaKAY!L205,#REF!,2,FALSE)</f>
        <v>#REF!</v>
      </c>
      <c r="L1004" s="165" t="str">
        <f>[4]SayfaKAY!X205</f>
        <v>KORMAS ELEKTRİKLİ MOTOR SAN. VE TİC</v>
      </c>
      <c r="M1004" s="107" t="str">
        <f t="shared" si="661"/>
        <v>KAY5+6-BOZ-KAY5+6-FF-204</v>
      </c>
      <c r="N1004" s="105" t="str">
        <f>[4]SayfaKAY!M205</f>
        <v>2 VE 11 NUMARALI KAPI ÜSTLERİNDE SU SIZINTI İZLERİNE RASTLANMIŞTIR.</v>
      </c>
      <c r="O1004" s="166" t="str">
        <f>[4]SayfaKAY!P205</f>
        <v>C-Uyarı, sürüş devamlılığı</v>
      </c>
      <c r="P1004" s="166" t="str">
        <f>[4]SayfaKAY!Q205</f>
        <v>B(Servisten çekmeye etki eden arıza)</v>
      </c>
      <c r="Q1004" s="166" t="str">
        <f>[4]SayfaKAY!R205</f>
        <v>N.A(Yaralanma yok)</v>
      </c>
      <c r="R1004" s="132" t="str" cm="1">
        <f t="array" ref="R1004">IF([4]SayfaKAY!U205="","",_xlfn.IFS([4]SayfaKAY!U205="Bozankaya","Bozankaya",[4]SayfaKAY!U205="Müşteri","Customer",[4]SayfaKAY!U205="Tedarikçi","Equipment Supplier"))</f>
        <v>Bozankaya</v>
      </c>
      <c r="S1004" s="204" t="str">
        <f>[4]SayfaKAY!N205</f>
        <v>ELEKTRİK KABİNET ÜZERİNDE BULUNAN TURBO  FANLARIN ETRAFINA SİKA UYGULAMASI YAPILDI.</v>
      </c>
      <c r="T1004" s="133" t="str">
        <f>[4]SayfaKAY!AD205</f>
        <v>*Ekipman değiştirilecek</v>
      </c>
      <c r="U1004" s="132" t="str">
        <f>[4]SayfaKAY!W205</f>
        <v>Evet</v>
      </c>
      <c r="V1004" s="108">
        <f>[4]SayfaKAY!AZ205</f>
        <v>1</v>
      </c>
      <c r="W1004" s="136">
        <f t="shared" si="662"/>
        <v>45457</v>
      </c>
      <c r="X1004" s="137" t="str">
        <f t="shared" si="663"/>
        <v>05:00</v>
      </c>
      <c r="Y1004" s="235">
        <f>[4]SayfaKAY!AE205</f>
        <v>45457.208333333299</v>
      </c>
      <c r="Z1004" s="109">
        <f t="shared" si="664"/>
        <v>45457</v>
      </c>
      <c r="AA1004" s="110" t="str">
        <f t="shared" si="665"/>
        <v>07:00</v>
      </c>
      <c r="AB1004" s="182">
        <f>[4]SayfaKAY!BA205</f>
        <v>45457.291666666701</v>
      </c>
      <c r="AC1004" s="257">
        <f t="shared" si="666"/>
        <v>454.00000003399327</v>
      </c>
      <c r="AD1004" s="111">
        <f t="shared" si="667"/>
        <v>45457</v>
      </c>
      <c r="AE1004" s="111" t="str">
        <f t="shared" si="668"/>
        <v>07:00</v>
      </c>
      <c r="AF1004" s="235">
        <f>[4]SayfaKAY!BA205</f>
        <v>45457.291666666701</v>
      </c>
      <c r="AG1004" s="179" t="str">
        <f>[4]SayfaKAY!S205</f>
        <v>(II) Aynı Araçta Tekrarlayan Arıza</v>
      </c>
      <c r="AH1004" s="178" t="str">
        <f t="shared" si="669"/>
        <v>Bu Arıza Aracın Servise Verilmesine Engel</v>
      </c>
      <c r="AI1004" s="163" t="str">
        <f>[4]SayfaKAY!AV205</f>
        <v/>
      </c>
      <c r="AJ1004" s="164" t="str">
        <f t="shared" si="670"/>
        <v/>
      </c>
      <c r="AK1004" s="164" t="str">
        <f t="shared" si="671"/>
        <v/>
      </c>
      <c r="AL1004" s="112" t="str">
        <f>[4]SayfaKAY!AX205</f>
        <v/>
      </c>
      <c r="AM1004" s="257" cm="1">
        <f t="array" ref="AM1004">IFERROR(IF(AND(P1004&lt;&gt;"D(Arıza Değil)",AH1004="Bu Arıza Aracın Servise Verilmesine Engel Değil"),
IF(Z1004-F1004&gt;0,(AB1004-Y1004)*24*60,
IF(OR(AND(G1004&gt;$AS$1,G1004&lt;$AT$1),AND(G1004&gt;$AU$1,G1004&lt;$AV$1)),
(AF1004-H1004)*24*60,     BH:BH0)),        AN1004),0)</f>
        <v>454.00000003399327</v>
      </c>
      <c r="AN1004" s="257">
        <f t="shared" si="672"/>
        <v>454.00000003399327</v>
      </c>
      <c r="AO1004" s="174" t="str">
        <f>[4]SayfaKAY!AG205</f>
        <v>Bozankaya</v>
      </c>
      <c r="AP1004" s="174" t="str">
        <f>[4]SayfaKAY!AI205</f>
        <v>H200-7001</v>
      </c>
      <c r="AQ1004" s="174" t="str">
        <f>[4]SayfaKAY!AQ205</f>
        <v/>
      </c>
      <c r="AR1004" s="174" t="str">
        <f>[4]SayfaKAY!AH205</f>
        <v>TURBO HAVALANDIRMA</v>
      </c>
      <c r="AS1004" s="174">
        <f>[4]SayfaKAY!AJ205</f>
        <v>1</v>
      </c>
      <c r="AT1004" s="175" t="str">
        <f>[4]SayfaKAY!AM205</f>
        <v/>
      </c>
      <c r="AU1004" s="176" t="str">
        <f>[4]SayfaKAY!AL205</f>
        <v/>
      </c>
      <c r="AV1004" s="176" t="str">
        <f>[4]SayfaKAY!AP205</f>
        <v/>
      </c>
      <c r="AW1004" s="177" t="str">
        <f>[4]SayfaKAY!AT205</f>
        <v/>
      </c>
      <c r="AX1004" s="194">
        <f t="shared" si="673"/>
        <v>4994.000000373926</v>
      </c>
      <c r="AY1004" s="168"/>
      <c r="AZ1004" s="167"/>
      <c r="BA1004" s="113"/>
      <c r="BB1004" s="171" t="str">
        <f t="shared" si="699"/>
        <v/>
      </c>
      <c r="BC1004" s="114"/>
      <c r="BD1004" s="114"/>
      <c r="BE1004" s="114"/>
      <c r="BF1004" s="114"/>
      <c r="BG1004" s="114"/>
      <c r="BH1004" s="114" t="str">
        <f>IFERROR(FRACAS!AN208, "Hata Var")</f>
        <v/>
      </c>
      <c r="BI1004" s="114"/>
      <c r="BJ1004" s="114"/>
      <c r="BK1004" s="105" t="str">
        <f>[4]SayfaKAY!AW205</f>
        <v/>
      </c>
      <c r="BL1004" s="105" t="str">
        <f>[4]SayfaKAY!V205</f>
        <v>Üretim</v>
      </c>
      <c r="BM1004" s="114"/>
      <c r="BN1004" s="171" t="str">
        <f t="shared" si="674"/>
        <v>x yok</v>
      </c>
      <c r="BO1004" s="171" t="b">
        <f t="shared" si="675"/>
        <v>0</v>
      </c>
      <c r="BP1004" s="171" t="str">
        <f t="shared" si="676"/>
        <v>Bir günden fazla süren arıza</v>
      </c>
      <c r="BQ1004" s="226">
        <f t="shared" si="677"/>
        <v>333.9999999362044</v>
      </c>
      <c r="BR1004" s="226">
        <f t="shared" si="678"/>
        <v>120.00000009778887</v>
      </c>
      <c r="BS1004" s="226">
        <f t="shared" si="679"/>
        <v>454.00000003399327</v>
      </c>
      <c r="BT1004" s="114"/>
      <c r="BU1004" s="242"/>
      <c r="BV1004" s="233">
        <f t="shared" si="680"/>
        <v>9</v>
      </c>
      <c r="BW1004" s="226" t="str">
        <f t="shared" si="681"/>
        <v>Evet, çakışma var</v>
      </c>
      <c r="BX1004" s="229"/>
      <c r="BY1004" s="247">
        <f t="shared" si="682"/>
        <v>0.23194444440014195</v>
      </c>
      <c r="BZ1004" s="247">
        <f t="shared" si="683"/>
        <v>8.3333333401242271E-2</v>
      </c>
      <c r="CA1004" s="247">
        <f t="shared" si="684"/>
        <v>0.31527777780138422</v>
      </c>
      <c r="CB1004" s="213"/>
      <c r="CC1004" s="211"/>
      <c r="CD1004" s="196"/>
      <c r="CE1004" s="213">
        <v>204</v>
      </c>
      <c r="CF1004" s="182">
        <f t="shared" si="685"/>
        <v>45456.976388888899</v>
      </c>
      <c r="CG1004" s="182">
        <f t="shared" si="686"/>
        <v>45457.291666666701</v>
      </c>
      <c r="CH1004" s="196"/>
      <c r="CI1004" s="196"/>
      <c r="CJ1004" s="196"/>
      <c r="CK1004" s="196">
        <f t="shared" si="687"/>
        <v>8.3333333401242271E-2</v>
      </c>
      <c r="CL1004" s="196">
        <f t="shared" si="688"/>
        <v>0.23194444440014195</v>
      </c>
      <c r="CM1004" s="196">
        <f t="shared" si="689"/>
        <v>0.31527777780138422</v>
      </c>
      <c r="CN1004" s="114"/>
      <c r="CO1004" s="115">
        <f t="shared" si="690"/>
        <v>454.00000003399327</v>
      </c>
      <c r="CP1004" s="116">
        <f t="shared" si="691"/>
        <v>5.0000000040745363</v>
      </c>
      <c r="CQ1004" s="117">
        <f t="shared" si="692"/>
        <v>0.97638888889923692</v>
      </c>
      <c r="CR1004" s="117">
        <f t="shared" si="693"/>
        <v>45457.208333333299</v>
      </c>
      <c r="CS1004" s="117">
        <f t="shared" si="694"/>
        <v>45457.291666666701</v>
      </c>
      <c r="CT1004" s="118">
        <f t="shared" si="695"/>
        <v>65456973.999999933</v>
      </c>
      <c r="CU1004" s="118">
        <f t="shared" si="696"/>
        <v>120.00000009778887</v>
      </c>
      <c r="CV1004" s="118">
        <f t="shared" si="697"/>
        <v>65457094.000000037</v>
      </c>
      <c r="CW1004" s="119">
        <f t="shared" si="698"/>
        <v>0.9999981667380452</v>
      </c>
    </row>
    <row r="1005" spans="1:101" ht="118.5" customHeight="1" x14ac:dyDescent="0.3">
      <c r="A1005" s="104" t="str">
        <f>[4]SayfaKAY!C341</f>
        <v>KAY5+6</v>
      </c>
      <c r="B1005" s="104" t="str">
        <f>[4]SayfaKAY!D341</f>
        <v>3880(9)</v>
      </c>
      <c r="C1005" s="105" t="str">
        <f>[4]SayfaKAY!E341</f>
        <v>MB</v>
      </c>
      <c r="D1005" s="105">
        <f>[4]SayfaKAY!F341</f>
        <v>23841</v>
      </c>
      <c r="E1005" s="106" t="str">
        <f>[4]SayfaKAY!G341</f>
        <v>BOZ-KAY5+6-FF-340</v>
      </c>
      <c r="F1005" s="134">
        <f t="shared" si="659"/>
        <v>45456</v>
      </c>
      <c r="G1005" s="135">
        <f t="shared" si="660"/>
        <v>0.9638888889021473</v>
      </c>
      <c r="H1005" s="235">
        <f>[4]SayfaKAY!H341</f>
        <v>45456.963888888902</v>
      </c>
      <c r="I1005" s="104" t="str">
        <f>[4]SayfaKAY!I341</f>
        <v>Hat/Line</v>
      </c>
      <c r="J1005" s="103" t="str">
        <f>IF([4]SayfaKAY!J341="","",IF([4]SayfaKAY!J341="Müşteri","Notified by Customer","Notified by Bozankaya"))</f>
        <v>Notified by Customer</v>
      </c>
      <c r="K1005" s="103" t="e">
        <f>VLOOKUP([4]SayfaKAY!L341,#REF!,2,FALSE)</f>
        <v>#REF!</v>
      </c>
      <c r="L1005" s="165" t="str">
        <f>[4]SayfaKAY!X341</f>
        <v>ADOZ MÜHENDİSLİK ELEKTRİK ELEKTRONİ</v>
      </c>
      <c r="M1005" s="107" t="str">
        <f t="shared" si="661"/>
        <v>KAY5+6-BOZ-KAY5+6-FF-340</v>
      </c>
      <c r="N1005" s="105" t="str">
        <f>[4]SayfaKAY!M341</f>
        <v>CB SAĞ SİNYAL LAMBASININ YARISI YANMIYOR</v>
      </c>
      <c r="O1005" s="166" t="str">
        <f>[4]SayfaKAY!P341</f>
        <v>C-Uyarı, sürüş devamlılığı</v>
      </c>
      <c r="P1005" s="166" t="str">
        <f>[4]SayfaKAY!Q341</f>
        <v>B(Servisten çekmeye etki eden arıza)</v>
      </c>
      <c r="Q1005" s="166" t="str">
        <f>[4]SayfaKAY!R341</f>
        <v>N.A(Yaralanma yok)</v>
      </c>
      <c r="R1005" s="132" t="str" cm="1">
        <f t="array" ref="R1005">IF([4]SayfaKAY!U341="","",_xlfn.IFS([4]SayfaKAY!U341="Bozankaya","Bozankaya",[4]SayfaKAY!U341="Müşteri","Customer",[4]SayfaKAY!U341="Tedarikçi","Equipment Supplier"))</f>
        <v>Equipment Supplier</v>
      </c>
      <c r="S1005" s="204" t="str">
        <f>[4]SayfaKAY!N341</f>
        <v>SİNYAL LAMBASI DEĞİŞİMİ YAPILDI</v>
      </c>
      <c r="T1005" s="133" t="str">
        <f>[4]SayfaKAY!AD341</f>
        <v>*Ekipman değiştirilecek</v>
      </c>
      <c r="U1005" s="132" t="str">
        <f>[4]SayfaKAY!W341</f>
        <v>Evet</v>
      </c>
      <c r="V1005" s="108">
        <f>[4]SayfaKAY!AZ341</f>
        <v>1</v>
      </c>
      <c r="W1005" s="136">
        <f t="shared" si="662"/>
        <v>45457</v>
      </c>
      <c r="X1005" s="137" t="str">
        <f t="shared" si="663"/>
        <v>05:00</v>
      </c>
      <c r="Y1005" s="235">
        <f>[4]SayfaKAY!AE341</f>
        <v>45457.208333333299</v>
      </c>
      <c r="Z1005" s="109">
        <f t="shared" si="664"/>
        <v>45457</v>
      </c>
      <c r="AA1005" s="110" t="str">
        <f t="shared" si="665"/>
        <v>06:00</v>
      </c>
      <c r="AB1005" s="182">
        <f>[4]SayfaKAY!BA341</f>
        <v>45457.25</v>
      </c>
      <c r="AC1005" s="257">
        <f t="shared" si="666"/>
        <v>411.99999998090789</v>
      </c>
      <c r="AD1005" s="111">
        <f t="shared" si="667"/>
        <v>45457</v>
      </c>
      <c r="AE1005" s="111" t="str">
        <f t="shared" si="668"/>
        <v>06:00</v>
      </c>
      <c r="AF1005" s="235">
        <f>[4]SayfaKAY!BA341</f>
        <v>45457.25</v>
      </c>
      <c r="AG1005" s="179" t="str">
        <f>[4]SayfaKAY!S341</f>
        <v>(I) İlk Defa Karşılaşılan Arıza</v>
      </c>
      <c r="AH1005" s="178" t="str">
        <f t="shared" si="669"/>
        <v>Bu Arıza Aracın Servise Verilmesine Engel</v>
      </c>
      <c r="AI1005" s="163" t="str">
        <f>[4]SayfaKAY!AV341</f>
        <v/>
      </c>
      <c r="AJ1005" s="164" t="str">
        <f t="shared" si="670"/>
        <v/>
      </c>
      <c r="AK1005" s="164" t="str">
        <f t="shared" si="671"/>
        <v/>
      </c>
      <c r="AL1005" s="112" t="str">
        <f>[4]SayfaKAY!AX341</f>
        <v/>
      </c>
      <c r="AM1005" s="257" cm="1">
        <f t="array" ref="AM1005">IFERROR(IF(AND(P1005&lt;&gt;"D(Arıza Değil)",AH1005="Bu Arıza Aracın Servise Verilmesine Engel Değil"),
IF(Z1005-F1005&gt;0,(AB1005-Y1005)*24*60,
IF(OR(AND(G1005&gt;$AS$1,G1005&lt;$AT$1),AND(G1005&gt;$AU$1,G1005&lt;$AV$1)),
(AF1005-H1005)*24*60,     BH:BH0)),        AN1005),0)</f>
        <v>411.99999998090789</v>
      </c>
      <c r="AN1005" s="257">
        <f t="shared" si="672"/>
        <v>411.99999998090789</v>
      </c>
      <c r="AO1005" s="174" t="str">
        <f>[4]SayfaKAY!AG341</f>
        <v>Bozankaya</v>
      </c>
      <c r="AP1005" s="174" t="str">
        <f>[4]SayfaKAY!AI341</f>
        <v>D360-7006</v>
      </c>
      <c r="AQ1005" s="174" t="str">
        <f>[4]SayfaKAY!AQ341</f>
        <v/>
      </c>
      <c r="AR1005" s="174" t="str">
        <f>[4]SayfaKAY!AH341</f>
        <v>YAN SINYAL LAMBASI</v>
      </c>
      <c r="AS1005" s="174">
        <f>[4]SayfaKAY!AJ341</f>
        <v>1</v>
      </c>
      <c r="AT1005" s="175" t="str">
        <f>[4]SayfaKAY!AM341</f>
        <v/>
      </c>
      <c r="AU1005" s="176" t="str">
        <f>[4]SayfaKAY!AL341</f>
        <v/>
      </c>
      <c r="AV1005" s="176" t="str">
        <f>[4]SayfaKAY!AP341</f>
        <v/>
      </c>
      <c r="AW1005" s="177" t="str">
        <f>[4]SayfaKAY!AT341</f>
        <v/>
      </c>
      <c r="AX1005" s="194">
        <f t="shared" si="673"/>
        <v>4531.9999997899868</v>
      </c>
      <c r="AY1005" s="168"/>
      <c r="AZ1005" s="167"/>
      <c r="BA1005" s="170"/>
      <c r="BB1005" s="171" t="str">
        <f t="shared" si="699"/>
        <v/>
      </c>
      <c r="BC1005" s="114"/>
      <c r="BD1005" s="114"/>
      <c r="BE1005" s="114"/>
      <c r="BF1005" s="114"/>
      <c r="BG1005" s="114"/>
      <c r="BH1005" s="114" t="str">
        <f>IFERROR(FRACAS!AN344, "Hata Var")</f>
        <v/>
      </c>
      <c r="BI1005" s="114"/>
      <c r="BJ1005" s="114"/>
      <c r="BK1005" s="105" t="str">
        <f>[4]SayfaKAY!AW341</f>
        <v/>
      </c>
      <c r="BL1005" s="105" t="str">
        <f>[4]SayfaKAY!V341</f>
        <v>Bozankaya</v>
      </c>
      <c r="BM1005" s="114"/>
      <c r="BN1005" s="171" t="str">
        <f t="shared" si="674"/>
        <v>x yok</v>
      </c>
      <c r="BO1005" s="171" t="b">
        <f t="shared" si="675"/>
        <v>0</v>
      </c>
      <c r="BP1005" s="171" t="str">
        <f t="shared" si="676"/>
        <v>Bir günden fazla süren arıza</v>
      </c>
      <c r="BQ1005" s="226">
        <f t="shared" si="677"/>
        <v>351.99999993201345</v>
      </c>
      <c r="BR1005" s="226">
        <f t="shared" si="678"/>
        <v>60.000000048894435</v>
      </c>
      <c r="BS1005" s="226">
        <f t="shared" si="679"/>
        <v>411.99999998090789</v>
      </c>
      <c r="BT1005" s="114"/>
      <c r="BU1005" s="242"/>
      <c r="BV1005" s="233">
        <f t="shared" si="680"/>
        <v>9</v>
      </c>
      <c r="BW1005" s="226" t="str">
        <f t="shared" si="681"/>
        <v>Evet, çakışma var</v>
      </c>
      <c r="BX1005" s="229"/>
      <c r="BY1005" s="247">
        <f t="shared" si="682"/>
        <v>0.24444444439723156</v>
      </c>
      <c r="BZ1005" s="247">
        <f t="shared" si="683"/>
        <v>4.1666666700621136E-2</v>
      </c>
      <c r="CA1005" s="247">
        <f t="shared" si="684"/>
        <v>0.2861111110978527</v>
      </c>
      <c r="CB1005" s="213"/>
      <c r="CC1005" s="211"/>
      <c r="CD1005" s="196"/>
      <c r="CE1005" s="213">
        <v>340</v>
      </c>
      <c r="CF1005" s="182">
        <f t="shared" si="685"/>
        <v>45456.963888888902</v>
      </c>
      <c r="CG1005" s="182">
        <f t="shared" si="686"/>
        <v>45457.25</v>
      </c>
      <c r="CH1005" s="196"/>
      <c r="CI1005" s="196"/>
      <c r="CJ1005" s="196"/>
      <c r="CK1005" s="196">
        <f t="shared" si="687"/>
        <v>4.1666666700621136E-2</v>
      </c>
      <c r="CL1005" s="196">
        <f t="shared" si="688"/>
        <v>0.24444444439723156</v>
      </c>
      <c r="CM1005" s="196">
        <f t="shared" si="689"/>
        <v>0.2861111110978527</v>
      </c>
      <c r="CN1005" s="114"/>
      <c r="CO1005" s="115">
        <f t="shared" si="690"/>
        <v>411.99999998090789</v>
      </c>
      <c r="CP1005" s="116">
        <f t="shared" si="691"/>
        <v>2.5000000020372681</v>
      </c>
      <c r="CQ1005" s="117">
        <f t="shared" si="692"/>
        <v>0.9638888889021473</v>
      </c>
      <c r="CR1005" s="117">
        <f t="shared" si="693"/>
        <v>45457.208333333299</v>
      </c>
      <c r="CS1005" s="117">
        <f t="shared" si="694"/>
        <v>45457.25</v>
      </c>
      <c r="CT1005" s="118">
        <f t="shared" si="695"/>
        <v>65456991.999999933</v>
      </c>
      <c r="CU1005" s="118">
        <f t="shared" si="696"/>
        <v>60.000000048894435</v>
      </c>
      <c r="CV1005" s="118">
        <f t="shared" si="697"/>
        <v>65457051.999999978</v>
      </c>
      <c r="CW1005" s="119">
        <f t="shared" si="698"/>
        <v>0.99999908336843457</v>
      </c>
    </row>
    <row r="1006" spans="1:101" ht="118.5" customHeight="1" x14ac:dyDescent="0.3">
      <c r="A1006" s="160" t="str">
        <f>[4]SayfaKAY!C364</f>
        <v>KAY5+6</v>
      </c>
      <c r="B1006" s="104" t="str">
        <f>[4]SayfaKAY!D364</f>
        <v>3880(9)</v>
      </c>
      <c r="C1006" s="105" t="str">
        <f>[4]SayfaKAY!E364</f>
        <v>MA</v>
      </c>
      <c r="D1006" s="105">
        <f>[4]SayfaKAY!F364</f>
        <v>23341</v>
      </c>
      <c r="E1006" s="106" t="str">
        <f>[4]SayfaKAY!G364</f>
        <v>BOZ-KAY5+6-FF-363</v>
      </c>
      <c r="F1006" s="193">
        <f t="shared" si="659"/>
        <v>45456</v>
      </c>
      <c r="G1006" s="135">
        <f t="shared" si="660"/>
        <v>0.96319444439723156</v>
      </c>
      <c r="H1006" s="235">
        <f>[4]SayfaKAY!H364</f>
        <v>45456.963194444397</v>
      </c>
      <c r="I1006" s="104" t="str">
        <f>[4]SayfaKAY!I364</f>
        <v>Hat/Line</v>
      </c>
      <c r="J1006" s="103" t="str">
        <f>IF([4]SayfaKAY!J364="","",IF([4]SayfaKAY!J364="Müşteri","Notified by Customer","Notified by Bozankaya"))</f>
        <v>Notified by Customer</v>
      </c>
      <c r="K1006" s="103" t="e">
        <f>VLOOKUP([4]SayfaKAY!L364,#REF!,2,FALSE)</f>
        <v>#REF!</v>
      </c>
      <c r="L1006" s="165" t="str">
        <f>[4]SayfaKAY!X364</f>
        <v>ASAS-KA PLASTİK METAL KALIP SAN. VE</v>
      </c>
      <c r="M1006" s="107" t="str">
        <f t="shared" si="661"/>
        <v>KAY5+6-BOZ-KAY5+6-FF-363</v>
      </c>
      <c r="N1006" s="105" t="str">
        <f>[4]SayfaKAY!M364</f>
        <v>CA VE CB KABİN DİSPLAY YANINDAKİ BEYAZ VE KIRMIZI LEDLER ÇALIŞMIYOR.</v>
      </c>
      <c r="O1006" s="166" t="str">
        <f>[4]SayfaKAY!P364</f>
        <v>C-Uyarı, sürüş devamlılığı</v>
      </c>
      <c r="P1006" s="166" t="str">
        <f>[4]SayfaKAY!Q364</f>
        <v>B(Servisten çekmeye etki eden arıza)</v>
      </c>
      <c r="Q1006" s="166" t="str">
        <f>[4]SayfaKAY!R364</f>
        <v>N.A(Yaralanma yok)</v>
      </c>
      <c r="R1006" s="132" t="str" cm="1">
        <f t="array" ref="R1006">IF([4]SayfaKAY!U364="","",_xlfn.IFS([4]SayfaKAY!U364="Bozankaya","Bozankaya",[4]SayfaKAY!U364="Müşteri","Customer",[4]SayfaKAY!U364="Tedarikçi","Equipment Supplier"))</f>
        <v>Bozankaya</v>
      </c>
      <c r="S1006" s="204" t="str">
        <f>[4]SayfaKAY!N364</f>
        <v>KONNEKTÖR TAKILDI. ARIZALI OLANLAR DEĞİŞTİRİLDİ. HEPSİ SORUNSUZ BİR ŞEKİLDE ÇALIŞIYOR.</v>
      </c>
      <c r="T1006" s="133" t="str">
        <f>[4]SayfaKAY!AD364</f>
        <v>*Ekipman değiştirilecek</v>
      </c>
      <c r="U1006" s="132" t="str">
        <f>[4]SayfaKAY!W364</f>
        <v>Evet</v>
      </c>
      <c r="V1006" s="108">
        <f>[4]SayfaKAY!AZ364</f>
        <v>2</v>
      </c>
      <c r="W1006" s="136">
        <f t="shared" si="662"/>
        <v>45457</v>
      </c>
      <c r="X1006" s="137" t="str">
        <f t="shared" si="663"/>
        <v>05:00</v>
      </c>
      <c r="Y1006" s="235">
        <f>[4]SayfaKAY!AE364</f>
        <v>45457.208333333299</v>
      </c>
      <c r="Z1006" s="192">
        <f t="shared" si="664"/>
        <v>45457</v>
      </c>
      <c r="AA1006" s="110" t="str">
        <f t="shared" si="665"/>
        <v>11:00</v>
      </c>
      <c r="AB1006" s="182">
        <f>[4]SayfaKAY!BA364</f>
        <v>45457.458333333299</v>
      </c>
      <c r="AC1006" s="257">
        <f t="shared" si="666"/>
        <v>713.00000001909211</v>
      </c>
      <c r="AD1006" s="111">
        <f t="shared" si="667"/>
        <v>45457</v>
      </c>
      <c r="AE1006" s="111" t="str">
        <f t="shared" si="668"/>
        <v>11:00</v>
      </c>
      <c r="AF1006" s="235">
        <f>[4]SayfaKAY!BA364</f>
        <v>45457.458333333299</v>
      </c>
      <c r="AG1006" s="179" t="str">
        <f>[4]SayfaKAY!S364</f>
        <v>(II) Aynı Araçta Tekrarlayan Arıza</v>
      </c>
      <c r="AH1006" s="178" t="str">
        <f t="shared" si="669"/>
        <v>Bu Arıza Aracın Servise Verilmesine Engel</v>
      </c>
      <c r="AI1006" s="163" t="str">
        <f>[4]SayfaKAY!AV364</f>
        <v/>
      </c>
      <c r="AJ1006" s="164" t="str">
        <f t="shared" si="670"/>
        <v/>
      </c>
      <c r="AK1006" s="164" t="str">
        <f t="shared" si="671"/>
        <v/>
      </c>
      <c r="AL1006" s="112" t="str">
        <f>[4]SayfaKAY!AX364</f>
        <v/>
      </c>
      <c r="AM1006" s="257" cm="1">
        <f t="array" ref="AM1006">IFERROR(IF(AND(P1006&lt;&gt;"D(Arıza Değil)",AH1006="Bu Arıza Aracın Servise Verilmesine Engel Değil"),
IF(Z1006-F1006&gt;0,(AB1006-Y1006)*24*60,
IF(OR(AND(G1006&gt;$AS$1,G1006&lt;$AT$1),AND(G1006&gt;$AU$1,G1006&lt;$AV$1)),
(AF1006-H1006)*24*60,     BH:BH0)),        AN1006),0)</f>
        <v>713.00000001909211</v>
      </c>
      <c r="AN1006" s="257">
        <f t="shared" si="672"/>
        <v>713.00000001909211</v>
      </c>
      <c r="AO1006" s="174" t="str">
        <f>[4]SayfaKAY!AG364</f>
        <v>ASAS-KA</v>
      </c>
      <c r="AP1006" s="174" t="str">
        <f>[4]SayfaKAY!AI364</f>
        <v>D140-7096</v>
      </c>
      <c r="AQ1006" s="174" t="str">
        <f>[4]SayfaKAY!AQ364</f>
        <v/>
      </c>
      <c r="AR1006" s="174" t="str">
        <f>[4]SayfaKAY!AH364</f>
        <v>ON TEPE LAMBASI</v>
      </c>
      <c r="AS1006" s="174">
        <f>[4]SayfaKAY!AJ364</f>
        <v>4</v>
      </c>
      <c r="AT1006" s="175" t="str">
        <f>[4]SayfaKAY!AM364</f>
        <v/>
      </c>
      <c r="AU1006" s="176" t="str">
        <f>[4]SayfaKAY!AL364</f>
        <v/>
      </c>
      <c r="AV1006" s="176" t="str">
        <f>[4]SayfaKAY!AP364</f>
        <v/>
      </c>
      <c r="AW1006" s="177" t="str">
        <f>[4]SayfaKAY!AT364</f>
        <v/>
      </c>
      <c r="AX1006" s="194">
        <f t="shared" si="673"/>
        <v>15686.000000420026</v>
      </c>
      <c r="AY1006" s="168"/>
      <c r="AZ1006" s="167"/>
      <c r="BA1006" s="113"/>
      <c r="BB1006" s="171"/>
      <c r="BC1006" s="114"/>
      <c r="BD1006" s="114"/>
      <c r="BE1006" s="114"/>
      <c r="BF1006" s="114"/>
      <c r="BG1006" s="114"/>
      <c r="BH1006" s="114" t="str">
        <f>IFERROR(FRACAS!AN367, "Hata Var")</f>
        <v/>
      </c>
      <c r="BI1006" s="114"/>
      <c r="BJ1006" s="114"/>
      <c r="BK1006" s="105" t="str">
        <f>[4]SayfaKAY!AW364</f>
        <v/>
      </c>
      <c r="BL1006" s="105" t="str">
        <f>[4]SayfaKAY!V364</f>
        <v>Tasarım</v>
      </c>
      <c r="BM1006" s="114"/>
      <c r="BN1006" s="171" t="str">
        <f t="shared" si="674"/>
        <v>x yok</v>
      </c>
      <c r="BO1006" s="171" t="b">
        <f t="shared" si="675"/>
        <v>0</v>
      </c>
      <c r="BP1006" s="171" t="str">
        <f t="shared" si="676"/>
        <v>Bir günden fazla süren arıza</v>
      </c>
      <c r="BQ1006" s="226">
        <f t="shared" si="677"/>
        <v>353.00000001909211</v>
      </c>
      <c r="BR1006" s="226">
        <f t="shared" si="678"/>
        <v>360</v>
      </c>
      <c r="BS1006" s="226">
        <f t="shared" si="679"/>
        <v>713.00000001909211</v>
      </c>
      <c r="BT1006" s="114"/>
      <c r="BU1006" s="242"/>
      <c r="BV1006" s="233">
        <f t="shared" si="680"/>
        <v>10</v>
      </c>
      <c r="BW1006" s="226" t="str">
        <f t="shared" si="681"/>
        <v>Evet, çakışma var</v>
      </c>
      <c r="BX1006" s="229"/>
      <c r="BY1006" s="247">
        <f t="shared" si="682"/>
        <v>0.2451388889021473</v>
      </c>
      <c r="BZ1006" s="247">
        <f t="shared" si="683"/>
        <v>0.25</v>
      </c>
      <c r="CA1006" s="247">
        <f t="shared" si="684"/>
        <v>0.4951388889021473</v>
      </c>
      <c r="CB1006" s="213"/>
      <c r="CC1006" s="211"/>
      <c r="CD1006" s="196"/>
      <c r="CE1006" s="213">
        <v>363</v>
      </c>
      <c r="CF1006" s="182">
        <f t="shared" si="685"/>
        <v>45456.963194444397</v>
      </c>
      <c r="CG1006" s="182">
        <f t="shared" si="686"/>
        <v>45457.458333333299</v>
      </c>
      <c r="CH1006" s="196"/>
      <c r="CI1006" s="196"/>
      <c r="CJ1006" s="196"/>
      <c r="CK1006" s="196">
        <f t="shared" si="687"/>
        <v>0.25</v>
      </c>
      <c r="CL1006" s="196">
        <f t="shared" si="688"/>
        <v>0.2451388889021473</v>
      </c>
      <c r="CM1006" s="196">
        <f t="shared" si="689"/>
        <v>0.4951388889021473</v>
      </c>
      <c r="CN1006" s="114"/>
      <c r="CO1006" s="115">
        <f t="shared" si="690"/>
        <v>713.00000001909211</v>
      </c>
      <c r="CP1006" s="116">
        <f t="shared" si="691"/>
        <v>15</v>
      </c>
      <c r="CQ1006" s="117">
        <f t="shared" si="692"/>
        <v>0.96319444439723156</v>
      </c>
      <c r="CR1006" s="117">
        <f t="shared" si="693"/>
        <v>45457.208333333299</v>
      </c>
      <c r="CS1006" s="117">
        <f t="shared" si="694"/>
        <v>45457.458333333299</v>
      </c>
      <c r="CT1006" s="118">
        <f t="shared" si="695"/>
        <v>65456993.000000022</v>
      </c>
      <c r="CU1006" s="118">
        <f t="shared" si="696"/>
        <v>360</v>
      </c>
      <c r="CV1006" s="118">
        <f t="shared" si="697"/>
        <v>65457353.000000022</v>
      </c>
      <c r="CW1006" s="119">
        <f t="shared" si="698"/>
        <v>0.99999450023590164</v>
      </c>
    </row>
    <row r="1007" spans="1:101" ht="118.5" customHeight="1" x14ac:dyDescent="0.3">
      <c r="A1007" s="104" t="str">
        <f>[4]SayfaKAY!C581</f>
        <v>KAY5+6</v>
      </c>
      <c r="B1007" s="104" t="str">
        <f>[4]SayfaKAY!D581</f>
        <v>3877(6)</v>
      </c>
      <c r="C1007" s="105" t="str">
        <f>[4]SayfaKAY!E581</f>
        <v>MA</v>
      </c>
      <c r="D1007" s="105">
        <f>[4]SayfaKAY!F581</f>
        <v>50014</v>
      </c>
      <c r="E1007" s="106" t="str">
        <f>[4]SayfaKAY!G581</f>
        <v>BOZ-KAY5+6-FF-580</v>
      </c>
      <c r="F1007" s="134">
        <f t="shared" si="659"/>
        <v>45456</v>
      </c>
      <c r="G1007" s="135">
        <f t="shared" si="660"/>
        <v>0.31805555560276844</v>
      </c>
      <c r="H1007" s="235">
        <f>[4]SayfaKAY!H581</f>
        <v>45456.318055555603</v>
      </c>
      <c r="I1007" s="104" t="str">
        <f>[4]SayfaKAY!I581</f>
        <v>Depo/Depot</v>
      </c>
      <c r="J1007" s="103" t="str">
        <f>IF([4]SayfaKAY!J581="","",IF([4]SayfaKAY!J581="Müşteri","Notified by Customer","Notified by Bozankaya"))</f>
        <v>Notified by Customer</v>
      </c>
      <c r="K1007" s="103" t="e">
        <f>VLOOKUP([4]SayfaKAY!L581,#REF!,2,FALSE)</f>
        <v>#REF!</v>
      </c>
      <c r="L1007" s="165" t="str">
        <f>[4]SayfaKAY!X581</f>
        <v>DELLNER COUPLERC AB</v>
      </c>
      <c r="M1007" s="107" t="str">
        <f t="shared" si="661"/>
        <v>KAY5+6-BOZ-KAY5+6-FF-580</v>
      </c>
      <c r="N1007" s="105" t="str">
        <f>[4]SayfaKAY!M581</f>
        <v>A BAŞ KUPLAJ ASANSÖRÜ ARIZALI</v>
      </c>
      <c r="O1007" s="166" t="str">
        <f>[4]SayfaKAY!P581</f>
        <v>D-Arıza değil</v>
      </c>
      <c r="P1007" s="166" t="str">
        <f>[4]SayfaKAY!Q581</f>
        <v>B(Servisten çekmeye etki eden arıza)</v>
      </c>
      <c r="Q1007" s="166" t="str">
        <f>[4]SayfaKAY!R581</f>
        <v>N.A(Yaralanma yok)</v>
      </c>
      <c r="R1007" s="132" t="str" cm="1">
        <f t="array" ref="R1007">IF([4]SayfaKAY!U581="","",_xlfn.IFS([4]SayfaKAY!U581="Bozankaya","Bozankaya",[4]SayfaKAY!U581="Müşteri","Customer",[4]SayfaKAY!U581="Tedarikçi","Equipment Supplier"))</f>
        <v>Equipment Supplier</v>
      </c>
      <c r="S1007" s="204" t="str">
        <f>[4]SayfaKAY!N581</f>
        <v>KUPLÖR ASANSÖR REVİZYONU YAPILDI.</v>
      </c>
      <c r="T1007" s="133" t="str">
        <f>[4]SayfaKAY!AD581</f>
        <v>*Ekipman değiştirilecek</v>
      </c>
      <c r="U1007" s="132" t="str">
        <f>[4]SayfaKAY!W581</f>
        <v>Evet</v>
      </c>
      <c r="V1007" s="108">
        <f>[4]SayfaKAY!AZ581</f>
        <v>3</v>
      </c>
      <c r="W1007" s="136">
        <f t="shared" si="662"/>
        <v>45457</v>
      </c>
      <c r="X1007" s="137" t="str">
        <f t="shared" si="663"/>
        <v>11:00</v>
      </c>
      <c r="Y1007" s="235">
        <f>[4]SayfaKAY!AE581</f>
        <v>45457.458333333299</v>
      </c>
      <c r="Z1007" s="109">
        <f t="shared" si="664"/>
        <v>45457</v>
      </c>
      <c r="AA1007" s="110" t="str">
        <f t="shared" si="665"/>
        <v>14:30</v>
      </c>
      <c r="AB1007" s="182">
        <f>[4]SayfaKAY!BA581</f>
        <v>45457.604166666701</v>
      </c>
      <c r="AC1007" s="257">
        <f t="shared" si="666"/>
        <v>1851.9999999809079</v>
      </c>
      <c r="AD1007" s="111">
        <f t="shared" si="667"/>
        <v>45457</v>
      </c>
      <c r="AE1007" s="111" t="str">
        <f t="shared" si="668"/>
        <v>14:30</v>
      </c>
      <c r="AF1007" s="235">
        <f>[4]SayfaKAY!BA581</f>
        <v>45457.604166666701</v>
      </c>
      <c r="AG1007" s="179" t="str">
        <f>[4]SayfaKAY!S581</f>
        <v>(III) Farklı Araçlarda Tekrarlayan Arıza</v>
      </c>
      <c r="AH1007" s="178" t="str">
        <f t="shared" si="669"/>
        <v>Bu Arıza Aracın Servise Verilmesine Engel</v>
      </c>
      <c r="AI1007" s="163" t="str">
        <f>[4]SayfaKAY!AV581</f>
        <v/>
      </c>
      <c r="AJ1007" s="164" t="str">
        <f t="shared" si="670"/>
        <v/>
      </c>
      <c r="AK1007" s="164" t="str">
        <f t="shared" si="671"/>
        <v/>
      </c>
      <c r="AL1007" s="112" t="str">
        <f>[4]SayfaKAY!AX581</f>
        <v/>
      </c>
      <c r="AM1007" s="257" cm="1">
        <f t="array" ref="AM1007">IFERROR(IF(AND(P1007&lt;&gt;"D(Arıza Değil)",AH1007="Bu Arıza Aracın Servise Verilmesine Engel Değil"),
IF(Z1007-F1007&gt;0,(AB1007-Y1007)*24*60,
IF(OR(AND(G1007&gt;$AS$1,G1007&lt;$AT$1),AND(G1007&gt;$AU$1,G1007&lt;$AV$1)),
(AF1007-H1007)*24*60,     BH:BH0)),        AN1007),0)</f>
        <v>1851.9999999809079</v>
      </c>
      <c r="AN1007" s="257">
        <f t="shared" si="672"/>
        <v>1851.9999999809079</v>
      </c>
      <c r="AO1007" s="174" t="str">
        <f>[4]SayfaKAY!AG581</f>
        <v/>
      </c>
      <c r="AP1007" s="174" t="str">
        <f>[4]SayfaKAY!AI581</f>
        <v/>
      </c>
      <c r="AQ1007" s="174" t="str">
        <f>[4]SayfaKAY!AQ581</f>
        <v/>
      </c>
      <c r="AR1007" s="174" t="str">
        <f>[4]SayfaKAY!AH581</f>
        <v/>
      </c>
      <c r="AS1007" s="174" t="str">
        <f>[4]SayfaKAY!AJ581</f>
        <v/>
      </c>
      <c r="AT1007" s="175" t="str">
        <f>[4]SayfaKAY!AM581</f>
        <v/>
      </c>
      <c r="AU1007" s="176" t="str">
        <f>[4]SayfaKAY!AL581</f>
        <v/>
      </c>
      <c r="AV1007" s="176" t="str">
        <f>[4]SayfaKAY!AP581</f>
        <v/>
      </c>
      <c r="AW1007" s="177" t="str">
        <f>[4]SayfaKAY!AT581</f>
        <v/>
      </c>
      <c r="AX1007" s="194">
        <f t="shared" si="673"/>
        <v>61115.99999936996</v>
      </c>
      <c r="AY1007" s="168"/>
      <c r="AZ1007" s="167"/>
      <c r="BA1007" s="170"/>
      <c r="BB1007" s="171" t="str">
        <f>IF($AQ$1="X", IF(AND(G1007&gt;=$AS$1,G1007&lt;=$AT$1),IF(P1007&lt;&gt;"D(Arıza Değil)",AC1007,0), IF(AND(G1007&gt;=$AU$1,G1007&lt;=$AV$1),IF(P1007&lt;&gt;"D(Arıza Değil)",AC1007,0), "")), "")</f>
        <v/>
      </c>
      <c r="BC1007" s="114"/>
      <c r="BD1007" s="114"/>
      <c r="BE1007" s="114"/>
      <c r="BF1007" s="114"/>
      <c r="BG1007" s="114"/>
      <c r="BH1007" s="114">
        <f>IFERROR(FRACAS!AN584, "Hata Var")</f>
        <v>63339.999999987194</v>
      </c>
      <c r="BI1007" s="114"/>
      <c r="BJ1007" s="114"/>
      <c r="BK1007" s="105" t="str">
        <f>[4]SayfaKAY!AW581</f>
        <v/>
      </c>
      <c r="BL1007" s="105" t="str">
        <f>[4]SayfaKAY!V581</f>
        <v>DELLNER COUPLERC AB</v>
      </c>
      <c r="BM1007" s="114"/>
      <c r="BN1007" s="171" t="str">
        <f t="shared" si="674"/>
        <v>x yok</v>
      </c>
      <c r="BO1007" s="171" t="str">
        <f t="shared" si="675"/>
        <v>aynı gün giderilen arıza</v>
      </c>
      <c r="BP1007" s="171" t="str">
        <f t="shared" si="676"/>
        <v>Bir günden fazla süren arıza</v>
      </c>
      <c r="BQ1007" s="226">
        <f t="shared" si="677"/>
        <v>1641.999999883119</v>
      </c>
      <c r="BR1007" s="226">
        <f t="shared" si="678"/>
        <v>210.00000009778887</v>
      </c>
      <c r="BS1007" s="226">
        <f t="shared" si="679"/>
        <v>1851.9999999809079</v>
      </c>
      <c r="BT1007" s="114"/>
      <c r="BU1007" s="242"/>
      <c r="BV1007" s="233">
        <f t="shared" si="680"/>
        <v>12</v>
      </c>
      <c r="BW1007" s="226" t="str">
        <f t="shared" si="681"/>
        <v>Evet, çakışma var</v>
      </c>
      <c r="BX1007" s="229"/>
      <c r="BY1007" s="247">
        <f t="shared" si="682"/>
        <v>1.1402777776966104</v>
      </c>
      <c r="BZ1007" s="247">
        <f t="shared" si="683"/>
        <v>0.14583333340124227</v>
      </c>
      <c r="CA1007" s="247">
        <f t="shared" si="684"/>
        <v>1.2861111110978527</v>
      </c>
      <c r="CB1007" s="213"/>
      <c r="CC1007" s="211"/>
      <c r="CD1007" s="196"/>
      <c r="CE1007" s="213">
        <v>580</v>
      </c>
      <c r="CF1007" s="182">
        <f t="shared" si="685"/>
        <v>45456.318055555603</v>
      </c>
      <c r="CG1007" s="182">
        <f t="shared" si="686"/>
        <v>45457.604166666701</v>
      </c>
      <c r="CH1007" s="196"/>
      <c r="CI1007" s="196"/>
      <c r="CJ1007" s="196"/>
      <c r="CK1007" s="196">
        <f t="shared" si="687"/>
        <v>0.14583333340124227</v>
      </c>
      <c r="CL1007" s="196">
        <f t="shared" si="688"/>
        <v>1.1402777776966104</v>
      </c>
      <c r="CM1007" s="196">
        <f t="shared" si="689"/>
        <v>1.2861111110978527</v>
      </c>
      <c r="CN1007" s="114"/>
      <c r="CO1007" s="115">
        <f t="shared" si="690"/>
        <v>1851.9999999809079</v>
      </c>
      <c r="CP1007" s="116">
        <f t="shared" si="691"/>
        <v>8.7500000040745363</v>
      </c>
      <c r="CQ1007" s="117">
        <f t="shared" si="692"/>
        <v>0.31805555560276844</v>
      </c>
      <c r="CR1007" s="117">
        <f t="shared" si="693"/>
        <v>45457.458333333299</v>
      </c>
      <c r="CS1007" s="117">
        <f t="shared" si="694"/>
        <v>45457.604166666701</v>
      </c>
      <c r="CT1007" s="118">
        <f t="shared" si="695"/>
        <v>65458281.999999881</v>
      </c>
      <c r="CU1007" s="118">
        <f t="shared" si="696"/>
        <v>210.00000009778887</v>
      </c>
      <c r="CV1007" s="118">
        <f t="shared" si="697"/>
        <v>65458491.999999978</v>
      </c>
      <c r="CW1007" s="119">
        <f t="shared" si="698"/>
        <v>0.99999679186009816</v>
      </c>
    </row>
    <row r="1008" spans="1:101" ht="118.5" customHeight="1" x14ac:dyDescent="0.3">
      <c r="A1008" s="160" t="str">
        <f>[4]SayfaKAY!C593</f>
        <v>KAY5+6</v>
      </c>
      <c r="B1008" s="104" t="str">
        <f>[4]SayfaKAY!D593</f>
        <v>3874(3)</v>
      </c>
      <c r="C1008" s="105" t="str">
        <f>[4]SayfaKAY!E593</f>
        <v>MB</v>
      </c>
      <c r="D1008" s="105">
        <f>[4]SayfaKAY!F593</f>
        <v>69937</v>
      </c>
      <c r="E1008" s="106" t="str">
        <f>[4]SayfaKAY!G593</f>
        <v>BOZ-KAY5+6-FF-592</v>
      </c>
      <c r="F1008" s="134">
        <f t="shared" si="659"/>
        <v>45456</v>
      </c>
      <c r="G1008" s="135">
        <f t="shared" si="660"/>
        <v>0.31597222219716059</v>
      </c>
      <c r="H1008" s="235">
        <f>[4]SayfaKAY!H593</f>
        <v>45456.315972222197</v>
      </c>
      <c r="I1008" s="104" t="str">
        <f>[4]SayfaKAY!I593</f>
        <v>Depo/Depot</v>
      </c>
      <c r="J1008" s="103" t="str">
        <f>IF([4]SayfaKAY!J593="","",IF([4]SayfaKAY!J593="Müşteri","Notified by Customer","Notified by Bozankaya"))</f>
        <v>Notified by Customer</v>
      </c>
      <c r="K1008" s="103" t="e">
        <f>VLOOKUP([4]SayfaKAY!L593,#REF!,2,FALSE)</f>
        <v>#REF!</v>
      </c>
      <c r="L1008" s="165" t="str">
        <f>[4]SayfaKAY!X593</f>
        <v>DELLNER COUPLERC AB</v>
      </c>
      <c r="M1008" s="107" t="str">
        <f t="shared" si="661"/>
        <v>KAY5+6-BOZ-KAY5+6-FF-592</v>
      </c>
      <c r="N1008" s="105" t="str">
        <f>[4]SayfaKAY!M593</f>
        <v>B baş kuplaj asansörü arızalı</v>
      </c>
      <c r="O1008" s="166" t="str">
        <f>[4]SayfaKAY!P593</f>
        <v>D-Arıza değil</v>
      </c>
      <c r="P1008" s="166" t="str">
        <f>[4]SayfaKAY!Q593</f>
        <v>B(Servisten çekmeye etki eden arıza)</v>
      </c>
      <c r="Q1008" s="166" t="str">
        <f>[4]SayfaKAY!R593</f>
        <v>N.A(Yaralanma yok)</v>
      </c>
      <c r="R1008" s="132" t="str" cm="1">
        <f t="array" ref="R1008">IF([4]SayfaKAY!U593="","",_xlfn.IFS([4]SayfaKAY!U593="Bozankaya","Bozankaya",[4]SayfaKAY!U593="Müşteri","Customer",[4]SayfaKAY!U593="Tedarikçi","Equipment Supplier"))</f>
        <v>Equipment Supplier</v>
      </c>
      <c r="S1008" s="204" t="str">
        <f>[4]SayfaKAY!N593</f>
        <v>Kuplör yakala-bırak revizyonu yapıldı.</v>
      </c>
      <c r="T1008" s="133" t="str">
        <f>[4]SayfaKAY!AD593</f>
        <v>Ekipman yenisi ile değiştirildi</v>
      </c>
      <c r="U1008" s="132" t="str">
        <f>[4]SayfaKAY!W593</f>
        <v>Evet</v>
      </c>
      <c r="V1008" s="108">
        <f>[4]SayfaKAY!AZ593</f>
        <v>2</v>
      </c>
      <c r="W1008" s="136">
        <f t="shared" si="662"/>
        <v>45456</v>
      </c>
      <c r="X1008" s="137" t="str">
        <f t="shared" si="663"/>
        <v>08:00</v>
      </c>
      <c r="Y1008" s="235">
        <f>[4]SayfaKAY!AE593</f>
        <v>45456.333333333299</v>
      </c>
      <c r="Z1008" s="109">
        <f t="shared" si="664"/>
        <v>45457</v>
      </c>
      <c r="AA1008" s="110" t="str">
        <f t="shared" si="665"/>
        <v>13:00</v>
      </c>
      <c r="AB1008" s="182">
        <f>[4]SayfaKAY!BA593</f>
        <v>45457.541666666701</v>
      </c>
      <c r="AC1008" s="257">
        <f t="shared" si="666"/>
        <v>1765.0000000849832</v>
      </c>
      <c r="AD1008" s="111">
        <f t="shared" si="667"/>
        <v>45457</v>
      </c>
      <c r="AE1008" s="111" t="str">
        <f t="shared" si="668"/>
        <v>13:00</v>
      </c>
      <c r="AF1008" s="235">
        <f>[4]SayfaKAY!BA593</f>
        <v>45457.541666666701</v>
      </c>
      <c r="AG1008" s="179" t="str">
        <f>[4]SayfaKAY!S593</f>
        <v>(III) Farklı Araçlarda Tekrarlayan Arıza</v>
      </c>
      <c r="AH1008" s="178" t="str">
        <f t="shared" si="669"/>
        <v>Bu Arıza Aracın Servise Verilmesine Engel</v>
      </c>
      <c r="AI1008" s="163" t="str">
        <f>[4]SayfaKAY!AV593</f>
        <v/>
      </c>
      <c r="AJ1008" s="164" t="str">
        <f t="shared" si="670"/>
        <v/>
      </c>
      <c r="AK1008" s="164" t="str">
        <f t="shared" si="671"/>
        <v/>
      </c>
      <c r="AL1008" s="112" t="str">
        <f>[4]SayfaKAY!AX593</f>
        <v/>
      </c>
      <c r="AM1008" s="257" cm="1">
        <f t="array" ref="AM1008">IFERROR(IF(AND(P1008&lt;&gt;"D(Arıza Değil)",AH1008="Bu Arıza Aracın Servise Verilmesine Engel Değil"),
IF(Z1008-F1008&gt;0,(AB1008-Y1008)*24*60,
IF(OR(AND(G1008&gt;$AS$1,G1008&lt;$AT$1),AND(G1008&gt;$AU$1,G1008&lt;$AV$1)),
(AF1008-H1008)*24*60,     BH:BH0)),        AN1008),0)</f>
        <v>1765.0000000849832</v>
      </c>
      <c r="AN1008" s="257">
        <f t="shared" si="672"/>
        <v>1765.0000000849832</v>
      </c>
      <c r="AO1008" s="174" t="str">
        <f>[4]SayfaKAY!AG593</f>
        <v/>
      </c>
      <c r="AP1008" s="174" t="str">
        <f>[4]SayfaKAY!AI593</f>
        <v/>
      </c>
      <c r="AQ1008" s="174" t="str">
        <f>[4]SayfaKAY!AQ593</f>
        <v/>
      </c>
      <c r="AR1008" s="174" t="str">
        <f>[4]SayfaKAY!AH593</f>
        <v/>
      </c>
      <c r="AS1008" s="174" t="str">
        <f>[4]SayfaKAY!AJ593</f>
        <v/>
      </c>
      <c r="AT1008" s="175" t="str">
        <f>[4]SayfaKAY!AM593</f>
        <v/>
      </c>
      <c r="AU1008" s="176" t="str">
        <f>[4]SayfaKAY!AL593</f>
        <v/>
      </c>
      <c r="AV1008" s="176" t="str">
        <f>[4]SayfaKAY!AP593</f>
        <v/>
      </c>
      <c r="AW1008" s="177" t="str">
        <f>[4]SayfaKAY!AT593</f>
        <v/>
      </c>
      <c r="AX1008" s="194">
        <f t="shared" si="673"/>
        <v>38830.00000186963</v>
      </c>
      <c r="AY1008" s="168"/>
      <c r="AZ1008" s="167"/>
      <c r="BA1008" s="113"/>
      <c r="BB1008" s="171" t="str">
        <f>IF($AQ$1="X", IF(AND(G1008&gt;=$AS$1,G1008&lt;=$AT$1),IF(P1008&lt;&gt;"D(Arıza Değil)",AC1008,0), IF(AND(G1008&gt;=$AU$1,G1008&lt;=$AV$1),IF(P1008&lt;&gt;"D(Arıza Değil)",AC1008,0), "")), "")</f>
        <v/>
      </c>
      <c r="BC1008" s="114"/>
      <c r="BD1008" s="114"/>
      <c r="BE1008" s="114"/>
      <c r="BF1008" s="114"/>
      <c r="BG1008" s="114"/>
      <c r="BH1008" s="114">
        <f>IFERROR(FRACAS!AN596, "Hata Var")</f>
        <v>90</v>
      </c>
      <c r="BI1008" s="114"/>
      <c r="BJ1008" s="114"/>
      <c r="BK1008" s="105" t="str">
        <f>[4]SayfaKAY!AW593</f>
        <v/>
      </c>
      <c r="BL1008" s="105" t="str">
        <f>[4]SayfaKAY!V593</f>
        <v>DELLNER COUPLERC AB</v>
      </c>
      <c r="BM1008" s="114"/>
      <c r="BN1008" s="171" t="str">
        <f t="shared" si="674"/>
        <v>x yok</v>
      </c>
      <c r="BO1008" s="171" t="str">
        <f t="shared" si="675"/>
        <v>aynı gün giderilen arıza</v>
      </c>
      <c r="BP1008" s="171" t="str">
        <f t="shared" si="676"/>
        <v>Bir günden fazla süren arıza</v>
      </c>
      <c r="BQ1008" s="226">
        <f t="shared" si="677"/>
        <v>24.999999987194315</v>
      </c>
      <c r="BR1008" s="226">
        <f t="shared" si="678"/>
        <v>1740.0000000977889</v>
      </c>
      <c r="BS1008" s="226">
        <f t="shared" si="679"/>
        <v>1765.0000000849832</v>
      </c>
      <c r="BT1008" s="114"/>
      <c r="BU1008" s="242"/>
      <c r="BV1008" s="233">
        <f t="shared" si="680"/>
        <v>9</v>
      </c>
      <c r="BW1008" s="226" t="str">
        <f t="shared" si="681"/>
        <v>Evet, çakışma var</v>
      </c>
      <c r="BX1008" s="229"/>
      <c r="BY1008" s="247">
        <f t="shared" si="682"/>
        <v>1.7361111102218274E-2</v>
      </c>
      <c r="BZ1008" s="247">
        <f t="shared" si="683"/>
        <v>1.2083333334012423</v>
      </c>
      <c r="CA1008" s="247">
        <f t="shared" si="684"/>
        <v>1.2256944445034605</v>
      </c>
      <c r="CB1008" s="213"/>
      <c r="CC1008" s="211"/>
      <c r="CD1008" s="196"/>
      <c r="CE1008" s="213">
        <v>592</v>
      </c>
      <c r="CF1008" s="182">
        <f t="shared" si="685"/>
        <v>45456.315972222197</v>
      </c>
      <c r="CG1008" s="182">
        <f t="shared" si="686"/>
        <v>45457.541666666701</v>
      </c>
      <c r="CH1008" s="196"/>
      <c r="CI1008" s="196"/>
      <c r="CJ1008" s="196"/>
      <c r="CK1008" s="196">
        <f t="shared" si="687"/>
        <v>1.2083333334012423</v>
      </c>
      <c r="CL1008" s="196">
        <f t="shared" si="688"/>
        <v>1.7361111102218274E-2</v>
      </c>
      <c r="CM1008" s="196">
        <f t="shared" si="689"/>
        <v>1.2256944445034605</v>
      </c>
      <c r="CN1008" s="114"/>
      <c r="CO1008" s="115">
        <f t="shared" si="690"/>
        <v>1765.0000000849832</v>
      </c>
      <c r="CP1008" s="116">
        <f t="shared" si="691"/>
        <v>72.500000004074536</v>
      </c>
      <c r="CQ1008" s="117">
        <f t="shared" si="692"/>
        <v>0.31597222219716059</v>
      </c>
      <c r="CR1008" s="117">
        <f t="shared" si="693"/>
        <v>45456.333333333299</v>
      </c>
      <c r="CS1008" s="117">
        <f t="shared" si="694"/>
        <v>45457.541666666701</v>
      </c>
      <c r="CT1008" s="118">
        <f t="shared" si="695"/>
        <v>65456664.999999985</v>
      </c>
      <c r="CU1008" s="118">
        <f t="shared" si="696"/>
        <v>1740.0000000977889</v>
      </c>
      <c r="CV1008" s="118">
        <f t="shared" si="697"/>
        <v>65458405.000000082</v>
      </c>
      <c r="CW1008" s="119">
        <f t="shared" si="698"/>
        <v>0.99997341823406638</v>
      </c>
    </row>
    <row r="1009" spans="1:101" ht="118.5" customHeight="1" x14ac:dyDescent="0.3">
      <c r="A1009" s="104" t="str">
        <f>[4]SayfaKAY!C594</f>
        <v>KAY5+6</v>
      </c>
      <c r="B1009" s="104" t="str">
        <f>[4]SayfaKAY!D594</f>
        <v>3874(3)</v>
      </c>
      <c r="C1009" s="105" t="str">
        <f>[4]SayfaKAY!E594</f>
        <v>MA</v>
      </c>
      <c r="D1009" s="105">
        <f>[4]SayfaKAY!F594</f>
        <v>69937</v>
      </c>
      <c r="E1009" s="106" t="str">
        <f>[4]SayfaKAY!G594</f>
        <v>BOZ-KAY5+6-FF-593</v>
      </c>
      <c r="F1009" s="193">
        <f t="shared" si="659"/>
        <v>45456</v>
      </c>
      <c r="G1009" s="135">
        <f t="shared" si="660"/>
        <v>0.31597222219716059</v>
      </c>
      <c r="H1009" s="235">
        <f>[4]SayfaKAY!H594</f>
        <v>45456.315972222197</v>
      </c>
      <c r="I1009" s="104" t="str">
        <f>[4]SayfaKAY!I594</f>
        <v>Hat/Line</v>
      </c>
      <c r="J1009" s="103" t="str">
        <f>IF([4]SayfaKAY!J594="","",IF([4]SayfaKAY!J594="Müşteri","Notified by Customer","Notified by Bozankaya"))</f>
        <v>Notified by Customer</v>
      </c>
      <c r="K1009" s="103" t="e">
        <f>VLOOKUP([4]SayfaKAY!L594,#REF!,2,FALSE)</f>
        <v>#REF!</v>
      </c>
      <c r="L1009" s="165" t="str">
        <f>[4]SayfaKAY!X594</f>
        <v>DELLNER COUPLERC AB</v>
      </c>
      <c r="M1009" s="107" t="str">
        <f t="shared" si="661"/>
        <v>KAY5+6-BOZ-KAY5+6-FF-593</v>
      </c>
      <c r="N1009" s="105" t="str">
        <f>[4]SayfaKAY!M594</f>
        <v>A baş kuplaj asansörü arızalı</v>
      </c>
      <c r="O1009" s="166" t="str">
        <f>[4]SayfaKAY!P594</f>
        <v>D-Arıza değil</v>
      </c>
      <c r="P1009" s="166" t="str">
        <f>[4]SayfaKAY!Q594</f>
        <v>B(Servisten çekmeye etki eden arıza)</v>
      </c>
      <c r="Q1009" s="166" t="str">
        <f>[4]SayfaKAY!R594</f>
        <v>N.A(Yaralanma yok)</v>
      </c>
      <c r="R1009" s="132" t="str" cm="1">
        <f t="array" ref="R1009">IF([4]SayfaKAY!U594="","",_xlfn.IFS([4]SayfaKAY!U594="Bozankaya","Bozankaya",[4]SayfaKAY!U594="Müşteri","Customer",[4]SayfaKAY!U594="Tedarikçi","Equipment Supplier"))</f>
        <v>Equipment Supplier</v>
      </c>
      <c r="S1009" s="204" t="str">
        <f>[4]SayfaKAY!N594</f>
        <v>Kuplör yakala-bırak revizyonu yapıldı.</v>
      </c>
      <c r="T1009" s="133" t="str">
        <f>[4]SayfaKAY!AD594</f>
        <v>Ekipman yenisi ile değiştirildi</v>
      </c>
      <c r="U1009" s="132" t="str">
        <f>[4]SayfaKAY!W594</f>
        <v>Evet</v>
      </c>
      <c r="V1009" s="108">
        <f>[4]SayfaKAY!AZ594</f>
        <v>2</v>
      </c>
      <c r="W1009" s="136">
        <f t="shared" si="662"/>
        <v>45456</v>
      </c>
      <c r="X1009" s="137" t="str">
        <f t="shared" si="663"/>
        <v>08:00</v>
      </c>
      <c r="Y1009" s="235">
        <f>[4]SayfaKAY!AE594</f>
        <v>45456.333333333299</v>
      </c>
      <c r="Z1009" s="192">
        <f t="shared" si="664"/>
        <v>45457</v>
      </c>
      <c r="AA1009" s="110" t="str">
        <f t="shared" si="665"/>
        <v>13:30</v>
      </c>
      <c r="AB1009" s="182">
        <f>[4]SayfaKAY!BA594</f>
        <v>45457.5625</v>
      </c>
      <c r="AC1009" s="257">
        <f t="shared" si="666"/>
        <v>1795.0000000360887</v>
      </c>
      <c r="AD1009" s="111">
        <f t="shared" si="667"/>
        <v>45457</v>
      </c>
      <c r="AE1009" s="111" t="str">
        <f t="shared" si="668"/>
        <v>13:30</v>
      </c>
      <c r="AF1009" s="235">
        <f>[4]SayfaKAY!BA594</f>
        <v>45457.5625</v>
      </c>
      <c r="AG1009" s="179" t="str">
        <f>[4]SayfaKAY!S594</f>
        <v>(III) Farklı Araçlarda Tekrarlayan Arıza</v>
      </c>
      <c r="AH1009" s="178" t="str">
        <f t="shared" si="669"/>
        <v>Bu Arıza Aracın Servise Verilmesine Engel</v>
      </c>
      <c r="AI1009" s="163" t="str">
        <f>[4]SayfaKAY!AV594</f>
        <v/>
      </c>
      <c r="AJ1009" s="164" t="str">
        <f t="shared" si="670"/>
        <v/>
      </c>
      <c r="AK1009" s="164" t="str">
        <f t="shared" si="671"/>
        <v/>
      </c>
      <c r="AL1009" s="112" t="str">
        <f>[4]SayfaKAY!AX594</f>
        <v/>
      </c>
      <c r="AM1009" s="257" cm="1">
        <f t="array" ref="AM1009">IFERROR(IF(AND(P1009&lt;&gt;"D(Arıza Değil)",AH1009="Bu Arıza Aracın Servise Verilmesine Engel Değil"),
IF(Z1009-F1009&gt;0,(AB1009-Y1009)*24*60,
IF(OR(AND(G1009&gt;$AS$1,G1009&lt;$AT$1),AND(G1009&gt;$AU$1,G1009&lt;$AV$1)),
(AF1009-H1009)*24*60,     BH:BH0)),        AN1009),0)</f>
        <v>1795.0000000360887</v>
      </c>
      <c r="AN1009" s="257">
        <f t="shared" si="672"/>
        <v>1795.0000000360887</v>
      </c>
      <c r="AO1009" s="174" t="str">
        <f>[4]SayfaKAY!AG594</f>
        <v/>
      </c>
      <c r="AP1009" s="174" t="str">
        <f>[4]SayfaKAY!AI594</f>
        <v/>
      </c>
      <c r="AQ1009" s="174" t="str">
        <f>[4]SayfaKAY!AQ594</f>
        <v/>
      </c>
      <c r="AR1009" s="174" t="str">
        <f>[4]SayfaKAY!AH594</f>
        <v/>
      </c>
      <c r="AS1009" s="174" t="str">
        <f>[4]SayfaKAY!AJ594</f>
        <v/>
      </c>
      <c r="AT1009" s="175" t="str">
        <f>[4]SayfaKAY!AM594</f>
        <v/>
      </c>
      <c r="AU1009" s="176" t="str">
        <f>[4]SayfaKAY!AL594</f>
        <v/>
      </c>
      <c r="AV1009" s="176" t="str">
        <f>[4]SayfaKAY!AP594</f>
        <v/>
      </c>
      <c r="AW1009" s="177" t="str">
        <f>[4]SayfaKAY!AT594</f>
        <v/>
      </c>
      <c r="AX1009" s="194">
        <f t="shared" si="673"/>
        <v>39490.000000793952</v>
      </c>
      <c r="AY1009" s="168"/>
      <c r="AZ1009" s="167"/>
      <c r="BA1009" s="170"/>
      <c r="BB1009" s="171"/>
      <c r="BC1009" s="114"/>
      <c r="BD1009" s="114"/>
      <c r="BE1009" s="114"/>
      <c r="BF1009" s="114"/>
      <c r="BG1009" s="114"/>
      <c r="BH1009" s="114">
        <f>IFERROR(FRACAS!AN597, "Hata Var")</f>
        <v>1574.0000000596046</v>
      </c>
      <c r="BI1009" s="114"/>
      <c r="BJ1009" s="114"/>
      <c r="BK1009" s="105" t="str">
        <f>[4]SayfaKAY!AW594</f>
        <v/>
      </c>
      <c r="BL1009" s="105" t="str">
        <f>[4]SayfaKAY!V594</f>
        <v>DELLNER COUPLERC AB</v>
      </c>
      <c r="BM1009" s="114"/>
      <c r="BN1009" s="171" t="str">
        <f t="shared" si="674"/>
        <v>x yok</v>
      </c>
      <c r="BO1009" s="171" t="str">
        <f t="shared" si="675"/>
        <v>aynı gün giderilen arıza</v>
      </c>
      <c r="BP1009" s="171" t="str">
        <f t="shared" si="676"/>
        <v>Bir günden fazla süren arıza</v>
      </c>
      <c r="BQ1009" s="226">
        <f t="shared" si="677"/>
        <v>24.999999987194315</v>
      </c>
      <c r="BR1009" s="226">
        <f t="shared" si="678"/>
        <v>1770.0000000488944</v>
      </c>
      <c r="BS1009" s="226">
        <f t="shared" si="679"/>
        <v>1795.0000000360887</v>
      </c>
      <c r="BT1009" s="114"/>
      <c r="BU1009" s="242"/>
      <c r="BV1009" s="233">
        <f t="shared" si="680"/>
        <v>10</v>
      </c>
      <c r="BW1009" s="226" t="str">
        <f t="shared" si="681"/>
        <v>Evet, çakışma var</v>
      </c>
      <c r="BX1009" s="229"/>
      <c r="BY1009" s="247">
        <f t="shared" si="682"/>
        <v>1.7361111102218274E-2</v>
      </c>
      <c r="BZ1009" s="247">
        <f t="shared" si="683"/>
        <v>1.2291666667006211</v>
      </c>
      <c r="CA1009" s="247">
        <f t="shared" si="684"/>
        <v>1.2465277778028394</v>
      </c>
      <c r="CB1009" s="213"/>
      <c r="CC1009" s="211"/>
      <c r="CD1009" s="196"/>
      <c r="CE1009" s="213">
        <v>593</v>
      </c>
      <c r="CF1009" s="182">
        <f t="shared" si="685"/>
        <v>45456.315972222197</v>
      </c>
      <c r="CG1009" s="182">
        <f t="shared" si="686"/>
        <v>45457.5625</v>
      </c>
      <c r="CH1009" s="196"/>
      <c r="CI1009" s="196"/>
      <c r="CJ1009" s="196"/>
      <c r="CK1009" s="196">
        <f t="shared" si="687"/>
        <v>1.2291666667006211</v>
      </c>
      <c r="CL1009" s="196">
        <f t="shared" si="688"/>
        <v>1.7361111102218274E-2</v>
      </c>
      <c r="CM1009" s="196">
        <f t="shared" si="689"/>
        <v>1.2465277778028394</v>
      </c>
      <c r="CN1009" s="114"/>
      <c r="CO1009" s="115">
        <f t="shared" si="690"/>
        <v>1795.0000000360887</v>
      </c>
      <c r="CP1009" s="116">
        <f t="shared" si="691"/>
        <v>73.750000002037268</v>
      </c>
      <c r="CQ1009" s="117">
        <f t="shared" si="692"/>
        <v>0.31597222219716059</v>
      </c>
      <c r="CR1009" s="117">
        <f t="shared" si="693"/>
        <v>45456.333333333299</v>
      </c>
      <c r="CS1009" s="117">
        <f t="shared" si="694"/>
        <v>45457.5625</v>
      </c>
      <c r="CT1009" s="118">
        <f t="shared" si="695"/>
        <v>65456664.999999985</v>
      </c>
      <c r="CU1009" s="118">
        <f t="shared" si="696"/>
        <v>1770.0000000488944</v>
      </c>
      <c r="CV1009" s="118">
        <f t="shared" si="697"/>
        <v>65458435.000000037</v>
      </c>
      <c r="CW1009" s="119">
        <f t="shared" si="698"/>
        <v>0.99997295994015056</v>
      </c>
    </row>
    <row r="1010" spans="1:101" ht="118.5" customHeight="1" x14ac:dyDescent="0.3">
      <c r="A1010" s="160" t="str">
        <f>[4]SayfaKAY!C595</f>
        <v>KAY5+6</v>
      </c>
      <c r="B1010" s="104" t="str">
        <f>[4]SayfaKAY!D595</f>
        <v>3873(2)</v>
      </c>
      <c r="C1010" s="105" t="str">
        <f>[4]SayfaKAY!E595</f>
        <v>MB</v>
      </c>
      <c r="D1010" s="105">
        <f>[4]SayfaKAY!F595</f>
        <v>73563</v>
      </c>
      <c r="E1010" s="106" t="str">
        <f>[4]SayfaKAY!G595</f>
        <v>BOZ-KAY5+6-FF-594</v>
      </c>
      <c r="F1010" s="134">
        <f t="shared" si="659"/>
        <v>45456</v>
      </c>
      <c r="G1010" s="135">
        <f t="shared" si="660"/>
        <v>0.31527777780138422</v>
      </c>
      <c r="H1010" s="235">
        <f>[4]SayfaKAY!H595</f>
        <v>45456.315277777801</v>
      </c>
      <c r="I1010" s="104" t="str">
        <f>[4]SayfaKAY!I595</f>
        <v>Depo/Depot</v>
      </c>
      <c r="J1010" s="103" t="str">
        <f>IF([4]SayfaKAY!J595="","",IF([4]SayfaKAY!J595="Müşteri","Notified by Customer","Notified by Bozankaya"))</f>
        <v>Notified by Customer</v>
      </c>
      <c r="K1010" s="103" t="e">
        <f>VLOOKUP([4]SayfaKAY!L595,#REF!,2,FALSE)</f>
        <v>#REF!</v>
      </c>
      <c r="L1010" s="165" t="str">
        <f>[4]SayfaKAY!X595</f>
        <v>DELLNER COUPLERC AB</v>
      </c>
      <c r="M1010" s="107" t="str">
        <f t="shared" si="661"/>
        <v>KAY5+6-BOZ-KAY5+6-FF-594</v>
      </c>
      <c r="N1010" s="105" t="str">
        <f>[4]SayfaKAY!M595</f>
        <v>B baş kuplaj asansörü arızalı</v>
      </c>
      <c r="O1010" s="166" t="str">
        <f>[4]SayfaKAY!P595</f>
        <v>D-Arıza değil</v>
      </c>
      <c r="P1010" s="166" t="str">
        <f>[4]SayfaKAY!Q595</f>
        <v>B(Servisten çekmeye etki eden arıza)</v>
      </c>
      <c r="Q1010" s="166" t="str">
        <f>[4]SayfaKAY!R595</f>
        <v>N.A(Yaralanma yok)</v>
      </c>
      <c r="R1010" s="132" t="str" cm="1">
        <f t="array" ref="R1010">IF([4]SayfaKAY!U595="","",_xlfn.IFS([4]SayfaKAY!U595="Bozankaya","Bozankaya",[4]SayfaKAY!U595="Müşteri","Customer",[4]SayfaKAY!U595="Tedarikçi","Equipment Supplier"))</f>
        <v>Equipment Supplier</v>
      </c>
      <c r="S1010" s="204" t="str">
        <f>[4]SayfaKAY!N595</f>
        <v>Kuplör yakala-bırak revizyonu yapıldı.</v>
      </c>
      <c r="T1010" s="133" t="str">
        <f>[4]SayfaKAY!AD595</f>
        <v>Ekipman yenisi ile değiştirildi</v>
      </c>
      <c r="U1010" s="132" t="str">
        <f>[4]SayfaKAY!W595</f>
        <v>Evet</v>
      </c>
      <c r="V1010" s="108">
        <f>[4]SayfaKAY!AZ595</f>
        <v>2</v>
      </c>
      <c r="W1010" s="136">
        <f t="shared" si="662"/>
        <v>45457</v>
      </c>
      <c r="X1010" s="137" t="str">
        <f t="shared" si="663"/>
        <v>05:00</v>
      </c>
      <c r="Y1010" s="235">
        <f>[4]SayfaKAY!AE595</f>
        <v>45457.208333333299</v>
      </c>
      <c r="Z1010" s="109">
        <f t="shared" si="664"/>
        <v>45458</v>
      </c>
      <c r="AA1010" s="110" t="str">
        <f t="shared" si="665"/>
        <v>11:00</v>
      </c>
      <c r="AB1010" s="182">
        <f>[4]SayfaKAY!BA595</f>
        <v>45458.458333333299</v>
      </c>
      <c r="AC1010" s="257">
        <f t="shared" si="666"/>
        <v>3085.9999999171123</v>
      </c>
      <c r="AD1010" s="111">
        <f t="shared" si="667"/>
        <v>45458</v>
      </c>
      <c r="AE1010" s="111" t="str">
        <f t="shared" si="668"/>
        <v>11:00</v>
      </c>
      <c r="AF1010" s="235">
        <f>[4]SayfaKAY!BA595</f>
        <v>45458.458333333299</v>
      </c>
      <c r="AG1010" s="179" t="str">
        <f>[4]SayfaKAY!S595</f>
        <v>(III) Farklı Araçlarda Tekrarlayan Arıza</v>
      </c>
      <c r="AH1010" s="178" t="str">
        <f t="shared" si="669"/>
        <v>Bu Arıza Aracın Servise Verilmesine Engel</v>
      </c>
      <c r="AI1010" s="163" t="str">
        <f>[4]SayfaKAY!AV595</f>
        <v/>
      </c>
      <c r="AJ1010" s="164" t="str">
        <f t="shared" si="670"/>
        <v/>
      </c>
      <c r="AK1010" s="164" t="str">
        <f t="shared" si="671"/>
        <v/>
      </c>
      <c r="AL1010" s="112" t="str">
        <f>[4]SayfaKAY!AX595</f>
        <v/>
      </c>
      <c r="AM1010" s="257" cm="1">
        <f t="array" ref="AM1010">IFERROR(IF(AND(P1010&lt;&gt;"D(Arıza Değil)",AH1010="Bu Arıza Aracın Servise Verilmesine Engel Değil"),
IF(Z1010-F1010&gt;0,(AB1010-Y1010)*24*60,
IF(OR(AND(G1010&gt;$AS$1,G1010&lt;$AT$1),AND(G1010&gt;$AU$1,G1010&lt;$AV$1)),
(AF1010-H1010)*24*60,     BH:BH0)),        AN1010),0)</f>
        <v>3085.9999999171123</v>
      </c>
      <c r="AN1010" s="257">
        <f t="shared" si="672"/>
        <v>3085.9999999171123</v>
      </c>
      <c r="AO1010" s="174" t="str">
        <f>[4]SayfaKAY!AG595</f>
        <v/>
      </c>
      <c r="AP1010" s="174" t="str">
        <f>[4]SayfaKAY!AI595</f>
        <v/>
      </c>
      <c r="AQ1010" s="174" t="str">
        <f>[4]SayfaKAY!AQ595</f>
        <v/>
      </c>
      <c r="AR1010" s="174" t="str">
        <f>[4]SayfaKAY!AH595</f>
        <v/>
      </c>
      <c r="AS1010" s="174" t="str">
        <f>[4]SayfaKAY!AJ595</f>
        <v/>
      </c>
      <c r="AT1010" s="175" t="str">
        <f>[4]SayfaKAY!AM595</f>
        <v/>
      </c>
      <c r="AU1010" s="176" t="str">
        <f>[4]SayfaKAY!AL595</f>
        <v/>
      </c>
      <c r="AV1010" s="176" t="str">
        <f>[4]SayfaKAY!AP595</f>
        <v/>
      </c>
      <c r="AW1010" s="177" t="str">
        <f>[4]SayfaKAY!AT595</f>
        <v/>
      </c>
      <c r="AX1010" s="194">
        <f t="shared" si="673"/>
        <v>67891.99999817647</v>
      </c>
      <c r="AY1010" s="168"/>
      <c r="AZ1010" s="167"/>
      <c r="BA1010" s="113"/>
      <c r="BB1010" s="171" t="str">
        <f>IF($AQ$1="X", IF(AND(G1010&gt;=$AS$1,G1010&lt;=$AT$1),IF(P1010&lt;&gt;"D(Arıza Değil)",AC1010,0), IF(AND(G1010&gt;=$AU$1,G1010&lt;=$AV$1),IF(P1010&lt;&gt;"D(Arıza Değil)",AC1010,0), "")), "")</f>
        <v/>
      </c>
      <c r="BC1010" s="114"/>
      <c r="BD1010" s="114"/>
      <c r="BE1010" s="114"/>
      <c r="BF1010" s="114"/>
      <c r="BG1010" s="114"/>
      <c r="BH1010" s="114">
        <f>IFERROR(FRACAS!AN598, "Hata Var")</f>
        <v>60.000000048894435</v>
      </c>
      <c r="BI1010" s="114"/>
      <c r="BJ1010" s="114"/>
      <c r="BK1010" s="105" t="str">
        <f>[4]SayfaKAY!AW595</f>
        <v/>
      </c>
      <c r="BL1010" s="105" t="str">
        <f>[4]SayfaKAY!V595</f>
        <v>DELLNER COUPLERC AB</v>
      </c>
      <c r="BM1010" s="114"/>
      <c r="BN1010" s="171" t="str">
        <f t="shared" si="674"/>
        <v>x yok</v>
      </c>
      <c r="BO1010" s="171" t="str">
        <f t="shared" si="675"/>
        <v>aynı gün giderilen arıza</v>
      </c>
      <c r="BP1010" s="171" t="str">
        <f t="shared" si="676"/>
        <v>Bir günden fazla süren arıza</v>
      </c>
      <c r="BQ1010" s="226">
        <f t="shared" si="677"/>
        <v>1285.9999999171123</v>
      </c>
      <c r="BR1010" s="226">
        <f t="shared" si="678"/>
        <v>1800</v>
      </c>
      <c r="BS1010" s="226">
        <f t="shared" si="679"/>
        <v>3085.9999999171123</v>
      </c>
      <c r="BT1010" s="114"/>
      <c r="BU1010" s="242"/>
      <c r="BV1010" s="233">
        <f t="shared" si="680"/>
        <v>10</v>
      </c>
      <c r="BW1010" s="226" t="str">
        <f t="shared" si="681"/>
        <v>Evet, çakışma var</v>
      </c>
      <c r="BX1010" s="229"/>
      <c r="BY1010" s="247">
        <f t="shared" si="682"/>
        <v>0.89305555549799465</v>
      </c>
      <c r="BZ1010" s="247">
        <f t="shared" si="683"/>
        <v>1.25</v>
      </c>
      <c r="CA1010" s="247">
        <f t="shared" si="684"/>
        <v>2.1430555554979946</v>
      </c>
      <c r="CB1010" s="213"/>
      <c r="CC1010" s="211"/>
      <c r="CD1010" s="196"/>
      <c r="CE1010" s="213">
        <v>594</v>
      </c>
      <c r="CF1010" s="182">
        <f t="shared" si="685"/>
        <v>45456.315277777801</v>
      </c>
      <c r="CG1010" s="182">
        <f t="shared" si="686"/>
        <v>45458.458333333299</v>
      </c>
      <c r="CH1010" s="196"/>
      <c r="CI1010" s="196"/>
      <c r="CJ1010" s="196"/>
      <c r="CK1010" s="196">
        <f t="shared" si="687"/>
        <v>1.25</v>
      </c>
      <c r="CL1010" s="196">
        <f t="shared" si="688"/>
        <v>0.89305555549799465</v>
      </c>
      <c r="CM1010" s="196">
        <f t="shared" si="689"/>
        <v>2.1430555554979946</v>
      </c>
      <c r="CN1010" s="114"/>
      <c r="CO1010" s="115">
        <f t="shared" si="690"/>
        <v>3085.9999999171123</v>
      </c>
      <c r="CP1010" s="116">
        <f t="shared" si="691"/>
        <v>75</v>
      </c>
      <c r="CQ1010" s="117">
        <f t="shared" si="692"/>
        <v>0.31527777780138422</v>
      </c>
      <c r="CR1010" s="117">
        <f t="shared" si="693"/>
        <v>45457.208333333299</v>
      </c>
      <c r="CS1010" s="117">
        <f t="shared" si="694"/>
        <v>45458.458333333299</v>
      </c>
      <c r="CT1010" s="118">
        <f t="shared" si="695"/>
        <v>65457925.999999918</v>
      </c>
      <c r="CU1010" s="118">
        <f t="shared" si="696"/>
        <v>1800</v>
      </c>
      <c r="CV1010" s="118">
        <f t="shared" si="697"/>
        <v>65459725.999999918</v>
      </c>
      <c r="CW1010" s="119">
        <f t="shared" si="698"/>
        <v>0.99997250217637634</v>
      </c>
    </row>
    <row r="1011" spans="1:101" ht="118.5" customHeight="1" x14ac:dyDescent="0.3">
      <c r="A1011" s="104" t="str">
        <f>[4]SayfaKAY!C596</f>
        <v>KAY5+6</v>
      </c>
      <c r="B1011" s="104" t="str">
        <f>[4]SayfaKAY!D596</f>
        <v>3873(2)</v>
      </c>
      <c r="C1011" s="105" t="str">
        <f>[4]SayfaKAY!E596</f>
        <v>MA</v>
      </c>
      <c r="D1011" s="105">
        <f>[4]SayfaKAY!F596</f>
        <v>73563</v>
      </c>
      <c r="E1011" s="106" t="str">
        <f>[4]SayfaKAY!G596</f>
        <v>BOZ-KAY5+6-FF-595</v>
      </c>
      <c r="F1011" s="193">
        <f t="shared" si="659"/>
        <v>45456</v>
      </c>
      <c r="G1011" s="135">
        <f t="shared" si="660"/>
        <v>0.31458333329646848</v>
      </c>
      <c r="H1011" s="235">
        <f>[4]SayfaKAY!H596</f>
        <v>45456.314583333296</v>
      </c>
      <c r="I1011" s="104" t="str">
        <f>[4]SayfaKAY!I596</f>
        <v>Depo/Depot</v>
      </c>
      <c r="J1011" s="103" t="str">
        <f>IF([4]SayfaKAY!J596="","",IF([4]SayfaKAY!J596="Müşteri","Notified by Customer","Notified by Bozankaya"))</f>
        <v>Notified by Customer</v>
      </c>
      <c r="K1011" s="103" t="e">
        <f>VLOOKUP([4]SayfaKAY!L596,#REF!,2,FALSE)</f>
        <v>#REF!</v>
      </c>
      <c r="L1011" s="165" t="str">
        <f>[4]SayfaKAY!X596</f>
        <v>DELLNER COUPLERC AB</v>
      </c>
      <c r="M1011" s="107" t="str">
        <f t="shared" si="661"/>
        <v>KAY5+6-BOZ-KAY5+6-FF-595</v>
      </c>
      <c r="N1011" s="105" t="str">
        <f>[4]SayfaKAY!M596</f>
        <v>A baş kuplaj asansörü arızalı</v>
      </c>
      <c r="O1011" s="166" t="str">
        <f>[4]SayfaKAY!P596</f>
        <v>D-Arıza değil</v>
      </c>
      <c r="P1011" s="166" t="str">
        <f>[4]SayfaKAY!Q596</f>
        <v>B(Servisten çekmeye etki eden arıza)</v>
      </c>
      <c r="Q1011" s="166" t="str">
        <f>[4]SayfaKAY!R596</f>
        <v>N.A(Yaralanma yok)</v>
      </c>
      <c r="R1011" s="132" t="str" cm="1">
        <f t="array" ref="R1011">IF([4]SayfaKAY!U596="","",_xlfn.IFS([4]SayfaKAY!U596="Bozankaya","Bozankaya",[4]SayfaKAY!U596="Müşteri","Customer",[4]SayfaKAY!U596="Tedarikçi","Equipment Supplier"))</f>
        <v>Equipment Supplier</v>
      </c>
      <c r="S1011" s="204" t="str">
        <f>[4]SayfaKAY!N596</f>
        <v>Kuplör yakala-bırak revizyonu yapıldı.</v>
      </c>
      <c r="T1011" s="133" t="str">
        <f>[4]SayfaKAY!AD596</f>
        <v>Ekipman yenisi ile değiştirildi</v>
      </c>
      <c r="U1011" s="132" t="str">
        <f>[4]SayfaKAY!W596</f>
        <v>Evet</v>
      </c>
      <c r="V1011" s="108">
        <f>[4]SayfaKAY!AZ596</f>
        <v>2</v>
      </c>
      <c r="W1011" s="136">
        <f t="shared" si="662"/>
        <v>45458</v>
      </c>
      <c r="X1011" s="137" t="str">
        <f t="shared" si="663"/>
        <v>05:00</v>
      </c>
      <c r="Y1011" s="235">
        <f>[4]SayfaKAY!AE596</f>
        <v>45458.208333333299</v>
      </c>
      <c r="Z1011" s="192">
        <f t="shared" si="664"/>
        <v>45459</v>
      </c>
      <c r="AA1011" s="110" t="str">
        <f t="shared" si="665"/>
        <v>11:00</v>
      </c>
      <c r="AB1011" s="182">
        <f>[4]SayfaKAY!BA596</f>
        <v>45459.458333333299</v>
      </c>
      <c r="AC1011" s="257">
        <f t="shared" si="666"/>
        <v>4527.000000004191</v>
      </c>
      <c r="AD1011" s="111">
        <f t="shared" si="667"/>
        <v>45459</v>
      </c>
      <c r="AE1011" s="111" t="str">
        <f t="shared" si="668"/>
        <v>11:00</v>
      </c>
      <c r="AF1011" s="235">
        <f>[4]SayfaKAY!BA596</f>
        <v>45459.458333333299</v>
      </c>
      <c r="AG1011" s="179" t="str">
        <f>[4]SayfaKAY!S596</f>
        <v>(III) Farklı Araçlarda Tekrarlayan Arıza</v>
      </c>
      <c r="AH1011" s="178" t="str">
        <f t="shared" si="669"/>
        <v>Bu Arıza Aracın Servise Verilmesine Engel</v>
      </c>
      <c r="AI1011" s="163" t="str">
        <f>[4]SayfaKAY!AV596</f>
        <v/>
      </c>
      <c r="AJ1011" s="164" t="str">
        <f t="shared" si="670"/>
        <v/>
      </c>
      <c r="AK1011" s="164" t="str">
        <f t="shared" si="671"/>
        <v/>
      </c>
      <c r="AL1011" s="112" t="str">
        <f>[4]SayfaKAY!AX596</f>
        <v/>
      </c>
      <c r="AM1011" s="257" cm="1">
        <f t="array" ref="AM1011">IFERROR(IF(AND(P1011&lt;&gt;"D(Arıza Değil)",AH1011="Bu Arıza Aracın Servise Verilmesine Engel Değil"),
IF(Z1011-F1011&gt;0,(AB1011-Y1011)*24*60,
IF(OR(AND(G1011&gt;$AS$1,G1011&lt;$AT$1),AND(G1011&gt;$AU$1,G1011&lt;$AV$1)),
(AF1011-H1011)*24*60,     BH:BH0)),        AN1011),0)</f>
        <v>4527.000000004191</v>
      </c>
      <c r="AN1011" s="257">
        <f t="shared" si="672"/>
        <v>4527.000000004191</v>
      </c>
      <c r="AO1011" s="174" t="str">
        <f>[4]SayfaKAY!AG596</f>
        <v/>
      </c>
      <c r="AP1011" s="174" t="str">
        <f>[4]SayfaKAY!AI596</f>
        <v/>
      </c>
      <c r="AQ1011" s="174" t="str">
        <f>[4]SayfaKAY!AQ596</f>
        <v/>
      </c>
      <c r="AR1011" s="174" t="str">
        <f>[4]SayfaKAY!AH596</f>
        <v/>
      </c>
      <c r="AS1011" s="174" t="str">
        <f>[4]SayfaKAY!AJ596</f>
        <v/>
      </c>
      <c r="AT1011" s="175" t="str">
        <f>[4]SayfaKAY!AM596</f>
        <v/>
      </c>
      <c r="AU1011" s="176" t="str">
        <f>[4]SayfaKAY!AL596</f>
        <v/>
      </c>
      <c r="AV1011" s="176" t="str">
        <f>[4]SayfaKAY!AP596</f>
        <v/>
      </c>
      <c r="AW1011" s="177" t="str">
        <f>[4]SayfaKAY!AT596</f>
        <v/>
      </c>
      <c r="AX1011" s="194">
        <f t="shared" si="673"/>
        <v>99594.000000092201</v>
      </c>
      <c r="AY1011" s="168"/>
      <c r="AZ1011" s="167"/>
      <c r="BA1011" s="170"/>
      <c r="BB1011" s="171"/>
      <c r="BC1011" s="114"/>
      <c r="BD1011" s="114"/>
      <c r="BE1011" s="114"/>
      <c r="BF1011" s="114"/>
      <c r="BG1011" s="114"/>
      <c r="BH1011" s="114">
        <f>IFERROR(FRACAS!AN599, "Hata Var")</f>
        <v>72.999999934108928</v>
      </c>
      <c r="BI1011" s="114"/>
      <c r="BJ1011" s="114"/>
      <c r="BK1011" s="105" t="str">
        <f>[4]SayfaKAY!AW596</f>
        <v/>
      </c>
      <c r="BL1011" s="105" t="str">
        <f>[4]SayfaKAY!V596</f>
        <v>DELLNER COUPLERC AB</v>
      </c>
      <c r="BM1011" s="114"/>
      <c r="BN1011" s="171" t="str">
        <f t="shared" si="674"/>
        <v>x yok</v>
      </c>
      <c r="BO1011" s="171" t="str">
        <f t="shared" si="675"/>
        <v>aynı gün giderilen arıza</v>
      </c>
      <c r="BP1011" s="171" t="str">
        <f t="shared" si="676"/>
        <v>Bir günden fazla süren arıza</v>
      </c>
      <c r="BQ1011" s="226">
        <f t="shared" si="677"/>
        <v>2727.000000004191</v>
      </c>
      <c r="BR1011" s="226">
        <f t="shared" si="678"/>
        <v>1800</v>
      </c>
      <c r="BS1011" s="226">
        <f t="shared" si="679"/>
        <v>4527.000000004191</v>
      </c>
      <c r="BT1011" s="114"/>
      <c r="BU1011" s="242"/>
      <c r="BV1011" s="233">
        <f t="shared" si="680"/>
        <v>10</v>
      </c>
      <c r="BW1011" s="226" t="str">
        <f t="shared" si="681"/>
        <v>Evet, çakışma var</v>
      </c>
      <c r="BX1011" s="229"/>
      <c r="BY1011" s="247">
        <f t="shared" si="682"/>
        <v>1.8937500000029104</v>
      </c>
      <c r="BZ1011" s="247">
        <f t="shared" si="683"/>
        <v>1.25</v>
      </c>
      <c r="CA1011" s="247">
        <f t="shared" si="684"/>
        <v>3.1437500000029104</v>
      </c>
      <c r="CB1011" s="213"/>
      <c r="CC1011" s="211"/>
      <c r="CD1011" s="196"/>
      <c r="CE1011" s="213">
        <v>595</v>
      </c>
      <c r="CF1011" s="182">
        <f t="shared" si="685"/>
        <v>45456.314583333296</v>
      </c>
      <c r="CG1011" s="182">
        <f t="shared" si="686"/>
        <v>45459.458333333299</v>
      </c>
      <c r="CH1011" s="196"/>
      <c r="CI1011" s="196"/>
      <c r="CJ1011" s="196"/>
      <c r="CK1011" s="196">
        <f t="shared" si="687"/>
        <v>1.25</v>
      </c>
      <c r="CL1011" s="196">
        <f t="shared" si="688"/>
        <v>1.8937500000029104</v>
      </c>
      <c r="CM1011" s="196">
        <f t="shared" si="689"/>
        <v>3.1437500000029104</v>
      </c>
      <c r="CN1011" s="114"/>
      <c r="CO1011" s="115">
        <f t="shared" si="690"/>
        <v>4527.000000004191</v>
      </c>
      <c r="CP1011" s="116">
        <f t="shared" si="691"/>
        <v>75</v>
      </c>
      <c r="CQ1011" s="117">
        <f t="shared" si="692"/>
        <v>0.31458333329646848</v>
      </c>
      <c r="CR1011" s="117">
        <f t="shared" si="693"/>
        <v>45458.208333333299</v>
      </c>
      <c r="CS1011" s="117">
        <f t="shared" si="694"/>
        <v>45459.458333333299</v>
      </c>
      <c r="CT1011" s="118">
        <f t="shared" si="695"/>
        <v>65459367.000000007</v>
      </c>
      <c r="CU1011" s="118">
        <f t="shared" si="696"/>
        <v>1800</v>
      </c>
      <c r="CV1011" s="118">
        <f t="shared" si="697"/>
        <v>65461167.000000007</v>
      </c>
      <c r="CW1011" s="119">
        <f t="shared" si="698"/>
        <v>0.99997250278168737</v>
      </c>
    </row>
    <row r="1012" spans="1:101" ht="118.5" customHeight="1" x14ac:dyDescent="0.3">
      <c r="A1012" s="160" t="str">
        <f>[4]SayfaKAY!C597</f>
        <v>KAY5+6</v>
      </c>
      <c r="B1012" s="104" t="str">
        <f>[4]SayfaKAY!D597</f>
        <v>3872(1)</v>
      </c>
      <c r="C1012" s="105" t="str">
        <f>[4]SayfaKAY!E597</f>
        <v>MA</v>
      </c>
      <c r="D1012" s="105">
        <f>[4]SayfaKAY!F597</f>
        <v>66101</v>
      </c>
      <c r="E1012" s="106" t="str">
        <f>[4]SayfaKAY!G597</f>
        <v>BOZ-KAY5+6-FF-596</v>
      </c>
      <c r="F1012" s="134">
        <f t="shared" si="659"/>
        <v>45456</v>
      </c>
      <c r="G1012" s="135">
        <f t="shared" si="660"/>
        <v>0.31388888890069211</v>
      </c>
      <c r="H1012" s="235">
        <f>[4]SayfaKAY!H597</f>
        <v>45456.313888888901</v>
      </c>
      <c r="I1012" s="104" t="str">
        <f>[4]SayfaKAY!I597</f>
        <v>Hat/Line</v>
      </c>
      <c r="J1012" s="103" t="str">
        <f>IF([4]SayfaKAY!J597="","",IF([4]SayfaKAY!J597="Müşteri","Notified by Customer","Notified by Bozankaya"))</f>
        <v>Notified by Customer</v>
      </c>
      <c r="K1012" s="103" t="e">
        <f>VLOOKUP([4]SayfaKAY!L597,#REF!,2,FALSE)</f>
        <v>#REF!</v>
      </c>
      <c r="L1012" s="165" t="str">
        <f>[4]SayfaKAY!X597</f>
        <v>DELLNER COUPLERC AB</v>
      </c>
      <c r="M1012" s="107" t="str">
        <f t="shared" si="661"/>
        <v>KAY5+6-BOZ-KAY5+6-FF-596</v>
      </c>
      <c r="N1012" s="105" t="str">
        <f>[4]SayfaKAY!M597</f>
        <v>A baş kuplaj asansörü arızalı</v>
      </c>
      <c r="O1012" s="166" t="str">
        <f>[4]SayfaKAY!P597</f>
        <v>D-Arıza değil</v>
      </c>
      <c r="P1012" s="166" t="str">
        <f>[4]SayfaKAY!Q597</f>
        <v>B(Servisten çekmeye etki eden arıza)</v>
      </c>
      <c r="Q1012" s="166" t="str">
        <f>[4]SayfaKAY!R597</f>
        <v>N.A(Yaralanma yok)</v>
      </c>
      <c r="R1012" s="132" t="str" cm="1">
        <f t="array" ref="R1012">IF([4]SayfaKAY!U597="","",_xlfn.IFS([4]SayfaKAY!U597="Bozankaya","Bozankaya",[4]SayfaKAY!U597="Müşteri","Customer",[4]SayfaKAY!U597="Tedarikçi","Equipment Supplier"))</f>
        <v>Equipment Supplier</v>
      </c>
      <c r="S1012" s="204" t="str">
        <f>[4]SayfaKAY!N597</f>
        <v>Kuplör yakala bırak revizyonu yapıldı.</v>
      </c>
      <c r="T1012" s="133" t="str">
        <f>[4]SayfaKAY!AD597</f>
        <v>Ekipman yenisi ile değiştirildi</v>
      </c>
      <c r="U1012" s="132" t="str">
        <f>[4]SayfaKAY!W597</f>
        <v>Evet</v>
      </c>
      <c r="V1012" s="108">
        <f>[4]SayfaKAY!AZ597</f>
        <v>2</v>
      </c>
      <c r="W1012" s="136">
        <f t="shared" si="662"/>
        <v>45459</v>
      </c>
      <c r="X1012" s="137" t="str">
        <f t="shared" si="663"/>
        <v>05:00</v>
      </c>
      <c r="Y1012" s="235">
        <f>[4]SayfaKAY!AE597</f>
        <v>45459.208333333299</v>
      </c>
      <c r="Z1012" s="109">
        <f t="shared" si="664"/>
        <v>45460</v>
      </c>
      <c r="AA1012" s="110" t="str">
        <f t="shared" si="665"/>
        <v>11:00</v>
      </c>
      <c r="AB1012" s="182">
        <f>[4]SayfaKAY!BA597</f>
        <v>45460.458333333299</v>
      </c>
      <c r="AC1012" s="257">
        <f t="shared" si="666"/>
        <v>5967.9999999341089</v>
      </c>
      <c r="AD1012" s="111">
        <f t="shared" si="667"/>
        <v>45460</v>
      </c>
      <c r="AE1012" s="111" t="str">
        <f t="shared" si="668"/>
        <v>11:00</v>
      </c>
      <c r="AF1012" s="235">
        <f>[4]SayfaKAY!BA597</f>
        <v>45460.458333333299</v>
      </c>
      <c r="AG1012" s="179" t="str">
        <f>[4]SayfaKAY!S597</f>
        <v>(III) Farklı Araçlarda Tekrarlayan Arıza</v>
      </c>
      <c r="AH1012" s="178" t="str">
        <f t="shared" si="669"/>
        <v>Bu Arıza Aracın Servise Verilmesine Engel</v>
      </c>
      <c r="AI1012" s="163" t="str">
        <f>[4]SayfaKAY!AV597</f>
        <v/>
      </c>
      <c r="AJ1012" s="164" t="str">
        <f t="shared" si="670"/>
        <v/>
      </c>
      <c r="AK1012" s="164" t="str">
        <f t="shared" si="671"/>
        <v/>
      </c>
      <c r="AL1012" s="112" t="str">
        <f>[4]SayfaKAY!AX597</f>
        <v/>
      </c>
      <c r="AM1012" s="257" cm="1">
        <f t="array" ref="AM1012">IFERROR(IF(AND(P1012&lt;&gt;"D(Arıza Değil)",AH1012="Bu Arıza Aracın Servise Verilmesine Engel Değil"),
IF(Z1012-F1012&gt;0,(AB1012-Y1012)*24*60,
IF(OR(AND(G1012&gt;$AS$1,G1012&lt;$AT$1),AND(G1012&gt;$AU$1,G1012&lt;$AV$1)),
(AF1012-H1012)*24*60,     BH:BH0)),        AN1012),0)</f>
        <v>5967.9999999341089</v>
      </c>
      <c r="AN1012" s="257">
        <f t="shared" si="672"/>
        <v>5967.9999999341089</v>
      </c>
      <c r="AO1012" s="174" t="str">
        <f>[4]SayfaKAY!AG597</f>
        <v/>
      </c>
      <c r="AP1012" s="174" t="str">
        <f>[4]SayfaKAY!AI597</f>
        <v/>
      </c>
      <c r="AQ1012" s="174" t="str">
        <f>[4]SayfaKAY!AQ597</f>
        <v/>
      </c>
      <c r="AR1012" s="174" t="str">
        <f>[4]SayfaKAY!AH597</f>
        <v/>
      </c>
      <c r="AS1012" s="174" t="str">
        <f>[4]SayfaKAY!AJ597</f>
        <v/>
      </c>
      <c r="AT1012" s="175" t="str">
        <f>[4]SayfaKAY!AM597</f>
        <v/>
      </c>
      <c r="AU1012" s="176" t="str">
        <f>[4]SayfaKAY!AL597</f>
        <v/>
      </c>
      <c r="AV1012" s="176" t="str">
        <f>[4]SayfaKAY!AP597</f>
        <v/>
      </c>
      <c r="AW1012" s="177" t="str">
        <f>[4]SayfaKAY!AT597</f>
        <v/>
      </c>
      <c r="AX1012" s="194">
        <f t="shared" si="673"/>
        <v>131295.9999985504</v>
      </c>
      <c r="AY1012" s="168"/>
      <c r="AZ1012" s="167"/>
      <c r="BA1012" s="113"/>
      <c r="BB1012" s="171" t="str">
        <f>IF($AQ$1="X", IF(AND(G1012&gt;=$AS$1,G1012&lt;=$AT$1),IF(P1012&lt;&gt;"D(Arıza Değil)",AC1012,0), IF(AND(G1012&gt;=$AU$1,G1012&lt;=$AV$1),IF(P1012&lt;&gt;"D(Arıza Değil)",AC1012,0), "")), "")</f>
        <v/>
      </c>
      <c r="BC1012" s="114"/>
      <c r="BD1012" s="114"/>
      <c r="BE1012" s="114"/>
      <c r="BF1012" s="114"/>
      <c r="BG1012" s="114"/>
      <c r="BH1012" s="114">
        <f>IFERROR(FRACAS!AN600, "Hata Var")</f>
        <v>29099.999999951106</v>
      </c>
      <c r="BI1012" s="114"/>
      <c r="BJ1012" s="114"/>
      <c r="BK1012" s="105" t="str">
        <f>[4]SayfaKAY!AW597</f>
        <v/>
      </c>
      <c r="BL1012" s="105" t="str">
        <f>[4]SayfaKAY!V597</f>
        <v>DELLNER COUPLERC AB</v>
      </c>
      <c r="BM1012" s="114"/>
      <c r="BN1012" s="171" t="str">
        <f t="shared" si="674"/>
        <v>x yok</v>
      </c>
      <c r="BO1012" s="171" t="str">
        <f t="shared" si="675"/>
        <v>aynı gün giderilen arıza</v>
      </c>
      <c r="BP1012" s="171" t="str">
        <f t="shared" si="676"/>
        <v>Bir günden fazla süren arıza</v>
      </c>
      <c r="BQ1012" s="226">
        <f t="shared" si="677"/>
        <v>4167.9999999341089</v>
      </c>
      <c r="BR1012" s="226">
        <f t="shared" si="678"/>
        <v>1800</v>
      </c>
      <c r="BS1012" s="226">
        <f t="shared" si="679"/>
        <v>5967.9999999341089</v>
      </c>
      <c r="BT1012" s="114"/>
      <c r="BU1012" s="242"/>
      <c r="BV1012" s="233">
        <f t="shared" si="680"/>
        <v>10</v>
      </c>
      <c r="BW1012" s="226" t="str">
        <f t="shared" si="681"/>
        <v>Evet, çakışma var</v>
      </c>
      <c r="BX1012" s="229"/>
      <c r="BY1012" s="247">
        <f t="shared" si="682"/>
        <v>2.8944444443986868</v>
      </c>
      <c r="BZ1012" s="247">
        <f t="shared" si="683"/>
        <v>1.25</v>
      </c>
      <c r="CA1012" s="247">
        <f t="shared" si="684"/>
        <v>4.1444444443986868</v>
      </c>
      <c r="CB1012" s="213"/>
      <c r="CC1012" s="211"/>
      <c r="CD1012" s="196"/>
      <c r="CE1012" s="213">
        <v>596</v>
      </c>
      <c r="CF1012" s="182">
        <f t="shared" si="685"/>
        <v>45456.313888888901</v>
      </c>
      <c r="CG1012" s="182">
        <f t="shared" si="686"/>
        <v>45460.458333333299</v>
      </c>
      <c r="CH1012" s="196"/>
      <c r="CI1012" s="196"/>
      <c r="CJ1012" s="196"/>
      <c r="CK1012" s="196">
        <f t="shared" si="687"/>
        <v>1.25</v>
      </c>
      <c r="CL1012" s="196">
        <f t="shared" si="688"/>
        <v>2.8944444443986868</v>
      </c>
      <c r="CM1012" s="196">
        <f t="shared" si="689"/>
        <v>4.1444444443986868</v>
      </c>
      <c r="CN1012" s="114"/>
      <c r="CO1012" s="115">
        <f t="shared" si="690"/>
        <v>5967.9999999341089</v>
      </c>
      <c r="CP1012" s="116">
        <f t="shared" si="691"/>
        <v>75</v>
      </c>
      <c r="CQ1012" s="117">
        <f t="shared" si="692"/>
        <v>0.31388888890069211</v>
      </c>
      <c r="CR1012" s="117">
        <f t="shared" si="693"/>
        <v>45459.208333333299</v>
      </c>
      <c r="CS1012" s="117">
        <f t="shared" si="694"/>
        <v>45460.458333333299</v>
      </c>
      <c r="CT1012" s="118">
        <f t="shared" si="695"/>
        <v>65460807.999999933</v>
      </c>
      <c r="CU1012" s="118">
        <f t="shared" si="696"/>
        <v>1800</v>
      </c>
      <c r="CV1012" s="118">
        <f t="shared" si="697"/>
        <v>65462607.999999933</v>
      </c>
      <c r="CW1012" s="119">
        <f t="shared" si="698"/>
        <v>0.99997250338697163</v>
      </c>
    </row>
    <row r="1013" spans="1:101" ht="118.5" customHeight="1" x14ac:dyDescent="0.3">
      <c r="A1013" s="104" t="str">
        <f>[4]SayfaKAY!C598</f>
        <v>KAY5+6</v>
      </c>
      <c r="B1013" s="104" t="str">
        <f>[4]SayfaKAY!D598</f>
        <v>3872(1)</v>
      </c>
      <c r="C1013" s="105" t="str">
        <f>[4]SayfaKAY!E598</f>
        <v>MB</v>
      </c>
      <c r="D1013" s="105">
        <f>[4]SayfaKAY!F598</f>
        <v>66101</v>
      </c>
      <c r="E1013" s="106" t="str">
        <f>[4]SayfaKAY!G598</f>
        <v>BOZ-KAY5+6-FF-597</v>
      </c>
      <c r="F1013" s="193">
        <f t="shared" si="659"/>
        <v>45456</v>
      </c>
      <c r="G1013" s="135">
        <f t="shared" si="660"/>
        <v>0.31458333329646848</v>
      </c>
      <c r="H1013" s="235">
        <f>[4]SayfaKAY!H598</f>
        <v>45456.314583333296</v>
      </c>
      <c r="I1013" s="104" t="str">
        <f>[4]SayfaKAY!I598</f>
        <v>Depo/Depot</v>
      </c>
      <c r="J1013" s="103" t="str">
        <f>IF([4]SayfaKAY!J598="","",IF([4]SayfaKAY!J598="Müşteri","Notified by Customer","Notified by Bozankaya"))</f>
        <v>Notified by Customer</v>
      </c>
      <c r="K1013" s="103" t="e">
        <f>VLOOKUP([4]SayfaKAY!L598,#REF!,2,FALSE)</f>
        <v>#REF!</v>
      </c>
      <c r="L1013" s="165" t="str">
        <f>[4]SayfaKAY!X598</f>
        <v>DELLNER COUPLERC AB</v>
      </c>
      <c r="M1013" s="107" t="str">
        <f t="shared" si="661"/>
        <v>KAY5+6-BOZ-KAY5+6-FF-597</v>
      </c>
      <c r="N1013" s="105" t="str">
        <f>[4]SayfaKAY!M598</f>
        <v>B baş kuplaj asansörü arızalı</v>
      </c>
      <c r="O1013" s="166" t="str">
        <f>[4]SayfaKAY!P598</f>
        <v>D-Arıza değil</v>
      </c>
      <c r="P1013" s="166" t="str">
        <f>[4]SayfaKAY!Q598</f>
        <v>B(Servisten çekmeye etki eden arıza)</v>
      </c>
      <c r="Q1013" s="166" t="str">
        <f>[4]SayfaKAY!R598</f>
        <v>N.A(Yaralanma yok)</v>
      </c>
      <c r="R1013" s="132" t="str" cm="1">
        <f t="array" ref="R1013">IF([4]SayfaKAY!U598="","",_xlfn.IFS([4]SayfaKAY!U598="Bozankaya","Bozankaya",[4]SayfaKAY!U598="Müşteri","Customer",[4]SayfaKAY!U598="Tedarikçi","Equipment Supplier"))</f>
        <v>Equipment Supplier</v>
      </c>
      <c r="S1013" s="204" t="str">
        <f>[4]SayfaKAY!N598</f>
        <v>Kuplör yakala bırak revizyonu yapıldı.</v>
      </c>
      <c r="T1013" s="133" t="str">
        <f>[4]SayfaKAY!AD598</f>
        <v>Ekipman yenisi ile değiştirildi</v>
      </c>
      <c r="U1013" s="132" t="str">
        <f>[4]SayfaKAY!W598</f>
        <v>Evet</v>
      </c>
      <c r="V1013" s="108">
        <f>[4]SayfaKAY!AZ598</f>
        <v>2</v>
      </c>
      <c r="W1013" s="136">
        <f t="shared" si="662"/>
        <v>45460</v>
      </c>
      <c r="X1013" s="137" t="str">
        <f t="shared" si="663"/>
        <v>05:00</v>
      </c>
      <c r="Y1013" s="235">
        <f>[4]SayfaKAY!AE598</f>
        <v>45460.208333333299</v>
      </c>
      <c r="Z1013" s="192">
        <f t="shared" si="664"/>
        <v>45461</v>
      </c>
      <c r="AA1013" s="110" t="str">
        <f t="shared" si="665"/>
        <v>11:00</v>
      </c>
      <c r="AB1013" s="182">
        <f>[4]SayfaKAY!BA598</f>
        <v>45461.458333333299</v>
      </c>
      <c r="AC1013" s="257">
        <f t="shared" si="666"/>
        <v>7407.000000004191</v>
      </c>
      <c r="AD1013" s="111">
        <f t="shared" si="667"/>
        <v>45461</v>
      </c>
      <c r="AE1013" s="111" t="str">
        <f t="shared" si="668"/>
        <v>11:00</v>
      </c>
      <c r="AF1013" s="235">
        <f>[4]SayfaKAY!BA598</f>
        <v>45461.458333333299</v>
      </c>
      <c r="AG1013" s="179" t="str">
        <f>[4]SayfaKAY!S598</f>
        <v>(III) Farklı Araçlarda Tekrarlayan Arıza</v>
      </c>
      <c r="AH1013" s="178" t="str">
        <f t="shared" si="669"/>
        <v>Bu Arıza Aracın Servise Verilmesine Engel</v>
      </c>
      <c r="AI1013" s="163" t="str">
        <f>[4]SayfaKAY!AV598</f>
        <v/>
      </c>
      <c r="AJ1013" s="164" t="str">
        <f t="shared" si="670"/>
        <v/>
      </c>
      <c r="AK1013" s="164" t="str">
        <f t="shared" si="671"/>
        <v/>
      </c>
      <c r="AL1013" s="112" t="str">
        <f>[4]SayfaKAY!AX598</f>
        <v/>
      </c>
      <c r="AM1013" s="257" cm="1">
        <f t="array" ref="AM1013">IFERROR(IF(AND(P1013&lt;&gt;"D(Arıza Değil)",AH1013="Bu Arıza Aracın Servise Verilmesine Engel Değil"),
IF(Z1013-F1013&gt;0,(AB1013-Y1013)*24*60,
IF(OR(AND(G1013&gt;$AS$1,G1013&lt;$AT$1),AND(G1013&gt;$AU$1,G1013&lt;$AV$1)),
(AF1013-H1013)*24*60,     BH:BH0)),        AN1013),0)</f>
        <v>7407.000000004191</v>
      </c>
      <c r="AN1013" s="257">
        <f t="shared" si="672"/>
        <v>7407.000000004191</v>
      </c>
      <c r="AO1013" s="174" t="str">
        <f>[4]SayfaKAY!AG598</f>
        <v/>
      </c>
      <c r="AP1013" s="174" t="str">
        <f>[4]SayfaKAY!AI598</f>
        <v/>
      </c>
      <c r="AQ1013" s="174" t="str">
        <f>[4]SayfaKAY!AQ598</f>
        <v/>
      </c>
      <c r="AR1013" s="174" t="str">
        <f>[4]SayfaKAY!AH598</f>
        <v/>
      </c>
      <c r="AS1013" s="174" t="str">
        <f>[4]SayfaKAY!AJ598</f>
        <v/>
      </c>
      <c r="AT1013" s="175" t="str">
        <f>[4]SayfaKAY!AM598</f>
        <v/>
      </c>
      <c r="AU1013" s="176" t="str">
        <f>[4]SayfaKAY!AL598</f>
        <v/>
      </c>
      <c r="AV1013" s="176" t="str">
        <f>[4]SayfaKAY!AP598</f>
        <v/>
      </c>
      <c r="AW1013" s="177" t="str">
        <f>[4]SayfaKAY!AT598</f>
        <v/>
      </c>
      <c r="AX1013" s="194">
        <f t="shared" si="673"/>
        <v>162954.0000000922</v>
      </c>
      <c r="AY1013" s="168"/>
      <c r="AZ1013" s="167"/>
      <c r="BA1013" s="170"/>
      <c r="BB1013" s="171"/>
      <c r="BC1013" s="114"/>
      <c r="BD1013" s="114"/>
      <c r="BE1013" s="114"/>
      <c r="BF1013" s="114"/>
      <c r="BG1013" s="114"/>
      <c r="BH1013" s="114">
        <f>IFERROR(FRACAS!AN601, "Hata Var")</f>
        <v>36275.999999904307</v>
      </c>
      <c r="BI1013" s="114"/>
      <c r="BJ1013" s="114"/>
      <c r="BK1013" s="105" t="str">
        <f>[4]SayfaKAY!AW598</f>
        <v/>
      </c>
      <c r="BL1013" s="105" t="str">
        <f>[4]SayfaKAY!V598</f>
        <v>DELLNER COUPLERC AB</v>
      </c>
      <c r="BM1013" s="114"/>
      <c r="BN1013" s="171" t="str">
        <f t="shared" si="674"/>
        <v>x yok</v>
      </c>
      <c r="BO1013" s="171" t="str">
        <f t="shared" si="675"/>
        <v>aynı gün giderilen arıza</v>
      </c>
      <c r="BP1013" s="171" t="str">
        <f t="shared" si="676"/>
        <v>Bir günden fazla süren arıza</v>
      </c>
      <c r="BQ1013" s="226">
        <f t="shared" si="677"/>
        <v>5607.000000004191</v>
      </c>
      <c r="BR1013" s="226">
        <f t="shared" si="678"/>
        <v>1800</v>
      </c>
      <c r="BS1013" s="226">
        <f t="shared" si="679"/>
        <v>7407.000000004191</v>
      </c>
      <c r="BT1013" s="114"/>
      <c r="BU1013" s="242"/>
      <c r="BV1013" s="233">
        <f t="shared" si="680"/>
        <v>10</v>
      </c>
      <c r="BW1013" s="226" t="str">
        <f t="shared" si="681"/>
        <v>Evet, çakışma var</v>
      </c>
      <c r="BX1013" s="229"/>
      <c r="BY1013" s="247">
        <f t="shared" si="682"/>
        <v>3.8937500000029104</v>
      </c>
      <c r="BZ1013" s="247">
        <f t="shared" si="683"/>
        <v>1.25</v>
      </c>
      <c r="CA1013" s="247">
        <f t="shared" si="684"/>
        <v>5.1437500000029104</v>
      </c>
      <c r="CB1013" s="213"/>
      <c r="CC1013" s="211"/>
      <c r="CD1013" s="196"/>
      <c r="CE1013" s="213">
        <v>597</v>
      </c>
      <c r="CF1013" s="182">
        <f t="shared" si="685"/>
        <v>45456.314583333296</v>
      </c>
      <c r="CG1013" s="182">
        <f t="shared" si="686"/>
        <v>45461.458333333299</v>
      </c>
      <c r="CH1013" s="196"/>
      <c r="CI1013" s="196"/>
      <c r="CJ1013" s="196"/>
      <c r="CK1013" s="196">
        <f t="shared" si="687"/>
        <v>1.25</v>
      </c>
      <c r="CL1013" s="196">
        <f t="shared" si="688"/>
        <v>3.8937500000029104</v>
      </c>
      <c r="CM1013" s="196">
        <f t="shared" si="689"/>
        <v>5.1437500000029104</v>
      </c>
      <c r="CN1013" s="114"/>
      <c r="CO1013" s="115">
        <f t="shared" si="690"/>
        <v>7407.000000004191</v>
      </c>
      <c r="CP1013" s="116">
        <f t="shared" si="691"/>
        <v>75</v>
      </c>
      <c r="CQ1013" s="117">
        <f t="shared" si="692"/>
        <v>0.31458333329646848</v>
      </c>
      <c r="CR1013" s="117">
        <f t="shared" si="693"/>
        <v>45460.208333333299</v>
      </c>
      <c r="CS1013" s="117">
        <f t="shared" si="694"/>
        <v>45461.458333333299</v>
      </c>
      <c r="CT1013" s="118">
        <f t="shared" si="695"/>
        <v>65462247.000000007</v>
      </c>
      <c r="CU1013" s="118">
        <f t="shared" si="696"/>
        <v>1800</v>
      </c>
      <c r="CV1013" s="118">
        <f t="shared" si="697"/>
        <v>65464047.000000007</v>
      </c>
      <c r="CW1013" s="119">
        <f t="shared" si="698"/>
        <v>0.99997250399138937</v>
      </c>
    </row>
    <row r="1014" spans="1:101" ht="118.5" customHeight="1" x14ac:dyDescent="0.3">
      <c r="A1014" s="160" t="str">
        <f>[4]SayfaKAY!C605</f>
        <v>KAY5+6</v>
      </c>
      <c r="B1014" s="104" t="str">
        <f>[4]SayfaKAY!D605</f>
        <v>3882(11)</v>
      </c>
      <c r="C1014" s="105" t="str">
        <f>[4]SayfaKAY!E605</f>
        <v>MB</v>
      </c>
      <c r="D1014" s="105">
        <f>[4]SayfaKAY!F605</f>
        <v>90077</v>
      </c>
      <c r="E1014" s="106" t="str">
        <f>[4]SayfaKAY!G605</f>
        <v>BOZ-KAY5+6-FF-604</v>
      </c>
      <c r="F1014" s="193">
        <f t="shared" si="659"/>
        <v>45456</v>
      </c>
      <c r="G1014" s="135">
        <f t="shared" si="660"/>
        <v>0.32152777779992903</v>
      </c>
      <c r="H1014" s="235">
        <f>[4]SayfaKAY!H605</f>
        <v>45456.3215277778</v>
      </c>
      <c r="I1014" s="104" t="str">
        <f>[4]SayfaKAY!I605</f>
        <v>Depo/Depot</v>
      </c>
      <c r="J1014" s="103" t="str">
        <f>IF([4]SayfaKAY!J605="","",IF([4]SayfaKAY!J605="Müşteri","Notified by Customer","Notified by Bozankaya"))</f>
        <v>Notified by Customer</v>
      </c>
      <c r="K1014" s="103" t="e">
        <f>VLOOKUP([4]SayfaKAY!L605,#REF!,2,FALSE)</f>
        <v>#REF!</v>
      </c>
      <c r="L1014" s="165" t="str">
        <f>[4]SayfaKAY!X605</f>
        <v>DELLNER COUPLERC AB</v>
      </c>
      <c r="M1014" s="107" t="str">
        <f t="shared" si="661"/>
        <v>KAY5+6-BOZ-KAY5+6-FF-604</v>
      </c>
      <c r="N1014" s="105" t="str">
        <f>[4]SayfaKAY!M605</f>
        <v>B baş kuplaj asansörü arızalı</v>
      </c>
      <c r="O1014" s="166" t="str">
        <f>[4]SayfaKAY!P605</f>
        <v>D-Arıza değil</v>
      </c>
      <c r="P1014" s="166" t="str">
        <f>[4]SayfaKAY!Q605</f>
        <v>B(Servisten çekmeye etki eden arıza)</v>
      </c>
      <c r="Q1014" s="166" t="str">
        <f>[4]SayfaKAY!R605</f>
        <v>N.A(Yaralanma yok)</v>
      </c>
      <c r="R1014" s="132" t="str" cm="1">
        <f t="array" ref="R1014">IF([4]SayfaKAY!U605="","",_xlfn.IFS([4]SayfaKAY!U605="Bozankaya","Bozankaya",[4]SayfaKAY!U605="Müşteri","Customer",[4]SayfaKAY!U605="Tedarikçi","Equipment Supplier"))</f>
        <v>Equipment Supplier</v>
      </c>
      <c r="S1014" s="204" t="str">
        <f>[4]SayfaKAY!N605</f>
        <v>Kuplör yakala-bırak revizyonu yapıldı.</v>
      </c>
      <c r="T1014" s="133" t="str">
        <f>[4]SayfaKAY!AD605</f>
        <v>*Ekipman değiştirilecek</v>
      </c>
      <c r="U1014" s="132" t="str">
        <f>[4]SayfaKAY!W605</f>
        <v>Evet</v>
      </c>
      <c r="V1014" s="108">
        <f>[4]SayfaKAY!AZ605</f>
        <v>2</v>
      </c>
      <c r="W1014" s="136">
        <f t="shared" si="662"/>
        <v>45456</v>
      </c>
      <c r="X1014" s="137" t="str">
        <f t="shared" si="663"/>
        <v>07:50</v>
      </c>
      <c r="Y1014" s="235">
        <f>[4]SayfaKAY!AE605</f>
        <v>45456.326388888898</v>
      </c>
      <c r="Z1014" s="109">
        <f t="shared" si="664"/>
        <v>45457</v>
      </c>
      <c r="AA1014" s="110" t="str">
        <f t="shared" si="665"/>
        <v>12:00</v>
      </c>
      <c r="AB1014" s="182">
        <f>[4]SayfaKAY!BA605</f>
        <v>45457.5</v>
      </c>
      <c r="AC1014" s="257">
        <f t="shared" si="666"/>
        <v>1696.9999999681022</v>
      </c>
      <c r="AD1014" s="111">
        <f t="shared" si="667"/>
        <v>45457</v>
      </c>
      <c r="AE1014" s="111" t="str">
        <f t="shared" si="668"/>
        <v>12:00</v>
      </c>
      <c r="AF1014" s="235">
        <f>[4]SayfaKAY!BA605</f>
        <v>45457.5</v>
      </c>
      <c r="AG1014" s="179" t="str">
        <f>[4]SayfaKAY!S605</f>
        <v>(II) Aynı Araçta Tekrarlayan Arıza</v>
      </c>
      <c r="AH1014" s="178" t="str">
        <f t="shared" si="669"/>
        <v>Bu Arıza Aracın Servise Verilmesine Engel</v>
      </c>
      <c r="AI1014" s="163" t="str">
        <f>[4]SayfaKAY!AV605</f>
        <v/>
      </c>
      <c r="AJ1014" s="164" t="str">
        <f t="shared" si="670"/>
        <v/>
      </c>
      <c r="AK1014" s="164" t="str">
        <f t="shared" si="671"/>
        <v/>
      </c>
      <c r="AL1014" s="112" t="str">
        <f>[4]SayfaKAY!AX605</f>
        <v/>
      </c>
      <c r="AM1014" s="257" cm="1">
        <f t="array" ref="AM1014">IFERROR(IF(AND(P1014&lt;&gt;"D(Arıza Değil)",AH1014="Bu Arıza Aracın Servise Verilmesine Engel Değil"),
IF(Z1014-F1014&gt;0,(AB1014-Y1014)*24*60,
IF(OR(AND(G1014&gt;$AS$1,G1014&lt;$AT$1),AND(G1014&gt;$AU$1,G1014&lt;$AV$1)),
(AF1014-H1014)*24*60,     BH:BH0)),        AN1014),0)</f>
        <v>1696.9999999681022</v>
      </c>
      <c r="AN1014" s="257">
        <f t="shared" si="672"/>
        <v>1696.9999999681022</v>
      </c>
      <c r="AO1014" s="174" t="str">
        <f>[4]SayfaKAY!AG605</f>
        <v/>
      </c>
      <c r="AP1014" s="174" t="str">
        <f>[4]SayfaKAY!AI605</f>
        <v/>
      </c>
      <c r="AQ1014" s="174" t="str">
        <f>[4]SayfaKAY!AQ605</f>
        <v/>
      </c>
      <c r="AR1014" s="174" t="str">
        <f>[4]SayfaKAY!AH605</f>
        <v/>
      </c>
      <c r="AS1014" s="174" t="str">
        <f>[4]SayfaKAY!AJ605</f>
        <v/>
      </c>
      <c r="AT1014" s="175" t="str">
        <f>[4]SayfaKAY!AM605</f>
        <v/>
      </c>
      <c r="AU1014" s="176" t="str">
        <f>[4]SayfaKAY!AL605</f>
        <v/>
      </c>
      <c r="AV1014" s="176" t="str">
        <f>[4]SayfaKAY!AP605</f>
        <v/>
      </c>
      <c r="AW1014" s="177" t="str">
        <f>[4]SayfaKAY!AT605</f>
        <v/>
      </c>
      <c r="AX1014" s="194">
        <f t="shared" si="673"/>
        <v>37333.999999298248</v>
      </c>
      <c r="AY1014" s="168"/>
      <c r="AZ1014" s="167"/>
      <c r="BA1014" s="113"/>
      <c r="BB1014" s="171" t="str">
        <f>IF($AQ$1="X", IF(AND(G1014&gt;=$AS$1,G1014&lt;=$AT$1),IF(P1014&lt;&gt;"D(Arıza Değil)",AC1014,0), IF(AND(G1014&gt;=$AU$1,G1014&lt;=$AV$1),IF(P1014&lt;&gt;"D(Arıza Değil)",AC1014,0), "")), "")</f>
        <v/>
      </c>
      <c r="BC1014" s="114"/>
      <c r="BD1014" s="114"/>
      <c r="BE1014" s="114"/>
      <c r="BF1014" s="114"/>
      <c r="BG1014" s="114"/>
      <c r="BH1014" s="114" t="str">
        <f>IFERROR(FRACAS!AN608, "Hata Var")</f>
        <v/>
      </c>
      <c r="BI1014" s="114"/>
      <c r="BJ1014" s="114"/>
      <c r="BK1014" s="105" t="str">
        <f>[4]SayfaKAY!AW605</f>
        <v/>
      </c>
      <c r="BL1014" s="105" t="str">
        <f>[4]SayfaKAY!V605</f>
        <v>DELLNER COUPLERC AB</v>
      </c>
      <c r="BM1014" s="114"/>
      <c r="BN1014" s="171" t="str">
        <f t="shared" si="674"/>
        <v>x yok</v>
      </c>
      <c r="BO1014" s="171" t="str">
        <f t="shared" si="675"/>
        <v>aynı gün giderilen arıza</v>
      </c>
      <c r="BP1014" s="171" t="str">
        <f t="shared" si="676"/>
        <v>Bir günden fazla süren arıza</v>
      </c>
      <c r="BQ1014" s="226">
        <f t="shared" si="677"/>
        <v>6.9999999809078872</v>
      </c>
      <c r="BR1014" s="226">
        <f t="shared" si="678"/>
        <v>1689.9999999871943</v>
      </c>
      <c r="BS1014" s="226">
        <f t="shared" si="679"/>
        <v>1696.9999999681022</v>
      </c>
      <c r="BT1014" s="114"/>
      <c r="BU1014" s="242"/>
      <c r="BV1014" s="233">
        <f t="shared" si="680"/>
        <v>2</v>
      </c>
      <c r="BW1014" s="226" t="str">
        <f t="shared" si="681"/>
        <v>Evet, çakışma var</v>
      </c>
      <c r="BX1014" s="229"/>
      <c r="BY1014" s="247">
        <f t="shared" si="682"/>
        <v>4.8611110978526995E-3</v>
      </c>
      <c r="BZ1014" s="247">
        <f t="shared" si="683"/>
        <v>1.1736111111022183</v>
      </c>
      <c r="CA1014" s="247">
        <f t="shared" si="684"/>
        <v>1.178472222200071</v>
      </c>
      <c r="CB1014" s="213"/>
      <c r="CC1014" s="211"/>
      <c r="CD1014" s="196"/>
      <c r="CE1014" s="213">
        <v>604</v>
      </c>
      <c r="CF1014" s="182">
        <f t="shared" si="685"/>
        <v>45456.3215277778</v>
      </c>
      <c r="CG1014" s="182">
        <f t="shared" si="686"/>
        <v>45457.5</v>
      </c>
      <c r="CH1014" s="196"/>
      <c r="CI1014" s="196"/>
      <c r="CJ1014" s="196"/>
      <c r="CK1014" s="196">
        <f t="shared" si="687"/>
        <v>1.1736111111022183</v>
      </c>
      <c r="CL1014" s="196">
        <f t="shared" si="688"/>
        <v>4.8611110978526995E-3</v>
      </c>
      <c r="CM1014" s="196">
        <f t="shared" si="689"/>
        <v>1.178472222200071</v>
      </c>
      <c r="CN1014" s="114"/>
      <c r="CO1014" s="115">
        <f t="shared" si="690"/>
        <v>1696.9999999681022</v>
      </c>
      <c r="CP1014" s="116">
        <f t="shared" si="691"/>
        <v>70.416666666133096</v>
      </c>
      <c r="CQ1014" s="117">
        <f t="shared" si="692"/>
        <v>0.32152777779992903</v>
      </c>
      <c r="CR1014" s="117">
        <f t="shared" si="693"/>
        <v>45456.326388888898</v>
      </c>
      <c r="CS1014" s="117">
        <f t="shared" si="694"/>
        <v>45457.5</v>
      </c>
      <c r="CT1014" s="118">
        <f t="shared" si="695"/>
        <v>65456646.999999978</v>
      </c>
      <c r="CU1014" s="118">
        <f t="shared" si="696"/>
        <v>1689.9999999871943</v>
      </c>
      <c r="CV1014" s="118">
        <f t="shared" si="697"/>
        <v>65458336.99999997</v>
      </c>
      <c r="CW1014" s="119">
        <f t="shared" si="698"/>
        <v>0.99997418205109623</v>
      </c>
    </row>
    <row r="1015" spans="1:101" ht="118.5" customHeight="1" x14ac:dyDescent="0.3">
      <c r="A1015" s="104" t="str">
        <f>[4]SayfaKAY!C606</f>
        <v>KAY5+6</v>
      </c>
      <c r="B1015" s="104" t="str">
        <f>[4]SayfaKAY!D606</f>
        <v>3881(10)</v>
      </c>
      <c r="C1015" s="105" t="str">
        <f>[4]SayfaKAY!E606</f>
        <v>MA</v>
      </c>
      <c r="D1015" s="105">
        <f>[4]SayfaKAY!F606</f>
        <v>94989</v>
      </c>
      <c r="E1015" s="106" t="str">
        <f>[4]SayfaKAY!G606</f>
        <v>BOZ-KAY5+6-FF-605</v>
      </c>
      <c r="F1015" s="193">
        <f t="shared" si="659"/>
        <v>45456</v>
      </c>
      <c r="G1015" s="135">
        <f t="shared" si="660"/>
        <v>0.32013888889923692</v>
      </c>
      <c r="H1015" s="235">
        <f>[4]SayfaKAY!H606</f>
        <v>45456.320138888899</v>
      </c>
      <c r="I1015" s="104" t="str">
        <f>[4]SayfaKAY!I606</f>
        <v>Depo/Depot</v>
      </c>
      <c r="J1015" s="103" t="str">
        <f>IF([4]SayfaKAY!J606="","",IF([4]SayfaKAY!J606="Müşteri","Notified by Customer","Notified by Bozankaya"))</f>
        <v>Notified by Customer</v>
      </c>
      <c r="K1015" s="103" t="e">
        <f>VLOOKUP([4]SayfaKAY!L606,#REF!,2,FALSE)</f>
        <v>#REF!</v>
      </c>
      <c r="L1015" s="165" t="str">
        <f>[4]SayfaKAY!X606</f>
        <v>DELLNER COUPLERC AB</v>
      </c>
      <c r="M1015" s="107" t="str">
        <f t="shared" si="661"/>
        <v>KAY5+6-BOZ-KAY5+6-FF-605</v>
      </c>
      <c r="N1015" s="105" t="str">
        <f>[4]SayfaKAY!M606</f>
        <v>A baş kuplaj asansörü arızalı</v>
      </c>
      <c r="O1015" s="166" t="str">
        <f>[4]SayfaKAY!P606</f>
        <v>D-Arıza değil</v>
      </c>
      <c r="P1015" s="166" t="str">
        <f>[4]SayfaKAY!Q606</f>
        <v>B(Servisten çekmeye etki eden arıza)</v>
      </c>
      <c r="Q1015" s="166" t="str">
        <f>[4]SayfaKAY!R606</f>
        <v>N.A(Yaralanma yok)</v>
      </c>
      <c r="R1015" s="132" t="str" cm="1">
        <f t="array" ref="R1015">IF([4]SayfaKAY!U606="","",_xlfn.IFS([4]SayfaKAY!U606="Bozankaya","Bozankaya",[4]SayfaKAY!U606="Müşteri","Customer",[4]SayfaKAY!U606="Tedarikçi","Equipment Supplier"))</f>
        <v>Equipment Supplier</v>
      </c>
      <c r="S1015" s="204" t="str">
        <f>[4]SayfaKAY!N606</f>
        <v>Kuplör yakala-bırak revizyonu yapıldı.</v>
      </c>
      <c r="T1015" s="133" t="str">
        <f>[4]SayfaKAY!AD606</f>
        <v>Ekipman yenisi ile değiştirildi</v>
      </c>
      <c r="U1015" s="132" t="str">
        <f>[4]SayfaKAY!W606</f>
        <v>Evet</v>
      </c>
      <c r="V1015" s="108">
        <f>[4]SayfaKAY!AZ606</f>
        <v>3</v>
      </c>
      <c r="W1015" s="136">
        <f t="shared" si="662"/>
        <v>45456</v>
      </c>
      <c r="X1015" s="137" t="str">
        <f t="shared" si="663"/>
        <v>08:00</v>
      </c>
      <c r="Y1015" s="235">
        <f>[4]SayfaKAY!AE606</f>
        <v>45456.333333333299</v>
      </c>
      <c r="Z1015" s="109">
        <f t="shared" si="664"/>
        <v>45457</v>
      </c>
      <c r="AA1015" s="110" t="str">
        <f t="shared" si="665"/>
        <v>12:00</v>
      </c>
      <c r="AB1015" s="182">
        <f>[4]SayfaKAY!BA606</f>
        <v>45457.5</v>
      </c>
      <c r="AC1015" s="257">
        <f t="shared" si="666"/>
        <v>1698.9999999850988</v>
      </c>
      <c r="AD1015" s="111">
        <f t="shared" si="667"/>
        <v>45457</v>
      </c>
      <c r="AE1015" s="111" t="str">
        <f t="shared" si="668"/>
        <v>12:00</v>
      </c>
      <c r="AF1015" s="235">
        <f>[4]SayfaKAY!BA606</f>
        <v>45457.5</v>
      </c>
      <c r="AG1015" s="179" t="str">
        <f>[4]SayfaKAY!S606</f>
        <v>(II) Aynı Araçta Tekrarlayan Arıza</v>
      </c>
      <c r="AH1015" s="178" t="str">
        <f t="shared" si="669"/>
        <v>Bu Arıza Aracın Servise Verilmesine Engel</v>
      </c>
      <c r="AI1015" s="163" t="str">
        <f>[4]SayfaKAY!AV606</f>
        <v/>
      </c>
      <c r="AJ1015" s="164" t="str">
        <f t="shared" si="670"/>
        <v/>
      </c>
      <c r="AK1015" s="164" t="str">
        <f t="shared" si="671"/>
        <v/>
      </c>
      <c r="AL1015" s="112" t="str">
        <f>[4]SayfaKAY!AX606</f>
        <v/>
      </c>
      <c r="AM1015" s="257" cm="1">
        <f t="array" ref="AM1015">IFERROR(IF(AND(P1015&lt;&gt;"D(Arıza Değil)",AH1015="Bu Arıza Aracın Servise Verilmesine Engel Değil"),
IF(Z1015-F1015&gt;0,(AB1015-Y1015)*24*60,
IF(OR(AND(G1015&gt;$AS$1,G1015&lt;$AT$1),AND(G1015&gt;$AU$1,G1015&lt;$AV$1)),
(AF1015-H1015)*24*60,     BH:BH0)),        AN1015),0)</f>
        <v>1698.9999999850988</v>
      </c>
      <c r="AN1015" s="257">
        <f t="shared" si="672"/>
        <v>1698.9999999850988</v>
      </c>
      <c r="AO1015" s="174" t="str">
        <f>[4]SayfaKAY!AG606</f>
        <v/>
      </c>
      <c r="AP1015" s="174" t="str">
        <f>[4]SayfaKAY!AI606</f>
        <v/>
      </c>
      <c r="AQ1015" s="174" t="str">
        <f>[4]SayfaKAY!AQ606</f>
        <v/>
      </c>
      <c r="AR1015" s="174" t="str">
        <f>[4]SayfaKAY!AH606</f>
        <v/>
      </c>
      <c r="AS1015" s="174" t="str">
        <f>[4]SayfaKAY!AJ606</f>
        <v/>
      </c>
      <c r="AT1015" s="175" t="str">
        <f>[4]SayfaKAY!AM606</f>
        <v/>
      </c>
      <c r="AU1015" s="176" t="str">
        <f>[4]SayfaKAY!AL606</f>
        <v/>
      </c>
      <c r="AV1015" s="176" t="str">
        <f>[4]SayfaKAY!AP606</f>
        <v/>
      </c>
      <c r="AW1015" s="177" t="str">
        <f>[4]SayfaKAY!AT606</f>
        <v/>
      </c>
      <c r="AX1015" s="194">
        <f t="shared" si="673"/>
        <v>56066.999999508262</v>
      </c>
      <c r="AY1015" s="168"/>
      <c r="AZ1015" s="167"/>
      <c r="BA1015" s="170"/>
      <c r="BB1015" s="171" t="str">
        <f>IF($AQ$1="X", IF(AND(G1015&gt;=$AS$1,G1015&lt;=$AT$1),IF(P1015&lt;&gt;"D(Arıza Değil)",AC1015,0), IF(AND(G1015&gt;=$AU$1,G1015&lt;=$AV$1),IF(P1015&lt;&gt;"D(Arıza Değil)",AC1015,0), "")), "")</f>
        <v/>
      </c>
      <c r="BC1015" s="114"/>
      <c r="BD1015" s="114"/>
      <c r="BE1015" s="114"/>
      <c r="BF1015" s="114"/>
      <c r="BG1015" s="114"/>
      <c r="BH1015" s="114">
        <f>IFERROR(FRACAS!AN609, "Hata Var")</f>
        <v>1586.0000000149012</v>
      </c>
      <c r="BI1015" s="114"/>
      <c r="BJ1015" s="114"/>
      <c r="BK1015" s="105" t="str">
        <f>[4]SayfaKAY!AW606</f>
        <v/>
      </c>
      <c r="BL1015" s="105" t="str">
        <f>[4]SayfaKAY!V606</f>
        <v>DELLNER COUPLERC AB</v>
      </c>
      <c r="BM1015" s="114"/>
      <c r="BN1015" s="171" t="str">
        <f t="shared" si="674"/>
        <v>x yok</v>
      </c>
      <c r="BO1015" s="171" t="str">
        <f t="shared" si="675"/>
        <v>aynı gün giderilen arıza</v>
      </c>
      <c r="BP1015" s="171" t="str">
        <f t="shared" si="676"/>
        <v>Bir günden fazla süren arıza</v>
      </c>
      <c r="BQ1015" s="226">
        <f t="shared" si="677"/>
        <v>18.999999936204404</v>
      </c>
      <c r="BR1015" s="226">
        <f t="shared" si="678"/>
        <v>1680.0000000488944</v>
      </c>
      <c r="BS1015" s="226">
        <f t="shared" si="679"/>
        <v>1698.9999999850988</v>
      </c>
      <c r="BT1015" s="114"/>
      <c r="BU1015" s="242"/>
      <c r="BV1015" s="233">
        <f t="shared" si="680"/>
        <v>13</v>
      </c>
      <c r="BW1015" s="226" t="str">
        <f t="shared" si="681"/>
        <v>Evet, çakışma var</v>
      </c>
      <c r="BX1015" s="229"/>
      <c r="BY1015" s="247">
        <f t="shared" si="682"/>
        <v>1.3194444400141947E-2</v>
      </c>
      <c r="BZ1015" s="247">
        <f t="shared" si="683"/>
        <v>1.1666666667006211</v>
      </c>
      <c r="CA1015" s="247">
        <f t="shared" si="684"/>
        <v>1.1798611111007631</v>
      </c>
      <c r="CB1015" s="213"/>
      <c r="CC1015" s="211"/>
      <c r="CD1015" s="196"/>
      <c r="CE1015" s="213">
        <v>605</v>
      </c>
      <c r="CF1015" s="182">
        <f t="shared" si="685"/>
        <v>45456.320138888899</v>
      </c>
      <c r="CG1015" s="182">
        <f t="shared" si="686"/>
        <v>45457.5</v>
      </c>
      <c r="CH1015" s="196"/>
      <c r="CI1015" s="196"/>
      <c r="CJ1015" s="196"/>
      <c r="CK1015" s="196">
        <f t="shared" si="687"/>
        <v>1.1666666667006211</v>
      </c>
      <c r="CL1015" s="196">
        <f t="shared" si="688"/>
        <v>1.3194444400141947E-2</v>
      </c>
      <c r="CM1015" s="196">
        <f t="shared" si="689"/>
        <v>1.1798611111007631</v>
      </c>
      <c r="CN1015" s="114"/>
      <c r="CO1015" s="115">
        <f t="shared" si="690"/>
        <v>1698.9999999850988</v>
      </c>
      <c r="CP1015" s="116">
        <f t="shared" si="691"/>
        <v>70.000000002037268</v>
      </c>
      <c r="CQ1015" s="117">
        <f t="shared" si="692"/>
        <v>0.32013888889923692</v>
      </c>
      <c r="CR1015" s="117">
        <f t="shared" si="693"/>
        <v>45456.333333333299</v>
      </c>
      <c r="CS1015" s="117">
        <f t="shared" si="694"/>
        <v>45457.5</v>
      </c>
      <c r="CT1015" s="118">
        <f t="shared" si="695"/>
        <v>65456658.999999933</v>
      </c>
      <c r="CU1015" s="118">
        <f t="shared" si="696"/>
        <v>1680.0000000488944</v>
      </c>
      <c r="CV1015" s="118">
        <f t="shared" si="697"/>
        <v>65458338.999999985</v>
      </c>
      <c r="CW1015" s="119">
        <f t="shared" si="698"/>
        <v>0.99997433482080789</v>
      </c>
    </row>
    <row r="1016" spans="1:101" ht="118.5" customHeight="1" x14ac:dyDescent="0.3">
      <c r="A1016" s="160" t="str">
        <f>[4]SayfaKAY!C608</f>
        <v>KAY5+6</v>
      </c>
      <c r="B1016" s="104" t="str">
        <f>[4]SayfaKAY!D608</f>
        <v>3873(2)</v>
      </c>
      <c r="C1016" s="105" t="str">
        <f>[4]SayfaKAY!E608</f>
        <v>P</v>
      </c>
      <c r="D1016" s="105">
        <f>[4]SayfaKAY!F608</f>
        <v>73563</v>
      </c>
      <c r="E1016" s="106" t="str">
        <f>[4]SayfaKAY!G608</f>
        <v>BOZ-KAY5+6-FF-607</v>
      </c>
      <c r="F1016" s="193">
        <f t="shared" si="659"/>
        <v>45455</v>
      </c>
      <c r="G1016" s="135">
        <f t="shared" si="660"/>
        <v>0.95972222220007097</v>
      </c>
      <c r="H1016" s="235">
        <f>[4]SayfaKAY!H608</f>
        <v>45455.9597222222</v>
      </c>
      <c r="I1016" s="104" t="str">
        <f>[4]SayfaKAY!I608</f>
        <v>Hat/Line</v>
      </c>
      <c r="J1016" s="103" t="str">
        <f>IF([4]SayfaKAY!J608="","",IF([4]SayfaKAY!J608="Müşteri","Notified by Customer","Notified by Bozankaya"))</f>
        <v>Notified by Customer</v>
      </c>
      <c r="K1016" s="103" t="e">
        <f>VLOOKUP([4]SayfaKAY!L608,#REF!,2,FALSE)</f>
        <v>#REF!</v>
      </c>
      <c r="L1016" s="165" t="str">
        <f>[4]SayfaKAY!X608</f>
        <v>KARASZY KERESKEDELMİ ES SZOLGALTATO</v>
      </c>
      <c r="M1016" s="107" t="str">
        <f t="shared" si="661"/>
        <v>KAY5+6-BOZ-KAY5+6-FF-607</v>
      </c>
      <c r="N1016" s="105" t="str">
        <f>[4]SayfaKAY!M608</f>
        <v>ARAÇ ÇATI DARBE EMİCİLERİNDE SÜRTÜNMEYE BAĞLI PASLANMALAR OLUŞMUŞ.</v>
      </c>
      <c r="O1016" s="166" t="str">
        <f>[4]SayfaKAY!P608</f>
        <v>D-Arıza değil</v>
      </c>
      <c r="P1016" s="166" t="str">
        <f>[4]SayfaKAY!Q608</f>
        <v>B(Servisten çekmeye etki eden arıza)</v>
      </c>
      <c r="Q1016" s="166" t="str">
        <f>[4]SayfaKAY!R608</f>
        <v>N.A(Yaralanma yok)</v>
      </c>
      <c r="R1016" s="132" t="str" cm="1">
        <f t="array" ref="R1016">IF([4]SayfaKAY!U608="","",_xlfn.IFS([4]SayfaKAY!U608="Bozankaya","Bozankaya",[4]SayfaKAY!U608="Müşteri","Customer",[4]SayfaKAY!U608="Tedarikçi","Equipment Supplier"))</f>
        <v>Equipment Supplier</v>
      </c>
      <c r="S1016" s="204" t="str">
        <f>[4]SayfaKAY!N608</f>
        <v>PASLI YÜZEYLERE BOYA İŞLEMİ UYGULANDI.</v>
      </c>
      <c r="T1016" s="133" t="str">
        <f>[4]SayfaKAY!AD608</f>
        <v>Temizlendi</v>
      </c>
      <c r="U1016" s="132" t="str">
        <f>[4]SayfaKAY!W608</f>
        <v>Evet</v>
      </c>
      <c r="V1016" s="108">
        <f>[4]SayfaKAY!AZ608</f>
        <v>2</v>
      </c>
      <c r="W1016" s="136">
        <f t="shared" si="662"/>
        <v>45456</v>
      </c>
      <c r="X1016" s="137" t="str">
        <f t="shared" si="663"/>
        <v>05:00</v>
      </c>
      <c r="Y1016" s="235">
        <f>[4]SayfaKAY!AE608</f>
        <v>45456.208333333299</v>
      </c>
      <c r="Z1016" s="109">
        <f t="shared" si="664"/>
        <v>45457</v>
      </c>
      <c r="AA1016" s="110" t="str">
        <f t="shared" si="665"/>
        <v>08:00</v>
      </c>
      <c r="AB1016" s="182">
        <f>[4]SayfaKAY!BA608</f>
        <v>45457.333333333299</v>
      </c>
      <c r="AC1016" s="257">
        <f t="shared" si="666"/>
        <v>1977.9999999830034</v>
      </c>
      <c r="AD1016" s="111">
        <f t="shared" si="667"/>
        <v>45457</v>
      </c>
      <c r="AE1016" s="111" t="str">
        <f t="shared" si="668"/>
        <v>08:00</v>
      </c>
      <c r="AF1016" s="235">
        <f>[4]SayfaKAY!BA608</f>
        <v>45457.333333333299</v>
      </c>
      <c r="AG1016" s="179" t="str">
        <f>[4]SayfaKAY!S608</f>
        <v>(III) Farklı Araçlarda Tekrarlayan Arıza</v>
      </c>
      <c r="AH1016" s="178" t="str">
        <f t="shared" si="669"/>
        <v>Bu Arıza Aracın Servise Verilmesine Engel</v>
      </c>
      <c r="AI1016" s="163" t="str">
        <f>[4]SayfaKAY!AV608</f>
        <v/>
      </c>
      <c r="AJ1016" s="164" t="str">
        <f t="shared" si="670"/>
        <v/>
      </c>
      <c r="AK1016" s="164" t="str">
        <f t="shared" si="671"/>
        <v/>
      </c>
      <c r="AL1016" s="112" t="str">
        <f>[4]SayfaKAY!AX608</f>
        <v/>
      </c>
      <c r="AM1016" s="257" cm="1">
        <f t="array" ref="AM1016">IFERROR(IF(AND(P1016&lt;&gt;"D(Arıza Değil)",AH1016="Bu Arıza Aracın Servise Verilmesine Engel Değil"),
IF(Z1016-F1016&gt;0,(AB1016-Y1016)*24*60,
IF(OR(AND(G1016&gt;$AS$1,G1016&lt;$AT$1),AND(G1016&gt;$AU$1,G1016&lt;$AV$1)),
(AF1016-H1016)*24*60,     BH:BH0)),        AN1016),0)</f>
        <v>1977.9999999830034</v>
      </c>
      <c r="AN1016" s="257">
        <f t="shared" si="672"/>
        <v>1977.9999999830034</v>
      </c>
      <c r="AO1016" s="174" t="str">
        <f>[4]SayfaKAY!AG608</f>
        <v/>
      </c>
      <c r="AP1016" s="174" t="str">
        <f>[4]SayfaKAY!AI608</f>
        <v/>
      </c>
      <c r="AQ1016" s="174" t="str">
        <f>[4]SayfaKAY!AQ608</f>
        <v/>
      </c>
      <c r="AR1016" s="174" t="str">
        <f>[4]SayfaKAY!AH608</f>
        <v/>
      </c>
      <c r="AS1016" s="174" t="str">
        <f>[4]SayfaKAY!AJ608</f>
        <v/>
      </c>
      <c r="AT1016" s="175" t="str">
        <f>[4]SayfaKAY!AM608</f>
        <v/>
      </c>
      <c r="AU1016" s="176" t="str">
        <f>[4]SayfaKAY!AL608</f>
        <v/>
      </c>
      <c r="AV1016" s="176" t="str">
        <f>[4]SayfaKAY!AP608</f>
        <v/>
      </c>
      <c r="AW1016" s="177" t="str">
        <f>[4]SayfaKAY!AT608</f>
        <v/>
      </c>
      <c r="AX1016" s="194">
        <f t="shared" si="673"/>
        <v>43515.999999626074</v>
      </c>
      <c r="AY1016" s="168"/>
      <c r="AZ1016" s="167"/>
      <c r="BA1016" s="113"/>
      <c r="BB1016" s="171" t="str">
        <f>IF($AQ$1="X", IF(AND(G1016&gt;=$AS$1,G1016&lt;=$AT$1),IF(P1016&lt;&gt;"D(Arıza Değil)",AC1016,0), IF(AND(G1016&gt;=$AU$1,G1016&lt;=$AV$1),IF(P1016&lt;&gt;"D(Arıza Değil)",AC1016,0), "")), "")</f>
        <v/>
      </c>
      <c r="BC1016" s="114"/>
      <c r="BD1016" s="114"/>
      <c r="BE1016" s="114"/>
      <c r="BF1016" s="114"/>
      <c r="BG1016" s="114"/>
      <c r="BH1016" s="114">
        <f>IFERROR(FRACAS!AN611, "Hata Var")</f>
        <v>180</v>
      </c>
      <c r="BI1016" s="114"/>
      <c r="BJ1016" s="114"/>
      <c r="BK1016" s="105" t="str">
        <f>[4]SayfaKAY!AW608</f>
        <v/>
      </c>
      <c r="BL1016" s="105" t="str">
        <f>[4]SayfaKAY!V608</f>
        <v>KARASZY KERESKEDELMİ ES SZOLGALTATO</v>
      </c>
      <c r="BM1016" s="114"/>
      <c r="BN1016" s="171" t="str">
        <f t="shared" si="674"/>
        <v>x yok</v>
      </c>
      <c r="BO1016" s="171" t="b">
        <f t="shared" si="675"/>
        <v>0</v>
      </c>
      <c r="BP1016" s="171" t="str">
        <f t="shared" si="676"/>
        <v>Bir günden fazla süren arıza</v>
      </c>
      <c r="BQ1016" s="226">
        <f t="shared" si="677"/>
        <v>357.99999998300336</v>
      </c>
      <c r="BR1016" s="226">
        <f t="shared" si="678"/>
        <v>1620</v>
      </c>
      <c r="BS1016" s="226">
        <f t="shared" si="679"/>
        <v>1977.9999999830034</v>
      </c>
      <c r="BT1016" s="114"/>
      <c r="BU1016" s="242"/>
      <c r="BV1016" s="233">
        <f t="shared" si="680"/>
        <v>10</v>
      </c>
      <c r="BW1016" s="226" t="str">
        <f t="shared" si="681"/>
        <v>Evet, çakışma var</v>
      </c>
      <c r="BX1016" s="229"/>
      <c r="BY1016" s="247">
        <f t="shared" si="682"/>
        <v>0.24861111109930789</v>
      </c>
      <c r="BZ1016" s="247">
        <f t="shared" si="683"/>
        <v>1.125</v>
      </c>
      <c r="CA1016" s="247">
        <f t="shared" si="684"/>
        <v>1.3736111110993079</v>
      </c>
      <c r="CB1016" s="213"/>
      <c r="CC1016" s="211"/>
      <c r="CD1016" s="196"/>
      <c r="CE1016" s="213">
        <v>607</v>
      </c>
      <c r="CF1016" s="182">
        <f t="shared" si="685"/>
        <v>45455.9597222222</v>
      </c>
      <c r="CG1016" s="182">
        <f t="shared" si="686"/>
        <v>45457.333333333299</v>
      </c>
      <c r="CH1016" s="196"/>
      <c r="CI1016" s="196"/>
      <c r="CJ1016" s="196"/>
      <c r="CK1016" s="196">
        <f t="shared" si="687"/>
        <v>1.125</v>
      </c>
      <c r="CL1016" s="196">
        <f t="shared" si="688"/>
        <v>0.24861111109930789</v>
      </c>
      <c r="CM1016" s="196">
        <f t="shared" si="689"/>
        <v>1.3736111110993079</v>
      </c>
      <c r="CN1016" s="114"/>
      <c r="CO1016" s="115">
        <f t="shared" si="690"/>
        <v>1977.9999999830034</v>
      </c>
      <c r="CP1016" s="116">
        <f t="shared" si="691"/>
        <v>67.5</v>
      </c>
      <c r="CQ1016" s="117">
        <f t="shared" si="692"/>
        <v>0.95972222220007097</v>
      </c>
      <c r="CR1016" s="117">
        <f t="shared" si="693"/>
        <v>45456.208333333299</v>
      </c>
      <c r="CS1016" s="117">
        <f t="shared" si="694"/>
        <v>45457.333333333299</v>
      </c>
      <c r="CT1016" s="118">
        <f t="shared" si="695"/>
        <v>65455557.999999985</v>
      </c>
      <c r="CU1016" s="118">
        <f t="shared" si="696"/>
        <v>1620</v>
      </c>
      <c r="CV1016" s="118">
        <f t="shared" si="697"/>
        <v>65457177.999999985</v>
      </c>
      <c r="CW1016" s="119">
        <f t="shared" si="698"/>
        <v>0.9999752509953912</v>
      </c>
    </row>
    <row r="1017" spans="1:101" ht="118.5" customHeight="1" x14ac:dyDescent="0.3">
      <c r="A1017" s="104" t="str">
        <f>[4]SayfaKAY!C204</f>
        <v>KAY5+6</v>
      </c>
      <c r="B1017" s="104" t="str">
        <f>[4]SayfaKAY!D204</f>
        <v>3881(10)</v>
      </c>
      <c r="C1017" s="105" t="str">
        <f>[4]SayfaKAY!E204</f>
        <v>RB</v>
      </c>
      <c r="D1017" s="105">
        <f>[4]SayfaKAY!F204</f>
        <v>16149</v>
      </c>
      <c r="E1017" s="106" t="str">
        <f>[4]SayfaKAY!G204</f>
        <v>BOZ-KAY5+6-FF-203</v>
      </c>
      <c r="F1017" s="193">
        <f t="shared" si="659"/>
        <v>45453</v>
      </c>
      <c r="G1017" s="135">
        <f t="shared" si="660"/>
        <v>0.31180555559694767</v>
      </c>
      <c r="H1017" s="235">
        <f>[4]SayfaKAY!H204</f>
        <v>45453.311805555597</v>
      </c>
      <c r="I1017" s="104" t="str">
        <f>[4]SayfaKAY!I204</f>
        <v>Hat/Line</v>
      </c>
      <c r="J1017" s="103" t="str">
        <f>IF([4]SayfaKAY!J204="","",IF([4]SayfaKAY!J204="Müşteri","Notified by Customer","Notified by Bozankaya"))</f>
        <v>Notified by Customer</v>
      </c>
      <c r="K1017" s="103" t="e">
        <f>VLOOKUP([4]SayfaKAY!L204,#REF!,2,FALSE)</f>
        <v>#REF!</v>
      </c>
      <c r="L1017" s="165" t="str">
        <f>[4]SayfaKAY!X204</f>
        <v>ATAK ULAŞIM SAN.TİC.LTD.ŞTİ.</v>
      </c>
      <c r="M1017" s="107" t="str">
        <f t="shared" si="661"/>
        <v>KAY5+6-BOZ-KAY5+6-FF-203</v>
      </c>
      <c r="N1017" s="105" t="str">
        <f>[4]SayfaKAY!M204</f>
        <v>06/06/2024 tarihinde gerçekleştirilen saha denetiminde 3881 nolu araçta kapı üstü bilgilendirmelerin ve reklam ekranın çalışmadığı tespit edilmiştir</v>
      </c>
      <c r="O1017" s="166" t="str">
        <f>[4]SayfaKAY!P204</f>
        <v>C-Uyarı, sürüş devamlılığı</v>
      </c>
      <c r="P1017" s="166" t="str">
        <f>[4]SayfaKAY!Q204</f>
        <v>C(Sisteme etki etmeyen arıza)</v>
      </c>
      <c r="Q1017" s="166" t="str">
        <f>[4]SayfaKAY!R204</f>
        <v>N.A(Yaralanma yok)</v>
      </c>
      <c r="R1017" s="132" t="str" cm="1">
        <f t="array" ref="R1017">IF([4]SayfaKAY!U204="","",_xlfn.IFS([4]SayfaKAY!U204="Bozankaya","Bozankaya",[4]SayfaKAY!U204="Müşteri","Customer",[4]SayfaKAY!U204="Tedarikçi","Equipment Supplier"))</f>
        <v>Equipment Supplier</v>
      </c>
      <c r="S1017" s="204" t="str">
        <f>[4]SayfaKAY!N204</f>
        <v>Kontrol edildi sorun görülmedi</v>
      </c>
      <c r="T1017" s="133" t="str">
        <f>[4]SayfaKAY!AD204</f>
        <v>*Ekipman tamir edilecek</v>
      </c>
      <c r="U1017" s="132" t="str">
        <f>[4]SayfaKAY!W204</f>
        <v>Evet</v>
      </c>
      <c r="V1017" s="108">
        <f>[4]SayfaKAY!AZ204</f>
        <v>1</v>
      </c>
      <c r="W1017" s="136">
        <f t="shared" si="662"/>
        <v>45521</v>
      </c>
      <c r="X1017" s="137" t="str">
        <f t="shared" si="663"/>
        <v>05:08</v>
      </c>
      <c r="Y1017" s="235">
        <f>[4]SayfaKAY!AE204</f>
        <v>45521.214236111096</v>
      </c>
      <c r="Z1017" s="192">
        <f t="shared" si="664"/>
        <v>45521</v>
      </c>
      <c r="AA1017" s="110" t="str">
        <f t="shared" si="665"/>
        <v>07:00</v>
      </c>
      <c r="AB1017" s="182">
        <f>[4]SayfaKAY!BA204</f>
        <v>45521.291666666701</v>
      </c>
      <c r="AC1017" s="257">
        <f t="shared" si="666"/>
        <v>97890.99999998929</v>
      </c>
      <c r="AD1017" s="111">
        <f t="shared" si="667"/>
        <v>45521</v>
      </c>
      <c r="AE1017" s="111" t="str">
        <f t="shared" si="668"/>
        <v>07:00</v>
      </c>
      <c r="AF1017" s="235">
        <f>[4]SayfaKAY!BA204</f>
        <v>45521.291666666701</v>
      </c>
      <c r="AG1017" s="179" t="str">
        <f>[4]SayfaKAY!S204</f>
        <v>(III) Farklı Araçlarda Tekrarlayan Arıza</v>
      </c>
      <c r="AH1017" s="178" t="str">
        <f t="shared" si="669"/>
        <v>Bu Arıza Aracın Servise Verilmesine Engel Değil</v>
      </c>
      <c r="AI1017" s="163" t="str">
        <f>[4]SayfaKAY!AV204</f>
        <v/>
      </c>
      <c r="AJ1017" s="164" t="str">
        <f t="shared" si="670"/>
        <v/>
      </c>
      <c r="AK1017" s="164" t="str">
        <f t="shared" si="671"/>
        <v/>
      </c>
      <c r="AL1017" s="112" t="str">
        <f>[4]SayfaKAY!AX204</f>
        <v/>
      </c>
      <c r="AM1017" s="257" cm="1">
        <f t="array" ref="AM1017">IFERROR(IF(AND(P1017&lt;&gt;"D(Arıza Değil)",AH1017="Bu Arıza Aracın Servise Verilmesine Engel Değil"),
IF(Z1017-F1017&gt;0,(AB1017-Y1017)*24*60,
IF(OR(AND(G1017&gt;$AS$1,G1017&lt;$AT$1),AND(G1017&gt;$AU$1,G1017&lt;$AV$1)),
(AF1017-H1017)*24*60,     BH:BH0)),        AN1017),0)</f>
        <v>111.50000007008202</v>
      </c>
      <c r="AN1017" s="257">
        <f t="shared" si="672"/>
        <v>97890.99999998929</v>
      </c>
      <c r="AO1017" s="174" t="str">
        <f>[4]SayfaKAY!AG204</f>
        <v>Atak</v>
      </c>
      <c r="AP1017" s="174" t="str">
        <f>[4]SayfaKAY!AI204</f>
        <v>E410-7003</v>
      </c>
      <c r="AQ1017" s="174" t="str">
        <f>[4]SayfaKAY!AQ204</f>
        <v/>
      </c>
      <c r="AR1017" s="174" t="str">
        <f>[4]SayfaKAY!AH204</f>
        <v>STRETCH LCD EKRAN</v>
      </c>
      <c r="AS1017" s="174">
        <f>[4]SayfaKAY!AJ204</f>
        <v>1</v>
      </c>
      <c r="AT1017" s="175" t="str">
        <f>[4]SayfaKAY!AM204</f>
        <v/>
      </c>
      <c r="AU1017" s="176" t="str">
        <f>[4]SayfaKAY!AL204</f>
        <v/>
      </c>
      <c r="AV1017" s="176" t="str">
        <f>[4]SayfaKAY!AP204</f>
        <v/>
      </c>
      <c r="AW1017" s="177" t="str">
        <f>[4]SayfaKAY!AT204</f>
        <v/>
      </c>
      <c r="AX1017" s="194">
        <f t="shared" si="673"/>
        <v>1076800.9999998822</v>
      </c>
      <c r="AY1017" s="168"/>
      <c r="AZ1017" s="167"/>
      <c r="BA1017" s="170"/>
      <c r="BB1017" s="171"/>
      <c r="BC1017" s="114"/>
      <c r="BD1017" s="114"/>
      <c r="BE1017" s="114"/>
      <c r="BF1017" s="114"/>
      <c r="BG1017" s="114"/>
      <c r="BH1017" s="114" t="str">
        <f>IFERROR(FRACAS!AN207, "Hata Var")</f>
        <v/>
      </c>
      <c r="BI1017" s="114"/>
      <c r="BJ1017" s="114"/>
      <c r="BK1017" s="105" t="str">
        <f>[4]SayfaKAY!AW204</f>
        <v/>
      </c>
      <c r="BL1017" s="105" t="str">
        <f>[4]SayfaKAY!V204</f>
        <v>ATAK ULAŞIM SAN.TİC.LTD.ŞTİ.</v>
      </c>
      <c r="BM1017" s="114"/>
      <c r="BN1017" s="171" t="str">
        <f t="shared" si="674"/>
        <v>x yok</v>
      </c>
      <c r="BO1017" s="171" t="str">
        <f t="shared" si="675"/>
        <v>aynı gün giderilen arıza</v>
      </c>
      <c r="BP1017" s="171" t="str">
        <f t="shared" si="676"/>
        <v>Bir günden fazla süren arıza</v>
      </c>
      <c r="BQ1017" s="226">
        <f t="shared" si="677"/>
        <v>97779.499999919208</v>
      </c>
      <c r="BR1017" s="226">
        <f t="shared" si="678"/>
        <v>111.50000007008202</v>
      </c>
      <c r="BS1017" s="226">
        <f t="shared" si="679"/>
        <v>97890.99999998929</v>
      </c>
      <c r="BT1017" s="114"/>
      <c r="BU1017" s="242"/>
      <c r="BV1017" s="233">
        <f t="shared" si="680"/>
        <v>22</v>
      </c>
      <c r="BW1017" s="226" t="str">
        <f t="shared" si="681"/>
        <v>Evet, çakışma var</v>
      </c>
      <c r="BX1017" s="229"/>
      <c r="BY1017" s="247">
        <f t="shared" si="682"/>
        <v>67.90243055549945</v>
      </c>
      <c r="BZ1017" s="247">
        <f t="shared" si="683"/>
        <v>7.7430555604223628E-2</v>
      </c>
      <c r="CA1017" s="247">
        <f t="shared" si="684"/>
        <v>67.979861111103673</v>
      </c>
      <c r="CB1017" s="213"/>
      <c r="CC1017" s="211"/>
      <c r="CD1017" s="196"/>
      <c r="CE1017" s="213">
        <v>203</v>
      </c>
      <c r="CF1017" s="182">
        <f t="shared" si="685"/>
        <v>45453.311805555597</v>
      </c>
      <c r="CG1017" s="182">
        <f t="shared" si="686"/>
        <v>45521.291666666701</v>
      </c>
      <c r="CH1017" s="196"/>
      <c r="CI1017" s="196"/>
      <c r="CJ1017" s="196"/>
      <c r="CK1017" s="196">
        <f t="shared" si="687"/>
        <v>7.7430555604223628E-2</v>
      </c>
      <c r="CL1017" s="196">
        <f t="shared" si="688"/>
        <v>67.90243055549945</v>
      </c>
      <c r="CM1017" s="196">
        <f t="shared" si="689"/>
        <v>67.979861111103673</v>
      </c>
      <c r="CN1017" s="114"/>
      <c r="CO1017" s="115">
        <f t="shared" si="690"/>
        <v>97890.99999998929</v>
      </c>
      <c r="CP1017" s="116">
        <f t="shared" si="691"/>
        <v>4.6458333362534177</v>
      </c>
      <c r="CQ1017" s="117">
        <f t="shared" si="692"/>
        <v>0.31180555559694767</v>
      </c>
      <c r="CR1017" s="117">
        <f t="shared" si="693"/>
        <v>45521.214236111096</v>
      </c>
      <c r="CS1017" s="117">
        <f t="shared" si="694"/>
        <v>45521.291666666701</v>
      </c>
      <c r="CT1017" s="118">
        <f t="shared" si="695"/>
        <v>65550099.499999918</v>
      </c>
      <c r="CU1017" s="118">
        <f t="shared" si="696"/>
        <v>111.50000007008202</v>
      </c>
      <c r="CV1017" s="118">
        <f t="shared" si="697"/>
        <v>65550210.999999993</v>
      </c>
      <c r="CW1017" s="119">
        <f t="shared" si="698"/>
        <v>0.99999829901386472</v>
      </c>
    </row>
    <row r="1018" spans="1:101" ht="118.5" customHeight="1" x14ac:dyDescent="0.3">
      <c r="A1018" s="160" t="str">
        <f>[4]SayfaKAY!C382</f>
        <v>KAY5+6</v>
      </c>
      <c r="B1018" s="104" t="str">
        <f>[4]SayfaKAY!D382</f>
        <v>3873(2)</v>
      </c>
      <c r="C1018" s="105" t="str">
        <f>[4]SayfaKAY!E382</f>
        <v>RA , RB</v>
      </c>
      <c r="D1018" s="105">
        <f>[4]SayfaKAY!F382</f>
        <v>73563</v>
      </c>
      <c r="E1018" s="106" t="str">
        <f>[4]SayfaKAY!G382</f>
        <v>BOZ-KAY5+6-FF-381</v>
      </c>
      <c r="F1018" s="193">
        <f t="shared" si="659"/>
        <v>45453</v>
      </c>
      <c r="G1018" s="135">
        <f t="shared" si="660"/>
        <v>0.38680555560131324</v>
      </c>
      <c r="H1018" s="235">
        <f>[4]SayfaKAY!H382</f>
        <v>45453.386805555601</v>
      </c>
      <c r="I1018" s="104" t="str">
        <f>[4]SayfaKAY!I382</f>
        <v>Hat/Line</v>
      </c>
      <c r="J1018" s="103" t="str">
        <f>IF([4]SayfaKAY!J382="","",IF([4]SayfaKAY!J382="Müşteri","Notified by Customer","Notified by Bozankaya"))</f>
        <v>Notified by Customer</v>
      </c>
      <c r="K1018" s="103" t="e">
        <f>VLOOKUP([4]SayfaKAY!L382,#REF!,2,FALSE)</f>
        <v>#REF!</v>
      </c>
      <c r="L1018" s="165" t="str">
        <f>[4]SayfaKAY!X382</f>
        <v>ATAK ULAŞIM SAN.TİC.LTD.ŞTİ.</v>
      </c>
      <c r="M1018" s="107" t="str">
        <f t="shared" si="661"/>
        <v>KAY5+6-BOZ-KAY5+6-FF-381</v>
      </c>
      <c r="N1018" s="105" t="str">
        <f>[4]SayfaKAY!M382</f>
        <v>KAPI ÜZERİ EKRANLAR ÇALIŞMIYOR.</v>
      </c>
      <c r="O1018" s="166" t="str">
        <f>[4]SayfaKAY!P382</f>
        <v>D-Arıza değil</v>
      </c>
      <c r="P1018" s="166" t="str">
        <f>[4]SayfaKAY!Q382</f>
        <v>B(Servisten çekmeye etki eden arıza)</v>
      </c>
      <c r="Q1018" s="166" t="str">
        <f>[4]SayfaKAY!R382</f>
        <v>N.A(Yaralanma yok)</v>
      </c>
      <c r="R1018" s="132" t="str" cm="1">
        <f t="array" ref="R1018">IF([4]SayfaKAY!U382="","",_xlfn.IFS([4]SayfaKAY!U382="Bozankaya","Bozankaya",[4]SayfaKAY!U382="Müşteri","Customer",[4]SayfaKAY!U382="Tedarikçi","Equipment Supplier"))</f>
        <v>Equipment Supplier</v>
      </c>
      <c r="S1018" s="204" t="str">
        <f>[4]SayfaKAY!N382</f>
        <v>KONTROL EDİLDİ SORUN GÖRÜLMEDİ.</v>
      </c>
      <c r="T1018" s="133" t="str">
        <f>[4]SayfaKAY!AD382</f>
        <v>*Arıza çözülecek</v>
      </c>
      <c r="U1018" s="132" t="str">
        <f>[4]SayfaKAY!W382</f>
        <v>Evet</v>
      </c>
      <c r="V1018" s="108">
        <f>[4]SayfaKAY!AZ382</f>
        <v>2</v>
      </c>
      <c r="W1018" s="136">
        <f t="shared" si="662"/>
        <v>45453</v>
      </c>
      <c r="X1018" s="137" t="str">
        <f t="shared" si="663"/>
        <v>10:00</v>
      </c>
      <c r="Y1018" s="235">
        <f>[4]SayfaKAY!AE382</f>
        <v>45453.416666666701</v>
      </c>
      <c r="Z1018" s="192">
        <f t="shared" si="664"/>
        <v>45453</v>
      </c>
      <c r="AA1018" s="110" t="str">
        <f t="shared" si="665"/>
        <v>11:00</v>
      </c>
      <c r="AB1018" s="182">
        <f>[4]SayfaKAY!BA382</f>
        <v>45453.458333333299</v>
      </c>
      <c r="AC1018" s="257">
        <f t="shared" si="666"/>
        <v>102.99999988521449</v>
      </c>
      <c r="AD1018" s="111">
        <f t="shared" si="667"/>
        <v>45453</v>
      </c>
      <c r="AE1018" s="111" t="str">
        <f t="shared" si="668"/>
        <v>11:00</v>
      </c>
      <c r="AF1018" s="235">
        <f>[4]SayfaKAY!BA382</f>
        <v>45453.458333333299</v>
      </c>
      <c r="AG1018" s="179" t="str">
        <f>[4]SayfaKAY!S382</f>
        <v>(III) Farklı Araçlarda Tekrarlayan Arıza</v>
      </c>
      <c r="AH1018" s="178" t="str">
        <f t="shared" si="669"/>
        <v>Bu Arıza Aracın Servise Verilmesine Engel</v>
      </c>
      <c r="AI1018" s="163" t="str">
        <f>[4]SayfaKAY!AV382</f>
        <v/>
      </c>
      <c r="AJ1018" s="164" t="str">
        <f t="shared" si="670"/>
        <v/>
      </c>
      <c r="AK1018" s="164" t="str">
        <f t="shared" si="671"/>
        <v/>
      </c>
      <c r="AL1018" s="112" t="str">
        <f>[4]SayfaKAY!AX382</f>
        <v/>
      </c>
      <c r="AM1018" s="257" cm="1">
        <f t="array" ref="AM1018">IFERROR(IF(AND(P1018&lt;&gt;"D(Arıza Değil)",AH1018="Bu Arıza Aracın Servise Verilmesine Engel Değil"),
IF(Z1018-F1018&gt;0,(AB1018-Y1018)*24*60,
IF(OR(AND(G1018&gt;$AS$1,G1018&lt;$AT$1),AND(G1018&gt;$AU$1,G1018&lt;$AV$1)),
(AF1018-H1018)*24*60,     BH:BH0)),        AN1018),0)</f>
        <v>102.99999988521449</v>
      </c>
      <c r="AN1018" s="257">
        <f t="shared" si="672"/>
        <v>102.99999988521449</v>
      </c>
      <c r="AO1018" s="174" t="str">
        <f>[4]SayfaKAY!AG382</f>
        <v>Atak</v>
      </c>
      <c r="AP1018" s="174" t="str">
        <f>[4]SayfaKAY!AI382</f>
        <v>E410-7003</v>
      </c>
      <c r="AQ1018" s="174" t="str">
        <f>[4]SayfaKAY!AQ382</f>
        <v/>
      </c>
      <c r="AR1018" s="174" t="str">
        <f>[4]SayfaKAY!AH382</f>
        <v>STRETCH LCD EKRAN</v>
      </c>
      <c r="AS1018" s="174">
        <f>[4]SayfaKAY!AJ382</f>
        <v>2</v>
      </c>
      <c r="AT1018" s="175" t="str">
        <f>[4]SayfaKAY!AM382</f>
        <v/>
      </c>
      <c r="AU1018" s="176" t="str">
        <f>[4]SayfaKAY!AL382</f>
        <v/>
      </c>
      <c r="AV1018" s="176" t="str">
        <f>[4]SayfaKAY!AP382</f>
        <v/>
      </c>
      <c r="AW1018" s="177" t="str">
        <f>[4]SayfaKAY!AT382</f>
        <v/>
      </c>
      <c r="AX1018" s="194">
        <f t="shared" si="673"/>
        <v>2265.9999974747188</v>
      </c>
      <c r="AY1018" s="168"/>
      <c r="AZ1018" s="167"/>
      <c r="BA1018" s="113"/>
      <c r="BB1018" s="171"/>
      <c r="BC1018" s="114"/>
      <c r="BD1018" s="114"/>
      <c r="BE1018" s="114"/>
      <c r="BF1018" s="114"/>
      <c r="BG1018" s="114"/>
      <c r="BH1018" s="114" t="str">
        <f>IFERROR(FRACAS!AN385, "Hata Var")</f>
        <v/>
      </c>
      <c r="BI1018" s="114"/>
      <c r="BJ1018" s="114"/>
      <c r="BK1018" s="105" t="str">
        <f>[4]SayfaKAY!AW382</f>
        <v/>
      </c>
      <c r="BL1018" s="105" t="str">
        <f>[4]SayfaKAY!V382</f>
        <v>ATAK ULAŞIM SAN.TİC.LTD.ŞTİ.</v>
      </c>
      <c r="BM1018" s="114"/>
      <c r="BN1018" s="171" t="str">
        <f t="shared" si="674"/>
        <v>x yok</v>
      </c>
      <c r="BO1018" s="171" t="str">
        <f t="shared" si="675"/>
        <v>aynı gün giderilen arıza</v>
      </c>
      <c r="BP1018" s="171" t="str">
        <f t="shared" si="676"/>
        <v>aynı gün giderilen arıza</v>
      </c>
      <c r="BQ1018" s="226">
        <f t="shared" si="677"/>
        <v>42.999999983003363</v>
      </c>
      <c r="BR1018" s="226">
        <f t="shared" si="678"/>
        <v>59.99999990221113</v>
      </c>
      <c r="BS1018" s="226">
        <f t="shared" si="679"/>
        <v>102.99999988521449</v>
      </c>
      <c r="BT1018" s="114"/>
      <c r="BU1018" s="242"/>
      <c r="BV1018" s="233">
        <f t="shared" si="680"/>
        <v>8</v>
      </c>
      <c r="BW1018" s="226" t="str">
        <f t="shared" si="681"/>
        <v>Evet, çakışma var</v>
      </c>
      <c r="BX1018" s="229"/>
      <c r="BY1018" s="247">
        <f t="shared" si="682"/>
        <v>2.9861111099307891E-2</v>
      </c>
      <c r="BZ1018" s="247">
        <f t="shared" si="683"/>
        <v>4.1666666598757729E-2</v>
      </c>
      <c r="CA1018" s="247">
        <f t="shared" si="684"/>
        <v>7.152777769806562E-2</v>
      </c>
      <c r="CB1018" s="213"/>
      <c r="CC1018" s="211"/>
      <c r="CD1018" s="196"/>
      <c r="CE1018" s="213">
        <v>381</v>
      </c>
      <c r="CF1018" s="182">
        <f t="shared" si="685"/>
        <v>45453.386805555601</v>
      </c>
      <c r="CG1018" s="182">
        <f t="shared" si="686"/>
        <v>45453.458333333299</v>
      </c>
      <c r="CH1018" s="196"/>
      <c r="CI1018" s="196"/>
      <c r="CJ1018" s="196"/>
      <c r="CK1018" s="196">
        <f t="shared" si="687"/>
        <v>4.1666666598757729E-2</v>
      </c>
      <c r="CL1018" s="196">
        <f t="shared" si="688"/>
        <v>2.9861111099307891E-2</v>
      </c>
      <c r="CM1018" s="196">
        <f t="shared" si="689"/>
        <v>7.152777769806562E-2</v>
      </c>
      <c r="CN1018" s="114"/>
      <c r="CO1018" s="115">
        <f t="shared" si="690"/>
        <v>102.99999988521449</v>
      </c>
      <c r="CP1018" s="116">
        <f t="shared" si="691"/>
        <v>2.4999999959254637</v>
      </c>
      <c r="CQ1018" s="117">
        <f t="shared" si="692"/>
        <v>0.38680555560131324</v>
      </c>
      <c r="CR1018" s="117">
        <f t="shared" si="693"/>
        <v>45453.416666666701</v>
      </c>
      <c r="CS1018" s="117">
        <f t="shared" si="694"/>
        <v>45453.458333333299</v>
      </c>
      <c r="CT1018" s="118">
        <f t="shared" si="695"/>
        <v>65452362.999999985</v>
      </c>
      <c r="CU1018" s="118">
        <f t="shared" si="696"/>
        <v>59.99999990221113</v>
      </c>
      <c r="CV1018" s="118">
        <f t="shared" si="697"/>
        <v>65452422.999999888</v>
      </c>
      <c r="CW1018" s="119">
        <f t="shared" si="698"/>
        <v>0.99999908330360965</v>
      </c>
    </row>
    <row r="1019" spans="1:101" ht="118.5" customHeight="1" x14ac:dyDescent="0.3">
      <c r="A1019" s="104" t="str">
        <f>[4]SayfaKAY!C421</f>
        <v>KAY5+6</v>
      </c>
      <c r="B1019" s="104" t="str">
        <f>[4]SayfaKAY!D421</f>
        <v>3872(1)</v>
      </c>
      <c r="C1019" s="105" t="str">
        <f>[4]SayfaKAY!E421</f>
        <v>P</v>
      </c>
      <c r="D1019" s="105">
        <f>[4]SayfaKAY!F421</f>
        <v>66101</v>
      </c>
      <c r="E1019" s="106" t="str">
        <f>[4]SayfaKAY!G421</f>
        <v>BOZ-KAY5+6-FF-420</v>
      </c>
      <c r="F1019" s="134">
        <f t="shared" si="659"/>
        <v>45453</v>
      </c>
      <c r="G1019" s="135">
        <f t="shared" si="660"/>
        <v>0.34166666670353152</v>
      </c>
      <c r="H1019" s="235">
        <f>[4]SayfaKAY!H421</f>
        <v>45453.341666666704</v>
      </c>
      <c r="I1019" s="104" t="str">
        <f>[4]SayfaKAY!I421</f>
        <v>Hat/Line</v>
      </c>
      <c r="J1019" s="103" t="str">
        <f>IF([4]SayfaKAY!J421="","",IF([4]SayfaKAY!J421="Müşteri","Notified by Customer","Notified by Bozankaya"))</f>
        <v>Notified by Customer</v>
      </c>
      <c r="K1019" s="103" t="e">
        <f>VLOOKUP([4]SayfaKAY!L421,#REF!,2,FALSE)</f>
        <v>#REF!</v>
      </c>
      <c r="L1019" s="165" t="str">
        <f>[4]SayfaKAY!X421</f>
        <v>ATAK ULAŞIM SAN.TİC.LTD.ŞTİ.</v>
      </c>
      <c r="M1019" s="107" t="str">
        <f t="shared" si="661"/>
        <v>KAY5+6-BOZ-KAY5+6-FF-420</v>
      </c>
      <c r="N1019" s="105" t="str">
        <f>[4]SayfaKAY!M421</f>
        <v>3872 NOLU ARAÇ STADYUM DA FAKAT KAPI ÜSTÜ EKRANLAR DA HUNAT HATUNU GÖSTERİYOR. (RS HİZMET KALİTE GRUBUNDAN GELEN ARIZA)</v>
      </c>
      <c r="O1019" s="166" t="str">
        <f>[4]SayfaKAY!P421</f>
        <v>D-Arıza değil</v>
      </c>
      <c r="P1019" s="166" t="str">
        <f>[4]SayfaKAY!Q421</f>
        <v>B(Servisten çekmeye etki eden arıza)</v>
      </c>
      <c r="Q1019" s="166" t="str">
        <f>[4]SayfaKAY!R421</f>
        <v>N.A(Yaralanma yok)</v>
      </c>
      <c r="R1019" s="132" t="str" cm="1">
        <f t="array" ref="R1019">IF([4]SayfaKAY!U421="","",_xlfn.IFS([4]SayfaKAY!U421="Bozankaya","Bozankaya",[4]SayfaKAY!U421="Müşteri","Customer",[4]SayfaKAY!U421="Tedarikçi","Equipment Supplier"))</f>
        <v>Equipment Supplier</v>
      </c>
      <c r="S1019" s="204" t="str">
        <f>[4]SayfaKAY!N421</f>
        <v>GÖRSEL YÖNETİM PC DONMUŞ RESETLENDİ. ARIZA DÜZELDİ.</v>
      </c>
      <c r="T1019" s="133" t="str">
        <f>[4]SayfaKAY!AD421</f>
        <v>*Arıza çözülecek</v>
      </c>
      <c r="U1019" s="132" t="str">
        <f>[4]SayfaKAY!W421</f>
        <v>Evet</v>
      </c>
      <c r="V1019" s="108">
        <f>[4]SayfaKAY!AZ421</f>
        <v>2</v>
      </c>
      <c r="W1019" s="136">
        <f t="shared" si="662"/>
        <v>45453</v>
      </c>
      <c r="X1019" s="137" t="str">
        <f t="shared" si="663"/>
        <v>10:00</v>
      </c>
      <c r="Y1019" s="235">
        <f>[4]SayfaKAY!AE421</f>
        <v>45453.416666666701</v>
      </c>
      <c r="Z1019" s="109">
        <f t="shared" si="664"/>
        <v>45453</v>
      </c>
      <c r="AA1019" s="110" t="str">
        <f t="shared" si="665"/>
        <v>12:00</v>
      </c>
      <c r="AB1019" s="182">
        <f>[4]SayfaKAY!BA421</f>
        <v>45453.5</v>
      </c>
      <c r="AC1019" s="257">
        <f t="shared" si="666"/>
        <v>227.99999994691461</v>
      </c>
      <c r="AD1019" s="111">
        <f t="shared" si="667"/>
        <v>45453</v>
      </c>
      <c r="AE1019" s="111" t="str">
        <f t="shared" si="668"/>
        <v>12:00</v>
      </c>
      <c r="AF1019" s="235">
        <f>[4]SayfaKAY!BA421</f>
        <v>45453.5</v>
      </c>
      <c r="AG1019" s="179" t="str">
        <f>[4]SayfaKAY!S421</f>
        <v>(II) Aynı Araçta Tekrarlayan Arıza</v>
      </c>
      <c r="AH1019" s="178" t="str">
        <f t="shared" si="669"/>
        <v>Bu Arıza Aracın Servise Verilmesine Engel</v>
      </c>
      <c r="AI1019" s="163" t="str">
        <f>[4]SayfaKAY!AV421</f>
        <v/>
      </c>
      <c r="AJ1019" s="164" t="str">
        <f t="shared" si="670"/>
        <v/>
      </c>
      <c r="AK1019" s="164" t="str">
        <f t="shared" si="671"/>
        <v/>
      </c>
      <c r="AL1019" s="112" t="str">
        <f>[4]SayfaKAY!AX421</f>
        <v/>
      </c>
      <c r="AM1019" s="257" cm="1">
        <f t="array" ref="AM1019">IFERROR(IF(AND(P1019&lt;&gt;"D(Arıza Değil)",AH1019="Bu Arıza Aracın Servise Verilmesine Engel Değil"),
IF(Z1019-F1019&gt;0,(AB1019-Y1019)*24*60,
IF(OR(AND(G1019&gt;$AS$1,G1019&lt;$AT$1),AND(G1019&gt;$AU$1,G1019&lt;$AV$1)),
(AF1019-H1019)*24*60,     BH:BH0)),        AN1019),0)</f>
        <v>227.99999994691461</v>
      </c>
      <c r="AN1019" s="257">
        <f t="shared" si="672"/>
        <v>227.99999994691461</v>
      </c>
      <c r="AO1019" s="174" t="str">
        <f>[4]SayfaKAY!AG421</f>
        <v>Atak</v>
      </c>
      <c r="AP1019" s="174" t="str">
        <f>[4]SayfaKAY!AI421</f>
        <v>E855-7029</v>
      </c>
      <c r="AQ1019" s="174" t="str">
        <f>[4]SayfaKAY!AQ421</f>
        <v/>
      </c>
      <c r="AR1019" s="174" t="str">
        <f>[4]SayfaKAY!AH421</f>
        <v>ONBOARD COMPUTER</v>
      </c>
      <c r="AS1019" s="174">
        <f>[4]SayfaKAY!AJ421</f>
        <v>1</v>
      </c>
      <c r="AT1019" s="175" t="str">
        <f>[4]SayfaKAY!AM421</f>
        <v/>
      </c>
      <c r="AU1019" s="176" t="str">
        <f>[4]SayfaKAY!AL421</f>
        <v/>
      </c>
      <c r="AV1019" s="176" t="str">
        <f>[4]SayfaKAY!AP421</f>
        <v/>
      </c>
      <c r="AW1019" s="177" t="str">
        <f>[4]SayfaKAY!AT421</f>
        <v/>
      </c>
      <c r="AX1019" s="194">
        <f t="shared" si="673"/>
        <v>5015.9999988321215</v>
      </c>
      <c r="AY1019" s="168"/>
      <c r="AZ1019" s="167"/>
      <c r="BA1019" s="170"/>
      <c r="BB1019" s="171" t="str">
        <f>IF($AQ$1="X", IF(AND(G1019&gt;=$AS$1,G1019&lt;=$AT$1),IF(P1019&lt;&gt;"D(Arıza Değil)",AC1019,0), IF(AND(G1019&gt;=$AU$1,G1019&lt;=$AV$1),IF(P1019&lt;&gt;"D(Arıza Değil)",AC1019,0), "")), "")</f>
        <v/>
      </c>
      <c r="BC1019" s="114"/>
      <c r="BD1019" s="114"/>
      <c r="BE1019" s="114"/>
      <c r="BF1019" s="114"/>
      <c r="BG1019" s="114"/>
      <c r="BH1019" s="114" t="str">
        <f>IFERROR(FRACAS!AN424, "Hata Var")</f>
        <v/>
      </c>
      <c r="BI1019" s="114"/>
      <c r="BJ1019" s="114"/>
      <c r="BK1019" s="105" t="str">
        <f>[4]SayfaKAY!AW421</f>
        <v/>
      </c>
      <c r="BL1019" s="105" t="str">
        <f>[4]SayfaKAY!V421</f>
        <v>ATAK ULAŞIM SAN.TİC.LTD.ŞTİ.</v>
      </c>
      <c r="BM1019" s="114"/>
      <c r="BN1019" s="171" t="str">
        <f t="shared" si="674"/>
        <v>x yok</v>
      </c>
      <c r="BO1019" s="171" t="str">
        <f t="shared" si="675"/>
        <v>aynı gün giderilen arıza</v>
      </c>
      <c r="BP1019" s="171" t="str">
        <f t="shared" si="676"/>
        <v>aynı gün giderilen arıza</v>
      </c>
      <c r="BQ1019" s="226">
        <f t="shared" si="677"/>
        <v>107.99999999580905</v>
      </c>
      <c r="BR1019" s="226">
        <f t="shared" si="678"/>
        <v>119.99999995110556</v>
      </c>
      <c r="BS1019" s="226">
        <f t="shared" si="679"/>
        <v>227.99999994691461</v>
      </c>
      <c r="BT1019" s="114"/>
      <c r="BU1019" s="242"/>
      <c r="BV1019" s="233">
        <f t="shared" si="680"/>
        <v>9</v>
      </c>
      <c r="BW1019" s="226" t="str">
        <f t="shared" si="681"/>
        <v>Evet, çakışma var</v>
      </c>
      <c r="BX1019" s="229"/>
      <c r="BY1019" s="247">
        <f t="shared" si="682"/>
        <v>7.4999999997089617E-2</v>
      </c>
      <c r="BZ1019" s="247">
        <f t="shared" si="683"/>
        <v>8.3333333299378864E-2</v>
      </c>
      <c r="CA1019" s="247">
        <f t="shared" si="684"/>
        <v>0.15833333329646848</v>
      </c>
      <c r="CB1019" s="213"/>
      <c r="CC1019" s="211"/>
      <c r="CD1019" s="196"/>
      <c r="CE1019" s="213">
        <v>420</v>
      </c>
      <c r="CF1019" s="182">
        <f t="shared" si="685"/>
        <v>45453.341666666704</v>
      </c>
      <c r="CG1019" s="182">
        <f t="shared" si="686"/>
        <v>45453.5</v>
      </c>
      <c r="CH1019" s="196"/>
      <c r="CI1019" s="196"/>
      <c r="CJ1019" s="196"/>
      <c r="CK1019" s="196">
        <f t="shared" si="687"/>
        <v>8.3333333299378864E-2</v>
      </c>
      <c r="CL1019" s="196">
        <f t="shared" si="688"/>
        <v>7.4999999997089617E-2</v>
      </c>
      <c r="CM1019" s="196">
        <f t="shared" si="689"/>
        <v>0.15833333329646848</v>
      </c>
      <c r="CN1019" s="114"/>
      <c r="CO1019" s="115">
        <f t="shared" si="690"/>
        <v>227.99999994691461</v>
      </c>
      <c r="CP1019" s="116">
        <f t="shared" si="691"/>
        <v>4.9999999979627319</v>
      </c>
      <c r="CQ1019" s="117">
        <f t="shared" si="692"/>
        <v>0.34166666670353152</v>
      </c>
      <c r="CR1019" s="117">
        <f t="shared" si="693"/>
        <v>45453.416666666701</v>
      </c>
      <c r="CS1019" s="117">
        <f t="shared" si="694"/>
        <v>45453.5</v>
      </c>
      <c r="CT1019" s="118">
        <f t="shared" si="695"/>
        <v>65452427.999999993</v>
      </c>
      <c r="CU1019" s="118">
        <f t="shared" si="696"/>
        <v>119.99999995110556</v>
      </c>
      <c r="CV1019" s="118">
        <f t="shared" si="697"/>
        <v>65452547.999999948</v>
      </c>
      <c r="CW1019" s="119">
        <f t="shared" si="698"/>
        <v>0.99999816661071839</v>
      </c>
    </row>
    <row r="1020" spans="1:101" ht="118.5" customHeight="1" x14ac:dyDescent="0.3">
      <c r="A1020" s="160" t="str">
        <f>[4]SayfaKAY!C478</f>
        <v>KAY5+6</v>
      </c>
      <c r="B1020" s="104" t="str">
        <f>[4]SayfaKAY!D478</f>
        <v>3874(3)</v>
      </c>
      <c r="C1020" s="105" t="str">
        <f>[4]SayfaKAY!E478</f>
        <v>MB</v>
      </c>
      <c r="D1020" s="105">
        <f>[4]SayfaKAY!F478</f>
        <v>73969</v>
      </c>
      <c r="E1020" s="106" t="str">
        <f>[4]SayfaKAY!G478</f>
        <v>BOZ-KAY5+6-FF-477</v>
      </c>
      <c r="F1020" s="193">
        <f t="shared" si="659"/>
        <v>45453</v>
      </c>
      <c r="G1020" s="135">
        <f t="shared" si="660"/>
        <v>0.54444444440014195</v>
      </c>
      <c r="H1020" s="235">
        <f>[4]SayfaKAY!H478</f>
        <v>45453.5444444444</v>
      </c>
      <c r="I1020" s="104" t="str">
        <f>[4]SayfaKAY!I478</f>
        <v>Hat/Line</v>
      </c>
      <c r="J1020" s="103" t="str">
        <f>IF([4]SayfaKAY!J478="","",IF([4]SayfaKAY!J478="Müşteri","Notified by Customer","Notified by Bozankaya"))</f>
        <v>Notified by Customer</v>
      </c>
      <c r="K1020" s="103" t="e">
        <f>VLOOKUP([4]SayfaKAY!L478,#REF!,2,FALSE)</f>
        <v>#REF!</v>
      </c>
      <c r="L1020" s="165" t="str">
        <f>[4]SayfaKAY!X478</f>
        <v>KNORR-BREMSE GMBH DİVİSİON IFE AUTO</v>
      </c>
      <c r="M1020" s="107" t="str">
        <f t="shared" si="661"/>
        <v>KAY5+6-BOZ-KAY5+6-FF-477</v>
      </c>
      <c r="N1020" s="105" t="str">
        <f>[4]SayfaKAY!M478</f>
        <v>6 nolu kapı kapanmadığı için izole edildi. (CB kabin kapı arızalı yazısı mevcut değil)</v>
      </c>
      <c r="O1020" s="166" t="str">
        <f>[4]SayfaKAY!P478</f>
        <v>A-Sürüşü engeller</v>
      </c>
      <c r="P1020" s="166" t="str">
        <f>[4]SayfaKAY!Q478</f>
        <v>B(Servisten çekmeye etki eden arıza)</v>
      </c>
      <c r="Q1020" s="166" t="str">
        <f>[4]SayfaKAY!R478</f>
        <v>N.A(Yaralanma yok)</v>
      </c>
      <c r="R1020" s="132" t="str" cm="1">
        <f t="array" ref="R1020">IF([4]SayfaKAY!U478="","",_xlfn.IFS([4]SayfaKAY!U478="Bozankaya","Bozankaya",[4]SayfaKAY!U478="Müşteri","Customer",[4]SayfaKAY!U478="Tedarikçi","Equipment Supplier"))</f>
        <v>Bozankaya</v>
      </c>
      <c r="S1020" s="204" t="str">
        <f>[4]SayfaKAY!N478</f>
        <v>kapı x11 konnektörü 4.pin NB1136.03 nolu kablo pini yamulmuş. Tekrar pin basıldı.</v>
      </c>
      <c r="T1020" s="133" t="str">
        <f>[4]SayfaKAY!AD478</f>
        <v>*Ekipman tamir edilecek</v>
      </c>
      <c r="U1020" s="132" t="str">
        <f>[4]SayfaKAY!W478</f>
        <v>Evet</v>
      </c>
      <c r="V1020" s="108">
        <f>[4]SayfaKAY!AZ478</f>
        <v>2</v>
      </c>
      <c r="W1020" s="136">
        <f t="shared" si="662"/>
        <v>45454</v>
      </c>
      <c r="X1020" s="137" t="str">
        <f t="shared" si="663"/>
        <v>05:00</v>
      </c>
      <c r="Y1020" s="235">
        <f>[4]SayfaKAY!AE478</f>
        <v>45454.208333333299</v>
      </c>
      <c r="Z1020" s="192">
        <f t="shared" si="664"/>
        <v>45454</v>
      </c>
      <c r="AA1020" s="110" t="str">
        <f t="shared" si="665"/>
        <v>09:00</v>
      </c>
      <c r="AB1020" s="182">
        <f>[4]SayfaKAY!BA478</f>
        <v>45454.375</v>
      </c>
      <c r="AC1020" s="257">
        <f t="shared" si="666"/>
        <v>1196.0000000637956</v>
      </c>
      <c r="AD1020" s="111">
        <f t="shared" si="667"/>
        <v>45454</v>
      </c>
      <c r="AE1020" s="111" t="str">
        <f t="shared" si="668"/>
        <v>09:00</v>
      </c>
      <c r="AF1020" s="235">
        <f>[4]SayfaKAY!BA478</f>
        <v>45454.375</v>
      </c>
      <c r="AG1020" s="179" t="str">
        <f>[4]SayfaKAY!S478</f>
        <v>(II) Aynı Araçta Tekrarlayan Arıza</v>
      </c>
      <c r="AH1020" s="178" t="str">
        <f t="shared" si="669"/>
        <v>Bu Arıza Aracın Servise Verilmesine Engel</v>
      </c>
      <c r="AI1020" s="163" t="str">
        <f>[4]SayfaKAY!AV478</f>
        <v/>
      </c>
      <c r="AJ1020" s="164" t="str">
        <f t="shared" si="670"/>
        <v/>
      </c>
      <c r="AK1020" s="164" t="str">
        <f t="shared" si="671"/>
        <v/>
      </c>
      <c r="AL1020" s="112" t="str">
        <f>[4]SayfaKAY!AX478</f>
        <v/>
      </c>
      <c r="AM1020" s="257" cm="1">
        <f t="array" ref="AM1020">IFERROR(IF(AND(P1020&lt;&gt;"D(Arıza Değil)",AH1020="Bu Arıza Aracın Servise Verilmesine Engel Değil"),
IF(Z1020-F1020&gt;0,(AB1020-Y1020)*24*60,
IF(OR(AND(G1020&gt;$AS$1,G1020&lt;$AT$1),AND(G1020&gt;$AU$1,G1020&lt;$AV$1)),
(AF1020-H1020)*24*60,     BH:BH0)),        AN1020),0)</f>
        <v>1196.0000000637956</v>
      </c>
      <c r="AN1020" s="257">
        <f t="shared" si="672"/>
        <v>1196.0000000637956</v>
      </c>
      <c r="AO1020" s="174" t="str">
        <f>[4]SayfaKAY!AG478</f>
        <v>IFE</v>
      </c>
      <c r="AP1020" s="174" t="str">
        <f>[4]SayfaKAY!AI478</f>
        <v>M110-7082</v>
      </c>
      <c r="AQ1020" s="174" t="str">
        <f>[4]SayfaKAY!AQ478</f>
        <v/>
      </c>
      <c r="AR1020" s="174" t="str">
        <f>[4]SayfaKAY!AH478</f>
        <v>PRM’LI ÇİFTLİ KAPI</v>
      </c>
      <c r="AS1020" s="174">
        <f>[4]SayfaKAY!AJ478</f>
        <v>1</v>
      </c>
      <c r="AT1020" s="175" t="str">
        <f>[4]SayfaKAY!AM478</f>
        <v/>
      </c>
      <c r="AU1020" s="176" t="str">
        <f>[4]SayfaKAY!AL478</f>
        <v/>
      </c>
      <c r="AV1020" s="176" t="str">
        <f>[4]SayfaKAY!AP478</f>
        <v/>
      </c>
      <c r="AW1020" s="177" t="str">
        <f>[4]SayfaKAY!AT478</f>
        <v/>
      </c>
      <c r="AX1020" s="194">
        <f t="shared" si="673"/>
        <v>26312.000001403503</v>
      </c>
      <c r="AY1020" s="168"/>
      <c r="AZ1020" s="167"/>
      <c r="BA1020" s="113"/>
      <c r="BB1020" s="171"/>
      <c r="BC1020" s="114"/>
      <c r="BD1020" s="114"/>
      <c r="BE1020" s="114"/>
      <c r="BF1020" s="114"/>
      <c r="BG1020" s="114"/>
      <c r="BH1020" s="114">
        <f>IFERROR(FRACAS!AN481, "Hata Var")</f>
        <v>180</v>
      </c>
      <c r="BI1020" s="114"/>
      <c r="BJ1020" s="114"/>
      <c r="BK1020" s="105" t="str">
        <f>[4]SayfaKAY!AW478</f>
        <v/>
      </c>
      <c r="BL1020" s="105" t="str">
        <f>[4]SayfaKAY!V478</f>
        <v>Üretim</v>
      </c>
      <c r="BM1020" s="114"/>
      <c r="BN1020" s="171" t="str">
        <f t="shared" si="674"/>
        <v>x yok</v>
      </c>
      <c r="BO1020" s="171" t="b">
        <f t="shared" si="675"/>
        <v>0</v>
      </c>
      <c r="BP1020" s="171" t="str">
        <f t="shared" si="676"/>
        <v>Bir günden fazla süren arıza</v>
      </c>
      <c r="BQ1020" s="226">
        <f t="shared" si="677"/>
        <v>956.00000001490116</v>
      </c>
      <c r="BR1020" s="226">
        <f t="shared" si="678"/>
        <v>240.00000004889444</v>
      </c>
      <c r="BS1020" s="226">
        <f t="shared" si="679"/>
        <v>1196.0000000637956</v>
      </c>
      <c r="BT1020" s="114"/>
      <c r="BU1020" s="242"/>
      <c r="BV1020" s="233">
        <f t="shared" si="680"/>
        <v>10</v>
      </c>
      <c r="BW1020" s="226" t="str">
        <f t="shared" si="681"/>
        <v>Evet, çakışma var</v>
      </c>
      <c r="BX1020" s="229"/>
      <c r="BY1020" s="247">
        <f t="shared" si="682"/>
        <v>0.66388888889923692</v>
      </c>
      <c r="BZ1020" s="247">
        <f t="shared" si="683"/>
        <v>0.16666666670062114</v>
      </c>
      <c r="CA1020" s="247">
        <f t="shared" si="684"/>
        <v>0.83055555559985805</v>
      </c>
      <c r="CB1020" s="213"/>
      <c r="CC1020" s="211"/>
      <c r="CD1020" s="196"/>
      <c r="CE1020" s="213">
        <v>477</v>
      </c>
      <c r="CF1020" s="182">
        <f t="shared" si="685"/>
        <v>45453.5444444444</v>
      </c>
      <c r="CG1020" s="182">
        <f t="shared" si="686"/>
        <v>45454.375</v>
      </c>
      <c r="CH1020" s="196"/>
      <c r="CI1020" s="196"/>
      <c r="CJ1020" s="196"/>
      <c r="CK1020" s="196">
        <f t="shared" si="687"/>
        <v>0.16666666670062114</v>
      </c>
      <c r="CL1020" s="196">
        <f t="shared" si="688"/>
        <v>0.66388888889923692</v>
      </c>
      <c r="CM1020" s="196">
        <f t="shared" si="689"/>
        <v>0.83055555559985805</v>
      </c>
      <c r="CN1020" s="114"/>
      <c r="CO1020" s="115">
        <f t="shared" si="690"/>
        <v>1196.0000000637956</v>
      </c>
      <c r="CP1020" s="116">
        <f t="shared" si="691"/>
        <v>10.000000002037268</v>
      </c>
      <c r="CQ1020" s="117">
        <f t="shared" si="692"/>
        <v>0.54444444440014195</v>
      </c>
      <c r="CR1020" s="117">
        <f t="shared" si="693"/>
        <v>45454.208333333299</v>
      </c>
      <c r="CS1020" s="117">
        <f t="shared" si="694"/>
        <v>45454.375</v>
      </c>
      <c r="CT1020" s="118">
        <f t="shared" si="695"/>
        <v>65453276.000000015</v>
      </c>
      <c r="CU1020" s="118">
        <f t="shared" si="696"/>
        <v>240.00000004889444</v>
      </c>
      <c r="CV1020" s="118">
        <f t="shared" si="697"/>
        <v>65453516.000000067</v>
      </c>
      <c r="CW1020" s="119">
        <f t="shared" si="698"/>
        <v>0.99999633327566306</v>
      </c>
    </row>
    <row r="1021" spans="1:101" ht="118.5" customHeight="1" x14ac:dyDescent="0.3">
      <c r="A1021" s="104" t="str">
        <f>[4]SayfaKAY!C673</f>
        <v>KAY5+6</v>
      </c>
      <c r="B1021" s="104" t="str">
        <f>[4]SayfaKAY!D673</f>
        <v>3877(6)</v>
      </c>
      <c r="C1021" s="105" t="str">
        <f>[4]SayfaKAY!E673</f>
        <v>MB</v>
      </c>
      <c r="D1021" s="105">
        <f>[4]SayfaKAY!F673</f>
        <v>50014</v>
      </c>
      <c r="E1021" s="106" t="str">
        <f>[4]SayfaKAY!G673</f>
        <v>BOZ-KAY5+6-FF-662</v>
      </c>
      <c r="F1021" s="193">
        <f t="shared" si="659"/>
        <v>45452</v>
      </c>
      <c r="G1021" s="135">
        <f t="shared" si="660"/>
        <v>0.31388888890069211</v>
      </c>
      <c r="H1021" s="235">
        <f>[4]SayfaKAY!H673</f>
        <v>45452.313888888901</v>
      </c>
      <c r="I1021" s="104" t="str">
        <f>[4]SayfaKAY!I673</f>
        <v>Hat/Line</v>
      </c>
      <c r="J1021" s="103" t="str">
        <f>IF([4]SayfaKAY!J673="","",IF([4]SayfaKAY!J673="Müşteri","Notified by Customer","Notified by Bozankaya"))</f>
        <v>Notified by Customer</v>
      </c>
      <c r="K1021" s="103" t="e">
        <f>VLOOKUP([4]SayfaKAY!L673,#REF!,2,FALSE)</f>
        <v>#REF!</v>
      </c>
      <c r="L1021" s="165" t="str">
        <f>[4]SayfaKAY!X673</f>
        <v>ATAK ULAŞIM SAN.TİC.LTD.ŞTİ.</v>
      </c>
      <c r="M1021" s="107" t="str">
        <f t="shared" si="661"/>
        <v>KAY5+6-BOZ-KAY5+6-FF-662</v>
      </c>
      <c r="N1021" s="105" t="str">
        <f>[4]SayfaKAY!M673</f>
        <v>06.06.2024 TARİHİNDE GERÇEKLEŞTİRİLEN SAHA DENETİMİNDE 3877 NOLU ARAÇTA KAPI ÜSTÜ BİLGİLENDİRMELERİN KİMİSİNİN ÇALIŞIP KİMİSİNİN ÇALIŞMADIĞI TESPİT EDİLMİŞTİR.</v>
      </c>
      <c r="O1021" s="166" t="str">
        <f>[4]SayfaKAY!P673</f>
        <v>D-Arıza değil</v>
      </c>
      <c r="P1021" s="166" t="str">
        <f>[4]SayfaKAY!Q673</f>
        <v>B(Servisten çekmeye etki eden arıza)</v>
      </c>
      <c r="Q1021" s="166" t="str">
        <f>[4]SayfaKAY!R673</f>
        <v>N.A(Yaralanma yok)</v>
      </c>
      <c r="R1021" s="132" t="str" cm="1">
        <f t="array" ref="R1021">IF([4]SayfaKAY!U673="","",_xlfn.IFS([4]SayfaKAY!U673="Bozankaya","Bozankaya",[4]SayfaKAY!U673="Müşteri","Customer",[4]SayfaKAY!U673="Tedarikçi","Equipment Supplier"))</f>
        <v>Equipment Supplier</v>
      </c>
      <c r="S1021" s="204" t="str">
        <f>[4]SayfaKAY!N673</f>
        <v>KAPI ÜSTÜ EKRAN MODİFİKASYONU YAPILDI.</v>
      </c>
      <c r="T1021" s="133" t="str">
        <f>[4]SayfaKAY!AD673</f>
        <v>Ekipman yenisi ile değiştirildi</v>
      </c>
      <c r="U1021" s="132" t="str">
        <f>[4]SayfaKAY!W673</f>
        <v>Evet</v>
      </c>
      <c r="V1021" s="108">
        <f>[4]SayfaKAY!AZ673</f>
        <v>2</v>
      </c>
      <c r="W1021" s="136">
        <f t="shared" si="662"/>
        <v>45452</v>
      </c>
      <c r="X1021" s="137" t="str">
        <f t="shared" si="663"/>
        <v>08:00</v>
      </c>
      <c r="Y1021" s="235">
        <f>[4]SayfaKAY!AE673</f>
        <v>45452.333333333299</v>
      </c>
      <c r="Z1021" s="109">
        <f t="shared" si="664"/>
        <v>45453</v>
      </c>
      <c r="AA1021" s="110" t="str">
        <f t="shared" si="665"/>
        <v>12:00</v>
      </c>
      <c r="AB1021" s="182">
        <f>[4]SayfaKAY!BA673</f>
        <v>45453.5</v>
      </c>
      <c r="AC1021" s="257">
        <f t="shared" si="666"/>
        <v>1707.9999999830034</v>
      </c>
      <c r="AD1021" s="111">
        <f t="shared" si="667"/>
        <v>45453</v>
      </c>
      <c r="AE1021" s="111" t="str">
        <f t="shared" si="668"/>
        <v>12:00</v>
      </c>
      <c r="AF1021" s="235">
        <f>[4]SayfaKAY!BA673</f>
        <v>45453.5</v>
      </c>
      <c r="AG1021" s="179" t="str">
        <f>[4]SayfaKAY!S673</f>
        <v>(III) Farklı Araçlarda Tekrarlayan Arıza</v>
      </c>
      <c r="AH1021" s="178" t="str">
        <f t="shared" si="669"/>
        <v>Bu Arıza Aracın Servise Verilmesine Engel</v>
      </c>
      <c r="AI1021" s="163" t="str">
        <f>[4]SayfaKAY!AV673</f>
        <v/>
      </c>
      <c r="AJ1021" s="164" t="str">
        <f t="shared" si="670"/>
        <v/>
      </c>
      <c r="AK1021" s="164" t="str">
        <f t="shared" si="671"/>
        <v/>
      </c>
      <c r="AL1021" s="112" t="str">
        <f>[4]SayfaKAY!AX673</f>
        <v/>
      </c>
      <c r="AM1021" s="257" cm="1">
        <f t="array" ref="AM1021">IFERROR(IF(AND(P1021&lt;&gt;"D(Arıza Değil)",AH1021="Bu Arıza Aracın Servise Verilmesine Engel Değil"),
IF(Z1021-F1021&gt;0,(AB1021-Y1021)*24*60,
IF(OR(AND(G1021&gt;$AS$1,G1021&lt;$AT$1),AND(G1021&gt;$AU$1,G1021&lt;$AV$1)),
(AF1021-H1021)*24*60,     BH:BH0)),        AN1021),0)</f>
        <v>1707.9999999830034</v>
      </c>
      <c r="AN1021" s="257">
        <f t="shared" si="672"/>
        <v>1707.9999999830034</v>
      </c>
      <c r="AO1021" s="174" t="str">
        <f>[4]SayfaKAY!AG673</f>
        <v/>
      </c>
      <c r="AP1021" s="174" t="str">
        <f>[4]SayfaKAY!AI673</f>
        <v/>
      </c>
      <c r="AQ1021" s="174" t="str">
        <f>[4]SayfaKAY!AQ673</f>
        <v/>
      </c>
      <c r="AR1021" s="174" t="str">
        <f>[4]SayfaKAY!AH673</f>
        <v/>
      </c>
      <c r="AS1021" s="174" t="str">
        <f>[4]SayfaKAY!AJ673</f>
        <v/>
      </c>
      <c r="AT1021" s="175" t="str">
        <f>[4]SayfaKAY!AM673</f>
        <v/>
      </c>
      <c r="AU1021" s="176" t="str">
        <f>[4]SayfaKAY!AL673</f>
        <v/>
      </c>
      <c r="AV1021" s="176" t="str">
        <f>[4]SayfaKAY!AP673</f>
        <v/>
      </c>
      <c r="AW1021" s="177" t="str">
        <f>[4]SayfaKAY!AT673</f>
        <v/>
      </c>
      <c r="AX1021" s="194">
        <f t="shared" si="673"/>
        <v>37575.999999626074</v>
      </c>
      <c r="AY1021" s="168"/>
      <c r="AZ1021" s="167"/>
      <c r="BA1021" s="170"/>
      <c r="BB1021" s="171" t="str">
        <f>IF($AQ$1="X", IF(AND(G1021&gt;=$AS$1,G1021&lt;=$AT$1),IF(P1021&lt;&gt;"D(Arıza Değil)",AC1021,0), IF(AND(G1021&gt;=$AU$1,G1021&lt;=$AV$1),IF(P1021&lt;&gt;"D(Arıza Değil)",AC1021,0), "")), "")</f>
        <v/>
      </c>
      <c r="BC1021" s="114"/>
      <c r="BD1021" s="114"/>
      <c r="BE1021" s="114"/>
      <c r="BF1021" s="114"/>
      <c r="BG1021" s="114"/>
      <c r="BH1021" s="114">
        <f>IFERROR(FRACAS!AN676, "Hata Var")</f>
        <v>119.99999995110556</v>
      </c>
      <c r="BI1021" s="114"/>
      <c r="BJ1021" s="114"/>
      <c r="BK1021" s="105" t="str">
        <f>[4]SayfaKAY!AW673</f>
        <v/>
      </c>
      <c r="BL1021" s="105" t="str">
        <f>[4]SayfaKAY!V673</f>
        <v>ATAK ULAŞIM SAN.TİC.LTD.ŞTİ.</v>
      </c>
      <c r="BM1021" s="114"/>
      <c r="BN1021" s="171" t="str">
        <f t="shared" si="674"/>
        <v>x yok</v>
      </c>
      <c r="BO1021" s="171" t="str">
        <f t="shared" si="675"/>
        <v>aynı gün giderilen arıza</v>
      </c>
      <c r="BP1021" s="171" t="str">
        <f t="shared" si="676"/>
        <v>Bir günden fazla süren arıza</v>
      </c>
      <c r="BQ1021" s="226">
        <f t="shared" si="677"/>
        <v>27.999999934108928</v>
      </c>
      <c r="BR1021" s="226">
        <f t="shared" si="678"/>
        <v>1680.0000000488944</v>
      </c>
      <c r="BS1021" s="226">
        <f t="shared" si="679"/>
        <v>1707.9999999830034</v>
      </c>
      <c r="BT1021" s="114"/>
      <c r="BU1021" s="242"/>
      <c r="BV1021" s="233">
        <f t="shared" si="680"/>
        <v>11</v>
      </c>
      <c r="BW1021" s="226" t="str">
        <f t="shared" si="681"/>
        <v>Evet, çakışma var</v>
      </c>
      <c r="BX1021" s="229"/>
      <c r="BY1021" s="247">
        <f t="shared" si="682"/>
        <v>1.9444444398686755E-2</v>
      </c>
      <c r="BZ1021" s="247">
        <f t="shared" si="683"/>
        <v>1.1666666667006211</v>
      </c>
      <c r="CA1021" s="247">
        <f t="shared" si="684"/>
        <v>1.1861111110993079</v>
      </c>
      <c r="CB1021" s="213"/>
      <c r="CC1021" s="211"/>
      <c r="CD1021" s="196"/>
      <c r="CE1021" s="213">
        <v>672</v>
      </c>
      <c r="CF1021" s="182">
        <f t="shared" si="685"/>
        <v>45452.313888888901</v>
      </c>
      <c r="CG1021" s="182">
        <f t="shared" si="686"/>
        <v>45453.5</v>
      </c>
      <c r="CH1021" s="196"/>
      <c r="CI1021" s="196"/>
      <c r="CJ1021" s="196"/>
      <c r="CK1021" s="196">
        <f t="shared" si="687"/>
        <v>1.1666666667006211</v>
      </c>
      <c r="CL1021" s="196">
        <f t="shared" si="688"/>
        <v>1.9444444398686755E-2</v>
      </c>
      <c r="CM1021" s="196">
        <f t="shared" si="689"/>
        <v>1.1861111110993079</v>
      </c>
      <c r="CN1021" s="114"/>
      <c r="CO1021" s="115">
        <f t="shared" si="690"/>
        <v>1707.9999999830034</v>
      </c>
      <c r="CP1021" s="116">
        <f t="shared" si="691"/>
        <v>70.000000002037268</v>
      </c>
      <c r="CQ1021" s="117">
        <f t="shared" si="692"/>
        <v>0.31388888890069211</v>
      </c>
      <c r="CR1021" s="117">
        <f t="shared" si="693"/>
        <v>45452.333333333299</v>
      </c>
      <c r="CS1021" s="117">
        <f t="shared" si="694"/>
        <v>45453.5</v>
      </c>
      <c r="CT1021" s="118">
        <f t="shared" si="695"/>
        <v>65450907.999999933</v>
      </c>
      <c r="CU1021" s="118">
        <f t="shared" si="696"/>
        <v>1680.0000000488944</v>
      </c>
      <c r="CV1021" s="118">
        <f t="shared" si="697"/>
        <v>65452587.999999985</v>
      </c>
      <c r="CW1021" s="119">
        <f t="shared" si="698"/>
        <v>0.99997433256573365</v>
      </c>
    </row>
    <row r="1022" spans="1:101" ht="118.5" customHeight="1" x14ac:dyDescent="0.3">
      <c r="A1022" s="160" t="str">
        <f>[4]SayfaKAY!C345</f>
        <v>KAY5+6</v>
      </c>
      <c r="B1022" s="104" t="str">
        <f>[4]SayfaKAY!D345</f>
        <v>3878(7)</v>
      </c>
      <c r="C1022" s="105" t="str">
        <f>[4]SayfaKAY!E345</f>
        <v>MA</v>
      </c>
      <c r="D1022" s="105">
        <f>[4]SayfaKAY!F345</f>
        <v>42610</v>
      </c>
      <c r="E1022" s="106" t="str">
        <f>[4]SayfaKAY!G345</f>
        <v>BOZ-KAY5+6-FF-344</v>
      </c>
      <c r="F1022" s="134">
        <f t="shared" si="659"/>
        <v>45450</v>
      </c>
      <c r="G1022" s="135">
        <f t="shared" si="660"/>
        <v>0.39791666669771075</v>
      </c>
      <c r="H1022" s="235">
        <f>[4]SayfaKAY!H345</f>
        <v>45450.397916666698</v>
      </c>
      <c r="I1022" s="104" t="str">
        <f>[4]SayfaKAY!I345</f>
        <v>Hat/Line</v>
      </c>
      <c r="J1022" s="103" t="str">
        <f>IF([4]SayfaKAY!J345="","",IF([4]SayfaKAY!J345="Müşteri","Notified by Customer","Notified by Bozankaya"))</f>
        <v>Notified by Customer</v>
      </c>
      <c r="K1022" s="103" t="e">
        <f>VLOOKUP([4]SayfaKAY!L345,#REF!,2,FALSE)</f>
        <v>#REF!</v>
      </c>
      <c r="L1022" s="165" t="str">
        <f>[4]SayfaKAY!X345</f>
        <v>DENİZLER OTOMOTİV SAN. VE TİC.LTD.Ş</v>
      </c>
      <c r="M1022" s="107" t="str">
        <f t="shared" si="661"/>
        <v>KAY5+6-BOZ-KAY5+6-FF-344</v>
      </c>
      <c r="N1022" s="105" t="str">
        <f>[4]SayfaKAY!M345</f>
        <v>CA KABİN SİLECEK ARIZALI</v>
      </c>
      <c r="O1022" s="166" t="str">
        <f>[4]SayfaKAY!P345</f>
        <v>C-Uyarı, sürüş devamlılığı</v>
      </c>
      <c r="P1022" s="166" t="str">
        <f>[4]SayfaKAY!Q345</f>
        <v>A(Hareket etmeyi engelleyen arıza)</v>
      </c>
      <c r="Q1022" s="166" t="str">
        <f>[4]SayfaKAY!R345</f>
        <v>N.A(Yaralanma yok)</v>
      </c>
      <c r="R1022" s="132" t="str" cm="1">
        <f t="array" ref="R1022">IF([4]SayfaKAY!U345="","",_xlfn.IFS([4]SayfaKAY!U345="Bozankaya","Bozankaya",[4]SayfaKAY!U345="Müşteri","Customer",[4]SayfaKAY!U345="Tedarikçi","Equipment Supplier"))</f>
        <v>Equipment Supplier</v>
      </c>
      <c r="S1022" s="204" t="str">
        <f>[4]SayfaKAY!N345</f>
        <v>SOMUN GEVŞEMİŞ SIKILANDI.</v>
      </c>
      <c r="T1022" s="133" t="str">
        <f>[4]SayfaKAY!AD345</f>
        <v>*Ekipman tamir edilecek</v>
      </c>
      <c r="U1022" s="132" t="str">
        <f>[4]SayfaKAY!W345</f>
        <v>Evet</v>
      </c>
      <c r="V1022" s="108">
        <f>[4]SayfaKAY!AZ345</f>
        <v>1</v>
      </c>
      <c r="W1022" s="136">
        <f t="shared" si="662"/>
        <v>45450</v>
      </c>
      <c r="X1022" s="137" t="str">
        <f t="shared" si="663"/>
        <v>10:00</v>
      </c>
      <c r="Y1022" s="235">
        <f>[4]SayfaKAY!AE345</f>
        <v>45450.416666666701</v>
      </c>
      <c r="Z1022" s="109">
        <f t="shared" si="664"/>
        <v>45450</v>
      </c>
      <c r="AA1022" s="110" t="str">
        <f t="shared" si="665"/>
        <v>11:00</v>
      </c>
      <c r="AB1022" s="182">
        <f>[4]SayfaKAY!BA345</f>
        <v>45450.458333333299</v>
      </c>
      <c r="AC1022" s="257">
        <f t="shared" si="666"/>
        <v>86.999999906402081</v>
      </c>
      <c r="AD1022" s="111">
        <f t="shared" si="667"/>
        <v>45450</v>
      </c>
      <c r="AE1022" s="111" t="str">
        <f t="shared" si="668"/>
        <v>11:00</v>
      </c>
      <c r="AF1022" s="235">
        <f>[4]SayfaKAY!BA345</f>
        <v>45450.458333333299</v>
      </c>
      <c r="AG1022" s="179" t="str">
        <f>[4]SayfaKAY!S345</f>
        <v>(III) Farklı Araçlarda Tekrarlayan Arıza</v>
      </c>
      <c r="AH1022" s="178" t="str">
        <f t="shared" si="669"/>
        <v>Bu Arıza Aracın Servise Verilmesine Engel</v>
      </c>
      <c r="AI1022" s="163" t="str">
        <f>[4]SayfaKAY!AV345</f>
        <v/>
      </c>
      <c r="AJ1022" s="164" t="str">
        <f t="shared" si="670"/>
        <v/>
      </c>
      <c r="AK1022" s="164" t="str">
        <f t="shared" si="671"/>
        <v/>
      </c>
      <c r="AL1022" s="112" t="str">
        <f>[4]SayfaKAY!AX345</f>
        <v/>
      </c>
      <c r="AM1022" s="257" cm="1">
        <f t="array" ref="AM1022">IFERROR(IF(AND(P1022&lt;&gt;"D(Arıza Değil)",AH1022="Bu Arıza Aracın Servise Verilmesine Engel Değil"),
IF(Z1022-F1022&gt;0,(AB1022-Y1022)*24*60,
IF(OR(AND(G1022&gt;$AS$1,G1022&lt;$AT$1),AND(G1022&gt;$AU$1,G1022&lt;$AV$1)),
(AF1022-H1022)*24*60,     BH:BH0)),        AN1022),0)</f>
        <v>86.999999906402081</v>
      </c>
      <c r="AN1022" s="257">
        <f t="shared" si="672"/>
        <v>86.999999906402081</v>
      </c>
      <c r="AO1022" s="174" t="str">
        <f>[4]SayfaKAY!AG345</f>
        <v>DENİZLER</v>
      </c>
      <c r="AP1022" s="174" t="str">
        <f>[4]SayfaKAY!AI345</f>
        <v>M100-7066</v>
      </c>
      <c r="AQ1022" s="174" t="str">
        <f>[4]SayfaKAY!AQ345</f>
        <v/>
      </c>
      <c r="AR1022" s="174" t="str">
        <f>[4]SayfaKAY!AH345</f>
        <v>SİLECEK MEKANİZMASI Denizler / M.11.2506</v>
      </c>
      <c r="AS1022" s="174">
        <f>[4]SayfaKAY!AJ345</f>
        <v>1</v>
      </c>
      <c r="AT1022" s="175" t="str">
        <f>[4]SayfaKAY!AM345</f>
        <v/>
      </c>
      <c r="AU1022" s="176" t="str">
        <f>[4]SayfaKAY!AL345</f>
        <v/>
      </c>
      <c r="AV1022" s="176" t="str">
        <f>[4]SayfaKAY!AP345</f>
        <v/>
      </c>
      <c r="AW1022" s="177" t="str">
        <f>[4]SayfaKAY!AT345</f>
        <v/>
      </c>
      <c r="AX1022" s="194">
        <f t="shared" si="673"/>
        <v>956.99999897042289</v>
      </c>
      <c r="AY1022" s="168"/>
      <c r="AZ1022" s="167"/>
      <c r="BA1022" s="113"/>
      <c r="BB1022" s="171" t="str">
        <f>IF($AQ$1="X", IF(AND(G1022&gt;=$AS$1,G1022&lt;=$AT$1),IF(P1022&lt;&gt;"D(Arıza Değil)",AC1022,0), IF(AND(G1022&gt;=$AU$1,G1022&lt;=$AV$1),IF(P1022&lt;&gt;"D(Arıza Değil)",AC1022,0), "")), "")</f>
        <v/>
      </c>
      <c r="BC1022" s="114"/>
      <c r="BD1022" s="114"/>
      <c r="BE1022" s="114"/>
      <c r="BF1022" s="114"/>
      <c r="BG1022" s="114"/>
      <c r="BH1022" s="114" t="str">
        <f>IFERROR(FRACAS!AN348, "Hata Var")</f>
        <v/>
      </c>
      <c r="BI1022" s="114"/>
      <c r="BJ1022" s="114"/>
      <c r="BK1022" s="105" t="str">
        <f>[4]SayfaKAY!AW345</f>
        <v/>
      </c>
      <c r="BL1022" s="105" t="str">
        <f>[4]SayfaKAY!V345</f>
        <v>Bozankaya</v>
      </c>
      <c r="BM1022" s="114"/>
      <c r="BN1022" s="171" t="str">
        <f t="shared" si="674"/>
        <v>x yok</v>
      </c>
      <c r="BO1022" s="171" t="str">
        <f t="shared" si="675"/>
        <v>aynı gün giderilen arıza</v>
      </c>
      <c r="BP1022" s="171" t="str">
        <f t="shared" si="676"/>
        <v>aynı gün giderilen arıza</v>
      </c>
      <c r="BQ1022" s="226">
        <f t="shared" si="677"/>
        <v>27.000000004190952</v>
      </c>
      <c r="BR1022" s="226">
        <f t="shared" si="678"/>
        <v>59.99999990221113</v>
      </c>
      <c r="BS1022" s="226">
        <f t="shared" si="679"/>
        <v>86.999999906402081</v>
      </c>
      <c r="BT1022" s="114"/>
      <c r="BU1022" s="242"/>
      <c r="BV1022" s="233">
        <f t="shared" si="680"/>
        <v>8</v>
      </c>
      <c r="BW1022" s="226" t="str">
        <f t="shared" si="681"/>
        <v>Evet, çakışma var</v>
      </c>
      <c r="BX1022" s="229"/>
      <c r="BY1022" s="247">
        <f t="shared" si="682"/>
        <v>1.8750000002910383E-2</v>
      </c>
      <c r="BZ1022" s="247">
        <f t="shared" si="683"/>
        <v>4.1666666598757729E-2</v>
      </c>
      <c r="CA1022" s="247">
        <f t="shared" si="684"/>
        <v>6.0416666601668112E-2</v>
      </c>
      <c r="CB1022" s="213"/>
      <c r="CC1022" s="211"/>
      <c r="CD1022" s="196"/>
      <c r="CE1022" s="213">
        <v>344</v>
      </c>
      <c r="CF1022" s="182">
        <f t="shared" si="685"/>
        <v>45450.397916666698</v>
      </c>
      <c r="CG1022" s="182">
        <f t="shared" si="686"/>
        <v>45450.458333333299</v>
      </c>
      <c r="CH1022" s="196"/>
      <c r="CI1022" s="196"/>
      <c r="CJ1022" s="196"/>
      <c r="CK1022" s="196">
        <f t="shared" si="687"/>
        <v>4.1666666598757729E-2</v>
      </c>
      <c r="CL1022" s="196">
        <f t="shared" si="688"/>
        <v>1.8750000002910383E-2</v>
      </c>
      <c r="CM1022" s="196">
        <f t="shared" si="689"/>
        <v>6.0416666601668112E-2</v>
      </c>
      <c r="CN1022" s="114"/>
      <c r="CO1022" s="115">
        <f t="shared" si="690"/>
        <v>86.999999906402081</v>
      </c>
      <c r="CP1022" s="116">
        <f t="shared" si="691"/>
        <v>2.4999999959254637</v>
      </c>
      <c r="CQ1022" s="117">
        <f t="shared" si="692"/>
        <v>0.39791666669771075</v>
      </c>
      <c r="CR1022" s="117">
        <f t="shared" si="693"/>
        <v>45450.416666666701</v>
      </c>
      <c r="CS1022" s="117">
        <f t="shared" si="694"/>
        <v>45450.458333333299</v>
      </c>
      <c r="CT1022" s="118">
        <f t="shared" si="695"/>
        <v>65448027.000000007</v>
      </c>
      <c r="CU1022" s="118">
        <f t="shared" si="696"/>
        <v>59.99999990221113</v>
      </c>
      <c r="CV1022" s="118">
        <f t="shared" si="697"/>
        <v>65448086.999999903</v>
      </c>
      <c r="CW1022" s="119">
        <f t="shared" si="698"/>
        <v>0.99999908324287778</v>
      </c>
    </row>
    <row r="1023" spans="1:101" ht="118.5" customHeight="1" x14ac:dyDescent="0.3">
      <c r="A1023" s="104" t="str">
        <f>[4]SayfaKAY!C498</f>
        <v>KAY5+6</v>
      </c>
      <c r="B1023" s="104" t="str">
        <f>[4]SayfaKAY!D498</f>
        <v>3872(1)</v>
      </c>
      <c r="C1023" s="105" t="str">
        <f>[4]SayfaKAY!E498</f>
        <v>MB</v>
      </c>
      <c r="D1023" s="105">
        <f>[4]SayfaKAY!F498</f>
        <v>64981</v>
      </c>
      <c r="E1023" s="106" t="str">
        <f>[4]SayfaKAY!G498</f>
        <v>BOZ-KAY5+6-FF-497</v>
      </c>
      <c r="F1023" s="193">
        <f t="shared" si="659"/>
        <v>45449</v>
      </c>
      <c r="G1023" s="135">
        <f t="shared" si="660"/>
        <v>0.84999999999854481</v>
      </c>
      <c r="H1023" s="235">
        <f>[4]SayfaKAY!H498</f>
        <v>45449.85</v>
      </c>
      <c r="I1023" s="104" t="str">
        <f>[4]SayfaKAY!I498</f>
        <v>Hat/Line</v>
      </c>
      <c r="J1023" s="103" t="str">
        <f>IF([4]SayfaKAY!J498="","",IF([4]SayfaKAY!J498="Müşteri","Notified by Customer","Notified by Bozankaya"))</f>
        <v>Notified by Customer</v>
      </c>
      <c r="K1023" s="103" t="e">
        <f>VLOOKUP([4]SayfaKAY!L498,#REF!,2,FALSE)</f>
        <v>#REF!</v>
      </c>
      <c r="L1023" s="165" t="str">
        <f>[4]SayfaKAY!X498</f>
        <v>DELLNER COUPLERC AB</v>
      </c>
      <c r="M1023" s="107" t="str">
        <f t="shared" si="661"/>
        <v>KAY5+6-BOZ-KAY5+6-FF-497</v>
      </c>
      <c r="N1023" s="105" t="str">
        <f>[4]SayfaKAY!M498</f>
        <v>Araç ildem-2 çıkışta İDU'ya ''EM Genişletilmiş'' sinyal yok arızası düştü. CB kuplör kırmızı oldu. Araç 3 km hız limiti ile hareket etti. Arıza nedeni ile 3 seferde 25 dakika tehir 2 adet kısmi sefer iptali olmuştur.</v>
      </c>
      <c r="O1023" s="166" t="str">
        <f>[4]SayfaKAY!P498</f>
        <v>A-Sürüşü engeller</v>
      </c>
      <c r="P1023" s="166" t="str">
        <f>[4]SayfaKAY!Q498</f>
        <v>A(Hareket etmeyi engelleyen arıza)</v>
      </c>
      <c r="Q1023" s="166" t="str">
        <f>[4]SayfaKAY!R498</f>
        <v>N.A(Yaralanma yok)</v>
      </c>
      <c r="R1023" s="132" t="str" cm="1">
        <f t="array" ref="R1023">IF([4]SayfaKAY!U498="","",_xlfn.IFS([4]SayfaKAY!U498="Bozankaya","Bozankaya",[4]SayfaKAY!U498="Müşteri","Customer",[4]SayfaKAY!U498="Tedarikçi","Equipment Supplier"))</f>
        <v>Bozankaya</v>
      </c>
      <c r="S1023" s="204" t="str">
        <f>[4]SayfaKAY!N498</f>
        <v>Yapılan kontrollerde kuplör klemensi KL 8' de bulunan kabloların gevşediği tespit edildi. Ayrıca SB1040.01 kablosu diyotlu klemens 1-2 katotda olması gerekirken 3 katota takılmış.</v>
      </c>
      <c r="T1023" s="133" t="str">
        <f>[4]SayfaKAY!AD498</f>
        <v>*Ekipman tamir edilecek</v>
      </c>
      <c r="U1023" s="132" t="str">
        <f>[4]SayfaKAY!W498</f>
        <v>Evet</v>
      </c>
      <c r="V1023" s="108">
        <f>[4]SayfaKAY!AZ498</f>
        <v>2</v>
      </c>
      <c r="W1023" s="136">
        <f t="shared" si="662"/>
        <v>45450</v>
      </c>
      <c r="X1023" s="137" t="str">
        <f t="shared" si="663"/>
        <v>05:00</v>
      </c>
      <c r="Y1023" s="235">
        <f>[4]SayfaKAY!AE498</f>
        <v>45450.208333333299</v>
      </c>
      <c r="Z1023" s="192">
        <f t="shared" si="664"/>
        <v>45450</v>
      </c>
      <c r="AA1023" s="110" t="str">
        <f t="shared" si="665"/>
        <v>13:00</v>
      </c>
      <c r="AB1023" s="182">
        <f>[4]SayfaKAY!BA498</f>
        <v>45450.541666666701</v>
      </c>
      <c r="AC1023" s="257">
        <f t="shared" si="666"/>
        <v>996.00000005098991</v>
      </c>
      <c r="AD1023" s="111">
        <f t="shared" si="667"/>
        <v>45450</v>
      </c>
      <c r="AE1023" s="111" t="str">
        <f t="shared" si="668"/>
        <v>13:00</v>
      </c>
      <c r="AF1023" s="235">
        <f>[4]SayfaKAY!BA498</f>
        <v>45450.541666666701</v>
      </c>
      <c r="AG1023" s="179" t="str">
        <f>[4]SayfaKAY!S498</f>
        <v>(I) İlk Defa Karşılaşılan Arıza</v>
      </c>
      <c r="AH1023" s="178" t="str">
        <f t="shared" si="669"/>
        <v>Bu Arıza Aracın Servise Verilmesine Engel</v>
      </c>
      <c r="AI1023" s="163" t="str">
        <f>[4]SayfaKAY!AV498</f>
        <v/>
      </c>
      <c r="AJ1023" s="164" t="str">
        <f t="shared" si="670"/>
        <v/>
      </c>
      <c r="AK1023" s="164" t="str">
        <f t="shared" si="671"/>
        <v/>
      </c>
      <c r="AL1023" s="112" t="str">
        <f>[4]SayfaKAY!AX498</f>
        <v/>
      </c>
      <c r="AM1023" s="257" cm="1">
        <f t="array" ref="AM1023">IFERROR(IF(AND(P1023&lt;&gt;"D(Arıza Değil)",AH1023="Bu Arıza Aracın Servise Verilmesine Engel Değil"),
IF(Z1023-F1023&gt;0,(AB1023-Y1023)*24*60,
IF(OR(AND(G1023&gt;$AS$1,G1023&lt;$AT$1),AND(G1023&gt;$AU$1,G1023&lt;$AV$1)),
(AF1023-H1023)*24*60,     BH:BH0)),        AN1023),0)</f>
        <v>996.00000005098991</v>
      </c>
      <c r="AN1023" s="257">
        <f t="shared" si="672"/>
        <v>996.00000005098991</v>
      </c>
      <c r="AO1023" s="174" t="str">
        <f>[4]SayfaKAY!AG498</f>
        <v/>
      </c>
      <c r="AP1023" s="174" t="str">
        <f>[4]SayfaKAY!AI498</f>
        <v>M350-7062</v>
      </c>
      <c r="AQ1023" s="174" t="str">
        <f>[4]SayfaKAY!AQ498</f>
        <v/>
      </c>
      <c r="AR1023" s="174" t="str">
        <f>[4]SayfaKAY!AH498</f>
        <v>OTOMATIK KUPLÖR DELLNER</v>
      </c>
      <c r="AS1023" s="174">
        <f>[4]SayfaKAY!AJ498</f>
        <v>1</v>
      </c>
      <c r="AT1023" s="175" t="str">
        <f>[4]SayfaKAY!AM498</f>
        <v/>
      </c>
      <c r="AU1023" s="176" t="str">
        <f>[4]SayfaKAY!AL498</f>
        <v/>
      </c>
      <c r="AV1023" s="176" t="str">
        <f>[4]SayfaKAY!AP498</f>
        <v/>
      </c>
      <c r="AW1023" s="177" t="str">
        <f>[4]SayfaKAY!AT498</f>
        <v/>
      </c>
      <c r="AX1023" s="194">
        <f t="shared" si="673"/>
        <v>21912.000001121778</v>
      </c>
      <c r="AY1023" s="168"/>
      <c r="AZ1023" s="167"/>
      <c r="BA1023" s="170"/>
      <c r="BB1023" s="171"/>
      <c r="BC1023" s="114"/>
      <c r="BD1023" s="114"/>
      <c r="BE1023" s="114"/>
      <c r="BF1023" s="114"/>
      <c r="BG1023" s="114"/>
      <c r="BH1023" s="114">
        <f>IFERROR(FRACAS!AN501, "Hata Var")</f>
        <v>1.8333334056660533</v>
      </c>
      <c r="BI1023" s="114"/>
      <c r="BJ1023" s="114"/>
      <c r="BK1023" s="105" t="str">
        <f>[4]SayfaKAY!AW498</f>
        <v/>
      </c>
      <c r="BL1023" s="105" t="str">
        <f>[4]SayfaKAY!V498</f>
        <v>DELLNER COUPLERC AB</v>
      </c>
      <c r="BM1023" s="114"/>
      <c r="BN1023" s="171" t="str">
        <f t="shared" si="674"/>
        <v>x yok</v>
      </c>
      <c r="BO1023" s="171" t="b">
        <f t="shared" si="675"/>
        <v>0</v>
      </c>
      <c r="BP1023" s="171" t="str">
        <f t="shared" si="676"/>
        <v>Bir günden fazla süren arıza</v>
      </c>
      <c r="BQ1023" s="226">
        <f t="shared" si="677"/>
        <v>515.99999995320104</v>
      </c>
      <c r="BR1023" s="226">
        <f t="shared" si="678"/>
        <v>480.00000009778887</v>
      </c>
      <c r="BS1023" s="226">
        <f t="shared" si="679"/>
        <v>996.00000005098991</v>
      </c>
      <c r="BT1023" s="114"/>
      <c r="BU1023" s="242"/>
      <c r="BV1023" s="233">
        <f t="shared" si="680"/>
        <v>9</v>
      </c>
      <c r="BW1023" s="226" t="str">
        <f t="shared" si="681"/>
        <v>Evet, çakışma var</v>
      </c>
      <c r="BX1023" s="229"/>
      <c r="BY1023" s="247">
        <f t="shared" si="682"/>
        <v>0.35833333330083406</v>
      </c>
      <c r="BZ1023" s="247">
        <f t="shared" si="683"/>
        <v>0.33333333340124227</v>
      </c>
      <c r="CA1023" s="247">
        <f t="shared" si="684"/>
        <v>0.69166666670207633</v>
      </c>
      <c r="CB1023" s="213"/>
      <c r="CC1023" s="211"/>
      <c r="CD1023" s="196"/>
      <c r="CE1023" s="213">
        <v>497</v>
      </c>
      <c r="CF1023" s="182">
        <f t="shared" si="685"/>
        <v>45449.85</v>
      </c>
      <c r="CG1023" s="182">
        <f t="shared" si="686"/>
        <v>45450.541666666701</v>
      </c>
      <c r="CH1023" s="196"/>
      <c r="CI1023" s="196"/>
      <c r="CJ1023" s="196"/>
      <c r="CK1023" s="196">
        <f t="shared" si="687"/>
        <v>0.33333333340124227</v>
      </c>
      <c r="CL1023" s="196">
        <f t="shared" si="688"/>
        <v>0.35833333330083406</v>
      </c>
      <c r="CM1023" s="196">
        <f t="shared" si="689"/>
        <v>0.69166666670207633</v>
      </c>
      <c r="CN1023" s="114"/>
      <c r="CO1023" s="115">
        <f t="shared" si="690"/>
        <v>996.00000005098991</v>
      </c>
      <c r="CP1023" s="116">
        <f t="shared" si="691"/>
        <v>20.000000004074536</v>
      </c>
      <c r="CQ1023" s="117">
        <f t="shared" si="692"/>
        <v>0.84999999999854481</v>
      </c>
      <c r="CR1023" s="117">
        <f t="shared" si="693"/>
        <v>45450.208333333299</v>
      </c>
      <c r="CS1023" s="117">
        <f t="shared" si="694"/>
        <v>45450.541666666701</v>
      </c>
      <c r="CT1023" s="118">
        <f t="shared" si="695"/>
        <v>65447075.999999955</v>
      </c>
      <c r="CU1023" s="118">
        <f t="shared" si="696"/>
        <v>480.00000009778887</v>
      </c>
      <c r="CV1023" s="118">
        <f t="shared" si="697"/>
        <v>65447556.000000052</v>
      </c>
      <c r="CW1023" s="119">
        <f t="shared" si="698"/>
        <v>0.99999266588350377</v>
      </c>
    </row>
    <row r="1024" spans="1:101" ht="118.5" customHeight="1" x14ac:dyDescent="0.3">
      <c r="A1024" s="160" t="str">
        <f>[4]SayfaKAY!C343</f>
        <v>KAY5+6</v>
      </c>
      <c r="B1024" s="104" t="str">
        <f>[4]SayfaKAY!D343</f>
        <v>3872(1)</v>
      </c>
      <c r="C1024" s="105" t="str">
        <f>[4]SayfaKAY!E343</f>
        <v>MA</v>
      </c>
      <c r="D1024" s="105">
        <f>[4]SayfaKAY!F343</f>
        <v>64756</v>
      </c>
      <c r="E1024" s="106" t="str">
        <f>[4]SayfaKAY!G343</f>
        <v>BOZ-KAY5+6-FF-342</v>
      </c>
      <c r="F1024" s="134">
        <f t="shared" si="659"/>
        <v>45448</v>
      </c>
      <c r="G1024" s="135">
        <f t="shared" si="660"/>
        <v>0.71319444439723156</v>
      </c>
      <c r="H1024" s="235">
        <f>[4]SayfaKAY!H343</f>
        <v>45448.713194444397</v>
      </c>
      <c r="I1024" s="104" t="str">
        <f>[4]SayfaKAY!I343</f>
        <v>Hat/Line</v>
      </c>
      <c r="J1024" s="103" t="str">
        <f>IF([4]SayfaKAY!J343="","",IF([4]SayfaKAY!J343="Müşteri","Notified by Customer","Notified by Bozankaya"))</f>
        <v>Notified by Customer</v>
      </c>
      <c r="K1024" s="103" t="e">
        <f>VLOOKUP([4]SayfaKAY!L343,#REF!,2,FALSE)</f>
        <v>#REF!</v>
      </c>
      <c r="L1024" s="165" t="str">
        <f>[4]SayfaKAY!X343</f>
        <v>GENERAL TEKNİK ELEKTRONİK TESİSAT</v>
      </c>
      <c r="M1024" s="107" t="str">
        <f t="shared" si="661"/>
        <v>KAY5+6-BOZ-KAY5+6-FF-342</v>
      </c>
      <c r="N1024" s="105" t="str">
        <f>[4]SayfaKAY!M343</f>
        <v>TALEP KUMANDASI ÇALIŞMIYOR.</v>
      </c>
      <c r="O1024" s="166" t="str">
        <f>[4]SayfaKAY!P343</f>
        <v>C-Uyarı, sürüş devamlılığı</v>
      </c>
      <c r="P1024" s="166" t="str">
        <f>[4]SayfaKAY!Q343</f>
        <v>B(Servisten çekmeye etki eden arıza)</v>
      </c>
      <c r="Q1024" s="166" t="str">
        <f>[4]SayfaKAY!R343</f>
        <v>N.A(Yaralanma yok)</v>
      </c>
      <c r="R1024" s="132" t="str" cm="1">
        <f t="array" ref="R1024">IF([4]SayfaKAY!U343="","",_xlfn.IFS([4]SayfaKAY!U343="Bozankaya","Bozankaya",[4]SayfaKAY!U343="Müşteri","Customer",[4]SayfaKAY!U343="Tedarikçi","Equipment Supplier"))</f>
        <v>Equipment Supplier</v>
      </c>
      <c r="S1024" s="204" t="str">
        <f>[4]SayfaKAY!N343</f>
        <v>SİNYAL TALEP BUTON DEĞİŞİMİ YAPILDI.</v>
      </c>
      <c r="T1024" s="133" t="str">
        <f>[4]SayfaKAY!AD343</f>
        <v>*Ekipman değiştirilecek</v>
      </c>
      <c r="U1024" s="132" t="str">
        <f>[4]SayfaKAY!W343</f>
        <v>Evet</v>
      </c>
      <c r="V1024" s="108">
        <f>[4]SayfaKAY!AZ343</f>
        <v>2</v>
      </c>
      <c r="W1024" s="136">
        <f t="shared" si="662"/>
        <v>45449</v>
      </c>
      <c r="X1024" s="137" t="str">
        <f t="shared" si="663"/>
        <v>05:00</v>
      </c>
      <c r="Y1024" s="235">
        <f>[4]SayfaKAY!AE343</f>
        <v>45449.208333333299</v>
      </c>
      <c r="Z1024" s="109">
        <f t="shared" si="664"/>
        <v>45449</v>
      </c>
      <c r="AA1024" s="110" t="str">
        <f t="shared" si="665"/>
        <v>08:00</v>
      </c>
      <c r="AB1024" s="182">
        <f>[4]SayfaKAY!BA343</f>
        <v>45449.333333333299</v>
      </c>
      <c r="AC1024" s="257">
        <f t="shared" si="666"/>
        <v>893.00000001909211</v>
      </c>
      <c r="AD1024" s="111">
        <f t="shared" si="667"/>
        <v>45449</v>
      </c>
      <c r="AE1024" s="111" t="str">
        <f t="shared" si="668"/>
        <v>08:00</v>
      </c>
      <c r="AF1024" s="235">
        <f>[4]SayfaKAY!BA343</f>
        <v>45449.333333333299</v>
      </c>
      <c r="AG1024" s="179" t="str">
        <f>[4]SayfaKAY!S343</f>
        <v>(II) Aynı Araçta Tekrarlayan Arıza</v>
      </c>
      <c r="AH1024" s="178" t="str">
        <f t="shared" si="669"/>
        <v>Bu Arıza Aracın Servise Verilmesine Engel</v>
      </c>
      <c r="AI1024" s="163" t="str">
        <f>[4]SayfaKAY!AV343</f>
        <v/>
      </c>
      <c r="AJ1024" s="164" t="str">
        <f t="shared" si="670"/>
        <v/>
      </c>
      <c r="AK1024" s="164" t="str">
        <f t="shared" si="671"/>
        <v/>
      </c>
      <c r="AL1024" s="112" t="str">
        <f>[4]SayfaKAY!AX343</f>
        <v/>
      </c>
      <c r="AM1024" s="257" cm="1">
        <f t="array" ref="AM1024">IFERROR(IF(AND(P1024&lt;&gt;"D(Arıza Değil)",AH1024="Bu Arıza Aracın Servise Verilmesine Engel Değil"),
IF(Z1024-F1024&gt;0,(AB1024-Y1024)*24*60,
IF(OR(AND(G1024&gt;$AS$1,G1024&lt;$AT$1),AND(G1024&gt;$AU$1,G1024&lt;$AV$1)),
(AF1024-H1024)*24*60,     BH:BH0)),        AN1024),0)</f>
        <v>893.00000001909211</v>
      </c>
      <c r="AN1024" s="257">
        <f t="shared" si="672"/>
        <v>893.00000001909211</v>
      </c>
      <c r="AO1024" s="174" t="str">
        <f>[4]SayfaKAY!AG343</f>
        <v>GENERAL TEKNİK</v>
      </c>
      <c r="AP1024" s="174" t="str">
        <f>[4]SayfaKAY!AI343</f>
        <v>E300-7032</v>
      </c>
      <c r="AQ1024" s="174" t="str">
        <f>[4]SayfaKAY!AQ343</f>
        <v/>
      </c>
      <c r="AR1024" s="174" t="str">
        <f>[4]SayfaKAY!AH343</f>
        <v>AYDINLATMALI-3 KONUMLU- YAYLI SEÇİCİ ANA</v>
      </c>
      <c r="AS1024" s="174">
        <f>[4]SayfaKAY!AJ343</f>
        <v>1</v>
      </c>
      <c r="AT1024" s="175" t="str">
        <f>[4]SayfaKAY!AM343</f>
        <v/>
      </c>
      <c r="AU1024" s="176" t="str">
        <f>[4]SayfaKAY!AL343</f>
        <v/>
      </c>
      <c r="AV1024" s="176" t="str">
        <f>[4]SayfaKAY!AP343</f>
        <v/>
      </c>
      <c r="AW1024" s="177" t="str">
        <f>[4]SayfaKAY!AT343</f>
        <v/>
      </c>
      <c r="AX1024" s="194">
        <f t="shared" si="673"/>
        <v>19646.000000420026</v>
      </c>
      <c r="AY1024" s="168"/>
      <c r="AZ1024" s="167"/>
      <c r="BA1024" s="113"/>
      <c r="BB1024" s="171" t="str">
        <f>IF($AQ$1="X", IF(AND(G1024&gt;=$AS$1,G1024&lt;=$AT$1),IF(P1024&lt;&gt;"D(Arıza Değil)",AC1024,0), IF(AND(G1024&gt;=$AU$1,G1024&lt;=$AV$1),IF(P1024&lt;&gt;"D(Arıza Değil)",AC1024,0), "")), "")</f>
        <v/>
      </c>
      <c r="BC1024" s="114"/>
      <c r="BD1024" s="114"/>
      <c r="BE1024" s="114"/>
      <c r="BF1024" s="114"/>
      <c r="BG1024" s="114"/>
      <c r="BH1024" s="114" t="str">
        <f>IFERROR(FRACAS!AN346, "Hata Var")</f>
        <v/>
      </c>
      <c r="BI1024" s="114"/>
      <c r="BJ1024" s="114"/>
      <c r="BK1024" s="105" t="str">
        <f>[4]SayfaKAY!AW343</f>
        <v/>
      </c>
      <c r="BL1024" s="105" t="str">
        <f>[4]SayfaKAY!V343</f>
        <v>Bozankaya</v>
      </c>
      <c r="BM1024" s="114"/>
      <c r="BN1024" s="171" t="str">
        <f t="shared" si="674"/>
        <v>x yok</v>
      </c>
      <c r="BO1024" s="171" t="str">
        <f t="shared" si="675"/>
        <v>aynı gün giderilen arıza</v>
      </c>
      <c r="BP1024" s="171" t="str">
        <f t="shared" si="676"/>
        <v>Bir günden fazla süren arıza</v>
      </c>
      <c r="BQ1024" s="226">
        <f t="shared" si="677"/>
        <v>713.00000001909211</v>
      </c>
      <c r="BR1024" s="226">
        <f t="shared" si="678"/>
        <v>180</v>
      </c>
      <c r="BS1024" s="226">
        <f t="shared" si="679"/>
        <v>893.00000001909211</v>
      </c>
      <c r="BT1024" s="114"/>
      <c r="BU1024" s="242"/>
      <c r="BV1024" s="233">
        <f t="shared" si="680"/>
        <v>9</v>
      </c>
      <c r="BW1024" s="226" t="str">
        <f t="shared" si="681"/>
        <v>Evet, çakışma var</v>
      </c>
      <c r="BX1024" s="229"/>
      <c r="BY1024" s="247">
        <f t="shared" si="682"/>
        <v>0.4951388889021473</v>
      </c>
      <c r="BZ1024" s="247">
        <f t="shared" si="683"/>
        <v>0.125</v>
      </c>
      <c r="CA1024" s="247">
        <f t="shared" si="684"/>
        <v>0.6201388889021473</v>
      </c>
      <c r="CB1024" s="213"/>
      <c r="CC1024" s="211"/>
      <c r="CD1024" s="196"/>
      <c r="CE1024" s="213">
        <v>342</v>
      </c>
      <c r="CF1024" s="182">
        <f t="shared" si="685"/>
        <v>45448.713194444397</v>
      </c>
      <c r="CG1024" s="182">
        <f t="shared" si="686"/>
        <v>45449.333333333299</v>
      </c>
      <c r="CH1024" s="196"/>
      <c r="CI1024" s="196"/>
      <c r="CJ1024" s="196"/>
      <c r="CK1024" s="196">
        <f t="shared" si="687"/>
        <v>0.125</v>
      </c>
      <c r="CL1024" s="196">
        <f t="shared" si="688"/>
        <v>0.4951388889021473</v>
      </c>
      <c r="CM1024" s="196">
        <f t="shared" si="689"/>
        <v>0.6201388889021473</v>
      </c>
      <c r="CN1024" s="114"/>
      <c r="CO1024" s="115">
        <f t="shared" si="690"/>
        <v>893.00000001909211</v>
      </c>
      <c r="CP1024" s="116">
        <f t="shared" si="691"/>
        <v>7.5</v>
      </c>
      <c r="CQ1024" s="117">
        <f t="shared" si="692"/>
        <v>0.71319444439723156</v>
      </c>
      <c r="CR1024" s="117">
        <f t="shared" si="693"/>
        <v>45449.208333333299</v>
      </c>
      <c r="CS1024" s="117">
        <f t="shared" si="694"/>
        <v>45449.333333333299</v>
      </c>
      <c r="CT1024" s="118">
        <f t="shared" si="695"/>
        <v>65445833.000000022</v>
      </c>
      <c r="CU1024" s="118">
        <f t="shared" si="696"/>
        <v>180</v>
      </c>
      <c r="CV1024" s="118">
        <f t="shared" si="697"/>
        <v>65446013.000000022</v>
      </c>
      <c r="CW1024" s="119">
        <f t="shared" si="698"/>
        <v>0.99999724964147163</v>
      </c>
    </row>
    <row r="1025" spans="1:101" ht="118.5" customHeight="1" x14ac:dyDescent="0.3">
      <c r="A1025" s="104" t="str">
        <f>[4]SayfaKAY!C495</f>
        <v>KAY5+6</v>
      </c>
      <c r="B1025" s="104" t="str">
        <f>[4]SayfaKAY!D495</f>
        <v>3874(3)</v>
      </c>
      <c r="C1025" s="105" t="str">
        <f>[4]SayfaKAY!E495</f>
        <v>MB</v>
      </c>
      <c r="D1025" s="105">
        <f>[4]SayfaKAY!F495</f>
        <v>68110</v>
      </c>
      <c r="E1025" s="106" t="str">
        <f>[4]SayfaKAY!G495</f>
        <v>BOZ-KAY5+6-FF-494</v>
      </c>
      <c r="F1025" s="134">
        <f t="shared" si="659"/>
        <v>45446</v>
      </c>
      <c r="G1025" s="135">
        <f t="shared" si="660"/>
        <v>0.38055555560276844</v>
      </c>
      <c r="H1025" s="235">
        <f>[4]SayfaKAY!H495</f>
        <v>45446.380555555603</v>
      </c>
      <c r="I1025" s="104" t="str">
        <f>[4]SayfaKAY!I495</f>
        <v>Hat/Line</v>
      </c>
      <c r="J1025" s="103" t="str">
        <f>IF([4]SayfaKAY!J495="","",IF([4]SayfaKAY!J495="Müşteri","Notified by Customer","Notified by Bozankaya"))</f>
        <v>Notified by Customer</v>
      </c>
      <c r="K1025" s="103" t="e">
        <f>VLOOKUP([4]SayfaKAY!L495,#REF!,2,FALSE)</f>
        <v>#REF!</v>
      </c>
      <c r="L1025" s="165" t="str">
        <f>[4]SayfaKAY!X495</f>
        <v>MEDCOM SP. Z O.O.</v>
      </c>
      <c r="M1025" s="107" t="str">
        <f t="shared" si="661"/>
        <v>KAY5+6-BOZ-KAY5+6-FF-494</v>
      </c>
      <c r="N1025" s="105" t="str">
        <f>[4]SayfaKAY!M495</f>
        <v>CB ivme kolu 360 derece dönüyor.</v>
      </c>
      <c r="O1025" s="166" t="str">
        <f>[4]SayfaKAY!P495</f>
        <v>D-Arıza değil</v>
      </c>
      <c r="P1025" s="166" t="str">
        <f>[4]SayfaKAY!Q495</f>
        <v>A(Hareket etmeyi engelleyen arıza)</v>
      </c>
      <c r="Q1025" s="166" t="str">
        <f>[4]SayfaKAY!R495</f>
        <v>N.A(Yaralanma yok)</v>
      </c>
      <c r="R1025" s="132" t="str" cm="1">
        <f t="array" ref="R1025">IF([4]SayfaKAY!U495="","",_xlfn.IFS([4]SayfaKAY!U495="Bozankaya","Bozankaya",[4]SayfaKAY!U495="Müşteri","Customer",[4]SayfaKAY!U495="Tedarikçi","Equipment Supplier"))</f>
        <v>Equipment Supplier</v>
      </c>
      <c r="S1025" s="204" t="str">
        <f>[4]SayfaKAY!N495</f>
        <v>İvme kolundaki vidalar gevşemiş totman ayarı yapılarak sıkıldı gevşeyen vidalar sıkıldı.</v>
      </c>
      <c r="T1025" s="133" t="str">
        <f>[4]SayfaKAY!AD495</f>
        <v>*Ekipman tamir edilecek</v>
      </c>
      <c r="U1025" s="132" t="str">
        <f>[4]SayfaKAY!W495</f>
        <v>Evet</v>
      </c>
      <c r="V1025" s="108">
        <f>[4]SayfaKAY!AZ495</f>
        <v>2</v>
      </c>
      <c r="W1025" s="136">
        <f t="shared" si="662"/>
        <v>45446</v>
      </c>
      <c r="X1025" s="137" t="str">
        <f t="shared" si="663"/>
        <v>10:00</v>
      </c>
      <c r="Y1025" s="235">
        <f>[4]SayfaKAY!AE495</f>
        <v>45446.416666666701</v>
      </c>
      <c r="Z1025" s="109">
        <f t="shared" si="664"/>
        <v>45446</v>
      </c>
      <c r="AA1025" s="110" t="str">
        <f t="shared" si="665"/>
        <v>15:00</v>
      </c>
      <c r="AB1025" s="182">
        <f>[4]SayfaKAY!BA495</f>
        <v>45446.625</v>
      </c>
      <c r="AC1025" s="257">
        <f t="shared" si="666"/>
        <v>351.99999993201345</v>
      </c>
      <c r="AD1025" s="111">
        <f t="shared" si="667"/>
        <v>45446</v>
      </c>
      <c r="AE1025" s="111" t="str">
        <f t="shared" si="668"/>
        <v>15:00</v>
      </c>
      <c r="AF1025" s="235">
        <f>[4]SayfaKAY!BA495</f>
        <v>45446.625</v>
      </c>
      <c r="AG1025" s="179" t="str">
        <f>[4]SayfaKAY!S495</f>
        <v>(II) Aynı Araçta Tekrarlayan Arıza</v>
      </c>
      <c r="AH1025" s="178" t="str">
        <f t="shared" si="669"/>
        <v>Bu Arıza Aracın Servise Verilmesine Engel</v>
      </c>
      <c r="AI1025" s="163" t="str">
        <f>[4]SayfaKAY!AV495</f>
        <v/>
      </c>
      <c r="AJ1025" s="164" t="str">
        <f t="shared" si="670"/>
        <v/>
      </c>
      <c r="AK1025" s="164" t="str">
        <f t="shared" si="671"/>
        <v/>
      </c>
      <c r="AL1025" s="112" t="str">
        <f>[4]SayfaKAY!AX495</f>
        <v/>
      </c>
      <c r="AM1025" s="257" cm="1">
        <f t="array" ref="AM1025">IFERROR(IF(AND(P1025&lt;&gt;"D(Arıza Değil)",AH1025="Bu Arıza Aracın Servise Verilmesine Engel Değil"),
IF(Z1025-F1025&gt;0,(AB1025-Y1025)*24*60,
IF(OR(AND(G1025&gt;$AS$1,G1025&lt;$AT$1),AND(G1025&gt;$AU$1,G1025&lt;$AV$1)),
(AF1025-H1025)*24*60,     BH:BH0)),        AN1025),0)</f>
        <v>351.99999993201345</v>
      </c>
      <c r="AN1025" s="257">
        <f t="shared" si="672"/>
        <v>351.99999993201345</v>
      </c>
      <c r="AO1025" s="174" t="str">
        <f>[4]SayfaKAY!AG495</f>
        <v/>
      </c>
      <c r="AP1025" s="174" t="str">
        <f>[4]SayfaKAY!AI495</f>
        <v>E300-7001</v>
      </c>
      <c r="AQ1025" s="174" t="str">
        <f>[4]SayfaKAY!AQ495</f>
        <v/>
      </c>
      <c r="AR1025" s="174" t="str">
        <f>[4]SayfaKAY!AH495</f>
        <v>MASTER CONTRROLER S334 C36B</v>
      </c>
      <c r="AS1025" s="174">
        <f>[4]SayfaKAY!AJ495</f>
        <v>1</v>
      </c>
      <c r="AT1025" s="175" t="str">
        <f>[4]SayfaKAY!AM495</f>
        <v/>
      </c>
      <c r="AU1025" s="176" t="str">
        <f>[4]SayfaKAY!AL495</f>
        <v/>
      </c>
      <c r="AV1025" s="176" t="str">
        <f>[4]SayfaKAY!AP495</f>
        <v/>
      </c>
      <c r="AW1025" s="177" t="str">
        <f>[4]SayfaKAY!AT495</f>
        <v/>
      </c>
      <c r="AX1025" s="194">
        <f t="shared" si="673"/>
        <v>7743.9999985042959</v>
      </c>
      <c r="AY1025" s="168"/>
      <c r="AZ1025" s="167"/>
      <c r="BA1025" s="170"/>
      <c r="BB1025" s="171" t="str">
        <f>IF($AQ$1="X", IF(AND(G1025&gt;=$AS$1,G1025&lt;=$AT$1),IF(P1025&lt;&gt;"D(Arıza Değil)",AC1025,0), IF(AND(G1025&gt;=$AU$1,G1025&lt;=$AV$1),IF(P1025&lt;&gt;"D(Arıza Değil)",AC1025,0), "")), "")</f>
        <v/>
      </c>
      <c r="BC1025" s="114"/>
      <c r="BD1025" s="114"/>
      <c r="BE1025" s="114"/>
      <c r="BF1025" s="114"/>
      <c r="BG1025" s="114"/>
      <c r="BH1025" s="114">
        <f>IFERROR(FRACAS!AN498, "Hata Var")</f>
        <v>93.000000093597919</v>
      </c>
      <c r="BI1025" s="114"/>
      <c r="BJ1025" s="114"/>
      <c r="BK1025" s="105" t="str">
        <f>[4]SayfaKAY!AW495</f>
        <v/>
      </c>
      <c r="BL1025" s="105" t="str">
        <f>[4]SayfaKAY!V495</f>
        <v>MEDCOM SP. Z O.O.</v>
      </c>
      <c r="BM1025" s="114"/>
      <c r="BN1025" s="171" t="str">
        <f t="shared" si="674"/>
        <v>x yok</v>
      </c>
      <c r="BO1025" s="171" t="str">
        <f t="shared" si="675"/>
        <v>aynı gün giderilen arıza</v>
      </c>
      <c r="BP1025" s="171" t="str">
        <f t="shared" si="676"/>
        <v>aynı gün giderilen arıza</v>
      </c>
      <c r="BQ1025" s="226">
        <f t="shared" si="677"/>
        <v>51.999999980907887</v>
      </c>
      <c r="BR1025" s="226">
        <f t="shared" si="678"/>
        <v>299.99999995110556</v>
      </c>
      <c r="BS1025" s="226">
        <f t="shared" si="679"/>
        <v>351.99999993201345</v>
      </c>
      <c r="BT1025" s="114"/>
      <c r="BU1025" s="242"/>
      <c r="BV1025" s="233">
        <f t="shared" si="680"/>
        <v>10</v>
      </c>
      <c r="BW1025" s="226" t="str">
        <f t="shared" si="681"/>
        <v>Evet, çakışma var</v>
      </c>
      <c r="BX1025" s="229"/>
      <c r="BY1025" s="247">
        <f t="shared" si="682"/>
        <v>3.6111111097852699E-2</v>
      </c>
      <c r="BZ1025" s="247">
        <f t="shared" si="683"/>
        <v>0.20833333329937886</v>
      </c>
      <c r="CA1025" s="247">
        <f t="shared" si="684"/>
        <v>0.24444444439723156</v>
      </c>
      <c r="CB1025" s="213"/>
      <c r="CC1025" s="211"/>
      <c r="CD1025" s="196"/>
      <c r="CE1025" s="213">
        <v>494</v>
      </c>
      <c r="CF1025" s="182">
        <f t="shared" si="685"/>
        <v>45446.380555555603</v>
      </c>
      <c r="CG1025" s="182">
        <f t="shared" si="686"/>
        <v>45446.625</v>
      </c>
      <c r="CH1025" s="196"/>
      <c r="CI1025" s="196"/>
      <c r="CJ1025" s="196"/>
      <c r="CK1025" s="196">
        <f t="shared" si="687"/>
        <v>0.20833333329937886</v>
      </c>
      <c r="CL1025" s="196">
        <f t="shared" si="688"/>
        <v>3.6111111097852699E-2</v>
      </c>
      <c r="CM1025" s="196">
        <f t="shared" si="689"/>
        <v>0.24444444439723156</v>
      </c>
      <c r="CN1025" s="114"/>
      <c r="CO1025" s="115">
        <f t="shared" si="690"/>
        <v>351.99999993201345</v>
      </c>
      <c r="CP1025" s="116">
        <f t="shared" si="691"/>
        <v>12.499999997962732</v>
      </c>
      <c r="CQ1025" s="117">
        <f t="shared" si="692"/>
        <v>0.38055555560276844</v>
      </c>
      <c r="CR1025" s="117">
        <f t="shared" si="693"/>
        <v>45446.416666666701</v>
      </c>
      <c r="CS1025" s="117">
        <f t="shared" si="694"/>
        <v>45446.625</v>
      </c>
      <c r="CT1025" s="118">
        <f t="shared" si="695"/>
        <v>65442291.999999978</v>
      </c>
      <c r="CU1025" s="118">
        <f t="shared" si="696"/>
        <v>299.99999995110556</v>
      </c>
      <c r="CV1025" s="118">
        <f t="shared" si="697"/>
        <v>65442591.999999933</v>
      </c>
      <c r="CW1025" s="119">
        <f t="shared" si="698"/>
        <v>0.99999541582949592</v>
      </c>
    </row>
    <row r="1026" spans="1:101" ht="118.5" customHeight="1" x14ac:dyDescent="0.3">
      <c r="A1026" s="160" t="str">
        <f>[4]SayfaKAY!C507</f>
        <v>KAY5+6</v>
      </c>
      <c r="B1026" s="104" t="str">
        <f>[4]SayfaKAY!D507</f>
        <v>3882(11)</v>
      </c>
      <c r="C1026" s="105" t="str">
        <f>[4]SayfaKAY!E507</f>
        <v>MB</v>
      </c>
      <c r="D1026" s="105">
        <f>[4]SayfaKAY!F507</f>
        <v>417</v>
      </c>
      <c r="E1026" s="106" t="str">
        <f>[4]SayfaKAY!G507</f>
        <v>BOZ-KAY5+6-FF-506</v>
      </c>
      <c r="F1026" s="134">
        <f t="shared" si="659"/>
        <v>45446</v>
      </c>
      <c r="G1026" s="135">
        <f t="shared" si="660"/>
        <v>0.25069444440305233</v>
      </c>
      <c r="H1026" s="235">
        <f>[4]SayfaKAY!H507</f>
        <v>45446.250694444403</v>
      </c>
      <c r="I1026" s="104" t="str">
        <f>[4]SayfaKAY!I507</f>
        <v>Hat/Line</v>
      </c>
      <c r="J1026" s="103" t="str">
        <f>IF([4]SayfaKAY!J507="","",IF([4]SayfaKAY!J507="Müşteri","Notified by Customer","Notified by Bozankaya"))</f>
        <v>Notified by Customer</v>
      </c>
      <c r="K1026" s="103" t="e">
        <f>VLOOKUP([4]SayfaKAY!L507,#REF!,2,FALSE)</f>
        <v>#REF!</v>
      </c>
      <c r="L1026" s="165" t="str">
        <f>[4]SayfaKAY!X507</f>
        <v>ATAK ULAŞIM SAN.TİC.LTD.ŞTİ.</v>
      </c>
      <c r="M1026" s="107" t="str">
        <f t="shared" si="661"/>
        <v>KAY5+6-BOZ-KAY5+6-FF-506</v>
      </c>
      <c r="N1026" s="105" t="str">
        <f>[4]SayfaKAY!M507</f>
        <v>İMU bilgileri yanlış görünüyor.</v>
      </c>
      <c r="O1026" s="166" t="str">
        <f>[4]SayfaKAY!P507</f>
        <v>D-Arıza değil</v>
      </c>
      <c r="P1026" s="166" t="str">
        <f>[4]SayfaKAY!Q507</f>
        <v>B(Servisten çekmeye etki eden arıza)</v>
      </c>
      <c r="Q1026" s="166" t="str">
        <f>[4]SayfaKAY!R507</f>
        <v>N.A(Yaralanma yok)</v>
      </c>
      <c r="R1026" s="132" t="str" cm="1">
        <f t="array" ref="R1026">IF([4]SayfaKAY!U507="","",_xlfn.IFS([4]SayfaKAY!U507="Bozankaya","Bozankaya",[4]SayfaKAY!U507="Müşteri","Customer",[4]SayfaKAY!U507="Tedarikçi","Equipment Supplier"))</f>
        <v>Equipment Supplier</v>
      </c>
      <c r="S1026" s="204" t="str">
        <f>[4]SayfaKAY!N507</f>
        <v>ST300'e yazılım güncellendi. Mevcut yazılım silindi yeniden atıldı.</v>
      </c>
      <c r="T1026" s="133" t="str">
        <f>[4]SayfaKAY!AD507</f>
        <v>Yeni yazılım yüklendi</v>
      </c>
      <c r="U1026" s="132" t="str">
        <f>[4]SayfaKAY!W507</f>
        <v>Evet</v>
      </c>
      <c r="V1026" s="108">
        <f>[4]SayfaKAY!AZ507</f>
        <v>1</v>
      </c>
      <c r="W1026" s="136">
        <f t="shared" si="662"/>
        <v>45446</v>
      </c>
      <c r="X1026" s="137" t="str">
        <f t="shared" si="663"/>
        <v>06:30</v>
      </c>
      <c r="Y1026" s="235">
        <f>[4]SayfaKAY!AE507</f>
        <v>45446.270833333299</v>
      </c>
      <c r="Z1026" s="109">
        <f t="shared" si="664"/>
        <v>45446</v>
      </c>
      <c r="AA1026" s="110" t="str">
        <f t="shared" si="665"/>
        <v>11:00</v>
      </c>
      <c r="AB1026" s="182">
        <f>[4]SayfaKAY!BA507</f>
        <v>45446.458333333299</v>
      </c>
      <c r="AC1026" s="257">
        <f t="shared" si="666"/>
        <v>299.00000001071021</v>
      </c>
      <c r="AD1026" s="111">
        <f t="shared" si="667"/>
        <v>45446</v>
      </c>
      <c r="AE1026" s="111" t="str">
        <f t="shared" si="668"/>
        <v>11:00</v>
      </c>
      <c r="AF1026" s="235">
        <f>[4]SayfaKAY!BA507</f>
        <v>45446.458333333299</v>
      </c>
      <c r="AG1026" s="179" t="str">
        <f>[4]SayfaKAY!S507</f>
        <v>(II) Aynı Araçta Tekrarlayan Arıza</v>
      </c>
      <c r="AH1026" s="178" t="str">
        <f t="shared" si="669"/>
        <v>Bu Arıza Aracın Servise Verilmesine Engel</v>
      </c>
      <c r="AI1026" s="163" t="str">
        <f>[4]SayfaKAY!AV507</f>
        <v/>
      </c>
      <c r="AJ1026" s="164" t="str">
        <f t="shared" si="670"/>
        <v/>
      </c>
      <c r="AK1026" s="164" t="str">
        <f t="shared" si="671"/>
        <v/>
      </c>
      <c r="AL1026" s="112" t="str">
        <f>[4]SayfaKAY!AX507</f>
        <v/>
      </c>
      <c r="AM1026" s="257" cm="1">
        <f t="array" ref="AM1026">IFERROR(IF(AND(P1026&lt;&gt;"D(Arıza Değil)",AH1026="Bu Arıza Aracın Servise Verilmesine Engel Değil"),
IF(Z1026-F1026&gt;0,(AB1026-Y1026)*24*60,
IF(OR(AND(G1026&gt;$AS$1,G1026&lt;$AT$1),AND(G1026&gt;$AU$1,G1026&lt;$AV$1)),
(AF1026-H1026)*24*60,     BH:BH0)),        AN1026),0)</f>
        <v>299.00000001071021</v>
      </c>
      <c r="AN1026" s="257">
        <f t="shared" si="672"/>
        <v>299.00000001071021</v>
      </c>
      <c r="AO1026" s="174" t="str">
        <f>[4]SayfaKAY!AG507</f>
        <v/>
      </c>
      <c r="AP1026" s="174" t="str">
        <f>[4]SayfaKAY!AI507</f>
        <v>E840-7003</v>
      </c>
      <c r="AQ1026" s="174" t="str">
        <f>[4]SayfaKAY!AQ507</f>
        <v/>
      </c>
      <c r="AR1026" s="174" t="str">
        <f>[4]SayfaKAY!AH507</f>
        <v>SÜRÜCÜ PANELİ ST300W</v>
      </c>
      <c r="AS1026" s="174">
        <f>[4]SayfaKAY!AJ507</f>
        <v>1</v>
      </c>
      <c r="AT1026" s="175" t="str">
        <f>[4]SayfaKAY!AM507</f>
        <v/>
      </c>
      <c r="AU1026" s="176" t="str">
        <f>[4]SayfaKAY!AL507</f>
        <v/>
      </c>
      <c r="AV1026" s="176" t="str">
        <f>[4]SayfaKAY!AP507</f>
        <v/>
      </c>
      <c r="AW1026" s="177" t="str">
        <f>[4]SayfaKAY!AT507</f>
        <v/>
      </c>
      <c r="AX1026" s="194">
        <f t="shared" si="673"/>
        <v>3289.0000001178123</v>
      </c>
      <c r="AY1026" s="168"/>
      <c r="AZ1026" s="167"/>
      <c r="BA1026" s="113"/>
      <c r="BB1026" s="171" t="str">
        <f>IF($AQ$1="X", IF(AND(G1026&gt;=$AS$1,G1026&lt;=$AT$1),IF(P1026&lt;&gt;"D(Arıza Değil)",AC1026,0), IF(AND(G1026&gt;=$AU$1,G1026&lt;=$AV$1),IF(P1026&lt;&gt;"D(Arıza Değil)",AC1026,0), "")), "")</f>
        <v/>
      </c>
      <c r="BC1026" s="114"/>
      <c r="BD1026" s="114"/>
      <c r="BE1026" s="114"/>
      <c r="BF1026" s="114"/>
      <c r="BG1026" s="114"/>
      <c r="BH1026" s="114">
        <f>IFERROR(FRACAS!AN510, "Hata Var")</f>
        <v>1140.9999999788124</v>
      </c>
      <c r="BI1026" s="114"/>
      <c r="BJ1026" s="114"/>
      <c r="BK1026" s="105" t="str">
        <f>[4]SayfaKAY!AW507</f>
        <v/>
      </c>
      <c r="BL1026" s="105" t="str">
        <f>[4]SayfaKAY!V507</f>
        <v>ATAK ULAŞIM SAN.TİC.LTD.ŞTİ.</v>
      </c>
      <c r="BM1026" s="114"/>
      <c r="BN1026" s="171" t="str">
        <f t="shared" si="674"/>
        <v>x yok</v>
      </c>
      <c r="BO1026" s="171" t="str">
        <f t="shared" si="675"/>
        <v>aynı gün giderilen arıza</v>
      </c>
      <c r="BP1026" s="171" t="str">
        <f t="shared" si="676"/>
        <v>aynı gün giderilen arıza</v>
      </c>
      <c r="BQ1026" s="226">
        <f t="shared" si="677"/>
        <v>29.00000001071021</v>
      </c>
      <c r="BR1026" s="226">
        <f t="shared" si="678"/>
        <v>270</v>
      </c>
      <c r="BS1026" s="226">
        <f t="shared" si="679"/>
        <v>299.00000001071021</v>
      </c>
      <c r="BT1026" s="114"/>
      <c r="BU1026" s="242"/>
      <c r="BV1026" s="233">
        <f t="shared" si="680"/>
        <v>0</v>
      </c>
      <c r="BW1026" s="226" t="str">
        <f t="shared" si="681"/>
        <v>Hayır, çakışma yok</v>
      </c>
      <c r="BX1026" s="229"/>
      <c r="BY1026" s="247">
        <f t="shared" si="682"/>
        <v>2.0138888896326534E-2</v>
      </c>
      <c r="BZ1026" s="247">
        <f t="shared" si="683"/>
        <v>0.1875</v>
      </c>
      <c r="CA1026" s="247">
        <f t="shared" si="684"/>
        <v>0.20763888889632653</v>
      </c>
      <c r="CB1026" s="213"/>
      <c r="CC1026" s="211"/>
      <c r="CD1026" s="196"/>
      <c r="CE1026" s="213">
        <v>506</v>
      </c>
      <c r="CF1026" s="182">
        <f t="shared" si="685"/>
        <v>45446.250694444403</v>
      </c>
      <c r="CG1026" s="182">
        <f t="shared" si="686"/>
        <v>45446.458333333299</v>
      </c>
      <c r="CH1026" s="196"/>
      <c r="CI1026" s="196"/>
      <c r="CJ1026" s="196"/>
      <c r="CK1026" s="196">
        <f t="shared" si="687"/>
        <v>0.1875</v>
      </c>
      <c r="CL1026" s="196">
        <f t="shared" si="688"/>
        <v>2.0138888896326534E-2</v>
      </c>
      <c r="CM1026" s="196">
        <f t="shared" si="689"/>
        <v>0.20763888889632653</v>
      </c>
      <c r="CN1026" s="114"/>
      <c r="CO1026" s="115">
        <f t="shared" si="690"/>
        <v>299.00000001071021</v>
      </c>
      <c r="CP1026" s="116">
        <f t="shared" si="691"/>
        <v>11.25</v>
      </c>
      <c r="CQ1026" s="117">
        <f t="shared" si="692"/>
        <v>0.25069444440305233</v>
      </c>
      <c r="CR1026" s="117">
        <f t="shared" si="693"/>
        <v>45446.270833333299</v>
      </c>
      <c r="CS1026" s="117">
        <f t="shared" si="694"/>
        <v>45446.458333333299</v>
      </c>
      <c r="CT1026" s="118">
        <f t="shared" si="695"/>
        <v>65442269.000000007</v>
      </c>
      <c r="CU1026" s="118">
        <f t="shared" si="696"/>
        <v>270</v>
      </c>
      <c r="CV1026" s="118">
        <f t="shared" si="697"/>
        <v>65442539.000000007</v>
      </c>
      <c r="CW1026" s="119">
        <f t="shared" si="698"/>
        <v>0.99999587424320446</v>
      </c>
    </row>
    <row r="1027" spans="1:101" ht="118.5" customHeight="1" x14ac:dyDescent="0.3">
      <c r="A1027" s="104" t="str">
        <f>[4]SayfaKAY!C781</f>
        <v>KAY5+6</v>
      </c>
      <c r="B1027" s="104" t="str">
        <f>[4]SayfaKAY!D781</f>
        <v>3882(11)</v>
      </c>
      <c r="C1027" s="105" t="str">
        <f>[4]SayfaKAY!E781</f>
        <v>MA</v>
      </c>
      <c r="D1027" s="105">
        <f>[4]SayfaKAY!F781</f>
        <v>42000</v>
      </c>
      <c r="E1027" s="106" t="str">
        <f>[4]SayfaKAY!G781</f>
        <v>BOZ-KAY5+6-FF-768</v>
      </c>
      <c r="F1027" s="193">
        <f t="shared" si="659"/>
        <v>45446</v>
      </c>
      <c r="G1027" s="135">
        <f t="shared" si="660"/>
        <v>0.51944444439868676</v>
      </c>
      <c r="H1027" s="235">
        <f>[4]SayfaKAY!H781</f>
        <v>45446.519444444399</v>
      </c>
      <c r="I1027" s="104" t="str">
        <f>[4]SayfaKAY!I781</f>
        <v>Hat/Line</v>
      </c>
      <c r="J1027" s="103" t="str">
        <f>IF([4]SayfaKAY!J781="","",IF([4]SayfaKAY!J781="Müşteri","Notified by Customer","Notified by Bozankaya"))</f>
        <v>Notified by Customer</v>
      </c>
      <c r="K1027" s="103" t="e">
        <f>VLOOKUP([4]SayfaKAY!L781,#REF!,2,FALSE)</f>
        <v>#REF!</v>
      </c>
      <c r="L1027" s="165" t="str">
        <f>[4]SayfaKAY!X781</f>
        <v/>
      </c>
      <c r="M1027" s="107" t="str">
        <f t="shared" si="661"/>
        <v>KAY5+6-BOZ-KAY5+6-FF-768</v>
      </c>
      <c r="N1027" s="105" t="str">
        <f>[4]SayfaKAY!M781</f>
        <v>82 CA KUPLÖR SAĞ KAFA OTURMUYOR</v>
      </c>
      <c r="O1027" s="166" t="str">
        <f>[4]SayfaKAY!P781</f>
        <v>D-Arıza değil</v>
      </c>
      <c r="P1027" s="166" t="str">
        <f>[4]SayfaKAY!Q781</f>
        <v>B(Servisten çekmeye etki eden arıza)</v>
      </c>
      <c r="Q1027" s="166" t="str">
        <f>[4]SayfaKAY!R781</f>
        <v>N.A(Yaralanma yok)</v>
      </c>
      <c r="R1027" s="132" t="str" cm="1">
        <f t="array" ref="R1027">IF([4]SayfaKAY!U781="","",_xlfn.IFS([4]SayfaKAY!U781="Bozankaya","Bozankaya",[4]SayfaKAY!U781="Müşteri","Customer",[4]SayfaKAY!U781="Tedarikçi","Equipment Supplier"))</f>
        <v>Equipment Supplier</v>
      </c>
      <c r="S1027" s="204" t="str">
        <f>[4]SayfaKAY!N781</f>
        <v>KUPLÖR MİLİ YAMULMUŞ,DEĞİŞİMİ YAPILDI</v>
      </c>
      <c r="T1027" s="133" t="str">
        <f>[4]SayfaKAY!AD781</f>
        <v>Ekipman yenisi ile değiştirildi</v>
      </c>
      <c r="U1027" s="132" t="str">
        <f>[4]SayfaKAY!W781</f>
        <v>Hayır</v>
      </c>
      <c r="V1027" s="108" t="str">
        <f>[4]SayfaKAY!AZ781</f>
        <v/>
      </c>
      <c r="W1027" s="136">
        <f t="shared" si="662"/>
        <v>45802</v>
      </c>
      <c r="X1027" s="137" t="str">
        <f t="shared" si="663"/>
        <v>05:00</v>
      </c>
      <c r="Y1027" s="235">
        <f>[4]SayfaKAY!AE781</f>
        <v>45802.208333333299</v>
      </c>
      <c r="Z1027" s="109">
        <f t="shared" si="664"/>
        <v>45803</v>
      </c>
      <c r="AA1027" s="110" t="str">
        <f t="shared" si="665"/>
        <v>06:00</v>
      </c>
      <c r="AB1027" s="182">
        <f>[4]SayfaKAY!BA781</f>
        <v>45803.25</v>
      </c>
      <c r="AC1027" s="257">
        <f t="shared" si="666"/>
        <v>513692.00000006589</v>
      </c>
      <c r="AD1027" s="111">
        <f t="shared" si="667"/>
        <v>45803</v>
      </c>
      <c r="AE1027" s="111" t="str">
        <f t="shared" si="668"/>
        <v>06:00</v>
      </c>
      <c r="AF1027" s="235">
        <f>[4]SayfaKAY!BA781</f>
        <v>45803.25</v>
      </c>
      <c r="AG1027" s="179" t="str">
        <f>[4]SayfaKAY!S781</f>
        <v>(III) Farklı Araçlarda Tekrarlayan Arıza</v>
      </c>
      <c r="AH1027" s="178" t="str">
        <f t="shared" si="669"/>
        <v>Bu Arıza Aracın Servise Verilmesine Engel</v>
      </c>
      <c r="AI1027" s="163" t="str">
        <f>[4]SayfaKAY!AV781</f>
        <v/>
      </c>
      <c r="AJ1027" s="164" t="str">
        <f t="shared" si="670"/>
        <v/>
      </c>
      <c r="AK1027" s="164" t="str">
        <f t="shared" si="671"/>
        <v/>
      </c>
      <c r="AL1027" s="112" t="str">
        <f>[4]SayfaKAY!AX781</f>
        <v/>
      </c>
      <c r="AM1027" s="257" cm="1">
        <f t="array" ref="AM1027">IFERROR(IF(AND(P1027&lt;&gt;"D(Arıza Değil)",AH1027="Bu Arıza Aracın Servise Verilmesine Engel Değil"),
IF(Z1027-F1027&gt;0,(AB1027-Y1027)*24*60,
IF(OR(AND(G1027&gt;$AS$1,G1027&lt;$AT$1),AND(G1027&gt;$AU$1,G1027&lt;$AV$1)),
(AF1027-H1027)*24*60,     BH:BH0)),        AN1027),0)</f>
        <v>513692.00000006589</v>
      </c>
      <c r="AN1027" s="257">
        <f t="shared" si="672"/>
        <v>513692.00000006589</v>
      </c>
      <c r="AO1027" s="174" t="str">
        <f>[4]SayfaKAY!AG781</f>
        <v/>
      </c>
      <c r="AP1027" s="174" t="str">
        <f>[4]SayfaKAY!AI781</f>
        <v/>
      </c>
      <c r="AQ1027" s="174" t="str">
        <f>[4]SayfaKAY!AQ781</f>
        <v/>
      </c>
      <c r="AR1027" s="174" t="str">
        <f>[4]SayfaKAY!AH781</f>
        <v/>
      </c>
      <c r="AS1027" s="174" t="str">
        <f>[4]SayfaKAY!AJ781</f>
        <v/>
      </c>
      <c r="AT1027" s="175" t="str">
        <f>[4]SayfaKAY!AM781</f>
        <v/>
      </c>
      <c r="AU1027" s="176" t="str">
        <f>[4]SayfaKAY!AL781</f>
        <v/>
      </c>
      <c r="AV1027" s="176" t="str">
        <f>[4]SayfaKAY!AP781</f>
        <v/>
      </c>
      <c r="AW1027" s="177" t="str">
        <f>[4]SayfaKAY!AT781</f>
        <v/>
      </c>
      <c r="AX1027" s="194" t="str">
        <f t="shared" si="673"/>
        <v/>
      </c>
      <c r="AY1027" s="168"/>
      <c r="AZ1027" s="167"/>
      <c r="BA1027" s="170"/>
      <c r="BB1027" s="171" t="str">
        <f>IF($AQ$1="X", IF(AND(G1027&gt;=$AS$1,G1027&lt;=$AT$1),IF(P1027&lt;&gt;"D(Arıza Değil)",AC1027,0), IF(AND(G1027&gt;=$AU$1,G1027&lt;=$AV$1),IF(P1027&lt;&gt;"D(Arıza Değil)",AC1027,0), "")), "")</f>
        <v/>
      </c>
      <c r="BC1027" s="114"/>
      <c r="BD1027" s="114"/>
      <c r="BE1027" s="114"/>
      <c r="BF1027" s="114"/>
      <c r="BG1027" s="114"/>
      <c r="BH1027" s="114">
        <f>IFERROR(FRACAS!AN784, "Hata Var")</f>
        <v>804.00000009569339</v>
      </c>
      <c r="BI1027" s="114"/>
      <c r="BJ1027" s="114"/>
      <c r="BK1027" s="105" t="str">
        <f>[4]SayfaKAY!AW781</f>
        <v/>
      </c>
      <c r="BL1027" s="105" t="str">
        <f>[4]SayfaKAY!V781</f>
        <v>DELLNER COUPLERC AB</v>
      </c>
      <c r="BM1027" s="114"/>
      <c r="BN1027" s="171" t="str">
        <f t="shared" si="674"/>
        <v>x yok</v>
      </c>
      <c r="BO1027" s="171" t="b">
        <f t="shared" si="675"/>
        <v>0</v>
      </c>
      <c r="BP1027" s="171" t="str">
        <f t="shared" si="676"/>
        <v>Bir günden fazla süren arıza</v>
      </c>
      <c r="BQ1027" s="226">
        <f t="shared" si="677"/>
        <v>512192.000000017</v>
      </c>
      <c r="BR1027" s="226">
        <f t="shared" si="678"/>
        <v>1500.0000000488944</v>
      </c>
      <c r="BS1027" s="226">
        <f t="shared" si="679"/>
        <v>513692.00000006589</v>
      </c>
      <c r="BT1027" s="114"/>
      <c r="BU1027" s="242"/>
      <c r="BV1027" s="233">
        <f t="shared" si="680"/>
        <v>50</v>
      </c>
      <c r="BW1027" s="226" t="str">
        <f t="shared" si="681"/>
        <v>Evet, çakışma var</v>
      </c>
      <c r="BX1027" s="229"/>
      <c r="BY1027" s="247">
        <f t="shared" si="682"/>
        <v>355.68888888890069</v>
      </c>
      <c r="BZ1027" s="247">
        <f t="shared" si="683"/>
        <v>1.0416666667006211</v>
      </c>
      <c r="CA1027" s="247">
        <f t="shared" si="684"/>
        <v>356.73055555560131</v>
      </c>
      <c r="CB1027" s="213"/>
      <c r="CC1027" s="211"/>
      <c r="CD1027" s="196"/>
      <c r="CE1027" s="213">
        <v>780</v>
      </c>
      <c r="CF1027" s="182">
        <f t="shared" si="685"/>
        <v>45446.519444444399</v>
      </c>
      <c r="CG1027" s="182">
        <f t="shared" si="686"/>
        <v>45803.25</v>
      </c>
      <c r="CH1027" s="196"/>
      <c r="CI1027" s="196"/>
      <c r="CJ1027" s="196"/>
      <c r="CK1027" s="196">
        <f t="shared" si="687"/>
        <v>1.0416666667006211</v>
      </c>
      <c r="CL1027" s="196">
        <f t="shared" si="688"/>
        <v>355.68888888890069</v>
      </c>
      <c r="CM1027" s="196">
        <f t="shared" si="689"/>
        <v>356.73055555560131</v>
      </c>
      <c r="CN1027" s="114"/>
      <c r="CO1027" s="115">
        <f t="shared" si="690"/>
        <v>513692.00000006589</v>
      </c>
      <c r="CP1027" s="116">
        <f t="shared" si="691"/>
        <v>62.500000002037268</v>
      </c>
      <c r="CQ1027" s="117">
        <f t="shared" si="692"/>
        <v>0.51944444439868676</v>
      </c>
      <c r="CR1027" s="117">
        <f t="shared" si="693"/>
        <v>45802.208333333299</v>
      </c>
      <c r="CS1027" s="117">
        <f t="shared" si="694"/>
        <v>45803.25</v>
      </c>
      <c r="CT1027" s="118">
        <f t="shared" si="695"/>
        <v>65954432.000000015</v>
      </c>
      <c r="CU1027" s="118">
        <f t="shared" si="696"/>
        <v>1500.0000000488944</v>
      </c>
      <c r="CV1027" s="118">
        <f t="shared" si="697"/>
        <v>65955932.000000067</v>
      </c>
      <c r="CW1027" s="119">
        <f t="shared" si="698"/>
        <v>0.99997725754220179</v>
      </c>
    </row>
    <row r="1028" spans="1:101" ht="118.5" customHeight="1" x14ac:dyDescent="0.3">
      <c r="A1028" s="160" t="str">
        <f>[4]SayfaKAY!C487</f>
        <v>KAY5+6</v>
      </c>
      <c r="B1028" s="104" t="str">
        <f>[4]SayfaKAY!D487</f>
        <v>3874(3)</v>
      </c>
      <c r="C1028" s="105" t="str">
        <f>[4]SayfaKAY!E487</f>
        <v>MA</v>
      </c>
      <c r="D1028" s="105">
        <f>[4]SayfaKAY!F487</f>
        <v>67590</v>
      </c>
      <c r="E1028" s="106" t="str">
        <f>[4]SayfaKAY!G487</f>
        <v>BOZ-KAY5+6-FF-486</v>
      </c>
      <c r="F1028" s="134">
        <f t="shared" si="659"/>
        <v>45444</v>
      </c>
      <c r="G1028" s="135">
        <f t="shared" si="660"/>
        <v>0.18888888890069211</v>
      </c>
      <c r="H1028" s="235">
        <f>[4]SayfaKAY!H487</f>
        <v>45444.188888888901</v>
      </c>
      <c r="I1028" s="104" t="str">
        <f>[4]SayfaKAY!I487</f>
        <v>Hat/Line</v>
      </c>
      <c r="J1028" s="103" t="str">
        <f>IF([4]SayfaKAY!J487="","",IF([4]SayfaKAY!J487="Müşteri","Notified by Customer","Notified by Bozankaya"))</f>
        <v>Notified by Customer</v>
      </c>
      <c r="K1028" s="103" t="e">
        <f>VLOOKUP([4]SayfaKAY!L487,#REF!,2,FALSE)</f>
        <v>#REF!</v>
      </c>
      <c r="L1028" s="165" t="str">
        <f>[4]SayfaKAY!X487</f>
        <v>HANNING &amp; KAHL GMBH &amp; CO.KG</v>
      </c>
      <c r="M1028" s="107" t="str">
        <f t="shared" si="661"/>
        <v>KAY5+6-BOZ-KAY5+6-FF-486</v>
      </c>
      <c r="N1028" s="105" t="str">
        <f>[4]SayfaKAY!M487</f>
        <v>MA bojiler için FB002 arızası verdi araç resetlendi düzeldi.</v>
      </c>
      <c r="O1028" s="166" t="str">
        <f>[4]SayfaKAY!P487</f>
        <v>C-Uyarı, sürüş devamlılığı</v>
      </c>
      <c r="P1028" s="166" t="str">
        <f>[4]SayfaKAY!Q487</f>
        <v>B(Servisten çekmeye etki eden arıza)</v>
      </c>
      <c r="Q1028" s="166" t="str">
        <f>[4]SayfaKAY!R487</f>
        <v>N.A(Yaralanma yok)</v>
      </c>
      <c r="R1028" s="132" t="str" cm="1">
        <f t="array" ref="R1028">IF([4]SayfaKAY!U487="","",_xlfn.IFS([4]SayfaKAY!U487="Bozankaya","Bozankaya",[4]SayfaKAY!U487="Müşteri","Customer",[4]SayfaKAY!U487="Tedarikçi","Equipment Supplier"))</f>
        <v>Equipment Supplier</v>
      </c>
      <c r="S1028" s="204" t="str">
        <f>[4]SayfaKAY!N487</f>
        <v>02.06.2024 tarihi ile kontrol edildi. Sorun görülmedi.</v>
      </c>
      <c r="T1028" s="133" t="str">
        <f>[4]SayfaKAY!AD487</f>
        <v>*Arıza çözülecek</v>
      </c>
      <c r="U1028" s="132" t="str">
        <f>[4]SayfaKAY!W487</f>
        <v>Evet</v>
      </c>
      <c r="V1028" s="108">
        <f>[4]SayfaKAY!AZ487</f>
        <v>2</v>
      </c>
      <c r="W1028" s="136">
        <f t="shared" si="662"/>
        <v>45445</v>
      </c>
      <c r="X1028" s="137" t="str">
        <f t="shared" si="663"/>
        <v>05:00</v>
      </c>
      <c r="Y1028" s="235">
        <f>[4]SayfaKAY!AE487</f>
        <v>45445.208333333299</v>
      </c>
      <c r="Z1028" s="109">
        <f t="shared" si="664"/>
        <v>45445</v>
      </c>
      <c r="AA1028" s="110" t="str">
        <f t="shared" si="665"/>
        <v>07:00</v>
      </c>
      <c r="AB1028" s="182">
        <f>[4]SayfaKAY!BA487</f>
        <v>45445.291666666701</v>
      </c>
      <c r="AC1028" s="257">
        <f t="shared" si="666"/>
        <v>1588.0000000318978</v>
      </c>
      <c r="AD1028" s="111">
        <f t="shared" si="667"/>
        <v>45445</v>
      </c>
      <c r="AE1028" s="111" t="str">
        <f t="shared" si="668"/>
        <v>07:00</v>
      </c>
      <c r="AF1028" s="235">
        <f>[4]SayfaKAY!BA487</f>
        <v>45445.291666666701</v>
      </c>
      <c r="AG1028" s="179" t="str">
        <f>[4]SayfaKAY!S487</f>
        <v>(I) İlk Defa Karşılaşılan Arıza</v>
      </c>
      <c r="AH1028" s="178" t="str">
        <f t="shared" si="669"/>
        <v>Bu Arıza Aracın Servise Verilmesine Engel</v>
      </c>
      <c r="AI1028" s="163" t="str">
        <f>[4]SayfaKAY!AV487</f>
        <v/>
      </c>
      <c r="AJ1028" s="164" t="str">
        <f t="shared" si="670"/>
        <v/>
      </c>
      <c r="AK1028" s="164" t="str">
        <f t="shared" si="671"/>
        <v/>
      </c>
      <c r="AL1028" s="112" t="str">
        <f>[4]SayfaKAY!AX487</f>
        <v/>
      </c>
      <c r="AM1028" s="257" cm="1">
        <f t="array" ref="AM1028">IFERROR(IF(AND(P1028&lt;&gt;"D(Arıza Değil)",AH1028="Bu Arıza Aracın Servise Verilmesine Engel Değil"),
IF(Z1028-F1028&gt;0,(AB1028-Y1028)*24*60,
IF(OR(AND(G1028&gt;$AS$1,G1028&lt;$AT$1),AND(G1028&gt;$AU$1,G1028&lt;$AV$1)),
(AF1028-H1028)*24*60,     BH:BH0)),        AN1028),0)</f>
        <v>1588.0000000318978</v>
      </c>
      <c r="AN1028" s="257">
        <f t="shared" si="672"/>
        <v>1588.0000000318978</v>
      </c>
      <c r="AO1028" s="174" t="str">
        <f>[4]SayfaKAY!AG487</f>
        <v/>
      </c>
      <c r="AP1028" s="174" t="str">
        <f>[4]SayfaKAY!AI487</f>
        <v>S306-7001</v>
      </c>
      <c r="AQ1028" s="174" t="str">
        <f>[4]SayfaKAY!AQ487</f>
        <v/>
      </c>
      <c r="AR1028" s="174" t="str">
        <f>[4]SayfaKAY!AH487</f>
        <v>XHidrolik Ünite HZY-K100-DPR</v>
      </c>
      <c r="AS1028" s="174">
        <f>[4]SayfaKAY!AJ487</f>
        <v>1</v>
      </c>
      <c r="AT1028" s="175" t="str">
        <f>[4]SayfaKAY!AM487</f>
        <v/>
      </c>
      <c r="AU1028" s="176" t="str">
        <f>[4]SayfaKAY!AL487</f>
        <v/>
      </c>
      <c r="AV1028" s="176" t="str">
        <f>[4]SayfaKAY!AP487</f>
        <v/>
      </c>
      <c r="AW1028" s="177" t="str">
        <f>[4]SayfaKAY!AT487</f>
        <v/>
      </c>
      <c r="AX1028" s="194">
        <f t="shared" si="673"/>
        <v>34936.000000701752</v>
      </c>
      <c r="AY1028" s="168"/>
      <c r="AZ1028" s="167"/>
      <c r="BA1028" s="113"/>
      <c r="BB1028" s="171" t="str">
        <f>IF($AQ$1="X", IF(AND(G1028&gt;=$AS$1,G1028&lt;=$AT$1),IF(P1028&lt;&gt;"D(Arıza Değil)",AC1028,0), IF(AND(G1028&gt;=$AU$1,G1028&lt;=$AV$1),IF(P1028&lt;&gt;"D(Arıza Değil)",AC1028,0), "")), "")</f>
        <v/>
      </c>
      <c r="BC1028" s="114"/>
      <c r="BD1028" s="114"/>
      <c r="BE1028" s="114"/>
      <c r="BF1028" s="114"/>
      <c r="BG1028" s="114"/>
      <c r="BH1028" s="114">
        <f>IFERROR(FRACAS!AN490, "Hata Var")</f>
        <v>749.00000002118759</v>
      </c>
      <c r="BI1028" s="114"/>
      <c r="BJ1028" s="114"/>
      <c r="BK1028" s="105" t="str">
        <f>[4]SayfaKAY!AW487</f>
        <v/>
      </c>
      <c r="BL1028" s="105" t="str">
        <f>[4]SayfaKAY!V487</f>
        <v>HANNING &amp; KAHL GMBH &amp; CO.KG</v>
      </c>
      <c r="BM1028" s="114"/>
      <c r="BN1028" s="171" t="str">
        <f t="shared" si="674"/>
        <v>x yok</v>
      </c>
      <c r="BO1028" s="171" t="b">
        <f t="shared" si="675"/>
        <v>0</v>
      </c>
      <c r="BP1028" s="171" t="str">
        <f t="shared" si="676"/>
        <v>Bir günden fazla süren arıza</v>
      </c>
      <c r="BQ1028" s="226">
        <f t="shared" si="677"/>
        <v>1467.9999999341089</v>
      </c>
      <c r="BR1028" s="226">
        <f t="shared" si="678"/>
        <v>120.00000009778887</v>
      </c>
      <c r="BS1028" s="226">
        <f t="shared" si="679"/>
        <v>1588.0000000318978</v>
      </c>
      <c r="BT1028" s="114"/>
      <c r="BU1028" s="242"/>
      <c r="BV1028" s="233">
        <f t="shared" si="680"/>
        <v>10</v>
      </c>
      <c r="BW1028" s="226" t="str">
        <f t="shared" si="681"/>
        <v>Evet, çakışma var</v>
      </c>
      <c r="BX1028" s="229"/>
      <c r="BY1028" s="247">
        <f t="shared" si="682"/>
        <v>1.0194444443986868</v>
      </c>
      <c r="BZ1028" s="247">
        <f t="shared" si="683"/>
        <v>8.3333333401242271E-2</v>
      </c>
      <c r="CA1028" s="247">
        <f t="shared" si="684"/>
        <v>1.102777777799929</v>
      </c>
      <c r="CB1028" s="213"/>
      <c r="CC1028" s="211"/>
      <c r="CD1028" s="196"/>
      <c r="CE1028" s="213">
        <v>486</v>
      </c>
      <c r="CF1028" s="182">
        <f t="shared" si="685"/>
        <v>45444.188888888901</v>
      </c>
      <c r="CG1028" s="182">
        <f t="shared" si="686"/>
        <v>45445.291666666701</v>
      </c>
      <c r="CH1028" s="196"/>
      <c r="CI1028" s="196"/>
      <c r="CJ1028" s="196"/>
      <c r="CK1028" s="196">
        <f t="shared" si="687"/>
        <v>8.3333333401242271E-2</v>
      </c>
      <c r="CL1028" s="196">
        <f t="shared" si="688"/>
        <v>1.0194444443986868</v>
      </c>
      <c r="CM1028" s="196">
        <f t="shared" si="689"/>
        <v>1.102777777799929</v>
      </c>
      <c r="CN1028" s="114"/>
      <c r="CO1028" s="115">
        <f t="shared" si="690"/>
        <v>1588.0000000318978</v>
      </c>
      <c r="CP1028" s="116">
        <f t="shared" si="691"/>
        <v>5.0000000040745363</v>
      </c>
      <c r="CQ1028" s="117">
        <f t="shared" si="692"/>
        <v>0.18888888890069211</v>
      </c>
      <c r="CR1028" s="117">
        <f t="shared" si="693"/>
        <v>45445.208333333299</v>
      </c>
      <c r="CS1028" s="117">
        <f t="shared" si="694"/>
        <v>45445.291666666701</v>
      </c>
      <c r="CT1028" s="118">
        <f t="shared" si="695"/>
        <v>65440827.999999933</v>
      </c>
      <c r="CU1028" s="118">
        <f t="shared" si="696"/>
        <v>120.00000009778887</v>
      </c>
      <c r="CV1028" s="118">
        <f t="shared" si="697"/>
        <v>65440948.00000003</v>
      </c>
      <c r="CW1028" s="119">
        <f t="shared" si="698"/>
        <v>0.99999816628573146</v>
      </c>
    </row>
    <row r="1029" spans="1:101" ht="118.5" customHeight="1" x14ac:dyDescent="0.3">
      <c r="A1029" s="104" t="str">
        <f>[4]SayfaKAY!C388</f>
        <v>KAY5+6</v>
      </c>
      <c r="B1029" s="104" t="str">
        <f>[4]SayfaKAY!D388</f>
        <v>3873(2)</v>
      </c>
      <c r="C1029" s="105" t="str">
        <f>[4]SayfaKAY!E388</f>
        <v>RA , RB</v>
      </c>
      <c r="D1029" s="105">
        <f>[4]SayfaKAY!F388</f>
        <v>70013</v>
      </c>
      <c r="E1029" s="106" t="str">
        <f>[4]SayfaKAY!G388</f>
        <v>BOZ-KAY5+6-FF-387</v>
      </c>
      <c r="F1029" s="193">
        <f t="shared" si="659"/>
        <v>45442</v>
      </c>
      <c r="G1029" s="135">
        <f t="shared" si="660"/>
        <v>0.28958333330228925</v>
      </c>
      <c r="H1029" s="235">
        <f>[4]SayfaKAY!H388</f>
        <v>45442.289583333302</v>
      </c>
      <c r="I1029" s="104" t="str">
        <f>[4]SayfaKAY!I388</f>
        <v>Hat/Line</v>
      </c>
      <c r="J1029" s="103" t="str">
        <f>IF([4]SayfaKAY!J388="","",IF([4]SayfaKAY!J388="Müşteri","Notified by Customer","Notified by Bozankaya"))</f>
        <v>Notified by Customer</v>
      </c>
      <c r="K1029" s="103" t="e">
        <f>VLOOKUP([4]SayfaKAY!L388,#REF!,2,FALSE)</f>
        <v>#REF!</v>
      </c>
      <c r="L1029" s="165" t="str">
        <f>[4]SayfaKAY!X388</f>
        <v>ATAK ULAŞIM SAN.TİC.LTD.ŞTİ.</v>
      </c>
      <c r="M1029" s="107" t="str">
        <f t="shared" si="661"/>
        <v>KAY5+6-BOZ-KAY5+6-FF-387</v>
      </c>
      <c r="N1029" s="105" t="str">
        <f>[4]SayfaKAY!M388</f>
        <v>29.05.2024 tarihinde yapılan saha denetiminde 3873 numaralı araçta kapı üstü ekranların çalışmadığı tespit edilmiştir.</v>
      </c>
      <c r="O1029" s="166" t="str">
        <f>[4]SayfaKAY!P388</f>
        <v>D-Arıza değil</v>
      </c>
      <c r="P1029" s="166" t="str">
        <f>[4]SayfaKAY!Q388</f>
        <v>B(Servisten çekmeye etki eden arıza)</v>
      </c>
      <c r="Q1029" s="166" t="str">
        <f>[4]SayfaKAY!R388</f>
        <v>N.A(Yaralanma yok)</v>
      </c>
      <c r="R1029" s="132" t="str" cm="1">
        <f t="array" ref="R1029">IF([4]SayfaKAY!U388="","",_xlfn.IFS([4]SayfaKAY!U388="Bozankaya","Bozankaya",[4]SayfaKAY!U388="Müşteri","Customer",[4]SayfaKAY!U388="Tedarikçi","Equipment Supplier"))</f>
        <v>Equipment Supplier</v>
      </c>
      <c r="S1029" s="204" t="str">
        <f>[4]SayfaKAY!N388</f>
        <v>kontrol edildi sorun görülmedi.</v>
      </c>
      <c r="T1029" s="133" t="str">
        <f>[4]SayfaKAY!AD388</f>
        <v>*Arıza çözülecek</v>
      </c>
      <c r="U1029" s="132" t="str">
        <f>[4]SayfaKAY!W388</f>
        <v>Evet</v>
      </c>
      <c r="V1029" s="108">
        <f>[4]SayfaKAY!AZ388</f>
        <v>1</v>
      </c>
      <c r="W1029" s="136">
        <f t="shared" si="662"/>
        <v>45442</v>
      </c>
      <c r="X1029" s="137" t="str">
        <f t="shared" si="663"/>
        <v>07:30</v>
      </c>
      <c r="Y1029" s="235">
        <f>[4]SayfaKAY!AE388</f>
        <v>45442.3125</v>
      </c>
      <c r="Z1029" s="192">
        <f t="shared" si="664"/>
        <v>45442</v>
      </c>
      <c r="AA1029" s="110" t="str">
        <f t="shared" si="665"/>
        <v>08:30</v>
      </c>
      <c r="AB1029" s="182">
        <f>[4]SayfaKAY!BA388</f>
        <v>45442.354166666701</v>
      </c>
      <c r="AC1029" s="257">
        <f t="shared" si="666"/>
        <v>93.000000093597919</v>
      </c>
      <c r="AD1029" s="111">
        <f t="shared" si="667"/>
        <v>45442</v>
      </c>
      <c r="AE1029" s="111" t="str">
        <f t="shared" si="668"/>
        <v>08:30</v>
      </c>
      <c r="AF1029" s="235">
        <f>[4]SayfaKAY!BA388</f>
        <v>45442.354166666701</v>
      </c>
      <c r="AG1029" s="179" t="str">
        <f>[4]SayfaKAY!S388</f>
        <v>(III) Farklı Araçlarda Tekrarlayan Arıza</v>
      </c>
      <c r="AH1029" s="178" t="str">
        <f t="shared" si="669"/>
        <v>Bu Arıza Aracın Servise Verilmesine Engel</v>
      </c>
      <c r="AI1029" s="163" t="str">
        <f>[4]SayfaKAY!AV388</f>
        <v/>
      </c>
      <c r="AJ1029" s="164" t="str">
        <f t="shared" si="670"/>
        <v/>
      </c>
      <c r="AK1029" s="164" t="str">
        <f t="shared" si="671"/>
        <v/>
      </c>
      <c r="AL1029" s="112" t="str">
        <f>[4]SayfaKAY!AX388</f>
        <v/>
      </c>
      <c r="AM1029" s="257" cm="1">
        <f t="array" ref="AM1029">IFERROR(IF(AND(P1029&lt;&gt;"D(Arıza Değil)",AH1029="Bu Arıza Aracın Servise Verilmesine Engel Değil"),
IF(Z1029-F1029&gt;0,(AB1029-Y1029)*24*60,
IF(OR(AND(G1029&gt;$AS$1,G1029&lt;$AT$1),AND(G1029&gt;$AU$1,G1029&lt;$AV$1)),
(AF1029-H1029)*24*60,     BH:BH0)),        AN1029),0)</f>
        <v>93.000000093597919</v>
      </c>
      <c r="AN1029" s="257">
        <f t="shared" si="672"/>
        <v>93.000000093597919</v>
      </c>
      <c r="AO1029" s="174" t="str">
        <f>[4]SayfaKAY!AG388</f>
        <v>Atak</v>
      </c>
      <c r="AP1029" s="174" t="str">
        <f>[4]SayfaKAY!AI388</f>
        <v>E410-7003</v>
      </c>
      <c r="AQ1029" s="174" t="str">
        <f>[4]SayfaKAY!AQ388</f>
        <v/>
      </c>
      <c r="AR1029" s="174" t="str">
        <f>[4]SayfaKAY!AH388</f>
        <v>STRETCH LCD EKRAN</v>
      </c>
      <c r="AS1029" s="174">
        <f>[4]SayfaKAY!AJ388</f>
        <v>3</v>
      </c>
      <c r="AT1029" s="175" t="str">
        <f>[4]SayfaKAY!AM388</f>
        <v/>
      </c>
      <c r="AU1029" s="176" t="str">
        <f>[4]SayfaKAY!AL388</f>
        <v/>
      </c>
      <c r="AV1029" s="176" t="str">
        <f>[4]SayfaKAY!AP388</f>
        <v/>
      </c>
      <c r="AW1029" s="177" t="str">
        <f>[4]SayfaKAY!AT388</f>
        <v/>
      </c>
      <c r="AX1029" s="194">
        <f t="shared" si="673"/>
        <v>1023.0000010295771</v>
      </c>
      <c r="AY1029" s="168"/>
      <c r="AZ1029" s="167"/>
      <c r="BA1029" s="170"/>
      <c r="BB1029" s="171"/>
      <c r="BC1029" s="114"/>
      <c r="BD1029" s="114"/>
      <c r="BE1029" s="114"/>
      <c r="BF1029" s="114"/>
      <c r="BG1029" s="114"/>
      <c r="BH1029" s="114" t="str">
        <f>IFERROR(FRACAS!AN391, "Hata Var")</f>
        <v/>
      </c>
      <c r="BI1029" s="114"/>
      <c r="BJ1029" s="114"/>
      <c r="BK1029" s="105" t="str">
        <f>[4]SayfaKAY!AW388</f>
        <v/>
      </c>
      <c r="BL1029" s="105" t="str">
        <f>[4]SayfaKAY!V388</f>
        <v>ATAK ULAŞIM SAN.TİC.LTD.ŞTİ.</v>
      </c>
      <c r="BM1029" s="114"/>
      <c r="BN1029" s="171" t="str">
        <f t="shared" si="674"/>
        <v>x yok</v>
      </c>
      <c r="BO1029" s="171" t="str">
        <f t="shared" si="675"/>
        <v>aynı gün giderilen arıza</v>
      </c>
      <c r="BP1029" s="171" t="str">
        <f t="shared" si="676"/>
        <v>aynı gün giderilen arıza</v>
      </c>
      <c r="BQ1029" s="226">
        <f t="shared" si="677"/>
        <v>33.000000044703484</v>
      </c>
      <c r="BR1029" s="226">
        <f t="shared" si="678"/>
        <v>60.000000048894435</v>
      </c>
      <c r="BS1029" s="226">
        <f t="shared" si="679"/>
        <v>93.000000093597919</v>
      </c>
      <c r="BT1029" s="114"/>
      <c r="BU1029" s="242"/>
      <c r="BV1029" s="233">
        <f t="shared" si="680"/>
        <v>8</v>
      </c>
      <c r="BW1029" s="226" t="str">
        <f t="shared" si="681"/>
        <v>Evet, çakışma var</v>
      </c>
      <c r="BX1029" s="229"/>
      <c r="BY1029" s="247">
        <f t="shared" si="682"/>
        <v>2.2916666697710752E-2</v>
      </c>
      <c r="BZ1029" s="247">
        <f t="shared" si="683"/>
        <v>4.1666666700621136E-2</v>
      </c>
      <c r="CA1029" s="247">
        <f t="shared" si="684"/>
        <v>6.4583333398331888E-2</v>
      </c>
      <c r="CB1029" s="213"/>
      <c r="CC1029" s="211"/>
      <c r="CD1029" s="196"/>
      <c r="CE1029" s="213">
        <v>387</v>
      </c>
      <c r="CF1029" s="182">
        <f t="shared" si="685"/>
        <v>45442.289583333302</v>
      </c>
      <c r="CG1029" s="182">
        <f t="shared" si="686"/>
        <v>45442.354166666701</v>
      </c>
      <c r="CH1029" s="196"/>
      <c r="CI1029" s="196"/>
      <c r="CJ1029" s="196"/>
      <c r="CK1029" s="196">
        <f t="shared" si="687"/>
        <v>4.1666666700621136E-2</v>
      </c>
      <c r="CL1029" s="196">
        <f t="shared" si="688"/>
        <v>2.2916666697710752E-2</v>
      </c>
      <c r="CM1029" s="196">
        <f t="shared" si="689"/>
        <v>6.4583333398331888E-2</v>
      </c>
      <c r="CN1029" s="114"/>
      <c r="CO1029" s="115">
        <f t="shared" si="690"/>
        <v>93.000000093597919</v>
      </c>
      <c r="CP1029" s="116">
        <f t="shared" si="691"/>
        <v>2.5000000020372681</v>
      </c>
      <c r="CQ1029" s="117">
        <f t="shared" si="692"/>
        <v>0.28958333330228925</v>
      </c>
      <c r="CR1029" s="117">
        <f t="shared" si="693"/>
        <v>45442.3125</v>
      </c>
      <c r="CS1029" s="117">
        <f t="shared" si="694"/>
        <v>45442.354166666701</v>
      </c>
      <c r="CT1029" s="118">
        <f t="shared" si="695"/>
        <v>65436513.000000045</v>
      </c>
      <c r="CU1029" s="118">
        <f t="shared" si="696"/>
        <v>60.000000048894435</v>
      </c>
      <c r="CV1029" s="118">
        <f t="shared" si="697"/>
        <v>65436573.000000097</v>
      </c>
      <c r="CW1029" s="119">
        <f t="shared" si="698"/>
        <v>0.99999908308156582</v>
      </c>
    </row>
    <row r="1030" spans="1:101" ht="118.5" customHeight="1" x14ac:dyDescent="0.3">
      <c r="A1030" s="160" t="str">
        <f>[4]SayfaKAY!C419</f>
        <v>KAY5+6</v>
      </c>
      <c r="B1030" s="104" t="str">
        <f>[4]SayfaKAY!D419</f>
        <v>3881(10)</v>
      </c>
      <c r="C1030" s="105" t="str">
        <f>[4]SayfaKAY!E419</f>
        <v>RA , RB</v>
      </c>
      <c r="D1030" s="105">
        <f>[4]SayfaKAY!F419</f>
        <v>13380</v>
      </c>
      <c r="E1030" s="106" t="str">
        <f>[4]SayfaKAY!G419</f>
        <v>BOZ-KAY5+6-FF-418</v>
      </c>
      <c r="F1030" s="134">
        <f t="shared" ref="F1030:F1093" si="700">IF(H1030="","",INT(H1030))</f>
        <v>45442</v>
      </c>
      <c r="G1030" s="135">
        <f t="shared" ref="G1030:G1093" si="701">IF(H1030="","",MOD(H1030,1))</f>
        <v>0.52777777780283941</v>
      </c>
      <c r="H1030" s="235">
        <f>[4]SayfaKAY!H419</f>
        <v>45442.527777777803</v>
      </c>
      <c r="I1030" s="104" t="str">
        <f>[4]SayfaKAY!I419</f>
        <v>Hat/Line</v>
      </c>
      <c r="J1030" s="103" t="str">
        <f>IF([4]SayfaKAY!J419="","",IF([4]SayfaKAY!J419="Müşteri","Notified by Customer","Notified by Bozankaya"))</f>
        <v>Notified by Customer</v>
      </c>
      <c r="K1030" s="103" t="e">
        <f>VLOOKUP([4]SayfaKAY!L419,#REF!,2,FALSE)</f>
        <v>#REF!</v>
      </c>
      <c r="L1030" s="165" t="str">
        <f>[4]SayfaKAY!X419</f>
        <v>ELTESAN ELEKTRO MEKANİK SOĞUTMA SAN</v>
      </c>
      <c r="M1030" s="107" t="str">
        <f t="shared" ref="M1030:M1093" si="702">IF( E1030="", "", A1030&amp;"-"&amp;E1030)</f>
        <v>KAY5+6-BOZ-KAY5+6-FF-418</v>
      </c>
      <c r="N1030" s="105" t="str">
        <f>[4]SayfaKAY!M419</f>
        <v>YOLCU BÖLÜMÜ KLİMALAR SICAK ÜFLÜYOR SOĞUĞA GEÇMİYOR.</v>
      </c>
      <c r="O1030" s="166" t="str">
        <f>[4]SayfaKAY!P419</f>
        <v>D-Arıza değil</v>
      </c>
      <c r="P1030" s="166" t="str">
        <f>[4]SayfaKAY!Q419</f>
        <v>B(Servisten çekmeye etki eden arıza)</v>
      </c>
      <c r="Q1030" s="166" t="str">
        <f>[4]SayfaKAY!R419</f>
        <v>N.A(Yaralanma yok)</v>
      </c>
      <c r="R1030" s="132" t="str" cm="1">
        <f t="array" ref="R1030">IF([4]SayfaKAY!U419="","",_xlfn.IFS([4]SayfaKAY!U419="Bozankaya","Bozankaya",[4]SayfaKAY!U419="Müşteri","Customer",[4]SayfaKAY!U419="Tedarikçi","Equipment Supplier"))</f>
        <v>Equipment Supplier</v>
      </c>
      <c r="S1030" s="204" t="str">
        <f>[4]SayfaKAY!N419</f>
        <v>KLİMA KONTROLLERİ YAPILDI. RB YOLCU BÖLÜMÜ KLİMASI SICAKLIĞI 0 DERECE OLARAK GÖRÜNÜYORDU. MASTERCARD HATAYA DÜŞMÜŞ SİGORTADAN RESETLENDİ KLİMA NORMALE DÖNDÜ.</v>
      </c>
      <c r="T1030" s="133" t="str">
        <f>[4]SayfaKAY!AD419</f>
        <v>*Ekipman tamir edilecek</v>
      </c>
      <c r="U1030" s="132" t="str">
        <f>[4]SayfaKAY!W419</f>
        <v>Evet</v>
      </c>
      <c r="V1030" s="108">
        <f>[4]SayfaKAY!AZ419</f>
        <v>2</v>
      </c>
      <c r="W1030" s="136">
        <f t="shared" ref="W1030:W1093" si="703">IF(Y1030="","",INT(Y1030))</f>
        <v>45442</v>
      </c>
      <c r="X1030" s="137" t="str">
        <f t="shared" ref="X1030:X1093" si="704">IF(Y1030="","",TEXT(Y1030,"ss:dd"))</f>
        <v>13:00</v>
      </c>
      <c r="Y1030" s="235">
        <f>[4]SayfaKAY!AE419</f>
        <v>45442.541666666701</v>
      </c>
      <c r="Z1030" s="109">
        <f t="shared" ref="Z1030:Z1093" si="705">IF(AB1030="","",INT(AB1030))</f>
        <v>45442</v>
      </c>
      <c r="AA1030" s="110" t="str">
        <f t="shared" ref="AA1030:AA1093" si="706">IF(AB1030="","",TEXT(AB1030,"ss:dd"))</f>
        <v>15:00</v>
      </c>
      <c r="AB1030" s="182">
        <f>[4]SayfaKAY!BA419</f>
        <v>45442.625</v>
      </c>
      <c r="AC1030" s="257">
        <f t="shared" ref="AC1030:AC1093" si="707">IF(AF1030="","",(AF1030-H1030)*24*60)</f>
        <v>139.99999996391125</v>
      </c>
      <c r="AD1030" s="111">
        <f t="shared" ref="AD1030:AD1093" si="708">IF(AF1030="","",INT(AF1030))</f>
        <v>45442</v>
      </c>
      <c r="AE1030" s="111" t="str">
        <f t="shared" ref="AE1030:AE1093" si="709">IF(AF1030="","",TEXT(AF1030,"ss:dd"))</f>
        <v>15:00</v>
      </c>
      <c r="AF1030" s="235">
        <f>[4]SayfaKAY!BA419</f>
        <v>45442.625</v>
      </c>
      <c r="AG1030" s="179" t="str">
        <f>[4]SayfaKAY!S419</f>
        <v>(III) Farklı Araçlarda Tekrarlayan Arıza</v>
      </c>
      <c r="AH1030" s="178" t="str">
        <f t="shared" ref="AH1030:AH1093" si="710">IF(P1030="A(Hareket etmeyi engelleyen arıza)","Bu Arıza Aracın Servise Verilmesine Engel",
 IF(P1030="B(Servisten çekmeye etki eden arıza)","Bu Arıza Aracın Servise Verilmesine Engel",
 IF(P1030="C(Sisteme etki etmeyen arıza)","Bu Arıza Aracın Servise Verilmesine Engel Değil",
 IF(P1030="D(Arıza Değil)","Bu Arıza Aracın Servise Verilmesine Engel Değil",                     ""))))</f>
        <v>Bu Arıza Aracın Servise Verilmesine Engel</v>
      </c>
      <c r="AI1030" s="163" t="str">
        <f>[4]SayfaKAY!AV419</f>
        <v/>
      </c>
      <c r="AJ1030" s="164" t="str">
        <f t="shared" ref="AJ1030:AJ1093" si="711">IF(AL1030="","",INT(AL1030))</f>
        <v/>
      </c>
      <c r="AK1030" s="164" t="str">
        <f t="shared" ref="AK1030:AK1093" si="712">IF(AL1030="","",TEXT(AL1030,"ss:dd"))</f>
        <v/>
      </c>
      <c r="AL1030" s="112" t="str">
        <f>[4]SayfaKAY!AX419</f>
        <v/>
      </c>
      <c r="AM1030" s="257" cm="1">
        <f t="array" ref="AM1030">IFERROR(IF(AND(P1030&lt;&gt;"D(Arıza Değil)",AH1030="Bu Arıza Aracın Servise Verilmesine Engel Değil"),
IF(Z1030-F1030&gt;0,(AB1030-Y1030)*24*60,
IF(OR(AND(G1030&gt;$AS$1,G1030&lt;$AT$1),AND(G1030&gt;$AU$1,G1030&lt;$AV$1)),
(AF1030-H1030)*24*60,     BH:BH0)),        AN1030),0)</f>
        <v>139.99999996391125</v>
      </c>
      <c r="AN1030" s="257">
        <f t="shared" ref="AN1030:AN1093" si="713">IFERROR(IF(P1030&lt;&gt;"D(Arıza Değil)",AC1030,0),0)</f>
        <v>139.99999996391125</v>
      </c>
      <c r="AO1030" s="174" t="str">
        <f>[4]SayfaKAY!AG419</f>
        <v>Eltesan</v>
      </c>
      <c r="AP1030" s="174" t="str">
        <f>[4]SayfaKAY!AI419</f>
        <v>H500-7240</v>
      </c>
      <c r="AQ1030" s="174" t="str">
        <f>[4]SayfaKAY!AQ419</f>
        <v/>
      </c>
      <c r="AR1030" s="174" t="str">
        <f>[4]SayfaKAY!AH419</f>
        <v>KLIMA UNITESİ /Eltesan/Hispacold 41,5 kW</v>
      </c>
      <c r="AS1030" s="174">
        <f>[4]SayfaKAY!AJ419</f>
        <v>1</v>
      </c>
      <c r="AT1030" s="175" t="str">
        <f>[4]SayfaKAY!AM419</f>
        <v/>
      </c>
      <c r="AU1030" s="176" t="str">
        <f>[4]SayfaKAY!AL419</f>
        <v/>
      </c>
      <c r="AV1030" s="176" t="str">
        <f>[4]SayfaKAY!AP419</f>
        <v/>
      </c>
      <c r="AW1030" s="177" t="str">
        <f>[4]SayfaKAY!AT419</f>
        <v/>
      </c>
      <c r="AX1030" s="194">
        <f t="shared" ref="AX1030:AX1093" si="714">IF(V1030="","",V1030*AC1030*BC$1)</f>
        <v>3079.9999992060475</v>
      </c>
      <c r="AY1030" s="168"/>
      <c r="AZ1030" s="167"/>
      <c r="BA1030" s="113"/>
      <c r="BB1030" s="171" t="str">
        <f>IF($AQ$1="X", IF(AND(G1030&gt;=$AS$1,G1030&lt;=$AT$1),IF(P1030&lt;&gt;"D(Arıza Değil)",AC1030,0), IF(AND(G1030&gt;=$AU$1,G1030&lt;=$AV$1),IF(P1030&lt;&gt;"D(Arıza Değil)",AC1030,0), "")), "")</f>
        <v/>
      </c>
      <c r="BC1030" s="114"/>
      <c r="BD1030" s="114"/>
      <c r="BE1030" s="114"/>
      <c r="BF1030" s="114"/>
      <c r="BG1030" s="114"/>
      <c r="BH1030" s="114" t="str">
        <f>IFERROR(FRACAS!AN422, "Hata Var")</f>
        <v/>
      </c>
      <c r="BI1030" s="114"/>
      <c r="BJ1030" s="114"/>
      <c r="BK1030" s="105" t="str">
        <f>[4]SayfaKAY!AW419</f>
        <v/>
      </c>
      <c r="BL1030" s="105" t="str">
        <f>[4]SayfaKAY!V419</f>
        <v>ELTESAN ELEKTRO MEKANİK SOĞUTMA SAN</v>
      </c>
      <c r="BM1030" s="114"/>
      <c r="BN1030" s="171" t="str">
        <f t="shared" ref="BN1030:BN1093" si="715">IF($AQ$1="X", IF(AND(G1030&gt;=$AS$1,G1030&lt;=$AT$1),IF(P1030&lt;&gt;"D(Arıza Değil",AC1030,0),IF(AND(G1030&gt;=$AU$1,G1030&lt;=$AV$1),IF(P1030&lt;&gt;"D:Arıza Değil",AC1030,0), "x var")), "x yok")</f>
        <v>x yok</v>
      </c>
      <c r="BO1030" s="171" t="b">
        <f t="shared" ref="BO1030:BO1093" si="716">IF(OR(AND(G1030&gt;$AS$1,G1030&lt;$AT$1),AND(G1030&gt;$AU$1,G1030&lt;$AV$1)),"aynı gün giderilen arıza")</f>
        <v>0</v>
      </c>
      <c r="BP1030" s="171" t="b">
        <f t="shared" ref="BP1030:BP1093" si="717">IF(Z1030-F1030&gt;0,"Bir günden fazla süren arıza",IF(OR(AND(G1030&gt;$AS$1,G1030&lt;$AT$1),AND(G1030&gt;$AU$1,G1030&lt;$AV$1)),"aynı gün giderilen arıza"))</f>
        <v>0</v>
      </c>
      <c r="BQ1030" s="226">
        <f t="shared" ref="BQ1030:BQ1093" si="718">(Y1030-H1030)*24*60</f>
        <v>20.000000012805685</v>
      </c>
      <c r="BR1030" s="226">
        <f t="shared" ref="BR1030:BR1093" si="719">(AB1030-Y1030)*24*60</f>
        <v>119.99999995110556</v>
      </c>
      <c r="BS1030" s="226">
        <f t="shared" ref="BS1030:BS1093" si="720">(AF1030-H1030)*24*60</f>
        <v>139.99999996391125</v>
      </c>
      <c r="BT1030" s="114"/>
      <c r="BU1030" s="242"/>
      <c r="BV1030" s="233">
        <f t="shared" ref="BV1030:BV1093" si="721">COUNTIFS(B$5:B$9980,B1030,H$5:H$9980,"&lt;="&amp;AF1030,AF$5:AF$9980,"&gt;="&amp;H1030)-1</f>
        <v>11</v>
      </c>
      <c r="BW1030" s="226" t="str">
        <f t="shared" ref="BW1030:BW1093" si="722">IF(COUNTIFS(B$5:B$9980,B1030,H$5:H$9980,"&lt;="&amp;AF1030,AF$5:AF$9980,"&gt;="&amp;H1030)&gt;1,"Evet, çakışma var","Hayır, çakışma yok")</f>
        <v>Evet, çakışma var</v>
      </c>
      <c r="BX1030" s="229"/>
      <c r="BY1030" s="247">
        <f t="shared" ref="BY1030:BY1093" si="723">Y1030-H1030</f>
        <v>1.3888888897781726E-2</v>
      </c>
      <c r="BZ1030" s="247">
        <f t="shared" ref="BZ1030:BZ1093" si="724">AB1030-Y1030</f>
        <v>8.3333333299378864E-2</v>
      </c>
      <c r="CA1030" s="247">
        <f t="shared" ref="CA1030:CA1093" si="725">AB1030-H1030</f>
        <v>9.722222219716059E-2</v>
      </c>
      <c r="CB1030" s="213"/>
      <c r="CC1030" s="211"/>
      <c r="CD1030" s="196"/>
      <c r="CE1030" s="213">
        <v>418</v>
      </c>
      <c r="CF1030" s="182">
        <f t="shared" ref="CF1030:CF1093" si="726">H1030</f>
        <v>45442.527777777803</v>
      </c>
      <c r="CG1030" s="182">
        <f t="shared" ref="CG1030:CG1093" si="727">AB1030</f>
        <v>45442.625</v>
      </c>
      <c r="CH1030" s="196"/>
      <c r="CI1030" s="196"/>
      <c r="CJ1030" s="196"/>
      <c r="CK1030" s="196">
        <f t="shared" ref="CK1030:CK1093" si="728">AB1030-Y1030</f>
        <v>8.3333333299378864E-2</v>
      </c>
      <c r="CL1030" s="196">
        <f t="shared" ref="CL1030:CL1093" si="729">Y1030-H1030</f>
        <v>1.3888888897781726E-2</v>
      </c>
      <c r="CM1030" s="196">
        <f t="shared" ref="CM1030:CM1093" si="730">AB1030-H1030</f>
        <v>9.722222219716059E-2</v>
      </c>
      <c r="CN1030" s="114"/>
      <c r="CO1030" s="115">
        <f t="shared" ref="CO1030:CO1093" si="731">AC1030</f>
        <v>139.99999996391125</v>
      </c>
      <c r="CP1030" s="116">
        <f t="shared" ref="CP1030:CP1093" si="732">CU1030/24</f>
        <v>4.9999999979627319</v>
      </c>
      <c r="CQ1030" s="117">
        <f t="shared" ref="CQ1030:CQ1093" si="733">G1030</f>
        <v>0.52777777780283941</v>
      </c>
      <c r="CR1030" s="117">
        <f t="shared" ref="CR1030:CR1093" si="734">Y1030</f>
        <v>45442.541666666701</v>
      </c>
      <c r="CS1030" s="117">
        <f t="shared" ref="CS1030:CS1093" si="735">AB1030</f>
        <v>45442.625</v>
      </c>
      <c r="CT1030" s="118">
        <f t="shared" ref="CT1030:CT1093" si="736">(CR1030-CQ1030)*1440</f>
        <v>65436500.000000015</v>
      </c>
      <c r="CU1030" s="118">
        <f t="shared" ref="CU1030:CU1093" si="737">(CS1030-CR1030)*1440</f>
        <v>119.99999995110556</v>
      </c>
      <c r="CV1030" s="118">
        <f t="shared" ref="CV1030:CV1093" si="738">(CS1030-CQ1030)*1440</f>
        <v>65436619.999999963</v>
      </c>
      <c r="CW1030" s="119">
        <f t="shared" ref="CW1030:CW1093" si="739">CT1030/CV1030</f>
        <v>0.99999816616445125</v>
      </c>
    </row>
    <row r="1031" spans="1:101" ht="118.5" customHeight="1" x14ac:dyDescent="0.3">
      <c r="A1031" s="104" t="str">
        <f>[4]SayfaKAY!C514</f>
        <v>KAY5+6</v>
      </c>
      <c r="B1031" s="104" t="str">
        <f>[4]SayfaKAY!D514</f>
        <v>3878(7)</v>
      </c>
      <c r="C1031" s="105" t="str">
        <f>[4]SayfaKAY!E514</f>
        <v>MB</v>
      </c>
      <c r="D1031" s="105">
        <f>[4]SayfaKAY!F514</f>
        <v>40201</v>
      </c>
      <c r="E1031" s="106" t="str">
        <f>[4]SayfaKAY!G514</f>
        <v>BOZ-KAY5+6-FF-513</v>
      </c>
      <c r="F1031" s="193">
        <f t="shared" si="700"/>
        <v>45442</v>
      </c>
      <c r="G1031" s="135">
        <f t="shared" si="701"/>
        <v>0.59930555560276844</v>
      </c>
      <c r="H1031" s="235">
        <f>[4]SayfaKAY!H514</f>
        <v>45442.599305555603</v>
      </c>
      <c r="I1031" s="104" t="str">
        <f>[4]SayfaKAY!I514</f>
        <v>Hat/Line</v>
      </c>
      <c r="J1031" s="103" t="str">
        <f>IF([4]SayfaKAY!J514="","",IF([4]SayfaKAY!J514="Müşteri","Notified by Customer","Notified by Bozankaya"))</f>
        <v>Notified by Customer</v>
      </c>
      <c r="K1031" s="103" t="e">
        <f>VLOOKUP([4]SayfaKAY!L514,#REF!,2,FALSE)</f>
        <v>#REF!</v>
      </c>
      <c r="L1031" s="165" t="str">
        <f>[4]SayfaKAY!X514</f>
        <v>KNORR-BREMSE GMBH DİVİSİON IFE AUTO</v>
      </c>
      <c r="M1031" s="107" t="str">
        <f t="shared" si="702"/>
        <v>KAY5+6-BOZ-KAY5+6-FF-513</v>
      </c>
      <c r="N1031" s="105" t="str">
        <f>[4]SayfaKAY!M514</f>
        <v>5 nolu kapı arıza verdi. Kapı izole edildi.</v>
      </c>
      <c r="O1031" s="166" t="str">
        <f>[4]SayfaKAY!P514</f>
        <v>B-Hız veya güç azalması</v>
      </c>
      <c r="P1031" s="166" t="str">
        <f>[4]SayfaKAY!Q514</f>
        <v>B(Servisten çekmeye etki eden arıza)</v>
      </c>
      <c r="Q1031" s="166" t="str">
        <f>[4]SayfaKAY!R514</f>
        <v>N.A(Yaralanma yok)</v>
      </c>
      <c r="R1031" s="132" t="str" cm="1">
        <f t="array" ref="R1031">IF([4]SayfaKAY!U514="","",_xlfn.IFS([4]SayfaKAY!U514="Bozankaya","Bozankaya",[4]SayfaKAY!U514="Müşteri","Customer",[4]SayfaKAY!U514="Tedarikçi","Equipment Supplier"))</f>
        <v>Equipment Supplier</v>
      </c>
      <c r="S1031" s="204" t="str">
        <f>[4]SayfaKAY!N514</f>
        <v>Kapı izolesi kaldırıldı. Kapı birkaç defa açılıp kapatıldı. Olumsuz bir durum görülmedi.</v>
      </c>
      <c r="T1031" s="133" t="str">
        <f>[4]SayfaKAY!AD514</f>
        <v>*Arıza çözülecek</v>
      </c>
      <c r="U1031" s="132" t="str">
        <f>[4]SayfaKAY!W514</f>
        <v>Evet</v>
      </c>
      <c r="V1031" s="108">
        <f>[4]SayfaKAY!AZ514</f>
        <v>2</v>
      </c>
      <c r="W1031" s="136">
        <f t="shared" si="703"/>
        <v>45442</v>
      </c>
      <c r="X1031" s="137" t="str">
        <f t="shared" si="704"/>
        <v>14:30</v>
      </c>
      <c r="Y1031" s="235">
        <f>[4]SayfaKAY!AE514</f>
        <v>45442.604166666701</v>
      </c>
      <c r="Z1031" s="192">
        <f t="shared" si="705"/>
        <v>45442</v>
      </c>
      <c r="AA1031" s="110" t="str">
        <f t="shared" si="706"/>
        <v>15:00</v>
      </c>
      <c r="AB1031" s="182">
        <f>[4]SayfaKAY!BA514</f>
        <v>45442.625</v>
      </c>
      <c r="AC1031" s="257">
        <f t="shared" si="707"/>
        <v>36.999999932013452</v>
      </c>
      <c r="AD1031" s="111">
        <f t="shared" si="708"/>
        <v>45442</v>
      </c>
      <c r="AE1031" s="111" t="str">
        <f t="shared" si="709"/>
        <v>15:00</v>
      </c>
      <c r="AF1031" s="235">
        <f>[4]SayfaKAY!BA514</f>
        <v>45442.625</v>
      </c>
      <c r="AG1031" s="179" t="str">
        <f>[4]SayfaKAY!S514</f>
        <v>(III) Farklı Araçlarda Tekrarlayan Arıza</v>
      </c>
      <c r="AH1031" s="178" t="str">
        <f t="shared" si="710"/>
        <v>Bu Arıza Aracın Servise Verilmesine Engel</v>
      </c>
      <c r="AI1031" s="163" t="str">
        <f>[4]SayfaKAY!AV514</f>
        <v/>
      </c>
      <c r="AJ1031" s="164" t="str">
        <f t="shared" si="711"/>
        <v/>
      </c>
      <c r="AK1031" s="164" t="str">
        <f t="shared" si="712"/>
        <v/>
      </c>
      <c r="AL1031" s="112" t="str">
        <f>[4]SayfaKAY!AX514</f>
        <v/>
      </c>
      <c r="AM1031" s="257" cm="1">
        <f t="array" ref="AM1031">IFERROR(IF(AND(P1031&lt;&gt;"D(Arıza Değil)",AH1031="Bu Arıza Aracın Servise Verilmesine Engel Değil"),
IF(Z1031-F1031&gt;0,(AB1031-Y1031)*24*60,
IF(OR(AND(G1031&gt;$AS$1,G1031&lt;$AT$1),AND(G1031&gt;$AU$1,G1031&lt;$AV$1)),
(AF1031-H1031)*24*60,     BH:BH0)),        AN1031),0)</f>
        <v>36.999999932013452</v>
      </c>
      <c r="AN1031" s="257">
        <f t="shared" si="713"/>
        <v>36.999999932013452</v>
      </c>
      <c r="AO1031" s="174" t="str">
        <f>[4]SayfaKAY!AG514</f>
        <v/>
      </c>
      <c r="AP1031" s="174" t="str">
        <f>[4]SayfaKAY!AI514</f>
        <v>M110-7082</v>
      </c>
      <c r="AQ1031" s="174" t="str">
        <f>[4]SayfaKAY!AQ514</f>
        <v/>
      </c>
      <c r="AR1031" s="174" t="str">
        <f>[4]SayfaKAY!AH514</f>
        <v>PRM’LI ÇİFTLİ KAPI</v>
      </c>
      <c r="AS1031" s="174">
        <f>[4]SayfaKAY!AJ514</f>
        <v>1</v>
      </c>
      <c r="AT1031" s="175" t="str">
        <f>[4]SayfaKAY!AM514</f>
        <v/>
      </c>
      <c r="AU1031" s="176" t="str">
        <f>[4]SayfaKAY!AL514</f>
        <v/>
      </c>
      <c r="AV1031" s="176" t="str">
        <f>[4]SayfaKAY!AP514</f>
        <v/>
      </c>
      <c r="AW1031" s="177" t="str">
        <f>[4]SayfaKAY!AT514</f>
        <v/>
      </c>
      <c r="AX1031" s="194">
        <f t="shared" si="714"/>
        <v>813.99999850429595</v>
      </c>
      <c r="AY1031" s="168"/>
      <c r="AZ1031" s="167"/>
      <c r="BA1031" s="170"/>
      <c r="BB1031" s="171"/>
      <c r="BC1031" s="114"/>
      <c r="BD1031" s="114"/>
      <c r="BE1031" s="114"/>
      <c r="BF1031" s="114"/>
      <c r="BG1031" s="114"/>
      <c r="BH1031" s="114">
        <f>IFERROR(FRACAS!AN517, "Hata Var")</f>
        <v>1467.000000004191</v>
      </c>
      <c r="BI1031" s="114"/>
      <c r="BJ1031" s="114"/>
      <c r="BK1031" s="105" t="str">
        <f>[4]SayfaKAY!AW514</f>
        <v/>
      </c>
      <c r="BL1031" s="105" t="str">
        <f>[4]SayfaKAY!V514</f>
        <v>KNORR-BREMSE GMBH DİVİSİON IFE AUTO</v>
      </c>
      <c r="BM1031" s="114"/>
      <c r="BN1031" s="171" t="str">
        <f t="shared" si="715"/>
        <v>x yok</v>
      </c>
      <c r="BO1031" s="171" t="str">
        <f t="shared" si="716"/>
        <v>aynı gün giderilen arıza</v>
      </c>
      <c r="BP1031" s="171" t="str">
        <f t="shared" si="717"/>
        <v>aynı gün giderilen arıza</v>
      </c>
      <c r="BQ1031" s="226">
        <f t="shared" si="718"/>
        <v>6.9999999809078872</v>
      </c>
      <c r="BR1031" s="226">
        <f t="shared" si="719"/>
        <v>29.999999951105565</v>
      </c>
      <c r="BS1031" s="226">
        <f t="shared" si="720"/>
        <v>36.999999932013452</v>
      </c>
      <c r="BT1031" s="114"/>
      <c r="BU1031" s="242"/>
      <c r="BV1031" s="233">
        <f t="shared" si="721"/>
        <v>8</v>
      </c>
      <c r="BW1031" s="226" t="str">
        <f t="shared" si="722"/>
        <v>Evet, çakışma var</v>
      </c>
      <c r="BX1031" s="229"/>
      <c r="BY1031" s="247">
        <f t="shared" si="723"/>
        <v>4.8611110978526995E-3</v>
      </c>
      <c r="BZ1031" s="247">
        <f t="shared" si="724"/>
        <v>2.0833333299378864E-2</v>
      </c>
      <c r="CA1031" s="247">
        <f t="shared" si="725"/>
        <v>2.5694444397231564E-2</v>
      </c>
      <c r="CB1031" s="213"/>
      <c r="CC1031" s="211"/>
      <c r="CD1031" s="196"/>
      <c r="CE1031" s="213">
        <v>513</v>
      </c>
      <c r="CF1031" s="182">
        <f t="shared" si="726"/>
        <v>45442.599305555603</v>
      </c>
      <c r="CG1031" s="182">
        <f t="shared" si="727"/>
        <v>45442.625</v>
      </c>
      <c r="CH1031" s="196"/>
      <c r="CI1031" s="196"/>
      <c r="CJ1031" s="196"/>
      <c r="CK1031" s="196">
        <f t="shared" si="728"/>
        <v>2.0833333299378864E-2</v>
      </c>
      <c r="CL1031" s="196">
        <f t="shared" si="729"/>
        <v>4.8611110978526995E-3</v>
      </c>
      <c r="CM1031" s="196">
        <f t="shared" si="730"/>
        <v>2.5694444397231564E-2</v>
      </c>
      <c r="CN1031" s="114"/>
      <c r="CO1031" s="115">
        <f t="shared" si="731"/>
        <v>36.999999932013452</v>
      </c>
      <c r="CP1031" s="116">
        <f t="shared" si="732"/>
        <v>1.2499999979627319</v>
      </c>
      <c r="CQ1031" s="117">
        <f t="shared" si="733"/>
        <v>0.59930555560276844</v>
      </c>
      <c r="CR1031" s="117">
        <f t="shared" si="734"/>
        <v>45442.604166666701</v>
      </c>
      <c r="CS1031" s="117">
        <f t="shared" si="735"/>
        <v>45442.625</v>
      </c>
      <c r="CT1031" s="118">
        <f t="shared" si="736"/>
        <v>65436486.999999978</v>
      </c>
      <c r="CU1031" s="118">
        <f t="shared" si="737"/>
        <v>29.999999951105565</v>
      </c>
      <c r="CV1031" s="118">
        <f t="shared" si="738"/>
        <v>65436516.999999933</v>
      </c>
      <c r="CW1031" s="119">
        <f t="shared" si="739"/>
        <v>0.99999954154039161</v>
      </c>
    </row>
    <row r="1032" spans="1:101" ht="118.5" customHeight="1" x14ac:dyDescent="0.3">
      <c r="A1032" s="160" t="str">
        <f>[4]SayfaKAY!C515</f>
        <v>KAY5+6</v>
      </c>
      <c r="B1032" s="104" t="str">
        <f>[4]SayfaKAY!D515</f>
        <v>3881(10)</v>
      </c>
      <c r="C1032" s="105" t="str">
        <f>[4]SayfaKAY!E515</f>
        <v>RB</v>
      </c>
      <c r="D1032" s="105">
        <f>[4]SayfaKAY!F515</f>
        <v>12312</v>
      </c>
      <c r="E1032" s="106" t="str">
        <f>[4]SayfaKAY!G515</f>
        <v>BOZ-KAY5+6-FF-514</v>
      </c>
      <c r="F1032" s="134">
        <f t="shared" si="700"/>
        <v>45442</v>
      </c>
      <c r="G1032" s="135">
        <f t="shared" si="701"/>
        <v>0.52777777780283941</v>
      </c>
      <c r="H1032" s="235">
        <f>[4]SayfaKAY!H515</f>
        <v>45442.527777777803</v>
      </c>
      <c r="I1032" s="104" t="str">
        <f>[4]SayfaKAY!I515</f>
        <v>Hat/Line</v>
      </c>
      <c r="J1032" s="103" t="str">
        <f>IF([4]SayfaKAY!J515="","",IF([4]SayfaKAY!J515="Müşteri","Notified by Customer","Notified by Bozankaya"))</f>
        <v>Notified by Customer</v>
      </c>
      <c r="K1032" s="103" t="e">
        <f>VLOOKUP([4]SayfaKAY!L515,#REF!,2,FALSE)</f>
        <v>#REF!</v>
      </c>
      <c r="L1032" s="165" t="str">
        <f>[4]SayfaKAY!X515</f>
        <v>ELTESAN ELEKTRO MEKANİK SOĞUTMA SAN</v>
      </c>
      <c r="M1032" s="107" t="str">
        <f t="shared" si="702"/>
        <v>KAY5+6-BOZ-KAY5+6-FF-514</v>
      </c>
      <c r="N1032" s="105" t="str">
        <f>[4]SayfaKAY!M515</f>
        <v>Yolcu bölümü klimalar sıcak üflüyor soğuğa geçmiyor.</v>
      </c>
      <c r="O1032" s="166" t="str">
        <f>[4]SayfaKAY!P515</f>
        <v>D-Arıza değil</v>
      </c>
      <c r="P1032" s="166" t="str">
        <f>[4]SayfaKAY!Q515</f>
        <v>B(Servisten çekmeye etki eden arıza)</v>
      </c>
      <c r="Q1032" s="166" t="str">
        <f>[4]SayfaKAY!R515</f>
        <v>N.A(Yaralanma yok)</v>
      </c>
      <c r="R1032" s="132" t="str" cm="1">
        <f t="array" ref="R1032">IF([4]SayfaKAY!U515="","",_xlfn.IFS([4]SayfaKAY!U515="Bozankaya","Bozankaya",[4]SayfaKAY!U515="Müşteri","Customer",[4]SayfaKAY!U515="Tedarikçi","Equipment Supplier"))</f>
        <v>Equipment Supplier</v>
      </c>
      <c r="S1032" s="204" t="str">
        <f>[4]SayfaKAY!N515</f>
        <v>Klimalar kontrol edildi. RB bölümü sıcaklığı 0 derece olarak görüyor. Sigortadan resetlendi. Düzeltildi.</v>
      </c>
      <c r="T1032" s="133" t="str">
        <f>[4]SayfaKAY!AD515</f>
        <v>*Arıza çözülecek</v>
      </c>
      <c r="U1032" s="132" t="str">
        <f>[4]SayfaKAY!W515</f>
        <v>Evet</v>
      </c>
      <c r="V1032" s="108">
        <f>[4]SayfaKAY!AZ515</f>
        <v>2</v>
      </c>
      <c r="W1032" s="136">
        <f t="shared" si="703"/>
        <v>45442</v>
      </c>
      <c r="X1032" s="137" t="str">
        <f t="shared" si="704"/>
        <v>13:00</v>
      </c>
      <c r="Y1032" s="235">
        <f>[4]SayfaKAY!AE515</f>
        <v>45442.541666666701</v>
      </c>
      <c r="Z1032" s="109">
        <f t="shared" si="705"/>
        <v>45442</v>
      </c>
      <c r="AA1032" s="110" t="str">
        <f t="shared" si="706"/>
        <v>14:30</v>
      </c>
      <c r="AB1032" s="182">
        <f>[4]SayfaKAY!BA515</f>
        <v>45442.604166666701</v>
      </c>
      <c r="AC1032" s="257">
        <f t="shared" si="707"/>
        <v>110.00000001280569</v>
      </c>
      <c r="AD1032" s="111">
        <f t="shared" si="708"/>
        <v>45442</v>
      </c>
      <c r="AE1032" s="111" t="str">
        <f t="shared" si="709"/>
        <v>14:30</v>
      </c>
      <c r="AF1032" s="235">
        <f>[4]SayfaKAY!BA515</f>
        <v>45442.604166666701</v>
      </c>
      <c r="AG1032" s="179" t="str">
        <f>[4]SayfaKAY!S515</f>
        <v>(III) Farklı Araçlarda Tekrarlayan Arıza</v>
      </c>
      <c r="AH1032" s="178" t="str">
        <f t="shared" si="710"/>
        <v>Bu Arıza Aracın Servise Verilmesine Engel</v>
      </c>
      <c r="AI1032" s="163" t="str">
        <f>[4]SayfaKAY!AV515</f>
        <v/>
      </c>
      <c r="AJ1032" s="164" t="str">
        <f t="shared" si="711"/>
        <v/>
      </c>
      <c r="AK1032" s="164" t="str">
        <f t="shared" si="712"/>
        <v/>
      </c>
      <c r="AL1032" s="112" t="str">
        <f>[4]SayfaKAY!AX515</f>
        <v/>
      </c>
      <c r="AM1032" s="257" cm="1">
        <f t="array" ref="AM1032">IFERROR(IF(AND(P1032&lt;&gt;"D(Arıza Değil)",AH1032="Bu Arıza Aracın Servise Verilmesine Engel Değil"),
IF(Z1032-F1032&gt;0,(AB1032-Y1032)*24*60,
IF(OR(AND(G1032&gt;$AS$1,G1032&lt;$AT$1),AND(G1032&gt;$AU$1,G1032&lt;$AV$1)),
(AF1032-H1032)*24*60,     BH:BH0)),        AN1032),0)</f>
        <v>110.00000001280569</v>
      </c>
      <c r="AN1032" s="257">
        <f t="shared" si="713"/>
        <v>110.00000001280569</v>
      </c>
      <c r="AO1032" s="174" t="str">
        <f>[4]SayfaKAY!AG515</f>
        <v/>
      </c>
      <c r="AP1032" s="174" t="str">
        <f>[4]SayfaKAY!AI515</f>
        <v>H500-7240</v>
      </c>
      <c r="AQ1032" s="174" t="str">
        <f>[4]SayfaKAY!AQ515</f>
        <v/>
      </c>
      <c r="AR1032" s="174" t="str">
        <f>[4]SayfaKAY!AH515</f>
        <v>KLIMA UNITESİ /Eltesan/Hispacold 41,5 kW</v>
      </c>
      <c r="AS1032" s="174">
        <f>[4]SayfaKAY!AJ515</f>
        <v>1</v>
      </c>
      <c r="AT1032" s="175" t="str">
        <f>[4]SayfaKAY!AM515</f>
        <v/>
      </c>
      <c r="AU1032" s="176" t="str">
        <f>[4]SayfaKAY!AL515</f>
        <v/>
      </c>
      <c r="AV1032" s="176" t="str">
        <f>[4]SayfaKAY!AP515</f>
        <v/>
      </c>
      <c r="AW1032" s="177" t="str">
        <f>[4]SayfaKAY!AT515</f>
        <v/>
      </c>
      <c r="AX1032" s="194">
        <f t="shared" si="714"/>
        <v>2420.0000002817251</v>
      </c>
      <c r="AY1032" s="168"/>
      <c r="AZ1032" s="167"/>
      <c r="BA1032" s="113"/>
      <c r="BB1032" s="171" t="str">
        <f>IF($AQ$1="X", IF(AND(G1032&gt;=$AS$1,G1032&lt;=$AT$1),IF(P1032&lt;&gt;"D(Arıza Değil)",AC1032,0), IF(AND(G1032&gt;=$AU$1,G1032&lt;=$AV$1),IF(P1032&lt;&gt;"D(Arıza Değil)",AC1032,0), "")), "")</f>
        <v/>
      </c>
      <c r="BC1032" s="114"/>
      <c r="BD1032" s="114"/>
      <c r="BE1032" s="114"/>
      <c r="BF1032" s="114"/>
      <c r="BG1032" s="114"/>
      <c r="BH1032" s="114">
        <f>IFERROR(FRACAS!AN518, "Hata Var")</f>
        <v>1472.0000001147855</v>
      </c>
      <c r="BI1032" s="114"/>
      <c r="BJ1032" s="114"/>
      <c r="BK1032" s="105" t="str">
        <f>[4]SayfaKAY!AW515</f>
        <v/>
      </c>
      <c r="BL1032" s="105" t="str">
        <f>[4]SayfaKAY!V515</f>
        <v>ELTESAN ELEKTRO MEKANİK SOĞUTMA SAN</v>
      </c>
      <c r="BM1032" s="114"/>
      <c r="BN1032" s="171" t="str">
        <f t="shared" si="715"/>
        <v>x yok</v>
      </c>
      <c r="BO1032" s="171" t="b">
        <f t="shared" si="716"/>
        <v>0</v>
      </c>
      <c r="BP1032" s="171" t="b">
        <f t="shared" si="717"/>
        <v>0</v>
      </c>
      <c r="BQ1032" s="226">
        <f t="shared" si="718"/>
        <v>20.000000012805685</v>
      </c>
      <c r="BR1032" s="226">
        <f t="shared" si="719"/>
        <v>90</v>
      </c>
      <c r="BS1032" s="226">
        <f t="shared" si="720"/>
        <v>110.00000001280569</v>
      </c>
      <c r="BT1032" s="114"/>
      <c r="BU1032" s="242"/>
      <c r="BV1032" s="233">
        <f t="shared" si="721"/>
        <v>11</v>
      </c>
      <c r="BW1032" s="226" t="str">
        <f t="shared" si="722"/>
        <v>Evet, çakışma var</v>
      </c>
      <c r="BX1032" s="229"/>
      <c r="BY1032" s="247">
        <f t="shared" si="723"/>
        <v>1.3888888897781726E-2</v>
      </c>
      <c r="BZ1032" s="247">
        <f t="shared" si="724"/>
        <v>6.25E-2</v>
      </c>
      <c r="CA1032" s="247">
        <f t="shared" si="725"/>
        <v>7.6388888897781726E-2</v>
      </c>
      <c r="CB1032" s="213"/>
      <c r="CC1032" s="211"/>
      <c r="CD1032" s="196"/>
      <c r="CE1032" s="213">
        <v>514</v>
      </c>
      <c r="CF1032" s="182">
        <f t="shared" si="726"/>
        <v>45442.527777777803</v>
      </c>
      <c r="CG1032" s="182">
        <f t="shared" si="727"/>
        <v>45442.604166666701</v>
      </c>
      <c r="CH1032" s="196"/>
      <c r="CI1032" s="196"/>
      <c r="CJ1032" s="196"/>
      <c r="CK1032" s="196">
        <f t="shared" si="728"/>
        <v>6.25E-2</v>
      </c>
      <c r="CL1032" s="196">
        <f t="shared" si="729"/>
        <v>1.3888888897781726E-2</v>
      </c>
      <c r="CM1032" s="196">
        <f t="shared" si="730"/>
        <v>7.6388888897781726E-2</v>
      </c>
      <c r="CN1032" s="114"/>
      <c r="CO1032" s="115">
        <f t="shared" si="731"/>
        <v>110.00000001280569</v>
      </c>
      <c r="CP1032" s="116">
        <f t="shared" si="732"/>
        <v>3.75</v>
      </c>
      <c r="CQ1032" s="117">
        <f t="shared" si="733"/>
        <v>0.52777777780283941</v>
      </c>
      <c r="CR1032" s="117">
        <f t="shared" si="734"/>
        <v>45442.541666666701</v>
      </c>
      <c r="CS1032" s="117">
        <f t="shared" si="735"/>
        <v>45442.604166666701</v>
      </c>
      <c r="CT1032" s="118">
        <f t="shared" si="736"/>
        <v>65436500.000000015</v>
      </c>
      <c r="CU1032" s="118">
        <f t="shared" si="737"/>
        <v>90</v>
      </c>
      <c r="CV1032" s="118">
        <f t="shared" si="738"/>
        <v>65436590.000000015</v>
      </c>
      <c r="CW1032" s="119">
        <f t="shared" si="739"/>
        <v>0.99999862462270728</v>
      </c>
    </row>
    <row r="1033" spans="1:101" ht="118.5" customHeight="1" x14ac:dyDescent="0.3">
      <c r="A1033" s="104" t="str">
        <f>[4]SayfaKAY!C389</f>
        <v>KAY5+6</v>
      </c>
      <c r="B1033" s="104" t="str">
        <f>[4]SayfaKAY!D389</f>
        <v>3873(2)</v>
      </c>
      <c r="C1033" s="105" t="str">
        <f>[4]SayfaKAY!E389</f>
        <v>RA , RB</v>
      </c>
      <c r="D1033" s="105">
        <f>[4]SayfaKAY!F389</f>
        <v>70013</v>
      </c>
      <c r="E1033" s="106" t="str">
        <f>[4]SayfaKAY!G389</f>
        <v>BOZ-KAY5+6-FF-388</v>
      </c>
      <c r="F1033" s="134">
        <f t="shared" si="700"/>
        <v>45441</v>
      </c>
      <c r="G1033" s="135">
        <f t="shared" si="701"/>
        <v>0.35833333330083406</v>
      </c>
      <c r="H1033" s="235">
        <f>[4]SayfaKAY!H389</f>
        <v>45441.358333333301</v>
      </c>
      <c r="I1033" s="104" t="str">
        <f>[4]SayfaKAY!I389</f>
        <v>Hat/Line</v>
      </c>
      <c r="J1033" s="103" t="str">
        <f>IF([4]SayfaKAY!J389="","",IF([4]SayfaKAY!J389="Müşteri","Notified by Customer","Notified by Bozankaya"))</f>
        <v>Notified by Customer</v>
      </c>
      <c r="K1033" s="103" t="e">
        <f>VLOOKUP([4]SayfaKAY!L389,#REF!,2,FALSE)</f>
        <v>#REF!</v>
      </c>
      <c r="L1033" s="165" t="str">
        <f>[4]SayfaKAY!X389</f>
        <v>ATAK ULAŞIM SAN.TİC.LTD.ŞTİ.</v>
      </c>
      <c r="M1033" s="107" t="str">
        <f t="shared" si="702"/>
        <v>KAY5+6-BOZ-KAY5+6-FF-388</v>
      </c>
      <c r="N1033" s="105" t="str">
        <f>[4]SayfaKAY!M389</f>
        <v>ARAÇTA KAPI ÜSTÜ GÜZERGAHLARI GÖSTEREN EKRAN ÇALIŞMIYOR.</v>
      </c>
      <c r="O1033" s="166" t="str">
        <f>[4]SayfaKAY!P389</f>
        <v>D-Arıza değil</v>
      </c>
      <c r="P1033" s="166" t="str">
        <f>[4]SayfaKAY!Q389</f>
        <v>B(Servisten çekmeye etki eden arıza)</v>
      </c>
      <c r="Q1033" s="166" t="str">
        <f>[4]SayfaKAY!R389</f>
        <v>N.A(Yaralanma yok)</v>
      </c>
      <c r="R1033" s="132" t="str" cm="1">
        <f t="array" ref="R1033">IF([4]SayfaKAY!U389="","",_xlfn.IFS([4]SayfaKAY!U389="Bozankaya","Bozankaya",[4]SayfaKAY!U389="Müşteri","Customer",[4]SayfaKAY!U389="Tedarikçi","Equipment Supplier"))</f>
        <v>Equipment Supplier</v>
      </c>
      <c r="S1033" s="204" t="str">
        <f>[4]SayfaKAY!N389</f>
        <v>KONTROL EDİLDİ SORUN GÖRÜLMEDİ.</v>
      </c>
      <c r="T1033" s="133" t="str">
        <f>[4]SayfaKAY!AD389</f>
        <v>*Arıza çözülecek</v>
      </c>
      <c r="U1033" s="132" t="str">
        <f>[4]SayfaKAY!W389</f>
        <v>Evet</v>
      </c>
      <c r="V1033" s="108">
        <f>[4]SayfaKAY!AZ389</f>
        <v>1</v>
      </c>
      <c r="W1033" s="136">
        <f t="shared" si="703"/>
        <v>45441</v>
      </c>
      <c r="X1033" s="137" t="str">
        <f t="shared" si="704"/>
        <v>10:00</v>
      </c>
      <c r="Y1033" s="235">
        <f>[4]SayfaKAY!AE389</f>
        <v>45441.416666666701</v>
      </c>
      <c r="Z1033" s="109">
        <f t="shared" si="705"/>
        <v>45441</v>
      </c>
      <c r="AA1033" s="110" t="str">
        <f t="shared" si="706"/>
        <v>10:30</v>
      </c>
      <c r="AB1033" s="182">
        <f>[4]SayfaKAY!BA389</f>
        <v>45441.4375</v>
      </c>
      <c r="AC1033" s="257">
        <f t="shared" si="707"/>
        <v>114.00000004679896</v>
      </c>
      <c r="AD1033" s="111">
        <f t="shared" si="708"/>
        <v>45441</v>
      </c>
      <c r="AE1033" s="111" t="str">
        <f t="shared" si="709"/>
        <v>10:30</v>
      </c>
      <c r="AF1033" s="235">
        <f>[4]SayfaKAY!BA389</f>
        <v>45441.4375</v>
      </c>
      <c r="AG1033" s="179" t="str">
        <f>[4]SayfaKAY!S389</f>
        <v>(III) Farklı Araçlarda Tekrarlayan Arıza</v>
      </c>
      <c r="AH1033" s="178" t="str">
        <f t="shared" si="710"/>
        <v>Bu Arıza Aracın Servise Verilmesine Engel</v>
      </c>
      <c r="AI1033" s="163" t="str">
        <f>[4]SayfaKAY!AV389</f>
        <v/>
      </c>
      <c r="AJ1033" s="164" t="str">
        <f t="shared" si="711"/>
        <v/>
      </c>
      <c r="AK1033" s="164" t="str">
        <f t="shared" si="712"/>
        <v/>
      </c>
      <c r="AL1033" s="112" t="str">
        <f>[4]SayfaKAY!AX389</f>
        <v/>
      </c>
      <c r="AM1033" s="257" cm="1">
        <f t="array" ref="AM1033">IFERROR(IF(AND(P1033&lt;&gt;"D(Arıza Değil)",AH1033="Bu Arıza Aracın Servise Verilmesine Engel Değil"),
IF(Z1033-F1033&gt;0,(AB1033-Y1033)*24*60,
IF(OR(AND(G1033&gt;$AS$1,G1033&lt;$AT$1),AND(G1033&gt;$AU$1,G1033&lt;$AV$1)),
(AF1033-H1033)*24*60,     BH:BH0)),        AN1033),0)</f>
        <v>114.00000004679896</v>
      </c>
      <c r="AN1033" s="257">
        <f t="shared" si="713"/>
        <v>114.00000004679896</v>
      </c>
      <c r="AO1033" s="174" t="str">
        <f>[4]SayfaKAY!AG389</f>
        <v>Atak</v>
      </c>
      <c r="AP1033" s="174" t="str">
        <f>[4]SayfaKAY!AI389</f>
        <v>E410-7003</v>
      </c>
      <c r="AQ1033" s="174" t="str">
        <f>[4]SayfaKAY!AQ389</f>
        <v/>
      </c>
      <c r="AR1033" s="174" t="str">
        <f>[4]SayfaKAY!AH389</f>
        <v>STRETCH LCD EKRAN</v>
      </c>
      <c r="AS1033" s="174">
        <f>[4]SayfaKAY!AJ389</f>
        <v>2</v>
      </c>
      <c r="AT1033" s="175" t="str">
        <f>[4]SayfaKAY!AM389</f>
        <v/>
      </c>
      <c r="AU1033" s="176" t="str">
        <f>[4]SayfaKAY!AL389</f>
        <v/>
      </c>
      <c r="AV1033" s="176" t="str">
        <f>[4]SayfaKAY!AP389</f>
        <v/>
      </c>
      <c r="AW1033" s="177" t="str">
        <f>[4]SayfaKAY!AT389</f>
        <v/>
      </c>
      <c r="AX1033" s="194">
        <f t="shared" si="714"/>
        <v>1254.0000005147886</v>
      </c>
      <c r="AY1033" s="168"/>
      <c r="AZ1033" s="167"/>
      <c r="BA1033" s="170"/>
      <c r="BB1033" s="171" t="str">
        <f>IF($AQ$1="X", IF(AND(G1033&gt;=$AS$1,G1033&lt;=$AT$1),IF(P1033&lt;&gt;"D(Arıza Değil)",AC1033,0), IF(AND(G1033&gt;=$AU$1,G1033&lt;=$AV$1),IF(P1033&lt;&gt;"D(Arıza Değil)",AC1033,0), "")), "")</f>
        <v/>
      </c>
      <c r="BC1033" s="114"/>
      <c r="BD1033" s="114"/>
      <c r="BE1033" s="114"/>
      <c r="BF1033" s="114"/>
      <c r="BG1033" s="114"/>
      <c r="BH1033" s="114" t="str">
        <f>IFERROR(FRACAS!AN392, "Hata Var")</f>
        <v/>
      </c>
      <c r="BI1033" s="114"/>
      <c r="BJ1033" s="114"/>
      <c r="BK1033" s="105" t="str">
        <f>[4]SayfaKAY!AW389</f>
        <v/>
      </c>
      <c r="BL1033" s="105" t="str">
        <f>[4]SayfaKAY!V389</f>
        <v>ATAK ULAŞIM SAN.TİC.LTD.ŞTİ.</v>
      </c>
      <c r="BM1033" s="114"/>
      <c r="BN1033" s="171" t="str">
        <f t="shared" si="715"/>
        <v>x yok</v>
      </c>
      <c r="BO1033" s="171" t="str">
        <f t="shared" si="716"/>
        <v>aynı gün giderilen arıza</v>
      </c>
      <c r="BP1033" s="171" t="str">
        <f t="shared" si="717"/>
        <v>aynı gün giderilen arıza</v>
      </c>
      <c r="BQ1033" s="226">
        <f t="shared" si="718"/>
        <v>84.000000095693395</v>
      </c>
      <c r="BR1033" s="226">
        <f t="shared" si="719"/>
        <v>29.999999951105565</v>
      </c>
      <c r="BS1033" s="226">
        <f t="shared" si="720"/>
        <v>114.00000004679896</v>
      </c>
      <c r="BT1033" s="114"/>
      <c r="BU1033" s="242"/>
      <c r="BV1033" s="233">
        <f t="shared" si="721"/>
        <v>8</v>
      </c>
      <c r="BW1033" s="226" t="str">
        <f t="shared" si="722"/>
        <v>Evet, çakışma var</v>
      </c>
      <c r="BX1033" s="229"/>
      <c r="BY1033" s="247">
        <f t="shared" si="723"/>
        <v>5.833333339978708E-2</v>
      </c>
      <c r="BZ1033" s="247">
        <f t="shared" si="724"/>
        <v>2.0833333299378864E-2</v>
      </c>
      <c r="CA1033" s="247">
        <f t="shared" si="725"/>
        <v>7.9166666699165944E-2</v>
      </c>
      <c r="CB1033" s="213"/>
      <c r="CC1033" s="211"/>
      <c r="CD1033" s="196"/>
      <c r="CE1033" s="213">
        <v>388</v>
      </c>
      <c r="CF1033" s="182">
        <f t="shared" si="726"/>
        <v>45441.358333333301</v>
      </c>
      <c r="CG1033" s="182">
        <f t="shared" si="727"/>
        <v>45441.4375</v>
      </c>
      <c r="CH1033" s="196"/>
      <c r="CI1033" s="196"/>
      <c r="CJ1033" s="196"/>
      <c r="CK1033" s="196">
        <f t="shared" si="728"/>
        <v>2.0833333299378864E-2</v>
      </c>
      <c r="CL1033" s="196">
        <f t="shared" si="729"/>
        <v>5.833333339978708E-2</v>
      </c>
      <c r="CM1033" s="196">
        <f t="shared" si="730"/>
        <v>7.9166666699165944E-2</v>
      </c>
      <c r="CN1033" s="114"/>
      <c r="CO1033" s="115">
        <f t="shared" si="731"/>
        <v>114.00000004679896</v>
      </c>
      <c r="CP1033" s="116">
        <f t="shared" si="732"/>
        <v>1.2499999979627319</v>
      </c>
      <c r="CQ1033" s="117">
        <f t="shared" si="733"/>
        <v>0.35833333330083406</v>
      </c>
      <c r="CR1033" s="117">
        <f t="shared" si="734"/>
        <v>45441.416666666701</v>
      </c>
      <c r="CS1033" s="117">
        <f t="shared" si="735"/>
        <v>45441.4375</v>
      </c>
      <c r="CT1033" s="118">
        <f t="shared" si="736"/>
        <v>65435124.000000097</v>
      </c>
      <c r="CU1033" s="118">
        <f t="shared" si="737"/>
        <v>29.999999951105565</v>
      </c>
      <c r="CV1033" s="118">
        <f t="shared" si="738"/>
        <v>65435154.000000045</v>
      </c>
      <c r="CW1033" s="119">
        <f t="shared" si="739"/>
        <v>0.99999954153084214</v>
      </c>
    </row>
    <row r="1034" spans="1:101" ht="118.5" customHeight="1" x14ac:dyDescent="0.3">
      <c r="A1034" s="160" t="str">
        <f>[4]SayfaKAY!C497</f>
        <v>KAY5+6</v>
      </c>
      <c r="B1034" s="104" t="str">
        <f>[4]SayfaKAY!D497</f>
        <v>3881(10)</v>
      </c>
      <c r="C1034" s="105" t="str">
        <f>[4]SayfaKAY!E497</f>
        <v>MA , MB , RA , RB , P</v>
      </c>
      <c r="D1034" s="105">
        <f>[4]SayfaKAY!F497</f>
        <v>13226</v>
      </c>
      <c r="E1034" s="106" t="str">
        <f>[4]SayfaKAY!G497</f>
        <v>BOZ-KAY5+6-FF-496</v>
      </c>
      <c r="F1034" s="134">
        <f t="shared" si="700"/>
        <v>45441</v>
      </c>
      <c r="G1034" s="135">
        <f t="shared" si="701"/>
        <v>0.3701388889021473</v>
      </c>
      <c r="H1034" s="235">
        <f>[4]SayfaKAY!H497</f>
        <v>45441.370138888902</v>
      </c>
      <c r="I1034" s="104" t="str">
        <f>[4]SayfaKAY!I497</f>
        <v>Hat/Line</v>
      </c>
      <c r="J1034" s="103" t="str">
        <f>IF([4]SayfaKAY!J497="","",IF([4]SayfaKAY!J497="Müşteri","Notified by Customer","Notified by Bozankaya"))</f>
        <v>Notified by Customer</v>
      </c>
      <c r="K1034" s="103" t="e">
        <f>VLOOKUP([4]SayfaKAY!L497,#REF!,2,FALSE)</f>
        <v>#REF!</v>
      </c>
      <c r="L1034" s="165" t="str">
        <f>[4]SayfaKAY!X497</f>
        <v>ATAK ULAŞIM SAN.TİC.LTD.ŞTİ.</v>
      </c>
      <c r="M1034" s="107" t="str">
        <f t="shared" si="702"/>
        <v>KAY5+6-BOZ-KAY5+6-FF-496</v>
      </c>
      <c r="N1034" s="105" t="str">
        <f>[4]SayfaKAY!M497</f>
        <v>Kapı üstü güzergahlar çalışmıyor.</v>
      </c>
      <c r="O1034" s="166" t="str">
        <f>[4]SayfaKAY!P497</f>
        <v>D-Arıza değil</v>
      </c>
      <c r="P1034" s="166" t="str">
        <f>[4]SayfaKAY!Q497</f>
        <v>B(Servisten çekmeye etki eden arıza)</v>
      </c>
      <c r="Q1034" s="166" t="str">
        <f>[4]SayfaKAY!R497</f>
        <v>N.A(Yaralanma yok)</v>
      </c>
      <c r="R1034" s="132" t="str" cm="1">
        <f t="array" ref="R1034">IF([4]SayfaKAY!U497="","",_xlfn.IFS([4]SayfaKAY!U497="Bozankaya","Bozankaya",[4]SayfaKAY!U497="Müşteri","Customer",[4]SayfaKAY!U497="Tedarikçi","Equipment Supplier"))</f>
        <v>Equipment Supplier</v>
      </c>
      <c r="S1034" s="204" t="str">
        <f>[4]SayfaKAY!N497</f>
        <v>Araç resetlendi. Kapı üstü ekranlar çalışıyor.</v>
      </c>
      <c r="T1034" s="133" t="str">
        <f>[4]SayfaKAY!AD497</f>
        <v>*Arıza çözülecek</v>
      </c>
      <c r="U1034" s="132" t="str">
        <f>[4]SayfaKAY!W497</f>
        <v>Evet</v>
      </c>
      <c r="V1034" s="108">
        <f>[4]SayfaKAY!AZ497</f>
        <v>1</v>
      </c>
      <c r="W1034" s="136">
        <f t="shared" si="703"/>
        <v>45441</v>
      </c>
      <c r="X1034" s="137" t="str">
        <f t="shared" si="704"/>
        <v>10:00</v>
      </c>
      <c r="Y1034" s="235">
        <f>[4]SayfaKAY!AE497</f>
        <v>45441.416666666701</v>
      </c>
      <c r="Z1034" s="109">
        <f t="shared" si="705"/>
        <v>45441</v>
      </c>
      <c r="AA1034" s="110" t="str">
        <f t="shared" si="706"/>
        <v>10:30</v>
      </c>
      <c r="AB1034" s="182">
        <f>[4]SayfaKAY!BA497</f>
        <v>45441.4375</v>
      </c>
      <c r="AC1034" s="257">
        <f t="shared" si="707"/>
        <v>96.999999980907887</v>
      </c>
      <c r="AD1034" s="111">
        <f t="shared" si="708"/>
        <v>45441</v>
      </c>
      <c r="AE1034" s="111" t="str">
        <f t="shared" si="709"/>
        <v>10:30</v>
      </c>
      <c r="AF1034" s="235">
        <f>[4]SayfaKAY!BA497</f>
        <v>45441.4375</v>
      </c>
      <c r="AG1034" s="179" t="str">
        <f>[4]SayfaKAY!S497</f>
        <v>(III) Farklı Araçlarda Tekrarlayan Arıza</v>
      </c>
      <c r="AH1034" s="178" t="str">
        <f t="shared" si="710"/>
        <v>Bu Arıza Aracın Servise Verilmesine Engel</v>
      </c>
      <c r="AI1034" s="163" t="str">
        <f>[4]SayfaKAY!AV497</f>
        <v/>
      </c>
      <c r="AJ1034" s="164" t="str">
        <f t="shared" si="711"/>
        <v/>
      </c>
      <c r="AK1034" s="164" t="str">
        <f t="shared" si="712"/>
        <v/>
      </c>
      <c r="AL1034" s="112" t="str">
        <f>[4]SayfaKAY!AX497</f>
        <v/>
      </c>
      <c r="AM1034" s="257" cm="1">
        <f t="array" ref="AM1034">IFERROR(IF(AND(P1034&lt;&gt;"D(Arıza Değil)",AH1034="Bu Arıza Aracın Servise Verilmesine Engel Değil"),
IF(Z1034-F1034&gt;0,(AB1034-Y1034)*24*60,
IF(OR(AND(G1034&gt;$AS$1,G1034&lt;$AT$1),AND(G1034&gt;$AU$1,G1034&lt;$AV$1)),
(AF1034-H1034)*24*60,     BH:BH0)),        AN1034),0)</f>
        <v>96.999999980907887</v>
      </c>
      <c r="AN1034" s="257">
        <f t="shared" si="713"/>
        <v>96.999999980907887</v>
      </c>
      <c r="AO1034" s="174" t="str">
        <f>[4]SayfaKAY!AG497</f>
        <v/>
      </c>
      <c r="AP1034" s="174" t="str">
        <f>[4]SayfaKAY!AI497</f>
        <v>E410-7003</v>
      </c>
      <c r="AQ1034" s="174" t="str">
        <f>[4]SayfaKAY!AQ497</f>
        <v/>
      </c>
      <c r="AR1034" s="174" t="str">
        <f>[4]SayfaKAY!AH497</f>
        <v>STRETCH LCD EKRAN</v>
      </c>
      <c r="AS1034" s="174">
        <f>[4]SayfaKAY!AJ497</f>
        <v>12</v>
      </c>
      <c r="AT1034" s="175" t="str">
        <f>[4]SayfaKAY!AM497</f>
        <v/>
      </c>
      <c r="AU1034" s="176" t="str">
        <f>[4]SayfaKAY!AL497</f>
        <v/>
      </c>
      <c r="AV1034" s="176" t="str">
        <f>[4]SayfaKAY!AP497</f>
        <v/>
      </c>
      <c r="AW1034" s="177" t="str">
        <f>[4]SayfaKAY!AT497</f>
        <v/>
      </c>
      <c r="AX1034" s="194">
        <f t="shared" si="714"/>
        <v>1066.9999997899868</v>
      </c>
      <c r="AY1034" s="168"/>
      <c r="AZ1034" s="167"/>
      <c r="BA1034" s="113"/>
      <c r="BB1034" s="171" t="str">
        <f>IF($AQ$1="X", IF(AND(G1034&gt;=$AS$1,G1034&lt;=$AT$1),IF(P1034&lt;&gt;"D(Arıza Değil)",AC1034,0), IF(AND(G1034&gt;=$AU$1,G1034&lt;=$AV$1),IF(P1034&lt;&gt;"D(Arıza Değil)",AC1034,0), "")), "")</f>
        <v/>
      </c>
      <c r="BC1034" s="114"/>
      <c r="BD1034" s="114"/>
      <c r="BE1034" s="114"/>
      <c r="BF1034" s="114"/>
      <c r="BG1034" s="114"/>
      <c r="BH1034" s="114">
        <f>IFERROR(FRACAS!AN500, "Hata Var")</f>
        <v>46.499999900115654</v>
      </c>
      <c r="BI1034" s="114"/>
      <c r="BJ1034" s="114"/>
      <c r="BK1034" s="105" t="str">
        <f>[4]SayfaKAY!AW497</f>
        <v/>
      </c>
      <c r="BL1034" s="105" t="str">
        <f>[4]SayfaKAY!V497</f>
        <v>ATAK ULAŞIM SAN.TİC.LTD.ŞTİ.</v>
      </c>
      <c r="BM1034" s="114"/>
      <c r="BN1034" s="171" t="str">
        <f t="shared" si="715"/>
        <v>x yok</v>
      </c>
      <c r="BO1034" s="171" t="str">
        <f t="shared" si="716"/>
        <v>aynı gün giderilen arıza</v>
      </c>
      <c r="BP1034" s="171" t="str">
        <f t="shared" si="717"/>
        <v>aynı gün giderilen arıza</v>
      </c>
      <c r="BQ1034" s="226">
        <f t="shared" si="718"/>
        <v>67.000000029802322</v>
      </c>
      <c r="BR1034" s="226">
        <f t="shared" si="719"/>
        <v>29.999999951105565</v>
      </c>
      <c r="BS1034" s="226">
        <f t="shared" si="720"/>
        <v>96.999999980907887</v>
      </c>
      <c r="BT1034" s="114"/>
      <c r="BU1034" s="242"/>
      <c r="BV1034" s="233">
        <f t="shared" si="721"/>
        <v>10</v>
      </c>
      <c r="BW1034" s="226" t="str">
        <f t="shared" si="722"/>
        <v>Evet, çakışma var</v>
      </c>
      <c r="BX1034" s="229"/>
      <c r="BY1034" s="247">
        <f t="shared" si="723"/>
        <v>4.6527777798473835E-2</v>
      </c>
      <c r="BZ1034" s="247">
        <f t="shared" si="724"/>
        <v>2.0833333299378864E-2</v>
      </c>
      <c r="CA1034" s="247">
        <f t="shared" si="725"/>
        <v>6.7361111097852699E-2</v>
      </c>
      <c r="CB1034" s="213"/>
      <c r="CC1034" s="211"/>
      <c r="CD1034" s="196"/>
      <c r="CE1034" s="213">
        <v>496</v>
      </c>
      <c r="CF1034" s="182">
        <f t="shared" si="726"/>
        <v>45441.370138888902</v>
      </c>
      <c r="CG1034" s="182">
        <f t="shared" si="727"/>
        <v>45441.4375</v>
      </c>
      <c r="CH1034" s="196"/>
      <c r="CI1034" s="196"/>
      <c r="CJ1034" s="196"/>
      <c r="CK1034" s="196">
        <f t="shared" si="728"/>
        <v>2.0833333299378864E-2</v>
      </c>
      <c r="CL1034" s="196">
        <f t="shared" si="729"/>
        <v>4.6527777798473835E-2</v>
      </c>
      <c r="CM1034" s="196">
        <f t="shared" si="730"/>
        <v>6.7361111097852699E-2</v>
      </c>
      <c r="CN1034" s="114"/>
      <c r="CO1034" s="115">
        <f t="shared" si="731"/>
        <v>96.999999980907887</v>
      </c>
      <c r="CP1034" s="116">
        <f t="shared" si="732"/>
        <v>1.2499999979627319</v>
      </c>
      <c r="CQ1034" s="117">
        <f t="shared" si="733"/>
        <v>0.3701388889021473</v>
      </c>
      <c r="CR1034" s="117">
        <f t="shared" si="734"/>
        <v>45441.416666666701</v>
      </c>
      <c r="CS1034" s="117">
        <f t="shared" si="735"/>
        <v>45441.4375</v>
      </c>
      <c r="CT1034" s="118">
        <f t="shared" si="736"/>
        <v>65435107.00000003</v>
      </c>
      <c r="CU1034" s="118">
        <f t="shared" si="737"/>
        <v>29.999999951105565</v>
      </c>
      <c r="CV1034" s="118">
        <f t="shared" si="738"/>
        <v>65435136.999999978</v>
      </c>
      <c r="CW1034" s="119">
        <f t="shared" si="739"/>
        <v>0.99999954153072301</v>
      </c>
    </row>
    <row r="1035" spans="1:101" ht="118.5" customHeight="1" x14ac:dyDescent="0.3">
      <c r="A1035" s="104" t="str">
        <f>[4]SayfaKAY!C202</f>
        <v>KAY5+6</v>
      </c>
      <c r="B1035" s="104" t="str">
        <f>[4]SayfaKAY!D202</f>
        <v>3880(9)</v>
      </c>
      <c r="C1035" s="105" t="str">
        <f>[4]SayfaKAY!E202</f>
        <v>MA</v>
      </c>
      <c r="D1035" s="105">
        <f>[4]SayfaKAY!F202</f>
        <v>18028</v>
      </c>
      <c r="E1035" s="106" t="str">
        <f>[4]SayfaKAY!G202</f>
        <v>BOZ-KAY5+6-FF-201</v>
      </c>
      <c r="F1035" s="193">
        <f t="shared" si="700"/>
        <v>45439</v>
      </c>
      <c r="G1035" s="135">
        <f t="shared" si="701"/>
        <v>0.50902777779992903</v>
      </c>
      <c r="H1035" s="235">
        <f>[4]SayfaKAY!H202</f>
        <v>45439.5090277778</v>
      </c>
      <c r="I1035" s="104" t="str">
        <f>[4]SayfaKAY!I202</f>
        <v>Hat/Line</v>
      </c>
      <c r="J1035" s="103" t="str">
        <f>IF([4]SayfaKAY!J202="","",IF([4]SayfaKAY!J202="Müşteri","Notified by Customer","Notified by Bozankaya"))</f>
        <v>Notified by Customer</v>
      </c>
      <c r="K1035" s="103" t="e">
        <f>VLOOKUP([4]SayfaKAY!L202,#REF!,2,FALSE)</f>
        <v>#REF!</v>
      </c>
      <c r="L1035" s="165" t="str">
        <f>[4]SayfaKAY!X202</f>
        <v>GK SAVUNMA MAKİNE SANAYİ TİC.LTD.ŞT</v>
      </c>
      <c r="M1035" s="107" t="str">
        <f t="shared" si="702"/>
        <v>KAY5+6-BOZ-KAY5+6-FF-201</v>
      </c>
      <c r="N1035" s="105" t="str">
        <f>[4]SayfaKAY!M202</f>
        <v>BOJİ ENGELLEYİCİ KÜREK ÇIKMIŞ YERE SÜRTÜYOR</v>
      </c>
      <c r="O1035" s="166" t="str">
        <f>[4]SayfaKAY!P202</f>
        <v>A-Sürüşü engeller</v>
      </c>
      <c r="P1035" s="166" t="str">
        <f>[4]SayfaKAY!Q202</f>
        <v>A(Hareket etmeyi engelleyen arıza)</v>
      </c>
      <c r="Q1035" s="166" t="str">
        <f>[4]SayfaKAY!R202</f>
        <v>N.A(Yaralanma yok)</v>
      </c>
      <c r="R1035" s="132" t="str" cm="1">
        <f t="array" ref="R1035">IF([4]SayfaKAY!U202="","",_xlfn.IFS([4]SayfaKAY!U202="Bozankaya","Bozankaya",[4]SayfaKAY!U202="Müşteri","Customer",[4]SayfaKAY!U202="Tedarikçi","Equipment Supplier"))</f>
        <v>Bozankaya</v>
      </c>
      <c r="S1035" s="204" t="str">
        <f>[4]SayfaKAY!N202</f>
        <v>CİVATALARI GEVŞEKTİ SIKILDI SORUN GİDERİLDİ</v>
      </c>
      <c r="T1035" s="133" t="str">
        <f>[4]SayfaKAY!AD202</f>
        <v>*Ekipman tamir edilecek</v>
      </c>
      <c r="U1035" s="132" t="str">
        <f>[4]SayfaKAY!W202</f>
        <v>Evet</v>
      </c>
      <c r="V1035" s="108">
        <f>[4]SayfaKAY!AZ202</f>
        <v>1</v>
      </c>
      <c r="W1035" s="136">
        <f t="shared" si="703"/>
        <v>45439</v>
      </c>
      <c r="X1035" s="137" t="str">
        <f t="shared" si="704"/>
        <v>13:00</v>
      </c>
      <c r="Y1035" s="235">
        <f>[4]SayfaKAY!AE202</f>
        <v>45439.541666666701</v>
      </c>
      <c r="Z1035" s="192">
        <f t="shared" si="705"/>
        <v>45439</v>
      </c>
      <c r="AA1035" s="110" t="str">
        <f t="shared" si="706"/>
        <v>14:30</v>
      </c>
      <c r="AB1035" s="182">
        <f>[4]SayfaKAY!BA202</f>
        <v>45439.604166666701</v>
      </c>
      <c r="AC1035" s="257">
        <f t="shared" si="707"/>
        <v>137.00000001699664</v>
      </c>
      <c r="AD1035" s="111">
        <f t="shared" si="708"/>
        <v>45439</v>
      </c>
      <c r="AE1035" s="111" t="str">
        <f t="shared" si="709"/>
        <v>14:30</v>
      </c>
      <c r="AF1035" s="235">
        <f>[4]SayfaKAY!BA202</f>
        <v>45439.604166666701</v>
      </c>
      <c r="AG1035" s="179" t="str">
        <f>[4]SayfaKAY!S202</f>
        <v>(I) İlk Defa Karşılaşılan Arıza</v>
      </c>
      <c r="AH1035" s="178" t="str">
        <f t="shared" si="710"/>
        <v>Bu Arıza Aracın Servise Verilmesine Engel</v>
      </c>
      <c r="AI1035" s="163" t="str">
        <f>[4]SayfaKAY!AV202</f>
        <v/>
      </c>
      <c r="AJ1035" s="164" t="str">
        <f t="shared" si="711"/>
        <v/>
      </c>
      <c r="AK1035" s="164" t="str">
        <f t="shared" si="712"/>
        <v/>
      </c>
      <c r="AL1035" s="112" t="str">
        <f>[4]SayfaKAY!AX202</f>
        <v/>
      </c>
      <c r="AM1035" s="257" cm="1">
        <f t="array" ref="AM1035">IFERROR(IF(AND(P1035&lt;&gt;"D(Arıza Değil)",AH1035="Bu Arıza Aracın Servise Verilmesine Engel Değil"),
IF(Z1035-F1035&gt;0,(AB1035-Y1035)*24*60,
IF(OR(AND(G1035&gt;$AS$1,G1035&lt;$AT$1),AND(G1035&gt;$AU$1,G1035&lt;$AV$1)),
(AF1035-H1035)*24*60,     BH:BH0)),        AN1035),0)</f>
        <v>137.00000001699664</v>
      </c>
      <c r="AN1035" s="257">
        <f t="shared" si="713"/>
        <v>137.00000001699664</v>
      </c>
      <c r="AO1035" s="174" t="str">
        <f>[4]SayfaKAY!AG202</f>
        <v>Bozankaya</v>
      </c>
      <c r="AP1035" s="174" t="str">
        <f>[4]SayfaKAY!AI202</f>
        <v>T130-7115</v>
      </c>
      <c r="AQ1035" s="174" t="str">
        <f>[4]SayfaKAY!AQ202</f>
        <v/>
      </c>
      <c r="AR1035" s="174" t="str">
        <f>[4]SayfaKAY!AH202</f>
        <v>BAGLANTI PLAKASI</v>
      </c>
      <c r="AS1035" s="174">
        <f>[4]SayfaKAY!AJ202</f>
        <v>1</v>
      </c>
      <c r="AT1035" s="175" t="str">
        <f>[4]SayfaKAY!AM202</f>
        <v/>
      </c>
      <c r="AU1035" s="176" t="str">
        <f>[4]SayfaKAY!AL202</f>
        <v/>
      </c>
      <c r="AV1035" s="176" t="str">
        <f>[4]SayfaKAY!AP202</f>
        <v/>
      </c>
      <c r="AW1035" s="177" t="str">
        <f>[4]SayfaKAY!AT202</f>
        <v/>
      </c>
      <c r="AX1035" s="194">
        <f t="shared" si="714"/>
        <v>1507.000000186963</v>
      </c>
      <c r="AY1035" s="168"/>
      <c r="AZ1035" s="167"/>
      <c r="BA1035" s="170"/>
      <c r="BB1035" s="171"/>
      <c r="BC1035" s="114"/>
      <c r="BD1035" s="114"/>
      <c r="BE1035" s="114"/>
      <c r="BF1035" s="114"/>
      <c r="BG1035" s="114"/>
      <c r="BH1035" s="114" t="str">
        <f>IFERROR(FRACAS!AN205, "Hata Var")</f>
        <v/>
      </c>
      <c r="BI1035" s="114"/>
      <c r="BJ1035" s="114"/>
      <c r="BK1035" s="105" t="str">
        <f>[4]SayfaKAY!AW202</f>
        <v/>
      </c>
      <c r="BL1035" s="105" t="str">
        <f>[4]SayfaKAY!V202</f>
        <v>Üretim</v>
      </c>
      <c r="BM1035" s="114"/>
      <c r="BN1035" s="171" t="str">
        <f t="shared" si="715"/>
        <v>x yok</v>
      </c>
      <c r="BO1035" s="171" t="b">
        <f t="shared" si="716"/>
        <v>0</v>
      </c>
      <c r="BP1035" s="171" t="b">
        <f t="shared" si="717"/>
        <v>0</v>
      </c>
      <c r="BQ1035" s="226">
        <f t="shared" si="718"/>
        <v>47.000000016996637</v>
      </c>
      <c r="BR1035" s="226">
        <f t="shared" si="719"/>
        <v>90</v>
      </c>
      <c r="BS1035" s="226">
        <f t="shared" si="720"/>
        <v>137.00000001699664</v>
      </c>
      <c r="BT1035" s="114"/>
      <c r="BU1035" s="242"/>
      <c r="BV1035" s="233">
        <f t="shared" si="721"/>
        <v>8</v>
      </c>
      <c r="BW1035" s="226" t="str">
        <f t="shared" si="722"/>
        <v>Evet, çakışma var</v>
      </c>
      <c r="BX1035" s="229"/>
      <c r="BY1035" s="247">
        <f t="shared" si="723"/>
        <v>3.2638888900692109E-2</v>
      </c>
      <c r="BZ1035" s="247">
        <f t="shared" si="724"/>
        <v>6.25E-2</v>
      </c>
      <c r="CA1035" s="247">
        <f t="shared" si="725"/>
        <v>9.5138888900692109E-2</v>
      </c>
      <c r="CB1035" s="213"/>
      <c r="CC1035" s="211"/>
      <c r="CD1035" s="196"/>
      <c r="CE1035" s="213">
        <v>201</v>
      </c>
      <c r="CF1035" s="182">
        <f t="shared" si="726"/>
        <v>45439.5090277778</v>
      </c>
      <c r="CG1035" s="182">
        <f t="shared" si="727"/>
        <v>45439.604166666701</v>
      </c>
      <c r="CH1035" s="196"/>
      <c r="CI1035" s="196"/>
      <c r="CJ1035" s="196"/>
      <c r="CK1035" s="196">
        <f t="shared" si="728"/>
        <v>6.25E-2</v>
      </c>
      <c r="CL1035" s="196">
        <f t="shared" si="729"/>
        <v>3.2638888900692109E-2</v>
      </c>
      <c r="CM1035" s="196">
        <f t="shared" si="730"/>
        <v>9.5138888900692109E-2</v>
      </c>
      <c r="CN1035" s="114"/>
      <c r="CO1035" s="115">
        <f t="shared" si="731"/>
        <v>137.00000001699664</v>
      </c>
      <c r="CP1035" s="116">
        <f t="shared" si="732"/>
        <v>3.75</v>
      </c>
      <c r="CQ1035" s="117">
        <f t="shared" si="733"/>
        <v>0.50902777779992903</v>
      </c>
      <c r="CR1035" s="117">
        <f t="shared" si="734"/>
        <v>45439.541666666701</v>
      </c>
      <c r="CS1035" s="117">
        <f t="shared" si="735"/>
        <v>45439.604166666701</v>
      </c>
      <c r="CT1035" s="118">
        <f t="shared" si="736"/>
        <v>65432207.000000015</v>
      </c>
      <c r="CU1035" s="118">
        <f t="shared" si="737"/>
        <v>90</v>
      </c>
      <c r="CV1035" s="118">
        <f t="shared" si="738"/>
        <v>65432297.000000015</v>
      </c>
      <c r="CW1035" s="119">
        <f t="shared" si="739"/>
        <v>0.99999862453246902</v>
      </c>
    </row>
    <row r="1036" spans="1:101" ht="118.5" customHeight="1" x14ac:dyDescent="0.3">
      <c r="A1036" s="160" t="str">
        <f>[4]SayfaKAY!C203</f>
        <v>KAY5+6</v>
      </c>
      <c r="B1036" s="104" t="str">
        <f>[4]SayfaKAY!D203</f>
        <v>3882(11)</v>
      </c>
      <c r="C1036" s="105" t="str">
        <f>[4]SayfaKAY!E203</f>
        <v>MB</v>
      </c>
      <c r="D1036" s="105">
        <f>[4]SayfaKAY!F203</f>
        <v>417</v>
      </c>
      <c r="E1036" s="106" t="str">
        <f>[4]SayfaKAY!G203</f>
        <v>BOZ-KAY5+6-FF-202</v>
      </c>
      <c r="F1036" s="134">
        <f t="shared" si="700"/>
        <v>45439</v>
      </c>
      <c r="G1036" s="135">
        <f t="shared" si="701"/>
        <v>0.94097222219716059</v>
      </c>
      <c r="H1036" s="235">
        <f>[4]SayfaKAY!H203</f>
        <v>45439.940972222197</v>
      </c>
      <c r="I1036" s="104" t="str">
        <f>[4]SayfaKAY!I203</f>
        <v>Hat/Line</v>
      </c>
      <c r="J1036" s="103" t="str">
        <f>IF([4]SayfaKAY!J203="","",IF([4]SayfaKAY!J203="Müşteri","Notified by Customer","Notified by Bozankaya"))</f>
        <v>Notified by Customer</v>
      </c>
      <c r="K1036" s="103" t="e">
        <f>VLOOKUP([4]SayfaKAY!L203,#REF!,2,FALSE)</f>
        <v>#REF!</v>
      </c>
      <c r="L1036" s="165" t="str">
        <f>[4]SayfaKAY!X203</f>
        <v>DENİZLER OTOMOTİV SAN. VE TİC.LTD.Ş</v>
      </c>
      <c r="M1036" s="107" t="str">
        <f t="shared" si="702"/>
        <v>KAY5+6-BOZ-KAY5+6-FF-202</v>
      </c>
      <c r="N1036" s="105" t="str">
        <f>[4]SayfaKAY!M203</f>
        <v>CB KABİN SİLGEÇ ARIZALI</v>
      </c>
      <c r="O1036" s="166" t="str">
        <f>[4]SayfaKAY!P203</f>
        <v>A-Sürüşü engeller</v>
      </c>
      <c r="P1036" s="166" t="str">
        <f>[4]SayfaKAY!Q203</f>
        <v>B(Servisten çekmeye etki eden arıza)</v>
      </c>
      <c r="Q1036" s="166" t="str">
        <f>[4]SayfaKAY!R203</f>
        <v>N.A(Yaralanma yok)</v>
      </c>
      <c r="R1036" s="132" t="str" cm="1">
        <f t="array" ref="R1036">IF([4]SayfaKAY!U203="","",_xlfn.IFS([4]SayfaKAY!U203="Bozankaya","Bozankaya",[4]SayfaKAY!U203="Müşteri","Customer",[4]SayfaKAY!U203="Tedarikçi","Equipment Supplier"))</f>
        <v>Equipment Supplier</v>
      </c>
      <c r="S1036" s="204" t="str">
        <f>[4]SayfaKAY!N203</f>
        <v>silecek somunu sıkıldı.</v>
      </c>
      <c r="T1036" s="133" t="str">
        <f>[4]SayfaKAY!AD203</f>
        <v>*Ekipman tamir edilecek</v>
      </c>
      <c r="U1036" s="132" t="str">
        <f>[4]SayfaKAY!W203</f>
        <v>Evet</v>
      </c>
      <c r="V1036" s="108">
        <f>[4]SayfaKAY!AZ203</f>
        <v>1</v>
      </c>
      <c r="W1036" s="136">
        <f t="shared" si="703"/>
        <v>45439</v>
      </c>
      <c r="X1036" s="137" t="str">
        <f t="shared" si="704"/>
        <v>22:36</v>
      </c>
      <c r="Y1036" s="235">
        <f>[4]SayfaKAY!AE203</f>
        <v>45439.941666666702</v>
      </c>
      <c r="Z1036" s="109">
        <f t="shared" si="705"/>
        <v>45440</v>
      </c>
      <c r="AA1036" s="110" t="str">
        <f t="shared" si="706"/>
        <v>07:00</v>
      </c>
      <c r="AB1036" s="182">
        <f>[4]SayfaKAY!BA203</f>
        <v>45440.291666666701</v>
      </c>
      <c r="AC1036" s="257">
        <f t="shared" si="707"/>
        <v>505.00000008498318</v>
      </c>
      <c r="AD1036" s="111">
        <f t="shared" si="708"/>
        <v>45440</v>
      </c>
      <c r="AE1036" s="111" t="str">
        <f t="shared" si="709"/>
        <v>07:00</v>
      </c>
      <c r="AF1036" s="235">
        <f>[4]SayfaKAY!BA203</f>
        <v>45440.291666666701</v>
      </c>
      <c r="AG1036" s="179" t="str">
        <f>[4]SayfaKAY!S203</f>
        <v>(II) Aynı Araçta Tekrarlayan Arıza</v>
      </c>
      <c r="AH1036" s="178" t="str">
        <f t="shared" si="710"/>
        <v>Bu Arıza Aracın Servise Verilmesine Engel</v>
      </c>
      <c r="AI1036" s="163" t="str">
        <f>[4]SayfaKAY!AV203</f>
        <v/>
      </c>
      <c r="AJ1036" s="164" t="str">
        <f t="shared" si="711"/>
        <v/>
      </c>
      <c r="AK1036" s="164" t="str">
        <f t="shared" si="712"/>
        <v/>
      </c>
      <c r="AL1036" s="112" t="str">
        <f>[4]SayfaKAY!AX203</f>
        <v/>
      </c>
      <c r="AM1036" s="257" cm="1">
        <f t="array" ref="AM1036">IFERROR(IF(AND(P1036&lt;&gt;"D(Arıza Değil)",AH1036="Bu Arıza Aracın Servise Verilmesine Engel Değil"),
IF(Z1036-F1036&gt;0,(AB1036-Y1036)*24*60,
IF(OR(AND(G1036&gt;$AS$1,G1036&lt;$AT$1),AND(G1036&gt;$AU$1,G1036&lt;$AV$1)),
(AF1036-H1036)*24*60,     BH:BH0)),        AN1036),0)</f>
        <v>505.00000008498318</v>
      </c>
      <c r="AN1036" s="257">
        <f t="shared" si="713"/>
        <v>505.00000008498318</v>
      </c>
      <c r="AO1036" s="174" t="str">
        <f>[4]SayfaKAY!AG203</f>
        <v>DENİZLER</v>
      </c>
      <c r="AP1036" s="174" t="str">
        <f>[4]SayfaKAY!AI203</f>
        <v>M100-7069</v>
      </c>
      <c r="AQ1036" s="174" t="str">
        <f>[4]SayfaKAY!AQ203</f>
        <v/>
      </c>
      <c r="AR1036" s="174" t="str">
        <f>[4]SayfaKAY!AH203</f>
        <v>SILECEK KOL KOMPLESI ANA KOL+YARDIMCI KO</v>
      </c>
      <c r="AS1036" s="174">
        <f>[4]SayfaKAY!AJ203</f>
        <v>1</v>
      </c>
      <c r="AT1036" s="175" t="str">
        <f>[4]SayfaKAY!AM203</f>
        <v/>
      </c>
      <c r="AU1036" s="176" t="str">
        <f>[4]SayfaKAY!AL203</f>
        <v/>
      </c>
      <c r="AV1036" s="176" t="str">
        <f>[4]SayfaKAY!AP203</f>
        <v/>
      </c>
      <c r="AW1036" s="177" t="str">
        <f>[4]SayfaKAY!AT203</f>
        <v/>
      </c>
      <c r="AX1036" s="194">
        <f t="shared" si="714"/>
        <v>5555.000000934815</v>
      </c>
      <c r="AY1036" s="168"/>
      <c r="AZ1036" s="167"/>
      <c r="BA1036" s="113"/>
      <c r="BB1036" s="171" t="str">
        <f>IF($AQ$1="X", IF(AND(G1036&gt;=$AS$1,G1036&lt;=$AT$1),IF(P1036&lt;&gt;"D(Arıza Değil)",AC1036,0), IF(AND(G1036&gt;=$AU$1,G1036&lt;=$AV$1),IF(P1036&lt;&gt;"D(Arıza Değil)",AC1036,0), "")), "")</f>
        <v/>
      </c>
      <c r="BC1036" s="114"/>
      <c r="BD1036" s="114"/>
      <c r="BE1036" s="114"/>
      <c r="BF1036" s="114"/>
      <c r="BG1036" s="114"/>
      <c r="BH1036" s="114" t="str">
        <f>IFERROR(FRACAS!AN206, "Hata Var")</f>
        <v/>
      </c>
      <c r="BI1036" s="114"/>
      <c r="BJ1036" s="114"/>
      <c r="BK1036" s="105" t="str">
        <f>[4]SayfaKAY!AW203</f>
        <v/>
      </c>
      <c r="BL1036" s="105" t="str">
        <f>[4]SayfaKAY!V203</f>
        <v>Bozankaya</v>
      </c>
      <c r="BM1036" s="114"/>
      <c r="BN1036" s="171" t="str">
        <f t="shared" si="715"/>
        <v>x yok</v>
      </c>
      <c r="BO1036" s="171" t="b">
        <f t="shared" si="716"/>
        <v>0</v>
      </c>
      <c r="BP1036" s="171" t="str">
        <f t="shared" si="717"/>
        <v>Bir günden fazla süren arıza</v>
      </c>
      <c r="BQ1036" s="226">
        <f t="shared" si="718"/>
        <v>1.0000000870786607</v>
      </c>
      <c r="BR1036" s="226">
        <f t="shared" si="719"/>
        <v>503.99999999790452</v>
      </c>
      <c r="BS1036" s="226">
        <f t="shared" si="720"/>
        <v>505.00000008498318</v>
      </c>
      <c r="BT1036" s="114"/>
      <c r="BU1036" s="242"/>
      <c r="BV1036" s="233">
        <f t="shared" si="721"/>
        <v>0</v>
      </c>
      <c r="BW1036" s="226" t="str">
        <f t="shared" si="722"/>
        <v>Hayır, çakışma yok</v>
      </c>
      <c r="BX1036" s="229"/>
      <c r="BY1036" s="247">
        <f t="shared" si="723"/>
        <v>6.9444450491573662E-4</v>
      </c>
      <c r="BZ1036" s="247">
        <f t="shared" si="724"/>
        <v>0.34999999999854481</v>
      </c>
      <c r="CA1036" s="247">
        <f t="shared" si="725"/>
        <v>0.35069444450346055</v>
      </c>
      <c r="CB1036" s="213"/>
      <c r="CC1036" s="211"/>
      <c r="CD1036" s="196"/>
      <c r="CE1036" s="213">
        <v>202</v>
      </c>
      <c r="CF1036" s="182">
        <f t="shared" si="726"/>
        <v>45439.940972222197</v>
      </c>
      <c r="CG1036" s="182">
        <f t="shared" si="727"/>
        <v>45440.291666666701</v>
      </c>
      <c r="CH1036" s="196"/>
      <c r="CI1036" s="196"/>
      <c r="CJ1036" s="196"/>
      <c r="CK1036" s="196">
        <f t="shared" si="728"/>
        <v>0.34999999999854481</v>
      </c>
      <c r="CL1036" s="196">
        <f t="shared" si="729"/>
        <v>6.9444450491573662E-4</v>
      </c>
      <c r="CM1036" s="196">
        <f t="shared" si="730"/>
        <v>0.35069444450346055</v>
      </c>
      <c r="CN1036" s="114"/>
      <c r="CO1036" s="115">
        <f t="shared" si="731"/>
        <v>505.00000008498318</v>
      </c>
      <c r="CP1036" s="116">
        <f t="shared" si="732"/>
        <v>20.999999999912689</v>
      </c>
      <c r="CQ1036" s="117">
        <f t="shared" si="733"/>
        <v>0.94097222219716059</v>
      </c>
      <c r="CR1036" s="117">
        <f t="shared" si="734"/>
        <v>45439.941666666702</v>
      </c>
      <c r="CS1036" s="117">
        <f t="shared" si="735"/>
        <v>45440.291666666701</v>
      </c>
      <c r="CT1036" s="118">
        <f t="shared" si="736"/>
        <v>65432161.000000089</v>
      </c>
      <c r="CU1036" s="118">
        <f t="shared" si="737"/>
        <v>503.99999999790452</v>
      </c>
      <c r="CV1036" s="118">
        <f t="shared" si="738"/>
        <v>65432665.000000082</v>
      </c>
      <c r="CW1036" s="119">
        <f t="shared" si="739"/>
        <v>0.99999229742514706</v>
      </c>
    </row>
    <row r="1037" spans="1:101" ht="118.5" customHeight="1" x14ac:dyDescent="0.3">
      <c r="A1037" s="104" t="str">
        <f>[4]SayfaKAY!C201</f>
        <v>KAY5+6</v>
      </c>
      <c r="B1037" s="104" t="str">
        <f>[4]SayfaKAY!D201</f>
        <v>3872(1)</v>
      </c>
      <c r="C1037" s="105" t="str">
        <f>[4]SayfaKAY!E201</f>
        <v>MA</v>
      </c>
      <c r="D1037" s="105">
        <f>[4]SayfaKAY!F201</f>
        <v>62000</v>
      </c>
      <c r="E1037" s="106" t="str">
        <f>[4]SayfaKAY!G201</f>
        <v>BOZ-KAY5+6-FF-200</v>
      </c>
      <c r="F1037" s="134">
        <f t="shared" si="700"/>
        <v>45437</v>
      </c>
      <c r="G1037" s="135">
        <f t="shared" si="701"/>
        <v>0.91874999999708962</v>
      </c>
      <c r="H1037" s="235">
        <f>[4]SayfaKAY!H201</f>
        <v>45437.918749999997</v>
      </c>
      <c r="I1037" s="104" t="str">
        <f>[4]SayfaKAY!I201</f>
        <v>Hat/Line</v>
      </c>
      <c r="J1037" s="103" t="str">
        <f>IF([4]SayfaKAY!J201="","",IF([4]SayfaKAY!J201="Müşteri","Notified by Customer","Notified by Bozankaya"))</f>
        <v>Notified by Customer</v>
      </c>
      <c r="K1037" s="103" t="e">
        <f>VLOOKUP([4]SayfaKAY!L201,#REF!,2,FALSE)</f>
        <v>#REF!</v>
      </c>
      <c r="L1037" s="165" t="str">
        <f>[4]SayfaKAY!X201</f>
        <v>ELTESAN ELEKTRO MEKANİK SOĞUTMA SAN</v>
      </c>
      <c r="M1037" s="107" t="str">
        <f t="shared" si="702"/>
        <v>KAY5+6-BOZ-KAY5+6-FF-200</v>
      </c>
      <c r="N1037" s="105" t="str">
        <f>[4]SayfaKAY!M201</f>
        <v>KABİN KLİMASI ISITMA YAPMIYOR</v>
      </c>
      <c r="O1037" s="166" t="str">
        <f>[4]SayfaKAY!P201</f>
        <v>C-Uyarı, sürüş devamlılığı</v>
      </c>
      <c r="P1037" s="166" t="str">
        <f>[4]SayfaKAY!Q201</f>
        <v>B(Servisten çekmeye etki eden arıza)</v>
      </c>
      <c r="Q1037" s="166" t="str">
        <f>[4]SayfaKAY!R201</f>
        <v>N.A(Yaralanma yok)</v>
      </c>
      <c r="R1037" s="132" t="str" cm="1">
        <f t="array" ref="R1037">IF([4]SayfaKAY!U201="","",_xlfn.IFS([4]SayfaKAY!U201="Bozankaya","Bozankaya",[4]SayfaKAY!U201="Müşteri","Customer",[4]SayfaKAY!U201="Tedarikçi","Equipment Supplier"))</f>
        <v>Equipment Supplier</v>
      </c>
      <c r="S1037" s="204" t="str">
        <f>[4]SayfaKAY!N201</f>
        <v>KLİMA RESETLENDİ SORUN GİDERİLDİ</v>
      </c>
      <c r="T1037" s="133" t="str">
        <f>[4]SayfaKAY!AD201</f>
        <v>*Ekipman tamir edilecek</v>
      </c>
      <c r="U1037" s="132" t="str">
        <f>[4]SayfaKAY!W201</f>
        <v>Evet</v>
      </c>
      <c r="V1037" s="108">
        <f>[4]SayfaKAY!AZ201</f>
        <v>1</v>
      </c>
      <c r="W1037" s="136">
        <f t="shared" si="703"/>
        <v>45437</v>
      </c>
      <c r="X1037" s="137" t="str">
        <f t="shared" si="704"/>
        <v>22:03</v>
      </c>
      <c r="Y1037" s="235">
        <f>[4]SayfaKAY!AE201</f>
        <v>45437.918749999997</v>
      </c>
      <c r="Z1037" s="109">
        <f t="shared" si="705"/>
        <v>45438</v>
      </c>
      <c r="AA1037" s="110" t="str">
        <f t="shared" si="706"/>
        <v>07:00</v>
      </c>
      <c r="AB1037" s="182">
        <f>[4]SayfaKAY!BA201</f>
        <v>45438.291666666701</v>
      </c>
      <c r="AC1037" s="257">
        <f t="shared" si="707"/>
        <v>537.00000005308539</v>
      </c>
      <c r="AD1037" s="111">
        <f t="shared" si="708"/>
        <v>45438</v>
      </c>
      <c r="AE1037" s="111" t="str">
        <f t="shared" si="709"/>
        <v>07:00</v>
      </c>
      <c r="AF1037" s="235">
        <f>[4]SayfaKAY!BA201</f>
        <v>45438.291666666701</v>
      </c>
      <c r="AG1037" s="179" t="str">
        <f>[4]SayfaKAY!S201</f>
        <v>(III) Farklı Araçlarda Tekrarlayan Arıza</v>
      </c>
      <c r="AH1037" s="178" t="str">
        <f t="shared" si="710"/>
        <v>Bu Arıza Aracın Servise Verilmesine Engel</v>
      </c>
      <c r="AI1037" s="163" t="str">
        <f>[4]SayfaKAY!AV201</f>
        <v/>
      </c>
      <c r="AJ1037" s="164" t="str">
        <f t="shared" si="711"/>
        <v/>
      </c>
      <c r="AK1037" s="164" t="str">
        <f t="shared" si="712"/>
        <v/>
      </c>
      <c r="AL1037" s="112" t="str">
        <f>[4]SayfaKAY!AX201</f>
        <v/>
      </c>
      <c r="AM1037" s="257" cm="1">
        <f t="array" ref="AM1037">IFERROR(IF(AND(P1037&lt;&gt;"D(Arıza Değil)",AH1037="Bu Arıza Aracın Servise Verilmesine Engel Değil"),
IF(Z1037-F1037&gt;0,(AB1037-Y1037)*24*60,
IF(OR(AND(G1037&gt;$AS$1,G1037&lt;$AT$1),AND(G1037&gt;$AU$1,G1037&lt;$AV$1)),
(AF1037-H1037)*24*60,     BH:BH0)),        AN1037),0)</f>
        <v>537.00000005308539</v>
      </c>
      <c r="AN1037" s="257">
        <f t="shared" si="713"/>
        <v>537.00000005308539</v>
      </c>
      <c r="AO1037" s="174" t="str">
        <f>[4]SayfaKAY!AG201</f>
        <v>Eltesan</v>
      </c>
      <c r="AP1037" s="174" t="str">
        <f>[4]SayfaKAY!AI201</f>
        <v>H500-7240</v>
      </c>
      <c r="AQ1037" s="174" t="str">
        <f>[4]SayfaKAY!AQ201</f>
        <v/>
      </c>
      <c r="AR1037" s="174" t="str">
        <f>[4]SayfaKAY!AH201</f>
        <v>KLIMA UNITESİ /Eltesan/Hispacold 41,5 kW</v>
      </c>
      <c r="AS1037" s="174">
        <f>[4]SayfaKAY!AJ201</f>
        <v>1</v>
      </c>
      <c r="AT1037" s="175" t="str">
        <f>[4]SayfaKAY!AM201</f>
        <v/>
      </c>
      <c r="AU1037" s="176" t="str">
        <f>[4]SayfaKAY!AL201</f>
        <v/>
      </c>
      <c r="AV1037" s="176" t="str">
        <f>[4]SayfaKAY!AP201</f>
        <v/>
      </c>
      <c r="AW1037" s="177" t="str">
        <f>[4]SayfaKAY!AT201</f>
        <v/>
      </c>
      <c r="AX1037" s="194">
        <f t="shared" si="714"/>
        <v>5907.0000005839393</v>
      </c>
      <c r="AY1037" s="168"/>
      <c r="AZ1037" s="167"/>
      <c r="BA1037" s="170"/>
      <c r="BB1037" s="171" t="str">
        <f>IF($AQ$1="X", IF(AND(G1037&gt;=$AS$1,G1037&lt;=$AT$1),IF(P1037&lt;&gt;"D(Arıza Değil)",AC1037,0), IF(AND(G1037&gt;=$AU$1,G1037&lt;=$AV$1),IF(P1037&lt;&gt;"D(Arıza Değil)",AC1037,0), "")), "")</f>
        <v/>
      </c>
      <c r="BC1037" s="114"/>
      <c r="BD1037" s="114"/>
      <c r="BE1037" s="114"/>
      <c r="BF1037" s="114"/>
      <c r="BG1037" s="114"/>
      <c r="BH1037" s="114" t="str">
        <f>IFERROR(FRACAS!AN204, "Hata Var")</f>
        <v/>
      </c>
      <c r="BI1037" s="114"/>
      <c r="BJ1037" s="114"/>
      <c r="BK1037" s="105" t="str">
        <f>[4]SayfaKAY!AW201</f>
        <v/>
      </c>
      <c r="BL1037" s="105" t="str">
        <f>[4]SayfaKAY!V201</f>
        <v>ELTESAN ELEKTRO MEKANİK SOĞUTMA SAN</v>
      </c>
      <c r="BM1037" s="114"/>
      <c r="BN1037" s="171" t="str">
        <f t="shared" si="715"/>
        <v>x yok</v>
      </c>
      <c r="BO1037" s="171" t="b">
        <f t="shared" si="716"/>
        <v>0</v>
      </c>
      <c r="BP1037" s="171" t="str">
        <f t="shared" si="717"/>
        <v>Bir günden fazla süren arıza</v>
      </c>
      <c r="BQ1037" s="226">
        <f t="shared" si="718"/>
        <v>0</v>
      </c>
      <c r="BR1037" s="226">
        <f t="shared" si="719"/>
        <v>537.00000005308539</v>
      </c>
      <c r="BS1037" s="226">
        <f t="shared" si="720"/>
        <v>537.00000005308539</v>
      </c>
      <c r="BT1037" s="114"/>
      <c r="BU1037" s="242"/>
      <c r="BV1037" s="233">
        <f t="shared" si="721"/>
        <v>9</v>
      </c>
      <c r="BW1037" s="226" t="str">
        <f t="shared" si="722"/>
        <v>Evet, çakışma var</v>
      </c>
      <c r="BX1037" s="229"/>
      <c r="BY1037" s="247">
        <f t="shared" si="723"/>
        <v>0</v>
      </c>
      <c r="BZ1037" s="247">
        <f t="shared" si="724"/>
        <v>0.37291666670353152</v>
      </c>
      <c r="CA1037" s="247">
        <f t="shared" si="725"/>
        <v>0.37291666670353152</v>
      </c>
      <c r="CB1037" s="213"/>
      <c r="CC1037" s="211"/>
      <c r="CD1037" s="196"/>
      <c r="CE1037" s="213">
        <v>200</v>
      </c>
      <c r="CF1037" s="182">
        <f t="shared" si="726"/>
        <v>45437.918749999997</v>
      </c>
      <c r="CG1037" s="182">
        <f t="shared" si="727"/>
        <v>45438.291666666701</v>
      </c>
      <c r="CH1037" s="196"/>
      <c r="CI1037" s="196"/>
      <c r="CJ1037" s="196"/>
      <c r="CK1037" s="196">
        <f t="shared" si="728"/>
        <v>0.37291666670353152</v>
      </c>
      <c r="CL1037" s="196">
        <f t="shared" si="729"/>
        <v>0</v>
      </c>
      <c r="CM1037" s="196">
        <f t="shared" si="730"/>
        <v>0.37291666670353152</v>
      </c>
      <c r="CN1037" s="114"/>
      <c r="CO1037" s="115">
        <f t="shared" si="731"/>
        <v>537.00000005308539</v>
      </c>
      <c r="CP1037" s="116">
        <f t="shared" si="732"/>
        <v>22.375000002211891</v>
      </c>
      <c r="CQ1037" s="117">
        <f t="shared" si="733"/>
        <v>0.91874999999708962</v>
      </c>
      <c r="CR1037" s="117">
        <f t="shared" si="734"/>
        <v>45437.918749999997</v>
      </c>
      <c r="CS1037" s="117">
        <f t="shared" si="735"/>
        <v>45438.291666666701</v>
      </c>
      <c r="CT1037" s="118">
        <f t="shared" si="736"/>
        <v>65429280</v>
      </c>
      <c r="CU1037" s="118">
        <f t="shared" si="737"/>
        <v>537.00000005308539</v>
      </c>
      <c r="CV1037" s="118">
        <f t="shared" si="738"/>
        <v>65429817.000000052</v>
      </c>
      <c r="CW1037" s="119">
        <f t="shared" si="739"/>
        <v>0.99999179273266114</v>
      </c>
    </row>
    <row r="1038" spans="1:101" ht="118.5" customHeight="1" x14ac:dyDescent="0.3">
      <c r="A1038" s="160" t="str">
        <f>[4]SayfaKAY!C199</f>
        <v>KAY5+6</v>
      </c>
      <c r="B1038" s="104" t="str">
        <f>[4]SayfaKAY!D199</f>
        <v>3877(6)</v>
      </c>
      <c r="C1038" s="105" t="str">
        <f>[4]SayfaKAY!E199</f>
        <v>MA</v>
      </c>
      <c r="D1038" s="105">
        <f>[4]SayfaKAY!F199</f>
        <v>45000</v>
      </c>
      <c r="E1038" s="106" t="str">
        <f>[4]SayfaKAY!G199</f>
        <v>BOZ-KAY5+6-FF-198</v>
      </c>
      <c r="F1038" s="134">
        <f t="shared" si="700"/>
        <v>45436</v>
      </c>
      <c r="G1038" s="135">
        <f t="shared" si="701"/>
        <v>0.23402777779847383</v>
      </c>
      <c r="H1038" s="235">
        <f>[4]SayfaKAY!H199</f>
        <v>45436.234027777798</v>
      </c>
      <c r="I1038" s="104" t="str">
        <f>[4]SayfaKAY!I199</f>
        <v>Hat/Line</v>
      </c>
      <c r="J1038" s="103" t="str">
        <f>IF([4]SayfaKAY!J199="","",IF([4]SayfaKAY!J199="Müşteri","Notified by Customer","Notified by Bozankaya"))</f>
        <v>Notified by Customer</v>
      </c>
      <c r="K1038" s="103" t="e">
        <f>VLOOKUP([4]SayfaKAY!L199,#REF!,2,FALSE)</f>
        <v>#REF!</v>
      </c>
      <c r="L1038" s="165" t="str">
        <f>[4]SayfaKAY!X199</f>
        <v>DENİZLER OTOMOTİV SAN. VE TİC.LTD.Ş</v>
      </c>
      <c r="M1038" s="107" t="str">
        <f t="shared" si="702"/>
        <v>KAY5+6-BOZ-KAY5+6-FF-198</v>
      </c>
      <c r="N1038" s="105" t="str">
        <f>[4]SayfaKAY!M199</f>
        <v>CA KABİN SİLECEK ÇALIŞMIYOR</v>
      </c>
      <c r="O1038" s="166" t="str">
        <f>[4]SayfaKAY!P199</f>
        <v>A-Sürüşü engeller</v>
      </c>
      <c r="P1038" s="166" t="str">
        <f>[4]SayfaKAY!Q199</f>
        <v>B(Servisten çekmeye etki eden arıza)</v>
      </c>
      <c r="Q1038" s="166" t="str">
        <f>[4]SayfaKAY!R199</f>
        <v>N.A(Yaralanma yok)</v>
      </c>
      <c r="R1038" s="132" t="str" cm="1">
        <f t="array" ref="R1038">IF([4]SayfaKAY!U199="","",_xlfn.IFS([4]SayfaKAY!U199="Bozankaya","Bozankaya",[4]SayfaKAY!U199="Müşteri","Customer",[4]SayfaKAY!U199="Tedarikçi","Equipment Supplier"))</f>
        <v>Equipment Supplier</v>
      </c>
      <c r="S1038" s="204" t="str">
        <f>[4]SayfaKAY!N199</f>
        <v>SİLECEK SOMUNU GEVŞEKTİ SIKILDI SORUN GİDERİLDİ.</v>
      </c>
      <c r="T1038" s="133" t="str">
        <f>[4]SayfaKAY!AD199</f>
        <v>*Ekipman tamir edilecek</v>
      </c>
      <c r="U1038" s="132" t="str">
        <f>[4]SayfaKAY!W199</f>
        <v>Evet</v>
      </c>
      <c r="V1038" s="108">
        <f>[4]SayfaKAY!AZ199</f>
        <v>1</v>
      </c>
      <c r="W1038" s="136">
        <f t="shared" si="703"/>
        <v>45436</v>
      </c>
      <c r="X1038" s="137" t="str">
        <f t="shared" si="704"/>
        <v>07:00</v>
      </c>
      <c r="Y1038" s="235">
        <f>[4]SayfaKAY!AE199</f>
        <v>45436.291666666701</v>
      </c>
      <c r="Z1038" s="109">
        <f t="shared" si="705"/>
        <v>45436</v>
      </c>
      <c r="AA1038" s="110" t="str">
        <f t="shared" si="706"/>
        <v>08:00</v>
      </c>
      <c r="AB1038" s="182">
        <f>[4]SayfaKAY!BA199</f>
        <v>45436.333333333299</v>
      </c>
      <c r="AC1038" s="257">
        <f t="shared" si="707"/>
        <v>142.99999992130324</v>
      </c>
      <c r="AD1038" s="111">
        <f t="shared" si="708"/>
        <v>45436</v>
      </c>
      <c r="AE1038" s="111" t="str">
        <f t="shared" si="709"/>
        <v>08:00</v>
      </c>
      <c r="AF1038" s="235">
        <f>[4]SayfaKAY!BA199</f>
        <v>45436.333333333299</v>
      </c>
      <c r="AG1038" s="179" t="str">
        <f>[4]SayfaKAY!S199</f>
        <v>(II) Aynı Araçta Tekrarlayan Arıza</v>
      </c>
      <c r="AH1038" s="178" t="str">
        <f t="shared" si="710"/>
        <v>Bu Arıza Aracın Servise Verilmesine Engel</v>
      </c>
      <c r="AI1038" s="163" t="str">
        <f>[4]SayfaKAY!AV199</f>
        <v/>
      </c>
      <c r="AJ1038" s="164" t="str">
        <f t="shared" si="711"/>
        <v/>
      </c>
      <c r="AK1038" s="164" t="str">
        <f t="shared" si="712"/>
        <v/>
      </c>
      <c r="AL1038" s="112" t="str">
        <f>[4]SayfaKAY!AX199</f>
        <v/>
      </c>
      <c r="AM1038" s="257" cm="1">
        <f t="array" ref="AM1038">IFERROR(IF(AND(P1038&lt;&gt;"D(Arıza Değil)",AH1038="Bu Arıza Aracın Servise Verilmesine Engel Değil"),
IF(Z1038-F1038&gt;0,(AB1038-Y1038)*24*60,
IF(OR(AND(G1038&gt;$AS$1,G1038&lt;$AT$1),AND(G1038&gt;$AU$1,G1038&lt;$AV$1)),
(AF1038-H1038)*24*60,     BH:BH0)),        AN1038),0)</f>
        <v>142.99999992130324</v>
      </c>
      <c r="AN1038" s="257">
        <f t="shared" si="713"/>
        <v>142.99999992130324</v>
      </c>
      <c r="AO1038" s="174" t="str">
        <f>[4]SayfaKAY!AG199</f>
        <v>DENİZLER</v>
      </c>
      <c r="AP1038" s="174" t="str">
        <f>[4]SayfaKAY!AI199</f>
        <v>M100-7069</v>
      </c>
      <c r="AQ1038" s="174" t="str">
        <f>[4]SayfaKAY!AQ199</f>
        <v/>
      </c>
      <c r="AR1038" s="174" t="str">
        <f>[4]SayfaKAY!AH199</f>
        <v>SILECEK KOL KOMPLESI ANA KOL+YARDIMCI KO</v>
      </c>
      <c r="AS1038" s="174">
        <f>[4]SayfaKAY!AJ199</f>
        <v>1</v>
      </c>
      <c r="AT1038" s="175" t="str">
        <f>[4]SayfaKAY!AM199</f>
        <v/>
      </c>
      <c r="AU1038" s="176" t="str">
        <f>[4]SayfaKAY!AL199</f>
        <v/>
      </c>
      <c r="AV1038" s="176" t="str">
        <f>[4]SayfaKAY!AP199</f>
        <v/>
      </c>
      <c r="AW1038" s="177" t="str">
        <f>[4]SayfaKAY!AT199</f>
        <v/>
      </c>
      <c r="AX1038" s="194">
        <f t="shared" si="714"/>
        <v>1572.9999991343357</v>
      </c>
      <c r="AY1038" s="168"/>
      <c r="AZ1038" s="167"/>
      <c r="BA1038" s="113"/>
      <c r="BB1038" s="171" t="str">
        <f>IF($AQ$1="X", IF(AND(G1038&gt;=$AS$1,G1038&lt;=$AT$1),IF(P1038&lt;&gt;"D(Arıza Değil)",AC1038,0), IF(AND(G1038&gt;=$AU$1,G1038&lt;=$AV$1),IF(P1038&lt;&gt;"D(Arıza Değil)",AC1038,0), "")), "")</f>
        <v/>
      </c>
      <c r="BC1038" s="114"/>
      <c r="BD1038" s="114"/>
      <c r="BE1038" s="114"/>
      <c r="BF1038" s="114"/>
      <c r="BG1038" s="114"/>
      <c r="BH1038" s="114" t="str">
        <f>IFERROR(FRACAS!AN202, "Hata Var")</f>
        <v/>
      </c>
      <c r="BI1038" s="114"/>
      <c r="BJ1038" s="114"/>
      <c r="BK1038" s="105" t="str">
        <f>[4]SayfaKAY!AW199</f>
        <v/>
      </c>
      <c r="BL1038" s="105" t="str">
        <f>[4]SayfaKAY!V199</f>
        <v>Bozankaya</v>
      </c>
      <c r="BM1038" s="114"/>
      <c r="BN1038" s="171" t="str">
        <f t="shared" si="715"/>
        <v>x yok</v>
      </c>
      <c r="BO1038" s="171" t="b">
        <f t="shared" si="716"/>
        <v>0</v>
      </c>
      <c r="BP1038" s="171" t="b">
        <f t="shared" si="717"/>
        <v>0</v>
      </c>
      <c r="BQ1038" s="226">
        <f t="shared" si="718"/>
        <v>83.000000019092113</v>
      </c>
      <c r="BR1038" s="226">
        <f t="shared" si="719"/>
        <v>59.99999990221113</v>
      </c>
      <c r="BS1038" s="226">
        <f t="shared" si="720"/>
        <v>142.99999992130324</v>
      </c>
      <c r="BT1038" s="114"/>
      <c r="BU1038" s="242"/>
      <c r="BV1038" s="233">
        <f t="shared" si="721"/>
        <v>12</v>
      </c>
      <c r="BW1038" s="226" t="str">
        <f t="shared" si="722"/>
        <v>Evet, çakışma var</v>
      </c>
      <c r="BX1038" s="229"/>
      <c r="BY1038" s="247">
        <f t="shared" si="723"/>
        <v>5.7638888902147301E-2</v>
      </c>
      <c r="BZ1038" s="247">
        <f t="shared" si="724"/>
        <v>4.1666666598757729E-2</v>
      </c>
      <c r="CA1038" s="247">
        <f t="shared" si="725"/>
        <v>9.9305555500905029E-2</v>
      </c>
      <c r="CB1038" s="213"/>
      <c r="CC1038" s="211"/>
      <c r="CD1038" s="196"/>
      <c r="CE1038" s="213">
        <v>198</v>
      </c>
      <c r="CF1038" s="182">
        <f t="shared" si="726"/>
        <v>45436.234027777798</v>
      </c>
      <c r="CG1038" s="182">
        <f t="shared" si="727"/>
        <v>45436.333333333299</v>
      </c>
      <c r="CH1038" s="196"/>
      <c r="CI1038" s="196"/>
      <c r="CJ1038" s="196"/>
      <c r="CK1038" s="196">
        <f t="shared" si="728"/>
        <v>4.1666666598757729E-2</v>
      </c>
      <c r="CL1038" s="196">
        <f t="shared" si="729"/>
        <v>5.7638888902147301E-2</v>
      </c>
      <c r="CM1038" s="196">
        <f t="shared" si="730"/>
        <v>9.9305555500905029E-2</v>
      </c>
      <c r="CN1038" s="114"/>
      <c r="CO1038" s="115">
        <f t="shared" si="731"/>
        <v>142.99999992130324</v>
      </c>
      <c r="CP1038" s="116">
        <f t="shared" si="732"/>
        <v>2.4999999959254637</v>
      </c>
      <c r="CQ1038" s="117">
        <f t="shared" si="733"/>
        <v>0.23402777779847383</v>
      </c>
      <c r="CR1038" s="117">
        <f t="shared" si="734"/>
        <v>45436.291666666701</v>
      </c>
      <c r="CS1038" s="117">
        <f t="shared" si="735"/>
        <v>45436.333333333299</v>
      </c>
      <c r="CT1038" s="118">
        <f t="shared" si="736"/>
        <v>65427923.000000022</v>
      </c>
      <c r="CU1038" s="118">
        <f t="shared" si="737"/>
        <v>59.99999990221113</v>
      </c>
      <c r="CV1038" s="118">
        <f t="shared" si="738"/>
        <v>65427982.999999918</v>
      </c>
      <c r="CW1038" s="119">
        <f t="shared" si="739"/>
        <v>0.99999908296118656</v>
      </c>
    </row>
    <row r="1039" spans="1:101" ht="118.5" customHeight="1" x14ac:dyDescent="0.3">
      <c r="A1039" s="104" t="str">
        <f>[4]SayfaKAY!C200</f>
        <v>KAY5+6</v>
      </c>
      <c r="B1039" s="104" t="str">
        <f>[4]SayfaKAY!D200</f>
        <v>3880(9)</v>
      </c>
      <c r="C1039" s="105" t="str">
        <f>[4]SayfaKAY!E200</f>
        <v>MA</v>
      </c>
      <c r="D1039" s="105">
        <f>[4]SayfaKAY!F200</f>
        <v>17000</v>
      </c>
      <c r="E1039" s="106" t="str">
        <f>[4]SayfaKAY!G200</f>
        <v>BOZ-KAY5+6-FF-199</v>
      </c>
      <c r="F1039" s="193">
        <f t="shared" si="700"/>
        <v>45436</v>
      </c>
      <c r="G1039" s="135">
        <f t="shared" si="701"/>
        <v>0.64305555559985805</v>
      </c>
      <c r="H1039" s="235">
        <f>[4]SayfaKAY!H200</f>
        <v>45436.6430555556</v>
      </c>
      <c r="I1039" s="104" t="str">
        <f>[4]SayfaKAY!I200</f>
        <v>Depo/Depot</v>
      </c>
      <c r="J1039" s="103" t="str">
        <f>IF([4]SayfaKAY!J200="","",IF([4]SayfaKAY!J200="Müşteri","Notified by Customer","Notified by Bozankaya"))</f>
        <v>Notified by Customer</v>
      </c>
      <c r="K1039" s="103" t="e">
        <f>VLOOKUP([4]SayfaKAY!L200,#REF!,2,FALSE)</f>
        <v>#REF!</v>
      </c>
      <c r="L1039" s="165" t="str">
        <f>[4]SayfaKAY!X200</f>
        <v>NSC TEKNOLOJİ ve İNŞAAT LTD.ŞTİ.</v>
      </c>
      <c r="M1039" s="107" t="str">
        <f t="shared" si="702"/>
        <v>KAY5+6-BOZ-KAY5+6-FF-199</v>
      </c>
      <c r="N1039" s="105" t="str">
        <f>[4]SayfaKAY!M200</f>
        <v>0302024905 nolu yolcu şikayeti incelenmek istendiğinde kabin kamera kaydına ulaşılmış fakat kayıtta ses olmadığı tespit edilmiş ve durum tespiti yapılamamıştır</v>
      </c>
      <c r="O1039" s="166" t="str">
        <f>[4]SayfaKAY!P200</f>
        <v>C-Uyarı, sürüş devamlılığı</v>
      </c>
      <c r="P1039" s="166" t="str">
        <f>[4]SayfaKAY!Q200</f>
        <v>C(Sisteme etki etmeyen arıza)</v>
      </c>
      <c r="Q1039" s="166" t="str">
        <f>[4]SayfaKAY!R200</f>
        <v>N.A(Yaralanma yok)</v>
      </c>
      <c r="R1039" s="132" t="str" cm="1">
        <f t="array" ref="R1039">IF([4]SayfaKAY!U200="","",_xlfn.IFS([4]SayfaKAY!U200="Bozankaya","Bozankaya",[4]SayfaKAY!U200="Müşteri","Customer",[4]SayfaKAY!U200="Tedarikçi","Equipment Supplier"))</f>
        <v>Equipment Supplier</v>
      </c>
      <c r="S1039" s="204" t="str">
        <f>[4]SayfaKAY!N200</f>
        <v>kamera ses giriş seviyesi yükseltildi</v>
      </c>
      <c r="T1039" s="133" t="str">
        <f>[4]SayfaKAY!AD200</f>
        <v>*Arıza çözülecek</v>
      </c>
      <c r="U1039" s="132" t="str">
        <f>[4]SayfaKAY!W200</f>
        <v>Evet</v>
      </c>
      <c r="V1039" s="108">
        <f>[4]SayfaKAY!AZ200</f>
        <v>1</v>
      </c>
      <c r="W1039" s="136">
        <f t="shared" si="703"/>
        <v>45528</v>
      </c>
      <c r="X1039" s="137" t="str">
        <f t="shared" si="704"/>
        <v>06:55</v>
      </c>
      <c r="Y1039" s="235">
        <f>[4]SayfaKAY!AE200</f>
        <v>45528.288587962998</v>
      </c>
      <c r="Z1039" s="192">
        <f t="shared" si="705"/>
        <v>45528</v>
      </c>
      <c r="AA1039" s="110" t="str">
        <f t="shared" si="706"/>
        <v>08:00</v>
      </c>
      <c r="AB1039" s="182">
        <f>[4]SayfaKAY!BA200</f>
        <v>45528.333333333299</v>
      </c>
      <c r="AC1039" s="257">
        <f t="shared" si="707"/>
        <v>132033.99999988731</v>
      </c>
      <c r="AD1039" s="111">
        <f t="shared" si="708"/>
        <v>45528</v>
      </c>
      <c r="AE1039" s="111" t="str">
        <f t="shared" si="709"/>
        <v>08:00</v>
      </c>
      <c r="AF1039" s="235">
        <f>[4]SayfaKAY!BA200</f>
        <v>45528.333333333299</v>
      </c>
      <c r="AG1039" s="179" t="str">
        <f>[4]SayfaKAY!S200</f>
        <v>(I) İlk Defa Karşılaşılan Arıza</v>
      </c>
      <c r="AH1039" s="178" t="str">
        <f t="shared" si="710"/>
        <v>Bu Arıza Aracın Servise Verilmesine Engel Değil</v>
      </c>
      <c r="AI1039" s="163" t="str">
        <f>[4]SayfaKAY!AV200</f>
        <v/>
      </c>
      <c r="AJ1039" s="164" t="str">
        <f t="shared" si="711"/>
        <v/>
      </c>
      <c r="AK1039" s="164" t="str">
        <f t="shared" si="712"/>
        <v/>
      </c>
      <c r="AL1039" s="112" t="str">
        <f>[4]SayfaKAY!AX200</f>
        <v/>
      </c>
      <c r="AM1039" s="257" cm="1">
        <f t="array" ref="AM1039">IFERROR(IF(AND(P1039&lt;&gt;"D(Arıza Değil)",AH1039="Bu Arıza Aracın Servise Verilmesine Engel Değil"),
IF(Z1039-F1039&gt;0,(AB1039-Y1039)*24*60,
IF(OR(AND(G1039&gt;$AS$1,G1039&lt;$AT$1),AND(G1039&gt;$AU$1,G1039&lt;$AV$1)),
(AF1039-H1039)*24*60,     BH:BH0)),        AN1039),0)</f>
        <v>64.433333234628662</v>
      </c>
      <c r="AN1039" s="257">
        <f t="shared" si="713"/>
        <v>132033.99999988731</v>
      </c>
      <c r="AO1039" s="174" t="str">
        <f>[4]SayfaKAY!AG200</f>
        <v>NSC</v>
      </c>
      <c r="AP1039" s="174" t="str">
        <f>[4]SayfaKAY!AI200</f>
        <v>E810-7136</v>
      </c>
      <c r="AQ1039" s="174" t="str">
        <f>[4]SayfaKAY!AQ200</f>
        <v/>
      </c>
      <c r="AR1039" s="174" t="str">
        <f>[4]SayfaKAY!AH200</f>
        <v>KAMERA</v>
      </c>
      <c r="AS1039" s="174">
        <f>[4]SayfaKAY!AJ200</f>
        <v>1</v>
      </c>
      <c r="AT1039" s="175" t="str">
        <f>[4]SayfaKAY!AM200</f>
        <v/>
      </c>
      <c r="AU1039" s="176" t="str">
        <f>[4]SayfaKAY!AL200</f>
        <v/>
      </c>
      <c r="AV1039" s="176" t="str">
        <f>[4]SayfaKAY!AP200</f>
        <v/>
      </c>
      <c r="AW1039" s="177" t="str">
        <f>[4]SayfaKAY!AT200</f>
        <v/>
      </c>
      <c r="AX1039" s="194">
        <f t="shared" si="714"/>
        <v>1452373.9999987604</v>
      </c>
      <c r="AY1039" s="168"/>
      <c r="AZ1039" s="167"/>
      <c r="BA1039" s="170"/>
      <c r="BB1039" s="171"/>
      <c r="BC1039" s="114"/>
      <c r="BD1039" s="114"/>
      <c r="BE1039" s="114"/>
      <c r="BF1039" s="114"/>
      <c r="BG1039" s="114"/>
      <c r="BH1039" s="114" t="str">
        <f>IFERROR(FRACAS!AN203, "Hata Var")</f>
        <v/>
      </c>
      <c r="BI1039" s="114"/>
      <c r="BJ1039" s="114"/>
      <c r="BK1039" s="105" t="str">
        <f>[4]SayfaKAY!AW200</f>
        <v/>
      </c>
      <c r="BL1039" s="105" t="str">
        <f>[4]SayfaKAY!V200</f>
        <v>NSC</v>
      </c>
      <c r="BM1039" s="114"/>
      <c r="BN1039" s="171" t="str">
        <f t="shared" si="715"/>
        <v>x yok</v>
      </c>
      <c r="BO1039" s="171" t="str">
        <f t="shared" si="716"/>
        <v>aynı gün giderilen arıza</v>
      </c>
      <c r="BP1039" s="171" t="str">
        <f t="shared" si="717"/>
        <v>Bir günden fazla süren arıza</v>
      </c>
      <c r="BQ1039" s="226">
        <f t="shared" si="718"/>
        <v>131969.56666665268</v>
      </c>
      <c r="BR1039" s="226">
        <f t="shared" si="719"/>
        <v>64.433333234628662</v>
      </c>
      <c r="BS1039" s="226">
        <f t="shared" si="720"/>
        <v>132033.99999988731</v>
      </c>
      <c r="BT1039" s="114"/>
      <c r="BU1039" s="242"/>
      <c r="BV1039" s="233">
        <f t="shared" si="721"/>
        <v>21</v>
      </c>
      <c r="BW1039" s="226" t="str">
        <f t="shared" si="722"/>
        <v>Evet, çakışma var</v>
      </c>
      <c r="BX1039" s="229"/>
      <c r="BY1039" s="247">
        <f t="shared" si="723"/>
        <v>91.645532407397695</v>
      </c>
      <c r="BZ1039" s="247">
        <f t="shared" si="724"/>
        <v>4.474537030182546E-2</v>
      </c>
      <c r="CA1039" s="247">
        <f t="shared" si="725"/>
        <v>91.690277777699521</v>
      </c>
      <c r="CB1039" s="213"/>
      <c r="CC1039" s="211"/>
      <c r="CD1039" s="196"/>
      <c r="CE1039" s="213">
        <v>199</v>
      </c>
      <c r="CF1039" s="182">
        <f t="shared" si="726"/>
        <v>45436.6430555556</v>
      </c>
      <c r="CG1039" s="182">
        <f t="shared" si="727"/>
        <v>45528.333333333299</v>
      </c>
      <c r="CH1039" s="196"/>
      <c r="CI1039" s="196"/>
      <c r="CJ1039" s="196"/>
      <c r="CK1039" s="196">
        <f t="shared" si="728"/>
        <v>4.474537030182546E-2</v>
      </c>
      <c r="CL1039" s="196">
        <f t="shared" si="729"/>
        <v>91.645532407397695</v>
      </c>
      <c r="CM1039" s="196">
        <f t="shared" si="730"/>
        <v>91.690277777699521</v>
      </c>
      <c r="CN1039" s="114"/>
      <c r="CO1039" s="115">
        <f t="shared" si="731"/>
        <v>132033.99999988731</v>
      </c>
      <c r="CP1039" s="116">
        <f t="shared" si="732"/>
        <v>2.6847222181095276</v>
      </c>
      <c r="CQ1039" s="117">
        <f t="shared" si="733"/>
        <v>0.64305555559985805</v>
      </c>
      <c r="CR1039" s="117">
        <f t="shared" si="734"/>
        <v>45528.288587962998</v>
      </c>
      <c r="CS1039" s="117">
        <f t="shared" si="735"/>
        <v>45528.333333333299</v>
      </c>
      <c r="CT1039" s="118">
        <f t="shared" si="736"/>
        <v>65559809.566666655</v>
      </c>
      <c r="CU1039" s="118">
        <f t="shared" si="737"/>
        <v>64.433333234628662</v>
      </c>
      <c r="CV1039" s="118">
        <f t="shared" si="738"/>
        <v>65559873.999999888</v>
      </c>
      <c r="CW1039" s="119">
        <f t="shared" si="739"/>
        <v>0.99999901718338824</v>
      </c>
    </row>
    <row r="1040" spans="1:101" ht="118.5" customHeight="1" x14ac:dyDescent="0.3">
      <c r="A1040" s="160" t="str">
        <f>[4]SayfaKAY!C188</f>
        <v>KAY5+6</v>
      </c>
      <c r="B1040" s="104" t="str">
        <f>[4]SayfaKAY!D188</f>
        <v>3872(1)</v>
      </c>
      <c r="C1040" s="105" t="str">
        <f>[4]SayfaKAY!E188</f>
        <v>MA</v>
      </c>
      <c r="D1040" s="105">
        <f>[4]SayfaKAY!F188</f>
        <v>60509</v>
      </c>
      <c r="E1040" s="106" t="str">
        <f>[4]SayfaKAY!G188</f>
        <v>BOZ-KAY5+6-FF-187</v>
      </c>
      <c r="F1040" s="193">
        <f t="shared" si="700"/>
        <v>45435</v>
      </c>
      <c r="G1040" s="135">
        <f t="shared" si="701"/>
        <v>0.26597222220152617</v>
      </c>
      <c r="H1040" s="235">
        <f>[4]SayfaKAY!H188</f>
        <v>45435.265972222202</v>
      </c>
      <c r="I1040" s="104" t="str">
        <f>[4]SayfaKAY!I188</f>
        <v>Depo/Depot</v>
      </c>
      <c r="J1040" s="103" t="str">
        <f>IF([4]SayfaKAY!J188="","",IF([4]SayfaKAY!J188="Müşteri","Notified by Customer","Notified by Bozankaya"))</f>
        <v>Notified by Customer</v>
      </c>
      <c r="K1040" s="103" t="e">
        <f>VLOOKUP([4]SayfaKAY!L188,#REF!,2,FALSE)</f>
        <v>#REF!</v>
      </c>
      <c r="L1040" s="165" t="str">
        <f>[4]SayfaKAY!X188</f>
        <v>Voith Turbo Power Transmission CZ s</v>
      </c>
      <c r="M1040" s="107" t="str">
        <f t="shared" si="702"/>
        <v>KAY5+6-BOZ-KAY5+6-FF-187</v>
      </c>
      <c r="N1040" s="105" t="str">
        <f>[4]SayfaKAY!M188</f>
        <v>Araç MA ve MB dişli kutusu aktarma dişlisi hub gear ayarları bozuk.</v>
      </c>
      <c r="O1040" s="166" t="str">
        <f>[4]SayfaKAY!P188</f>
        <v>B-Hız veya güç azalması</v>
      </c>
      <c r="P1040" s="166" t="str">
        <f>[4]SayfaKAY!Q188</f>
        <v>C(Sisteme etki etmeyen arıza)</v>
      </c>
      <c r="Q1040" s="166" t="str">
        <f>[4]SayfaKAY!R188</f>
        <v>N.A(Yaralanma yok)</v>
      </c>
      <c r="R1040" s="132" t="str" cm="1">
        <f t="array" ref="R1040">IF([4]SayfaKAY!U188="","",_xlfn.IFS([4]SayfaKAY!U188="Bozankaya","Bozankaya",[4]SayfaKAY!U188="Müşteri","Customer",[4]SayfaKAY!U188="Tedarikçi","Equipment Supplier"))</f>
        <v>Bozankaya</v>
      </c>
      <c r="S1040" s="204" t="str">
        <f>[4]SayfaKAY!N188</f>
        <v/>
      </c>
      <c r="T1040" s="133" t="str">
        <f>[4]SayfaKAY!AD188</f>
        <v>*Ekipman tamir edilecek</v>
      </c>
      <c r="U1040" s="132" t="str">
        <f>[4]SayfaKAY!W188</f>
        <v>Evet</v>
      </c>
      <c r="V1040" s="108">
        <f>[4]SayfaKAY!AZ188</f>
        <v>2</v>
      </c>
      <c r="W1040" s="136">
        <f t="shared" si="703"/>
        <v>45436</v>
      </c>
      <c r="X1040" s="137" t="str">
        <f t="shared" si="704"/>
        <v>05:00</v>
      </c>
      <c r="Y1040" s="235">
        <f>[4]SayfaKAY!AE188</f>
        <v>45436.208333333299</v>
      </c>
      <c r="Z1040" s="192">
        <f t="shared" si="705"/>
        <v>45436</v>
      </c>
      <c r="AA1040" s="110" t="str">
        <f t="shared" si="706"/>
        <v>07:00</v>
      </c>
      <c r="AB1040" s="182">
        <f>[4]SayfaKAY!BA188</f>
        <v>45436.291666666701</v>
      </c>
      <c r="AC1040" s="257">
        <f t="shared" si="707"/>
        <v>1477.0000000786968</v>
      </c>
      <c r="AD1040" s="111">
        <f t="shared" si="708"/>
        <v>45436</v>
      </c>
      <c r="AE1040" s="111" t="str">
        <f t="shared" si="709"/>
        <v>07:00</v>
      </c>
      <c r="AF1040" s="235">
        <f>[4]SayfaKAY!BA188</f>
        <v>45436.291666666701</v>
      </c>
      <c r="AG1040" s="179" t="str">
        <f>[4]SayfaKAY!S188</f>
        <v>(I) İlk Defa Karşılaşılan Arıza</v>
      </c>
      <c r="AH1040" s="178" t="str">
        <f t="shared" si="710"/>
        <v>Bu Arıza Aracın Servise Verilmesine Engel Değil</v>
      </c>
      <c r="AI1040" s="163" t="str">
        <f>[4]SayfaKAY!AV188</f>
        <v/>
      </c>
      <c r="AJ1040" s="164" t="str">
        <f t="shared" si="711"/>
        <v/>
      </c>
      <c r="AK1040" s="164" t="str">
        <f t="shared" si="712"/>
        <v/>
      </c>
      <c r="AL1040" s="112" t="str">
        <f>[4]SayfaKAY!AX188</f>
        <v/>
      </c>
      <c r="AM1040" s="257" cm="1">
        <f t="array" ref="AM1040">IFERROR(IF(AND(P1040&lt;&gt;"D(Arıza Değil)",AH1040="Bu Arıza Aracın Servise Verilmesine Engel Değil"),
IF(Z1040-F1040&gt;0,(AB1040-Y1040)*24*60,
IF(OR(AND(G1040&gt;$AS$1,G1040&lt;$AT$1),AND(G1040&gt;$AU$1,G1040&lt;$AV$1)),
(AF1040-H1040)*24*60,     BH:BH0)),        AN1040),0)</f>
        <v>120.00000009778887</v>
      </c>
      <c r="AN1040" s="257">
        <f t="shared" si="713"/>
        <v>1477.0000000786968</v>
      </c>
      <c r="AO1040" s="174" t="str">
        <f>[4]SayfaKAY!AG188</f>
        <v>voıth</v>
      </c>
      <c r="AP1040" s="174" t="str">
        <f>[4]SayfaKAY!AI188</f>
        <v>B110-7029</v>
      </c>
      <c r="AQ1040" s="174" t="str">
        <f>[4]SayfaKAY!AQ188</f>
        <v/>
      </c>
      <c r="AR1040" s="174" t="str">
        <f>[4]SayfaKAY!AH188</f>
        <v>DISLI KUTUSU KOMPLESI</v>
      </c>
      <c r="AS1040" s="174">
        <f>[4]SayfaKAY!AJ188</f>
        <v>1</v>
      </c>
      <c r="AT1040" s="175" t="str">
        <f>[4]SayfaKAY!AM188</f>
        <v/>
      </c>
      <c r="AU1040" s="176" t="str">
        <f>[4]SayfaKAY!AL188</f>
        <v/>
      </c>
      <c r="AV1040" s="176" t="str">
        <f>[4]SayfaKAY!AP188</f>
        <v/>
      </c>
      <c r="AW1040" s="177" t="str">
        <f>[4]SayfaKAY!AT188</f>
        <v/>
      </c>
      <c r="AX1040" s="194">
        <f t="shared" si="714"/>
        <v>32494.000001731329</v>
      </c>
      <c r="AY1040" s="168"/>
      <c r="AZ1040" s="167"/>
      <c r="BA1040" s="113"/>
      <c r="BB1040" s="171"/>
      <c r="BC1040" s="114"/>
      <c r="BD1040" s="114"/>
      <c r="BE1040" s="114"/>
      <c r="BF1040" s="114"/>
      <c r="BG1040" s="114"/>
      <c r="BH1040" s="114" t="str">
        <f>IFERROR(FRACAS!AN191, "Hata Var")</f>
        <v/>
      </c>
      <c r="BI1040" s="114"/>
      <c r="BJ1040" s="114"/>
      <c r="BK1040" s="105" t="str">
        <f>[4]SayfaKAY!AW188</f>
        <v/>
      </c>
      <c r="BL1040" s="105" t="str">
        <f>[4]SayfaKAY!V188</f>
        <v>Üretim</v>
      </c>
      <c r="BM1040" s="114"/>
      <c r="BN1040" s="171" t="str">
        <f t="shared" si="715"/>
        <v>x yok</v>
      </c>
      <c r="BO1040" s="171" t="str">
        <f t="shared" si="716"/>
        <v>aynı gün giderilen arıza</v>
      </c>
      <c r="BP1040" s="171" t="str">
        <f t="shared" si="717"/>
        <v>Bir günden fazla süren arıza</v>
      </c>
      <c r="BQ1040" s="226">
        <f t="shared" si="718"/>
        <v>1356.9999999809079</v>
      </c>
      <c r="BR1040" s="226">
        <f t="shared" si="719"/>
        <v>120.00000009778887</v>
      </c>
      <c r="BS1040" s="226">
        <f t="shared" si="720"/>
        <v>1477.0000000786968</v>
      </c>
      <c r="BT1040" s="114"/>
      <c r="BU1040" s="242"/>
      <c r="BV1040" s="233">
        <f t="shared" si="721"/>
        <v>9</v>
      </c>
      <c r="BW1040" s="226" t="str">
        <f t="shared" si="722"/>
        <v>Evet, çakışma var</v>
      </c>
      <c r="BX1040" s="229"/>
      <c r="BY1040" s="247">
        <f t="shared" si="723"/>
        <v>0.9423611110978527</v>
      </c>
      <c r="BZ1040" s="247">
        <f t="shared" si="724"/>
        <v>8.3333333401242271E-2</v>
      </c>
      <c r="CA1040" s="247">
        <f t="shared" si="725"/>
        <v>1.025694444499095</v>
      </c>
      <c r="CB1040" s="213"/>
      <c r="CC1040" s="211"/>
      <c r="CD1040" s="196"/>
      <c r="CE1040" s="213">
        <v>187</v>
      </c>
      <c r="CF1040" s="182">
        <f t="shared" si="726"/>
        <v>45435.265972222202</v>
      </c>
      <c r="CG1040" s="182">
        <f t="shared" si="727"/>
        <v>45436.291666666701</v>
      </c>
      <c r="CH1040" s="196"/>
      <c r="CI1040" s="196"/>
      <c r="CJ1040" s="196"/>
      <c r="CK1040" s="196">
        <f t="shared" si="728"/>
        <v>8.3333333401242271E-2</v>
      </c>
      <c r="CL1040" s="196">
        <f t="shared" si="729"/>
        <v>0.9423611110978527</v>
      </c>
      <c r="CM1040" s="196">
        <f t="shared" si="730"/>
        <v>1.025694444499095</v>
      </c>
      <c r="CN1040" s="114"/>
      <c r="CO1040" s="115">
        <f t="shared" si="731"/>
        <v>1477.0000000786968</v>
      </c>
      <c r="CP1040" s="116">
        <f t="shared" si="732"/>
        <v>5.0000000040745363</v>
      </c>
      <c r="CQ1040" s="117">
        <f t="shared" si="733"/>
        <v>0.26597222220152617</v>
      </c>
      <c r="CR1040" s="117">
        <f t="shared" si="734"/>
        <v>45436.208333333299</v>
      </c>
      <c r="CS1040" s="117">
        <f t="shared" si="735"/>
        <v>45436.291666666701</v>
      </c>
      <c r="CT1040" s="118">
        <f t="shared" si="736"/>
        <v>65427756.999999978</v>
      </c>
      <c r="CU1040" s="118">
        <f t="shared" si="737"/>
        <v>120.00000009778887</v>
      </c>
      <c r="CV1040" s="118">
        <f t="shared" si="738"/>
        <v>65427877.000000082</v>
      </c>
      <c r="CW1040" s="119">
        <f t="shared" si="739"/>
        <v>0.99999816591939694</v>
      </c>
    </row>
    <row r="1041" spans="1:101" ht="118.5" customHeight="1" x14ac:dyDescent="0.3">
      <c r="A1041" s="104" t="str">
        <f>[4]SayfaKAY!C189</f>
        <v>KAY5+6</v>
      </c>
      <c r="B1041" s="104" t="str">
        <f>[4]SayfaKAY!D189</f>
        <v>3874(3)</v>
      </c>
      <c r="C1041" s="105" t="str">
        <f>[4]SayfaKAY!E189</f>
        <v>MA</v>
      </c>
      <c r="D1041" s="105">
        <f>[4]SayfaKAY!F189</f>
        <v>66637</v>
      </c>
      <c r="E1041" s="106" t="str">
        <f>[4]SayfaKAY!G189</f>
        <v>BOZ-KAY5+6-FF-188</v>
      </c>
      <c r="F1041" s="134">
        <f t="shared" si="700"/>
        <v>45435</v>
      </c>
      <c r="G1041" s="135">
        <f t="shared" si="701"/>
        <v>0.26666666669916594</v>
      </c>
      <c r="H1041" s="235">
        <f>[4]SayfaKAY!H189</f>
        <v>45435.266666666699</v>
      </c>
      <c r="I1041" s="104" t="str">
        <f>[4]SayfaKAY!I189</f>
        <v>Hat/Line</v>
      </c>
      <c r="J1041" s="103" t="str">
        <f>IF([4]SayfaKAY!J189="","",IF([4]SayfaKAY!J189="Müşteri","Notified by Customer","Notified by Bozankaya"))</f>
        <v>Notified by Customer</v>
      </c>
      <c r="K1041" s="103" t="e">
        <f>VLOOKUP([4]SayfaKAY!L189,#REF!,2,FALSE)</f>
        <v>#REF!</v>
      </c>
      <c r="L1041" s="165" t="str">
        <f>[4]SayfaKAY!X189</f>
        <v>Voith Turbo Power Transmission CZ s</v>
      </c>
      <c r="M1041" s="107" t="str">
        <f t="shared" si="702"/>
        <v>KAY5+6-BOZ-KAY5+6-FF-188</v>
      </c>
      <c r="N1041" s="105" t="str">
        <f>[4]SayfaKAY!M189</f>
        <v>ARAÇ MA-MB BOJİ DİŞLİ KUTUSU ESNEK KAPLİNG AKTARMA DİŞLİSİ HUB GEAR AYARLARI BOZUK</v>
      </c>
      <c r="O1041" s="166" t="str">
        <f>[4]SayfaKAY!P189</f>
        <v>B-Hız veya güç azalması</v>
      </c>
      <c r="P1041" s="166" t="str">
        <f>[4]SayfaKAY!Q189</f>
        <v>C(Sisteme etki etmeyen arıza)</v>
      </c>
      <c r="Q1041" s="166" t="str">
        <f>[4]SayfaKAY!R189</f>
        <v>N.A(Yaralanma yok)</v>
      </c>
      <c r="R1041" s="132" t="str" cm="1">
        <f t="array" ref="R1041">IF([4]SayfaKAY!U189="","",_xlfn.IFS([4]SayfaKAY!U189="Bozankaya","Bozankaya",[4]SayfaKAY!U189="Müşteri","Customer",[4]SayfaKAY!U189="Tedarikçi","Equipment Supplier"))</f>
        <v>Bozankaya</v>
      </c>
      <c r="S1041" s="204" t="str">
        <f>[4]SayfaKAY!N189</f>
        <v/>
      </c>
      <c r="T1041" s="133" t="str">
        <f>[4]SayfaKAY!AD189</f>
        <v>*Ekipman tamir edilecek</v>
      </c>
      <c r="U1041" s="132" t="str">
        <f>[4]SayfaKAY!W189</f>
        <v>Evet</v>
      </c>
      <c r="V1041" s="108">
        <f>[4]SayfaKAY!AZ189</f>
        <v>2</v>
      </c>
      <c r="W1041" s="136">
        <f t="shared" si="703"/>
        <v>45436</v>
      </c>
      <c r="X1041" s="137" t="str">
        <f t="shared" si="704"/>
        <v>10:00</v>
      </c>
      <c r="Y1041" s="235">
        <f>[4]SayfaKAY!AE189</f>
        <v>45436.416666666701</v>
      </c>
      <c r="Z1041" s="109">
        <f t="shared" si="705"/>
        <v>45436</v>
      </c>
      <c r="AA1041" s="110" t="str">
        <f t="shared" si="706"/>
        <v>12:00</v>
      </c>
      <c r="AB1041" s="182">
        <f>[4]SayfaKAY!BA189</f>
        <v>45436.5</v>
      </c>
      <c r="AC1041" s="257">
        <f t="shared" si="707"/>
        <v>1775.999999953201</v>
      </c>
      <c r="AD1041" s="111">
        <f t="shared" si="708"/>
        <v>45436</v>
      </c>
      <c r="AE1041" s="111" t="str">
        <f t="shared" si="709"/>
        <v>12:00</v>
      </c>
      <c r="AF1041" s="235">
        <f>[4]SayfaKAY!BA189</f>
        <v>45436.5</v>
      </c>
      <c r="AG1041" s="179" t="str">
        <f>[4]SayfaKAY!S189</f>
        <v>(II) Aynı Araçta Tekrarlayan Arıza</v>
      </c>
      <c r="AH1041" s="178" t="str">
        <f t="shared" si="710"/>
        <v>Bu Arıza Aracın Servise Verilmesine Engel Değil</v>
      </c>
      <c r="AI1041" s="163" t="str">
        <f>[4]SayfaKAY!AV189</f>
        <v/>
      </c>
      <c r="AJ1041" s="164" t="str">
        <f t="shared" si="711"/>
        <v/>
      </c>
      <c r="AK1041" s="164" t="str">
        <f t="shared" si="712"/>
        <v/>
      </c>
      <c r="AL1041" s="112" t="str">
        <f>[4]SayfaKAY!AX189</f>
        <v/>
      </c>
      <c r="AM1041" s="257" cm="1">
        <f t="array" ref="AM1041">IFERROR(IF(AND(P1041&lt;&gt;"D(Arıza Değil)",AH1041="Bu Arıza Aracın Servise Verilmesine Engel Değil"),
IF(Z1041-F1041&gt;0,(AB1041-Y1041)*24*60,
IF(OR(AND(G1041&gt;$AS$1,G1041&lt;$AT$1),AND(G1041&gt;$AU$1,G1041&lt;$AV$1)),
(AF1041-H1041)*24*60,     BH:BH0)),        AN1041),0)</f>
        <v>119.99999995110556</v>
      </c>
      <c r="AN1041" s="257">
        <f t="shared" si="713"/>
        <v>1775.999999953201</v>
      </c>
      <c r="AO1041" s="174" t="str">
        <f>[4]SayfaKAY!AG189</f>
        <v>voıth</v>
      </c>
      <c r="AP1041" s="174" t="str">
        <f>[4]SayfaKAY!AI189</f>
        <v>B110-7029</v>
      </c>
      <c r="AQ1041" s="174" t="str">
        <f>[4]SayfaKAY!AQ189</f>
        <v/>
      </c>
      <c r="AR1041" s="174" t="str">
        <f>[4]SayfaKAY!AH189</f>
        <v>DISLI KUTUSU KOMPLESI</v>
      </c>
      <c r="AS1041" s="174">
        <f>[4]SayfaKAY!AJ189</f>
        <v>1</v>
      </c>
      <c r="AT1041" s="175" t="str">
        <f>[4]SayfaKAY!AM189</f>
        <v/>
      </c>
      <c r="AU1041" s="176" t="str">
        <f>[4]SayfaKAY!AL189</f>
        <v/>
      </c>
      <c r="AV1041" s="176" t="str">
        <f>[4]SayfaKAY!AP189</f>
        <v/>
      </c>
      <c r="AW1041" s="177" t="str">
        <f>[4]SayfaKAY!AT189</f>
        <v/>
      </c>
      <c r="AX1041" s="194">
        <f t="shared" si="714"/>
        <v>39071.999998970423</v>
      </c>
      <c r="AY1041" s="168"/>
      <c r="AZ1041" s="167"/>
      <c r="BA1041" s="170"/>
      <c r="BB1041" s="171" t="str">
        <f>IF($AQ$1="X", IF(AND(G1041&gt;=$AS$1,G1041&lt;=$AT$1),IF(P1041&lt;&gt;"D(Arıza Değil)",AC1041,0), IF(AND(G1041&gt;=$AU$1,G1041&lt;=$AV$1),IF(P1041&lt;&gt;"D(Arıza Değil)",AC1041,0), "")), "")</f>
        <v/>
      </c>
      <c r="BC1041" s="114"/>
      <c r="BD1041" s="114"/>
      <c r="BE1041" s="114"/>
      <c r="BF1041" s="114"/>
      <c r="BG1041" s="114"/>
      <c r="BH1041" s="114" t="str">
        <f>IFERROR(FRACAS!AN192, "Hata Var")</f>
        <v/>
      </c>
      <c r="BI1041" s="114"/>
      <c r="BJ1041" s="114"/>
      <c r="BK1041" s="105" t="str">
        <f>[4]SayfaKAY!AW189</f>
        <v/>
      </c>
      <c r="BL1041" s="105" t="str">
        <f>[4]SayfaKAY!V189</f>
        <v>Üretim</v>
      </c>
      <c r="BM1041" s="114"/>
      <c r="BN1041" s="171" t="str">
        <f t="shared" si="715"/>
        <v>x yok</v>
      </c>
      <c r="BO1041" s="171" t="str">
        <f t="shared" si="716"/>
        <v>aynı gün giderilen arıza</v>
      </c>
      <c r="BP1041" s="171" t="str">
        <f t="shared" si="717"/>
        <v>Bir günden fazla süren arıza</v>
      </c>
      <c r="BQ1041" s="226">
        <f t="shared" si="718"/>
        <v>1656.0000000020955</v>
      </c>
      <c r="BR1041" s="226">
        <f t="shared" si="719"/>
        <v>119.99999995110556</v>
      </c>
      <c r="BS1041" s="226">
        <f t="shared" si="720"/>
        <v>1775.999999953201</v>
      </c>
      <c r="BT1041" s="114"/>
      <c r="BU1041" s="242"/>
      <c r="BV1041" s="233">
        <f t="shared" si="721"/>
        <v>11</v>
      </c>
      <c r="BW1041" s="226" t="str">
        <f t="shared" si="722"/>
        <v>Evet, çakışma var</v>
      </c>
      <c r="BX1041" s="229"/>
      <c r="BY1041" s="247">
        <f t="shared" si="723"/>
        <v>1.1500000000014552</v>
      </c>
      <c r="BZ1041" s="247">
        <f t="shared" si="724"/>
        <v>8.3333333299378864E-2</v>
      </c>
      <c r="CA1041" s="247">
        <f t="shared" si="725"/>
        <v>1.2333333333008341</v>
      </c>
      <c r="CB1041" s="213"/>
      <c r="CC1041" s="211"/>
      <c r="CD1041" s="196"/>
      <c r="CE1041" s="213">
        <v>188</v>
      </c>
      <c r="CF1041" s="182">
        <f t="shared" si="726"/>
        <v>45435.266666666699</v>
      </c>
      <c r="CG1041" s="182">
        <f t="shared" si="727"/>
        <v>45436.5</v>
      </c>
      <c r="CH1041" s="196"/>
      <c r="CI1041" s="196"/>
      <c r="CJ1041" s="196"/>
      <c r="CK1041" s="196">
        <f t="shared" si="728"/>
        <v>8.3333333299378864E-2</v>
      </c>
      <c r="CL1041" s="196">
        <f t="shared" si="729"/>
        <v>1.1500000000014552</v>
      </c>
      <c r="CM1041" s="196">
        <f t="shared" si="730"/>
        <v>1.2333333333008341</v>
      </c>
      <c r="CN1041" s="114"/>
      <c r="CO1041" s="115">
        <f t="shared" si="731"/>
        <v>1775.999999953201</v>
      </c>
      <c r="CP1041" s="116">
        <f t="shared" si="732"/>
        <v>4.9999999979627319</v>
      </c>
      <c r="CQ1041" s="117">
        <f t="shared" si="733"/>
        <v>0.26666666669916594</v>
      </c>
      <c r="CR1041" s="117">
        <f t="shared" si="734"/>
        <v>45436.416666666701</v>
      </c>
      <c r="CS1041" s="117">
        <f t="shared" si="735"/>
        <v>45436.5</v>
      </c>
      <c r="CT1041" s="118">
        <f t="shared" si="736"/>
        <v>65428056</v>
      </c>
      <c r="CU1041" s="118">
        <f t="shared" si="737"/>
        <v>119.99999995110556</v>
      </c>
      <c r="CV1041" s="118">
        <f t="shared" si="738"/>
        <v>65428175.999999955</v>
      </c>
      <c r="CW1041" s="119">
        <f t="shared" si="739"/>
        <v>0.99999816592778079</v>
      </c>
    </row>
    <row r="1042" spans="1:101" ht="118.5" customHeight="1" x14ac:dyDescent="0.3">
      <c r="A1042" s="160" t="str">
        <f>[4]SayfaKAY!C190</f>
        <v>KAY5+6</v>
      </c>
      <c r="B1042" s="104" t="str">
        <f>[4]SayfaKAY!D190</f>
        <v>3875(4)</v>
      </c>
      <c r="C1042" s="105" t="str">
        <f>[4]SayfaKAY!E190</f>
        <v>MA</v>
      </c>
      <c r="D1042" s="105">
        <f>[4]SayfaKAY!F190</f>
        <v>46939</v>
      </c>
      <c r="E1042" s="106" t="str">
        <f>[4]SayfaKAY!G190</f>
        <v>BOZ-KAY5+6-FF-189</v>
      </c>
      <c r="F1042" s="193">
        <f t="shared" si="700"/>
        <v>45435</v>
      </c>
      <c r="G1042" s="135">
        <f t="shared" si="701"/>
        <v>0.26805555559985805</v>
      </c>
      <c r="H1042" s="235">
        <f>[4]SayfaKAY!H190</f>
        <v>45435.2680555556</v>
      </c>
      <c r="I1042" s="104" t="str">
        <f>[4]SayfaKAY!I190</f>
        <v>Hat/Line</v>
      </c>
      <c r="J1042" s="103" t="str">
        <f>IF([4]SayfaKAY!J190="","",IF([4]SayfaKAY!J190="Müşteri","Notified by Customer","Notified by Bozankaya"))</f>
        <v>Notified by Customer</v>
      </c>
      <c r="K1042" s="103" t="e">
        <f>VLOOKUP([4]SayfaKAY!L190,#REF!,2,FALSE)</f>
        <v>#REF!</v>
      </c>
      <c r="L1042" s="165" t="str">
        <f>[4]SayfaKAY!X190</f>
        <v>Voith Turbo Power Transmission CZ s</v>
      </c>
      <c r="M1042" s="107" t="str">
        <f t="shared" si="702"/>
        <v>KAY5+6-BOZ-KAY5+6-FF-189</v>
      </c>
      <c r="N1042" s="105" t="str">
        <f>[4]SayfaKAY!M190</f>
        <v>ARAÇ MA-MB BOJİ DİŞLİ KUTUSU ESNEK KAPLİNG AKTARMA DİŞLİSİ HUB GEAR AYARLARI BOZUK.</v>
      </c>
      <c r="O1042" s="166" t="str">
        <f>[4]SayfaKAY!P190</f>
        <v>B-Hız veya güç azalması</v>
      </c>
      <c r="P1042" s="166" t="str">
        <f>[4]SayfaKAY!Q190</f>
        <v>C(Sisteme etki etmeyen arıza)</v>
      </c>
      <c r="Q1042" s="166" t="str">
        <f>[4]SayfaKAY!R190</f>
        <v>N.A(Yaralanma yok)</v>
      </c>
      <c r="R1042" s="132" t="str" cm="1">
        <f t="array" ref="R1042">IF([4]SayfaKAY!U190="","",_xlfn.IFS([4]SayfaKAY!U190="Bozankaya","Bozankaya",[4]SayfaKAY!U190="Müşteri","Customer",[4]SayfaKAY!U190="Tedarikçi","Equipment Supplier"))</f>
        <v>Bozankaya</v>
      </c>
      <c r="S1042" s="204" t="str">
        <f>[4]SayfaKAY!N190</f>
        <v/>
      </c>
      <c r="T1042" s="133" t="str">
        <f>[4]SayfaKAY!AD190</f>
        <v>*Ekipman tamir edilecek</v>
      </c>
      <c r="U1042" s="132" t="str">
        <f>[4]SayfaKAY!W190</f>
        <v>Evet</v>
      </c>
      <c r="V1042" s="108">
        <f>[4]SayfaKAY!AZ190</f>
        <v>2</v>
      </c>
      <c r="W1042" s="136">
        <f t="shared" si="703"/>
        <v>45437</v>
      </c>
      <c r="X1042" s="137" t="str">
        <f t="shared" si="704"/>
        <v>05:00</v>
      </c>
      <c r="Y1042" s="235">
        <f>[4]SayfaKAY!AE190</f>
        <v>45437.208333333299</v>
      </c>
      <c r="Z1042" s="192">
        <f t="shared" si="705"/>
        <v>45437</v>
      </c>
      <c r="AA1042" s="110" t="str">
        <f t="shared" si="706"/>
        <v>07:00</v>
      </c>
      <c r="AB1042" s="182">
        <f>[4]SayfaKAY!BA190</f>
        <v>45437.291666666701</v>
      </c>
      <c r="AC1042" s="257">
        <f t="shared" si="707"/>
        <v>2913.9999999850988</v>
      </c>
      <c r="AD1042" s="111">
        <f t="shared" si="708"/>
        <v>45437</v>
      </c>
      <c r="AE1042" s="111" t="str">
        <f t="shared" si="709"/>
        <v>07:00</v>
      </c>
      <c r="AF1042" s="235">
        <f>[4]SayfaKAY!BA190</f>
        <v>45437.291666666701</v>
      </c>
      <c r="AG1042" s="179" t="str">
        <f>[4]SayfaKAY!S190</f>
        <v>(II) Aynı Araçta Tekrarlayan Arıza</v>
      </c>
      <c r="AH1042" s="178" t="str">
        <f t="shared" si="710"/>
        <v>Bu Arıza Aracın Servise Verilmesine Engel Değil</v>
      </c>
      <c r="AI1042" s="163" t="str">
        <f>[4]SayfaKAY!AV190</f>
        <v/>
      </c>
      <c r="AJ1042" s="164" t="str">
        <f t="shared" si="711"/>
        <v/>
      </c>
      <c r="AK1042" s="164" t="str">
        <f t="shared" si="712"/>
        <v/>
      </c>
      <c r="AL1042" s="112" t="str">
        <f>[4]SayfaKAY!AX190</f>
        <v/>
      </c>
      <c r="AM1042" s="257" cm="1">
        <f t="array" ref="AM1042">IFERROR(IF(AND(P1042&lt;&gt;"D(Arıza Değil)",AH1042="Bu Arıza Aracın Servise Verilmesine Engel Değil"),
IF(Z1042-F1042&gt;0,(AB1042-Y1042)*24*60,
IF(OR(AND(G1042&gt;$AS$1,G1042&lt;$AT$1),AND(G1042&gt;$AU$1,G1042&lt;$AV$1)),
(AF1042-H1042)*24*60,     BH:BH0)),        AN1042),0)</f>
        <v>120.00000009778887</v>
      </c>
      <c r="AN1042" s="257">
        <f t="shared" si="713"/>
        <v>2913.9999999850988</v>
      </c>
      <c r="AO1042" s="174" t="str">
        <f>[4]SayfaKAY!AG190</f>
        <v>voıth</v>
      </c>
      <c r="AP1042" s="174" t="str">
        <f>[4]SayfaKAY!AI190</f>
        <v>B110-7029</v>
      </c>
      <c r="AQ1042" s="174" t="str">
        <f>[4]SayfaKAY!AQ190</f>
        <v/>
      </c>
      <c r="AR1042" s="174" t="str">
        <f>[4]SayfaKAY!AH190</f>
        <v>DISLI KUTUSU KOMPLESI</v>
      </c>
      <c r="AS1042" s="174">
        <f>[4]SayfaKAY!AJ190</f>
        <v>1</v>
      </c>
      <c r="AT1042" s="175" t="str">
        <f>[4]SayfaKAY!AM190</f>
        <v/>
      </c>
      <c r="AU1042" s="176" t="str">
        <f>[4]SayfaKAY!AL190</f>
        <v/>
      </c>
      <c r="AV1042" s="176" t="str">
        <f>[4]SayfaKAY!AP190</f>
        <v/>
      </c>
      <c r="AW1042" s="177" t="str">
        <f>[4]SayfaKAY!AT190</f>
        <v/>
      </c>
      <c r="AX1042" s="194">
        <f t="shared" si="714"/>
        <v>64107.999999672174</v>
      </c>
      <c r="AY1042" s="168"/>
      <c r="AZ1042" s="167"/>
      <c r="BA1042" s="113"/>
      <c r="BB1042" s="171"/>
      <c r="BC1042" s="114"/>
      <c r="BD1042" s="114"/>
      <c r="BE1042" s="114"/>
      <c r="BF1042" s="114"/>
      <c r="BG1042" s="114"/>
      <c r="BH1042" s="114" t="str">
        <f>IFERROR(FRACAS!AN193, "Hata Var")</f>
        <v/>
      </c>
      <c r="BI1042" s="114"/>
      <c r="BJ1042" s="114"/>
      <c r="BK1042" s="105" t="str">
        <f>[4]SayfaKAY!AW190</f>
        <v/>
      </c>
      <c r="BL1042" s="105" t="str">
        <f>[4]SayfaKAY!V190</f>
        <v>Üretim</v>
      </c>
      <c r="BM1042" s="114"/>
      <c r="BN1042" s="171" t="str">
        <f t="shared" si="715"/>
        <v>x yok</v>
      </c>
      <c r="BO1042" s="171" t="str">
        <f t="shared" si="716"/>
        <v>aynı gün giderilen arıza</v>
      </c>
      <c r="BP1042" s="171" t="str">
        <f t="shared" si="717"/>
        <v>Bir günden fazla süren arıza</v>
      </c>
      <c r="BQ1042" s="226">
        <f t="shared" si="718"/>
        <v>2793.99999988731</v>
      </c>
      <c r="BR1042" s="226">
        <f t="shared" si="719"/>
        <v>120.00000009778887</v>
      </c>
      <c r="BS1042" s="226">
        <f t="shared" si="720"/>
        <v>2913.9999999850988</v>
      </c>
      <c r="BT1042" s="114"/>
      <c r="BU1042" s="242"/>
      <c r="BV1042" s="233">
        <f t="shared" si="721"/>
        <v>16</v>
      </c>
      <c r="BW1042" s="226" t="str">
        <f t="shared" si="722"/>
        <v>Evet, çakışma var</v>
      </c>
      <c r="BX1042" s="229"/>
      <c r="BY1042" s="247">
        <f t="shared" si="723"/>
        <v>1.9402777776995208</v>
      </c>
      <c r="BZ1042" s="247">
        <f t="shared" si="724"/>
        <v>8.3333333401242271E-2</v>
      </c>
      <c r="CA1042" s="247">
        <f t="shared" si="725"/>
        <v>2.0236111111007631</v>
      </c>
      <c r="CB1042" s="213"/>
      <c r="CC1042" s="211"/>
      <c r="CD1042" s="196"/>
      <c r="CE1042" s="213">
        <v>189</v>
      </c>
      <c r="CF1042" s="182">
        <f t="shared" si="726"/>
        <v>45435.2680555556</v>
      </c>
      <c r="CG1042" s="182">
        <f t="shared" si="727"/>
        <v>45437.291666666701</v>
      </c>
      <c r="CH1042" s="196"/>
      <c r="CI1042" s="196"/>
      <c r="CJ1042" s="196"/>
      <c r="CK1042" s="196">
        <f t="shared" si="728"/>
        <v>8.3333333401242271E-2</v>
      </c>
      <c r="CL1042" s="196">
        <f t="shared" si="729"/>
        <v>1.9402777776995208</v>
      </c>
      <c r="CM1042" s="196">
        <f t="shared" si="730"/>
        <v>2.0236111111007631</v>
      </c>
      <c r="CN1042" s="114"/>
      <c r="CO1042" s="115">
        <f t="shared" si="731"/>
        <v>2913.9999999850988</v>
      </c>
      <c r="CP1042" s="116">
        <f t="shared" si="732"/>
        <v>5.0000000040745363</v>
      </c>
      <c r="CQ1042" s="117">
        <f t="shared" si="733"/>
        <v>0.26805555559985805</v>
      </c>
      <c r="CR1042" s="117">
        <f t="shared" si="734"/>
        <v>45437.208333333299</v>
      </c>
      <c r="CS1042" s="117">
        <f t="shared" si="735"/>
        <v>45437.291666666701</v>
      </c>
      <c r="CT1042" s="118">
        <f t="shared" si="736"/>
        <v>65429193.999999888</v>
      </c>
      <c r="CU1042" s="118">
        <f t="shared" si="737"/>
        <v>120.00000009778887</v>
      </c>
      <c r="CV1042" s="118">
        <f t="shared" si="738"/>
        <v>65429313.999999985</v>
      </c>
      <c r="CW1042" s="119">
        <f t="shared" si="739"/>
        <v>0.99999816595967828</v>
      </c>
    </row>
    <row r="1043" spans="1:101" ht="118.5" customHeight="1" x14ac:dyDescent="0.3">
      <c r="A1043" s="104" t="str">
        <f>[4]SayfaKAY!C191</f>
        <v>KAY5+6</v>
      </c>
      <c r="B1043" s="104" t="str">
        <f>[4]SayfaKAY!D191</f>
        <v>3876(5)</v>
      </c>
      <c r="C1043" s="105" t="str">
        <f>[4]SayfaKAY!E191</f>
        <v>MA</v>
      </c>
      <c r="D1043" s="105">
        <f>[4]SayfaKAY!F191</f>
        <v>58059</v>
      </c>
      <c r="E1043" s="106" t="str">
        <f>[4]SayfaKAY!G191</f>
        <v>BOZ-KAY5+6-FF-190</v>
      </c>
      <c r="F1043" s="134">
        <f t="shared" si="700"/>
        <v>45435</v>
      </c>
      <c r="G1043" s="135">
        <f t="shared" si="701"/>
        <v>0.26875000000291038</v>
      </c>
      <c r="H1043" s="235">
        <f>[4]SayfaKAY!H191</f>
        <v>45435.268750000003</v>
      </c>
      <c r="I1043" s="104" t="str">
        <f>[4]SayfaKAY!I191</f>
        <v>Hat/Line</v>
      </c>
      <c r="J1043" s="103" t="str">
        <f>IF([4]SayfaKAY!J191="","",IF([4]SayfaKAY!J191="Müşteri","Notified by Customer","Notified by Bozankaya"))</f>
        <v>Notified by Customer</v>
      </c>
      <c r="K1043" s="103" t="e">
        <f>VLOOKUP([4]SayfaKAY!L191,#REF!,2,FALSE)</f>
        <v>#REF!</v>
      </c>
      <c r="L1043" s="165" t="str">
        <f>[4]SayfaKAY!X191</f>
        <v>Voith Turbo Power Transmission CZ s</v>
      </c>
      <c r="M1043" s="107" t="str">
        <f t="shared" si="702"/>
        <v>KAY5+6-BOZ-KAY5+6-FF-190</v>
      </c>
      <c r="N1043" s="105" t="str">
        <f>[4]SayfaKAY!M191</f>
        <v>ARAÇ MA-MB BOJİ DİŞLİ KUTUSU ESNEK KAPLİNG AKTARMA DİŞLİSİ HUB GEAR AYARLARI BOZUK.</v>
      </c>
      <c r="O1043" s="166" t="str">
        <f>[4]SayfaKAY!P191</f>
        <v>B-Hız veya güç azalması</v>
      </c>
      <c r="P1043" s="166" t="str">
        <f>[4]SayfaKAY!Q191</f>
        <v>C(Sisteme etki etmeyen arıza)</v>
      </c>
      <c r="Q1043" s="166" t="str">
        <f>[4]SayfaKAY!R191</f>
        <v>N.A(Yaralanma yok)</v>
      </c>
      <c r="R1043" s="132" t="str" cm="1">
        <f t="array" ref="R1043">IF([4]SayfaKAY!U191="","",_xlfn.IFS([4]SayfaKAY!U191="Bozankaya","Bozankaya",[4]SayfaKAY!U191="Müşteri","Customer",[4]SayfaKAY!U191="Tedarikçi","Equipment Supplier"))</f>
        <v>Bozankaya</v>
      </c>
      <c r="S1043" s="204" t="str">
        <f>[4]SayfaKAY!N191</f>
        <v/>
      </c>
      <c r="T1043" s="133" t="str">
        <f>[4]SayfaKAY!AD191</f>
        <v>*Ekipman tamir edilecek</v>
      </c>
      <c r="U1043" s="132" t="str">
        <f>[4]SayfaKAY!W191</f>
        <v>Evet</v>
      </c>
      <c r="V1043" s="108">
        <f>[4]SayfaKAY!AZ191</f>
        <v>2</v>
      </c>
      <c r="W1043" s="136">
        <f t="shared" si="703"/>
        <v>45437</v>
      </c>
      <c r="X1043" s="137" t="str">
        <f t="shared" si="704"/>
        <v>10:00</v>
      </c>
      <c r="Y1043" s="235">
        <f>[4]SayfaKAY!AE191</f>
        <v>45437.416666666701</v>
      </c>
      <c r="Z1043" s="109">
        <f t="shared" si="705"/>
        <v>45437</v>
      </c>
      <c r="AA1043" s="110" t="str">
        <f t="shared" si="706"/>
        <v>12:00</v>
      </c>
      <c r="AB1043" s="182">
        <f>[4]SayfaKAY!BA191</f>
        <v>45437.5</v>
      </c>
      <c r="AC1043" s="257">
        <f t="shared" si="707"/>
        <v>3212.999999995809</v>
      </c>
      <c r="AD1043" s="111">
        <f t="shared" si="708"/>
        <v>45437</v>
      </c>
      <c r="AE1043" s="111" t="str">
        <f t="shared" si="709"/>
        <v>12:00</v>
      </c>
      <c r="AF1043" s="235">
        <f>[4]SayfaKAY!BA191</f>
        <v>45437.5</v>
      </c>
      <c r="AG1043" s="179" t="str">
        <f>[4]SayfaKAY!S191</f>
        <v>(II) Aynı Araçta Tekrarlayan Arıza</v>
      </c>
      <c r="AH1043" s="178" t="str">
        <f t="shared" si="710"/>
        <v>Bu Arıza Aracın Servise Verilmesine Engel Değil</v>
      </c>
      <c r="AI1043" s="163" t="str">
        <f>[4]SayfaKAY!AV191</f>
        <v/>
      </c>
      <c r="AJ1043" s="164" t="str">
        <f t="shared" si="711"/>
        <v/>
      </c>
      <c r="AK1043" s="164" t="str">
        <f t="shared" si="712"/>
        <v/>
      </c>
      <c r="AL1043" s="112" t="str">
        <f>[4]SayfaKAY!AX191</f>
        <v/>
      </c>
      <c r="AM1043" s="257" cm="1">
        <f t="array" ref="AM1043">IFERROR(IF(AND(P1043&lt;&gt;"D(Arıza Değil)",AH1043="Bu Arıza Aracın Servise Verilmesine Engel Değil"),
IF(Z1043-F1043&gt;0,(AB1043-Y1043)*24*60,
IF(OR(AND(G1043&gt;$AS$1,G1043&lt;$AT$1),AND(G1043&gt;$AU$1,G1043&lt;$AV$1)),
(AF1043-H1043)*24*60,     BH:BH0)),        AN1043),0)</f>
        <v>119.99999995110556</v>
      </c>
      <c r="AN1043" s="257">
        <f t="shared" si="713"/>
        <v>3212.999999995809</v>
      </c>
      <c r="AO1043" s="174" t="str">
        <f>[4]SayfaKAY!AG191</f>
        <v>voıth</v>
      </c>
      <c r="AP1043" s="174" t="str">
        <f>[4]SayfaKAY!AI191</f>
        <v>B110-7029</v>
      </c>
      <c r="AQ1043" s="174" t="str">
        <f>[4]SayfaKAY!AQ191</f>
        <v/>
      </c>
      <c r="AR1043" s="174" t="str">
        <f>[4]SayfaKAY!AH191</f>
        <v>DISLI KUTUSU KOMPLESI</v>
      </c>
      <c r="AS1043" s="174">
        <f>[4]SayfaKAY!AJ191</f>
        <v>1</v>
      </c>
      <c r="AT1043" s="175" t="str">
        <f>[4]SayfaKAY!AM191</f>
        <v/>
      </c>
      <c r="AU1043" s="176" t="str">
        <f>[4]SayfaKAY!AL191</f>
        <v/>
      </c>
      <c r="AV1043" s="176" t="str">
        <f>[4]SayfaKAY!AP191</f>
        <v/>
      </c>
      <c r="AW1043" s="177" t="str">
        <f>[4]SayfaKAY!AT191</f>
        <v/>
      </c>
      <c r="AX1043" s="194">
        <f t="shared" si="714"/>
        <v>70685.999999907799</v>
      </c>
      <c r="AY1043" s="168"/>
      <c r="AZ1043" s="167"/>
      <c r="BA1043" s="170"/>
      <c r="BB1043" s="171" t="str">
        <f>IF($AQ$1="X", IF(AND(G1043&gt;=$AS$1,G1043&lt;=$AT$1),IF(P1043&lt;&gt;"D(Arıza Değil)",AC1043,0), IF(AND(G1043&gt;=$AU$1,G1043&lt;=$AV$1),IF(P1043&lt;&gt;"D(Arıza Değil)",AC1043,0), "")), "")</f>
        <v/>
      </c>
      <c r="BC1043" s="114"/>
      <c r="BD1043" s="114"/>
      <c r="BE1043" s="114"/>
      <c r="BF1043" s="114"/>
      <c r="BG1043" s="114"/>
      <c r="BH1043" s="114" t="str">
        <f>IFERROR(FRACAS!AN194, "Hata Var")</f>
        <v/>
      </c>
      <c r="BI1043" s="114"/>
      <c r="BJ1043" s="114"/>
      <c r="BK1043" s="105" t="str">
        <f>[4]SayfaKAY!AW191</f>
        <v/>
      </c>
      <c r="BL1043" s="105" t="str">
        <f>[4]SayfaKAY!V191</f>
        <v>Üretim</v>
      </c>
      <c r="BM1043" s="114"/>
      <c r="BN1043" s="171" t="str">
        <f t="shared" si="715"/>
        <v>x yok</v>
      </c>
      <c r="BO1043" s="171" t="str">
        <f t="shared" si="716"/>
        <v>aynı gün giderilen arıza</v>
      </c>
      <c r="BP1043" s="171" t="str">
        <f t="shared" si="717"/>
        <v>Bir günden fazla süren arıza</v>
      </c>
      <c r="BQ1043" s="226">
        <f t="shared" si="718"/>
        <v>3093.0000000447035</v>
      </c>
      <c r="BR1043" s="226">
        <f t="shared" si="719"/>
        <v>119.99999995110556</v>
      </c>
      <c r="BS1043" s="226">
        <f t="shared" si="720"/>
        <v>3212.999999995809</v>
      </c>
      <c r="BT1043" s="114"/>
      <c r="BU1043" s="242"/>
      <c r="BV1043" s="233">
        <f t="shared" si="721"/>
        <v>10</v>
      </c>
      <c r="BW1043" s="226" t="str">
        <f t="shared" si="722"/>
        <v>Evet, çakışma var</v>
      </c>
      <c r="BX1043" s="229"/>
      <c r="BY1043" s="247">
        <f t="shared" si="723"/>
        <v>2.1479166666977108</v>
      </c>
      <c r="BZ1043" s="247">
        <f t="shared" si="724"/>
        <v>8.3333333299378864E-2</v>
      </c>
      <c r="CA1043" s="247">
        <f t="shared" si="725"/>
        <v>2.2312499999970896</v>
      </c>
      <c r="CB1043" s="213"/>
      <c r="CC1043" s="211"/>
      <c r="CD1043" s="196"/>
      <c r="CE1043" s="213">
        <v>190</v>
      </c>
      <c r="CF1043" s="182">
        <f t="shared" si="726"/>
        <v>45435.268750000003</v>
      </c>
      <c r="CG1043" s="182">
        <f t="shared" si="727"/>
        <v>45437.5</v>
      </c>
      <c r="CH1043" s="196"/>
      <c r="CI1043" s="196"/>
      <c r="CJ1043" s="196"/>
      <c r="CK1043" s="196">
        <f t="shared" si="728"/>
        <v>8.3333333299378864E-2</v>
      </c>
      <c r="CL1043" s="196">
        <f t="shared" si="729"/>
        <v>2.1479166666977108</v>
      </c>
      <c r="CM1043" s="196">
        <f t="shared" si="730"/>
        <v>2.2312499999970896</v>
      </c>
      <c r="CN1043" s="114"/>
      <c r="CO1043" s="115">
        <f t="shared" si="731"/>
        <v>3212.999999995809</v>
      </c>
      <c r="CP1043" s="116">
        <f t="shared" si="732"/>
        <v>4.9999999979627319</v>
      </c>
      <c r="CQ1043" s="117">
        <f t="shared" si="733"/>
        <v>0.26875000000291038</v>
      </c>
      <c r="CR1043" s="117">
        <f t="shared" si="734"/>
        <v>45437.416666666701</v>
      </c>
      <c r="CS1043" s="117">
        <f t="shared" si="735"/>
        <v>45437.5</v>
      </c>
      <c r="CT1043" s="118">
        <f t="shared" si="736"/>
        <v>65429493.000000045</v>
      </c>
      <c r="CU1043" s="118">
        <f t="shared" si="737"/>
        <v>119.99999995110556</v>
      </c>
      <c r="CV1043" s="118">
        <f t="shared" si="738"/>
        <v>65429612.999999993</v>
      </c>
      <c r="CW1043" s="119">
        <f t="shared" si="739"/>
        <v>0.99999816596806179</v>
      </c>
    </row>
    <row r="1044" spans="1:101" ht="118.5" customHeight="1" x14ac:dyDescent="0.3">
      <c r="A1044" s="160" t="str">
        <f>[4]SayfaKAY!C192</f>
        <v>KAY5+6</v>
      </c>
      <c r="B1044" s="104" t="str">
        <f>[4]SayfaKAY!D192</f>
        <v>3877(6)</v>
      </c>
      <c r="C1044" s="105" t="str">
        <f>[4]SayfaKAY!E192</f>
        <v>MA</v>
      </c>
      <c r="D1044" s="105">
        <f>[4]SayfaKAY!F192</f>
        <v>44470</v>
      </c>
      <c r="E1044" s="106" t="str">
        <f>[4]SayfaKAY!G192</f>
        <v>BOZ-KAY5+6-FF-191</v>
      </c>
      <c r="F1044" s="193">
        <f t="shared" si="700"/>
        <v>45435</v>
      </c>
      <c r="G1044" s="135">
        <f t="shared" si="701"/>
        <v>0.26875000000291038</v>
      </c>
      <c r="H1044" s="235">
        <f>[4]SayfaKAY!H192</f>
        <v>45435.268750000003</v>
      </c>
      <c r="I1044" s="104" t="str">
        <f>[4]SayfaKAY!I192</f>
        <v>Hat/Line</v>
      </c>
      <c r="J1044" s="103" t="str">
        <f>IF([4]SayfaKAY!J192="","",IF([4]SayfaKAY!J192="Müşteri","Notified by Customer","Notified by Bozankaya"))</f>
        <v>Notified by Customer</v>
      </c>
      <c r="K1044" s="103" t="e">
        <f>VLOOKUP([4]SayfaKAY!L192,#REF!,2,FALSE)</f>
        <v>#REF!</v>
      </c>
      <c r="L1044" s="165" t="str">
        <f>[4]SayfaKAY!X192</f>
        <v>Voith Turbo Power Transmission CZ s</v>
      </c>
      <c r="M1044" s="107" t="str">
        <f t="shared" si="702"/>
        <v>KAY5+6-BOZ-KAY5+6-FF-191</v>
      </c>
      <c r="N1044" s="105" t="str">
        <f>[4]SayfaKAY!M192</f>
        <v>ARAÇ MA-MB BOJİ DİŞLİ KUTUSU ESNEK KAPLİNG AKTARMA DİŞLİS HUB GEAR BOZUK.</v>
      </c>
      <c r="O1044" s="166" t="str">
        <f>[4]SayfaKAY!P192</f>
        <v>B-Hız veya güç azalması</v>
      </c>
      <c r="P1044" s="166" t="str">
        <f>[4]SayfaKAY!Q192</f>
        <v>C(Sisteme etki etmeyen arıza)</v>
      </c>
      <c r="Q1044" s="166" t="str">
        <f>[4]SayfaKAY!R192</f>
        <v>N.A(Yaralanma yok)</v>
      </c>
      <c r="R1044" s="132" t="str" cm="1">
        <f t="array" ref="R1044">IF([4]SayfaKAY!U192="","",_xlfn.IFS([4]SayfaKAY!U192="Bozankaya","Bozankaya",[4]SayfaKAY!U192="Müşteri","Customer",[4]SayfaKAY!U192="Tedarikçi","Equipment Supplier"))</f>
        <v>Bozankaya</v>
      </c>
      <c r="S1044" s="204" t="str">
        <f>[4]SayfaKAY!N192</f>
        <v/>
      </c>
      <c r="T1044" s="133" t="str">
        <f>[4]SayfaKAY!AD192</f>
        <v>*Ekipman tamir edilecek</v>
      </c>
      <c r="U1044" s="132" t="str">
        <f>[4]SayfaKAY!W192</f>
        <v>Evet</v>
      </c>
      <c r="V1044" s="108">
        <f>[4]SayfaKAY!AZ192</f>
        <v>2</v>
      </c>
      <c r="W1044" s="136">
        <f t="shared" si="703"/>
        <v>45437</v>
      </c>
      <c r="X1044" s="137" t="str">
        <f t="shared" si="704"/>
        <v>13:00</v>
      </c>
      <c r="Y1044" s="235">
        <f>[4]SayfaKAY!AE192</f>
        <v>45437.541666666701</v>
      </c>
      <c r="Z1044" s="192">
        <f t="shared" si="705"/>
        <v>45437</v>
      </c>
      <c r="AA1044" s="110" t="str">
        <f t="shared" si="706"/>
        <v>15:00</v>
      </c>
      <c r="AB1044" s="182">
        <f>[4]SayfaKAY!BA192</f>
        <v>45437.625</v>
      </c>
      <c r="AC1044" s="257">
        <f t="shared" si="707"/>
        <v>3392.999999995809</v>
      </c>
      <c r="AD1044" s="111">
        <f t="shared" si="708"/>
        <v>45437</v>
      </c>
      <c r="AE1044" s="111" t="str">
        <f t="shared" si="709"/>
        <v>15:00</v>
      </c>
      <c r="AF1044" s="235">
        <f>[4]SayfaKAY!BA192</f>
        <v>45437.625</v>
      </c>
      <c r="AG1044" s="179" t="str">
        <f>[4]SayfaKAY!S192</f>
        <v>(II) Aynı Araçta Tekrarlayan Arıza</v>
      </c>
      <c r="AH1044" s="178" t="str">
        <f t="shared" si="710"/>
        <v>Bu Arıza Aracın Servise Verilmesine Engel Değil</v>
      </c>
      <c r="AI1044" s="163" t="str">
        <f>[4]SayfaKAY!AV192</f>
        <v/>
      </c>
      <c r="AJ1044" s="164" t="str">
        <f t="shared" si="711"/>
        <v/>
      </c>
      <c r="AK1044" s="164" t="str">
        <f t="shared" si="712"/>
        <v/>
      </c>
      <c r="AL1044" s="112" t="str">
        <f>[4]SayfaKAY!AX192</f>
        <v/>
      </c>
      <c r="AM1044" s="257" cm="1">
        <f t="array" ref="AM1044">IFERROR(IF(AND(P1044&lt;&gt;"D(Arıza Değil)",AH1044="Bu Arıza Aracın Servise Verilmesine Engel Değil"),
IF(Z1044-F1044&gt;0,(AB1044-Y1044)*24*60,
IF(OR(AND(G1044&gt;$AS$1,G1044&lt;$AT$1),AND(G1044&gt;$AU$1,G1044&lt;$AV$1)),
(AF1044-H1044)*24*60,     BH:BH0)),        AN1044),0)</f>
        <v>119.99999995110556</v>
      </c>
      <c r="AN1044" s="257">
        <f t="shared" si="713"/>
        <v>3392.999999995809</v>
      </c>
      <c r="AO1044" s="174" t="str">
        <f>[4]SayfaKAY!AG192</f>
        <v>voıth</v>
      </c>
      <c r="AP1044" s="174" t="str">
        <f>[4]SayfaKAY!AI192</f>
        <v>B110-7029</v>
      </c>
      <c r="AQ1044" s="174" t="str">
        <f>[4]SayfaKAY!AQ192</f>
        <v/>
      </c>
      <c r="AR1044" s="174" t="str">
        <f>[4]SayfaKAY!AH192</f>
        <v>DISLI KUTUSU KOMPLESI</v>
      </c>
      <c r="AS1044" s="174">
        <f>[4]SayfaKAY!AJ192</f>
        <v>1</v>
      </c>
      <c r="AT1044" s="175" t="str">
        <f>[4]SayfaKAY!AM192</f>
        <v/>
      </c>
      <c r="AU1044" s="176" t="str">
        <f>[4]SayfaKAY!AL192</f>
        <v/>
      </c>
      <c r="AV1044" s="176" t="str">
        <f>[4]SayfaKAY!AP192</f>
        <v/>
      </c>
      <c r="AW1044" s="177" t="str">
        <f>[4]SayfaKAY!AT192</f>
        <v/>
      </c>
      <c r="AX1044" s="194">
        <f t="shared" si="714"/>
        <v>74645.999999907799</v>
      </c>
      <c r="AY1044" s="168"/>
      <c r="AZ1044" s="167"/>
      <c r="BA1044" s="113"/>
      <c r="BB1044" s="171"/>
      <c r="BC1044" s="114"/>
      <c r="BD1044" s="114"/>
      <c r="BE1044" s="114"/>
      <c r="BF1044" s="114"/>
      <c r="BG1044" s="114"/>
      <c r="BH1044" s="114" t="str">
        <f>IFERROR(FRACAS!AN195, "Hata Var")</f>
        <v/>
      </c>
      <c r="BI1044" s="114"/>
      <c r="BJ1044" s="114"/>
      <c r="BK1044" s="105" t="str">
        <f>[4]SayfaKAY!AW192</f>
        <v/>
      </c>
      <c r="BL1044" s="105" t="str">
        <f>[4]SayfaKAY!V192</f>
        <v>Üretim</v>
      </c>
      <c r="BM1044" s="114"/>
      <c r="BN1044" s="171" t="str">
        <f t="shared" si="715"/>
        <v>x yok</v>
      </c>
      <c r="BO1044" s="171" t="str">
        <f t="shared" si="716"/>
        <v>aynı gün giderilen arıza</v>
      </c>
      <c r="BP1044" s="171" t="str">
        <f t="shared" si="717"/>
        <v>Bir günden fazla süren arıza</v>
      </c>
      <c r="BQ1044" s="226">
        <f t="shared" si="718"/>
        <v>3273.0000000447035</v>
      </c>
      <c r="BR1044" s="226">
        <f t="shared" si="719"/>
        <v>119.99999995110556</v>
      </c>
      <c r="BS1044" s="226">
        <f t="shared" si="720"/>
        <v>3392.999999995809</v>
      </c>
      <c r="BT1044" s="114"/>
      <c r="BU1044" s="242"/>
      <c r="BV1044" s="233">
        <f t="shared" si="721"/>
        <v>12</v>
      </c>
      <c r="BW1044" s="226" t="str">
        <f t="shared" si="722"/>
        <v>Evet, çakışma var</v>
      </c>
      <c r="BX1044" s="229"/>
      <c r="BY1044" s="247">
        <f t="shared" si="723"/>
        <v>2.2729166666977108</v>
      </c>
      <c r="BZ1044" s="247">
        <f t="shared" si="724"/>
        <v>8.3333333299378864E-2</v>
      </c>
      <c r="CA1044" s="247">
        <f t="shared" si="725"/>
        <v>2.3562499999970896</v>
      </c>
      <c r="CB1044" s="213"/>
      <c r="CC1044" s="211"/>
      <c r="CD1044" s="196"/>
      <c r="CE1044" s="213">
        <v>191</v>
      </c>
      <c r="CF1044" s="182">
        <f t="shared" si="726"/>
        <v>45435.268750000003</v>
      </c>
      <c r="CG1044" s="182">
        <f t="shared" si="727"/>
        <v>45437.625</v>
      </c>
      <c r="CH1044" s="196"/>
      <c r="CI1044" s="196"/>
      <c r="CJ1044" s="196"/>
      <c r="CK1044" s="196">
        <f t="shared" si="728"/>
        <v>8.3333333299378864E-2</v>
      </c>
      <c r="CL1044" s="196">
        <f t="shared" si="729"/>
        <v>2.2729166666977108</v>
      </c>
      <c r="CM1044" s="196">
        <f t="shared" si="730"/>
        <v>2.3562499999970896</v>
      </c>
      <c r="CN1044" s="114"/>
      <c r="CO1044" s="115">
        <f t="shared" si="731"/>
        <v>3392.999999995809</v>
      </c>
      <c r="CP1044" s="116">
        <f t="shared" si="732"/>
        <v>4.9999999979627319</v>
      </c>
      <c r="CQ1044" s="117">
        <f t="shared" si="733"/>
        <v>0.26875000000291038</v>
      </c>
      <c r="CR1044" s="117">
        <f t="shared" si="734"/>
        <v>45437.541666666701</v>
      </c>
      <c r="CS1044" s="117">
        <f t="shared" si="735"/>
        <v>45437.625</v>
      </c>
      <c r="CT1044" s="118">
        <f t="shared" si="736"/>
        <v>65429673.000000045</v>
      </c>
      <c r="CU1044" s="118">
        <f t="shared" si="737"/>
        <v>119.99999995110556</v>
      </c>
      <c r="CV1044" s="118">
        <f t="shared" si="738"/>
        <v>65429792.999999993</v>
      </c>
      <c r="CW1044" s="119">
        <f t="shared" si="739"/>
        <v>0.99999816597310731</v>
      </c>
    </row>
    <row r="1045" spans="1:101" ht="118.5" customHeight="1" x14ac:dyDescent="0.3">
      <c r="A1045" s="104" t="str">
        <f>[4]SayfaKAY!C193</f>
        <v>KAY5+6</v>
      </c>
      <c r="B1045" s="104" t="str">
        <f>[4]SayfaKAY!D193</f>
        <v>3878(7)</v>
      </c>
      <c r="C1045" s="105" t="str">
        <f>[4]SayfaKAY!E193</f>
        <v>MA</v>
      </c>
      <c r="D1045" s="105">
        <f>[4]SayfaKAY!F193</f>
        <v>37433</v>
      </c>
      <c r="E1045" s="106" t="str">
        <f>[4]SayfaKAY!G193</f>
        <v>BOZ-KAY5+6-FF-192</v>
      </c>
      <c r="F1045" s="134">
        <f t="shared" si="700"/>
        <v>45435</v>
      </c>
      <c r="G1045" s="135">
        <f t="shared" si="701"/>
        <v>0.26944444439868676</v>
      </c>
      <c r="H1045" s="235">
        <f>[4]SayfaKAY!H193</f>
        <v>45435.269444444399</v>
      </c>
      <c r="I1045" s="104" t="str">
        <f>[4]SayfaKAY!I193</f>
        <v>Hat/Line</v>
      </c>
      <c r="J1045" s="103" t="str">
        <f>IF([4]SayfaKAY!J193="","",IF([4]SayfaKAY!J193="Müşteri","Notified by Customer","Notified by Bozankaya"))</f>
        <v>Notified by Customer</v>
      </c>
      <c r="K1045" s="103" t="e">
        <f>VLOOKUP([4]SayfaKAY!L193,#REF!,2,FALSE)</f>
        <v>#REF!</v>
      </c>
      <c r="L1045" s="165" t="str">
        <f>[4]SayfaKAY!X193</f>
        <v>Voith Turbo Power Transmission CZ s</v>
      </c>
      <c r="M1045" s="107" t="str">
        <f t="shared" si="702"/>
        <v>KAY5+6-BOZ-KAY5+6-FF-192</v>
      </c>
      <c r="N1045" s="105" t="str">
        <f>[4]SayfaKAY!M193</f>
        <v>ARAÇ MA-MB BOJİ DİŞLİ KUTUSU ESNEK KAPLİNG AKTARMA DİŞLİSİ HUB GEAR AYARLARI BOZUK.</v>
      </c>
      <c r="O1045" s="166" t="str">
        <f>[4]SayfaKAY!P193</f>
        <v>B-Hız veya güç azalması</v>
      </c>
      <c r="P1045" s="166" t="str">
        <f>[4]SayfaKAY!Q193</f>
        <v>C(Sisteme etki etmeyen arıza)</v>
      </c>
      <c r="Q1045" s="166" t="str">
        <f>[4]SayfaKAY!R193</f>
        <v>N.A(Yaralanma yok)</v>
      </c>
      <c r="R1045" s="132" t="str" cm="1">
        <f t="array" ref="R1045">IF([4]SayfaKAY!U193="","",_xlfn.IFS([4]SayfaKAY!U193="Bozankaya","Bozankaya",[4]SayfaKAY!U193="Müşteri","Customer",[4]SayfaKAY!U193="Tedarikçi","Equipment Supplier"))</f>
        <v>Bozankaya</v>
      </c>
      <c r="S1045" s="204" t="str">
        <f>[4]SayfaKAY!N193</f>
        <v/>
      </c>
      <c r="T1045" s="133" t="str">
        <f>[4]SayfaKAY!AD193</f>
        <v>*Ekipman tamir edilecek</v>
      </c>
      <c r="U1045" s="132" t="str">
        <f>[4]SayfaKAY!W193</f>
        <v>Evet</v>
      </c>
      <c r="V1045" s="108">
        <f>[4]SayfaKAY!AZ193</f>
        <v>2</v>
      </c>
      <c r="W1045" s="136">
        <f t="shared" si="703"/>
        <v>45438</v>
      </c>
      <c r="X1045" s="137" t="str">
        <f t="shared" si="704"/>
        <v>05:00</v>
      </c>
      <c r="Y1045" s="235">
        <f>[4]SayfaKAY!AE193</f>
        <v>45438.208333333299</v>
      </c>
      <c r="Z1045" s="109">
        <f t="shared" si="705"/>
        <v>45438</v>
      </c>
      <c r="AA1045" s="110" t="str">
        <f t="shared" si="706"/>
        <v>07:00</v>
      </c>
      <c r="AB1045" s="182">
        <f>[4]SayfaKAY!BA193</f>
        <v>45438.291666666701</v>
      </c>
      <c r="AC1045" s="257">
        <f t="shared" si="707"/>
        <v>4352.0000001147855</v>
      </c>
      <c r="AD1045" s="111">
        <f t="shared" si="708"/>
        <v>45438</v>
      </c>
      <c r="AE1045" s="111" t="str">
        <f t="shared" si="709"/>
        <v>07:00</v>
      </c>
      <c r="AF1045" s="235">
        <f>[4]SayfaKAY!BA193</f>
        <v>45438.291666666701</v>
      </c>
      <c r="AG1045" s="179" t="str">
        <f>[4]SayfaKAY!S193</f>
        <v>(II) Aynı Araçta Tekrarlayan Arıza</v>
      </c>
      <c r="AH1045" s="178" t="str">
        <f t="shared" si="710"/>
        <v>Bu Arıza Aracın Servise Verilmesine Engel Değil</v>
      </c>
      <c r="AI1045" s="163" t="str">
        <f>[4]SayfaKAY!AV193</f>
        <v/>
      </c>
      <c r="AJ1045" s="164" t="str">
        <f t="shared" si="711"/>
        <v/>
      </c>
      <c r="AK1045" s="164" t="str">
        <f t="shared" si="712"/>
        <v/>
      </c>
      <c r="AL1045" s="112" t="str">
        <f>[4]SayfaKAY!AX193</f>
        <v/>
      </c>
      <c r="AM1045" s="257" cm="1">
        <f t="array" ref="AM1045">IFERROR(IF(AND(P1045&lt;&gt;"D(Arıza Değil)",AH1045="Bu Arıza Aracın Servise Verilmesine Engel Değil"),
IF(Z1045-F1045&gt;0,(AB1045-Y1045)*24*60,
IF(OR(AND(G1045&gt;$AS$1,G1045&lt;$AT$1),AND(G1045&gt;$AU$1,G1045&lt;$AV$1)),
(AF1045-H1045)*24*60,     BH:BH0)),        AN1045),0)</f>
        <v>120.00000009778887</v>
      </c>
      <c r="AN1045" s="257">
        <f t="shared" si="713"/>
        <v>4352.0000001147855</v>
      </c>
      <c r="AO1045" s="174" t="str">
        <f>[4]SayfaKAY!AG193</f>
        <v>voıth</v>
      </c>
      <c r="AP1045" s="174" t="str">
        <f>[4]SayfaKAY!AI193</f>
        <v>B110-7029</v>
      </c>
      <c r="AQ1045" s="174" t="str">
        <f>[4]SayfaKAY!AQ193</f>
        <v/>
      </c>
      <c r="AR1045" s="174" t="str">
        <f>[4]SayfaKAY!AH193</f>
        <v>DISLI KUTUSU KOMPLESI</v>
      </c>
      <c r="AS1045" s="174">
        <f>[4]SayfaKAY!AJ193</f>
        <v>1</v>
      </c>
      <c r="AT1045" s="175" t="str">
        <f>[4]SayfaKAY!AM193</f>
        <v/>
      </c>
      <c r="AU1045" s="176" t="str">
        <f>[4]SayfaKAY!AL193</f>
        <v/>
      </c>
      <c r="AV1045" s="176" t="str">
        <f>[4]SayfaKAY!AP193</f>
        <v/>
      </c>
      <c r="AW1045" s="177" t="str">
        <f>[4]SayfaKAY!AT193</f>
        <v/>
      </c>
      <c r="AX1045" s="194">
        <f t="shared" si="714"/>
        <v>95744.000002525281</v>
      </c>
      <c r="AY1045" s="168"/>
      <c r="AZ1045" s="167"/>
      <c r="BA1045" s="170"/>
      <c r="BB1045" s="171" t="str">
        <f>IF($AQ$1="X", IF(AND(G1045&gt;=$AS$1,G1045&lt;=$AT$1),IF(P1045&lt;&gt;"D(Arıza Değil)",AC1045,0), IF(AND(G1045&gt;=$AU$1,G1045&lt;=$AV$1),IF(P1045&lt;&gt;"D(Arıza Değil)",AC1045,0), "")), "")</f>
        <v/>
      </c>
      <c r="BC1045" s="114"/>
      <c r="BD1045" s="114"/>
      <c r="BE1045" s="114"/>
      <c r="BF1045" s="114"/>
      <c r="BG1045" s="114"/>
      <c r="BH1045" s="114" t="str">
        <f>IFERROR(FRACAS!AN196, "Hata Var")</f>
        <v/>
      </c>
      <c r="BI1045" s="114"/>
      <c r="BJ1045" s="114"/>
      <c r="BK1045" s="105" t="str">
        <f>[4]SayfaKAY!AW193</f>
        <v/>
      </c>
      <c r="BL1045" s="105" t="str">
        <f>[4]SayfaKAY!V193</f>
        <v>Üretim</v>
      </c>
      <c r="BM1045" s="114"/>
      <c r="BN1045" s="171" t="str">
        <f t="shared" si="715"/>
        <v>x yok</v>
      </c>
      <c r="BO1045" s="171" t="str">
        <f t="shared" si="716"/>
        <v>aynı gün giderilen arıza</v>
      </c>
      <c r="BP1045" s="171" t="str">
        <f t="shared" si="717"/>
        <v>Bir günden fazla süren arıza</v>
      </c>
      <c r="BQ1045" s="226">
        <f t="shared" si="718"/>
        <v>4232.0000000169966</v>
      </c>
      <c r="BR1045" s="226">
        <f t="shared" si="719"/>
        <v>120.00000009778887</v>
      </c>
      <c r="BS1045" s="226">
        <f t="shared" si="720"/>
        <v>4352.0000001147855</v>
      </c>
      <c r="BT1045" s="114"/>
      <c r="BU1045" s="242"/>
      <c r="BV1045" s="233">
        <f t="shared" si="721"/>
        <v>8</v>
      </c>
      <c r="BW1045" s="226" t="str">
        <f t="shared" si="722"/>
        <v>Evet, çakışma var</v>
      </c>
      <c r="BX1045" s="229"/>
      <c r="BY1045" s="247">
        <f t="shared" si="723"/>
        <v>2.9388888889006921</v>
      </c>
      <c r="BZ1045" s="247">
        <f t="shared" si="724"/>
        <v>8.3333333401242271E-2</v>
      </c>
      <c r="CA1045" s="247">
        <f t="shared" si="725"/>
        <v>3.0222222223019344</v>
      </c>
      <c r="CB1045" s="213"/>
      <c r="CC1045" s="211"/>
      <c r="CD1045" s="196"/>
      <c r="CE1045" s="213">
        <v>192</v>
      </c>
      <c r="CF1045" s="182">
        <f t="shared" si="726"/>
        <v>45435.269444444399</v>
      </c>
      <c r="CG1045" s="182">
        <f t="shared" si="727"/>
        <v>45438.291666666701</v>
      </c>
      <c r="CH1045" s="196"/>
      <c r="CI1045" s="196"/>
      <c r="CJ1045" s="196"/>
      <c r="CK1045" s="196">
        <f t="shared" si="728"/>
        <v>8.3333333401242271E-2</v>
      </c>
      <c r="CL1045" s="196">
        <f t="shared" si="729"/>
        <v>2.9388888889006921</v>
      </c>
      <c r="CM1045" s="196">
        <f t="shared" si="730"/>
        <v>3.0222222223019344</v>
      </c>
      <c r="CN1045" s="114"/>
      <c r="CO1045" s="115">
        <f t="shared" si="731"/>
        <v>4352.0000001147855</v>
      </c>
      <c r="CP1045" s="116">
        <f t="shared" si="732"/>
        <v>5.0000000040745363</v>
      </c>
      <c r="CQ1045" s="117">
        <f t="shared" si="733"/>
        <v>0.26944444439868676</v>
      </c>
      <c r="CR1045" s="117">
        <f t="shared" si="734"/>
        <v>45438.208333333299</v>
      </c>
      <c r="CS1045" s="117">
        <f t="shared" si="735"/>
        <v>45438.291666666701</v>
      </c>
      <c r="CT1045" s="118">
        <f t="shared" si="736"/>
        <v>65430632.000000015</v>
      </c>
      <c r="CU1045" s="118">
        <f t="shared" si="737"/>
        <v>120.00000009778887</v>
      </c>
      <c r="CV1045" s="118">
        <f t="shared" si="738"/>
        <v>65430752.000000112</v>
      </c>
      <c r="CW1045" s="119">
        <f t="shared" si="739"/>
        <v>0.99999816599998581</v>
      </c>
    </row>
    <row r="1046" spans="1:101" ht="118.5" customHeight="1" x14ac:dyDescent="0.3">
      <c r="A1046" s="160" t="str">
        <f>[4]SayfaKAY!C194</f>
        <v>KAY5+6</v>
      </c>
      <c r="B1046" s="104" t="str">
        <f>[4]SayfaKAY!D194</f>
        <v>3879(8)</v>
      </c>
      <c r="C1046" s="105" t="str">
        <f>[4]SayfaKAY!E194</f>
        <v>MA</v>
      </c>
      <c r="D1046" s="105">
        <f>[4]SayfaKAY!F194</f>
        <v>20889</v>
      </c>
      <c r="E1046" s="106" t="str">
        <f>[4]SayfaKAY!G194</f>
        <v>BOZ-KAY5+6-FF-193</v>
      </c>
      <c r="F1046" s="193">
        <f t="shared" si="700"/>
        <v>45435</v>
      </c>
      <c r="G1046" s="135">
        <f t="shared" si="701"/>
        <v>0.26944444439868676</v>
      </c>
      <c r="H1046" s="235">
        <f>[4]SayfaKAY!H194</f>
        <v>45435.269444444399</v>
      </c>
      <c r="I1046" s="104" t="str">
        <f>[4]SayfaKAY!I194</f>
        <v>Hat/Line</v>
      </c>
      <c r="J1046" s="103" t="str">
        <f>IF([4]SayfaKAY!J194="","",IF([4]SayfaKAY!J194="Müşteri","Notified by Customer","Notified by Bozankaya"))</f>
        <v>Notified by Customer</v>
      </c>
      <c r="K1046" s="103" t="e">
        <f>VLOOKUP([4]SayfaKAY!L194,#REF!,2,FALSE)</f>
        <v>#REF!</v>
      </c>
      <c r="L1046" s="165" t="str">
        <f>[4]SayfaKAY!X194</f>
        <v>Voith Turbo Power Transmission CZ s</v>
      </c>
      <c r="M1046" s="107" t="str">
        <f t="shared" si="702"/>
        <v>KAY5+6-BOZ-KAY5+6-FF-193</v>
      </c>
      <c r="N1046" s="105" t="str">
        <f>[4]SayfaKAY!M194</f>
        <v>ARAÇ MA-MB BOJİ DİŞLİ KUTUSU ESNEK KAPLİNG AKTARMA DİŞLİSİ HUB GEAR AYARLARI BOZUK.</v>
      </c>
      <c r="O1046" s="166" t="str">
        <f>[4]SayfaKAY!P194</f>
        <v>B-Hız veya güç azalması</v>
      </c>
      <c r="P1046" s="166" t="str">
        <f>[4]SayfaKAY!Q194</f>
        <v>C(Sisteme etki etmeyen arıza)</v>
      </c>
      <c r="Q1046" s="166" t="str">
        <f>[4]SayfaKAY!R194</f>
        <v>N.A(Yaralanma yok)</v>
      </c>
      <c r="R1046" s="132" t="str" cm="1">
        <f t="array" ref="R1046">IF([4]SayfaKAY!U194="","",_xlfn.IFS([4]SayfaKAY!U194="Bozankaya","Bozankaya",[4]SayfaKAY!U194="Müşteri","Customer",[4]SayfaKAY!U194="Tedarikçi","Equipment Supplier"))</f>
        <v>Bozankaya</v>
      </c>
      <c r="S1046" s="204" t="str">
        <f>[4]SayfaKAY!N194</f>
        <v/>
      </c>
      <c r="T1046" s="133" t="str">
        <f>[4]SayfaKAY!AD194</f>
        <v>*Ekipman tamir edilecek</v>
      </c>
      <c r="U1046" s="132" t="str">
        <f>[4]SayfaKAY!W194</f>
        <v>Evet</v>
      </c>
      <c r="V1046" s="108">
        <f>[4]SayfaKAY!AZ194</f>
        <v>2</v>
      </c>
      <c r="W1046" s="136">
        <f t="shared" si="703"/>
        <v>45438</v>
      </c>
      <c r="X1046" s="137" t="str">
        <f t="shared" si="704"/>
        <v>10:00</v>
      </c>
      <c r="Y1046" s="235">
        <f>[4]SayfaKAY!AE194</f>
        <v>45438.416666666701</v>
      </c>
      <c r="Z1046" s="192">
        <f t="shared" si="705"/>
        <v>45438</v>
      </c>
      <c r="AA1046" s="110" t="str">
        <f t="shared" si="706"/>
        <v>12:00</v>
      </c>
      <c r="AB1046" s="182">
        <f>[4]SayfaKAY!BA194</f>
        <v>45438.5</v>
      </c>
      <c r="AC1046" s="257">
        <f t="shared" si="707"/>
        <v>4652.0000000658911</v>
      </c>
      <c r="AD1046" s="111">
        <f t="shared" si="708"/>
        <v>45438</v>
      </c>
      <c r="AE1046" s="111" t="str">
        <f t="shared" si="709"/>
        <v>12:00</v>
      </c>
      <c r="AF1046" s="235">
        <f>[4]SayfaKAY!BA194</f>
        <v>45438.5</v>
      </c>
      <c r="AG1046" s="179" t="str">
        <f>[4]SayfaKAY!S194</f>
        <v>(II) Aynı Araçta Tekrarlayan Arıza</v>
      </c>
      <c r="AH1046" s="178" t="str">
        <f t="shared" si="710"/>
        <v>Bu Arıza Aracın Servise Verilmesine Engel Değil</v>
      </c>
      <c r="AI1046" s="163" t="str">
        <f>[4]SayfaKAY!AV194</f>
        <v/>
      </c>
      <c r="AJ1046" s="164" t="str">
        <f t="shared" si="711"/>
        <v/>
      </c>
      <c r="AK1046" s="164" t="str">
        <f t="shared" si="712"/>
        <v/>
      </c>
      <c r="AL1046" s="112" t="str">
        <f>[4]SayfaKAY!AX194</f>
        <v/>
      </c>
      <c r="AM1046" s="257" cm="1">
        <f t="array" ref="AM1046">IFERROR(IF(AND(P1046&lt;&gt;"D(Arıza Değil)",AH1046="Bu Arıza Aracın Servise Verilmesine Engel Değil"),
IF(Z1046-F1046&gt;0,(AB1046-Y1046)*24*60,
IF(OR(AND(G1046&gt;$AS$1,G1046&lt;$AT$1),AND(G1046&gt;$AU$1,G1046&lt;$AV$1)),
(AF1046-H1046)*24*60,     BH:BH0)),        AN1046),0)</f>
        <v>119.99999995110556</v>
      </c>
      <c r="AN1046" s="257">
        <f t="shared" si="713"/>
        <v>4652.0000000658911</v>
      </c>
      <c r="AO1046" s="174" t="str">
        <f>[4]SayfaKAY!AG194</f>
        <v>voıth</v>
      </c>
      <c r="AP1046" s="174" t="str">
        <f>[4]SayfaKAY!AI194</f>
        <v>B110-7029</v>
      </c>
      <c r="AQ1046" s="174" t="str">
        <f>[4]SayfaKAY!AQ194</f>
        <v/>
      </c>
      <c r="AR1046" s="174" t="str">
        <f>[4]SayfaKAY!AH194</f>
        <v>DISLI KUTUSU KOMPLESI</v>
      </c>
      <c r="AS1046" s="174">
        <f>[4]SayfaKAY!AJ194</f>
        <v>1</v>
      </c>
      <c r="AT1046" s="175" t="str">
        <f>[4]SayfaKAY!AM194</f>
        <v/>
      </c>
      <c r="AU1046" s="176" t="str">
        <f>[4]SayfaKAY!AL194</f>
        <v/>
      </c>
      <c r="AV1046" s="176" t="str">
        <f>[4]SayfaKAY!AP194</f>
        <v/>
      </c>
      <c r="AW1046" s="177" t="str">
        <f>[4]SayfaKAY!AT194</f>
        <v/>
      </c>
      <c r="AX1046" s="194">
        <f t="shared" si="714"/>
        <v>102344.0000014496</v>
      </c>
      <c r="AY1046" s="168"/>
      <c r="AZ1046" s="167"/>
      <c r="BA1046" s="113"/>
      <c r="BB1046" s="171"/>
      <c r="BC1046" s="114"/>
      <c r="BD1046" s="114"/>
      <c r="BE1046" s="114"/>
      <c r="BF1046" s="114"/>
      <c r="BG1046" s="114"/>
      <c r="BH1046" s="114" t="str">
        <f>IFERROR(FRACAS!AN197, "Hata Var")</f>
        <v/>
      </c>
      <c r="BI1046" s="114"/>
      <c r="BJ1046" s="114"/>
      <c r="BK1046" s="105" t="str">
        <f>[4]SayfaKAY!AW194</f>
        <v/>
      </c>
      <c r="BL1046" s="105" t="str">
        <f>[4]SayfaKAY!V194</f>
        <v>Üretim</v>
      </c>
      <c r="BM1046" s="114"/>
      <c r="BN1046" s="171" t="str">
        <f t="shared" si="715"/>
        <v>x yok</v>
      </c>
      <c r="BO1046" s="171" t="str">
        <f t="shared" si="716"/>
        <v>aynı gün giderilen arıza</v>
      </c>
      <c r="BP1046" s="171" t="str">
        <f t="shared" si="717"/>
        <v>Bir günden fazla süren arıza</v>
      </c>
      <c r="BQ1046" s="226">
        <f t="shared" si="718"/>
        <v>4532.0000001147855</v>
      </c>
      <c r="BR1046" s="226">
        <f t="shared" si="719"/>
        <v>119.99999995110556</v>
      </c>
      <c r="BS1046" s="226">
        <f t="shared" si="720"/>
        <v>4652.0000000658911</v>
      </c>
      <c r="BT1046" s="114"/>
      <c r="BU1046" s="242"/>
      <c r="BV1046" s="233">
        <f t="shared" si="721"/>
        <v>8</v>
      </c>
      <c r="BW1046" s="226" t="str">
        <f t="shared" si="722"/>
        <v>Evet, çakışma var</v>
      </c>
      <c r="BX1046" s="229"/>
      <c r="BY1046" s="247">
        <f t="shared" si="723"/>
        <v>3.1472222223019344</v>
      </c>
      <c r="BZ1046" s="247">
        <f t="shared" si="724"/>
        <v>8.3333333299378864E-2</v>
      </c>
      <c r="CA1046" s="247">
        <f t="shared" si="725"/>
        <v>3.2305555556013132</v>
      </c>
      <c r="CB1046" s="213"/>
      <c r="CC1046" s="211"/>
      <c r="CD1046" s="196"/>
      <c r="CE1046" s="213">
        <v>193</v>
      </c>
      <c r="CF1046" s="182">
        <f t="shared" si="726"/>
        <v>45435.269444444399</v>
      </c>
      <c r="CG1046" s="182">
        <f t="shared" si="727"/>
        <v>45438.5</v>
      </c>
      <c r="CH1046" s="196"/>
      <c r="CI1046" s="196"/>
      <c r="CJ1046" s="196"/>
      <c r="CK1046" s="196">
        <f t="shared" si="728"/>
        <v>8.3333333299378864E-2</v>
      </c>
      <c r="CL1046" s="196">
        <f t="shared" si="729"/>
        <v>3.1472222223019344</v>
      </c>
      <c r="CM1046" s="196">
        <f t="shared" si="730"/>
        <v>3.2305555556013132</v>
      </c>
      <c r="CN1046" s="114"/>
      <c r="CO1046" s="115">
        <f t="shared" si="731"/>
        <v>4652.0000000658911</v>
      </c>
      <c r="CP1046" s="116">
        <f t="shared" si="732"/>
        <v>4.9999999979627319</v>
      </c>
      <c r="CQ1046" s="117">
        <f t="shared" si="733"/>
        <v>0.26944444439868676</v>
      </c>
      <c r="CR1046" s="117">
        <f t="shared" si="734"/>
        <v>45438.416666666701</v>
      </c>
      <c r="CS1046" s="117">
        <f t="shared" si="735"/>
        <v>45438.5</v>
      </c>
      <c r="CT1046" s="118">
        <f t="shared" si="736"/>
        <v>65430932.000000112</v>
      </c>
      <c r="CU1046" s="118">
        <f t="shared" si="737"/>
        <v>119.99999995110556</v>
      </c>
      <c r="CV1046" s="118">
        <f t="shared" si="738"/>
        <v>65431052.000000067</v>
      </c>
      <c r="CW1046" s="119">
        <f t="shared" si="739"/>
        <v>0.99999816600839686</v>
      </c>
    </row>
    <row r="1047" spans="1:101" ht="118.5" customHeight="1" x14ac:dyDescent="0.3">
      <c r="A1047" s="104" t="str">
        <f>[4]SayfaKAY!C195</f>
        <v>KAY5+6</v>
      </c>
      <c r="B1047" s="104" t="str">
        <f>[4]SayfaKAY!D195</f>
        <v>3880(9)</v>
      </c>
      <c r="C1047" s="105" t="str">
        <f>[4]SayfaKAY!E195</f>
        <v>MA</v>
      </c>
      <c r="D1047" s="105">
        <f>[4]SayfaKAY!F195</f>
        <v>16300</v>
      </c>
      <c r="E1047" s="106" t="str">
        <f>[4]SayfaKAY!G195</f>
        <v>BOZ-KAY5+6-FF-194</v>
      </c>
      <c r="F1047" s="134">
        <f t="shared" si="700"/>
        <v>45435</v>
      </c>
      <c r="G1047" s="135">
        <f t="shared" si="701"/>
        <v>0.27013888890360249</v>
      </c>
      <c r="H1047" s="235">
        <f>[4]SayfaKAY!H195</f>
        <v>45435.270138888904</v>
      </c>
      <c r="I1047" s="104" t="str">
        <f>[4]SayfaKAY!I195</f>
        <v>Hat/Line</v>
      </c>
      <c r="J1047" s="103" t="str">
        <f>IF([4]SayfaKAY!J195="","",IF([4]SayfaKAY!J195="Müşteri","Notified by Customer","Notified by Bozankaya"))</f>
        <v>Notified by Customer</v>
      </c>
      <c r="K1047" s="103" t="e">
        <f>VLOOKUP([4]SayfaKAY!L195,#REF!,2,FALSE)</f>
        <v>#REF!</v>
      </c>
      <c r="L1047" s="165" t="str">
        <f>[4]SayfaKAY!X195</f>
        <v>Voith Turbo Power Transmission CZ s</v>
      </c>
      <c r="M1047" s="107" t="str">
        <f t="shared" si="702"/>
        <v>KAY5+6-BOZ-KAY5+6-FF-194</v>
      </c>
      <c r="N1047" s="105" t="str">
        <f>[4]SayfaKAY!M195</f>
        <v>ARAÇ MA-MB BOJİ DİŞLİ KUTUSU ESNEK KAPLİNG AKTARMA DİŞLİSİ HUB GEAR AYARLARI BOZUK.</v>
      </c>
      <c r="O1047" s="166" t="str">
        <f>[4]SayfaKAY!P195</f>
        <v>B-Hız veya güç azalması</v>
      </c>
      <c r="P1047" s="166" t="str">
        <f>[4]SayfaKAY!Q195</f>
        <v>C(Sisteme etki etmeyen arıza)</v>
      </c>
      <c r="Q1047" s="166" t="str">
        <f>[4]SayfaKAY!R195</f>
        <v>N.A(Yaralanma yok)</v>
      </c>
      <c r="R1047" s="132" t="str" cm="1">
        <f t="array" ref="R1047">IF([4]SayfaKAY!U195="","",_xlfn.IFS([4]SayfaKAY!U195="Bozankaya","Bozankaya",[4]SayfaKAY!U195="Müşteri","Customer",[4]SayfaKAY!U195="Tedarikçi","Equipment Supplier"))</f>
        <v>Bozankaya</v>
      </c>
      <c r="S1047" s="204" t="str">
        <f>[4]SayfaKAY!N195</f>
        <v/>
      </c>
      <c r="T1047" s="133" t="str">
        <f>[4]SayfaKAY!AD195</f>
        <v>*Ekipman tamir edilecek</v>
      </c>
      <c r="U1047" s="132" t="str">
        <f>[4]SayfaKAY!W195</f>
        <v>Evet</v>
      </c>
      <c r="V1047" s="108">
        <f>[4]SayfaKAY!AZ195</f>
        <v>2</v>
      </c>
      <c r="W1047" s="136">
        <f t="shared" si="703"/>
        <v>45438</v>
      </c>
      <c r="X1047" s="137" t="str">
        <f t="shared" si="704"/>
        <v>13:00</v>
      </c>
      <c r="Y1047" s="235">
        <f>[4]SayfaKAY!AE195</f>
        <v>45438.541666666701</v>
      </c>
      <c r="Z1047" s="109">
        <f t="shared" si="705"/>
        <v>45438</v>
      </c>
      <c r="AA1047" s="110" t="str">
        <f t="shared" si="706"/>
        <v>15:00</v>
      </c>
      <c r="AB1047" s="182">
        <f>[4]SayfaKAY!BA195</f>
        <v>45438.625</v>
      </c>
      <c r="AC1047" s="257">
        <f t="shared" si="707"/>
        <v>4830.9999999788124</v>
      </c>
      <c r="AD1047" s="111">
        <f t="shared" si="708"/>
        <v>45438</v>
      </c>
      <c r="AE1047" s="111" t="str">
        <f t="shared" si="709"/>
        <v>15:00</v>
      </c>
      <c r="AF1047" s="235">
        <f>[4]SayfaKAY!BA195</f>
        <v>45438.625</v>
      </c>
      <c r="AG1047" s="179" t="str">
        <f>[4]SayfaKAY!S195</f>
        <v>(II) Aynı Araçta Tekrarlayan Arıza</v>
      </c>
      <c r="AH1047" s="178" t="str">
        <f t="shared" si="710"/>
        <v>Bu Arıza Aracın Servise Verilmesine Engel Değil</v>
      </c>
      <c r="AI1047" s="163" t="str">
        <f>[4]SayfaKAY!AV195</f>
        <v/>
      </c>
      <c r="AJ1047" s="164" t="str">
        <f t="shared" si="711"/>
        <v/>
      </c>
      <c r="AK1047" s="164" t="str">
        <f t="shared" si="712"/>
        <v/>
      </c>
      <c r="AL1047" s="112" t="str">
        <f>[4]SayfaKAY!AX195</f>
        <v/>
      </c>
      <c r="AM1047" s="257" cm="1">
        <f t="array" ref="AM1047">IFERROR(IF(AND(P1047&lt;&gt;"D(Arıza Değil)",AH1047="Bu Arıza Aracın Servise Verilmesine Engel Değil"),
IF(Z1047-F1047&gt;0,(AB1047-Y1047)*24*60,
IF(OR(AND(G1047&gt;$AS$1,G1047&lt;$AT$1),AND(G1047&gt;$AU$1,G1047&lt;$AV$1)),
(AF1047-H1047)*24*60,     BH:BH0)),        AN1047),0)</f>
        <v>119.99999995110556</v>
      </c>
      <c r="AN1047" s="257">
        <f t="shared" si="713"/>
        <v>4830.9999999788124</v>
      </c>
      <c r="AO1047" s="174" t="str">
        <f>[4]SayfaKAY!AG195</f>
        <v>voıth</v>
      </c>
      <c r="AP1047" s="174" t="str">
        <f>[4]SayfaKAY!AI195</f>
        <v>B110-7029</v>
      </c>
      <c r="AQ1047" s="174" t="str">
        <f>[4]SayfaKAY!AQ195</f>
        <v/>
      </c>
      <c r="AR1047" s="174" t="str">
        <f>[4]SayfaKAY!AH195</f>
        <v>DISLI KUTUSU KOMPLESI</v>
      </c>
      <c r="AS1047" s="174">
        <f>[4]SayfaKAY!AJ195</f>
        <v>1</v>
      </c>
      <c r="AT1047" s="175" t="str">
        <f>[4]SayfaKAY!AM195</f>
        <v/>
      </c>
      <c r="AU1047" s="176" t="str">
        <f>[4]SayfaKAY!AL195</f>
        <v/>
      </c>
      <c r="AV1047" s="176" t="str">
        <f>[4]SayfaKAY!AP195</f>
        <v/>
      </c>
      <c r="AW1047" s="177" t="str">
        <f>[4]SayfaKAY!AT195</f>
        <v/>
      </c>
      <c r="AX1047" s="194">
        <f t="shared" si="714"/>
        <v>106281.99999953387</v>
      </c>
      <c r="AY1047" s="168"/>
      <c r="AZ1047" s="167"/>
      <c r="BA1047" s="170"/>
      <c r="BB1047" s="171" t="str">
        <f>IF($AQ$1="X", IF(AND(G1047&gt;=$AS$1,G1047&lt;=$AT$1),IF(P1047&lt;&gt;"D(Arıza Değil)",AC1047,0), IF(AND(G1047&gt;=$AU$1,G1047&lt;=$AV$1),IF(P1047&lt;&gt;"D(Arıza Değil)",AC1047,0), "")), "")</f>
        <v/>
      </c>
      <c r="BC1047" s="114"/>
      <c r="BD1047" s="114"/>
      <c r="BE1047" s="114"/>
      <c r="BF1047" s="114"/>
      <c r="BG1047" s="114"/>
      <c r="BH1047" s="114" t="str">
        <f>IFERROR(FRACAS!AN198, "Hata Var")</f>
        <v/>
      </c>
      <c r="BI1047" s="114"/>
      <c r="BJ1047" s="114"/>
      <c r="BK1047" s="105" t="str">
        <f>[4]SayfaKAY!AW195</f>
        <v/>
      </c>
      <c r="BL1047" s="105" t="str">
        <f>[4]SayfaKAY!V195</f>
        <v>Üretim</v>
      </c>
      <c r="BM1047" s="114"/>
      <c r="BN1047" s="171" t="str">
        <f t="shared" si="715"/>
        <v>x yok</v>
      </c>
      <c r="BO1047" s="171" t="str">
        <f t="shared" si="716"/>
        <v>aynı gün giderilen arıza</v>
      </c>
      <c r="BP1047" s="171" t="str">
        <f t="shared" si="717"/>
        <v>Bir günden fazla süren arıza</v>
      </c>
      <c r="BQ1047" s="226">
        <f t="shared" si="718"/>
        <v>4711.0000000277068</v>
      </c>
      <c r="BR1047" s="226">
        <f t="shared" si="719"/>
        <v>119.99999995110556</v>
      </c>
      <c r="BS1047" s="226">
        <f t="shared" si="720"/>
        <v>4830.9999999788124</v>
      </c>
      <c r="BT1047" s="114"/>
      <c r="BU1047" s="242"/>
      <c r="BV1047" s="233">
        <f t="shared" si="721"/>
        <v>9</v>
      </c>
      <c r="BW1047" s="226" t="str">
        <f t="shared" si="722"/>
        <v>Evet, çakışma var</v>
      </c>
      <c r="BX1047" s="229"/>
      <c r="BY1047" s="247">
        <f t="shared" si="723"/>
        <v>3.2715277777970186</v>
      </c>
      <c r="BZ1047" s="247">
        <f t="shared" si="724"/>
        <v>8.3333333299378864E-2</v>
      </c>
      <c r="CA1047" s="247">
        <f t="shared" si="725"/>
        <v>3.3548611110963975</v>
      </c>
      <c r="CB1047" s="213"/>
      <c r="CC1047" s="211"/>
      <c r="CD1047" s="196"/>
      <c r="CE1047" s="213">
        <v>194</v>
      </c>
      <c r="CF1047" s="182">
        <f t="shared" si="726"/>
        <v>45435.270138888904</v>
      </c>
      <c r="CG1047" s="182">
        <f t="shared" si="727"/>
        <v>45438.625</v>
      </c>
      <c r="CH1047" s="196"/>
      <c r="CI1047" s="196"/>
      <c r="CJ1047" s="196"/>
      <c r="CK1047" s="196">
        <f t="shared" si="728"/>
        <v>8.3333333299378864E-2</v>
      </c>
      <c r="CL1047" s="196">
        <f t="shared" si="729"/>
        <v>3.2715277777970186</v>
      </c>
      <c r="CM1047" s="196">
        <f t="shared" si="730"/>
        <v>3.3548611110963975</v>
      </c>
      <c r="CN1047" s="114"/>
      <c r="CO1047" s="115">
        <f t="shared" si="731"/>
        <v>4830.9999999788124</v>
      </c>
      <c r="CP1047" s="116">
        <f t="shared" si="732"/>
        <v>4.9999999979627319</v>
      </c>
      <c r="CQ1047" s="117">
        <f t="shared" si="733"/>
        <v>0.27013888890360249</v>
      </c>
      <c r="CR1047" s="117">
        <f t="shared" si="734"/>
        <v>45438.541666666701</v>
      </c>
      <c r="CS1047" s="117">
        <f t="shared" si="735"/>
        <v>45438.625</v>
      </c>
      <c r="CT1047" s="118">
        <f t="shared" si="736"/>
        <v>65431111.00000003</v>
      </c>
      <c r="CU1047" s="118">
        <f t="shared" si="737"/>
        <v>119.99999995110556</v>
      </c>
      <c r="CV1047" s="118">
        <f t="shared" si="738"/>
        <v>65431230.999999978</v>
      </c>
      <c r="CW1047" s="119">
        <f t="shared" si="739"/>
        <v>0.99999816601341418</v>
      </c>
    </row>
    <row r="1048" spans="1:101" ht="118.5" customHeight="1" x14ac:dyDescent="0.3">
      <c r="A1048" s="160" t="str">
        <f>[4]SayfaKAY!C196</f>
        <v>KAY5+6</v>
      </c>
      <c r="B1048" s="104" t="str">
        <f>[4]SayfaKAY!D196</f>
        <v>3881(10)</v>
      </c>
      <c r="C1048" s="105" t="str">
        <f>[4]SayfaKAY!E196</f>
        <v>MA</v>
      </c>
      <c r="D1048" s="105">
        <f>[4]SayfaKAY!F196</f>
        <v>10462</v>
      </c>
      <c r="E1048" s="106" t="str">
        <f>[4]SayfaKAY!G196</f>
        <v>BOZ-KAY5+6-FF-195</v>
      </c>
      <c r="F1048" s="193">
        <f t="shared" si="700"/>
        <v>45435</v>
      </c>
      <c r="G1048" s="135">
        <f t="shared" si="701"/>
        <v>0.27083333329937886</v>
      </c>
      <c r="H1048" s="235">
        <f>[4]SayfaKAY!H196</f>
        <v>45435.270833333299</v>
      </c>
      <c r="I1048" s="104" t="str">
        <f>[4]SayfaKAY!I196</f>
        <v>Hat/Line</v>
      </c>
      <c r="J1048" s="103" t="str">
        <f>IF([4]SayfaKAY!J196="","",IF([4]SayfaKAY!J196="Müşteri","Notified by Customer","Notified by Bozankaya"))</f>
        <v>Notified by Customer</v>
      </c>
      <c r="K1048" s="103" t="e">
        <f>VLOOKUP([4]SayfaKAY!L196,#REF!,2,FALSE)</f>
        <v>#REF!</v>
      </c>
      <c r="L1048" s="165" t="str">
        <f>[4]SayfaKAY!X196</f>
        <v>Voith Turbo Power Transmission CZ s</v>
      </c>
      <c r="M1048" s="107" t="str">
        <f t="shared" si="702"/>
        <v>KAY5+6-BOZ-KAY5+6-FF-195</v>
      </c>
      <c r="N1048" s="105" t="str">
        <f>[4]SayfaKAY!M196</f>
        <v>ARAÇ MA-MB BOJİ DİŞLİ KUTUSU ESNEK KAPLİNG AKTARMA DİŞLİSİ HUB GEAR AYARLARI BOZUK</v>
      </c>
      <c r="O1048" s="166" t="str">
        <f>[4]SayfaKAY!P196</f>
        <v>B-Hız veya güç azalması</v>
      </c>
      <c r="P1048" s="166" t="str">
        <f>[4]SayfaKAY!Q196</f>
        <v>C(Sisteme etki etmeyen arıza)</v>
      </c>
      <c r="Q1048" s="166" t="str">
        <f>[4]SayfaKAY!R196</f>
        <v>N.A(Yaralanma yok)</v>
      </c>
      <c r="R1048" s="132" t="str" cm="1">
        <f t="array" ref="R1048">IF([4]SayfaKAY!U196="","",_xlfn.IFS([4]SayfaKAY!U196="Bozankaya","Bozankaya",[4]SayfaKAY!U196="Müşteri","Customer",[4]SayfaKAY!U196="Tedarikçi","Equipment Supplier"))</f>
        <v>Bozankaya</v>
      </c>
      <c r="S1048" s="204" t="str">
        <f>[4]SayfaKAY!N196</f>
        <v/>
      </c>
      <c r="T1048" s="133" t="str">
        <f>[4]SayfaKAY!AD196</f>
        <v>*Ekipman tamir edilecek</v>
      </c>
      <c r="U1048" s="132" t="str">
        <f>[4]SayfaKAY!W196</f>
        <v>Evet</v>
      </c>
      <c r="V1048" s="108">
        <f>[4]SayfaKAY!AZ196</f>
        <v>2</v>
      </c>
      <c r="W1048" s="136">
        <f t="shared" si="703"/>
        <v>45439</v>
      </c>
      <c r="X1048" s="137" t="str">
        <f t="shared" si="704"/>
        <v>05:00</v>
      </c>
      <c r="Y1048" s="235">
        <f>[4]SayfaKAY!AE196</f>
        <v>45439.208333333299</v>
      </c>
      <c r="Z1048" s="192">
        <f t="shared" si="705"/>
        <v>45439</v>
      </c>
      <c r="AA1048" s="110" t="str">
        <f t="shared" si="706"/>
        <v>07:00</v>
      </c>
      <c r="AB1048" s="182">
        <f>[4]SayfaKAY!BA196</f>
        <v>45439.291666666701</v>
      </c>
      <c r="AC1048" s="257">
        <f t="shared" si="707"/>
        <v>5790.0000000977889</v>
      </c>
      <c r="AD1048" s="111">
        <f t="shared" si="708"/>
        <v>45439</v>
      </c>
      <c r="AE1048" s="111" t="str">
        <f t="shared" si="709"/>
        <v>07:00</v>
      </c>
      <c r="AF1048" s="235">
        <f>[4]SayfaKAY!BA196</f>
        <v>45439.291666666701</v>
      </c>
      <c r="AG1048" s="179" t="str">
        <f>[4]SayfaKAY!S196</f>
        <v>(II) Aynı Araçta Tekrarlayan Arıza</v>
      </c>
      <c r="AH1048" s="178" t="str">
        <f t="shared" si="710"/>
        <v>Bu Arıza Aracın Servise Verilmesine Engel Değil</v>
      </c>
      <c r="AI1048" s="163" t="str">
        <f>[4]SayfaKAY!AV196</f>
        <v/>
      </c>
      <c r="AJ1048" s="164" t="str">
        <f t="shared" si="711"/>
        <v/>
      </c>
      <c r="AK1048" s="164" t="str">
        <f t="shared" si="712"/>
        <v/>
      </c>
      <c r="AL1048" s="112" t="str">
        <f>[4]SayfaKAY!AX196</f>
        <v/>
      </c>
      <c r="AM1048" s="257" cm="1">
        <f t="array" ref="AM1048">IFERROR(IF(AND(P1048&lt;&gt;"D(Arıza Değil)",AH1048="Bu Arıza Aracın Servise Verilmesine Engel Değil"),
IF(Z1048-F1048&gt;0,(AB1048-Y1048)*24*60,
IF(OR(AND(G1048&gt;$AS$1,G1048&lt;$AT$1),AND(G1048&gt;$AU$1,G1048&lt;$AV$1)),
(AF1048-H1048)*24*60,     BH:BH0)),        AN1048),0)</f>
        <v>120.00000009778887</v>
      </c>
      <c r="AN1048" s="257">
        <f t="shared" si="713"/>
        <v>5790.0000000977889</v>
      </c>
      <c r="AO1048" s="174" t="str">
        <f>[4]SayfaKAY!AG196</f>
        <v>voıth</v>
      </c>
      <c r="AP1048" s="174" t="str">
        <f>[4]SayfaKAY!AI196</f>
        <v>B110-7029</v>
      </c>
      <c r="AQ1048" s="174" t="str">
        <f>[4]SayfaKAY!AQ196</f>
        <v/>
      </c>
      <c r="AR1048" s="174" t="str">
        <f>[4]SayfaKAY!AH196</f>
        <v>DISLI KUTUSU KOMPLESI</v>
      </c>
      <c r="AS1048" s="174">
        <f>[4]SayfaKAY!AJ196</f>
        <v>1</v>
      </c>
      <c r="AT1048" s="175" t="str">
        <f>[4]SayfaKAY!AM196</f>
        <v/>
      </c>
      <c r="AU1048" s="176" t="str">
        <f>[4]SayfaKAY!AL196</f>
        <v/>
      </c>
      <c r="AV1048" s="176" t="str">
        <f>[4]SayfaKAY!AP196</f>
        <v/>
      </c>
      <c r="AW1048" s="177" t="str">
        <f>[4]SayfaKAY!AT196</f>
        <v/>
      </c>
      <c r="AX1048" s="194">
        <f t="shared" si="714"/>
        <v>127380.00000215136</v>
      </c>
      <c r="AY1048" s="168"/>
      <c r="AZ1048" s="167"/>
      <c r="BA1048" s="113"/>
      <c r="BB1048" s="171"/>
      <c r="BC1048" s="114"/>
      <c r="BD1048" s="114"/>
      <c r="BE1048" s="114"/>
      <c r="BF1048" s="114"/>
      <c r="BG1048" s="114"/>
      <c r="BH1048" s="114" t="str">
        <f>IFERROR(FRACAS!AN199, "Hata Var")</f>
        <v/>
      </c>
      <c r="BI1048" s="114"/>
      <c r="BJ1048" s="114"/>
      <c r="BK1048" s="105" t="str">
        <f>[4]SayfaKAY!AW196</f>
        <v/>
      </c>
      <c r="BL1048" s="105" t="str">
        <f>[4]SayfaKAY!V196</f>
        <v>Üretim</v>
      </c>
      <c r="BM1048" s="114"/>
      <c r="BN1048" s="171" t="str">
        <f t="shared" si="715"/>
        <v>x yok</v>
      </c>
      <c r="BO1048" s="171" t="str">
        <f t="shared" si="716"/>
        <v>aynı gün giderilen arıza</v>
      </c>
      <c r="BP1048" s="171" t="str">
        <f t="shared" si="717"/>
        <v>Bir günden fazla süren arıza</v>
      </c>
      <c r="BQ1048" s="226">
        <f t="shared" si="718"/>
        <v>5670</v>
      </c>
      <c r="BR1048" s="226">
        <f t="shared" si="719"/>
        <v>120.00000009778887</v>
      </c>
      <c r="BS1048" s="226">
        <f t="shared" si="720"/>
        <v>5790.0000000977889</v>
      </c>
      <c r="BT1048" s="114"/>
      <c r="BU1048" s="242"/>
      <c r="BV1048" s="233">
        <f t="shared" si="721"/>
        <v>11</v>
      </c>
      <c r="BW1048" s="226" t="str">
        <f t="shared" si="722"/>
        <v>Evet, çakışma var</v>
      </c>
      <c r="BX1048" s="229"/>
      <c r="BY1048" s="247">
        <f t="shared" si="723"/>
        <v>3.9375</v>
      </c>
      <c r="BZ1048" s="247">
        <f t="shared" si="724"/>
        <v>8.3333333401242271E-2</v>
      </c>
      <c r="CA1048" s="247">
        <f t="shared" si="725"/>
        <v>4.0208333334012423</v>
      </c>
      <c r="CB1048" s="213"/>
      <c r="CC1048" s="211"/>
      <c r="CD1048" s="196"/>
      <c r="CE1048" s="213">
        <v>195</v>
      </c>
      <c r="CF1048" s="182">
        <f t="shared" si="726"/>
        <v>45435.270833333299</v>
      </c>
      <c r="CG1048" s="182">
        <f t="shared" si="727"/>
        <v>45439.291666666701</v>
      </c>
      <c r="CH1048" s="196"/>
      <c r="CI1048" s="196"/>
      <c r="CJ1048" s="196"/>
      <c r="CK1048" s="196">
        <f t="shared" si="728"/>
        <v>8.3333333401242271E-2</v>
      </c>
      <c r="CL1048" s="196">
        <f t="shared" si="729"/>
        <v>3.9375</v>
      </c>
      <c r="CM1048" s="196">
        <f t="shared" si="730"/>
        <v>4.0208333334012423</v>
      </c>
      <c r="CN1048" s="114"/>
      <c r="CO1048" s="115">
        <f t="shared" si="731"/>
        <v>5790.0000000977889</v>
      </c>
      <c r="CP1048" s="116">
        <f t="shared" si="732"/>
        <v>5.0000000040745363</v>
      </c>
      <c r="CQ1048" s="117">
        <f t="shared" si="733"/>
        <v>0.27083333329937886</v>
      </c>
      <c r="CR1048" s="117">
        <f t="shared" si="734"/>
        <v>45439.208333333299</v>
      </c>
      <c r="CS1048" s="117">
        <f t="shared" si="735"/>
        <v>45439.291666666701</v>
      </c>
      <c r="CT1048" s="118">
        <f t="shared" si="736"/>
        <v>65432070</v>
      </c>
      <c r="CU1048" s="118">
        <f t="shared" si="737"/>
        <v>120.00000009778887</v>
      </c>
      <c r="CV1048" s="118">
        <f t="shared" si="738"/>
        <v>65432190.000000097</v>
      </c>
      <c r="CW1048" s="119">
        <f t="shared" si="739"/>
        <v>0.99999816604029157</v>
      </c>
    </row>
    <row r="1049" spans="1:101" ht="118.5" customHeight="1" x14ac:dyDescent="0.3">
      <c r="A1049" s="104" t="str">
        <f>[4]SayfaKAY!C197</f>
        <v>KAY5+6</v>
      </c>
      <c r="B1049" s="104" t="str">
        <f>[4]SayfaKAY!D197</f>
        <v>3882(11)</v>
      </c>
      <c r="C1049" s="105" t="str">
        <f>[4]SayfaKAY!E197</f>
        <v>MA</v>
      </c>
      <c r="D1049" s="105">
        <f>[4]SayfaKAY!F197</f>
        <v>255</v>
      </c>
      <c r="E1049" s="106" t="str">
        <f>[4]SayfaKAY!G197</f>
        <v>BOZ-KAY5+6-FF-196</v>
      </c>
      <c r="F1049" s="134">
        <f t="shared" si="700"/>
        <v>45435</v>
      </c>
      <c r="G1049" s="135">
        <f t="shared" si="701"/>
        <v>0.27152777779701864</v>
      </c>
      <c r="H1049" s="235">
        <f>[4]SayfaKAY!H197</f>
        <v>45435.271527777797</v>
      </c>
      <c r="I1049" s="104" t="str">
        <f>[4]SayfaKAY!I197</f>
        <v>Hat/Line</v>
      </c>
      <c r="J1049" s="103" t="str">
        <f>IF([4]SayfaKAY!J197="","",IF([4]SayfaKAY!J197="Müşteri","Notified by Customer","Notified by Bozankaya"))</f>
        <v>Notified by Customer</v>
      </c>
      <c r="K1049" s="103" t="e">
        <f>VLOOKUP([4]SayfaKAY!L197,#REF!,2,FALSE)</f>
        <v>#REF!</v>
      </c>
      <c r="L1049" s="165" t="str">
        <f>[4]SayfaKAY!X197</f>
        <v>Voith Turbo Power Transmission CZ s</v>
      </c>
      <c r="M1049" s="107" t="str">
        <f t="shared" si="702"/>
        <v>KAY5+6-BOZ-KAY5+6-FF-196</v>
      </c>
      <c r="N1049" s="105" t="str">
        <f>[4]SayfaKAY!M197</f>
        <v>ARAÇ MA-MB BOJİ DİŞLİ KUTUSU ESNEK KAPLİNG AKTARMA DİŞLİSİ HUB GEAR AYARLARI BOZUK.</v>
      </c>
      <c r="O1049" s="166" t="str">
        <f>[4]SayfaKAY!P197</f>
        <v>B-Hız veya güç azalması</v>
      </c>
      <c r="P1049" s="166" t="str">
        <f>[4]SayfaKAY!Q197</f>
        <v>C(Sisteme etki etmeyen arıza)</v>
      </c>
      <c r="Q1049" s="166" t="str">
        <f>[4]SayfaKAY!R197</f>
        <v>N.A(Yaralanma yok)</v>
      </c>
      <c r="R1049" s="132" t="str" cm="1">
        <f t="array" ref="R1049">IF([4]SayfaKAY!U197="","",_xlfn.IFS([4]SayfaKAY!U197="Bozankaya","Bozankaya",[4]SayfaKAY!U197="Müşteri","Customer",[4]SayfaKAY!U197="Tedarikçi","Equipment Supplier"))</f>
        <v>Bozankaya</v>
      </c>
      <c r="S1049" s="204" t="str">
        <f>[4]SayfaKAY!N197</f>
        <v/>
      </c>
      <c r="T1049" s="133" t="str">
        <f>[4]SayfaKAY!AD197</f>
        <v>*Ekipman tamir edilecek</v>
      </c>
      <c r="U1049" s="132" t="str">
        <f>[4]SayfaKAY!W197</f>
        <v>Evet</v>
      </c>
      <c r="V1049" s="108">
        <f>[4]SayfaKAY!AZ197</f>
        <v>2</v>
      </c>
      <c r="W1049" s="136">
        <f t="shared" si="703"/>
        <v>45439</v>
      </c>
      <c r="X1049" s="137" t="str">
        <f t="shared" si="704"/>
        <v>10:00</v>
      </c>
      <c r="Y1049" s="235">
        <f>[4]SayfaKAY!AE197</f>
        <v>45439.416666666701</v>
      </c>
      <c r="Z1049" s="109">
        <f t="shared" si="705"/>
        <v>45439</v>
      </c>
      <c r="AA1049" s="110" t="str">
        <f t="shared" si="706"/>
        <v>12:00</v>
      </c>
      <c r="AB1049" s="182">
        <f>[4]SayfaKAY!BA197</f>
        <v>45439.5</v>
      </c>
      <c r="AC1049" s="257">
        <f t="shared" si="707"/>
        <v>6088.9999999722932</v>
      </c>
      <c r="AD1049" s="111">
        <f t="shared" si="708"/>
        <v>45439</v>
      </c>
      <c r="AE1049" s="111" t="str">
        <f t="shared" si="709"/>
        <v>12:00</v>
      </c>
      <c r="AF1049" s="235">
        <f>[4]SayfaKAY!BA197</f>
        <v>45439.5</v>
      </c>
      <c r="AG1049" s="179" t="str">
        <f>[4]SayfaKAY!S197</f>
        <v>(II) Aynı Araçta Tekrarlayan Arıza</v>
      </c>
      <c r="AH1049" s="178" t="str">
        <f t="shared" si="710"/>
        <v>Bu Arıza Aracın Servise Verilmesine Engel Değil</v>
      </c>
      <c r="AI1049" s="163" t="str">
        <f>[4]SayfaKAY!AV197</f>
        <v/>
      </c>
      <c r="AJ1049" s="164" t="str">
        <f t="shared" si="711"/>
        <v/>
      </c>
      <c r="AK1049" s="164" t="str">
        <f t="shared" si="712"/>
        <v/>
      </c>
      <c r="AL1049" s="112" t="str">
        <f>[4]SayfaKAY!AX197</f>
        <v/>
      </c>
      <c r="AM1049" s="257" cm="1">
        <f t="array" ref="AM1049">IFERROR(IF(AND(P1049&lt;&gt;"D(Arıza Değil)",AH1049="Bu Arıza Aracın Servise Verilmesine Engel Değil"),
IF(Z1049-F1049&gt;0,(AB1049-Y1049)*24*60,
IF(OR(AND(G1049&gt;$AS$1,G1049&lt;$AT$1),AND(G1049&gt;$AU$1,G1049&lt;$AV$1)),
(AF1049-H1049)*24*60,     BH:BH0)),        AN1049),0)</f>
        <v>119.99999995110556</v>
      </c>
      <c r="AN1049" s="257">
        <f t="shared" si="713"/>
        <v>6088.9999999722932</v>
      </c>
      <c r="AO1049" s="174" t="str">
        <f>[4]SayfaKAY!AG197</f>
        <v>voıth</v>
      </c>
      <c r="AP1049" s="174" t="str">
        <f>[4]SayfaKAY!AI197</f>
        <v>B110-7029</v>
      </c>
      <c r="AQ1049" s="174" t="str">
        <f>[4]SayfaKAY!AQ197</f>
        <v/>
      </c>
      <c r="AR1049" s="174" t="str">
        <f>[4]SayfaKAY!AH197</f>
        <v>DISLI KUTUSU KOMPLESI</v>
      </c>
      <c r="AS1049" s="174">
        <f>[4]SayfaKAY!AJ197</f>
        <v>1</v>
      </c>
      <c r="AT1049" s="175" t="str">
        <f>[4]SayfaKAY!AM197</f>
        <v/>
      </c>
      <c r="AU1049" s="176" t="str">
        <f>[4]SayfaKAY!AL197</f>
        <v/>
      </c>
      <c r="AV1049" s="176" t="str">
        <f>[4]SayfaKAY!AP197</f>
        <v/>
      </c>
      <c r="AW1049" s="177" t="str">
        <f>[4]SayfaKAY!AT197</f>
        <v/>
      </c>
      <c r="AX1049" s="194">
        <f t="shared" si="714"/>
        <v>133957.99999939045</v>
      </c>
      <c r="AY1049" s="168"/>
      <c r="AZ1049" s="167"/>
      <c r="BA1049" s="170"/>
      <c r="BB1049" s="171" t="str">
        <f>IF($AQ$1="X", IF(AND(G1049&gt;=$AS$1,G1049&lt;=$AT$1),IF(P1049&lt;&gt;"D(Arıza Değil)",AC1049,0), IF(AND(G1049&gt;=$AU$1,G1049&lt;=$AV$1),IF(P1049&lt;&gt;"D(Arıza Değil)",AC1049,0), "")), "")</f>
        <v/>
      </c>
      <c r="BC1049" s="114"/>
      <c r="BD1049" s="114"/>
      <c r="BE1049" s="114"/>
      <c r="BF1049" s="114"/>
      <c r="BG1049" s="114"/>
      <c r="BH1049" s="114" t="str">
        <f>IFERROR(FRACAS!AN200, "Hata Var")</f>
        <v/>
      </c>
      <c r="BI1049" s="114"/>
      <c r="BJ1049" s="114"/>
      <c r="BK1049" s="105" t="str">
        <f>[4]SayfaKAY!AW197</f>
        <v/>
      </c>
      <c r="BL1049" s="105" t="str">
        <f>[4]SayfaKAY!V197</f>
        <v>Üretim</v>
      </c>
      <c r="BM1049" s="114"/>
      <c r="BN1049" s="171" t="str">
        <f t="shared" si="715"/>
        <v>x yok</v>
      </c>
      <c r="BO1049" s="171" t="str">
        <f t="shared" si="716"/>
        <v>aynı gün giderilen arıza</v>
      </c>
      <c r="BP1049" s="171" t="str">
        <f t="shared" si="717"/>
        <v>Bir günden fazla süren arıza</v>
      </c>
      <c r="BQ1049" s="226">
        <f t="shared" si="718"/>
        <v>5969.0000000211876</v>
      </c>
      <c r="BR1049" s="226">
        <f t="shared" si="719"/>
        <v>119.99999995110556</v>
      </c>
      <c r="BS1049" s="226">
        <f t="shared" si="720"/>
        <v>6088.9999999722932</v>
      </c>
      <c r="BT1049" s="114"/>
      <c r="BU1049" s="242"/>
      <c r="BV1049" s="233">
        <f t="shared" si="721"/>
        <v>0</v>
      </c>
      <c r="BW1049" s="226" t="str">
        <f t="shared" si="722"/>
        <v>Hayır, çakışma yok</v>
      </c>
      <c r="BX1049" s="229"/>
      <c r="BY1049" s="247">
        <f t="shared" si="723"/>
        <v>4.1451388889036025</v>
      </c>
      <c r="BZ1049" s="247">
        <f t="shared" si="724"/>
        <v>8.3333333299378864E-2</v>
      </c>
      <c r="CA1049" s="247">
        <f t="shared" si="725"/>
        <v>4.2284722222029814</v>
      </c>
      <c r="CB1049" s="213"/>
      <c r="CC1049" s="211"/>
      <c r="CD1049" s="196"/>
      <c r="CE1049" s="213">
        <v>196</v>
      </c>
      <c r="CF1049" s="182">
        <f t="shared" si="726"/>
        <v>45435.271527777797</v>
      </c>
      <c r="CG1049" s="182">
        <f t="shared" si="727"/>
        <v>45439.5</v>
      </c>
      <c r="CH1049" s="196"/>
      <c r="CI1049" s="196"/>
      <c r="CJ1049" s="196"/>
      <c r="CK1049" s="196">
        <f t="shared" si="728"/>
        <v>8.3333333299378864E-2</v>
      </c>
      <c r="CL1049" s="196">
        <f t="shared" si="729"/>
        <v>4.1451388889036025</v>
      </c>
      <c r="CM1049" s="196">
        <f t="shared" si="730"/>
        <v>4.2284722222029814</v>
      </c>
      <c r="CN1049" s="114"/>
      <c r="CO1049" s="115">
        <f t="shared" si="731"/>
        <v>6088.9999999722932</v>
      </c>
      <c r="CP1049" s="116">
        <f t="shared" si="732"/>
        <v>4.9999999979627319</v>
      </c>
      <c r="CQ1049" s="117">
        <f t="shared" si="733"/>
        <v>0.27152777779701864</v>
      </c>
      <c r="CR1049" s="117">
        <f t="shared" si="734"/>
        <v>45439.416666666701</v>
      </c>
      <c r="CS1049" s="117">
        <f t="shared" si="735"/>
        <v>45439.5</v>
      </c>
      <c r="CT1049" s="118">
        <f t="shared" si="736"/>
        <v>65432369.000000022</v>
      </c>
      <c r="CU1049" s="118">
        <f t="shared" si="737"/>
        <v>119.99999995110556</v>
      </c>
      <c r="CV1049" s="118">
        <f t="shared" si="738"/>
        <v>65432488.99999997</v>
      </c>
      <c r="CW1049" s="119">
        <f t="shared" si="739"/>
        <v>0.99999816604867431</v>
      </c>
    </row>
    <row r="1050" spans="1:101" ht="118.5" customHeight="1" x14ac:dyDescent="0.3">
      <c r="A1050" s="160" t="str">
        <f>[4]SayfaKAY!C198</f>
        <v>KAY5+6</v>
      </c>
      <c r="B1050" s="104" t="str">
        <f>[4]SayfaKAY!D198</f>
        <v>3880(9)</v>
      </c>
      <c r="C1050" s="105" t="str">
        <f>[4]SayfaKAY!E198</f>
        <v>RA</v>
      </c>
      <c r="D1050" s="105">
        <f>[4]SayfaKAY!F198</f>
        <v>16600</v>
      </c>
      <c r="E1050" s="106" t="str">
        <f>[4]SayfaKAY!G198</f>
        <v>BOZ-KAY5+6-FF-197</v>
      </c>
      <c r="F1050" s="193">
        <f t="shared" si="700"/>
        <v>45435</v>
      </c>
      <c r="G1050" s="135">
        <f t="shared" si="701"/>
        <v>0.63541666670062114</v>
      </c>
      <c r="H1050" s="235">
        <f>[4]SayfaKAY!H198</f>
        <v>45435.635416666701</v>
      </c>
      <c r="I1050" s="104" t="str">
        <f>[4]SayfaKAY!I198</f>
        <v>Hat/Line</v>
      </c>
      <c r="J1050" s="103" t="str">
        <f>IF([4]SayfaKAY!J198="","",IF([4]SayfaKAY!J198="Müşteri","Notified by Customer","Notified by Bozankaya"))</f>
        <v>Notified by Customer</v>
      </c>
      <c r="K1050" s="103" t="e">
        <f>VLOOKUP([4]SayfaKAY!L198,#REF!,2,FALSE)</f>
        <v>#REF!</v>
      </c>
      <c r="L1050" s="165" t="str">
        <f>[4]SayfaKAY!X198</f>
        <v>ELTESAN ELEKTRO MEKANİK SOĞUTMA SAN</v>
      </c>
      <c r="M1050" s="107" t="str">
        <f t="shared" si="702"/>
        <v>KAY5+6-BOZ-KAY5+6-FF-197</v>
      </c>
      <c r="N1050" s="105" t="str">
        <f>[4]SayfaKAY!M198</f>
        <v>KLİMALAR ÇALIŞMIYOR YOLCULARDAN ŞİKAYET GELİYOR</v>
      </c>
      <c r="O1050" s="166" t="str">
        <f>[4]SayfaKAY!P198</f>
        <v>A-Sürüşü engeller</v>
      </c>
      <c r="P1050" s="166" t="str">
        <f>[4]SayfaKAY!Q198</f>
        <v>B(Servisten çekmeye etki eden arıza)</v>
      </c>
      <c r="Q1050" s="166" t="str">
        <f>[4]SayfaKAY!R198</f>
        <v>N.A(Yaralanma yok)</v>
      </c>
      <c r="R1050" s="132" t="str" cm="1">
        <f t="array" ref="R1050">IF([4]SayfaKAY!U198="","",_xlfn.IFS([4]SayfaKAY!U198="Bozankaya","Bozankaya",[4]SayfaKAY!U198="Müşteri","Customer",[4]SayfaKAY!U198="Tedarikçi","Equipment Supplier"))</f>
        <v>Equipment Supplier</v>
      </c>
      <c r="S1050" s="204" t="str">
        <f>[4]SayfaKAY!N198</f>
        <v>MASTERCARD RESETLENDİ ARIZA DEVAMLILIĞI GÖRÜLMEDİ</v>
      </c>
      <c r="T1050" s="133" t="str">
        <f>[4]SayfaKAY!AD198</f>
        <v>*Ekipman tamir edilecek</v>
      </c>
      <c r="U1050" s="132" t="str">
        <f>[4]SayfaKAY!W198</f>
        <v>Evet</v>
      </c>
      <c r="V1050" s="108">
        <f>[4]SayfaKAY!AZ198</f>
        <v>1</v>
      </c>
      <c r="W1050" s="136">
        <f t="shared" si="703"/>
        <v>45436</v>
      </c>
      <c r="X1050" s="137" t="str">
        <f t="shared" si="704"/>
        <v>05:00</v>
      </c>
      <c r="Y1050" s="235">
        <f>[4]SayfaKAY!AE198</f>
        <v>45436.208333333299</v>
      </c>
      <c r="Z1050" s="192">
        <f t="shared" si="705"/>
        <v>45436</v>
      </c>
      <c r="AA1050" s="110" t="str">
        <f t="shared" si="706"/>
        <v>08:00</v>
      </c>
      <c r="AB1050" s="182">
        <f>[4]SayfaKAY!BA198</f>
        <v>45436.333333333299</v>
      </c>
      <c r="AC1050" s="257">
        <f t="shared" si="707"/>
        <v>1004.9999999022111</v>
      </c>
      <c r="AD1050" s="111">
        <f t="shared" si="708"/>
        <v>45436</v>
      </c>
      <c r="AE1050" s="111" t="str">
        <f t="shared" si="709"/>
        <v>08:00</v>
      </c>
      <c r="AF1050" s="235">
        <f>[4]SayfaKAY!BA198</f>
        <v>45436.333333333299</v>
      </c>
      <c r="AG1050" s="179" t="str">
        <f>[4]SayfaKAY!S198</f>
        <v>(II) Aynı Araçta Tekrarlayan Arıza</v>
      </c>
      <c r="AH1050" s="178" t="str">
        <f t="shared" si="710"/>
        <v>Bu Arıza Aracın Servise Verilmesine Engel</v>
      </c>
      <c r="AI1050" s="163" t="str">
        <f>[4]SayfaKAY!AV198</f>
        <v/>
      </c>
      <c r="AJ1050" s="164" t="str">
        <f t="shared" si="711"/>
        <v/>
      </c>
      <c r="AK1050" s="164" t="str">
        <f t="shared" si="712"/>
        <v/>
      </c>
      <c r="AL1050" s="112" t="str">
        <f>[4]SayfaKAY!AX198</f>
        <v/>
      </c>
      <c r="AM1050" s="257" cm="1">
        <f t="array" ref="AM1050">IFERROR(IF(AND(P1050&lt;&gt;"D(Arıza Değil)",AH1050="Bu Arıza Aracın Servise Verilmesine Engel Değil"),
IF(Z1050-F1050&gt;0,(AB1050-Y1050)*24*60,
IF(OR(AND(G1050&gt;$AS$1,G1050&lt;$AT$1),AND(G1050&gt;$AU$1,G1050&lt;$AV$1)),
(AF1050-H1050)*24*60,     BH:BH0)),        AN1050),0)</f>
        <v>1004.9999999022111</v>
      </c>
      <c r="AN1050" s="257">
        <f t="shared" si="713"/>
        <v>1004.9999999022111</v>
      </c>
      <c r="AO1050" s="174" t="str">
        <f>[4]SayfaKAY!AG198</f>
        <v>Eltesan</v>
      </c>
      <c r="AP1050" s="174" t="str">
        <f>[4]SayfaKAY!AI198</f>
        <v>H500-7240</v>
      </c>
      <c r="AQ1050" s="174" t="str">
        <f>[4]SayfaKAY!AQ198</f>
        <v/>
      </c>
      <c r="AR1050" s="174" t="str">
        <f>[4]SayfaKAY!AH198</f>
        <v>KLIMA UNITESİ /Eltesan/Hispacold 41,5 kW</v>
      </c>
      <c r="AS1050" s="174">
        <f>[4]SayfaKAY!AJ198</f>
        <v>1</v>
      </c>
      <c r="AT1050" s="175" t="str">
        <f>[4]SayfaKAY!AM198</f>
        <v/>
      </c>
      <c r="AU1050" s="176" t="str">
        <f>[4]SayfaKAY!AL198</f>
        <v/>
      </c>
      <c r="AV1050" s="176" t="str">
        <f>[4]SayfaKAY!AP198</f>
        <v/>
      </c>
      <c r="AW1050" s="177" t="str">
        <f>[4]SayfaKAY!AT198</f>
        <v/>
      </c>
      <c r="AX1050" s="194">
        <f t="shared" si="714"/>
        <v>11054.999998924322</v>
      </c>
      <c r="AY1050" s="168"/>
      <c r="AZ1050" s="167"/>
      <c r="BA1050" s="113"/>
      <c r="BB1050" s="171"/>
      <c r="BC1050" s="114"/>
      <c r="BD1050" s="114"/>
      <c r="BE1050" s="114"/>
      <c r="BF1050" s="114"/>
      <c r="BG1050" s="114"/>
      <c r="BH1050" s="114" t="str">
        <f>IFERROR(FRACAS!AN201, "Hata Var")</f>
        <v/>
      </c>
      <c r="BI1050" s="114"/>
      <c r="BJ1050" s="114"/>
      <c r="BK1050" s="105" t="str">
        <f>[4]SayfaKAY!AW198</f>
        <v/>
      </c>
      <c r="BL1050" s="105" t="str">
        <f>[4]SayfaKAY!V198</f>
        <v>ELTESAN ELEKTRO MEKANİK SOĞUTMA SAN</v>
      </c>
      <c r="BM1050" s="114"/>
      <c r="BN1050" s="171" t="str">
        <f t="shared" si="715"/>
        <v>x yok</v>
      </c>
      <c r="BO1050" s="171" t="str">
        <f t="shared" si="716"/>
        <v>aynı gün giderilen arıza</v>
      </c>
      <c r="BP1050" s="171" t="str">
        <f t="shared" si="717"/>
        <v>Bir günden fazla süren arıza</v>
      </c>
      <c r="BQ1050" s="226">
        <f t="shared" si="718"/>
        <v>824.99999990221113</v>
      </c>
      <c r="BR1050" s="226">
        <f t="shared" si="719"/>
        <v>180</v>
      </c>
      <c r="BS1050" s="226">
        <f t="shared" si="720"/>
        <v>1004.9999999022111</v>
      </c>
      <c r="BT1050" s="114"/>
      <c r="BU1050" s="242"/>
      <c r="BV1050" s="233">
        <f t="shared" si="721"/>
        <v>8</v>
      </c>
      <c r="BW1050" s="226" t="str">
        <f t="shared" si="722"/>
        <v>Evet, çakışma var</v>
      </c>
      <c r="BX1050" s="229"/>
      <c r="BY1050" s="247">
        <f t="shared" si="723"/>
        <v>0.57291666659875773</v>
      </c>
      <c r="BZ1050" s="247">
        <f t="shared" si="724"/>
        <v>0.125</v>
      </c>
      <c r="CA1050" s="247">
        <f t="shared" si="725"/>
        <v>0.69791666659875773</v>
      </c>
      <c r="CB1050" s="213"/>
      <c r="CC1050" s="211"/>
      <c r="CD1050" s="196"/>
      <c r="CE1050" s="213">
        <v>197</v>
      </c>
      <c r="CF1050" s="182">
        <f t="shared" si="726"/>
        <v>45435.635416666701</v>
      </c>
      <c r="CG1050" s="182">
        <f t="shared" si="727"/>
        <v>45436.333333333299</v>
      </c>
      <c r="CH1050" s="196"/>
      <c r="CI1050" s="196"/>
      <c r="CJ1050" s="196"/>
      <c r="CK1050" s="196">
        <f t="shared" si="728"/>
        <v>0.125</v>
      </c>
      <c r="CL1050" s="196">
        <f t="shared" si="729"/>
        <v>0.57291666659875773</v>
      </c>
      <c r="CM1050" s="196">
        <f t="shared" si="730"/>
        <v>0.69791666659875773</v>
      </c>
      <c r="CN1050" s="114"/>
      <c r="CO1050" s="115">
        <f t="shared" si="731"/>
        <v>1004.9999999022111</v>
      </c>
      <c r="CP1050" s="116">
        <f t="shared" si="732"/>
        <v>7.5</v>
      </c>
      <c r="CQ1050" s="117">
        <f t="shared" si="733"/>
        <v>0.63541666670062114</v>
      </c>
      <c r="CR1050" s="117">
        <f t="shared" si="734"/>
        <v>45436.208333333299</v>
      </c>
      <c r="CS1050" s="117">
        <f t="shared" si="735"/>
        <v>45436.333333333299</v>
      </c>
      <c r="CT1050" s="118">
        <f t="shared" si="736"/>
        <v>65427224.999999903</v>
      </c>
      <c r="CU1050" s="118">
        <f t="shared" si="737"/>
        <v>180</v>
      </c>
      <c r="CV1050" s="118">
        <f t="shared" si="738"/>
        <v>65427404.999999903</v>
      </c>
      <c r="CW1050" s="119">
        <f t="shared" si="739"/>
        <v>0.9999972488592509</v>
      </c>
    </row>
    <row r="1051" spans="1:101" ht="118.5" customHeight="1" x14ac:dyDescent="0.3">
      <c r="A1051" s="104" t="str">
        <f>[4]SayfaKAY!C186</f>
        <v>KAY5+6</v>
      </c>
      <c r="B1051" s="104" t="str">
        <f>[4]SayfaKAY!D186</f>
        <v>3880(9)</v>
      </c>
      <c r="C1051" s="105" t="str">
        <f>[4]SayfaKAY!E186</f>
        <v>RA</v>
      </c>
      <c r="D1051" s="105">
        <f>[4]SayfaKAY!F186</f>
        <v>16300</v>
      </c>
      <c r="E1051" s="106" t="str">
        <f>[4]SayfaKAY!G186</f>
        <v>BOZ-KAY5+6-FF-185</v>
      </c>
      <c r="F1051" s="193">
        <f t="shared" si="700"/>
        <v>45434</v>
      </c>
      <c r="G1051" s="135">
        <f t="shared" si="701"/>
        <v>0.56458333329646848</v>
      </c>
      <c r="H1051" s="235">
        <f>[4]SayfaKAY!H186</f>
        <v>45434.564583333296</v>
      </c>
      <c r="I1051" s="104" t="str">
        <f>[4]SayfaKAY!I186</f>
        <v>Hat/Line</v>
      </c>
      <c r="J1051" s="103" t="str">
        <f>IF([4]SayfaKAY!J186="","",IF([4]SayfaKAY!J186="Müşteri","Notified by Customer","Notified by Bozankaya"))</f>
        <v>Notified by Customer</v>
      </c>
      <c r="K1051" s="103" t="e">
        <f>VLOOKUP([4]SayfaKAY!L186,#REF!,2,FALSE)</f>
        <v>#REF!</v>
      </c>
      <c r="L1051" s="165" t="str">
        <f>[4]SayfaKAY!X186</f>
        <v>ELTESAN ELEKTRO MEKANİK SOĞUTMA SAN</v>
      </c>
      <c r="M1051" s="107" t="str">
        <f t="shared" si="702"/>
        <v>KAY5+6-BOZ-KAY5+6-FF-185</v>
      </c>
      <c r="N1051" s="105" t="str">
        <f>[4]SayfaKAY!M186</f>
        <v>YOLCU BÖLÜMÜ KLİMALARI SICAK ÜFÜRÜYOR. YOLCULARDAN ŞİKAYET GELDİ.</v>
      </c>
      <c r="O1051" s="166" t="str">
        <f>[4]SayfaKAY!P186</f>
        <v>B-Hız veya güç azalması</v>
      </c>
      <c r="P1051" s="166" t="str">
        <f>[4]SayfaKAY!Q186</f>
        <v>B(Servisten çekmeye etki eden arıza)</v>
      </c>
      <c r="Q1051" s="166" t="str">
        <f>[4]SayfaKAY!R186</f>
        <v>N.A(Yaralanma yok)</v>
      </c>
      <c r="R1051" s="132" t="str" cm="1">
        <f t="array" ref="R1051">IF([4]SayfaKAY!U186="","",_xlfn.IFS([4]SayfaKAY!U186="Bozankaya","Bozankaya",[4]SayfaKAY!U186="Müşteri","Customer",[4]SayfaKAY!U186="Tedarikçi","Equipment Supplier"))</f>
        <v>Equipment Supplier</v>
      </c>
      <c r="S1051" s="204" t="str">
        <f>[4]SayfaKAY!N186</f>
        <v>RA MASTERCARDINA PROGRAM ATILDI.</v>
      </c>
      <c r="T1051" s="133" t="str">
        <f>[4]SayfaKAY!AD186</f>
        <v>Yeni yazılım yüklendi</v>
      </c>
      <c r="U1051" s="132" t="str">
        <f>[4]SayfaKAY!W186</f>
        <v/>
      </c>
      <c r="V1051" s="108">
        <f>[4]SayfaKAY!AZ186</f>
        <v>1</v>
      </c>
      <c r="W1051" s="136">
        <f t="shared" si="703"/>
        <v>45434</v>
      </c>
      <c r="X1051" s="137" t="str">
        <f t="shared" si="704"/>
        <v>13:40</v>
      </c>
      <c r="Y1051" s="235">
        <f>[4]SayfaKAY!AE186</f>
        <v>45434.569444444402</v>
      </c>
      <c r="Z1051" s="192">
        <f t="shared" si="705"/>
        <v>45434</v>
      </c>
      <c r="AA1051" s="110" t="str">
        <f t="shared" si="706"/>
        <v>15:00</v>
      </c>
      <c r="AB1051" s="182">
        <f>[4]SayfaKAY!BA186</f>
        <v>45434.625</v>
      </c>
      <c r="AC1051" s="257">
        <f t="shared" si="707"/>
        <v>87.000000053085387</v>
      </c>
      <c r="AD1051" s="111">
        <f t="shared" si="708"/>
        <v>45434</v>
      </c>
      <c r="AE1051" s="111" t="str">
        <f t="shared" si="709"/>
        <v>15:00</v>
      </c>
      <c r="AF1051" s="235">
        <f>[4]SayfaKAY!BA186</f>
        <v>45434.625</v>
      </c>
      <c r="AG1051" s="179" t="str">
        <f>[4]SayfaKAY!S186</f>
        <v>(III) Farklı Araçlarda Tekrarlayan Arıza</v>
      </c>
      <c r="AH1051" s="178" t="str">
        <f t="shared" si="710"/>
        <v>Bu Arıza Aracın Servise Verilmesine Engel</v>
      </c>
      <c r="AI1051" s="163" t="str">
        <f>[4]SayfaKAY!AV186</f>
        <v/>
      </c>
      <c r="AJ1051" s="164" t="str">
        <f t="shared" si="711"/>
        <v/>
      </c>
      <c r="AK1051" s="164" t="str">
        <f t="shared" si="712"/>
        <v/>
      </c>
      <c r="AL1051" s="112" t="str">
        <f>[4]SayfaKAY!AX186</f>
        <v/>
      </c>
      <c r="AM1051" s="257" cm="1">
        <f t="array" ref="AM1051">IFERROR(IF(AND(P1051&lt;&gt;"D(Arıza Değil)",AH1051="Bu Arıza Aracın Servise Verilmesine Engel Değil"),
IF(Z1051-F1051&gt;0,(AB1051-Y1051)*24*60,
IF(OR(AND(G1051&gt;$AS$1,G1051&lt;$AT$1),AND(G1051&gt;$AU$1,G1051&lt;$AV$1)),
(AF1051-H1051)*24*60,     BH:BH0)),        AN1051),0)</f>
        <v>87.000000053085387</v>
      </c>
      <c r="AN1051" s="257">
        <f t="shared" si="713"/>
        <v>87.000000053085387</v>
      </c>
      <c r="AO1051" s="174" t="str">
        <f>[4]SayfaKAY!AG186</f>
        <v>Eltesan</v>
      </c>
      <c r="AP1051" s="174" t="str">
        <f>[4]SayfaKAY!AI186</f>
        <v>H500-7240</v>
      </c>
      <c r="AQ1051" s="174" t="str">
        <f>[4]SayfaKAY!AQ186</f>
        <v/>
      </c>
      <c r="AR1051" s="174" t="str">
        <f>[4]SayfaKAY!AH186</f>
        <v>KLIMA UNITESİ /Eltesan/Hispacold 41,5 kW</v>
      </c>
      <c r="AS1051" s="174" t="str">
        <f>[4]SayfaKAY!AJ186</f>
        <v/>
      </c>
      <c r="AT1051" s="175" t="str">
        <f>[4]SayfaKAY!AM186</f>
        <v/>
      </c>
      <c r="AU1051" s="176" t="str">
        <f>[4]SayfaKAY!AL186</f>
        <v/>
      </c>
      <c r="AV1051" s="176" t="str">
        <f>[4]SayfaKAY!AP186</f>
        <v/>
      </c>
      <c r="AW1051" s="177" t="str">
        <f>[4]SayfaKAY!AT186</f>
        <v/>
      </c>
      <c r="AX1051" s="194">
        <f t="shared" si="714"/>
        <v>957.00000058393925</v>
      </c>
      <c r="AY1051" s="168"/>
      <c r="AZ1051" s="167"/>
      <c r="BA1051" s="170"/>
      <c r="BB1051" s="171"/>
      <c r="BC1051" s="114"/>
      <c r="BD1051" s="114"/>
      <c r="BE1051" s="114"/>
      <c r="BF1051" s="114"/>
      <c r="BG1051" s="114"/>
      <c r="BH1051" s="114" t="str">
        <f>IFERROR(FRACAS!AN189, "Hata Var")</f>
        <v/>
      </c>
      <c r="BI1051" s="114"/>
      <c r="BJ1051" s="114"/>
      <c r="BK1051" s="105" t="str">
        <f>[4]SayfaKAY!AW186</f>
        <v/>
      </c>
      <c r="BL1051" s="105" t="str">
        <f>[4]SayfaKAY!V186</f>
        <v>ELTESAN ELEKTRO MEKANİK SOĞUTMA SAN</v>
      </c>
      <c r="BM1051" s="114"/>
      <c r="BN1051" s="171" t="str">
        <f t="shared" si="715"/>
        <v>x yok</v>
      </c>
      <c r="BO1051" s="171" t="b">
        <f t="shared" si="716"/>
        <v>0</v>
      </c>
      <c r="BP1051" s="171" t="b">
        <f t="shared" si="717"/>
        <v>0</v>
      </c>
      <c r="BQ1051" s="226">
        <f t="shared" si="718"/>
        <v>6.9999999913852662</v>
      </c>
      <c r="BR1051" s="226">
        <f t="shared" si="719"/>
        <v>80.000000061700121</v>
      </c>
      <c r="BS1051" s="226">
        <f t="shared" si="720"/>
        <v>87.000000053085387</v>
      </c>
      <c r="BT1051" s="114"/>
      <c r="BU1051" s="242"/>
      <c r="BV1051" s="233">
        <f t="shared" si="721"/>
        <v>7</v>
      </c>
      <c r="BW1051" s="226" t="str">
        <f t="shared" si="722"/>
        <v>Evet, çakışma var</v>
      </c>
      <c r="BX1051" s="229"/>
      <c r="BY1051" s="247">
        <f t="shared" si="723"/>
        <v>4.8611111051286571E-3</v>
      </c>
      <c r="BZ1051" s="247">
        <f t="shared" si="724"/>
        <v>5.5555555598402862E-2</v>
      </c>
      <c r="CA1051" s="247">
        <f t="shared" si="725"/>
        <v>6.0416666703531519E-2</v>
      </c>
      <c r="CB1051" s="213"/>
      <c r="CC1051" s="211"/>
      <c r="CD1051" s="196"/>
      <c r="CE1051" s="213">
        <v>185</v>
      </c>
      <c r="CF1051" s="182">
        <f t="shared" si="726"/>
        <v>45434.564583333296</v>
      </c>
      <c r="CG1051" s="182">
        <f t="shared" si="727"/>
        <v>45434.625</v>
      </c>
      <c r="CH1051" s="196"/>
      <c r="CI1051" s="196"/>
      <c r="CJ1051" s="196"/>
      <c r="CK1051" s="196">
        <f t="shared" si="728"/>
        <v>5.5555555598402862E-2</v>
      </c>
      <c r="CL1051" s="196">
        <f t="shared" si="729"/>
        <v>4.8611111051286571E-3</v>
      </c>
      <c r="CM1051" s="196">
        <f t="shared" si="730"/>
        <v>6.0416666703531519E-2</v>
      </c>
      <c r="CN1051" s="114"/>
      <c r="CO1051" s="115">
        <f t="shared" si="731"/>
        <v>87.000000053085387</v>
      </c>
      <c r="CP1051" s="116">
        <f t="shared" si="732"/>
        <v>3.3333333359041717</v>
      </c>
      <c r="CQ1051" s="117">
        <f t="shared" si="733"/>
        <v>0.56458333329646848</v>
      </c>
      <c r="CR1051" s="117">
        <f t="shared" si="734"/>
        <v>45434.569444444402</v>
      </c>
      <c r="CS1051" s="117">
        <f t="shared" si="735"/>
        <v>45434.625</v>
      </c>
      <c r="CT1051" s="118">
        <f t="shared" si="736"/>
        <v>65424966.999999993</v>
      </c>
      <c r="CU1051" s="118">
        <f t="shared" si="737"/>
        <v>80.000000061700121</v>
      </c>
      <c r="CV1051" s="118">
        <f t="shared" si="738"/>
        <v>65425047.000000052</v>
      </c>
      <c r="CW1051" s="119">
        <f t="shared" si="739"/>
        <v>0.9999987772267086</v>
      </c>
    </row>
    <row r="1052" spans="1:101" ht="118.5" customHeight="1" x14ac:dyDescent="0.3">
      <c r="A1052" s="160" t="str">
        <f>[4]SayfaKAY!C187</f>
        <v>KAY5+6</v>
      </c>
      <c r="B1052" s="104" t="str">
        <f>[4]SayfaKAY!D187</f>
        <v>3873(2)</v>
      </c>
      <c r="C1052" s="105" t="str">
        <f>[4]SayfaKAY!E187</f>
        <v>MB</v>
      </c>
      <c r="D1052" s="105">
        <f>[4]SayfaKAY!F187</f>
        <v>67786</v>
      </c>
      <c r="E1052" s="106" t="str">
        <f>[4]SayfaKAY!G187</f>
        <v>BOZ-KAY5+6-FF-186</v>
      </c>
      <c r="F1052" s="134">
        <f t="shared" si="700"/>
        <v>45434</v>
      </c>
      <c r="G1052" s="135">
        <f t="shared" si="701"/>
        <v>0.57499999999708962</v>
      </c>
      <c r="H1052" s="235">
        <f>[4]SayfaKAY!H187</f>
        <v>45434.574999999997</v>
      </c>
      <c r="I1052" s="104" t="str">
        <f>[4]SayfaKAY!I187</f>
        <v>Hat/Line</v>
      </c>
      <c r="J1052" s="103" t="str">
        <f>IF([4]SayfaKAY!J187="","",IF([4]SayfaKAY!J187="Müşteri","Notified by Customer","Notified by Bozankaya"))</f>
        <v>Notified by Customer</v>
      </c>
      <c r="K1052" s="103" t="e">
        <f>VLOOKUP([4]SayfaKAY!L187,#REF!,2,FALSE)</f>
        <v>#REF!</v>
      </c>
      <c r="L1052" s="165" t="str">
        <f>[4]SayfaKAY!X187</f>
        <v>Voith Turbo Power Transmission CZ s</v>
      </c>
      <c r="M1052" s="107" t="str">
        <f t="shared" si="702"/>
        <v>KAY5+6-BOZ-KAY5+6-FF-186</v>
      </c>
      <c r="N1052" s="105" t="str">
        <f>[4]SayfaKAY!M187</f>
        <v>MB BOJİ C007 SERİ NUMARALI DİŞLİ KUTUSU ESNEK KAPLİN AKTARMA DİŞLİ HUB GEAR RENGİ DEĞİŞMİŞ(KARARMIŞ)</v>
      </c>
      <c r="O1052" s="166" t="str">
        <f>[4]SayfaKAY!P187</f>
        <v>B-Hız veya güç azalması</v>
      </c>
      <c r="P1052" s="166" t="str">
        <f>[4]SayfaKAY!Q187</f>
        <v>C(Sisteme etki etmeyen arıza)</v>
      </c>
      <c r="Q1052" s="166" t="str">
        <f>[4]SayfaKAY!R187</f>
        <v>N.A(Yaralanma yok)</v>
      </c>
      <c r="R1052" s="132" t="str" cm="1">
        <f t="array" ref="R1052">IF([4]SayfaKAY!U187="","",_xlfn.IFS([4]SayfaKAY!U187="Bozankaya","Bozankaya",[4]SayfaKAY!U187="Müşteri","Customer",[4]SayfaKAY!U187="Tedarikçi","Equipment Supplier"))</f>
        <v>Bozankaya</v>
      </c>
      <c r="S1052" s="204" t="str">
        <f>[4]SayfaKAY!N187</f>
        <v/>
      </c>
      <c r="T1052" s="133" t="str">
        <f>[4]SayfaKAY!AD187</f>
        <v>*Ekipman tamir edilecek</v>
      </c>
      <c r="U1052" s="132" t="str">
        <f>[4]SayfaKAY!W187</f>
        <v>Evet</v>
      </c>
      <c r="V1052" s="108">
        <f>[4]SayfaKAY!AZ187</f>
        <v>2</v>
      </c>
      <c r="W1052" s="136">
        <f t="shared" si="703"/>
        <v>45435</v>
      </c>
      <c r="X1052" s="137" t="str">
        <f t="shared" si="704"/>
        <v>05:00</v>
      </c>
      <c r="Y1052" s="235">
        <f>[4]SayfaKAY!AE187</f>
        <v>45435.208333333299</v>
      </c>
      <c r="Z1052" s="109">
        <f t="shared" si="705"/>
        <v>45435</v>
      </c>
      <c r="AA1052" s="110" t="str">
        <f t="shared" si="706"/>
        <v>08:00</v>
      </c>
      <c r="AB1052" s="182">
        <f>[4]SayfaKAY!BA187</f>
        <v>45435.333333333299</v>
      </c>
      <c r="AC1052" s="257">
        <f t="shared" si="707"/>
        <v>1091.9999999552965</v>
      </c>
      <c r="AD1052" s="111">
        <f t="shared" si="708"/>
        <v>45435</v>
      </c>
      <c r="AE1052" s="111" t="str">
        <f t="shared" si="709"/>
        <v>08:00</v>
      </c>
      <c r="AF1052" s="235">
        <f>[4]SayfaKAY!BA187</f>
        <v>45435.333333333299</v>
      </c>
      <c r="AG1052" s="179" t="str">
        <f>[4]SayfaKAY!S187</f>
        <v>(II) Aynı Araçta Tekrarlayan Arıza</v>
      </c>
      <c r="AH1052" s="178" t="str">
        <f t="shared" si="710"/>
        <v>Bu Arıza Aracın Servise Verilmesine Engel Değil</v>
      </c>
      <c r="AI1052" s="163" t="str">
        <f>[4]SayfaKAY!AV187</f>
        <v/>
      </c>
      <c r="AJ1052" s="164" t="str">
        <f t="shared" si="711"/>
        <v/>
      </c>
      <c r="AK1052" s="164" t="str">
        <f t="shared" si="712"/>
        <v/>
      </c>
      <c r="AL1052" s="112" t="str">
        <f>[4]SayfaKAY!AX187</f>
        <v/>
      </c>
      <c r="AM1052" s="257" cm="1">
        <f t="array" ref="AM1052">IFERROR(IF(AND(P1052&lt;&gt;"D(Arıza Değil)",AH1052="Bu Arıza Aracın Servise Verilmesine Engel Değil"),
IF(Z1052-F1052&gt;0,(AB1052-Y1052)*24*60,
IF(OR(AND(G1052&gt;$AS$1,G1052&lt;$AT$1),AND(G1052&gt;$AU$1,G1052&lt;$AV$1)),
(AF1052-H1052)*24*60,     BH:BH0)),        AN1052),0)</f>
        <v>180</v>
      </c>
      <c r="AN1052" s="257">
        <f t="shared" si="713"/>
        <v>1091.9999999552965</v>
      </c>
      <c r="AO1052" s="174" t="str">
        <f>[4]SayfaKAY!AG187</f>
        <v>voıth</v>
      </c>
      <c r="AP1052" s="174" t="str">
        <f>[4]SayfaKAY!AI187</f>
        <v>B110-7029</v>
      </c>
      <c r="AQ1052" s="174" t="str">
        <f>[4]SayfaKAY!AQ187</f>
        <v/>
      </c>
      <c r="AR1052" s="174" t="str">
        <f>[4]SayfaKAY!AH187</f>
        <v>DISLI KUTUSU KOMPLESI</v>
      </c>
      <c r="AS1052" s="174">
        <f>[4]SayfaKAY!AJ187</f>
        <v>1</v>
      </c>
      <c r="AT1052" s="175" t="str">
        <f>[4]SayfaKAY!AM187</f>
        <v/>
      </c>
      <c r="AU1052" s="176" t="str">
        <f>[4]SayfaKAY!AL187</f>
        <v/>
      </c>
      <c r="AV1052" s="176" t="str">
        <f>[4]SayfaKAY!AP187</f>
        <v/>
      </c>
      <c r="AW1052" s="177" t="str">
        <f>[4]SayfaKAY!AT187</f>
        <v/>
      </c>
      <c r="AX1052" s="194">
        <f t="shared" si="714"/>
        <v>24023.999999016523</v>
      </c>
      <c r="AY1052" s="168"/>
      <c r="AZ1052" s="167"/>
      <c r="BA1052" s="113"/>
      <c r="BB1052" s="171" t="str">
        <f>IF($AQ$1="X", IF(AND(G1052&gt;=$AS$1,G1052&lt;=$AT$1),IF(P1052&lt;&gt;"D(Arıza Değil)",AC1052,0), IF(AND(G1052&gt;=$AU$1,G1052&lt;=$AV$1),IF(P1052&lt;&gt;"D(Arıza Değil)",AC1052,0), "")), "")</f>
        <v/>
      </c>
      <c r="BC1052" s="114"/>
      <c r="BD1052" s="114"/>
      <c r="BE1052" s="114"/>
      <c r="BF1052" s="114"/>
      <c r="BG1052" s="114"/>
      <c r="BH1052" s="114" t="str">
        <f>IFERROR(FRACAS!AN190, "Hata Var")</f>
        <v/>
      </c>
      <c r="BI1052" s="114"/>
      <c r="BJ1052" s="114"/>
      <c r="BK1052" s="105" t="str">
        <f>[4]SayfaKAY!AW187</f>
        <v/>
      </c>
      <c r="BL1052" s="105" t="str">
        <f>[4]SayfaKAY!V187</f>
        <v>Üretim</v>
      </c>
      <c r="BM1052" s="114"/>
      <c r="BN1052" s="171" t="str">
        <f t="shared" si="715"/>
        <v>x yok</v>
      </c>
      <c r="BO1052" s="171" t="b">
        <f t="shared" si="716"/>
        <v>0</v>
      </c>
      <c r="BP1052" s="171" t="str">
        <f t="shared" si="717"/>
        <v>Bir günden fazla süren arıza</v>
      </c>
      <c r="BQ1052" s="226">
        <f t="shared" si="718"/>
        <v>911.99999995529652</v>
      </c>
      <c r="BR1052" s="226">
        <f t="shared" si="719"/>
        <v>180</v>
      </c>
      <c r="BS1052" s="226">
        <f t="shared" si="720"/>
        <v>1091.9999999552965</v>
      </c>
      <c r="BT1052" s="114"/>
      <c r="BU1052" s="242"/>
      <c r="BV1052" s="233">
        <f t="shared" si="721"/>
        <v>8</v>
      </c>
      <c r="BW1052" s="226" t="str">
        <f t="shared" si="722"/>
        <v>Evet, çakışma var</v>
      </c>
      <c r="BX1052" s="229"/>
      <c r="BY1052" s="247">
        <f t="shared" si="723"/>
        <v>0.63333333330228925</v>
      </c>
      <c r="BZ1052" s="247">
        <f t="shared" si="724"/>
        <v>0.125</v>
      </c>
      <c r="CA1052" s="247">
        <f t="shared" si="725"/>
        <v>0.75833333330228925</v>
      </c>
      <c r="CB1052" s="213"/>
      <c r="CC1052" s="211"/>
      <c r="CD1052" s="196"/>
      <c r="CE1052" s="213">
        <v>186</v>
      </c>
      <c r="CF1052" s="182">
        <f t="shared" si="726"/>
        <v>45434.574999999997</v>
      </c>
      <c r="CG1052" s="182">
        <f t="shared" si="727"/>
        <v>45435.333333333299</v>
      </c>
      <c r="CH1052" s="196"/>
      <c r="CI1052" s="196"/>
      <c r="CJ1052" s="196"/>
      <c r="CK1052" s="196">
        <f t="shared" si="728"/>
        <v>0.125</v>
      </c>
      <c r="CL1052" s="196">
        <f t="shared" si="729"/>
        <v>0.63333333330228925</v>
      </c>
      <c r="CM1052" s="196">
        <f t="shared" si="730"/>
        <v>0.75833333330228925</v>
      </c>
      <c r="CN1052" s="114"/>
      <c r="CO1052" s="115">
        <f t="shared" si="731"/>
        <v>1091.9999999552965</v>
      </c>
      <c r="CP1052" s="116">
        <f t="shared" si="732"/>
        <v>7.5</v>
      </c>
      <c r="CQ1052" s="117">
        <f t="shared" si="733"/>
        <v>0.57499999999708962</v>
      </c>
      <c r="CR1052" s="117">
        <f t="shared" si="734"/>
        <v>45435.208333333299</v>
      </c>
      <c r="CS1052" s="117">
        <f t="shared" si="735"/>
        <v>45435.333333333299</v>
      </c>
      <c r="CT1052" s="118">
        <f t="shared" si="736"/>
        <v>65425871.999999955</v>
      </c>
      <c r="CU1052" s="118">
        <f t="shared" si="737"/>
        <v>180</v>
      </c>
      <c r="CV1052" s="118">
        <f t="shared" si="738"/>
        <v>65426051.999999955</v>
      </c>
      <c r="CW1052" s="119">
        <f t="shared" si="739"/>
        <v>0.99999724880235785</v>
      </c>
    </row>
    <row r="1053" spans="1:101" ht="118.5" customHeight="1" x14ac:dyDescent="0.3">
      <c r="A1053" s="104" t="str">
        <f>[4]SayfaKAY!C493</f>
        <v>KAY5+6</v>
      </c>
      <c r="B1053" s="104" t="str">
        <f>[4]SayfaKAY!D493</f>
        <v>3874(3)</v>
      </c>
      <c r="C1053" s="105" t="str">
        <f>[4]SayfaKAY!E493</f>
        <v>MB</v>
      </c>
      <c r="D1053" s="105">
        <f>[4]SayfaKAY!F493</f>
        <v>66637</v>
      </c>
      <c r="E1053" s="106" t="str">
        <f>[4]SayfaKAY!G493</f>
        <v>BOZ-KAY5+6-FF-492</v>
      </c>
      <c r="F1053" s="134">
        <f t="shared" si="700"/>
        <v>45434</v>
      </c>
      <c r="G1053" s="135">
        <f t="shared" si="701"/>
        <v>0.36041666669916594</v>
      </c>
      <c r="H1053" s="235">
        <f>[4]SayfaKAY!H493</f>
        <v>45434.360416666699</v>
      </c>
      <c r="I1053" s="104" t="str">
        <f>[4]SayfaKAY!I493</f>
        <v>Hat/Line</v>
      </c>
      <c r="J1053" s="103" t="str">
        <f>IF([4]SayfaKAY!J493="","",IF([4]SayfaKAY!J493="Müşteri","Notified by Customer","Notified by Bozankaya"))</f>
        <v>Notified by Customer</v>
      </c>
      <c r="K1053" s="103" t="e">
        <f>VLOOKUP([4]SayfaKAY!L493,#REF!,2,FALSE)</f>
        <v>#REF!</v>
      </c>
      <c r="L1053" s="165" t="str">
        <f>[4]SayfaKAY!X493</f>
        <v>MEDCOM SP. Z O.O.</v>
      </c>
      <c r="M1053" s="107" t="str">
        <f t="shared" si="702"/>
        <v>KAY5+6-BOZ-KAY5+6-FF-492</v>
      </c>
      <c r="N1053" s="105" t="str">
        <f>[4]SayfaKAY!M493</f>
        <v>CB kabinden ivme kolu arızası verdi. Araç ilk arızayı Toki kavşağında verdi. Gesi kavşağı istasyonunda araç hareket etmedi. Resetlendi. Hareket etti. Arıza devam etmesi nedeniyle, Kumarlı istasyonunda change yapıldı. Araç ildem yönüne çekildi. 1 seferde 4 dakika tehir meydana gelmiştir.</v>
      </c>
      <c r="O1053" s="166" t="str">
        <f>[4]SayfaKAY!P493</f>
        <v>D-Arıza değil</v>
      </c>
      <c r="P1053" s="166" t="str">
        <f>[4]SayfaKAY!Q493</f>
        <v>B(Servisten çekmeye etki eden arıza)</v>
      </c>
      <c r="Q1053" s="166" t="str">
        <f>[4]SayfaKAY!R493</f>
        <v>N.A(Yaralanma yok)</v>
      </c>
      <c r="R1053" s="132" t="str" cm="1">
        <f t="array" ref="R1053">IF([4]SayfaKAY!U493="","",_xlfn.IFS([4]SayfaKAY!U493="Bozankaya","Bozankaya",[4]SayfaKAY!U493="Müşteri","Customer",[4]SayfaKAY!U493="Tedarikçi","Equipment Supplier"))</f>
        <v>Bozankaya</v>
      </c>
      <c r="S1053" s="204" t="str">
        <f>[4]SayfaKAY!N493</f>
        <v>İvme kolu konnektöründe bulunan 5 nolu pinin yamulduğu tespit edildi. Pin değişimi yapıldı. Sorun giderildi.</v>
      </c>
      <c r="T1053" s="133" t="str">
        <f>[4]SayfaKAY!AD493</f>
        <v>*Ekipman tamir edilecek</v>
      </c>
      <c r="U1053" s="132" t="str">
        <f>[4]SayfaKAY!W493</f>
        <v>Evet</v>
      </c>
      <c r="V1053" s="108">
        <f>[4]SayfaKAY!AZ493</f>
        <v>2</v>
      </c>
      <c r="W1053" s="136">
        <f t="shared" si="703"/>
        <v>45434</v>
      </c>
      <c r="X1053" s="137" t="str">
        <f t="shared" si="704"/>
        <v>10:00</v>
      </c>
      <c r="Y1053" s="235">
        <f>[4]SayfaKAY!AE493</f>
        <v>45434.416666666701</v>
      </c>
      <c r="Z1053" s="109">
        <f t="shared" si="705"/>
        <v>45434</v>
      </c>
      <c r="AA1053" s="110" t="str">
        <f t="shared" si="706"/>
        <v>13:00</v>
      </c>
      <c r="AB1053" s="182">
        <f>[4]SayfaKAY!BA493</f>
        <v>45434.541666666701</v>
      </c>
      <c r="AC1053" s="257">
        <f t="shared" si="707"/>
        <v>261.00000000209548</v>
      </c>
      <c r="AD1053" s="111">
        <f t="shared" si="708"/>
        <v>45434</v>
      </c>
      <c r="AE1053" s="111" t="str">
        <f t="shared" si="709"/>
        <v>13:00</v>
      </c>
      <c r="AF1053" s="235">
        <f>[4]SayfaKAY!BA493</f>
        <v>45434.541666666701</v>
      </c>
      <c r="AG1053" s="179" t="str">
        <f>[4]SayfaKAY!S493</f>
        <v>(I) İlk Defa Karşılaşılan Arıza</v>
      </c>
      <c r="AH1053" s="178" t="str">
        <f t="shared" si="710"/>
        <v>Bu Arıza Aracın Servise Verilmesine Engel</v>
      </c>
      <c r="AI1053" s="163" t="str">
        <f>[4]SayfaKAY!AV493</f>
        <v/>
      </c>
      <c r="AJ1053" s="164" t="str">
        <f t="shared" si="711"/>
        <v/>
      </c>
      <c r="AK1053" s="164" t="str">
        <f t="shared" si="712"/>
        <v/>
      </c>
      <c r="AL1053" s="112" t="str">
        <f>[4]SayfaKAY!AX493</f>
        <v/>
      </c>
      <c r="AM1053" s="257" cm="1">
        <f t="array" ref="AM1053">IFERROR(IF(AND(P1053&lt;&gt;"D(Arıza Değil)",AH1053="Bu Arıza Aracın Servise Verilmesine Engel Değil"),
IF(Z1053-F1053&gt;0,(AB1053-Y1053)*24*60,
IF(OR(AND(G1053&gt;$AS$1,G1053&lt;$AT$1),AND(G1053&gt;$AU$1,G1053&lt;$AV$1)),
(AF1053-H1053)*24*60,     BH:BH0)),        AN1053),0)</f>
        <v>261.00000000209548</v>
      </c>
      <c r="AN1053" s="257">
        <f t="shared" si="713"/>
        <v>261.00000000209548</v>
      </c>
      <c r="AO1053" s="174" t="str">
        <f>[4]SayfaKAY!AG493</f>
        <v/>
      </c>
      <c r="AP1053" s="174" t="str">
        <f>[4]SayfaKAY!AI493</f>
        <v>E300-7001</v>
      </c>
      <c r="AQ1053" s="174" t="str">
        <f>[4]SayfaKAY!AQ493</f>
        <v/>
      </c>
      <c r="AR1053" s="174" t="str">
        <f>[4]SayfaKAY!AH493</f>
        <v>MASTER CONTRROLER S334 C36B</v>
      </c>
      <c r="AS1053" s="174">
        <f>[4]SayfaKAY!AJ493</f>
        <v>1</v>
      </c>
      <c r="AT1053" s="175" t="str">
        <f>[4]SayfaKAY!AM493</f>
        <v/>
      </c>
      <c r="AU1053" s="176" t="str">
        <f>[4]SayfaKAY!AL493</f>
        <v/>
      </c>
      <c r="AV1053" s="176" t="str">
        <f>[4]SayfaKAY!AP493</f>
        <v/>
      </c>
      <c r="AW1053" s="177" t="str">
        <f>[4]SayfaKAY!AT493</f>
        <v/>
      </c>
      <c r="AX1053" s="194">
        <f t="shared" si="714"/>
        <v>5742.0000000461005</v>
      </c>
      <c r="AY1053" s="168"/>
      <c r="AZ1053" s="167"/>
      <c r="BA1053" s="170"/>
      <c r="BB1053" s="171" t="str">
        <f>IF($AQ$1="X", IF(AND(G1053&gt;=$AS$1,G1053&lt;=$AT$1),IF(P1053&lt;&gt;"D(Arıza Değil)",AC1053,0), IF(AND(G1053&gt;=$AU$1,G1053&lt;=$AV$1),IF(P1053&lt;&gt;"D(Arıza Değil)",AC1053,0), "")), "")</f>
        <v/>
      </c>
      <c r="BC1053" s="114"/>
      <c r="BD1053" s="114"/>
      <c r="BE1053" s="114"/>
      <c r="BF1053" s="114"/>
      <c r="BG1053" s="114"/>
      <c r="BH1053" s="114">
        <f>IFERROR(FRACAS!AN496, "Hata Var")</f>
        <v>49.000000033993274</v>
      </c>
      <c r="BI1053" s="114"/>
      <c r="BJ1053" s="114"/>
      <c r="BK1053" s="105" t="str">
        <f>[4]SayfaKAY!AW493</f>
        <v/>
      </c>
      <c r="BL1053" s="105" t="str">
        <f>[4]SayfaKAY!V493</f>
        <v>MEDCOM SP. Z O.O.</v>
      </c>
      <c r="BM1053" s="114"/>
      <c r="BN1053" s="171" t="str">
        <f t="shared" si="715"/>
        <v>x yok</v>
      </c>
      <c r="BO1053" s="171" t="str">
        <f t="shared" si="716"/>
        <v>aynı gün giderilen arıza</v>
      </c>
      <c r="BP1053" s="171" t="str">
        <f t="shared" si="717"/>
        <v>aynı gün giderilen arıza</v>
      </c>
      <c r="BQ1053" s="226">
        <f t="shared" si="718"/>
        <v>81.000000002095476</v>
      </c>
      <c r="BR1053" s="226">
        <f t="shared" si="719"/>
        <v>180</v>
      </c>
      <c r="BS1053" s="226">
        <f t="shared" si="720"/>
        <v>261.00000000209548</v>
      </c>
      <c r="BT1053" s="114"/>
      <c r="BU1053" s="242"/>
      <c r="BV1053" s="233">
        <f t="shared" si="721"/>
        <v>12</v>
      </c>
      <c r="BW1053" s="226" t="str">
        <f t="shared" si="722"/>
        <v>Evet, çakışma var</v>
      </c>
      <c r="BX1053" s="229"/>
      <c r="BY1053" s="247">
        <f t="shared" si="723"/>
        <v>5.6250000001455192E-2</v>
      </c>
      <c r="BZ1053" s="247">
        <f t="shared" si="724"/>
        <v>0.125</v>
      </c>
      <c r="CA1053" s="247">
        <f t="shared" si="725"/>
        <v>0.18125000000145519</v>
      </c>
      <c r="CB1053" s="213"/>
      <c r="CC1053" s="211"/>
      <c r="CD1053" s="196"/>
      <c r="CE1053" s="213">
        <v>492</v>
      </c>
      <c r="CF1053" s="182">
        <f t="shared" si="726"/>
        <v>45434.360416666699</v>
      </c>
      <c r="CG1053" s="182">
        <f t="shared" si="727"/>
        <v>45434.541666666701</v>
      </c>
      <c r="CH1053" s="196"/>
      <c r="CI1053" s="196"/>
      <c r="CJ1053" s="196"/>
      <c r="CK1053" s="196">
        <f t="shared" si="728"/>
        <v>0.125</v>
      </c>
      <c r="CL1053" s="196">
        <f t="shared" si="729"/>
        <v>5.6250000001455192E-2</v>
      </c>
      <c r="CM1053" s="196">
        <f t="shared" si="730"/>
        <v>0.18125000000145519</v>
      </c>
      <c r="CN1053" s="114"/>
      <c r="CO1053" s="115">
        <f t="shared" si="731"/>
        <v>261.00000000209548</v>
      </c>
      <c r="CP1053" s="116">
        <f t="shared" si="732"/>
        <v>7.5</v>
      </c>
      <c r="CQ1053" s="117">
        <f t="shared" si="733"/>
        <v>0.36041666669916594</v>
      </c>
      <c r="CR1053" s="117">
        <f t="shared" si="734"/>
        <v>45434.416666666701</v>
      </c>
      <c r="CS1053" s="117">
        <f t="shared" si="735"/>
        <v>45434.541666666701</v>
      </c>
      <c r="CT1053" s="118">
        <f t="shared" si="736"/>
        <v>65425041</v>
      </c>
      <c r="CU1053" s="118">
        <f t="shared" si="737"/>
        <v>180</v>
      </c>
      <c r="CV1053" s="118">
        <f t="shared" si="738"/>
        <v>65425221</v>
      </c>
      <c r="CW1053" s="119">
        <f t="shared" si="739"/>
        <v>0.99999724876741336</v>
      </c>
    </row>
    <row r="1054" spans="1:101" ht="118.5" customHeight="1" x14ac:dyDescent="0.3">
      <c r="A1054" s="160" t="str">
        <f>[4]SayfaKAY!C496</f>
        <v>KAY5+6</v>
      </c>
      <c r="B1054" s="104" t="str">
        <f>[4]SayfaKAY!D496</f>
        <v>3880(9)</v>
      </c>
      <c r="C1054" s="105" t="str">
        <f>[4]SayfaKAY!E496</f>
        <v>RA , RB , MB , MA , P</v>
      </c>
      <c r="D1054" s="105">
        <f>[4]SayfaKAY!F496</f>
        <v>18275</v>
      </c>
      <c r="E1054" s="106" t="str">
        <f>[4]SayfaKAY!G496</f>
        <v>BOZ-KAY5+6-FF-495</v>
      </c>
      <c r="F1054" s="193">
        <f t="shared" si="700"/>
        <v>45434</v>
      </c>
      <c r="G1054" s="135">
        <f t="shared" si="701"/>
        <v>0.35694444440014195</v>
      </c>
      <c r="H1054" s="235">
        <f>[4]SayfaKAY!H496</f>
        <v>45434.3569444444</v>
      </c>
      <c r="I1054" s="104" t="str">
        <f>[4]SayfaKAY!I496</f>
        <v>Hat/Line</v>
      </c>
      <c r="J1054" s="103" t="str">
        <f>IF([4]SayfaKAY!J496="","",IF([4]SayfaKAY!J496="Müşteri","Notified by Customer","Notified by Bozankaya"))</f>
        <v>Notified by Customer</v>
      </c>
      <c r="K1054" s="103" t="e">
        <f>VLOOKUP([4]SayfaKAY!L496,#REF!,2,FALSE)</f>
        <v>#REF!</v>
      </c>
      <c r="L1054" s="165" t="str">
        <f>[4]SayfaKAY!X496</f>
        <v>ATAK ULAŞIM SAN.TİC.LTD.ŞTİ.</v>
      </c>
      <c r="M1054" s="107" t="str">
        <f t="shared" si="702"/>
        <v>KAY5+6-BOZ-KAY5+6-FF-495</v>
      </c>
      <c r="N1054" s="105" t="str">
        <f>[4]SayfaKAY!M496</f>
        <v>YBS ekranı çalışmıyor.</v>
      </c>
      <c r="O1054" s="166" t="str">
        <f>[4]SayfaKAY!P496</f>
        <v>D-Arıza değil</v>
      </c>
      <c r="P1054" s="166" t="str">
        <f>[4]SayfaKAY!Q496</f>
        <v>B(Servisten çekmeye etki eden arıza)</v>
      </c>
      <c r="Q1054" s="166" t="str">
        <f>[4]SayfaKAY!R496</f>
        <v>N.A(Yaralanma yok)</v>
      </c>
      <c r="R1054" s="132" t="str" cm="1">
        <f t="array" ref="R1054">IF([4]SayfaKAY!U496="","",_xlfn.IFS([4]SayfaKAY!U496="Bozankaya","Bozankaya",[4]SayfaKAY!U496="Müşteri","Customer",[4]SayfaKAY!U496="Tedarikçi","Equipment Supplier"))</f>
        <v>Equipment Supplier</v>
      </c>
      <c r="S1054" s="204" t="str">
        <f>[4]SayfaKAY!N496</f>
        <v>Araç resetlendi. Arıza giderildi.</v>
      </c>
      <c r="T1054" s="133" t="str">
        <f>[4]SayfaKAY!AD496</f>
        <v>*Arıza çözülecek</v>
      </c>
      <c r="U1054" s="132" t="str">
        <f>[4]SayfaKAY!W496</f>
        <v>Evet</v>
      </c>
      <c r="V1054" s="108">
        <f>[4]SayfaKAY!AZ496</f>
        <v>1</v>
      </c>
      <c r="W1054" s="136">
        <f t="shared" si="703"/>
        <v>45440</v>
      </c>
      <c r="X1054" s="137" t="str">
        <f t="shared" si="704"/>
        <v>10:00</v>
      </c>
      <c r="Y1054" s="235">
        <f>[4]SayfaKAY!AE496</f>
        <v>45440.416666666701</v>
      </c>
      <c r="Z1054" s="192">
        <f t="shared" si="705"/>
        <v>45440</v>
      </c>
      <c r="AA1054" s="110" t="str">
        <f t="shared" si="706"/>
        <v>10:30</v>
      </c>
      <c r="AB1054" s="182">
        <f>[4]SayfaKAY!BA496</f>
        <v>45440.4375</v>
      </c>
      <c r="AC1054" s="257">
        <f t="shared" si="707"/>
        <v>8756.0000000637956</v>
      </c>
      <c r="AD1054" s="111">
        <f t="shared" si="708"/>
        <v>45440</v>
      </c>
      <c r="AE1054" s="111" t="str">
        <f t="shared" si="709"/>
        <v>10:30</v>
      </c>
      <c r="AF1054" s="235">
        <f>[4]SayfaKAY!BA496</f>
        <v>45440.4375</v>
      </c>
      <c r="AG1054" s="179" t="str">
        <f>[4]SayfaKAY!S496</f>
        <v>(III) Farklı Araçlarda Tekrarlayan Arıza</v>
      </c>
      <c r="AH1054" s="178" t="str">
        <f t="shared" si="710"/>
        <v>Bu Arıza Aracın Servise Verilmesine Engel</v>
      </c>
      <c r="AI1054" s="163" t="str">
        <f>[4]SayfaKAY!AV496</f>
        <v/>
      </c>
      <c r="AJ1054" s="164" t="str">
        <f t="shared" si="711"/>
        <v/>
      </c>
      <c r="AK1054" s="164" t="str">
        <f t="shared" si="712"/>
        <v/>
      </c>
      <c r="AL1054" s="112" t="str">
        <f>[4]SayfaKAY!AX496</f>
        <v/>
      </c>
      <c r="AM1054" s="257" cm="1">
        <f t="array" ref="AM1054">IFERROR(IF(AND(P1054&lt;&gt;"D(Arıza Değil)",AH1054="Bu Arıza Aracın Servise Verilmesine Engel Değil"),
IF(Z1054-F1054&gt;0,(AB1054-Y1054)*24*60,
IF(OR(AND(G1054&gt;$AS$1,G1054&lt;$AT$1),AND(G1054&gt;$AU$1,G1054&lt;$AV$1)),
(AF1054-H1054)*24*60,     BH:BH0)),        AN1054),0)</f>
        <v>8756.0000000637956</v>
      </c>
      <c r="AN1054" s="257">
        <f t="shared" si="713"/>
        <v>8756.0000000637956</v>
      </c>
      <c r="AO1054" s="174" t="str">
        <f>[4]SayfaKAY!AG496</f>
        <v/>
      </c>
      <c r="AP1054" s="174" t="str">
        <f>[4]SayfaKAY!AI496</f>
        <v>E410-7003</v>
      </c>
      <c r="AQ1054" s="174" t="str">
        <f>[4]SayfaKAY!AQ496</f>
        <v/>
      </c>
      <c r="AR1054" s="174" t="str">
        <f>[4]SayfaKAY!AH496</f>
        <v>STRETCH LCD EKRAN</v>
      </c>
      <c r="AS1054" s="174">
        <f>[4]SayfaKAY!AJ496</f>
        <v>12</v>
      </c>
      <c r="AT1054" s="175" t="str">
        <f>[4]SayfaKAY!AM496</f>
        <v/>
      </c>
      <c r="AU1054" s="176" t="str">
        <f>[4]SayfaKAY!AL496</f>
        <v/>
      </c>
      <c r="AV1054" s="176" t="str">
        <f>[4]SayfaKAY!AP496</f>
        <v/>
      </c>
      <c r="AW1054" s="177" t="str">
        <f>[4]SayfaKAY!AT496</f>
        <v/>
      </c>
      <c r="AX1054" s="194">
        <f t="shared" si="714"/>
        <v>96316.000000701752</v>
      </c>
      <c r="AY1054" s="168"/>
      <c r="AZ1054" s="167"/>
      <c r="BA1054" s="113"/>
      <c r="BB1054" s="171"/>
      <c r="BC1054" s="114"/>
      <c r="BD1054" s="114"/>
      <c r="BE1054" s="114"/>
      <c r="BF1054" s="114"/>
      <c r="BG1054" s="114"/>
      <c r="BH1054" s="114">
        <f>IFERROR(FRACAS!AN499, "Hata Var")</f>
        <v>43.166666594333947</v>
      </c>
      <c r="BI1054" s="114"/>
      <c r="BJ1054" s="114"/>
      <c r="BK1054" s="105" t="str">
        <f>[4]SayfaKAY!AW496</f>
        <v/>
      </c>
      <c r="BL1054" s="105" t="str">
        <f>[4]SayfaKAY!V496</f>
        <v>ATAK ULAŞIM SAN.TİC.LTD.ŞTİ.</v>
      </c>
      <c r="BM1054" s="114"/>
      <c r="BN1054" s="171" t="str">
        <f t="shared" si="715"/>
        <v>x yok</v>
      </c>
      <c r="BO1054" s="171" t="str">
        <f t="shared" si="716"/>
        <v>aynı gün giderilen arıza</v>
      </c>
      <c r="BP1054" s="171" t="str">
        <f t="shared" si="717"/>
        <v>Bir günden fazla süren arıza</v>
      </c>
      <c r="BQ1054" s="226">
        <f t="shared" si="718"/>
        <v>8726.00000011269</v>
      </c>
      <c r="BR1054" s="226">
        <f t="shared" si="719"/>
        <v>29.999999951105565</v>
      </c>
      <c r="BS1054" s="226">
        <f t="shared" si="720"/>
        <v>8756.0000000637956</v>
      </c>
      <c r="BT1054" s="114"/>
      <c r="BU1054" s="242"/>
      <c r="BV1054" s="233">
        <f t="shared" si="721"/>
        <v>11</v>
      </c>
      <c r="BW1054" s="226" t="str">
        <f t="shared" si="722"/>
        <v>Evet, çakışma var</v>
      </c>
      <c r="BX1054" s="229"/>
      <c r="BY1054" s="247">
        <f t="shared" si="723"/>
        <v>6.0597222223004792</v>
      </c>
      <c r="BZ1054" s="247">
        <f t="shared" si="724"/>
        <v>2.0833333299378864E-2</v>
      </c>
      <c r="CA1054" s="247">
        <f t="shared" si="725"/>
        <v>6.0805555555998581</v>
      </c>
      <c r="CB1054" s="213"/>
      <c r="CC1054" s="211"/>
      <c r="CD1054" s="196"/>
      <c r="CE1054" s="213">
        <v>495</v>
      </c>
      <c r="CF1054" s="182">
        <f t="shared" si="726"/>
        <v>45434.3569444444</v>
      </c>
      <c r="CG1054" s="182">
        <f t="shared" si="727"/>
        <v>45440.4375</v>
      </c>
      <c r="CH1054" s="196"/>
      <c r="CI1054" s="196"/>
      <c r="CJ1054" s="196"/>
      <c r="CK1054" s="196">
        <f t="shared" si="728"/>
        <v>2.0833333299378864E-2</v>
      </c>
      <c r="CL1054" s="196">
        <f t="shared" si="729"/>
        <v>6.0597222223004792</v>
      </c>
      <c r="CM1054" s="196">
        <f t="shared" si="730"/>
        <v>6.0805555555998581</v>
      </c>
      <c r="CN1054" s="114"/>
      <c r="CO1054" s="115">
        <f t="shared" si="731"/>
        <v>8756.0000000637956</v>
      </c>
      <c r="CP1054" s="116">
        <f t="shared" si="732"/>
        <v>1.2499999979627319</v>
      </c>
      <c r="CQ1054" s="117">
        <f t="shared" si="733"/>
        <v>0.35694444440014195</v>
      </c>
      <c r="CR1054" s="117">
        <f t="shared" si="734"/>
        <v>45440.416666666701</v>
      </c>
      <c r="CS1054" s="117">
        <f t="shared" si="735"/>
        <v>45440.4375</v>
      </c>
      <c r="CT1054" s="118">
        <f t="shared" si="736"/>
        <v>65433686.000000112</v>
      </c>
      <c r="CU1054" s="118">
        <f t="shared" si="737"/>
        <v>29.999999951105565</v>
      </c>
      <c r="CV1054" s="118">
        <f t="shared" si="738"/>
        <v>65433716.000000067</v>
      </c>
      <c r="CW1054" s="119">
        <f t="shared" si="739"/>
        <v>0.99999954152076653</v>
      </c>
    </row>
    <row r="1055" spans="1:101" ht="118.5" customHeight="1" x14ac:dyDescent="0.3">
      <c r="A1055" s="104" t="str">
        <f>[4]SayfaKAY!C508</f>
        <v>KAY5+6</v>
      </c>
      <c r="B1055" s="104" t="str">
        <f>[4]SayfaKAY!D508</f>
        <v>3874(3)</v>
      </c>
      <c r="C1055" s="105" t="str">
        <f>[4]SayfaKAY!E508</f>
        <v>RA , RB</v>
      </c>
      <c r="D1055" s="105">
        <f>[4]SayfaKAY!F508</f>
        <v>66637</v>
      </c>
      <c r="E1055" s="106" t="str">
        <f>[4]SayfaKAY!G508</f>
        <v>BOZ-KAY5+6-FF-507</v>
      </c>
      <c r="F1055" s="193">
        <f t="shared" si="700"/>
        <v>45434</v>
      </c>
      <c r="G1055" s="135">
        <f t="shared" si="701"/>
        <v>0.27777777780283941</v>
      </c>
      <c r="H1055" s="235">
        <f>[4]SayfaKAY!H508</f>
        <v>45434.277777777803</v>
      </c>
      <c r="I1055" s="104" t="str">
        <f>[4]SayfaKAY!I508</f>
        <v>Hat/Line</v>
      </c>
      <c r="J1055" s="103" t="str">
        <f>IF([4]SayfaKAY!J508="","",IF([4]SayfaKAY!J508="Müşteri","Notified by Customer","Notified by Bozankaya"))</f>
        <v>Notified by Customer</v>
      </c>
      <c r="K1055" s="103" t="e">
        <f>VLOOKUP([4]SayfaKAY!L508,#REF!,2,FALSE)</f>
        <v>#REF!</v>
      </c>
      <c r="L1055" s="165" t="str">
        <f>[4]SayfaKAY!X508</f>
        <v>ELTESAN ELEKTRO MEKANİK SOĞUTMA SAN</v>
      </c>
      <c r="M1055" s="107" t="str">
        <f t="shared" si="702"/>
        <v>KAY5+6-BOZ-KAY5+6-FF-507</v>
      </c>
      <c r="N1055" s="105" t="str">
        <f>[4]SayfaKAY!M508</f>
        <v>Araç klimaları çalışmıyor. Yolcu şikayette bulundu.</v>
      </c>
      <c r="O1055" s="166" t="str">
        <f>[4]SayfaKAY!P508</f>
        <v>D-Arıza değil</v>
      </c>
      <c r="P1055" s="166" t="str">
        <f>[4]SayfaKAY!Q508</f>
        <v>B(Servisten çekmeye etki eden arıza)</v>
      </c>
      <c r="Q1055" s="166" t="str">
        <f>[4]SayfaKAY!R508</f>
        <v>N.A(Yaralanma yok)</v>
      </c>
      <c r="R1055" s="132" t="str" cm="1">
        <f t="array" ref="R1055">IF([4]SayfaKAY!U508="","",_xlfn.IFS([4]SayfaKAY!U508="Bozankaya","Bozankaya",[4]SayfaKAY!U508="Müşteri","Customer",[4]SayfaKAY!U508="Tedarikçi","Equipment Supplier"))</f>
        <v>Equipment Supplier</v>
      </c>
      <c r="S1055" s="204" t="str">
        <f>[4]SayfaKAY!N508</f>
        <v>Mastercard resetlendi. Arıza devamlılığı görülmedi.</v>
      </c>
      <c r="T1055" s="133" t="str">
        <f>[4]SayfaKAY!AD508</f>
        <v>*Arıza çözülecek</v>
      </c>
      <c r="U1055" s="132" t="str">
        <f>[4]SayfaKAY!W508</f>
        <v>Evet</v>
      </c>
      <c r="V1055" s="108">
        <f>[4]SayfaKAY!AZ508</f>
        <v>2</v>
      </c>
      <c r="W1055" s="136">
        <f t="shared" si="703"/>
        <v>45434</v>
      </c>
      <c r="X1055" s="137" t="str">
        <f t="shared" si="704"/>
        <v>11:00</v>
      </c>
      <c r="Y1055" s="235">
        <f>[4]SayfaKAY!AE508</f>
        <v>45434.458333333299</v>
      </c>
      <c r="Z1055" s="192">
        <f t="shared" si="705"/>
        <v>45434</v>
      </c>
      <c r="AA1055" s="110" t="str">
        <f t="shared" si="706"/>
        <v>12:00</v>
      </c>
      <c r="AB1055" s="182">
        <f>[4]SayfaKAY!BA508</f>
        <v>45434.5</v>
      </c>
      <c r="AC1055" s="257">
        <f t="shared" si="707"/>
        <v>319.99999996391125</v>
      </c>
      <c r="AD1055" s="111">
        <f t="shared" si="708"/>
        <v>45434</v>
      </c>
      <c r="AE1055" s="111" t="str">
        <f t="shared" si="709"/>
        <v>12:00</v>
      </c>
      <c r="AF1055" s="235">
        <f>[4]SayfaKAY!BA508</f>
        <v>45434.5</v>
      </c>
      <c r="AG1055" s="179" t="str">
        <f>[4]SayfaKAY!S508</f>
        <v>(III) Farklı Araçlarda Tekrarlayan Arıza</v>
      </c>
      <c r="AH1055" s="178" t="str">
        <f t="shared" si="710"/>
        <v>Bu Arıza Aracın Servise Verilmesine Engel</v>
      </c>
      <c r="AI1055" s="163" t="str">
        <f>[4]SayfaKAY!AV508</f>
        <v/>
      </c>
      <c r="AJ1055" s="164" t="str">
        <f t="shared" si="711"/>
        <v/>
      </c>
      <c r="AK1055" s="164" t="str">
        <f t="shared" si="712"/>
        <v/>
      </c>
      <c r="AL1055" s="112" t="str">
        <f>[4]SayfaKAY!AX508</f>
        <v/>
      </c>
      <c r="AM1055" s="257" cm="1">
        <f t="array" ref="AM1055">IFERROR(IF(AND(P1055&lt;&gt;"D(Arıza Değil)",AH1055="Bu Arıza Aracın Servise Verilmesine Engel Değil"),
IF(Z1055-F1055&gt;0,(AB1055-Y1055)*24*60,
IF(OR(AND(G1055&gt;$AS$1,G1055&lt;$AT$1),AND(G1055&gt;$AU$1,G1055&lt;$AV$1)),
(AF1055-H1055)*24*60,     BH:BH0)),        AN1055),0)</f>
        <v>319.99999996391125</v>
      </c>
      <c r="AN1055" s="257">
        <f t="shared" si="713"/>
        <v>319.99999996391125</v>
      </c>
      <c r="AO1055" s="174" t="str">
        <f>[4]SayfaKAY!AG508</f>
        <v/>
      </c>
      <c r="AP1055" s="174" t="str">
        <f>[4]SayfaKAY!AI508</f>
        <v>H500-7240</v>
      </c>
      <c r="AQ1055" s="174" t="str">
        <f>[4]SayfaKAY!AQ508</f>
        <v/>
      </c>
      <c r="AR1055" s="174" t="str">
        <f>[4]SayfaKAY!AH508</f>
        <v>KLIMA UNITESİ /Eltesan/Hispacold 41,5 kW</v>
      </c>
      <c r="AS1055" s="174">
        <f>[4]SayfaKAY!AJ508</f>
        <v>1</v>
      </c>
      <c r="AT1055" s="175" t="str">
        <f>[4]SayfaKAY!AM508</f>
        <v/>
      </c>
      <c r="AU1055" s="176" t="str">
        <f>[4]SayfaKAY!AL508</f>
        <v/>
      </c>
      <c r="AV1055" s="176" t="str">
        <f>[4]SayfaKAY!AP508</f>
        <v/>
      </c>
      <c r="AW1055" s="177" t="str">
        <f>[4]SayfaKAY!AT508</f>
        <v/>
      </c>
      <c r="AX1055" s="194">
        <f t="shared" si="714"/>
        <v>7039.9999992060475</v>
      </c>
      <c r="AY1055" s="168"/>
      <c r="AZ1055" s="167"/>
      <c r="BA1055" s="170"/>
      <c r="BB1055" s="171"/>
      <c r="BC1055" s="114"/>
      <c r="BD1055" s="114"/>
      <c r="BE1055" s="114"/>
      <c r="BF1055" s="114"/>
      <c r="BG1055" s="114"/>
      <c r="BH1055" s="114">
        <f>IFERROR(FRACAS!AN511, "Hata Var")</f>
        <v>4443.0000000447035</v>
      </c>
      <c r="BI1055" s="114"/>
      <c r="BJ1055" s="114"/>
      <c r="BK1055" s="105" t="str">
        <f>[4]SayfaKAY!AW508</f>
        <v/>
      </c>
      <c r="BL1055" s="105" t="str">
        <f>[4]SayfaKAY!V508</f>
        <v>ELTESAN ELEKTRO MEKANİK SOĞUTMA SAN</v>
      </c>
      <c r="BM1055" s="114"/>
      <c r="BN1055" s="171" t="str">
        <f t="shared" si="715"/>
        <v>x yok</v>
      </c>
      <c r="BO1055" s="171" t="str">
        <f t="shared" si="716"/>
        <v>aynı gün giderilen arıza</v>
      </c>
      <c r="BP1055" s="171" t="str">
        <f t="shared" si="717"/>
        <v>aynı gün giderilen arıza</v>
      </c>
      <c r="BQ1055" s="226">
        <f t="shared" si="718"/>
        <v>259.99999991501682</v>
      </c>
      <c r="BR1055" s="226">
        <f t="shared" si="719"/>
        <v>60.000000048894435</v>
      </c>
      <c r="BS1055" s="226">
        <f t="shared" si="720"/>
        <v>319.99999996391125</v>
      </c>
      <c r="BT1055" s="114"/>
      <c r="BU1055" s="242"/>
      <c r="BV1055" s="233">
        <f t="shared" si="721"/>
        <v>12</v>
      </c>
      <c r="BW1055" s="226" t="str">
        <f t="shared" si="722"/>
        <v>Evet, çakışma var</v>
      </c>
      <c r="BX1055" s="229"/>
      <c r="BY1055" s="247">
        <f t="shared" si="723"/>
        <v>0.18055555549653945</v>
      </c>
      <c r="BZ1055" s="247">
        <f t="shared" si="724"/>
        <v>4.1666666700621136E-2</v>
      </c>
      <c r="CA1055" s="247">
        <f t="shared" si="725"/>
        <v>0.22222222219716059</v>
      </c>
      <c r="CB1055" s="213"/>
      <c r="CC1055" s="211"/>
      <c r="CD1055" s="196"/>
      <c r="CE1055" s="213">
        <v>507</v>
      </c>
      <c r="CF1055" s="182">
        <f t="shared" si="726"/>
        <v>45434.277777777803</v>
      </c>
      <c r="CG1055" s="182">
        <f t="shared" si="727"/>
        <v>45434.5</v>
      </c>
      <c r="CH1055" s="196"/>
      <c r="CI1055" s="196"/>
      <c r="CJ1055" s="196"/>
      <c r="CK1055" s="196">
        <f t="shared" si="728"/>
        <v>4.1666666700621136E-2</v>
      </c>
      <c r="CL1055" s="196">
        <f t="shared" si="729"/>
        <v>0.18055555549653945</v>
      </c>
      <c r="CM1055" s="196">
        <f t="shared" si="730"/>
        <v>0.22222222219716059</v>
      </c>
      <c r="CN1055" s="114"/>
      <c r="CO1055" s="115">
        <f t="shared" si="731"/>
        <v>319.99999996391125</v>
      </c>
      <c r="CP1055" s="116">
        <f t="shared" si="732"/>
        <v>2.5000000020372681</v>
      </c>
      <c r="CQ1055" s="117">
        <f t="shared" si="733"/>
        <v>0.27777777780283941</v>
      </c>
      <c r="CR1055" s="117">
        <f t="shared" si="734"/>
        <v>45434.458333333299</v>
      </c>
      <c r="CS1055" s="117">
        <f t="shared" si="735"/>
        <v>45434.5</v>
      </c>
      <c r="CT1055" s="118">
        <f t="shared" si="736"/>
        <v>65425219.999999918</v>
      </c>
      <c r="CU1055" s="118">
        <f t="shared" si="737"/>
        <v>60.000000048894435</v>
      </c>
      <c r="CV1055" s="118">
        <f t="shared" si="738"/>
        <v>65425279.999999963</v>
      </c>
      <c r="CW1055" s="119">
        <f t="shared" si="739"/>
        <v>0.99999908292329742</v>
      </c>
    </row>
    <row r="1056" spans="1:101" ht="118.5" customHeight="1" x14ac:dyDescent="0.3">
      <c r="A1056" s="160" t="str">
        <f>[4]SayfaKAY!C614</f>
        <v>KAY5+6</v>
      </c>
      <c r="B1056" s="104" t="str">
        <f>[4]SayfaKAY!D614</f>
        <v>3881(10)</v>
      </c>
      <c r="C1056" s="105" t="str">
        <f>[4]SayfaKAY!E614</f>
        <v>MB</v>
      </c>
      <c r="D1056" s="105">
        <f>[4]SayfaKAY!F614</f>
        <v>16300</v>
      </c>
      <c r="E1056" s="106" t="str">
        <f>[4]SayfaKAY!G614</f>
        <v>BOZ-KAY5+6-FF-613</v>
      </c>
      <c r="F1056" s="193">
        <f t="shared" si="700"/>
        <v>45434</v>
      </c>
      <c r="G1056" s="135">
        <f t="shared" si="701"/>
        <v>0.27083333329937886</v>
      </c>
      <c r="H1056" s="235">
        <f>[4]SayfaKAY!H614</f>
        <v>45434.270833333299</v>
      </c>
      <c r="I1056" s="104" t="str">
        <f>[4]SayfaKAY!I614</f>
        <v>Hat/Line</v>
      </c>
      <c r="J1056" s="103" t="str">
        <f>IF([4]SayfaKAY!J614="","",IF([4]SayfaKAY!J614="Müşteri","Notified by Customer","Notified by Bozankaya"))</f>
        <v>Notified by Customer</v>
      </c>
      <c r="K1056" s="103" t="e">
        <f>VLOOKUP([4]SayfaKAY!L614,#REF!,2,FALSE)</f>
        <v>#REF!</v>
      </c>
      <c r="L1056" s="165" t="str">
        <f>[4]SayfaKAY!X614</f>
        <v>Voith Turbo Power Transmission CZ s</v>
      </c>
      <c r="M1056" s="107" t="str">
        <f t="shared" si="702"/>
        <v>KAY5+6-BOZ-KAY5+6-FF-613</v>
      </c>
      <c r="N1056" s="105" t="str">
        <f>[4]SayfaKAY!M614</f>
        <v>ARAÇ MA-MB BOJİ DİŞLİ KUTUSU ESNEK KAPLİNG AKTARMA DİŞLİSİ HUB GEAR AYARLARI BOZUK.</v>
      </c>
      <c r="O1056" s="166" t="str">
        <f>[4]SayfaKAY!P614</f>
        <v>D-Arıza değil</v>
      </c>
      <c r="P1056" s="166" t="str">
        <f>[4]SayfaKAY!Q614</f>
        <v>B(Servisten çekmeye etki eden arıza)</v>
      </c>
      <c r="Q1056" s="166" t="str">
        <f>[4]SayfaKAY!R614</f>
        <v>N.A(Yaralanma yok)</v>
      </c>
      <c r="R1056" s="132" t="str" cm="1">
        <f t="array" ref="R1056">IF([4]SayfaKAY!U614="","",_xlfn.IFS([4]SayfaKAY!U614="Bozankaya","Bozankaya",[4]SayfaKAY!U614="Müşteri","Customer",[4]SayfaKAY!U614="Tedarikçi","Equipment Supplier"))</f>
        <v>Equipment Supplier</v>
      </c>
      <c r="S1056" s="204" t="str">
        <f>[4]SayfaKAY!N614</f>
        <v>SEKONDER SÜSPANSİYON DEĞİŞİMİ SONRASINDA HUB-GEAR AYARLARI YAPILMIŞTIR.</v>
      </c>
      <c r="T1056" s="133" t="str">
        <f>[4]SayfaKAY!AD614</f>
        <v>*Ekipman tamir edilecek</v>
      </c>
      <c r="U1056" s="132" t="str">
        <f>[4]SayfaKAY!W614</f>
        <v>Evet</v>
      </c>
      <c r="V1056" s="108">
        <f>[4]SayfaKAY!AZ614</f>
        <v>3</v>
      </c>
      <c r="W1056" s="136">
        <f t="shared" si="703"/>
        <v>45434</v>
      </c>
      <c r="X1056" s="137" t="str">
        <f t="shared" si="704"/>
        <v>07:00</v>
      </c>
      <c r="Y1056" s="235">
        <f>[4]SayfaKAY!AE614</f>
        <v>45434.291666666701</v>
      </c>
      <c r="Z1056" s="109">
        <f t="shared" si="705"/>
        <v>45435</v>
      </c>
      <c r="AA1056" s="110" t="str">
        <f t="shared" si="706"/>
        <v>12:00</v>
      </c>
      <c r="AB1056" s="182">
        <f>[4]SayfaKAY!BA614</f>
        <v>45435.5</v>
      </c>
      <c r="AC1056" s="257">
        <f t="shared" si="707"/>
        <v>1770.0000000488944</v>
      </c>
      <c r="AD1056" s="111">
        <f t="shared" si="708"/>
        <v>45435</v>
      </c>
      <c r="AE1056" s="111" t="str">
        <f t="shared" si="709"/>
        <v>12:00</v>
      </c>
      <c r="AF1056" s="235">
        <f>[4]SayfaKAY!BA614</f>
        <v>45435.5</v>
      </c>
      <c r="AG1056" s="179" t="str">
        <f>[4]SayfaKAY!S614</f>
        <v>(III) Farklı Araçlarda Tekrarlayan Arıza</v>
      </c>
      <c r="AH1056" s="178" t="str">
        <f t="shared" si="710"/>
        <v>Bu Arıza Aracın Servise Verilmesine Engel</v>
      </c>
      <c r="AI1056" s="163" t="str">
        <f>[4]SayfaKAY!AV614</f>
        <v/>
      </c>
      <c r="AJ1056" s="164" t="str">
        <f t="shared" si="711"/>
        <v/>
      </c>
      <c r="AK1056" s="164" t="str">
        <f t="shared" si="712"/>
        <v/>
      </c>
      <c r="AL1056" s="112" t="str">
        <f>[4]SayfaKAY!AX614</f>
        <v/>
      </c>
      <c r="AM1056" s="257" cm="1">
        <f t="array" ref="AM1056">IFERROR(IF(AND(P1056&lt;&gt;"D(Arıza Değil)",AH1056="Bu Arıza Aracın Servise Verilmesine Engel Değil"),
IF(Z1056-F1056&gt;0,(AB1056-Y1056)*24*60,
IF(OR(AND(G1056&gt;$AS$1,G1056&lt;$AT$1),AND(G1056&gt;$AU$1,G1056&lt;$AV$1)),
(AF1056-H1056)*24*60,     BH:BH0)),        AN1056),0)</f>
        <v>1770.0000000488944</v>
      </c>
      <c r="AN1056" s="257">
        <f t="shared" si="713"/>
        <v>1770.0000000488944</v>
      </c>
      <c r="AO1056" s="174" t="str">
        <f>[4]SayfaKAY!AG614</f>
        <v/>
      </c>
      <c r="AP1056" s="174" t="str">
        <f>[4]SayfaKAY!AI614</f>
        <v/>
      </c>
      <c r="AQ1056" s="174" t="str">
        <f>[4]SayfaKAY!AQ614</f>
        <v/>
      </c>
      <c r="AR1056" s="174" t="str">
        <f>[4]SayfaKAY!AH614</f>
        <v/>
      </c>
      <c r="AS1056" s="174" t="str">
        <f>[4]SayfaKAY!AJ614</f>
        <v/>
      </c>
      <c r="AT1056" s="175" t="str">
        <f>[4]SayfaKAY!AM614</f>
        <v/>
      </c>
      <c r="AU1056" s="176" t="str">
        <f>[4]SayfaKAY!AL614</f>
        <v/>
      </c>
      <c r="AV1056" s="176" t="str">
        <f>[4]SayfaKAY!AP614</f>
        <v/>
      </c>
      <c r="AW1056" s="177" t="str">
        <f>[4]SayfaKAY!AT614</f>
        <v/>
      </c>
      <c r="AX1056" s="194">
        <f t="shared" si="714"/>
        <v>58410.000001613516</v>
      </c>
      <c r="AY1056" s="168"/>
      <c r="AZ1056" s="167"/>
      <c r="BA1056" s="113"/>
      <c r="BB1056" s="171" t="str">
        <f>IF($AQ$1="X", IF(AND(G1056&gt;=$AS$1,G1056&lt;=$AT$1),IF(P1056&lt;&gt;"D(Arıza Değil)",AC1056,0), IF(AND(G1056&gt;=$AU$1,G1056&lt;=$AV$1),IF(P1056&lt;&gt;"D(Arıza Değil)",AC1056,0), "")), "")</f>
        <v/>
      </c>
      <c r="BC1056" s="114"/>
      <c r="BD1056" s="114"/>
      <c r="BE1056" s="114"/>
      <c r="BF1056" s="114"/>
      <c r="BG1056" s="114"/>
      <c r="BH1056" s="114">
        <f>IFERROR(FRACAS!AN617, "Hata Var")</f>
        <v>111060</v>
      </c>
      <c r="BI1056" s="114"/>
      <c r="BJ1056" s="114"/>
      <c r="BK1056" s="105" t="str">
        <f>[4]SayfaKAY!AW614</f>
        <v/>
      </c>
      <c r="BL1056" s="105" t="str">
        <f>[4]SayfaKAY!V614</f>
        <v>Voith Turbo Power Transmission CZ s</v>
      </c>
      <c r="BM1056" s="114"/>
      <c r="BN1056" s="171" t="str">
        <f t="shared" si="715"/>
        <v>x yok</v>
      </c>
      <c r="BO1056" s="171" t="str">
        <f t="shared" si="716"/>
        <v>aynı gün giderilen arıza</v>
      </c>
      <c r="BP1056" s="171" t="str">
        <f t="shared" si="717"/>
        <v>Bir günden fazla süren arıza</v>
      </c>
      <c r="BQ1056" s="226">
        <f t="shared" si="718"/>
        <v>30.00000009778887</v>
      </c>
      <c r="BR1056" s="226">
        <f t="shared" si="719"/>
        <v>1739.9999999511056</v>
      </c>
      <c r="BS1056" s="226">
        <f t="shared" si="720"/>
        <v>1770.0000000488944</v>
      </c>
      <c r="BT1056" s="114"/>
      <c r="BU1056" s="242"/>
      <c r="BV1056" s="233">
        <f t="shared" si="721"/>
        <v>11</v>
      </c>
      <c r="BW1056" s="226" t="str">
        <f t="shared" si="722"/>
        <v>Evet, çakışma var</v>
      </c>
      <c r="BX1056" s="229"/>
      <c r="BY1056" s="247">
        <f t="shared" si="723"/>
        <v>2.0833333401242271E-2</v>
      </c>
      <c r="BZ1056" s="247">
        <f t="shared" si="724"/>
        <v>1.2083333332993789</v>
      </c>
      <c r="CA1056" s="247">
        <f t="shared" si="725"/>
        <v>1.2291666667006211</v>
      </c>
      <c r="CB1056" s="213"/>
      <c r="CC1056" s="211"/>
      <c r="CD1056" s="196"/>
      <c r="CE1056" s="213">
        <v>613</v>
      </c>
      <c r="CF1056" s="182">
        <f t="shared" si="726"/>
        <v>45434.270833333299</v>
      </c>
      <c r="CG1056" s="182">
        <f t="shared" si="727"/>
        <v>45435.5</v>
      </c>
      <c r="CH1056" s="196"/>
      <c r="CI1056" s="196"/>
      <c r="CJ1056" s="196"/>
      <c r="CK1056" s="196">
        <f t="shared" si="728"/>
        <v>1.2083333332993789</v>
      </c>
      <c r="CL1056" s="196">
        <f t="shared" si="729"/>
        <v>2.0833333401242271E-2</v>
      </c>
      <c r="CM1056" s="196">
        <f t="shared" si="730"/>
        <v>1.2291666667006211</v>
      </c>
      <c r="CN1056" s="114"/>
      <c r="CO1056" s="115">
        <f t="shared" si="731"/>
        <v>1770.0000000488944</v>
      </c>
      <c r="CP1056" s="116">
        <f t="shared" si="732"/>
        <v>72.499999997962732</v>
      </c>
      <c r="CQ1056" s="117">
        <f t="shared" si="733"/>
        <v>0.27083333329937886</v>
      </c>
      <c r="CR1056" s="117">
        <f t="shared" si="734"/>
        <v>45434.291666666701</v>
      </c>
      <c r="CS1056" s="117">
        <f t="shared" si="735"/>
        <v>45435.5</v>
      </c>
      <c r="CT1056" s="118">
        <f t="shared" si="736"/>
        <v>65424990.000000097</v>
      </c>
      <c r="CU1056" s="118">
        <f t="shared" si="737"/>
        <v>1739.9999999511056</v>
      </c>
      <c r="CV1056" s="118">
        <f t="shared" si="738"/>
        <v>65426730.000000052</v>
      </c>
      <c r="CW1056" s="119">
        <f t="shared" si="739"/>
        <v>0.99997340536505563</v>
      </c>
    </row>
    <row r="1057" spans="1:101" ht="118.5" customHeight="1" x14ac:dyDescent="0.3">
      <c r="A1057" s="104" t="str">
        <f>[4]SayfaKAY!C621</f>
        <v>KAY5+6</v>
      </c>
      <c r="B1057" s="104" t="str">
        <f>[4]SayfaKAY!D621</f>
        <v>3876(5)</v>
      </c>
      <c r="C1057" s="105" t="str">
        <f>[4]SayfaKAY!E621</f>
        <v>MB</v>
      </c>
      <c r="D1057" s="105">
        <f>[4]SayfaKAY!F621</f>
        <v>58059</v>
      </c>
      <c r="E1057" s="106" t="str">
        <f>[4]SayfaKAY!G621</f>
        <v>BOZ-KAY5+6-FF-618</v>
      </c>
      <c r="F1057" s="193">
        <f t="shared" si="700"/>
        <v>45434</v>
      </c>
      <c r="G1057" s="135">
        <f t="shared" si="701"/>
        <v>0.26875000000291038</v>
      </c>
      <c r="H1057" s="235">
        <f>[4]SayfaKAY!H621</f>
        <v>45434.268750000003</v>
      </c>
      <c r="I1057" s="104" t="str">
        <f>[4]SayfaKAY!I621</f>
        <v>Depo/Depot</v>
      </c>
      <c r="J1057" s="103" t="str">
        <f>IF([4]SayfaKAY!J621="","",IF([4]SayfaKAY!J621="Müşteri","Notified by Customer","Notified by Bozankaya"))</f>
        <v>Notified by Customer</v>
      </c>
      <c r="K1057" s="103" t="e">
        <f>VLOOKUP([4]SayfaKAY!L621,#REF!,2,FALSE)</f>
        <v>#REF!</v>
      </c>
      <c r="L1057" s="165" t="str">
        <f>[4]SayfaKAY!X621</f>
        <v>Voith Turbo Power Transmission CZ s</v>
      </c>
      <c r="M1057" s="107" t="str">
        <f t="shared" si="702"/>
        <v>KAY5+6-BOZ-KAY5+6-FF-618</v>
      </c>
      <c r="N1057" s="105" t="str">
        <f>[4]SayfaKAY!M621</f>
        <v>araç ma-mb boji dişli kutusu esnek kapling aktarma dişlisi hub gear ayarları bozuk.</v>
      </c>
      <c r="O1057" s="166" t="str">
        <f>[4]SayfaKAY!P621</f>
        <v>D-Arıza değil</v>
      </c>
      <c r="P1057" s="166" t="str">
        <f>[4]SayfaKAY!Q621</f>
        <v>B(Servisten çekmeye etki eden arıza)</v>
      </c>
      <c r="Q1057" s="166" t="str">
        <f>[4]SayfaKAY!R621</f>
        <v>N.A(Yaralanma yok)</v>
      </c>
      <c r="R1057" s="132" t="str" cm="1">
        <f t="array" ref="R1057">IF([4]SayfaKAY!U621="","",_xlfn.IFS([4]SayfaKAY!U621="Bozankaya","Bozankaya",[4]SayfaKAY!U621="Müşteri","Customer",[4]SayfaKAY!U621="Tedarikçi","Equipment Supplier"))</f>
        <v>Equipment Supplier</v>
      </c>
      <c r="S1057" s="204" t="str">
        <f>[4]SayfaKAY!N621</f>
        <v>sekonder süspansiyon değişimi sonrası hub gear ayarı yapıldı.</v>
      </c>
      <c r="T1057" s="133" t="str">
        <f>[4]SayfaKAY!AD621</f>
        <v>*Ekipman tamir edilecek</v>
      </c>
      <c r="U1057" s="132" t="str">
        <f>[4]SayfaKAY!W621</f>
        <v>Evet</v>
      </c>
      <c r="V1057" s="108">
        <f>[4]SayfaKAY!AZ621</f>
        <v>3</v>
      </c>
      <c r="W1057" s="136">
        <f t="shared" si="703"/>
        <v>45434</v>
      </c>
      <c r="X1057" s="137" t="str">
        <f t="shared" si="704"/>
        <v>07:00</v>
      </c>
      <c r="Y1057" s="235">
        <f>[4]SayfaKAY!AE621</f>
        <v>45434.291666666701</v>
      </c>
      <c r="Z1057" s="109">
        <f t="shared" si="705"/>
        <v>45435</v>
      </c>
      <c r="AA1057" s="110" t="str">
        <f t="shared" si="706"/>
        <v>14:00</v>
      </c>
      <c r="AB1057" s="182">
        <f>[4]SayfaKAY!BA621</f>
        <v>45435.583333333299</v>
      </c>
      <c r="AC1057" s="257">
        <f t="shared" si="707"/>
        <v>1892.9999999469146</v>
      </c>
      <c r="AD1057" s="111">
        <f t="shared" si="708"/>
        <v>45435</v>
      </c>
      <c r="AE1057" s="111" t="str">
        <f t="shared" si="709"/>
        <v>14:00</v>
      </c>
      <c r="AF1057" s="235">
        <f>[4]SayfaKAY!BA621</f>
        <v>45435.583333333299</v>
      </c>
      <c r="AG1057" s="179" t="str">
        <f>[4]SayfaKAY!S621</f>
        <v>(III) Farklı Araçlarda Tekrarlayan Arıza</v>
      </c>
      <c r="AH1057" s="178" t="str">
        <f t="shared" si="710"/>
        <v>Bu Arıza Aracın Servise Verilmesine Engel</v>
      </c>
      <c r="AI1057" s="163" t="str">
        <f>[4]SayfaKAY!AV621</f>
        <v/>
      </c>
      <c r="AJ1057" s="164" t="str">
        <f t="shared" si="711"/>
        <v/>
      </c>
      <c r="AK1057" s="164" t="str">
        <f t="shared" si="712"/>
        <v/>
      </c>
      <c r="AL1057" s="112" t="str">
        <f>[4]SayfaKAY!AX621</f>
        <v/>
      </c>
      <c r="AM1057" s="257" cm="1">
        <f t="array" ref="AM1057">IFERROR(IF(AND(P1057&lt;&gt;"D(Arıza Değil)",AH1057="Bu Arıza Aracın Servise Verilmesine Engel Değil"),
IF(Z1057-F1057&gt;0,(AB1057-Y1057)*24*60,
IF(OR(AND(G1057&gt;$AS$1,G1057&lt;$AT$1),AND(G1057&gt;$AU$1,G1057&lt;$AV$1)),
(AF1057-H1057)*24*60,     BH:BH0)),        AN1057),0)</f>
        <v>1892.9999999469146</v>
      </c>
      <c r="AN1057" s="257">
        <f t="shared" si="713"/>
        <v>1892.9999999469146</v>
      </c>
      <c r="AO1057" s="174" t="str">
        <f>[4]SayfaKAY!AG621</f>
        <v/>
      </c>
      <c r="AP1057" s="174" t="str">
        <f>[4]SayfaKAY!AI621</f>
        <v/>
      </c>
      <c r="AQ1057" s="174" t="str">
        <f>[4]SayfaKAY!AQ621</f>
        <v/>
      </c>
      <c r="AR1057" s="174" t="str">
        <f>[4]SayfaKAY!AH621</f>
        <v/>
      </c>
      <c r="AS1057" s="174" t="str">
        <f>[4]SayfaKAY!AJ621</f>
        <v/>
      </c>
      <c r="AT1057" s="175" t="str">
        <f>[4]SayfaKAY!AM621</f>
        <v/>
      </c>
      <c r="AU1057" s="176" t="str">
        <f>[4]SayfaKAY!AL621</f>
        <v/>
      </c>
      <c r="AV1057" s="176" t="str">
        <f>[4]SayfaKAY!AP621</f>
        <v/>
      </c>
      <c r="AW1057" s="177" t="str">
        <f>[4]SayfaKAY!AT621</f>
        <v/>
      </c>
      <c r="AX1057" s="194">
        <f t="shared" si="714"/>
        <v>62468.999998248182</v>
      </c>
      <c r="AY1057" s="168"/>
      <c r="AZ1057" s="167"/>
      <c r="BA1057" s="170"/>
      <c r="BB1057" s="171" t="str">
        <f>IF($AQ$1="X", IF(AND(G1057&gt;=$AS$1,G1057&lt;=$AT$1),IF(P1057&lt;&gt;"D(Arıza Değil)",AC1057,0), IF(AND(G1057&gt;=$AU$1,G1057&lt;=$AV$1),IF(P1057&lt;&gt;"D(Arıza Değil)",AC1057,0), "")), "")</f>
        <v/>
      </c>
      <c r="BC1057" s="114"/>
      <c r="BD1057" s="114"/>
      <c r="BE1057" s="114"/>
      <c r="BF1057" s="114"/>
      <c r="BG1057" s="114"/>
      <c r="BH1057" s="114">
        <f>IFERROR(FRACAS!AN624, "Hata Var")</f>
        <v>585.99999992991798</v>
      </c>
      <c r="BI1057" s="114"/>
      <c r="BJ1057" s="114"/>
      <c r="BK1057" s="105" t="str">
        <f>[4]SayfaKAY!AW621</f>
        <v/>
      </c>
      <c r="BL1057" s="105" t="str">
        <f>[4]SayfaKAY!V621</f>
        <v>Voith Turbo Power Transmission CZ s</v>
      </c>
      <c r="BM1057" s="114"/>
      <c r="BN1057" s="171" t="str">
        <f t="shared" si="715"/>
        <v>x yok</v>
      </c>
      <c r="BO1057" s="171" t="str">
        <f t="shared" si="716"/>
        <v>aynı gün giderilen arıza</v>
      </c>
      <c r="BP1057" s="171" t="str">
        <f t="shared" si="717"/>
        <v>Bir günden fazla süren arıza</v>
      </c>
      <c r="BQ1057" s="226">
        <f t="shared" si="718"/>
        <v>33.000000044703484</v>
      </c>
      <c r="BR1057" s="226">
        <f t="shared" si="719"/>
        <v>1859.9999999022111</v>
      </c>
      <c r="BS1057" s="226">
        <f t="shared" si="720"/>
        <v>1892.9999999469146</v>
      </c>
      <c r="BT1057" s="114"/>
      <c r="BU1057" s="242"/>
      <c r="BV1057" s="233">
        <f t="shared" si="721"/>
        <v>10</v>
      </c>
      <c r="BW1057" s="226" t="str">
        <f t="shared" si="722"/>
        <v>Evet, çakışma var</v>
      </c>
      <c r="BX1057" s="229"/>
      <c r="BY1057" s="247">
        <f t="shared" si="723"/>
        <v>2.2916666697710752E-2</v>
      </c>
      <c r="BZ1057" s="247">
        <f t="shared" si="724"/>
        <v>1.2916666665987577</v>
      </c>
      <c r="CA1057" s="247">
        <f t="shared" si="725"/>
        <v>1.3145833332964685</v>
      </c>
      <c r="CB1057" s="213"/>
      <c r="CC1057" s="211"/>
      <c r="CD1057" s="196"/>
      <c r="CE1057" s="213">
        <v>620</v>
      </c>
      <c r="CF1057" s="182">
        <f t="shared" si="726"/>
        <v>45434.268750000003</v>
      </c>
      <c r="CG1057" s="182">
        <f t="shared" si="727"/>
        <v>45435.583333333299</v>
      </c>
      <c r="CH1057" s="196"/>
      <c r="CI1057" s="196"/>
      <c r="CJ1057" s="196"/>
      <c r="CK1057" s="196">
        <f t="shared" si="728"/>
        <v>1.2916666665987577</v>
      </c>
      <c r="CL1057" s="196">
        <f t="shared" si="729"/>
        <v>2.2916666697710752E-2</v>
      </c>
      <c r="CM1057" s="196">
        <f t="shared" si="730"/>
        <v>1.3145833332964685</v>
      </c>
      <c r="CN1057" s="114"/>
      <c r="CO1057" s="115">
        <f t="shared" si="731"/>
        <v>1892.9999999469146</v>
      </c>
      <c r="CP1057" s="116">
        <f t="shared" si="732"/>
        <v>77.499999995925464</v>
      </c>
      <c r="CQ1057" s="117">
        <f t="shared" si="733"/>
        <v>0.26875000000291038</v>
      </c>
      <c r="CR1057" s="117">
        <f t="shared" si="734"/>
        <v>45434.291666666701</v>
      </c>
      <c r="CS1057" s="117">
        <f t="shared" si="735"/>
        <v>45435.583333333299</v>
      </c>
      <c r="CT1057" s="118">
        <f t="shared" si="736"/>
        <v>65424993.000000045</v>
      </c>
      <c r="CU1057" s="118">
        <f t="shared" si="737"/>
        <v>1859.9999999022111</v>
      </c>
      <c r="CV1057" s="118">
        <f t="shared" si="738"/>
        <v>65426852.999999948</v>
      </c>
      <c r="CW1057" s="119">
        <f t="shared" si="739"/>
        <v>0.99997157130574654</v>
      </c>
    </row>
    <row r="1058" spans="1:101" ht="118.5" customHeight="1" x14ac:dyDescent="0.3">
      <c r="A1058" s="160" t="str">
        <f>[4]SayfaKAY!C185</f>
        <v>KAY5+6</v>
      </c>
      <c r="B1058" s="104" t="str">
        <f>[4]SayfaKAY!D185</f>
        <v>3879(8)</v>
      </c>
      <c r="C1058" s="105" t="str">
        <f>[4]SayfaKAY!E185</f>
        <v>MA</v>
      </c>
      <c r="D1058" s="105">
        <f>[4]SayfaKAY!F185</f>
        <v>20500</v>
      </c>
      <c r="E1058" s="106" t="str">
        <f>[4]SayfaKAY!G185</f>
        <v>BOZ-KAY5+6-FF-184</v>
      </c>
      <c r="F1058" s="134">
        <f t="shared" si="700"/>
        <v>45433</v>
      </c>
      <c r="G1058" s="135">
        <f t="shared" si="701"/>
        <v>0.77430555559840286</v>
      </c>
      <c r="H1058" s="235">
        <f>[4]SayfaKAY!H185</f>
        <v>45433.774305555598</v>
      </c>
      <c r="I1058" s="104" t="str">
        <f>[4]SayfaKAY!I185</f>
        <v>Hat/Line</v>
      </c>
      <c r="J1058" s="103" t="str">
        <f>IF([4]SayfaKAY!J185="","",IF([4]SayfaKAY!J185="Müşteri","Notified by Customer","Notified by Bozankaya"))</f>
        <v>Notified by Customer</v>
      </c>
      <c r="K1058" s="103" t="e">
        <f>VLOOKUP([4]SayfaKAY!L185,#REF!,2,FALSE)</f>
        <v>#REF!</v>
      </c>
      <c r="L1058" s="165" t="str">
        <f>[4]SayfaKAY!X185</f>
        <v>NSC TEKNOLOJİ ve İNŞAAT LTD.ŞTİ.</v>
      </c>
      <c r="M1058" s="107" t="str">
        <f t="shared" si="702"/>
        <v>KAY5+6-BOZ-KAY5+6-FF-184</v>
      </c>
      <c r="N1058" s="105" t="str">
        <f>[4]SayfaKAY!M185</f>
        <v>A KABİN AYNA KAMERA EKRANI OYNUYOR</v>
      </c>
      <c r="O1058" s="166" t="str">
        <f>[4]SayfaKAY!P185</f>
        <v>A-Sürüşü engeller</v>
      </c>
      <c r="P1058" s="166" t="str">
        <f>[4]SayfaKAY!Q185</f>
        <v>B(Servisten çekmeye etki eden arıza)</v>
      </c>
      <c r="Q1058" s="166" t="str">
        <f>[4]SayfaKAY!R185</f>
        <v>N.A(Yaralanma yok)</v>
      </c>
      <c r="R1058" s="132" t="str" cm="1">
        <f t="array" ref="R1058">IF([4]SayfaKAY!U185="","",_xlfn.IFS([4]SayfaKAY!U185="Bozankaya","Bozankaya",[4]SayfaKAY!U185="Müşteri","Customer",[4]SayfaKAY!U185="Tedarikçi","Equipment Supplier"))</f>
        <v>Bozankaya</v>
      </c>
      <c r="S1058" s="204" t="str">
        <f>[4]SayfaKAY!N185</f>
        <v>SOL AYNA KAMERA EKRANI SABİTLEME SOMUNU GEVŞEMİŞ SIKILDI ARIZA GİDERİLDİ</v>
      </c>
      <c r="T1058" s="133" t="str">
        <f>[4]SayfaKAY!AD185</f>
        <v>*Arıza çözülecek</v>
      </c>
      <c r="U1058" s="132" t="str">
        <f>[4]SayfaKAY!W185</f>
        <v>Evet</v>
      </c>
      <c r="V1058" s="108">
        <f>[4]SayfaKAY!AZ185</f>
        <v>1</v>
      </c>
      <c r="W1058" s="136">
        <f t="shared" si="703"/>
        <v>45434</v>
      </c>
      <c r="X1058" s="137" t="str">
        <f t="shared" si="704"/>
        <v>05:00</v>
      </c>
      <c r="Y1058" s="235">
        <f>[4]SayfaKAY!AE185</f>
        <v>45434.208333333299</v>
      </c>
      <c r="Z1058" s="109">
        <f t="shared" si="705"/>
        <v>45434</v>
      </c>
      <c r="AA1058" s="110" t="str">
        <f t="shared" si="706"/>
        <v>08:00</v>
      </c>
      <c r="AB1058" s="182">
        <f>[4]SayfaKAY!BA185</f>
        <v>45434.333333333299</v>
      </c>
      <c r="AC1058" s="257">
        <f t="shared" si="707"/>
        <v>804.99999988940544</v>
      </c>
      <c r="AD1058" s="111">
        <f t="shared" si="708"/>
        <v>45434</v>
      </c>
      <c r="AE1058" s="111" t="str">
        <f t="shared" si="709"/>
        <v>08:00</v>
      </c>
      <c r="AF1058" s="235">
        <f>[4]SayfaKAY!BA185</f>
        <v>45434.333333333299</v>
      </c>
      <c r="AG1058" s="179" t="str">
        <f>[4]SayfaKAY!S185</f>
        <v>(II) Aynı Araçta Tekrarlayan Arıza</v>
      </c>
      <c r="AH1058" s="178" t="str">
        <f t="shared" si="710"/>
        <v>Bu Arıza Aracın Servise Verilmesine Engel</v>
      </c>
      <c r="AI1058" s="163" t="str">
        <f>[4]SayfaKAY!AV185</f>
        <v/>
      </c>
      <c r="AJ1058" s="164" t="str">
        <f t="shared" si="711"/>
        <v/>
      </c>
      <c r="AK1058" s="164" t="str">
        <f t="shared" si="712"/>
        <v/>
      </c>
      <c r="AL1058" s="112" t="str">
        <f>[4]SayfaKAY!AX185</f>
        <v/>
      </c>
      <c r="AM1058" s="257" cm="1">
        <f t="array" ref="AM1058">IFERROR(IF(AND(P1058&lt;&gt;"D(Arıza Değil)",AH1058="Bu Arıza Aracın Servise Verilmesine Engel Değil"),
IF(Z1058-F1058&gt;0,(AB1058-Y1058)*24*60,
IF(OR(AND(G1058&gt;$AS$1,G1058&lt;$AT$1),AND(G1058&gt;$AU$1,G1058&lt;$AV$1)),
(AF1058-H1058)*24*60,     BH:BH0)),        AN1058),0)</f>
        <v>804.99999988940544</v>
      </c>
      <c r="AN1058" s="257">
        <f t="shared" si="713"/>
        <v>804.99999988940544</v>
      </c>
      <c r="AO1058" s="174" t="str">
        <f>[4]SayfaKAY!AG185</f>
        <v>NSC</v>
      </c>
      <c r="AP1058" s="174" t="str">
        <f>[4]SayfaKAY!AI185</f>
        <v>E810-7004</v>
      </c>
      <c r="AQ1058" s="174" t="str">
        <f>[4]SayfaKAY!AQ185</f>
        <v/>
      </c>
      <c r="AR1058" s="174" t="str">
        <f>[4]SayfaKAY!AH185</f>
        <v>XAYNA KAMERA</v>
      </c>
      <c r="AS1058" s="174">
        <f>[4]SayfaKAY!AJ185</f>
        <v>1</v>
      </c>
      <c r="AT1058" s="175" t="str">
        <f>[4]SayfaKAY!AM185</f>
        <v/>
      </c>
      <c r="AU1058" s="176" t="str">
        <f>[4]SayfaKAY!AL185</f>
        <v/>
      </c>
      <c r="AV1058" s="176" t="str">
        <f>[4]SayfaKAY!AP185</f>
        <v/>
      </c>
      <c r="AW1058" s="177" t="str">
        <f>[4]SayfaKAY!AT185</f>
        <v/>
      </c>
      <c r="AX1058" s="194">
        <f t="shared" si="714"/>
        <v>8854.9999987834599</v>
      </c>
      <c r="AY1058" s="168"/>
      <c r="AZ1058" s="167"/>
      <c r="BA1058" s="113"/>
      <c r="BB1058" s="171" t="str">
        <f>IF($AQ$1="X", IF(AND(G1058&gt;=$AS$1,G1058&lt;=$AT$1),IF(P1058&lt;&gt;"D(Arıza Değil)",AC1058,0), IF(AND(G1058&gt;=$AU$1,G1058&lt;=$AV$1),IF(P1058&lt;&gt;"D(Arıza Değil)",AC1058,0), "")), "")</f>
        <v/>
      </c>
      <c r="BC1058" s="114"/>
      <c r="BD1058" s="114"/>
      <c r="BE1058" s="114"/>
      <c r="BF1058" s="114"/>
      <c r="BG1058" s="114"/>
      <c r="BH1058" s="114" t="str">
        <f>IFERROR(FRACAS!AN188, "Hata Var")</f>
        <v/>
      </c>
      <c r="BI1058" s="114"/>
      <c r="BJ1058" s="114"/>
      <c r="BK1058" s="105" t="str">
        <f>[4]SayfaKAY!AW185</f>
        <v/>
      </c>
      <c r="BL1058" s="105" t="str">
        <f>[4]SayfaKAY!V185</f>
        <v>Üretim</v>
      </c>
      <c r="BM1058" s="114"/>
      <c r="BN1058" s="171" t="str">
        <f t="shared" si="715"/>
        <v>x yok</v>
      </c>
      <c r="BO1058" s="171" t="str">
        <f t="shared" si="716"/>
        <v>aynı gün giderilen arıza</v>
      </c>
      <c r="BP1058" s="171" t="str">
        <f t="shared" si="717"/>
        <v>Bir günden fazla süren arıza</v>
      </c>
      <c r="BQ1058" s="226">
        <f t="shared" si="718"/>
        <v>624.99999988940544</v>
      </c>
      <c r="BR1058" s="226">
        <f t="shared" si="719"/>
        <v>180</v>
      </c>
      <c r="BS1058" s="226">
        <f t="shared" si="720"/>
        <v>804.99999988940544</v>
      </c>
      <c r="BT1058" s="114"/>
      <c r="BU1058" s="242"/>
      <c r="BV1058" s="233">
        <f t="shared" si="721"/>
        <v>8</v>
      </c>
      <c r="BW1058" s="226" t="str">
        <f t="shared" si="722"/>
        <v>Evet, çakışma var</v>
      </c>
      <c r="BX1058" s="229"/>
      <c r="BY1058" s="247">
        <f t="shared" si="723"/>
        <v>0.434027777700976</v>
      </c>
      <c r="BZ1058" s="247">
        <f t="shared" si="724"/>
        <v>0.125</v>
      </c>
      <c r="CA1058" s="247">
        <f t="shared" si="725"/>
        <v>0.559027777700976</v>
      </c>
      <c r="CB1058" s="213"/>
      <c r="CC1058" s="211"/>
      <c r="CD1058" s="196"/>
      <c r="CE1058" s="213">
        <v>184</v>
      </c>
      <c r="CF1058" s="182">
        <f t="shared" si="726"/>
        <v>45433.774305555598</v>
      </c>
      <c r="CG1058" s="182">
        <f t="shared" si="727"/>
        <v>45434.333333333299</v>
      </c>
      <c r="CH1058" s="196"/>
      <c r="CI1058" s="196"/>
      <c r="CJ1058" s="196"/>
      <c r="CK1058" s="196">
        <f t="shared" si="728"/>
        <v>0.125</v>
      </c>
      <c r="CL1058" s="196">
        <f t="shared" si="729"/>
        <v>0.434027777700976</v>
      </c>
      <c r="CM1058" s="196">
        <f t="shared" si="730"/>
        <v>0.559027777700976</v>
      </c>
      <c r="CN1058" s="114"/>
      <c r="CO1058" s="115">
        <f t="shared" si="731"/>
        <v>804.99999988940544</v>
      </c>
      <c r="CP1058" s="116">
        <f t="shared" si="732"/>
        <v>7.5</v>
      </c>
      <c r="CQ1058" s="117">
        <f t="shared" si="733"/>
        <v>0.77430555559840286</v>
      </c>
      <c r="CR1058" s="117">
        <f t="shared" si="734"/>
        <v>45434.208333333299</v>
      </c>
      <c r="CS1058" s="117">
        <f t="shared" si="735"/>
        <v>45434.333333333299</v>
      </c>
      <c r="CT1058" s="118">
        <f t="shared" si="736"/>
        <v>65424144.999999888</v>
      </c>
      <c r="CU1058" s="118">
        <f t="shared" si="737"/>
        <v>180</v>
      </c>
      <c r="CV1058" s="118">
        <f t="shared" si="738"/>
        <v>65424324.999999888</v>
      </c>
      <c r="CW1058" s="119">
        <f t="shared" si="739"/>
        <v>0.99999724872973472</v>
      </c>
    </row>
    <row r="1059" spans="1:101" ht="118.5" customHeight="1" x14ac:dyDescent="0.3">
      <c r="A1059" s="104" t="str">
        <f>[4]SayfaKAY!C184</f>
        <v>KAY5+6</v>
      </c>
      <c r="B1059" s="104" t="str">
        <f>[4]SayfaKAY!D184</f>
        <v>3877(6)</v>
      </c>
      <c r="C1059" s="105" t="str">
        <f>[4]SayfaKAY!E184</f>
        <v>MB</v>
      </c>
      <c r="D1059" s="105">
        <f>[4]SayfaKAY!F184</f>
        <v>44000</v>
      </c>
      <c r="E1059" s="106" t="str">
        <f>[4]SayfaKAY!G184</f>
        <v>BOZ-KAY5+6-FF-183</v>
      </c>
      <c r="F1059" s="193">
        <f t="shared" si="700"/>
        <v>45432</v>
      </c>
      <c r="G1059" s="135">
        <f t="shared" si="701"/>
        <v>0.72152777780138422</v>
      </c>
      <c r="H1059" s="235">
        <f>[4]SayfaKAY!H184</f>
        <v>45432.721527777801</v>
      </c>
      <c r="I1059" s="104" t="str">
        <f>[4]SayfaKAY!I184</f>
        <v>Hat/Line</v>
      </c>
      <c r="J1059" s="103" t="str">
        <f>IF([4]SayfaKAY!J184="","",IF([4]SayfaKAY!J184="Müşteri","Notified by Customer","Notified by Bozankaya"))</f>
        <v>Notified by Bozankaya</v>
      </c>
      <c r="K1059" s="103" t="e">
        <f>VLOOKUP([4]SayfaKAY!L184,#REF!,2,FALSE)</f>
        <v>#REF!</v>
      </c>
      <c r="L1059" s="165" t="str">
        <f>[4]SayfaKAY!X184</f>
        <v>DENİZLER OTOMOTİV SAN. VE TİC.LTD.Ş</v>
      </c>
      <c r="M1059" s="107" t="str">
        <f t="shared" si="702"/>
        <v>KAY5+6-BOZ-KAY5+6-FF-183</v>
      </c>
      <c r="N1059" s="105" t="str">
        <f>[4]SayfaKAY!M184</f>
        <v>SİLECEK ÇALIŞMIYOR</v>
      </c>
      <c r="O1059" s="166" t="str">
        <f>[4]SayfaKAY!P184</f>
        <v>A-Sürüşü engeller</v>
      </c>
      <c r="P1059" s="166" t="str">
        <f>[4]SayfaKAY!Q184</f>
        <v>B(Servisten çekmeye etki eden arıza)</v>
      </c>
      <c r="Q1059" s="166" t="str">
        <f>[4]SayfaKAY!R184</f>
        <v>N.A(Yaralanma yok)</v>
      </c>
      <c r="R1059" s="132" t="str" cm="1">
        <f t="array" ref="R1059">IF([4]SayfaKAY!U184="","",_xlfn.IFS([4]SayfaKAY!U184="Bozankaya","Bozankaya",[4]SayfaKAY!U184="Müşteri","Customer",[4]SayfaKAY!U184="Tedarikçi","Equipment Supplier"))</f>
        <v>Equipment Supplier</v>
      </c>
      <c r="S1059" s="204" t="str">
        <f>[4]SayfaKAY!N184</f>
        <v>SİLECEK MEKANİZMASI GEVŞEMİŞ SIKILDI</v>
      </c>
      <c r="T1059" s="133" t="str">
        <f>[4]SayfaKAY!AD184</f>
        <v>*Ekipman tamir edilecek</v>
      </c>
      <c r="U1059" s="132" t="str">
        <f>[4]SayfaKAY!W184</f>
        <v>Evet</v>
      </c>
      <c r="V1059" s="108">
        <f>[4]SayfaKAY!AZ184</f>
        <v>1</v>
      </c>
      <c r="W1059" s="136">
        <f t="shared" si="703"/>
        <v>45432</v>
      </c>
      <c r="X1059" s="137" t="str">
        <f t="shared" si="704"/>
        <v>19:00</v>
      </c>
      <c r="Y1059" s="235">
        <f>[4]SayfaKAY!AE184</f>
        <v>45432.791666666701</v>
      </c>
      <c r="Z1059" s="192">
        <f t="shared" si="705"/>
        <v>45432</v>
      </c>
      <c r="AA1059" s="110" t="str">
        <f t="shared" si="706"/>
        <v>20:00</v>
      </c>
      <c r="AB1059" s="182">
        <f>[4]SayfaKAY!BA184</f>
        <v>45432.833333333299</v>
      </c>
      <c r="AC1059" s="257">
        <f t="shared" si="707"/>
        <v>160.99999991711229</v>
      </c>
      <c r="AD1059" s="111">
        <f t="shared" si="708"/>
        <v>45432</v>
      </c>
      <c r="AE1059" s="111" t="str">
        <f t="shared" si="709"/>
        <v>20:00</v>
      </c>
      <c r="AF1059" s="235">
        <f>[4]SayfaKAY!BA184</f>
        <v>45432.833333333299</v>
      </c>
      <c r="AG1059" s="179" t="str">
        <f>[4]SayfaKAY!S184</f>
        <v>(II) Aynı Araçta Tekrarlayan Arıza</v>
      </c>
      <c r="AH1059" s="178" t="str">
        <f t="shared" si="710"/>
        <v>Bu Arıza Aracın Servise Verilmesine Engel</v>
      </c>
      <c r="AI1059" s="163" t="str">
        <f>[4]SayfaKAY!AV184</f>
        <v/>
      </c>
      <c r="AJ1059" s="164" t="str">
        <f t="shared" si="711"/>
        <v/>
      </c>
      <c r="AK1059" s="164" t="str">
        <f t="shared" si="712"/>
        <v/>
      </c>
      <c r="AL1059" s="112" t="str">
        <f>[4]SayfaKAY!AX184</f>
        <v/>
      </c>
      <c r="AM1059" s="257" cm="1">
        <f t="array" ref="AM1059">IFERROR(IF(AND(P1059&lt;&gt;"D(Arıza Değil)",AH1059="Bu Arıza Aracın Servise Verilmesine Engel Değil"),
IF(Z1059-F1059&gt;0,(AB1059-Y1059)*24*60,
IF(OR(AND(G1059&gt;$AS$1,G1059&lt;$AT$1),AND(G1059&gt;$AU$1,G1059&lt;$AV$1)),
(AF1059-H1059)*24*60,     BH:BH0)),        AN1059),0)</f>
        <v>160.99999991711229</v>
      </c>
      <c r="AN1059" s="257">
        <f t="shared" si="713"/>
        <v>160.99999991711229</v>
      </c>
      <c r="AO1059" s="174" t="str">
        <f>[4]SayfaKAY!AG184</f>
        <v>DENİZLER</v>
      </c>
      <c r="AP1059" s="174" t="str">
        <f>[4]SayfaKAY!AI184</f>
        <v>M100-7066</v>
      </c>
      <c r="AQ1059" s="174" t="str">
        <f>[4]SayfaKAY!AQ184</f>
        <v/>
      </c>
      <c r="AR1059" s="174" t="str">
        <f>[4]SayfaKAY!AH184</f>
        <v>SİLECEK MEKANİZMASI Denizler / M.11.2506</v>
      </c>
      <c r="AS1059" s="174">
        <f>[4]SayfaKAY!AJ184</f>
        <v>1</v>
      </c>
      <c r="AT1059" s="175" t="str">
        <f>[4]SayfaKAY!AM184</f>
        <v/>
      </c>
      <c r="AU1059" s="176" t="str">
        <f>[4]SayfaKAY!AL184</f>
        <v/>
      </c>
      <c r="AV1059" s="176" t="str">
        <f>[4]SayfaKAY!AP184</f>
        <v/>
      </c>
      <c r="AW1059" s="177" t="str">
        <f>[4]SayfaKAY!AT184</f>
        <v/>
      </c>
      <c r="AX1059" s="194">
        <f t="shared" si="714"/>
        <v>1770.9999990882352</v>
      </c>
      <c r="AY1059" s="168"/>
      <c r="AZ1059" s="167"/>
      <c r="BA1059" s="170"/>
      <c r="BB1059" s="171"/>
      <c r="BC1059" s="114"/>
      <c r="BD1059" s="114"/>
      <c r="BE1059" s="114"/>
      <c r="BF1059" s="114"/>
      <c r="BG1059" s="114"/>
      <c r="BH1059" s="114" t="str">
        <f>IFERROR(FRACAS!AN187, "Hata Var")</f>
        <v/>
      </c>
      <c r="BI1059" s="114"/>
      <c r="BJ1059" s="114"/>
      <c r="BK1059" s="105" t="str">
        <f>[4]SayfaKAY!AW184</f>
        <v/>
      </c>
      <c r="BL1059" s="105" t="str">
        <f>[4]SayfaKAY!V184</f>
        <v>Bozankaya</v>
      </c>
      <c r="BM1059" s="114"/>
      <c r="BN1059" s="171" t="str">
        <f t="shared" si="715"/>
        <v>x yok</v>
      </c>
      <c r="BO1059" s="171" t="str">
        <f t="shared" si="716"/>
        <v>aynı gün giderilen arıza</v>
      </c>
      <c r="BP1059" s="171" t="str">
        <f t="shared" si="717"/>
        <v>aynı gün giderilen arıza</v>
      </c>
      <c r="BQ1059" s="226">
        <f t="shared" si="718"/>
        <v>101.00000001490116</v>
      </c>
      <c r="BR1059" s="226">
        <f t="shared" si="719"/>
        <v>59.99999990221113</v>
      </c>
      <c r="BS1059" s="226">
        <f t="shared" si="720"/>
        <v>160.99999991711229</v>
      </c>
      <c r="BT1059" s="114"/>
      <c r="BU1059" s="242"/>
      <c r="BV1059" s="233">
        <f t="shared" si="721"/>
        <v>11</v>
      </c>
      <c r="BW1059" s="226" t="str">
        <f t="shared" si="722"/>
        <v>Evet, çakışma var</v>
      </c>
      <c r="BX1059" s="229"/>
      <c r="BY1059" s="247">
        <f t="shared" si="723"/>
        <v>7.0138888899236917E-2</v>
      </c>
      <c r="BZ1059" s="247">
        <f t="shared" si="724"/>
        <v>4.1666666598757729E-2</v>
      </c>
      <c r="CA1059" s="247">
        <f t="shared" si="725"/>
        <v>0.11180555549799465</v>
      </c>
      <c r="CB1059" s="213"/>
      <c r="CC1059" s="211"/>
      <c r="CD1059" s="196"/>
      <c r="CE1059" s="213">
        <v>183</v>
      </c>
      <c r="CF1059" s="182">
        <f t="shared" si="726"/>
        <v>45432.721527777801</v>
      </c>
      <c r="CG1059" s="182">
        <f t="shared" si="727"/>
        <v>45432.833333333299</v>
      </c>
      <c r="CH1059" s="196"/>
      <c r="CI1059" s="196"/>
      <c r="CJ1059" s="196"/>
      <c r="CK1059" s="196">
        <f t="shared" si="728"/>
        <v>4.1666666598757729E-2</v>
      </c>
      <c r="CL1059" s="196">
        <f t="shared" si="729"/>
        <v>7.0138888899236917E-2</v>
      </c>
      <c r="CM1059" s="196">
        <f t="shared" si="730"/>
        <v>0.11180555549799465</v>
      </c>
      <c r="CN1059" s="114"/>
      <c r="CO1059" s="115">
        <f t="shared" si="731"/>
        <v>160.99999991711229</v>
      </c>
      <c r="CP1059" s="116">
        <f t="shared" si="732"/>
        <v>2.4999999959254637</v>
      </c>
      <c r="CQ1059" s="117">
        <f t="shared" si="733"/>
        <v>0.72152777780138422</v>
      </c>
      <c r="CR1059" s="117">
        <f t="shared" si="734"/>
        <v>45432.791666666701</v>
      </c>
      <c r="CS1059" s="117">
        <f t="shared" si="735"/>
        <v>45432.833333333299</v>
      </c>
      <c r="CT1059" s="118">
        <f t="shared" si="736"/>
        <v>65422181.000000015</v>
      </c>
      <c r="CU1059" s="118">
        <f t="shared" si="737"/>
        <v>59.99999990221113</v>
      </c>
      <c r="CV1059" s="118">
        <f t="shared" si="738"/>
        <v>65422240.999999918</v>
      </c>
      <c r="CW1059" s="119">
        <f t="shared" si="739"/>
        <v>0.9999990828806995</v>
      </c>
    </row>
    <row r="1060" spans="1:101" ht="118.5" customHeight="1" x14ac:dyDescent="0.3">
      <c r="A1060" s="160" t="str">
        <f>[4]SayfaKAY!C420</f>
        <v>KAY5+6</v>
      </c>
      <c r="B1060" s="104" t="str">
        <f>[4]SayfaKAY!D420</f>
        <v>3872(1)</v>
      </c>
      <c r="C1060" s="105" t="str">
        <f>[4]SayfaKAY!E420</f>
        <v>MA</v>
      </c>
      <c r="D1060" s="105">
        <f>[4]SayfaKAY!F420</f>
        <v>60009</v>
      </c>
      <c r="E1060" s="106" t="str">
        <f>[4]SayfaKAY!G420</f>
        <v>BOZ-KAY5+6-FF-419</v>
      </c>
      <c r="F1060" s="193">
        <f t="shared" si="700"/>
        <v>45432</v>
      </c>
      <c r="G1060" s="135">
        <f t="shared" si="701"/>
        <v>0.76527777779847383</v>
      </c>
      <c r="H1060" s="235">
        <f>[4]SayfaKAY!H420</f>
        <v>45432.765277777798</v>
      </c>
      <c r="I1060" s="104" t="str">
        <f>[4]SayfaKAY!I420</f>
        <v>Hat/Line</v>
      </c>
      <c r="J1060" s="103" t="str">
        <f>IF([4]SayfaKAY!J420="","",IF([4]SayfaKAY!J420="Müşteri","Notified by Customer","Notified by Bozankaya"))</f>
        <v>Notified by Customer</v>
      </c>
      <c r="K1060" s="103" t="e">
        <f>VLOOKUP([4]SayfaKAY!L420,#REF!,2,FALSE)</f>
        <v>#REF!</v>
      </c>
      <c r="L1060" s="165" t="str">
        <f>[4]SayfaKAY!X420</f>
        <v>KNORR-BREMSE GMBH DİVİSİON IFE AUTO</v>
      </c>
      <c r="M1060" s="107" t="str">
        <f t="shared" si="702"/>
        <v>KAY5+6-BOZ-KAY5+6-FF-419</v>
      </c>
      <c r="N1060" s="105" t="str">
        <f>[4]SayfaKAY!M420</f>
        <v>1 NOLU KAPI ARIZA VERDİ. HUNAT İSTASYONUNDA MAKİNİST MÜDAHALE ETMESİNE RAĞMEN ARAÇ HAREKET ETMEDİ. ARAÇ RESETLENDİ YİNE HAREKET ETMEDİ. SIFIR HIZ VE KAPI BAYPAS EDİLDİ ARAÇ HAREKET ETMEDİ. KAPI İZOLE İŞLEMİ TEKRAR YAPILDIKTAN SONRA ARAÇ HAREKET ETTİ. TOPLAM 6 SEFERDE 50 DAKİKA TEHİR MEYDANA GELDİ.</v>
      </c>
      <c r="O1060" s="166" t="str">
        <f>[4]SayfaKAY!P420</f>
        <v>A-Sürüşü engeller</v>
      </c>
      <c r="P1060" s="166" t="str">
        <f>[4]SayfaKAY!Q420</f>
        <v>A(Hareket etmeyi engelleyen arıza)</v>
      </c>
      <c r="Q1060" s="166" t="str">
        <f>[4]SayfaKAY!R420</f>
        <v>N.A(Yaralanma yok)</v>
      </c>
      <c r="R1060" s="132" t="str" cm="1">
        <f t="array" ref="R1060">IF([4]SayfaKAY!U420="","",_xlfn.IFS([4]SayfaKAY!U420="Bozankaya","Bozankaya",[4]SayfaKAY!U420="Müşteri","Customer",[4]SayfaKAY!U420="Tedarikçi","Equipment Supplier"))</f>
        <v>Equipment Supplier</v>
      </c>
      <c r="S1060" s="204" t="str">
        <f>[4]SayfaKAY!N420</f>
        <v>ARAÇ ATÖLYEDE KONTROL EDİLDİ. KAPI TÜM FONKSİYONLARI DENENDİ. SORUN GÖRÜLMEDİ.</v>
      </c>
      <c r="T1060" s="133" t="str">
        <f>[4]SayfaKAY!AD420</f>
        <v>*Arıza çözülecek</v>
      </c>
      <c r="U1060" s="132" t="str">
        <f>[4]SayfaKAY!W420</f>
        <v>Evet</v>
      </c>
      <c r="V1060" s="108">
        <f>[4]SayfaKAY!AZ420</f>
        <v>2</v>
      </c>
      <c r="W1060" s="136">
        <f t="shared" si="703"/>
        <v>45433</v>
      </c>
      <c r="X1060" s="137" t="str">
        <f t="shared" si="704"/>
        <v>05:00</v>
      </c>
      <c r="Y1060" s="235">
        <f>[4]SayfaKAY!AE420</f>
        <v>45433.208333333299</v>
      </c>
      <c r="Z1060" s="192">
        <f t="shared" si="705"/>
        <v>45433</v>
      </c>
      <c r="AA1060" s="110" t="str">
        <f t="shared" si="706"/>
        <v>07:00</v>
      </c>
      <c r="AB1060" s="182">
        <f>[4]SayfaKAY!BA420</f>
        <v>45433.291666666701</v>
      </c>
      <c r="AC1060" s="257">
        <f t="shared" si="707"/>
        <v>758.00000001909211</v>
      </c>
      <c r="AD1060" s="111">
        <f t="shared" si="708"/>
        <v>45433</v>
      </c>
      <c r="AE1060" s="111" t="str">
        <f t="shared" si="709"/>
        <v>07:00</v>
      </c>
      <c r="AF1060" s="235">
        <f>[4]SayfaKAY!BA420</f>
        <v>45433.291666666701</v>
      </c>
      <c r="AG1060" s="179" t="str">
        <f>[4]SayfaKAY!S420</f>
        <v>(II) Aynı Araçta Tekrarlayan Arıza</v>
      </c>
      <c r="AH1060" s="178" t="str">
        <f t="shared" si="710"/>
        <v>Bu Arıza Aracın Servise Verilmesine Engel</v>
      </c>
      <c r="AI1060" s="163" t="str">
        <f>[4]SayfaKAY!AV420</f>
        <v/>
      </c>
      <c r="AJ1060" s="164" t="str">
        <f t="shared" si="711"/>
        <v/>
      </c>
      <c r="AK1060" s="164" t="str">
        <f t="shared" si="712"/>
        <v/>
      </c>
      <c r="AL1060" s="112" t="str">
        <f>[4]SayfaKAY!AX420</f>
        <v/>
      </c>
      <c r="AM1060" s="257" cm="1">
        <f t="array" ref="AM1060">IFERROR(IF(AND(P1060&lt;&gt;"D(Arıza Değil)",AH1060="Bu Arıza Aracın Servise Verilmesine Engel Değil"),
IF(Z1060-F1060&gt;0,(AB1060-Y1060)*24*60,
IF(OR(AND(G1060&gt;$AS$1,G1060&lt;$AT$1),AND(G1060&gt;$AU$1,G1060&lt;$AV$1)),
(AF1060-H1060)*24*60,     BH:BH0)),        AN1060),0)</f>
        <v>758.00000001909211</v>
      </c>
      <c r="AN1060" s="257">
        <f t="shared" si="713"/>
        <v>758.00000001909211</v>
      </c>
      <c r="AO1060" s="174" t="str">
        <f>[4]SayfaKAY!AG420</f>
        <v>IFE</v>
      </c>
      <c r="AP1060" s="174" t="str">
        <f>[4]SayfaKAY!AI420</f>
        <v>M110-7085</v>
      </c>
      <c r="AQ1060" s="174" t="str">
        <f>[4]SayfaKAY!AQ420</f>
        <v/>
      </c>
      <c r="AR1060" s="174" t="str">
        <f>[4]SayfaKAY!AH420</f>
        <v>TEKLİ KAPI</v>
      </c>
      <c r="AS1060" s="174">
        <f>[4]SayfaKAY!AJ420</f>
        <v>1</v>
      </c>
      <c r="AT1060" s="175" t="str">
        <f>[4]SayfaKAY!AM420</f>
        <v/>
      </c>
      <c r="AU1060" s="176" t="str">
        <f>[4]SayfaKAY!AL420</f>
        <v/>
      </c>
      <c r="AV1060" s="176" t="str">
        <f>[4]SayfaKAY!AP420</f>
        <v/>
      </c>
      <c r="AW1060" s="177" t="str">
        <f>[4]SayfaKAY!AT420</f>
        <v/>
      </c>
      <c r="AX1060" s="194">
        <f t="shared" si="714"/>
        <v>16676.000000420026</v>
      </c>
      <c r="AY1060" s="168"/>
      <c r="AZ1060" s="167"/>
      <c r="BA1060" s="113"/>
      <c r="BB1060" s="171"/>
      <c r="BC1060" s="114"/>
      <c r="BD1060" s="114"/>
      <c r="BE1060" s="114"/>
      <c r="BF1060" s="114"/>
      <c r="BG1060" s="114"/>
      <c r="BH1060" s="114" t="str">
        <f>IFERROR(FRACAS!AN423, "Hata Var")</f>
        <v/>
      </c>
      <c r="BI1060" s="114"/>
      <c r="BJ1060" s="114"/>
      <c r="BK1060" s="105" t="str">
        <f>[4]SayfaKAY!AW420</f>
        <v/>
      </c>
      <c r="BL1060" s="105" t="str">
        <f>[4]SayfaKAY!V420</f>
        <v>KNORR-BREMSE GMBH DİVİSİON IFE AUTO</v>
      </c>
      <c r="BM1060" s="114"/>
      <c r="BN1060" s="171" t="str">
        <f t="shared" si="715"/>
        <v>x yok</v>
      </c>
      <c r="BO1060" s="171" t="str">
        <f t="shared" si="716"/>
        <v>aynı gün giderilen arıza</v>
      </c>
      <c r="BP1060" s="171" t="str">
        <f t="shared" si="717"/>
        <v>Bir günden fazla süren arıza</v>
      </c>
      <c r="BQ1060" s="226">
        <f t="shared" si="718"/>
        <v>637.99999992130324</v>
      </c>
      <c r="BR1060" s="226">
        <f t="shared" si="719"/>
        <v>120.00000009778887</v>
      </c>
      <c r="BS1060" s="226">
        <f t="shared" si="720"/>
        <v>758.00000001909211</v>
      </c>
      <c r="BT1060" s="114"/>
      <c r="BU1060" s="242"/>
      <c r="BV1060" s="233">
        <f t="shared" si="721"/>
        <v>9</v>
      </c>
      <c r="BW1060" s="226" t="str">
        <f t="shared" si="722"/>
        <v>Evet, çakışma var</v>
      </c>
      <c r="BX1060" s="229"/>
      <c r="BY1060" s="247">
        <f t="shared" si="723"/>
        <v>0.44305555550090503</v>
      </c>
      <c r="BZ1060" s="247">
        <f t="shared" si="724"/>
        <v>8.3333333401242271E-2</v>
      </c>
      <c r="CA1060" s="247">
        <f t="shared" si="725"/>
        <v>0.5263888889021473</v>
      </c>
      <c r="CB1060" s="213"/>
      <c r="CC1060" s="211"/>
      <c r="CD1060" s="196"/>
      <c r="CE1060" s="213">
        <v>419</v>
      </c>
      <c r="CF1060" s="182">
        <f t="shared" si="726"/>
        <v>45432.765277777798</v>
      </c>
      <c r="CG1060" s="182">
        <f t="shared" si="727"/>
        <v>45433.291666666701</v>
      </c>
      <c r="CH1060" s="196"/>
      <c r="CI1060" s="196"/>
      <c r="CJ1060" s="196"/>
      <c r="CK1060" s="196">
        <f t="shared" si="728"/>
        <v>8.3333333401242271E-2</v>
      </c>
      <c r="CL1060" s="196">
        <f t="shared" si="729"/>
        <v>0.44305555550090503</v>
      </c>
      <c r="CM1060" s="196">
        <f t="shared" si="730"/>
        <v>0.5263888889021473</v>
      </c>
      <c r="CN1060" s="114"/>
      <c r="CO1060" s="115">
        <f t="shared" si="731"/>
        <v>758.00000001909211</v>
      </c>
      <c r="CP1060" s="116">
        <f t="shared" si="732"/>
        <v>5.0000000040745363</v>
      </c>
      <c r="CQ1060" s="117">
        <f t="shared" si="733"/>
        <v>0.76527777779847383</v>
      </c>
      <c r="CR1060" s="117">
        <f t="shared" si="734"/>
        <v>45433.208333333299</v>
      </c>
      <c r="CS1060" s="117">
        <f t="shared" si="735"/>
        <v>45433.291666666701</v>
      </c>
      <c r="CT1060" s="118">
        <f t="shared" si="736"/>
        <v>65422717.999999918</v>
      </c>
      <c r="CU1060" s="118">
        <f t="shared" si="737"/>
        <v>120.00000009778887</v>
      </c>
      <c r="CV1060" s="118">
        <f t="shared" si="738"/>
        <v>65422838.000000022</v>
      </c>
      <c r="CW1060" s="119">
        <f t="shared" si="739"/>
        <v>0.99999816577813239</v>
      </c>
    </row>
    <row r="1061" spans="1:101" ht="118.5" customHeight="1" x14ac:dyDescent="0.3">
      <c r="A1061" s="104" t="str">
        <f>[4]SayfaKAY!C183</f>
        <v>KAY5+6</v>
      </c>
      <c r="B1061" s="104" t="str">
        <f>[4]SayfaKAY!D183</f>
        <v>3877(6)</v>
      </c>
      <c r="C1061" s="105" t="str">
        <f>[4]SayfaKAY!E183</f>
        <v>RA</v>
      </c>
      <c r="D1061" s="105">
        <f>[4]SayfaKAY!F183</f>
        <v>44470</v>
      </c>
      <c r="E1061" s="106" t="str">
        <f>[4]SayfaKAY!G183</f>
        <v>BOZ-KAY5+6-FF-182</v>
      </c>
      <c r="F1061" s="134">
        <f t="shared" si="700"/>
        <v>45431</v>
      </c>
      <c r="G1061" s="135">
        <f t="shared" si="701"/>
        <v>0.10694444440014195</v>
      </c>
      <c r="H1061" s="235">
        <f>[4]SayfaKAY!H183</f>
        <v>45431.1069444444</v>
      </c>
      <c r="I1061" s="104" t="str">
        <f>[4]SayfaKAY!I183</f>
        <v>Depo/Depot</v>
      </c>
      <c r="J1061" s="103" t="str">
        <f>IF([4]SayfaKAY!J183="","",IF([4]SayfaKAY!J183="Müşteri","Notified by Customer","Notified by Bozankaya"))</f>
        <v>Notified by Customer</v>
      </c>
      <c r="K1061" s="103" t="e">
        <f>VLOOKUP([4]SayfaKAY!L183,#REF!,2,FALSE)</f>
        <v>#REF!</v>
      </c>
      <c r="L1061" s="165" t="str">
        <f>[4]SayfaKAY!X183</f>
        <v>Lütze Transportation GmbH</v>
      </c>
      <c r="M1061" s="107" t="str">
        <f t="shared" si="702"/>
        <v>KAY5+6-BOZ-KAY5+6-FF-182</v>
      </c>
      <c r="N1061" s="105" t="str">
        <f>[4]SayfaKAY!M183</f>
        <v>İÇ VE DIŞ ANONS KONTROLÜ A BAŞ HER İKİSİDE ÇALIŞMIYOR</v>
      </c>
      <c r="O1061" s="166" t="str">
        <f>[4]SayfaKAY!P183</f>
        <v>C-Uyarı, sürüş devamlılığı</v>
      </c>
      <c r="P1061" s="166" t="str">
        <f>[4]SayfaKAY!Q183</f>
        <v>B(Servisten çekmeye etki eden arıza)</v>
      </c>
      <c r="Q1061" s="166" t="str">
        <f>[4]SayfaKAY!R183</f>
        <v>N.A(Yaralanma yok)</v>
      </c>
      <c r="R1061" s="132" t="str" cm="1">
        <f t="array" ref="R1061">IF([4]SayfaKAY!U183="","",_xlfn.IFS([4]SayfaKAY!U183="Bozankaya","Bozankaya",[4]SayfaKAY!U183="Müşteri","Customer",[4]SayfaKAY!U183="Tedarikçi","Equipment Supplier"))</f>
        <v>Equipment Supplier</v>
      </c>
      <c r="S1061" s="204" t="str">
        <f>[4]SayfaKAY!N183</f>
        <v>SİSTEM KONTROL EDİLDİ, ARAÇ RESETLENDİ DÜZELDİ</v>
      </c>
      <c r="T1061" s="133" t="str">
        <f>[4]SayfaKAY!AD183</f>
        <v>*Ekipman tamir edilecek</v>
      </c>
      <c r="U1061" s="132" t="str">
        <f>[4]SayfaKAY!W183</f>
        <v>Evet</v>
      </c>
      <c r="V1061" s="108">
        <f>[4]SayfaKAY!AZ183</f>
        <v>2</v>
      </c>
      <c r="W1061" s="136">
        <f t="shared" si="703"/>
        <v>45431</v>
      </c>
      <c r="X1061" s="137" t="str">
        <f t="shared" si="704"/>
        <v>05:00</v>
      </c>
      <c r="Y1061" s="235">
        <f>[4]SayfaKAY!AE183</f>
        <v>45431.208333333299</v>
      </c>
      <c r="Z1061" s="109">
        <f t="shared" si="705"/>
        <v>45431</v>
      </c>
      <c r="AA1061" s="110" t="str">
        <f t="shared" si="706"/>
        <v>09:00</v>
      </c>
      <c r="AB1061" s="182">
        <f>[4]SayfaKAY!BA183</f>
        <v>45431.375</v>
      </c>
      <c r="AC1061" s="257">
        <f t="shared" si="707"/>
        <v>386.0000000637956</v>
      </c>
      <c r="AD1061" s="111">
        <f t="shared" si="708"/>
        <v>45431</v>
      </c>
      <c r="AE1061" s="111" t="str">
        <f t="shared" si="709"/>
        <v>09:00</v>
      </c>
      <c r="AF1061" s="235">
        <f>[4]SayfaKAY!BA183</f>
        <v>45431.375</v>
      </c>
      <c r="AG1061" s="179" t="str">
        <f>[4]SayfaKAY!S183</f>
        <v>(I) İlk Defa Karşılaşılan Arıza</v>
      </c>
      <c r="AH1061" s="178" t="str">
        <f t="shared" si="710"/>
        <v>Bu Arıza Aracın Servise Verilmesine Engel</v>
      </c>
      <c r="AI1061" s="163" t="str">
        <f>[4]SayfaKAY!AV183</f>
        <v/>
      </c>
      <c r="AJ1061" s="164" t="str">
        <f t="shared" si="711"/>
        <v/>
      </c>
      <c r="AK1061" s="164" t="str">
        <f t="shared" si="712"/>
        <v/>
      </c>
      <c r="AL1061" s="112" t="str">
        <f>[4]SayfaKAY!AX183</f>
        <v/>
      </c>
      <c r="AM1061" s="257" cm="1">
        <f t="array" ref="AM1061">IFERROR(IF(AND(P1061&lt;&gt;"D(Arıza Değil)",AH1061="Bu Arıza Aracın Servise Verilmesine Engel Değil"),
IF(Z1061-F1061&gt;0,(AB1061-Y1061)*24*60,
IF(OR(AND(G1061&gt;$AS$1,G1061&lt;$AT$1),AND(G1061&gt;$AU$1,G1061&lt;$AV$1)),
(AF1061-H1061)*24*60,     BH:BH0)),        AN1061),0)</f>
        <v>386.0000000637956</v>
      </c>
      <c r="AN1061" s="257">
        <f t="shared" si="713"/>
        <v>386.0000000637956</v>
      </c>
      <c r="AO1061" s="174" t="str">
        <f>[4]SayfaKAY!AG183</f>
        <v>Atak</v>
      </c>
      <c r="AP1061" s="174" t="str">
        <f>[4]SayfaKAY!AI183</f>
        <v>E820-7020</v>
      </c>
      <c r="AQ1061" s="174" t="str">
        <f>[4]SayfaKAY!AQ183</f>
        <v/>
      </c>
      <c r="AR1061" s="174" t="str">
        <f>[4]SayfaKAY!AH183</f>
        <v>ACSys-19'' RACK</v>
      </c>
      <c r="AS1061" s="174">
        <f>[4]SayfaKAY!AJ183</f>
        <v>1</v>
      </c>
      <c r="AT1061" s="175" t="str">
        <f>[4]SayfaKAY!AM183</f>
        <v/>
      </c>
      <c r="AU1061" s="176" t="str">
        <f>[4]SayfaKAY!AL183</f>
        <v/>
      </c>
      <c r="AV1061" s="176" t="str">
        <f>[4]SayfaKAY!AP183</f>
        <v/>
      </c>
      <c r="AW1061" s="177" t="str">
        <f>[4]SayfaKAY!AT183</f>
        <v/>
      </c>
      <c r="AX1061" s="194">
        <f t="shared" si="714"/>
        <v>8492.0000014035031</v>
      </c>
      <c r="AY1061" s="168"/>
      <c r="AZ1061" s="167"/>
      <c r="BA1061" s="170"/>
      <c r="BB1061" s="171" t="str">
        <f>IF($AQ$1="X", IF(AND(G1061&gt;=$AS$1,G1061&lt;=$AT$1),IF(P1061&lt;&gt;"D(Arıza Değil)",AC1061,0), IF(AND(G1061&gt;=$AU$1,G1061&lt;=$AV$1),IF(P1061&lt;&gt;"D(Arıza Değil)",AC1061,0), "")), "")</f>
        <v/>
      </c>
      <c r="BC1061" s="114"/>
      <c r="BD1061" s="114"/>
      <c r="BE1061" s="114"/>
      <c r="BF1061" s="114"/>
      <c r="BG1061" s="114"/>
      <c r="BH1061" s="114" t="str">
        <f>IFERROR(FRACAS!AN186, "Hata Var")</f>
        <v/>
      </c>
      <c r="BI1061" s="114"/>
      <c r="BJ1061" s="114"/>
      <c r="BK1061" s="105" t="str">
        <f>[4]SayfaKAY!AW183</f>
        <v/>
      </c>
      <c r="BL1061" s="105" t="str">
        <f>[4]SayfaKAY!V183</f>
        <v>LUTZE</v>
      </c>
      <c r="BM1061" s="114"/>
      <c r="BN1061" s="171" t="str">
        <f t="shared" si="715"/>
        <v>x yok</v>
      </c>
      <c r="BO1061" s="171" t="b">
        <f t="shared" si="716"/>
        <v>0</v>
      </c>
      <c r="BP1061" s="171" t="b">
        <f t="shared" si="717"/>
        <v>0</v>
      </c>
      <c r="BQ1061" s="226">
        <f t="shared" si="718"/>
        <v>146.00000001490116</v>
      </c>
      <c r="BR1061" s="226">
        <f t="shared" si="719"/>
        <v>240.00000004889444</v>
      </c>
      <c r="BS1061" s="226">
        <f t="shared" si="720"/>
        <v>386.0000000637956</v>
      </c>
      <c r="BT1061" s="114"/>
      <c r="BU1061" s="242"/>
      <c r="BV1061" s="233">
        <f t="shared" si="721"/>
        <v>11</v>
      </c>
      <c r="BW1061" s="226" t="str">
        <f t="shared" si="722"/>
        <v>Evet, çakışma var</v>
      </c>
      <c r="BX1061" s="229"/>
      <c r="BY1061" s="247">
        <f t="shared" si="723"/>
        <v>0.10138888889923692</v>
      </c>
      <c r="BZ1061" s="247">
        <f t="shared" si="724"/>
        <v>0.16666666670062114</v>
      </c>
      <c r="CA1061" s="247">
        <f t="shared" si="725"/>
        <v>0.26805555559985805</v>
      </c>
      <c r="CB1061" s="213"/>
      <c r="CC1061" s="211"/>
      <c r="CD1061" s="196"/>
      <c r="CE1061" s="213">
        <v>182</v>
      </c>
      <c r="CF1061" s="182">
        <f t="shared" si="726"/>
        <v>45431.1069444444</v>
      </c>
      <c r="CG1061" s="182">
        <f t="shared" si="727"/>
        <v>45431.375</v>
      </c>
      <c r="CH1061" s="196"/>
      <c r="CI1061" s="196"/>
      <c r="CJ1061" s="196"/>
      <c r="CK1061" s="196">
        <f t="shared" si="728"/>
        <v>0.16666666670062114</v>
      </c>
      <c r="CL1061" s="196">
        <f t="shared" si="729"/>
        <v>0.10138888889923692</v>
      </c>
      <c r="CM1061" s="196">
        <f t="shared" si="730"/>
        <v>0.26805555559985805</v>
      </c>
      <c r="CN1061" s="114"/>
      <c r="CO1061" s="115">
        <f t="shared" si="731"/>
        <v>386.0000000637956</v>
      </c>
      <c r="CP1061" s="116">
        <f t="shared" si="732"/>
        <v>10.000000002037268</v>
      </c>
      <c r="CQ1061" s="117">
        <f t="shared" si="733"/>
        <v>0.10694444440014195</v>
      </c>
      <c r="CR1061" s="117">
        <f t="shared" si="734"/>
        <v>45431.208333333299</v>
      </c>
      <c r="CS1061" s="117">
        <f t="shared" si="735"/>
        <v>45431.375</v>
      </c>
      <c r="CT1061" s="118">
        <f t="shared" si="736"/>
        <v>65420786.000000015</v>
      </c>
      <c r="CU1061" s="118">
        <f t="shared" si="737"/>
        <v>240.00000004889444</v>
      </c>
      <c r="CV1061" s="118">
        <f t="shared" si="738"/>
        <v>65421026.000000067</v>
      </c>
      <c r="CW1061" s="119">
        <f t="shared" si="739"/>
        <v>0.99999633145466027</v>
      </c>
    </row>
    <row r="1062" spans="1:101" ht="118.5" customHeight="1" x14ac:dyDescent="0.3">
      <c r="A1062" s="160" t="str">
        <f>[4]SayfaKAY!C182</f>
        <v>KAY5+6</v>
      </c>
      <c r="B1062" s="104" t="str">
        <f>[4]SayfaKAY!D182</f>
        <v>3880(9)</v>
      </c>
      <c r="C1062" s="105" t="str">
        <f>[4]SayfaKAY!E182</f>
        <v>MA</v>
      </c>
      <c r="D1062" s="105">
        <f>[4]SayfaKAY!F182</f>
        <v>15500</v>
      </c>
      <c r="E1062" s="106" t="str">
        <f>[4]SayfaKAY!G182</f>
        <v>BOZ-KAY5+6-FF-181</v>
      </c>
      <c r="F1062" s="193">
        <f t="shared" si="700"/>
        <v>45430</v>
      </c>
      <c r="G1062" s="135">
        <f t="shared" si="701"/>
        <v>0.1923611110978527</v>
      </c>
      <c r="H1062" s="235">
        <f>[4]SayfaKAY!H182</f>
        <v>45430.192361111098</v>
      </c>
      <c r="I1062" s="104" t="str">
        <f>[4]SayfaKAY!I182</f>
        <v>Hat/Line</v>
      </c>
      <c r="J1062" s="103" t="str">
        <f>IF([4]SayfaKAY!J182="","",IF([4]SayfaKAY!J182="Müşteri","Notified by Customer","Notified by Bozankaya"))</f>
        <v>Notified by Customer</v>
      </c>
      <c r="K1062" s="103" t="e">
        <f>VLOOKUP([4]SayfaKAY!L182,#REF!,2,FALSE)</f>
        <v>#REF!</v>
      </c>
      <c r="L1062" s="165" t="str">
        <f>[4]SayfaKAY!X182</f>
        <v>KNORR-BREMSE GMBH DİVİSİON IFE AUTO</v>
      </c>
      <c r="M1062" s="107" t="str">
        <f t="shared" si="702"/>
        <v>KAY5+6-BOZ-KAY5+6-FF-181</v>
      </c>
      <c r="N1062" s="105" t="str">
        <f>[4]SayfaKAY!M182</f>
        <v>ca kabin org 05:20 seferinde sağ kapılar açılmadı serbeste alınaraksefer yapıldı</v>
      </c>
      <c r="O1062" s="166" t="str">
        <f>[4]SayfaKAY!P182</f>
        <v>C-Uyarı, sürüş devamlılığı</v>
      </c>
      <c r="P1062" s="166" t="str">
        <f>[4]SayfaKAY!Q182</f>
        <v>C(Sisteme etki etmeyen arıza)</v>
      </c>
      <c r="Q1062" s="166" t="str">
        <f>[4]SayfaKAY!R182</f>
        <v>N.A(Yaralanma yok)</v>
      </c>
      <c r="R1062" s="132" t="str" cm="1">
        <f t="array" ref="R1062">IF([4]SayfaKAY!U182="","",_xlfn.IFS([4]SayfaKAY!U182="Bozankaya","Bozankaya",[4]SayfaKAY!U182="Müşteri","Customer",[4]SayfaKAY!U182="Tedarikçi","Equipment Supplier"))</f>
        <v>Bozankaya</v>
      </c>
      <c r="S1062" s="204" t="str">
        <f>[4]SayfaKAY!N182</f>
        <v>sağ kapılar serbeste alıyor açmıyordu.Yapılan kontrollerde ,buton ölçümü yapıldı sorun görülmedi.UDX-101KL94'TE bulunan NB1003.03 kablosu sökülüp takıldı ve araç düzeldi.Test yapıldı arıza devamlılığı görülmedi.</v>
      </c>
      <c r="T1062" s="133" t="str">
        <f>[4]SayfaKAY!AD182</f>
        <v>*Arıza çözülecek</v>
      </c>
      <c r="U1062" s="132" t="str">
        <f>[4]SayfaKAY!W182</f>
        <v>Evet</v>
      </c>
      <c r="V1062" s="108">
        <f>[4]SayfaKAY!AZ182</f>
        <v>2</v>
      </c>
      <c r="W1062" s="136">
        <f t="shared" si="703"/>
        <v>45430</v>
      </c>
      <c r="X1062" s="137" t="str">
        <f t="shared" si="704"/>
        <v>07:05</v>
      </c>
      <c r="Y1062" s="235">
        <f>[4]SayfaKAY!AE182</f>
        <v>45430.295590277798</v>
      </c>
      <c r="Z1062" s="192">
        <f t="shared" si="705"/>
        <v>45430</v>
      </c>
      <c r="AA1062" s="110" t="str">
        <f t="shared" si="706"/>
        <v>13:00</v>
      </c>
      <c r="AB1062" s="182">
        <f>[4]SayfaKAY!BA182</f>
        <v>45430.541666666701</v>
      </c>
      <c r="AC1062" s="257">
        <f t="shared" si="707"/>
        <v>503.00000006798655</v>
      </c>
      <c r="AD1062" s="111">
        <f t="shared" si="708"/>
        <v>45430</v>
      </c>
      <c r="AE1062" s="111" t="str">
        <f t="shared" si="709"/>
        <v>13:00</v>
      </c>
      <c r="AF1062" s="235">
        <f>[4]SayfaKAY!BA182</f>
        <v>45430.541666666701</v>
      </c>
      <c r="AG1062" s="179" t="str">
        <f>[4]SayfaKAY!S182</f>
        <v>(I) İlk Defa Karşılaşılan Arıza</v>
      </c>
      <c r="AH1062" s="178" t="str">
        <f t="shared" si="710"/>
        <v>Bu Arıza Aracın Servise Verilmesine Engel Değil</v>
      </c>
      <c r="AI1062" s="163" t="str">
        <f>[4]SayfaKAY!AV182</f>
        <v/>
      </c>
      <c r="AJ1062" s="164" t="str">
        <f t="shared" si="711"/>
        <v/>
      </c>
      <c r="AK1062" s="164" t="str">
        <f t="shared" si="712"/>
        <v/>
      </c>
      <c r="AL1062" s="112" t="str">
        <f>[4]SayfaKAY!AX182</f>
        <v/>
      </c>
      <c r="AM1062" s="257" cm="1">
        <f t="array" ref="AM1062">IFERROR(IF(AND(P1062&lt;&gt;"D(Arıza Değil)",AH1062="Bu Arıza Aracın Servise Verilmesine Engel Değil"),
IF(Z1062-F1062&gt;0,(AB1062-Y1062)*24*60,
IF(OR(AND(G1062&gt;$AS$1,G1062&lt;$AT$1),AND(G1062&gt;$AU$1,G1062&lt;$AV$1)),
(AF1062-H1062)*24*60,     BH:BH0)),        AN1062),0)</f>
        <v>0</v>
      </c>
      <c r="AN1062" s="257">
        <f t="shared" si="713"/>
        <v>503.00000006798655</v>
      </c>
      <c r="AO1062" s="174" t="str">
        <f>[4]SayfaKAY!AG182</f>
        <v>IFE</v>
      </c>
      <c r="AP1062" s="174" t="str">
        <f>[4]SayfaKAY!AI182</f>
        <v>M110-7082</v>
      </c>
      <c r="AQ1062" s="174" t="str">
        <f>[4]SayfaKAY!AQ182</f>
        <v/>
      </c>
      <c r="AR1062" s="174" t="str">
        <f>[4]SayfaKAY!AH182</f>
        <v>PRM’LI ÇİFTLİ KAPI</v>
      </c>
      <c r="AS1062" s="174">
        <f>[4]SayfaKAY!AJ182</f>
        <v>1</v>
      </c>
      <c r="AT1062" s="175" t="str">
        <f>[4]SayfaKAY!AM182</f>
        <v/>
      </c>
      <c r="AU1062" s="176" t="str">
        <f>[4]SayfaKAY!AL182</f>
        <v/>
      </c>
      <c r="AV1062" s="176" t="str">
        <f>[4]SayfaKAY!AP182</f>
        <v/>
      </c>
      <c r="AW1062" s="177" t="str">
        <f>[4]SayfaKAY!AT182</f>
        <v/>
      </c>
      <c r="AX1062" s="194">
        <f t="shared" si="714"/>
        <v>11066.000001495704</v>
      </c>
      <c r="AY1062" s="168"/>
      <c r="AZ1062" s="167"/>
      <c r="BA1062" s="113"/>
      <c r="BB1062" s="171"/>
      <c r="BC1062" s="114"/>
      <c r="BD1062" s="114"/>
      <c r="BE1062" s="114"/>
      <c r="BF1062" s="114"/>
      <c r="BG1062" s="114"/>
      <c r="BH1062" s="114" t="str">
        <f>IFERROR(FRACAS!AN185, "Hata Var")</f>
        <v/>
      </c>
      <c r="BI1062" s="114"/>
      <c r="BJ1062" s="114"/>
      <c r="BK1062" s="105" t="str">
        <f>[4]SayfaKAY!AW182</f>
        <v/>
      </c>
      <c r="BL1062" s="105" t="str">
        <f>[4]SayfaKAY!V182</f>
        <v>Üretim</v>
      </c>
      <c r="BM1062" s="114"/>
      <c r="BN1062" s="171" t="str">
        <f t="shared" si="715"/>
        <v>x yok</v>
      </c>
      <c r="BO1062" s="171" t="b">
        <f t="shared" si="716"/>
        <v>0</v>
      </c>
      <c r="BP1062" s="171" t="b">
        <f t="shared" si="717"/>
        <v>0</v>
      </c>
      <c r="BQ1062" s="226">
        <f t="shared" si="718"/>
        <v>148.65000004763715</v>
      </c>
      <c r="BR1062" s="226">
        <f t="shared" si="719"/>
        <v>354.3500000203494</v>
      </c>
      <c r="BS1062" s="226">
        <f t="shared" si="720"/>
        <v>503.00000006798655</v>
      </c>
      <c r="BT1062" s="114"/>
      <c r="BU1062" s="242"/>
      <c r="BV1062" s="233">
        <f t="shared" si="721"/>
        <v>6</v>
      </c>
      <c r="BW1062" s="226" t="str">
        <f t="shared" si="722"/>
        <v>Evet, çakışma var</v>
      </c>
      <c r="BX1062" s="229"/>
      <c r="BY1062" s="247">
        <f t="shared" si="723"/>
        <v>0.10322916669974802</v>
      </c>
      <c r="BZ1062" s="247">
        <f t="shared" si="724"/>
        <v>0.24607638890302042</v>
      </c>
      <c r="CA1062" s="247">
        <f t="shared" si="725"/>
        <v>0.34930555560276844</v>
      </c>
      <c r="CB1062" s="213"/>
      <c r="CC1062" s="211"/>
      <c r="CD1062" s="196"/>
      <c r="CE1062" s="213">
        <v>181</v>
      </c>
      <c r="CF1062" s="182">
        <f t="shared" si="726"/>
        <v>45430.192361111098</v>
      </c>
      <c r="CG1062" s="182">
        <f t="shared" si="727"/>
        <v>45430.541666666701</v>
      </c>
      <c r="CH1062" s="196"/>
      <c r="CI1062" s="196"/>
      <c r="CJ1062" s="196"/>
      <c r="CK1062" s="196">
        <f t="shared" si="728"/>
        <v>0.24607638890302042</v>
      </c>
      <c r="CL1062" s="196">
        <f t="shared" si="729"/>
        <v>0.10322916669974802</v>
      </c>
      <c r="CM1062" s="196">
        <f t="shared" si="730"/>
        <v>0.34930555560276844</v>
      </c>
      <c r="CN1062" s="114"/>
      <c r="CO1062" s="115">
        <f t="shared" si="731"/>
        <v>503.00000006798655</v>
      </c>
      <c r="CP1062" s="116">
        <f t="shared" si="732"/>
        <v>14.764583334181225</v>
      </c>
      <c r="CQ1062" s="117">
        <f t="shared" si="733"/>
        <v>0.1923611110978527</v>
      </c>
      <c r="CR1062" s="117">
        <f t="shared" si="734"/>
        <v>45430.295590277798</v>
      </c>
      <c r="CS1062" s="117">
        <f t="shared" si="735"/>
        <v>45430.541666666701</v>
      </c>
      <c r="CT1062" s="118">
        <f t="shared" si="736"/>
        <v>65419348.650000051</v>
      </c>
      <c r="CU1062" s="118">
        <f t="shared" si="737"/>
        <v>354.3500000203494</v>
      </c>
      <c r="CV1062" s="118">
        <f t="shared" si="738"/>
        <v>65419703.000000067</v>
      </c>
      <c r="CW1062" s="119">
        <f t="shared" si="739"/>
        <v>0.99999458343612446</v>
      </c>
    </row>
    <row r="1063" spans="1:101" ht="118.5" customHeight="1" x14ac:dyDescent="0.3">
      <c r="A1063" s="104" t="str">
        <f>[4]SayfaKAY!C510</f>
        <v>KAY5+6</v>
      </c>
      <c r="B1063" s="104" t="str">
        <f>[4]SayfaKAY!D510</f>
        <v>3877(6)</v>
      </c>
      <c r="C1063" s="105" t="str">
        <f>[4]SayfaKAY!E510</f>
        <v>MB</v>
      </c>
      <c r="D1063" s="105">
        <f>[4]SayfaKAY!F510</f>
        <v>43470</v>
      </c>
      <c r="E1063" s="106" t="str">
        <f>[4]SayfaKAY!G510</f>
        <v>BOZ-KAY5+6-FF-509</v>
      </c>
      <c r="F1063" s="193">
        <f t="shared" si="700"/>
        <v>45430</v>
      </c>
      <c r="G1063" s="135">
        <f t="shared" si="701"/>
        <v>0.61319444439868676</v>
      </c>
      <c r="H1063" s="235">
        <f>[4]SayfaKAY!H510</f>
        <v>45430.613194444399</v>
      </c>
      <c r="I1063" s="104" t="str">
        <f>[4]SayfaKAY!I510</f>
        <v>Hat/Line</v>
      </c>
      <c r="J1063" s="103" t="str">
        <f>IF([4]SayfaKAY!J510="","",IF([4]SayfaKAY!J510="Müşteri","Notified by Customer","Notified by Bozankaya"))</f>
        <v>Notified by Customer</v>
      </c>
      <c r="K1063" s="103" t="e">
        <f>VLOOKUP([4]SayfaKAY!L510,#REF!,2,FALSE)</f>
        <v>#REF!</v>
      </c>
      <c r="L1063" s="165" t="str">
        <f>[4]SayfaKAY!X510</f>
        <v>ELTESAN ELEKTRO MEKANİK SOĞUTMA SAN</v>
      </c>
      <c r="M1063" s="107" t="str">
        <f t="shared" si="702"/>
        <v>KAY5+6-BOZ-KAY5+6-FF-509</v>
      </c>
      <c r="N1063" s="105" t="str">
        <f>[4]SayfaKAY!M510</f>
        <v>Yolcu bölümü sıcak klima çalışmıyor.</v>
      </c>
      <c r="O1063" s="166" t="str">
        <f>[4]SayfaKAY!P510</f>
        <v>D-Arıza değil</v>
      </c>
      <c r="P1063" s="166" t="str">
        <f>[4]SayfaKAY!Q510</f>
        <v>B(Servisten çekmeye etki eden arıza)</v>
      </c>
      <c r="Q1063" s="166" t="str">
        <f>[4]SayfaKAY!R510</f>
        <v>N.A(Yaralanma yok)</v>
      </c>
      <c r="R1063" s="132" t="str" cm="1">
        <f t="array" ref="R1063">IF([4]SayfaKAY!U510="","",_xlfn.IFS([4]SayfaKAY!U510="Bozankaya","Bozankaya",[4]SayfaKAY!U510="Müşteri","Customer",[4]SayfaKAY!U510="Tedarikçi","Equipment Supplier"))</f>
        <v>Equipment Supplier</v>
      </c>
      <c r="S1063" s="204" t="str">
        <f>[4]SayfaKAY!N510</f>
        <v>3877 RB klimalar sıcak üflüyor. Soğutma yapmıyordu. Sigortadan resetlendi. Klimalar düzeldi. Arıza devamlılığı yok.</v>
      </c>
      <c r="T1063" s="133" t="str">
        <f>[4]SayfaKAY!AD510</f>
        <v>*Arıza çözülecek</v>
      </c>
      <c r="U1063" s="132" t="str">
        <f>[4]SayfaKAY!W510</f>
        <v>Evet</v>
      </c>
      <c r="V1063" s="108">
        <f>[4]SayfaKAY!AZ510</f>
        <v>1</v>
      </c>
      <c r="W1063" s="136">
        <f t="shared" si="703"/>
        <v>45430</v>
      </c>
      <c r="X1063" s="137" t="str">
        <f t="shared" si="704"/>
        <v>14:50</v>
      </c>
      <c r="Y1063" s="235">
        <f>[4]SayfaKAY!AE510</f>
        <v>45430.618055555598</v>
      </c>
      <c r="Z1063" s="192">
        <f t="shared" si="705"/>
        <v>45430</v>
      </c>
      <c r="AA1063" s="110" t="str">
        <f t="shared" si="706"/>
        <v>15:30</v>
      </c>
      <c r="AB1063" s="182">
        <f>[4]SayfaKAY!BA510</f>
        <v>45430.645833333299</v>
      </c>
      <c r="AC1063" s="257">
        <f t="shared" si="707"/>
        <v>47.000000016996637</v>
      </c>
      <c r="AD1063" s="111">
        <f t="shared" si="708"/>
        <v>45430</v>
      </c>
      <c r="AE1063" s="111" t="str">
        <f t="shared" si="709"/>
        <v>15:30</v>
      </c>
      <c r="AF1063" s="235">
        <f>[4]SayfaKAY!BA510</f>
        <v>45430.645833333299</v>
      </c>
      <c r="AG1063" s="179" t="str">
        <f>[4]SayfaKAY!S510</f>
        <v>(III) Farklı Araçlarda Tekrarlayan Arıza</v>
      </c>
      <c r="AH1063" s="178" t="str">
        <f t="shared" si="710"/>
        <v>Bu Arıza Aracın Servise Verilmesine Engel</v>
      </c>
      <c r="AI1063" s="163" t="str">
        <f>[4]SayfaKAY!AV510</f>
        <v/>
      </c>
      <c r="AJ1063" s="164" t="str">
        <f t="shared" si="711"/>
        <v/>
      </c>
      <c r="AK1063" s="164" t="str">
        <f t="shared" si="712"/>
        <v/>
      </c>
      <c r="AL1063" s="112" t="str">
        <f>[4]SayfaKAY!AX510</f>
        <v/>
      </c>
      <c r="AM1063" s="257" cm="1">
        <f t="array" ref="AM1063">IFERROR(IF(AND(P1063&lt;&gt;"D(Arıza Değil)",AH1063="Bu Arıza Aracın Servise Verilmesine Engel Değil"),
IF(Z1063-F1063&gt;0,(AB1063-Y1063)*24*60,
IF(OR(AND(G1063&gt;$AS$1,G1063&lt;$AT$1),AND(G1063&gt;$AU$1,G1063&lt;$AV$1)),
(AF1063-H1063)*24*60,     BH:BH0)),        AN1063),0)</f>
        <v>47.000000016996637</v>
      </c>
      <c r="AN1063" s="257">
        <f t="shared" si="713"/>
        <v>47.000000016996637</v>
      </c>
      <c r="AO1063" s="174" t="str">
        <f>[4]SayfaKAY!AG510</f>
        <v/>
      </c>
      <c r="AP1063" s="174" t="str">
        <f>[4]SayfaKAY!AI510</f>
        <v>H500-7240</v>
      </c>
      <c r="AQ1063" s="174" t="str">
        <f>[4]SayfaKAY!AQ510</f>
        <v/>
      </c>
      <c r="AR1063" s="174" t="str">
        <f>[4]SayfaKAY!AH510</f>
        <v>KLIMA UNITESİ /Eltesan/Hispacold 41,5 kW</v>
      </c>
      <c r="AS1063" s="174">
        <f>[4]SayfaKAY!AJ510</f>
        <v>1</v>
      </c>
      <c r="AT1063" s="175" t="str">
        <f>[4]SayfaKAY!AM510</f>
        <v/>
      </c>
      <c r="AU1063" s="176" t="str">
        <f>[4]SayfaKAY!AL510</f>
        <v/>
      </c>
      <c r="AV1063" s="176" t="str">
        <f>[4]SayfaKAY!AP510</f>
        <v/>
      </c>
      <c r="AW1063" s="177" t="str">
        <f>[4]SayfaKAY!AT510</f>
        <v/>
      </c>
      <c r="AX1063" s="194">
        <f t="shared" si="714"/>
        <v>517.00000018696301</v>
      </c>
      <c r="AY1063" s="168"/>
      <c r="AZ1063" s="167"/>
      <c r="BA1063" s="170"/>
      <c r="BB1063" s="171"/>
      <c r="BC1063" s="114"/>
      <c r="BD1063" s="114"/>
      <c r="BE1063" s="114"/>
      <c r="BF1063" s="114"/>
      <c r="BG1063" s="114"/>
      <c r="BH1063" s="114">
        <f>IFERROR(FRACAS!AN513, "Hata Var")</f>
        <v>1579.9999999639113</v>
      </c>
      <c r="BI1063" s="114"/>
      <c r="BJ1063" s="114"/>
      <c r="BK1063" s="105" t="str">
        <f>[4]SayfaKAY!AW510</f>
        <v/>
      </c>
      <c r="BL1063" s="105" t="str">
        <f>[4]SayfaKAY!V510</f>
        <v>ELTESAN ELEKTRO MEKANİK SOĞUTMA SAN</v>
      </c>
      <c r="BM1063" s="114"/>
      <c r="BN1063" s="171" t="str">
        <f t="shared" si="715"/>
        <v>x yok</v>
      </c>
      <c r="BO1063" s="171" t="str">
        <f t="shared" si="716"/>
        <v>aynı gün giderilen arıza</v>
      </c>
      <c r="BP1063" s="171" t="str">
        <f t="shared" si="717"/>
        <v>aynı gün giderilen arıza</v>
      </c>
      <c r="BQ1063" s="226">
        <f t="shared" si="718"/>
        <v>7.0000001275911927</v>
      </c>
      <c r="BR1063" s="226">
        <f t="shared" si="719"/>
        <v>39.999999889405444</v>
      </c>
      <c r="BS1063" s="226">
        <f t="shared" si="720"/>
        <v>47.000000016996637</v>
      </c>
      <c r="BT1063" s="114"/>
      <c r="BU1063" s="242"/>
      <c r="BV1063" s="233">
        <f t="shared" si="721"/>
        <v>11</v>
      </c>
      <c r="BW1063" s="226" t="str">
        <f t="shared" si="722"/>
        <v>Evet, çakışma var</v>
      </c>
      <c r="BX1063" s="229"/>
      <c r="BY1063" s="247">
        <f t="shared" si="723"/>
        <v>4.8611111997161061E-3</v>
      </c>
      <c r="BZ1063" s="247">
        <f t="shared" si="724"/>
        <v>2.7777777700976003E-2</v>
      </c>
      <c r="CA1063" s="247">
        <f t="shared" si="725"/>
        <v>3.2638888900692109E-2</v>
      </c>
      <c r="CB1063" s="213"/>
      <c r="CC1063" s="211"/>
      <c r="CD1063" s="196"/>
      <c r="CE1063" s="213">
        <v>509</v>
      </c>
      <c r="CF1063" s="182">
        <f t="shared" si="726"/>
        <v>45430.613194444399</v>
      </c>
      <c r="CG1063" s="182">
        <f t="shared" si="727"/>
        <v>45430.645833333299</v>
      </c>
      <c r="CH1063" s="196"/>
      <c r="CI1063" s="196"/>
      <c r="CJ1063" s="196"/>
      <c r="CK1063" s="196">
        <f t="shared" si="728"/>
        <v>2.7777777700976003E-2</v>
      </c>
      <c r="CL1063" s="196">
        <f t="shared" si="729"/>
        <v>4.8611111997161061E-3</v>
      </c>
      <c r="CM1063" s="196">
        <f t="shared" si="730"/>
        <v>3.2638888900692109E-2</v>
      </c>
      <c r="CN1063" s="114"/>
      <c r="CO1063" s="115">
        <f t="shared" si="731"/>
        <v>47.000000016996637</v>
      </c>
      <c r="CP1063" s="116">
        <f t="shared" si="732"/>
        <v>1.6666666620585602</v>
      </c>
      <c r="CQ1063" s="117">
        <f t="shared" si="733"/>
        <v>0.61319444439868676</v>
      </c>
      <c r="CR1063" s="117">
        <f t="shared" si="734"/>
        <v>45430.618055555598</v>
      </c>
      <c r="CS1063" s="117">
        <f t="shared" si="735"/>
        <v>45430.645833333299</v>
      </c>
      <c r="CT1063" s="118">
        <f t="shared" si="736"/>
        <v>65419207.000000127</v>
      </c>
      <c r="CU1063" s="118">
        <f t="shared" si="737"/>
        <v>39.999999889405444</v>
      </c>
      <c r="CV1063" s="118">
        <f t="shared" si="738"/>
        <v>65419247.000000015</v>
      </c>
      <c r="CW1063" s="119">
        <f t="shared" si="739"/>
        <v>0.9999993885591516</v>
      </c>
    </row>
    <row r="1064" spans="1:101" ht="118.5" customHeight="1" x14ac:dyDescent="0.3">
      <c r="A1064" s="160" t="str">
        <f>[4]SayfaKAY!C687</f>
        <v>KAY5+6</v>
      </c>
      <c r="B1064" s="104" t="str">
        <f>[4]SayfaKAY!D687</f>
        <v>3881(10)</v>
      </c>
      <c r="C1064" s="105" t="str">
        <f>[4]SayfaKAY!E687</f>
        <v>MA</v>
      </c>
      <c r="D1064" s="105">
        <f>[4]SayfaKAY!F687</f>
        <v>10350</v>
      </c>
      <c r="E1064" s="106" t="str">
        <f>[4]SayfaKAY!G687</f>
        <v>BOZ-KAY5+6-FF-672</v>
      </c>
      <c r="F1064" s="193">
        <f t="shared" si="700"/>
        <v>45430</v>
      </c>
      <c r="G1064" s="135">
        <f t="shared" si="701"/>
        <v>0.25902777779992903</v>
      </c>
      <c r="H1064" s="235">
        <f>[4]SayfaKAY!H687</f>
        <v>45430.2590277778</v>
      </c>
      <c r="I1064" s="104" t="str">
        <f>[4]SayfaKAY!I687</f>
        <v>Hat/Line</v>
      </c>
      <c r="J1064" s="103" t="str">
        <f>IF([4]SayfaKAY!J687="","",IF([4]SayfaKAY!J687="Müşteri","Notified by Customer","Notified by Bozankaya"))</f>
        <v>Notified by Customer</v>
      </c>
      <c r="K1064" s="103" t="e">
        <f>VLOOKUP([4]SayfaKAY!L687,#REF!,2,FALSE)</f>
        <v>#REF!</v>
      </c>
      <c r="L1064" s="165" t="str">
        <f>[4]SayfaKAY!X687</f>
        <v>ELTESAN ELEKTRO MEKANİK SOĞUTMA SAN</v>
      </c>
      <c r="M1064" s="107" t="str">
        <f t="shared" si="702"/>
        <v>KAY5+6-BOZ-KAY5+6-FF-672</v>
      </c>
      <c r="N1064" s="105" t="str">
        <f>[4]SayfaKAY!M687</f>
        <v>Kabin kliması soğutma yapmıyor</v>
      </c>
      <c r="O1064" s="166" t="str">
        <f>[4]SayfaKAY!P687</f>
        <v>C-Uyarı, sürüş devamlılığı</v>
      </c>
      <c r="P1064" s="166" t="str">
        <f>[4]SayfaKAY!Q687</f>
        <v>B(Servisten çekmeye etki eden arıza)</v>
      </c>
      <c r="Q1064" s="166" t="str">
        <f>[4]SayfaKAY!R687</f>
        <v>N.A(Yaralanma yok)</v>
      </c>
      <c r="R1064" s="132" t="str" cm="1">
        <f t="array" ref="R1064">IF([4]SayfaKAY!U687="","",_xlfn.IFS([4]SayfaKAY!U687="Bozankaya","Bozankaya",[4]SayfaKAY!U687="Müşteri","Customer",[4]SayfaKAY!U687="Tedarikçi","Equipment Supplier"))</f>
        <v>Equipment Supplier</v>
      </c>
      <c r="S1064" s="204" t="str">
        <f>[4]SayfaKAY!N687</f>
        <v>Kabin sensör modifikasyonu yapıldı</v>
      </c>
      <c r="T1064" s="133" t="str">
        <f>[4]SayfaKAY!AD687</f>
        <v>Ekipman yenisi ile değiştirildi</v>
      </c>
      <c r="U1064" s="132" t="str">
        <f>[4]SayfaKAY!W687</f>
        <v>Evet</v>
      </c>
      <c r="V1064" s="108">
        <f>[4]SayfaKAY!AZ687</f>
        <v>2</v>
      </c>
      <c r="W1064" s="136">
        <f t="shared" si="703"/>
        <v>45429</v>
      </c>
      <c r="X1064" s="137" t="str">
        <f t="shared" si="704"/>
        <v>07:00</v>
      </c>
      <c r="Y1064" s="235">
        <f>[4]SayfaKAY!AE687</f>
        <v>45429.291666666701</v>
      </c>
      <c r="Z1064" s="109">
        <f t="shared" si="705"/>
        <v>45795</v>
      </c>
      <c r="AA1064" s="110" t="str">
        <f t="shared" si="706"/>
        <v>09:00</v>
      </c>
      <c r="AB1064" s="182">
        <f>[4]SayfaKAY!BA687</f>
        <v>45795.375</v>
      </c>
      <c r="AC1064" s="257">
        <f t="shared" si="707"/>
        <v>525766.9999999681</v>
      </c>
      <c r="AD1064" s="111">
        <f t="shared" si="708"/>
        <v>45795</v>
      </c>
      <c r="AE1064" s="111" t="str">
        <f t="shared" si="709"/>
        <v>09:00</v>
      </c>
      <c r="AF1064" s="235">
        <f>[4]SayfaKAY!BA687</f>
        <v>45795.375</v>
      </c>
      <c r="AG1064" s="179" t="str">
        <f>[4]SayfaKAY!S687</f>
        <v>(III) Farklı Araçlarda Tekrarlayan Arıza</v>
      </c>
      <c r="AH1064" s="178" t="str">
        <f t="shared" si="710"/>
        <v>Bu Arıza Aracın Servise Verilmesine Engel</v>
      </c>
      <c r="AI1064" s="163" t="str">
        <f>[4]SayfaKAY!AV687</f>
        <v/>
      </c>
      <c r="AJ1064" s="164" t="str">
        <f t="shared" si="711"/>
        <v/>
      </c>
      <c r="AK1064" s="164" t="str">
        <f t="shared" si="712"/>
        <v/>
      </c>
      <c r="AL1064" s="112" t="str">
        <f>[4]SayfaKAY!AX687</f>
        <v/>
      </c>
      <c r="AM1064" s="257" cm="1">
        <f t="array" ref="AM1064">IFERROR(IF(AND(P1064&lt;&gt;"D(Arıza Değil)",AH1064="Bu Arıza Aracın Servise Verilmesine Engel Değil"),
IF(Z1064-F1064&gt;0,(AB1064-Y1064)*24*60,
IF(OR(AND(G1064&gt;$AS$1,G1064&lt;$AT$1),AND(G1064&gt;$AU$1,G1064&lt;$AV$1)),
(AF1064-H1064)*24*60,     BH:BH0)),        AN1064),0)</f>
        <v>525766.9999999681</v>
      </c>
      <c r="AN1064" s="257">
        <f t="shared" si="713"/>
        <v>525766.9999999681</v>
      </c>
      <c r="AO1064" s="174" t="str">
        <f>[4]SayfaKAY!AG687</f>
        <v/>
      </c>
      <c r="AP1064" s="174" t="str">
        <f>[4]SayfaKAY!AI687</f>
        <v/>
      </c>
      <c r="AQ1064" s="174" t="str">
        <f>[4]SayfaKAY!AQ687</f>
        <v/>
      </c>
      <c r="AR1064" s="174" t="str">
        <f>[4]SayfaKAY!AH687</f>
        <v/>
      </c>
      <c r="AS1064" s="174" t="str">
        <f>[4]SayfaKAY!AJ687</f>
        <v/>
      </c>
      <c r="AT1064" s="175" t="str">
        <f>[4]SayfaKAY!AM687</f>
        <v/>
      </c>
      <c r="AU1064" s="176" t="str">
        <f>[4]SayfaKAY!AL687</f>
        <v/>
      </c>
      <c r="AV1064" s="176" t="str">
        <f>[4]SayfaKAY!AP687</f>
        <v/>
      </c>
      <c r="AW1064" s="177" t="str">
        <f>[4]SayfaKAY!AT687</f>
        <v/>
      </c>
      <c r="AX1064" s="194">
        <f t="shared" si="714"/>
        <v>11566873.999999298</v>
      </c>
      <c r="AY1064" s="168"/>
      <c r="AZ1064" s="167"/>
      <c r="BA1064" s="113"/>
      <c r="BB1064" s="171" t="str">
        <f>IF($AQ$1="X", IF(AND(G1064&gt;=$AS$1,G1064&lt;=$AT$1),IF(P1064&lt;&gt;"D(Arıza Değil)",AC1064,0), IF(AND(G1064&gt;=$AU$1,G1064&lt;=$AV$1),IF(P1064&lt;&gt;"D(Arıza Değil)",AC1064,0), "")), "")</f>
        <v/>
      </c>
      <c r="BC1064" s="114"/>
      <c r="BD1064" s="114"/>
      <c r="BE1064" s="114"/>
      <c r="BF1064" s="114"/>
      <c r="BG1064" s="114"/>
      <c r="BH1064" s="114">
        <f>IFERROR(FRACAS!AN690, "Hata Var")</f>
        <v>74.999999951105565</v>
      </c>
      <c r="BI1064" s="114"/>
      <c r="BJ1064" s="114"/>
      <c r="BK1064" s="105" t="str">
        <f>[4]SayfaKAY!AW687</f>
        <v/>
      </c>
      <c r="BL1064" s="105" t="str">
        <f>[4]SayfaKAY!V687</f>
        <v>ELTESAN ELEKTRO MEKANİK SOĞUTMA SAN</v>
      </c>
      <c r="BM1064" s="114"/>
      <c r="BN1064" s="171" t="str">
        <f t="shared" si="715"/>
        <v>x yok</v>
      </c>
      <c r="BO1064" s="171" t="str">
        <f t="shared" si="716"/>
        <v>aynı gün giderilen arıza</v>
      </c>
      <c r="BP1064" s="171" t="str">
        <f t="shared" si="717"/>
        <v>Bir günden fazla süren arıza</v>
      </c>
      <c r="BQ1064" s="226">
        <f t="shared" si="718"/>
        <v>-1392.9999999830034</v>
      </c>
      <c r="BR1064" s="226">
        <f t="shared" si="719"/>
        <v>527159.99999995111</v>
      </c>
      <c r="BS1064" s="226">
        <f t="shared" si="720"/>
        <v>525766.9999999681</v>
      </c>
      <c r="BT1064" s="114"/>
      <c r="BU1064" s="242"/>
      <c r="BV1064" s="233">
        <f t="shared" si="721"/>
        <v>43</v>
      </c>
      <c r="BW1064" s="226" t="str">
        <f t="shared" si="722"/>
        <v>Evet, çakışma var</v>
      </c>
      <c r="BX1064" s="229"/>
      <c r="BY1064" s="247">
        <f t="shared" si="723"/>
        <v>-0.96736111109930789</v>
      </c>
      <c r="BZ1064" s="247">
        <f t="shared" si="724"/>
        <v>366.08333333329938</v>
      </c>
      <c r="CA1064" s="247">
        <f t="shared" si="725"/>
        <v>365.11597222220007</v>
      </c>
      <c r="CB1064" s="213"/>
      <c r="CC1064" s="211"/>
      <c r="CD1064" s="196"/>
      <c r="CE1064" s="213">
        <v>686</v>
      </c>
      <c r="CF1064" s="182">
        <f t="shared" si="726"/>
        <v>45430.2590277778</v>
      </c>
      <c r="CG1064" s="182">
        <f t="shared" si="727"/>
        <v>45795.375</v>
      </c>
      <c r="CH1064" s="196"/>
      <c r="CI1064" s="196"/>
      <c r="CJ1064" s="196"/>
      <c r="CK1064" s="196">
        <f t="shared" si="728"/>
        <v>366.08333333329938</v>
      </c>
      <c r="CL1064" s="196">
        <f t="shared" si="729"/>
        <v>-0.96736111109930789</v>
      </c>
      <c r="CM1064" s="196">
        <f t="shared" si="730"/>
        <v>365.11597222220007</v>
      </c>
      <c r="CN1064" s="114"/>
      <c r="CO1064" s="115">
        <f t="shared" si="731"/>
        <v>525766.9999999681</v>
      </c>
      <c r="CP1064" s="116">
        <f t="shared" si="732"/>
        <v>21964.999999997963</v>
      </c>
      <c r="CQ1064" s="117">
        <f t="shared" si="733"/>
        <v>0.25902777779992903</v>
      </c>
      <c r="CR1064" s="117">
        <f t="shared" si="734"/>
        <v>45429.291666666701</v>
      </c>
      <c r="CS1064" s="117">
        <f t="shared" si="735"/>
        <v>45795.375</v>
      </c>
      <c r="CT1064" s="118">
        <f t="shared" si="736"/>
        <v>65417807.000000015</v>
      </c>
      <c r="CU1064" s="118">
        <f t="shared" si="737"/>
        <v>527159.99999995111</v>
      </c>
      <c r="CV1064" s="118">
        <f t="shared" si="738"/>
        <v>65944966.99999997</v>
      </c>
      <c r="CW1064" s="119">
        <f t="shared" si="739"/>
        <v>0.99200606166047589</v>
      </c>
    </row>
    <row r="1065" spans="1:101" ht="118.5" customHeight="1" x14ac:dyDescent="0.3">
      <c r="A1065" s="104" t="str">
        <f>[4]SayfaKAY!C181</f>
        <v>KAY5+6</v>
      </c>
      <c r="B1065" s="104" t="str">
        <f>[4]SayfaKAY!D181</f>
        <v>3874(3)</v>
      </c>
      <c r="C1065" s="105" t="str">
        <f>[4]SayfaKAY!E181</f>
        <v>MB</v>
      </c>
      <c r="D1065" s="105">
        <f>[4]SayfaKAY!F181</f>
        <v>65000</v>
      </c>
      <c r="E1065" s="106" t="str">
        <f>[4]SayfaKAY!G181</f>
        <v>BOZ-KAY5+6-FF-180</v>
      </c>
      <c r="F1065" s="134">
        <f t="shared" si="700"/>
        <v>45428</v>
      </c>
      <c r="G1065" s="135">
        <f t="shared" si="701"/>
        <v>0.87083333329792367</v>
      </c>
      <c r="H1065" s="235">
        <f>[4]SayfaKAY!H181</f>
        <v>45428.870833333298</v>
      </c>
      <c r="I1065" s="104" t="str">
        <f>[4]SayfaKAY!I181</f>
        <v>Hat/Line</v>
      </c>
      <c r="J1065" s="103" t="str">
        <f>IF([4]SayfaKAY!J181="","",IF([4]SayfaKAY!J181="Müşteri","Notified by Customer","Notified by Bozankaya"))</f>
        <v>Notified by Customer</v>
      </c>
      <c r="K1065" s="103" t="e">
        <f>VLOOKUP([4]SayfaKAY!L181,#REF!,2,FALSE)</f>
        <v>#REF!</v>
      </c>
      <c r="L1065" s="165" t="str">
        <f>[4]SayfaKAY!X181</f>
        <v>MEDCOM SP. Z O.O.</v>
      </c>
      <c r="M1065" s="107" t="str">
        <f t="shared" si="702"/>
        <v>KAY5+6-BOZ-KAY5+6-FF-180</v>
      </c>
      <c r="N1065" s="105" t="str">
        <f>[4]SayfaKAY!M181</f>
        <v>CB İVME KOLU ARIZASI VERDİ RESETLENDİ DÜZELDİ</v>
      </c>
      <c r="O1065" s="166" t="str">
        <f>[4]SayfaKAY!P181</f>
        <v>A-Sürüşü engeller</v>
      </c>
      <c r="P1065" s="166" t="str">
        <f>[4]SayfaKAY!Q181</f>
        <v>A(Hareket etmeyi engelleyen arıza)</v>
      </c>
      <c r="Q1065" s="166" t="str">
        <f>[4]SayfaKAY!R181</f>
        <v>N.A(Yaralanma yok)</v>
      </c>
      <c r="R1065" s="132" t="str" cm="1">
        <f t="array" ref="R1065">IF([4]SayfaKAY!U181="","",_xlfn.IFS([4]SayfaKAY!U181="Bozankaya","Bozankaya",[4]SayfaKAY!U181="Müşteri","Customer",[4]SayfaKAY!U181="Tedarikçi","Equipment Supplier"))</f>
        <v>Bozankaya</v>
      </c>
      <c r="S1065" s="204" t="str">
        <f>[4]SayfaKAY!N181</f>
        <v>KONTROL EDİLDİ RA-K07 RÖLESİNDE RA1393.01 VE RA1441.01 KABLOLARI GEVŞEMİŞ SIKILDI PARK SAHASINDA TEST YAPILDI SORUN GÖRÜLMEDİ</v>
      </c>
      <c r="T1065" s="133" t="str">
        <f>[4]SayfaKAY!AD181</f>
        <v>*Ekipman tamir edilecek</v>
      </c>
      <c r="U1065" s="132" t="str">
        <f>[4]SayfaKAY!W181</f>
        <v/>
      </c>
      <c r="V1065" s="108">
        <f>[4]SayfaKAY!AZ181</f>
        <v>1</v>
      </c>
      <c r="W1065" s="136">
        <f t="shared" si="703"/>
        <v>45429</v>
      </c>
      <c r="X1065" s="137" t="str">
        <f t="shared" si="704"/>
        <v>10:00</v>
      </c>
      <c r="Y1065" s="235">
        <f>[4]SayfaKAY!AE181</f>
        <v>45429.416666666701</v>
      </c>
      <c r="Z1065" s="109">
        <f t="shared" si="705"/>
        <v>45429</v>
      </c>
      <c r="AA1065" s="110" t="str">
        <f t="shared" si="706"/>
        <v>14:20</v>
      </c>
      <c r="AB1065" s="182">
        <f>[4]SayfaKAY!BA181</f>
        <v>45429.597222222197</v>
      </c>
      <c r="AC1065" s="257">
        <f t="shared" si="707"/>
        <v>1046.0000000149012</v>
      </c>
      <c r="AD1065" s="111">
        <f t="shared" si="708"/>
        <v>45429</v>
      </c>
      <c r="AE1065" s="111" t="str">
        <f t="shared" si="709"/>
        <v>14:20</v>
      </c>
      <c r="AF1065" s="235">
        <f>[4]SayfaKAY!BA181</f>
        <v>45429.597222222197</v>
      </c>
      <c r="AG1065" s="179" t="str">
        <f>[4]SayfaKAY!S181</f>
        <v>(I) İlk Defa Karşılaşılan Arıza</v>
      </c>
      <c r="AH1065" s="178" t="str">
        <f t="shared" si="710"/>
        <v>Bu Arıza Aracın Servise Verilmesine Engel</v>
      </c>
      <c r="AI1065" s="163" t="str">
        <f>[4]SayfaKAY!AV181</f>
        <v/>
      </c>
      <c r="AJ1065" s="164" t="str">
        <f t="shared" si="711"/>
        <v/>
      </c>
      <c r="AK1065" s="164" t="str">
        <f t="shared" si="712"/>
        <v/>
      </c>
      <c r="AL1065" s="112" t="str">
        <f>[4]SayfaKAY!AX181</f>
        <v/>
      </c>
      <c r="AM1065" s="257" cm="1">
        <f t="array" ref="AM1065">IFERROR(IF(AND(P1065&lt;&gt;"D(Arıza Değil)",AH1065="Bu Arıza Aracın Servise Verilmesine Engel Değil"),
IF(Z1065-F1065&gt;0,(AB1065-Y1065)*24*60,
IF(OR(AND(G1065&gt;$AS$1,G1065&lt;$AT$1),AND(G1065&gt;$AU$1,G1065&lt;$AV$1)),
(AF1065-H1065)*24*60,     BH:BH0)),        AN1065),0)</f>
        <v>1046.0000000149012</v>
      </c>
      <c r="AN1065" s="257">
        <f t="shared" si="713"/>
        <v>1046.0000000149012</v>
      </c>
      <c r="AO1065" s="174" t="str">
        <f>[4]SayfaKAY!AG181</f>
        <v>MEDCOM</v>
      </c>
      <c r="AP1065" s="174" t="str">
        <f>[4]SayfaKAY!AI181</f>
        <v>E300-7001</v>
      </c>
      <c r="AQ1065" s="174" t="str">
        <f>[4]SayfaKAY!AQ181</f>
        <v/>
      </c>
      <c r="AR1065" s="174" t="str">
        <f>[4]SayfaKAY!AH181</f>
        <v>MASTER CONTRROLER S334 C36B</v>
      </c>
      <c r="AS1065" s="174">
        <f>[4]SayfaKAY!AJ181</f>
        <v>1</v>
      </c>
      <c r="AT1065" s="175" t="str">
        <f>[4]SayfaKAY!AM181</f>
        <v/>
      </c>
      <c r="AU1065" s="176" t="str">
        <f>[4]SayfaKAY!AL181</f>
        <v/>
      </c>
      <c r="AV1065" s="176" t="str">
        <f>[4]SayfaKAY!AP181</f>
        <v/>
      </c>
      <c r="AW1065" s="177" t="str">
        <f>[4]SayfaKAY!AT181</f>
        <v/>
      </c>
      <c r="AX1065" s="194">
        <f t="shared" si="714"/>
        <v>11506.000000163913</v>
      </c>
      <c r="AY1065" s="168"/>
      <c r="AZ1065" s="167"/>
      <c r="BA1065" s="170"/>
      <c r="BB1065" s="171" t="str">
        <f>IF($AQ$1="X", IF(AND(G1065&gt;=$AS$1,G1065&lt;=$AT$1),IF(P1065&lt;&gt;"D(Arıza Değil)",AC1065,0), IF(AND(G1065&gt;=$AU$1,G1065&lt;=$AV$1),IF(P1065&lt;&gt;"D(Arıza Değil)",AC1065,0), "")), "")</f>
        <v/>
      </c>
      <c r="BC1065" s="114"/>
      <c r="BD1065" s="114"/>
      <c r="BE1065" s="114"/>
      <c r="BF1065" s="114"/>
      <c r="BG1065" s="114"/>
      <c r="BH1065" s="114" t="str">
        <f>IFERROR(FRACAS!AN184, "Hata Var")</f>
        <v/>
      </c>
      <c r="BI1065" s="114"/>
      <c r="BJ1065" s="114"/>
      <c r="BK1065" s="105" t="str">
        <f>[4]SayfaKAY!AW181</f>
        <v/>
      </c>
      <c r="BL1065" s="105" t="str">
        <f>[4]SayfaKAY!V181</f>
        <v>Üretim</v>
      </c>
      <c r="BM1065" s="114"/>
      <c r="BN1065" s="171" t="str">
        <f t="shared" si="715"/>
        <v>x yok</v>
      </c>
      <c r="BO1065" s="171" t="b">
        <f t="shared" si="716"/>
        <v>0</v>
      </c>
      <c r="BP1065" s="171" t="str">
        <f t="shared" si="717"/>
        <v>Bir günden fazla süren arıza</v>
      </c>
      <c r="BQ1065" s="226">
        <f t="shared" si="718"/>
        <v>786.00000009988435</v>
      </c>
      <c r="BR1065" s="226">
        <f t="shared" si="719"/>
        <v>259.99999991501682</v>
      </c>
      <c r="BS1065" s="226">
        <f t="shared" si="720"/>
        <v>1046.0000000149012</v>
      </c>
      <c r="BT1065" s="114"/>
      <c r="BU1065" s="242"/>
      <c r="BV1065" s="233">
        <f t="shared" si="721"/>
        <v>11</v>
      </c>
      <c r="BW1065" s="226" t="str">
        <f t="shared" si="722"/>
        <v>Evet, çakışma var</v>
      </c>
      <c r="BX1065" s="229"/>
      <c r="BY1065" s="247">
        <f t="shared" si="723"/>
        <v>0.54583333340269746</v>
      </c>
      <c r="BZ1065" s="247">
        <f t="shared" si="724"/>
        <v>0.18055555549653945</v>
      </c>
      <c r="CA1065" s="247">
        <f t="shared" si="725"/>
        <v>0.72638888889923692</v>
      </c>
      <c r="CB1065" s="213"/>
      <c r="CC1065" s="211"/>
      <c r="CD1065" s="196"/>
      <c r="CE1065" s="213">
        <v>180</v>
      </c>
      <c r="CF1065" s="182">
        <f t="shared" si="726"/>
        <v>45428.870833333298</v>
      </c>
      <c r="CG1065" s="182">
        <f t="shared" si="727"/>
        <v>45429.597222222197</v>
      </c>
      <c r="CH1065" s="196"/>
      <c r="CI1065" s="196"/>
      <c r="CJ1065" s="196"/>
      <c r="CK1065" s="196">
        <f t="shared" si="728"/>
        <v>0.18055555549653945</v>
      </c>
      <c r="CL1065" s="196">
        <f t="shared" si="729"/>
        <v>0.54583333340269746</v>
      </c>
      <c r="CM1065" s="196">
        <f t="shared" si="730"/>
        <v>0.72638888889923692</v>
      </c>
      <c r="CN1065" s="114"/>
      <c r="CO1065" s="115">
        <f t="shared" si="731"/>
        <v>1046.0000000149012</v>
      </c>
      <c r="CP1065" s="116">
        <f t="shared" si="732"/>
        <v>10.833333329792367</v>
      </c>
      <c r="CQ1065" s="117">
        <f t="shared" si="733"/>
        <v>0.87083333329792367</v>
      </c>
      <c r="CR1065" s="117">
        <f t="shared" si="734"/>
        <v>45429.416666666701</v>
      </c>
      <c r="CS1065" s="117">
        <f t="shared" si="735"/>
        <v>45429.597222222197</v>
      </c>
      <c r="CT1065" s="118">
        <f t="shared" si="736"/>
        <v>65417106.000000097</v>
      </c>
      <c r="CU1065" s="118">
        <f t="shared" si="737"/>
        <v>259.99999991501682</v>
      </c>
      <c r="CV1065" s="118">
        <f t="shared" si="738"/>
        <v>65417366.000000015</v>
      </c>
      <c r="CW1065" s="119">
        <f t="shared" si="739"/>
        <v>0.99999602552019717</v>
      </c>
    </row>
    <row r="1066" spans="1:101" ht="118.5" customHeight="1" x14ac:dyDescent="0.3">
      <c r="A1066" s="160" t="str">
        <f>[4]SayfaKAY!C179</f>
        <v>KAY5+6</v>
      </c>
      <c r="B1066" s="104" t="str">
        <f>[4]SayfaKAY!D179</f>
        <v>3881(10)</v>
      </c>
      <c r="C1066" s="105" t="str">
        <f>[4]SayfaKAY!E179</f>
        <v>MA</v>
      </c>
      <c r="D1066" s="105">
        <f>[4]SayfaKAY!F179</f>
        <v>9050</v>
      </c>
      <c r="E1066" s="106" t="str">
        <f>[4]SayfaKAY!G179</f>
        <v>BOZ-KAY5+6-FF-178</v>
      </c>
      <c r="F1066" s="134">
        <f t="shared" si="700"/>
        <v>45427</v>
      </c>
      <c r="G1066" s="135">
        <f t="shared" si="701"/>
        <v>0.30625000000145519</v>
      </c>
      <c r="H1066" s="235">
        <f>[4]SayfaKAY!H179</f>
        <v>45427.306250000001</v>
      </c>
      <c r="I1066" s="104" t="str">
        <f>[4]SayfaKAY!I179</f>
        <v>Hat/Line</v>
      </c>
      <c r="J1066" s="103" t="str">
        <f>IF([4]SayfaKAY!J179="","",IF([4]SayfaKAY!J179="Müşteri","Notified by Customer","Notified by Bozankaya"))</f>
        <v>Notified by Customer</v>
      </c>
      <c r="K1066" s="103" t="e">
        <f>VLOOKUP([4]SayfaKAY!L179,#REF!,2,FALSE)</f>
        <v>#REF!</v>
      </c>
      <c r="L1066" s="165" t="str">
        <f>[4]SayfaKAY!X179</f>
        <v>ATAK ULAŞIM SAN.TİC.LTD.ŞTİ.</v>
      </c>
      <c r="M1066" s="107" t="str">
        <f t="shared" si="702"/>
        <v>KAY5+6-BOZ-KAY5+6-FF-178</v>
      </c>
      <c r="N1066" s="105" t="str">
        <f>[4]SayfaKAY!M179</f>
        <v>1 VE 2 NOLU KAPI ÜSTÜ EKRANLAR ÇALIŞMIYOR</v>
      </c>
      <c r="O1066" s="166" t="str">
        <f>[4]SayfaKAY!P179</f>
        <v>C-Uyarı, sürüş devamlılığı</v>
      </c>
      <c r="P1066" s="166" t="str">
        <f>[4]SayfaKAY!Q179</f>
        <v>B(Servisten çekmeye etki eden arıza)</v>
      </c>
      <c r="Q1066" s="166" t="str">
        <f>[4]SayfaKAY!R179</f>
        <v>N.A(Yaralanma yok)</v>
      </c>
      <c r="R1066" s="132" t="str" cm="1">
        <f t="array" ref="R1066">IF([4]SayfaKAY!U179="","",_xlfn.IFS([4]SayfaKAY!U179="Bozankaya","Bozankaya",[4]SayfaKAY!U179="Müşteri","Customer",[4]SayfaKAY!U179="Tedarikçi","Equipment Supplier"))</f>
        <v>Equipment Supplier</v>
      </c>
      <c r="S1066" s="204" t="str">
        <f>[4]SayfaKAY!N179</f>
        <v>EKRANLAR SİGORTADAN RESETLENDİ DÜZELDİ</v>
      </c>
      <c r="T1066" s="133" t="str">
        <f>[4]SayfaKAY!AD179</f>
        <v>*Arıza çözülecek</v>
      </c>
      <c r="U1066" s="132" t="str">
        <f>[4]SayfaKAY!W179</f>
        <v>Evet</v>
      </c>
      <c r="V1066" s="108">
        <f>[4]SayfaKAY!AZ179</f>
        <v>2</v>
      </c>
      <c r="W1066" s="136">
        <f t="shared" si="703"/>
        <v>45427</v>
      </c>
      <c r="X1066" s="137" t="str">
        <f t="shared" si="704"/>
        <v>08:00</v>
      </c>
      <c r="Y1066" s="235">
        <f>[4]SayfaKAY!AE179</f>
        <v>45427.333333333299</v>
      </c>
      <c r="Z1066" s="109">
        <f t="shared" si="705"/>
        <v>45427</v>
      </c>
      <c r="AA1066" s="110" t="str">
        <f t="shared" si="706"/>
        <v>15:00</v>
      </c>
      <c r="AB1066" s="182">
        <f>[4]SayfaKAY!BA179</f>
        <v>45427.625</v>
      </c>
      <c r="AC1066" s="257">
        <f t="shared" si="707"/>
        <v>458.99999999790452</v>
      </c>
      <c r="AD1066" s="111">
        <f t="shared" si="708"/>
        <v>45427</v>
      </c>
      <c r="AE1066" s="111" t="str">
        <f t="shared" si="709"/>
        <v>15:00</v>
      </c>
      <c r="AF1066" s="235">
        <f>[4]SayfaKAY!BA179</f>
        <v>45427.625</v>
      </c>
      <c r="AG1066" s="179" t="str">
        <f>[4]SayfaKAY!S179</f>
        <v>(II) Aynı Araçta Tekrarlayan Arıza</v>
      </c>
      <c r="AH1066" s="178" t="str">
        <f t="shared" si="710"/>
        <v>Bu Arıza Aracın Servise Verilmesine Engel</v>
      </c>
      <c r="AI1066" s="163" t="str">
        <f>[4]SayfaKAY!AV179</f>
        <v/>
      </c>
      <c r="AJ1066" s="164" t="str">
        <f t="shared" si="711"/>
        <v/>
      </c>
      <c r="AK1066" s="164" t="str">
        <f t="shared" si="712"/>
        <v/>
      </c>
      <c r="AL1066" s="112" t="str">
        <f>[4]SayfaKAY!AX179</f>
        <v/>
      </c>
      <c r="AM1066" s="257" cm="1">
        <f t="array" ref="AM1066">IFERROR(IF(AND(P1066&lt;&gt;"D(Arıza Değil)",AH1066="Bu Arıza Aracın Servise Verilmesine Engel Değil"),
IF(Z1066-F1066&gt;0,(AB1066-Y1066)*24*60,
IF(OR(AND(G1066&gt;$AS$1,G1066&lt;$AT$1),AND(G1066&gt;$AU$1,G1066&lt;$AV$1)),
(AF1066-H1066)*24*60,     BH:BH0)),        AN1066),0)</f>
        <v>458.99999999790452</v>
      </c>
      <c r="AN1066" s="257">
        <f t="shared" si="713"/>
        <v>458.99999999790452</v>
      </c>
      <c r="AO1066" s="174" t="str">
        <f>[4]SayfaKAY!AG179</f>
        <v>Atak</v>
      </c>
      <c r="AP1066" s="174" t="str">
        <f>[4]SayfaKAY!AI179</f>
        <v>E410-7003</v>
      </c>
      <c r="AQ1066" s="174" t="str">
        <f>[4]SayfaKAY!AQ179</f>
        <v/>
      </c>
      <c r="AR1066" s="174" t="str">
        <f>[4]SayfaKAY!AH179</f>
        <v>STRETCH LCD EKRAN</v>
      </c>
      <c r="AS1066" s="174" t="str">
        <f>[4]SayfaKAY!AJ179</f>
        <v/>
      </c>
      <c r="AT1066" s="175" t="str">
        <f>[4]SayfaKAY!AM179</f>
        <v/>
      </c>
      <c r="AU1066" s="176" t="str">
        <f>[4]SayfaKAY!AL179</f>
        <v/>
      </c>
      <c r="AV1066" s="176" t="str">
        <f>[4]SayfaKAY!AP179</f>
        <v/>
      </c>
      <c r="AW1066" s="177" t="str">
        <f>[4]SayfaKAY!AT179</f>
        <v/>
      </c>
      <c r="AX1066" s="194">
        <f t="shared" si="714"/>
        <v>10097.9999999539</v>
      </c>
      <c r="AY1066" s="168"/>
      <c r="AZ1066" s="167"/>
      <c r="BA1066" s="113"/>
      <c r="BB1066" s="171" t="str">
        <f>IF($AQ$1="X", IF(AND(G1066&gt;=$AS$1,G1066&lt;=$AT$1),IF(P1066&lt;&gt;"D(Arıza Değil)",AC1066,0), IF(AND(G1066&gt;=$AU$1,G1066&lt;=$AV$1),IF(P1066&lt;&gt;"D(Arıza Değil)",AC1066,0), "")), "")</f>
        <v/>
      </c>
      <c r="BC1066" s="114"/>
      <c r="BD1066" s="114"/>
      <c r="BE1066" s="114"/>
      <c r="BF1066" s="114"/>
      <c r="BG1066" s="114"/>
      <c r="BH1066" s="114" t="str">
        <f>IFERROR(FRACAS!AN182, "Hata Var")</f>
        <v/>
      </c>
      <c r="BI1066" s="114"/>
      <c r="BJ1066" s="114"/>
      <c r="BK1066" s="105" t="str">
        <f>[4]SayfaKAY!AW179</f>
        <v/>
      </c>
      <c r="BL1066" s="105" t="str">
        <f>[4]SayfaKAY!V179</f>
        <v>ATAK ULAŞIM SAN.TİC.LTD.ŞTİ.</v>
      </c>
      <c r="BM1066" s="114"/>
      <c r="BN1066" s="171" t="str">
        <f t="shared" si="715"/>
        <v>x yok</v>
      </c>
      <c r="BO1066" s="171" t="str">
        <f t="shared" si="716"/>
        <v>aynı gün giderilen arıza</v>
      </c>
      <c r="BP1066" s="171" t="str">
        <f t="shared" si="717"/>
        <v>aynı gün giderilen arıza</v>
      </c>
      <c r="BQ1066" s="226">
        <f t="shared" si="718"/>
        <v>38.999999949010089</v>
      </c>
      <c r="BR1066" s="226">
        <f t="shared" si="719"/>
        <v>420.00000004889444</v>
      </c>
      <c r="BS1066" s="226">
        <f t="shared" si="720"/>
        <v>458.99999999790452</v>
      </c>
      <c r="BT1066" s="114"/>
      <c r="BU1066" s="242"/>
      <c r="BV1066" s="233">
        <f t="shared" si="721"/>
        <v>9</v>
      </c>
      <c r="BW1066" s="226" t="str">
        <f t="shared" si="722"/>
        <v>Evet, çakışma var</v>
      </c>
      <c r="BX1066" s="229"/>
      <c r="BY1066" s="247">
        <f t="shared" si="723"/>
        <v>2.7083333297923673E-2</v>
      </c>
      <c r="BZ1066" s="247">
        <f t="shared" si="724"/>
        <v>0.29166666670062114</v>
      </c>
      <c r="CA1066" s="247">
        <f t="shared" si="725"/>
        <v>0.31874999999854481</v>
      </c>
      <c r="CB1066" s="213"/>
      <c r="CC1066" s="211"/>
      <c r="CD1066" s="196"/>
      <c r="CE1066" s="213">
        <v>178</v>
      </c>
      <c r="CF1066" s="182">
        <f t="shared" si="726"/>
        <v>45427.306250000001</v>
      </c>
      <c r="CG1066" s="182">
        <f t="shared" si="727"/>
        <v>45427.625</v>
      </c>
      <c r="CH1066" s="196"/>
      <c r="CI1066" s="196"/>
      <c r="CJ1066" s="196"/>
      <c r="CK1066" s="196">
        <f t="shared" si="728"/>
        <v>0.29166666670062114</v>
      </c>
      <c r="CL1066" s="196">
        <f t="shared" si="729"/>
        <v>2.7083333297923673E-2</v>
      </c>
      <c r="CM1066" s="196">
        <f t="shared" si="730"/>
        <v>0.31874999999854481</v>
      </c>
      <c r="CN1066" s="114"/>
      <c r="CO1066" s="115">
        <f t="shared" si="731"/>
        <v>458.99999999790452</v>
      </c>
      <c r="CP1066" s="116">
        <f t="shared" si="732"/>
        <v>17.500000002037268</v>
      </c>
      <c r="CQ1066" s="117">
        <f t="shared" si="733"/>
        <v>0.30625000000145519</v>
      </c>
      <c r="CR1066" s="117">
        <f t="shared" si="734"/>
        <v>45427.333333333299</v>
      </c>
      <c r="CS1066" s="117">
        <f t="shared" si="735"/>
        <v>45427.625</v>
      </c>
      <c r="CT1066" s="118">
        <f t="shared" si="736"/>
        <v>65414918.999999948</v>
      </c>
      <c r="CU1066" s="118">
        <f t="shared" si="737"/>
        <v>420.00000004889444</v>
      </c>
      <c r="CV1066" s="118">
        <f t="shared" si="738"/>
        <v>65415339</v>
      </c>
      <c r="CW1066" s="119">
        <f t="shared" si="739"/>
        <v>0.99999357948752587</v>
      </c>
    </row>
    <row r="1067" spans="1:101" ht="118.5" customHeight="1" x14ac:dyDescent="0.3">
      <c r="A1067" s="104" t="str">
        <f>[4]SayfaKAY!C177</f>
        <v>KAY5+6</v>
      </c>
      <c r="B1067" s="104" t="str">
        <f>[4]SayfaKAY!D177</f>
        <v>3881(10)</v>
      </c>
      <c r="C1067" s="105" t="str">
        <f>[4]SayfaKAY!E177</f>
        <v>MA</v>
      </c>
      <c r="D1067" s="105">
        <f>[4]SayfaKAY!F177</f>
        <v>14200</v>
      </c>
      <c r="E1067" s="106" t="str">
        <f>[4]SayfaKAY!G177</f>
        <v>BOZ-KAY5+6-FF-176</v>
      </c>
      <c r="F1067" s="134">
        <f t="shared" si="700"/>
        <v>45426</v>
      </c>
      <c r="G1067" s="135">
        <f t="shared" si="701"/>
        <v>0.34291666669741971</v>
      </c>
      <c r="H1067" s="235">
        <f>[4]SayfaKAY!H177</f>
        <v>45426.342916666697</v>
      </c>
      <c r="I1067" s="104" t="str">
        <f>[4]SayfaKAY!I177</f>
        <v>Hat/Line</v>
      </c>
      <c r="J1067" s="103" t="str">
        <f>IF([4]SayfaKAY!J177="","",IF([4]SayfaKAY!J177="Müşteri","Notified by Customer","Notified by Bozankaya"))</f>
        <v>Notified by Customer</v>
      </c>
      <c r="K1067" s="103" t="e">
        <f>VLOOKUP([4]SayfaKAY!L177,#REF!,2,FALSE)</f>
        <v>#REF!</v>
      </c>
      <c r="L1067" s="165" t="str">
        <f>[4]SayfaKAY!X177</f>
        <v>SİKA YAPI KİMYASALLARI A.Ş</v>
      </c>
      <c r="M1067" s="107" t="str">
        <f t="shared" si="702"/>
        <v>KAY5+6-BOZ-KAY5+6-FF-176</v>
      </c>
      <c r="N1067" s="105" t="str">
        <f>[4]SayfaKAY!M177</f>
        <v>Yeni tramvaydan kabinden su geliyor olası elektrik arıza problemlerine yol açabilir bilginize video ektedir.10/05/2024 10:19 ilgili video bağlı dökümanlar kısmına eklenmiştir.arıza müdahalesini sağlayalım,araca ikinci kez su kaçak kontrolünü gerçekleştirelim.</v>
      </c>
      <c r="O1067" s="166" t="str">
        <f>[4]SayfaKAY!P177</f>
        <v>C-Uyarı, sürüş devamlılığı</v>
      </c>
      <c r="P1067" s="166" t="str">
        <f>[4]SayfaKAY!Q177</f>
        <v>B(Servisten çekmeye etki eden arıza)</v>
      </c>
      <c r="Q1067" s="166" t="str">
        <f>[4]SayfaKAY!R177</f>
        <v>N.A(Yaralanma yok)</v>
      </c>
      <c r="R1067" s="132" t="str" cm="1">
        <f t="array" ref="R1067">IF([4]SayfaKAY!U177="","",_xlfn.IFS([4]SayfaKAY!U177="Bozankaya","Bozankaya",[4]SayfaKAY!U177="Müşteri","Customer",[4]SayfaKAY!U177="Tedarikçi","Equipment Supplier"))</f>
        <v>Bozankaya</v>
      </c>
      <c r="S1067" s="204" t="str">
        <f>[4]SayfaKAY!N177</f>
        <v>Araca açılan arıza tarihi sonrası müdahale edilmişti. Bölüm bölüm araca su basıldı aktif kaçak noktaları tespit edilip sika uygulandı.SSH ekibi ve ulaşım personeli ile araca müdahale edildi.</v>
      </c>
      <c r="T1067" s="133" t="str">
        <f>[4]SayfaKAY!AD177</f>
        <v>*Ekipman tamir edilecek</v>
      </c>
      <c r="U1067" s="132" t="str">
        <f>[4]SayfaKAY!W177</f>
        <v/>
      </c>
      <c r="V1067" s="108">
        <f>[4]SayfaKAY!AZ177</f>
        <v>1</v>
      </c>
      <c r="W1067" s="136">
        <f t="shared" si="703"/>
        <v>45426</v>
      </c>
      <c r="X1067" s="137" t="str">
        <f t="shared" si="704"/>
        <v>10:00</v>
      </c>
      <c r="Y1067" s="235">
        <f>[4]SayfaKAY!AE177</f>
        <v>45426.417233796303</v>
      </c>
      <c r="Z1067" s="109">
        <f t="shared" si="705"/>
        <v>45426</v>
      </c>
      <c r="AA1067" s="110" t="str">
        <f t="shared" si="706"/>
        <v>11:00</v>
      </c>
      <c r="AB1067" s="182">
        <f>[4]SayfaKAY!BA177</f>
        <v>45426.458333333299</v>
      </c>
      <c r="AC1067" s="257">
        <f t="shared" si="707"/>
        <v>166.19999990682118</v>
      </c>
      <c r="AD1067" s="111">
        <f t="shared" si="708"/>
        <v>45426</v>
      </c>
      <c r="AE1067" s="111" t="str">
        <f t="shared" si="709"/>
        <v>11:00</v>
      </c>
      <c r="AF1067" s="235">
        <f>[4]SayfaKAY!BA177</f>
        <v>45426.458333333299</v>
      </c>
      <c r="AG1067" s="179" t="str">
        <f>[4]SayfaKAY!S177</f>
        <v>(I) İlk Defa Karşılaşılan Arıza</v>
      </c>
      <c r="AH1067" s="178" t="str">
        <f t="shared" si="710"/>
        <v>Bu Arıza Aracın Servise Verilmesine Engel</v>
      </c>
      <c r="AI1067" s="163" t="str">
        <f>[4]SayfaKAY!AV177</f>
        <v/>
      </c>
      <c r="AJ1067" s="164" t="str">
        <f t="shared" si="711"/>
        <v/>
      </c>
      <c r="AK1067" s="164" t="str">
        <f t="shared" si="712"/>
        <v/>
      </c>
      <c r="AL1067" s="112" t="str">
        <f>[4]SayfaKAY!AX177</f>
        <v/>
      </c>
      <c r="AM1067" s="257" cm="1">
        <f t="array" ref="AM1067">IFERROR(IF(AND(P1067&lt;&gt;"D(Arıza Değil)",AH1067="Bu Arıza Aracın Servise Verilmesine Engel Değil"),
IF(Z1067-F1067&gt;0,(AB1067-Y1067)*24*60,
IF(OR(AND(G1067&gt;$AS$1,G1067&lt;$AT$1),AND(G1067&gt;$AU$1,G1067&lt;$AV$1)),
(AF1067-H1067)*24*60,     BH:BH0)),        AN1067),0)</f>
        <v>166.19999990682118</v>
      </c>
      <c r="AN1067" s="257">
        <f t="shared" si="713"/>
        <v>166.19999990682118</v>
      </c>
      <c r="AO1067" s="174" t="str">
        <f>[4]SayfaKAY!AG177</f>
        <v>Bozankaya</v>
      </c>
      <c r="AP1067" s="174" t="str">
        <f>[4]SayfaKAY!AI177</f>
        <v>T-SLR100011</v>
      </c>
      <c r="AQ1067" s="174" t="str">
        <f>[4]SayfaKAY!AQ177</f>
        <v/>
      </c>
      <c r="AR1067" s="174" t="str">
        <f>[4]SayfaKAY!AH177</f>
        <v>Sikaflex-521 UV</v>
      </c>
      <c r="AS1067" s="174">
        <f>[4]SayfaKAY!AJ177</f>
        <v>1</v>
      </c>
      <c r="AT1067" s="175" t="str">
        <f>[4]SayfaKAY!AM177</f>
        <v/>
      </c>
      <c r="AU1067" s="176" t="str">
        <f>[4]SayfaKAY!AL177</f>
        <v/>
      </c>
      <c r="AV1067" s="176" t="str">
        <f>[4]SayfaKAY!AP177</f>
        <v/>
      </c>
      <c r="AW1067" s="177" t="str">
        <f>[4]SayfaKAY!AT177</f>
        <v/>
      </c>
      <c r="AX1067" s="194">
        <f t="shared" si="714"/>
        <v>1828.1999989750329</v>
      </c>
      <c r="AY1067" s="168"/>
      <c r="AZ1067" s="167"/>
      <c r="BA1067" s="170"/>
      <c r="BB1067" s="171" t="str">
        <f>IF($AQ$1="X", IF(AND(G1067&gt;=$AS$1,G1067&lt;=$AT$1),IF(P1067&lt;&gt;"D(Arıza Değil)",AC1067,0), IF(AND(G1067&gt;=$AU$1,G1067&lt;=$AV$1),IF(P1067&lt;&gt;"D(Arıza Değil)",AC1067,0), "")), "")</f>
        <v/>
      </c>
      <c r="BC1067" s="114"/>
      <c r="BD1067" s="114"/>
      <c r="BE1067" s="114"/>
      <c r="BF1067" s="114"/>
      <c r="BG1067" s="114"/>
      <c r="BH1067" s="114" t="str">
        <f>IFERROR(FRACAS!AN180, "Hata Var")</f>
        <v/>
      </c>
      <c r="BI1067" s="114"/>
      <c r="BJ1067" s="114"/>
      <c r="BK1067" s="105" t="str">
        <f>[4]SayfaKAY!AW177</f>
        <v/>
      </c>
      <c r="BL1067" s="105" t="str">
        <f>[4]SayfaKAY!V177</f>
        <v>Üretim</v>
      </c>
      <c r="BM1067" s="114"/>
      <c r="BN1067" s="171" t="str">
        <f t="shared" si="715"/>
        <v>x yok</v>
      </c>
      <c r="BO1067" s="171" t="str">
        <f t="shared" si="716"/>
        <v>aynı gün giderilen arıza</v>
      </c>
      <c r="BP1067" s="171" t="str">
        <f t="shared" si="717"/>
        <v>aynı gün giderilen arıza</v>
      </c>
      <c r="BQ1067" s="226">
        <f t="shared" si="718"/>
        <v>107.01666663167998</v>
      </c>
      <c r="BR1067" s="226">
        <f t="shared" si="719"/>
        <v>59.183333275141194</v>
      </c>
      <c r="BS1067" s="226">
        <f t="shared" si="720"/>
        <v>166.19999990682118</v>
      </c>
      <c r="BT1067" s="114"/>
      <c r="BU1067" s="242"/>
      <c r="BV1067" s="233">
        <f t="shared" si="721"/>
        <v>9</v>
      </c>
      <c r="BW1067" s="226" t="str">
        <f t="shared" si="722"/>
        <v>Evet, çakışma var</v>
      </c>
      <c r="BX1067" s="229"/>
      <c r="BY1067" s="247">
        <f t="shared" si="723"/>
        <v>7.4317129605333321E-2</v>
      </c>
      <c r="BZ1067" s="247">
        <f t="shared" si="724"/>
        <v>4.1099536996625829E-2</v>
      </c>
      <c r="CA1067" s="247">
        <f t="shared" si="725"/>
        <v>0.11541666660195915</v>
      </c>
      <c r="CB1067" s="213"/>
      <c r="CC1067" s="211"/>
      <c r="CD1067" s="196"/>
      <c r="CE1067" s="213">
        <v>176</v>
      </c>
      <c r="CF1067" s="182">
        <f t="shared" si="726"/>
        <v>45426.342916666697</v>
      </c>
      <c r="CG1067" s="182">
        <f t="shared" si="727"/>
        <v>45426.458333333299</v>
      </c>
      <c r="CH1067" s="196"/>
      <c r="CI1067" s="196"/>
      <c r="CJ1067" s="196"/>
      <c r="CK1067" s="196">
        <f t="shared" si="728"/>
        <v>4.1099536996625829E-2</v>
      </c>
      <c r="CL1067" s="196">
        <f t="shared" si="729"/>
        <v>7.4317129605333321E-2</v>
      </c>
      <c r="CM1067" s="196">
        <f t="shared" si="730"/>
        <v>0.11541666660195915</v>
      </c>
      <c r="CN1067" s="114"/>
      <c r="CO1067" s="115">
        <f t="shared" si="731"/>
        <v>166.19999990682118</v>
      </c>
      <c r="CP1067" s="116">
        <f t="shared" si="732"/>
        <v>2.4659722197975498</v>
      </c>
      <c r="CQ1067" s="117">
        <f t="shared" si="733"/>
        <v>0.34291666669741971</v>
      </c>
      <c r="CR1067" s="117">
        <f t="shared" si="734"/>
        <v>45426.417233796303</v>
      </c>
      <c r="CS1067" s="117">
        <f t="shared" si="735"/>
        <v>45426.458333333299</v>
      </c>
      <c r="CT1067" s="118">
        <f t="shared" si="736"/>
        <v>65413547.016666628</v>
      </c>
      <c r="CU1067" s="118">
        <f t="shared" si="737"/>
        <v>59.183333275141194</v>
      </c>
      <c r="CV1067" s="118">
        <f t="shared" si="738"/>
        <v>65413606.199999906</v>
      </c>
      <c r="CW1067" s="119">
        <f t="shared" si="739"/>
        <v>0.99999909524429675</v>
      </c>
    </row>
    <row r="1068" spans="1:101" ht="118.5" customHeight="1" x14ac:dyDescent="0.3">
      <c r="A1068" s="160" t="str">
        <f>[4]SayfaKAY!C178</f>
        <v>KAY5+6</v>
      </c>
      <c r="B1068" s="104" t="str">
        <f>[4]SayfaKAY!D178</f>
        <v>3881(10)</v>
      </c>
      <c r="C1068" s="105" t="str">
        <f>[4]SayfaKAY!E178</f>
        <v>MB</v>
      </c>
      <c r="D1068" s="105">
        <f>[4]SayfaKAY!F178</f>
        <v>9000</v>
      </c>
      <c r="E1068" s="106" t="str">
        <f>[4]SayfaKAY!G178</f>
        <v>BOZ-KAY5+6-FF-177</v>
      </c>
      <c r="F1068" s="193">
        <f t="shared" si="700"/>
        <v>45426</v>
      </c>
      <c r="G1068" s="135">
        <f t="shared" si="701"/>
        <v>0.68888888890069211</v>
      </c>
      <c r="H1068" s="235">
        <f>[4]SayfaKAY!H178</f>
        <v>45426.688888888901</v>
      </c>
      <c r="I1068" s="104" t="str">
        <f>[4]SayfaKAY!I178</f>
        <v>Hat/Line</v>
      </c>
      <c r="J1068" s="103" t="str">
        <f>IF([4]SayfaKAY!J178="","",IF([4]SayfaKAY!J178="Müşteri","Notified by Customer","Notified by Bozankaya"))</f>
        <v>Notified by Customer</v>
      </c>
      <c r="K1068" s="103" t="e">
        <f>VLOOKUP([4]SayfaKAY!L178,#REF!,2,FALSE)</f>
        <v>#REF!</v>
      </c>
      <c r="L1068" s="165" t="str">
        <f>[4]SayfaKAY!X178</f>
        <v>SAZCILAR OTOMOTİV SAN.TİCARET A.Ş</v>
      </c>
      <c r="M1068" s="107" t="str">
        <f t="shared" si="702"/>
        <v>KAY5+6-BOZ-KAY5+6-FF-177</v>
      </c>
      <c r="N1068" s="105" t="str">
        <f>[4]SayfaKAY!M178</f>
        <v>CB KUPLAJ MOTORU SABİTLENMEMİŞ OYNUYOR</v>
      </c>
      <c r="O1068" s="166" t="str">
        <f>[4]SayfaKAY!P178</f>
        <v>C-Uyarı, sürüş devamlılığı</v>
      </c>
      <c r="P1068" s="166" t="str">
        <f>[4]SayfaKAY!Q178</f>
        <v>B(Servisten çekmeye etki eden arıza)</v>
      </c>
      <c r="Q1068" s="166" t="str">
        <f>[4]SayfaKAY!R178</f>
        <v>N.A(Yaralanma yok)</v>
      </c>
      <c r="R1068" s="132" t="str" cm="1">
        <f t="array" ref="R1068">IF([4]SayfaKAY!U178="","",_xlfn.IFS([4]SayfaKAY!U178="Bozankaya","Bozankaya",[4]SayfaKAY!U178="Müşteri","Customer",[4]SayfaKAY!U178="Tedarikçi","Equipment Supplier"))</f>
        <v>Equipment Supplier</v>
      </c>
      <c r="S1068" s="204" t="str">
        <f>[4]SayfaKAY!N178</f>
        <v>KUPLAJ KAPAK KİLİT MEKANİZMASI ARIZALIYDI AYARI YAPILDI SORUN GİDERİLDİ</v>
      </c>
      <c r="T1068" s="133" t="str">
        <f>[4]SayfaKAY!AD178</f>
        <v>*Ekipman tamir edilecek</v>
      </c>
      <c r="U1068" s="132" t="str">
        <f>[4]SayfaKAY!W178</f>
        <v>Evet</v>
      </c>
      <c r="V1068" s="108" t="str">
        <f>[4]SayfaKAY!AZ178</f>
        <v/>
      </c>
      <c r="W1068" s="136">
        <f t="shared" si="703"/>
        <v>45426</v>
      </c>
      <c r="X1068" s="137" t="str">
        <f t="shared" si="704"/>
        <v>17:00</v>
      </c>
      <c r="Y1068" s="235">
        <f>[4]SayfaKAY!AE178</f>
        <v>45426.708333333299</v>
      </c>
      <c r="Z1068" s="192">
        <f t="shared" si="705"/>
        <v>45426</v>
      </c>
      <c r="AA1068" s="110" t="str">
        <f t="shared" si="706"/>
        <v>19:00</v>
      </c>
      <c r="AB1068" s="182">
        <f>[4]SayfaKAY!BA178</f>
        <v>45426.791666666701</v>
      </c>
      <c r="AC1068" s="257">
        <f t="shared" si="707"/>
        <v>148.0000000318978</v>
      </c>
      <c r="AD1068" s="111">
        <f t="shared" si="708"/>
        <v>45426</v>
      </c>
      <c r="AE1068" s="111" t="str">
        <f t="shared" si="709"/>
        <v>19:00</v>
      </c>
      <c r="AF1068" s="235">
        <f>[4]SayfaKAY!BA178</f>
        <v>45426.791666666701</v>
      </c>
      <c r="AG1068" s="179" t="str">
        <f>[4]SayfaKAY!S178</f>
        <v>(I) İlk Defa Karşılaşılan Arıza</v>
      </c>
      <c r="AH1068" s="178" t="str">
        <f t="shared" si="710"/>
        <v>Bu Arıza Aracın Servise Verilmesine Engel</v>
      </c>
      <c r="AI1068" s="163" t="str">
        <f>[4]SayfaKAY!AV178</f>
        <v/>
      </c>
      <c r="AJ1068" s="164" t="str">
        <f t="shared" si="711"/>
        <v/>
      </c>
      <c r="AK1068" s="164" t="str">
        <f t="shared" si="712"/>
        <v/>
      </c>
      <c r="AL1068" s="112" t="str">
        <f>[4]SayfaKAY!AX178</f>
        <v/>
      </c>
      <c r="AM1068" s="257" cm="1">
        <f t="array" ref="AM1068">IFERROR(IF(AND(P1068&lt;&gt;"D(Arıza Değil)",AH1068="Bu Arıza Aracın Servise Verilmesine Engel Değil"),
IF(Z1068-F1068&gt;0,(AB1068-Y1068)*24*60,
IF(OR(AND(G1068&gt;$AS$1,G1068&lt;$AT$1),AND(G1068&gt;$AU$1,G1068&lt;$AV$1)),
(AF1068-H1068)*24*60,     BH:BH0)),        AN1068),0)</f>
        <v>148.0000000318978</v>
      </c>
      <c r="AN1068" s="257">
        <f t="shared" si="713"/>
        <v>148.0000000318978</v>
      </c>
      <c r="AO1068" s="174" t="str">
        <f>[4]SayfaKAY!AG178</f>
        <v>SAZCILAR</v>
      </c>
      <c r="AP1068" s="174" t="str">
        <f>[4]SayfaKAY!AI178</f>
        <v>D130-7250</v>
      </c>
      <c r="AQ1068" s="174" t="str">
        <f>[4]SayfaKAY!AQ178</f>
        <v/>
      </c>
      <c r="AR1068" s="174" t="str">
        <f>[4]SayfaKAY!AH178</f>
        <v>KUPLOR KAPAGI KOMPLESI</v>
      </c>
      <c r="AS1068" s="174" t="str">
        <f>[4]SayfaKAY!AJ178</f>
        <v/>
      </c>
      <c r="AT1068" s="175" t="str">
        <f>[4]SayfaKAY!AM178</f>
        <v/>
      </c>
      <c r="AU1068" s="176" t="str">
        <f>[4]SayfaKAY!AL178</f>
        <v/>
      </c>
      <c r="AV1068" s="176" t="str">
        <f>[4]SayfaKAY!AP178</f>
        <v/>
      </c>
      <c r="AW1068" s="177" t="str">
        <f>[4]SayfaKAY!AT178</f>
        <v/>
      </c>
      <c r="AX1068" s="194" t="str">
        <f t="shared" si="714"/>
        <v/>
      </c>
      <c r="AY1068" s="168"/>
      <c r="AZ1068" s="167"/>
      <c r="BA1068" s="113"/>
      <c r="BB1068" s="171"/>
      <c r="BC1068" s="114"/>
      <c r="BD1068" s="114"/>
      <c r="BE1068" s="114"/>
      <c r="BF1068" s="114"/>
      <c r="BG1068" s="114"/>
      <c r="BH1068" s="114" t="str">
        <f>IFERROR(FRACAS!AN181, "Hata Var")</f>
        <v/>
      </c>
      <c r="BI1068" s="114"/>
      <c r="BJ1068" s="114"/>
      <c r="BK1068" s="105" t="str">
        <f>[4]SayfaKAY!AW178</f>
        <v/>
      </c>
      <c r="BL1068" s="105" t="str">
        <f>[4]SayfaKAY!V178</f>
        <v>SAZCILAR OTOMOTİV SAN.TİCARET A.Ş</v>
      </c>
      <c r="BM1068" s="114"/>
      <c r="BN1068" s="171" t="str">
        <f t="shared" si="715"/>
        <v>x yok</v>
      </c>
      <c r="BO1068" s="171" t="str">
        <f t="shared" si="716"/>
        <v>aynı gün giderilen arıza</v>
      </c>
      <c r="BP1068" s="171" t="str">
        <f t="shared" si="717"/>
        <v>aynı gün giderilen arıza</v>
      </c>
      <c r="BQ1068" s="226">
        <f t="shared" si="718"/>
        <v>27.999999934108928</v>
      </c>
      <c r="BR1068" s="226">
        <f t="shared" si="719"/>
        <v>120.00000009778887</v>
      </c>
      <c r="BS1068" s="226">
        <f t="shared" si="720"/>
        <v>148.0000000318978</v>
      </c>
      <c r="BT1068" s="114"/>
      <c r="BU1068" s="242"/>
      <c r="BV1068" s="233">
        <f t="shared" si="721"/>
        <v>9</v>
      </c>
      <c r="BW1068" s="226" t="str">
        <f t="shared" si="722"/>
        <v>Evet, çakışma var</v>
      </c>
      <c r="BX1068" s="229"/>
      <c r="BY1068" s="247">
        <f t="shared" si="723"/>
        <v>1.9444444398686755E-2</v>
      </c>
      <c r="BZ1068" s="247">
        <f t="shared" si="724"/>
        <v>8.3333333401242271E-2</v>
      </c>
      <c r="CA1068" s="247">
        <f t="shared" si="725"/>
        <v>0.10277777779992903</v>
      </c>
      <c r="CB1068" s="213"/>
      <c r="CC1068" s="211"/>
      <c r="CD1068" s="196"/>
      <c r="CE1068" s="213">
        <v>177</v>
      </c>
      <c r="CF1068" s="182">
        <f t="shared" si="726"/>
        <v>45426.688888888901</v>
      </c>
      <c r="CG1068" s="182">
        <f t="shared" si="727"/>
        <v>45426.791666666701</v>
      </c>
      <c r="CH1068" s="196"/>
      <c r="CI1068" s="196"/>
      <c r="CJ1068" s="196"/>
      <c r="CK1068" s="196">
        <f t="shared" si="728"/>
        <v>8.3333333401242271E-2</v>
      </c>
      <c r="CL1068" s="196">
        <f t="shared" si="729"/>
        <v>1.9444444398686755E-2</v>
      </c>
      <c r="CM1068" s="196">
        <f t="shared" si="730"/>
        <v>0.10277777779992903</v>
      </c>
      <c r="CN1068" s="114"/>
      <c r="CO1068" s="115">
        <f t="shared" si="731"/>
        <v>148.0000000318978</v>
      </c>
      <c r="CP1068" s="116">
        <f t="shared" si="732"/>
        <v>5.0000000040745363</v>
      </c>
      <c r="CQ1068" s="117">
        <f t="shared" si="733"/>
        <v>0.68888888890069211</v>
      </c>
      <c r="CR1068" s="117">
        <f t="shared" si="734"/>
        <v>45426.708333333299</v>
      </c>
      <c r="CS1068" s="117">
        <f t="shared" si="735"/>
        <v>45426.791666666701</v>
      </c>
      <c r="CT1068" s="118">
        <f t="shared" si="736"/>
        <v>65413467.999999933</v>
      </c>
      <c r="CU1068" s="118">
        <f t="shared" si="737"/>
        <v>120.00000009778887</v>
      </c>
      <c r="CV1068" s="118">
        <f t="shared" si="738"/>
        <v>65413588.00000003</v>
      </c>
      <c r="CW1068" s="119">
        <f t="shared" si="739"/>
        <v>0.99999816551875897</v>
      </c>
    </row>
    <row r="1069" spans="1:101" ht="118.5" customHeight="1" x14ac:dyDescent="0.3">
      <c r="A1069" s="104" t="str">
        <f>[4]SayfaKAY!C180</f>
        <v>KAY5+6</v>
      </c>
      <c r="B1069" s="104" t="str">
        <f>[4]SayfaKAY!D180</f>
        <v>3879(8)</v>
      </c>
      <c r="C1069" s="105" t="str">
        <f>[4]SayfaKAY!E180</f>
        <v>MA</v>
      </c>
      <c r="D1069" s="105">
        <f>[4]SayfaKAY!F180</f>
        <v>18200</v>
      </c>
      <c r="E1069" s="106" t="str">
        <f>[4]SayfaKAY!G180</f>
        <v>BOZ-KAY5+6-FF-179</v>
      </c>
      <c r="F1069" s="193">
        <f t="shared" si="700"/>
        <v>45426</v>
      </c>
      <c r="G1069" s="135">
        <f t="shared" si="701"/>
        <v>0.42222222220152617</v>
      </c>
      <c r="H1069" s="235">
        <f>[4]SayfaKAY!H180</f>
        <v>45426.422222222202</v>
      </c>
      <c r="I1069" s="104" t="str">
        <f>[4]SayfaKAY!I180</f>
        <v>Hat/Line</v>
      </c>
      <c r="J1069" s="103" t="str">
        <f>IF([4]SayfaKAY!J180="","",IF([4]SayfaKAY!J180="Müşteri","Notified by Customer","Notified by Bozankaya"))</f>
        <v>Notified by Customer</v>
      </c>
      <c r="K1069" s="103" t="e">
        <f>VLOOKUP([4]SayfaKAY!L180,#REF!,2,FALSE)</f>
        <v>#REF!</v>
      </c>
      <c r="L1069" s="165" t="str">
        <f>[4]SayfaKAY!X180</f>
        <v>ATAK ULAŞIM SAN.TİC.LTD.ŞTİ.</v>
      </c>
      <c r="M1069" s="107" t="str">
        <f t="shared" si="702"/>
        <v>KAY5+6-BOZ-KAY5+6-FF-179</v>
      </c>
      <c r="N1069" s="105" t="str">
        <f>[4]SayfaKAY!M180</f>
        <v>1-2-5 ve11 nolu kapıların üstündeki ekranlarda mevcut arıza var diğer ekranlardada arıza mevcut  değişmesi gerekiyor</v>
      </c>
      <c r="O1069" s="166" t="str">
        <f>[4]SayfaKAY!P180</f>
        <v>C-Uyarı, sürüş devamlılığı</v>
      </c>
      <c r="P1069" s="166" t="str">
        <f>[4]SayfaKAY!Q180</f>
        <v>C(Sisteme etki etmeyen arıza)</v>
      </c>
      <c r="Q1069" s="166" t="str">
        <f>[4]SayfaKAY!R180</f>
        <v>N.A(Yaralanma yok)</v>
      </c>
      <c r="R1069" s="132" t="str" cm="1">
        <f t="array" ref="R1069">IF([4]SayfaKAY!U180="","",_xlfn.IFS([4]SayfaKAY!U180="Bozankaya","Bozankaya",[4]SayfaKAY!U180="Müşteri","Customer",[4]SayfaKAY!U180="Tedarikçi","Equipment Supplier"))</f>
        <v>Equipment Supplier</v>
      </c>
      <c r="S1069" s="204" t="str">
        <f>[4]SayfaKAY!N180</f>
        <v>kontrol edildi 1 nolu kapı üstü ekran değişimi yapıldı</v>
      </c>
      <c r="T1069" s="133" t="str">
        <f>[4]SayfaKAY!AD180</f>
        <v>*Ekipman değiştirilecek</v>
      </c>
      <c r="U1069" s="132" t="str">
        <f>[4]SayfaKAY!W180</f>
        <v>Evet</v>
      </c>
      <c r="V1069" s="108">
        <f>[4]SayfaKAY!AZ180</f>
        <v>1</v>
      </c>
      <c r="W1069" s="136">
        <f t="shared" si="703"/>
        <v>45427</v>
      </c>
      <c r="X1069" s="137" t="str">
        <f t="shared" si="704"/>
        <v>05:00</v>
      </c>
      <c r="Y1069" s="235">
        <f>[4]SayfaKAY!AE180</f>
        <v>45427.208333333299</v>
      </c>
      <c r="Z1069" s="192">
        <f t="shared" si="705"/>
        <v>45427</v>
      </c>
      <c r="AA1069" s="110" t="str">
        <f t="shared" si="706"/>
        <v>07:00</v>
      </c>
      <c r="AB1069" s="182">
        <f>[4]SayfaKAY!BA180</f>
        <v>45427.291666666701</v>
      </c>
      <c r="AC1069" s="257">
        <f t="shared" si="707"/>
        <v>1252.0000000786968</v>
      </c>
      <c r="AD1069" s="111">
        <f t="shared" si="708"/>
        <v>45427</v>
      </c>
      <c r="AE1069" s="111" t="str">
        <f t="shared" si="709"/>
        <v>07:00</v>
      </c>
      <c r="AF1069" s="235">
        <f>[4]SayfaKAY!BA180</f>
        <v>45427.291666666701</v>
      </c>
      <c r="AG1069" s="179" t="str">
        <f>[4]SayfaKAY!S180</f>
        <v>(III) Farklı Araçlarda Tekrarlayan Arıza</v>
      </c>
      <c r="AH1069" s="178" t="str">
        <f t="shared" si="710"/>
        <v>Bu Arıza Aracın Servise Verilmesine Engel Değil</v>
      </c>
      <c r="AI1069" s="163" t="str">
        <f>[4]SayfaKAY!AV180</f>
        <v/>
      </c>
      <c r="AJ1069" s="164" t="str">
        <f t="shared" si="711"/>
        <v/>
      </c>
      <c r="AK1069" s="164" t="str">
        <f t="shared" si="712"/>
        <v/>
      </c>
      <c r="AL1069" s="112" t="str">
        <f>[4]SayfaKAY!AX180</f>
        <v/>
      </c>
      <c r="AM1069" s="257" cm="1">
        <f t="array" ref="AM1069">IFERROR(IF(AND(P1069&lt;&gt;"D(Arıza Değil)",AH1069="Bu Arıza Aracın Servise Verilmesine Engel Değil"),
IF(Z1069-F1069&gt;0,(AB1069-Y1069)*24*60,
IF(OR(AND(G1069&gt;$AS$1,G1069&lt;$AT$1),AND(G1069&gt;$AU$1,G1069&lt;$AV$1)),
(AF1069-H1069)*24*60,     BH:BH0)),        AN1069),0)</f>
        <v>120.00000009778887</v>
      </c>
      <c r="AN1069" s="257">
        <f t="shared" si="713"/>
        <v>1252.0000000786968</v>
      </c>
      <c r="AO1069" s="174" t="str">
        <f>[4]SayfaKAY!AG180</f>
        <v>Atak</v>
      </c>
      <c r="AP1069" s="174" t="str">
        <f>[4]SayfaKAY!AI180</f>
        <v>E410-7003</v>
      </c>
      <c r="AQ1069" s="174" t="str">
        <f>[4]SayfaKAY!AQ180</f>
        <v/>
      </c>
      <c r="AR1069" s="174" t="str">
        <f>[4]SayfaKAY!AH180</f>
        <v>STRETCH LCD EKRAN</v>
      </c>
      <c r="AS1069" s="174">
        <f>[4]SayfaKAY!AJ180</f>
        <v>1</v>
      </c>
      <c r="AT1069" s="175" t="str">
        <f>[4]SayfaKAY!AM180</f>
        <v/>
      </c>
      <c r="AU1069" s="176" t="str">
        <f>[4]SayfaKAY!AL180</f>
        <v/>
      </c>
      <c r="AV1069" s="176" t="str">
        <f>[4]SayfaKAY!AP180</f>
        <v/>
      </c>
      <c r="AW1069" s="177" t="str">
        <f>[4]SayfaKAY!AT180</f>
        <v/>
      </c>
      <c r="AX1069" s="194">
        <f t="shared" si="714"/>
        <v>13772.000000865664</v>
      </c>
      <c r="AY1069" s="168"/>
      <c r="AZ1069" s="167"/>
      <c r="BA1069" s="170"/>
      <c r="BB1069" s="171"/>
      <c r="BC1069" s="114"/>
      <c r="BD1069" s="114"/>
      <c r="BE1069" s="114"/>
      <c r="BF1069" s="114"/>
      <c r="BG1069" s="114"/>
      <c r="BH1069" s="114" t="str">
        <f>IFERROR(FRACAS!AN183, "Hata Var")</f>
        <v/>
      </c>
      <c r="BI1069" s="114"/>
      <c r="BJ1069" s="114"/>
      <c r="BK1069" s="105" t="str">
        <f>[4]SayfaKAY!AW180</f>
        <v/>
      </c>
      <c r="BL1069" s="105" t="str">
        <f>[4]SayfaKAY!V180</f>
        <v>ATAK ULAŞIM SAN.TİC.LTD.ŞTİ.</v>
      </c>
      <c r="BM1069" s="114"/>
      <c r="BN1069" s="171" t="str">
        <f t="shared" si="715"/>
        <v>x yok</v>
      </c>
      <c r="BO1069" s="171" t="b">
        <f t="shared" si="716"/>
        <v>0</v>
      </c>
      <c r="BP1069" s="171" t="str">
        <f t="shared" si="717"/>
        <v>Bir günden fazla süren arıza</v>
      </c>
      <c r="BQ1069" s="226">
        <f t="shared" si="718"/>
        <v>1131.9999999809079</v>
      </c>
      <c r="BR1069" s="226">
        <f t="shared" si="719"/>
        <v>120.00000009778887</v>
      </c>
      <c r="BS1069" s="226">
        <f t="shared" si="720"/>
        <v>1252.0000000786968</v>
      </c>
      <c r="BT1069" s="114"/>
      <c r="BU1069" s="242"/>
      <c r="BV1069" s="233">
        <f t="shared" si="721"/>
        <v>8</v>
      </c>
      <c r="BW1069" s="226" t="str">
        <f t="shared" si="722"/>
        <v>Evet, çakışma var</v>
      </c>
      <c r="BX1069" s="229"/>
      <c r="BY1069" s="247">
        <f t="shared" si="723"/>
        <v>0.7861111110978527</v>
      </c>
      <c r="BZ1069" s="247">
        <f t="shared" si="724"/>
        <v>8.3333333401242271E-2</v>
      </c>
      <c r="CA1069" s="247">
        <f t="shared" si="725"/>
        <v>0.86944444449909497</v>
      </c>
      <c r="CB1069" s="213"/>
      <c r="CC1069" s="211"/>
      <c r="CD1069" s="196"/>
      <c r="CE1069" s="213">
        <v>179</v>
      </c>
      <c r="CF1069" s="182">
        <f t="shared" si="726"/>
        <v>45426.422222222202</v>
      </c>
      <c r="CG1069" s="182">
        <f t="shared" si="727"/>
        <v>45427.291666666701</v>
      </c>
      <c r="CH1069" s="196"/>
      <c r="CI1069" s="196"/>
      <c r="CJ1069" s="196"/>
      <c r="CK1069" s="196">
        <f t="shared" si="728"/>
        <v>8.3333333401242271E-2</v>
      </c>
      <c r="CL1069" s="196">
        <f t="shared" si="729"/>
        <v>0.7861111110978527</v>
      </c>
      <c r="CM1069" s="196">
        <f t="shared" si="730"/>
        <v>0.86944444449909497</v>
      </c>
      <c r="CN1069" s="114"/>
      <c r="CO1069" s="115">
        <f t="shared" si="731"/>
        <v>1252.0000000786968</v>
      </c>
      <c r="CP1069" s="116">
        <f t="shared" si="732"/>
        <v>5.0000000040745363</v>
      </c>
      <c r="CQ1069" s="117">
        <f t="shared" si="733"/>
        <v>0.42222222220152617</v>
      </c>
      <c r="CR1069" s="117">
        <f t="shared" si="734"/>
        <v>45427.208333333299</v>
      </c>
      <c r="CS1069" s="117">
        <f t="shared" si="735"/>
        <v>45427.291666666701</v>
      </c>
      <c r="CT1069" s="118">
        <f t="shared" si="736"/>
        <v>65414571.999999978</v>
      </c>
      <c r="CU1069" s="118">
        <f t="shared" si="737"/>
        <v>120.00000009778887</v>
      </c>
      <c r="CV1069" s="118">
        <f t="shared" si="738"/>
        <v>65414692.000000082</v>
      </c>
      <c r="CW1069" s="119">
        <f t="shared" si="739"/>
        <v>0.99999816554971921</v>
      </c>
    </row>
    <row r="1070" spans="1:101" ht="118.5" customHeight="1" x14ac:dyDescent="0.3">
      <c r="A1070" s="160" t="str">
        <f>[4]SayfaKAY!C501</f>
        <v>KAY5+6</v>
      </c>
      <c r="B1070" s="104" t="str">
        <f>[4]SayfaKAY!D501</f>
        <v>3882(11)</v>
      </c>
      <c r="C1070" s="105" t="str">
        <f>[4]SayfaKAY!E501</f>
        <v>P</v>
      </c>
      <c r="D1070" s="105">
        <f>[4]SayfaKAY!F501</f>
        <v>180</v>
      </c>
      <c r="E1070" s="106" t="str">
        <f>[4]SayfaKAY!G501</f>
        <v>BOZ-KAY5+6-FF-500</v>
      </c>
      <c r="F1070" s="134">
        <f t="shared" si="700"/>
        <v>45426</v>
      </c>
      <c r="G1070" s="135">
        <f t="shared" si="701"/>
        <v>0.83333333329937886</v>
      </c>
      <c r="H1070" s="235">
        <f>[4]SayfaKAY!H501</f>
        <v>45426.833333333299</v>
      </c>
      <c r="I1070" s="104" t="str">
        <f>[4]SayfaKAY!I501</f>
        <v>Hat/Line</v>
      </c>
      <c r="J1070" s="103" t="str">
        <f>IF([4]SayfaKAY!J501="","",IF([4]SayfaKAY!J501="Müşteri","Notified by Customer","Notified by Bozankaya"))</f>
        <v>Notified by Customer</v>
      </c>
      <c r="K1070" s="103" t="e">
        <f>VLOOKUP([4]SayfaKAY!L501,#REF!,2,FALSE)</f>
        <v>#REF!</v>
      </c>
      <c r="L1070" s="165" t="str">
        <f>[4]SayfaKAY!X501</f>
        <v>HANNING &amp; KAHL GMBH &amp; CO.KG</v>
      </c>
      <c r="M1070" s="107" t="str">
        <f t="shared" si="702"/>
        <v>KAY5+6-BOZ-KAY5+6-FF-500</v>
      </c>
      <c r="N1070" s="105" t="str">
        <f>[4]SayfaKAY!M501</f>
        <v>P boji apleti</v>
      </c>
      <c r="O1070" s="166" t="str">
        <f>[4]SayfaKAY!P501</f>
        <v>D-Arıza değil</v>
      </c>
      <c r="P1070" s="166" t="str">
        <f>[4]SayfaKAY!Q501</f>
        <v>B(Servisten çekmeye etki eden arıza)</v>
      </c>
      <c r="Q1070" s="166" t="str">
        <f>[4]SayfaKAY!R501</f>
        <v>N.A(Yaralanma yok)</v>
      </c>
      <c r="R1070" s="132" t="str" cm="1">
        <f t="array" ref="R1070">IF([4]SayfaKAY!U501="","",_xlfn.IFS([4]SayfaKAY!U501="Bozankaya","Bozankaya",[4]SayfaKAY!U501="Müşteri","Customer",[4]SayfaKAY!U501="Tedarikçi","Equipment Supplier"))</f>
        <v>Equipment Supplier</v>
      </c>
      <c r="S1070" s="204" t="str">
        <f>[4]SayfaKAY!N501</f>
        <v>P boji apleti tornası yapıldı. 610'dan 606' ya işlendi. Fren arızasından kaynaklı apleti.</v>
      </c>
      <c r="T1070" s="133" t="str">
        <f>[4]SayfaKAY!AD501</f>
        <v>*Ekipman değiştirilecek</v>
      </c>
      <c r="U1070" s="132" t="str">
        <f>[4]SayfaKAY!W501</f>
        <v>Evet</v>
      </c>
      <c r="V1070" s="108">
        <f>[4]SayfaKAY!AZ501</f>
        <v>2</v>
      </c>
      <c r="W1070" s="136">
        <f t="shared" si="703"/>
        <v>45427</v>
      </c>
      <c r="X1070" s="137" t="str">
        <f t="shared" si="704"/>
        <v>05:00</v>
      </c>
      <c r="Y1070" s="235">
        <f>[4]SayfaKAY!AE501</f>
        <v>45427.208333333299</v>
      </c>
      <c r="Z1070" s="109">
        <f t="shared" si="705"/>
        <v>45427</v>
      </c>
      <c r="AA1070" s="110" t="str">
        <f t="shared" si="706"/>
        <v>11:00</v>
      </c>
      <c r="AB1070" s="182">
        <f>[4]SayfaKAY!BA501</f>
        <v>45427.458333333299</v>
      </c>
      <c r="AC1070" s="257">
        <f t="shared" si="707"/>
        <v>900</v>
      </c>
      <c r="AD1070" s="111">
        <f t="shared" si="708"/>
        <v>45427</v>
      </c>
      <c r="AE1070" s="111" t="str">
        <f t="shared" si="709"/>
        <v>11:00</v>
      </c>
      <c r="AF1070" s="235">
        <f>[4]SayfaKAY!BA501</f>
        <v>45427.458333333299</v>
      </c>
      <c r="AG1070" s="179" t="str">
        <f>[4]SayfaKAY!S501</f>
        <v>(III) Farklı Araçlarda Tekrarlayan Arıza</v>
      </c>
      <c r="AH1070" s="178" t="str">
        <f t="shared" si="710"/>
        <v>Bu Arıza Aracın Servise Verilmesine Engel</v>
      </c>
      <c r="AI1070" s="163" t="str">
        <f>[4]SayfaKAY!AV501</f>
        <v/>
      </c>
      <c r="AJ1070" s="164" t="str">
        <f t="shared" si="711"/>
        <v/>
      </c>
      <c r="AK1070" s="164" t="str">
        <f t="shared" si="712"/>
        <v/>
      </c>
      <c r="AL1070" s="112" t="str">
        <f>[4]SayfaKAY!AX501</f>
        <v/>
      </c>
      <c r="AM1070" s="257" cm="1">
        <f t="array" ref="AM1070">IFERROR(IF(AND(P1070&lt;&gt;"D(Arıza Değil)",AH1070="Bu Arıza Aracın Servise Verilmesine Engel Değil"),
IF(Z1070-F1070&gt;0,(AB1070-Y1070)*24*60,
IF(OR(AND(G1070&gt;$AS$1,G1070&lt;$AT$1),AND(G1070&gt;$AU$1,G1070&lt;$AV$1)),
(AF1070-H1070)*24*60,     BH:BH0)),        AN1070),0)</f>
        <v>900</v>
      </c>
      <c r="AN1070" s="257">
        <f t="shared" si="713"/>
        <v>900</v>
      </c>
      <c r="AO1070" s="174" t="str">
        <f>[4]SayfaKAY!AG501</f>
        <v/>
      </c>
      <c r="AP1070" s="174" t="str">
        <f>[4]SayfaKAY!AI501</f>
        <v>S306-7002</v>
      </c>
      <c r="AQ1070" s="174" t="str">
        <f>[4]SayfaKAY!AQ501</f>
        <v/>
      </c>
      <c r="AR1070" s="174" t="str">
        <f>[4]SayfaKAY!AH501</f>
        <v>XHidrolik Ünite HZY-K140-PR</v>
      </c>
      <c r="AS1070" s="174">
        <f>[4]SayfaKAY!AJ501</f>
        <v>1</v>
      </c>
      <c r="AT1070" s="175" t="str">
        <f>[4]SayfaKAY!AM501</f>
        <v/>
      </c>
      <c r="AU1070" s="176" t="str">
        <f>[4]SayfaKAY!AL501</f>
        <v/>
      </c>
      <c r="AV1070" s="176" t="str">
        <f>[4]SayfaKAY!AP501</f>
        <v/>
      </c>
      <c r="AW1070" s="177" t="str">
        <f>[4]SayfaKAY!AT501</f>
        <v/>
      </c>
      <c r="AX1070" s="194">
        <f t="shared" si="714"/>
        <v>19800</v>
      </c>
      <c r="AY1070" s="168"/>
      <c r="AZ1070" s="167"/>
      <c r="BA1070" s="113"/>
      <c r="BB1070" s="171" t="str">
        <f>IF($AQ$1="X", IF(AND(G1070&gt;=$AS$1,G1070&lt;=$AT$1),IF(P1070&lt;&gt;"D(Arıza Değil)",AC1070,0), IF(AND(G1070&gt;=$AU$1,G1070&lt;=$AV$1),IF(P1070&lt;&gt;"D(Arıza Değil)",AC1070,0), "")), "")</f>
        <v/>
      </c>
      <c r="BC1070" s="114"/>
      <c r="BD1070" s="114"/>
      <c r="BE1070" s="114"/>
      <c r="BF1070" s="114"/>
      <c r="BG1070" s="114"/>
      <c r="BH1070" s="114">
        <f>IFERROR(FRACAS!AN504, "Hata Var")</f>
        <v>1606.0000000277068</v>
      </c>
      <c r="BI1070" s="114"/>
      <c r="BJ1070" s="114"/>
      <c r="BK1070" s="105" t="str">
        <f>[4]SayfaKAY!AW501</f>
        <v/>
      </c>
      <c r="BL1070" s="105" t="str">
        <f>[4]SayfaKAY!V501</f>
        <v>HANNING &amp; KAHL GMBH &amp; CO.KG</v>
      </c>
      <c r="BM1070" s="114"/>
      <c r="BN1070" s="171" t="str">
        <f t="shared" si="715"/>
        <v>x yok</v>
      </c>
      <c r="BO1070" s="171" t="b">
        <f t="shared" si="716"/>
        <v>0</v>
      </c>
      <c r="BP1070" s="171" t="str">
        <f t="shared" si="717"/>
        <v>Bir günden fazla süren arıza</v>
      </c>
      <c r="BQ1070" s="226">
        <f t="shared" si="718"/>
        <v>540</v>
      </c>
      <c r="BR1070" s="226">
        <f t="shared" si="719"/>
        <v>360</v>
      </c>
      <c r="BS1070" s="226">
        <f t="shared" si="720"/>
        <v>900</v>
      </c>
      <c r="BT1070" s="114"/>
      <c r="BU1070" s="242"/>
      <c r="BV1070" s="233">
        <f t="shared" si="721"/>
        <v>0</v>
      </c>
      <c r="BW1070" s="226" t="str">
        <f t="shared" si="722"/>
        <v>Hayır, çakışma yok</v>
      </c>
      <c r="BX1070" s="229"/>
      <c r="BY1070" s="247">
        <f t="shared" si="723"/>
        <v>0.375</v>
      </c>
      <c r="BZ1070" s="247">
        <f t="shared" si="724"/>
        <v>0.25</v>
      </c>
      <c r="CA1070" s="247">
        <f t="shared" si="725"/>
        <v>0.625</v>
      </c>
      <c r="CB1070" s="213"/>
      <c r="CC1070" s="211"/>
      <c r="CD1070" s="196"/>
      <c r="CE1070" s="213">
        <v>500</v>
      </c>
      <c r="CF1070" s="182">
        <f t="shared" si="726"/>
        <v>45426.833333333299</v>
      </c>
      <c r="CG1070" s="182">
        <f t="shared" si="727"/>
        <v>45427.458333333299</v>
      </c>
      <c r="CH1070" s="196"/>
      <c r="CI1070" s="196"/>
      <c r="CJ1070" s="196"/>
      <c r="CK1070" s="196">
        <f t="shared" si="728"/>
        <v>0.25</v>
      </c>
      <c r="CL1070" s="196">
        <f t="shared" si="729"/>
        <v>0.375</v>
      </c>
      <c r="CM1070" s="196">
        <f t="shared" si="730"/>
        <v>0.625</v>
      </c>
      <c r="CN1070" s="114"/>
      <c r="CO1070" s="115">
        <f t="shared" si="731"/>
        <v>900</v>
      </c>
      <c r="CP1070" s="116">
        <f t="shared" si="732"/>
        <v>15</v>
      </c>
      <c r="CQ1070" s="117">
        <f t="shared" si="733"/>
        <v>0.83333333329937886</v>
      </c>
      <c r="CR1070" s="117">
        <f t="shared" si="734"/>
        <v>45427.208333333299</v>
      </c>
      <c r="CS1070" s="117">
        <f t="shared" si="735"/>
        <v>45427.458333333299</v>
      </c>
      <c r="CT1070" s="118">
        <f t="shared" si="736"/>
        <v>65413980</v>
      </c>
      <c r="CU1070" s="118">
        <f t="shared" si="737"/>
        <v>360</v>
      </c>
      <c r="CV1070" s="118">
        <f t="shared" si="738"/>
        <v>65414340</v>
      </c>
      <c r="CW1070" s="119">
        <f t="shared" si="739"/>
        <v>0.99999449661954853</v>
      </c>
    </row>
    <row r="1071" spans="1:101" ht="118.5" customHeight="1" x14ac:dyDescent="0.3">
      <c r="A1071" s="104" t="str">
        <f>[4]SayfaKAY!C176</f>
        <v>KAY5+6</v>
      </c>
      <c r="B1071" s="104" t="str">
        <f>[4]SayfaKAY!D176</f>
        <v>3875(4)</v>
      </c>
      <c r="C1071" s="105" t="str">
        <f>[4]SayfaKAY!E176</f>
        <v>RB</v>
      </c>
      <c r="D1071" s="105">
        <f>[4]SayfaKAY!F176</f>
        <v>43800</v>
      </c>
      <c r="E1071" s="106" t="str">
        <f>[4]SayfaKAY!G176</f>
        <v>BOZ-KAY5+6-FF-175</v>
      </c>
      <c r="F1071" s="193">
        <f t="shared" si="700"/>
        <v>45424</v>
      </c>
      <c r="G1071" s="135">
        <f t="shared" si="701"/>
        <v>5.4861111100763083E-2</v>
      </c>
      <c r="H1071" s="235">
        <f>[4]SayfaKAY!H176</f>
        <v>45424.054861111101</v>
      </c>
      <c r="I1071" s="104" t="str">
        <f>[4]SayfaKAY!I176</f>
        <v>Depo/Depot</v>
      </c>
      <c r="J1071" s="103" t="str">
        <f>IF([4]SayfaKAY!J176="","",IF([4]SayfaKAY!J176="Müşteri","Notified by Customer","Notified by Bozankaya"))</f>
        <v>Notified by Customer</v>
      </c>
      <c r="K1071" s="103" t="e">
        <f>VLOOKUP([4]SayfaKAY!L176,#REF!,2,FALSE)</f>
        <v>#REF!</v>
      </c>
      <c r="L1071" s="165" t="str">
        <f>[4]SayfaKAY!X176</f>
        <v>STEMMANN-TECHNİK</v>
      </c>
      <c r="M1071" s="107" t="str">
        <f t="shared" si="702"/>
        <v>KAY5+6-BOZ-KAY5+6-FF-175</v>
      </c>
      <c r="N1071" s="105" t="str">
        <f>[4]SayfaKAY!M176</f>
        <v>3875 nolu araç pantoğraf indirilemiyor araç söndürelemiyor</v>
      </c>
      <c r="O1071" s="166" t="str">
        <f>[4]SayfaKAY!P176</f>
        <v>A-Sürüşü engeller</v>
      </c>
      <c r="P1071" s="166" t="str">
        <f>[4]SayfaKAY!Q176</f>
        <v>A(Hareket etmeyi engelleyen arıza)</v>
      </c>
      <c r="Q1071" s="166" t="str">
        <f>[4]SayfaKAY!R176</f>
        <v>N.A(Yaralanma yok)</v>
      </c>
      <c r="R1071" s="132" t="str" cm="1">
        <f t="array" ref="R1071">IF([4]SayfaKAY!U176="","",_xlfn.IFS([4]SayfaKAY!U176="Bozankaya","Bozankaya",[4]SayfaKAY!U176="Müşteri","Customer",[4]SayfaKAY!U176="Tedarikçi","Equipment Supplier"))</f>
        <v>Bozankaya</v>
      </c>
      <c r="S1071" s="204" t="str">
        <f>[4]SayfaKAY!N176</f>
        <v>pantoğtaf indirilemiyor bu sebeple söndürülemiyor denilmişti.Yapılan kontrollerde GA-03sigortası atıktı kaldırınca geri atıyordu.Sigorta atma sebebi modülüne giren terminal soketi DOT_P_02 terminal soketi ile yerleri karıstırılmış.Soketlerin yerleri düzeltildi pantoğraf normale döndü fakat kısa devre kaynaklı terminalde deformasyon vardı.Terminal BZN SSH tarafından değiştildi.Sorun giderildi</v>
      </c>
      <c r="T1071" s="133" t="str">
        <f>[4]SayfaKAY!AD176</f>
        <v/>
      </c>
      <c r="U1071" s="132" t="str">
        <f>[4]SayfaKAY!W176</f>
        <v>Evet</v>
      </c>
      <c r="V1071" s="108">
        <f>[4]SayfaKAY!AZ176</f>
        <v>2</v>
      </c>
      <c r="W1071" s="136">
        <f t="shared" si="703"/>
        <v>45424</v>
      </c>
      <c r="X1071" s="137" t="str">
        <f t="shared" si="704"/>
        <v>05:00</v>
      </c>
      <c r="Y1071" s="235">
        <f>[4]SayfaKAY!AE176</f>
        <v>45424.208333333299</v>
      </c>
      <c r="Z1071" s="192">
        <f t="shared" si="705"/>
        <v>45424</v>
      </c>
      <c r="AA1071" s="110" t="str">
        <f t="shared" si="706"/>
        <v>09:00</v>
      </c>
      <c r="AB1071" s="182">
        <f>[4]SayfaKAY!BA176</f>
        <v>45424.375</v>
      </c>
      <c r="AC1071" s="257">
        <f t="shared" si="707"/>
        <v>461.00000001490116</v>
      </c>
      <c r="AD1071" s="111">
        <f t="shared" si="708"/>
        <v>45424</v>
      </c>
      <c r="AE1071" s="111" t="str">
        <f t="shared" si="709"/>
        <v>09:00</v>
      </c>
      <c r="AF1071" s="235">
        <f>[4]SayfaKAY!BA176</f>
        <v>45424.375</v>
      </c>
      <c r="AG1071" s="179" t="str">
        <f>[4]SayfaKAY!S176</f>
        <v>(I) İlk Defa Karşılaşılan Arıza</v>
      </c>
      <c r="AH1071" s="178" t="str">
        <f t="shared" si="710"/>
        <v>Bu Arıza Aracın Servise Verilmesine Engel</v>
      </c>
      <c r="AI1071" s="163" t="str">
        <f>[4]SayfaKAY!AV176</f>
        <v/>
      </c>
      <c r="AJ1071" s="164" t="str">
        <f t="shared" si="711"/>
        <v/>
      </c>
      <c r="AK1071" s="164" t="str">
        <f t="shared" si="712"/>
        <v/>
      </c>
      <c r="AL1071" s="112" t="str">
        <f>[4]SayfaKAY!AX176</f>
        <v/>
      </c>
      <c r="AM1071" s="257" cm="1">
        <f t="array" ref="AM1071">IFERROR(IF(AND(P1071&lt;&gt;"D(Arıza Değil)",AH1071="Bu Arıza Aracın Servise Verilmesine Engel Değil"),
IF(Z1071-F1071&gt;0,(AB1071-Y1071)*24*60,
IF(OR(AND(G1071&gt;$AS$1,G1071&lt;$AT$1),AND(G1071&gt;$AU$1,G1071&lt;$AV$1)),
(AF1071-H1071)*24*60,     BH:BH0)),        AN1071),0)</f>
        <v>461.00000001490116</v>
      </c>
      <c r="AN1071" s="257">
        <f t="shared" si="713"/>
        <v>461.00000001490116</v>
      </c>
      <c r="AO1071" s="174" t="str">
        <f>[4]SayfaKAY!AG176</f>
        <v>STEMMAN-TECHNIC</v>
      </c>
      <c r="AP1071" s="174" t="str">
        <f>[4]SayfaKAY!AI176</f>
        <v>B100-7019</v>
      </c>
      <c r="AQ1071" s="174" t="str">
        <f>[4]SayfaKAY!AQ176</f>
        <v/>
      </c>
      <c r="AR1071" s="174" t="str">
        <f>[4]SayfaKAY!AH176</f>
        <v>XTopraklama</v>
      </c>
      <c r="AS1071" s="174">
        <f>[4]SayfaKAY!AJ176</f>
        <v>1</v>
      </c>
      <c r="AT1071" s="175" t="str">
        <f>[4]SayfaKAY!AM176</f>
        <v/>
      </c>
      <c r="AU1071" s="176" t="str">
        <f>[4]SayfaKAY!AL176</f>
        <v/>
      </c>
      <c r="AV1071" s="176" t="str">
        <f>[4]SayfaKAY!AP176</f>
        <v/>
      </c>
      <c r="AW1071" s="177" t="str">
        <f>[4]SayfaKAY!AT176</f>
        <v/>
      </c>
      <c r="AX1071" s="194">
        <f t="shared" si="714"/>
        <v>10142.000000327826</v>
      </c>
      <c r="AY1071" s="168"/>
      <c r="AZ1071" s="167"/>
      <c r="BA1071" s="170"/>
      <c r="BB1071" s="171"/>
      <c r="BC1071" s="114"/>
      <c r="BD1071" s="114"/>
      <c r="BE1071" s="114"/>
      <c r="BF1071" s="114"/>
      <c r="BG1071" s="114"/>
      <c r="BH1071" s="114" t="str">
        <f>IFERROR(FRACAS!AN179, "Hata Var")</f>
        <v/>
      </c>
      <c r="BI1071" s="114"/>
      <c r="BJ1071" s="114"/>
      <c r="BK1071" s="105" t="str">
        <f>[4]SayfaKAY!AW176</f>
        <v/>
      </c>
      <c r="BL1071" s="105" t="str">
        <f>[4]SayfaKAY!V176</f>
        <v>Üretim</v>
      </c>
      <c r="BM1071" s="114"/>
      <c r="BN1071" s="171" t="str">
        <f t="shared" si="715"/>
        <v>x yok</v>
      </c>
      <c r="BO1071" s="171" t="b">
        <f t="shared" si="716"/>
        <v>0</v>
      </c>
      <c r="BP1071" s="171" t="b">
        <f t="shared" si="717"/>
        <v>0</v>
      </c>
      <c r="BQ1071" s="226">
        <f t="shared" si="718"/>
        <v>220.99999996600673</v>
      </c>
      <c r="BR1071" s="226">
        <f t="shared" si="719"/>
        <v>240.00000004889444</v>
      </c>
      <c r="BS1071" s="226">
        <f t="shared" si="720"/>
        <v>461.00000001490116</v>
      </c>
      <c r="BT1071" s="114"/>
      <c r="BU1071" s="242"/>
      <c r="BV1071" s="233">
        <f t="shared" si="721"/>
        <v>16</v>
      </c>
      <c r="BW1071" s="226" t="str">
        <f t="shared" si="722"/>
        <v>Evet, çakışma var</v>
      </c>
      <c r="BX1071" s="229"/>
      <c r="BY1071" s="247">
        <f t="shared" si="723"/>
        <v>0.15347222219861578</v>
      </c>
      <c r="BZ1071" s="247">
        <f t="shared" si="724"/>
        <v>0.16666666670062114</v>
      </c>
      <c r="CA1071" s="247">
        <f t="shared" si="725"/>
        <v>0.32013888889923692</v>
      </c>
      <c r="CB1071" s="213"/>
      <c r="CC1071" s="211"/>
      <c r="CD1071" s="196"/>
      <c r="CE1071" s="213">
        <v>175</v>
      </c>
      <c r="CF1071" s="182">
        <f t="shared" si="726"/>
        <v>45424.054861111101</v>
      </c>
      <c r="CG1071" s="182">
        <f t="shared" si="727"/>
        <v>45424.375</v>
      </c>
      <c r="CH1071" s="196"/>
      <c r="CI1071" s="196"/>
      <c r="CJ1071" s="196"/>
      <c r="CK1071" s="196">
        <f t="shared" si="728"/>
        <v>0.16666666670062114</v>
      </c>
      <c r="CL1071" s="196">
        <f t="shared" si="729"/>
        <v>0.15347222219861578</v>
      </c>
      <c r="CM1071" s="196">
        <f t="shared" si="730"/>
        <v>0.32013888889923692</v>
      </c>
      <c r="CN1071" s="114"/>
      <c r="CO1071" s="115">
        <f t="shared" si="731"/>
        <v>461.00000001490116</v>
      </c>
      <c r="CP1071" s="116">
        <f t="shared" si="732"/>
        <v>10.000000002037268</v>
      </c>
      <c r="CQ1071" s="117">
        <f t="shared" si="733"/>
        <v>5.4861111100763083E-2</v>
      </c>
      <c r="CR1071" s="117">
        <f t="shared" si="734"/>
        <v>45424.208333333299</v>
      </c>
      <c r="CS1071" s="117">
        <f t="shared" si="735"/>
        <v>45424.375</v>
      </c>
      <c r="CT1071" s="118">
        <f t="shared" si="736"/>
        <v>65410780.999999963</v>
      </c>
      <c r="CU1071" s="118">
        <f t="shared" si="737"/>
        <v>240.00000004889444</v>
      </c>
      <c r="CV1071" s="118">
        <f t="shared" si="738"/>
        <v>65411021.000000015</v>
      </c>
      <c r="CW1071" s="119">
        <f t="shared" si="739"/>
        <v>0.99999633089353468</v>
      </c>
    </row>
    <row r="1072" spans="1:101" ht="118.5" customHeight="1" x14ac:dyDescent="0.3">
      <c r="A1072" s="160" t="str">
        <f>[4]SayfaKAY!C592</f>
        <v>KAY5+6</v>
      </c>
      <c r="B1072" s="104" t="str">
        <f>[4]SayfaKAY!D592</f>
        <v>3874(3)</v>
      </c>
      <c r="C1072" s="105" t="str">
        <f>[4]SayfaKAY!E592</f>
        <v>MB</v>
      </c>
      <c r="D1072" s="105">
        <f>[4]SayfaKAY!F592</f>
        <v>64437</v>
      </c>
      <c r="E1072" s="106" t="str">
        <f>[4]SayfaKAY!G592</f>
        <v>BOZ-KAY5+6-FF-591</v>
      </c>
      <c r="F1072" s="193">
        <f t="shared" si="700"/>
        <v>45424</v>
      </c>
      <c r="G1072" s="135">
        <f t="shared" si="701"/>
        <v>0.94722222220298136</v>
      </c>
      <c r="H1072" s="235">
        <f>[4]SayfaKAY!H592</f>
        <v>45424.947222222203</v>
      </c>
      <c r="I1072" s="104" t="str">
        <f>[4]SayfaKAY!I592</f>
        <v>Hat/Line</v>
      </c>
      <c r="J1072" s="103" t="str">
        <f>IF([4]SayfaKAY!J592="","",IF([4]SayfaKAY!J592="Müşteri","Notified by Customer","Notified by Bozankaya"))</f>
        <v>Notified by Customer</v>
      </c>
      <c r="K1072" s="103" t="e">
        <f>VLOOKUP([4]SayfaKAY!L592,#REF!,2,FALSE)</f>
        <v>#REF!</v>
      </c>
      <c r="L1072" s="165" t="str">
        <f>[4]SayfaKAY!X592</f>
        <v>DELLNER COUPLERC AB</v>
      </c>
      <c r="M1072" s="107" t="str">
        <f t="shared" si="702"/>
        <v>KAY5+6-BOZ-KAY5+6-FF-591</v>
      </c>
      <c r="N1072" s="105" t="str">
        <f>[4]SayfaKAY!M592</f>
        <v>74B baş kuplaj asansörü elektriksel ve mekanik olarak kullanılamıyor.</v>
      </c>
      <c r="O1072" s="166" t="str">
        <f>[4]SayfaKAY!P592</f>
        <v>D-Arıza değil</v>
      </c>
      <c r="P1072" s="166" t="str">
        <f>[4]SayfaKAY!Q592</f>
        <v>B(Servisten çekmeye etki eden arıza)</v>
      </c>
      <c r="Q1072" s="166" t="str">
        <f>[4]SayfaKAY!R592</f>
        <v>N.A(Yaralanma yok)</v>
      </c>
      <c r="R1072" s="132" t="str" cm="1">
        <f t="array" ref="R1072">IF([4]SayfaKAY!U592="","",_xlfn.IFS([4]SayfaKAY!U592="Bozankaya","Bozankaya",[4]SayfaKAY!U592="Müşteri","Customer",[4]SayfaKAY!U592="Tedarikçi","Equipment Supplier"))</f>
        <v>Equipment Supplier</v>
      </c>
      <c r="S1072" s="204" t="str">
        <f>[4]SayfaKAY!N592</f>
        <v>Kuplör yakala-bırak revizyonu yapıldı.</v>
      </c>
      <c r="T1072" s="133" t="str">
        <f>[4]SayfaKAY!AD592</f>
        <v>Ekipman yenisi ile değiştirildi</v>
      </c>
      <c r="U1072" s="132" t="str">
        <f>[4]SayfaKAY!W592</f>
        <v>Evet</v>
      </c>
      <c r="V1072" s="108">
        <f>[4]SayfaKAY!AZ592</f>
        <v>2</v>
      </c>
      <c r="W1072" s="136">
        <f t="shared" si="703"/>
        <v>45425</v>
      </c>
      <c r="X1072" s="137" t="str">
        <f t="shared" si="704"/>
        <v>05:00</v>
      </c>
      <c r="Y1072" s="235">
        <f>[4]SayfaKAY!AE592</f>
        <v>45425.208333333299</v>
      </c>
      <c r="Z1072" s="192">
        <f t="shared" si="705"/>
        <v>45426</v>
      </c>
      <c r="AA1072" s="110" t="str">
        <f t="shared" si="706"/>
        <v>11:00</v>
      </c>
      <c r="AB1072" s="182">
        <f>[4]SayfaKAY!BA592</f>
        <v>45426.458333333299</v>
      </c>
      <c r="AC1072" s="257">
        <f t="shared" si="707"/>
        <v>2175.9999999788124</v>
      </c>
      <c r="AD1072" s="111">
        <f t="shared" si="708"/>
        <v>45426</v>
      </c>
      <c r="AE1072" s="111" t="str">
        <f t="shared" si="709"/>
        <v>11:00</v>
      </c>
      <c r="AF1072" s="235">
        <f>[4]SayfaKAY!BA592</f>
        <v>45426.458333333299</v>
      </c>
      <c r="AG1072" s="179" t="str">
        <f>[4]SayfaKAY!S592</f>
        <v>(III) Farklı Araçlarda Tekrarlayan Arıza</v>
      </c>
      <c r="AH1072" s="178" t="str">
        <f t="shared" si="710"/>
        <v>Bu Arıza Aracın Servise Verilmesine Engel</v>
      </c>
      <c r="AI1072" s="163" t="str">
        <f>[4]SayfaKAY!AV592</f>
        <v/>
      </c>
      <c r="AJ1072" s="164" t="str">
        <f t="shared" si="711"/>
        <v/>
      </c>
      <c r="AK1072" s="164" t="str">
        <f t="shared" si="712"/>
        <v/>
      </c>
      <c r="AL1072" s="112" t="str">
        <f>[4]SayfaKAY!AX592</f>
        <v/>
      </c>
      <c r="AM1072" s="257" cm="1">
        <f t="array" ref="AM1072">IFERROR(IF(AND(P1072&lt;&gt;"D(Arıza Değil)",AH1072="Bu Arıza Aracın Servise Verilmesine Engel Değil"),
IF(Z1072-F1072&gt;0,(AB1072-Y1072)*24*60,
IF(OR(AND(G1072&gt;$AS$1,G1072&lt;$AT$1),AND(G1072&gt;$AU$1,G1072&lt;$AV$1)),
(AF1072-H1072)*24*60,     BH:BH0)),        AN1072),0)</f>
        <v>2175.9999999788124</v>
      </c>
      <c r="AN1072" s="257">
        <f t="shared" si="713"/>
        <v>2175.9999999788124</v>
      </c>
      <c r="AO1072" s="174" t="str">
        <f>[4]SayfaKAY!AG592</f>
        <v/>
      </c>
      <c r="AP1072" s="174" t="str">
        <f>[4]SayfaKAY!AI592</f>
        <v/>
      </c>
      <c r="AQ1072" s="174" t="str">
        <f>[4]SayfaKAY!AQ592</f>
        <v/>
      </c>
      <c r="AR1072" s="174" t="str">
        <f>[4]SayfaKAY!AH592</f>
        <v/>
      </c>
      <c r="AS1072" s="174" t="str">
        <f>[4]SayfaKAY!AJ592</f>
        <v/>
      </c>
      <c r="AT1072" s="175" t="str">
        <f>[4]SayfaKAY!AM592</f>
        <v/>
      </c>
      <c r="AU1072" s="176" t="str">
        <f>[4]SayfaKAY!AL592</f>
        <v/>
      </c>
      <c r="AV1072" s="176" t="str">
        <f>[4]SayfaKAY!AP592</f>
        <v/>
      </c>
      <c r="AW1072" s="177" t="str">
        <f>[4]SayfaKAY!AT592</f>
        <v/>
      </c>
      <c r="AX1072" s="194">
        <f t="shared" si="714"/>
        <v>47871.999999533873</v>
      </c>
      <c r="AY1072" s="168"/>
      <c r="AZ1072" s="167"/>
      <c r="BA1072" s="113"/>
      <c r="BB1072" s="171"/>
      <c r="BC1072" s="114"/>
      <c r="BD1072" s="114"/>
      <c r="BE1072" s="114"/>
      <c r="BF1072" s="114"/>
      <c r="BG1072" s="114"/>
      <c r="BH1072" s="114">
        <f>IFERROR(FRACAS!AN595, "Hata Var")</f>
        <v>67.999999970197678</v>
      </c>
      <c r="BI1072" s="114"/>
      <c r="BJ1072" s="114"/>
      <c r="BK1072" s="105" t="str">
        <f>[4]SayfaKAY!AW592</f>
        <v/>
      </c>
      <c r="BL1072" s="105" t="str">
        <f>[4]SayfaKAY!V592</f>
        <v>DELLNER COUPLERC AB</v>
      </c>
      <c r="BM1072" s="114"/>
      <c r="BN1072" s="171" t="str">
        <f t="shared" si="715"/>
        <v>x yok</v>
      </c>
      <c r="BO1072" s="171" t="b">
        <f t="shared" si="716"/>
        <v>0</v>
      </c>
      <c r="BP1072" s="171" t="str">
        <f t="shared" si="717"/>
        <v>Bir günden fazla süren arıza</v>
      </c>
      <c r="BQ1072" s="226">
        <f t="shared" si="718"/>
        <v>375.99999997881241</v>
      </c>
      <c r="BR1072" s="226">
        <f t="shared" si="719"/>
        <v>1800</v>
      </c>
      <c r="BS1072" s="226">
        <f t="shared" si="720"/>
        <v>2175.9999999788124</v>
      </c>
      <c r="BT1072" s="114"/>
      <c r="BU1072" s="242"/>
      <c r="BV1072" s="233">
        <f t="shared" si="721"/>
        <v>11</v>
      </c>
      <c r="BW1072" s="226" t="str">
        <f t="shared" si="722"/>
        <v>Evet, çakışma var</v>
      </c>
      <c r="BX1072" s="229"/>
      <c r="BY1072" s="247">
        <f t="shared" si="723"/>
        <v>0.26111111109639751</v>
      </c>
      <c r="BZ1072" s="247">
        <f t="shared" si="724"/>
        <v>1.25</v>
      </c>
      <c r="CA1072" s="247">
        <f t="shared" si="725"/>
        <v>1.5111111110963975</v>
      </c>
      <c r="CB1072" s="213"/>
      <c r="CC1072" s="211"/>
      <c r="CD1072" s="196"/>
      <c r="CE1072" s="213">
        <v>591</v>
      </c>
      <c r="CF1072" s="182">
        <f t="shared" si="726"/>
        <v>45424.947222222203</v>
      </c>
      <c r="CG1072" s="182">
        <f t="shared" si="727"/>
        <v>45426.458333333299</v>
      </c>
      <c r="CH1072" s="196"/>
      <c r="CI1072" s="196"/>
      <c r="CJ1072" s="196"/>
      <c r="CK1072" s="196">
        <f t="shared" si="728"/>
        <v>1.25</v>
      </c>
      <c r="CL1072" s="196">
        <f t="shared" si="729"/>
        <v>0.26111111109639751</v>
      </c>
      <c r="CM1072" s="196">
        <f t="shared" si="730"/>
        <v>1.5111111110963975</v>
      </c>
      <c r="CN1072" s="114"/>
      <c r="CO1072" s="115">
        <f t="shared" si="731"/>
        <v>2175.9999999788124</v>
      </c>
      <c r="CP1072" s="116">
        <f t="shared" si="732"/>
        <v>75</v>
      </c>
      <c r="CQ1072" s="117">
        <f t="shared" si="733"/>
        <v>0.94722222220298136</v>
      </c>
      <c r="CR1072" s="117">
        <f t="shared" si="734"/>
        <v>45425.208333333299</v>
      </c>
      <c r="CS1072" s="117">
        <f t="shared" si="735"/>
        <v>45426.458333333299</v>
      </c>
      <c r="CT1072" s="118">
        <f t="shared" si="736"/>
        <v>65410935.999999978</v>
      </c>
      <c r="CU1072" s="118">
        <f t="shared" si="737"/>
        <v>1800</v>
      </c>
      <c r="CV1072" s="118">
        <f t="shared" si="738"/>
        <v>65412735.999999978</v>
      </c>
      <c r="CW1072" s="119">
        <f t="shared" si="739"/>
        <v>0.99997248242299486</v>
      </c>
    </row>
    <row r="1073" spans="1:101" ht="118.5" customHeight="1" x14ac:dyDescent="0.3">
      <c r="A1073" s="104" t="str">
        <f>[4]SayfaKAY!C175</f>
        <v>KAY5+6</v>
      </c>
      <c r="B1073" s="104" t="str">
        <f>[4]SayfaKAY!D175</f>
        <v>3874(3)</v>
      </c>
      <c r="C1073" s="105" t="str">
        <f>[4]SayfaKAY!E175</f>
        <v>RA</v>
      </c>
      <c r="D1073" s="105">
        <f>[4]SayfaKAY!F175</f>
        <v>62800</v>
      </c>
      <c r="E1073" s="106" t="str">
        <f>[4]SayfaKAY!G175</f>
        <v>BOZ-KAY5+6-FF-174</v>
      </c>
      <c r="F1073" s="134">
        <f t="shared" si="700"/>
        <v>45422</v>
      </c>
      <c r="G1073" s="135">
        <f t="shared" si="701"/>
        <v>0.49236111110076308</v>
      </c>
      <c r="H1073" s="235">
        <f>[4]SayfaKAY!H175</f>
        <v>45422.492361111101</v>
      </c>
      <c r="I1073" s="104" t="str">
        <f>[4]SayfaKAY!I175</f>
        <v>Hat/Line</v>
      </c>
      <c r="J1073" s="103" t="str">
        <f>IF([4]SayfaKAY!J175="","",IF([4]SayfaKAY!J175="Müşteri","Notified by Customer","Notified by Bozankaya"))</f>
        <v>Notified by Customer</v>
      </c>
      <c r="K1073" s="103" t="e">
        <f>VLOOKUP([4]SayfaKAY!L175,#REF!,2,FALSE)</f>
        <v>#REF!</v>
      </c>
      <c r="L1073" s="165" t="str">
        <f>[4]SayfaKAY!X175</f>
        <v>KNORR-BREMSE GMBH DİVİSİON IFE AUTO</v>
      </c>
      <c r="M1073" s="107" t="str">
        <f t="shared" si="702"/>
        <v>KAY5+6-BOZ-KAY5+6-FF-174</v>
      </c>
      <c r="N1073" s="105" t="str">
        <f>[4]SayfaKAY!M175</f>
        <v>6 nolu kapı izole edildi</v>
      </c>
      <c r="O1073" s="166" t="str">
        <f>[4]SayfaKAY!P175</f>
        <v>C-Uyarı, sürüş devamlılığı</v>
      </c>
      <c r="P1073" s="166" t="str">
        <f>[4]SayfaKAY!Q175</f>
        <v>B(Servisten çekmeye etki eden arıza)</v>
      </c>
      <c r="Q1073" s="166" t="str">
        <f>[4]SayfaKAY!R175</f>
        <v>N.A(Yaralanma yok)</v>
      </c>
      <c r="R1073" s="132" t="str" cm="1">
        <f t="array" ref="R1073">IF([4]SayfaKAY!U175="","",_xlfn.IFS([4]SayfaKAY!U175="Bozankaya","Bozankaya",[4]SayfaKAY!U175="Müşteri","Customer",[4]SayfaKAY!U175="Tedarikçi","Equipment Supplier"))</f>
        <v>Equipment Supplier</v>
      </c>
      <c r="S1073" s="204" t="str">
        <f>[4]SayfaKAY!N175</f>
        <v>5 ve 6 nolu kapıların DCU kendi aralarında DCU değişimi yapıldı</v>
      </c>
      <c r="T1073" s="133" t="str">
        <f>[4]SayfaKAY!AD175</f>
        <v>*Ekipman tamir edilecek</v>
      </c>
      <c r="U1073" s="132" t="str">
        <f>[4]SayfaKAY!W175</f>
        <v>Evet</v>
      </c>
      <c r="V1073" s="108">
        <f>[4]SayfaKAY!AZ175</f>
        <v>1</v>
      </c>
      <c r="W1073" s="136">
        <f t="shared" si="703"/>
        <v>45423</v>
      </c>
      <c r="X1073" s="137" t="str">
        <f t="shared" si="704"/>
        <v>11:47</v>
      </c>
      <c r="Y1073" s="235">
        <f>[4]SayfaKAY!AE175</f>
        <v>45423.491261574098</v>
      </c>
      <c r="Z1073" s="109">
        <f t="shared" si="705"/>
        <v>45423</v>
      </c>
      <c r="AA1073" s="110" t="str">
        <f t="shared" si="706"/>
        <v>14:00</v>
      </c>
      <c r="AB1073" s="182">
        <f>[4]SayfaKAY!BA175</f>
        <v>45423.583333333299</v>
      </c>
      <c r="AC1073" s="257">
        <f t="shared" si="707"/>
        <v>1570.9999999660067</v>
      </c>
      <c r="AD1073" s="111">
        <f t="shared" si="708"/>
        <v>45423</v>
      </c>
      <c r="AE1073" s="111" t="str">
        <f t="shared" si="709"/>
        <v>14:00</v>
      </c>
      <c r="AF1073" s="235">
        <f>[4]SayfaKAY!BA175</f>
        <v>45423.583333333299</v>
      </c>
      <c r="AG1073" s="179" t="str">
        <f>[4]SayfaKAY!S175</f>
        <v>(I) İlk Defa Karşılaşılan Arıza</v>
      </c>
      <c r="AH1073" s="178" t="str">
        <f t="shared" si="710"/>
        <v>Bu Arıza Aracın Servise Verilmesine Engel</v>
      </c>
      <c r="AI1073" s="163" t="str">
        <f>[4]SayfaKAY!AV175</f>
        <v/>
      </c>
      <c r="AJ1073" s="164" t="str">
        <f t="shared" si="711"/>
        <v/>
      </c>
      <c r="AK1073" s="164" t="str">
        <f t="shared" si="712"/>
        <v/>
      </c>
      <c r="AL1073" s="112" t="str">
        <f>[4]SayfaKAY!AX175</f>
        <v/>
      </c>
      <c r="AM1073" s="257" cm="1">
        <f t="array" ref="AM1073">IFERROR(IF(AND(P1073&lt;&gt;"D(Arıza Değil)",AH1073="Bu Arıza Aracın Servise Verilmesine Engel Değil"),
IF(Z1073-F1073&gt;0,(AB1073-Y1073)*24*60,
IF(OR(AND(G1073&gt;$AS$1,G1073&lt;$AT$1),AND(G1073&gt;$AU$1,G1073&lt;$AV$1)),
(AF1073-H1073)*24*60,     BH:BH0)),        AN1073),0)</f>
        <v>1570.9999999660067</v>
      </c>
      <c r="AN1073" s="257">
        <f t="shared" si="713"/>
        <v>1570.9999999660067</v>
      </c>
      <c r="AO1073" s="174" t="str">
        <f>[4]SayfaKAY!AG175</f>
        <v>IFE</v>
      </c>
      <c r="AP1073" s="174" t="str">
        <f>[4]SayfaKAY!AI175</f>
        <v>M110-7082</v>
      </c>
      <c r="AQ1073" s="174" t="str">
        <f>[4]SayfaKAY!AQ175</f>
        <v/>
      </c>
      <c r="AR1073" s="174" t="str">
        <f>[4]SayfaKAY!AH175</f>
        <v>PRM’LI ÇİFTLİ KAPI</v>
      </c>
      <c r="AS1073" s="174">
        <f>[4]SayfaKAY!AJ175</f>
        <v>1</v>
      </c>
      <c r="AT1073" s="175" t="str">
        <f>[4]SayfaKAY!AM175</f>
        <v/>
      </c>
      <c r="AU1073" s="176" t="str">
        <f>[4]SayfaKAY!AL175</f>
        <v/>
      </c>
      <c r="AV1073" s="176" t="str">
        <f>[4]SayfaKAY!AP175</f>
        <v/>
      </c>
      <c r="AW1073" s="177" t="str">
        <f>[4]SayfaKAY!AT175</f>
        <v/>
      </c>
      <c r="AX1073" s="194">
        <f t="shared" si="714"/>
        <v>17280.999999626074</v>
      </c>
      <c r="AY1073" s="168"/>
      <c r="AZ1073" s="167"/>
      <c r="BA1073" s="170"/>
      <c r="BB1073" s="171" t="str">
        <f>IF($AQ$1="X", IF(AND(G1073&gt;=$AS$1,G1073&lt;=$AT$1),IF(P1073&lt;&gt;"D(Arıza Değil)",AC1073,0), IF(AND(G1073&gt;=$AU$1,G1073&lt;=$AV$1),IF(P1073&lt;&gt;"D(Arıza Değil)",AC1073,0), "")), "")</f>
        <v/>
      </c>
      <c r="BC1073" s="114"/>
      <c r="BD1073" s="114"/>
      <c r="BE1073" s="114"/>
      <c r="BF1073" s="114"/>
      <c r="BG1073" s="114"/>
      <c r="BH1073" s="114" t="str">
        <f>IFERROR(FRACAS!AN178, "Hata Var")</f>
        <v/>
      </c>
      <c r="BI1073" s="114"/>
      <c r="BJ1073" s="114"/>
      <c r="BK1073" s="105" t="str">
        <f>[4]SayfaKAY!AW175</f>
        <v/>
      </c>
      <c r="BL1073" s="105" t="str">
        <f>[4]SayfaKAY!V175</f>
        <v>KNORR-BREMSE GMBH DİVİSİON IFE AUTO</v>
      </c>
      <c r="BM1073" s="114"/>
      <c r="BN1073" s="171" t="str">
        <f t="shared" si="715"/>
        <v>x yok</v>
      </c>
      <c r="BO1073" s="171" t="b">
        <f t="shared" si="716"/>
        <v>0</v>
      </c>
      <c r="BP1073" s="171" t="str">
        <f t="shared" si="717"/>
        <v>Bir günden fazla süren arıza</v>
      </c>
      <c r="BQ1073" s="226">
        <f t="shared" si="718"/>
        <v>1438.4166667156387</v>
      </c>
      <c r="BR1073" s="226">
        <f t="shared" si="719"/>
        <v>132.58333325036801</v>
      </c>
      <c r="BS1073" s="226">
        <f t="shared" si="720"/>
        <v>1570.9999999660067</v>
      </c>
      <c r="BT1073" s="114"/>
      <c r="BU1073" s="242"/>
      <c r="BV1073" s="233">
        <f t="shared" si="721"/>
        <v>11</v>
      </c>
      <c r="BW1073" s="226" t="str">
        <f t="shared" si="722"/>
        <v>Evet, çakışma var</v>
      </c>
      <c r="BX1073" s="229"/>
      <c r="BY1073" s="247">
        <f t="shared" si="723"/>
        <v>0.99890046299697133</v>
      </c>
      <c r="BZ1073" s="247">
        <f t="shared" si="724"/>
        <v>9.2071759201644454E-2</v>
      </c>
      <c r="CA1073" s="247">
        <f t="shared" si="725"/>
        <v>1.0909722221986158</v>
      </c>
      <c r="CB1073" s="213"/>
      <c r="CC1073" s="211"/>
      <c r="CD1073" s="196"/>
      <c r="CE1073" s="213">
        <v>174</v>
      </c>
      <c r="CF1073" s="182">
        <f t="shared" si="726"/>
        <v>45422.492361111101</v>
      </c>
      <c r="CG1073" s="182">
        <f t="shared" si="727"/>
        <v>45423.583333333299</v>
      </c>
      <c r="CH1073" s="196"/>
      <c r="CI1073" s="196"/>
      <c r="CJ1073" s="196"/>
      <c r="CK1073" s="196">
        <f t="shared" si="728"/>
        <v>9.2071759201644454E-2</v>
      </c>
      <c r="CL1073" s="196">
        <f t="shared" si="729"/>
        <v>0.99890046299697133</v>
      </c>
      <c r="CM1073" s="196">
        <f t="shared" si="730"/>
        <v>1.0909722221986158</v>
      </c>
      <c r="CN1073" s="114"/>
      <c r="CO1073" s="115">
        <f t="shared" si="731"/>
        <v>1570.9999999660067</v>
      </c>
      <c r="CP1073" s="116">
        <f t="shared" si="732"/>
        <v>5.5243055520986672</v>
      </c>
      <c r="CQ1073" s="117">
        <f t="shared" si="733"/>
        <v>0.49236111110076308</v>
      </c>
      <c r="CR1073" s="117">
        <f t="shared" si="734"/>
        <v>45423.491261574098</v>
      </c>
      <c r="CS1073" s="117">
        <f t="shared" si="735"/>
        <v>45423.583333333299</v>
      </c>
      <c r="CT1073" s="118">
        <f t="shared" si="736"/>
        <v>65409118.416666716</v>
      </c>
      <c r="CU1073" s="118">
        <f t="shared" si="737"/>
        <v>132.58333325036801</v>
      </c>
      <c r="CV1073" s="118">
        <f t="shared" si="738"/>
        <v>65409250.999999963</v>
      </c>
      <c r="CW1073" s="119">
        <f t="shared" si="739"/>
        <v>0.99999797301862936</v>
      </c>
    </row>
    <row r="1074" spans="1:101" ht="118.5" customHeight="1" x14ac:dyDescent="0.3">
      <c r="A1074" s="160" t="str">
        <f>[4]SayfaKAY!C172</f>
        <v>KAY5+6</v>
      </c>
      <c r="B1074" s="104" t="str">
        <f>[4]SayfaKAY!D172</f>
        <v>3877(6)</v>
      </c>
      <c r="C1074" s="105" t="str">
        <f>[4]SayfaKAY!E172</f>
        <v>RA</v>
      </c>
      <c r="D1074" s="105">
        <f>[4]SayfaKAY!F172</f>
        <v>15000</v>
      </c>
      <c r="E1074" s="106" t="str">
        <f>[4]SayfaKAY!G172</f>
        <v>BOZ-KAY5+6-FF-171</v>
      </c>
      <c r="F1074" s="193">
        <f t="shared" si="700"/>
        <v>45421</v>
      </c>
      <c r="G1074" s="135">
        <f t="shared" si="701"/>
        <v>0.10694444440014195</v>
      </c>
      <c r="H1074" s="235">
        <f>[4]SayfaKAY!H172</f>
        <v>45421.1069444444</v>
      </c>
      <c r="I1074" s="104" t="str">
        <f>[4]SayfaKAY!I172</f>
        <v>Depo/Depot</v>
      </c>
      <c r="J1074" s="103" t="str">
        <f>IF([4]SayfaKAY!J172="","",IF([4]SayfaKAY!J172="Müşteri","Notified by Customer","Notified by Bozankaya"))</f>
        <v>Notified by Customer</v>
      </c>
      <c r="K1074" s="103" t="e">
        <f>VLOOKUP([4]SayfaKAY!L172,#REF!,2,FALSE)</f>
        <v>#REF!</v>
      </c>
      <c r="L1074" s="165" t="str">
        <f>[4]SayfaKAY!X172</f>
        <v>ATAK ULAŞIM SAN.TİC.LTD.ŞTİ.</v>
      </c>
      <c r="M1074" s="107" t="str">
        <f t="shared" si="702"/>
        <v>KAY5+6-BOZ-KAY5+6-FF-171</v>
      </c>
      <c r="N1074" s="105" t="str">
        <f>[4]SayfaKAY!M172</f>
        <v>İÇ VE DIŞ ANONS KONTROLÜ : A BAŞ ÇALIŞMIYOR</v>
      </c>
      <c r="O1074" s="166" t="str">
        <f>[4]SayfaKAY!P172</f>
        <v>A-Sürüşü engeller</v>
      </c>
      <c r="P1074" s="166" t="str">
        <f>[4]SayfaKAY!Q172</f>
        <v>B(Servisten çekmeye etki eden arıza)</v>
      </c>
      <c r="Q1074" s="166" t="str">
        <f>[4]SayfaKAY!R172</f>
        <v>N.A(Yaralanma yok)</v>
      </c>
      <c r="R1074" s="132" t="str" cm="1">
        <f t="array" ref="R1074">IF([4]SayfaKAY!U172="","",_xlfn.IFS([4]SayfaKAY!U172="Bozankaya","Bozankaya",[4]SayfaKAY!U172="Müşteri","Customer",[4]SayfaKAY!U172="Tedarikçi","Equipment Supplier"))</f>
        <v>Equipment Supplier</v>
      </c>
      <c r="S1074" s="204" t="str">
        <f>[4]SayfaKAY!N172</f>
        <v>SİSTEM DONMUŞ RESETLENDİ NORMAL ÇALIŞIYOR</v>
      </c>
      <c r="T1074" s="133" t="str">
        <f>[4]SayfaKAY!AD172</f>
        <v/>
      </c>
      <c r="U1074" s="132" t="str">
        <f>[4]SayfaKAY!W172</f>
        <v/>
      </c>
      <c r="V1074" s="108">
        <f>[4]SayfaKAY!AZ172</f>
        <v>1</v>
      </c>
      <c r="W1074" s="136">
        <f t="shared" si="703"/>
        <v>45421</v>
      </c>
      <c r="X1074" s="137" t="str">
        <f t="shared" si="704"/>
        <v>05:00</v>
      </c>
      <c r="Y1074" s="235">
        <f>[4]SayfaKAY!AE172</f>
        <v>45421.208333333299</v>
      </c>
      <c r="Z1074" s="192">
        <f t="shared" si="705"/>
        <v>45421</v>
      </c>
      <c r="AA1074" s="110" t="str">
        <f t="shared" si="706"/>
        <v>07:00</v>
      </c>
      <c r="AB1074" s="182">
        <f>[4]SayfaKAY!BA172</f>
        <v>45421.291666666701</v>
      </c>
      <c r="AC1074" s="257">
        <f t="shared" si="707"/>
        <v>266.00000011269003</v>
      </c>
      <c r="AD1074" s="111">
        <f t="shared" si="708"/>
        <v>45421</v>
      </c>
      <c r="AE1074" s="111" t="str">
        <f t="shared" si="709"/>
        <v>07:00</v>
      </c>
      <c r="AF1074" s="235">
        <f>[4]SayfaKAY!BA172</f>
        <v>45421.291666666701</v>
      </c>
      <c r="AG1074" s="179" t="str">
        <f>[4]SayfaKAY!S172</f>
        <v>(I) İlk Defa Karşılaşılan Arıza</v>
      </c>
      <c r="AH1074" s="178" t="str">
        <f t="shared" si="710"/>
        <v>Bu Arıza Aracın Servise Verilmesine Engel</v>
      </c>
      <c r="AI1074" s="163" t="str">
        <f>[4]SayfaKAY!AV172</f>
        <v/>
      </c>
      <c r="AJ1074" s="164" t="str">
        <f t="shared" si="711"/>
        <v/>
      </c>
      <c r="AK1074" s="164" t="str">
        <f t="shared" si="712"/>
        <v/>
      </c>
      <c r="AL1074" s="112" t="str">
        <f>[4]SayfaKAY!AX172</f>
        <v/>
      </c>
      <c r="AM1074" s="257" cm="1">
        <f t="array" ref="AM1074">IFERROR(IF(AND(P1074&lt;&gt;"D(Arıza Değil)",AH1074="Bu Arıza Aracın Servise Verilmesine Engel Değil"),
IF(Z1074-F1074&gt;0,(AB1074-Y1074)*24*60,
IF(OR(AND(G1074&gt;$AS$1,G1074&lt;$AT$1),AND(G1074&gt;$AU$1,G1074&lt;$AV$1)),
(AF1074-H1074)*24*60,     BH:BH0)),        AN1074),0)</f>
        <v>266.00000011269003</v>
      </c>
      <c r="AN1074" s="257">
        <f t="shared" si="713"/>
        <v>266.00000011269003</v>
      </c>
      <c r="AO1074" s="174" t="str">
        <f>[4]SayfaKAY!AG172</f>
        <v>Atak</v>
      </c>
      <c r="AP1074" s="174" t="str">
        <f>[4]SayfaKAY!AI172</f>
        <v>E840-7002</v>
      </c>
      <c r="AQ1074" s="174" t="str">
        <f>[4]SayfaKAY!AQ172</f>
        <v/>
      </c>
      <c r="AR1074" s="174" t="str">
        <f>[4]SayfaKAY!AH172</f>
        <v>Merkez Ünite AU300 (train bus, vehicle b</v>
      </c>
      <c r="AS1074" s="174" t="str">
        <f>[4]SayfaKAY!AJ172</f>
        <v/>
      </c>
      <c r="AT1074" s="175" t="str">
        <f>[4]SayfaKAY!AM172</f>
        <v/>
      </c>
      <c r="AU1074" s="176" t="str">
        <f>[4]SayfaKAY!AL172</f>
        <v/>
      </c>
      <c r="AV1074" s="176" t="str">
        <f>[4]SayfaKAY!AP172</f>
        <v/>
      </c>
      <c r="AW1074" s="177" t="str">
        <f>[4]SayfaKAY!AT172</f>
        <v/>
      </c>
      <c r="AX1074" s="194">
        <f t="shared" si="714"/>
        <v>2926.0000012395903</v>
      </c>
      <c r="AY1074" s="168"/>
      <c r="AZ1074" s="167"/>
      <c r="BA1074" s="113"/>
      <c r="BB1074" s="171"/>
      <c r="BC1074" s="114"/>
      <c r="BD1074" s="114"/>
      <c r="BE1074" s="114"/>
      <c r="BF1074" s="114"/>
      <c r="BG1074" s="114"/>
      <c r="BH1074" s="114" t="str">
        <f>IFERROR(FRACAS!AN175, "Hata Var")</f>
        <v/>
      </c>
      <c r="BI1074" s="114"/>
      <c r="BJ1074" s="114"/>
      <c r="BK1074" s="105" t="str">
        <f>[4]SayfaKAY!AW172</f>
        <v/>
      </c>
      <c r="BL1074" s="105" t="str">
        <f>[4]SayfaKAY!V172</f>
        <v>ATAK ULAŞIM SAN.TİC.LTD.ŞTİ.</v>
      </c>
      <c r="BM1074" s="114"/>
      <c r="BN1074" s="171" t="str">
        <f t="shared" si="715"/>
        <v>x yok</v>
      </c>
      <c r="BO1074" s="171" t="b">
        <f t="shared" si="716"/>
        <v>0</v>
      </c>
      <c r="BP1074" s="171" t="b">
        <f t="shared" si="717"/>
        <v>0</v>
      </c>
      <c r="BQ1074" s="226">
        <f t="shared" si="718"/>
        <v>146.00000001490116</v>
      </c>
      <c r="BR1074" s="226">
        <f t="shared" si="719"/>
        <v>120.00000009778887</v>
      </c>
      <c r="BS1074" s="226">
        <f t="shared" si="720"/>
        <v>266.00000011269003</v>
      </c>
      <c r="BT1074" s="114"/>
      <c r="BU1074" s="242"/>
      <c r="BV1074" s="233">
        <f t="shared" si="721"/>
        <v>11</v>
      </c>
      <c r="BW1074" s="226" t="str">
        <f t="shared" si="722"/>
        <v>Evet, çakışma var</v>
      </c>
      <c r="BX1074" s="229"/>
      <c r="BY1074" s="247">
        <f t="shared" si="723"/>
        <v>0.10138888889923692</v>
      </c>
      <c r="BZ1074" s="247">
        <f t="shared" si="724"/>
        <v>8.3333333401242271E-2</v>
      </c>
      <c r="CA1074" s="247">
        <f t="shared" si="725"/>
        <v>0.18472222230047919</v>
      </c>
      <c r="CB1074" s="213"/>
      <c r="CC1074" s="211"/>
      <c r="CD1074" s="196"/>
      <c r="CE1074" s="213">
        <v>171</v>
      </c>
      <c r="CF1074" s="182">
        <f t="shared" si="726"/>
        <v>45421.1069444444</v>
      </c>
      <c r="CG1074" s="182">
        <f t="shared" si="727"/>
        <v>45421.291666666701</v>
      </c>
      <c r="CH1074" s="196"/>
      <c r="CI1074" s="196"/>
      <c r="CJ1074" s="196"/>
      <c r="CK1074" s="196">
        <f t="shared" si="728"/>
        <v>8.3333333401242271E-2</v>
      </c>
      <c r="CL1074" s="196">
        <f t="shared" si="729"/>
        <v>0.10138888889923692</v>
      </c>
      <c r="CM1074" s="196">
        <f t="shared" si="730"/>
        <v>0.18472222230047919</v>
      </c>
      <c r="CN1074" s="114"/>
      <c r="CO1074" s="115">
        <f t="shared" si="731"/>
        <v>266.00000011269003</v>
      </c>
      <c r="CP1074" s="116">
        <f t="shared" si="732"/>
        <v>5.0000000040745363</v>
      </c>
      <c r="CQ1074" s="117">
        <f t="shared" si="733"/>
        <v>0.10694444440014195</v>
      </c>
      <c r="CR1074" s="117">
        <f t="shared" si="734"/>
        <v>45421.208333333299</v>
      </c>
      <c r="CS1074" s="117">
        <f t="shared" si="735"/>
        <v>45421.291666666701</v>
      </c>
      <c r="CT1074" s="118">
        <f t="shared" si="736"/>
        <v>65406386.000000015</v>
      </c>
      <c r="CU1074" s="118">
        <f t="shared" si="737"/>
        <v>120.00000009778887</v>
      </c>
      <c r="CV1074" s="118">
        <f t="shared" si="738"/>
        <v>65406506.000000112</v>
      </c>
      <c r="CW1074" s="119">
        <f t="shared" si="739"/>
        <v>0.99999816532012742</v>
      </c>
    </row>
    <row r="1075" spans="1:101" ht="118.5" customHeight="1" x14ac:dyDescent="0.3">
      <c r="A1075" s="104" t="str">
        <f>[4]SayfaKAY!C173</f>
        <v>KAY5+6</v>
      </c>
      <c r="B1075" s="104" t="str">
        <f>[4]SayfaKAY!D173</f>
        <v>3874(3)</v>
      </c>
      <c r="C1075" s="105" t="str">
        <f>[4]SayfaKAY!E173</f>
        <v>MA</v>
      </c>
      <c r="D1075" s="105">
        <f>[4]SayfaKAY!F173</f>
        <v>63200</v>
      </c>
      <c r="E1075" s="106" t="str">
        <f>[4]SayfaKAY!G173</f>
        <v>BOZ-KAY5+6-FF-172</v>
      </c>
      <c r="F1075" s="134">
        <f t="shared" si="700"/>
        <v>45421</v>
      </c>
      <c r="G1075" s="135">
        <f t="shared" si="701"/>
        <v>0.61388888890360249</v>
      </c>
      <c r="H1075" s="235">
        <f>[4]SayfaKAY!H173</f>
        <v>45421.613888888904</v>
      </c>
      <c r="I1075" s="104" t="str">
        <f>[4]SayfaKAY!I173</f>
        <v>Hat/Line</v>
      </c>
      <c r="J1075" s="103" t="str">
        <f>IF([4]SayfaKAY!J173="","",IF([4]SayfaKAY!J173="Müşteri","Notified by Customer","Notified by Bozankaya"))</f>
        <v>Notified by Customer</v>
      </c>
      <c r="K1075" s="103" t="e">
        <f>VLOOKUP([4]SayfaKAY!L173,#REF!,2,FALSE)</f>
        <v>#REF!</v>
      </c>
      <c r="L1075" s="165" t="str">
        <f>[4]SayfaKAY!X173</f>
        <v>NSC TEKNOLOJİ ve İNŞAAT LTD.ŞTİ.</v>
      </c>
      <c r="M1075" s="107" t="str">
        <f t="shared" si="702"/>
        <v>KAY5+6-BOZ-KAY5+6-FF-172</v>
      </c>
      <c r="N1075" s="105" t="str">
        <f>[4]SayfaKAY!M173</f>
        <v>KAMERA EKRANI ARA ARA GİDİP GELİYO</v>
      </c>
      <c r="O1075" s="166" t="str">
        <f>[4]SayfaKAY!P173</f>
        <v>A-Sürüşü engeller</v>
      </c>
      <c r="P1075" s="166" t="str">
        <f>[4]SayfaKAY!Q173</f>
        <v>B(Servisten çekmeye etki eden arıza)</v>
      </c>
      <c r="Q1075" s="166" t="str">
        <f>[4]SayfaKAY!R173</f>
        <v>N.A(Yaralanma yok)</v>
      </c>
      <c r="R1075" s="132" t="str" cm="1">
        <f t="array" ref="R1075">IF([4]SayfaKAY!U173="","",_xlfn.IFS([4]SayfaKAY!U173="Bozankaya","Bozankaya",[4]SayfaKAY!U173="Müşteri","Customer",[4]SayfaKAY!U173="Tedarikçi","Equipment Supplier"))</f>
        <v>Equipment Supplier</v>
      </c>
      <c r="S1075" s="204" t="str">
        <f>[4]SayfaKAY!N173</f>
        <v>YAPILAN KONTROLLERDE OLUMSUZ DURUM GÖRÜLMEDİ SORUNSUZ ÇALIŞIYOR</v>
      </c>
      <c r="T1075" s="133" t="str">
        <f>[4]SayfaKAY!AD173</f>
        <v>*Ekipman tamir edilecek</v>
      </c>
      <c r="U1075" s="132" t="str">
        <f>[4]SayfaKAY!W173</f>
        <v>Evet</v>
      </c>
      <c r="V1075" s="108">
        <f>[4]SayfaKAY!AZ173</f>
        <v>1</v>
      </c>
      <c r="W1075" s="136">
        <f t="shared" si="703"/>
        <v>45421</v>
      </c>
      <c r="X1075" s="137" t="str">
        <f t="shared" si="704"/>
        <v>15:00</v>
      </c>
      <c r="Y1075" s="235">
        <f>[4]SayfaKAY!AE173</f>
        <v>45421.625</v>
      </c>
      <c r="Z1075" s="109">
        <f t="shared" si="705"/>
        <v>45421</v>
      </c>
      <c r="AA1075" s="110" t="str">
        <f t="shared" si="706"/>
        <v>16:00</v>
      </c>
      <c r="AB1075" s="182">
        <f>[4]SayfaKAY!BA173</f>
        <v>45421.666666666701</v>
      </c>
      <c r="AC1075" s="257">
        <f t="shared" si="707"/>
        <v>76.000000027706847</v>
      </c>
      <c r="AD1075" s="111">
        <f t="shared" si="708"/>
        <v>45421</v>
      </c>
      <c r="AE1075" s="111" t="str">
        <f t="shared" si="709"/>
        <v>16:00</v>
      </c>
      <c r="AF1075" s="235">
        <f>[4]SayfaKAY!BA173</f>
        <v>45421.666666666701</v>
      </c>
      <c r="AG1075" s="179" t="str">
        <f>[4]SayfaKAY!S173</f>
        <v>(II) Aynı Araçta Tekrarlayan Arıza</v>
      </c>
      <c r="AH1075" s="178" t="str">
        <f t="shared" si="710"/>
        <v>Bu Arıza Aracın Servise Verilmesine Engel</v>
      </c>
      <c r="AI1075" s="163" t="str">
        <f>[4]SayfaKAY!AV173</f>
        <v/>
      </c>
      <c r="AJ1075" s="164" t="str">
        <f t="shared" si="711"/>
        <v/>
      </c>
      <c r="AK1075" s="164" t="str">
        <f t="shared" si="712"/>
        <v/>
      </c>
      <c r="AL1075" s="112" t="str">
        <f>[4]SayfaKAY!AX173</f>
        <v/>
      </c>
      <c r="AM1075" s="257" cm="1">
        <f t="array" ref="AM1075">IFERROR(IF(AND(P1075&lt;&gt;"D(Arıza Değil)",AH1075="Bu Arıza Aracın Servise Verilmesine Engel Değil"),
IF(Z1075-F1075&gt;0,(AB1075-Y1075)*24*60,
IF(OR(AND(G1075&gt;$AS$1,G1075&lt;$AT$1),AND(G1075&gt;$AU$1,G1075&lt;$AV$1)),
(AF1075-H1075)*24*60,     BH:BH0)),        AN1075),0)</f>
        <v>76.000000027706847</v>
      </c>
      <c r="AN1075" s="257">
        <f t="shared" si="713"/>
        <v>76.000000027706847</v>
      </c>
      <c r="AO1075" s="174" t="str">
        <f>[4]SayfaKAY!AG173</f>
        <v>NSC</v>
      </c>
      <c r="AP1075" s="174" t="str">
        <f>[4]SayfaKAY!AI173</f>
        <v>E810-7145</v>
      </c>
      <c r="AQ1075" s="174" t="str">
        <f>[4]SayfaKAY!AQ173</f>
        <v/>
      </c>
      <c r="AR1075" s="174" t="str">
        <f>[4]SayfaKAY!AH173</f>
        <v>CCTV EKRANI</v>
      </c>
      <c r="AS1075" s="174">
        <f>[4]SayfaKAY!AJ173</f>
        <v>1</v>
      </c>
      <c r="AT1075" s="175" t="str">
        <f>[4]SayfaKAY!AM173</f>
        <v/>
      </c>
      <c r="AU1075" s="176" t="str">
        <f>[4]SayfaKAY!AL173</f>
        <v/>
      </c>
      <c r="AV1075" s="176" t="str">
        <f>[4]SayfaKAY!AP173</f>
        <v/>
      </c>
      <c r="AW1075" s="177" t="str">
        <f>[4]SayfaKAY!AT173</f>
        <v/>
      </c>
      <c r="AX1075" s="194">
        <f t="shared" si="714"/>
        <v>836.00000030477531</v>
      </c>
      <c r="AY1075" s="168"/>
      <c r="AZ1075" s="167"/>
      <c r="BA1075" s="170"/>
      <c r="BB1075" s="171" t="str">
        <f>IF($AQ$1="X", IF(AND(G1075&gt;=$AS$1,G1075&lt;=$AT$1),IF(P1075&lt;&gt;"D(Arıza Değil)",AC1075,0), IF(AND(G1075&gt;=$AU$1,G1075&lt;=$AV$1),IF(P1075&lt;&gt;"D(Arıza Değil)",AC1075,0), "")), "")</f>
        <v/>
      </c>
      <c r="BC1075" s="114"/>
      <c r="BD1075" s="114"/>
      <c r="BE1075" s="114"/>
      <c r="BF1075" s="114"/>
      <c r="BG1075" s="114"/>
      <c r="BH1075" s="114" t="str">
        <f>IFERROR(FRACAS!AN176, "Hata Var")</f>
        <v/>
      </c>
      <c r="BI1075" s="114"/>
      <c r="BJ1075" s="114"/>
      <c r="BK1075" s="105" t="str">
        <f>[4]SayfaKAY!AW173</f>
        <v/>
      </c>
      <c r="BL1075" s="105" t="str">
        <f>[4]SayfaKAY!V173</f>
        <v>NSC</v>
      </c>
      <c r="BM1075" s="114"/>
      <c r="BN1075" s="171" t="str">
        <f t="shared" si="715"/>
        <v>x yok</v>
      </c>
      <c r="BO1075" s="171" t="str">
        <f t="shared" si="716"/>
        <v>aynı gün giderilen arıza</v>
      </c>
      <c r="BP1075" s="171" t="str">
        <f t="shared" si="717"/>
        <v>aynı gün giderilen arıza</v>
      </c>
      <c r="BQ1075" s="226">
        <f t="shared" si="718"/>
        <v>15.999999978812411</v>
      </c>
      <c r="BR1075" s="226">
        <f t="shared" si="719"/>
        <v>60.000000048894435</v>
      </c>
      <c r="BS1075" s="226">
        <f t="shared" si="720"/>
        <v>76.000000027706847</v>
      </c>
      <c r="BT1075" s="114"/>
      <c r="BU1075" s="242"/>
      <c r="BV1075" s="233">
        <f t="shared" si="721"/>
        <v>12</v>
      </c>
      <c r="BW1075" s="226" t="str">
        <f t="shared" si="722"/>
        <v>Evet, çakışma var</v>
      </c>
      <c r="BX1075" s="229"/>
      <c r="BY1075" s="247">
        <f t="shared" si="723"/>
        <v>1.1111111096397508E-2</v>
      </c>
      <c r="BZ1075" s="247">
        <f t="shared" si="724"/>
        <v>4.1666666700621136E-2</v>
      </c>
      <c r="CA1075" s="247">
        <f t="shared" si="725"/>
        <v>5.2777777797018643E-2</v>
      </c>
      <c r="CB1075" s="213"/>
      <c r="CC1075" s="211"/>
      <c r="CD1075" s="196"/>
      <c r="CE1075" s="213">
        <v>172</v>
      </c>
      <c r="CF1075" s="182">
        <f t="shared" si="726"/>
        <v>45421.613888888904</v>
      </c>
      <c r="CG1075" s="182">
        <f t="shared" si="727"/>
        <v>45421.666666666701</v>
      </c>
      <c r="CH1075" s="196"/>
      <c r="CI1075" s="196"/>
      <c r="CJ1075" s="196"/>
      <c r="CK1075" s="196">
        <f t="shared" si="728"/>
        <v>4.1666666700621136E-2</v>
      </c>
      <c r="CL1075" s="196">
        <f t="shared" si="729"/>
        <v>1.1111111096397508E-2</v>
      </c>
      <c r="CM1075" s="196">
        <f t="shared" si="730"/>
        <v>5.2777777797018643E-2</v>
      </c>
      <c r="CN1075" s="114"/>
      <c r="CO1075" s="115">
        <f t="shared" si="731"/>
        <v>76.000000027706847</v>
      </c>
      <c r="CP1075" s="116">
        <f t="shared" si="732"/>
        <v>2.5000000020372681</v>
      </c>
      <c r="CQ1075" s="117">
        <f t="shared" si="733"/>
        <v>0.61388888890360249</v>
      </c>
      <c r="CR1075" s="117">
        <f t="shared" si="734"/>
        <v>45421.625</v>
      </c>
      <c r="CS1075" s="117">
        <f t="shared" si="735"/>
        <v>45421.666666666701</v>
      </c>
      <c r="CT1075" s="118">
        <f t="shared" si="736"/>
        <v>65406255.999999978</v>
      </c>
      <c r="CU1075" s="118">
        <f t="shared" si="737"/>
        <v>60.000000048894435</v>
      </c>
      <c r="CV1075" s="118">
        <f t="shared" si="738"/>
        <v>65406316.00000003</v>
      </c>
      <c r="CW1075" s="119">
        <f t="shared" si="739"/>
        <v>0.99999908265739879</v>
      </c>
    </row>
    <row r="1076" spans="1:101" ht="118.5" customHeight="1" x14ac:dyDescent="0.3">
      <c r="A1076" s="160" t="str">
        <f>[4]SayfaKAY!C174</f>
        <v>KAY5+6</v>
      </c>
      <c r="B1076" s="104" t="str">
        <f>[4]SayfaKAY!D174</f>
        <v>3874(3)</v>
      </c>
      <c r="C1076" s="105" t="str">
        <f>[4]SayfaKAY!E174</f>
        <v>RA</v>
      </c>
      <c r="D1076" s="105">
        <f>[4]SayfaKAY!F174</f>
        <v>62800</v>
      </c>
      <c r="E1076" s="106" t="str">
        <f>[4]SayfaKAY!G174</f>
        <v>BOZ-KAY5+6-FF-173</v>
      </c>
      <c r="F1076" s="193">
        <f t="shared" si="700"/>
        <v>45421</v>
      </c>
      <c r="G1076" s="135">
        <f t="shared" si="701"/>
        <v>0.61458333329937886</v>
      </c>
      <c r="H1076" s="235">
        <f>[4]SayfaKAY!H174</f>
        <v>45421.614583333299</v>
      </c>
      <c r="I1076" s="104" t="str">
        <f>[4]SayfaKAY!I174</f>
        <v>Hat/Line</v>
      </c>
      <c r="J1076" s="103" t="str">
        <f>IF([4]SayfaKAY!J174="","",IF([4]SayfaKAY!J174="Müşteri","Notified by Customer","Notified by Bozankaya"))</f>
        <v>Notified by Customer</v>
      </c>
      <c r="K1076" s="103" t="e">
        <f>VLOOKUP([4]SayfaKAY!L174,#REF!,2,FALSE)</f>
        <v>#REF!</v>
      </c>
      <c r="L1076" s="165" t="str">
        <f>[4]SayfaKAY!X174</f>
        <v>TURCK OTOMASYON TİC. LTD.ŞTİ.</v>
      </c>
      <c r="M1076" s="107" t="str">
        <f t="shared" si="702"/>
        <v>KAY5+6-BOZ-KAY5+6-FF-173</v>
      </c>
      <c r="N1076" s="105" t="str">
        <f>[4]SayfaKAY!M174</f>
        <v>Engelii butonu kabine uyarı sesi veriyor.iptal olmuyor</v>
      </c>
      <c r="O1076" s="166" t="str">
        <f>[4]SayfaKAY!P174</f>
        <v>C-Uyarı, sürüş devamlılığı</v>
      </c>
      <c r="P1076" s="166" t="str">
        <f>[4]SayfaKAY!Q174</f>
        <v>C(Sisteme etki etmeyen arıza)</v>
      </c>
      <c r="Q1076" s="166" t="str">
        <f>[4]SayfaKAY!R174</f>
        <v>N.A(Yaralanma yok)</v>
      </c>
      <c r="R1076" s="132" t="str" cm="1">
        <f t="array" ref="R1076">IF([4]SayfaKAY!U174="","",_xlfn.IFS([4]SayfaKAY!U174="Bozankaya","Bozankaya",[4]SayfaKAY!U174="Müşteri","Customer",[4]SayfaKAY!U174="Tedarikçi","Equipment Supplier"))</f>
        <v>Equipment Supplier</v>
      </c>
      <c r="S1076" s="204" t="str">
        <f>[4]SayfaKAY!N174</f>
        <v>Engelli butonuna basıldığında kabine uyarı veriyor.diğer araçlar kontrol edildi.diğer araçlardada bu şekilde çalışıyor</v>
      </c>
      <c r="T1076" s="133" t="str">
        <f>[4]SayfaKAY!AD174</f>
        <v>*Ekipman tamir edilecek</v>
      </c>
      <c r="U1076" s="132" t="str">
        <f>[4]SayfaKAY!W174</f>
        <v>Evet</v>
      </c>
      <c r="V1076" s="108">
        <f>[4]SayfaKAY!AZ174</f>
        <v>1</v>
      </c>
      <c r="W1076" s="136">
        <f t="shared" si="703"/>
        <v>45422</v>
      </c>
      <c r="X1076" s="137" t="str">
        <f t="shared" si="704"/>
        <v>05:00</v>
      </c>
      <c r="Y1076" s="235">
        <f>[4]SayfaKAY!AE174</f>
        <v>45422.208333333299</v>
      </c>
      <c r="Z1076" s="192">
        <f t="shared" si="705"/>
        <v>45422</v>
      </c>
      <c r="AA1076" s="110" t="str">
        <f t="shared" si="706"/>
        <v>07:00</v>
      </c>
      <c r="AB1076" s="182">
        <f>[4]SayfaKAY!BA174</f>
        <v>45422.291666666701</v>
      </c>
      <c r="AC1076" s="257">
        <f t="shared" si="707"/>
        <v>975.00000009778887</v>
      </c>
      <c r="AD1076" s="111">
        <f t="shared" si="708"/>
        <v>45422</v>
      </c>
      <c r="AE1076" s="111" t="str">
        <f t="shared" si="709"/>
        <v>07:00</v>
      </c>
      <c r="AF1076" s="235">
        <f>[4]SayfaKAY!BA174</f>
        <v>45422.291666666701</v>
      </c>
      <c r="AG1076" s="179" t="str">
        <f>[4]SayfaKAY!S174</f>
        <v>(II) Aynı Araçta Tekrarlayan Arıza</v>
      </c>
      <c r="AH1076" s="178" t="str">
        <f t="shared" si="710"/>
        <v>Bu Arıza Aracın Servise Verilmesine Engel Değil</v>
      </c>
      <c r="AI1076" s="163" t="str">
        <f>[4]SayfaKAY!AV174</f>
        <v/>
      </c>
      <c r="AJ1076" s="164" t="str">
        <f t="shared" si="711"/>
        <v/>
      </c>
      <c r="AK1076" s="164" t="str">
        <f t="shared" si="712"/>
        <v/>
      </c>
      <c r="AL1076" s="112" t="str">
        <f>[4]SayfaKAY!AX174</f>
        <v/>
      </c>
      <c r="AM1076" s="257" cm="1">
        <f t="array" ref="AM1076">IFERROR(IF(AND(P1076&lt;&gt;"D(Arıza Değil)",AH1076="Bu Arıza Aracın Servise Verilmesine Engel Değil"),
IF(Z1076-F1076&gt;0,(AB1076-Y1076)*24*60,
IF(OR(AND(G1076&gt;$AS$1,G1076&lt;$AT$1),AND(G1076&gt;$AU$1,G1076&lt;$AV$1)),
(AF1076-H1076)*24*60,     BH:BH0)),        AN1076),0)</f>
        <v>120.00000009778887</v>
      </c>
      <c r="AN1076" s="257">
        <f t="shared" si="713"/>
        <v>975.00000009778887</v>
      </c>
      <c r="AO1076" s="174" t="str">
        <f>[4]SayfaKAY!AG174</f>
        <v>turcks otomasyon</v>
      </c>
      <c r="AP1076" s="174" t="str">
        <f>[4]SayfaKAY!AI174</f>
        <v>M110-7057</v>
      </c>
      <c r="AQ1076" s="174" t="str">
        <f>[4]SayfaKAY!AQ174</f>
        <v/>
      </c>
      <c r="AR1076" s="174" t="str">
        <f>[4]SayfaKAY!AH174</f>
        <v>SESLI UYARI CIHAZI</v>
      </c>
      <c r="AS1076" s="174">
        <f>[4]SayfaKAY!AJ174</f>
        <v>1</v>
      </c>
      <c r="AT1076" s="175" t="str">
        <f>[4]SayfaKAY!AM174</f>
        <v/>
      </c>
      <c r="AU1076" s="176" t="str">
        <f>[4]SayfaKAY!AL174</f>
        <v/>
      </c>
      <c r="AV1076" s="176" t="str">
        <f>[4]SayfaKAY!AP174</f>
        <v/>
      </c>
      <c r="AW1076" s="177" t="str">
        <f>[4]SayfaKAY!AT174</f>
        <v/>
      </c>
      <c r="AX1076" s="194">
        <f t="shared" si="714"/>
        <v>10725.000001075678</v>
      </c>
      <c r="AY1076" s="168"/>
      <c r="AZ1076" s="167"/>
      <c r="BA1076" s="113"/>
      <c r="BB1076" s="171"/>
      <c r="BC1076" s="114"/>
      <c r="BD1076" s="114"/>
      <c r="BE1076" s="114"/>
      <c r="BF1076" s="114"/>
      <c r="BG1076" s="114"/>
      <c r="BH1076" s="114" t="str">
        <f>IFERROR(FRACAS!AN177, "Hata Var")</f>
        <v/>
      </c>
      <c r="BI1076" s="114"/>
      <c r="BJ1076" s="114"/>
      <c r="BK1076" s="105" t="str">
        <f>[4]SayfaKAY!AW174</f>
        <v/>
      </c>
      <c r="BL1076" s="105" t="str">
        <f>[4]SayfaKAY!V174</f>
        <v>Bozankaya</v>
      </c>
      <c r="BM1076" s="114"/>
      <c r="BN1076" s="171" t="str">
        <f t="shared" si="715"/>
        <v>x yok</v>
      </c>
      <c r="BO1076" s="171" t="str">
        <f t="shared" si="716"/>
        <v>aynı gün giderilen arıza</v>
      </c>
      <c r="BP1076" s="171" t="str">
        <f t="shared" si="717"/>
        <v>Bir günden fazla süren arıza</v>
      </c>
      <c r="BQ1076" s="226">
        <f t="shared" si="718"/>
        <v>855</v>
      </c>
      <c r="BR1076" s="226">
        <f t="shared" si="719"/>
        <v>120.00000009778887</v>
      </c>
      <c r="BS1076" s="226">
        <f t="shared" si="720"/>
        <v>975.00000009778887</v>
      </c>
      <c r="BT1076" s="114"/>
      <c r="BU1076" s="242"/>
      <c r="BV1076" s="233">
        <f t="shared" si="721"/>
        <v>12</v>
      </c>
      <c r="BW1076" s="226" t="str">
        <f t="shared" si="722"/>
        <v>Evet, çakışma var</v>
      </c>
      <c r="BX1076" s="229"/>
      <c r="BY1076" s="247">
        <f t="shared" si="723"/>
        <v>0.59375</v>
      </c>
      <c r="BZ1076" s="247">
        <f t="shared" si="724"/>
        <v>8.3333333401242271E-2</v>
      </c>
      <c r="CA1076" s="247">
        <f t="shared" si="725"/>
        <v>0.67708333340124227</v>
      </c>
      <c r="CB1076" s="213"/>
      <c r="CC1076" s="211"/>
      <c r="CD1076" s="196"/>
      <c r="CE1076" s="213">
        <v>173</v>
      </c>
      <c r="CF1076" s="182">
        <f t="shared" si="726"/>
        <v>45421.614583333299</v>
      </c>
      <c r="CG1076" s="182">
        <f t="shared" si="727"/>
        <v>45422.291666666701</v>
      </c>
      <c r="CH1076" s="196"/>
      <c r="CI1076" s="196"/>
      <c r="CJ1076" s="196"/>
      <c r="CK1076" s="196">
        <f t="shared" si="728"/>
        <v>8.3333333401242271E-2</v>
      </c>
      <c r="CL1076" s="196">
        <f t="shared" si="729"/>
        <v>0.59375</v>
      </c>
      <c r="CM1076" s="196">
        <f t="shared" si="730"/>
        <v>0.67708333340124227</v>
      </c>
      <c r="CN1076" s="114"/>
      <c r="CO1076" s="115">
        <f t="shared" si="731"/>
        <v>975.00000009778887</v>
      </c>
      <c r="CP1076" s="116">
        <f t="shared" si="732"/>
        <v>5.0000000040745363</v>
      </c>
      <c r="CQ1076" s="117">
        <f t="shared" si="733"/>
        <v>0.61458333329937886</v>
      </c>
      <c r="CR1076" s="117">
        <f t="shared" si="734"/>
        <v>45422.208333333299</v>
      </c>
      <c r="CS1076" s="117">
        <f t="shared" si="735"/>
        <v>45422.291666666701</v>
      </c>
      <c r="CT1076" s="118">
        <f t="shared" si="736"/>
        <v>65407095</v>
      </c>
      <c r="CU1076" s="118">
        <f t="shared" si="737"/>
        <v>120.00000009778887</v>
      </c>
      <c r="CV1076" s="118">
        <f t="shared" si="738"/>
        <v>65407215.000000097</v>
      </c>
      <c r="CW1076" s="119">
        <f t="shared" si="739"/>
        <v>0.99999816534001496</v>
      </c>
    </row>
    <row r="1077" spans="1:101" ht="118.5" customHeight="1" x14ac:dyDescent="0.3">
      <c r="A1077" s="104" t="str">
        <f>[4]SayfaKAY!C171</f>
        <v>KAY5+6</v>
      </c>
      <c r="B1077" s="104" t="str">
        <f>[4]SayfaKAY!D171</f>
        <v>3874(3)</v>
      </c>
      <c r="C1077" s="105" t="str">
        <f>[4]SayfaKAY!E171</f>
        <v>MB</v>
      </c>
      <c r="D1077" s="105">
        <f>[4]SayfaKAY!F171</f>
        <v>62800</v>
      </c>
      <c r="E1077" s="106" t="str">
        <f>[4]SayfaKAY!G171</f>
        <v>BOZ-KAY5+6-FF-170</v>
      </c>
      <c r="F1077" s="134">
        <f t="shared" si="700"/>
        <v>45420</v>
      </c>
      <c r="G1077" s="135">
        <f t="shared" si="701"/>
        <v>0.66666666670062114</v>
      </c>
      <c r="H1077" s="235">
        <f>[4]SayfaKAY!H171</f>
        <v>45420.666666666701</v>
      </c>
      <c r="I1077" s="104" t="str">
        <f>[4]SayfaKAY!I171</f>
        <v>Hat/Line</v>
      </c>
      <c r="J1077" s="103" t="str">
        <f>IF([4]SayfaKAY!J171="","",IF([4]SayfaKAY!J171="Müşteri","Notified by Customer","Notified by Bozankaya"))</f>
        <v>Notified by Customer</v>
      </c>
      <c r="K1077" s="103" t="e">
        <f>VLOOKUP([4]SayfaKAY!L171,#REF!,2,FALSE)</f>
        <v>#REF!</v>
      </c>
      <c r="L1077" s="165" t="str">
        <f>[4]SayfaKAY!X171</f>
        <v>MEDCOM SP. Z O.O.</v>
      </c>
      <c r="M1077" s="107" t="str">
        <f t="shared" si="702"/>
        <v>KAY5+6-BOZ-KAY5+6-FF-170</v>
      </c>
      <c r="N1077" s="105" t="str">
        <f>[4]SayfaKAY!M171</f>
        <v>CB Kabin ivme kolu yerinden çıkıyor</v>
      </c>
      <c r="O1077" s="166" t="str">
        <f>[4]SayfaKAY!P171</f>
        <v>C-Uyarı, sürüş devamlılığı</v>
      </c>
      <c r="P1077" s="166" t="str">
        <f>[4]SayfaKAY!Q171</f>
        <v>B(Servisten çekmeye etki eden arıza)</v>
      </c>
      <c r="Q1077" s="166" t="str">
        <f>[4]SayfaKAY!R171</f>
        <v>N.A(Yaralanma yok)</v>
      </c>
      <c r="R1077" s="132" t="str" cm="1">
        <f t="array" ref="R1077">IF([4]SayfaKAY!U171="","",_xlfn.IFS([4]SayfaKAY!U171="Bozankaya","Bozankaya",[4]SayfaKAY!U171="Müşteri","Customer",[4]SayfaKAY!U171="Tedarikçi","Equipment Supplier"))</f>
        <v>Equipment Supplier</v>
      </c>
      <c r="S1077" s="204" t="str">
        <f>[4]SayfaKAY!N171</f>
        <v>ivme kolu vidası gevşemiş sıkılandı</v>
      </c>
      <c r="T1077" s="133" t="str">
        <f>[4]SayfaKAY!AD171</f>
        <v>*Ekipman tamir edilecek</v>
      </c>
      <c r="U1077" s="132" t="str">
        <f>[4]SayfaKAY!W171</f>
        <v>Evet</v>
      </c>
      <c r="V1077" s="108">
        <f>[4]SayfaKAY!AZ171</f>
        <v>2</v>
      </c>
      <c r="W1077" s="136">
        <f t="shared" si="703"/>
        <v>45421</v>
      </c>
      <c r="X1077" s="137" t="str">
        <f t="shared" si="704"/>
        <v>05:00</v>
      </c>
      <c r="Y1077" s="235">
        <f>[4]SayfaKAY!AE171</f>
        <v>45421.208333333299</v>
      </c>
      <c r="Z1077" s="109">
        <f t="shared" si="705"/>
        <v>45421</v>
      </c>
      <c r="AA1077" s="110" t="str">
        <f t="shared" si="706"/>
        <v>11:00</v>
      </c>
      <c r="AB1077" s="182">
        <f>[4]SayfaKAY!BA171</f>
        <v>45421.458333333299</v>
      </c>
      <c r="AC1077" s="257">
        <f t="shared" si="707"/>
        <v>1139.9999999022111</v>
      </c>
      <c r="AD1077" s="111">
        <f t="shared" si="708"/>
        <v>45421</v>
      </c>
      <c r="AE1077" s="111" t="str">
        <f t="shared" si="709"/>
        <v>11:00</v>
      </c>
      <c r="AF1077" s="235">
        <f>[4]SayfaKAY!BA171</f>
        <v>45421.458333333299</v>
      </c>
      <c r="AG1077" s="179" t="str">
        <f>[4]SayfaKAY!S171</f>
        <v>(I) İlk Defa Karşılaşılan Arıza</v>
      </c>
      <c r="AH1077" s="178" t="str">
        <f t="shared" si="710"/>
        <v>Bu Arıza Aracın Servise Verilmesine Engel</v>
      </c>
      <c r="AI1077" s="163" t="str">
        <f>[4]SayfaKAY!AV171</f>
        <v/>
      </c>
      <c r="AJ1077" s="164" t="str">
        <f t="shared" si="711"/>
        <v/>
      </c>
      <c r="AK1077" s="164" t="str">
        <f t="shared" si="712"/>
        <v/>
      </c>
      <c r="AL1077" s="112" t="str">
        <f>[4]SayfaKAY!AX171</f>
        <v/>
      </c>
      <c r="AM1077" s="257" cm="1">
        <f t="array" ref="AM1077">IFERROR(IF(AND(P1077&lt;&gt;"D(Arıza Değil)",AH1077="Bu Arıza Aracın Servise Verilmesine Engel Değil"),
IF(Z1077-F1077&gt;0,(AB1077-Y1077)*24*60,
IF(OR(AND(G1077&gt;$AS$1,G1077&lt;$AT$1),AND(G1077&gt;$AU$1,G1077&lt;$AV$1)),
(AF1077-H1077)*24*60,     BH:BH0)),        AN1077),0)</f>
        <v>1139.9999999022111</v>
      </c>
      <c r="AN1077" s="257">
        <f t="shared" si="713"/>
        <v>1139.9999999022111</v>
      </c>
      <c r="AO1077" s="174" t="str">
        <f>[4]SayfaKAY!AG171</f>
        <v>Medcom</v>
      </c>
      <c r="AP1077" s="174" t="str">
        <f>[4]SayfaKAY!AI171</f>
        <v>E300-7001</v>
      </c>
      <c r="AQ1077" s="174" t="str">
        <f>[4]SayfaKAY!AQ171</f>
        <v/>
      </c>
      <c r="AR1077" s="174" t="str">
        <f>[4]SayfaKAY!AH171</f>
        <v>MASTER CONTRROLER S334 C36B</v>
      </c>
      <c r="AS1077" s="174">
        <f>[4]SayfaKAY!AJ171</f>
        <v>1</v>
      </c>
      <c r="AT1077" s="175" t="str">
        <f>[4]SayfaKAY!AM171</f>
        <v/>
      </c>
      <c r="AU1077" s="176" t="str">
        <f>[4]SayfaKAY!AL171</f>
        <v/>
      </c>
      <c r="AV1077" s="176" t="str">
        <f>[4]SayfaKAY!AP171</f>
        <v/>
      </c>
      <c r="AW1077" s="177" t="str">
        <f>[4]SayfaKAY!AT171</f>
        <v/>
      </c>
      <c r="AX1077" s="194">
        <f t="shared" si="714"/>
        <v>25079.999997848645</v>
      </c>
      <c r="AY1077" s="168"/>
      <c r="AZ1077" s="167"/>
      <c r="BA1077" s="170"/>
      <c r="BB1077" s="171" t="str">
        <f>IF($AQ$1="X", IF(AND(G1077&gt;=$AS$1,G1077&lt;=$AT$1),IF(P1077&lt;&gt;"D(Arıza Değil)",AC1077,0), IF(AND(G1077&gt;=$AU$1,G1077&lt;=$AV$1),IF(P1077&lt;&gt;"D(Arıza Değil)",AC1077,0), "")), "")</f>
        <v/>
      </c>
      <c r="BC1077" s="114"/>
      <c r="BD1077" s="114"/>
      <c r="BE1077" s="114"/>
      <c r="BF1077" s="114"/>
      <c r="BG1077" s="114"/>
      <c r="BH1077" s="114" t="str">
        <f>IFERROR(FRACAS!AN174, "Hata Var")</f>
        <v/>
      </c>
      <c r="BI1077" s="114"/>
      <c r="BJ1077" s="114"/>
      <c r="BK1077" s="105" t="str">
        <f>[4]SayfaKAY!AW171</f>
        <v/>
      </c>
      <c r="BL1077" s="105" t="str">
        <f>[4]SayfaKAY!V171</f>
        <v>MEDCOM SP. Z O.O.</v>
      </c>
      <c r="BM1077" s="114"/>
      <c r="BN1077" s="171" t="str">
        <f t="shared" si="715"/>
        <v>x yok</v>
      </c>
      <c r="BO1077" s="171" t="str">
        <f t="shared" si="716"/>
        <v>aynı gün giderilen arıza</v>
      </c>
      <c r="BP1077" s="171" t="str">
        <f t="shared" si="717"/>
        <v>Bir günden fazla süren arıza</v>
      </c>
      <c r="BQ1077" s="226">
        <f t="shared" si="718"/>
        <v>779.99999990221113</v>
      </c>
      <c r="BR1077" s="226">
        <f t="shared" si="719"/>
        <v>360</v>
      </c>
      <c r="BS1077" s="226">
        <f t="shared" si="720"/>
        <v>1139.9999999022111</v>
      </c>
      <c r="BT1077" s="114"/>
      <c r="BU1077" s="242"/>
      <c r="BV1077" s="233">
        <f t="shared" si="721"/>
        <v>11</v>
      </c>
      <c r="BW1077" s="226" t="str">
        <f t="shared" si="722"/>
        <v>Evet, çakışma var</v>
      </c>
      <c r="BX1077" s="229"/>
      <c r="BY1077" s="247">
        <f t="shared" si="723"/>
        <v>0.54166666659875773</v>
      </c>
      <c r="BZ1077" s="247">
        <f t="shared" si="724"/>
        <v>0.25</v>
      </c>
      <c r="CA1077" s="247">
        <f t="shared" si="725"/>
        <v>0.79166666659875773</v>
      </c>
      <c r="CB1077" s="213"/>
      <c r="CC1077" s="211"/>
      <c r="CD1077" s="196"/>
      <c r="CE1077" s="213">
        <v>170</v>
      </c>
      <c r="CF1077" s="182">
        <f t="shared" si="726"/>
        <v>45420.666666666701</v>
      </c>
      <c r="CG1077" s="182">
        <f t="shared" si="727"/>
        <v>45421.458333333299</v>
      </c>
      <c r="CH1077" s="196"/>
      <c r="CI1077" s="196"/>
      <c r="CJ1077" s="196"/>
      <c r="CK1077" s="196">
        <f t="shared" si="728"/>
        <v>0.25</v>
      </c>
      <c r="CL1077" s="196">
        <f t="shared" si="729"/>
        <v>0.54166666659875773</v>
      </c>
      <c r="CM1077" s="196">
        <f t="shared" si="730"/>
        <v>0.79166666659875773</v>
      </c>
      <c r="CN1077" s="114"/>
      <c r="CO1077" s="115">
        <f t="shared" si="731"/>
        <v>1139.9999999022111</v>
      </c>
      <c r="CP1077" s="116">
        <f t="shared" si="732"/>
        <v>15</v>
      </c>
      <c r="CQ1077" s="117">
        <f t="shared" si="733"/>
        <v>0.66666666670062114</v>
      </c>
      <c r="CR1077" s="117">
        <f t="shared" si="734"/>
        <v>45421.208333333299</v>
      </c>
      <c r="CS1077" s="117">
        <f t="shared" si="735"/>
        <v>45421.458333333299</v>
      </c>
      <c r="CT1077" s="118">
        <f t="shared" si="736"/>
        <v>65405579.999999903</v>
      </c>
      <c r="CU1077" s="118">
        <f t="shared" si="737"/>
        <v>360</v>
      </c>
      <c r="CV1077" s="118">
        <f t="shared" si="738"/>
        <v>65405939.999999903</v>
      </c>
      <c r="CW1077" s="119">
        <f t="shared" si="739"/>
        <v>0.99999449591275658</v>
      </c>
    </row>
    <row r="1078" spans="1:101" ht="118.5" customHeight="1" x14ac:dyDescent="0.3">
      <c r="A1078" s="160" t="str">
        <f>[4]SayfaKAY!C170</f>
        <v>KAY5+6</v>
      </c>
      <c r="B1078" s="104" t="str">
        <f>[4]SayfaKAY!D170</f>
        <v>3876(5)</v>
      </c>
      <c r="C1078" s="105" t="str">
        <f>[4]SayfaKAY!E170</f>
        <v>MB</v>
      </c>
      <c r="D1078" s="105">
        <f>[4]SayfaKAY!F170</f>
        <v>53500</v>
      </c>
      <c r="E1078" s="106" t="str">
        <f>[4]SayfaKAY!G170</f>
        <v>BOZ-KAY5+6-FF-169</v>
      </c>
      <c r="F1078" s="193">
        <f t="shared" si="700"/>
        <v>45419</v>
      </c>
      <c r="G1078" s="135">
        <f t="shared" si="701"/>
        <v>0.34236111109930789</v>
      </c>
      <c r="H1078" s="235">
        <f>[4]SayfaKAY!H170</f>
        <v>45419.342361111099</v>
      </c>
      <c r="I1078" s="104" t="str">
        <f>[4]SayfaKAY!I170</f>
        <v>Hat/Line</v>
      </c>
      <c r="J1078" s="103" t="str">
        <f>IF([4]SayfaKAY!J170="","",IF([4]SayfaKAY!J170="Müşteri","Notified by Customer","Notified by Bozankaya"))</f>
        <v>Notified by Customer</v>
      </c>
      <c r="K1078" s="103" t="e">
        <f>VLOOKUP([4]SayfaKAY!L170,#REF!,2,FALSE)</f>
        <v>#REF!</v>
      </c>
      <c r="L1078" s="165" t="str">
        <f>[4]SayfaKAY!X170</f>
        <v>ATAK ULAŞIM SAN.TİC.LTD.ŞTİ.</v>
      </c>
      <c r="M1078" s="107" t="str">
        <f t="shared" si="702"/>
        <v>KAY5+6-BOZ-KAY5+6-FF-169</v>
      </c>
      <c r="N1078" s="105" t="str">
        <f>[4]SayfaKAY!M170</f>
        <v>07.05.2024 tarihinde yapılan saha denetiminde saar10:50 de 3876 -B  nolu aracın ikinci ve üçüncü kapı üstlerinde ekranların çalışmadığı tespit edilmiştir.Gerekli müdahaleyi gerçekleştirelim.</v>
      </c>
      <c r="O1078" s="166" t="str">
        <f>[4]SayfaKAY!P170</f>
        <v>C-Uyarı, sürüş devamlılığı</v>
      </c>
      <c r="P1078" s="166" t="str">
        <f>[4]SayfaKAY!Q170</f>
        <v>C(Sisteme etki etmeyen arıza)</v>
      </c>
      <c r="Q1078" s="166" t="str">
        <f>[4]SayfaKAY!R170</f>
        <v>N.A(Yaralanma yok)</v>
      </c>
      <c r="R1078" s="132" t="str" cm="1">
        <f t="array" ref="R1078">IF([4]SayfaKAY!U170="","",_xlfn.IFS([4]SayfaKAY!U170="Bozankaya","Bozankaya",[4]SayfaKAY!U170="Müşteri","Customer",[4]SayfaKAY!U170="Tedarikçi","Equipment Supplier"))</f>
        <v>Equipment Supplier</v>
      </c>
      <c r="S1078" s="204" t="str">
        <f>[4]SayfaKAY!N170</f>
        <v>kontrol edildi kapı üstündeki ekranlara görüntü geliyor</v>
      </c>
      <c r="T1078" s="133" t="str">
        <f>[4]SayfaKAY!AD170</f>
        <v>*Ekipman tamir edilecek</v>
      </c>
      <c r="U1078" s="132" t="str">
        <f>[4]SayfaKAY!W170</f>
        <v>Evet</v>
      </c>
      <c r="V1078" s="108" t="str">
        <f>[4]SayfaKAY!AZ170</f>
        <v/>
      </c>
      <c r="W1078" s="136">
        <f t="shared" si="703"/>
        <v>45420</v>
      </c>
      <c r="X1078" s="137" t="str">
        <f t="shared" si="704"/>
        <v>05:00</v>
      </c>
      <c r="Y1078" s="235">
        <f>[4]SayfaKAY!AE170</f>
        <v>45420.208333333299</v>
      </c>
      <c r="Z1078" s="192">
        <f t="shared" si="705"/>
        <v>45420</v>
      </c>
      <c r="AA1078" s="110" t="str">
        <f t="shared" si="706"/>
        <v>08:00</v>
      </c>
      <c r="AB1078" s="182">
        <f>[4]SayfaKAY!BA170</f>
        <v>45420.333333333299</v>
      </c>
      <c r="AC1078" s="257">
        <f t="shared" si="707"/>
        <v>1426.9999999681022</v>
      </c>
      <c r="AD1078" s="111">
        <f t="shared" si="708"/>
        <v>45420</v>
      </c>
      <c r="AE1078" s="111" t="str">
        <f t="shared" si="709"/>
        <v>08:00</v>
      </c>
      <c r="AF1078" s="235">
        <f>[4]SayfaKAY!BA170</f>
        <v>45420.333333333299</v>
      </c>
      <c r="AG1078" s="179" t="str">
        <f>[4]SayfaKAY!S170</f>
        <v>(III) Farklı Araçlarda Tekrarlayan Arıza</v>
      </c>
      <c r="AH1078" s="178" t="str">
        <f t="shared" si="710"/>
        <v>Bu Arıza Aracın Servise Verilmesine Engel Değil</v>
      </c>
      <c r="AI1078" s="163" t="str">
        <f>[4]SayfaKAY!AV170</f>
        <v/>
      </c>
      <c r="AJ1078" s="164" t="str">
        <f t="shared" si="711"/>
        <v/>
      </c>
      <c r="AK1078" s="164" t="str">
        <f t="shared" si="712"/>
        <v/>
      </c>
      <c r="AL1078" s="112" t="str">
        <f>[4]SayfaKAY!AX170</f>
        <v/>
      </c>
      <c r="AM1078" s="257" cm="1">
        <f t="array" ref="AM1078">IFERROR(IF(AND(P1078&lt;&gt;"D(Arıza Değil)",AH1078="Bu Arıza Aracın Servise Verilmesine Engel Değil"),
IF(Z1078-F1078&gt;0,(AB1078-Y1078)*24*60,
IF(OR(AND(G1078&gt;$AS$1,G1078&lt;$AT$1),AND(G1078&gt;$AU$1,G1078&lt;$AV$1)),
(AF1078-H1078)*24*60,     BH:BH0)),        AN1078),0)</f>
        <v>180</v>
      </c>
      <c r="AN1078" s="257">
        <f t="shared" si="713"/>
        <v>1426.9999999681022</v>
      </c>
      <c r="AO1078" s="174" t="str">
        <f>[4]SayfaKAY!AG170</f>
        <v>Atak</v>
      </c>
      <c r="AP1078" s="174" t="str">
        <f>[4]SayfaKAY!AI170</f>
        <v>E410-7003</v>
      </c>
      <c r="AQ1078" s="174" t="str">
        <f>[4]SayfaKAY!AQ170</f>
        <v/>
      </c>
      <c r="AR1078" s="174" t="str">
        <f>[4]SayfaKAY!AH170</f>
        <v>STRETCH LCD EKRAN</v>
      </c>
      <c r="AS1078" s="174">
        <f>[4]SayfaKAY!AJ170</f>
        <v>1</v>
      </c>
      <c r="AT1078" s="175" t="str">
        <f>[4]SayfaKAY!AM170</f>
        <v/>
      </c>
      <c r="AU1078" s="176" t="str">
        <f>[4]SayfaKAY!AL170</f>
        <v/>
      </c>
      <c r="AV1078" s="176" t="str">
        <f>[4]SayfaKAY!AP170</f>
        <v/>
      </c>
      <c r="AW1078" s="177" t="str">
        <f>[4]SayfaKAY!AT170</f>
        <v/>
      </c>
      <c r="AX1078" s="194" t="str">
        <f t="shared" si="714"/>
        <v/>
      </c>
      <c r="AY1078" s="168"/>
      <c r="AZ1078" s="167"/>
      <c r="BA1078" s="113"/>
      <c r="BB1078" s="171"/>
      <c r="BC1078" s="114"/>
      <c r="BD1078" s="114"/>
      <c r="BE1078" s="114"/>
      <c r="BF1078" s="114"/>
      <c r="BG1078" s="114"/>
      <c r="BH1078" s="114" t="str">
        <f>IFERROR(FRACAS!AN173, "Hata Var")</f>
        <v/>
      </c>
      <c r="BI1078" s="114"/>
      <c r="BJ1078" s="114"/>
      <c r="BK1078" s="105" t="str">
        <f>[4]SayfaKAY!AW170</f>
        <v/>
      </c>
      <c r="BL1078" s="105" t="str">
        <f>[4]SayfaKAY!V170</f>
        <v>ATAK ULAŞIM SAN.TİC.LTD.ŞTİ.</v>
      </c>
      <c r="BM1078" s="114"/>
      <c r="BN1078" s="171" t="str">
        <f t="shared" si="715"/>
        <v>x yok</v>
      </c>
      <c r="BO1078" s="171" t="str">
        <f t="shared" si="716"/>
        <v>aynı gün giderilen arıza</v>
      </c>
      <c r="BP1078" s="171" t="str">
        <f t="shared" si="717"/>
        <v>Bir günden fazla süren arıza</v>
      </c>
      <c r="BQ1078" s="226">
        <f t="shared" si="718"/>
        <v>1246.9999999681022</v>
      </c>
      <c r="BR1078" s="226">
        <f t="shared" si="719"/>
        <v>180</v>
      </c>
      <c r="BS1078" s="226">
        <f t="shared" si="720"/>
        <v>1426.9999999681022</v>
      </c>
      <c r="BT1078" s="114"/>
      <c r="BU1078" s="242"/>
      <c r="BV1078" s="233">
        <f t="shared" si="721"/>
        <v>9</v>
      </c>
      <c r="BW1078" s="226" t="str">
        <f t="shared" si="722"/>
        <v>Evet, çakışma var</v>
      </c>
      <c r="BX1078" s="229"/>
      <c r="BY1078" s="247">
        <f t="shared" si="723"/>
        <v>0.86597222220007097</v>
      </c>
      <c r="BZ1078" s="247">
        <f t="shared" si="724"/>
        <v>0.125</v>
      </c>
      <c r="CA1078" s="247">
        <f t="shared" si="725"/>
        <v>0.99097222220007097</v>
      </c>
      <c r="CB1078" s="213"/>
      <c r="CC1078" s="211"/>
      <c r="CD1078" s="196"/>
      <c r="CE1078" s="213">
        <v>169</v>
      </c>
      <c r="CF1078" s="182">
        <f t="shared" si="726"/>
        <v>45419.342361111099</v>
      </c>
      <c r="CG1078" s="182">
        <f t="shared" si="727"/>
        <v>45420.333333333299</v>
      </c>
      <c r="CH1078" s="196"/>
      <c r="CI1078" s="196"/>
      <c r="CJ1078" s="196"/>
      <c r="CK1078" s="196">
        <f t="shared" si="728"/>
        <v>0.125</v>
      </c>
      <c r="CL1078" s="196">
        <f t="shared" si="729"/>
        <v>0.86597222220007097</v>
      </c>
      <c r="CM1078" s="196">
        <f t="shared" si="730"/>
        <v>0.99097222220007097</v>
      </c>
      <c r="CN1078" s="114"/>
      <c r="CO1078" s="115">
        <f t="shared" si="731"/>
        <v>1426.9999999681022</v>
      </c>
      <c r="CP1078" s="116">
        <f t="shared" si="732"/>
        <v>7.5</v>
      </c>
      <c r="CQ1078" s="117">
        <f t="shared" si="733"/>
        <v>0.34236111109930789</v>
      </c>
      <c r="CR1078" s="117">
        <f t="shared" si="734"/>
        <v>45420.208333333299</v>
      </c>
      <c r="CS1078" s="117">
        <f t="shared" si="735"/>
        <v>45420.333333333299</v>
      </c>
      <c r="CT1078" s="118">
        <f t="shared" si="736"/>
        <v>65404606.99999997</v>
      </c>
      <c r="CU1078" s="118">
        <f t="shared" si="737"/>
        <v>180</v>
      </c>
      <c r="CV1078" s="118">
        <f t="shared" si="738"/>
        <v>65404786.99999997</v>
      </c>
      <c r="CW1078" s="119">
        <f t="shared" si="739"/>
        <v>0.99999724790786337</v>
      </c>
    </row>
    <row r="1079" spans="1:101" ht="118.5" customHeight="1" x14ac:dyDescent="0.3">
      <c r="A1079" s="104" t="str">
        <f>[4]SayfaKAY!C168</f>
        <v>KAY5+6</v>
      </c>
      <c r="B1079" s="104" t="str">
        <f>[4]SayfaKAY!D168</f>
        <v>3879(8)</v>
      </c>
      <c r="C1079" s="105" t="str">
        <f>[4]SayfaKAY!E168</f>
        <v>RA</v>
      </c>
      <c r="D1079" s="105">
        <f>[4]SayfaKAY!F168</f>
        <v>16200</v>
      </c>
      <c r="E1079" s="106" t="str">
        <f>[4]SayfaKAY!G168</f>
        <v>BOZ-KAY5+6-FF-167</v>
      </c>
      <c r="F1079" s="193">
        <f t="shared" si="700"/>
        <v>45418</v>
      </c>
      <c r="G1079" s="135">
        <f t="shared" si="701"/>
        <v>0.34097222219861578</v>
      </c>
      <c r="H1079" s="235">
        <f>[4]SayfaKAY!H168</f>
        <v>45418.340972222199</v>
      </c>
      <c r="I1079" s="104" t="str">
        <f>[4]SayfaKAY!I168</f>
        <v>Hat/Line</v>
      </c>
      <c r="J1079" s="103" t="str">
        <f>IF([4]SayfaKAY!J168="","",IF([4]SayfaKAY!J168="Müşteri","Notified by Customer","Notified by Bozankaya"))</f>
        <v>Notified by Customer</v>
      </c>
      <c r="K1079" s="103" t="e">
        <f>VLOOKUP([4]SayfaKAY!L168,#REF!,2,FALSE)</f>
        <v>#REF!</v>
      </c>
      <c r="L1079" s="165" t="str">
        <f>[4]SayfaKAY!X168</f>
        <v>GREBO OTOMOTİV SANAYİ A.Ş</v>
      </c>
      <c r="M1079" s="107" t="str">
        <f t="shared" si="702"/>
        <v>KAY5+6-BOZ-KAY5+6-FF-167</v>
      </c>
      <c r="N1079" s="105" t="str">
        <f>[4]SayfaKAY!M168</f>
        <v>Araç yolu bölümüne su alıyor</v>
      </c>
      <c r="O1079" s="166" t="str">
        <f>[4]SayfaKAY!P168</f>
        <v>C-Uyarı, sürüş devamlılığı</v>
      </c>
      <c r="P1079" s="166" t="str">
        <f>[4]SayfaKAY!Q168</f>
        <v>B(Servisten çekmeye etki eden arıza)</v>
      </c>
      <c r="Q1079" s="166" t="str">
        <f>[4]SayfaKAY!R168</f>
        <v>N.A(Yaralanma yok)</v>
      </c>
      <c r="R1079" s="132" t="str" cm="1">
        <f t="array" ref="R1079">IF([4]SayfaKAY!U168="","",_xlfn.IFS([4]SayfaKAY!U168="Bozankaya","Bozankaya",[4]SayfaKAY!U168="Müşteri","Customer",[4]SayfaKAY!U168="Tedarikçi","Equipment Supplier"))</f>
        <v>Bozankaya</v>
      </c>
      <c r="S1079" s="204" t="str">
        <f>[4]SayfaKAY!N168</f>
        <v>Su alan bölgeye sikaflex uygulaması yapıldı</v>
      </c>
      <c r="T1079" s="133" t="str">
        <f>[4]SayfaKAY!AD168</f>
        <v>*Arıza çözülecek</v>
      </c>
      <c r="U1079" s="132" t="str">
        <f>[4]SayfaKAY!W168</f>
        <v>Evet</v>
      </c>
      <c r="V1079" s="108">
        <f>[4]SayfaKAY!AZ168</f>
        <v>1</v>
      </c>
      <c r="W1079" s="136">
        <f t="shared" si="703"/>
        <v>45419</v>
      </c>
      <c r="X1079" s="137" t="str">
        <f t="shared" si="704"/>
        <v>05:00</v>
      </c>
      <c r="Y1079" s="235">
        <f>[4]SayfaKAY!AE168</f>
        <v>45419.208333333299</v>
      </c>
      <c r="Z1079" s="192">
        <f t="shared" si="705"/>
        <v>45420</v>
      </c>
      <c r="AA1079" s="110" t="str">
        <f t="shared" si="706"/>
        <v>05:00</v>
      </c>
      <c r="AB1079" s="182">
        <f>[4]SayfaKAY!BA168</f>
        <v>45420.208333333299</v>
      </c>
      <c r="AC1079" s="257">
        <f t="shared" si="707"/>
        <v>2688.9999999850988</v>
      </c>
      <c r="AD1079" s="111">
        <f t="shared" si="708"/>
        <v>45420</v>
      </c>
      <c r="AE1079" s="111" t="str">
        <f t="shared" si="709"/>
        <v>05:00</v>
      </c>
      <c r="AF1079" s="235">
        <f>[4]SayfaKAY!BA168</f>
        <v>45420.208333333299</v>
      </c>
      <c r="AG1079" s="179" t="str">
        <f>[4]SayfaKAY!S168</f>
        <v>(I) İlk Defa Karşılaşılan Arıza</v>
      </c>
      <c r="AH1079" s="178" t="str">
        <f t="shared" si="710"/>
        <v>Bu Arıza Aracın Servise Verilmesine Engel</v>
      </c>
      <c r="AI1079" s="163" t="str">
        <f>[4]SayfaKAY!AV168</f>
        <v/>
      </c>
      <c r="AJ1079" s="164" t="str">
        <f t="shared" si="711"/>
        <v/>
      </c>
      <c r="AK1079" s="164" t="str">
        <f t="shared" si="712"/>
        <v/>
      </c>
      <c r="AL1079" s="112" t="str">
        <f>[4]SayfaKAY!AX168</f>
        <v/>
      </c>
      <c r="AM1079" s="257" cm="1">
        <f t="array" ref="AM1079">IFERROR(IF(AND(P1079&lt;&gt;"D(Arıza Değil)",AH1079="Bu Arıza Aracın Servise Verilmesine Engel Değil"),
IF(Z1079-F1079&gt;0,(AB1079-Y1079)*24*60,
IF(OR(AND(G1079&gt;$AS$1,G1079&lt;$AT$1),AND(G1079&gt;$AU$1,G1079&lt;$AV$1)),
(AF1079-H1079)*24*60,     BH:BH0)),        AN1079),0)</f>
        <v>2688.9999999850988</v>
      </c>
      <c r="AN1079" s="257">
        <f t="shared" si="713"/>
        <v>2688.9999999850988</v>
      </c>
      <c r="AO1079" s="174" t="str">
        <f>[4]SayfaKAY!AG168</f>
        <v>Bozankaya</v>
      </c>
      <c r="AP1079" s="174" t="str">
        <f>[4]SayfaKAY!AI168</f>
        <v>H200-7011</v>
      </c>
      <c r="AQ1079" s="174" t="str">
        <f>[4]SayfaKAY!AQ168</f>
        <v/>
      </c>
      <c r="AR1079" s="174" t="str">
        <f>[4]SayfaKAY!AH168</f>
        <v>TURBO HAVALANDIRMA BRAKETI</v>
      </c>
      <c r="AS1079" s="174">
        <f>[4]SayfaKAY!AJ168</f>
        <v>1</v>
      </c>
      <c r="AT1079" s="175" t="str">
        <f>[4]SayfaKAY!AM168</f>
        <v/>
      </c>
      <c r="AU1079" s="176" t="str">
        <f>[4]SayfaKAY!AL168</f>
        <v/>
      </c>
      <c r="AV1079" s="176" t="str">
        <f>[4]SayfaKAY!AP168</f>
        <v/>
      </c>
      <c r="AW1079" s="177" t="str">
        <f>[4]SayfaKAY!AT168</f>
        <v/>
      </c>
      <c r="AX1079" s="194">
        <f t="shared" si="714"/>
        <v>29578.999999836087</v>
      </c>
      <c r="AY1079" s="168"/>
      <c r="AZ1079" s="167"/>
      <c r="BA1079" s="170"/>
      <c r="BB1079" s="171"/>
      <c r="BC1079" s="114"/>
      <c r="BD1079" s="114"/>
      <c r="BE1079" s="114"/>
      <c r="BF1079" s="114"/>
      <c r="BG1079" s="114"/>
      <c r="BH1079" s="114" t="str">
        <f>IFERROR(FRACAS!AN171, "Hata Var")</f>
        <v/>
      </c>
      <c r="BI1079" s="114"/>
      <c r="BJ1079" s="114"/>
      <c r="BK1079" s="105" t="str">
        <f>[4]SayfaKAY!AW168</f>
        <v/>
      </c>
      <c r="BL1079" s="105" t="str">
        <f>[4]SayfaKAY!V168</f>
        <v>Üretim</v>
      </c>
      <c r="BM1079" s="114"/>
      <c r="BN1079" s="171" t="str">
        <f t="shared" si="715"/>
        <v>x yok</v>
      </c>
      <c r="BO1079" s="171" t="str">
        <f t="shared" si="716"/>
        <v>aynı gün giderilen arıza</v>
      </c>
      <c r="BP1079" s="171" t="str">
        <f t="shared" si="717"/>
        <v>Bir günden fazla süren arıza</v>
      </c>
      <c r="BQ1079" s="226">
        <f t="shared" si="718"/>
        <v>1248.9999999850988</v>
      </c>
      <c r="BR1079" s="226">
        <f t="shared" si="719"/>
        <v>1440</v>
      </c>
      <c r="BS1079" s="226">
        <f t="shared" si="720"/>
        <v>2688.9999999850988</v>
      </c>
      <c r="BT1079" s="114"/>
      <c r="BU1079" s="242"/>
      <c r="BV1079" s="233">
        <f t="shared" si="721"/>
        <v>8</v>
      </c>
      <c r="BW1079" s="226" t="str">
        <f t="shared" si="722"/>
        <v>Evet, çakışma var</v>
      </c>
      <c r="BX1079" s="229"/>
      <c r="BY1079" s="247">
        <f t="shared" si="723"/>
        <v>0.86736111110076308</v>
      </c>
      <c r="BZ1079" s="247">
        <f t="shared" si="724"/>
        <v>1</v>
      </c>
      <c r="CA1079" s="247">
        <f t="shared" si="725"/>
        <v>1.8673611111007631</v>
      </c>
      <c r="CB1079" s="213"/>
      <c r="CC1079" s="211"/>
      <c r="CD1079" s="196"/>
      <c r="CE1079" s="213">
        <v>167</v>
      </c>
      <c r="CF1079" s="182">
        <f t="shared" si="726"/>
        <v>45418.340972222199</v>
      </c>
      <c r="CG1079" s="182">
        <f t="shared" si="727"/>
        <v>45420.208333333299</v>
      </c>
      <c r="CH1079" s="196"/>
      <c r="CI1079" s="196"/>
      <c r="CJ1079" s="196"/>
      <c r="CK1079" s="196">
        <f t="shared" si="728"/>
        <v>1</v>
      </c>
      <c r="CL1079" s="196">
        <f t="shared" si="729"/>
        <v>0.86736111110076308</v>
      </c>
      <c r="CM1079" s="196">
        <f t="shared" si="730"/>
        <v>1.8673611111007631</v>
      </c>
      <c r="CN1079" s="114"/>
      <c r="CO1079" s="115">
        <f t="shared" si="731"/>
        <v>2688.9999999850988</v>
      </c>
      <c r="CP1079" s="116">
        <f t="shared" si="732"/>
        <v>60</v>
      </c>
      <c r="CQ1079" s="117">
        <f t="shared" si="733"/>
        <v>0.34097222219861578</v>
      </c>
      <c r="CR1079" s="117">
        <f t="shared" si="734"/>
        <v>45419.208333333299</v>
      </c>
      <c r="CS1079" s="117">
        <f t="shared" si="735"/>
        <v>45420.208333333299</v>
      </c>
      <c r="CT1079" s="118">
        <f t="shared" si="736"/>
        <v>65403168.999999985</v>
      </c>
      <c r="CU1079" s="118">
        <f t="shared" si="737"/>
        <v>1440</v>
      </c>
      <c r="CV1079" s="118">
        <f t="shared" si="738"/>
        <v>65404608.999999985</v>
      </c>
      <c r="CW1079" s="119">
        <f t="shared" si="739"/>
        <v>0.99997798320298803</v>
      </c>
    </row>
    <row r="1080" spans="1:101" ht="118.5" customHeight="1" x14ac:dyDescent="0.3">
      <c r="A1080" s="160" t="str">
        <f>[4]SayfaKAY!C169</f>
        <v>KAY5+6</v>
      </c>
      <c r="B1080" s="104" t="str">
        <f>[4]SayfaKAY!D169</f>
        <v>3880(9)</v>
      </c>
      <c r="C1080" s="105" t="str">
        <f>[4]SayfaKAY!E169</f>
        <v>RA</v>
      </c>
      <c r="D1080" s="105">
        <f>[4]SayfaKAY!F169</f>
        <v>13142</v>
      </c>
      <c r="E1080" s="106" t="str">
        <f>[4]SayfaKAY!G169</f>
        <v>BOZ-KAY5+6-FF-168</v>
      </c>
      <c r="F1080" s="134">
        <f t="shared" si="700"/>
        <v>45418</v>
      </c>
      <c r="G1080" s="135">
        <f t="shared" si="701"/>
        <v>0.62291666670353152</v>
      </c>
      <c r="H1080" s="235">
        <f>[4]SayfaKAY!H169</f>
        <v>45418.622916666704</v>
      </c>
      <c r="I1080" s="104" t="str">
        <f>[4]SayfaKAY!I169</f>
        <v>Hat/Line</v>
      </c>
      <c r="J1080" s="103" t="str">
        <f>IF([4]SayfaKAY!J169="","",IF([4]SayfaKAY!J169="Müşteri","Notified by Customer","Notified by Bozankaya"))</f>
        <v>Notified by Customer</v>
      </c>
      <c r="K1080" s="103" t="e">
        <f>VLOOKUP([4]SayfaKAY!L169,#REF!,2,FALSE)</f>
        <v>#REF!</v>
      </c>
      <c r="L1080" s="165" t="str">
        <f>[4]SayfaKAY!X169</f>
        <v>ELTESAN ELEKTRO MEKANİK SOĞUTMA SAN</v>
      </c>
      <c r="M1080" s="107" t="str">
        <f t="shared" si="702"/>
        <v>KAY5+6-BOZ-KAY5+6-FF-168</v>
      </c>
      <c r="N1080" s="105" t="str">
        <f>[4]SayfaKAY!M169</f>
        <v>3880 TRAMVAYINA BİNDİK SAAT 15:20 CİVARINDA KULANNDIK KLİMALARIN ÇALIŞMADIĞINI MAKİNİSTE SÖYLEDİK ARADIK 153 E BİLDİRDİK YETKİLİLERE İLETİLECEK YARDIMCI OLUNACAK DENİLDİ. YİNE ÇÖZÜM ÜRETİLMEDİ DAYANAMAYIP HALEF HOCADA İNDİK.'' ŞEKLİNDE YOLCU ŞİKAYETİ GELMİŞTİR.</v>
      </c>
      <c r="O1080" s="166" t="str">
        <f>[4]SayfaKAY!P169</f>
        <v>B-Hız veya güç azalması</v>
      </c>
      <c r="P1080" s="166" t="str">
        <f>[4]SayfaKAY!Q169</f>
        <v>B(Servisten çekmeye etki eden arıza)</v>
      </c>
      <c r="Q1080" s="166" t="str">
        <f>[4]SayfaKAY!R169</f>
        <v>N.A(Yaralanma yok)</v>
      </c>
      <c r="R1080" s="132" t="str" cm="1">
        <f t="array" ref="R1080">IF([4]SayfaKAY!U169="","",_xlfn.IFS([4]SayfaKAY!U169="Bozankaya","Bozankaya",[4]SayfaKAY!U169="Müşteri","Customer",[4]SayfaKAY!U169="Tedarikçi","Equipment Supplier"))</f>
        <v>Equipment Supplier</v>
      </c>
      <c r="S1080" s="204" t="str">
        <f>[4]SayfaKAY!N169</f>
        <v>ARACIN SORUNU İLE ALAKALI 08.05.2024 TARİHİNDE ALİ ŞAHİN İLE GÖRÜŞTÜM SICAKLIK DEĞERLERİNİN 0 DERECE OLDUĞUNU SÖYLEDİ. 09.05.2024 TARİHİNDE TEKRAR KONTROL SAĞLADIK. SORUN GÖREMEDİK. KLİMA MASTER CARDINI SİGORTADAN RESETLEDİK.</v>
      </c>
      <c r="T1080" s="133" t="str">
        <f>[4]SayfaKAY!AD169</f>
        <v>*Ekipman tamir edilecek</v>
      </c>
      <c r="U1080" s="132" t="str">
        <f>[4]SayfaKAY!W169</f>
        <v>Evet</v>
      </c>
      <c r="V1080" s="108">
        <f>[4]SayfaKAY!AZ169</f>
        <v>2</v>
      </c>
      <c r="W1080" s="136">
        <f t="shared" si="703"/>
        <v>45420</v>
      </c>
      <c r="X1080" s="137" t="str">
        <f t="shared" si="704"/>
        <v>05:00</v>
      </c>
      <c r="Y1080" s="235">
        <f>[4]SayfaKAY!AE169</f>
        <v>45420.209016203698</v>
      </c>
      <c r="Z1080" s="109">
        <f t="shared" si="705"/>
        <v>45420</v>
      </c>
      <c r="AA1080" s="110" t="str">
        <f t="shared" si="706"/>
        <v>09:00</v>
      </c>
      <c r="AB1080" s="182">
        <f>[4]SayfaKAY!BA169</f>
        <v>45420.375</v>
      </c>
      <c r="AC1080" s="257">
        <f t="shared" si="707"/>
        <v>2522.9999999469146</v>
      </c>
      <c r="AD1080" s="111">
        <f t="shared" si="708"/>
        <v>45420</v>
      </c>
      <c r="AE1080" s="111" t="str">
        <f t="shared" si="709"/>
        <v>09:00</v>
      </c>
      <c r="AF1080" s="235">
        <f>[4]SayfaKAY!BA169</f>
        <v>45420.375</v>
      </c>
      <c r="AG1080" s="179" t="str">
        <f>[4]SayfaKAY!S169</f>
        <v>(II) Aynı Araçta Tekrarlayan Arıza</v>
      </c>
      <c r="AH1080" s="178" t="str">
        <f t="shared" si="710"/>
        <v>Bu Arıza Aracın Servise Verilmesine Engel</v>
      </c>
      <c r="AI1080" s="163" t="str">
        <f>[4]SayfaKAY!AV169</f>
        <v/>
      </c>
      <c r="AJ1080" s="164" t="str">
        <f t="shared" si="711"/>
        <v/>
      </c>
      <c r="AK1080" s="164" t="str">
        <f t="shared" si="712"/>
        <v/>
      </c>
      <c r="AL1080" s="112" t="str">
        <f>[4]SayfaKAY!AX169</f>
        <v/>
      </c>
      <c r="AM1080" s="257" cm="1">
        <f t="array" ref="AM1080">IFERROR(IF(AND(P1080&lt;&gt;"D(Arıza Değil)",AH1080="Bu Arıza Aracın Servise Verilmesine Engel Değil"),
IF(Z1080-F1080&gt;0,(AB1080-Y1080)*24*60,
IF(OR(AND(G1080&gt;$AS$1,G1080&lt;$AT$1),AND(G1080&gt;$AU$1,G1080&lt;$AV$1)),
(AF1080-H1080)*24*60,     BH:BH0)),        AN1080),0)</f>
        <v>2522.9999999469146</v>
      </c>
      <c r="AN1080" s="257">
        <f t="shared" si="713"/>
        <v>2522.9999999469146</v>
      </c>
      <c r="AO1080" s="174" t="str">
        <f>[4]SayfaKAY!AG169</f>
        <v>Eltesan</v>
      </c>
      <c r="AP1080" s="174" t="str">
        <f>[4]SayfaKAY!AI169</f>
        <v>H500-7240</v>
      </c>
      <c r="AQ1080" s="174" t="str">
        <f>[4]SayfaKAY!AQ169</f>
        <v/>
      </c>
      <c r="AR1080" s="174" t="str">
        <f>[4]SayfaKAY!AH169</f>
        <v>KLIMA UNITESİ /Eltesan/Hispacold 41,5 kW</v>
      </c>
      <c r="AS1080" s="174">
        <f>[4]SayfaKAY!AJ169</f>
        <v>1</v>
      </c>
      <c r="AT1080" s="175" t="str">
        <f>[4]SayfaKAY!AM169</f>
        <v/>
      </c>
      <c r="AU1080" s="176" t="str">
        <f>[4]SayfaKAY!AL169</f>
        <v/>
      </c>
      <c r="AV1080" s="176" t="str">
        <f>[4]SayfaKAY!AP169</f>
        <v/>
      </c>
      <c r="AW1080" s="177" t="str">
        <f>[4]SayfaKAY!AT169</f>
        <v/>
      </c>
      <c r="AX1080" s="194">
        <f t="shared" si="714"/>
        <v>55505.999998832121</v>
      </c>
      <c r="AY1080" s="168"/>
      <c r="AZ1080" s="167"/>
      <c r="BA1080" s="113"/>
      <c r="BB1080" s="171" t="str">
        <f>IF($AQ$1="X", IF(AND(G1080&gt;=$AS$1,G1080&lt;=$AT$1),IF(P1080&lt;&gt;"D(Arıza Değil)",AC1080,0), IF(AND(G1080&gt;=$AU$1,G1080&lt;=$AV$1),IF(P1080&lt;&gt;"D(Arıza Değil)",AC1080,0), "")), "")</f>
        <v/>
      </c>
      <c r="BC1080" s="114"/>
      <c r="BD1080" s="114"/>
      <c r="BE1080" s="114"/>
      <c r="BF1080" s="114"/>
      <c r="BG1080" s="114"/>
      <c r="BH1080" s="114" t="str">
        <f>IFERROR(FRACAS!AN172, "Hata Var")</f>
        <v/>
      </c>
      <c r="BI1080" s="114"/>
      <c r="BJ1080" s="114"/>
      <c r="BK1080" s="105" t="str">
        <f>[4]SayfaKAY!AW169</f>
        <v/>
      </c>
      <c r="BL1080" s="105" t="str">
        <f>[4]SayfaKAY!V169</f>
        <v>ELTESAN ELEKTRO MEKANİK SOĞUTMA SAN</v>
      </c>
      <c r="BM1080" s="114"/>
      <c r="BN1080" s="171" t="str">
        <f t="shared" si="715"/>
        <v>x yok</v>
      </c>
      <c r="BO1080" s="171" t="str">
        <f t="shared" si="716"/>
        <v>aynı gün giderilen arıza</v>
      </c>
      <c r="BP1080" s="171" t="str">
        <f t="shared" si="717"/>
        <v>Bir günden fazla süren arıza</v>
      </c>
      <c r="BQ1080" s="226">
        <f t="shared" si="718"/>
        <v>2283.9833332726266</v>
      </c>
      <c r="BR1080" s="226">
        <f t="shared" si="719"/>
        <v>239.01666667428799</v>
      </c>
      <c r="BS1080" s="226">
        <f t="shared" si="720"/>
        <v>2522.9999999469146</v>
      </c>
      <c r="BT1080" s="114"/>
      <c r="BU1080" s="242"/>
      <c r="BV1080" s="233">
        <f t="shared" si="721"/>
        <v>6</v>
      </c>
      <c r="BW1080" s="226" t="str">
        <f t="shared" si="722"/>
        <v>Evet, çakışma var</v>
      </c>
      <c r="BX1080" s="229"/>
      <c r="BY1080" s="247">
        <f t="shared" si="723"/>
        <v>1.5860995369948796</v>
      </c>
      <c r="BZ1080" s="247">
        <f t="shared" si="724"/>
        <v>0.16598379630158888</v>
      </c>
      <c r="CA1080" s="247">
        <f t="shared" si="725"/>
        <v>1.7520833332964685</v>
      </c>
      <c r="CB1080" s="213"/>
      <c r="CC1080" s="211"/>
      <c r="CD1080" s="196"/>
      <c r="CE1080" s="213">
        <v>168</v>
      </c>
      <c r="CF1080" s="182">
        <f t="shared" si="726"/>
        <v>45418.622916666704</v>
      </c>
      <c r="CG1080" s="182">
        <f t="shared" si="727"/>
        <v>45420.375</v>
      </c>
      <c r="CH1080" s="196"/>
      <c r="CI1080" s="196"/>
      <c r="CJ1080" s="196"/>
      <c r="CK1080" s="196">
        <f t="shared" si="728"/>
        <v>0.16598379630158888</v>
      </c>
      <c r="CL1080" s="196">
        <f t="shared" si="729"/>
        <v>1.5860995369948796</v>
      </c>
      <c r="CM1080" s="196">
        <f t="shared" si="730"/>
        <v>1.7520833332964685</v>
      </c>
      <c r="CN1080" s="114"/>
      <c r="CO1080" s="115">
        <f t="shared" si="731"/>
        <v>2522.9999999469146</v>
      </c>
      <c r="CP1080" s="116">
        <f t="shared" si="732"/>
        <v>9.9590277780953329</v>
      </c>
      <c r="CQ1080" s="117">
        <f t="shared" si="733"/>
        <v>0.62291666670353152</v>
      </c>
      <c r="CR1080" s="117">
        <f t="shared" si="734"/>
        <v>45420.209016203698</v>
      </c>
      <c r="CS1080" s="117">
        <f t="shared" si="735"/>
        <v>45420.375</v>
      </c>
      <c r="CT1080" s="118">
        <f t="shared" si="736"/>
        <v>65404203.983333275</v>
      </c>
      <c r="CU1080" s="118">
        <f t="shared" si="737"/>
        <v>239.01666667428799</v>
      </c>
      <c r="CV1080" s="118">
        <f t="shared" si="738"/>
        <v>65404442.999999948</v>
      </c>
      <c r="CW1080" s="119">
        <f t="shared" si="739"/>
        <v>0.99999634555917438</v>
      </c>
    </row>
    <row r="1081" spans="1:101" ht="118.5" customHeight="1" x14ac:dyDescent="0.3">
      <c r="A1081" s="104" t="str">
        <f>[4]SayfaKAY!C367</f>
        <v>KAY5+6</v>
      </c>
      <c r="B1081" s="104" t="str">
        <f>[4]SayfaKAY!D367</f>
        <v>3878(7)</v>
      </c>
      <c r="C1081" s="105" t="str">
        <f>[4]SayfaKAY!E367</f>
        <v>MA</v>
      </c>
      <c r="D1081" s="105">
        <f>[4]SayfaKAY!F367</f>
        <v>34181</v>
      </c>
      <c r="E1081" s="106" t="str">
        <f>[4]SayfaKAY!G367</f>
        <v>BOZ-KAY5+6-FF-366</v>
      </c>
      <c r="F1081" s="134">
        <f t="shared" si="700"/>
        <v>45418</v>
      </c>
      <c r="G1081" s="135">
        <f t="shared" si="701"/>
        <v>0.33958333329792367</v>
      </c>
      <c r="H1081" s="235">
        <f>[4]SayfaKAY!H367</f>
        <v>45418.339583333298</v>
      </c>
      <c r="I1081" s="104" t="str">
        <f>[4]SayfaKAY!I367</f>
        <v>Hat/Line</v>
      </c>
      <c r="J1081" s="103" t="str">
        <f>IF([4]SayfaKAY!J367="","",IF([4]SayfaKAY!J367="Müşteri","Notified by Customer","Notified by Bozankaya"))</f>
        <v>Notified by Customer</v>
      </c>
      <c r="K1081" s="103" t="e">
        <f>VLOOKUP([4]SayfaKAY!L367,#REF!,2,FALSE)</f>
        <v>#REF!</v>
      </c>
      <c r="L1081" s="165" t="str">
        <f>[4]SayfaKAY!X367</f>
        <v>KORMAS ELEKTRİKLİ MOTOR SAN. VE TİC</v>
      </c>
      <c r="M1081" s="107" t="str">
        <f t="shared" si="702"/>
        <v>KAY5+6-BOZ-KAY5+6-FF-366</v>
      </c>
      <c r="N1081" s="105" t="str">
        <f>[4]SayfaKAY!M367</f>
        <v>ARAÇ YOLCU BÖLÜMÜ SU ALIYOR.</v>
      </c>
      <c r="O1081" s="166" t="str">
        <f>[4]SayfaKAY!P367</f>
        <v>C-Uyarı, sürüş devamlılığı</v>
      </c>
      <c r="P1081" s="166" t="str">
        <f>[4]SayfaKAY!Q367</f>
        <v>B(Servisten çekmeye etki eden arıza)</v>
      </c>
      <c r="Q1081" s="166" t="str">
        <f>[4]SayfaKAY!R367</f>
        <v>N.A(Yaralanma yok)</v>
      </c>
      <c r="R1081" s="132" t="str" cm="1">
        <f t="array" ref="R1081">IF([4]SayfaKAY!U367="","",_xlfn.IFS([4]SayfaKAY!U367="Bozankaya","Bozankaya",[4]SayfaKAY!U367="Müşteri","Customer",[4]SayfaKAY!U367="Tedarikçi","Equipment Supplier"))</f>
        <v>Bozankaya</v>
      </c>
      <c r="S1081" s="204" t="str">
        <f>[4]SayfaKAY!N367</f>
        <v>SU ALAN BÖLGELERE SİKAFLEX UYGULAMASI YAPILDI.</v>
      </c>
      <c r="T1081" s="133" t="str">
        <f>[4]SayfaKAY!AD367</f>
        <v>*Ekipman tamir edilecek</v>
      </c>
      <c r="U1081" s="132" t="str">
        <f>[4]SayfaKAY!W367</f>
        <v>Evet</v>
      </c>
      <c r="V1081" s="108">
        <f>[4]SayfaKAY!AZ367</f>
        <v>3</v>
      </c>
      <c r="W1081" s="136">
        <f t="shared" si="703"/>
        <v>45433</v>
      </c>
      <c r="X1081" s="137" t="str">
        <f t="shared" si="704"/>
        <v>05:00</v>
      </c>
      <c r="Y1081" s="235">
        <f>[4]SayfaKAY!AE367</f>
        <v>45433.208333333299</v>
      </c>
      <c r="Z1081" s="109">
        <f t="shared" si="705"/>
        <v>45433</v>
      </c>
      <c r="AA1081" s="110" t="str">
        <f t="shared" si="706"/>
        <v>11:00</v>
      </c>
      <c r="AB1081" s="182">
        <f>[4]SayfaKAY!BA367</f>
        <v>45433.458333333299</v>
      </c>
      <c r="AC1081" s="257">
        <f t="shared" si="707"/>
        <v>21771.000000002095</v>
      </c>
      <c r="AD1081" s="111">
        <f t="shared" si="708"/>
        <v>45433</v>
      </c>
      <c r="AE1081" s="111" t="str">
        <f t="shared" si="709"/>
        <v>11:00</v>
      </c>
      <c r="AF1081" s="235">
        <f>[4]SayfaKAY!BA367</f>
        <v>45433.458333333299</v>
      </c>
      <c r="AG1081" s="179" t="str">
        <f>[4]SayfaKAY!S367</f>
        <v>(II) Aynı Araçta Tekrarlayan Arıza</v>
      </c>
      <c r="AH1081" s="178" t="str">
        <f t="shared" si="710"/>
        <v>Bu Arıza Aracın Servise Verilmesine Engel</v>
      </c>
      <c r="AI1081" s="163" t="str">
        <f>[4]SayfaKAY!AV367</f>
        <v/>
      </c>
      <c r="AJ1081" s="164" t="str">
        <f t="shared" si="711"/>
        <v/>
      </c>
      <c r="AK1081" s="164" t="str">
        <f t="shared" si="712"/>
        <v/>
      </c>
      <c r="AL1081" s="112" t="str">
        <f>[4]SayfaKAY!AX367</f>
        <v/>
      </c>
      <c r="AM1081" s="257" cm="1">
        <f t="array" ref="AM1081">IFERROR(IF(AND(P1081&lt;&gt;"D(Arıza Değil)",AH1081="Bu Arıza Aracın Servise Verilmesine Engel Değil"),
IF(Z1081-F1081&gt;0,(AB1081-Y1081)*24*60,
IF(OR(AND(G1081&gt;$AS$1,G1081&lt;$AT$1),AND(G1081&gt;$AU$1,G1081&lt;$AV$1)),
(AF1081-H1081)*24*60,     BH:BH0)),        AN1081),0)</f>
        <v>21771.000000002095</v>
      </c>
      <c r="AN1081" s="257">
        <f t="shared" si="713"/>
        <v>21771.000000002095</v>
      </c>
      <c r="AO1081" s="174" t="str">
        <f>[4]SayfaKAY!AG367</f>
        <v>KORMAS ELEKTRİK</v>
      </c>
      <c r="AP1081" s="174" t="str">
        <f>[4]SayfaKAY!AI367</f>
        <v>H200-7001</v>
      </c>
      <c r="AQ1081" s="174" t="str">
        <f>[4]SayfaKAY!AQ367</f>
        <v/>
      </c>
      <c r="AR1081" s="174" t="str">
        <f>[4]SayfaKAY!AH367</f>
        <v>TURBO HAVALANDIRMA</v>
      </c>
      <c r="AS1081" s="174">
        <f>[4]SayfaKAY!AJ367</f>
        <v>2</v>
      </c>
      <c r="AT1081" s="175" t="str">
        <f>[4]SayfaKAY!AM367</f>
        <v/>
      </c>
      <c r="AU1081" s="176" t="str">
        <f>[4]SayfaKAY!AL367</f>
        <v/>
      </c>
      <c r="AV1081" s="176" t="str">
        <f>[4]SayfaKAY!AP367</f>
        <v/>
      </c>
      <c r="AW1081" s="177" t="str">
        <f>[4]SayfaKAY!AT367</f>
        <v/>
      </c>
      <c r="AX1081" s="194">
        <f t="shared" si="714"/>
        <v>718443.00000006915</v>
      </c>
      <c r="AY1081" s="168"/>
      <c r="AZ1081" s="167"/>
      <c r="BA1081" s="170"/>
      <c r="BB1081" s="171" t="str">
        <f>IF($AQ$1="X", IF(AND(G1081&gt;=$AS$1,G1081&lt;=$AT$1),IF(P1081&lt;&gt;"D(Arıza Değil)",AC1081,0), IF(AND(G1081&gt;=$AU$1,G1081&lt;=$AV$1),IF(P1081&lt;&gt;"D(Arıza Değil)",AC1081,0), "")), "")</f>
        <v/>
      </c>
      <c r="BC1081" s="114"/>
      <c r="BD1081" s="114"/>
      <c r="BE1081" s="114"/>
      <c r="BF1081" s="114"/>
      <c r="BG1081" s="114"/>
      <c r="BH1081" s="114" t="str">
        <f>IFERROR(FRACAS!AN370, "Hata Var")</f>
        <v/>
      </c>
      <c r="BI1081" s="114"/>
      <c r="BJ1081" s="114"/>
      <c r="BK1081" s="105" t="str">
        <f>[4]SayfaKAY!AW367</f>
        <v/>
      </c>
      <c r="BL1081" s="105" t="str">
        <f>[4]SayfaKAY!V367</f>
        <v>Üretim</v>
      </c>
      <c r="BM1081" s="114"/>
      <c r="BN1081" s="171" t="str">
        <f t="shared" si="715"/>
        <v>x yok</v>
      </c>
      <c r="BO1081" s="171" t="str">
        <f t="shared" si="716"/>
        <v>aynı gün giderilen arıza</v>
      </c>
      <c r="BP1081" s="171" t="str">
        <f t="shared" si="717"/>
        <v>Bir günden fazla süren arıza</v>
      </c>
      <c r="BQ1081" s="226">
        <f t="shared" si="718"/>
        <v>21411.000000002095</v>
      </c>
      <c r="BR1081" s="226">
        <f t="shared" si="719"/>
        <v>360</v>
      </c>
      <c r="BS1081" s="226">
        <f t="shared" si="720"/>
        <v>21771.000000002095</v>
      </c>
      <c r="BT1081" s="114"/>
      <c r="BU1081" s="242"/>
      <c r="BV1081" s="233">
        <f t="shared" si="721"/>
        <v>8</v>
      </c>
      <c r="BW1081" s="226" t="str">
        <f t="shared" si="722"/>
        <v>Evet, çakışma var</v>
      </c>
      <c r="BX1081" s="229"/>
      <c r="BY1081" s="247">
        <f t="shared" si="723"/>
        <v>14.868750000001455</v>
      </c>
      <c r="BZ1081" s="247">
        <f t="shared" si="724"/>
        <v>0.25</v>
      </c>
      <c r="CA1081" s="247">
        <f t="shared" si="725"/>
        <v>15.118750000001455</v>
      </c>
      <c r="CB1081" s="213"/>
      <c r="CC1081" s="211"/>
      <c r="CD1081" s="196"/>
      <c r="CE1081" s="213">
        <v>366</v>
      </c>
      <c r="CF1081" s="182">
        <f t="shared" si="726"/>
        <v>45418.339583333298</v>
      </c>
      <c r="CG1081" s="182">
        <f t="shared" si="727"/>
        <v>45433.458333333299</v>
      </c>
      <c r="CH1081" s="196"/>
      <c r="CI1081" s="196"/>
      <c r="CJ1081" s="196"/>
      <c r="CK1081" s="196">
        <f t="shared" si="728"/>
        <v>0.25</v>
      </c>
      <c r="CL1081" s="196">
        <f t="shared" si="729"/>
        <v>14.868750000001455</v>
      </c>
      <c r="CM1081" s="196">
        <f t="shared" si="730"/>
        <v>15.118750000001455</v>
      </c>
      <c r="CN1081" s="114"/>
      <c r="CO1081" s="115">
        <f t="shared" si="731"/>
        <v>21771.000000002095</v>
      </c>
      <c r="CP1081" s="116">
        <f t="shared" si="732"/>
        <v>15</v>
      </c>
      <c r="CQ1081" s="117">
        <f t="shared" si="733"/>
        <v>0.33958333329792367</v>
      </c>
      <c r="CR1081" s="117">
        <f t="shared" si="734"/>
        <v>45433.208333333299</v>
      </c>
      <c r="CS1081" s="117">
        <f t="shared" si="735"/>
        <v>45433.458333333299</v>
      </c>
      <c r="CT1081" s="118">
        <f t="shared" si="736"/>
        <v>65423331</v>
      </c>
      <c r="CU1081" s="118">
        <f t="shared" si="737"/>
        <v>360</v>
      </c>
      <c r="CV1081" s="118">
        <f t="shared" si="738"/>
        <v>65423691</v>
      </c>
      <c r="CW1081" s="119">
        <f t="shared" si="739"/>
        <v>0.99999449740614599</v>
      </c>
    </row>
    <row r="1082" spans="1:101" ht="118.5" customHeight="1" x14ac:dyDescent="0.3">
      <c r="A1082" s="160" t="str">
        <f>[4]SayfaKAY!C524</f>
        <v>KAY5+6</v>
      </c>
      <c r="B1082" s="104" t="str">
        <f>[4]SayfaKAY!D524</f>
        <v>3880(9)</v>
      </c>
      <c r="C1082" s="105" t="str">
        <f>[4]SayfaKAY!E524</f>
        <v>MA , MB</v>
      </c>
      <c r="D1082" s="105">
        <f>[4]SayfaKAY!F524</f>
        <v>13031</v>
      </c>
      <c r="E1082" s="106" t="str">
        <f>[4]SayfaKAY!G524</f>
        <v>BOZ-KAY5+6-FF-523</v>
      </c>
      <c r="F1082" s="193">
        <f t="shared" si="700"/>
        <v>45418</v>
      </c>
      <c r="G1082" s="135">
        <f t="shared" si="701"/>
        <v>0.34166666670353152</v>
      </c>
      <c r="H1082" s="235">
        <f>[4]SayfaKAY!H524</f>
        <v>45418.341666666704</v>
      </c>
      <c r="I1082" s="104" t="str">
        <f>[4]SayfaKAY!I524</f>
        <v>Hat/Line</v>
      </c>
      <c r="J1082" s="103" t="str">
        <f>IF([4]SayfaKAY!J524="","",IF([4]SayfaKAY!J524="Müşteri","Notified by Customer","Notified by Bozankaya"))</f>
        <v>Notified by Customer</v>
      </c>
      <c r="K1082" s="103" t="e">
        <f>VLOOKUP([4]SayfaKAY!L524,#REF!,2,FALSE)</f>
        <v>#REF!</v>
      </c>
      <c r="L1082" s="165" t="str">
        <f>[4]SayfaKAY!X524</f>
        <v>GREBO OTOMOTİV SANAYİ A.Ş</v>
      </c>
      <c r="M1082" s="107" t="str">
        <f t="shared" si="702"/>
        <v>KAY5+6-BOZ-KAY5+6-FF-523</v>
      </c>
      <c r="N1082" s="105" t="str">
        <f>[4]SayfaKAY!M524</f>
        <v>Araç yolcu bölümüne su alıyor.</v>
      </c>
      <c r="O1082" s="166" t="str">
        <f>[4]SayfaKAY!P524</f>
        <v>D-Arıza değil</v>
      </c>
      <c r="P1082" s="166" t="str">
        <f>[4]SayfaKAY!Q524</f>
        <v>B(Servisten çekmeye etki eden arıza)</v>
      </c>
      <c r="Q1082" s="166" t="str">
        <f>[4]SayfaKAY!R524</f>
        <v>N.A(Yaralanma yok)</v>
      </c>
      <c r="R1082" s="132" t="str" cm="1">
        <f t="array" ref="R1082">IF([4]SayfaKAY!U524="","",_xlfn.IFS([4]SayfaKAY!U524="Bozankaya","Bozankaya",[4]SayfaKAY!U524="Müşteri","Customer",[4]SayfaKAY!U524="Tedarikçi","Equipment Supplier"))</f>
        <v>Bozankaya</v>
      </c>
      <c r="S1082" s="204" t="str">
        <f>[4]SayfaKAY!N524</f>
        <v>Su alan bölgeye sikaflex uygulaması yapıldı.</v>
      </c>
      <c r="T1082" s="133" t="str">
        <f>[4]SayfaKAY!AD524</f>
        <v>*Arıza çözülecek</v>
      </c>
      <c r="U1082" s="132" t="str">
        <f>[4]SayfaKAY!W524</f>
        <v>Evet</v>
      </c>
      <c r="V1082" s="108">
        <f>[4]SayfaKAY!AZ524</f>
        <v>3</v>
      </c>
      <c r="W1082" s="136">
        <f t="shared" si="703"/>
        <v>45418</v>
      </c>
      <c r="X1082" s="137" t="str">
        <f t="shared" si="704"/>
        <v>10:00</v>
      </c>
      <c r="Y1082" s="235">
        <f>[4]SayfaKAY!AE524</f>
        <v>45418.416666666701</v>
      </c>
      <c r="Z1082" s="192">
        <f t="shared" si="705"/>
        <v>45418</v>
      </c>
      <c r="AA1082" s="110" t="str">
        <f t="shared" si="706"/>
        <v>13:00</v>
      </c>
      <c r="AB1082" s="182">
        <f>[4]SayfaKAY!BA524</f>
        <v>45418.541666666701</v>
      </c>
      <c r="AC1082" s="257">
        <f t="shared" si="707"/>
        <v>287.99999999580905</v>
      </c>
      <c r="AD1082" s="111">
        <f t="shared" si="708"/>
        <v>45418</v>
      </c>
      <c r="AE1082" s="111" t="str">
        <f t="shared" si="709"/>
        <v>13:00</v>
      </c>
      <c r="AF1082" s="235">
        <f>[4]SayfaKAY!BA524</f>
        <v>45418.541666666701</v>
      </c>
      <c r="AG1082" s="179" t="str">
        <f>[4]SayfaKAY!S524</f>
        <v>(III) Farklı Araçlarda Tekrarlayan Arıza</v>
      </c>
      <c r="AH1082" s="178" t="str">
        <f t="shared" si="710"/>
        <v>Bu Arıza Aracın Servise Verilmesine Engel</v>
      </c>
      <c r="AI1082" s="163" t="str">
        <f>[4]SayfaKAY!AV524</f>
        <v/>
      </c>
      <c r="AJ1082" s="164" t="str">
        <f t="shared" si="711"/>
        <v/>
      </c>
      <c r="AK1082" s="164" t="str">
        <f t="shared" si="712"/>
        <v/>
      </c>
      <c r="AL1082" s="112" t="str">
        <f>[4]SayfaKAY!AX524</f>
        <v/>
      </c>
      <c r="AM1082" s="257" cm="1">
        <f t="array" ref="AM1082">IFERROR(IF(AND(P1082&lt;&gt;"D(Arıza Değil)",AH1082="Bu Arıza Aracın Servise Verilmesine Engel Değil"),
IF(Z1082-F1082&gt;0,(AB1082-Y1082)*24*60,
IF(OR(AND(G1082&gt;$AS$1,G1082&lt;$AT$1),AND(G1082&gt;$AU$1,G1082&lt;$AV$1)),
(AF1082-H1082)*24*60,     BH:BH0)),        AN1082),0)</f>
        <v>287.99999999580905</v>
      </c>
      <c r="AN1082" s="257">
        <f t="shared" si="713"/>
        <v>287.99999999580905</v>
      </c>
      <c r="AO1082" s="174" t="str">
        <f>[4]SayfaKAY!AG524</f>
        <v/>
      </c>
      <c r="AP1082" s="174" t="str">
        <f>[4]SayfaKAY!AI524</f>
        <v>E500-7019</v>
      </c>
      <c r="AQ1082" s="174" t="str">
        <f>[4]SayfaKAY!AQ524</f>
        <v/>
      </c>
      <c r="AR1082" s="174" t="str">
        <f>[4]SayfaKAY!AH524</f>
        <v>DUVAR SACI</v>
      </c>
      <c r="AS1082" s="174">
        <f>[4]SayfaKAY!AJ524</f>
        <v>1</v>
      </c>
      <c r="AT1082" s="175" t="str">
        <f>[4]SayfaKAY!AM524</f>
        <v/>
      </c>
      <c r="AU1082" s="176" t="str">
        <f>[4]SayfaKAY!AL524</f>
        <v/>
      </c>
      <c r="AV1082" s="176" t="str">
        <f>[4]SayfaKAY!AP524</f>
        <v/>
      </c>
      <c r="AW1082" s="177" t="str">
        <f>[4]SayfaKAY!AT524</f>
        <v/>
      </c>
      <c r="AX1082" s="194">
        <f t="shared" si="714"/>
        <v>9503.9999998616986</v>
      </c>
      <c r="AY1082" s="168"/>
      <c r="AZ1082" s="167"/>
      <c r="BA1082" s="113"/>
      <c r="BB1082" s="171"/>
      <c r="BC1082" s="114"/>
      <c r="BD1082" s="114"/>
      <c r="BE1082" s="114"/>
      <c r="BF1082" s="114"/>
      <c r="BG1082" s="114"/>
      <c r="BH1082" s="114">
        <f>IFERROR(FRACAS!AN527, "Hata Var")</f>
        <v>-151359.0000000468</v>
      </c>
      <c r="BI1082" s="114"/>
      <c r="BJ1082" s="114"/>
      <c r="BK1082" s="105" t="str">
        <f>[4]SayfaKAY!AW524</f>
        <v/>
      </c>
      <c r="BL1082" s="105" t="str">
        <f>[4]SayfaKAY!V524</f>
        <v>Bozankaya</v>
      </c>
      <c r="BM1082" s="114"/>
      <c r="BN1082" s="171" t="str">
        <f t="shared" si="715"/>
        <v>x yok</v>
      </c>
      <c r="BO1082" s="171" t="str">
        <f t="shared" si="716"/>
        <v>aynı gün giderilen arıza</v>
      </c>
      <c r="BP1082" s="171" t="str">
        <f t="shared" si="717"/>
        <v>aynı gün giderilen arıza</v>
      </c>
      <c r="BQ1082" s="226">
        <f t="shared" si="718"/>
        <v>107.99999999580905</v>
      </c>
      <c r="BR1082" s="226">
        <f t="shared" si="719"/>
        <v>180</v>
      </c>
      <c r="BS1082" s="226">
        <f t="shared" si="720"/>
        <v>287.99999999580905</v>
      </c>
      <c r="BT1082" s="114"/>
      <c r="BU1082" s="242"/>
      <c r="BV1082" s="233">
        <f t="shared" si="721"/>
        <v>6</v>
      </c>
      <c r="BW1082" s="226" t="str">
        <f t="shared" si="722"/>
        <v>Evet, çakışma var</v>
      </c>
      <c r="BX1082" s="229"/>
      <c r="BY1082" s="247">
        <f t="shared" si="723"/>
        <v>7.4999999997089617E-2</v>
      </c>
      <c r="BZ1082" s="247">
        <f t="shared" si="724"/>
        <v>0.125</v>
      </c>
      <c r="CA1082" s="247">
        <f t="shared" si="725"/>
        <v>0.19999999999708962</v>
      </c>
      <c r="CB1082" s="213"/>
      <c r="CC1082" s="211"/>
      <c r="CD1082" s="196"/>
      <c r="CE1082" s="213">
        <v>523</v>
      </c>
      <c r="CF1082" s="182">
        <f t="shared" si="726"/>
        <v>45418.341666666704</v>
      </c>
      <c r="CG1082" s="182">
        <f t="shared" si="727"/>
        <v>45418.541666666701</v>
      </c>
      <c r="CH1082" s="196"/>
      <c r="CI1082" s="196"/>
      <c r="CJ1082" s="196"/>
      <c r="CK1082" s="196">
        <f t="shared" si="728"/>
        <v>0.125</v>
      </c>
      <c r="CL1082" s="196">
        <f t="shared" si="729"/>
        <v>7.4999999997089617E-2</v>
      </c>
      <c r="CM1082" s="196">
        <f t="shared" si="730"/>
        <v>0.19999999999708962</v>
      </c>
      <c r="CN1082" s="114"/>
      <c r="CO1082" s="115">
        <f t="shared" si="731"/>
        <v>287.99999999580905</v>
      </c>
      <c r="CP1082" s="116">
        <f t="shared" si="732"/>
        <v>7.5</v>
      </c>
      <c r="CQ1082" s="117">
        <f t="shared" si="733"/>
        <v>0.34166666670353152</v>
      </c>
      <c r="CR1082" s="117">
        <f t="shared" si="734"/>
        <v>45418.416666666701</v>
      </c>
      <c r="CS1082" s="117">
        <f t="shared" si="735"/>
        <v>45418.541666666701</v>
      </c>
      <c r="CT1082" s="118">
        <f t="shared" si="736"/>
        <v>65402027.999999993</v>
      </c>
      <c r="CU1082" s="118">
        <f t="shared" si="737"/>
        <v>180</v>
      </c>
      <c r="CV1082" s="118">
        <f t="shared" si="738"/>
        <v>65402207.999999993</v>
      </c>
      <c r="CW1082" s="119">
        <f t="shared" si="739"/>
        <v>0.99999724779934041</v>
      </c>
    </row>
    <row r="1083" spans="1:101" ht="118.5" customHeight="1" x14ac:dyDescent="0.3">
      <c r="A1083" s="104" t="str">
        <f>[4]SayfaKAY!C167</f>
        <v>KAY5+6</v>
      </c>
      <c r="B1083" s="104" t="str">
        <f>[4]SayfaKAY!D167</f>
        <v>3877(6)</v>
      </c>
      <c r="C1083" s="105" t="str">
        <f>[4]SayfaKAY!E167</f>
        <v>MB</v>
      </c>
      <c r="D1083" s="105">
        <f>[4]SayfaKAY!F167</f>
        <v>39900</v>
      </c>
      <c r="E1083" s="106" t="str">
        <f>[4]SayfaKAY!G167</f>
        <v>BOZ-KAY5+6-FF-166</v>
      </c>
      <c r="F1083" s="134">
        <f t="shared" si="700"/>
        <v>45417</v>
      </c>
      <c r="G1083" s="135">
        <f t="shared" si="701"/>
        <v>0.32777777779847383</v>
      </c>
      <c r="H1083" s="235">
        <f>[4]SayfaKAY!H167</f>
        <v>45417.327777777798</v>
      </c>
      <c r="I1083" s="104" t="str">
        <f>[4]SayfaKAY!I167</f>
        <v>Hat/Line</v>
      </c>
      <c r="J1083" s="103" t="str">
        <f>IF([4]SayfaKAY!J167="","",IF([4]SayfaKAY!J167="Müşteri","Notified by Customer","Notified by Bozankaya"))</f>
        <v>Notified by Customer</v>
      </c>
      <c r="K1083" s="103" t="e">
        <f>VLOOKUP([4]SayfaKAY!L167,#REF!,2,FALSE)</f>
        <v>#REF!</v>
      </c>
      <c r="L1083" s="165" t="str">
        <f>[4]SayfaKAY!X167</f>
        <v>YILKA OTOMOTİV VE RAYLI ARAÇ TEKNO.</v>
      </c>
      <c r="M1083" s="107" t="str">
        <f t="shared" si="702"/>
        <v>KAY5+6-BOZ-KAY5+6-FF-166</v>
      </c>
      <c r="N1083" s="105" t="str">
        <f>[4]SayfaKAY!M167</f>
        <v>3877 CB Silgeç 2.konumda çalışıyor diğer modlarda çalışmıyor (Fasıla ve 1.kademe)</v>
      </c>
      <c r="O1083" s="166" t="str">
        <f>[4]SayfaKAY!P167</f>
        <v>C-Uyarı, sürüş devamlılığı</v>
      </c>
      <c r="P1083" s="166" t="str">
        <f>[4]SayfaKAY!Q167</f>
        <v>C(Sisteme etki etmeyen arıza)</v>
      </c>
      <c r="Q1083" s="166" t="str">
        <f>[4]SayfaKAY!R167</f>
        <v>N.A(Yaralanma yok)</v>
      </c>
      <c r="R1083" s="132" t="str" cm="1">
        <f t="array" ref="R1083">IF([4]SayfaKAY!U167="","",_xlfn.IFS([4]SayfaKAY!U167="Bozankaya","Bozankaya",[4]SayfaKAY!U167="Müşteri","Customer",[4]SayfaKAY!U167="Tedarikçi","Equipment Supplier"))</f>
        <v>Equipment Supplier</v>
      </c>
      <c r="S1083" s="204" t="str">
        <f>[4]SayfaKAY!N167</f>
        <v>CB kabin silecek modülüne giren 2 adet kablo pinlerinden kopmuş elimizde modüle giren pin olmadığı için kablolar sıkıştırılarak takıldı</v>
      </c>
      <c r="T1083" s="133" t="str">
        <f>[4]SayfaKAY!AD167</f>
        <v>*Ekipman tamir edilecek</v>
      </c>
      <c r="U1083" s="132" t="str">
        <f>[4]SayfaKAY!W167</f>
        <v>Evet</v>
      </c>
      <c r="V1083" s="108">
        <f>[4]SayfaKAY!AZ167</f>
        <v>1</v>
      </c>
      <c r="W1083" s="136">
        <f t="shared" si="703"/>
        <v>45417</v>
      </c>
      <c r="X1083" s="137" t="str">
        <f t="shared" si="704"/>
        <v>10:26</v>
      </c>
      <c r="Y1083" s="235">
        <f>[4]SayfaKAY!AE167</f>
        <v>45417.434849537</v>
      </c>
      <c r="Z1083" s="109">
        <f t="shared" si="705"/>
        <v>45417</v>
      </c>
      <c r="AA1083" s="110" t="str">
        <f t="shared" si="706"/>
        <v>12:00</v>
      </c>
      <c r="AB1083" s="182">
        <f>[4]SayfaKAY!BA167</f>
        <v>45417.5</v>
      </c>
      <c r="AC1083" s="257">
        <f t="shared" si="707"/>
        <v>247.99999997019768</v>
      </c>
      <c r="AD1083" s="111">
        <f t="shared" si="708"/>
        <v>45417</v>
      </c>
      <c r="AE1083" s="111" t="str">
        <f t="shared" si="709"/>
        <v>12:00</v>
      </c>
      <c r="AF1083" s="235">
        <f>[4]SayfaKAY!BA167</f>
        <v>45417.5</v>
      </c>
      <c r="AG1083" s="179" t="str">
        <f>[4]SayfaKAY!S167</f>
        <v>(I) İlk Defa Karşılaşılan Arıza</v>
      </c>
      <c r="AH1083" s="178" t="str">
        <f t="shared" si="710"/>
        <v>Bu Arıza Aracın Servise Verilmesine Engel Değil</v>
      </c>
      <c r="AI1083" s="163" t="str">
        <f>[4]SayfaKAY!AV167</f>
        <v/>
      </c>
      <c r="AJ1083" s="164" t="str">
        <f t="shared" si="711"/>
        <v/>
      </c>
      <c r="AK1083" s="164" t="str">
        <f t="shared" si="712"/>
        <v/>
      </c>
      <c r="AL1083" s="112" t="str">
        <f>[4]SayfaKAY!AX167</f>
        <v/>
      </c>
      <c r="AM1083" s="257" cm="1">
        <f t="array" ref="AM1083">IFERROR(IF(AND(P1083&lt;&gt;"D(Arıza Değil)",AH1083="Bu Arıza Aracın Servise Verilmesine Engel Değil"),
IF(Z1083-F1083&gt;0,(AB1083-Y1083)*24*60,
IF(OR(AND(G1083&gt;$AS$1,G1083&lt;$AT$1),AND(G1083&gt;$AU$1,G1083&lt;$AV$1)),
(AF1083-H1083)*24*60,     BH:BH0)),        AN1083),0)</f>
        <v>247.99999997019768</v>
      </c>
      <c r="AN1083" s="257">
        <f t="shared" si="713"/>
        <v>247.99999997019768</v>
      </c>
      <c r="AO1083" s="174" t="str">
        <f>[4]SayfaKAY!AG167</f>
        <v>Bozankaya</v>
      </c>
      <c r="AP1083" s="174" t="str">
        <f>[4]SayfaKAY!AI167</f>
        <v>E865-7038</v>
      </c>
      <c r="AQ1083" s="174" t="str">
        <f>[4]SayfaKAY!AQ167</f>
        <v/>
      </c>
      <c r="AR1083" s="174" t="str">
        <f>[4]SayfaKAY!AH167</f>
        <v>SİLECEK MODÜLÜ (24 VOLT)</v>
      </c>
      <c r="AS1083" s="174">
        <f>[4]SayfaKAY!AJ167</f>
        <v>1</v>
      </c>
      <c r="AT1083" s="175" t="str">
        <f>[4]SayfaKAY!AM167</f>
        <v/>
      </c>
      <c r="AU1083" s="176" t="str">
        <f>[4]SayfaKAY!AL167</f>
        <v/>
      </c>
      <c r="AV1083" s="176" t="str">
        <f>[4]SayfaKAY!AP167</f>
        <v/>
      </c>
      <c r="AW1083" s="177" t="str">
        <f>[4]SayfaKAY!AT167</f>
        <v/>
      </c>
      <c r="AX1083" s="194">
        <f t="shared" si="714"/>
        <v>2727.9999996721745</v>
      </c>
      <c r="AY1083" s="168"/>
      <c r="AZ1083" s="167"/>
      <c r="BA1083" s="170"/>
      <c r="BB1083" s="171" t="str">
        <f>IF($AQ$1="X", IF(AND(G1083&gt;=$AS$1,G1083&lt;=$AT$1),IF(P1083&lt;&gt;"D(Arıza Değil)",AC1083,0), IF(AND(G1083&gt;=$AU$1,G1083&lt;=$AV$1),IF(P1083&lt;&gt;"D(Arıza Değil)",AC1083,0), "")), "")</f>
        <v/>
      </c>
      <c r="BC1083" s="114"/>
      <c r="BD1083" s="114"/>
      <c r="BE1083" s="114"/>
      <c r="BF1083" s="114"/>
      <c r="BG1083" s="114"/>
      <c r="BH1083" s="114" t="str">
        <f>IFERROR(FRACAS!AN170, "Hata Var")</f>
        <v/>
      </c>
      <c r="BI1083" s="114"/>
      <c r="BJ1083" s="114"/>
      <c r="BK1083" s="105" t="str">
        <f>[4]SayfaKAY!AW167</f>
        <v/>
      </c>
      <c r="BL1083" s="105" t="str">
        <f>[4]SayfaKAY!V167</f>
        <v>Bozankaya</v>
      </c>
      <c r="BM1083" s="114"/>
      <c r="BN1083" s="171" t="str">
        <f t="shared" si="715"/>
        <v>x yok</v>
      </c>
      <c r="BO1083" s="171" t="str">
        <f t="shared" si="716"/>
        <v>aynı gün giderilen arıza</v>
      </c>
      <c r="BP1083" s="171" t="str">
        <f t="shared" si="717"/>
        <v>aynı gün giderilen arıza</v>
      </c>
      <c r="BQ1083" s="226">
        <f t="shared" si="718"/>
        <v>154.18333324952982</v>
      </c>
      <c r="BR1083" s="226">
        <f t="shared" si="719"/>
        <v>93.816666720667854</v>
      </c>
      <c r="BS1083" s="226">
        <f t="shared" si="720"/>
        <v>247.99999997019768</v>
      </c>
      <c r="BT1083" s="114"/>
      <c r="BU1083" s="242"/>
      <c r="BV1083" s="233">
        <f t="shared" si="721"/>
        <v>11</v>
      </c>
      <c r="BW1083" s="226" t="str">
        <f t="shared" si="722"/>
        <v>Evet, çakışma var</v>
      </c>
      <c r="BX1083" s="229"/>
      <c r="BY1083" s="247">
        <f t="shared" si="723"/>
        <v>0.10707175920106238</v>
      </c>
      <c r="BZ1083" s="247">
        <f t="shared" si="724"/>
        <v>6.5150463000463787E-2</v>
      </c>
      <c r="CA1083" s="247">
        <f t="shared" si="725"/>
        <v>0.17222222220152617</v>
      </c>
      <c r="CB1083" s="213"/>
      <c r="CC1083" s="211"/>
      <c r="CD1083" s="196"/>
      <c r="CE1083" s="213">
        <v>166</v>
      </c>
      <c r="CF1083" s="182">
        <f t="shared" si="726"/>
        <v>45417.327777777798</v>
      </c>
      <c r="CG1083" s="182">
        <f t="shared" si="727"/>
        <v>45417.5</v>
      </c>
      <c r="CH1083" s="196"/>
      <c r="CI1083" s="196"/>
      <c r="CJ1083" s="196"/>
      <c r="CK1083" s="196">
        <f t="shared" si="728"/>
        <v>6.5150463000463787E-2</v>
      </c>
      <c r="CL1083" s="196">
        <f t="shared" si="729"/>
        <v>0.10707175920106238</v>
      </c>
      <c r="CM1083" s="196">
        <f t="shared" si="730"/>
        <v>0.17222222220152617</v>
      </c>
      <c r="CN1083" s="114"/>
      <c r="CO1083" s="115">
        <f t="shared" si="731"/>
        <v>247.99999997019768</v>
      </c>
      <c r="CP1083" s="116">
        <f t="shared" si="732"/>
        <v>3.9090277800278272</v>
      </c>
      <c r="CQ1083" s="117">
        <f t="shared" si="733"/>
        <v>0.32777777779847383</v>
      </c>
      <c r="CR1083" s="117">
        <f t="shared" si="734"/>
        <v>45417.434849537</v>
      </c>
      <c r="CS1083" s="117">
        <f t="shared" si="735"/>
        <v>45417.5</v>
      </c>
      <c r="CT1083" s="118">
        <f t="shared" si="736"/>
        <v>65400634.183333248</v>
      </c>
      <c r="CU1083" s="118">
        <f t="shared" si="737"/>
        <v>93.816666720667854</v>
      </c>
      <c r="CV1083" s="118">
        <f t="shared" si="738"/>
        <v>65400727.99999997</v>
      </c>
      <c r="CW1083" s="119">
        <f t="shared" si="739"/>
        <v>0.99999856551036059</v>
      </c>
    </row>
    <row r="1084" spans="1:101" ht="118.5" customHeight="1" x14ac:dyDescent="0.3">
      <c r="A1084" s="160" t="str">
        <f>[4]SayfaKAY!C166</f>
        <v>KAY5+6</v>
      </c>
      <c r="B1084" s="104" t="str">
        <f>[4]SayfaKAY!D166</f>
        <v>3872(1)</v>
      </c>
      <c r="C1084" s="105" t="str">
        <f>[4]SayfaKAY!E166</f>
        <v>MB</v>
      </c>
      <c r="D1084" s="105">
        <f>[4]SayfaKAY!F166</f>
        <v>55865</v>
      </c>
      <c r="E1084" s="106" t="str">
        <f>[4]SayfaKAY!G166</f>
        <v>BOZ-KAY5+6-FF-165</v>
      </c>
      <c r="F1084" s="193">
        <f t="shared" si="700"/>
        <v>45415</v>
      </c>
      <c r="G1084" s="135">
        <f t="shared" si="701"/>
        <v>0.76041666670062114</v>
      </c>
      <c r="H1084" s="235">
        <f>[4]SayfaKAY!H166</f>
        <v>45415.760416666701</v>
      </c>
      <c r="I1084" s="104" t="str">
        <f>[4]SayfaKAY!I166</f>
        <v>Hat/Line</v>
      </c>
      <c r="J1084" s="103" t="str">
        <f>IF([4]SayfaKAY!J166="","",IF([4]SayfaKAY!J166="Müşteri","Notified by Customer","Notified by Bozankaya"))</f>
        <v>Notified by Customer</v>
      </c>
      <c r="K1084" s="103" t="e">
        <f>VLOOKUP([4]SayfaKAY!L166,#REF!,2,FALSE)</f>
        <v>#REF!</v>
      </c>
      <c r="L1084" s="165" t="str">
        <f>[4]SayfaKAY!X166</f>
        <v>DENİZLER OTOMOTİV SAN. VE TİC.LTD.Ş</v>
      </c>
      <c r="M1084" s="107" t="str">
        <f t="shared" si="702"/>
        <v>KAY5+6-BOZ-KAY5+6-FF-165</v>
      </c>
      <c r="N1084" s="105" t="str">
        <f>[4]SayfaKAY!M166</f>
        <v>3872 nolu araç kabin cb silecek cam suyu hortumu kopmuş</v>
      </c>
      <c r="O1084" s="166" t="str">
        <f>[4]SayfaKAY!P166</f>
        <v>C-Uyarı, sürüş devamlılığı</v>
      </c>
      <c r="P1084" s="166" t="str">
        <f>[4]SayfaKAY!Q166</f>
        <v>C(Sisteme etki etmeyen arıza)</v>
      </c>
      <c r="Q1084" s="166" t="str">
        <f>[4]SayfaKAY!R166</f>
        <v>N.A(Yaralanma yok)</v>
      </c>
      <c r="R1084" s="132" t="str" cm="1">
        <f t="array" ref="R1084">IF([4]SayfaKAY!U166="","",_xlfn.IFS([4]SayfaKAY!U166="Bozankaya","Bozankaya",[4]SayfaKAY!U166="Müşteri","Customer",[4]SayfaKAY!U166="Tedarikçi","Equipment Supplier"))</f>
        <v>Equipment Supplier</v>
      </c>
      <c r="S1084" s="204" t="str">
        <f>[4]SayfaKAY!N166</f>
        <v>Silecek su hortumu yerine yapıştırıldı</v>
      </c>
      <c r="T1084" s="133" t="str">
        <f>[4]SayfaKAY!AD166</f>
        <v>*Ekipman tamir edilecek</v>
      </c>
      <c r="U1084" s="132" t="str">
        <f>[4]SayfaKAY!W166</f>
        <v>Evet</v>
      </c>
      <c r="V1084" s="108">
        <f>[4]SayfaKAY!AZ166</f>
        <v>1</v>
      </c>
      <c r="W1084" s="136">
        <f t="shared" si="703"/>
        <v>45416</v>
      </c>
      <c r="X1084" s="137" t="str">
        <f t="shared" si="704"/>
        <v>05:00</v>
      </c>
      <c r="Y1084" s="235">
        <f>[4]SayfaKAY!AE166</f>
        <v>45416.208333333299</v>
      </c>
      <c r="Z1084" s="192">
        <f t="shared" si="705"/>
        <v>45416</v>
      </c>
      <c r="AA1084" s="110" t="str">
        <f t="shared" si="706"/>
        <v>07:00</v>
      </c>
      <c r="AB1084" s="182">
        <f>[4]SayfaKAY!BA166</f>
        <v>45416.291666666701</v>
      </c>
      <c r="AC1084" s="257">
        <f t="shared" si="707"/>
        <v>765</v>
      </c>
      <c r="AD1084" s="111">
        <f t="shared" si="708"/>
        <v>45416</v>
      </c>
      <c r="AE1084" s="111" t="str">
        <f t="shared" si="709"/>
        <v>07:00</v>
      </c>
      <c r="AF1084" s="235">
        <f>[4]SayfaKAY!BA166</f>
        <v>45416.291666666701</v>
      </c>
      <c r="AG1084" s="179" t="str">
        <f>[4]SayfaKAY!S166</f>
        <v>(I) İlk Defa Karşılaşılan Arıza</v>
      </c>
      <c r="AH1084" s="178" t="str">
        <f t="shared" si="710"/>
        <v>Bu Arıza Aracın Servise Verilmesine Engel Değil</v>
      </c>
      <c r="AI1084" s="163" t="str">
        <f>[4]SayfaKAY!AV166</f>
        <v/>
      </c>
      <c r="AJ1084" s="164" t="str">
        <f t="shared" si="711"/>
        <v/>
      </c>
      <c r="AK1084" s="164" t="str">
        <f t="shared" si="712"/>
        <v/>
      </c>
      <c r="AL1084" s="112" t="str">
        <f>[4]SayfaKAY!AX166</f>
        <v/>
      </c>
      <c r="AM1084" s="257" cm="1">
        <f t="array" ref="AM1084">IFERROR(IF(AND(P1084&lt;&gt;"D(Arıza Değil)",AH1084="Bu Arıza Aracın Servise Verilmesine Engel Değil"),
IF(Z1084-F1084&gt;0,(AB1084-Y1084)*24*60,
IF(OR(AND(G1084&gt;$AS$1,G1084&lt;$AT$1),AND(G1084&gt;$AU$1,G1084&lt;$AV$1)),
(AF1084-H1084)*24*60,     BH:BH0)),        AN1084),0)</f>
        <v>120.00000009778887</v>
      </c>
      <c r="AN1084" s="257">
        <f t="shared" si="713"/>
        <v>765</v>
      </c>
      <c r="AO1084" s="174" t="str">
        <f>[4]SayfaKAY!AG166</f>
        <v>DENİZLER</v>
      </c>
      <c r="AP1084" s="174" t="str">
        <f>[4]SayfaKAY!AI166</f>
        <v>M100-7066</v>
      </c>
      <c r="AQ1084" s="174" t="str">
        <f>[4]SayfaKAY!AQ166</f>
        <v/>
      </c>
      <c r="AR1084" s="174" t="str">
        <f>[4]SayfaKAY!AH166</f>
        <v>SİLECEK MEKANİZMASI Denizler / M.11.2506</v>
      </c>
      <c r="AS1084" s="174">
        <f>[4]SayfaKAY!AJ166</f>
        <v>1</v>
      </c>
      <c r="AT1084" s="175" t="str">
        <f>[4]SayfaKAY!AM166</f>
        <v/>
      </c>
      <c r="AU1084" s="176" t="str">
        <f>[4]SayfaKAY!AL166</f>
        <v/>
      </c>
      <c r="AV1084" s="176" t="str">
        <f>[4]SayfaKAY!AP166</f>
        <v/>
      </c>
      <c r="AW1084" s="177" t="str">
        <f>[4]SayfaKAY!AT166</f>
        <v/>
      </c>
      <c r="AX1084" s="194">
        <f t="shared" si="714"/>
        <v>8415</v>
      </c>
      <c r="AY1084" s="168"/>
      <c r="AZ1084" s="167"/>
      <c r="BA1084" s="113"/>
      <c r="BB1084" s="171"/>
      <c r="BC1084" s="114"/>
      <c r="BD1084" s="114"/>
      <c r="BE1084" s="114"/>
      <c r="BF1084" s="114"/>
      <c r="BG1084" s="114"/>
      <c r="BH1084" s="114" t="str">
        <f>IFERROR(FRACAS!AN169, "Hata Var")</f>
        <v/>
      </c>
      <c r="BI1084" s="114"/>
      <c r="BJ1084" s="114"/>
      <c r="BK1084" s="105" t="str">
        <f>[4]SayfaKAY!AW166</f>
        <v/>
      </c>
      <c r="BL1084" s="105" t="str">
        <f>[4]SayfaKAY!V166</f>
        <v>Bozankaya</v>
      </c>
      <c r="BM1084" s="114"/>
      <c r="BN1084" s="171" t="str">
        <f t="shared" si="715"/>
        <v>x yok</v>
      </c>
      <c r="BO1084" s="171" t="str">
        <f t="shared" si="716"/>
        <v>aynı gün giderilen arıza</v>
      </c>
      <c r="BP1084" s="171" t="str">
        <f t="shared" si="717"/>
        <v>Bir günden fazla süren arıza</v>
      </c>
      <c r="BQ1084" s="226">
        <f t="shared" si="718"/>
        <v>644.99999990221113</v>
      </c>
      <c r="BR1084" s="226">
        <f t="shared" si="719"/>
        <v>120.00000009778887</v>
      </c>
      <c r="BS1084" s="226">
        <f t="shared" si="720"/>
        <v>765</v>
      </c>
      <c r="BT1084" s="114"/>
      <c r="BU1084" s="242"/>
      <c r="BV1084" s="233">
        <f t="shared" si="721"/>
        <v>9</v>
      </c>
      <c r="BW1084" s="226" t="str">
        <f t="shared" si="722"/>
        <v>Evet, çakışma var</v>
      </c>
      <c r="BX1084" s="229"/>
      <c r="BY1084" s="247">
        <f t="shared" si="723"/>
        <v>0.44791666659875773</v>
      </c>
      <c r="BZ1084" s="247">
        <f t="shared" si="724"/>
        <v>8.3333333401242271E-2</v>
      </c>
      <c r="CA1084" s="247">
        <f t="shared" si="725"/>
        <v>0.53125</v>
      </c>
      <c r="CB1084" s="213"/>
      <c r="CC1084" s="211"/>
      <c r="CD1084" s="196"/>
      <c r="CE1084" s="213">
        <v>165</v>
      </c>
      <c r="CF1084" s="182">
        <f t="shared" si="726"/>
        <v>45415.760416666701</v>
      </c>
      <c r="CG1084" s="182">
        <f t="shared" si="727"/>
        <v>45416.291666666701</v>
      </c>
      <c r="CH1084" s="196"/>
      <c r="CI1084" s="196"/>
      <c r="CJ1084" s="196"/>
      <c r="CK1084" s="196">
        <f t="shared" si="728"/>
        <v>8.3333333401242271E-2</v>
      </c>
      <c r="CL1084" s="196">
        <f t="shared" si="729"/>
        <v>0.44791666659875773</v>
      </c>
      <c r="CM1084" s="196">
        <f t="shared" si="730"/>
        <v>0.53125</v>
      </c>
      <c r="CN1084" s="114"/>
      <c r="CO1084" s="115">
        <f t="shared" si="731"/>
        <v>765</v>
      </c>
      <c r="CP1084" s="116">
        <f t="shared" si="732"/>
        <v>5.0000000040745363</v>
      </c>
      <c r="CQ1084" s="117">
        <f t="shared" si="733"/>
        <v>0.76041666670062114</v>
      </c>
      <c r="CR1084" s="117">
        <f t="shared" si="734"/>
        <v>45416.208333333299</v>
      </c>
      <c r="CS1084" s="117">
        <f t="shared" si="735"/>
        <v>45416.291666666701</v>
      </c>
      <c r="CT1084" s="118">
        <f t="shared" si="736"/>
        <v>65398244.999999903</v>
      </c>
      <c r="CU1084" s="118">
        <f t="shared" si="737"/>
        <v>120.00000009778887</v>
      </c>
      <c r="CV1084" s="118">
        <f t="shared" si="738"/>
        <v>65398365</v>
      </c>
      <c r="CW1084" s="119">
        <f t="shared" si="739"/>
        <v>0.99999816509174044</v>
      </c>
    </row>
    <row r="1085" spans="1:101" ht="118.5" customHeight="1" x14ac:dyDescent="0.3">
      <c r="A1085" s="104" t="str">
        <f>[4]SayfaKAY!C165</f>
        <v>KAY5+6</v>
      </c>
      <c r="B1085" s="104" t="str">
        <f>[4]SayfaKAY!D165</f>
        <v>3876(5)</v>
      </c>
      <c r="C1085" s="105" t="str">
        <f>[4]SayfaKAY!E165</f>
        <v>P</v>
      </c>
      <c r="D1085" s="105">
        <f>[4]SayfaKAY!F165</f>
        <v>57896</v>
      </c>
      <c r="E1085" s="106" t="str">
        <f>[4]SayfaKAY!G165</f>
        <v>BOZ-KAY5+6-FF-164</v>
      </c>
      <c r="F1085" s="134">
        <f t="shared" si="700"/>
        <v>45414</v>
      </c>
      <c r="G1085" s="135">
        <f t="shared" si="701"/>
        <v>0.5888888889021473</v>
      </c>
      <c r="H1085" s="235">
        <f>[4]SayfaKAY!H165</f>
        <v>45414.588888888902</v>
      </c>
      <c r="I1085" s="104" t="str">
        <f>[4]SayfaKAY!I165</f>
        <v>Hat/Line</v>
      </c>
      <c r="J1085" s="103" t="str">
        <f>IF([4]SayfaKAY!J165="","",IF([4]SayfaKAY!J165="Müşteri","Notified by Customer","Notified by Bozankaya"))</f>
        <v>Notified by Customer</v>
      </c>
      <c r="K1085" s="103" t="e">
        <f>VLOOKUP([4]SayfaKAY!L165,#REF!,2,FALSE)</f>
        <v>#REF!</v>
      </c>
      <c r="L1085" s="165" t="str">
        <f>[4]SayfaKAY!X165</f>
        <v>ATAK ULAŞIM SAN.TİC.LTD.ŞTİ.</v>
      </c>
      <c r="M1085" s="107" t="str">
        <f t="shared" si="702"/>
        <v>KAY5+6-BOZ-KAY5+6-FF-164</v>
      </c>
      <c r="N1085" s="105" t="str">
        <f>[4]SayfaKAY!M165</f>
        <v>02.05.2024 TARİHİNDE GERÇEKLEŞTİRİLEN SAHA DENETİMİNDE 3876 NUMARALI ARAÇTA KAPI ÜSTÜ BİLGİLENDİRMELERİN ÇALIŞMADIĞI TESPİT EDİLMİŞTİR.</v>
      </c>
      <c r="O1085" s="166" t="str">
        <f>[4]SayfaKAY!P165</f>
        <v>C-Uyarı, sürüş devamlılığı</v>
      </c>
      <c r="P1085" s="166" t="str">
        <f>[4]SayfaKAY!Q165</f>
        <v>B(Servisten çekmeye etki eden arıza)</v>
      </c>
      <c r="Q1085" s="166" t="str">
        <f>[4]SayfaKAY!R165</f>
        <v>N.A(Yaralanma yok)</v>
      </c>
      <c r="R1085" s="132" t="str" cm="1">
        <f t="array" ref="R1085">IF([4]SayfaKAY!U165="","",_xlfn.IFS([4]SayfaKAY!U165="Bozankaya","Bozankaya",[4]SayfaKAY!U165="Müşteri","Customer",[4]SayfaKAY!U165="Tedarikçi","Equipment Supplier"))</f>
        <v>Equipment Supplier</v>
      </c>
      <c r="S1085" s="204" t="str">
        <f>[4]SayfaKAY!N165</f>
        <v>GÖRSEL PC PANEL RESETLENDİ. SİSTEM NORMAL ÇALIŞIYOR.</v>
      </c>
      <c r="T1085" s="133" t="str">
        <f>[4]SayfaKAY!AD165</f>
        <v>*Ekipman tamir edilecek</v>
      </c>
      <c r="U1085" s="132" t="str">
        <f>[4]SayfaKAY!W165</f>
        <v>Evet</v>
      </c>
      <c r="V1085" s="108" t="str">
        <f>[4]SayfaKAY!AZ165</f>
        <v/>
      </c>
      <c r="W1085" s="136">
        <f t="shared" si="703"/>
        <v>45415</v>
      </c>
      <c r="X1085" s="137" t="str">
        <f t="shared" si="704"/>
        <v>05:00</v>
      </c>
      <c r="Y1085" s="235">
        <f>[4]SayfaKAY!AE165</f>
        <v>45415.208333333299</v>
      </c>
      <c r="Z1085" s="109">
        <f t="shared" si="705"/>
        <v>45415</v>
      </c>
      <c r="AA1085" s="110" t="str">
        <f t="shared" si="706"/>
        <v>09:00</v>
      </c>
      <c r="AB1085" s="182">
        <f>[4]SayfaKAY!BA165</f>
        <v>45415.375</v>
      </c>
      <c r="AC1085" s="257">
        <f t="shared" si="707"/>
        <v>1131.9999999809079</v>
      </c>
      <c r="AD1085" s="111">
        <f t="shared" si="708"/>
        <v>45415</v>
      </c>
      <c r="AE1085" s="111" t="str">
        <f t="shared" si="709"/>
        <v>09:00</v>
      </c>
      <c r="AF1085" s="235">
        <f>[4]SayfaKAY!BA165</f>
        <v>45415.375</v>
      </c>
      <c r="AG1085" s="179" t="str">
        <f>[4]SayfaKAY!S165</f>
        <v>(II) Aynı Araçta Tekrarlayan Arıza</v>
      </c>
      <c r="AH1085" s="178" t="str">
        <f t="shared" si="710"/>
        <v>Bu Arıza Aracın Servise Verilmesine Engel</v>
      </c>
      <c r="AI1085" s="163" t="str">
        <f>[4]SayfaKAY!AV165</f>
        <v/>
      </c>
      <c r="AJ1085" s="164" t="str">
        <f t="shared" si="711"/>
        <v/>
      </c>
      <c r="AK1085" s="164" t="str">
        <f t="shared" si="712"/>
        <v/>
      </c>
      <c r="AL1085" s="112" t="str">
        <f>[4]SayfaKAY!AX165</f>
        <v/>
      </c>
      <c r="AM1085" s="257" cm="1">
        <f t="array" ref="AM1085">IFERROR(IF(AND(P1085&lt;&gt;"D(Arıza Değil)",AH1085="Bu Arıza Aracın Servise Verilmesine Engel Değil"),
IF(Z1085-F1085&gt;0,(AB1085-Y1085)*24*60,
IF(OR(AND(G1085&gt;$AS$1,G1085&lt;$AT$1),AND(G1085&gt;$AU$1,G1085&lt;$AV$1)),
(AF1085-H1085)*24*60,     BH:BH0)),        AN1085),0)</f>
        <v>1131.9999999809079</v>
      </c>
      <c r="AN1085" s="257">
        <f t="shared" si="713"/>
        <v>1131.9999999809079</v>
      </c>
      <c r="AO1085" s="174" t="str">
        <f>[4]SayfaKAY!AG165</f>
        <v>Atak</v>
      </c>
      <c r="AP1085" s="174" t="str">
        <f>[4]SayfaKAY!AI165</f>
        <v>E410-7003</v>
      </c>
      <c r="AQ1085" s="174" t="str">
        <f>[4]SayfaKAY!AQ165</f>
        <v/>
      </c>
      <c r="AR1085" s="174" t="str">
        <f>[4]SayfaKAY!AH165</f>
        <v>STRETCH LCD EKRAN</v>
      </c>
      <c r="AS1085" s="174" t="str">
        <f>[4]SayfaKAY!AJ165</f>
        <v/>
      </c>
      <c r="AT1085" s="175" t="str">
        <f>[4]SayfaKAY!AM165</f>
        <v/>
      </c>
      <c r="AU1085" s="176" t="str">
        <f>[4]SayfaKAY!AL165</f>
        <v/>
      </c>
      <c r="AV1085" s="176" t="str">
        <f>[4]SayfaKAY!AP165</f>
        <v/>
      </c>
      <c r="AW1085" s="177" t="str">
        <f>[4]SayfaKAY!AT165</f>
        <v/>
      </c>
      <c r="AX1085" s="194" t="str">
        <f t="shared" si="714"/>
        <v/>
      </c>
      <c r="AY1085" s="168"/>
      <c r="AZ1085" s="167"/>
      <c r="BA1085" s="170"/>
      <c r="BB1085" s="171" t="str">
        <f>IF($AQ$1="X", IF(AND(G1085&gt;=$AS$1,G1085&lt;=$AT$1),IF(P1085&lt;&gt;"D(Arıza Değil)",AC1085,0), IF(AND(G1085&gt;=$AU$1,G1085&lt;=$AV$1),IF(P1085&lt;&gt;"D(Arıza Değil)",AC1085,0), "")), "")</f>
        <v/>
      </c>
      <c r="BC1085" s="114"/>
      <c r="BD1085" s="114"/>
      <c r="BE1085" s="114"/>
      <c r="BF1085" s="114"/>
      <c r="BG1085" s="114"/>
      <c r="BH1085" s="114" t="str">
        <f>IFERROR(FRACAS!AN168, "Hata Var")</f>
        <v/>
      </c>
      <c r="BI1085" s="114"/>
      <c r="BJ1085" s="114"/>
      <c r="BK1085" s="105" t="str">
        <f>[4]SayfaKAY!AW165</f>
        <v/>
      </c>
      <c r="BL1085" s="105" t="str">
        <f>[4]SayfaKAY!V165</f>
        <v>ATAK ULAŞIM SAN.TİC.LTD.ŞTİ.</v>
      </c>
      <c r="BM1085" s="114"/>
      <c r="BN1085" s="171" t="str">
        <f t="shared" si="715"/>
        <v>x yok</v>
      </c>
      <c r="BO1085" s="171" t="str">
        <f t="shared" si="716"/>
        <v>aynı gün giderilen arıza</v>
      </c>
      <c r="BP1085" s="171" t="str">
        <f t="shared" si="717"/>
        <v>Bir günden fazla süren arıza</v>
      </c>
      <c r="BQ1085" s="226">
        <f t="shared" si="718"/>
        <v>891.99999993201345</v>
      </c>
      <c r="BR1085" s="226">
        <f t="shared" si="719"/>
        <v>240.00000004889444</v>
      </c>
      <c r="BS1085" s="226">
        <f t="shared" si="720"/>
        <v>1131.9999999809079</v>
      </c>
      <c r="BT1085" s="114"/>
      <c r="BU1085" s="242"/>
      <c r="BV1085" s="233">
        <f t="shared" si="721"/>
        <v>9</v>
      </c>
      <c r="BW1085" s="226" t="str">
        <f t="shared" si="722"/>
        <v>Evet, çakışma var</v>
      </c>
      <c r="BX1085" s="229"/>
      <c r="BY1085" s="247">
        <f t="shared" si="723"/>
        <v>0.61944444439723156</v>
      </c>
      <c r="BZ1085" s="247">
        <f t="shared" si="724"/>
        <v>0.16666666670062114</v>
      </c>
      <c r="CA1085" s="247">
        <f t="shared" si="725"/>
        <v>0.7861111110978527</v>
      </c>
      <c r="CB1085" s="213"/>
      <c r="CC1085" s="211"/>
      <c r="CD1085" s="196"/>
      <c r="CE1085" s="213">
        <v>164</v>
      </c>
      <c r="CF1085" s="182">
        <f t="shared" si="726"/>
        <v>45414.588888888902</v>
      </c>
      <c r="CG1085" s="182">
        <f t="shared" si="727"/>
        <v>45415.375</v>
      </c>
      <c r="CH1085" s="196"/>
      <c r="CI1085" s="196"/>
      <c r="CJ1085" s="196"/>
      <c r="CK1085" s="196">
        <f t="shared" si="728"/>
        <v>0.16666666670062114</v>
      </c>
      <c r="CL1085" s="196">
        <f t="shared" si="729"/>
        <v>0.61944444439723156</v>
      </c>
      <c r="CM1085" s="196">
        <f t="shared" si="730"/>
        <v>0.7861111110978527</v>
      </c>
      <c r="CN1085" s="114"/>
      <c r="CO1085" s="115">
        <f t="shared" si="731"/>
        <v>1131.9999999809079</v>
      </c>
      <c r="CP1085" s="116">
        <f t="shared" si="732"/>
        <v>10.000000002037268</v>
      </c>
      <c r="CQ1085" s="117">
        <f t="shared" si="733"/>
        <v>0.5888888889021473</v>
      </c>
      <c r="CR1085" s="117">
        <f t="shared" si="734"/>
        <v>45415.208333333299</v>
      </c>
      <c r="CS1085" s="117">
        <f t="shared" si="735"/>
        <v>45415.375</v>
      </c>
      <c r="CT1085" s="118">
        <f t="shared" si="736"/>
        <v>65397051.999999933</v>
      </c>
      <c r="CU1085" s="118">
        <f t="shared" si="737"/>
        <v>240.00000004889444</v>
      </c>
      <c r="CV1085" s="118">
        <f t="shared" si="738"/>
        <v>65397291.999999978</v>
      </c>
      <c r="CW1085" s="119">
        <f t="shared" si="739"/>
        <v>0.99999633012327105</v>
      </c>
    </row>
    <row r="1086" spans="1:101" ht="118.5" customHeight="1" x14ac:dyDescent="0.3">
      <c r="A1086" s="160" t="str">
        <f>[4]SayfaKAY!C163</f>
        <v>KAY5+6</v>
      </c>
      <c r="B1086" s="104" t="str">
        <f>[4]SayfaKAY!D163</f>
        <v>3881(10)</v>
      </c>
      <c r="C1086" s="105" t="str">
        <f>[4]SayfaKAY!E163</f>
        <v>MB</v>
      </c>
      <c r="D1086" s="105">
        <f>[4]SayfaKAY!F163</f>
        <v>6788</v>
      </c>
      <c r="E1086" s="106" t="str">
        <f>[4]SayfaKAY!G163</f>
        <v>BOZ-KAY5+6-FF-162</v>
      </c>
      <c r="F1086" s="134">
        <f t="shared" si="700"/>
        <v>45413</v>
      </c>
      <c r="G1086" s="135">
        <f t="shared" si="701"/>
        <v>0.71875</v>
      </c>
      <c r="H1086" s="235">
        <f>[4]SayfaKAY!H163</f>
        <v>45413.71875</v>
      </c>
      <c r="I1086" s="104" t="str">
        <f>[4]SayfaKAY!I163</f>
        <v>Hat/Line</v>
      </c>
      <c r="J1086" s="103" t="str">
        <f>IF([4]SayfaKAY!J163="","",IF([4]SayfaKAY!J163="Müşteri","Notified by Customer","Notified by Bozankaya"))</f>
        <v>Notified by Customer</v>
      </c>
      <c r="K1086" s="103" t="e">
        <f>VLOOKUP([4]SayfaKAY!L163,#REF!,2,FALSE)</f>
        <v>#REF!</v>
      </c>
      <c r="L1086" s="165" t="str">
        <f>[4]SayfaKAY!X163</f>
        <v>DELLNER COUPLERC AB</v>
      </c>
      <c r="M1086" s="107" t="str">
        <f t="shared" si="702"/>
        <v>KAY5+6-BOZ-KAY5+6-FF-162</v>
      </c>
      <c r="N1086" s="105" t="str">
        <f>[4]SayfaKAY!M163</f>
        <v>KUPLÖR KAPAĞA ÇARPIYOR.</v>
      </c>
      <c r="O1086" s="166" t="str">
        <f>[4]SayfaKAY!P163</f>
        <v>C-Uyarı, sürüş devamlılığı</v>
      </c>
      <c r="P1086" s="166" t="str">
        <f>[4]SayfaKAY!Q163</f>
        <v>C(Sisteme etki etmeyen arıza)</v>
      </c>
      <c r="Q1086" s="166" t="str">
        <f>[4]SayfaKAY!R163</f>
        <v>N.A(Yaralanma yok)</v>
      </c>
      <c r="R1086" s="132" t="str" cm="1">
        <f t="array" ref="R1086">IF([4]SayfaKAY!U163="","",_xlfn.IFS([4]SayfaKAY!U163="Bozankaya","Bozankaya",[4]SayfaKAY!U163="Müşteri","Customer",[4]SayfaKAY!U163="Tedarikçi","Equipment Supplier"))</f>
        <v>Bozankaya</v>
      </c>
      <c r="S1086" s="204" t="str">
        <f>[4]SayfaKAY!N163</f>
        <v>KUPLÖR SERBEST KALMIŞ YENİDEN KİLİTLENDİ.</v>
      </c>
      <c r="T1086" s="133" t="str">
        <f>[4]SayfaKAY!AD163</f>
        <v>*Arıza çözülecek</v>
      </c>
      <c r="U1086" s="132" t="str">
        <f>[4]SayfaKAY!W163</f>
        <v>Evet</v>
      </c>
      <c r="V1086" s="108">
        <f>[4]SayfaKAY!AZ163</f>
        <v>2</v>
      </c>
      <c r="W1086" s="136">
        <f t="shared" si="703"/>
        <v>45526</v>
      </c>
      <c r="X1086" s="137" t="str">
        <f t="shared" si="704"/>
        <v>11:59</v>
      </c>
      <c r="Y1086" s="235">
        <f>[4]SayfaKAY!AE163</f>
        <v>45526.499606481499</v>
      </c>
      <c r="Z1086" s="109">
        <f t="shared" si="705"/>
        <v>45526</v>
      </c>
      <c r="AA1086" s="110" t="str">
        <f t="shared" si="706"/>
        <v>13:00</v>
      </c>
      <c r="AB1086" s="182">
        <f>[4]SayfaKAY!BA163</f>
        <v>45526.541666666701</v>
      </c>
      <c r="AC1086" s="257">
        <f t="shared" si="707"/>
        <v>162465.00000004889</v>
      </c>
      <c r="AD1086" s="111">
        <f t="shared" si="708"/>
        <v>45526</v>
      </c>
      <c r="AE1086" s="111" t="str">
        <f t="shared" si="709"/>
        <v>13:00</v>
      </c>
      <c r="AF1086" s="235">
        <f>[4]SayfaKAY!BA163</f>
        <v>45526.541666666701</v>
      </c>
      <c r="AG1086" s="179" t="str">
        <f>[4]SayfaKAY!S163</f>
        <v>(I) İlk Defa Karşılaşılan Arıza</v>
      </c>
      <c r="AH1086" s="178" t="str">
        <f t="shared" si="710"/>
        <v>Bu Arıza Aracın Servise Verilmesine Engel Değil</v>
      </c>
      <c r="AI1086" s="163" t="str">
        <f>[4]SayfaKAY!AV163</f>
        <v/>
      </c>
      <c r="AJ1086" s="164" t="str">
        <f t="shared" si="711"/>
        <v/>
      </c>
      <c r="AK1086" s="164" t="str">
        <f t="shared" si="712"/>
        <v/>
      </c>
      <c r="AL1086" s="112" t="str">
        <f>[4]SayfaKAY!AX163</f>
        <v/>
      </c>
      <c r="AM1086" s="257" cm="1">
        <f t="array" ref="AM1086">IFERROR(IF(AND(P1086&lt;&gt;"D(Arıza Değil)",AH1086="Bu Arıza Aracın Servise Verilmesine Engel Değil"),
IF(Z1086-F1086&gt;0,(AB1086-Y1086)*24*60,
IF(OR(AND(G1086&gt;$AS$1,G1086&lt;$AT$1),AND(G1086&gt;$AU$1,G1086&lt;$AV$1)),
(AF1086-H1086)*24*60,     BH:BH0)),        AN1086),0)</f>
        <v>60.566666690865532</v>
      </c>
      <c r="AN1086" s="257">
        <f t="shared" si="713"/>
        <v>162465.00000004889</v>
      </c>
      <c r="AO1086" s="174" t="str">
        <f>[4]SayfaKAY!AG163</f>
        <v>DELNER</v>
      </c>
      <c r="AP1086" s="174" t="str">
        <f>[4]SayfaKAY!AI163</f>
        <v>M350-7089</v>
      </c>
      <c r="AQ1086" s="174" t="str">
        <f>[4]SayfaKAY!AQ163</f>
        <v/>
      </c>
      <c r="AR1086" s="174" t="str">
        <f>[4]SayfaKAY!AH163</f>
        <v>KUPLOR KRIKOSU</v>
      </c>
      <c r="AS1086" s="174">
        <f>[4]SayfaKAY!AJ163</f>
        <v>1</v>
      </c>
      <c r="AT1086" s="175" t="str">
        <f>[4]SayfaKAY!AM163</f>
        <v/>
      </c>
      <c r="AU1086" s="176" t="str">
        <f>[4]SayfaKAY!AL163</f>
        <v/>
      </c>
      <c r="AV1086" s="176" t="str">
        <f>[4]SayfaKAY!AP163</f>
        <v/>
      </c>
      <c r="AW1086" s="177" t="str">
        <f>[4]SayfaKAY!AT163</f>
        <v/>
      </c>
      <c r="AX1086" s="194">
        <f t="shared" si="714"/>
        <v>3574230.0000010757</v>
      </c>
      <c r="AY1086" s="168"/>
      <c r="AZ1086" s="167"/>
      <c r="BA1086" s="113"/>
      <c r="BB1086" s="171" t="str">
        <f>IF($AQ$1="X", IF(AND(G1086&gt;=$AS$1,G1086&lt;=$AT$1),IF(P1086&lt;&gt;"D(Arıza Değil)",AC1086,0), IF(AND(G1086&gt;=$AU$1,G1086&lt;=$AV$1),IF(P1086&lt;&gt;"D(Arıza Değil)",AC1086,0), "")), "")</f>
        <v/>
      </c>
      <c r="BC1086" s="114"/>
      <c r="BD1086" s="114"/>
      <c r="BE1086" s="114"/>
      <c r="BF1086" s="114"/>
      <c r="BG1086" s="114"/>
      <c r="BH1086" s="114" t="str">
        <f>IFERROR(FRACAS!AN166, "Hata Var")</f>
        <v/>
      </c>
      <c r="BI1086" s="114"/>
      <c r="BJ1086" s="114"/>
      <c r="BK1086" s="105" t="str">
        <f>[4]SayfaKAY!AW163</f>
        <v/>
      </c>
      <c r="BL1086" s="105" t="str">
        <f>[4]SayfaKAY!V163</f>
        <v>Üretim</v>
      </c>
      <c r="BM1086" s="114"/>
      <c r="BN1086" s="171" t="str">
        <f t="shared" si="715"/>
        <v>x yok</v>
      </c>
      <c r="BO1086" s="171" t="str">
        <f t="shared" si="716"/>
        <v>aynı gün giderilen arıza</v>
      </c>
      <c r="BP1086" s="171" t="str">
        <f t="shared" si="717"/>
        <v>Bir günden fazla süren arıza</v>
      </c>
      <c r="BQ1086" s="226">
        <f t="shared" si="718"/>
        <v>162404.43333335803</v>
      </c>
      <c r="BR1086" s="226">
        <f t="shared" si="719"/>
        <v>60.566666690865532</v>
      </c>
      <c r="BS1086" s="226">
        <f t="shared" si="720"/>
        <v>162465.00000004889</v>
      </c>
      <c r="BT1086" s="114"/>
      <c r="BU1086" s="242"/>
      <c r="BV1086" s="233">
        <f t="shared" si="721"/>
        <v>30</v>
      </c>
      <c r="BW1086" s="226" t="str">
        <f t="shared" si="722"/>
        <v>Evet, çakışma var</v>
      </c>
      <c r="BX1086" s="229"/>
      <c r="BY1086" s="247">
        <f t="shared" si="723"/>
        <v>112.78085648149863</v>
      </c>
      <c r="BZ1086" s="247">
        <f t="shared" si="724"/>
        <v>4.2060185201989952E-2</v>
      </c>
      <c r="CA1086" s="247">
        <f t="shared" si="725"/>
        <v>112.82291666670062</v>
      </c>
      <c r="CB1086" s="213"/>
      <c r="CC1086" s="211"/>
      <c r="CD1086" s="196"/>
      <c r="CE1086" s="213">
        <v>162</v>
      </c>
      <c r="CF1086" s="182">
        <f t="shared" si="726"/>
        <v>45413.71875</v>
      </c>
      <c r="CG1086" s="182">
        <f t="shared" si="727"/>
        <v>45526.541666666701</v>
      </c>
      <c r="CH1086" s="196"/>
      <c r="CI1086" s="196"/>
      <c r="CJ1086" s="196"/>
      <c r="CK1086" s="196">
        <f t="shared" si="728"/>
        <v>4.2060185201989952E-2</v>
      </c>
      <c r="CL1086" s="196">
        <f t="shared" si="729"/>
        <v>112.78085648149863</v>
      </c>
      <c r="CM1086" s="196">
        <f t="shared" si="730"/>
        <v>112.82291666670062</v>
      </c>
      <c r="CN1086" s="114"/>
      <c r="CO1086" s="115">
        <f t="shared" si="731"/>
        <v>162465.00000004889</v>
      </c>
      <c r="CP1086" s="116">
        <f t="shared" si="732"/>
        <v>2.5236111121193971</v>
      </c>
      <c r="CQ1086" s="117">
        <f t="shared" si="733"/>
        <v>0.71875</v>
      </c>
      <c r="CR1086" s="117">
        <f t="shared" si="734"/>
        <v>45526.499606481499</v>
      </c>
      <c r="CS1086" s="117">
        <f t="shared" si="735"/>
        <v>45526.541666666701</v>
      </c>
      <c r="CT1086" s="118">
        <f t="shared" si="736"/>
        <v>65557124.43333336</v>
      </c>
      <c r="CU1086" s="118">
        <f t="shared" si="737"/>
        <v>60.566666690865532</v>
      </c>
      <c r="CV1086" s="118">
        <f t="shared" si="738"/>
        <v>65557185.000000052</v>
      </c>
      <c r="CW1086" s="119">
        <f t="shared" si="739"/>
        <v>0.99999907612465833</v>
      </c>
    </row>
    <row r="1087" spans="1:101" ht="118.5" customHeight="1" x14ac:dyDescent="0.3">
      <c r="A1087" s="104" t="str">
        <f>[4]SayfaKAY!C164</f>
        <v>KAY5+6</v>
      </c>
      <c r="B1087" s="104" t="str">
        <f>[4]SayfaKAY!D164</f>
        <v>3874(3)</v>
      </c>
      <c r="C1087" s="105" t="str">
        <f>[4]SayfaKAY!E164</f>
        <v>MB</v>
      </c>
      <c r="D1087" s="105">
        <f>[4]SayfaKAY!F164</f>
        <v>62012</v>
      </c>
      <c r="E1087" s="106" t="str">
        <f>[4]SayfaKAY!G164</f>
        <v>BOZ-KAY5+6-FF-163</v>
      </c>
      <c r="F1087" s="193">
        <f t="shared" si="700"/>
        <v>45413</v>
      </c>
      <c r="G1087" s="135">
        <f t="shared" si="701"/>
        <v>0.72013888890069211</v>
      </c>
      <c r="H1087" s="235">
        <f>[4]SayfaKAY!H164</f>
        <v>45413.720138888901</v>
      </c>
      <c r="I1087" s="104" t="str">
        <f>[4]SayfaKAY!I164</f>
        <v>Hat/Line</v>
      </c>
      <c r="J1087" s="103" t="str">
        <f>IF([4]SayfaKAY!J164="","",IF([4]SayfaKAY!J164="Müşteri","Notified by Customer","Notified by Bozankaya"))</f>
        <v>Notified by Customer</v>
      </c>
      <c r="K1087" s="103" t="e">
        <f>VLOOKUP([4]SayfaKAY!L164,#REF!,2,FALSE)</f>
        <v>#REF!</v>
      </c>
      <c r="L1087" s="165" t="str">
        <f>[4]SayfaKAY!X164</f>
        <v>NSC TEKNOLOJİ ve İNŞAAT LTD.ŞTİ.</v>
      </c>
      <c r="M1087" s="107" t="str">
        <f t="shared" si="702"/>
        <v>KAY5+6-BOZ-KAY5+6-FF-163</v>
      </c>
      <c r="N1087" s="105" t="str">
        <f>[4]SayfaKAY!M164</f>
        <v>MB KAMERA GÖRÜNTÜLERİ GELMİYOR.</v>
      </c>
      <c r="O1087" s="166" t="str">
        <f>[4]SayfaKAY!P164</f>
        <v>A-Sürüşü engeller</v>
      </c>
      <c r="P1087" s="166" t="str">
        <f>[4]SayfaKAY!Q164</f>
        <v>A(Hareket etmeyi engelleyen arıza)</v>
      </c>
      <c r="Q1087" s="166" t="str">
        <f>[4]SayfaKAY!R164</f>
        <v>N.A(Yaralanma yok)</v>
      </c>
      <c r="R1087" s="132" t="str" cm="1">
        <f t="array" ref="R1087">IF([4]SayfaKAY!U164="","",_xlfn.IFS([4]SayfaKAY!U164="Bozankaya","Bozankaya",[4]SayfaKAY!U164="Müşteri","Customer",[4]SayfaKAY!U164="Tedarikçi","Equipment Supplier"))</f>
        <v>Equipment Supplier</v>
      </c>
      <c r="S1087" s="204" t="str">
        <f>[4]SayfaKAY!N164</f>
        <v>SİSTEM RESETLENDİ DÜZELDİ.</v>
      </c>
      <c r="T1087" s="133" t="str">
        <f>[4]SayfaKAY!AD164</f>
        <v>*Arıza çözülecek</v>
      </c>
      <c r="U1087" s="132" t="str">
        <f>[4]SayfaKAY!W164</f>
        <v>Evet</v>
      </c>
      <c r="V1087" s="108">
        <f>[4]SayfaKAY!AZ164</f>
        <v>1</v>
      </c>
      <c r="W1087" s="136">
        <f t="shared" si="703"/>
        <v>45526</v>
      </c>
      <c r="X1087" s="137" t="str">
        <f t="shared" si="704"/>
        <v>12:05</v>
      </c>
      <c r="Y1087" s="235">
        <f>[4]SayfaKAY!AE164</f>
        <v>45526.503900463002</v>
      </c>
      <c r="Z1087" s="192">
        <f t="shared" si="705"/>
        <v>45526</v>
      </c>
      <c r="AA1087" s="110" t="str">
        <f t="shared" si="706"/>
        <v>15:00</v>
      </c>
      <c r="AB1087" s="182">
        <f>[4]SayfaKAY!BA164</f>
        <v>45526.625</v>
      </c>
      <c r="AC1087" s="257">
        <f t="shared" si="707"/>
        <v>162582.999999983</v>
      </c>
      <c r="AD1087" s="111">
        <f t="shared" si="708"/>
        <v>45526</v>
      </c>
      <c r="AE1087" s="111" t="str">
        <f t="shared" si="709"/>
        <v>15:00</v>
      </c>
      <c r="AF1087" s="235">
        <f>[4]SayfaKAY!BA164</f>
        <v>45526.625</v>
      </c>
      <c r="AG1087" s="179" t="str">
        <f>[4]SayfaKAY!S164</f>
        <v>(II) Aynı Araçta Tekrarlayan Arıza</v>
      </c>
      <c r="AH1087" s="178" t="str">
        <f t="shared" si="710"/>
        <v>Bu Arıza Aracın Servise Verilmesine Engel</v>
      </c>
      <c r="AI1087" s="163" t="str">
        <f>[4]SayfaKAY!AV164</f>
        <v/>
      </c>
      <c r="AJ1087" s="164" t="str">
        <f t="shared" si="711"/>
        <v/>
      </c>
      <c r="AK1087" s="164" t="str">
        <f t="shared" si="712"/>
        <v/>
      </c>
      <c r="AL1087" s="112" t="str">
        <f>[4]SayfaKAY!AX164</f>
        <v/>
      </c>
      <c r="AM1087" s="257" cm="1">
        <f t="array" ref="AM1087">IFERROR(IF(AND(P1087&lt;&gt;"D(Arıza Değil)",AH1087="Bu Arıza Aracın Servise Verilmesine Engel Değil"),
IF(Z1087-F1087&gt;0,(AB1087-Y1087)*24*60,
IF(OR(AND(G1087&gt;$AS$1,G1087&lt;$AT$1),AND(G1087&gt;$AU$1,G1087&lt;$AV$1)),
(AF1087-H1087)*24*60,     BH:BH0)),        AN1087),0)</f>
        <v>162582.999999983</v>
      </c>
      <c r="AN1087" s="257">
        <f t="shared" si="713"/>
        <v>162582.999999983</v>
      </c>
      <c r="AO1087" s="174" t="str">
        <f>[4]SayfaKAY!AG164</f>
        <v>NSC</v>
      </c>
      <c r="AP1087" s="174" t="str">
        <f>[4]SayfaKAY!AI164</f>
        <v>E810-7145</v>
      </c>
      <c r="AQ1087" s="174" t="str">
        <f>[4]SayfaKAY!AQ164</f>
        <v/>
      </c>
      <c r="AR1087" s="174" t="str">
        <f>[4]SayfaKAY!AH164</f>
        <v>CCTV EKRANI</v>
      </c>
      <c r="AS1087" s="174">
        <f>[4]SayfaKAY!AJ164</f>
        <v>1</v>
      </c>
      <c r="AT1087" s="175" t="str">
        <f>[4]SayfaKAY!AM164</f>
        <v/>
      </c>
      <c r="AU1087" s="176" t="str">
        <f>[4]SayfaKAY!AL164</f>
        <v/>
      </c>
      <c r="AV1087" s="176" t="str">
        <f>[4]SayfaKAY!AP164</f>
        <v/>
      </c>
      <c r="AW1087" s="177" t="str">
        <f>[4]SayfaKAY!AT164</f>
        <v/>
      </c>
      <c r="AX1087" s="194">
        <f t="shared" si="714"/>
        <v>1788412.999999813</v>
      </c>
      <c r="AY1087" s="168"/>
      <c r="AZ1087" s="167"/>
      <c r="BA1087" s="170"/>
      <c r="BB1087" s="171"/>
      <c r="BC1087" s="114"/>
      <c r="BD1087" s="114"/>
      <c r="BE1087" s="114"/>
      <c r="BF1087" s="114"/>
      <c r="BG1087" s="114"/>
      <c r="BH1087" s="114" t="str">
        <f>IFERROR(FRACAS!AN167, "Hata Var")</f>
        <v/>
      </c>
      <c r="BI1087" s="114"/>
      <c r="BJ1087" s="114"/>
      <c r="BK1087" s="105" t="str">
        <f>[4]SayfaKAY!AW164</f>
        <v/>
      </c>
      <c r="BL1087" s="105" t="str">
        <f>[4]SayfaKAY!V164</f>
        <v>NSC</v>
      </c>
      <c r="BM1087" s="114"/>
      <c r="BN1087" s="171" t="str">
        <f t="shared" si="715"/>
        <v>x yok</v>
      </c>
      <c r="BO1087" s="171" t="str">
        <f t="shared" si="716"/>
        <v>aynı gün giderilen arıza</v>
      </c>
      <c r="BP1087" s="171" t="str">
        <f t="shared" si="717"/>
        <v>Bir günden fazla süren arıza</v>
      </c>
      <c r="BQ1087" s="226">
        <f t="shared" si="718"/>
        <v>162408.61666670535</v>
      </c>
      <c r="BR1087" s="226">
        <f t="shared" si="719"/>
        <v>174.38333327765577</v>
      </c>
      <c r="BS1087" s="226">
        <f t="shared" si="720"/>
        <v>162582.999999983</v>
      </c>
      <c r="BT1087" s="114"/>
      <c r="BU1087" s="242"/>
      <c r="BV1087" s="233">
        <f t="shared" si="721"/>
        <v>43</v>
      </c>
      <c r="BW1087" s="226" t="str">
        <f t="shared" si="722"/>
        <v>Evet, çakışma var</v>
      </c>
      <c r="BX1087" s="229"/>
      <c r="BY1087" s="247">
        <f t="shared" si="723"/>
        <v>112.78376157410094</v>
      </c>
      <c r="BZ1087" s="247">
        <f t="shared" si="724"/>
        <v>0.12109953699837206</v>
      </c>
      <c r="CA1087" s="247">
        <f t="shared" si="725"/>
        <v>112.90486111109931</v>
      </c>
      <c r="CB1087" s="213"/>
      <c r="CC1087" s="211"/>
      <c r="CD1087" s="196"/>
      <c r="CE1087" s="213">
        <v>163</v>
      </c>
      <c r="CF1087" s="182">
        <f t="shared" si="726"/>
        <v>45413.720138888901</v>
      </c>
      <c r="CG1087" s="182">
        <f t="shared" si="727"/>
        <v>45526.625</v>
      </c>
      <c r="CH1087" s="196"/>
      <c r="CI1087" s="196"/>
      <c r="CJ1087" s="196"/>
      <c r="CK1087" s="196">
        <f t="shared" si="728"/>
        <v>0.12109953699837206</v>
      </c>
      <c r="CL1087" s="196">
        <f t="shared" si="729"/>
        <v>112.78376157410094</v>
      </c>
      <c r="CM1087" s="196">
        <f t="shared" si="730"/>
        <v>112.90486111109931</v>
      </c>
      <c r="CN1087" s="114"/>
      <c r="CO1087" s="115">
        <f t="shared" si="731"/>
        <v>162582.999999983</v>
      </c>
      <c r="CP1087" s="116">
        <f t="shared" si="732"/>
        <v>7.2659722199023236</v>
      </c>
      <c r="CQ1087" s="117">
        <f t="shared" si="733"/>
        <v>0.72013888890069211</v>
      </c>
      <c r="CR1087" s="117">
        <f t="shared" si="734"/>
        <v>45526.503900463002</v>
      </c>
      <c r="CS1087" s="117">
        <f t="shared" si="735"/>
        <v>45526.625</v>
      </c>
      <c r="CT1087" s="118">
        <f t="shared" si="736"/>
        <v>65557128.616666704</v>
      </c>
      <c r="CU1087" s="118">
        <f t="shared" si="737"/>
        <v>174.38333327765577</v>
      </c>
      <c r="CV1087" s="118">
        <f t="shared" si="738"/>
        <v>65557302.999999985</v>
      </c>
      <c r="CW1087" s="119">
        <f t="shared" si="739"/>
        <v>0.99999733998616014</v>
      </c>
    </row>
    <row r="1088" spans="1:101" ht="118.5" customHeight="1" x14ac:dyDescent="0.3">
      <c r="A1088" s="160" t="str">
        <f>[4]SayfaKAY!C418</f>
        <v>KAY5+6</v>
      </c>
      <c r="B1088" s="104" t="str">
        <f>[4]SayfaKAY!D418</f>
        <v>3872(1)</v>
      </c>
      <c r="C1088" s="105" t="str">
        <f>[4]SayfaKAY!E418</f>
        <v>MA</v>
      </c>
      <c r="D1088" s="105">
        <f>[4]SayfaKAY!F418</f>
        <v>55365</v>
      </c>
      <c r="E1088" s="106" t="str">
        <f>[4]SayfaKAY!G418</f>
        <v>BOZ-KAY5+6-FF-417</v>
      </c>
      <c r="F1088" s="193">
        <f t="shared" si="700"/>
        <v>45413</v>
      </c>
      <c r="G1088" s="135">
        <f t="shared" si="701"/>
        <v>0.52083333329937886</v>
      </c>
      <c r="H1088" s="235">
        <f>[4]SayfaKAY!H418</f>
        <v>45413.520833333299</v>
      </c>
      <c r="I1088" s="104" t="str">
        <f>[4]SayfaKAY!I418</f>
        <v>Hat/Line</v>
      </c>
      <c r="J1088" s="103" t="str">
        <f>IF([4]SayfaKAY!J418="","",IF([4]SayfaKAY!J418="Müşteri","Notified by Customer","Notified by Bozankaya"))</f>
        <v>Notified by Customer</v>
      </c>
      <c r="K1088" s="103" t="e">
        <f>VLOOKUP([4]SayfaKAY!L418,#REF!,2,FALSE)</f>
        <v>#REF!</v>
      </c>
      <c r="L1088" s="165" t="str">
        <f>[4]SayfaKAY!X418</f>
        <v>KNORR-BREMSE GMBH DİVİSİON IFE AUTO</v>
      </c>
      <c r="M1088" s="107" t="str">
        <f t="shared" si="702"/>
        <v>KAY5+6-BOZ-KAY5+6-FF-417</v>
      </c>
      <c r="N1088" s="105" t="str">
        <f>[4]SayfaKAY!M418</f>
        <v>ARAÇ İLDEM 4 İSTASYONUNDA KAPI ARIZASI VERDİ KAPI İZOLE EDİLEMEDİ. TOKİ KAVŞAĞI İSTASYONUNDA YOLCU TAHLİYE EDİLİP DOĞU CEBE ÇEKİLDİ. 2 NOLU KAPININ İZOLE ETME KOLU BOŞA DÖNÜYOR TOKİ KAVŞAĞI MEYDAN ARASI KISMİ SEFER İPTALİ MEYDANA GELMİŞTİR.</v>
      </c>
      <c r="O1088" s="166" t="str">
        <f>[4]SayfaKAY!P418</f>
        <v>A-Sürüşü engeller</v>
      </c>
      <c r="P1088" s="166" t="str">
        <f>[4]SayfaKAY!Q418</f>
        <v>A(Hareket etmeyi engelleyen arıza)</v>
      </c>
      <c r="Q1088" s="166" t="str">
        <f>[4]SayfaKAY!R418</f>
        <v>N.A(Yaralanma yok)</v>
      </c>
      <c r="R1088" s="132" t="str" cm="1">
        <f t="array" ref="R1088">IF([4]SayfaKAY!U418="","",_xlfn.IFS([4]SayfaKAY!U418="Bozankaya","Bozankaya",[4]SayfaKAY!U418="Müşteri","Customer",[4]SayfaKAY!U418="Tedarikçi","Equipment Supplier"))</f>
        <v>Equipment Supplier</v>
      </c>
      <c r="S1088" s="204" t="str">
        <f>[4]SayfaKAY!N418</f>
        <v>ARACIN İLDEM 4 İSTASYONUNDA YOLCU ACİL KAPI AÇMA KOLU ÇEKİLMİŞ KAPI TAM OLARAK KAPATILMAMIŞ KAPI İZOLE KOLU TERS YÖNE ÇEVRİLDİĞİ İÇİN HALAT BOŞLAMIŞ BU NEDENLE İZOLE KOLU BOŞA ÇIKMIŞ ARACA DOĞU CEPTE MÜDAHALE EDİLİP HALAT AYARI YAPILDI. DURUMLA ALAKALI VİDEO ÇEKİLİP GRUBA ATILDI SORUN GİDERİLDİ.</v>
      </c>
      <c r="T1088" s="133" t="str">
        <f>[4]SayfaKAY!AD418</f>
        <v>*Ekipman tamir edilecek</v>
      </c>
      <c r="U1088" s="132" t="str">
        <f>[4]SayfaKAY!W418</f>
        <v>Evet</v>
      </c>
      <c r="V1088" s="108">
        <f>[4]SayfaKAY!AZ418</f>
        <v>2</v>
      </c>
      <c r="W1088" s="136">
        <f t="shared" si="703"/>
        <v>45414</v>
      </c>
      <c r="X1088" s="137" t="str">
        <f t="shared" si="704"/>
        <v>05:00</v>
      </c>
      <c r="Y1088" s="235">
        <f>[4]SayfaKAY!AE418</f>
        <v>45414.208333333299</v>
      </c>
      <c r="Z1088" s="192">
        <f t="shared" si="705"/>
        <v>45414</v>
      </c>
      <c r="AA1088" s="110" t="str">
        <f t="shared" si="706"/>
        <v>12:00</v>
      </c>
      <c r="AB1088" s="182">
        <f>[4]SayfaKAY!BA418</f>
        <v>45414.5</v>
      </c>
      <c r="AC1088" s="257">
        <f t="shared" si="707"/>
        <v>1410.0000000488944</v>
      </c>
      <c r="AD1088" s="111">
        <f t="shared" si="708"/>
        <v>45414</v>
      </c>
      <c r="AE1088" s="111" t="str">
        <f t="shared" si="709"/>
        <v>12:00</v>
      </c>
      <c r="AF1088" s="235">
        <f>[4]SayfaKAY!BA418</f>
        <v>45414.5</v>
      </c>
      <c r="AG1088" s="179" t="str">
        <f>[4]SayfaKAY!S418</f>
        <v>(II) Aynı Araçta Tekrarlayan Arıza</v>
      </c>
      <c r="AH1088" s="178" t="str">
        <f t="shared" si="710"/>
        <v>Bu Arıza Aracın Servise Verilmesine Engel</v>
      </c>
      <c r="AI1088" s="163" t="str">
        <f>[4]SayfaKAY!AV418</f>
        <v/>
      </c>
      <c r="AJ1088" s="164" t="str">
        <f t="shared" si="711"/>
        <v/>
      </c>
      <c r="AK1088" s="164" t="str">
        <f t="shared" si="712"/>
        <v/>
      </c>
      <c r="AL1088" s="112" t="str">
        <f>[4]SayfaKAY!AX418</f>
        <v/>
      </c>
      <c r="AM1088" s="257" cm="1">
        <f t="array" ref="AM1088">IFERROR(IF(AND(P1088&lt;&gt;"D(Arıza Değil)",AH1088="Bu Arıza Aracın Servise Verilmesine Engel Değil"),
IF(Z1088-F1088&gt;0,(AB1088-Y1088)*24*60,
IF(OR(AND(G1088&gt;$AS$1,G1088&lt;$AT$1),AND(G1088&gt;$AU$1,G1088&lt;$AV$1)),
(AF1088-H1088)*24*60,     BH:BH0)),        AN1088),0)</f>
        <v>1410.0000000488944</v>
      </c>
      <c r="AN1088" s="257">
        <f t="shared" si="713"/>
        <v>1410.0000000488944</v>
      </c>
      <c r="AO1088" s="174" t="str">
        <f>[4]SayfaKAY!AG418</f>
        <v>IFE</v>
      </c>
      <c r="AP1088" s="174" t="str">
        <f>[4]SayfaKAY!AI418</f>
        <v>M110-7083</v>
      </c>
      <c r="AQ1088" s="174" t="str">
        <f>[4]SayfaKAY!AQ418</f>
        <v/>
      </c>
      <c r="AR1088" s="174" t="str">
        <f>[4]SayfaKAY!AH418</f>
        <v>ÇİFTLİ KAPI</v>
      </c>
      <c r="AS1088" s="174">
        <f>[4]SayfaKAY!AJ418</f>
        <v>1</v>
      </c>
      <c r="AT1088" s="175" t="str">
        <f>[4]SayfaKAY!AM418</f>
        <v/>
      </c>
      <c r="AU1088" s="176" t="str">
        <f>[4]SayfaKAY!AL418</f>
        <v/>
      </c>
      <c r="AV1088" s="176" t="str">
        <f>[4]SayfaKAY!AP418</f>
        <v/>
      </c>
      <c r="AW1088" s="177" t="str">
        <f>[4]SayfaKAY!AT418</f>
        <v/>
      </c>
      <c r="AX1088" s="194">
        <f t="shared" si="714"/>
        <v>31020.000001075678</v>
      </c>
      <c r="AY1088" s="168"/>
      <c r="AZ1088" s="167"/>
      <c r="BA1088" s="113"/>
      <c r="BB1088" s="171"/>
      <c r="BC1088" s="114"/>
      <c r="BD1088" s="114"/>
      <c r="BE1088" s="114"/>
      <c r="BF1088" s="114"/>
      <c r="BG1088" s="114"/>
      <c r="BH1088" s="114" t="str">
        <f>IFERROR(FRACAS!AN421, "Hata Var")</f>
        <v/>
      </c>
      <c r="BI1088" s="114"/>
      <c r="BJ1088" s="114"/>
      <c r="BK1088" s="105" t="str">
        <f>[4]SayfaKAY!AW418</f>
        <v/>
      </c>
      <c r="BL1088" s="105" t="str">
        <f>[4]SayfaKAY!V418</f>
        <v>KNORR-BREMSE GMBH DİVİSİON IFE AUTO</v>
      </c>
      <c r="BM1088" s="114"/>
      <c r="BN1088" s="171" t="str">
        <f t="shared" si="715"/>
        <v>x yok</v>
      </c>
      <c r="BO1088" s="171" t="b">
        <f t="shared" si="716"/>
        <v>0</v>
      </c>
      <c r="BP1088" s="171" t="str">
        <f t="shared" si="717"/>
        <v>Bir günden fazla süren arıza</v>
      </c>
      <c r="BQ1088" s="226">
        <f t="shared" si="718"/>
        <v>990</v>
      </c>
      <c r="BR1088" s="226">
        <f t="shared" si="719"/>
        <v>420.00000004889444</v>
      </c>
      <c r="BS1088" s="226">
        <f t="shared" si="720"/>
        <v>1410.0000000488944</v>
      </c>
      <c r="BT1088" s="114"/>
      <c r="BU1088" s="242"/>
      <c r="BV1088" s="233">
        <f t="shared" si="721"/>
        <v>9</v>
      </c>
      <c r="BW1088" s="226" t="str">
        <f t="shared" si="722"/>
        <v>Evet, çakışma var</v>
      </c>
      <c r="BX1088" s="229"/>
      <c r="BY1088" s="247">
        <f t="shared" si="723"/>
        <v>0.6875</v>
      </c>
      <c r="BZ1088" s="247">
        <f t="shared" si="724"/>
        <v>0.29166666670062114</v>
      </c>
      <c r="CA1088" s="247">
        <f t="shared" si="725"/>
        <v>0.97916666670062114</v>
      </c>
      <c r="CB1088" s="213"/>
      <c r="CC1088" s="211"/>
      <c r="CD1088" s="196"/>
      <c r="CE1088" s="213">
        <v>417</v>
      </c>
      <c r="CF1088" s="182">
        <f t="shared" si="726"/>
        <v>45413.520833333299</v>
      </c>
      <c r="CG1088" s="182">
        <f t="shared" si="727"/>
        <v>45414.5</v>
      </c>
      <c r="CH1088" s="196"/>
      <c r="CI1088" s="196"/>
      <c r="CJ1088" s="196"/>
      <c r="CK1088" s="196">
        <f t="shared" si="728"/>
        <v>0.29166666670062114</v>
      </c>
      <c r="CL1088" s="196">
        <f t="shared" si="729"/>
        <v>0.6875</v>
      </c>
      <c r="CM1088" s="196">
        <f t="shared" si="730"/>
        <v>0.97916666670062114</v>
      </c>
      <c r="CN1088" s="114"/>
      <c r="CO1088" s="115">
        <f t="shared" si="731"/>
        <v>1410.0000000488944</v>
      </c>
      <c r="CP1088" s="116">
        <f t="shared" si="732"/>
        <v>17.500000002037268</v>
      </c>
      <c r="CQ1088" s="117">
        <f t="shared" si="733"/>
        <v>0.52083333329937886</v>
      </c>
      <c r="CR1088" s="117">
        <f t="shared" si="734"/>
        <v>45414.208333333299</v>
      </c>
      <c r="CS1088" s="117">
        <f t="shared" si="735"/>
        <v>45414.5</v>
      </c>
      <c r="CT1088" s="118">
        <f t="shared" si="736"/>
        <v>65395710</v>
      </c>
      <c r="CU1088" s="118">
        <f t="shared" si="737"/>
        <v>420.00000004889444</v>
      </c>
      <c r="CV1088" s="118">
        <f t="shared" si="738"/>
        <v>65396130.000000052</v>
      </c>
      <c r="CW1088" s="119">
        <f t="shared" si="739"/>
        <v>0.99999357760160956</v>
      </c>
    </row>
    <row r="1089" spans="1:101" ht="118.5" customHeight="1" x14ac:dyDescent="0.3">
      <c r="A1089" s="104" t="str">
        <f>[4]SayfaKAY!C162</f>
        <v>KAY5+6</v>
      </c>
      <c r="B1089" s="104" t="str">
        <f>[4]SayfaKAY!D162</f>
        <v>3877(6)</v>
      </c>
      <c r="C1089" s="105" t="str">
        <f>[4]SayfaKAY!E162</f>
        <v>P</v>
      </c>
      <c r="D1089" s="105">
        <f>[4]SayfaKAY!F162</f>
        <v>38592</v>
      </c>
      <c r="E1089" s="106" t="str">
        <f>[4]SayfaKAY!G162</f>
        <v>BOZ-KAY5+6-FF-161</v>
      </c>
      <c r="F1089" s="193">
        <f t="shared" si="700"/>
        <v>45412</v>
      </c>
      <c r="G1089" s="135">
        <f t="shared" si="701"/>
        <v>0.20251157409802545</v>
      </c>
      <c r="H1089" s="235">
        <f>[4]SayfaKAY!H162</f>
        <v>45412.202511574098</v>
      </c>
      <c r="I1089" s="104" t="str">
        <f>[4]SayfaKAY!I162</f>
        <v>Hat/Line</v>
      </c>
      <c r="J1089" s="103" t="str">
        <f>IF([4]SayfaKAY!J162="","",IF([4]SayfaKAY!J162="Müşteri","Notified by Customer","Notified by Bozankaya"))</f>
        <v>Notified by Customer</v>
      </c>
      <c r="K1089" s="103" t="e">
        <f>VLOOKUP([4]SayfaKAY!L162,#REF!,2,FALSE)</f>
        <v>#REF!</v>
      </c>
      <c r="L1089" s="165" t="str">
        <f>[4]SayfaKAY!X162</f>
        <v>ATAK ULAŞIM SAN.TİC.LTD.ŞTİ.</v>
      </c>
      <c r="M1089" s="107" t="str">
        <f t="shared" si="702"/>
        <v>KAY5+6-BOZ-KAY5+6-FF-161</v>
      </c>
      <c r="N1089" s="105" t="str">
        <f>[4]SayfaKAY!M162</f>
        <v>ANONSLAR KESİK KESİK GELİYOR.</v>
      </c>
      <c r="O1089" s="166" t="str">
        <f>[4]SayfaKAY!P162</f>
        <v>C-Uyarı, sürüş devamlılığı</v>
      </c>
      <c r="P1089" s="166" t="str">
        <f>[4]SayfaKAY!Q162</f>
        <v>B(Servisten çekmeye etki eden arıza)</v>
      </c>
      <c r="Q1089" s="166" t="str">
        <f>[4]SayfaKAY!R162</f>
        <v>N.A(Yaralanma yok)</v>
      </c>
      <c r="R1089" s="132" t="str" cm="1">
        <f t="array" ref="R1089">IF([4]SayfaKAY!U162="","",_xlfn.IFS([4]SayfaKAY!U162="Bozankaya","Bozankaya",[4]SayfaKAY!U162="Müşteri","Customer",[4]SayfaKAY!U162="Tedarikçi","Equipment Supplier"))</f>
        <v>Equipment Supplier</v>
      </c>
      <c r="S1089" s="204" t="str">
        <f>[4]SayfaKAY!N162</f>
        <v>ANONSLAR GEÇ GELİYORDU. ARACIN TEKER ÇAPI 600MM OLARAK GİRİLDİ. ULAŞIM PERSONELİ İLE PARK SAHASINDA TAM TUR TEST YAPILDI. SORUN GİDERİLDİ.</v>
      </c>
      <c r="T1089" s="133" t="str">
        <f>[4]SayfaKAY!AD162</f>
        <v>*Arıza çözülecek</v>
      </c>
      <c r="U1089" s="132" t="str">
        <f>[4]SayfaKAY!W162</f>
        <v>Evet</v>
      </c>
      <c r="V1089" s="108">
        <f>[4]SayfaKAY!AZ162</f>
        <v>2</v>
      </c>
      <c r="W1089" s="136">
        <f t="shared" si="703"/>
        <v>45526</v>
      </c>
      <c r="X1089" s="137" t="str">
        <f t="shared" si="704"/>
        <v>07:35</v>
      </c>
      <c r="Y1089" s="235">
        <f>[4]SayfaKAY!AE162</f>
        <v>45526.316446759301</v>
      </c>
      <c r="Z1089" s="192">
        <f t="shared" si="705"/>
        <v>45526</v>
      </c>
      <c r="AA1089" s="110" t="str">
        <f t="shared" si="706"/>
        <v>11:00</v>
      </c>
      <c r="AB1089" s="182">
        <f>[4]SayfaKAY!BA162</f>
        <v>45526.458333333299</v>
      </c>
      <c r="AC1089" s="257">
        <f t="shared" si="707"/>
        <v>164528.38333324995</v>
      </c>
      <c r="AD1089" s="111">
        <f t="shared" si="708"/>
        <v>45526</v>
      </c>
      <c r="AE1089" s="111" t="str">
        <f t="shared" si="709"/>
        <v>11:00</v>
      </c>
      <c r="AF1089" s="235">
        <f>[4]SayfaKAY!BA162</f>
        <v>45526.458333333299</v>
      </c>
      <c r="AG1089" s="179" t="str">
        <f>[4]SayfaKAY!S162</f>
        <v>(I) İlk Defa Karşılaşılan Arıza</v>
      </c>
      <c r="AH1089" s="178" t="str">
        <f t="shared" si="710"/>
        <v>Bu Arıza Aracın Servise Verilmesine Engel</v>
      </c>
      <c r="AI1089" s="163" t="str">
        <f>[4]SayfaKAY!AV162</f>
        <v/>
      </c>
      <c r="AJ1089" s="164" t="str">
        <f t="shared" si="711"/>
        <v/>
      </c>
      <c r="AK1089" s="164" t="str">
        <f t="shared" si="712"/>
        <v/>
      </c>
      <c r="AL1089" s="112" t="str">
        <f>[4]SayfaKAY!AX162</f>
        <v/>
      </c>
      <c r="AM1089" s="257" cm="1">
        <f t="array" ref="AM1089">IFERROR(IF(AND(P1089&lt;&gt;"D(Arıza Değil)",AH1089="Bu Arıza Aracın Servise Verilmesine Engel Değil"),
IF(Z1089-F1089&gt;0,(AB1089-Y1089)*24*60,
IF(OR(AND(G1089&gt;$AS$1,G1089&lt;$AT$1),AND(G1089&gt;$AU$1,G1089&lt;$AV$1)),
(AF1089-H1089)*24*60,     BH:BH0)),        AN1089),0)</f>
        <v>164528.38333324995</v>
      </c>
      <c r="AN1089" s="257">
        <f t="shared" si="713"/>
        <v>164528.38333324995</v>
      </c>
      <c r="AO1089" s="174" t="str">
        <f>[4]SayfaKAY!AG162</f>
        <v>Atak</v>
      </c>
      <c r="AP1089" s="174" t="str">
        <f>[4]SayfaKAY!AI162</f>
        <v>E840-7002</v>
      </c>
      <c r="AQ1089" s="174" t="str">
        <f>[4]SayfaKAY!AQ162</f>
        <v/>
      </c>
      <c r="AR1089" s="174" t="str">
        <f>[4]SayfaKAY!AH162</f>
        <v>Merkez Ünite AU300 (train bus, vehicle b</v>
      </c>
      <c r="AS1089" s="174">
        <f>[4]SayfaKAY!AJ162</f>
        <v>1</v>
      </c>
      <c r="AT1089" s="175" t="str">
        <f>[4]SayfaKAY!AM162</f>
        <v/>
      </c>
      <c r="AU1089" s="176" t="str">
        <f>[4]SayfaKAY!AL162</f>
        <v/>
      </c>
      <c r="AV1089" s="176" t="str">
        <f>[4]SayfaKAY!AP162</f>
        <v/>
      </c>
      <c r="AW1089" s="177" t="str">
        <f>[4]SayfaKAY!AT162</f>
        <v/>
      </c>
      <c r="AX1089" s="194">
        <f t="shared" si="714"/>
        <v>3619624.4333314989</v>
      </c>
      <c r="AY1089" s="168"/>
      <c r="AZ1089" s="167"/>
      <c r="BA1089" s="170"/>
      <c r="BB1089" s="171"/>
      <c r="BC1089" s="114"/>
      <c r="BD1089" s="114"/>
      <c r="BE1089" s="114"/>
      <c r="BF1089" s="114"/>
      <c r="BG1089" s="114"/>
      <c r="BH1089" s="114" t="str">
        <f>IFERROR(FRACAS!AN165, "Hata Var")</f>
        <v/>
      </c>
      <c r="BI1089" s="114"/>
      <c r="BJ1089" s="114"/>
      <c r="BK1089" s="105" t="str">
        <f>[4]SayfaKAY!AW162</f>
        <v/>
      </c>
      <c r="BL1089" s="105" t="str">
        <f>[4]SayfaKAY!V162</f>
        <v>ATAK ULAŞIM SAN.TİC.LTD.ŞTİ.</v>
      </c>
      <c r="BM1089" s="114"/>
      <c r="BN1089" s="171" t="str">
        <f t="shared" si="715"/>
        <v>x yok</v>
      </c>
      <c r="BO1089" s="171" t="b">
        <f t="shared" si="716"/>
        <v>0</v>
      </c>
      <c r="BP1089" s="171" t="str">
        <f t="shared" si="717"/>
        <v>Bir günden fazla süren arıza</v>
      </c>
      <c r="BQ1089" s="226">
        <f t="shared" si="718"/>
        <v>164324.06666669296</v>
      </c>
      <c r="BR1089" s="226">
        <f t="shared" si="719"/>
        <v>204.31666655698791</v>
      </c>
      <c r="BS1089" s="226">
        <f t="shared" si="720"/>
        <v>164528.38333324995</v>
      </c>
      <c r="BT1089" s="114"/>
      <c r="BU1089" s="242"/>
      <c r="BV1089" s="233">
        <f t="shared" si="721"/>
        <v>26</v>
      </c>
      <c r="BW1089" s="226" t="str">
        <f t="shared" si="722"/>
        <v>Evet, çakışma var</v>
      </c>
      <c r="BX1089" s="229"/>
      <c r="BY1089" s="247">
        <f t="shared" si="723"/>
        <v>114.11393518520345</v>
      </c>
      <c r="BZ1089" s="247">
        <f t="shared" si="724"/>
        <v>0.14188657399790827</v>
      </c>
      <c r="CA1089" s="247">
        <f t="shared" si="725"/>
        <v>114.25582175920135</v>
      </c>
      <c r="CB1089" s="213"/>
      <c r="CC1089" s="211"/>
      <c r="CD1089" s="196"/>
      <c r="CE1089" s="213">
        <v>161</v>
      </c>
      <c r="CF1089" s="182">
        <f t="shared" si="726"/>
        <v>45412.202511574098</v>
      </c>
      <c r="CG1089" s="182">
        <f t="shared" si="727"/>
        <v>45526.458333333299</v>
      </c>
      <c r="CH1089" s="196"/>
      <c r="CI1089" s="196"/>
      <c r="CJ1089" s="196"/>
      <c r="CK1089" s="196">
        <f t="shared" si="728"/>
        <v>0.14188657399790827</v>
      </c>
      <c r="CL1089" s="196">
        <f t="shared" si="729"/>
        <v>114.11393518520345</v>
      </c>
      <c r="CM1089" s="196">
        <f t="shared" si="730"/>
        <v>114.25582175920135</v>
      </c>
      <c r="CN1089" s="114"/>
      <c r="CO1089" s="115">
        <f t="shared" si="731"/>
        <v>164528.38333324995</v>
      </c>
      <c r="CP1089" s="116">
        <f t="shared" si="732"/>
        <v>8.5131944398744963</v>
      </c>
      <c r="CQ1089" s="117">
        <f t="shared" si="733"/>
        <v>0.20251157409802545</v>
      </c>
      <c r="CR1089" s="117">
        <f t="shared" si="734"/>
        <v>45526.316446759301</v>
      </c>
      <c r="CS1089" s="117">
        <f t="shared" si="735"/>
        <v>45526.458333333299</v>
      </c>
      <c r="CT1089" s="118">
        <f t="shared" si="736"/>
        <v>65557604.066666692</v>
      </c>
      <c r="CU1089" s="118">
        <f t="shared" si="737"/>
        <v>204.31666655698791</v>
      </c>
      <c r="CV1089" s="118">
        <f t="shared" si="738"/>
        <v>65557808.383333251</v>
      </c>
      <c r="CW1089" s="119">
        <f t="shared" si="739"/>
        <v>0.99999688341218851</v>
      </c>
    </row>
    <row r="1090" spans="1:101" ht="118.5" customHeight="1" x14ac:dyDescent="0.3">
      <c r="A1090" s="160" t="str">
        <f>[4]SayfaKAY!C411</f>
        <v>KAY5+6</v>
      </c>
      <c r="B1090" s="104" t="str">
        <f>[4]SayfaKAY!D411</f>
        <v>3879(8)</v>
      </c>
      <c r="C1090" s="105" t="str">
        <f>[4]SayfaKAY!E411</f>
        <v>MB</v>
      </c>
      <c r="D1090" s="105">
        <f>[4]SayfaKAY!F411</f>
        <v>15154</v>
      </c>
      <c r="E1090" s="106" t="str">
        <f>[4]SayfaKAY!G411</f>
        <v>BOZ-KAY5+6-FF-410</v>
      </c>
      <c r="F1090" s="134">
        <f t="shared" si="700"/>
        <v>45412</v>
      </c>
      <c r="G1090" s="135">
        <f t="shared" si="701"/>
        <v>0.22777777779992903</v>
      </c>
      <c r="H1090" s="235">
        <f>[4]SayfaKAY!H411</f>
        <v>45412.2277777778</v>
      </c>
      <c r="I1090" s="104" t="str">
        <f>[4]SayfaKAY!I411</f>
        <v>Hat/Line</v>
      </c>
      <c r="J1090" s="103" t="str">
        <f>IF([4]SayfaKAY!J411="","",IF([4]SayfaKAY!J411="Müşteri","Notified by Customer","Notified by Bozankaya"))</f>
        <v>Notified by Customer</v>
      </c>
      <c r="K1090" s="103" t="e">
        <f>VLOOKUP([4]SayfaKAY!L411,#REF!,2,FALSE)</f>
        <v>#REF!</v>
      </c>
      <c r="L1090" s="165" t="str">
        <f>[4]SayfaKAY!X411</f>
        <v>MEDCOM SP. Z O.O.</v>
      </c>
      <c r="M1090" s="107" t="str">
        <f t="shared" si="702"/>
        <v>KAY5+6-BOZ-KAY5+6-FF-410</v>
      </c>
      <c r="N1090" s="105" t="str">
        <f>[4]SayfaKAY!M411</f>
        <v>İVME KOLU YERİNDEN ÇIKIYOR.</v>
      </c>
      <c r="O1090" s="166" t="str">
        <f>[4]SayfaKAY!P411</f>
        <v>D-Arıza değil</v>
      </c>
      <c r="P1090" s="166" t="str">
        <f>[4]SayfaKAY!Q411</f>
        <v>A(Hareket etmeyi engelleyen arıza)</v>
      </c>
      <c r="Q1090" s="166" t="str">
        <f>[4]SayfaKAY!R411</f>
        <v>N.A(Yaralanma yok)</v>
      </c>
      <c r="R1090" s="132" t="str" cm="1">
        <f t="array" ref="R1090">IF([4]SayfaKAY!U411="","",_xlfn.IFS([4]SayfaKAY!U411="Bozankaya","Bozankaya",[4]SayfaKAY!U411="Müşteri","Customer",[4]SayfaKAY!U411="Tedarikçi","Equipment Supplier"))</f>
        <v>Equipment Supplier</v>
      </c>
      <c r="S1090" s="204" t="str">
        <f>[4]SayfaKAY!N411</f>
        <v>İVME KOLU YERİNE SABİTLENDİ SORUN GİDERİLDİ.</v>
      </c>
      <c r="T1090" s="133" t="str">
        <f>[4]SayfaKAY!AD411</f>
        <v>*Ekipman tamir edilecek</v>
      </c>
      <c r="U1090" s="132" t="str">
        <f>[4]SayfaKAY!W411</f>
        <v>Evet</v>
      </c>
      <c r="V1090" s="108">
        <f>[4]SayfaKAY!AZ411</f>
        <v>2</v>
      </c>
      <c r="W1090" s="136">
        <f t="shared" si="703"/>
        <v>45412</v>
      </c>
      <c r="X1090" s="137" t="str">
        <f t="shared" si="704"/>
        <v>06:00</v>
      </c>
      <c r="Y1090" s="235">
        <f>[4]SayfaKAY!AE411</f>
        <v>45412.25</v>
      </c>
      <c r="Z1090" s="109">
        <f t="shared" si="705"/>
        <v>45412</v>
      </c>
      <c r="AA1090" s="110" t="str">
        <f t="shared" si="706"/>
        <v>09:00</v>
      </c>
      <c r="AB1090" s="182">
        <f>[4]SayfaKAY!BA411</f>
        <v>45412.375</v>
      </c>
      <c r="AC1090" s="257">
        <f t="shared" si="707"/>
        <v>211.9999999681022</v>
      </c>
      <c r="AD1090" s="111">
        <f t="shared" si="708"/>
        <v>45412</v>
      </c>
      <c r="AE1090" s="111" t="str">
        <f t="shared" si="709"/>
        <v>09:00</v>
      </c>
      <c r="AF1090" s="235">
        <f>[4]SayfaKAY!BA411</f>
        <v>45412.375</v>
      </c>
      <c r="AG1090" s="179" t="str">
        <f>[4]SayfaKAY!S411</f>
        <v>(II) Aynı Araçta Tekrarlayan Arıza</v>
      </c>
      <c r="AH1090" s="178" t="str">
        <f t="shared" si="710"/>
        <v>Bu Arıza Aracın Servise Verilmesine Engel</v>
      </c>
      <c r="AI1090" s="163" t="str">
        <f>[4]SayfaKAY!AV411</f>
        <v/>
      </c>
      <c r="AJ1090" s="164" t="str">
        <f t="shared" si="711"/>
        <v/>
      </c>
      <c r="AK1090" s="164" t="str">
        <f t="shared" si="712"/>
        <v/>
      </c>
      <c r="AL1090" s="112" t="str">
        <f>[4]SayfaKAY!AX411</f>
        <v/>
      </c>
      <c r="AM1090" s="257" cm="1">
        <f t="array" ref="AM1090">IFERROR(IF(AND(P1090&lt;&gt;"D(Arıza Değil)",AH1090="Bu Arıza Aracın Servise Verilmesine Engel Değil"),
IF(Z1090-F1090&gt;0,(AB1090-Y1090)*24*60,
IF(OR(AND(G1090&gt;$AS$1,G1090&lt;$AT$1),AND(G1090&gt;$AU$1,G1090&lt;$AV$1)),
(AF1090-H1090)*24*60,     BH:BH0)),        AN1090),0)</f>
        <v>211.9999999681022</v>
      </c>
      <c r="AN1090" s="257">
        <f t="shared" si="713"/>
        <v>211.9999999681022</v>
      </c>
      <c r="AO1090" s="174" t="str">
        <f>[4]SayfaKAY!AG411</f>
        <v>MEDCOM</v>
      </c>
      <c r="AP1090" s="174" t="str">
        <f>[4]SayfaKAY!AI411</f>
        <v>E300-7001</v>
      </c>
      <c r="AQ1090" s="174" t="str">
        <f>[4]SayfaKAY!AQ411</f>
        <v/>
      </c>
      <c r="AR1090" s="174" t="str">
        <f>[4]SayfaKAY!AH411</f>
        <v>MASTER CONTRROLER S334 C36B</v>
      </c>
      <c r="AS1090" s="174">
        <f>[4]SayfaKAY!AJ411</f>
        <v>1</v>
      </c>
      <c r="AT1090" s="175" t="str">
        <f>[4]SayfaKAY!AM411</f>
        <v/>
      </c>
      <c r="AU1090" s="176" t="str">
        <f>[4]SayfaKAY!AL411</f>
        <v/>
      </c>
      <c r="AV1090" s="176" t="str">
        <f>[4]SayfaKAY!AP411</f>
        <v/>
      </c>
      <c r="AW1090" s="177" t="str">
        <f>[4]SayfaKAY!AT411</f>
        <v/>
      </c>
      <c r="AX1090" s="194">
        <f t="shared" si="714"/>
        <v>4663.9999992982484</v>
      </c>
      <c r="AY1090" s="168"/>
      <c r="AZ1090" s="167"/>
      <c r="BA1090" s="113"/>
      <c r="BB1090" s="171" t="str">
        <f>IF($AQ$1="X", IF(AND(G1090&gt;=$AS$1,G1090&lt;=$AT$1),IF(P1090&lt;&gt;"D(Arıza Değil)",AC1090,0), IF(AND(G1090&gt;=$AU$1,G1090&lt;=$AV$1),IF(P1090&lt;&gt;"D(Arıza Değil)",AC1090,0), "")), "")</f>
        <v/>
      </c>
      <c r="BC1090" s="114"/>
      <c r="BD1090" s="114"/>
      <c r="BE1090" s="114"/>
      <c r="BF1090" s="114"/>
      <c r="BG1090" s="114"/>
      <c r="BH1090" s="114" t="str">
        <f>IFERROR(FRACAS!AN414, "Hata Var")</f>
        <v/>
      </c>
      <c r="BI1090" s="114"/>
      <c r="BJ1090" s="114"/>
      <c r="BK1090" s="105" t="str">
        <f>[4]SayfaKAY!AW411</f>
        <v/>
      </c>
      <c r="BL1090" s="105" t="str">
        <f>[4]SayfaKAY!V411</f>
        <v>MEDCOM SP. Z O.O.</v>
      </c>
      <c r="BM1090" s="114"/>
      <c r="BN1090" s="171" t="str">
        <f t="shared" si="715"/>
        <v>x yok</v>
      </c>
      <c r="BO1090" s="171" t="b">
        <f t="shared" si="716"/>
        <v>0</v>
      </c>
      <c r="BP1090" s="171" t="b">
        <f t="shared" si="717"/>
        <v>0</v>
      </c>
      <c r="BQ1090" s="226">
        <f t="shared" si="718"/>
        <v>31.999999968102202</v>
      </c>
      <c r="BR1090" s="226">
        <f t="shared" si="719"/>
        <v>180</v>
      </c>
      <c r="BS1090" s="226">
        <f t="shared" si="720"/>
        <v>211.9999999681022</v>
      </c>
      <c r="BT1090" s="114"/>
      <c r="BU1090" s="242"/>
      <c r="BV1090" s="233">
        <f t="shared" si="721"/>
        <v>8</v>
      </c>
      <c r="BW1090" s="226" t="str">
        <f t="shared" si="722"/>
        <v>Evet, çakışma var</v>
      </c>
      <c r="BX1090" s="229"/>
      <c r="BY1090" s="247">
        <f t="shared" si="723"/>
        <v>2.2222222200070973E-2</v>
      </c>
      <c r="BZ1090" s="247">
        <f t="shared" si="724"/>
        <v>0.125</v>
      </c>
      <c r="CA1090" s="247">
        <f t="shared" si="725"/>
        <v>0.14722222220007097</v>
      </c>
      <c r="CB1090" s="213"/>
      <c r="CC1090" s="211"/>
      <c r="CD1090" s="196"/>
      <c r="CE1090" s="213">
        <v>410</v>
      </c>
      <c r="CF1090" s="182">
        <f t="shared" si="726"/>
        <v>45412.2277777778</v>
      </c>
      <c r="CG1090" s="182">
        <f t="shared" si="727"/>
        <v>45412.375</v>
      </c>
      <c r="CH1090" s="196"/>
      <c r="CI1090" s="196"/>
      <c r="CJ1090" s="196"/>
      <c r="CK1090" s="196">
        <f t="shared" si="728"/>
        <v>0.125</v>
      </c>
      <c r="CL1090" s="196">
        <f t="shared" si="729"/>
        <v>2.2222222200070973E-2</v>
      </c>
      <c r="CM1090" s="196">
        <f t="shared" si="730"/>
        <v>0.14722222220007097</v>
      </c>
      <c r="CN1090" s="114"/>
      <c r="CO1090" s="115">
        <f t="shared" si="731"/>
        <v>211.9999999681022</v>
      </c>
      <c r="CP1090" s="116">
        <f t="shared" si="732"/>
        <v>7.5</v>
      </c>
      <c r="CQ1090" s="117">
        <f t="shared" si="733"/>
        <v>0.22777777779992903</v>
      </c>
      <c r="CR1090" s="117">
        <f t="shared" si="734"/>
        <v>45412.25</v>
      </c>
      <c r="CS1090" s="117">
        <f t="shared" si="735"/>
        <v>45412.375</v>
      </c>
      <c r="CT1090" s="118">
        <f t="shared" si="736"/>
        <v>65393311.99999997</v>
      </c>
      <c r="CU1090" s="118">
        <f t="shared" si="737"/>
        <v>180</v>
      </c>
      <c r="CV1090" s="118">
        <f t="shared" si="738"/>
        <v>65393491.99999997</v>
      </c>
      <c r="CW1090" s="119">
        <f t="shared" si="739"/>
        <v>0.99999724743251206</v>
      </c>
    </row>
    <row r="1091" spans="1:101" ht="118.5" customHeight="1" x14ac:dyDescent="0.3">
      <c r="A1091" s="104" t="str">
        <f>[4]SayfaKAY!C413</f>
        <v>KAY5+6</v>
      </c>
      <c r="B1091" s="104" t="str">
        <f>[4]SayfaKAY!D413</f>
        <v>3875(4)</v>
      </c>
      <c r="C1091" s="105" t="str">
        <f>[4]SayfaKAY!E413</f>
        <v>MA</v>
      </c>
      <c r="D1091" s="105">
        <f>[4]SayfaKAY!F413</f>
        <v>42102</v>
      </c>
      <c r="E1091" s="106" t="str">
        <f>[4]SayfaKAY!G413</f>
        <v>BOZ-KAY5+6-FF-412</v>
      </c>
      <c r="F1091" s="134">
        <f t="shared" si="700"/>
        <v>45411</v>
      </c>
      <c r="G1091" s="135">
        <f t="shared" si="701"/>
        <v>0.70833333329937886</v>
      </c>
      <c r="H1091" s="235">
        <f>[4]SayfaKAY!H413</f>
        <v>45411.708333333299</v>
      </c>
      <c r="I1091" s="104" t="str">
        <f>[4]SayfaKAY!I413</f>
        <v>Hat/Line</v>
      </c>
      <c r="J1091" s="103" t="str">
        <f>IF([4]SayfaKAY!J413="","",IF([4]SayfaKAY!J413="Müşteri","Notified by Customer","Notified by Bozankaya"))</f>
        <v>Notified by Customer</v>
      </c>
      <c r="K1091" s="103" t="e">
        <f>VLOOKUP([4]SayfaKAY!L413,#REF!,2,FALSE)</f>
        <v>#REF!</v>
      </c>
      <c r="L1091" s="165" t="str">
        <f>[4]SayfaKAY!X413</f>
        <v>DENİZLER OTOMOTİV SAN. VE TİC.LTD.Ş</v>
      </c>
      <c r="M1091" s="107" t="str">
        <f t="shared" si="702"/>
        <v>KAY5+6-BOZ-KAY5+6-FF-412</v>
      </c>
      <c r="N1091" s="105" t="str">
        <f>[4]SayfaKAY!M413</f>
        <v>SİLECEK ÇALIŞMIYOR.</v>
      </c>
      <c r="O1091" s="166" t="str">
        <f>[4]SayfaKAY!P413</f>
        <v>D-Arıza değil</v>
      </c>
      <c r="P1091" s="166" t="str">
        <f>[4]SayfaKAY!Q413</f>
        <v>A(Hareket etmeyi engelleyen arıza)</v>
      </c>
      <c r="Q1091" s="166" t="str">
        <f>[4]SayfaKAY!R413</f>
        <v>N.A(Yaralanma yok)</v>
      </c>
      <c r="R1091" s="132" t="str" cm="1">
        <f t="array" ref="R1091">IF([4]SayfaKAY!U413="","",_xlfn.IFS([4]SayfaKAY!U413="Bozankaya","Bozankaya",[4]SayfaKAY!U413="Müşteri","Customer",[4]SayfaKAY!U413="Tedarikçi","Equipment Supplier"))</f>
        <v>Equipment Supplier</v>
      </c>
      <c r="S1091" s="204" t="str">
        <f>[4]SayfaKAY!N413</f>
        <v>SİLECEK SOMUNLARI GEVŞEMİŞ MOTOR KASIYORDU DÜZELTİLDİ AYARI YAPILDI. SORUNSUZ ÇALIŞIYOR.</v>
      </c>
      <c r="T1091" s="133" t="str">
        <f>[4]SayfaKAY!AD413</f>
        <v>*Ekipman tamir edilecek</v>
      </c>
      <c r="U1091" s="132" t="str">
        <f>[4]SayfaKAY!W413</f>
        <v>Evet</v>
      </c>
      <c r="V1091" s="108">
        <f>[4]SayfaKAY!AZ413</f>
        <v>2</v>
      </c>
      <c r="W1091" s="136">
        <f t="shared" si="703"/>
        <v>45412</v>
      </c>
      <c r="X1091" s="137" t="str">
        <f t="shared" si="704"/>
        <v>05:00</v>
      </c>
      <c r="Y1091" s="235">
        <f>[4]SayfaKAY!AE413</f>
        <v>45412.208333333299</v>
      </c>
      <c r="Z1091" s="109">
        <f t="shared" si="705"/>
        <v>45412</v>
      </c>
      <c r="AA1091" s="110" t="str">
        <f t="shared" si="706"/>
        <v>07:00</v>
      </c>
      <c r="AB1091" s="182">
        <f>[4]SayfaKAY!BA413</f>
        <v>45412.291666666701</v>
      </c>
      <c r="AC1091" s="257">
        <f t="shared" si="707"/>
        <v>840.00000009778887</v>
      </c>
      <c r="AD1091" s="111">
        <f t="shared" si="708"/>
        <v>45412</v>
      </c>
      <c r="AE1091" s="111" t="str">
        <f t="shared" si="709"/>
        <v>07:00</v>
      </c>
      <c r="AF1091" s="235">
        <f>[4]SayfaKAY!BA413</f>
        <v>45412.291666666701</v>
      </c>
      <c r="AG1091" s="179" t="str">
        <f>[4]SayfaKAY!S413</f>
        <v>(III) Farklı Araçlarda Tekrarlayan Arıza</v>
      </c>
      <c r="AH1091" s="178" t="str">
        <f t="shared" si="710"/>
        <v>Bu Arıza Aracın Servise Verilmesine Engel</v>
      </c>
      <c r="AI1091" s="163" t="str">
        <f>[4]SayfaKAY!AV413</f>
        <v/>
      </c>
      <c r="AJ1091" s="164" t="str">
        <f t="shared" si="711"/>
        <v/>
      </c>
      <c r="AK1091" s="164" t="str">
        <f t="shared" si="712"/>
        <v/>
      </c>
      <c r="AL1091" s="112" t="str">
        <f>[4]SayfaKAY!AX413</f>
        <v/>
      </c>
      <c r="AM1091" s="257" cm="1">
        <f t="array" ref="AM1091">IFERROR(IF(AND(P1091&lt;&gt;"D(Arıza Değil)",AH1091="Bu Arıza Aracın Servise Verilmesine Engel Değil"),
IF(Z1091-F1091&gt;0,(AB1091-Y1091)*24*60,
IF(OR(AND(G1091&gt;$AS$1,G1091&lt;$AT$1),AND(G1091&gt;$AU$1,G1091&lt;$AV$1)),
(AF1091-H1091)*24*60,     BH:BH0)),        AN1091),0)</f>
        <v>840.00000009778887</v>
      </c>
      <c r="AN1091" s="257">
        <f t="shared" si="713"/>
        <v>840.00000009778887</v>
      </c>
      <c r="AO1091" s="174" t="str">
        <f>[4]SayfaKAY!AG413</f>
        <v>DENİZLER</v>
      </c>
      <c r="AP1091" s="174" t="str">
        <f>[4]SayfaKAY!AI413</f>
        <v>M100-7069</v>
      </c>
      <c r="AQ1091" s="174" t="str">
        <f>[4]SayfaKAY!AQ413</f>
        <v/>
      </c>
      <c r="AR1091" s="174" t="str">
        <f>[4]SayfaKAY!AH413</f>
        <v>SILECEK KOL KOMPLESI ANA KOL+YARDIMCI KO</v>
      </c>
      <c r="AS1091" s="174">
        <f>[4]SayfaKAY!AJ413</f>
        <v>1</v>
      </c>
      <c r="AT1091" s="175" t="str">
        <f>[4]SayfaKAY!AM413</f>
        <v/>
      </c>
      <c r="AU1091" s="176" t="str">
        <f>[4]SayfaKAY!AL413</f>
        <v/>
      </c>
      <c r="AV1091" s="176" t="str">
        <f>[4]SayfaKAY!AP413</f>
        <v/>
      </c>
      <c r="AW1091" s="177" t="str">
        <f>[4]SayfaKAY!AT413</f>
        <v/>
      </c>
      <c r="AX1091" s="194">
        <f t="shared" si="714"/>
        <v>18480.000002151355</v>
      </c>
      <c r="AY1091" s="168"/>
      <c r="AZ1091" s="167"/>
      <c r="BA1091" s="170"/>
      <c r="BB1091" s="171" t="str">
        <f>IF($AQ$1="X", IF(AND(G1091&gt;=$AS$1,G1091&lt;=$AT$1),IF(P1091&lt;&gt;"D(Arıza Değil)",AC1091,0), IF(AND(G1091&gt;=$AU$1,G1091&lt;=$AV$1),IF(P1091&lt;&gt;"D(Arıza Değil)",AC1091,0), "")), "")</f>
        <v/>
      </c>
      <c r="BC1091" s="114"/>
      <c r="BD1091" s="114"/>
      <c r="BE1091" s="114"/>
      <c r="BF1091" s="114"/>
      <c r="BG1091" s="114"/>
      <c r="BH1091" s="114" t="str">
        <f>IFERROR(FRACAS!AN416, "Hata Var")</f>
        <v/>
      </c>
      <c r="BI1091" s="114"/>
      <c r="BJ1091" s="114"/>
      <c r="BK1091" s="105" t="str">
        <f>[4]SayfaKAY!AW413</f>
        <v/>
      </c>
      <c r="BL1091" s="105" t="str">
        <f>[4]SayfaKAY!V413</f>
        <v>Bozankaya</v>
      </c>
      <c r="BM1091" s="114"/>
      <c r="BN1091" s="171" t="str">
        <f t="shared" si="715"/>
        <v>x yok</v>
      </c>
      <c r="BO1091" s="171" t="str">
        <f t="shared" si="716"/>
        <v>aynı gün giderilen arıza</v>
      </c>
      <c r="BP1091" s="171" t="str">
        <f t="shared" si="717"/>
        <v>Bir günden fazla süren arıza</v>
      </c>
      <c r="BQ1091" s="226">
        <f t="shared" si="718"/>
        <v>720</v>
      </c>
      <c r="BR1091" s="226">
        <f t="shared" si="719"/>
        <v>120.00000009778887</v>
      </c>
      <c r="BS1091" s="226">
        <f t="shared" si="720"/>
        <v>840.00000009778887</v>
      </c>
      <c r="BT1091" s="114"/>
      <c r="BU1091" s="242"/>
      <c r="BV1091" s="233">
        <f t="shared" si="721"/>
        <v>16</v>
      </c>
      <c r="BW1091" s="226" t="str">
        <f t="shared" si="722"/>
        <v>Evet, çakışma var</v>
      </c>
      <c r="BX1091" s="229"/>
      <c r="BY1091" s="247">
        <f t="shared" si="723"/>
        <v>0.5</v>
      </c>
      <c r="BZ1091" s="247">
        <f t="shared" si="724"/>
        <v>8.3333333401242271E-2</v>
      </c>
      <c r="CA1091" s="247">
        <f t="shared" si="725"/>
        <v>0.58333333340124227</v>
      </c>
      <c r="CB1091" s="213"/>
      <c r="CC1091" s="211"/>
      <c r="CD1091" s="196"/>
      <c r="CE1091" s="213">
        <v>412</v>
      </c>
      <c r="CF1091" s="182">
        <f t="shared" si="726"/>
        <v>45411.708333333299</v>
      </c>
      <c r="CG1091" s="182">
        <f t="shared" si="727"/>
        <v>45412.291666666701</v>
      </c>
      <c r="CH1091" s="196"/>
      <c r="CI1091" s="196"/>
      <c r="CJ1091" s="196"/>
      <c r="CK1091" s="196">
        <f t="shared" si="728"/>
        <v>8.3333333401242271E-2</v>
      </c>
      <c r="CL1091" s="196">
        <f t="shared" si="729"/>
        <v>0.5</v>
      </c>
      <c r="CM1091" s="196">
        <f t="shared" si="730"/>
        <v>0.58333333340124227</v>
      </c>
      <c r="CN1091" s="114"/>
      <c r="CO1091" s="115">
        <f t="shared" si="731"/>
        <v>840.00000009778887</v>
      </c>
      <c r="CP1091" s="116">
        <f t="shared" si="732"/>
        <v>5.0000000040745363</v>
      </c>
      <c r="CQ1091" s="117">
        <f t="shared" si="733"/>
        <v>0.70833333329937886</v>
      </c>
      <c r="CR1091" s="117">
        <f t="shared" si="734"/>
        <v>45412.208333333299</v>
      </c>
      <c r="CS1091" s="117">
        <f t="shared" si="735"/>
        <v>45412.291666666701</v>
      </c>
      <c r="CT1091" s="118">
        <f t="shared" si="736"/>
        <v>65392560</v>
      </c>
      <c r="CU1091" s="118">
        <f t="shared" si="737"/>
        <v>120.00000009778887</v>
      </c>
      <c r="CV1091" s="118">
        <f t="shared" si="738"/>
        <v>65392680.000000097</v>
      </c>
      <c r="CW1091" s="119">
        <f t="shared" si="739"/>
        <v>0.99999816493222027</v>
      </c>
    </row>
    <row r="1092" spans="1:101" ht="118.5" customHeight="1" x14ac:dyDescent="0.3">
      <c r="A1092" s="160" t="str">
        <f>[4]SayfaKAY!C511</f>
        <v>KAY5+6</v>
      </c>
      <c r="B1092" s="104" t="str">
        <f>[4]SayfaKAY!D511</f>
        <v>3877(6)</v>
      </c>
      <c r="C1092" s="105" t="str">
        <f>[4]SayfaKAY!E511</f>
        <v>MA</v>
      </c>
      <c r="D1092" s="105">
        <f>[4]SayfaKAY!F511</f>
        <v>37951</v>
      </c>
      <c r="E1092" s="106" t="str">
        <f>[4]SayfaKAY!G511</f>
        <v>BOZ-KAY5+6-FF-510</v>
      </c>
      <c r="F1092" s="134">
        <f t="shared" si="700"/>
        <v>45409</v>
      </c>
      <c r="G1092" s="135">
        <f t="shared" si="701"/>
        <v>0.85694444440014195</v>
      </c>
      <c r="H1092" s="235">
        <f>[4]SayfaKAY!H511</f>
        <v>45409.8569444444</v>
      </c>
      <c r="I1092" s="104" t="str">
        <f>[4]SayfaKAY!I511</f>
        <v>Hat/Line</v>
      </c>
      <c r="J1092" s="103" t="str">
        <f>IF([4]SayfaKAY!J511="","",IF([4]SayfaKAY!J511="Müşteri","Notified by Customer","Notified by Bozankaya"))</f>
        <v>Notified by Customer</v>
      </c>
      <c r="K1092" s="103" t="e">
        <f>VLOOKUP([4]SayfaKAY!L511,#REF!,2,FALSE)</f>
        <v>#REF!</v>
      </c>
      <c r="L1092" s="165" t="str">
        <f>[4]SayfaKAY!X511</f>
        <v>DENİZLER OTOMOTİV SAN. VE TİC.LTD.Ş</v>
      </c>
      <c r="M1092" s="107" t="str">
        <f t="shared" si="702"/>
        <v>KAY5+6-BOZ-KAY5+6-FF-510</v>
      </c>
      <c r="N1092" s="105" t="str">
        <f>[4]SayfaKAY!M511</f>
        <v>Silecek camı tam olarak temizlemiyor. Camın ortasında kalıyor.</v>
      </c>
      <c r="O1092" s="166" t="str">
        <f>[4]SayfaKAY!P511</f>
        <v>D-Arıza değil</v>
      </c>
      <c r="P1092" s="166" t="str">
        <f>[4]SayfaKAY!Q511</f>
        <v>A(Hareket etmeyi engelleyen arıza)</v>
      </c>
      <c r="Q1092" s="166" t="str">
        <f>[4]SayfaKAY!R511</f>
        <v>N.A(Yaralanma yok)</v>
      </c>
      <c r="R1092" s="132" t="str" cm="1">
        <f t="array" ref="R1092">IF([4]SayfaKAY!U511="","",_xlfn.IFS([4]SayfaKAY!U511="Bozankaya","Bozankaya",[4]SayfaKAY!U511="Müşteri","Customer",[4]SayfaKAY!U511="Tedarikçi","Equipment Supplier"))</f>
        <v>Equipment Supplier</v>
      </c>
      <c r="S1092" s="204" t="str">
        <f>[4]SayfaKAY!N511</f>
        <v>3877 silecek ayarı yapıldı. Araca cam suyu dolumu yapılması gerekiyor.</v>
      </c>
      <c r="T1092" s="133" t="str">
        <f>[4]SayfaKAY!AD511</f>
        <v>*Arıza çözülecek</v>
      </c>
      <c r="U1092" s="132" t="str">
        <f>[4]SayfaKAY!W511</f>
        <v>Evet</v>
      </c>
      <c r="V1092" s="108">
        <f>[4]SayfaKAY!AZ511</f>
        <v>2</v>
      </c>
      <c r="W1092" s="136">
        <f t="shared" si="703"/>
        <v>45409</v>
      </c>
      <c r="X1092" s="137" t="str">
        <f t="shared" si="704"/>
        <v>21:00</v>
      </c>
      <c r="Y1092" s="235">
        <f>[4]SayfaKAY!AE511</f>
        <v>45409.875</v>
      </c>
      <c r="Z1092" s="109">
        <f t="shared" si="705"/>
        <v>45409</v>
      </c>
      <c r="AA1092" s="110" t="str">
        <f t="shared" si="706"/>
        <v>23:00</v>
      </c>
      <c r="AB1092" s="182">
        <f>[4]SayfaKAY!BA511</f>
        <v>45409.958333333299</v>
      </c>
      <c r="AC1092" s="257">
        <f t="shared" si="707"/>
        <v>146.00000001490116</v>
      </c>
      <c r="AD1092" s="111">
        <f t="shared" si="708"/>
        <v>45409</v>
      </c>
      <c r="AE1092" s="111" t="str">
        <f t="shared" si="709"/>
        <v>23:00</v>
      </c>
      <c r="AF1092" s="235">
        <f>[4]SayfaKAY!BA511</f>
        <v>45409.958333333299</v>
      </c>
      <c r="AG1092" s="179" t="str">
        <f>[4]SayfaKAY!S511</f>
        <v>(III) Farklı Araçlarda Tekrarlayan Arıza</v>
      </c>
      <c r="AH1092" s="178" t="str">
        <f t="shared" si="710"/>
        <v>Bu Arıza Aracın Servise Verilmesine Engel</v>
      </c>
      <c r="AI1092" s="163" t="str">
        <f>[4]SayfaKAY!AV511</f>
        <v/>
      </c>
      <c r="AJ1092" s="164" t="str">
        <f t="shared" si="711"/>
        <v/>
      </c>
      <c r="AK1092" s="164" t="str">
        <f t="shared" si="712"/>
        <v/>
      </c>
      <c r="AL1092" s="112" t="str">
        <f>[4]SayfaKAY!AX511</f>
        <v/>
      </c>
      <c r="AM1092" s="257" cm="1">
        <f t="array" ref="AM1092">IFERROR(IF(AND(P1092&lt;&gt;"D(Arıza Değil)",AH1092="Bu Arıza Aracın Servise Verilmesine Engel Değil"),
IF(Z1092-F1092&gt;0,(AB1092-Y1092)*24*60,
IF(OR(AND(G1092&gt;$AS$1,G1092&lt;$AT$1),AND(G1092&gt;$AU$1,G1092&lt;$AV$1)),
(AF1092-H1092)*24*60,     BH:BH0)),        AN1092),0)</f>
        <v>146.00000001490116</v>
      </c>
      <c r="AN1092" s="257">
        <f t="shared" si="713"/>
        <v>146.00000001490116</v>
      </c>
      <c r="AO1092" s="174" t="str">
        <f>[4]SayfaKAY!AG511</f>
        <v/>
      </c>
      <c r="AP1092" s="174" t="str">
        <f>[4]SayfaKAY!AI511</f>
        <v>M100-7066</v>
      </c>
      <c r="AQ1092" s="174" t="str">
        <f>[4]SayfaKAY!AQ511</f>
        <v/>
      </c>
      <c r="AR1092" s="174" t="str">
        <f>[4]SayfaKAY!AH511</f>
        <v>SİLECEK MEKANİZMASI Denizler / M.11.2506</v>
      </c>
      <c r="AS1092" s="174">
        <f>[4]SayfaKAY!AJ511</f>
        <v>1</v>
      </c>
      <c r="AT1092" s="175" t="str">
        <f>[4]SayfaKAY!AM511</f>
        <v/>
      </c>
      <c r="AU1092" s="176" t="str">
        <f>[4]SayfaKAY!AL511</f>
        <v/>
      </c>
      <c r="AV1092" s="176" t="str">
        <f>[4]SayfaKAY!AP511</f>
        <v/>
      </c>
      <c r="AW1092" s="177" t="str">
        <f>[4]SayfaKAY!AT511</f>
        <v/>
      </c>
      <c r="AX1092" s="194">
        <f t="shared" si="714"/>
        <v>3212.0000003278255</v>
      </c>
      <c r="AY1092" s="168"/>
      <c r="AZ1092" s="167"/>
      <c r="BA1092" s="113"/>
      <c r="BB1092" s="171" t="str">
        <f>IF($AQ$1="X", IF(AND(G1092&gt;=$AS$1,G1092&lt;=$AT$1),IF(P1092&lt;&gt;"D(Arıza Değil)",AC1092,0), IF(AND(G1092&gt;=$AU$1,G1092&lt;=$AV$1),IF(P1092&lt;&gt;"D(Arıza Değil)",AC1092,0), "")), "")</f>
        <v/>
      </c>
      <c r="BC1092" s="114"/>
      <c r="BD1092" s="114"/>
      <c r="BE1092" s="114"/>
      <c r="BF1092" s="114"/>
      <c r="BG1092" s="114"/>
      <c r="BH1092" s="114">
        <f>IFERROR(FRACAS!AN514, "Hata Var")</f>
        <v>1500.9999999892898</v>
      </c>
      <c r="BI1092" s="114"/>
      <c r="BJ1092" s="114"/>
      <c r="BK1092" s="105" t="str">
        <f>[4]SayfaKAY!AW511</f>
        <v/>
      </c>
      <c r="BL1092" s="105" t="str">
        <f>[4]SayfaKAY!V511</f>
        <v>DENİZLER OTOMOTİV SAN. VE TİC.LTD.Ş</v>
      </c>
      <c r="BM1092" s="114"/>
      <c r="BN1092" s="171" t="str">
        <f t="shared" si="715"/>
        <v>x yok</v>
      </c>
      <c r="BO1092" s="171" t="b">
        <f t="shared" si="716"/>
        <v>0</v>
      </c>
      <c r="BP1092" s="171" t="b">
        <f t="shared" si="717"/>
        <v>0</v>
      </c>
      <c r="BQ1092" s="226">
        <f t="shared" si="718"/>
        <v>26.000000063795596</v>
      </c>
      <c r="BR1092" s="226">
        <f t="shared" si="719"/>
        <v>119.99999995110556</v>
      </c>
      <c r="BS1092" s="226">
        <f t="shared" si="720"/>
        <v>146.00000001490116</v>
      </c>
      <c r="BT1092" s="114"/>
      <c r="BU1092" s="242"/>
      <c r="BV1092" s="233">
        <f t="shared" si="721"/>
        <v>10</v>
      </c>
      <c r="BW1092" s="226" t="str">
        <f t="shared" si="722"/>
        <v>Evet, çakışma var</v>
      </c>
      <c r="BX1092" s="229"/>
      <c r="BY1092" s="247">
        <f t="shared" si="723"/>
        <v>1.8055555599858053E-2</v>
      </c>
      <c r="BZ1092" s="247">
        <f t="shared" si="724"/>
        <v>8.3333333299378864E-2</v>
      </c>
      <c r="CA1092" s="247">
        <f t="shared" si="725"/>
        <v>0.10138888889923692</v>
      </c>
      <c r="CB1092" s="213"/>
      <c r="CC1092" s="211"/>
      <c r="CD1092" s="196"/>
      <c r="CE1092" s="213">
        <v>510</v>
      </c>
      <c r="CF1092" s="182">
        <f t="shared" si="726"/>
        <v>45409.8569444444</v>
      </c>
      <c r="CG1092" s="182">
        <f t="shared" si="727"/>
        <v>45409.958333333299</v>
      </c>
      <c r="CH1092" s="196"/>
      <c r="CI1092" s="196"/>
      <c r="CJ1092" s="196"/>
      <c r="CK1092" s="196">
        <f t="shared" si="728"/>
        <v>8.3333333299378864E-2</v>
      </c>
      <c r="CL1092" s="196">
        <f t="shared" si="729"/>
        <v>1.8055555599858053E-2</v>
      </c>
      <c r="CM1092" s="196">
        <f t="shared" si="730"/>
        <v>0.10138888889923692</v>
      </c>
      <c r="CN1092" s="114"/>
      <c r="CO1092" s="115">
        <f t="shared" si="731"/>
        <v>146.00000001490116</v>
      </c>
      <c r="CP1092" s="116">
        <f t="shared" si="732"/>
        <v>4.9999999979627319</v>
      </c>
      <c r="CQ1092" s="117">
        <f t="shared" si="733"/>
        <v>0.85694444440014195</v>
      </c>
      <c r="CR1092" s="117">
        <f t="shared" si="734"/>
        <v>45409.875</v>
      </c>
      <c r="CS1092" s="117">
        <f t="shared" si="735"/>
        <v>45409.958333333299</v>
      </c>
      <c r="CT1092" s="118">
        <f t="shared" si="736"/>
        <v>65388986.000000067</v>
      </c>
      <c r="CU1092" s="118">
        <f t="shared" si="737"/>
        <v>119.99999995110556</v>
      </c>
      <c r="CV1092" s="118">
        <f t="shared" si="738"/>
        <v>65389106.000000015</v>
      </c>
      <c r="CW1092" s="119">
        <f t="shared" si="739"/>
        <v>0.9999981648319225</v>
      </c>
    </row>
    <row r="1093" spans="1:101" ht="118.5" customHeight="1" x14ac:dyDescent="0.3">
      <c r="A1093" s="104" t="str">
        <f>[4]SayfaKAY!C513</f>
        <v>KAY5+6</v>
      </c>
      <c r="B1093" s="104" t="str">
        <f>[4]SayfaKAY!D513</f>
        <v>3881(10)</v>
      </c>
      <c r="C1093" s="105" t="str">
        <f>[4]SayfaKAY!E513</f>
        <v>MB</v>
      </c>
      <c r="D1093" s="105">
        <f>[4]SayfaKAY!F513</f>
        <v>5620</v>
      </c>
      <c r="E1093" s="106" t="str">
        <f>[4]SayfaKAY!G513</f>
        <v>BOZ-KAY5+6-FF-512</v>
      </c>
      <c r="F1093" s="134">
        <f t="shared" si="700"/>
        <v>45409</v>
      </c>
      <c r="G1093" s="135">
        <f t="shared" si="701"/>
        <v>0.54722222220152617</v>
      </c>
      <c r="H1093" s="235">
        <f>[4]SayfaKAY!H513</f>
        <v>45409.547222222202</v>
      </c>
      <c r="I1093" s="104" t="str">
        <f>[4]SayfaKAY!I513</f>
        <v>Hat/Line</v>
      </c>
      <c r="J1093" s="103" t="str">
        <f>IF([4]SayfaKAY!J513="","",IF([4]SayfaKAY!J513="Müşteri","Notified by Customer","Notified by Bozankaya"))</f>
        <v>Notified by Customer</v>
      </c>
      <c r="K1093" s="103" t="e">
        <f>VLOOKUP([4]SayfaKAY!L513,#REF!,2,FALSE)</f>
        <v>#REF!</v>
      </c>
      <c r="L1093" s="165" t="str">
        <f>[4]SayfaKAY!X513</f>
        <v>NSC TEKNOLOJİ ve İNŞAAT LTD.ŞTİ.</v>
      </c>
      <c r="M1093" s="107" t="str">
        <f t="shared" si="702"/>
        <v>KAY5+6-BOZ-KAY5+6-FF-512</v>
      </c>
      <c r="N1093" s="105" t="str">
        <f>[4]SayfaKAY!M513</f>
        <v>b kabin kamera görüntüsü gelmiyor.</v>
      </c>
      <c r="O1093" s="166" t="str">
        <f>[4]SayfaKAY!P513</f>
        <v>D-Arıza değil</v>
      </c>
      <c r="P1093" s="166" t="str">
        <f>[4]SayfaKAY!Q513</f>
        <v>A(Hareket etmeyi engelleyen arıza)</v>
      </c>
      <c r="Q1093" s="166" t="str">
        <f>[4]SayfaKAY!R513</f>
        <v>N.A(Yaralanma yok)</v>
      </c>
      <c r="R1093" s="132" t="str" cm="1">
        <f t="array" ref="R1093">IF([4]SayfaKAY!U513="","",_xlfn.IFS([4]SayfaKAY!U513="Bozankaya","Bozankaya",[4]SayfaKAY!U513="Müşteri","Customer",[4]SayfaKAY!U513="Tedarikçi","Equipment Supplier"))</f>
        <v>Equipment Supplier</v>
      </c>
      <c r="S1093" s="204" t="str">
        <f>[4]SayfaKAY!N513</f>
        <v>3881 CB kameralar gelmiyordu. Panel PC resetlendi araç numaraları güncellendi. Sorun giderildi.</v>
      </c>
      <c r="T1093" s="133" t="str">
        <f>[4]SayfaKAY!AD513</f>
        <v>*Arıza çözülecek</v>
      </c>
      <c r="U1093" s="132" t="str">
        <f>[4]SayfaKAY!W513</f>
        <v>Evet</v>
      </c>
      <c r="V1093" s="108">
        <f>[4]SayfaKAY!AZ513</f>
        <v>1</v>
      </c>
      <c r="W1093" s="136">
        <f t="shared" si="703"/>
        <v>45410</v>
      </c>
      <c r="X1093" s="137" t="str">
        <f t="shared" si="704"/>
        <v>05:00</v>
      </c>
      <c r="Y1093" s="235">
        <f>[4]SayfaKAY!AE513</f>
        <v>45410.208333333299</v>
      </c>
      <c r="Z1093" s="109">
        <f t="shared" si="705"/>
        <v>45410</v>
      </c>
      <c r="AA1093" s="110" t="str">
        <f t="shared" si="706"/>
        <v>10:00</v>
      </c>
      <c r="AB1093" s="182">
        <f>[4]SayfaKAY!BA513</f>
        <v>45410.416666666701</v>
      </c>
      <c r="AC1093" s="257">
        <f t="shared" si="707"/>
        <v>1252.0000000786968</v>
      </c>
      <c r="AD1093" s="111">
        <f t="shared" si="708"/>
        <v>45410</v>
      </c>
      <c r="AE1093" s="111" t="str">
        <f t="shared" si="709"/>
        <v>10:00</v>
      </c>
      <c r="AF1093" s="235">
        <f>[4]SayfaKAY!BA513</f>
        <v>45410.416666666701</v>
      </c>
      <c r="AG1093" s="179" t="str">
        <f>[4]SayfaKAY!S513</f>
        <v>(II) Aynı Araçta Tekrarlayan Arıza</v>
      </c>
      <c r="AH1093" s="178" t="str">
        <f t="shared" si="710"/>
        <v>Bu Arıza Aracın Servise Verilmesine Engel</v>
      </c>
      <c r="AI1093" s="163" t="str">
        <f>[4]SayfaKAY!AV513</f>
        <v/>
      </c>
      <c r="AJ1093" s="164" t="str">
        <f t="shared" si="711"/>
        <v/>
      </c>
      <c r="AK1093" s="164" t="str">
        <f t="shared" si="712"/>
        <v/>
      </c>
      <c r="AL1093" s="112" t="str">
        <f>[4]SayfaKAY!AX513</f>
        <v/>
      </c>
      <c r="AM1093" s="257" cm="1">
        <f t="array" ref="AM1093">IFERROR(IF(AND(P1093&lt;&gt;"D(Arıza Değil)",AH1093="Bu Arıza Aracın Servise Verilmesine Engel Değil"),
IF(Z1093-F1093&gt;0,(AB1093-Y1093)*24*60,
IF(OR(AND(G1093&gt;$AS$1,G1093&lt;$AT$1),AND(G1093&gt;$AU$1,G1093&lt;$AV$1)),
(AF1093-H1093)*24*60,     BH:BH0)),        AN1093),0)</f>
        <v>1252.0000000786968</v>
      </c>
      <c r="AN1093" s="257">
        <f t="shared" si="713"/>
        <v>1252.0000000786968</v>
      </c>
      <c r="AO1093" s="174" t="str">
        <f>[4]SayfaKAY!AG513</f>
        <v/>
      </c>
      <c r="AP1093" s="174" t="str">
        <f>[4]SayfaKAY!AI513</f>
        <v>E810-7145</v>
      </c>
      <c r="AQ1093" s="174" t="str">
        <f>[4]SayfaKAY!AQ513</f>
        <v/>
      </c>
      <c r="AR1093" s="174" t="str">
        <f>[4]SayfaKAY!AH513</f>
        <v>CCTV EKRANI</v>
      </c>
      <c r="AS1093" s="174">
        <f>[4]SayfaKAY!AJ513</f>
        <v>1</v>
      </c>
      <c r="AT1093" s="175" t="str">
        <f>[4]SayfaKAY!AM513</f>
        <v/>
      </c>
      <c r="AU1093" s="176" t="str">
        <f>[4]SayfaKAY!AL513</f>
        <v/>
      </c>
      <c r="AV1093" s="176" t="str">
        <f>[4]SayfaKAY!AP513</f>
        <v/>
      </c>
      <c r="AW1093" s="177" t="str">
        <f>[4]SayfaKAY!AT513</f>
        <v/>
      </c>
      <c r="AX1093" s="194">
        <f t="shared" si="714"/>
        <v>13772.000000865664</v>
      </c>
      <c r="AY1093" s="168"/>
      <c r="AZ1093" s="167"/>
      <c r="BA1093" s="170"/>
      <c r="BB1093" s="171" t="str">
        <f>IF($AQ$1="X", IF(AND(G1093&gt;=$AS$1,G1093&lt;=$AT$1),IF(P1093&lt;&gt;"D(Arıza Değil)",AC1093,0), IF(AND(G1093&gt;=$AU$1,G1093&lt;=$AV$1),IF(P1093&lt;&gt;"D(Arıza Değil)",AC1093,0), "")), "")</f>
        <v/>
      </c>
      <c r="BC1093" s="114"/>
      <c r="BD1093" s="114"/>
      <c r="BE1093" s="114"/>
      <c r="BF1093" s="114"/>
      <c r="BG1093" s="114"/>
      <c r="BH1093" s="114">
        <f>IFERROR(FRACAS!AN516, "Hata Var")</f>
        <v>180</v>
      </c>
      <c r="BI1093" s="114"/>
      <c r="BJ1093" s="114"/>
      <c r="BK1093" s="105" t="str">
        <f>[4]SayfaKAY!AW513</f>
        <v/>
      </c>
      <c r="BL1093" s="105" t="str">
        <f>[4]SayfaKAY!V513</f>
        <v>NSC</v>
      </c>
      <c r="BM1093" s="114"/>
      <c r="BN1093" s="171" t="str">
        <f t="shared" si="715"/>
        <v>x yok</v>
      </c>
      <c r="BO1093" s="171" t="b">
        <f t="shared" si="716"/>
        <v>0</v>
      </c>
      <c r="BP1093" s="171" t="str">
        <f t="shared" si="717"/>
        <v>Bir günden fazla süren arıza</v>
      </c>
      <c r="BQ1093" s="226">
        <f t="shared" si="718"/>
        <v>951.99999998090789</v>
      </c>
      <c r="BR1093" s="226">
        <f t="shared" si="719"/>
        <v>300.00000009778887</v>
      </c>
      <c r="BS1093" s="226">
        <f t="shared" si="720"/>
        <v>1252.0000000786968</v>
      </c>
      <c r="BT1093" s="114"/>
      <c r="BU1093" s="242"/>
      <c r="BV1093" s="233">
        <f t="shared" si="721"/>
        <v>8</v>
      </c>
      <c r="BW1093" s="226" t="str">
        <f t="shared" si="722"/>
        <v>Evet, çakışma var</v>
      </c>
      <c r="BX1093" s="229"/>
      <c r="BY1093" s="247">
        <f t="shared" si="723"/>
        <v>0.6611111110978527</v>
      </c>
      <c r="BZ1093" s="247">
        <f t="shared" si="724"/>
        <v>0.20833333340124227</v>
      </c>
      <c r="CA1093" s="247">
        <f t="shared" si="725"/>
        <v>0.86944444449909497</v>
      </c>
      <c r="CB1093" s="213"/>
      <c r="CC1093" s="211"/>
      <c r="CD1093" s="196"/>
      <c r="CE1093" s="213">
        <v>512</v>
      </c>
      <c r="CF1093" s="182">
        <f t="shared" si="726"/>
        <v>45409.547222222202</v>
      </c>
      <c r="CG1093" s="182">
        <f t="shared" si="727"/>
        <v>45410.416666666701</v>
      </c>
      <c r="CH1093" s="196"/>
      <c r="CI1093" s="196"/>
      <c r="CJ1093" s="196"/>
      <c r="CK1093" s="196">
        <f t="shared" si="728"/>
        <v>0.20833333340124227</v>
      </c>
      <c r="CL1093" s="196">
        <f t="shared" si="729"/>
        <v>0.6611111110978527</v>
      </c>
      <c r="CM1093" s="196">
        <f t="shared" si="730"/>
        <v>0.86944444449909497</v>
      </c>
      <c r="CN1093" s="114"/>
      <c r="CO1093" s="115">
        <f t="shared" si="731"/>
        <v>1252.0000000786968</v>
      </c>
      <c r="CP1093" s="116">
        <f t="shared" si="732"/>
        <v>12.500000004074536</v>
      </c>
      <c r="CQ1093" s="117">
        <f t="shared" si="733"/>
        <v>0.54722222220152617</v>
      </c>
      <c r="CR1093" s="117">
        <f t="shared" si="734"/>
        <v>45410.208333333299</v>
      </c>
      <c r="CS1093" s="117">
        <f t="shared" si="735"/>
        <v>45410.416666666701</v>
      </c>
      <c r="CT1093" s="118">
        <f t="shared" si="736"/>
        <v>65389911.999999978</v>
      </c>
      <c r="CU1093" s="118">
        <f t="shared" si="737"/>
        <v>300.00000009778887</v>
      </c>
      <c r="CV1093" s="118">
        <f t="shared" si="738"/>
        <v>65390212.000000082</v>
      </c>
      <c r="CW1093" s="119">
        <f t="shared" si="739"/>
        <v>0.99999541215740206</v>
      </c>
    </row>
    <row r="1094" spans="1:101" ht="118.5" customHeight="1" x14ac:dyDescent="0.3">
      <c r="A1094" s="160" t="str">
        <f>[4]SayfaKAY!C160</f>
        <v>KAY5+6</v>
      </c>
      <c r="B1094" s="104" t="str">
        <f>[4]SayfaKAY!D160</f>
        <v>3874(3)</v>
      </c>
      <c r="C1094" s="105" t="str">
        <f>[4]SayfaKAY!E160</f>
        <v>MA</v>
      </c>
      <c r="D1094" s="105">
        <f>[4]SayfaKAY!F160</f>
        <v>63000</v>
      </c>
      <c r="E1094" s="106" t="str">
        <f>[4]SayfaKAY!G160</f>
        <v>BOZ-KAY5+6-FF-159</v>
      </c>
      <c r="F1094" s="193">
        <f t="shared" ref="F1094:F1157" si="740">IF(H1094="","",INT(H1094))</f>
        <v>45407</v>
      </c>
      <c r="G1094" s="135">
        <f t="shared" ref="G1094:G1157" si="741">IF(H1094="","",MOD(H1094,1))</f>
        <v>0.41666666670062114</v>
      </c>
      <c r="H1094" s="235">
        <f>[4]SayfaKAY!H160</f>
        <v>45407.416666666701</v>
      </c>
      <c r="I1094" s="104" t="str">
        <f>[4]SayfaKAY!I160</f>
        <v>Hat/Line</v>
      </c>
      <c r="J1094" s="103" t="str">
        <f>IF([4]SayfaKAY!J160="","",IF([4]SayfaKAY!J160="Müşteri","Notified by Customer","Notified by Bozankaya"))</f>
        <v>Notified by Customer</v>
      </c>
      <c r="K1094" s="103" t="e">
        <f>VLOOKUP([4]SayfaKAY!L160,#REF!,2,FALSE)</f>
        <v>#REF!</v>
      </c>
      <c r="L1094" s="165" t="str">
        <f>[4]SayfaKAY!X160</f>
        <v>GENERAL TEKNİK ELEKTRONİK TESİSAT</v>
      </c>
      <c r="M1094" s="107" t="str">
        <f t="shared" ref="M1094:M1157" si="742">IF( E1094="", "", A1094&amp;"-"&amp;E1094)</f>
        <v>KAY5+6-BOZ-KAY5+6-FF-159</v>
      </c>
      <c r="N1094" s="105" t="str">
        <f>[4]SayfaKAY!M160</f>
        <v>ARAÇ 35 KM HIZ SINIRI KOYDU ARAÇ RESETLENDİ FAKAT DÜZELMEDİ</v>
      </c>
      <c r="O1094" s="166" t="str">
        <f>[4]SayfaKAY!P160</f>
        <v>B-Hız veya güç azalması</v>
      </c>
      <c r="P1094" s="166" t="str">
        <f>[4]SayfaKAY!Q160</f>
        <v>B(Servisten çekmeye etki eden arıza)</v>
      </c>
      <c r="Q1094" s="166" t="str">
        <f>[4]SayfaKAY!R160</f>
        <v>N.A(Yaralanma yok)</v>
      </c>
      <c r="R1094" s="132" t="str" cm="1">
        <f t="array" ref="R1094">IF([4]SayfaKAY!U160="","",_xlfn.IFS([4]SayfaKAY!U160="Bozankaya","Bozankaya",[4]SayfaKAY!U160="Müşteri","Customer",[4]SayfaKAY!U160="Tedarikçi","Equipment Supplier"))</f>
        <v>Bozankaya</v>
      </c>
      <c r="S1094" s="204" t="str">
        <f>[4]SayfaKAY!N160</f>
        <v>KAPI LOOP BUTONU ARKASINDAKİ KABLO ÇIKMIŞ YERİNE TAKILDI</v>
      </c>
      <c r="T1094" s="133" t="str">
        <f>[4]SayfaKAY!AD160</f>
        <v>*Ekipman tamir edilecek</v>
      </c>
      <c r="U1094" s="132" t="str">
        <f>[4]SayfaKAY!W160</f>
        <v>Evet</v>
      </c>
      <c r="V1094" s="108">
        <f>[4]SayfaKAY!AZ160</f>
        <v>2</v>
      </c>
      <c r="W1094" s="136">
        <f t="shared" ref="W1094:W1157" si="743">IF(Y1094="","",INT(Y1094))</f>
        <v>45407</v>
      </c>
      <c r="X1094" s="137" t="str">
        <f t="shared" ref="X1094:X1157" si="744">IF(Y1094="","",TEXT(Y1094,"ss:dd"))</f>
        <v>11:00</v>
      </c>
      <c r="Y1094" s="235">
        <f>[4]SayfaKAY!AE160</f>
        <v>45407.458333333299</v>
      </c>
      <c r="Z1094" s="192">
        <f t="shared" ref="Z1094:Z1157" si="745">IF(AB1094="","",INT(AB1094))</f>
        <v>45407</v>
      </c>
      <c r="AA1094" s="110" t="str">
        <f t="shared" ref="AA1094:AA1157" si="746">IF(AB1094="","",TEXT(AB1094,"ss:dd"))</f>
        <v>15:00</v>
      </c>
      <c r="AB1094" s="182">
        <f>[4]SayfaKAY!BA160</f>
        <v>45407.625</v>
      </c>
      <c r="AC1094" s="257">
        <f t="shared" ref="AC1094:AC1157" si="747">IF(AF1094="","",(AF1094-H1094)*24*60)</f>
        <v>299.99999995110556</v>
      </c>
      <c r="AD1094" s="111">
        <f t="shared" ref="AD1094:AD1157" si="748">IF(AF1094="","",INT(AF1094))</f>
        <v>45407</v>
      </c>
      <c r="AE1094" s="111" t="str">
        <f t="shared" ref="AE1094:AE1157" si="749">IF(AF1094="","",TEXT(AF1094,"ss:dd"))</f>
        <v>15:00</v>
      </c>
      <c r="AF1094" s="235">
        <f>[4]SayfaKAY!BA160</f>
        <v>45407.625</v>
      </c>
      <c r="AG1094" s="179" t="str">
        <f>[4]SayfaKAY!S160</f>
        <v>(I) İlk Defa Karşılaşılan Arıza</v>
      </c>
      <c r="AH1094" s="178" t="str">
        <f t="shared" ref="AH1094:AH1157" si="750">IF(P1094="A(Hareket etmeyi engelleyen arıza)","Bu Arıza Aracın Servise Verilmesine Engel",
 IF(P1094="B(Servisten çekmeye etki eden arıza)","Bu Arıza Aracın Servise Verilmesine Engel",
 IF(P1094="C(Sisteme etki etmeyen arıza)","Bu Arıza Aracın Servise Verilmesine Engel Değil",
 IF(P1094="D(Arıza Değil)","Bu Arıza Aracın Servise Verilmesine Engel Değil",                     ""))))</f>
        <v>Bu Arıza Aracın Servise Verilmesine Engel</v>
      </c>
      <c r="AI1094" s="163" t="str">
        <f>[4]SayfaKAY!AV160</f>
        <v/>
      </c>
      <c r="AJ1094" s="164" t="str">
        <f t="shared" ref="AJ1094:AJ1157" si="751">IF(AL1094="","",INT(AL1094))</f>
        <v/>
      </c>
      <c r="AK1094" s="164" t="str">
        <f t="shared" ref="AK1094:AK1157" si="752">IF(AL1094="","",TEXT(AL1094,"ss:dd"))</f>
        <v/>
      </c>
      <c r="AL1094" s="112" t="str">
        <f>[4]SayfaKAY!AX160</f>
        <v/>
      </c>
      <c r="AM1094" s="257" cm="1">
        <f t="array" ref="AM1094">IFERROR(IF(AND(P1094&lt;&gt;"D(Arıza Değil)",AH1094="Bu Arıza Aracın Servise Verilmesine Engel Değil"),
IF(Z1094-F1094&gt;0,(AB1094-Y1094)*24*60,
IF(OR(AND(G1094&gt;$AS$1,G1094&lt;$AT$1),AND(G1094&gt;$AU$1,G1094&lt;$AV$1)),
(AF1094-H1094)*24*60,     BH:BH0)),        AN1094),0)</f>
        <v>299.99999995110556</v>
      </c>
      <c r="AN1094" s="257">
        <f t="shared" ref="AN1094:AN1157" si="753">IFERROR(IF(P1094&lt;&gt;"D(Arıza Değil)",AC1094,0),0)</f>
        <v>299.99999995110556</v>
      </c>
      <c r="AO1094" s="174" t="str">
        <f>[4]SayfaKAY!AG160</f>
        <v>GENERAL TEKNİK</v>
      </c>
      <c r="AP1094" s="174" t="str">
        <f>[4]SayfaKAY!AI160</f>
        <v>E300-7362</v>
      </c>
      <c r="AQ1094" s="174" t="str">
        <f>[4]SayfaKAY!AQ160</f>
        <v/>
      </c>
      <c r="AR1094" s="174" t="str">
        <f>[4]SayfaKAY!AH160</f>
        <v>BYPAS BUTON PANELİ KOMPLESİ</v>
      </c>
      <c r="AS1094" s="174" t="str">
        <f>[4]SayfaKAY!AJ160</f>
        <v/>
      </c>
      <c r="AT1094" s="175" t="str">
        <f>[4]SayfaKAY!AM160</f>
        <v/>
      </c>
      <c r="AU1094" s="176" t="str">
        <f>[4]SayfaKAY!AL160</f>
        <v/>
      </c>
      <c r="AV1094" s="176" t="str">
        <f>[4]SayfaKAY!AP160</f>
        <v/>
      </c>
      <c r="AW1094" s="177" t="str">
        <f>[4]SayfaKAY!AT160</f>
        <v/>
      </c>
      <c r="AX1094" s="194">
        <f t="shared" ref="AX1094:AX1157" si="754">IF(V1094="","",V1094*AC1094*BC$1)</f>
        <v>6599.9999989243224</v>
      </c>
      <c r="AY1094" s="168"/>
      <c r="AZ1094" s="167"/>
      <c r="BA1094" s="113"/>
      <c r="BB1094" s="171"/>
      <c r="BC1094" s="114"/>
      <c r="BD1094" s="114"/>
      <c r="BE1094" s="114"/>
      <c r="BF1094" s="114"/>
      <c r="BG1094" s="114"/>
      <c r="BH1094" s="114" t="str">
        <f>IFERROR(FRACAS!AN163, "Hata Var")</f>
        <v/>
      </c>
      <c r="BI1094" s="114"/>
      <c r="BJ1094" s="114"/>
      <c r="BK1094" s="105" t="str">
        <f>[4]SayfaKAY!AW160</f>
        <v/>
      </c>
      <c r="BL1094" s="105" t="str">
        <f>[4]SayfaKAY!V160</f>
        <v>Üretim</v>
      </c>
      <c r="BM1094" s="114"/>
      <c r="BN1094" s="171" t="str">
        <f t="shared" ref="BN1094:BN1157" si="755">IF($AQ$1="X", IF(AND(G1094&gt;=$AS$1,G1094&lt;=$AT$1),IF(P1094&lt;&gt;"D(Arıza Değil",AC1094,0),IF(AND(G1094&gt;=$AU$1,G1094&lt;=$AV$1),IF(P1094&lt;&gt;"D:Arıza Değil",AC1094,0), "x var")), "x yok")</f>
        <v>x yok</v>
      </c>
      <c r="BO1094" s="171" t="b">
        <f t="shared" ref="BO1094:BO1157" si="756">IF(OR(AND(G1094&gt;$AS$1,G1094&lt;$AT$1),AND(G1094&gt;$AU$1,G1094&lt;$AV$1)),"aynı gün giderilen arıza")</f>
        <v>0</v>
      </c>
      <c r="BP1094" s="171" t="b">
        <f t="shared" ref="BP1094:BP1157" si="757">IF(Z1094-F1094&gt;0,"Bir günden fazla süren arıza",IF(OR(AND(G1094&gt;$AS$1,G1094&lt;$AT$1),AND(G1094&gt;$AU$1,G1094&lt;$AV$1)),"aynı gün giderilen arıza"))</f>
        <v>0</v>
      </c>
      <c r="BQ1094" s="226">
        <f t="shared" ref="BQ1094:BQ1157" si="758">(Y1094-H1094)*24*60</f>
        <v>59.99999990221113</v>
      </c>
      <c r="BR1094" s="226">
        <f t="shared" ref="BR1094:BR1157" si="759">(AB1094-Y1094)*24*60</f>
        <v>240.00000004889444</v>
      </c>
      <c r="BS1094" s="226">
        <f t="shared" ref="BS1094:BS1157" si="760">(AF1094-H1094)*24*60</f>
        <v>299.99999995110556</v>
      </c>
      <c r="BT1094" s="114"/>
      <c r="BU1094" s="242"/>
      <c r="BV1094" s="233">
        <f t="shared" ref="BV1094:BV1157" si="761">COUNTIFS(B$5:B$9980,B1094,H$5:H$9980,"&lt;="&amp;AF1094,AF$5:AF$9980,"&gt;="&amp;H1094)-1</f>
        <v>10</v>
      </c>
      <c r="BW1094" s="226" t="str">
        <f t="shared" ref="BW1094:BW1157" si="762">IF(COUNTIFS(B$5:B$9980,B1094,H$5:H$9980,"&lt;="&amp;AF1094,AF$5:AF$9980,"&gt;="&amp;H1094)&gt;1,"Evet, çakışma var","Hayır, çakışma yok")</f>
        <v>Evet, çakışma var</v>
      </c>
      <c r="BX1094" s="229"/>
      <c r="BY1094" s="247">
        <f t="shared" ref="BY1094:BY1157" si="763">Y1094-H1094</f>
        <v>4.1666666598757729E-2</v>
      </c>
      <c r="BZ1094" s="247">
        <f t="shared" ref="BZ1094:BZ1157" si="764">AB1094-Y1094</f>
        <v>0.16666666670062114</v>
      </c>
      <c r="CA1094" s="247">
        <f t="shared" ref="CA1094:CA1157" si="765">AB1094-H1094</f>
        <v>0.20833333329937886</v>
      </c>
      <c r="CB1094" s="213"/>
      <c r="CC1094" s="211"/>
      <c r="CD1094" s="196"/>
      <c r="CE1094" s="213">
        <v>159</v>
      </c>
      <c r="CF1094" s="182">
        <f t="shared" ref="CF1094:CF1157" si="766">H1094</f>
        <v>45407.416666666701</v>
      </c>
      <c r="CG1094" s="182">
        <f t="shared" ref="CG1094:CG1157" si="767">AB1094</f>
        <v>45407.625</v>
      </c>
      <c r="CH1094" s="196"/>
      <c r="CI1094" s="196"/>
      <c r="CJ1094" s="196"/>
      <c r="CK1094" s="196">
        <f t="shared" ref="CK1094:CK1157" si="768">AB1094-Y1094</f>
        <v>0.16666666670062114</v>
      </c>
      <c r="CL1094" s="196">
        <f t="shared" ref="CL1094:CL1157" si="769">Y1094-H1094</f>
        <v>4.1666666598757729E-2</v>
      </c>
      <c r="CM1094" s="196">
        <f t="shared" ref="CM1094:CM1157" si="770">AB1094-H1094</f>
        <v>0.20833333329937886</v>
      </c>
      <c r="CN1094" s="114"/>
      <c r="CO1094" s="115">
        <f t="shared" ref="CO1094:CO1157" si="771">AC1094</f>
        <v>299.99999995110556</v>
      </c>
      <c r="CP1094" s="116">
        <f t="shared" ref="CP1094:CP1157" si="772">CU1094/24</f>
        <v>10.000000002037268</v>
      </c>
      <c r="CQ1094" s="117">
        <f t="shared" ref="CQ1094:CQ1157" si="773">G1094</f>
        <v>0.41666666670062114</v>
      </c>
      <c r="CR1094" s="117">
        <f t="shared" ref="CR1094:CR1157" si="774">Y1094</f>
        <v>45407.458333333299</v>
      </c>
      <c r="CS1094" s="117">
        <f t="shared" ref="CS1094:CS1157" si="775">AB1094</f>
        <v>45407.625</v>
      </c>
      <c r="CT1094" s="118">
        <f t="shared" ref="CT1094:CT1157" si="776">(CR1094-CQ1094)*1440</f>
        <v>65386139.999999903</v>
      </c>
      <c r="CU1094" s="118">
        <f t="shared" ref="CU1094:CU1157" si="777">(CS1094-CR1094)*1440</f>
        <v>240.00000004889444</v>
      </c>
      <c r="CV1094" s="118">
        <f t="shared" ref="CV1094:CV1157" si="778">(CS1094-CQ1094)*1440</f>
        <v>65386379.999999948</v>
      </c>
      <c r="CW1094" s="119">
        <f t="shared" ref="CW1094:CW1157" si="779">CT1094/CV1094</f>
        <v>0.99999632951082407</v>
      </c>
    </row>
    <row r="1095" spans="1:101" ht="118.5" customHeight="1" x14ac:dyDescent="0.3">
      <c r="A1095" s="104" t="str">
        <f>[4]SayfaKAY!C161</f>
        <v>KAY5+6</v>
      </c>
      <c r="B1095" s="104" t="str">
        <f>[4]SayfaKAY!D161</f>
        <v>3872(1)</v>
      </c>
      <c r="C1095" s="105" t="str">
        <f>[4]SayfaKAY!E161</f>
        <v>MA</v>
      </c>
      <c r="D1095" s="105">
        <f>[4]SayfaKAY!F161</f>
        <v>62000</v>
      </c>
      <c r="E1095" s="106" t="str">
        <f>[4]SayfaKAY!G161</f>
        <v>BOZ-KAY5+6-FF-160</v>
      </c>
      <c r="F1095" s="134">
        <f t="shared" si="740"/>
        <v>45407</v>
      </c>
      <c r="G1095" s="135">
        <f t="shared" si="741"/>
        <v>0.92013888889778173</v>
      </c>
      <c r="H1095" s="235">
        <f>[4]SayfaKAY!H161</f>
        <v>45407.920138888898</v>
      </c>
      <c r="I1095" s="104" t="str">
        <f>[4]SayfaKAY!I161</f>
        <v>Hat/Line</v>
      </c>
      <c r="J1095" s="103" t="str">
        <f>IF([4]SayfaKAY!J161="","",IF([4]SayfaKAY!J161="Müşteri","Notified by Customer","Notified by Bozankaya"))</f>
        <v>Notified by Customer</v>
      </c>
      <c r="K1095" s="103" t="e">
        <f>VLOOKUP([4]SayfaKAY!L161,#REF!,2,FALSE)</f>
        <v>#REF!</v>
      </c>
      <c r="L1095" s="165" t="str">
        <f>[4]SayfaKAY!X161</f>
        <v>SAZCILAR OTOMOTİV SAN.TİCARET A.Ş</v>
      </c>
      <c r="M1095" s="107" t="str">
        <f t="shared" si="742"/>
        <v>KAY5+6-BOZ-KAY5+6-FF-160</v>
      </c>
      <c r="N1095" s="105" t="str">
        <f>[4]SayfaKAY!M161</f>
        <v>CA KOLÇAK TUŞ TAKIMI ARIZALI</v>
      </c>
      <c r="O1095" s="166" t="str">
        <f>[4]SayfaKAY!P161</f>
        <v>A-Sürüşü engeller</v>
      </c>
      <c r="P1095" s="166" t="str">
        <f>[4]SayfaKAY!Q161</f>
        <v>B(Servisten çekmeye etki eden arıza)</v>
      </c>
      <c r="Q1095" s="166" t="str">
        <f>[4]SayfaKAY!R161</f>
        <v>N.A(Yaralanma yok)</v>
      </c>
      <c r="R1095" s="132" t="str" cm="1">
        <f t="array" ref="R1095">IF([4]SayfaKAY!U161="","",_xlfn.IFS([4]SayfaKAY!U161="Bozankaya","Bozankaya",[4]SayfaKAY!U161="Müşteri","Customer",[4]SayfaKAY!U161="Tedarikçi","Equipment Supplier"))</f>
        <v>Equipment Supplier</v>
      </c>
      <c r="S1095" s="204" t="str">
        <f>[4]SayfaKAY!N161</f>
        <v>TUŞ TAKIMINDA ARIZA GÖRÜLMEDİ TAMİR EDİLDİ</v>
      </c>
      <c r="T1095" s="133" t="str">
        <f>[4]SayfaKAY!AD161</f>
        <v>*Ekipman tamir edilecek</v>
      </c>
      <c r="U1095" s="132" t="str">
        <f>[4]SayfaKAY!W161</f>
        <v/>
      </c>
      <c r="V1095" s="108">
        <f>[4]SayfaKAY!AZ161</f>
        <v>1</v>
      </c>
      <c r="W1095" s="136">
        <f t="shared" si="743"/>
        <v>45413</v>
      </c>
      <c r="X1095" s="137" t="str">
        <f t="shared" si="744"/>
        <v>06:00</v>
      </c>
      <c r="Y1095" s="235">
        <f>[4]SayfaKAY!AE161</f>
        <v>45413.25</v>
      </c>
      <c r="Z1095" s="109">
        <f t="shared" si="745"/>
        <v>45413</v>
      </c>
      <c r="AA1095" s="110" t="str">
        <f t="shared" si="746"/>
        <v>09:00</v>
      </c>
      <c r="AB1095" s="182">
        <f>[4]SayfaKAY!BA161</f>
        <v>45413.375</v>
      </c>
      <c r="AC1095" s="257">
        <f t="shared" si="747"/>
        <v>7854.9999999871943</v>
      </c>
      <c r="AD1095" s="111">
        <f t="shared" si="748"/>
        <v>45413</v>
      </c>
      <c r="AE1095" s="111" t="str">
        <f t="shared" si="749"/>
        <v>09:00</v>
      </c>
      <c r="AF1095" s="235">
        <f>[4]SayfaKAY!BA161</f>
        <v>45413.375</v>
      </c>
      <c r="AG1095" s="179" t="str">
        <f>[4]SayfaKAY!S161</f>
        <v>(I) İlk Defa Karşılaşılan Arıza</v>
      </c>
      <c r="AH1095" s="178" t="str">
        <f t="shared" si="750"/>
        <v>Bu Arıza Aracın Servise Verilmesine Engel</v>
      </c>
      <c r="AI1095" s="163" t="str">
        <f>[4]SayfaKAY!AV161</f>
        <v/>
      </c>
      <c r="AJ1095" s="164" t="str">
        <f t="shared" si="751"/>
        <v/>
      </c>
      <c r="AK1095" s="164" t="str">
        <f t="shared" si="752"/>
        <v/>
      </c>
      <c r="AL1095" s="112" t="str">
        <f>[4]SayfaKAY!AX161</f>
        <v/>
      </c>
      <c r="AM1095" s="257" cm="1">
        <f t="array" ref="AM1095">IFERROR(IF(AND(P1095&lt;&gt;"D(Arıza Değil)",AH1095="Bu Arıza Aracın Servise Verilmesine Engel Değil"),
IF(Z1095-F1095&gt;0,(AB1095-Y1095)*24*60,
IF(OR(AND(G1095&gt;$AS$1,G1095&lt;$AT$1),AND(G1095&gt;$AU$1,G1095&lt;$AV$1)),
(AF1095-H1095)*24*60,     BH:BH0)),        AN1095),0)</f>
        <v>7854.9999999871943</v>
      </c>
      <c r="AN1095" s="257">
        <f t="shared" si="753"/>
        <v>7854.9999999871943</v>
      </c>
      <c r="AO1095" s="174" t="str">
        <f>[4]SayfaKAY!AG161</f>
        <v>SAZCILAR</v>
      </c>
      <c r="AP1095" s="174" t="str">
        <f>[4]SayfaKAY!AI161</f>
        <v>T120-7018</v>
      </c>
      <c r="AQ1095" s="174" t="str">
        <f>[4]SayfaKAY!AQ161</f>
        <v/>
      </c>
      <c r="AR1095" s="174" t="str">
        <f>[4]SayfaKAY!AH161</f>
        <v>SÜRÜCÜ SAĞ ARKA KAPAMA</v>
      </c>
      <c r="AS1095" s="174">
        <f>[4]SayfaKAY!AJ161</f>
        <v>1</v>
      </c>
      <c r="AT1095" s="175" t="str">
        <f>[4]SayfaKAY!AM161</f>
        <v/>
      </c>
      <c r="AU1095" s="176" t="str">
        <f>[4]SayfaKAY!AL161</f>
        <v/>
      </c>
      <c r="AV1095" s="176" t="str">
        <f>[4]SayfaKAY!AP161</f>
        <v/>
      </c>
      <c r="AW1095" s="177" t="str">
        <f>[4]SayfaKAY!AT161</f>
        <v/>
      </c>
      <c r="AX1095" s="194">
        <f t="shared" si="754"/>
        <v>86404.999999859137</v>
      </c>
      <c r="AY1095" s="168"/>
      <c r="AZ1095" s="167"/>
      <c r="BA1095" s="170"/>
      <c r="BB1095" s="171" t="str">
        <f>IF($AQ$1="X", IF(AND(G1095&gt;=$AS$1,G1095&lt;=$AT$1),IF(P1095&lt;&gt;"D(Arıza Değil)",AC1095,0), IF(AND(G1095&gt;=$AU$1,G1095&lt;=$AV$1),IF(P1095&lt;&gt;"D(Arıza Değil)",AC1095,0), "")), "")</f>
        <v/>
      </c>
      <c r="BC1095" s="114"/>
      <c r="BD1095" s="114"/>
      <c r="BE1095" s="114"/>
      <c r="BF1095" s="114"/>
      <c r="BG1095" s="114"/>
      <c r="BH1095" s="114" t="str">
        <f>IFERROR(FRACAS!AN164, "Hata Var")</f>
        <v/>
      </c>
      <c r="BI1095" s="114"/>
      <c r="BJ1095" s="114"/>
      <c r="BK1095" s="105" t="str">
        <f>[4]SayfaKAY!AW161</f>
        <v/>
      </c>
      <c r="BL1095" s="105" t="str">
        <f>[4]SayfaKAY!V161</f>
        <v>SAZCILAR OTOMOTİV SAN.TİCARET A.Ş</v>
      </c>
      <c r="BM1095" s="114"/>
      <c r="BN1095" s="171" t="str">
        <f t="shared" si="755"/>
        <v>x yok</v>
      </c>
      <c r="BO1095" s="171" t="b">
        <f t="shared" si="756"/>
        <v>0</v>
      </c>
      <c r="BP1095" s="171" t="str">
        <f t="shared" si="757"/>
        <v>Bir günden fazla süren arıza</v>
      </c>
      <c r="BQ1095" s="226">
        <f t="shared" si="758"/>
        <v>7674.9999999871943</v>
      </c>
      <c r="BR1095" s="226">
        <f t="shared" si="759"/>
        <v>180</v>
      </c>
      <c r="BS1095" s="226">
        <f t="shared" si="760"/>
        <v>7854.9999999871943</v>
      </c>
      <c r="BT1095" s="114"/>
      <c r="BU1095" s="242"/>
      <c r="BV1095" s="233">
        <f t="shared" si="761"/>
        <v>9</v>
      </c>
      <c r="BW1095" s="226" t="str">
        <f t="shared" si="762"/>
        <v>Evet, çakışma var</v>
      </c>
      <c r="BX1095" s="229"/>
      <c r="BY1095" s="247">
        <f t="shared" si="763"/>
        <v>5.3298611111022183</v>
      </c>
      <c r="BZ1095" s="247">
        <f t="shared" si="764"/>
        <v>0.125</v>
      </c>
      <c r="CA1095" s="247">
        <f t="shared" si="765"/>
        <v>5.4548611111022183</v>
      </c>
      <c r="CB1095" s="213"/>
      <c r="CC1095" s="211"/>
      <c r="CD1095" s="196"/>
      <c r="CE1095" s="213">
        <v>160</v>
      </c>
      <c r="CF1095" s="182">
        <f t="shared" si="766"/>
        <v>45407.920138888898</v>
      </c>
      <c r="CG1095" s="182">
        <f t="shared" si="767"/>
        <v>45413.375</v>
      </c>
      <c r="CH1095" s="196"/>
      <c r="CI1095" s="196"/>
      <c r="CJ1095" s="196"/>
      <c r="CK1095" s="196">
        <f t="shared" si="768"/>
        <v>0.125</v>
      </c>
      <c r="CL1095" s="196">
        <f t="shared" si="769"/>
        <v>5.3298611111022183</v>
      </c>
      <c r="CM1095" s="196">
        <f t="shared" si="770"/>
        <v>5.4548611111022183</v>
      </c>
      <c r="CN1095" s="114"/>
      <c r="CO1095" s="115">
        <f t="shared" si="771"/>
        <v>7854.9999999871943</v>
      </c>
      <c r="CP1095" s="116">
        <f t="shared" si="772"/>
        <v>7.5</v>
      </c>
      <c r="CQ1095" s="117">
        <f t="shared" si="773"/>
        <v>0.92013888889778173</v>
      </c>
      <c r="CR1095" s="117">
        <f t="shared" si="774"/>
        <v>45413.25</v>
      </c>
      <c r="CS1095" s="117">
        <f t="shared" si="775"/>
        <v>45413.375</v>
      </c>
      <c r="CT1095" s="118">
        <f t="shared" si="776"/>
        <v>65393754.999999985</v>
      </c>
      <c r="CU1095" s="118">
        <f t="shared" si="777"/>
        <v>180</v>
      </c>
      <c r="CV1095" s="118">
        <f t="shared" si="778"/>
        <v>65393934.999999985</v>
      </c>
      <c r="CW1095" s="119">
        <f t="shared" si="779"/>
        <v>0.99999724745115892</v>
      </c>
    </row>
    <row r="1096" spans="1:101" ht="118.5" customHeight="1" x14ac:dyDescent="0.3">
      <c r="A1096" s="160" t="str">
        <f>[4]SayfaKAY!C159</f>
        <v>KAY5+6</v>
      </c>
      <c r="B1096" s="104" t="str">
        <f>[4]SayfaKAY!D159</f>
        <v>3874(3)</v>
      </c>
      <c r="C1096" s="105" t="str">
        <f>[4]SayfaKAY!E159</f>
        <v>RA</v>
      </c>
      <c r="D1096" s="105">
        <f>[4]SayfaKAY!F159</f>
        <v>58547</v>
      </c>
      <c r="E1096" s="106" t="str">
        <f>[4]SayfaKAY!G159</f>
        <v>BOZ-KAY5+6-FF-158</v>
      </c>
      <c r="F1096" s="134">
        <f t="shared" si="740"/>
        <v>45406</v>
      </c>
      <c r="G1096" s="135">
        <f t="shared" si="741"/>
        <v>0.61944444439723156</v>
      </c>
      <c r="H1096" s="235">
        <f>[4]SayfaKAY!H159</f>
        <v>45406.619444444397</v>
      </c>
      <c r="I1096" s="104" t="str">
        <f>[4]SayfaKAY!I159</f>
        <v>Hat/Line</v>
      </c>
      <c r="J1096" s="103" t="str">
        <f>IF([4]SayfaKAY!J159="","",IF([4]SayfaKAY!J159="Müşteri","Notified by Customer","Notified by Bozankaya"))</f>
        <v>Notified by Customer</v>
      </c>
      <c r="K1096" s="103" t="e">
        <f>VLOOKUP([4]SayfaKAY!L159,#REF!,2,FALSE)</f>
        <v>#REF!</v>
      </c>
      <c r="L1096" s="165" t="str">
        <f>[4]SayfaKAY!X159</f>
        <v>KNORR-BREMSE GMBH DİVİSİON IFE AUTO</v>
      </c>
      <c r="M1096" s="107" t="str">
        <f t="shared" si="742"/>
        <v>KAY5+6-BOZ-KAY5+6-FF-158</v>
      </c>
      <c r="N1096" s="105" t="str">
        <f>[4]SayfaKAY!M159</f>
        <v>6 NOLU KAPI İZOLE EDİLDİ</v>
      </c>
      <c r="O1096" s="166" t="str">
        <f>[4]SayfaKAY!P159</f>
        <v>B-Hız veya güç azalması</v>
      </c>
      <c r="P1096" s="166" t="str">
        <f>[4]SayfaKAY!Q159</f>
        <v>B(Servisten çekmeye etki eden arıza)</v>
      </c>
      <c r="Q1096" s="166" t="str">
        <f>[4]SayfaKAY!R159</f>
        <v>N.A(Yaralanma yok)</v>
      </c>
      <c r="R1096" s="132" t="str" cm="1">
        <f t="array" ref="R1096">IF([4]SayfaKAY!U159="","",_xlfn.IFS([4]SayfaKAY!U159="Bozankaya","Bozankaya",[4]SayfaKAY!U159="Müşteri","Customer",[4]SayfaKAY!U159="Tedarikçi","Equipment Supplier"))</f>
        <v>Equipment Supplier</v>
      </c>
      <c r="S1096" s="204" t="str">
        <f>[4]SayfaKAY!N159</f>
        <v>KAPININ TÜM İŞLEVSEL TESTLERİ YAPILDI. OLUMSUZ BİR DURUM GÖRÜLMEDİ KAPI NORMAL ÇALIŞIYOR</v>
      </c>
      <c r="T1096" s="133" t="str">
        <f>[4]SayfaKAY!AD159</f>
        <v>*Ekipman tamir edilecek</v>
      </c>
      <c r="U1096" s="132" t="str">
        <f>[4]SayfaKAY!W159</f>
        <v>Evet</v>
      </c>
      <c r="V1096" s="108">
        <f>[4]SayfaKAY!AZ159</f>
        <v>2</v>
      </c>
      <c r="W1096" s="136">
        <f t="shared" si="743"/>
        <v>45407</v>
      </c>
      <c r="X1096" s="137" t="str">
        <f t="shared" si="744"/>
        <v>05:00</v>
      </c>
      <c r="Y1096" s="235">
        <f>[4]SayfaKAY!AE159</f>
        <v>45407.208333333299</v>
      </c>
      <c r="Z1096" s="109">
        <f t="shared" si="745"/>
        <v>45407</v>
      </c>
      <c r="AA1096" s="110" t="str">
        <f t="shared" si="746"/>
        <v>09:00</v>
      </c>
      <c r="AB1096" s="182">
        <f>[4]SayfaKAY!BA159</f>
        <v>45407.375</v>
      </c>
      <c r="AC1096" s="257">
        <f t="shared" si="747"/>
        <v>1088.0000000679865</v>
      </c>
      <c r="AD1096" s="111">
        <f t="shared" si="748"/>
        <v>45407</v>
      </c>
      <c r="AE1096" s="111" t="str">
        <f t="shared" si="749"/>
        <v>09:00</v>
      </c>
      <c r="AF1096" s="235">
        <f>[4]SayfaKAY!BA159</f>
        <v>45407.375</v>
      </c>
      <c r="AG1096" s="179" t="str">
        <f>[4]SayfaKAY!S159</f>
        <v>(II) Aynı Araçta Tekrarlayan Arıza</v>
      </c>
      <c r="AH1096" s="178" t="str">
        <f t="shared" si="750"/>
        <v>Bu Arıza Aracın Servise Verilmesine Engel</v>
      </c>
      <c r="AI1096" s="163" t="str">
        <f>[4]SayfaKAY!AV159</f>
        <v/>
      </c>
      <c r="AJ1096" s="164" t="str">
        <f t="shared" si="751"/>
        <v/>
      </c>
      <c r="AK1096" s="164" t="str">
        <f t="shared" si="752"/>
        <v/>
      </c>
      <c r="AL1096" s="112" t="str">
        <f>[4]SayfaKAY!AX159</f>
        <v/>
      </c>
      <c r="AM1096" s="257" cm="1">
        <f t="array" ref="AM1096">IFERROR(IF(AND(P1096&lt;&gt;"D(Arıza Değil)",AH1096="Bu Arıza Aracın Servise Verilmesine Engel Değil"),
IF(Z1096-F1096&gt;0,(AB1096-Y1096)*24*60,
IF(OR(AND(G1096&gt;$AS$1,G1096&lt;$AT$1),AND(G1096&gt;$AU$1,G1096&lt;$AV$1)),
(AF1096-H1096)*24*60,     BH:BH0)),        AN1096),0)</f>
        <v>1088.0000000679865</v>
      </c>
      <c r="AN1096" s="257">
        <f t="shared" si="753"/>
        <v>1088.0000000679865</v>
      </c>
      <c r="AO1096" s="174" t="str">
        <f>[4]SayfaKAY!AG159</f>
        <v>IFE</v>
      </c>
      <c r="AP1096" s="174" t="str">
        <f>[4]SayfaKAY!AI159</f>
        <v>M110-7082</v>
      </c>
      <c r="AQ1096" s="174" t="str">
        <f>[4]SayfaKAY!AQ159</f>
        <v/>
      </c>
      <c r="AR1096" s="174" t="str">
        <f>[4]SayfaKAY!AH159</f>
        <v>PRM’LI ÇİFTLİ KAPI</v>
      </c>
      <c r="AS1096" s="174">
        <f>[4]SayfaKAY!AJ159</f>
        <v>1</v>
      </c>
      <c r="AT1096" s="175" t="str">
        <f>[4]SayfaKAY!AM159</f>
        <v/>
      </c>
      <c r="AU1096" s="176" t="str">
        <f>[4]SayfaKAY!AL159</f>
        <v/>
      </c>
      <c r="AV1096" s="176" t="str">
        <f>[4]SayfaKAY!AP159</f>
        <v/>
      </c>
      <c r="AW1096" s="177" t="str">
        <f>[4]SayfaKAY!AT159</f>
        <v/>
      </c>
      <c r="AX1096" s="194">
        <f t="shared" si="754"/>
        <v>23936.000001495704</v>
      </c>
      <c r="AY1096" s="168"/>
      <c r="AZ1096" s="167"/>
      <c r="BA1096" s="113"/>
      <c r="BB1096" s="171" t="str">
        <f>IF($AQ$1="X", IF(AND(G1096&gt;=$AS$1,G1096&lt;=$AT$1),IF(P1096&lt;&gt;"D(Arıza Değil)",AC1096,0), IF(AND(G1096&gt;=$AU$1,G1096&lt;=$AV$1),IF(P1096&lt;&gt;"D(Arıza Değil)",AC1096,0), "")), "")</f>
        <v/>
      </c>
      <c r="BC1096" s="114"/>
      <c r="BD1096" s="114"/>
      <c r="BE1096" s="114"/>
      <c r="BF1096" s="114"/>
      <c r="BG1096" s="114"/>
      <c r="BH1096" s="114" t="str">
        <f>IFERROR(FRACAS!AN162, "Hata Var")</f>
        <v/>
      </c>
      <c r="BI1096" s="114"/>
      <c r="BJ1096" s="114"/>
      <c r="BK1096" s="105" t="str">
        <f>[4]SayfaKAY!AW159</f>
        <v/>
      </c>
      <c r="BL1096" s="105" t="str">
        <f>[4]SayfaKAY!V159</f>
        <v>KNORR-BREMSE GMBH DİVİSİON IFE AUTO</v>
      </c>
      <c r="BM1096" s="114"/>
      <c r="BN1096" s="171" t="str">
        <f t="shared" si="755"/>
        <v>x yok</v>
      </c>
      <c r="BO1096" s="171" t="str">
        <f t="shared" si="756"/>
        <v>aynı gün giderilen arıza</v>
      </c>
      <c r="BP1096" s="171" t="str">
        <f t="shared" si="757"/>
        <v>Bir günden fazla süren arıza</v>
      </c>
      <c r="BQ1096" s="226">
        <f t="shared" si="758"/>
        <v>848.00000001909211</v>
      </c>
      <c r="BR1096" s="226">
        <f t="shared" si="759"/>
        <v>240.00000004889444</v>
      </c>
      <c r="BS1096" s="226">
        <f t="shared" si="760"/>
        <v>1088.0000000679865</v>
      </c>
      <c r="BT1096" s="114"/>
      <c r="BU1096" s="242"/>
      <c r="BV1096" s="233">
        <f t="shared" si="761"/>
        <v>10</v>
      </c>
      <c r="BW1096" s="226" t="str">
        <f t="shared" si="762"/>
        <v>Evet, çakışma var</v>
      </c>
      <c r="BX1096" s="229"/>
      <c r="BY1096" s="247">
        <f t="shared" si="763"/>
        <v>0.5888888889021473</v>
      </c>
      <c r="BZ1096" s="247">
        <f t="shared" si="764"/>
        <v>0.16666666670062114</v>
      </c>
      <c r="CA1096" s="247">
        <f t="shared" si="765"/>
        <v>0.75555555560276844</v>
      </c>
      <c r="CB1096" s="213"/>
      <c r="CC1096" s="211"/>
      <c r="CD1096" s="196"/>
      <c r="CE1096" s="213">
        <v>158</v>
      </c>
      <c r="CF1096" s="182">
        <f t="shared" si="766"/>
        <v>45406.619444444397</v>
      </c>
      <c r="CG1096" s="182">
        <f t="shared" si="767"/>
        <v>45407.375</v>
      </c>
      <c r="CH1096" s="196"/>
      <c r="CI1096" s="196"/>
      <c r="CJ1096" s="196"/>
      <c r="CK1096" s="196">
        <f t="shared" si="768"/>
        <v>0.16666666670062114</v>
      </c>
      <c r="CL1096" s="196">
        <f t="shared" si="769"/>
        <v>0.5888888889021473</v>
      </c>
      <c r="CM1096" s="196">
        <f t="shared" si="770"/>
        <v>0.75555555560276844</v>
      </c>
      <c r="CN1096" s="114"/>
      <c r="CO1096" s="115">
        <f t="shared" si="771"/>
        <v>1088.0000000679865</v>
      </c>
      <c r="CP1096" s="116">
        <f t="shared" si="772"/>
        <v>10.000000002037268</v>
      </c>
      <c r="CQ1096" s="117">
        <f t="shared" si="773"/>
        <v>0.61944444439723156</v>
      </c>
      <c r="CR1096" s="117">
        <f t="shared" si="774"/>
        <v>45407.208333333299</v>
      </c>
      <c r="CS1096" s="117">
        <f t="shared" si="775"/>
        <v>45407.375</v>
      </c>
      <c r="CT1096" s="118">
        <f t="shared" si="776"/>
        <v>65385488.000000022</v>
      </c>
      <c r="CU1096" s="118">
        <f t="shared" si="777"/>
        <v>240.00000004889444</v>
      </c>
      <c r="CV1096" s="118">
        <f t="shared" si="778"/>
        <v>65385728.000000067</v>
      </c>
      <c r="CW1096" s="119">
        <f t="shared" si="779"/>
        <v>0.99999632947422346</v>
      </c>
    </row>
    <row r="1097" spans="1:101" ht="118.5" customHeight="1" x14ac:dyDescent="0.3">
      <c r="A1097" s="104" t="str">
        <f>[4]SayfaKAY!C158</f>
        <v>KAY5+6</v>
      </c>
      <c r="B1097" s="104" t="str">
        <f>[4]SayfaKAY!D158</f>
        <v>3879(8)</v>
      </c>
      <c r="C1097" s="105" t="str">
        <f>[4]SayfaKAY!E158</f>
        <v>MB</v>
      </c>
      <c r="D1097" s="105">
        <f>[4]SayfaKAY!F158</f>
        <v>10531</v>
      </c>
      <c r="E1097" s="106" t="str">
        <f>[4]SayfaKAY!G158</f>
        <v>BOZ-KAY5+6-FF-157</v>
      </c>
      <c r="F1097" s="193">
        <f t="shared" si="740"/>
        <v>45405</v>
      </c>
      <c r="G1097" s="135">
        <f t="shared" si="741"/>
        <v>2.2916666697710752E-2</v>
      </c>
      <c r="H1097" s="235">
        <f>[4]SayfaKAY!H158</f>
        <v>45405.022916666698</v>
      </c>
      <c r="I1097" s="104" t="str">
        <f>[4]SayfaKAY!I158</f>
        <v>Hat/Line</v>
      </c>
      <c r="J1097" s="103" t="str">
        <f>IF([4]SayfaKAY!J158="","",IF([4]SayfaKAY!J158="Müşteri","Notified by Customer","Notified by Bozankaya"))</f>
        <v>Notified by Customer</v>
      </c>
      <c r="K1097" s="103" t="e">
        <f>VLOOKUP([4]SayfaKAY!L158,#REF!,2,FALSE)</f>
        <v>#REF!</v>
      </c>
      <c r="L1097" s="165" t="str">
        <f>[4]SayfaKAY!X158</f>
        <v>HANNING &amp; KAHL GMBH &amp; CO.KG</v>
      </c>
      <c r="M1097" s="107" t="str">
        <f t="shared" si="742"/>
        <v>KAY5+6-BOZ-KAY5+6-FF-157</v>
      </c>
      <c r="N1097" s="105" t="str">
        <f>[4]SayfaKAY!M158</f>
        <v>MB FREN SİSTEMİ FB009 ARIZASI VERDİ. 2 SEFERDE 17 DAKİKA TEHİR MEYDANA GELDİ.</v>
      </c>
      <c r="O1097" s="166" t="str">
        <f>[4]SayfaKAY!P158</f>
        <v>A-Sürüşü engeller</v>
      </c>
      <c r="P1097" s="166" t="str">
        <f>[4]SayfaKAY!Q158</f>
        <v>A(Hareket etmeyi engelleyen arıza)</v>
      </c>
      <c r="Q1097" s="166" t="str">
        <f>[4]SayfaKAY!R158</f>
        <v>N.A(Yaralanma yok)</v>
      </c>
      <c r="R1097" s="132" t="str" cm="1">
        <f t="array" ref="R1097">IF([4]SayfaKAY!U158="","",_xlfn.IFS([4]SayfaKAY!U158="Bozankaya","Bozankaya",[4]SayfaKAY!U158="Müşteri","Customer",[4]SayfaKAY!U158="Tedarikçi","Equipment Supplier"))</f>
        <v>Bozankaya</v>
      </c>
      <c r="S1097" s="204" t="str">
        <f>[4]SayfaKAY!N158</f>
        <v>MB BOJİ FEEDBACK KONTAK ARIZASI VERMİŞ. X3.19 HATTI KONTROL EDİLDİ. SORUN GÖRÜLMEDİ. ARAÇTA HPU DEĞİŞİMİ YAPILDI.</v>
      </c>
      <c r="T1097" s="133" t="str">
        <f>[4]SayfaKAY!AD158</f>
        <v>*Ekipman değiştirilecek</v>
      </c>
      <c r="U1097" s="132" t="str">
        <f>[4]SayfaKAY!W158</f>
        <v>Evet</v>
      </c>
      <c r="V1097" s="108">
        <f>[4]SayfaKAY!AZ158</f>
        <v>1</v>
      </c>
      <c r="W1097" s="136">
        <f t="shared" si="743"/>
        <v>45405</v>
      </c>
      <c r="X1097" s="137" t="str">
        <f t="shared" si="744"/>
        <v>05:00</v>
      </c>
      <c r="Y1097" s="235">
        <f>[4]SayfaKAY!AE158</f>
        <v>45405.208333333299</v>
      </c>
      <c r="Z1097" s="192">
        <f t="shared" si="745"/>
        <v>45405</v>
      </c>
      <c r="AA1097" s="110" t="str">
        <f t="shared" si="746"/>
        <v>12:00</v>
      </c>
      <c r="AB1097" s="182">
        <f>[4]SayfaKAY!BA158</f>
        <v>45405.5</v>
      </c>
      <c r="AC1097" s="257">
        <f t="shared" si="747"/>
        <v>686.99999995529652</v>
      </c>
      <c r="AD1097" s="111">
        <f t="shared" si="748"/>
        <v>45405</v>
      </c>
      <c r="AE1097" s="111" t="str">
        <f t="shared" si="749"/>
        <v>12:00</v>
      </c>
      <c r="AF1097" s="235">
        <f>[4]SayfaKAY!BA158</f>
        <v>45405.5</v>
      </c>
      <c r="AG1097" s="179" t="str">
        <f>[4]SayfaKAY!S158</f>
        <v>(II) Aynı Araçta Tekrarlayan Arıza</v>
      </c>
      <c r="AH1097" s="178" t="str">
        <f t="shared" si="750"/>
        <v>Bu Arıza Aracın Servise Verilmesine Engel</v>
      </c>
      <c r="AI1097" s="163" t="str">
        <f>[4]SayfaKAY!AV158</f>
        <v/>
      </c>
      <c r="AJ1097" s="164" t="str">
        <f t="shared" si="751"/>
        <v/>
      </c>
      <c r="AK1097" s="164" t="str">
        <f t="shared" si="752"/>
        <v/>
      </c>
      <c r="AL1097" s="112" t="str">
        <f>[4]SayfaKAY!AX158</f>
        <v/>
      </c>
      <c r="AM1097" s="257" cm="1">
        <f t="array" ref="AM1097">IFERROR(IF(AND(P1097&lt;&gt;"D(Arıza Değil)",AH1097="Bu Arıza Aracın Servise Verilmesine Engel Değil"),
IF(Z1097-F1097&gt;0,(AB1097-Y1097)*24*60,
IF(OR(AND(G1097&gt;$AS$1,G1097&lt;$AT$1),AND(G1097&gt;$AU$1,G1097&lt;$AV$1)),
(AF1097-H1097)*24*60,     BH:BH0)),        AN1097),0)</f>
        <v>686.99999995529652</v>
      </c>
      <c r="AN1097" s="257">
        <f t="shared" si="753"/>
        <v>686.99999995529652</v>
      </c>
      <c r="AO1097" s="174" t="str">
        <f>[4]SayfaKAY!AG158</f>
        <v>HANNING&amp;KAHL</v>
      </c>
      <c r="AP1097" s="174" t="str">
        <f>[4]SayfaKAY!AI158</f>
        <v>S306-7001</v>
      </c>
      <c r="AQ1097" s="174" t="str">
        <f>[4]SayfaKAY!AQ158</f>
        <v/>
      </c>
      <c r="AR1097" s="174" t="str">
        <f>[4]SayfaKAY!AH158</f>
        <v>XHidrolik Ünite HZY-K100-DPR</v>
      </c>
      <c r="AS1097" s="174">
        <f>[4]SayfaKAY!AJ158</f>
        <v>1</v>
      </c>
      <c r="AT1097" s="175" t="str">
        <f>[4]SayfaKAY!AM158</f>
        <v/>
      </c>
      <c r="AU1097" s="176" t="str">
        <f>[4]SayfaKAY!AL158</f>
        <v/>
      </c>
      <c r="AV1097" s="176" t="str">
        <f>[4]SayfaKAY!AP158</f>
        <v/>
      </c>
      <c r="AW1097" s="177" t="str">
        <f>[4]SayfaKAY!AT158</f>
        <v/>
      </c>
      <c r="AX1097" s="194">
        <f t="shared" si="754"/>
        <v>7556.9999995082617</v>
      </c>
      <c r="AY1097" s="168"/>
      <c r="AZ1097" s="167"/>
      <c r="BA1097" s="170"/>
      <c r="BB1097" s="171"/>
      <c r="BC1097" s="114"/>
      <c r="BD1097" s="114"/>
      <c r="BE1097" s="114"/>
      <c r="BF1097" s="114"/>
      <c r="BG1097" s="114"/>
      <c r="BH1097" s="114" t="str">
        <f>IFERROR(FRACAS!AN161, "Hata Var")</f>
        <v/>
      </c>
      <c r="BI1097" s="114"/>
      <c r="BJ1097" s="114"/>
      <c r="BK1097" s="105" t="str">
        <f>[4]SayfaKAY!AW158</f>
        <v/>
      </c>
      <c r="BL1097" s="105" t="str">
        <f>[4]SayfaKAY!V158</f>
        <v>Üretim</v>
      </c>
      <c r="BM1097" s="114"/>
      <c r="BN1097" s="171" t="str">
        <f t="shared" si="755"/>
        <v>x yok</v>
      </c>
      <c r="BO1097" s="171" t="b">
        <f t="shared" si="756"/>
        <v>0</v>
      </c>
      <c r="BP1097" s="171" t="b">
        <f t="shared" si="757"/>
        <v>0</v>
      </c>
      <c r="BQ1097" s="226">
        <f t="shared" si="758"/>
        <v>266.99999990640208</v>
      </c>
      <c r="BR1097" s="226">
        <f t="shared" si="759"/>
        <v>420.00000004889444</v>
      </c>
      <c r="BS1097" s="226">
        <f t="shared" si="760"/>
        <v>686.99999995529652</v>
      </c>
      <c r="BT1097" s="114"/>
      <c r="BU1097" s="242"/>
      <c r="BV1097" s="233">
        <f t="shared" si="761"/>
        <v>8</v>
      </c>
      <c r="BW1097" s="226" t="str">
        <f t="shared" si="762"/>
        <v>Evet, çakışma var</v>
      </c>
      <c r="BX1097" s="229"/>
      <c r="BY1097" s="247">
        <f t="shared" si="763"/>
        <v>0.18541666660166811</v>
      </c>
      <c r="BZ1097" s="247">
        <f t="shared" si="764"/>
        <v>0.29166666670062114</v>
      </c>
      <c r="CA1097" s="247">
        <f t="shared" si="765"/>
        <v>0.47708333330228925</v>
      </c>
      <c r="CB1097" s="213"/>
      <c r="CC1097" s="211"/>
      <c r="CD1097" s="196"/>
      <c r="CE1097" s="213">
        <v>157</v>
      </c>
      <c r="CF1097" s="182">
        <f t="shared" si="766"/>
        <v>45405.022916666698</v>
      </c>
      <c r="CG1097" s="182">
        <f t="shared" si="767"/>
        <v>45405.5</v>
      </c>
      <c r="CH1097" s="196"/>
      <c r="CI1097" s="196"/>
      <c r="CJ1097" s="196"/>
      <c r="CK1097" s="196">
        <f t="shared" si="768"/>
        <v>0.29166666670062114</v>
      </c>
      <c r="CL1097" s="196">
        <f t="shared" si="769"/>
        <v>0.18541666660166811</v>
      </c>
      <c r="CM1097" s="196">
        <f t="shared" si="770"/>
        <v>0.47708333330228925</v>
      </c>
      <c r="CN1097" s="114"/>
      <c r="CO1097" s="115">
        <f t="shared" si="771"/>
        <v>686.99999995529652</v>
      </c>
      <c r="CP1097" s="116">
        <f t="shared" si="772"/>
        <v>17.500000002037268</v>
      </c>
      <c r="CQ1097" s="117">
        <f t="shared" si="773"/>
        <v>2.2916666697710752E-2</v>
      </c>
      <c r="CR1097" s="117">
        <f t="shared" si="774"/>
        <v>45405.208333333299</v>
      </c>
      <c r="CS1097" s="117">
        <f t="shared" si="775"/>
        <v>45405.5</v>
      </c>
      <c r="CT1097" s="118">
        <f t="shared" si="776"/>
        <v>65383466.999999903</v>
      </c>
      <c r="CU1097" s="118">
        <f t="shared" si="777"/>
        <v>420.00000004889444</v>
      </c>
      <c r="CV1097" s="118">
        <f t="shared" si="778"/>
        <v>65383886.999999955</v>
      </c>
      <c r="CW1097" s="119">
        <f t="shared" si="779"/>
        <v>0.99999357639902853</v>
      </c>
    </row>
    <row r="1098" spans="1:101" ht="118.5" customHeight="1" x14ac:dyDescent="0.3">
      <c r="A1098" s="160" t="str">
        <f>[4]SayfaKAY!C414</f>
        <v>KAY5+6</v>
      </c>
      <c r="B1098" s="104" t="str">
        <f>[4]SayfaKAY!D414</f>
        <v>3881(10)</v>
      </c>
      <c r="C1098" s="105" t="str">
        <f>[4]SayfaKAY!E414</f>
        <v>RA , RB</v>
      </c>
      <c r="D1098" s="105">
        <f>[4]SayfaKAY!F414</f>
        <v>5419</v>
      </c>
      <c r="E1098" s="106" t="str">
        <f>[4]SayfaKAY!G414</f>
        <v>BOZ-KAY5+6-FF-413</v>
      </c>
      <c r="F1098" s="193">
        <f t="shared" si="740"/>
        <v>45398</v>
      </c>
      <c r="G1098" s="135">
        <f t="shared" si="741"/>
        <v>0.4951388889021473</v>
      </c>
      <c r="H1098" s="235">
        <f>[4]SayfaKAY!H414</f>
        <v>45398.495138888902</v>
      </c>
      <c r="I1098" s="104" t="str">
        <f>[4]SayfaKAY!I414</f>
        <v>Hat/Line</v>
      </c>
      <c r="J1098" s="103" t="str">
        <f>IF([4]SayfaKAY!J414="","",IF([4]SayfaKAY!J414="Müşteri","Notified by Customer","Notified by Bozankaya"))</f>
        <v>Notified by Customer</v>
      </c>
      <c r="K1098" s="103" t="e">
        <f>VLOOKUP([4]SayfaKAY!L414,#REF!,2,FALSE)</f>
        <v>#REF!</v>
      </c>
      <c r="L1098" s="165" t="str">
        <f>[4]SayfaKAY!X414</f>
        <v>ATAK ULAŞIM SAN.TİC.LTD.ŞTİ.</v>
      </c>
      <c r="M1098" s="107" t="str">
        <f t="shared" si="742"/>
        <v>KAY5+6-BOZ-KAY5+6-FF-413</v>
      </c>
      <c r="N1098" s="105" t="str">
        <f>[4]SayfaKAY!M414</f>
        <v>16.04.2024 tarihinde yapılan saha denetiminde 3881 numaralı aracın saat 10:52 de kapı üstü ekranlarının çalışmadığı tespit edilmiştir.</v>
      </c>
      <c r="O1098" s="166" t="str">
        <f>[4]SayfaKAY!P414</f>
        <v>D-Arıza değil</v>
      </c>
      <c r="P1098" s="166" t="str">
        <f>[4]SayfaKAY!Q414</f>
        <v>B(Servisten çekmeye etki eden arıza)</v>
      </c>
      <c r="Q1098" s="166" t="str">
        <f>[4]SayfaKAY!R414</f>
        <v>N.A(Yaralanma yok)</v>
      </c>
      <c r="R1098" s="132" t="str" cm="1">
        <f t="array" ref="R1098">IF([4]SayfaKAY!U414="","",_xlfn.IFS([4]SayfaKAY!U414="Bozankaya","Bozankaya",[4]SayfaKAY!U414="Müşteri","Customer",[4]SayfaKAY!U414="Tedarikçi","Equipment Supplier"))</f>
        <v>Equipment Supplier</v>
      </c>
      <c r="S1098" s="204" t="str">
        <f>[4]SayfaKAY!N414</f>
        <v>Aracın kapı üstü ve sürücü arkası ekranları çalışmıyordu. Araç resetlendi düzeldi.</v>
      </c>
      <c r="T1098" s="133" t="str">
        <f>[4]SayfaKAY!AD414</f>
        <v>*Ekipman tamir edilecek</v>
      </c>
      <c r="U1098" s="132" t="str">
        <f>[4]SayfaKAY!W414</f>
        <v>Evet</v>
      </c>
      <c r="V1098" s="108">
        <f>[4]SayfaKAY!AZ414</f>
        <v>2</v>
      </c>
      <c r="W1098" s="136">
        <f t="shared" si="743"/>
        <v>45398</v>
      </c>
      <c r="X1098" s="137" t="str">
        <f t="shared" si="744"/>
        <v>12:00</v>
      </c>
      <c r="Y1098" s="235">
        <f>[4]SayfaKAY!AE414</f>
        <v>45398.5</v>
      </c>
      <c r="Z1098" s="192">
        <f t="shared" si="745"/>
        <v>45398</v>
      </c>
      <c r="AA1098" s="110" t="str">
        <f t="shared" si="746"/>
        <v>14:00</v>
      </c>
      <c r="AB1098" s="182">
        <f>[4]SayfaKAY!BA414</f>
        <v>45398.583333333299</v>
      </c>
      <c r="AC1098" s="257">
        <f t="shared" si="747"/>
        <v>126.99999993201345</v>
      </c>
      <c r="AD1098" s="111">
        <f t="shared" si="748"/>
        <v>45398</v>
      </c>
      <c r="AE1098" s="111" t="str">
        <f t="shared" si="749"/>
        <v>14:00</v>
      </c>
      <c r="AF1098" s="235">
        <f>[4]SayfaKAY!BA414</f>
        <v>45398.583333333299</v>
      </c>
      <c r="AG1098" s="179" t="str">
        <f>[4]SayfaKAY!S414</f>
        <v>(III) Farklı Araçlarda Tekrarlayan Arıza</v>
      </c>
      <c r="AH1098" s="178" t="str">
        <f t="shared" si="750"/>
        <v>Bu Arıza Aracın Servise Verilmesine Engel</v>
      </c>
      <c r="AI1098" s="163" t="str">
        <f>[4]SayfaKAY!AV414</f>
        <v/>
      </c>
      <c r="AJ1098" s="164" t="str">
        <f t="shared" si="751"/>
        <v/>
      </c>
      <c r="AK1098" s="164" t="str">
        <f t="shared" si="752"/>
        <v/>
      </c>
      <c r="AL1098" s="112" t="str">
        <f>[4]SayfaKAY!AX414</f>
        <v/>
      </c>
      <c r="AM1098" s="257" cm="1">
        <f t="array" ref="AM1098">IFERROR(IF(AND(P1098&lt;&gt;"D(Arıza Değil)",AH1098="Bu Arıza Aracın Servise Verilmesine Engel Değil"),
IF(Z1098-F1098&gt;0,(AB1098-Y1098)*24*60,
IF(OR(AND(G1098&gt;$AS$1,G1098&lt;$AT$1),AND(G1098&gt;$AU$1,G1098&lt;$AV$1)),
(AF1098-H1098)*24*60,     BH:BH0)),        AN1098),0)</f>
        <v>126.99999993201345</v>
      </c>
      <c r="AN1098" s="257">
        <f t="shared" si="753"/>
        <v>126.99999993201345</v>
      </c>
      <c r="AO1098" s="174" t="str">
        <f>[4]SayfaKAY!AG414</f>
        <v>Atak</v>
      </c>
      <c r="AP1098" s="174" t="str">
        <f>[4]SayfaKAY!AI414</f>
        <v>E410-7003</v>
      </c>
      <c r="AQ1098" s="174" t="str">
        <f>[4]SayfaKAY!AQ414</f>
        <v/>
      </c>
      <c r="AR1098" s="174" t="str">
        <f>[4]SayfaKAY!AH414</f>
        <v>STRETCH LCD EKRAN</v>
      </c>
      <c r="AS1098" s="174">
        <f>[4]SayfaKAY!AJ414</f>
        <v>3</v>
      </c>
      <c r="AT1098" s="175" t="str">
        <f>[4]SayfaKAY!AM414</f>
        <v/>
      </c>
      <c r="AU1098" s="176" t="str">
        <f>[4]SayfaKAY!AL414</f>
        <v/>
      </c>
      <c r="AV1098" s="176" t="str">
        <f>[4]SayfaKAY!AP414</f>
        <v/>
      </c>
      <c r="AW1098" s="177" t="str">
        <f>[4]SayfaKAY!AT414</f>
        <v/>
      </c>
      <c r="AX1098" s="194">
        <f t="shared" si="754"/>
        <v>2793.9999985042959</v>
      </c>
      <c r="AY1098" s="168"/>
      <c r="AZ1098" s="167"/>
      <c r="BA1098" s="113"/>
      <c r="BB1098" s="171"/>
      <c r="BC1098" s="114"/>
      <c r="BD1098" s="114"/>
      <c r="BE1098" s="114"/>
      <c r="BF1098" s="114"/>
      <c r="BG1098" s="114"/>
      <c r="BH1098" s="114" t="str">
        <f>IFERROR(FRACAS!AN417, "Hata Var")</f>
        <v/>
      </c>
      <c r="BI1098" s="114"/>
      <c r="BJ1098" s="114"/>
      <c r="BK1098" s="105" t="str">
        <f>[4]SayfaKAY!AW414</f>
        <v/>
      </c>
      <c r="BL1098" s="105" t="str">
        <f>[4]SayfaKAY!V414</f>
        <v>ATAK ULAŞIM SAN.TİC.LTD.ŞTİ.</v>
      </c>
      <c r="BM1098" s="114"/>
      <c r="BN1098" s="171" t="str">
        <f t="shared" si="755"/>
        <v>x yok</v>
      </c>
      <c r="BO1098" s="171" t="b">
        <f t="shared" si="756"/>
        <v>0</v>
      </c>
      <c r="BP1098" s="171" t="b">
        <f t="shared" si="757"/>
        <v>0</v>
      </c>
      <c r="BQ1098" s="226">
        <f t="shared" si="758"/>
        <v>6.9999999809078872</v>
      </c>
      <c r="BR1098" s="226">
        <f t="shared" si="759"/>
        <v>119.99999995110556</v>
      </c>
      <c r="BS1098" s="226">
        <f t="shared" si="760"/>
        <v>126.99999993201345</v>
      </c>
      <c r="BT1098" s="114"/>
      <c r="BU1098" s="242"/>
      <c r="BV1098" s="233">
        <f t="shared" si="761"/>
        <v>8</v>
      </c>
      <c r="BW1098" s="226" t="str">
        <f t="shared" si="762"/>
        <v>Evet, çakışma var</v>
      </c>
      <c r="BX1098" s="229"/>
      <c r="BY1098" s="247">
        <f t="shared" si="763"/>
        <v>4.8611110978526995E-3</v>
      </c>
      <c r="BZ1098" s="247">
        <f t="shared" si="764"/>
        <v>8.3333333299378864E-2</v>
      </c>
      <c r="CA1098" s="247">
        <f t="shared" si="765"/>
        <v>8.8194444397231564E-2</v>
      </c>
      <c r="CB1098" s="213"/>
      <c r="CC1098" s="211"/>
      <c r="CD1098" s="196"/>
      <c r="CE1098" s="213">
        <v>413</v>
      </c>
      <c r="CF1098" s="182">
        <f t="shared" si="766"/>
        <v>45398.495138888902</v>
      </c>
      <c r="CG1098" s="182">
        <f t="shared" si="767"/>
        <v>45398.583333333299</v>
      </c>
      <c r="CH1098" s="196"/>
      <c r="CI1098" s="196"/>
      <c r="CJ1098" s="196"/>
      <c r="CK1098" s="196">
        <f t="shared" si="768"/>
        <v>8.3333333299378864E-2</v>
      </c>
      <c r="CL1098" s="196">
        <f t="shared" si="769"/>
        <v>4.8611110978526995E-3</v>
      </c>
      <c r="CM1098" s="196">
        <f t="shared" si="770"/>
        <v>8.8194444397231564E-2</v>
      </c>
      <c r="CN1098" s="114"/>
      <c r="CO1098" s="115">
        <f t="shared" si="771"/>
        <v>126.99999993201345</v>
      </c>
      <c r="CP1098" s="116">
        <f t="shared" si="772"/>
        <v>4.9999999979627319</v>
      </c>
      <c r="CQ1098" s="117">
        <f t="shared" si="773"/>
        <v>0.4951388889021473</v>
      </c>
      <c r="CR1098" s="117">
        <f t="shared" si="774"/>
        <v>45398.5</v>
      </c>
      <c r="CS1098" s="117">
        <f t="shared" si="775"/>
        <v>45398.583333333299</v>
      </c>
      <c r="CT1098" s="118">
        <f t="shared" si="776"/>
        <v>65373126.999999978</v>
      </c>
      <c r="CU1098" s="118">
        <f t="shared" si="777"/>
        <v>119.99999995110556</v>
      </c>
      <c r="CV1098" s="118">
        <f t="shared" si="778"/>
        <v>65373246.999999933</v>
      </c>
      <c r="CW1098" s="119">
        <f t="shared" si="779"/>
        <v>0.99999816438672606</v>
      </c>
    </row>
    <row r="1099" spans="1:101" ht="118.5" customHeight="1" x14ac:dyDescent="0.3">
      <c r="A1099" s="104" t="str">
        <f>[4]SayfaKAY!C157</f>
        <v>KAY5+6</v>
      </c>
      <c r="B1099" s="104" t="str">
        <f>[4]SayfaKAY!D157</f>
        <v>3879(8)</v>
      </c>
      <c r="C1099" s="105" t="str">
        <f>[4]SayfaKAY!E157</f>
        <v>MA</v>
      </c>
      <c r="D1099" s="105">
        <f>[4]SayfaKAY!F157</f>
        <v>10205</v>
      </c>
      <c r="E1099" s="106" t="str">
        <f>[4]SayfaKAY!G157</f>
        <v>BOZ-KAY5+6-FF-156</v>
      </c>
      <c r="F1099" s="134">
        <f t="shared" si="740"/>
        <v>45395</v>
      </c>
      <c r="G1099" s="135">
        <f t="shared" si="741"/>
        <v>0.47847222220298136</v>
      </c>
      <c r="H1099" s="235">
        <f>[4]SayfaKAY!H157</f>
        <v>45395.478472222203</v>
      </c>
      <c r="I1099" s="104" t="str">
        <f>[4]SayfaKAY!I157</f>
        <v>Hat/Line</v>
      </c>
      <c r="J1099" s="103" t="str">
        <f>IF([4]SayfaKAY!J157="","",IF([4]SayfaKAY!J157="Müşteri","Notified by Customer","Notified by Bozankaya"))</f>
        <v>Notified by Customer</v>
      </c>
      <c r="K1099" s="103" t="e">
        <f>VLOOKUP([4]SayfaKAY!L157,#REF!,2,FALSE)</f>
        <v>#REF!</v>
      </c>
      <c r="L1099" s="165" t="str">
        <f>[4]SayfaKAY!X157</f>
        <v>MEDCOM SP. Z O.O.</v>
      </c>
      <c r="M1099" s="107" t="str">
        <f t="shared" si="742"/>
        <v>KAY5+6-BOZ-KAY5+6-FF-156</v>
      </c>
      <c r="N1099" s="105" t="str">
        <f>[4]SayfaKAY!M157</f>
        <v>GATEWAY ÇAKIŞMASI ARIZASI VERDİ ARAÇ HAREKET ETMEDİ RESETLEYİNCE DÜZELDİ ARIZA NEDENİ İLE 1 SEFERDE 3 DK TEHİR OLUŞTU</v>
      </c>
      <c r="O1099" s="166" t="str">
        <f>[4]SayfaKAY!P157</f>
        <v>A-Sürüşü engeller</v>
      </c>
      <c r="P1099" s="166" t="str">
        <f>[4]SayfaKAY!Q157</f>
        <v>A(Hareket etmeyi engelleyen arıza)</v>
      </c>
      <c r="Q1099" s="166" t="str">
        <f>[4]SayfaKAY!R157</f>
        <v>N.A(Yaralanma yok)</v>
      </c>
      <c r="R1099" s="132" t="str" cm="1">
        <f t="array" ref="R1099">IF([4]SayfaKAY!U157="","",_xlfn.IFS([4]SayfaKAY!U157="Bozankaya","Bozankaya",[4]SayfaKAY!U157="Müşteri","Customer",[4]SayfaKAY!U157="Tedarikçi","Equipment Supplier"))</f>
        <v>Equipment Supplier</v>
      </c>
      <c r="S1099" s="204" t="str">
        <f>[4]SayfaKAY!N157</f>
        <v>ARACIN KAMERA KAYDI İNCELENDİ ARAÇTA OLUMSUZ BİR DURUM GÖRÜLMEDİ İLDEM YÖNÜNE HAREKET EDİYOR</v>
      </c>
      <c r="T1099" s="133" t="str">
        <f>[4]SayfaKAY!AD157</f>
        <v>Yeni yazılım yüklendi</v>
      </c>
      <c r="U1099" s="132" t="str">
        <f>[4]SayfaKAY!W157</f>
        <v>Evet</v>
      </c>
      <c r="V1099" s="108">
        <f>[4]SayfaKAY!AZ157</f>
        <v>2</v>
      </c>
      <c r="W1099" s="136">
        <f t="shared" si="743"/>
        <v>45395</v>
      </c>
      <c r="X1099" s="137" t="str">
        <f t="shared" si="744"/>
        <v>13:00</v>
      </c>
      <c r="Y1099" s="235">
        <f>[4]SayfaKAY!AE157</f>
        <v>45395.541666666701</v>
      </c>
      <c r="Z1099" s="109">
        <f t="shared" si="745"/>
        <v>45395</v>
      </c>
      <c r="AA1099" s="110" t="str">
        <f t="shared" si="746"/>
        <v>15:00</v>
      </c>
      <c r="AB1099" s="182">
        <f>[4]SayfaKAY!BA157</f>
        <v>45395.625</v>
      </c>
      <c r="AC1099" s="257">
        <f t="shared" si="747"/>
        <v>211.00000002770685</v>
      </c>
      <c r="AD1099" s="111">
        <f t="shared" si="748"/>
        <v>45395</v>
      </c>
      <c r="AE1099" s="111" t="str">
        <f t="shared" si="749"/>
        <v>15:00</v>
      </c>
      <c r="AF1099" s="235">
        <f>[4]SayfaKAY!BA157</f>
        <v>45395.625</v>
      </c>
      <c r="AG1099" s="179" t="str">
        <f>[4]SayfaKAY!S157</f>
        <v>(I) İlk Defa Karşılaşılan Arıza</v>
      </c>
      <c r="AH1099" s="178" t="str">
        <f t="shared" si="750"/>
        <v>Bu Arıza Aracın Servise Verilmesine Engel</v>
      </c>
      <c r="AI1099" s="163" t="str">
        <f>[4]SayfaKAY!AV157</f>
        <v/>
      </c>
      <c r="AJ1099" s="164" t="str">
        <f t="shared" si="751"/>
        <v/>
      </c>
      <c r="AK1099" s="164" t="str">
        <f t="shared" si="752"/>
        <v/>
      </c>
      <c r="AL1099" s="112" t="str">
        <f>[4]SayfaKAY!AX157</f>
        <v/>
      </c>
      <c r="AM1099" s="257" cm="1">
        <f t="array" ref="AM1099">IFERROR(IF(AND(P1099&lt;&gt;"D(Arıza Değil)",AH1099="Bu Arıza Aracın Servise Verilmesine Engel Değil"),
IF(Z1099-F1099&gt;0,(AB1099-Y1099)*24*60,
IF(OR(AND(G1099&gt;$AS$1,G1099&lt;$AT$1),AND(G1099&gt;$AU$1,G1099&lt;$AV$1)),
(AF1099-H1099)*24*60,     BH:BH0)),        AN1099),0)</f>
        <v>211.00000002770685</v>
      </c>
      <c r="AN1099" s="257">
        <f t="shared" si="753"/>
        <v>211.00000002770685</v>
      </c>
      <c r="AO1099" s="174" t="str">
        <f>[4]SayfaKAY!AG157</f>
        <v>Medcom</v>
      </c>
      <c r="AP1099" s="174" t="str">
        <f>[4]SayfaKAY!AI157</f>
        <v>E870-7052</v>
      </c>
      <c r="AQ1099" s="174" t="str">
        <f>[4]SayfaKAY!AQ157</f>
        <v/>
      </c>
      <c r="AR1099" s="174" t="str">
        <f>[4]SayfaKAY!AH157</f>
        <v>GATEWAY</v>
      </c>
      <c r="AS1099" s="174">
        <f>[4]SayfaKAY!AJ157</f>
        <v>1</v>
      </c>
      <c r="AT1099" s="175" t="str">
        <f>[4]SayfaKAY!AM157</f>
        <v/>
      </c>
      <c r="AU1099" s="176" t="str">
        <f>[4]SayfaKAY!AL157</f>
        <v/>
      </c>
      <c r="AV1099" s="176" t="str">
        <f>[4]SayfaKAY!AP157</f>
        <v/>
      </c>
      <c r="AW1099" s="177" t="str">
        <f>[4]SayfaKAY!AT157</f>
        <v/>
      </c>
      <c r="AX1099" s="194">
        <f t="shared" si="754"/>
        <v>4642.0000006095506</v>
      </c>
      <c r="AY1099" s="168"/>
      <c r="AZ1099" s="167"/>
      <c r="BA1099" s="170"/>
      <c r="BB1099" s="171" t="str">
        <f>IF($AQ$1="X", IF(AND(G1099&gt;=$AS$1,G1099&lt;=$AT$1),IF(P1099&lt;&gt;"D(Arıza Değil)",AC1099,0), IF(AND(G1099&gt;=$AU$1,G1099&lt;=$AV$1),IF(P1099&lt;&gt;"D(Arıza Değil)",AC1099,0), "")), "")</f>
        <v/>
      </c>
      <c r="BC1099" s="114"/>
      <c r="BD1099" s="114"/>
      <c r="BE1099" s="114"/>
      <c r="BF1099" s="114"/>
      <c r="BG1099" s="114"/>
      <c r="BH1099" s="114" t="str">
        <f>IFERROR(FRACAS!AN160, "Hata Var")</f>
        <v/>
      </c>
      <c r="BI1099" s="114"/>
      <c r="BJ1099" s="114"/>
      <c r="BK1099" s="105" t="str">
        <f>[4]SayfaKAY!AW157</f>
        <v/>
      </c>
      <c r="BL1099" s="105" t="str">
        <f>[4]SayfaKAY!V157</f>
        <v>MEDCOM SP. Z O.O.</v>
      </c>
      <c r="BM1099" s="114"/>
      <c r="BN1099" s="171" t="str">
        <f t="shared" si="755"/>
        <v>x yok</v>
      </c>
      <c r="BO1099" s="171" t="b">
        <f t="shared" si="756"/>
        <v>0</v>
      </c>
      <c r="BP1099" s="171" t="b">
        <f t="shared" si="757"/>
        <v>0</v>
      </c>
      <c r="BQ1099" s="226">
        <f t="shared" si="758"/>
        <v>91.000000076601282</v>
      </c>
      <c r="BR1099" s="226">
        <f t="shared" si="759"/>
        <v>119.99999995110556</v>
      </c>
      <c r="BS1099" s="226">
        <f t="shared" si="760"/>
        <v>211.00000002770685</v>
      </c>
      <c r="BT1099" s="114"/>
      <c r="BU1099" s="242"/>
      <c r="BV1099" s="233">
        <f t="shared" si="761"/>
        <v>8</v>
      </c>
      <c r="BW1099" s="226" t="str">
        <f t="shared" si="762"/>
        <v>Evet, çakışma var</v>
      </c>
      <c r="BX1099" s="229"/>
      <c r="BY1099" s="247">
        <f t="shared" si="763"/>
        <v>6.3194444497639779E-2</v>
      </c>
      <c r="BZ1099" s="247">
        <f t="shared" si="764"/>
        <v>8.3333333299378864E-2</v>
      </c>
      <c r="CA1099" s="247">
        <f t="shared" si="765"/>
        <v>0.14652777779701864</v>
      </c>
      <c r="CB1099" s="213"/>
      <c r="CC1099" s="211"/>
      <c r="CD1099" s="196"/>
      <c r="CE1099" s="213">
        <v>156</v>
      </c>
      <c r="CF1099" s="182">
        <f t="shared" si="766"/>
        <v>45395.478472222203</v>
      </c>
      <c r="CG1099" s="182">
        <f t="shared" si="767"/>
        <v>45395.625</v>
      </c>
      <c r="CH1099" s="196"/>
      <c r="CI1099" s="196"/>
      <c r="CJ1099" s="196"/>
      <c r="CK1099" s="196">
        <f t="shared" si="768"/>
        <v>8.3333333299378864E-2</v>
      </c>
      <c r="CL1099" s="196">
        <f t="shared" si="769"/>
        <v>6.3194444497639779E-2</v>
      </c>
      <c r="CM1099" s="196">
        <f t="shared" si="770"/>
        <v>0.14652777779701864</v>
      </c>
      <c r="CN1099" s="114"/>
      <c r="CO1099" s="115">
        <f t="shared" si="771"/>
        <v>211.00000002770685</v>
      </c>
      <c r="CP1099" s="116">
        <f t="shared" si="772"/>
        <v>4.9999999979627319</v>
      </c>
      <c r="CQ1099" s="117">
        <f t="shared" si="773"/>
        <v>0.47847222220298136</v>
      </c>
      <c r="CR1099" s="117">
        <f t="shared" si="774"/>
        <v>45395.541666666701</v>
      </c>
      <c r="CS1099" s="117">
        <f t="shared" si="775"/>
        <v>45395.625</v>
      </c>
      <c r="CT1099" s="118">
        <f t="shared" si="776"/>
        <v>65368891.000000075</v>
      </c>
      <c r="CU1099" s="118">
        <f t="shared" si="777"/>
        <v>119.99999995110556</v>
      </c>
      <c r="CV1099" s="118">
        <f t="shared" si="778"/>
        <v>65369011.00000003</v>
      </c>
      <c r="CW1099" s="119">
        <f t="shared" si="779"/>
        <v>0.99999816426777577</v>
      </c>
    </row>
    <row r="1100" spans="1:101" ht="118.5" customHeight="1" x14ac:dyDescent="0.3">
      <c r="A1100" s="160" t="str">
        <f>[4]SayfaKAY!C154</f>
        <v>KAY5+6</v>
      </c>
      <c r="B1100" s="104" t="str">
        <f>[4]SayfaKAY!D154</f>
        <v>3878(7)</v>
      </c>
      <c r="C1100" s="105" t="str">
        <f>[4]SayfaKAY!E154</f>
        <v>MB</v>
      </c>
      <c r="D1100" s="105">
        <f>[4]SayfaKAY!F154</f>
        <v>26200</v>
      </c>
      <c r="E1100" s="106" t="str">
        <f>[4]SayfaKAY!G154</f>
        <v>BOZ-KAY5+6-FF-153</v>
      </c>
      <c r="F1100" s="193">
        <f t="shared" si="740"/>
        <v>45392</v>
      </c>
      <c r="G1100" s="135">
        <f t="shared" si="741"/>
        <v>0.10347222220298136</v>
      </c>
      <c r="H1100" s="235">
        <f>[4]SayfaKAY!H154</f>
        <v>45392.103472222203</v>
      </c>
      <c r="I1100" s="104" t="str">
        <f>[4]SayfaKAY!I154</f>
        <v>Depo/Depot</v>
      </c>
      <c r="J1100" s="103" t="str">
        <f>IF([4]SayfaKAY!J154="","",IF([4]SayfaKAY!J154="Müşteri","Notified by Customer","Notified by Bozankaya"))</f>
        <v>Notified by Customer</v>
      </c>
      <c r="K1100" s="103" t="e">
        <f>VLOOKUP([4]SayfaKAY!L154,#REF!,2,FALSE)</f>
        <v>#REF!</v>
      </c>
      <c r="L1100" s="165" t="str">
        <f>[4]SayfaKAY!X154</f>
        <v>DENİZLER OTOMOTİV SAN. VE TİC.LTD.Ş</v>
      </c>
      <c r="M1100" s="107" t="str">
        <f t="shared" si="742"/>
        <v>KAY5+6-BOZ-KAY5+6-FF-153</v>
      </c>
      <c r="N1100" s="105" t="str">
        <f>[4]SayfaKAY!M154</f>
        <v>B KABİN SİLECEK ÇALIŞMIYOR</v>
      </c>
      <c r="O1100" s="166" t="str">
        <f>[4]SayfaKAY!P154</f>
        <v>A-Sürüşü engeller</v>
      </c>
      <c r="P1100" s="166" t="str">
        <f>[4]SayfaKAY!Q154</f>
        <v>B(Servisten çekmeye etki eden arıza)</v>
      </c>
      <c r="Q1100" s="166" t="str">
        <f>[4]SayfaKAY!R154</f>
        <v>N.A(Yaralanma yok)</v>
      </c>
      <c r="R1100" s="132" t="str" cm="1">
        <f t="array" ref="R1100">IF([4]SayfaKAY!U154="","",_xlfn.IFS([4]SayfaKAY!U154="Bozankaya","Bozankaya",[4]SayfaKAY!U154="Müşteri","Customer",[4]SayfaKAY!U154="Tedarikçi","Equipment Supplier"))</f>
        <v>Equipment Supplier</v>
      </c>
      <c r="S1100" s="204" t="str">
        <f>[4]SayfaKAY!N154</f>
        <v>SİLECEK VİDALARI GEVŞEMİŞ SIKILDI ARIZA GİDERİLDİ</v>
      </c>
      <c r="T1100" s="133" t="str">
        <f>[4]SayfaKAY!AD154</f>
        <v>*Ekipman tamir edilecek</v>
      </c>
      <c r="U1100" s="132" t="str">
        <f>[4]SayfaKAY!W154</f>
        <v>Evet</v>
      </c>
      <c r="V1100" s="108">
        <f>[4]SayfaKAY!AZ154</f>
        <v>1</v>
      </c>
      <c r="W1100" s="136">
        <f t="shared" si="743"/>
        <v>45392</v>
      </c>
      <c r="X1100" s="137" t="str">
        <f t="shared" si="744"/>
        <v>05:00</v>
      </c>
      <c r="Y1100" s="235">
        <f>[4]SayfaKAY!AE154</f>
        <v>45392.208333333299</v>
      </c>
      <c r="Z1100" s="192">
        <f t="shared" si="745"/>
        <v>45392</v>
      </c>
      <c r="AA1100" s="110" t="str">
        <f t="shared" si="746"/>
        <v>07:00</v>
      </c>
      <c r="AB1100" s="182">
        <f>[4]SayfaKAY!BA154</f>
        <v>45392.291666666701</v>
      </c>
      <c r="AC1100" s="257">
        <f t="shared" si="747"/>
        <v>271.00000007660128</v>
      </c>
      <c r="AD1100" s="111">
        <f t="shared" si="748"/>
        <v>45392</v>
      </c>
      <c r="AE1100" s="111" t="str">
        <f t="shared" si="749"/>
        <v>07:00</v>
      </c>
      <c r="AF1100" s="235">
        <f>[4]SayfaKAY!BA154</f>
        <v>45392.291666666701</v>
      </c>
      <c r="AG1100" s="179" t="str">
        <f>[4]SayfaKAY!S154</f>
        <v>(II) Aynı Araçta Tekrarlayan Arıza</v>
      </c>
      <c r="AH1100" s="178" t="str">
        <f t="shared" si="750"/>
        <v>Bu Arıza Aracın Servise Verilmesine Engel</v>
      </c>
      <c r="AI1100" s="163" t="str">
        <f>[4]SayfaKAY!AV154</f>
        <v/>
      </c>
      <c r="AJ1100" s="164" t="str">
        <f t="shared" si="751"/>
        <v/>
      </c>
      <c r="AK1100" s="164" t="str">
        <f t="shared" si="752"/>
        <v/>
      </c>
      <c r="AL1100" s="112" t="str">
        <f>[4]SayfaKAY!AX154</f>
        <v/>
      </c>
      <c r="AM1100" s="257" cm="1">
        <f t="array" ref="AM1100">IFERROR(IF(AND(P1100&lt;&gt;"D(Arıza Değil)",AH1100="Bu Arıza Aracın Servise Verilmesine Engel Değil"),
IF(Z1100-F1100&gt;0,(AB1100-Y1100)*24*60,
IF(OR(AND(G1100&gt;$AS$1,G1100&lt;$AT$1),AND(G1100&gt;$AU$1,G1100&lt;$AV$1)),
(AF1100-H1100)*24*60,     BH:BH0)),        AN1100),0)</f>
        <v>271.00000007660128</v>
      </c>
      <c r="AN1100" s="257">
        <f t="shared" si="753"/>
        <v>271.00000007660128</v>
      </c>
      <c r="AO1100" s="174" t="str">
        <f>[4]SayfaKAY!AG154</f>
        <v>DENİZLER</v>
      </c>
      <c r="AP1100" s="174" t="str">
        <f>[4]SayfaKAY!AI154</f>
        <v>M100-7066</v>
      </c>
      <c r="AQ1100" s="174" t="str">
        <f>[4]SayfaKAY!AQ154</f>
        <v/>
      </c>
      <c r="AR1100" s="174" t="str">
        <f>[4]SayfaKAY!AH154</f>
        <v>SİLECEK MEKANİZMASI Denizler / M.11.2506</v>
      </c>
      <c r="AS1100" s="174" t="str">
        <f>[4]SayfaKAY!AJ154</f>
        <v/>
      </c>
      <c r="AT1100" s="175" t="str">
        <f>[4]SayfaKAY!AM154</f>
        <v/>
      </c>
      <c r="AU1100" s="176" t="str">
        <f>[4]SayfaKAY!AL154</f>
        <v/>
      </c>
      <c r="AV1100" s="176" t="str">
        <f>[4]SayfaKAY!AP154</f>
        <v/>
      </c>
      <c r="AW1100" s="177" t="str">
        <f>[4]SayfaKAY!AT154</f>
        <v/>
      </c>
      <c r="AX1100" s="194">
        <f t="shared" si="754"/>
        <v>2981.0000008426141</v>
      </c>
      <c r="AY1100" s="168"/>
      <c r="AZ1100" s="167"/>
      <c r="BA1100" s="113"/>
      <c r="BB1100" s="171"/>
      <c r="BC1100" s="114"/>
      <c r="BD1100" s="114"/>
      <c r="BE1100" s="114"/>
      <c r="BF1100" s="114"/>
      <c r="BG1100" s="114"/>
      <c r="BH1100" s="114" t="str">
        <f>IFERROR(FRACAS!AN157, "Hata Var")</f>
        <v/>
      </c>
      <c r="BI1100" s="114"/>
      <c r="BJ1100" s="114"/>
      <c r="BK1100" s="105" t="str">
        <f>[4]SayfaKAY!AW154</f>
        <v/>
      </c>
      <c r="BL1100" s="105" t="str">
        <f>[4]SayfaKAY!V154</f>
        <v>Bozankaya</v>
      </c>
      <c r="BM1100" s="114"/>
      <c r="BN1100" s="171" t="str">
        <f t="shared" si="755"/>
        <v>x yok</v>
      </c>
      <c r="BO1100" s="171" t="b">
        <f t="shared" si="756"/>
        <v>0</v>
      </c>
      <c r="BP1100" s="171" t="b">
        <f t="shared" si="757"/>
        <v>0</v>
      </c>
      <c r="BQ1100" s="226">
        <f t="shared" si="758"/>
        <v>150.99999997881241</v>
      </c>
      <c r="BR1100" s="226">
        <f t="shared" si="759"/>
        <v>120.00000009778887</v>
      </c>
      <c r="BS1100" s="226">
        <f t="shared" si="760"/>
        <v>271.00000007660128</v>
      </c>
      <c r="BT1100" s="114"/>
      <c r="BU1100" s="242"/>
      <c r="BV1100" s="233">
        <f t="shared" si="761"/>
        <v>8</v>
      </c>
      <c r="BW1100" s="226" t="str">
        <f t="shared" si="762"/>
        <v>Evet, çakışma var</v>
      </c>
      <c r="BX1100" s="229"/>
      <c r="BY1100" s="247">
        <f t="shared" si="763"/>
        <v>0.10486111109639751</v>
      </c>
      <c r="BZ1100" s="247">
        <f t="shared" si="764"/>
        <v>8.3333333401242271E-2</v>
      </c>
      <c r="CA1100" s="247">
        <f t="shared" si="765"/>
        <v>0.18819444449763978</v>
      </c>
      <c r="CB1100" s="213"/>
      <c r="CC1100" s="211"/>
      <c r="CD1100" s="196"/>
      <c r="CE1100" s="213">
        <v>153</v>
      </c>
      <c r="CF1100" s="182">
        <f t="shared" si="766"/>
        <v>45392.103472222203</v>
      </c>
      <c r="CG1100" s="182">
        <f t="shared" si="767"/>
        <v>45392.291666666701</v>
      </c>
      <c r="CH1100" s="196"/>
      <c r="CI1100" s="196"/>
      <c r="CJ1100" s="196"/>
      <c r="CK1100" s="196">
        <f t="shared" si="768"/>
        <v>8.3333333401242271E-2</v>
      </c>
      <c r="CL1100" s="196">
        <f t="shared" si="769"/>
        <v>0.10486111109639751</v>
      </c>
      <c r="CM1100" s="196">
        <f t="shared" si="770"/>
        <v>0.18819444449763978</v>
      </c>
      <c r="CN1100" s="114"/>
      <c r="CO1100" s="115">
        <f t="shared" si="771"/>
        <v>271.00000007660128</v>
      </c>
      <c r="CP1100" s="116">
        <f t="shared" si="772"/>
        <v>5.0000000040745363</v>
      </c>
      <c r="CQ1100" s="117">
        <f t="shared" si="773"/>
        <v>0.10347222220298136</v>
      </c>
      <c r="CR1100" s="117">
        <f t="shared" si="774"/>
        <v>45392.208333333299</v>
      </c>
      <c r="CS1100" s="117">
        <f t="shared" si="775"/>
        <v>45392.291666666701</v>
      </c>
      <c r="CT1100" s="118">
        <f t="shared" si="776"/>
        <v>65364630.999999978</v>
      </c>
      <c r="CU1100" s="118">
        <f t="shared" si="777"/>
        <v>120.00000009778887</v>
      </c>
      <c r="CV1100" s="118">
        <f t="shared" si="778"/>
        <v>65364751.000000075</v>
      </c>
      <c r="CW1100" s="119">
        <f t="shared" si="779"/>
        <v>0.99999816414813392</v>
      </c>
    </row>
    <row r="1101" spans="1:101" ht="118.5" customHeight="1" x14ac:dyDescent="0.3">
      <c r="A1101" s="104" t="str">
        <f>[4]SayfaKAY!C155</f>
        <v>KAY5+6</v>
      </c>
      <c r="B1101" s="104" t="str">
        <f>[4]SayfaKAY!D155</f>
        <v>3880(9)</v>
      </c>
      <c r="C1101" s="105" t="str">
        <f>[4]SayfaKAY!E155</f>
        <v>MA</v>
      </c>
      <c r="D1101" s="105">
        <f>[4]SayfaKAY!F155</f>
        <v>6438</v>
      </c>
      <c r="E1101" s="106" t="str">
        <f>[4]SayfaKAY!G155</f>
        <v>BOZ-KAY5+6-FF-154</v>
      </c>
      <c r="F1101" s="134">
        <f t="shared" si="740"/>
        <v>45392</v>
      </c>
      <c r="G1101" s="135">
        <f t="shared" si="741"/>
        <v>0.125</v>
      </c>
      <c r="H1101" s="235">
        <f>[4]SayfaKAY!H155</f>
        <v>45392.125</v>
      </c>
      <c r="I1101" s="104" t="str">
        <f>[4]SayfaKAY!I155</f>
        <v>Depo/Depot</v>
      </c>
      <c r="J1101" s="103" t="str">
        <f>IF([4]SayfaKAY!J155="","",IF([4]SayfaKAY!J155="Müşteri","Notified by Customer","Notified by Bozankaya"))</f>
        <v>Notified by Customer</v>
      </c>
      <c r="K1101" s="103" t="e">
        <f>VLOOKUP([4]SayfaKAY!L155,#REF!,2,FALSE)</f>
        <v>#REF!</v>
      </c>
      <c r="L1101" s="165" t="str">
        <f>[4]SayfaKAY!X155</f>
        <v>MESAN KİLİT A.Ş.</v>
      </c>
      <c r="M1101" s="107" t="str">
        <f t="shared" si="742"/>
        <v>KAY5+6-BOZ-KAY5+6-FF-154</v>
      </c>
      <c r="N1101" s="105" t="str">
        <f>[4]SayfaKAY!M155</f>
        <v>80 B KABİN KAPI AÇMA MANDALI ARIZASI</v>
      </c>
      <c r="O1101" s="166" t="str">
        <f>[4]SayfaKAY!P155</f>
        <v>A-Sürüşü engeller</v>
      </c>
      <c r="P1101" s="166" t="str">
        <f>[4]SayfaKAY!Q155</f>
        <v>A(Hareket etmeyi engelleyen arıza)</v>
      </c>
      <c r="Q1101" s="166" t="str">
        <f>[4]SayfaKAY!R155</f>
        <v>N.A(Yaralanma yok)</v>
      </c>
      <c r="R1101" s="132" t="str" cm="1">
        <f t="array" ref="R1101">IF([4]SayfaKAY!U155="","",_xlfn.IFS([4]SayfaKAY!U155="Bozankaya","Bozankaya",[4]SayfaKAY!U155="Müşteri","Customer",[4]SayfaKAY!U155="Tedarikçi","Equipment Supplier"))</f>
        <v>Equipment Supplier</v>
      </c>
      <c r="S1101" s="204" t="str">
        <f>[4]SayfaKAY!N155</f>
        <v>CA KABİN KAPISI ZOR AÇILIYORDU AYAR YAPILDI. CB AÇMA KAOAMA KİLİT MANDALI BOŞA DÖNÜYORDU AYAR YAPILDI</v>
      </c>
      <c r="T1101" s="133" t="str">
        <f>[4]SayfaKAY!AD155</f>
        <v>*Ekipman tamir edilecek</v>
      </c>
      <c r="U1101" s="132" t="str">
        <f>[4]SayfaKAY!W155</f>
        <v>Evet</v>
      </c>
      <c r="V1101" s="108">
        <f>[4]SayfaKAY!AZ155</f>
        <v>2</v>
      </c>
      <c r="W1101" s="136">
        <f t="shared" si="743"/>
        <v>45392</v>
      </c>
      <c r="X1101" s="137" t="str">
        <f t="shared" si="744"/>
        <v>05:00</v>
      </c>
      <c r="Y1101" s="235">
        <f>[4]SayfaKAY!AE155</f>
        <v>45392.208333333299</v>
      </c>
      <c r="Z1101" s="109">
        <f t="shared" si="745"/>
        <v>45392</v>
      </c>
      <c r="AA1101" s="110" t="str">
        <f t="shared" si="746"/>
        <v>09:00</v>
      </c>
      <c r="AB1101" s="182">
        <f>[4]SayfaKAY!BA155</f>
        <v>45392.375</v>
      </c>
      <c r="AC1101" s="257">
        <f t="shared" si="747"/>
        <v>360</v>
      </c>
      <c r="AD1101" s="111">
        <f t="shared" si="748"/>
        <v>45392</v>
      </c>
      <c r="AE1101" s="111" t="str">
        <f t="shared" si="749"/>
        <v>09:00</v>
      </c>
      <c r="AF1101" s="235">
        <f>[4]SayfaKAY!BA155</f>
        <v>45392.375</v>
      </c>
      <c r="AG1101" s="179" t="str">
        <f>[4]SayfaKAY!S155</f>
        <v>(II) Aynı Araçta Tekrarlayan Arıza</v>
      </c>
      <c r="AH1101" s="178" t="str">
        <f t="shared" si="750"/>
        <v>Bu Arıza Aracın Servise Verilmesine Engel</v>
      </c>
      <c r="AI1101" s="163" t="str">
        <f>[4]SayfaKAY!AV155</f>
        <v/>
      </c>
      <c r="AJ1101" s="164" t="str">
        <f t="shared" si="751"/>
        <v/>
      </c>
      <c r="AK1101" s="164" t="str">
        <f t="shared" si="752"/>
        <v/>
      </c>
      <c r="AL1101" s="112" t="str">
        <f>[4]SayfaKAY!AX155</f>
        <v/>
      </c>
      <c r="AM1101" s="257" cm="1">
        <f t="array" ref="AM1101">IFERROR(IF(AND(P1101&lt;&gt;"D(Arıza Değil)",AH1101="Bu Arıza Aracın Servise Verilmesine Engel Değil"),
IF(Z1101-F1101&gt;0,(AB1101-Y1101)*24*60,
IF(OR(AND(G1101&gt;$AS$1,G1101&lt;$AT$1),AND(G1101&gt;$AU$1,G1101&lt;$AV$1)),
(AF1101-H1101)*24*60,     BH:BH0)),        AN1101),0)</f>
        <v>360</v>
      </c>
      <c r="AN1101" s="257">
        <f t="shared" si="753"/>
        <v>360</v>
      </c>
      <c r="AO1101" s="174" t="str">
        <f>[4]SayfaKAY!AG155</f>
        <v>Bozankaya</v>
      </c>
      <c r="AP1101" s="174" t="str">
        <f>[4]SayfaKAY!AI155</f>
        <v>T190-7010</v>
      </c>
      <c r="AQ1101" s="174" t="str">
        <f>[4]SayfaKAY!AQ155</f>
        <v/>
      </c>
      <c r="AR1101" s="174" t="str">
        <f>[4]SayfaKAY!AH155</f>
        <v>KİLİT</v>
      </c>
      <c r="AS1101" s="174">
        <f>[4]SayfaKAY!AJ155</f>
        <v>1</v>
      </c>
      <c r="AT1101" s="175" t="str">
        <f>[4]SayfaKAY!AM155</f>
        <v/>
      </c>
      <c r="AU1101" s="176" t="str">
        <f>[4]SayfaKAY!AL155</f>
        <v/>
      </c>
      <c r="AV1101" s="176" t="str">
        <f>[4]SayfaKAY!AP155</f>
        <v/>
      </c>
      <c r="AW1101" s="177" t="str">
        <f>[4]SayfaKAY!AT155</f>
        <v/>
      </c>
      <c r="AX1101" s="194">
        <f t="shared" si="754"/>
        <v>7920</v>
      </c>
      <c r="AY1101" s="168"/>
      <c r="AZ1101" s="167"/>
      <c r="BA1101" s="170"/>
      <c r="BB1101" s="171" t="str">
        <f>IF($AQ$1="X", IF(AND(G1101&gt;=$AS$1,G1101&lt;=$AT$1),IF(P1101&lt;&gt;"D(Arıza Değil)",AC1101,0), IF(AND(G1101&gt;=$AU$1,G1101&lt;=$AV$1),IF(P1101&lt;&gt;"D(Arıza Değil)",AC1101,0), "")), "")</f>
        <v/>
      </c>
      <c r="BC1101" s="114"/>
      <c r="BD1101" s="114"/>
      <c r="BE1101" s="114"/>
      <c r="BF1101" s="114"/>
      <c r="BG1101" s="114"/>
      <c r="BH1101" s="114" t="str">
        <f>IFERROR(FRACAS!AN158, "Hata Var")</f>
        <v/>
      </c>
      <c r="BI1101" s="114"/>
      <c r="BJ1101" s="114"/>
      <c r="BK1101" s="105" t="str">
        <f>[4]SayfaKAY!AW155</f>
        <v/>
      </c>
      <c r="BL1101" s="105" t="str">
        <f>[4]SayfaKAY!V155</f>
        <v>Bozankaya</v>
      </c>
      <c r="BM1101" s="114"/>
      <c r="BN1101" s="171" t="str">
        <f t="shared" si="755"/>
        <v>x yok</v>
      </c>
      <c r="BO1101" s="171" t="b">
        <f t="shared" si="756"/>
        <v>0</v>
      </c>
      <c r="BP1101" s="171" t="b">
        <f t="shared" si="757"/>
        <v>0</v>
      </c>
      <c r="BQ1101" s="226">
        <f t="shared" si="758"/>
        <v>119.99999995110556</v>
      </c>
      <c r="BR1101" s="226">
        <f t="shared" si="759"/>
        <v>240.00000004889444</v>
      </c>
      <c r="BS1101" s="226">
        <f t="shared" si="760"/>
        <v>360</v>
      </c>
      <c r="BT1101" s="114"/>
      <c r="BU1101" s="242"/>
      <c r="BV1101" s="233">
        <f t="shared" si="761"/>
        <v>6</v>
      </c>
      <c r="BW1101" s="226" t="str">
        <f t="shared" si="762"/>
        <v>Evet, çakışma var</v>
      </c>
      <c r="BX1101" s="229"/>
      <c r="BY1101" s="247">
        <f t="shared" si="763"/>
        <v>8.3333333299378864E-2</v>
      </c>
      <c r="BZ1101" s="247">
        <f t="shared" si="764"/>
        <v>0.16666666670062114</v>
      </c>
      <c r="CA1101" s="247">
        <f t="shared" si="765"/>
        <v>0.25</v>
      </c>
      <c r="CB1101" s="213"/>
      <c r="CC1101" s="211"/>
      <c r="CD1101" s="196"/>
      <c r="CE1101" s="213">
        <v>154</v>
      </c>
      <c r="CF1101" s="182">
        <f t="shared" si="766"/>
        <v>45392.125</v>
      </c>
      <c r="CG1101" s="182">
        <f t="shared" si="767"/>
        <v>45392.375</v>
      </c>
      <c r="CH1101" s="196"/>
      <c r="CI1101" s="196"/>
      <c r="CJ1101" s="196"/>
      <c r="CK1101" s="196">
        <f t="shared" si="768"/>
        <v>0.16666666670062114</v>
      </c>
      <c r="CL1101" s="196">
        <f t="shared" si="769"/>
        <v>8.3333333299378864E-2</v>
      </c>
      <c r="CM1101" s="196">
        <f t="shared" si="770"/>
        <v>0.25</v>
      </c>
      <c r="CN1101" s="114"/>
      <c r="CO1101" s="115">
        <f t="shared" si="771"/>
        <v>360</v>
      </c>
      <c r="CP1101" s="116">
        <f t="shared" si="772"/>
        <v>10.000000002037268</v>
      </c>
      <c r="CQ1101" s="117">
        <f t="shared" si="773"/>
        <v>0.125</v>
      </c>
      <c r="CR1101" s="117">
        <f t="shared" si="774"/>
        <v>45392.208333333299</v>
      </c>
      <c r="CS1101" s="117">
        <f t="shared" si="775"/>
        <v>45392.375</v>
      </c>
      <c r="CT1101" s="118">
        <f t="shared" si="776"/>
        <v>65364599.999999948</v>
      </c>
      <c r="CU1101" s="118">
        <f t="shared" si="777"/>
        <v>240.00000004889444</v>
      </c>
      <c r="CV1101" s="118">
        <f t="shared" si="778"/>
        <v>65364840</v>
      </c>
      <c r="CW1101" s="119">
        <f t="shared" si="779"/>
        <v>0.99999632830126939</v>
      </c>
    </row>
    <row r="1102" spans="1:101" ht="118.5" customHeight="1" x14ac:dyDescent="0.3">
      <c r="A1102" s="160" t="str">
        <f>[4]SayfaKAY!C156</f>
        <v>KAY5+6</v>
      </c>
      <c r="B1102" s="104" t="str">
        <f>[4]SayfaKAY!D156</f>
        <v>3880(9)</v>
      </c>
      <c r="C1102" s="105" t="str">
        <f>[4]SayfaKAY!E156</f>
        <v>MA</v>
      </c>
      <c r="D1102" s="105">
        <f>[4]SayfaKAY!F156</f>
        <v>6000</v>
      </c>
      <c r="E1102" s="106" t="str">
        <f>[4]SayfaKAY!G156</f>
        <v>BOZ-KAY5+6-FF-155</v>
      </c>
      <c r="F1102" s="193">
        <f t="shared" si="740"/>
        <v>45392</v>
      </c>
      <c r="G1102" s="135">
        <f t="shared" si="741"/>
        <v>0.30138888890360249</v>
      </c>
      <c r="H1102" s="235">
        <f>[4]SayfaKAY!H156</f>
        <v>45392.301388888904</v>
      </c>
      <c r="I1102" s="104" t="str">
        <f>[4]SayfaKAY!I156</f>
        <v>Hat/Line</v>
      </c>
      <c r="J1102" s="103" t="str">
        <f>IF([4]SayfaKAY!J156="","",IF([4]SayfaKAY!J156="Müşteri","Notified by Customer","Notified by Bozankaya"))</f>
        <v>Notified by Customer</v>
      </c>
      <c r="K1102" s="103" t="e">
        <f>VLOOKUP([4]SayfaKAY!L156,#REF!,2,FALSE)</f>
        <v>#REF!</v>
      </c>
      <c r="L1102" s="165" t="str">
        <f>[4]SayfaKAY!X156</f>
        <v>DENİZLER OTOMOTİV SAN. VE TİC.LTD.Ş</v>
      </c>
      <c r="M1102" s="107" t="str">
        <f t="shared" si="742"/>
        <v>KAY5+6-BOZ-KAY5+6-FF-155</v>
      </c>
      <c r="N1102" s="105" t="str">
        <f>[4]SayfaKAY!M156</f>
        <v>ca kabin silgeç çalışmıyor</v>
      </c>
      <c r="O1102" s="166" t="str">
        <f>[4]SayfaKAY!P156</f>
        <v>C-Uyarı, sürüş devamlılığı</v>
      </c>
      <c r="P1102" s="166" t="str">
        <f>[4]SayfaKAY!Q156</f>
        <v>C(Sisteme etki etmeyen arıza)</v>
      </c>
      <c r="Q1102" s="166" t="str">
        <f>[4]SayfaKAY!R156</f>
        <v>N.A(Yaralanma yok)</v>
      </c>
      <c r="R1102" s="132" t="str" cm="1">
        <f t="array" ref="R1102">IF([4]SayfaKAY!U156="","",_xlfn.IFS([4]SayfaKAY!U156="Bozankaya","Bozankaya",[4]SayfaKAY!U156="Müşteri","Customer",[4]SayfaKAY!U156="Tedarikçi","Equipment Supplier"))</f>
        <v>Equipment Supplier</v>
      </c>
      <c r="S1102" s="204" t="str">
        <f>[4]SayfaKAY!N156</f>
        <v>yapılan kontolde silecek kolu kavrama noktasından gevşemiş .Sıkılarak problem giderildi</v>
      </c>
      <c r="T1102" s="133" t="str">
        <f>[4]SayfaKAY!AD156</f>
        <v>*Ekipman tamir edilecek</v>
      </c>
      <c r="U1102" s="132" t="str">
        <f>[4]SayfaKAY!W156</f>
        <v>Evet</v>
      </c>
      <c r="V1102" s="108">
        <f>[4]SayfaKAY!AZ156</f>
        <v>1</v>
      </c>
      <c r="W1102" s="136">
        <f t="shared" si="743"/>
        <v>45528</v>
      </c>
      <c r="X1102" s="137" t="str">
        <f t="shared" si="744"/>
        <v>07:29</v>
      </c>
      <c r="Y1102" s="235">
        <f>[4]SayfaKAY!AE156</f>
        <v>45528.312326388899</v>
      </c>
      <c r="Z1102" s="192">
        <f t="shared" si="745"/>
        <v>45528</v>
      </c>
      <c r="AA1102" s="110" t="str">
        <f t="shared" si="746"/>
        <v>09:00</v>
      </c>
      <c r="AB1102" s="182">
        <f>[4]SayfaKAY!BA156</f>
        <v>45528.375</v>
      </c>
      <c r="AC1102" s="257">
        <f t="shared" si="747"/>
        <v>195945.99999997881</v>
      </c>
      <c r="AD1102" s="111">
        <f t="shared" si="748"/>
        <v>45528</v>
      </c>
      <c r="AE1102" s="111" t="str">
        <f t="shared" si="749"/>
        <v>09:00</v>
      </c>
      <c r="AF1102" s="235">
        <f>[4]SayfaKAY!BA156</f>
        <v>45528.375</v>
      </c>
      <c r="AG1102" s="179" t="str">
        <f>[4]SayfaKAY!S156</f>
        <v>(II) Aynı Araçta Tekrarlayan Arıza</v>
      </c>
      <c r="AH1102" s="178" t="str">
        <f t="shared" si="750"/>
        <v>Bu Arıza Aracın Servise Verilmesine Engel Değil</v>
      </c>
      <c r="AI1102" s="163" t="str">
        <f>[4]SayfaKAY!AV156</f>
        <v/>
      </c>
      <c r="AJ1102" s="164" t="str">
        <f t="shared" si="751"/>
        <v/>
      </c>
      <c r="AK1102" s="164" t="str">
        <f t="shared" si="752"/>
        <v/>
      </c>
      <c r="AL1102" s="112" t="str">
        <f>[4]SayfaKAY!AX156</f>
        <v/>
      </c>
      <c r="AM1102" s="257" cm="1">
        <f t="array" ref="AM1102">IFERROR(IF(AND(P1102&lt;&gt;"D(Arıza Değil)",AH1102="Bu Arıza Aracın Servise Verilmesine Engel Değil"),
IF(Z1102-F1102&gt;0,(AB1102-Y1102)*24*60,
IF(OR(AND(G1102&gt;$AS$1,G1102&lt;$AT$1),AND(G1102&gt;$AU$1,G1102&lt;$AV$1)),
(AF1102-H1102)*24*60,     BH:BH0)),        AN1102),0)</f>
        <v>90.249999985098839</v>
      </c>
      <c r="AN1102" s="257">
        <f t="shared" si="753"/>
        <v>195945.99999997881</v>
      </c>
      <c r="AO1102" s="174" t="str">
        <f>[4]SayfaKAY!AG156</f>
        <v>DENİZLER</v>
      </c>
      <c r="AP1102" s="174" t="str">
        <f>[4]SayfaKAY!AI156</f>
        <v>M100-7066</v>
      </c>
      <c r="AQ1102" s="174" t="str">
        <f>[4]SayfaKAY!AQ156</f>
        <v/>
      </c>
      <c r="AR1102" s="174" t="str">
        <f>[4]SayfaKAY!AH156</f>
        <v>SİLECEK MEKANİZMASI Denizler / M.11.2506</v>
      </c>
      <c r="AS1102" s="174">
        <f>[4]SayfaKAY!AJ156</f>
        <v>1</v>
      </c>
      <c r="AT1102" s="175" t="str">
        <f>[4]SayfaKAY!AM156</f>
        <v/>
      </c>
      <c r="AU1102" s="176" t="str">
        <f>[4]SayfaKAY!AL156</f>
        <v/>
      </c>
      <c r="AV1102" s="176" t="str">
        <f>[4]SayfaKAY!AP156</f>
        <v/>
      </c>
      <c r="AW1102" s="177" t="str">
        <f>[4]SayfaKAY!AT156</f>
        <v/>
      </c>
      <c r="AX1102" s="194">
        <f t="shared" si="754"/>
        <v>2155405.9999997672</v>
      </c>
      <c r="AY1102" s="168"/>
      <c r="AZ1102" s="167"/>
      <c r="BA1102" s="113"/>
      <c r="BB1102" s="171"/>
      <c r="BC1102" s="114"/>
      <c r="BD1102" s="114"/>
      <c r="BE1102" s="114"/>
      <c r="BF1102" s="114"/>
      <c r="BG1102" s="114"/>
      <c r="BH1102" s="114" t="str">
        <f>IFERROR(FRACAS!AN159, "Hata Var")</f>
        <v/>
      </c>
      <c r="BI1102" s="114"/>
      <c r="BJ1102" s="114"/>
      <c r="BK1102" s="105" t="str">
        <f>[4]SayfaKAY!AW156</f>
        <v/>
      </c>
      <c r="BL1102" s="105" t="str">
        <f>[4]SayfaKAY!V156</f>
        <v>Bozankaya</v>
      </c>
      <c r="BM1102" s="114"/>
      <c r="BN1102" s="171" t="str">
        <f t="shared" si="755"/>
        <v>x yok</v>
      </c>
      <c r="BO1102" s="171" t="str">
        <f t="shared" si="756"/>
        <v>aynı gün giderilen arıza</v>
      </c>
      <c r="BP1102" s="171" t="str">
        <f t="shared" si="757"/>
        <v>Bir günden fazla süren arıza</v>
      </c>
      <c r="BQ1102" s="226">
        <f t="shared" si="758"/>
        <v>195855.74999999371</v>
      </c>
      <c r="BR1102" s="226">
        <f t="shared" si="759"/>
        <v>90.249999985098839</v>
      </c>
      <c r="BS1102" s="226">
        <f t="shared" si="760"/>
        <v>195945.99999997881</v>
      </c>
      <c r="BT1102" s="114"/>
      <c r="BU1102" s="242"/>
      <c r="BV1102" s="233">
        <f t="shared" si="761"/>
        <v>27</v>
      </c>
      <c r="BW1102" s="226" t="str">
        <f t="shared" si="762"/>
        <v>Evet, çakışma var</v>
      </c>
      <c r="BX1102" s="229"/>
      <c r="BY1102" s="247">
        <f t="shared" si="763"/>
        <v>136.01093749999563</v>
      </c>
      <c r="BZ1102" s="247">
        <f t="shared" si="764"/>
        <v>6.2673611100763083E-2</v>
      </c>
      <c r="CA1102" s="247">
        <f t="shared" si="765"/>
        <v>136.0736111110964</v>
      </c>
      <c r="CB1102" s="213"/>
      <c r="CC1102" s="211"/>
      <c r="CD1102" s="196"/>
      <c r="CE1102" s="213">
        <v>155</v>
      </c>
      <c r="CF1102" s="182">
        <f t="shared" si="766"/>
        <v>45392.301388888904</v>
      </c>
      <c r="CG1102" s="182">
        <f t="shared" si="767"/>
        <v>45528.375</v>
      </c>
      <c r="CH1102" s="196"/>
      <c r="CI1102" s="196"/>
      <c r="CJ1102" s="196"/>
      <c r="CK1102" s="196">
        <f t="shared" si="768"/>
        <v>6.2673611100763083E-2</v>
      </c>
      <c r="CL1102" s="196">
        <f t="shared" si="769"/>
        <v>136.01093749999563</v>
      </c>
      <c r="CM1102" s="196">
        <f t="shared" si="770"/>
        <v>136.0736111110964</v>
      </c>
      <c r="CN1102" s="114"/>
      <c r="CO1102" s="115">
        <f t="shared" si="771"/>
        <v>195945.99999997881</v>
      </c>
      <c r="CP1102" s="116">
        <f t="shared" si="772"/>
        <v>3.760416666045785</v>
      </c>
      <c r="CQ1102" s="117">
        <f t="shared" si="773"/>
        <v>0.30138888890360249</v>
      </c>
      <c r="CR1102" s="117">
        <f t="shared" si="774"/>
        <v>45528.312326388899</v>
      </c>
      <c r="CS1102" s="117">
        <f t="shared" si="775"/>
        <v>45528.375</v>
      </c>
      <c r="CT1102" s="118">
        <f t="shared" si="776"/>
        <v>65560335.749999993</v>
      </c>
      <c r="CU1102" s="118">
        <f t="shared" si="777"/>
        <v>90.249999985098839</v>
      </c>
      <c r="CV1102" s="118">
        <f t="shared" si="778"/>
        <v>65560425.999999978</v>
      </c>
      <c r="CW1102" s="119">
        <f t="shared" si="779"/>
        <v>0.99999862340735879</v>
      </c>
    </row>
    <row r="1103" spans="1:101" ht="118.5" customHeight="1" x14ac:dyDescent="0.3">
      <c r="A1103" s="104" t="str">
        <f>[4]SayfaKAY!C153</f>
        <v>KAY5+6</v>
      </c>
      <c r="B1103" s="104" t="str">
        <f>[4]SayfaKAY!D153</f>
        <v>3876(5)</v>
      </c>
      <c r="C1103" s="105" t="str">
        <f>[4]SayfaKAY!E153</f>
        <v>MB</v>
      </c>
      <c r="D1103" s="105">
        <f>[4]SayfaKAY!F153</f>
        <v>49710</v>
      </c>
      <c r="E1103" s="106" t="str">
        <f>[4]SayfaKAY!G153</f>
        <v>BOZ-KAY5+6-FF-152</v>
      </c>
      <c r="F1103" s="134">
        <f t="shared" si="740"/>
        <v>45391</v>
      </c>
      <c r="G1103" s="135">
        <f t="shared" si="741"/>
        <v>0.98819444439868676</v>
      </c>
      <c r="H1103" s="235">
        <f>[4]SayfaKAY!H153</f>
        <v>45391.988194444399</v>
      </c>
      <c r="I1103" s="104" t="str">
        <f>[4]SayfaKAY!I153</f>
        <v>Hat/Line</v>
      </c>
      <c r="J1103" s="103" t="str">
        <f>IF([4]SayfaKAY!J153="","",IF([4]SayfaKAY!J153="Müşteri","Notified by Customer","Notified by Bozankaya"))</f>
        <v>Notified by Customer</v>
      </c>
      <c r="K1103" s="103" t="e">
        <f>VLOOKUP([4]SayfaKAY!L153,#REF!,2,FALSE)</f>
        <v>#REF!</v>
      </c>
      <c r="L1103" s="165" t="str">
        <f>[4]SayfaKAY!X153</f>
        <v>ARDA MAKİNA ELEKTRİK TİC.VE</v>
      </c>
      <c r="M1103" s="107" t="str">
        <f t="shared" si="742"/>
        <v>KAY5+6-BOZ-KAY5+6-FF-152</v>
      </c>
      <c r="N1103" s="105" t="str">
        <f>[4]SayfaKAY!M153</f>
        <v>3876 CB ALPARSLAN 2. PERONDA İVME KESMİŞ. ARAÇ HAREKET ETMEMİŞ RESETLENİNCE İVME KOLU ARIZASI DÜŞMÜŞTÜR. ARAÇ ANCAK TERS KABİNDEN HAREKET ETMİŞTİR. HATTA BULUNAN ARAÇLARDA TEHİR OLUŞMUŞ. 1 ADET KISMİ SEFER İPTALİ YAŞANMIŞTIR.</v>
      </c>
      <c r="O1103" s="166" t="str">
        <f>[4]SayfaKAY!P153</f>
        <v>A-Sürüşü engeller</v>
      </c>
      <c r="P1103" s="166" t="str">
        <f>[4]SayfaKAY!Q153</f>
        <v>A(Hareket etmeyi engelleyen arıza)</v>
      </c>
      <c r="Q1103" s="166" t="str">
        <f>[4]SayfaKAY!R153</f>
        <v>N.A(Yaralanma yok)</v>
      </c>
      <c r="R1103" s="132" t="str" cm="1">
        <f t="array" ref="R1103">IF([4]SayfaKAY!U153="","",_xlfn.IFS([4]SayfaKAY!U153="Bozankaya","Bozankaya",[4]SayfaKAY!U153="Müşteri","Customer",[4]SayfaKAY!U153="Tedarikçi","Equipment Supplier"))</f>
        <v>Equipment Supplier</v>
      </c>
      <c r="S1103" s="204" t="str">
        <f>[4]SayfaKAY!N153</f>
        <v>RAK07 RÖLESİ DEĞİŞTİRİLDİ.</v>
      </c>
      <c r="T1103" s="133" t="str">
        <f>[4]SayfaKAY!AD153</f>
        <v>*Ekipman değiştirilecek</v>
      </c>
      <c r="U1103" s="132" t="str">
        <f>[4]SayfaKAY!W153</f>
        <v>Evet</v>
      </c>
      <c r="V1103" s="108">
        <f>[4]SayfaKAY!AZ153</f>
        <v>2</v>
      </c>
      <c r="W1103" s="136">
        <f t="shared" si="743"/>
        <v>45526</v>
      </c>
      <c r="X1103" s="137" t="str">
        <f t="shared" si="744"/>
        <v>07:22</v>
      </c>
      <c r="Y1103" s="235">
        <f>[4]SayfaKAY!AE153</f>
        <v>45526.307199074101</v>
      </c>
      <c r="Z1103" s="109">
        <f t="shared" si="745"/>
        <v>45526</v>
      </c>
      <c r="AA1103" s="110" t="str">
        <f t="shared" si="746"/>
        <v>13:00</v>
      </c>
      <c r="AB1103" s="182">
        <f>[4]SayfaKAY!BA153</f>
        <v>45526.541666666701</v>
      </c>
      <c r="AC1103" s="257">
        <f t="shared" si="747"/>
        <v>193757.00000011479</v>
      </c>
      <c r="AD1103" s="111">
        <f t="shared" si="748"/>
        <v>45526</v>
      </c>
      <c r="AE1103" s="111" t="str">
        <f t="shared" si="749"/>
        <v>13:00</v>
      </c>
      <c r="AF1103" s="235">
        <f>[4]SayfaKAY!BA153</f>
        <v>45526.541666666701</v>
      </c>
      <c r="AG1103" s="179" t="str">
        <f>[4]SayfaKAY!S153</f>
        <v>(II) Aynı Araçta Tekrarlayan Arıza</v>
      </c>
      <c r="AH1103" s="178" t="str">
        <f t="shared" si="750"/>
        <v>Bu Arıza Aracın Servise Verilmesine Engel</v>
      </c>
      <c r="AI1103" s="163" t="str">
        <f>[4]SayfaKAY!AV153</f>
        <v/>
      </c>
      <c r="AJ1103" s="164" t="str">
        <f t="shared" si="751"/>
        <v/>
      </c>
      <c r="AK1103" s="164" t="str">
        <f t="shared" si="752"/>
        <v/>
      </c>
      <c r="AL1103" s="112" t="str">
        <f>[4]SayfaKAY!AX153</f>
        <v/>
      </c>
      <c r="AM1103" s="257" cm="1">
        <f t="array" ref="AM1103">IFERROR(IF(AND(P1103&lt;&gt;"D(Arıza Değil)",AH1103="Bu Arıza Aracın Servise Verilmesine Engel Değil"),
IF(Z1103-F1103&gt;0,(AB1103-Y1103)*24*60,
IF(OR(AND(G1103&gt;$AS$1,G1103&lt;$AT$1),AND(G1103&gt;$AU$1,G1103&lt;$AV$1)),
(AF1103-H1103)*24*60,     BH:BH0)),        AN1103),0)</f>
        <v>193757.00000011479</v>
      </c>
      <c r="AN1103" s="257">
        <f t="shared" si="753"/>
        <v>193757.00000011479</v>
      </c>
      <c r="AO1103" s="174" t="str">
        <f>[4]SayfaKAY!AG153</f>
        <v>arda makina</v>
      </c>
      <c r="AP1103" s="174" t="str">
        <f>[4]SayfaKAY!AI153</f>
        <v>E110-7329</v>
      </c>
      <c r="AQ1103" s="174" t="str">
        <f>[4]SayfaKAY!AQ153</f>
        <v/>
      </c>
      <c r="AR1103" s="174" t="str">
        <f>[4]SayfaKAY!AH153</f>
        <v>10A-8CO RÖLE</v>
      </c>
      <c r="AS1103" s="174">
        <f>[4]SayfaKAY!AJ153</f>
        <v>1</v>
      </c>
      <c r="AT1103" s="175" t="str">
        <f>[4]SayfaKAY!AM153</f>
        <v/>
      </c>
      <c r="AU1103" s="176" t="str">
        <f>[4]SayfaKAY!AL153</f>
        <v/>
      </c>
      <c r="AV1103" s="176" t="str">
        <f>[4]SayfaKAY!AP153</f>
        <v/>
      </c>
      <c r="AW1103" s="177" t="str">
        <f>[4]SayfaKAY!AT153</f>
        <v/>
      </c>
      <c r="AX1103" s="194">
        <f t="shared" si="754"/>
        <v>4262654.0000025257</v>
      </c>
      <c r="AY1103" s="168"/>
      <c r="AZ1103" s="167"/>
      <c r="BA1103" s="170"/>
      <c r="BB1103" s="171" t="str">
        <f>IF($AQ$1="X", IF(AND(G1103&gt;=$AS$1,G1103&lt;=$AT$1),IF(P1103&lt;&gt;"D(Arıza Değil)",AC1103,0), IF(AND(G1103&gt;=$AU$1,G1103&lt;=$AV$1),IF(P1103&lt;&gt;"D(Arıza Değil)",AC1103,0), "")), "")</f>
        <v/>
      </c>
      <c r="BC1103" s="114"/>
      <c r="BD1103" s="114"/>
      <c r="BE1103" s="114"/>
      <c r="BF1103" s="114"/>
      <c r="BG1103" s="114"/>
      <c r="BH1103" s="114" t="str">
        <f>IFERROR(FRACAS!AN156, "Hata Var")</f>
        <v/>
      </c>
      <c r="BI1103" s="114"/>
      <c r="BJ1103" s="114"/>
      <c r="BK1103" s="105" t="str">
        <f>[4]SayfaKAY!AW153</f>
        <v/>
      </c>
      <c r="BL1103" s="105" t="str">
        <f>[4]SayfaKAY!V153</f>
        <v>Bozankaya</v>
      </c>
      <c r="BM1103" s="114"/>
      <c r="BN1103" s="171" t="str">
        <f t="shared" si="755"/>
        <v>x yok</v>
      </c>
      <c r="BO1103" s="171" t="b">
        <f t="shared" si="756"/>
        <v>0</v>
      </c>
      <c r="BP1103" s="171" t="str">
        <f t="shared" si="757"/>
        <v>Bir günden fazla süren arıza</v>
      </c>
      <c r="BQ1103" s="226">
        <f t="shared" si="758"/>
        <v>193419.36666677124</v>
      </c>
      <c r="BR1103" s="226">
        <f t="shared" si="759"/>
        <v>337.63333334354684</v>
      </c>
      <c r="BS1103" s="226">
        <f t="shared" si="760"/>
        <v>193757.00000011479</v>
      </c>
      <c r="BT1103" s="114"/>
      <c r="BU1103" s="242"/>
      <c r="BV1103" s="233">
        <f t="shared" si="761"/>
        <v>14</v>
      </c>
      <c r="BW1103" s="226" t="str">
        <f t="shared" si="762"/>
        <v>Evet, çakışma var</v>
      </c>
      <c r="BX1103" s="229"/>
      <c r="BY1103" s="247">
        <f t="shared" si="763"/>
        <v>134.31900462970225</v>
      </c>
      <c r="BZ1103" s="247">
        <f t="shared" si="764"/>
        <v>0.2344675925996853</v>
      </c>
      <c r="CA1103" s="247">
        <f t="shared" si="765"/>
        <v>134.55347222230193</v>
      </c>
      <c r="CB1103" s="213"/>
      <c r="CC1103" s="211"/>
      <c r="CD1103" s="196"/>
      <c r="CE1103" s="213">
        <v>152</v>
      </c>
      <c r="CF1103" s="182">
        <f t="shared" si="766"/>
        <v>45391.988194444399</v>
      </c>
      <c r="CG1103" s="182">
        <f t="shared" si="767"/>
        <v>45526.541666666701</v>
      </c>
      <c r="CH1103" s="196"/>
      <c r="CI1103" s="196"/>
      <c r="CJ1103" s="196"/>
      <c r="CK1103" s="196">
        <f t="shared" si="768"/>
        <v>0.2344675925996853</v>
      </c>
      <c r="CL1103" s="196">
        <f t="shared" si="769"/>
        <v>134.31900462970225</v>
      </c>
      <c r="CM1103" s="196">
        <f t="shared" si="770"/>
        <v>134.55347222230193</v>
      </c>
      <c r="CN1103" s="114"/>
      <c r="CO1103" s="115">
        <f t="shared" si="771"/>
        <v>193757.00000011479</v>
      </c>
      <c r="CP1103" s="116">
        <f t="shared" si="772"/>
        <v>14.068055555981118</v>
      </c>
      <c r="CQ1103" s="117">
        <f t="shared" si="773"/>
        <v>0.98819444439868676</v>
      </c>
      <c r="CR1103" s="117">
        <f t="shared" si="774"/>
        <v>45526.307199074101</v>
      </c>
      <c r="CS1103" s="117">
        <f t="shared" si="775"/>
        <v>45526.541666666701</v>
      </c>
      <c r="CT1103" s="118">
        <f t="shared" si="776"/>
        <v>65556459.366666771</v>
      </c>
      <c r="CU1103" s="118">
        <f t="shared" si="777"/>
        <v>337.63333334354684</v>
      </c>
      <c r="CV1103" s="118">
        <f t="shared" si="778"/>
        <v>65556797.000000112</v>
      </c>
      <c r="CW1103" s="119">
        <f t="shared" si="779"/>
        <v>0.99999484975854847</v>
      </c>
    </row>
    <row r="1104" spans="1:101" ht="118.5" customHeight="1" x14ac:dyDescent="0.3">
      <c r="A1104" s="160" t="str">
        <f>[4]SayfaKAY!C152</f>
        <v>KAY5+6</v>
      </c>
      <c r="B1104" s="104" t="str">
        <f>[4]SayfaKAY!D152</f>
        <v>3877(6)</v>
      </c>
      <c r="C1104" s="105" t="str">
        <f>[4]SayfaKAY!E152</f>
        <v>MB</v>
      </c>
      <c r="D1104" s="105">
        <f>[4]SayfaKAY!F152</f>
        <v>49000</v>
      </c>
      <c r="E1104" s="106" t="str">
        <f>[4]SayfaKAY!G152</f>
        <v>BOZ-KAY5+6-FF-151</v>
      </c>
      <c r="F1104" s="193">
        <f t="shared" si="740"/>
        <v>45390</v>
      </c>
      <c r="G1104" s="135">
        <f t="shared" si="741"/>
        <v>0.77291666669771075</v>
      </c>
      <c r="H1104" s="235">
        <f>[4]SayfaKAY!H152</f>
        <v>45390.772916666698</v>
      </c>
      <c r="I1104" s="104" t="str">
        <f>[4]SayfaKAY!I152</f>
        <v>Hat/Line</v>
      </c>
      <c r="J1104" s="103" t="str">
        <f>IF([4]SayfaKAY!J152="","",IF([4]SayfaKAY!J152="Müşteri","Notified by Customer","Notified by Bozankaya"))</f>
        <v>Notified by Customer</v>
      </c>
      <c r="K1104" s="103" t="e">
        <f>VLOOKUP([4]SayfaKAY!L152,#REF!,2,FALSE)</f>
        <v>#REF!</v>
      </c>
      <c r="L1104" s="165" t="str">
        <f>[4]SayfaKAY!X152</f>
        <v>MEDCOM SP. Z O.O.</v>
      </c>
      <c r="M1104" s="107" t="str">
        <f t="shared" si="742"/>
        <v>KAY5+6-BOZ-KAY5+6-FF-151</v>
      </c>
      <c r="N1104" s="105" t="str">
        <f>[4]SayfaKAY!M152</f>
        <v>CB KABİNDEN İVME KOLU ARIZASI  VERİYOR. ARAÇ İVME KESTİKTEN SONRA HAREKET ETMİYOR</v>
      </c>
      <c r="O1104" s="166" t="str">
        <f>[4]SayfaKAY!P152</f>
        <v>A-Sürüşü engeller</v>
      </c>
      <c r="P1104" s="166" t="str">
        <f>[4]SayfaKAY!Q152</f>
        <v>B(Servisten çekmeye etki eden arıza)</v>
      </c>
      <c r="Q1104" s="166" t="str">
        <f>[4]SayfaKAY!R152</f>
        <v>N.A(Yaralanma yok)</v>
      </c>
      <c r="R1104" s="132" t="str" cm="1">
        <f t="array" ref="R1104">IF([4]SayfaKAY!U152="","",_xlfn.IFS([4]SayfaKAY!U152="Bozankaya","Bozankaya",[4]SayfaKAY!U152="Müşteri","Customer",[4]SayfaKAY!U152="Tedarikçi","Equipment Supplier"))</f>
        <v>Bozankaya</v>
      </c>
      <c r="S1104" s="204" t="str">
        <f>[4]SayfaKAY!N152</f>
        <v>YAPILAN KONTROLLERDE GC1132.02 KABLOSUNUN AIT MODÜLÜ 01 TERMİNALİNE TAKILMIŞ DÜZELTİLDİ. AIT MODÜL DEĞİŞİMİ YAPILDI TEST YAPILDI SORUN GÖRÜLMEDİ</v>
      </c>
      <c r="T1104" s="133" t="str">
        <f>[4]SayfaKAY!AD152</f>
        <v>*Ekipman değiştirilecek</v>
      </c>
      <c r="U1104" s="132" t="str">
        <f>[4]SayfaKAY!W152</f>
        <v>Evet</v>
      </c>
      <c r="V1104" s="108">
        <f>[4]SayfaKAY!AZ152</f>
        <v>1</v>
      </c>
      <c r="W1104" s="136">
        <f t="shared" si="743"/>
        <v>45391</v>
      </c>
      <c r="X1104" s="137" t="str">
        <f t="shared" si="744"/>
        <v>05:00</v>
      </c>
      <c r="Y1104" s="235">
        <f>[4]SayfaKAY!AE152</f>
        <v>45391.208333333299</v>
      </c>
      <c r="Z1104" s="192">
        <f t="shared" si="745"/>
        <v>45391</v>
      </c>
      <c r="AA1104" s="110" t="str">
        <f t="shared" si="746"/>
        <v>09:00</v>
      </c>
      <c r="AB1104" s="182">
        <f>[4]SayfaKAY!BA152</f>
        <v>45391.375</v>
      </c>
      <c r="AC1104" s="257">
        <f t="shared" si="747"/>
        <v>866.99999995529652</v>
      </c>
      <c r="AD1104" s="111">
        <f t="shared" si="748"/>
        <v>45391</v>
      </c>
      <c r="AE1104" s="111" t="str">
        <f t="shared" si="749"/>
        <v>09:00</v>
      </c>
      <c r="AF1104" s="235">
        <f>[4]SayfaKAY!BA152</f>
        <v>45391.375</v>
      </c>
      <c r="AG1104" s="179" t="str">
        <f>[4]SayfaKAY!S152</f>
        <v>(I) İlk Defa Karşılaşılan Arıza</v>
      </c>
      <c r="AH1104" s="178" t="str">
        <f t="shared" si="750"/>
        <v>Bu Arıza Aracın Servise Verilmesine Engel</v>
      </c>
      <c r="AI1104" s="163" t="str">
        <f>[4]SayfaKAY!AV152</f>
        <v/>
      </c>
      <c r="AJ1104" s="164" t="str">
        <f t="shared" si="751"/>
        <v/>
      </c>
      <c r="AK1104" s="164" t="str">
        <f t="shared" si="752"/>
        <v/>
      </c>
      <c r="AL1104" s="112" t="str">
        <f>[4]SayfaKAY!AX152</f>
        <v/>
      </c>
      <c r="AM1104" s="257" cm="1">
        <f t="array" ref="AM1104">IFERROR(IF(AND(P1104&lt;&gt;"D(Arıza Değil)",AH1104="Bu Arıza Aracın Servise Verilmesine Engel Değil"),
IF(Z1104-F1104&gt;0,(AB1104-Y1104)*24*60,
IF(OR(AND(G1104&gt;$AS$1,G1104&lt;$AT$1),AND(G1104&gt;$AU$1,G1104&lt;$AV$1)),
(AF1104-H1104)*24*60,     BH:BH0)),        AN1104),0)</f>
        <v>866.99999995529652</v>
      </c>
      <c r="AN1104" s="257">
        <f t="shared" si="753"/>
        <v>866.99999995529652</v>
      </c>
      <c r="AO1104" s="174" t="str">
        <f>[4]SayfaKAY!AG152</f>
        <v>MEDCOM</v>
      </c>
      <c r="AP1104" s="174" t="str">
        <f>[4]SayfaKAY!AI152</f>
        <v>E110-7384</v>
      </c>
      <c r="AQ1104" s="174" t="str">
        <f>[4]SayfaKAY!AQ152</f>
        <v/>
      </c>
      <c r="AR1104" s="174" t="str">
        <f>[4]SayfaKAY!AH152</f>
        <v>TCMS ELEMANI</v>
      </c>
      <c r="AS1104" s="174">
        <f>[4]SayfaKAY!AJ152</f>
        <v>1</v>
      </c>
      <c r="AT1104" s="175" t="str">
        <f>[4]SayfaKAY!AM152</f>
        <v/>
      </c>
      <c r="AU1104" s="176" t="str">
        <f>[4]SayfaKAY!AL152</f>
        <v/>
      </c>
      <c r="AV1104" s="176" t="str">
        <f>[4]SayfaKAY!AP152</f>
        <v/>
      </c>
      <c r="AW1104" s="177" t="str">
        <f>[4]SayfaKAY!AT152</f>
        <v/>
      </c>
      <c r="AX1104" s="194">
        <f t="shared" si="754"/>
        <v>9536.9999995082617</v>
      </c>
      <c r="AY1104" s="168"/>
      <c r="AZ1104" s="167"/>
      <c r="BA1104" s="113"/>
      <c r="BB1104" s="171"/>
      <c r="BC1104" s="114"/>
      <c r="BD1104" s="114"/>
      <c r="BE1104" s="114"/>
      <c r="BF1104" s="114"/>
      <c r="BG1104" s="114"/>
      <c r="BH1104" s="114" t="str">
        <f>IFERROR(FRACAS!AN155, "Hata Var")</f>
        <v/>
      </c>
      <c r="BI1104" s="114"/>
      <c r="BJ1104" s="114"/>
      <c r="BK1104" s="105" t="str">
        <f>[4]SayfaKAY!AW152</f>
        <v/>
      </c>
      <c r="BL1104" s="105" t="str">
        <f>[4]SayfaKAY!V152</f>
        <v>Üretim</v>
      </c>
      <c r="BM1104" s="114"/>
      <c r="BN1104" s="171" t="str">
        <f t="shared" si="755"/>
        <v>x yok</v>
      </c>
      <c r="BO1104" s="171" t="str">
        <f t="shared" si="756"/>
        <v>aynı gün giderilen arıza</v>
      </c>
      <c r="BP1104" s="171" t="str">
        <f t="shared" si="757"/>
        <v>Bir günden fazla süren arıza</v>
      </c>
      <c r="BQ1104" s="226">
        <f t="shared" si="758"/>
        <v>626.99999990640208</v>
      </c>
      <c r="BR1104" s="226">
        <f t="shared" si="759"/>
        <v>240.00000004889444</v>
      </c>
      <c r="BS1104" s="226">
        <f t="shared" si="760"/>
        <v>866.99999995529652</v>
      </c>
      <c r="BT1104" s="114"/>
      <c r="BU1104" s="242"/>
      <c r="BV1104" s="233">
        <f t="shared" si="761"/>
        <v>10</v>
      </c>
      <c r="BW1104" s="226" t="str">
        <f t="shared" si="762"/>
        <v>Evet, çakışma var</v>
      </c>
      <c r="BX1104" s="229"/>
      <c r="BY1104" s="247">
        <f t="shared" si="763"/>
        <v>0.43541666660166811</v>
      </c>
      <c r="BZ1104" s="247">
        <f t="shared" si="764"/>
        <v>0.16666666670062114</v>
      </c>
      <c r="CA1104" s="247">
        <f t="shared" si="765"/>
        <v>0.60208333330228925</v>
      </c>
      <c r="CB1104" s="213"/>
      <c r="CC1104" s="211"/>
      <c r="CD1104" s="196"/>
      <c r="CE1104" s="213">
        <v>151</v>
      </c>
      <c r="CF1104" s="182">
        <f t="shared" si="766"/>
        <v>45390.772916666698</v>
      </c>
      <c r="CG1104" s="182">
        <f t="shared" si="767"/>
        <v>45391.375</v>
      </c>
      <c r="CH1104" s="196"/>
      <c r="CI1104" s="196"/>
      <c r="CJ1104" s="196"/>
      <c r="CK1104" s="196">
        <f t="shared" si="768"/>
        <v>0.16666666670062114</v>
      </c>
      <c r="CL1104" s="196">
        <f t="shared" si="769"/>
        <v>0.43541666660166811</v>
      </c>
      <c r="CM1104" s="196">
        <f t="shared" si="770"/>
        <v>0.60208333330228925</v>
      </c>
      <c r="CN1104" s="114"/>
      <c r="CO1104" s="115">
        <f t="shared" si="771"/>
        <v>866.99999995529652</v>
      </c>
      <c r="CP1104" s="116">
        <f t="shared" si="772"/>
        <v>10.000000002037268</v>
      </c>
      <c r="CQ1104" s="117">
        <f t="shared" si="773"/>
        <v>0.77291666669771075</v>
      </c>
      <c r="CR1104" s="117">
        <f t="shared" si="774"/>
        <v>45391.208333333299</v>
      </c>
      <c r="CS1104" s="117">
        <f t="shared" si="775"/>
        <v>45391.375</v>
      </c>
      <c r="CT1104" s="118">
        <f t="shared" si="776"/>
        <v>65362226.999999903</v>
      </c>
      <c r="CU1104" s="118">
        <f t="shared" si="777"/>
        <v>240.00000004889444</v>
      </c>
      <c r="CV1104" s="118">
        <f t="shared" si="778"/>
        <v>65362466.999999955</v>
      </c>
      <c r="CW1104" s="119">
        <f t="shared" si="779"/>
        <v>0.99999632816796757</v>
      </c>
    </row>
    <row r="1105" spans="1:101" ht="118.5" customHeight="1" x14ac:dyDescent="0.3">
      <c r="A1105" s="104" t="str">
        <f>[4]SayfaKAY!C151</f>
        <v>KAY5+6</v>
      </c>
      <c r="B1105" s="104" t="str">
        <f>[4]SayfaKAY!D151</f>
        <v>3877(6)</v>
      </c>
      <c r="C1105" s="105" t="str">
        <f>[4]SayfaKAY!E151</f>
        <v>MA</v>
      </c>
      <c r="D1105" s="105">
        <f>[4]SayfaKAY!F151</f>
        <v>31100</v>
      </c>
      <c r="E1105" s="106" t="str">
        <f>[4]SayfaKAY!G151</f>
        <v>BOZ-KAY5+6-FF-150</v>
      </c>
      <c r="F1105" s="134">
        <f t="shared" si="740"/>
        <v>45389</v>
      </c>
      <c r="G1105" s="135">
        <f t="shared" si="741"/>
        <v>0.51597222220152617</v>
      </c>
      <c r="H1105" s="235">
        <f>[4]SayfaKAY!H151</f>
        <v>45389.515972222202</v>
      </c>
      <c r="I1105" s="104" t="str">
        <f>[4]SayfaKAY!I151</f>
        <v>Hat/Line</v>
      </c>
      <c r="J1105" s="103" t="str">
        <f>IF([4]SayfaKAY!J151="","",IF([4]SayfaKAY!J151="Müşteri","Notified by Customer","Notified by Bozankaya"))</f>
        <v>Notified by Customer</v>
      </c>
      <c r="K1105" s="103" t="e">
        <f>VLOOKUP([4]SayfaKAY!L151,#REF!,2,FALSE)</f>
        <v>#REF!</v>
      </c>
      <c r="L1105" s="165" t="str">
        <f>[4]SayfaKAY!X151</f>
        <v>DENİZLER OTOMOTİV SAN. VE TİC.LTD.Ş</v>
      </c>
      <c r="M1105" s="107" t="str">
        <f t="shared" si="742"/>
        <v>KAY5+6-BOZ-KAY5+6-FF-150</v>
      </c>
      <c r="N1105" s="105" t="str">
        <f>[4]SayfaKAY!M151</f>
        <v>SİLECEK ARIZALI</v>
      </c>
      <c r="O1105" s="166" t="str">
        <f>[4]SayfaKAY!P151</f>
        <v>A-Sürüşü engeller</v>
      </c>
      <c r="P1105" s="166" t="str">
        <f>[4]SayfaKAY!Q151</f>
        <v>B(Servisten çekmeye etki eden arıza)</v>
      </c>
      <c r="Q1105" s="166" t="str">
        <f>[4]SayfaKAY!R151</f>
        <v>N.A(Yaralanma yok)</v>
      </c>
      <c r="R1105" s="132" t="str" cm="1">
        <f t="array" ref="R1105">IF([4]SayfaKAY!U151="","",_xlfn.IFS([4]SayfaKAY!U151="Bozankaya","Bozankaya",[4]SayfaKAY!U151="Müşteri","Customer",[4]SayfaKAY!U151="Tedarikçi","Equipment Supplier"))</f>
        <v>Equipment Supplier</v>
      </c>
      <c r="S1105" s="204" t="str">
        <f>[4]SayfaKAY!N151</f>
        <v>CA SİLECEK SOMUNU GEVŞEMİŞ SIKILDI</v>
      </c>
      <c r="T1105" s="133" t="str">
        <f>[4]SayfaKAY!AD151</f>
        <v>*Ekipman tamir edilecek</v>
      </c>
      <c r="U1105" s="132" t="str">
        <f>[4]SayfaKAY!W151</f>
        <v>Evet</v>
      </c>
      <c r="V1105" s="108">
        <f>[4]SayfaKAY!AZ151</f>
        <v>1</v>
      </c>
      <c r="W1105" s="136">
        <f t="shared" si="743"/>
        <v>45389</v>
      </c>
      <c r="X1105" s="137" t="str">
        <f t="shared" si="744"/>
        <v>13:00</v>
      </c>
      <c r="Y1105" s="235">
        <f>[4]SayfaKAY!AE151</f>
        <v>45389.541666666701</v>
      </c>
      <c r="Z1105" s="109">
        <f t="shared" si="745"/>
        <v>45389</v>
      </c>
      <c r="AA1105" s="110" t="str">
        <f t="shared" si="746"/>
        <v>15:00</v>
      </c>
      <c r="AB1105" s="182">
        <f>[4]SayfaKAY!BA151</f>
        <v>45389.625</v>
      </c>
      <c r="AC1105" s="257">
        <f t="shared" si="747"/>
        <v>157.00000002980232</v>
      </c>
      <c r="AD1105" s="111">
        <f t="shared" si="748"/>
        <v>45389</v>
      </c>
      <c r="AE1105" s="111" t="str">
        <f t="shared" si="749"/>
        <v>15:00</v>
      </c>
      <c r="AF1105" s="235">
        <f>[4]SayfaKAY!BA151</f>
        <v>45389.625</v>
      </c>
      <c r="AG1105" s="179" t="str">
        <f>[4]SayfaKAY!S151</f>
        <v>(II) Aynı Araçta Tekrarlayan Arıza</v>
      </c>
      <c r="AH1105" s="178" t="str">
        <f t="shared" si="750"/>
        <v>Bu Arıza Aracın Servise Verilmesine Engel</v>
      </c>
      <c r="AI1105" s="163" t="str">
        <f>[4]SayfaKAY!AV151</f>
        <v/>
      </c>
      <c r="AJ1105" s="164" t="str">
        <f t="shared" si="751"/>
        <v/>
      </c>
      <c r="AK1105" s="164" t="str">
        <f t="shared" si="752"/>
        <v/>
      </c>
      <c r="AL1105" s="112" t="str">
        <f>[4]SayfaKAY!AX151</f>
        <v/>
      </c>
      <c r="AM1105" s="257" cm="1">
        <f t="array" ref="AM1105">IFERROR(IF(AND(P1105&lt;&gt;"D(Arıza Değil)",AH1105="Bu Arıza Aracın Servise Verilmesine Engel Değil"),
IF(Z1105-F1105&gt;0,(AB1105-Y1105)*24*60,
IF(OR(AND(G1105&gt;$AS$1,G1105&lt;$AT$1),AND(G1105&gt;$AU$1,G1105&lt;$AV$1)),
(AF1105-H1105)*24*60,     BH:BH0)),        AN1105),0)</f>
        <v>157.00000002980232</v>
      </c>
      <c r="AN1105" s="257">
        <f t="shared" si="753"/>
        <v>157.00000002980232</v>
      </c>
      <c r="AO1105" s="174" t="str">
        <f>[4]SayfaKAY!AG151</f>
        <v>DENİZLER</v>
      </c>
      <c r="AP1105" s="174" t="str">
        <f>[4]SayfaKAY!AI151</f>
        <v>M100-7066</v>
      </c>
      <c r="AQ1105" s="174" t="str">
        <f>[4]SayfaKAY!AQ151</f>
        <v/>
      </c>
      <c r="AR1105" s="174" t="str">
        <f>[4]SayfaKAY!AH151</f>
        <v>SİLECEK MEKANİZMASI Denizler / M.11.2506</v>
      </c>
      <c r="AS1105" s="174">
        <f>[4]SayfaKAY!AJ151</f>
        <v>1</v>
      </c>
      <c r="AT1105" s="175" t="str">
        <f>[4]SayfaKAY!AM151</f>
        <v/>
      </c>
      <c r="AU1105" s="176" t="str">
        <f>[4]SayfaKAY!AL151</f>
        <v/>
      </c>
      <c r="AV1105" s="176" t="str">
        <f>[4]SayfaKAY!AP151</f>
        <v/>
      </c>
      <c r="AW1105" s="177" t="str">
        <f>[4]SayfaKAY!AT151</f>
        <v/>
      </c>
      <c r="AX1105" s="194">
        <f t="shared" si="754"/>
        <v>1727.0000003278255</v>
      </c>
      <c r="AY1105" s="168"/>
      <c r="AZ1105" s="167"/>
      <c r="BA1105" s="170"/>
      <c r="BB1105" s="171" t="str">
        <f>IF($AQ$1="X", IF(AND(G1105&gt;=$AS$1,G1105&lt;=$AT$1),IF(P1105&lt;&gt;"D(Arıza Değil)",AC1105,0), IF(AND(G1105&gt;=$AU$1,G1105&lt;=$AV$1),IF(P1105&lt;&gt;"D(Arıza Değil)",AC1105,0), "")), "")</f>
        <v/>
      </c>
      <c r="BC1105" s="114"/>
      <c r="BD1105" s="114"/>
      <c r="BE1105" s="114"/>
      <c r="BF1105" s="114"/>
      <c r="BG1105" s="114"/>
      <c r="BH1105" s="114" t="str">
        <f>IFERROR(FRACAS!AN154, "Hata Var")</f>
        <v/>
      </c>
      <c r="BI1105" s="114"/>
      <c r="BJ1105" s="114"/>
      <c r="BK1105" s="105" t="str">
        <f>[4]SayfaKAY!AW151</f>
        <v/>
      </c>
      <c r="BL1105" s="105" t="str">
        <f>[4]SayfaKAY!V151</f>
        <v>Bozankaya</v>
      </c>
      <c r="BM1105" s="114"/>
      <c r="BN1105" s="171" t="str">
        <f t="shared" si="755"/>
        <v>x yok</v>
      </c>
      <c r="BO1105" s="171" t="b">
        <f t="shared" si="756"/>
        <v>0</v>
      </c>
      <c r="BP1105" s="171" t="b">
        <f t="shared" si="757"/>
        <v>0</v>
      </c>
      <c r="BQ1105" s="226">
        <f t="shared" si="758"/>
        <v>37.000000078696758</v>
      </c>
      <c r="BR1105" s="226">
        <f t="shared" si="759"/>
        <v>119.99999995110556</v>
      </c>
      <c r="BS1105" s="226">
        <f t="shared" si="760"/>
        <v>157.00000002980232</v>
      </c>
      <c r="BT1105" s="114"/>
      <c r="BU1105" s="242"/>
      <c r="BV1105" s="233">
        <f t="shared" si="761"/>
        <v>10</v>
      </c>
      <c r="BW1105" s="226" t="str">
        <f t="shared" si="762"/>
        <v>Evet, çakışma var</v>
      </c>
      <c r="BX1105" s="229"/>
      <c r="BY1105" s="247">
        <f t="shared" si="763"/>
        <v>2.5694444499094971E-2</v>
      </c>
      <c r="BZ1105" s="247">
        <f t="shared" si="764"/>
        <v>8.3333333299378864E-2</v>
      </c>
      <c r="CA1105" s="247">
        <f t="shared" si="765"/>
        <v>0.10902777779847383</v>
      </c>
      <c r="CB1105" s="213"/>
      <c r="CC1105" s="211"/>
      <c r="CD1105" s="196"/>
      <c r="CE1105" s="213">
        <v>150</v>
      </c>
      <c r="CF1105" s="182">
        <f t="shared" si="766"/>
        <v>45389.515972222202</v>
      </c>
      <c r="CG1105" s="182">
        <f t="shared" si="767"/>
        <v>45389.625</v>
      </c>
      <c r="CH1105" s="196"/>
      <c r="CI1105" s="196"/>
      <c r="CJ1105" s="196"/>
      <c r="CK1105" s="196">
        <f t="shared" si="768"/>
        <v>8.3333333299378864E-2</v>
      </c>
      <c r="CL1105" s="196">
        <f t="shared" si="769"/>
        <v>2.5694444499094971E-2</v>
      </c>
      <c r="CM1105" s="196">
        <f t="shared" si="770"/>
        <v>0.10902777779847383</v>
      </c>
      <c r="CN1105" s="114"/>
      <c r="CO1105" s="115">
        <f t="shared" si="771"/>
        <v>157.00000002980232</v>
      </c>
      <c r="CP1105" s="116">
        <f t="shared" si="772"/>
        <v>4.9999999979627319</v>
      </c>
      <c r="CQ1105" s="117">
        <f t="shared" si="773"/>
        <v>0.51597222220152617</v>
      </c>
      <c r="CR1105" s="117">
        <f t="shared" si="774"/>
        <v>45389.541666666701</v>
      </c>
      <c r="CS1105" s="117">
        <f t="shared" si="775"/>
        <v>45389.625</v>
      </c>
      <c r="CT1105" s="118">
        <f t="shared" si="776"/>
        <v>65360197.000000082</v>
      </c>
      <c r="CU1105" s="118">
        <f t="shared" si="777"/>
        <v>119.99999995110556</v>
      </c>
      <c r="CV1105" s="118">
        <f t="shared" si="778"/>
        <v>65360317.00000003</v>
      </c>
      <c r="CW1105" s="119">
        <f t="shared" si="779"/>
        <v>0.99999816402359332</v>
      </c>
    </row>
    <row r="1106" spans="1:101" ht="118.5" customHeight="1" x14ac:dyDescent="0.3">
      <c r="A1106" s="160" t="str">
        <f>[4]SayfaKAY!C512</f>
        <v>KAY5+6</v>
      </c>
      <c r="B1106" s="104" t="str">
        <f>[4]SayfaKAY!D512</f>
        <v>3880(9)</v>
      </c>
      <c r="C1106" s="105" t="str">
        <f>[4]SayfaKAY!E512</f>
        <v>MB</v>
      </c>
      <c r="D1106" s="105">
        <f>[4]SayfaKAY!F512</f>
        <v>5678</v>
      </c>
      <c r="E1106" s="106" t="str">
        <f>[4]SayfaKAY!G512</f>
        <v>BOZ-KAY5+6-FF-511</v>
      </c>
      <c r="F1106" s="193">
        <f t="shared" si="740"/>
        <v>45388</v>
      </c>
      <c r="G1106" s="135">
        <f t="shared" si="741"/>
        <v>0.34999999999854481</v>
      </c>
      <c r="H1106" s="235">
        <f>[4]SayfaKAY!H512</f>
        <v>45388.35</v>
      </c>
      <c r="I1106" s="104" t="str">
        <f>[4]SayfaKAY!I512</f>
        <v>Hat/Line</v>
      </c>
      <c r="J1106" s="103" t="str">
        <f>IF([4]SayfaKAY!J512="","",IF([4]SayfaKAY!J512="Müşteri","Notified by Customer","Notified by Bozankaya"))</f>
        <v>Notified by Customer</v>
      </c>
      <c r="K1106" s="103" t="e">
        <f>VLOOKUP([4]SayfaKAY!L512,#REF!,2,FALSE)</f>
        <v>#REF!</v>
      </c>
      <c r="L1106" s="165" t="str">
        <f>[4]SayfaKAY!X512</f>
        <v>GREBO OTOMOTİV SANAYİ A.Ş</v>
      </c>
      <c r="M1106" s="107" t="str">
        <f t="shared" si="742"/>
        <v>KAY5+6-BOZ-KAY5+6-FF-511</v>
      </c>
      <c r="N1106" s="105" t="str">
        <f>[4]SayfaKAY!M512</f>
        <v>Kabin kapısının kilidi tutmuyor. Kendiliğinden açılıyor.</v>
      </c>
      <c r="O1106" s="166" t="str">
        <f>[4]SayfaKAY!P512</f>
        <v>D-Arıza değil</v>
      </c>
      <c r="P1106" s="166" t="str">
        <f>[4]SayfaKAY!Q512</f>
        <v>B(Servisten çekmeye etki eden arıza)</v>
      </c>
      <c r="Q1106" s="166" t="str">
        <f>[4]SayfaKAY!R512</f>
        <v>N.A(Yaralanma yok)</v>
      </c>
      <c r="R1106" s="132" t="str" cm="1">
        <f t="array" ref="R1106">IF([4]SayfaKAY!U512="","",_xlfn.IFS([4]SayfaKAY!U512="Bozankaya","Bozankaya",[4]SayfaKAY!U512="Müşteri","Customer",[4]SayfaKAY!U512="Tedarikçi","Equipment Supplier"))</f>
        <v>Bozankaya</v>
      </c>
      <c r="S1106" s="204" t="str">
        <f>[4]SayfaKAY!N512</f>
        <v>3880 CB kabin kapısı kilidi tutmuyordu, komple sökülerek onarılıp yerine takıldı.</v>
      </c>
      <c r="T1106" s="133" t="str">
        <f>[4]SayfaKAY!AD512</f>
        <v>*Ekipman tamir edilecek</v>
      </c>
      <c r="U1106" s="132" t="str">
        <f>[4]SayfaKAY!W512</f>
        <v>Evet</v>
      </c>
      <c r="V1106" s="108">
        <f>[4]SayfaKAY!AZ512</f>
        <v>2</v>
      </c>
      <c r="W1106" s="136">
        <f t="shared" si="743"/>
        <v>45388</v>
      </c>
      <c r="X1106" s="137" t="str">
        <f t="shared" si="744"/>
        <v>08:30</v>
      </c>
      <c r="Y1106" s="235">
        <f>[4]SayfaKAY!AE512</f>
        <v>45388.354166666701</v>
      </c>
      <c r="Z1106" s="192">
        <f t="shared" si="745"/>
        <v>45388</v>
      </c>
      <c r="AA1106" s="110" t="str">
        <f t="shared" si="746"/>
        <v>12:00</v>
      </c>
      <c r="AB1106" s="182">
        <f>[4]SayfaKAY!BA512</f>
        <v>45388.5</v>
      </c>
      <c r="AC1106" s="257">
        <f t="shared" si="747"/>
        <v>216.00000000209548</v>
      </c>
      <c r="AD1106" s="111">
        <f t="shared" si="748"/>
        <v>45388</v>
      </c>
      <c r="AE1106" s="111" t="str">
        <f t="shared" si="749"/>
        <v>12:00</v>
      </c>
      <c r="AF1106" s="235">
        <f>[4]SayfaKAY!BA512</f>
        <v>45388.5</v>
      </c>
      <c r="AG1106" s="179" t="str">
        <f>[4]SayfaKAY!S512</f>
        <v>(II) Aynı Araçta Tekrarlayan Arıza</v>
      </c>
      <c r="AH1106" s="178" t="str">
        <f t="shared" si="750"/>
        <v>Bu Arıza Aracın Servise Verilmesine Engel</v>
      </c>
      <c r="AI1106" s="163" t="str">
        <f>[4]SayfaKAY!AV512</f>
        <v/>
      </c>
      <c r="AJ1106" s="164" t="str">
        <f t="shared" si="751"/>
        <v/>
      </c>
      <c r="AK1106" s="164" t="str">
        <f t="shared" si="752"/>
        <v/>
      </c>
      <c r="AL1106" s="112" t="str">
        <f>[4]SayfaKAY!AX512</f>
        <v/>
      </c>
      <c r="AM1106" s="257" cm="1">
        <f t="array" ref="AM1106">IFERROR(IF(AND(P1106&lt;&gt;"D(Arıza Değil)",AH1106="Bu Arıza Aracın Servise Verilmesine Engel Değil"),
IF(Z1106-F1106&gt;0,(AB1106-Y1106)*24*60,
IF(OR(AND(G1106&gt;$AS$1,G1106&lt;$AT$1),AND(G1106&gt;$AU$1,G1106&lt;$AV$1)),
(AF1106-H1106)*24*60,     BH:BH0)),        AN1106),0)</f>
        <v>216.00000000209548</v>
      </c>
      <c r="AN1106" s="257">
        <f t="shared" si="753"/>
        <v>216.00000000209548</v>
      </c>
      <c r="AO1106" s="174" t="str">
        <f>[4]SayfaKAY!AG512</f>
        <v/>
      </c>
      <c r="AP1106" s="174" t="str">
        <f>[4]SayfaKAY!AI512</f>
        <v>T110-7047</v>
      </c>
      <c r="AQ1106" s="174" t="str">
        <f>[4]SayfaKAY!AQ512</f>
        <v/>
      </c>
      <c r="AR1106" s="174" t="str">
        <f>[4]SayfaKAY!AH512</f>
        <v>SURUCU KAPISI KOMPLESI</v>
      </c>
      <c r="AS1106" s="174">
        <f>[4]SayfaKAY!AJ512</f>
        <v>1</v>
      </c>
      <c r="AT1106" s="175" t="str">
        <f>[4]SayfaKAY!AM512</f>
        <v/>
      </c>
      <c r="AU1106" s="176" t="str">
        <f>[4]SayfaKAY!AL512</f>
        <v/>
      </c>
      <c r="AV1106" s="176" t="str">
        <f>[4]SayfaKAY!AP512</f>
        <v/>
      </c>
      <c r="AW1106" s="177" t="str">
        <f>[4]SayfaKAY!AT512</f>
        <v/>
      </c>
      <c r="AX1106" s="194">
        <f t="shared" si="754"/>
        <v>4752.0000000461005</v>
      </c>
      <c r="AY1106" s="168"/>
      <c r="AZ1106" s="167"/>
      <c r="BA1106" s="113"/>
      <c r="BB1106" s="171"/>
      <c r="BC1106" s="114"/>
      <c r="BD1106" s="114"/>
      <c r="BE1106" s="114"/>
      <c r="BF1106" s="114"/>
      <c r="BG1106" s="114"/>
      <c r="BH1106" s="114">
        <f>IFERROR(FRACAS!AN515, "Hata Var")</f>
        <v>130.00000003608875</v>
      </c>
      <c r="BI1106" s="114"/>
      <c r="BJ1106" s="114"/>
      <c r="BK1106" s="105" t="str">
        <f>[4]SayfaKAY!AW512</f>
        <v/>
      </c>
      <c r="BL1106" s="105" t="str">
        <f>[4]SayfaKAY!V512</f>
        <v>GREBO OTOMOTİV SANAYİ A.Ş</v>
      </c>
      <c r="BM1106" s="114"/>
      <c r="BN1106" s="171" t="str">
        <f t="shared" si="755"/>
        <v>x yok</v>
      </c>
      <c r="BO1106" s="171" t="str">
        <f t="shared" si="756"/>
        <v>aynı gün giderilen arıza</v>
      </c>
      <c r="BP1106" s="171" t="str">
        <f t="shared" si="757"/>
        <v>aynı gün giderilen arıza</v>
      </c>
      <c r="BQ1106" s="226">
        <f t="shared" si="758"/>
        <v>6.000000050989911</v>
      </c>
      <c r="BR1106" s="226">
        <f t="shared" si="759"/>
        <v>209.99999995110556</v>
      </c>
      <c r="BS1106" s="226">
        <f t="shared" si="760"/>
        <v>216.00000000209548</v>
      </c>
      <c r="BT1106" s="114"/>
      <c r="BU1106" s="242"/>
      <c r="BV1106" s="233">
        <f t="shared" si="761"/>
        <v>5</v>
      </c>
      <c r="BW1106" s="226" t="str">
        <f t="shared" si="762"/>
        <v>Evet, çakışma var</v>
      </c>
      <c r="BX1106" s="229"/>
      <c r="BY1106" s="247">
        <f t="shared" si="763"/>
        <v>4.1666667020763271E-3</v>
      </c>
      <c r="BZ1106" s="247">
        <f t="shared" si="764"/>
        <v>0.14583333329937886</v>
      </c>
      <c r="CA1106" s="247">
        <f t="shared" si="765"/>
        <v>0.15000000000145519</v>
      </c>
      <c r="CB1106" s="213"/>
      <c r="CC1106" s="211"/>
      <c r="CD1106" s="196"/>
      <c r="CE1106" s="213">
        <v>511</v>
      </c>
      <c r="CF1106" s="182">
        <f t="shared" si="766"/>
        <v>45388.35</v>
      </c>
      <c r="CG1106" s="182">
        <f t="shared" si="767"/>
        <v>45388.5</v>
      </c>
      <c r="CH1106" s="196"/>
      <c r="CI1106" s="196"/>
      <c r="CJ1106" s="196"/>
      <c r="CK1106" s="196">
        <f t="shared" si="768"/>
        <v>0.14583333329937886</v>
      </c>
      <c r="CL1106" s="196">
        <f t="shared" si="769"/>
        <v>4.1666667020763271E-3</v>
      </c>
      <c r="CM1106" s="196">
        <f t="shared" si="770"/>
        <v>0.15000000000145519</v>
      </c>
      <c r="CN1106" s="114"/>
      <c r="CO1106" s="115">
        <f t="shared" si="771"/>
        <v>216.00000000209548</v>
      </c>
      <c r="CP1106" s="116">
        <f t="shared" si="772"/>
        <v>8.7499999979627319</v>
      </c>
      <c r="CQ1106" s="117">
        <f t="shared" si="773"/>
        <v>0.34999999999854481</v>
      </c>
      <c r="CR1106" s="117">
        <f t="shared" si="774"/>
        <v>45388.354166666701</v>
      </c>
      <c r="CS1106" s="117">
        <f t="shared" si="775"/>
        <v>45388.5</v>
      </c>
      <c r="CT1106" s="118">
        <f t="shared" si="776"/>
        <v>65358726.000000052</v>
      </c>
      <c r="CU1106" s="118">
        <f t="shared" si="777"/>
        <v>209.99999995110556</v>
      </c>
      <c r="CV1106" s="118">
        <f t="shared" si="778"/>
        <v>65358936</v>
      </c>
      <c r="CW1106" s="119">
        <f t="shared" si="779"/>
        <v>0.99999678697339955</v>
      </c>
    </row>
    <row r="1107" spans="1:101" ht="118.5" customHeight="1" x14ac:dyDescent="0.3">
      <c r="A1107" s="104" t="str">
        <f>[4]SayfaKAY!C150</f>
        <v>KAY5+6</v>
      </c>
      <c r="B1107" s="104" t="str">
        <f>[4]SayfaKAY!D150</f>
        <v>3874(3)</v>
      </c>
      <c r="C1107" s="105" t="str">
        <f>[4]SayfaKAY!E150</f>
        <v>RB</v>
      </c>
      <c r="D1107" s="105">
        <f>[4]SayfaKAY!F150</f>
        <v>57547</v>
      </c>
      <c r="E1107" s="106" t="str">
        <f>[4]SayfaKAY!G150</f>
        <v>BOZ-KAY5+6-FF-149</v>
      </c>
      <c r="F1107" s="193">
        <f t="shared" si="740"/>
        <v>45387</v>
      </c>
      <c r="G1107" s="135">
        <f t="shared" si="741"/>
        <v>0.36944444439723156</v>
      </c>
      <c r="H1107" s="235">
        <f>[4]SayfaKAY!H150</f>
        <v>45387.369444444397</v>
      </c>
      <c r="I1107" s="104" t="str">
        <f>[4]SayfaKAY!I150</f>
        <v>Hat/Line</v>
      </c>
      <c r="J1107" s="103" t="str">
        <f>IF([4]SayfaKAY!J150="","",IF([4]SayfaKAY!J150="Müşteri","Notified by Customer","Notified by Bozankaya"))</f>
        <v>Notified by Customer</v>
      </c>
      <c r="K1107" s="103" t="e">
        <f>VLOOKUP([4]SayfaKAY!L150,#REF!,2,FALSE)</f>
        <v>#REF!</v>
      </c>
      <c r="L1107" s="165" t="str">
        <f>[4]SayfaKAY!X150</f>
        <v>ELTESAN ELEKTRO MEKANİK SOĞUTMA SAN</v>
      </c>
      <c r="M1107" s="107" t="str">
        <f t="shared" si="742"/>
        <v>KAY5+6-BOZ-KAY5+6-FF-149</v>
      </c>
      <c r="N1107" s="105" t="str">
        <f>[4]SayfaKAY!M150</f>
        <v>YOLCU ŞİKAYETİ : 3874 NUMARALI ARACIN KLİMA BÖLÜMÜ ÇALIŞMIYOR</v>
      </c>
      <c r="O1107" s="166" t="str">
        <f>[4]SayfaKAY!P150</f>
        <v>C-Uyarı, sürüş devamlılığı</v>
      </c>
      <c r="P1107" s="166" t="str">
        <f>[4]SayfaKAY!Q150</f>
        <v>B(Servisten çekmeye etki eden arıza)</v>
      </c>
      <c r="Q1107" s="166" t="str">
        <f>[4]SayfaKAY!R150</f>
        <v>N.A(Yaralanma yok)</v>
      </c>
      <c r="R1107" s="132" t="str" cm="1">
        <f t="array" ref="R1107">IF([4]SayfaKAY!U150="","",_xlfn.IFS([4]SayfaKAY!U150="Bozankaya","Bozankaya",[4]SayfaKAY!U150="Müşteri","Customer",[4]SayfaKAY!U150="Tedarikçi","Equipment Supplier"))</f>
        <v>Equipment Supplier</v>
      </c>
      <c r="S1107" s="204" t="str">
        <f>[4]SayfaKAY!N150</f>
        <v>KONDANSER FAN IZGARASI KIRILMA YAPMIŞ KENARA SÜRTME YAPIYORDU DEĞİŞİMİ YAPILDI</v>
      </c>
      <c r="T1107" s="133" t="str">
        <f>[4]SayfaKAY!AD150</f>
        <v>*Ekipman değiştirilecek</v>
      </c>
      <c r="U1107" s="132" t="str">
        <f>[4]SayfaKAY!W150</f>
        <v>Evet</v>
      </c>
      <c r="V1107" s="108">
        <f>[4]SayfaKAY!AZ150</f>
        <v>2</v>
      </c>
      <c r="W1107" s="136">
        <f t="shared" si="743"/>
        <v>45387</v>
      </c>
      <c r="X1107" s="137" t="str">
        <f t="shared" si="744"/>
        <v>09:00</v>
      </c>
      <c r="Y1107" s="235">
        <f>[4]SayfaKAY!AE150</f>
        <v>45387.375</v>
      </c>
      <c r="Z1107" s="192">
        <f t="shared" si="745"/>
        <v>45387</v>
      </c>
      <c r="AA1107" s="110" t="str">
        <f t="shared" si="746"/>
        <v>13:00</v>
      </c>
      <c r="AB1107" s="182">
        <f>[4]SayfaKAY!BA150</f>
        <v>45387.541666666701</v>
      </c>
      <c r="AC1107" s="257">
        <f t="shared" si="747"/>
        <v>248.00000011688098</v>
      </c>
      <c r="AD1107" s="111">
        <f t="shared" si="748"/>
        <v>45387</v>
      </c>
      <c r="AE1107" s="111" t="str">
        <f t="shared" si="749"/>
        <v>13:00</v>
      </c>
      <c r="AF1107" s="235">
        <f>[4]SayfaKAY!BA150</f>
        <v>45387.541666666701</v>
      </c>
      <c r="AG1107" s="179" t="str">
        <f>[4]SayfaKAY!S150</f>
        <v>(I) İlk Defa Karşılaşılan Arıza</v>
      </c>
      <c r="AH1107" s="178" t="str">
        <f t="shared" si="750"/>
        <v>Bu Arıza Aracın Servise Verilmesine Engel</v>
      </c>
      <c r="AI1107" s="163" t="str">
        <f>[4]SayfaKAY!AV150</f>
        <v/>
      </c>
      <c r="AJ1107" s="164" t="str">
        <f t="shared" si="751"/>
        <v/>
      </c>
      <c r="AK1107" s="164" t="str">
        <f t="shared" si="752"/>
        <v/>
      </c>
      <c r="AL1107" s="112" t="str">
        <f>[4]SayfaKAY!AX150</f>
        <v/>
      </c>
      <c r="AM1107" s="257" cm="1">
        <f t="array" ref="AM1107">IFERROR(IF(AND(P1107&lt;&gt;"D(Arıza Değil)",AH1107="Bu Arıza Aracın Servise Verilmesine Engel Değil"),
IF(Z1107-F1107&gt;0,(AB1107-Y1107)*24*60,
IF(OR(AND(G1107&gt;$AS$1,G1107&lt;$AT$1),AND(G1107&gt;$AU$1,G1107&lt;$AV$1)),
(AF1107-H1107)*24*60,     BH:BH0)),        AN1107),0)</f>
        <v>248.00000011688098</v>
      </c>
      <c r="AN1107" s="257">
        <f t="shared" si="753"/>
        <v>248.00000011688098</v>
      </c>
      <c r="AO1107" s="174" t="str">
        <f>[4]SayfaKAY!AG150</f>
        <v>Eltesan</v>
      </c>
      <c r="AP1107" s="174" t="str">
        <f>[4]SayfaKAY!AI150</f>
        <v>H500-7240</v>
      </c>
      <c r="AQ1107" s="174" t="str">
        <f>[4]SayfaKAY!AQ150</f>
        <v/>
      </c>
      <c r="AR1107" s="174" t="str">
        <f>[4]SayfaKAY!AH150</f>
        <v>KLIMA UNITESİ /Eltesan/Hispacold 41,5 kW</v>
      </c>
      <c r="AS1107" s="174" t="str">
        <f>[4]SayfaKAY!AJ150</f>
        <v/>
      </c>
      <c r="AT1107" s="175" t="str">
        <f>[4]SayfaKAY!AM150</f>
        <v/>
      </c>
      <c r="AU1107" s="176" t="str">
        <f>[4]SayfaKAY!AL150</f>
        <v/>
      </c>
      <c r="AV1107" s="176" t="str">
        <f>[4]SayfaKAY!AP150</f>
        <v/>
      </c>
      <c r="AW1107" s="177" t="str">
        <f>[4]SayfaKAY!AT150</f>
        <v/>
      </c>
      <c r="AX1107" s="194">
        <f t="shared" si="754"/>
        <v>5456.0000025713816</v>
      </c>
      <c r="AY1107" s="168"/>
      <c r="AZ1107" s="167"/>
      <c r="BA1107" s="170"/>
      <c r="BB1107" s="171"/>
      <c r="BC1107" s="114"/>
      <c r="BD1107" s="114"/>
      <c r="BE1107" s="114"/>
      <c r="BF1107" s="114"/>
      <c r="BG1107" s="114"/>
      <c r="BH1107" s="114" t="str">
        <f>IFERROR(FRACAS!AN153, "Hata Var")</f>
        <v/>
      </c>
      <c r="BI1107" s="114"/>
      <c r="BJ1107" s="114"/>
      <c r="BK1107" s="105" t="str">
        <f>[4]SayfaKAY!AW150</f>
        <v/>
      </c>
      <c r="BL1107" s="105" t="str">
        <f>[4]SayfaKAY!V150</f>
        <v>ELTESAN ELEKTRO MEKANİK SOĞUTMA SAN</v>
      </c>
      <c r="BM1107" s="114"/>
      <c r="BN1107" s="171" t="str">
        <f t="shared" si="755"/>
        <v>x yok</v>
      </c>
      <c r="BO1107" s="171" t="str">
        <f t="shared" si="756"/>
        <v>aynı gün giderilen arıza</v>
      </c>
      <c r="BP1107" s="171" t="str">
        <f t="shared" si="757"/>
        <v>aynı gün giderilen arıza</v>
      </c>
      <c r="BQ1107" s="226">
        <f t="shared" si="758"/>
        <v>8.0000000679865479</v>
      </c>
      <c r="BR1107" s="226">
        <f t="shared" si="759"/>
        <v>240.00000004889444</v>
      </c>
      <c r="BS1107" s="226">
        <f t="shared" si="760"/>
        <v>248.00000011688098</v>
      </c>
      <c r="BT1107" s="114"/>
      <c r="BU1107" s="242"/>
      <c r="BV1107" s="233">
        <f t="shared" si="761"/>
        <v>10</v>
      </c>
      <c r="BW1107" s="226" t="str">
        <f t="shared" si="762"/>
        <v>Evet, çakışma var</v>
      </c>
      <c r="BX1107" s="229"/>
      <c r="BY1107" s="247">
        <f t="shared" si="763"/>
        <v>5.5555556027684361E-3</v>
      </c>
      <c r="BZ1107" s="247">
        <f t="shared" si="764"/>
        <v>0.16666666670062114</v>
      </c>
      <c r="CA1107" s="247">
        <f t="shared" si="765"/>
        <v>0.17222222230338957</v>
      </c>
      <c r="CB1107" s="213"/>
      <c r="CC1107" s="211"/>
      <c r="CD1107" s="196"/>
      <c r="CE1107" s="213">
        <v>149</v>
      </c>
      <c r="CF1107" s="182">
        <f t="shared" si="766"/>
        <v>45387.369444444397</v>
      </c>
      <c r="CG1107" s="182">
        <f t="shared" si="767"/>
        <v>45387.541666666701</v>
      </c>
      <c r="CH1107" s="196"/>
      <c r="CI1107" s="196"/>
      <c r="CJ1107" s="196"/>
      <c r="CK1107" s="196">
        <f t="shared" si="768"/>
        <v>0.16666666670062114</v>
      </c>
      <c r="CL1107" s="196">
        <f t="shared" si="769"/>
        <v>5.5555556027684361E-3</v>
      </c>
      <c r="CM1107" s="196">
        <f t="shared" si="770"/>
        <v>0.17222222230338957</v>
      </c>
      <c r="CN1107" s="114"/>
      <c r="CO1107" s="115">
        <f t="shared" si="771"/>
        <v>248.00000011688098</v>
      </c>
      <c r="CP1107" s="116">
        <f t="shared" si="772"/>
        <v>10.000000002037268</v>
      </c>
      <c r="CQ1107" s="117">
        <f t="shared" si="773"/>
        <v>0.36944444439723156</v>
      </c>
      <c r="CR1107" s="117">
        <f t="shared" si="774"/>
        <v>45387.375</v>
      </c>
      <c r="CS1107" s="117">
        <f t="shared" si="775"/>
        <v>45387.541666666701</v>
      </c>
      <c r="CT1107" s="118">
        <f t="shared" si="776"/>
        <v>65357288.000000067</v>
      </c>
      <c r="CU1107" s="118">
        <f t="shared" si="777"/>
        <v>240.00000004889444</v>
      </c>
      <c r="CV1107" s="118">
        <f t="shared" si="778"/>
        <v>65357528.000000119</v>
      </c>
      <c r="CW1107" s="119">
        <f t="shared" si="779"/>
        <v>0.99999632789049098</v>
      </c>
    </row>
    <row r="1108" spans="1:101" ht="118.5" customHeight="1" x14ac:dyDescent="0.3">
      <c r="A1108" s="160" t="str">
        <f>[4]SayfaKAY!C509</f>
        <v>KAY5+6</v>
      </c>
      <c r="B1108" s="104" t="str">
        <f>[4]SayfaKAY!D509</f>
        <v>3876(5)</v>
      </c>
      <c r="C1108" s="105" t="str">
        <f>[4]SayfaKAY!E509</f>
        <v>MA , MB</v>
      </c>
      <c r="D1108" s="105">
        <f>[4]SayfaKAY!F509</f>
        <v>48710</v>
      </c>
      <c r="E1108" s="106" t="str">
        <f>[4]SayfaKAY!G509</f>
        <v>BOZ-KAY5+6-FF-508</v>
      </c>
      <c r="F1108" s="134">
        <f t="shared" si="740"/>
        <v>45387</v>
      </c>
      <c r="G1108" s="135">
        <f t="shared" si="741"/>
        <v>0.94930555560131324</v>
      </c>
      <c r="H1108" s="235">
        <f>[4]SayfaKAY!H509</f>
        <v>45387.949305555601</v>
      </c>
      <c r="I1108" s="104" t="str">
        <f>[4]SayfaKAY!I509</f>
        <v>Hat/Line</v>
      </c>
      <c r="J1108" s="103" t="str">
        <f>IF([4]SayfaKAY!J509="","",IF([4]SayfaKAY!J509="Müşteri","Notified by Customer","Notified by Bozankaya"))</f>
        <v>Notified by Customer</v>
      </c>
      <c r="K1108" s="103" t="e">
        <f>VLOOKUP([4]SayfaKAY!L509,#REF!,2,FALSE)</f>
        <v>#REF!</v>
      </c>
      <c r="L1108" s="165" t="str">
        <f>[4]SayfaKAY!X509</f>
        <v>ELTESAN ELEKTRO MEKANİK SOĞUTMA SAN</v>
      </c>
      <c r="M1108" s="107" t="str">
        <f t="shared" si="742"/>
        <v>KAY5+6-BOZ-KAY5+6-FF-508</v>
      </c>
      <c r="N1108" s="105" t="str">
        <f>[4]SayfaKAY!M509</f>
        <v>Kabin klimaları çalışmıyor.</v>
      </c>
      <c r="O1108" s="166" t="str">
        <f>[4]SayfaKAY!P509</f>
        <v>D-Arıza değil</v>
      </c>
      <c r="P1108" s="166" t="str">
        <f>[4]SayfaKAY!Q509</f>
        <v>B(Servisten çekmeye etki eden arıza)</v>
      </c>
      <c r="Q1108" s="166" t="str">
        <f>[4]SayfaKAY!R509</f>
        <v>N.A(Yaralanma yok)</v>
      </c>
      <c r="R1108" s="132" t="str" cm="1">
        <f t="array" ref="R1108">IF([4]SayfaKAY!U509="","",_xlfn.IFS([4]SayfaKAY!U509="Bozankaya","Bozankaya",[4]SayfaKAY!U509="Müşteri","Customer",[4]SayfaKAY!U509="Tedarikçi","Equipment Supplier"))</f>
        <v>Equipment Supplier</v>
      </c>
      <c r="S1108" s="204" t="str">
        <f>[4]SayfaKAY!N509</f>
        <v>Kabin klima sigortası atmış, kaldırıldı. Arıza devamlılığı görülmedi.</v>
      </c>
      <c r="T1108" s="133" t="str">
        <f>[4]SayfaKAY!AD509</f>
        <v>*Arıza çözülecek</v>
      </c>
      <c r="U1108" s="132" t="str">
        <f>[4]SayfaKAY!W509</f>
        <v>Evet</v>
      </c>
      <c r="V1108" s="108">
        <f>[4]SayfaKAY!AZ509</f>
        <v>1</v>
      </c>
      <c r="W1108" s="136">
        <f t="shared" si="743"/>
        <v>45388</v>
      </c>
      <c r="X1108" s="137" t="str">
        <f t="shared" si="744"/>
        <v>05:00</v>
      </c>
      <c r="Y1108" s="235">
        <f>[4]SayfaKAY!AE509</f>
        <v>45388.208333333299</v>
      </c>
      <c r="Z1108" s="109">
        <f t="shared" si="745"/>
        <v>45388</v>
      </c>
      <c r="AA1108" s="110" t="str">
        <f t="shared" si="746"/>
        <v>07:00</v>
      </c>
      <c r="AB1108" s="182">
        <f>[4]SayfaKAY!BA509</f>
        <v>45388.291666666701</v>
      </c>
      <c r="AC1108" s="257">
        <f t="shared" si="747"/>
        <v>492.99999998300336</v>
      </c>
      <c r="AD1108" s="111">
        <f t="shared" si="748"/>
        <v>45388</v>
      </c>
      <c r="AE1108" s="111" t="str">
        <f t="shared" si="749"/>
        <v>07:00</v>
      </c>
      <c r="AF1108" s="235">
        <f>[4]SayfaKAY!BA509</f>
        <v>45388.291666666701</v>
      </c>
      <c r="AG1108" s="179" t="str">
        <f>[4]SayfaKAY!S509</f>
        <v>(III) Farklı Araçlarda Tekrarlayan Arıza</v>
      </c>
      <c r="AH1108" s="178" t="str">
        <f t="shared" si="750"/>
        <v>Bu Arıza Aracın Servise Verilmesine Engel</v>
      </c>
      <c r="AI1108" s="163" t="str">
        <f>[4]SayfaKAY!AV509</f>
        <v/>
      </c>
      <c r="AJ1108" s="164" t="str">
        <f t="shared" si="751"/>
        <v/>
      </c>
      <c r="AK1108" s="164" t="str">
        <f t="shared" si="752"/>
        <v/>
      </c>
      <c r="AL1108" s="112" t="str">
        <f>[4]SayfaKAY!AX509</f>
        <v/>
      </c>
      <c r="AM1108" s="257" cm="1">
        <f t="array" ref="AM1108">IFERROR(IF(AND(P1108&lt;&gt;"D(Arıza Değil)",AH1108="Bu Arıza Aracın Servise Verilmesine Engel Değil"),
IF(Z1108-F1108&gt;0,(AB1108-Y1108)*24*60,
IF(OR(AND(G1108&gt;$AS$1,G1108&lt;$AT$1),AND(G1108&gt;$AU$1,G1108&lt;$AV$1)),
(AF1108-H1108)*24*60,     BH:BH0)),        AN1108),0)</f>
        <v>492.99999998300336</v>
      </c>
      <c r="AN1108" s="257">
        <f t="shared" si="753"/>
        <v>492.99999998300336</v>
      </c>
      <c r="AO1108" s="174" t="str">
        <f>[4]SayfaKAY!AG509</f>
        <v/>
      </c>
      <c r="AP1108" s="174" t="str">
        <f>[4]SayfaKAY!AI509</f>
        <v>H500-7240</v>
      </c>
      <c r="AQ1108" s="174" t="str">
        <f>[4]SayfaKAY!AQ509</f>
        <v/>
      </c>
      <c r="AR1108" s="174" t="str">
        <f>[4]SayfaKAY!AH509</f>
        <v>KLIMA UNITESİ /Eltesan/Hispacold 41,5 kW</v>
      </c>
      <c r="AS1108" s="174">
        <f>[4]SayfaKAY!AJ509</f>
        <v>1</v>
      </c>
      <c r="AT1108" s="175" t="str">
        <f>[4]SayfaKAY!AM509</f>
        <v/>
      </c>
      <c r="AU1108" s="176" t="str">
        <f>[4]SayfaKAY!AL509</f>
        <v/>
      </c>
      <c r="AV1108" s="176" t="str">
        <f>[4]SayfaKAY!AP509</f>
        <v/>
      </c>
      <c r="AW1108" s="177" t="str">
        <f>[4]SayfaKAY!AT509</f>
        <v/>
      </c>
      <c r="AX1108" s="194">
        <f t="shared" si="754"/>
        <v>5422.999999813037</v>
      </c>
      <c r="AY1108" s="168"/>
      <c r="AZ1108" s="167"/>
      <c r="BA1108" s="113"/>
      <c r="BB1108" s="171" t="str">
        <f>IF($AQ$1="X", IF(AND(G1108&gt;=$AS$1,G1108&lt;=$AT$1),IF(P1108&lt;&gt;"D(Arıza Değil)",AC1108,0), IF(AND(G1108&gt;=$AU$1,G1108&lt;=$AV$1),IF(P1108&lt;&gt;"D(Arıza Değil)",AC1108,0), "")), "")</f>
        <v/>
      </c>
      <c r="BC1108" s="114"/>
      <c r="BD1108" s="114"/>
      <c r="BE1108" s="114"/>
      <c r="BF1108" s="114"/>
      <c r="BG1108" s="114"/>
      <c r="BH1108" s="114">
        <f>IFERROR(FRACAS!AN512, "Hata Var")</f>
        <v>1497.9999998852145</v>
      </c>
      <c r="BI1108" s="114"/>
      <c r="BJ1108" s="114"/>
      <c r="BK1108" s="105" t="str">
        <f>[4]SayfaKAY!AW509</f>
        <v/>
      </c>
      <c r="BL1108" s="105" t="str">
        <f>[4]SayfaKAY!V509</f>
        <v>ELTESAN ELEKTRO MEKANİK SOĞUTMA SAN</v>
      </c>
      <c r="BM1108" s="114"/>
      <c r="BN1108" s="171" t="str">
        <f t="shared" si="755"/>
        <v>x yok</v>
      </c>
      <c r="BO1108" s="171" t="b">
        <f t="shared" si="756"/>
        <v>0</v>
      </c>
      <c r="BP1108" s="171" t="str">
        <f t="shared" si="757"/>
        <v>Bir günden fazla süren arıza</v>
      </c>
      <c r="BQ1108" s="226">
        <f t="shared" si="758"/>
        <v>372.99999988521449</v>
      </c>
      <c r="BR1108" s="226">
        <f t="shared" si="759"/>
        <v>120.00000009778887</v>
      </c>
      <c r="BS1108" s="226">
        <f t="shared" si="760"/>
        <v>492.99999998300336</v>
      </c>
      <c r="BT1108" s="114"/>
      <c r="BU1108" s="242"/>
      <c r="BV1108" s="233">
        <f t="shared" si="761"/>
        <v>9</v>
      </c>
      <c r="BW1108" s="226" t="str">
        <f t="shared" si="762"/>
        <v>Evet, çakışma var</v>
      </c>
      <c r="BX1108" s="229"/>
      <c r="BY1108" s="247">
        <f t="shared" si="763"/>
        <v>0.25902777769806562</v>
      </c>
      <c r="BZ1108" s="247">
        <f t="shared" si="764"/>
        <v>8.3333333401242271E-2</v>
      </c>
      <c r="CA1108" s="247">
        <f t="shared" si="765"/>
        <v>0.34236111109930789</v>
      </c>
      <c r="CB1108" s="213"/>
      <c r="CC1108" s="211"/>
      <c r="CD1108" s="196"/>
      <c r="CE1108" s="213">
        <v>508</v>
      </c>
      <c r="CF1108" s="182">
        <f t="shared" si="766"/>
        <v>45387.949305555601</v>
      </c>
      <c r="CG1108" s="182">
        <f t="shared" si="767"/>
        <v>45388.291666666701</v>
      </c>
      <c r="CH1108" s="196"/>
      <c r="CI1108" s="196"/>
      <c r="CJ1108" s="196"/>
      <c r="CK1108" s="196">
        <f t="shared" si="768"/>
        <v>8.3333333401242271E-2</v>
      </c>
      <c r="CL1108" s="196">
        <f t="shared" si="769"/>
        <v>0.25902777769806562</v>
      </c>
      <c r="CM1108" s="196">
        <f t="shared" si="770"/>
        <v>0.34236111109930789</v>
      </c>
      <c r="CN1108" s="114"/>
      <c r="CO1108" s="115">
        <f t="shared" si="771"/>
        <v>492.99999998300336</v>
      </c>
      <c r="CP1108" s="116">
        <f t="shared" si="772"/>
        <v>5.0000000040745363</v>
      </c>
      <c r="CQ1108" s="117">
        <f t="shared" si="773"/>
        <v>0.94930555560131324</v>
      </c>
      <c r="CR1108" s="117">
        <f t="shared" si="774"/>
        <v>45388.208333333299</v>
      </c>
      <c r="CS1108" s="117">
        <f t="shared" si="775"/>
        <v>45388.291666666701</v>
      </c>
      <c r="CT1108" s="118">
        <f t="shared" si="776"/>
        <v>65357652.999999888</v>
      </c>
      <c r="CU1108" s="118">
        <f t="shared" si="777"/>
        <v>120.00000009778887</v>
      </c>
      <c r="CV1108" s="118">
        <f t="shared" si="778"/>
        <v>65357772.999999985</v>
      </c>
      <c r="CW1108" s="119">
        <f t="shared" si="779"/>
        <v>0.99999816395212704</v>
      </c>
    </row>
    <row r="1109" spans="1:101" ht="118.5" customHeight="1" x14ac:dyDescent="0.3">
      <c r="A1109" s="104" t="str">
        <f>[4]SayfaKAY!C786</f>
        <v>KAY5+6</v>
      </c>
      <c r="B1109" s="104" t="str">
        <f>[4]SayfaKAY!D786</f>
        <v>3876(5)</v>
      </c>
      <c r="C1109" s="105" t="str">
        <f>[4]SayfaKAY!E786</f>
        <v>MB</v>
      </c>
      <c r="D1109" s="105">
        <f>[4]SayfaKAY!F786</f>
        <v>48710</v>
      </c>
      <c r="E1109" s="106" t="str">
        <f>[4]SayfaKAY!G786</f>
        <v>BOZ-KAY5+6-FF-773</v>
      </c>
      <c r="F1109" s="193">
        <f t="shared" si="740"/>
        <v>45387</v>
      </c>
      <c r="G1109" s="135">
        <f t="shared" si="741"/>
        <v>0.55833333329792367</v>
      </c>
      <c r="H1109" s="235">
        <f>[4]SayfaKAY!H786</f>
        <v>45387.558333333298</v>
      </c>
      <c r="I1109" s="104" t="str">
        <f>[4]SayfaKAY!I786</f>
        <v>Hat/Line</v>
      </c>
      <c r="J1109" s="103" t="str">
        <f>IF([4]SayfaKAY!J786="","",IF([4]SayfaKAY!J786="Müşteri","Notified by Customer","Notified by Bozankaya"))</f>
        <v>Notified by Customer</v>
      </c>
      <c r="K1109" s="103" t="e">
        <f>VLOOKUP([4]SayfaKAY!L786,#REF!,2,FALSE)</f>
        <v>#REF!</v>
      </c>
      <c r="L1109" s="165" t="str">
        <f>[4]SayfaKAY!X786</f>
        <v/>
      </c>
      <c r="M1109" s="107" t="str">
        <f t="shared" si="742"/>
        <v>KAY5+6-BOZ-KAY5+6-FF-773</v>
      </c>
      <c r="N1109" s="105" t="str">
        <f>[4]SayfaKAY!M786</f>
        <v>CB KABİN KİLİTLENEMİYOR KUPLÖR KAROSER ŞASENE TEMAS EDİYOR KİLİTLEME NOKTASINA DENK GELMİYOR OTOMATİK KİLİTLEME KENDİLİĞİNDEN ÇALIŞIP SONRA FAZLA AKIM ÇEKMESİNDEN KAYNAKLI SİGORTA ATTIRIYOR</v>
      </c>
      <c r="O1109" s="166" t="str">
        <f>[4]SayfaKAY!P786</f>
        <v>D-Arıza değil</v>
      </c>
      <c r="P1109" s="166" t="str">
        <f>[4]SayfaKAY!Q786</f>
        <v>B(Servisten çekmeye etki eden arıza)</v>
      </c>
      <c r="Q1109" s="166" t="str">
        <f>[4]SayfaKAY!R786</f>
        <v>N.A(Yaralanma yok)</v>
      </c>
      <c r="R1109" s="132" t="str" cm="1">
        <f t="array" ref="R1109">IF([4]SayfaKAY!U786="","",_xlfn.IFS([4]SayfaKAY!U786="Bozankaya","Bozankaya",[4]SayfaKAY!U786="Müşteri","Customer",[4]SayfaKAY!U786="Tedarikçi","Equipment Supplier"))</f>
        <v>Equipment Supplier</v>
      </c>
      <c r="S1109" s="204" t="str">
        <f>[4]SayfaKAY!N786</f>
        <v>KUPLÖR YAKALA-BIRAK REVİZYONU YAPILDI</v>
      </c>
      <c r="T1109" s="133" t="str">
        <f>[4]SayfaKAY!AD786</f>
        <v>Ekipman yenisi ile değiştirildi</v>
      </c>
      <c r="U1109" s="132" t="str">
        <f>[4]SayfaKAY!W786</f>
        <v/>
      </c>
      <c r="V1109" s="108" t="str">
        <f>[4]SayfaKAY!AZ786</f>
        <v/>
      </c>
      <c r="W1109" s="136">
        <f t="shared" si="743"/>
        <v>45659</v>
      </c>
      <c r="X1109" s="137" t="str">
        <f t="shared" si="744"/>
        <v>05:00</v>
      </c>
      <c r="Y1109" s="235">
        <f>[4]SayfaKAY!AE786</f>
        <v>45659.208333333299</v>
      </c>
      <c r="Z1109" s="109">
        <f t="shared" si="745"/>
        <v>45660</v>
      </c>
      <c r="AA1109" s="110" t="str">
        <f t="shared" si="746"/>
        <v>05:00</v>
      </c>
      <c r="AB1109" s="182">
        <f>[4]SayfaKAY!BA786</f>
        <v>45660.208333333299</v>
      </c>
      <c r="AC1109" s="257">
        <f t="shared" si="747"/>
        <v>392616.0000000021</v>
      </c>
      <c r="AD1109" s="111">
        <f t="shared" si="748"/>
        <v>45660</v>
      </c>
      <c r="AE1109" s="111" t="str">
        <f t="shared" si="749"/>
        <v>05:00</v>
      </c>
      <c r="AF1109" s="235">
        <f>[4]SayfaKAY!BA786</f>
        <v>45660.208333333299</v>
      </c>
      <c r="AG1109" s="179" t="str">
        <f>[4]SayfaKAY!S786</f>
        <v>(III) Farklı Araçlarda Tekrarlayan Arıza</v>
      </c>
      <c r="AH1109" s="178" t="str">
        <f t="shared" si="750"/>
        <v>Bu Arıza Aracın Servise Verilmesine Engel</v>
      </c>
      <c r="AI1109" s="163" t="str">
        <f>[4]SayfaKAY!AV786</f>
        <v/>
      </c>
      <c r="AJ1109" s="164" t="str">
        <f t="shared" si="751"/>
        <v/>
      </c>
      <c r="AK1109" s="164" t="str">
        <f t="shared" si="752"/>
        <v/>
      </c>
      <c r="AL1109" s="112" t="str">
        <f>[4]SayfaKAY!AX786</f>
        <v/>
      </c>
      <c r="AM1109" s="257" cm="1">
        <f t="array" ref="AM1109">IFERROR(IF(AND(P1109&lt;&gt;"D(Arıza Değil)",AH1109="Bu Arıza Aracın Servise Verilmesine Engel Değil"),
IF(Z1109-F1109&gt;0,(AB1109-Y1109)*24*60,
IF(OR(AND(G1109&gt;$AS$1,G1109&lt;$AT$1),AND(G1109&gt;$AU$1,G1109&lt;$AV$1)),
(AF1109-H1109)*24*60,     BH:BH0)),        AN1109),0)</f>
        <v>392616.0000000021</v>
      </c>
      <c r="AN1109" s="257">
        <f t="shared" si="753"/>
        <v>392616.0000000021</v>
      </c>
      <c r="AO1109" s="174" t="str">
        <f>[4]SayfaKAY!AG786</f>
        <v/>
      </c>
      <c r="AP1109" s="174" t="str">
        <f>[4]SayfaKAY!AI786</f>
        <v/>
      </c>
      <c r="AQ1109" s="174" t="str">
        <f>[4]SayfaKAY!AQ786</f>
        <v/>
      </c>
      <c r="AR1109" s="174" t="str">
        <f>[4]SayfaKAY!AH786</f>
        <v/>
      </c>
      <c r="AS1109" s="174" t="str">
        <f>[4]SayfaKAY!AJ786</f>
        <v/>
      </c>
      <c r="AT1109" s="175" t="str">
        <f>[4]SayfaKAY!AM786</f>
        <v/>
      </c>
      <c r="AU1109" s="176" t="str">
        <f>[4]SayfaKAY!AL786</f>
        <v/>
      </c>
      <c r="AV1109" s="176" t="str">
        <f>[4]SayfaKAY!AP786</f>
        <v/>
      </c>
      <c r="AW1109" s="177" t="str">
        <f>[4]SayfaKAY!AT786</f>
        <v/>
      </c>
      <c r="AX1109" s="194" t="str">
        <f t="shared" si="754"/>
        <v/>
      </c>
      <c r="AY1109" s="168"/>
      <c r="AZ1109" s="167"/>
      <c r="BA1109" s="170"/>
      <c r="BB1109" s="171" t="str">
        <f>IF($AQ$1="X", IF(AND(G1109&gt;=$AS$1,G1109&lt;=$AT$1),IF(P1109&lt;&gt;"D(Arıza Değil)",AC1109,0), IF(AND(G1109&gt;=$AU$1,G1109&lt;=$AV$1),IF(P1109&lt;&gt;"D(Arıza Değil)",AC1109,0), "")), "")</f>
        <v/>
      </c>
      <c r="BC1109" s="114"/>
      <c r="BD1109" s="114"/>
      <c r="BE1109" s="114"/>
      <c r="BF1109" s="114"/>
      <c r="BG1109" s="114"/>
      <c r="BH1109" s="114">
        <f>IFERROR(FRACAS!AN789, "Hata Var")</f>
        <v>519.99999998719431</v>
      </c>
      <c r="BI1109" s="114"/>
      <c r="BJ1109" s="114"/>
      <c r="BK1109" s="105" t="str">
        <f>[4]SayfaKAY!AW786</f>
        <v/>
      </c>
      <c r="BL1109" s="105" t="str">
        <f>[4]SayfaKAY!V786</f>
        <v>DELLNER COUPLERC AB</v>
      </c>
      <c r="BM1109" s="114"/>
      <c r="BN1109" s="171" t="str">
        <f t="shared" si="755"/>
        <v>x yok</v>
      </c>
      <c r="BO1109" s="171" t="b">
        <f t="shared" si="756"/>
        <v>0</v>
      </c>
      <c r="BP1109" s="171" t="str">
        <f t="shared" si="757"/>
        <v>Bir günden fazla süren arıza</v>
      </c>
      <c r="BQ1109" s="226">
        <f t="shared" si="758"/>
        <v>391176.0000000021</v>
      </c>
      <c r="BR1109" s="226">
        <f t="shared" si="759"/>
        <v>1440</v>
      </c>
      <c r="BS1109" s="226">
        <f t="shared" si="760"/>
        <v>392616.0000000021</v>
      </c>
      <c r="BT1109" s="114"/>
      <c r="BU1109" s="242"/>
      <c r="BV1109" s="233">
        <f t="shared" si="761"/>
        <v>30</v>
      </c>
      <c r="BW1109" s="226" t="str">
        <f t="shared" si="762"/>
        <v>Evet, çakışma var</v>
      </c>
      <c r="BX1109" s="229"/>
      <c r="BY1109" s="247">
        <f t="shared" si="763"/>
        <v>271.65000000000146</v>
      </c>
      <c r="BZ1109" s="247">
        <f t="shared" si="764"/>
        <v>1</v>
      </c>
      <c r="CA1109" s="247">
        <f t="shared" si="765"/>
        <v>272.65000000000146</v>
      </c>
      <c r="CB1109" s="213"/>
      <c r="CC1109" s="211"/>
      <c r="CD1109" s="196"/>
      <c r="CE1109" s="213">
        <v>785</v>
      </c>
      <c r="CF1109" s="182">
        <f t="shared" si="766"/>
        <v>45387.558333333298</v>
      </c>
      <c r="CG1109" s="182">
        <f t="shared" si="767"/>
        <v>45660.208333333299</v>
      </c>
      <c r="CH1109" s="196"/>
      <c r="CI1109" s="196"/>
      <c r="CJ1109" s="196"/>
      <c r="CK1109" s="196">
        <f t="shared" si="768"/>
        <v>1</v>
      </c>
      <c r="CL1109" s="196">
        <f t="shared" si="769"/>
        <v>271.65000000000146</v>
      </c>
      <c r="CM1109" s="196">
        <f t="shared" si="770"/>
        <v>272.65000000000146</v>
      </c>
      <c r="CN1109" s="114"/>
      <c r="CO1109" s="115">
        <f t="shared" si="771"/>
        <v>392616.0000000021</v>
      </c>
      <c r="CP1109" s="116">
        <f t="shared" si="772"/>
        <v>60</v>
      </c>
      <c r="CQ1109" s="117">
        <f t="shared" si="773"/>
        <v>0.55833333329792367</v>
      </c>
      <c r="CR1109" s="117">
        <f t="shared" si="774"/>
        <v>45659.208333333299</v>
      </c>
      <c r="CS1109" s="117">
        <f t="shared" si="775"/>
        <v>45660.208333333299</v>
      </c>
      <c r="CT1109" s="118">
        <f t="shared" si="776"/>
        <v>65748456</v>
      </c>
      <c r="CU1109" s="118">
        <f t="shared" si="777"/>
        <v>1440</v>
      </c>
      <c r="CV1109" s="118">
        <f t="shared" si="778"/>
        <v>65749896</v>
      </c>
      <c r="CW1109" s="119">
        <f t="shared" si="779"/>
        <v>0.99997809882467348</v>
      </c>
    </row>
    <row r="1110" spans="1:101" ht="118.5" customHeight="1" x14ac:dyDescent="0.3">
      <c r="A1110" s="160" t="str">
        <f>[4]SayfaKAY!C149</f>
        <v>KAY5+6</v>
      </c>
      <c r="B1110" s="104" t="str">
        <f>[4]SayfaKAY!D149</f>
        <v>3879(8)</v>
      </c>
      <c r="C1110" s="105" t="str">
        <f>[4]SayfaKAY!E149</f>
        <v>RA</v>
      </c>
      <c r="D1110" s="105">
        <f>[4]SayfaKAY!F149</f>
        <v>8520</v>
      </c>
      <c r="E1110" s="106" t="str">
        <f>[4]SayfaKAY!G149</f>
        <v>BOZ-KAY5+6-FF-148</v>
      </c>
      <c r="F1110" s="134">
        <f t="shared" si="740"/>
        <v>45386</v>
      </c>
      <c r="G1110" s="135">
        <f t="shared" si="741"/>
        <v>0.36458333329937886</v>
      </c>
      <c r="H1110" s="235">
        <f>[4]SayfaKAY!H149</f>
        <v>45386.364583333299</v>
      </c>
      <c r="I1110" s="104" t="str">
        <f>[4]SayfaKAY!I149</f>
        <v>Hat/Line</v>
      </c>
      <c r="J1110" s="103" t="str">
        <f>IF([4]SayfaKAY!J149="","",IF([4]SayfaKAY!J149="Müşteri","Notified by Customer","Notified by Bozankaya"))</f>
        <v>Notified by Customer</v>
      </c>
      <c r="K1110" s="103" t="e">
        <f>VLOOKUP([4]SayfaKAY!L149,#REF!,2,FALSE)</f>
        <v>#REF!</v>
      </c>
      <c r="L1110" s="165" t="str">
        <f>[4]SayfaKAY!X149</f>
        <v>Lütze Transportation GmbH</v>
      </c>
      <c r="M1110" s="107" t="str">
        <f t="shared" si="742"/>
        <v>KAY5+6-BOZ-KAY5+6-FF-148</v>
      </c>
      <c r="N1110" s="105" t="str">
        <f>[4]SayfaKAY!M149</f>
        <v>ANONS SİSTEMİ ÇALIŞMIYOR</v>
      </c>
      <c r="O1110" s="166" t="str">
        <f>[4]SayfaKAY!P149</f>
        <v>C-Uyarı, sürüş devamlılığı</v>
      </c>
      <c r="P1110" s="166" t="str">
        <f>[4]SayfaKAY!Q149</f>
        <v>B(Servisten çekmeye etki eden arıza)</v>
      </c>
      <c r="Q1110" s="166" t="str">
        <f>[4]SayfaKAY!R149</f>
        <v>N.A(Yaralanma yok)</v>
      </c>
      <c r="R1110" s="132" t="str" cm="1">
        <f t="array" ref="R1110">IF([4]SayfaKAY!U149="","",_xlfn.IFS([4]SayfaKAY!U149="Bozankaya","Bozankaya",[4]SayfaKAY!U149="Müşteri","Customer",[4]SayfaKAY!U149="Tedarikçi","Equipment Supplier"))</f>
        <v>Equipment Supplier</v>
      </c>
      <c r="S1110" s="204" t="str">
        <f>[4]SayfaKAY!N149</f>
        <v>ANONS SİSTEMİ ÇALIŞIYOR SES SEVİYESİ YÜKSELTİLDİ</v>
      </c>
      <c r="T1110" s="133" t="str">
        <f>[4]SayfaKAY!AD149</f>
        <v>*Ekipman değiştirilecek</v>
      </c>
      <c r="U1110" s="132" t="str">
        <f>[4]SayfaKAY!W149</f>
        <v>Evet</v>
      </c>
      <c r="V1110" s="108">
        <f>[4]SayfaKAY!AZ149</f>
        <v>1</v>
      </c>
      <c r="W1110" s="136">
        <f t="shared" si="743"/>
        <v>45387</v>
      </c>
      <c r="X1110" s="137" t="str">
        <f t="shared" si="744"/>
        <v>05:20</v>
      </c>
      <c r="Y1110" s="235">
        <f>[4]SayfaKAY!AE149</f>
        <v>45387.222222222197</v>
      </c>
      <c r="Z1110" s="109">
        <f t="shared" si="745"/>
        <v>45387</v>
      </c>
      <c r="AA1110" s="110" t="str">
        <f t="shared" si="746"/>
        <v>12:00</v>
      </c>
      <c r="AB1110" s="182">
        <f>[4]SayfaKAY!BA149</f>
        <v>45387.5</v>
      </c>
      <c r="AC1110" s="257">
        <f t="shared" si="747"/>
        <v>1635.0000000488944</v>
      </c>
      <c r="AD1110" s="111">
        <f t="shared" si="748"/>
        <v>45387</v>
      </c>
      <c r="AE1110" s="111" t="str">
        <f t="shared" si="749"/>
        <v>12:00</v>
      </c>
      <c r="AF1110" s="235">
        <f>[4]SayfaKAY!BA149</f>
        <v>45387.5</v>
      </c>
      <c r="AG1110" s="179" t="str">
        <f>[4]SayfaKAY!S149</f>
        <v>(I) İlk Defa Karşılaşılan Arıza</v>
      </c>
      <c r="AH1110" s="178" t="str">
        <f t="shared" si="750"/>
        <v>Bu Arıza Aracın Servise Verilmesine Engel</v>
      </c>
      <c r="AI1110" s="163" t="str">
        <f>[4]SayfaKAY!AV149</f>
        <v/>
      </c>
      <c r="AJ1110" s="164" t="str">
        <f t="shared" si="751"/>
        <v/>
      </c>
      <c r="AK1110" s="164" t="str">
        <f t="shared" si="752"/>
        <v/>
      </c>
      <c r="AL1110" s="112" t="str">
        <f>[4]SayfaKAY!AX149</f>
        <v/>
      </c>
      <c r="AM1110" s="257" cm="1">
        <f t="array" ref="AM1110">IFERROR(IF(AND(P1110&lt;&gt;"D(Arıza Değil)",AH1110="Bu Arıza Aracın Servise Verilmesine Engel Değil"),
IF(Z1110-F1110&gt;0,(AB1110-Y1110)*24*60,
IF(OR(AND(G1110&gt;$AS$1,G1110&lt;$AT$1),AND(G1110&gt;$AU$1,G1110&lt;$AV$1)),
(AF1110-H1110)*24*60,     BH:BH0)),        AN1110),0)</f>
        <v>1635.0000000488944</v>
      </c>
      <c r="AN1110" s="257">
        <f t="shared" si="753"/>
        <v>1635.0000000488944</v>
      </c>
      <c r="AO1110" s="174" t="str">
        <f>[4]SayfaKAY!AG149</f>
        <v>LUTZE</v>
      </c>
      <c r="AP1110" s="174" t="str">
        <f>[4]SayfaKAY!AI149</f>
        <v>E820-7020</v>
      </c>
      <c r="AQ1110" s="174" t="str">
        <f>[4]SayfaKAY!AQ149</f>
        <v/>
      </c>
      <c r="AR1110" s="174" t="str">
        <f>[4]SayfaKAY!AH149</f>
        <v>ACSys-19'' RACK</v>
      </c>
      <c r="AS1110" s="174">
        <f>[4]SayfaKAY!AJ149</f>
        <v>1</v>
      </c>
      <c r="AT1110" s="175" t="str">
        <f>[4]SayfaKAY!AM149</f>
        <v/>
      </c>
      <c r="AU1110" s="176" t="str">
        <f>[4]SayfaKAY!AL149</f>
        <v/>
      </c>
      <c r="AV1110" s="176" t="str">
        <f>[4]SayfaKAY!AP149</f>
        <v/>
      </c>
      <c r="AW1110" s="177" t="str">
        <f>[4]SayfaKAY!AT149</f>
        <v/>
      </c>
      <c r="AX1110" s="194">
        <f t="shared" si="754"/>
        <v>17985.000000537839</v>
      </c>
      <c r="AY1110" s="168"/>
      <c r="AZ1110" s="167"/>
      <c r="BA1110" s="113"/>
      <c r="BB1110" s="171" t="str">
        <f>IF($AQ$1="X", IF(AND(G1110&gt;=$AS$1,G1110&lt;=$AT$1),IF(P1110&lt;&gt;"D(Arıza Değil)",AC1110,0), IF(AND(G1110&gt;=$AU$1,G1110&lt;=$AV$1),IF(P1110&lt;&gt;"D(Arıza Değil)",AC1110,0), "")), "")</f>
        <v/>
      </c>
      <c r="BC1110" s="114"/>
      <c r="BD1110" s="114"/>
      <c r="BE1110" s="114"/>
      <c r="BF1110" s="114"/>
      <c r="BG1110" s="114"/>
      <c r="BH1110" s="114" t="str">
        <f>IFERROR(FRACAS!AN152, "Hata Var")</f>
        <v/>
      </c>
      <c r="BI1110" s="114"/>
      <c r="BJ1110" s="114"/>
      <c r="BK1110" s="105" t="str">
        <f>[4]SayfaKAY!AW149</f>
        <v/>
      </c>
      <c r="BL1110" s="105" t="str">
        <f>[4]SayfaKAY!V149</f>
        <v>LUTZE</v>
      </c>
      <c r="BM1110" s="114"/>
      <c r="BN1110" s="171" t="str">
        <f t="shared" si="755"/>
        <v>x yok</v>
      </c>
      <c r="BO1110" s="171" t="str">
        <f t="shared" si="756"/>
        <v>aynı gün giderilen arıza</v>
      </c>
      <c r="BP1110" s="171" t="str">
        <f t="shared" si="757"/>
        <v>Bir günden fazla süren arıza</v>
      </c>
      <c r="BQ1110" s="226">
        <f t="shared" si="758"/>
        <v>1235.0000000128057</v>
      </c>
      <c r="BR1110" s="226">
        <f t="shared" si="759"/>
        <v>400.00000003608875</v>
      </c>
      <c r="BS1110" s="226">
        <f t="shared" si="760"/>
        <v>1635.0000000488944</v>
      </c>
      <c r="BT1110" s="114"/>
      <c r="BU1110" s="242"/>
      <c r="BV1110" s="233">
        <f t="shared" si="761"/>
        <v>8</v>
      </c>
      <c r="BW1110" s="226" t="str">
        <f t="shared" si="762"/>
        <v>Evet, çakışma var</v>
      </c>
      <c r="BX1110" s="229"/>
      <c r="BY1110" s="247">
        <f t="shared" si="763"/>
        <v>0.85763888889778173</v>
      </c>
      <c r="BZ1110" s="247">
        <f t="shared" si="764"/>
        <v>0.27777777780283941</v>
      </c>
      <c r="CA1110" s="247">
        <f t="shared" si="765"/>
        <v>1.1354166667006211</v>
      </c>
      <c r="CB1110" s="213"/>
      <c r="CC1110" s="211"/>
      <c r="CD1110" s="196"/>
      <c r="CE1110" s="213">
        <v>148</v>
      </c>
      <c r="CF1110" s="182">
        <f t="shared" si="766"/>
        <v>45386.364583333299</v>
      </c>
      <c r="CG1110" s="182">
        <f t="shared" si="767"/>
        <v>45387.5</v>
      </c>
      <c r="CH1110" s="196"/>
      <c r="CI1110" s="196"/>
      <c r="CJ1110" s="196"/>
      <c r="CK1110" s="196">
        <f t="shared" si="768"/>
        <v>0.27777777780283941</v>
      </c>
      <c r="CL1110" s="196">
        <f t="shared" si="769"/>
        <v>0.85763888889778173</v>
      </c>
      <c r="CM1110" s="196">
        <f t="shared" si="770"/>
        <v>1.1354166667006211</v>
      </c>
      <c r="CN1110" s="114"/>
      <c r="CO1110" s="115">
        <f t="shared" si="771"/>
        <v>1635.0000000488944</v>
      </c>
      <c r="CP1110" s="116">
        <f t="shared" si="772"/>
        <v>16.666666668170365</v>
      </c>
      <c r="CQ1110" s="117">
        <f t="shared" si="773"/>
        <v>0.36458333329937886</v>
      </c>
      <c r="CR1110" s="117">
        <f t="shared" si="774"/>
        <v>45387.222222222197</v>
      </c>
      <c r="CS1110" s="117">
        <f t="shared" si="775"/>
        <v>45387.5</v>
      </c>
      <c r="CT1110" s="118">
        <f t="shared" si="776"/>
        <v>65357075.000000015</v>
      </c>
      <c r="CU1110" s="118">
        <f t="shared" si="777"/>
        <v>400.00000003608875</v>
      </c>
      <c r="CV1110" s="118">
        <f t="shared" si="778"/>
        <v>65357475.000000052</v>
      </c>
      <c r="CW1110" s="119">
        <f t="shared" si="779"/>
        <v>0.99999387981252275</v>
      </c>
    </row>
    <row r="1111" spans="1:101" ht="118.5" customHeight="1" x14ac:dyDescent="0.3">
      <c r="A1111" s="104" t="str">
        <f>[4]SayfaKAY!C609</f>
        <v>KAY5+6</v>
      </c>
      <c r="B1111" s="104" t="str">
        <f>[4]SayfaKAY!D609</f>
        <v>3876(5)</v>
      </c>
      <c r="C1111" s="105" t="str">
        <f>[4]SayfaKAY!E609</f>
        <v>P</v>
      </c>
      <c r="D1111" s="105">
        <f>[4]SayfaKAY!F609</f>
        <v>52802</v>
      </c>
      <c r="E1111" s="106" t="str">
        <f>[4]SayfaKAY!G609</f>
        <v>BOZ-KAY5+6-FF-608</v>
      </c>
      <c r="F1111" s="193">
        <f t="shared" si="740"/>
        <v>45386</v>
      </c>
      <c r="G1111" s="135">
        <f t="shared" si="741"/>
        <v>0.55069444439868676</v>
      </c>
      <c r="H1111" s="235">
        <f>[4]SayfaKAY!H609</f>
        <v>45386.550694444399</v>
      </c>
      <c r="I1111" s="104" t="str">
        <f>[4]SayfaKAY!I609</f>
        <v>Hat/Line</v>
      </c>
      <c r="J1111" s="103" t="str">
        <f>IF([4]SayfaKAY!J609="","",IF([4]SayfaKAY!J609="Müşteri","Notified by Customer","Notified by Bozankaya"))</f>
        <v>Notified by Customer</v>
      </c>
      <c r="K1111" s="103" t="e">
        <f>VLOOKUP([4]SayfaKAY!L609,#REF!,2,FALSE)</f>
        <v>#REF!</v>
      </c>
      <c r="L1111" s="165" t="str">
        <f>[4]SayfaKAY!X609</f>
        <v>KARASZY KERESKEDELMİ ES SZOLGALTATO</v>
      </c>
      <c r="M1111" s="107" t="str">
        <f t="shared" si="742"/>
        <v>KAY5+6-BOZ-KAY5+6-FF-608</v>
      </c>
      <c r="N1111" s="105" t="str">
        <f>[4]SayfaKAY!M609</f>
        <v xml:space="preserve">RB-P ARASI 1 ADET ÇATI DARBE EMİCİDE ANORMAL SÜRTÜNME VE PASLANMA TESPİTİ YAPILDI. </v>
      </c>
      <c r="O1111" s="166" t="str">
        <f>[4]SayfaKAY!P609</f>
        <v>D-Arıza değil</v>
      </c>
      <c r="P1111" s="166" t="str">
        <f>[4]SayfaKAY!Q609</f>
        <v>B(Servisten çekmeye etki eden arıza)</v>
      </c>
      <c r="Q1111" s="166" t="str">
        <f>[4]SayfaKAY!R609</f>
        <v>N.A(Yaralanma yok)</v>
      </c>
      <c r="R1111" s="132" t="str" cm="1">
        <f t="array" ref="R1111">IF([4]SayfaKAY!U609="","",_xlfn.IFS([4]SayfaKAY!U609="Bozankaya","Bozankaya",[4]SayfaKAY!U609="Müşteri","Customer",[4]SayfaKAY!U609="Tedarikçi","Equipment Supplier"))</f>
        <v>Equipment Supplier</v>
      </c>
      <c r="S1111" s="204" t="str">
        <f>[4]SayfaKAY!N609</f>
        <v>PASLI YÜZEYLERE BOYA İŞLEMİ UYGULANDI.</v>
      </c>
      <c r="T1111" s="133" t="str">
        <f>[4]SayfaKAY!AD609</f>
        <v>Temizlendi</v>
      </c>
      <c r="U1111" s="132" t="str">
        <f>[4]SayfaKAY!W609</f>
        <v>Evet</v>
      </c>
      <c r="V1111" s="108">
        <f>[4]SayfaKAY!AZ609</f>
        <v>2</v>
      </c>
      <c r="W1111" s="136">
        <f t="shared" si="743"/>
        <v>45387</v>
      </c>
      <c r="X1111" s="137" t="str">
        <f t="shared" si="744"/>
        <v>05:00</v>
      </c>
      <c r="Y1111" s="235">
        <f>[4]SayfaKAY!AE609</f>
        <v>45387.208333333299</v>
      </c>
      <c r="Z1111" s="109">
        <f t="shared" si="745"/>
        <v>45388</v>
      </c>
      <c r="AA1111" s="110" t="str">
        <f t="shared" si="746"/>
        <v>07:00</v>
      </c>
      <c r="AB1111" s="182">
        <f>[4]SayfaKAY!BA609</f>
        <v>45388.291666666701</v>
      </c>
      <c r="AC1111" s="257">
        <f t="shared" si="747"/>
        <v>2507.0000001147855</v>
      </c>
      <c r="AD1111" s="111">
        <f t="shared" si="748"/>
        <v>45388</v>
      </c>
      <c r="AE1111" s="111" t="str">
        <f t="shared" si="749"/>
        <v>07:00</v>
      </c>
      <c r="AF1111" s="235">
        <f>[4]SayfaKAY!BA609</f>
        <v>45388.291666666701</v>
      </c>
      <c r="AG1111" s="179" t="str">
        <f>[4]SayfaKAY!S609</f>
        <v>(III) Farklı Araçlarda Tekrarlayan Arıza</v>
      </c>
      <c r="AH1111" s="178" t="str">
        <f t="shared" si="750"/>
        <v>Bu Arıza Aracın Servise Verilmesine Engel</v>
      </c>
      <c r="AI1111" s="163" t="str">
        <f>[4]SayfaKAY!AV609</f>
        <v/>
      </c>
      <c r="AJ1111" s="164" t="str">
        <f t="shared" si="751"/>
        <v/>
      </c>
      <c r="AK1111" s="164" t="str">
        <f t="shared" si="752"/>
        <v/>
      </c>
      <c r="AL1111" s="112" t="str">
        <f>[4]SayfaKAY!AX609</f>
        <v/>
      </c>
      <c r="AM1111" s="257" cm="1">
        <f t="array" ref="AM1111">IFERROR(IF(AND(P1111&lt;&gt;"D(Arıza Değil)",AH1111="Bu Arıza Aracın Servise Verilmesine Engel Değil"),
IF(Z1111-F1111&gt;0,(AB1111-Y1111)*24*60,
IF(OR(AND(G1111&gt;$AS$1,G1111&lt;$AT$1),AND(G1111&gt;$AU$1,G1111&lt;$AV$1)),
(AF1111-H1111)*24*60,     BH:BH0)),        AN1111),0)</f>
        <v>2507.0000001147855</v>
      </c>
      <c r="AN1111" s="257">
        <f t="shared" si="753"/>
        <v>2507.0000001147855</v>
      </c>
      <c r="AO1111" s="174" t="str">
        <f>[4]SayfaKAY!AG609</f>
        <v/>
      </c>
      <c r="AP1111" s="174" t="str">
        <f>[4]SayfaKAY!AI609</f>
        <v/>
      </c>
      <c r="AQ1111" s="174" t="str">
        <f>[4]SayfaKAY!AQ609</f>
        <v/>
      </c>
      <c r="AR1111" s="174" t="str">
        <f>[4]SayfaKAY!AH609</f>
        <v/>
      </c>
      <c r="AS1111" s="174" t="str">
        <f>[4]SayfaKAY!AJ609</f>
        <v/>
      </c>
      <c r="AT1111" s="175" t="str">
        <f>[4]SayfaKAY!AM609</f>
        <v/>
      </c>
      <c r="AU1111" s="176" t="str">
        <f>[4]SayfaKAY!AL609</f>
        <v/>
      </c>
      <c r="AV1111" s="176" t="str">
        <f>[4]SayfaKAY!AP609</f>
        <v/>
      </c>
      <c r="AW1111" s="177" t="str">
        <f>[4]SayfaKAY!AT609</f>
        <v/>
      </c>
      <c r="AX1111" s="194">
        <f t="shared" si="754"/>
        <v>55154.000002525281</v>
      </c>
      <c r="AY1111" s="168"/>
      <c r="AZ1111" s="167"/>
      <c r="BA1111" s="170"/>
      <c r="BB1111" s="171" t="str">
        <f>IF($AQ$1="X", IF(AND(G1111&gt;=$AS$1,G1111&lt;=$AT$1),IF(P1111&lt;&gt;"D(Arıza Değil)",AC1111,0), IF(AND(G1111&gt;=$AU$1,G1111&lt;=$AV$1),IF(P1111&lt;&gt;"D(Arıza Değil)",AC1111,0), "")), "")</f>
        <v/>
      </c>
      <c r="BC1111" s="114"/>
      <c r="BD1111" s="114"/>
      <c r="BE1111" s="114"/>
      <c r="BF1111" s="114"/>
      <c r="BG1111" s="114"/>
      <c r="BH1111" s="114">
        <f>IFERROR(FRACAS!AN612, "Hata Var")</f>
        <v>2081.0000000149012</v>
      </c>
      <c r="BI1111" s="114"/>
      <c r="BJ1111" s="114"/>
      <c r="BK1111" s="105" t="str">
        <f>[4]SayfaKAY!AW609</f>
        <v/>
      </c>
      <c r="BL1111" s="105" t="str">
        <f>[4]SayfaKAY!V609</f>
        <v>KARASZY KERESKEDELMİ ES SZOLGALTATO</v>
      </c>
      <c r="BM1111" s="114"/>
      <c r="BN1111" s="171" t="str">
        <f t="shared" si="755"/>
        <v>x yok</v>
      </c>
      <c r="BO1111" s="171" t="b">
        <f t="shared" si="756"/>
        <v>0</v>
      </c>
      <c r="BP1111" s="171" t="str">
        <f t="shared" si="757"/>
        <v>Bir günden fazla süren arıza</v>
      </c>
      <c r="BQ1111" s="226">
        <f t="shared" si="758"/>
        <v>947.00000001699664</v>
      </c>
      <c r="BR1111" s="226">
        <f t="shared" si="759"/>
        <v>1560.0000000977889</v>
      </c>
      <c r="BS1111" s="226">
        <f t="shared" si="760"/>
        <v>2507.0000001147855</v>
      </c>
      <c r="BT1111" s="114"/>
      <c r="BU1111" s="242"/>
      <c r="BV1111" s="233">
        <f t="shared" si="761"/>
        <v>9</v>
      </c>
      <c r="BW1111" s="226" t="str">
        <f t="shared" si="762"/>
        <v>Evet, çakışma var</v>
      </c>
      <c r="BX1111" s="229"/>
      <c r="BY1111" s="247">
        <f t="shared" si="763"/>
        <v>0.65763888890069211</v>
      </c>
      <c r="BZ1111" s="247">
        <f t="shared" si="764"/>
        <v>1.0833333334012423</v>
      </c>
      <c r="CA1111" s="247">
        <f t="shared" si="765"/>
        <v>1.7409722223019344</v>
      </c>
      <c r="CB1111" s="213"/>
      <c r="CC1111" s="211"/>
      <c r="CD1111" s="196"/>
      <c r="CE1111" s="213">
        <v>608</v>
      </c>
      <c r="CF1111" s="182">
        <f t="shared" si="766"/>
        <v>45386.550694444399</v>
      </c>
      <c r="CG1111" s="182">
        <f t="shared" si="767"/>
        <v>45388.291666666701</v>
      </c>
      <c r="CH1111" s="196"/>
      <c r="CI1111" s="196"/>
      <c r="CJ1111" s="196"/>
      <c r="CK1111" s="196">
        <f t="shared" si="768"/>
        <v>1.0833333334012423</v>
      </c>
      <c r="CL1111" s="196">
        <f t="shared" si="769"/>
        <v>0.65763888890069211</v>
      </c>
      <c r="CM1111" s="196">
        <f t="shared" si="770"/>
        <v>1.7409722223019344</v>
      </c>
      <c r="CN1111" s="114"/>
      <c r="CO1111" s="115">
        <f t="shared" si="771"/>
        <v>2507.0000001147855</v>
      </c>
      <c r="CP1111" s="116">
        <f t="shared" si="772"/>
        <v>65.000000004074536</v>
      </c>
      <c r="CQ1111" s="117">
        <f t="shared" si="773"/>
        <v>0.55069444439868676</v>
      </c>
      <c r="CR1111" s="117">
        <f t="shared" si="774"/>
        <v>45387.208333333299</v>
      </c>
      <c r="CS1111" s="117">
        <f t="shared" si="775"/>
        <v>45388.291666666701</v>
      </c>
      <c r="CT1111" s="118">
        <f t="shared" si="776"/>
        <v>65356787.000000015</v>
      </c>
      <c r="CU1111" s="118">
        <f t="shared" si="777"/>
        <v>1560.0000000977889</v>
      </c>
      <c r="CV1111" s="118">
        <f t="shared" si="778"/>
        <v>65358347.000000112</v>
      </c>
      <c r="CW1111" s="119">
        <f t="shared" si="779"/>
        <v>0.99997613158729215</v>
      </c>
    </row>
    <row r="1112" spans="1:101" ht="118.5" customHeight="1" x14ac:dyDescent="0.3">
      <c r="A1112" s="160" t="str">
        <f>[4]SayfaKAY!C145</f>
        <v>KAY5+6</v>
      </c>
      <c r="B1112" s="104" t="str">
        <f>[4]SayfaKAY!D145</f>
        <v>3877(6)</v>
      </c>
      <c r="C1112" s="105" t="str">
        <f>[4]SayfaKAY!E145</f>
        <v>RA</v>
      </c>
      <c r="D1112" s="105">
        <f>[4]SayfaKAY!F145</f>
        <v>30000</v>
      </c>
      <c r="E1112" s="106" t="str">
        <f>[4]SayfaKAY!G145</f>
        <v>BOZ-KAY5+6-FF-144</v>
      </c>
      <c r="F1112" s="134">
        <f t="shared" si="740"/>
        <v>45384</v>
      </c>
      <c r="G1112" s="135">
        <f t="shared" si="741"/>
        <v>0.70625000000291038</v>
      </c>
      <c r="H1112" s="235">
        <f>[4]SayfaKAY!H145</f>
        <v>45384.706250000003</v>
      </c>
      <c r="I1112" s="104" t="str">
        <f>[4]SayfaKAY!I145</f>
        <v>Hat/Line</v>
      </c>
      <c r="J1112" s="103" t="str">
        <f>IF([4]SayfaKAY!J145="","",IF([4]SayfaKAY!J145="Müşteri","Notified by Customer","Notified by Bozankaya"))</f>
        <v>Notified by Customer</v>
      </c>
      <c r="K1112" s="103" t="e">
        <f>VLOOKUP([4]SayfaKAY!L145,#REF!,2,FALSE)</f>
        <v>#REF!</v>
      </c>
      <c r="L1112" s="165" t="str">
        <f>[4]SayfaKAY!X145</f>
        <v>ATAK ULAŞIM SAN.TİC.LTD.ŞTİ.</v>
      </c>
      <c r="M1112" s="107" t="str">
        <f t="shared" si="742"/>
        <v>KAY5+6-BOZ-KAY5+6-FF-144</v>
      </c>
      <c r="N1112" s="105" t="str">
        <f>[4]SayfaKAY!M145</f>
        <v>ARAÇ KAVŞAK VE MAKAS SİNYALLERİNE TALEP VERMEDİ 2 SEFERDE 20 DAKİKA TEHİR YAŞANDI</v>
      </c>
      <c r="O1112" s="166" t="str">
        <f>[4]SayfaKAY!P145</f>
        <v>A-Sürüşü engeller</v>
      </c>
      <c r="P1112" s="166" t="str">
        <f>[4]SayfaKAY!Q145</f>
        <v>B(Servisten çekmeye etki eden arıza)</v>
      </c>
      <c r="Q1112" s="166" t="str">
        <f>[4]SayfaKAY!R145</f>
        <v>N.A(Yaralanma yok)</v>
      </c>
      <c r="R1112" s="132" t="str" cm="1">
        <f t="array" ref="R1112">IF([4]SayfaKAY!U145="","",_xlfn.IFS([4]SayfaKAY!U145="Bozankaya","Bozankaya",[4]SayfaKAY!U145="Müşteri","Customer",[4]SayfaKAY!U145="Tedarikçi","Equipment Supplier"))</f>
        <v>Equipment Supplier</v>
      </c>
      <c r="S1112" s="204" t="str">
        <f>[4]SayfaKAY!N145</f>
        <v>AU300 DEĞİŞİMİ YAPILDI</v>
      </c>
      <c r="T1112" s="133" t="str">
        <f>[4]SayfaKAY!AD145</f>
        <v>*Ekipman değiştirilecek</v>
      </c>
      <c r="U1112" s="132" t="str">
        <f>[4]SayfaKAY!W145</f>
        <v>Evet</v>
      </c>
      <c r="V1112" s="108">
        <f>[4]SayfaKAY!AZ145</f>
        <v>1</v>
      </c>
      <c r="W1112" s="136">
        <f t="shared" si="743"/>
        <v>45385</v>
      </c>
      <c r="X1112" s="137" t="str">
        <f t="shared" si="744"/>
        <v>05:00</v>
      </c>
      <c r="Y1112" s="235">
        <f>[4]SayfaKAY!AE145</f>
        <v>45385.208333333299</v>
      </c>
      <c r="Z1112" s="109">
        <f t="shared" si="745"/>
        <v>45385</v>
      </c>
      <c r="AA1112" s="110" t="str">
        <f t="shared" si="746"/>
        <v>09:00</v>
      </c>
      <c r="AB1112" s="182">
        <f>[4]SayfaKAY!BA145</f>
        <v>45385.375</v>
      </c>
      <c r="AC1112" s="257">
        <f t="shared" si="747"/>
        <v>962.99999999580905</v>
      </c>
      <c r="AD1112" s="111">
        <f t="shared" si="748"/>
        <v>45385</v>
      </c>
      <c r="AE1112" s="111" t="str">
        <f t="shared" si="749"/>
        <v>09:00</v>
      </c>
      <c r="AF1112" s="235">
        <f>[4]SayfaKAY!BA145</f>
        <v>45385.375</v>
      </c>
      <c r="AG1112" s="179" t="str">
        <f>[4]SayfaKAY!S145</f>
        <v>(II) Aynı Araçta Tekrarlayan Arıza</v>
      </c>
      <c r="AH1112" s="178" t="str">
        <f t="shared" si="750"/>
        <v>Bu Arıza Aracın Servise Verilmesine Engel</v>
      </c>
      <c r="AI1112" s="163" t="str">
        <f>[4]SayfaKAY!AV145</f>
        <v/>
      </c>
      <c r="AJ1112" s="164" t="str">
        <f t="shared" si="751"/>
        <v/>
      </c>
      <c r="AK1112" s="164" t="str">
        <f t="shared" si="752"/>
        <v/>
      </c>
      <c r="AL1112" s="112" t="str">
        <f>[4]SayfaKAY!AX145</f>
        <v/>
      </c>
      <c r="AM1112" s="257" cm="1">
        <f t="array" ref="AM1112">IFERROR(IF(AND(P1112&lt;&gt;"D(Arıza Değil)",AH1112="Bu Arıza Aracın Servise Verilmesine Engel Değil"),
IF(Z1112-F1112&gt;0,(AB1112-Y1112)*24*60,
IF(OR(AND(G1112&gt;$AS$1,G1112&lt;$AT$1),AND(G1112&gt;$AU$1,G1112&lt;$AV$1)),
(AF1112-H1112)*24*60,     BH:BH0)),        AN1112),0)</f>
        <v>962.99999999580905</v>
      </c>
      <c r="AN1112" s="257">
        <f t="shared" si="753"/>
        <v>962.99999999580905</v>
      </c>
      <c r="AO1112" s="174" t="str">
        <f>[4]SayfaKAY!AG145</f>
        <v>Atak</v>
      </c>
      <c r="AP1112" s="174" t="str">
        <f>[4]SayfaKAY!AI145</f>
        <v>E840-7002</v>
      </c>
      <c r="AQ1112" s="174" t="str">
        <f>[4]SayfaKAY!AQ145</f>
        <v/>
      </c>
      <c r="AR1112" s="174" t="str">
        <f>[4]SayfaKAY!AH145</f>
        <v>Merkez Ünite AU300 (train bus, vehicle b</v>
      </c>
      <c r="AS1112" s="174">
        <f>[4]SayfaKAY!AJ145</f>
        <v>1</v>
      </c>
      <c r="AT1112" s="175" t="str">
        <f>[4]SayfaKAY!AM145</f>
        <v/>
      </c>
      <c r="AU1112" s="176" t="str">
        <f>[4]SayfaKAY!AL145</f>
        <v/>
      </c>
      <c r="AV1112" s="176" t="str">
        <f>[4]SayfaKAY!AP145</f>
        <v/>
      </c>
      <c r="AW1112" s="177" t="str">
        <f>[4]SayfaKAY!AT145</f>
        <v/>
      </c>
      <c r="AX1112" s="194">
        <f t="shared" si="754"/>
        <v>10592.9999999539</v>
      </c>
      <c r="AY1112" s="168"/>
      <c r="AZ1112" s="167"/>
      <c r="BA1112" s="113"/>
      <c r="BB1112" s="171" t="str">
        <f>IF($AQ$1="X", IF(AND(G1112&gt;=$AS$1,G1112&lt;=$AT$1),IF(P1112&lt;&gt;"D(Arıza Değil)",AC1112,0), IF(AND(G1112&gt;=$AU$1,G1112&lt;=$AV$1),IF(P1112&lt;&gt;"D(Arıza Değil)",AC1112,0), "")), "")</f>
        <v/>
      </c>
      <c r="BC1112" s="114"/>
      <c r="BD1112" s="114"/>
      <c r="BE1112" s="114"/>
      <c r="BF1112" s="114"/>
      <c r="BG1112" s="114"/>
      <c r="BH1112" s="114" t="str">
        <f>IFERROR(FRACAS!AN148, "Hata Var")</f>
        <v/>
      </c>
      <c r="BI1112" s="114"/>
      <c r="BJ1112" s="114"/>
      <c r="BK1112" s="105" t="str">
        <f>[4]SayfaKAY!AW145</f>
        <v/>
      </c>
      <c r="BL1112" s="105" t="str">
        <f>[4]SayfaKAY!V145</f>
        <v>ATAK ULAŞIM SAN.TİC.LTD.ŞTİ.</v>
      </c>
      <c r="BM1112" s="114"/>
      <c r="BN1112" s="171" t="str">
        <f t="shared" si="755"/>
        <v>x yok</v>
      </c>
      <c r="BO1112" s="171" t="str">
        <f t="shared" si="756"/>
        <v>aynı gün giderilen arıza</v>
      </c>
      <c r="BP1112" s="171" t="str">
        <f t="shared" si="757"/>
        <v>Bir günden fazla süren arıza</v>
      </c>
      <c r="BQ1112" s="226">
        <f t="shared" si="758"/>
        <v>722.99999994691461</v>
      </c>
      <c r="BR1112" s="226">
        <f t="shared" si="759"/>
        <v>240.00000004889444</v>
      </c>
      <c r="BS1112" s="226">
        <f t="shared" si="760"/>
        <v>962.99999999580905</v>
      </c>
      <c r="BT1112" s="114"/>
      <c r="BU1112" s="242"/>
      <c r="BV1112" s="233">
        <f t="shared" si="761"/>
        <v>10</v>
      </c>
      <c r="BW1112" s="226" t="str">
        <f t="shared" si="762"/>
        <v>Evet, çakışma var</v>
      </c>
      <c r="BX1112" s="229"/>
      <c r="BY1112" s="247">
        <f t="shared" si="763"/>
        <v>0.50208333329646848</v>
      </c>
      <c r="BZ1112" s="247">
        <f t="shared" si="764"/>
        <v>0.16666666670062114</v>
      </c>
      <c r="CA1112" s="247">
        <f t="shared" si="765"/>
        <v>0.66874999999708962</v>
      </c>
      <c r="CB1112" s="213"/>
      <c r="CC1112" s="211"/>
      <c r="CD1112" s="196"/>
      <c r="CE1112" s="213">
        <v>144</v>
      </c>
      <c r="CF1112" s="182">
        <f t="shared" si="766"/>
        <v>45384.706250000003</v>
      </c>
      <c r="CG1112" s="182">
        <f t="shared" si="767"/>
        <v>45385.375</v>
      </c>
      <c r="CH1112" s="196"/>
      <c r="CI1112" s="196"/>
      <c r="CJ1112" s="196"/>
      <c r="CK1112" s="196">
        <f t="shared" si="768"/>
        <v>0.16666666670062114</v>
      </c>
      <c r="CL1112" s="196">
        <f t="shared" si="769"/>
        <v>0.50208333329646848</v>
      </c>
      <c r="CM1112" s="196">
        <f t="shared" si="770"/>
        <v>0.66874999999708962</v>
      </c>
      <c r="CN1112" s="114"/>
      <c r="CO1112" s="115">
        <f t="shared" si="771"/>
        <v>962.99999999580905</v>
      </c>
      <c r="CP1112" s="116">
        <f t="shared" si="772"/>
        <v>10.000000002037268</v>
      </c>
      <c r="CQ1112" s="117">
        <f t="shared" si="773"/>
        <v>0.70625000000291038</v>
      </c>
      <c r="CR1112" s="117">
        <f t="shared" si="774"/>
        <v>45385.208333333299</v>
      </c>
      <c r="CS1112" s="117">
        <f t="shared" si="775"/>
        <v>45385.375</v>
      </c>
      <c r="CT1112" s="118">
        <f t="shared" si="776"/>
        <v>65353682.999999948</v>
      </c>
      <c r="CU1112" s="118">
        <f t="shared" si="777"/>
        <v>240.00000004889444</v>
      </c>
      <c r="CV1112" s="118">
        <f t="shared" si="778"/>
        <v>65353922.999999993</v>
      </c>
      <c r="CW1112" s="119">
        <f t="shared" si="779"/>
        <v>0.99999632768793323</v>
      </c>
    </row>
    <row r="1113" spans="1:101" ht="118.5" customHeight="1" x14ac:dyDescent="0.3">
      <c r="A1113" s="104" t="str">
        <f>[4]SayfaKAY!C146</f>
        <v>KAY5+6</v>
      </c>
      <c r="B1113" s="104" t="str">
        <f>[4]SayfaKAY!D146</f>
        <v>3872(1)</v>
      </c>
      <c r="C1113" s="105" t="str">
        <f>[4]SayfaKAY!E146</f>
        <v>MA</v>
      </c>
      <c r="D1113" s="105">
        <f>[4]SayfaKAY!F146</f>
        <v>46500</v>
      </c>
      <c r="E1113" s="106" t="str">
        <f>[4]SayfaKAY!G146</f>
        <v>BOZ-KAY5+6-FF-145</v>
      </c>
      <c r="F1113" s="193">
        <f t="shared" si="740"/>
        <v>45384</v>
      </c>
      <c r="G1113" s="135">
        <f t="shared" si="741"/>
        <v>0.70997685189649928</v>
      </c>
      <c r="H1113" s="235">
        <f>[4]SayfaKAY!H146</f>
        <v>45384.709976851896</v>
      </c>
      <c r="I1113" s="104" t="str">
        <f>[4]SayfaKAY!I146</f>
        <v>Hat/Line</v>
      </c>
      <c r="J1113" s="103" t="str">
        <f>IF([4]SayfaKAY!J146="","",IF([4]SayfaKAY!J146="Müşteri","Notified by Customer","Notified by Bozankaya"))</f>
        <v>Notified by Customer</v>
      </c>
      <c r="K1113" s="103" t="e">
        <f>VLOOKUP([4]SayfaKAY!L146,#REF!,2,FALSE)</f>
        <v>#REF!</v>
      </c>
      <c r="L1113" s="165" t="str">
        <f>[4]SayfaKAY!X146</f>
        <v>ATAK ULAŞIM SAN.TİC.LTD.ŞTİ.</v>
      </c>
      <c r="M1113" s="107" t="str">
        <f t="shared" si="742"/>
        <v>KAY5+6-BOZ-KAY5+6-FF-145</v>
      </c>
      <c r="N1113" s="105" t="str">
        <f>[4]SayfaKAY!M146</f>
        <v>ARAÇ KAVŞAK SİNYALLERİNE TALEP VERMEDİ RESETLENDİ DÜZELMEDİ</v>
      </c>
      <c r="O1113" s="166" t="str">
        <f>[4]SayfaKAY!P146</f>
        <v>A-Sürüşü engeller</v>
      </c>
      <c r="P1113" s="166" t="str">
        <f>[4]SayfaKAY!Q146</f>
        <v>B(Servisten çekmeye etki eden arıza)</v>
      </c>
      <c r="Q1113" s="166" t="str">
        <f>[4]SayfaKAY!R146</f>
        <v>N.A(Yaralanma yok)</v>
      </c>
      <c r="R1113" s="132" t="str" cm="1">
        <f t="array" ref="R1113">IF([4]SayfaKAY!U146="","",_xlfn.IFS([4]SayfaKAY!U146="Bozankaya","Bozankaya",[4]SayfaKAY!U146="Müşteri","Customer",[4]SayfaKAY!U146="Tedarikçi","Equipment Supplier"))</f>
        <v>Equipment Supplier</v>
      </c>
      <c r="S1113" s="204" t="str">
        <f>[4]SayfaKAY!N146</f>
        <v>değişim yapıldı.</v>
      </c>
      <c r="T1113" s="133" t="str">
        <f>[4]SayfaKAY!AD146</f>
        <v>*Ekipman değiştirilecek</v>
      </c>
      <c r="U1113" s="132" t="str">
        <f>[4]SayfaKAY!W146</f>
        <v>Evet</v>
      </c>
      <c r="V1113" s="108">
        <f>[4]SayfaKAY!AZ146</f>
        <v>1</v>
      </c>
      <c r="W1113" s="136">
        <f t="shared" si="743"/>
        <v>45385</v>
      </c>
      <c r="X1113" s="137" t="str">
        <f t="shared" si="744"/>
        <v>05:00</v>
      </c>
      <c r="Y1113" s="235">
        <f>[4]SayfaKAY!AE146</f>
        <v>45385.208333333299</v>
      </c>
      <c r="Z1113" s="192">
        <f t="shared" si="745"/>
        <v>45385</v>
      </c>
      <c r="AA1113" s="110" t="str">
        <f t="shared" si="746"/>
        <v>09:00</v>
      </c>
      <c r="AB1113" s="182">
        <f>[4]SayfaKAY!BA146</f>
        <v>45385.375</v>
      </c>
      <c r="AC1113" s="257">
        <f t="shared" si="747"/>
        <v>957.63333326904103</v>
      </c>
      <c r="AD1113" s="111">
        <f t="shared" si="748"/>
        <v>45385</v>
      </c>
      <c r="AE1113" s="111" t="str">
        <f t="shared" si="749"/>
        <v>09:00</v>
      </c>
      <c r="AF1113" s="235">
        <f>[4]SayfaKAY!BA146</f>
        <v>45385.375</v>
      </c>
      <c r="AG1113" s="179" t="str">
        <f>[4]SayfaKAY!S146</f>
        <v>(I) İlk Defa Karşılaşılan Arıza</v>
      </c>
      <c r="AH1113" s="178" t="str">
        <f t="shared" si="750"/>
        <v>Bu Arıza Aracın Servise Verilmesine Engel</v>
      </c>
      <c r="AI1113" s="163" t="str">
        <f>[4]SayfaKAY!AV146</f>
        <v/>
      </c>
      <c r="AJ1113" s="164" t="str">
        <f t="shared" si="751"/>
        <v/>
      </c>
      <c r="AK1113" s="164" t="str">
        <f t="shared" si="752"/>
        <v/>
      </c>
      <c r="AL1113" s="112" t="str">
        <f>[4]SayfaKAY!AX146</f>
        <v/>
      </c>
      <c r="AM1113" s="257" cm="1">
        <f t="array" ref="AM1113">IFERROR(IF(AND(P1113&lt;&gt;"D(Arıza Değil)",AH1113="Bu Arıza Aracın Servise Verilmesine Engel Değil"),
IF(Z1113-F1113&gt;0,(AB1113-Y1113)*24*60,
IF(OR(AND(G1113&gt;$AS$1,G1113&lt;$AT$1),AND(G1113&gt;$AU$1,G1113&lt;$AV$1)),
(AF1113-H1113)*24*60,     BH:BH0)),        AN1113),0)</f>
        <v>957.63333326904103</v>
      </c>
      <c r="AN1113" s="257">
        <f t="shared" si="753"/>
        <v>957.63333326904103</v>
      </c>
      <c r="AO1113" s="174" t="str">
        <f>[4]SayfaKAY!AG146</f>
        <v>Atak</v>
      </c>
      <c r="AP1113" s="174" t="str">
        <f>[4]SayfaKAY!AI146</f>
        <v>E840-7002</v>
      </c>
      <c r="AQ1113" s="174" t="str">
        <f>[4]SayfaKAY!AQ146</f>
        <v/>
      </c>
      <c r="AR1113" s="174" t="str">
        <f>[4]SayfaKAY!AH146</f>
        <v>Merkez Ünite AU300 (train bus, vehicle b</v>
      </c>
      <c r="AS1113" s="174">
        <f>[4]SayfaKAY!AJ146</f>
        <v>1</v>
      </c>
      <c r="AT1113" s="175" t="str">
        <f>[4]SayfaKAY!AM146</f>
        <v/>
      </c>
      <c r="AU1113" s="176" t="str">
        <f>[4]SayfaKAY!AL146</f>
        <v/>
      </c>
      <c r="AV1113" s="176" t="str">
        <f>[4]SayfaKAY!AP146</f>
        <v/>
      </c>
      <c r="AW1113" s="177" t="str">
        <f>[4]SayfaKAY!AT146</f>
        <v/>
      </c>
      <c r="AX1113" s="194">
        <f t="shared" si="754"/>
        <v>10533.966665959451</v>
      </c>
      <c r="AY1113" s="168"/>
      <c r="AZ1113" s="167"/>
      <c r="BA1113" s="170"/>
      <c r="BB1113" s="171"/>
      <c r="BC1113" s="114"/>
      <c r="BD1113" s="114"/>
      <c r="BE1113" s="114"/>
      <c r="BF1113" s="114"/>
      <c r="BG1113" s="114"/>
      <c r="BH1113" s="114" t="str">
        <f>IFERROR(FRACAS!AN149, "Hata Var")</f>
        <v/>
      </c>
      <c r="BI1113" s="114"/>
      <c r="BJ1113" s="114"/>
      <c r="BK1113" s="105" t="str">
        <f>[4]SayfaKAY!AW146</f>
        <v/>
      </c>
      <c r="BL1113" s="105" t="str">
        <f>[4]SayfaKAY!V146</f>
        <v>ATAK ULAŞIM SAN.TİC.LTD.ŞTİ.</v>
      </c>
      <c r="BM1113" s="114"/>
      <c r="BN1113" s="171" t="str">
        <f t="shared" si="755"/>
        <v>x yok</v>
      </c>
      <c r="BO1113" s="171" t="str">
        <f t="shared" si="756"/>
        <v>aynı gün giderilen arıza</v>
      </c>
      <c r="BP1113" s="171" t="str">
        <f t="shared" si="757"/>
        <v>Bir günden fazla süren arıza</v>
      </c>
      <c r="BQ1113" s="226">
        <f t="shared" si="758"/>
        <v>717.6333332201466</v>
      </c>
      <c r="BR1113" s="226">
        <f t="shared" si="759"/>
        <v>240.00000004889444</v>
      </c>
      <c r="BS1113" s="226">
        <f t="shared" si="760"/>
        <v>957.63333326904103</v>
      </c>
      <c r="BT1113" s="114"/>
      <c r="BU1113" s="242"/>
      <c r="BV1113" s="233">
        <f t="shared" si="761"/>
        <v>9</v>
      </c>
      <c r="BW1113" s="226" t="str">
        <f t="shared" si="762"/>
        <v>Evet, çakışma var</v>
      </c>
      <c r="BX1113" s="229"/>
      <c r="BY1113" s="247">
        <f t="shared" si="763"/>
        <v>0.49835648140287958</v>
      </c>
      <c r="BZ1113" s="247">
        <f t="shared" si="764"/>
        <v>0.16666666670062114</v>
      </c>
      <c r="CA1113" s="247">
        <f t="shared" si="765"/>
        <v>0.66502314810350072</v>
      </c>
      <c r="CB1113" s="213"/>
      <c r="CC1113" s="211"/>
      <c r="CD1113" s="196"/>
      <c r="CE1113" s="213">
        <v>145</v>
      </c>
      <c r="CF1113" s="182">
        <f t="shared" si="766"/>
        <v>45384.709976851896</v>
      </c>
      <c r="CG1113" s="182">
        <f t="shared" si="767"/>
        <v>45385.375</v>
      </c>
      <c r="CH1113" s="196"/>
      <c r="CI1113" s="196"/>
      <c r="CJ1113" s="196"/>
      <c r="CK1113" s="196">
        <f t="shared" si="768"/>
        <v>0.16666666670062114</v>
      </c>
      <c r="CL1113" s="196">
        <f t="shared" si="769"/>
        <v>0.49835648140287958</v>
      </c>
      <c r="CM1113" s="196">
        <f t="shared" si="770"/>
        <v>0.66502314810350072</v>
      </c>
      <c r="CN1113" s="114"/>
      <c r="CO1113" s="115">
        <f t="shared" si="771"/>
        <v>957.63333326904103</v>
      </c>
      <c r="CP1113" s="116">
        <f t="shared" si="772"/>
        <v>10.000000002037268</v>
      </c>
      <c r="CQ1113" s="117">
        <f t="shared" si="773"/>
        <v>0.70997685189649928</v>
      </c>
      <c r="CR1113" s="117">
        <f t="shared" si="774"/>
        <v>45385.208333333299</v>
      </c>
      <c r="CS1113" s="117">
        <f t="shared" si="775"/>
        <v>45385.375</v>
      </c>
      <c r="CT1113" s="118">
        <f t="shared" si="776"/>
        <v>65353677.633333221</v>
      </c>
      <c r="CU1113" s="118">
        <f t="shared" si="777"/>
        <v>240.00000004889444</v>
      </c>
      <c r="CV1113" s="118">
        <f t="shared" si="778"/>
        <v>65353917.633333266</v>
      </c>
      <c r="CW1113" s="119">
        <f t="shared" si="779"/>
        <v>0.99999632768763169</v>
      </c>
    </row>
    <row r="1114" spans="1:101" ht="118.5" customHeight="1" x14ac:dyDescent="0.3">
      <c r="A1114" s="160" t="str">
        <f>[4]SayfaKAY!C147</f>
        <v>KAY5+6</v>
      </c>
      <c r="B1114" s="104" t="str">
        <f>[4]SayfaKAY!D147</f>
        <v>3881(10)</v>
      </c>
      <c r="C1114" s="105" t="str">
        <f>[4]SayfaKAY!E147</f>
        <v>MA</v>
      </c>
      <c r="D1114" s="105">
        <f>[4]SayfaKAY!F147</f>
        <v>3000</v>
      </c>
      <c r="E1114" s="106" t="str">
        <f>[4]SayfaKAY!G147</f>
        <v>BOZ-KAY5+6-FF-146</v>
      </c>
      <c r="F1114" s="134">
        <f t="shared" si="740"/>
        <v>45384</v>
      </c>
      <c r="G1114" s="135">
        <f t="shared" si="741"/>
        <v>0.71666666670353152</v>
      </c>
      <c r="H1114" s="235">
        <f>[4]SayfaKAY!H147</f>
        <v>45384.716666666704</v>
      </c>
      <c r="I1114" s="104" t="str">
        <f>[4]SayfaKAY!I147</f>
        <v>Hat/Line</v>
      </c>
      <c r="J1114" s="103" t="str">
        <f>IF([4]SayfaKAY!J147="","",IF([4]SayfaKAY!J147="Müşteri","Notified by Customer","Notified by Bozankaya"))</f>
        <v>Notified by Customer</v>
      </c>
      <c r="K1114" s="103" t="e">
        <f>VLOOKUP([4]SayfaKAY!L147,#REF!,2,FALSE)</f>
        <v>#REF!</v>
      </c>
      <c r="L1114" s="165" t="str">
        <f>[4]SayfaKAY!X147</f>
        <v>KUTUP TEKNOLOJİ SAN.TİC.LTD.ŞTİ.</v>
      </c>
      <c r="M1114" s="107" t="str">
        <f t="shared" si="742"/>
        <v>KAY5+6-BOZ-KAY5+6-FF-146</v>
      </c>
      <c r="N1114" s="105" t="str">
        <f>[4]SayfaKAY!M147</f>
        <v>CA TELSİZDE ANONSLAR GİTMİYOR ÇAĞRI BAŞLATILAMIYOR</v>
      </c>
      <c r="O1114" s="166" t="str">
        <f>[4]SayfaKAY!P147</f>
        <v>C-Uyarı, sürüş devamlılığı</v>
      </c>
      <c r="P1114" s="166" t="str">
        <f>[4]SayfaKAY!Q147</f>
        <v>B(Servisten çekmeye etki eden arıza)</v>
      </c>
      <c r="Q1114" s="166" t="str">
        <f>[4]SayfaKAY!R147</f>
        <v>N.A(Yaralanma yok)</v>
      </c>
      <c r="R1114" s="132" t="str" cm="1">
        <f t="array" ref="R1114">IF([4]SayfaKAY!U147="","",_xlfn.IFS([4]SayfaKAY!U147="Bozankaya","Bozankaya",[4]SayfaKAY!U147="Müşteri","Customer",[4]SayfaKAY!U147="Tedarikçi","Equipment Supplier"))</f>
        <v>Customer</v>
      </c>
      <c r="S1114" s="204" t="str">
        <f>[4]SayfaKAY!N147</f>
        <v>CA TELSİZ ANTENİNDE KISA DEVRE VE KOPUKLUK VARDI ONARILDI</v>
      </c>
      <c r="T1114" s="133" t="str">
        <f>[4]SayfaKAY!AD147</f>
        <v/>
      </c>
      <c r="U1114" s="132" t="str">
        <f>[4]SayfaKAY!W147</f>
        <v>Evet</v>
      </c>
      <c r="V1114" s="108" t="str">
        <f>[4]SayfaKAY!AZ147</f>
        <v/>
      </c>
      <c r="W1114" s="136">
        <f t="shared" si="743"/>
        <v>45385</v>
      </c>
      <c r="X1114" s="137" t="str">
        <f t="shared" si="744"/>
        <v>05:00</v>
      </c>
      <c r="Y1114" s="235">
        <f>[4]SayfaKAY!AE147</f>
        <v>45385.208333333299</v>
      </c>
      <c r="Z1114" s="109">
        <f t="shared" si="745"/>
        <v>45385</v>
      </c>
      <c r="AA1114" s="110" t="str">
        <f t="shared" si="746"/>
        <v>09:00</v>
      </c>
      <c r="AB1114" s="182">
        <f>[4]SayfaKAY!BA147</f>
        <v>45385.375</v>
      </c>
      <c r="AC1114" s="257">
        <f t="shared" si="747"/>
        <v>947.99999994691461</v>
      </c>
      <c r="AD1114" s="111">
        <f t="shared" si="748"/>
        <v>45385</v>
      </c>
      <c r="AE1114" s="111" t="str">
        <f t="shared" si="749"/>
        <v>09:00</v>
      </c>
      <c r="AF1114" s="235">
        <f>[4]SayfaKAY!BA147</f>
        <v>45385.375</v>
      </c>
      <c r="AG1114" s="179" t="str">
        <f>[4]SayfaKAY!S147</f>
        <v>(II) Aynı Araçta Tekrarlayan Arıza</v>
      </c>
      <c r="AH1114" s="178" t="str">
        <f t="shared" si="750"/>
        <v>Bu Arıza Aracın Servise Verilmesine Engel</v>
      </c>
      <c r="AI1114" s="163" t="str">
        <f>[4]SayfaKAY!AV147</f>
        <v/>
      </c>
      <c r="AJ1114" s="164" t="str">
        <f t="shared" si="751"/>
        <v/>
      </c>
      <c r="AK1114" s="164" t="str">
        <f t="shared" si="752"/>
        <v/>
      </c>
      <c r="AL1114" s="112" t="str">
        <f>[4]SayfaKAY!AX147</f>
        <v/>
      </c>
      <c r="AM1114" s="257" cm="1">
        <f t="array" ref="AM1114">IFERROR(IF(AND(P1114&lt;&gt;"D(Arıza Değil)",AH1114="Bu Arıza Aracın Servise Verilmesine Engel Değil"),
IF(Z1114-F1114&gt;0,(AB1114-Y1114)*24*60,
IF(OR(AND(G1114&gt;$AS$1,G1114&lt;$AT$1),AND(G1114&gt;$AU$1,G1114&lt;$AV$1)),
(AF1114-H1114)*24*60,     BH:BH0)),        AN1114),0)</f>
        <v>947.99999994691461</v>
      </c>
      <c r="AN1114" s="257">
        <f t="shared" si="753"/>
        <v>947.99999994691461</v>
      </c>
      <c r="AO1114" s="174" t="str">
        <f>[4]SayfaKAY!AG147</f>
        <v>KUTUP ELEKTRONİK</v>
      </c>
      <c r="AP1114" s="174" t="str">
        <f>[4]SayfaKAY!AI147</f>
        <v>E860-7012</v>
      </c>
      <c r="AQ1114" s="174" t="str">
        <f>[4]SayfaKAY!AQ147</f>
        <v/>
      </c>
      <c r="AR1114" s="174" t="str">
        <f>[4]SayfaKAY!AH147</f>
        <v>Araç telsiz Konektör Kiti, MOT</v>
      </c>
      <c r="AS1114" s="174">
        <f>[4]SayfaKAY!AJ147</f>
        <v>1</v>
      </c>
      <c r="AT1114" s="175" t="str">
        <f>[4]SayfaKAY!AM147</f>
        <v/>
      </c>
      <c r="AU1114" s="176" t="str">
        <f>[4]SayfaKAY!AL147</f>
        <v/>
      </c>
      <c r="AV1114" s="176" t="str">
        <f>[4]SayfaKAY!AP147</f>
        <v/>
      </c>
      <c r="AW1114" s="177" t="str">
        <f>[4]SayfaKAY!AT147</f>
        <v/>
      </c>
      <c r="AX1114" s="194" t="str">
        <f t="shared" si="754"/>
        <v/>
      </c>
      <c r="AY1114" s="168"/>
      <c r="AZ1114" s="167"/>
      <c r="BA1114" s="113"/>
      <c r="BB1114" s="171" t="str">
        <f>IF($AQ$1="X", IF(AND(G1114&gt;=$AS$1,G1114&lt;=$AT$1),IF(P1114&lt;&gt;"D(Arıza Değil)",AC1114,0), IF(AND(G1114&gt;=$AU$1,G1114&lt;=$AV$1),IF(P1114&lt;&gt;"D(Arıza Değil)",AC1114,0), "")), "")</f>
        <v/>
      </c>
      <c r="BC1114" s="114"/>
      <c r="BD1114" s="114"/>
      <c r="BE1114" s="114"/>
      <c r="BF1114" s="114"/>
      <c r="BG1114" s="114"/>
      <c r="BH1114" s="114" t="str">
        <f>IFERROR(FRACAS!AN150, "Hata Var")</f>
        <v/>
      </c>
      <c r="BI1114" s="114"/>
      <c r="BJ1114" s="114"/>
      <c r="BK1114" s="105" t="str">
        <f>[4]SayfaKAY!AW147</f>
        <v/>
      </c>
      <c r="BL1114" s="105" t="str">
        <f>[4]SayfaKAY!V147</f>
        <v>Kayseri Ulaşım</v>
      </c>
      <c r="BM1114" s="114"/>
      <c r="BN1114" s="171" t="str">
        <f t="shared" si="755"/>
        <v>x yok</v>
      </c>
      <c r="BO1114" s="171" t="str">
        <f t="shared" si="756"/>
        <v>aynı gün giderilen arıza</v>
      </c>
      <c r="BP1114" s="171" t="str">
        <f t="shared" si="757"/>
        <v>Bir günden fazla süren arıza</v>
      </c>
      <c r="BQ1114" s="226">
        <f t="shared" si="758"/>
        <v>707.99999989802018</v>
      </c>
      <c r="BR1114" s="226">
        <f t="shared" si="759"/>
        <v>240.00000004889444</v>
      </c>
      <c r="BS1114" s="226">
        <f t="shared" si="760"/>
        <v>947.99999994691461</v>
      </c>
      <c r="BT1114" s="114"/>
      <c r="BU1114" s="242"/>
      <c r="BV1114" s="233">
        <f t="shared" si="761"/>
        <v>8</v>
      </c>
      <c r="BW1114" s="226" t="str">
        <f t="shared" si="762"/>
        <v>Evet, çakışma var</v>
      </c>
      <c r="BX1114" s="229"/>
      <c r="BY1114" s="247">
        <f t="shared" si="763"/>
        <v>0.49166666659584735</v>
      </c>
      <c r="BZ1114" s="247">
        <f t="shared" si="764"/>
        <v>0.16666666670062114</v>
      </c>
      <c r="CA1114" s="247">
        <f t="shared" si="765"/>
        <v>0.65833333329646848</v>
      </c>
      <c r="CB1114" s="213"/>
      <c r="CC1114" s="211"/>
      <c r="CD1114" s="196"/>
      <c r="CE1114" s="213">
        <v>146</v>
      </c>
      <c r="CF1114" s="182">
        <f t="shared" si="766"/>
        <v>45384.716666666704</v>
      </c>
      <c r="CG1114" s="182">
        <f t="shared" si="767"/>
        <v>45385.375</v>
      </c>
      <c r="CH1114" s="196"/>
      <c r="CI1114" s="196"/>
      <c r="CJ1114" s="196"/>
      <c r="CK1114" s="196">
        <f t="shared" si="768"/>
        <v>0.16666666670062114</v>
      </c>
      <c r="CL1114" s="196">
        <f t="shared" si="769"/>
        <v>0.49166666659584735</v>
      </c>
      <c r="CM1114" s="196">
        <f t="shared" si="770"/>
        <v>0.65833333329646848</v>
      </c>
      <c r="CN1114" s="114"/>
      <c r="CO1114" s="115">
        <f t="shared" si="771"/>
        <v>947.99999994691461</v>
      </c>
      <c r="CP1114" s="116">
        <f t="shared" si="772"/>
        <v>10.000000002037268</v>
      </c>
      <c r="CQ1114" s="117">
        <f t="shared" si="773"/>
        <v>0.71666666670353152</v>
      </c>
      <c r="CR1114" s="117">
        <f t="shared" si="774"/>
        <v>45385.208333333299</v>
      </c>
      <c r="CS1114" s="117">
        <f t="shared" si="775"/>
        <v>45385.375</v>
      </c>
      <c r="CT1114" s="118">
        <f t="shared" si="776"/>
        <v>65353667.999999896</v>
      </c>
      <c r="CU1114" s="118">
        <f t="shared" si="777"/>
        <v>240.00000004889444</v>
      </c>
      <c r="CV1114" s="118">
        <f t="shared" si="778"/>
        <v>65353907.999999948</v>
      </c>
      <c r="CW1114" s="119">
        <f t="shared" si="779"/>
        <v>0.99999632768709024</v>
      </c>
    </row>
    <row r="1115" spans="1:101" ht="118.5" customHeight="1" x14ac:dyDescent="0.3">
      <c r="A1115" s="104" t="str">
        <f>[4]SayfaKAY!C148</f>
        <v>KAY5+6</v>
      </c>
      <c r="B1115" s="104" t="str">
        <f>[4]SayfaKAY!D148</f>
        <v>3881(10)</v>
      </c>
      <c r="C1115" s="105" t="str">
        <f>[4]SayfaKAY!E148</f>
        <v>MA</v>
      </c>
      <c r="D1115" s="105">
        <f>[4]SayfaKAY!F148</f>
        <v>3019</v>
      </c>
      <c r="E1115" s="106" t="str">
        <f>[4]SayfaKAY!G148</f>
        <v>BOZ-KAY5+6-FF-147</v>
      </c>
      <c r="F1115" s="193">
        <f t="shared" si="740"/>
        <v>45384</v>
      </c>
      <c r="G1115" s="135">
        <f t="shared" si="741"/>
        <v>0.71666666670353152</v>
      </c>
      <c r="H1115" s="235">
        <f>[4]SayfaKAY!H148</f>
        <v>45384.716666666704</v>
      </c>
      <c r="I1115" s="104" t="str">
        <f>[4]SayfaKAY!I148</f>
        <v>Hat/Line</v>
      </c>
      <c r="J1115" s="103" t="str">
        <f>IF([4]SayfaKAY!J148="","",IF([4]SayfaKAY!J148="Müşteri","Notified by Customer","Notified by Bozankaya"))</f>
        <v>Notified by Customer</v>
      </c>
      <c r="K1115" s="103" t="e">
        <f>VLOOKUP([4]SayfaKAY!L148,#REF!,2,FALSE)</f>
        <v>#REF!</v>
      </c>
      <c r="L1115" s="165" t="str">
        <f>[4]SayfaKAY!X148</f>
        <v>KAYSERİ ULAŞIM TURİZM İNŞAAT TAAHHÜ</v>
      </c>
      <c r="M1115" s="107" t="str">
        <f t="shared" si="742"/>
        <v>KAY5+6-BOZ-KAY5+6-FF-147</v>
      </c>
      <c r="N1115" s="105" t="str">
        <f>[4]SayfaKAY!M148</f>
        <v>CA TELSİZE ANONSLAR GİTMİYOR ÇAĞRI BAŞLATAMIYOR.</v>
      </c>
      <c r="O1115" s="166" t="str">
        <f>[4]SayfaKAY!P148</f>
        <v>C-Uyarı, sürüş devamlılığı</v>
      </c>
      <c r="P1115" s="166" t="str">
        <f>[4]SayfaKAY!Q148</f>
        <v>B(Servisten çekmeye etki eden arıza)</v>
      </c>
      <c r="Q1115" s="166" t="str">
        <f>[4]SayfaKAY!R148</f>
        <v>N.A(Yaralanma yok)</v>
      </c>
      <c r="R1115" s="132" t="str" cm="1">
        <f t="array" ref="R1115">IF([4]SayfaKAY!U148="","",_xlfn.IFS([4]SayfaKAY!U148="Bozankaya","Bozankaya",[4]SayfaKAY!U148="Müşteri","Customer",[4]SayfaKAY!U148="Tedarikçi","Equipment Supplier"))</f>
        <v>Equipment Supplier</v>
      </c>
      <c r="S1115" s="204" t="str">
        <f>[4]SayfaKAY!N148</f>
        <v>3881 CA ANTENDE KISA DEVRE VE KOPUKLUK VARDI. TAMİRİ YAPILDI.</v>
      </c>
      <c r="T1115" s="133" t="str">
        <f>[4]SayfaKAY!AD148</f>
        <v>*Ekipman tamir edilecek</v>
      </c>
      <c r="U1115" s="132" t="str">
        <f>[4]SayfaKAY!W148</f>
        <v>Evet</v>
      </c>
      <c r="V1115" s="108">
        <f>[4]SayfaKAY!AZ148</f>
        <v>1</v>
      </c>
      <c r="W1115" s="136">
        <f t="shared" si="743"/>
        <v>45526</v>
      </c>
      <c r="X1115" s="137" t="str">
        <f t="shared" si="744"/>
        <v>11:54</v>
      </c>
      <c r="Y1115" s="235">
        <f>[4]SayfaKAY!AE148</f>
        <v>45526.495983796303</v>
      </c>
      <c r="Z1115" s="192">
        <f t="shared" si="745"/>
        <v>45526</v>
      </c>
      <c r="AA1115" s="110" t="str">
        <f t="shared" si="746"/>
        <v>14:00</v>
      </c>
      <c r="AB1115" s="182">
        <f>[4]SayfaKAY!BA148</f>
        <v>45526.583333333299</v>
      </c>
      <c r="AC1115" s="257">
        <f t="shared" si="747"/>
        <v>204287.99999989802</v>
      </c>
      <c r="AD1115" s="111">
        <f t="shared" si="748"/>
        <v>45526</v>
      </c>
      <c r="AE1115" s="111" t="str">
        <f t="shared" si="749"/>
        <v>14:00</v>
      </c>
      <c r="AF1115" s="235">
        <f>[4]SayfaKAY!BA148</f>
        <v>45526.583333333299</v>
      </c>
      <c r="AG1115" s="179" t="str">
        <f>[4]SayfaKAY!S148</f>
        <v>(I) İlk Defa Karşılaşılan Arıza</v>
      </c>
      <c r="AH1115" s="178" t="str">
        <f t="shared" si="750"/>
        <v>Bu Arıza Aracın Servise Verilmesine Engel</v>
      </c>
      <c r="AI1115" s="163" t="str">
        <f>[4]SayfaKAY!AV148</f>
        <v/>
      </c>
      <c r="AJ1115" s="164" t="str">
        <f t="shared" si="751"/>
        <v/>
      </c>
      <c r="AK1115" s="164" t="str">
        <f t="shared" si="752"/>
        <v/>
      </c>
      <c r="AL1115" s="112" t="str">
        <f>[4]SayfaKAY!AX148</f>
        <v/>
      </c>
      <c r="AM1115" s="257" cm="1">
        <f t="array" ref="AM1115">IFERROR(IF(AND(P1115&lt;&gt;"D(Arıza Değil)",AH1115="Bu Arıza Aracın Servise Verilmesine Engel Değil"),
IF(Z1115-F1115&gt;0,(AB1115-Y1115)*24*60,
IF(OR(AND(G1115&gt;$AS$1,G1115&lt;$AT$1),AND(G1115&gt;$AU$1,G1115&lt;$AV$1)),
(AF1115-H1115)*24*60,     BH:BH0)),        AN1115),0)</f>
        <v>204287.99999989802</v>
      </c>
      <c r="AN1115" s="257">
        <f t="shared" si="753"/>
        <v>204287.99999989802</v>
      </c>
      <c r="AO1115" s="174" t="str">
        <f>[4]SayfaKAY!AG148</f>
        <v>Bozankaya</v>
      </c>
      <c r="AP1115" s="174" t="str">
        <f>[4]SayfaKAY!AI148</f>
        <v>E300-7372</v>
      </c>
      <c r="AQ1115" s="174" t="str">
        <f>[4]SayfaKAY!AQ148</f>
        <v/>
      </c>
      <c r="AR1115" s="174" t="str">
        <f>[4]SayfaKAY!AH148</f>
        <v>SINYAL TALEP KARTI</v>
      </c>
      <c r="AS1115" s="174">
        <f>[4]SayfaKAY!AJ148</f>
        <v>1</v>
      </c>
      <c r="AT1115" s="175" t="str">
        <f>[4]SayfaKAY!AM148</f>
        <v/>
      </c>
      <c r="AU1115" s="176" t="str">
        <f>[4]SayfaKAY!AL148</f>
        <v/>
      </c>
      <c r="AV1115" s="176" t="str">
        <f>[4]SayfaKAY!AP148</f>
        <v/>
      </c>
      <c r="AW1115" s="177" t="str">
        <f>[4]SayfaKAY!AT148</f>
        <v/>
      </c>
      <c r="AX1115" s="194">
        <f t="shared" si="754"/>
        <v>2247167.9999988782</v>
      </c>
      <c r="AY1115" s="168"/>
      <c r="AZ1115" s="167"/>
      <c r="BA1115" s="170"/>
      <c r="BB1115" s="171"/>
      <c r="BC1115" s="114"/>
      <c r="BD1115" s="114"/>
      <c r="BE1115" s="114"/>
      <c r="BF1115" s="114"/>
      <c r="BG1115" s="114"/>
      <c r="BH1115" s="114" t="str">
        <f>IFERROR(FRACAS!AN151, "Hata Var")</f>
        <v/>
      </c>
      <c r="BI1115" s="114"/>
      <c r="BJ1115" s="114"/>
      <c r="BK1115" s="105" t="str">
        <f>[4]SayfaKAY!AW148</f>
        <v/>
      </c>
      <c r="BL1115" s="105" t="str">
        <f>[4]SayfaKAY!V148</f>
        <v>Bozankaya</v>
      </c>
      <c r="BM1115" s="114"/>
      <c r="BN1115" s="171" t="str">
        <f t="shared" si="755"/>
        <v>x yok</v>
      </c>
      <c r="BO1115" s="171" t="str">
        <f t="shared" si="756"/>
        <v>aynı gün giderilen arıza</v>
      </c>
      <c r="BP1115" s="171" t="str">
        <f t="shared" si="757"/>
        <v>Bir günden fazla süren arıza</v>
      </c>
      <c r="BQ1115" s="226">
        <f t="shared" si="758"/>
        <v>204162.21666662372</v>
      </c>
      <c r="BR1115" s="226">
        <f t="shared" si="759"/>
        <v>125.783333274303</v>
      </c>
      <c r="BS1115" s="226">
        <f t="shared" si="760"/>
        <v>204287.99999989802</v>
      </c>
      <c r="BT1115" s="114"/>
      <c r="BU1115" s="242"/>
      <c r="BV1115" s="233">
        <f t="shared" si="761"/>
        <v>33</v>
      </c>
      <c r="BW1115" s="226" t="str">
        <f t="shared" si="762"/>
        <v>Evet, çakışma var</v>
      </c>
      <c r="BX1115" s="229"/>
      <c r="BY1115" s="247">
        <f t="shared" si="763"/>
        <v>141.7793171295998</v>
      </c>
      <c r="BZ1115" s="247">
        <f t="shared" si="764"/>
        <v>8.7349536996043753E-2</v>
      </c>
      <c r="CA1115" s="247">
        <f t="shared" si="765"/>
        <v>141.86666666659585</v>
      </c>
      <c r="CB1115" s="213"/>
      <c r="CC1115" s="211"/>
      <c r="CD1115" s="196"/>
      <c r="CE1115" s="213">
        <v>147</v>
      </c>
      <c r="CF1115" s="182">
        <f t="shared" si="766"/>
        <v>45384.716666666704</v>
      </c>
      <c r="CG1115" s="182">
        <f t="shared" si="767"/>
        <v>45526.583333333299</v>
      </c>
      <c r="CH1115" s="196"/>
      <c r="CI1115" s="196"/>
      <c r="CJ1115" s="196"/>
      <c r="CK1115" s="196">
        <f t="shared" si="768"/>
        <v>8.7349536996043753E-2</v>
      </c>
      <c r="CL1115" s="196">
        <f t="shared" si="769"/>
        <v>141.7793171295998</v>
      </c>
      <c r="CM1115" s="196">
        <f t="shared" si="770"/>
        <v>141.86666666659585</v>
      </c>
      <c r="CN1115" s="114"/>
      <c r="CO1115" s="115">
        <f t="shared" si="771"/>
        <v>204287.99999989802</v>
      </c>
      <c r="CP1115" s="116">
        <f t="shared" si="772"/>
        <v>5.2409722197626252</v>
      </c>
      <c r="CQ1115" s="117">
        <f t="shared" si="773"/>
        <v>0.71666666670353152</v>
      </c>
      <c r="CR1115" s="117">
        <f t="shared" si="774"/>
        <v>45526.495983796303</v>
      </c>
      <c r="CS1115" s="117">
        <f t="shared" si="775"/>
        <v>45526.583333333299</v>
      </c>
      <c r="CT1115" s="118">
        <f t="shared" si="776"/>
        <v>65557122.216666624</v>
      </c>
      <c r="CU1115" s="118">
        <f t="shared" si="777"/>
        <v>125.783333274303</v>
      </c>
      <c r="CV1115" s="118">
        <f t="shared" si="778"/>
        <v>65557247.999999896</v>
      </c>
      <c r="CW1115" s="119">
        <f t="shared" si="779"/>
        <v>0.99999808132072188</v>
      </c>
    </row>
    <row r="1116" spans="1:101" ht="118.5" customHeight="1" x14ac:dyDescent="0.3">
      <c r="A1116" s="160" t="str">
        <f>[4]SayfaKAY!C783</f>
        <v>KAY5+6</v>
      </c>
      <c r="B1116" s="104" t="str">
        <f>[4]SayfaKAY!D783</f>
        <v>3878(7)</v>
      </c>
      <c r="C1116" s="105" t="str">
        <f>[4]SayfaKAY!E783</f>
        <v>MA</v>
      </c>
      <c r="D1116" s="105">
        <f>[4]SayfaKAY!F783</f>
        <v>33000</v>
      </c>
      <c r="E1116" s="106" t="str">
        <f>[4]SayfaKAY!G783</f>
        <v>BOZ-KAY5+6-FF-770</v>
      </c>
      <c r="F1116" s="193">
        <f t="shared" si="740"/>
        <v>45383</v>
      </c>
      <c r="G1116" s="135">
        <f t="shared" si="741"/>
        <v>0.54236111109639751</v>
      </c>
      <c r="H1116" s="235">
        <f>[4]SayfaKAY!H783</f>
        <v>45383.542361111096</v>
      </c>
      <c r="I1116" s="104" t="str">
        <f>[4]SayfaKAY!I783</f>
        <v>Hat/Line</v>
      </c>
      <c r="J1116" s="103" t="str">
        <f>IF([4]SayfaKAY!J783="","",IF([4]SayfaKAY!J783="Müşteri","Notified by Customer","Notified by Bozankaya"))</f>
        <v>Notified by Customer</v>
      </c>
      <c r="K1116" s="103" t="e">
        <f>VLOOKUP([4]SayfaKAY!L783,#REF!,2,FALSE)</f>
        <v>#REF!</v>
      </c>
      <c r="L1116" s="165" t="str">
        <f>[4]SayfaKAY!X783</f>
        <v/>
      </c>
      <c r="M1116" s="107" t="str">
        <f t="shared" si="742"/>
        <v>KAY5+6-BOZ-KAY5+6-FF-770</v>
      </c>
      <c r="N1116" s="105" t="str">
        <f>[4]SayfaKAY!M783</f>
        <v>CA KABİN ELEKTRONİK KABİNET KAPAĞI YAN PARÇAYA SÜRTÜYOR ZOR AÇILIYOR</v>
      </c>
      <c r="O1116" s="166" t="str">
        <f>[4]SayfaKAY!P783</f>
        <v>D-Arıza değil</v>
      </c>
      <c r="P1116" s="166" t="str">
        <f>[4]SayfaKAY!Q783</f>
        <v>B(Servisten çekmeye etki eden arıza)</v>
      </c>
      <c r="Q1116" s="166" t="str">
        <f>[4]SayfaKAY!R783</f>
        <v>N.A(Yaralanma yok)</v>
      </c>
      <c r="R1116" s="132" t="str" cm="1">
        <f t="array" ref="R1116">IF([4]SayfaKAY!U783="","",_xlfn.IFS([4]SayfaKAY!U783="Bozankaya","Bozankaya",[4]SayfaKAY!U783="Müşteri","Customer",[4]SayfaKAY!U783="Tedarikçi","Equipment Supplier"))</f>
        <v>Bozankaya</v>
      </c>
      <c r="S1116" s="204" t="str">
        <f>[4]SayfaKAY!N783</f>
        <v>TÜM ARAÇLARDA MENTEŞE DEĞİŞİMİ YAPILDI</v>
      </c>
      <c r="T1116" s="133" t="str">
        <f>[4]SayfaKAY!AD783</f>
        <v>Ekipman yenisi ile değiştirildi</v>
      </c>
      <c r="U1116" s="132" t="str">
        <f>[4]SayfaKAY!W783</f>
        <v/>
      </c>
      <c r="V1116" s="108" t="str">
        <f>[4]SayfaKAY!AZ783</f>
        <v/>
      </c>
      <c r="W1116" s="136">
        <f t="shared" si="743"/>
        <v>45800</v>
      </c>
      <c r="X1116" s="137" t="str">
        <f t="shared" si="744"/>
        <v>06:00</v>
      </c>
      <c r="Y1116" s="235">
        <f>[4]SayfaKAY!AE783</f>
        <v>45800.25</v>
      </c>
      <c r="Z1116" s="109">
        <f t="shared" si="745"/>
        <v>45801</v>
      </c>
      <c r="AA1116" s="110" t="str">
        <f t="shared" si="746"/>
        <v>09:00</v>
      </c>
      <c r="AB1116" s="182">
        <f>[4]SayfaKAY!BA783</f>
        <v>45801.375</v>
      </c>
      <c r="AC1116" s="257">
        <f t="shared" si="747"/>
        <v>601679.00000002119</v>
      </c>
      <c r="AD1116" s="111">
        <f t="shared" si="748"/>
        <v>45801</v>
      </c>
      <c r="AE1116" s="111" t="str">
        <f t="shared" si="749"/>
        <v>09:00</v>
      </c>
      <c r="AF1116" s="235">
        <f>[4]SayfaKAY!BA783</f>
        <v>45801.375</v>
      </c>
      <c r="AG1116" s="179" t="str">
        <f>[4]SayfaKAY!S783</f>
        <v>(III) Farklı Araçlarda Tekrarlayan Arıza</v>
      </c>
      <c r="AH1116" s="178" t="str">
        <f t="shared" si="750"/>
        <v>Bu Arıza Aracın Servise Verilmesine Engel</v>
      </c>
      <c r="AI1116" s="163" t="str">
        <f>[4]SayfaKAY!AV783</f>
        <v/>
      </c>
      <c r="AJ1116" s="164" t="str">
        <f t="shared" si="751"/>
        <v/>
      </c>
      <c r="AK1116" s="164" t="str">
        <f t="shared" si="752"/>
        <v/>
      </c>
      <c r="AL1116" s="112" t="str">
        <f>[4]SayfaKAY!AX783</f>
        <v/>
      </c>
      <c r="AM1116" s="257" cm="1">
        <f t="array" ref="AM1116">IFERROR(IF(AND(P1116&lt;&gt;"D(Arıza Değil)",AH1116="Bu Arıza Aracın Servise Verilmesine Engel Değil"),
IF(Z1116-F1116&gt;0,(AB1116-Y1116)*24*60,
IF(OR(AND(G1116&gt;$AS$1,G1116&lt;$AT$1),AND(G1116&gt;$AU$1,G1116&lt;$AV$1)),
(AF1116-H1116)*24*60,     BH:BH0)),        AN1116),0)</f>
        <v>601679.00000002119</v>
      </c>
      <c r="AN1116" s="257">
        <f t="shared" si="753"/>
        <v>601679.00000002119</v>
      </c>
      <c r="AO1116" s="174" t="str">
        <f>[4]SayfaKAY!AG783</f>
        <v/>
      </c>
      <c r="AP1116" s="174" t="str">
        <f>[4]SayfaKAY!AI783</f>
        <v/>
      </c>
      <c r="AQ1116" s="174" t="str">
        <f>[4]SayfaKAY!AQ783</f>
        <v/>
      </c>
      <c r="AR1116" s="174" t="str">
        <f>[4]SayfaKAY!AH783</f>
        <v/>
      </c>
      <c r="AS1116" s="174" t="str">
        <f>[4]SayfaKAY!AJ783</f>
        <v/>
      </c>
      <c r="AT1116" s="175" t="str">
        <f>[4]SayfaKAY!AM783</f>
        <v/>
      </c>
      <c r="AU1116" s="176" t="str">
        <f>[4]SayfaKAY!AL783</f>
        <v/>
      </c>
      <c r="AV1116" s="176" t="str">
        <f>[4]SayfaKAY!AP783</f>
        <v/>
      </c>
      <c r="AW1116" s="177" t="str">
        <f>[4]SayfaKAY!AT783</f>
        <v/>
      </c>
      <c r="AX1116" s="194" t="str">
        <f t="shared" si="754"/>
        <v/>
      </c>
      <c r="AY1116" s="168"/>
      <c r="AZ1116" s="167"/>
      <c r="BA1116" s="113"/>
      <c r="BB1116" s="171" t="str">
        <f>IF($AQ$1="X", IF(AND(G1116&gt;=$AS$1,G1116&lt;=$AT$1),IF(P1116&lt;&gt;"D(Arıza Değil)",AC1116,0), IF(AND(G1116&gt;=$AU$1,G1116&lt;=$AV$1),IF(P1116&lt;&gt;"D(Arıza Değil)",AC1116,0), "")), "")</f>
        <v/>
      </c>
      <c r="BC1116" s="114"/>
      <c r="BD1116" s="114"/>
      <c r="BE1116" s="114"/>
      <c r="BF1116" s="114"/>
      <c r="BG1116" s="114"/>
      <c r="BH1116" s="114">
        <f>IFERROR(FRACAS!AN786, "Hata Var")</f>
        <v>1688.9999999001157</v>
      </c>
      <c r="BI1116" s="114"/>
      <c r="BJ1116" s="114"/>
      <c r="BK1116" s="105" t="str">
        <f>[4]SayfaKAY!AW783</f>
        <v/>
      </c>
      <c r="BL1116" s="105" t="str">
        <f>[4]SayfaKAY!V783</f>
        <v>Tasarım</v>
      </c>
      <c r="BM1116" s="114"/>
      <c r="BN1116" s="171" t="str">
        <f t="shared" si="755"/>
        <v>x yok</v>
      </c>
      <c r="BO1116" s="171" t="b">
        <f t="shared" si="756"/>
        <v>0</v>
      </c>
      <c r="BP1116" s="171" t="str">
        <f t="shared" si="757"/>
        <v>Bir günden fazla süren arıza</v>
      </c>
      <c r="BQ1116" s="226">
        <f t="shared" si="758"/>
        <v>600059.00000002119</v>
      </c>
      <c r="BR1116" s="226">
        <f t="shared" si="759"/>
        <v>1620</v>
      </c>
      <c r="BS1116" s="226">
        <f t="shared" si="760"/>
        <v>601679.00000002119</v>
      </c>
      <c r="BT1116" s="114"/>
      <c r="BU1116" s="242"/>
      <c r="BV1116" s="233">
        <f t="shared" si="761"/>
        <v>42</v>
      </c>
      <c r="BW1116" s="226" t="str">
        <f t="shared" si="762"/>
        <v>Evet, çakışma var</v>
      </c>
      <c r="BX1116" s="229"/>
      <c r="BY1116" s="247">
        <f t="shared" si="763"/>
        <v>416.7076388889036</v>
      </c>
      <c r="BZ1116" s="247">
        <f t="shared" si="764"/>
        <v>1.125</v>
      </c>
      <c r="CA1116" s="247">
        <f t="shared" si="765"/>
        <v>417.8326388889036</v>
      </c>
      <c r="CB1116" s="213"/>
      <c r="CC1116" s="211"/>
      <c r="CD1116" s="196"/>
      <c r="CE1116" s="213">
        <v>782</v>
      </c>
      <c r="CF1116" s="182">
        <f t="shared" si="766"/>
        <v>45383.542361111096</v>
      </c>
      <c r="CG1116" s="182">
        <f t="shared" si="767"/>
        <v>45801.375</v>
      </c>
      <c r="CH1116" s="196"/>
      <c r="CI1116" s="196"/>
      <c r="CJ1116" s="196"/>
      <c r="CK1116" s="196">
        <f t="shared" si="768"/>
        <v>1.125</v>
      </c>
      <c r="CL1116" s="196">
        <f t="shared" si="769"/>
        <v>416.7076388889036</v>
      </c>
      <c r="CM1116" s="196">
        <f t="shared" si="770"/>
        <v>417.8326388889036</v>
      </c>
      <c r="CN1116" s="114"/>
      <c r="CO1116" s="115">
        <f t="shared" si="771"/>
        <v>601679.00000002119</v>
      </c>
      <c r="CP1116" s="116">
        <f t="shared" si="772"/>
        <v>67.5</v>
      </c>
      <c r="CQ1116" s="117">
        <f t="shared" si="773"/>
        <v>0.54236111109639751</v>
      </c>
      <c r="CR1116" s="117">
        <f t="shared" si="774"/>
        <v>45800.25</v>
      </c>
      <c r="CS1116" s="117">
        <f t="shared" si="775"/>
        <v>45801.375</v>
      </c>
      <c r="CT1116" s="118">
        <f t="shared" si="776"/>
        <v>65951579.000000022</v>
      </c>
      <c r="CU1116" s="118">
        <f t="shared" si="777"/>
        <v>1620</v>
      </c>
      <c r="CV1116" s="118">
        <f t="shared" si="778"/>
        <v>65953199.000000022</v>
      </c>
      <c r="CW1116" s="119">
        <f t="shared" si="779"/>
        <v>0.99997543712777304</v>
      </c>
    </row>
    <row r="1117" spans="1:101" ht="118.5" customHeight="1" x14ac:dyDescent="0.3">
      <c r="A1117" s="104" t="str">
        <f>[4]SayfaKAY!C611</f>
        <v>KAY5+6</v>
      </c>
      <c r="B1117" s="104" t="str">
        <f>[4]SayfaKAY!D611</f>
        <v>3878(7)</v>
      </c>
      <c r="C1117" s="105" t="str">
        <f>[4]SayfaKAY!E611</f>
        <v>RB</v>
      </c>
      <c r="D1117" s="105">
        <f>[4]SayfaKAY!F611</f>
        <v>25006</v>
      </c>
      <c r="E1117" s="106" t="str">
        <f>[4]SayfaKAY!G611</f>
        <v>BOZ-KAY5+6-FF-610</v>
      </c>
      <c r="F1117" s="193">
        <f t="shared" si="740"/>
        <v>45382</v>
      </c>
      <c r="G1117" s="135">
        <f t="shared" si="741"/>
        <v>0.54583333330083406</v>
      </c>
      <c r="H1117" s="235">
        <f>[4]SayfaKAY!H611</f>
        <v>45382.545833333301</v>
      </c>
      <c r="I1117" s="104" t="str">
        <f>[4]SayfaKAY!I611</f>
        <v>Hat/Line</v>
      </c>
      <c r="J1117" s="103" t="str">
        <f>IF([4]SayfaKAY!J611="","",IF([4]SayfaKAY!J611="Müşteri","Notified by Customer","Notified by Bozankaya"))</f>
        <v>Notified by Customer</v>
      </c>
      <c r="K1117" s="103" t="e">
        <f>VLOOKUP([4]SayfaKAY!L611,#REF!,2,FALSE)</f>
        <v>#REF!</v>
      </c>
      <c r="L1117" s="165" t="str">
        <f>[4]SayfaKAY!X611</f>
        <v>KARASZY KERESKEDELMİ ES SZOLGALTATO</v>
      </c>
      <c r="M1117" s="107" t="str">
        <f t="shared" si="742"/>
        <v>KAY5+6-BOZ-KAY5+6-FF-610</v>
      </c>
      <c r="N1117" s="105" t="str">
        <f>[4]SayfaKAY!M611</f>
        <v>ÇATI DARBE EMİCİ KONTROLLERİNDE DARBE EMİCİLERİNİN ÜZERLERİNDE SÜRTÜNME İZLERİ TESPİT EDİLDİ.</v>
      </c>
      <c r="O1117" s="166" t="str">
        <f>[4]SayfaKAY!P611</f>
        <v>D-Arıza değil</v>
      </c>
      <c r="P1117" s="166" t="str">
        <f>[4]SayfaKAY!Q611</f>
        <v>B(Servisten çekmeye etki eden arıza)</v>
      </c>
      <c r="Q1117" s="166" t="str">
        <f>[4]SayfaKAY!R611</f>
        <v>N.A(Yaralanma yok)</v>
      </c>
      <c r="R1117" s="132" t="str" cm="1">
        <f t="array" ref="R1117">IF([4]SayfaKAY!U611="","",_xlfn.IFS([4]SayfaKAY!U611="Bozankaya","Bozankaya",[4]SayfaKAY!U611="Müşteri","Customer",[4]SayfaKAY!U611="Tedarikçi","Equipment Supplier"))</f>
        <v>Equipment Supplier</v>
      </c>
      <c r="S1117" s="204" t="str">
        <f>[4]SayfaKAY!N611</f>
        <v>PASLI YÜZEYLERE BOYA İŞLEMİ UYGULANDI.</v>
      </c>
      <c r="T1117" s="133" t="str">
        <f>[4]SayfaKAY!AD611</f>
        <v>Temizlendi</v>
      </c>
      <c r="U1117" s="132" t="str">
        <f>[4]SayfaKAY!W611</f>
        <v>Evet</v>
      </c>
      <c r="V1117" s="108">
        <f>[4]SayfaKAY!AZ611</f>
        <v>2</v>
      </c>
      <c r="W1117" s="136">
        <f t="shared" si="743"/>
        <v>45383</v>
      </c>
      <c r="X1117" s="137" t="str">
        <f t="shared" si="744"/>
        <v>05:00</v>
      </c>
      <c r="Y1117" s="235">
        <f>[4]SayfaKAY!AE611</f>
        <v>45383.208333333299</v>
      </c>
      <c r="Z1117" s="109">
        <f t="shared" si="745"/>
        <v>45384</v>
      </c>
      <c r="AA1117" s="110" t="str">
        <f t="shared" si="746"/>
        <v>07:00</v>
      </c>
      <c r="AB1117" s="182">
        <f>[4]SayfaKAY!BA611</f>
        <v>45384.291666666701</v>
      </c>
      <c r="AC1117" s="257">
        <f t="shared" si="747"/>
        <v>2514.0000000956934</v>
      </c>
      <c r="AD1117" s="111">
        <f t="shared" si="748"/>
        <v>45384</v>
      </c>
      <c r="AE1117" s="111" t="str">
        <f t="shared" si="749"/>
        <v>07:00</v>
      </c>
      <c r="AF1117" s="235">
        <f>[4]SayfaKAY!BA611</f>
        <v>45384.291666666701</v>
      </c>
      <c r="AG1117" s="179" t="str">
        <f>[4]SayfaKAY!S611</f>
        <v>(III) Farklı Araçlarda Tekrarlayan Arıza</v>
      </c>
      <c r="AH1117" s="178" t="str">
        <f t="shared" si="750"/>
        <v>Bu Arıza Aracın Servise Verilmesine Engel</v>
      </c>
      <c r="AI1117" s="163" t="str">
        <f>[4]SayfaKAY!AV611</f>
        <v/>
      </c>
      <c r="AJ1117" s="164" t="str">
        <f t="shared" si="751"/>
        <v/>
      </c>
      <c r="AK1117" s="164" t="str">
        <f t="shared" si="752"/>
        <v/>
      </c>
      <c r="AL1117" s="112" t="str">
        <f>[4]SayfaKAY!AX611</f>
        <v/>
      </c>
      <c r="AM1117" s="257" cm="1">
        <f t="array" ref="AM1117">IFERROR(IF(AND(P1117&lt;&gt;"D(Arıza Değil)",AH1117="Bu Arıza Aracın Servise Verilmesine Engel Değil"),
IF(Z1117-F1117&gt;0,(AB1117-Y1117)*24*60,
IF(OR(AND(G1117&gt;$AS$1,G1117&lt;$AT$1),AND(G1117&gt;$AU$1,G1117&lt;$AV$1)),
(AF1117-H1117)*24*60,     BH:BH0)),        AN1117),0)</f>
        <v>2514.0000000956934</v>
      </c>
      <c r="AN1117" s="257">
        <f t="shared" si="753"/>
        <v>2514.0000000956934</v>
      </c>
      <c r="AO1117" s="174" t="str">
        <f>[4]SayfaKAY!AG611</f>
        <v/>
      </c>
      <c r="AP1117" s="174" t="str">
        <f>[4]SayfaKAY!AI611</f>
        <v/>
      </c>
      <c r="AQ1117" s="174" t="str">
        <f>[4]SayfaKAY!AQ611</f>
        <v/>
      </c>
      <c r="AR1117" s="174" t="str">
        <f>[4]SayfaKAY!AH611</f>
        <v/>
      </c>
      <c r="AS1117" s="174" t="str">
        <f>[4]SayfaKAY!AJ611</f>
        <v/>
      </c>
      <c r="AT1117" s="175" t="str">
        <f>[4]SayfaKAY!AM611</f>
        <v/>
      </c>
      <c r="AU1117" s="176" t="str">
        <f>[4]SayfaKAY!AL611</f>
        <v/>
      </c>
      <c r="AV1117" s="176" t="str">
        <f>[4]SayfaKAY!AP611</f>
        <v/>
      </c>
      <c r="AW1117" s="177" t="str">
        <f>[4]SayfaKAY!AT611</f>
        <v/>
      </c>
      <c r="AX1117" s="194">
        <f t="shared" si="754"/>
        <v>55308.000002105255</v>
      </c>
      <c r="AY1117" s="168"/>
      <c r="AZ1117" s="167"/>
      <c r="BA1117" s="170"/>
      <c r="BB1117" s="171" t="str">
        <f>IF($AQ$1="X", IF(AND(G1117&gt;=$AS$1,G1117&lt;=$AT$1),IF(P1117&lt;&gt;"D(Arıza Değil)",AC1117,0), IF(AND(G1117&gt;=$AU$1,G1117&lt;=$AV$1),IF(P1117&lt;&gt;"D(Arıza Değil)",AC1117,0), "")), "")</f>
        <v/>
      </c>
      <c r="BC1117" s="114"/>
      <c r="BD1117" s="114"/>
      <c r="BE1117" s="114"/>
      <c r="BF1117" s="114"/>
      <c r="BG1117" s="114"/>
      <c r="BH1117" s="114">
        <f>IFERROR(FRACAS!AN614, "Hata Var")</f>
        <v>124474.99999996391</v>
      </c>
      <c r="BI1117" s="114"/>
      <c r="BJ1117" s="114"/>
      <c r="BK1117" s="105" t="str">
        <f>[4]SayfaKAY!AW611</f>
        <v/>
      </c>
      <c r="BL1117" s="105" t="str">
        <f>[4]SayfaKAY!V611</f>
        <v>KARASZY KERESKEDELMİ ES SZOLGALTATO</v>
      </c>
      <c r="BM1117" s="114"/>
      <c r="BN1117" s="171" t="str">
        <f t="shared" si="755"/>
        <v>x yok</v>
      </c>
      <c r="BO1117" s="171" t="b">
        <f t="shared" si="756"/>
        <v>0</v>
      </c>
      <c r="BP1117" s="171" t="str">
        <f t="shared" si="757"/>
        <v>Bir günden fazla süren arıza</v>
      </c>
      <c r="BQ1117" s="226">
        <f t="shared" si="758"/>
        <v>953.99999999790452</v>
      </c>
      <c r="BR1117" s="226">
        <f t="shared" si="759"/>
        <v>1560.0000000977889</v>
      </c>
      <c r="BS1117" s="226">
        <f t="shared" si="760"/>
        <v>2514.0000000956934</v>
      </c>
      <c r="BT1117" s="114"/>
      <c r="BU1117" s="242"/>
      <c r="BV1117" s="233">
        <f t="shared" si="761"/>
        <v>8</v>
      </c>
      <c r="BW1117" s="226" t="str">
        <f t="shared" si="762"/>
        <v>Evet, çakışma var</v>
      </c>
      <c r="BX1117" s="229"/>
      <c r="BY1117" s="247">
        <f t="shared" si="763"/>
        <v>0.66249999999854481</v>
      </c>
      <c r="BZ1117" s="247">
        <f t="shared" si="764"/>
        <v>1.0833333334012423</v>
      </c>
      <c r="CA1117" s="247">
        <f t="shared" si="765"/>
        <v>1.7458333333997871</v>
      </c>
      <c r="CB1117" s="213"/>
      <c r="CC1117" s="211"/>
      <c r="CD1117" s="196"/>
      <c r="CE1117" s="213">
        <v>610</v>
      </c>
      <c r="CF1117" s="182">
        <f t="shared" si="766"/>
        <v>45382.545833333301</v>
      </c>
      <c r="CG1117" s="182">
        <f t="shared" si="767"/>
        <v>45384.291666666701</v>
      </c>
      <c r="CH1117" s="196"/>
      <c r="CI1117" s="196"/>
      <c r="CJ1117" s="196"/>
      <c r="CK1117" s="196">
        <f t="shared" si="768"/>
        <v>1.0833333334012423</v>
      </c>
      <c r="CL1117" s="196">
        <f t="shared" si="769"/>
        <v>0.66249999999854481</v>
      </c>
      <c r="CM1117" s="196">
        <f t="shared" si="770"/>
        <v>1.7458333333997871</v>
      </c>
      <c r="CN1117" s="114"/>
      <c r="CO1117" s="115">
        <f t="shared" si="771"/>
        <v>2514.0000000956934</v>
      </c>
      <c r="CP1117" s="116">
        <f t="shared" si="772"/>
        <v>65.000000004074536</v>
      </c>
      <c r="CQ1117" s="117">
        <f t="shared" si="773"/>
        <v>0.54583333330083406</v>
      </c>
      <c r="CR1117" s="117">
        <f t="shared" si="774"/>
        <v>45383.208333333299</v>
      </c>
      <c r="CS1117" s="117">
        <f t="shared" si="775"/>
        <v>45384.291666666701</v>
      </c>
      <c r="CT1117" s="118">
        <f t="shared" si="776"/>
        <v>65351034</v>
      </c>
      <c r="CU1117" s="118">
        <f t="shared" si="777"/>
        <v>1560.0000000977889</v>
      </c>
      <c r="CV1117" s="118">
        <f t="shared" si="778"/>
        <v>65352594.000000097</v>
      </c>
      <c r="CW1117" s="119">
        <f t="shared" si="779"/>
        <v>0.99997612948615178</v>
      </c>
    </row>
    <row r="1118" spans="1:101" ht="118.5" customHeight="1" x14ac:dyDescent="0.3">
      <c r="A1118" s="160" t="str">
        <f>[4]SayfaKAY!C144</f>
        <v>KAY5+6</v>
      </c>
      <c r="B1118" s="104" t="str">
        <f>[4]SayfaKAY!D144</f>
        <v>3881(10)</v>
      </c>
      <c r="C1118" s="105" t="str">
        <f>[4]SayfaKAY!E144</f>
        <v>MB</v>
      </c>
      <c r="D1118" s="105">
        <f>[4]SayfaKAY!F144</f>
        <v>30265</v>
      </c>
      <c r="E1118" s="106" t="str">
        <f>[4]SayfaKAY!G144</f>
        <v>BOZ-KAY5+6-FF-143</v>
      </c>
      <c r="F1118" s="193">
        <f t="shared" si="740"/>
        <v>45381</v>
      </c>
      <c r="G1118" s="135">
        <f t="shared" si="741"/>
        <v>0.85694444440014195</v>
      </c>
      <c r="H1118" s="235">
        <f>[4]SayfaKAY!H144</f>
        <v>45381.8569444444</v>
      </c>
      <c r="I1118" s="104" t="str">
        <f>[4]SayfaKAY!I144</f>
        <v>Hat/Line</v>
      </c>
      <c r="J1118" s="103" t="str">
        <f>IF([4]SayfaKAY!J144="","",IF([4]SayfaKAY!J144="Müşteri","Notified by Customer","Notified by Bozankaya"))</f>
        <v>Notified by Customer</v>
      </c>
      <c r="K1118" s="103" t="e">
        <f>VLOOKUP([4]SayfaKAY!L144,#REF!,2,FALSE)</f>
        <v>#REF!</v>
      </c>
      <c r="L1118" s="165" t="str">
        <f>[4]SayfaKAY!X144</f>
        <v>GUTEHOFFNUNGSHÜTTERADSATZ GMBH</v>
      </c>
      <c r="M1118" s="107" t="str">
        <f t="shared" si="742"/>
        <v>KAY5+6-BOZ-KAY5+6-FF-143</v>
      </c>
      <c r="N1118" s="105" t="str">
        <f>[4]SayfaKAY!M144</f>
        <v>MB Bojiden sürtünme sesi geliyor</v>
      </c>
      <c r="O1118" s="166" t="str">
        <f>[4]SayfaKAY!P144</f>
        <v>C-Uyarı, sürüş devamlılığı</v>
      </c>
      <c r="P1118" s="166" t="str">
        <f>[4]SayfaKAY!Q144</f>
        <v>C(Sisteme etki etmeyen arıza)</v>
      </c>
      <c r="Q1118" s="166" t="str">
        <f>[4]SayfaKAY!R144</f>
        <v>N.A(Yaralanma yok)</v>
      </c>
      <c r="R1118" s="132" t="str" cm="1">
        <f t="array" ref="R1118">IF([4]SayfaKAY!U144="","",_xlfn.IFS([4]SayfaKAY!U144="Bozankaya","Bozankaya",[4]SayfaKAY!U144="Müşteri","Customer",[4]SayfaKAY!U144="Tedarikçi","Equipment Supplier"))</f>
        <v>Bozankaya</v>
      </c>
      <c r="S1118" s="204" t="str">
        <f>[4]SayfaKAY!N144</f>
        <v>MB sol teker önündeki taş kırıcı gevşeyerek aşağı düşmüş yeniden ayarlanarak sıkılandı</v>
      </c>
      <c r="T1118" s="133" t="str">
        <f>[4]SayfaKAY!AD144</f>
        <v>*Arıza çözülecek</v>
      </c>
      <c r="U1118" s="132" t="str">
        <f>[4]SayfaKAY!W144</f>
        <v>Evet</v>
      </c>
      <c r="V1118" s="108">
        <f>[4]SayfaKAY!AZ144</f>
        <v>2</v>
      </c>
      <c r="W1118" s="136">
        <f t="shared" si="743"/>
        <v>45528</v>
      </c>
      <c r="X1118" s="137" t="str">
        <f t="shared" si="744"/>
        <v>07:22</v>
      </c>
      <c r="Y1118" s="235">
        <f>[4]SayfaKAY!AE144</f>
        <v>45528.307395833297</v>
      </c>
      <c r="Z1118" s="192">
        <f t="shared" si="745"/>
        <v>45528</v>
      </c>
      <c r="AA1118" s="110" t="str">
        <f t="shared" si="746"/>
        <v>11:00</v>
      </c>
      <c r="AB1118" s="182">
        <f>[4]SayfaKAY!BA144</f>
        <v>45528.458333333299</v>
      </c>
      <c r="AC1118" s="257">
        <f t="shared" si="747"/>
        <v>211106.0000000149</v>
      </c>
      <c r="AD1118" s="111">
        <f t="shared" si="748"/>
        <v>45528</v>
      </c>
      <c r="AE1118" s="111" t="str">
        <f t="shared" si="749"/>
        <v>11:00</v>
      </c>
      <c r="AF1118" s="235">
        <f>[4]SayfaKAY!BA144</f>
        <v>45528.458333333299</v>
      </c>
      <c r="AG1118" s="179" t="str">
        <f>[4]SayfaKAY!S144</f>
        <v>(I) İlk Defa Karşılaşılan Arıza</v>
      </c>
      <c r="AH1118" s="178" t="str">
        <f t="shared" si="750"/>
        <v>Bu Arıza Aracın Servise Verilmesine Engel Değil</v>
      </c>
      <c r="AI1118" s="163" t="str">
        <f>[4]SayfaKAY!AV144</f>
        <v/>
      </c>
      <c r="AJ1118" s="164" t="str">
        <f t="shared" si="751"/>
        <v/>
      </c>
      <c r="AK1118" s="164" t="str">
        <f t="shared" si="752"/>
        <v/>
      </c>
      <c r="AL1118" s="112" t="str">
        <f>[4]SayfaKAY!AX144</f>
        <v/>
      </c>
      <c r="AM1118" s="257" cm="1">
        <f t="array" ref="AM1118">IFERROR(IF(AND(P1118&lt;&gt;"D(Arıza Değil)",AH1118="Bu Arıza Aracın Servise Verilmesine Engel Değil"),
IF(Z1118-F1118&gt;0,(AB1118-Y1118)*24*60,
IF(OR(AND(G1118&gt;$AS$1,G1118&lt;$AT$1),AND(G1118&gt;$AU$1,G1118&lt;$AV$1)),
(AF1118-H1118)*24*60,     BH:BH0)),        AN1118),0)</f>
        <v>217.35000000335276</v>
      </c>
      <c r="AN1118" s="257">
        <f t="shared" si="753"/>
        <v>211106.0000000149</v>
      </c>
      <c r="AO1118" s="174" t="str">
        <f>[4]SayfaKAY!AG144</f>
        <v>Bozankaya</v>
      </c>
      <c r="AP1118" s="174" t="str">
        <f>[4]SayfaKAY!AI144</f>
        <v>B110-7027</v>
      </c>
      <c r="AQ1118" s="174" t="str">
        <f>[4]SayfaKAY!AQ144</f>
        <v/>
      </c>
      <c r="AR1118" s="174" t="str">
        <f>[4]SayfaKAY!AH144</f>
        <v>MOTORLU TEKER SETI</v>
      </c>
      <c r="AS1118" s="174">
        <f>[4]SayfaKAY!AJ144</f>
        <v>1</v>
      </c>
      <c r="AT1118" s="175" t="str">
        <f>[4]SayfaKAY!AM144</f>
        <v/>
      </c>
      <c r="AU1118" s="176" t="str">
        <f>[4]SayfaKAY!AL144</f>
        <v/>
      </c>
      <c r="AV1118" s="176" t="str">
        <f>[4]SayfaKAY!AP144</f>
        <v/>
      </c>
      <c r="AW1118" s="177" t="str">
        <f>[4]SayfaKAY!AT144</f>
        <v/>
      </c>
      <c r="AX1118" s="194">
        <f t="shared" si="754"/>
        <v>4644332.0000003278</v>
      </c>
      <c r="AY1118" s="168"/>
      <c r="AZ1118" s="167"/>
      <c r="BA1118" s="113"/>
      <c r="BB1118" s="171"/>
      <c r="BC1118" s="114"/>
      <c r="BD1118" s="114"/>
      <c r="BE1118" s="114"/>
      <c r="BF1118" s="114"/>
      <c r="BG1118" s="114"/>
      <c r="BH1118" s="114" t="str">
        <f>IFERROR(FRACAS!AN147, "Hata Var")</f>
        <v/>
      </c>
      <c r="BI1118" s="114"/>
      <c r="BJ1118" s="114"/>
      <c r="BK1118" s="105" t="str">
        <f>[4]SayfaKAY!AW144</f>
        <v/>
      </c>
      <c r="BL1118" s="105" t="str">
        <f>[4]SayfaKAY!V144</f>
        <v>Tasarım</v>
      </c>
      <c r="BM1118" s="114"/>
      <c r="BN1118" s="171" t="str">
        <f t="shared" si="755"/>
        <v>x yok</v>
      </c>
      <c r="BO1118" s="171" t="b">
        <f t="shared" si="756"/>
        <v>0</v>
      </c>
      <c r="BP1118" s="171" t="str">
        <f t="shared" si="757"/>
        <v>Bir günden fazla süren arıza</v>
      </c>
      <c r="BQ1118" s="226">
        <f t="shared" si="758"/>
        <v>210888.65000001155</v>
      </c>
      <c r="BR1118" s="226">
        <f t="shared" si="759"/>
        <v>217.35000000335276</v>
      </c>
      <c r="BS1118" s="226">
        <f t="shared" si="760"/>
        <v>211106.0000000149</v>
      </c>
      <c r="BT1118" s="114"/>
      <c r="BU1118" s="242"/>
      <c r="BV1118" s="233">
        <f t="shared" si="761"/>
        <v>33</v>
      </c>
      <c r="BW1118" s="226" t="str">
        <f t="shared" si="762"/>
        <v>Evet, çakışma var</v>
      </c>
      <c r="BX1118" s="229"/>
      <c r="BY1118" s="247">
        <f t="shared" si="763"/>
        <v>146.45045138889691</v>
      </c>
      <c r="BZ1118" s="247">
        <f t="shared" si="764"/>
        <v>0.15093750000232831</v>
      </c>
      <c r="CA1118" s="247">
        <f t="shared" si="765"/>
        <v>146.60138888889924</v>
      </c>
      <c r="CB1118" s="213"/>
      <c r="CC1118" s="211"/>
      <c r="CD1118" s="196"/>
      <c r="CE1118" s="213">
        <v>143</v>
      </c>
      <c r="CF1118" s="182">
        <f t="shared" si="766"/>
        <v>45381.8569444444</v>
      </c>
      <c r="CG1118" s="182">
        <f t="shared" si="767"/>
        <v>45528.458333333299</v>
      </c>
      <c r="CH1118" s="196"/>
      <c r="CI1118" s="196"/>
      <c r="CJ1118" s="196"/>
      <c r="CK1118" s="196">
        <f t="shared" si="768"/>
        <v>0.15093750000232831</v>
      </c>
      <c r="CL1118" s="196">
        <f t="shared" si="769"/>
        <v>146.45045138889691</v>
      </c>
      <c r="CM1118" s="196">
        <f t="shared" si="770"/>
        <v>146.60138888889924</v>
      </c>
      <c r="CN1118" s="114"/>
      <c r="CO1118" s="115">
        <f t="shared" si="771"/>
        <v>211106.0000000149</v>
      </c>
      <c r="CP1118" s="116">
        <f t="shared" si="772"/>
        <v>9.0562500001396984</v>
      </c>
      <c r="CQ1118" s="117">
        <f t="shared" si="773"/>
        <v>0.85694444440014195</v>
      </c>
      <c r="CR1118" s="117">
        <f t="shared" si="774"/>
        <v>45528.307395833297</v>
      </c>
      <c r="CS1118" s="117">
        <f t="shared" si="775"/>
        <v>45528.458333333299</v>
      </c>
      <c r="CT1118" s="118">
        <f t="shared" si="776"/>
        <v>65559528.650000013</v>
      </c>
      <c r="CU1118" s="118">
        <f t="shared" si="777"/>
        <v>217.35000000335276</v>
      </c>
      <c r="CV1118" s="118">
        <f t="shared" si="778"/>
        <v>65559746.000000015</v>
      </c>
      <c r="CW1118" s="119">
        <f t="shared" si="779"/>
        <v>0.99999668470344594</v>
      </c>
    </row>
    <row r="1119" spans="1:101" ht="118.5" customHeight="1" x14ac:dyDescent="0.3">
      <c r="A1119" s="104" t="str">
        <f>[4]SayfaKAY!C143</f>
        <v>KAY5+6</v>
      </c>
      <c r="B1119" s="104" t="str">
        <f>[4]SayfaKAY!D143</f>
        <v>3877(6)</v>
      </c>
      <c r="C1119" s="105" t="str">
        <f>[4]SayfaKAY!E143</f>
        <v>MB</v>
      </c>
      <c r="D1119" s="105">
        <f>[4]SayfaKAY!F143</f>
        <v>30000</v>
      </c>
      <c r="E1119" s="106" t="str">
        <f>[4]SayfaKAY!G143</f>
        <v>BOZ-KAY5+6-FF-142</v>
      </c>
      <c r="F1119" s="134">
        <f t="shared" si="740"/>
        <v>45379</v>
      </c>
      <c r="G1119" s="135">
        <f t="shared" si="741"/>
        <v>0.78055555559694767</v>
      </c>
      <c r="H1119" s="235">
        <f>[4]SayfaKAY!H143</f>
        <v>45379.780555555597</v>
      </c>
      <c r="I1119" s="104" t="str">
        <f>[4]SayfaKAY!I143</f>
        <v>Hat/Line</v>
      </c>
      <c r="J1119" s="103" t="str">
        <f>IF([4]SayfaKAY!J143="","",IF([4]SayfaKAY!J143="Müşteri","Notified by Customer","Notified by Bozankaya"))</f>
        <v>Notified by Customer</v>
      </c>
      <c r="K1119" s="103" t="e">
        <f>VLOOKUP([4]SayfaKAY!L143,#REF!,2,FALSE)</f>
        <v>#REF!</v>
      </c>
      <c r="L1119" s="165" t="str">
        <f>[4]SayfaKAY!X143</f>
        <v>ELTESAN ELEKTRO MEKANİK SOĞUTMA SAN</v>
      </c>
      <c r="M1119" s="107" t="str">
        <f t="shared" si="742"/>
        <v>KAY5+6-BOZ-KAY5+6-FF-142</v>
      </c>
      <c r="N1119" s="105" t="str">
        <f>[4]SayfaKAY!M143</f>
        <v>KABİN KLİMASI ÇALIŞMIYOR</v>
      </c>
      <c r="O1119" s="166" t="str">
        <f>[4]SayfaKAY!P143</f>
        <v>A-Sürüşü engeller</v>
      </c>
      <c r="P1119" s="166" t="str">
        <f>[4]SayfaKAY!Q143</f>
        <v>B(Servisten çekmeye etki eden arıza)</v>
      </c>
      <c r="Q1119" s="166" t="str">
        <f>[4]SayfaKAY!R143</f>
        <v>N.A(Yaralanma yok)</v>
      </c>
      <c r="R1119" s="132" t="str" cm="1">
        <f t="array" ref="R1119">IF([4]SayfaKAY!U143="","",_xlfn.IFS([4]SayfaKAY!U143="Bozankaya","Bozankaya",[4]SayfaKAY!U143="Müşteri","Customer",[4]SayfaKAY!U143="Tedarikçi","Equipment Supplier"))</f>
        <v>Equipment Supplier</v>
      </c>
      <c r="S1119" s="204" t="str">
        <f>[4]SayfaKAY!N143</f>
        <v>KABİN SENSÖR MODİFİKASYONU YAPILDI</v>
      </c>
      <c r="T1119" s="133" t="str">
        <f>[4]SayfaKAY!AD143</f>
        <v>*Arıza çözülecek</v>
      </c>
      <c r="U1119" s="132" t="str">
        <f>[4]SayfaKAY!W143</f>
        <v>Evet</v>
      </c>
      <c r="V1119" s="108">
        <f>[4]SayfaKAY!AZ143</f>
        <v>2</v>
      </c>
      <c r="W1119" s="136">
        <f t="shared" si="743"/>
        <v>45381</v>
      </c>
      <c r="X1119" s="137" t="str">
        <f t="shared" si="744"/>
        <v>05:00</v>
      </c>
      <c r="Y1119" s="235">
        <f>[4]SayfaKAY!AE143</f>
        <v>45381.208333333299</v>
      </c>
      <c r="Z1119" s="109">
        <f t="shared" si="745"/>
        <v>45381</v>
      </c>
      <c r="AA1119" s="110" t="str">
        <f t="shared" si="746"/>
        <v>10:00</v>
      </c>
      <c r="AB1119" s="182">
        <f>[4]SayfaKAY!BA143</f>
        <v>45381.416666666701</v>
      </c>
      <c r="AC1119" s="257">
        <f t="shared" si="747"/>
        <v>2355.9999999892898</v>
      </c>
      <c r="AD1119" s="111">
        <f t="shared" si="748"/>
        <v>45381</v>
      </c>
      <c r="AE1119" s="111" t="str">
        <f t="shared" si="749"/>
        <v>10:00</v>
      </c>
      <c r="AF1119" s="235">
        <f>[4]SayfaKAY!BA143</f>
        <v>45381.416666666701</v>
      </c>
      <c r="AG1119" s="179" t="str">
        <f>[4]SayfaKAY!S143</f>
        <v>(II) Aynı Araçta Tekrarlayan Arıza</v>
      </c>
      <c r="AH1119" s="178" t="str">
        <f t="shared" si="750"/>
        <v>Bu Arıza Aracın Servise Verilmesine Engel</v>
      </c>
      <c r="AI1119" s="163" t="str">
        <f>[4]SayfaKAY!AV143</f>
        <v/>
      </c>
      <c r="AJ1119" s="164" t="str">
        <f t="shared" si="751"/>
        <v/>
      </c>
      <c r="AK1119" s="164" t="str">
        <f t="shared" si="752"/>
        <v/>
      </c>
      <c r="AL1119" s="112" t="str">
        <f>[4]SayfaKAY!AX143</f>
        <v/>
      </c>
      <c r="AM1119" s="257" cm="1">
        <f t="array" ref="AM1119">IFERROR(IF(AND(P1119&lt;&gt;"D(Arıza Değil)",AH1119="Bu Arıza Aracın Servise Verilmesine Engel Değil"),
IF(Z1119-F1119&gt;0,(AB1119-Y1119)*24*60,
IF(OR(AND(G1119&gt;$AS$1,G1119&lt;$AT$1),AND(G1119&gt;$AU$1,G1119&lt;$AV$1)),
(AF1119-H1119)*24*60,     BH:BH0)),        AN1119),0)</f>
        <v>2355.9999999892898</v>
      </c>
      <c r="AN1119" s="257">
        <f t="shared" si="753"/>
        <v>2355.9999999892898</v>
      </c>
      <c r="AO1119" s="174" t="str">
        <f>[4]SayfaKAY!AG143</f>
        <v>Eltesan</v>
      </c>
      <c r="AP1119" s="174" t="str">
        <f>[4]SayfaKAY!AI143</f>
        <v>H500-7240</v>
      </c>
      <c r="AQ1119" s="174" t="str">
        <f>[4]SayfaKAY!AQ143</f>
        <v/>
      </c>
      <c r="AR1119" s="174" t="str">
        <f>[4]SayfaKAY!AH143</f>
        <v>KLIMA UNITESİ /Eltesan/Hispacold 41,5 kW</v>
      </c>
      <c r="AS1119" s="174">
        <f>[4]SayfaKAY!AJ143</f>
        <v>1</v>
      </c>
      <c r="AT1119" s="175" t="str">
        <f>[4]SayfaKAY!AM143</f>
        <v/>
      </c>
      <c r="AU1119" s="176" t="str">
        <f>[4]SayfaKAY!AL143</f>
        <v/>
      </c>
      <c r="AV1119" s="176" t="str">
        <f>[4]SayfaKAY!AP143</f>
        <v/>
      </c>
      <c r="AW1119" s="177" t="str">
        <f>[4]SayfaKAY!AT143</f>
        <v/>
      </c>
      <c r="AX1119" s="194">
        <f t="shared" si="754"/>
        <v>51831.999999764375</v>
      </c>
      <c r="AY1119" s="168"/>
      <c r="AZ1119" s="167"/>
      <c r="BA1119" s="170"/>
      <c r="BB1119" s="171" t="str">
        <f>IF($AQ$1="X", IF(AND(G1119&gt;=$AS$1,G1119&lt;=$AT$1),IF(P1119&lt;&gt;"D(Arıza Değil)",AC1119,0), IF(AND(G1119&gt;=$AU$1,G1119&lt;=$AV$1),IF(P1119&lt;&gt;"D(Arıza Değil)",AC1119,0), "")), "")</f>
        <v/>
      </c>
      <c r="BC1119" s="114"/>
      <c r="BD1119" s="114"/>
      <c r="BE1119" s="114"/>
      <c r="BF1119" s="114"/>
      <c r="BG1119" s="114"/>
      <c r="BH1119" s="114" t="str">
        <f>IFERROR(FRACAS!AN146, "Hata Var")</f>
        <v/>
      </c>
      <c r="BI1119" s="114"/>
      <c r="BJ1119" s="114"/>
      <c r="BK1119" s="105" t="str">
        <f>[4]SayfaKAY!AW143</f>
        <v/>
      </c>
      <c r="BL1119" s="105" t="str">
        <f>[4]SayfaKAY!V143</f>
        <v>ELTESAN ELEKTRO MEKANİK SOĞUTMA SAN</v>
      </c>
      <c r="BM1119" s="114"/>
      <c r="BN1119" s="171" t="str">
        <f t="shared" si="755"/>
        <v>x yok</v>
      </c>
      <c r="BO1119" s="171" t="str">
        <f t="shared" si="756"/>
        <v>aynı gün giderilen arıza</v>
      </c>
      <c r="BP1119" s="171" t="str">
        <f t="shared" si="757"/>
        <v>Bir günden fazla süren arıza</v>
      </c>
      <c r="BQ1119" s="226">
        <f t="shared" si="758"/>
        <v>2055.9999998915009</v>
      </c>
      <c r="BR1119" s="226">
        <f t="shared" si="759"/>
        <v>300.00000009778887</v>
      </c>
      <c r="BS1119" s="226">
        <f t="shared" si="760"/>
        <v>2355.9999999892898</v>
      </c>
      <c r="BT1119" s="114"/>
      <c r="BU1119" s="242"/>
      <c r="BV1119" s="233">
        <f t="shared" si="761"/>
        <v>11</v>
      </c>
      <c r="BW1119" s="226" t="str">
        <f t="shared" si="762"/>
        <v>Evet, çakışma var</v>
      </c>
      <c r="BX1119" s="229"/>
      <c r="BY1119" s="247">
        <f t="shared" si="763"/>
        <v>1.4277777777024312</v>
      </c>
      <c r="BZ1119" s="247">
        <f t="shared" si="764"/>
        <v>0.20833333340124227</v>
      </c>
      <c r="CA1119" s="247">
        <f t="shared" si="765"/>
        <v>1.6361111111036735</v>
      </c>
      <c r="CB1119" s="213"/>
      <c r="CC1119" s="211"/>
      <c r="CD1119" s="196"/>
      <c r="CE1119" s="213">
        <v>142</v>
      </c>
      <c r="CF1119" s="182">
        <f t="shared" si="766"/>
        <v>45379.780555555597</v>
      </c>
      <c r="CG1119" s="182">
        <f t="shared" si="767"/>
        <v>45381.416666666701</v>
      </c>
      <c r="CH1119" s="196"/>
      <c r="CI1119" s="196"/>
      <c r="CJ1119" s="196"/>
      <c r="CK1119" s="196">
        <f t="shared" si="768"/>
        <v>0.20833333340124227</v>
      </c>
      <c r="CL1119" s="196">
        <f t="shared" si="769"/>
        <v>1.4277777777024312</v>
      </c>
      <c r="CM1119" s="196">
        <f t="shared" si="770"/>
        <v>1.6361111111036735</v>
      </c>
      <c r="CN1119" s="114"/>
      <c r="CO1119" s="115">
        <f t="shared" si="771"/>
        <v>2355.9999999892898</v>
      </c>
      <c r="CP1119" s="116">
        <f t="shared" si="772"/>
        <v>12.500000004074536</v>
      </c>
      <c r="CQ1119" s="117">
        <f t="shared" si="773"/>
        <v>0.78055555559694767</v>
      </c>
      <c r="CR1119" s="117">
        <f t="shared" si="774"/>
        <v>45381.208333333299</v>
      </c>
      <c r="CS1119" s="117">
        <f t="shared" si="775"/>
        <v>45381.416666666701</v>
      </c>
      <c r="CT1119" s="118">
        <f t="shared" si="776"/>
        <v>65347815.999999888</v>
      </c>
      <c r="CU1119" s="118">
        <f t="shared" si="777"/>
        <v>300.00000009778887</v>
      </c>
      <c r="CV1119" s="118">
        <f t="shared" si="778"/>
        <v>65348115.999999993</v>
      </c>
      <c r="CW1119" s="119">
        <f t="shared" si="779"/>
        <v>0.99999540920200203</v>
      </c>
    </row>
    <row r="1120" spans="1:101" ht="118.5" customHeight="1" x14ac:dyDescent="0.3">
      <c r="A1120" s="160" t="str">
        <f>[4]SayfaKAY!C527</f>
        <v>KAY5+6</v>
      </c>
      <c r="B1120" s="104" t="str">
        <f>[4]SayfaKAY!D527</f>
        <v>3877(6)</v>
      </c>
      <c r="C1120" s="105" t="str">
        <f>[4]SayfaKAY!E527</f>
        <v>MB</v>
      </c>
      <c r="D1120" s="105">
        <f>[4]SayfaKAY!F527</f>
        <v>30012</v>
      </c>
      <c r="E1120" s="106" t="str">
        <f>[4]SayfaKAY!G527</f>
        <v>BOZ-KAY5+6-FF-526</v>
      </c>
      <c r="F1120" s="134">
        <f t="shared" si="740"/>
        <v>45379</v>
      </c>
      <c r="G1120" s="135">
        <f t="shared" si="741"/>
        <v>0.93055555559840286</v>
      </c>
      <c r="H1120" s="235">
        <f>[4]SayfaKAY!H527</f>
        <v>45379.930555555598</v>
      </c>
      <c r="I1120" s="104" t="str">
        <f>[4]SayfaKAY!I527</f>
        <v>Hat/Line</v>
      </c>
      <c r="J1120" s="103" t="str">
        <f>IF([4]SayfaKAY!J527="","",IF([4]SayfaKAY!J527="Müşteri","Notified by Customer","Notified by Bozankaya"))</f>
        <v>Notified by Customer</v>
      </c>
      <c r="K1120" s="103" t="e">
        <f>VLOOKUP([4]SayfaKAY!L527,#REF!,2,FALSE)</f>
        <v>#REF!</v>
      </c>
      <c r="L1120" s="165" t="str">
        <f>[4]SayfaKAY!X527</f>
        <v>DENİZLER OTOMOTİV SAN. VE TİC.LTD.Ş</v>
      </c>
      <c r="M1120" s="107" t="str">
        <f t="shared" si="742"/>
        <v>KAY5+6-BOZ-KAY5+6-FF-526</v>
      </c>
      <c r="N1120" s="105" t="str">
        <f>[4]SayfaKAY!M527</f>
        <v>Araç kabin CB silecek çalışmıyor.</v>
      </c>
      <c r="O1120" s="166" t="str">
        <f>[4]SayfaKAY!P527</f>
        <v>D-Arıza değil</v>
      </c>
      <c r="P1120" s="166" t="str">
        <f>[4]SayfaKAY!Q527</f>
        <v>A(Hareket etmeyi engelleyen arıza)</v>
      </c>
      <c r="Q1120" s="166" t="str">
        <f>[4]SayfaKAY!R527</f>
        <v>N.A(Yaralanma yok)</v>
      </c>
      <c r="R1120" s="132" t="str" cm="1">
        <f t="array" ref="R1120">IF([4]SayfaKAY!U527="","",_xlfn.IFS([4]SayfaKAY!U527="Bozankaya","Bozankaya",[4]SayfaKAY!U527="Müşteri","Customer",[4]SayfaKAY!U527="Tedarikçi","Equipment Supplier"))</f>
        <v>Equipment Supplier</v>
      </c>
      <c r="S1120" s="204" t="str">
        <f>[4]SayfaKAY!N527</f>
        <v>Silecek somunu sıkıldı. Sorun giderildi.</v>
      </c>
      <c r="T1120" s="133" t="str">
        <f>[4]SayfaKAY!AD527</f>
        <v/>
      </c>
      <c r="U1120" s="132" t="str">
        <f>[4]SayfaKAY!W527</f>
        <v>Evet</v>
      </c>
      <c r="V1120" s="108">
        <f>[4]SayfaKAY!AZ527</f>
        <v>2</v>
      </c>
      <c r="W1120" s="136">
        <f t="shared" si="743"/>
        <v>45380</v>
      </c>
      <c r="X1120" s="137" t="str">
        <f t="shared" si="744"/>
        <v>05:00</v>
      </c>
      <c r="Y1120" s="235">
        <f>[4]SayfaKAY!AE527</f>
        <v>45380.208333333299</v>
      </c>
      <c r="Z1120" s="109">
        <f t="shared" si="745"/>
        <v>45380</v>
      </c>
      <c r="AA1120" s="110" t="str">
        <f t="shared" si="746"/>
        <v>07:00</v>
      </c>
      <c r="AB1120" s="182">
        <f>[4]SayfaKAY!BA527</f>
        <v>45380.291666666701</v>
      </c>
      <c r="AC1120" s="257">
        <f t="shared" si="747"/>
        <v>519.99999998719431</v>
      </c>
      <c r="AD1120" s="111">
        <f t="shared" si="748"/>
        <v>45380</v>
      </c>
      <c r="AE1120" s="111" t="str">
        <f t="shared" si="749"/>
        <v>07:00</v>
      </c>
      <c r="AF1120" s="235">
        <f>[4]SayfaKAY!BA527</f>
        <v>45380.291666666701</v>
      </c>
      <c r="AG1120" s="179" t="str">
        <f>[4]SayfaKAY!S527</f>
        <v>(III) Farklı Araçlarda Tekrarlayan Arıza</v>
      </c>
      <c r="AH1120" s="178" t="str">
        <f t="shared" si="750"/>
        <v>Bu Arıza Aracın Servise Verilmesine Engel</v>
      </c>
      <c r="AI1120" s="163" t="str">
        <f>[4]SayfaKAY!AV527</f>
        <v/>
      </c>
      <c r="AJ1120" s="164" t="str">
        <f t="shared" si="751"/>
        <v/>
      </c>
      <c r="AK1120" s="164" t="str">
        <f t="shared" si="752"/>
        <v/>
      </c>
      <c r="AL1120" s="112" t="str">
        <f>[4]SayfaKAY!AX527</f>
        <v/>
      </c>
      <c r="AM1120" s="257" cm="1">
        <f t="array" ref="AM1120">IFERROR(IF(AND(P1120&lt;&gt;"D(Arıza Değil)",AH1120="Bu Arıza Aracın Servise Verilmesine Engel Değil"),
IF(Z1120-F1120&gt;0,(AB1120-Y1120)*24*60,
IF(OR(AND(G1120&gt;$AS$1,G1120&lt;$AT$1),AND(G1120&gt;$AU$1,G1120&lt;$AV$1)),
(AF1120-H1120)*24*60,     BH:BH0)),        AN1120),0)</f>
        <v>519.99999998719431</v>
      </c>
      <c r="AN1120" s="257">
        <f t="shared" si="753"/>
        <v>519.99999998719431</v>
      </c>
      <c r="AO1120" s="174" t="str">
        <f>[4]SayfaKAY!AG527</f>
        <v/>
      </c>
      <c r="AP1120" s="174" t="str">
        <f>[4]SayfaKAY!AI527</f>
        <v>M100-7069</v>
      </c>
      <c r="AQ1120" s="174" t="str">
        <f>[4]SayfaKAY!AQ527</f>
        <v/>
      </c>
      <c r="AR1120" s="174" t="str">
        <f>[4]SayfaKAY!AH527</f>
        <v>SILECEK KOL KOMPLESI ANA KOL+YARDIMCI KO</v>
      </c>
      <c r="AS1120" s="174">
        <f>[4]SayfaKAY!AJ527</f>
        <v>1</v>
      </c>
      <c r="AT1120" s="175" t="str">
        <f>[4]SayfaKAY!AM527</f>
        <v/>
      </c>
      <c r="AU1120" s="176" t="str">
        <f>[4]SayfaKAY!AL527</f>
        <v/>
      </c>
      <c r="AV1120" s="176" t="str">
        <f>[4]SayfaKAY!AP527</f>
        <v/>
      </c>
      <c r="AW1120" s="177" t="str">
        <f>[4]SayfaKAY!AT527</f>
        <v/>
      </c>
      <c r="AX1120" s="194">
        <f t="shared" si="754"/>
        <v>11439.999999718275</v>
      </c>
      <c r="AY1120" s="168"/>
      <c r="AZ1120" s="167"/>
      <c r="BA1120" s="113"/>
      <c r="BB1120" s="171" t="str">
        <f>IF($AQ$1="X", IF(AND(G1120&gt;=$AS$1,G1120&lt;=$AT$1),IF(P1120&lt;&gt;"D(Arıza Değil)",AC1120,0), IF(AND(G1120&gt;=$AU$1,G1120&lt;=$AV$1),IF(P1120&lt;&gt;"D(Arıza Değil)",AC1120,0), "")), "")</f>
        <v/>
      </c>
      <c r="BC1120" s="114"/>
      <c r="BD1120" s="114"/>
      <c r="BE1120" s="114"/>
      <c r="BF1120" s="114"/>
      <c r="BG1120" s="114"/>
      <c r="BH1120" s="114">
        <f>IFERROR(FRACAS!AN530, "Hata Var")</f>
        <v>1257.0000000530854</v>
      </c>
      <c r="BI1120" s="114"/>
      <c r="BJ1120" s="114"/>
      <c r="BK1120" s="105" t="str">
        <f>[4]SayfaKAY!AW527</f>
        <v/>
      </c>
      <c r="BL1120" s="105" t="str">
        <f>[4]SayfaKAY!V527</f>
        <v>DENİZLER OTOMOTİV SAN. VE TİC.LTD.Ş</v>
      </c>
      <c r="BM1120" s="114"/>
      <c r="BN1120" s="171" t="str">
        <f t="shared" si="755"/>
        <v>x yok</v>
      </c>
      <c r="BO1120" s="171" t="b">
        <f t="shared" si="756"/>
        <v>0</v>
      </c>
      <c r="BP1120" s="171" t="str">
        <f t="shared" si="757"/>
        <v>Bir günden fazla süren arıza</v>
      </c>
      <c r="BQ1120" s="226">
        <f t="shared" si="758"/>
        <v>399.99999988940544</v>
      </c>
      <c r="BR1120" s="226">
        <f t="shared" si="759"/>
        <v>120.00000009778887</v>
      </c>
      <c r="BS1120" s="226">
        <f t="shared" si="760"/>
        <v>519.99999998719431</v>
      </c>
      <c r="BT1120" s="114"/>
      <c r="BU1120" s="242"/>
      <c r="BV1120" s="233">
        <f t="shared" si="761"/>
        <v>11</v>
      </c>
      <c r="BW1120" s="226" t="str">
        <f t="shared" si="762"/>
        <v>Evet, çakışma var</v>
      </c>
      <c r="BX1120" s="229"/>
      <c r="BY1120" s="247">
        <f t="shared" si="763"/>
        <v>0.277777777700976</v>
      </c>
      <c r="BZ1120" s="247">
        <f t="shared" si="764"/>
        <v>8.3333333401242271E-2</v>
      </c>
      <c r="CA1120" s="247">
        <f t="shared" si="765"/>
        <v>0.36111111110221827</v>
      </c>
      <c r="CB1120" s="213"/>
      <c r="CC1120" s="211"/>
      <c r="CD1120" s="196"/>
      <c r="CE1120" s="213">
        <v>526</v>
      </c>
      <c r="CF1120" s="182">
        <f t="shared" si="766"/>
        <v>45379.930555555598</v>
      </c>
      <c r="CG1120" s="182">
        <f t="shared" si="767"/>
        <v>45380.291666666701</v>
      </c>
      <c r="CH1120" s="196"/>
      <c r="CI1120" s="196"/>
      <c r="CJ1120" s="196"/>
      <c r="CK1120" s="196">
        <f t="shared" si="768"/>
        <v>8.3333333401242271E-2</v>
      </c>
      <c r="CL1120" s="196">
        <f t="shared" si="769"/>
        <v>0.277777777700976</v>
      </c>
      <c r="CM1120" s="196">
        <f t="shared" si="770"/>
        <v>0.36111111110221827</v>
      </c>
      <c r="CN1120" s="114"/>
      <c r="CO1120" s="115">
        <f t="shared" si="771"/>
        <v>519.99999998719431</v>
      </c>
      <c r="CP1120" s="116">
        <f t="shared" si="772"/>
        <v>5.0000000040745363</v>
      </c>
      <c r="CQ1120" s="117">
        <f t="shared" si="773"/>
        <v>0.93055555559840286</v>
      </c>
      <c r="CR1120" s="117">
        <f t="shared" si="774"/>
        <v>45380.208333333299</v>
      </c>
      <c r="CS1120" s="117">
        <f t="shared" si="775"/>
        <v>45380.291666666701</v>
      </c>
      <c r="CT1120" s="118">
        <f t="shared" si="776"/>
        <v>65346159.999999888</v>
      </c>
      <c r="CU1120" s="118">
        <f t="shared" si="777"/>
        <v>120.00000009778887</v>
      </c>
      <c r="CV1120" s="118">
        <f t="shared" si="778"/>
        <v>65346279.999999985</v>
      </c>
      <c r="CW1120" s="119">
        <f t="shared" si="779"/>
        <v>0.99999816362920591</v>
      </c>
    </row>
    <row r="1121" spans="1:101" ht="118.5" customHeight="1" x14ac:dyDescent="0.3">
      <c r="A1121" s="104" t="str">
        <f>[4]SayfaKAY!C142</f>
        <v>KAY5+6</v>
      </c>
      <c r="B1121" s="104" t="str">
        <f>[4]SayfaKAY!D142</f>
        <v>3872(1)</v>
      </c>
      <c r="C1121" s="105" t="str">
        <f>[4]SayfaKAY!E142</f>
        <v>RB</v>
      </c>
      <c r="D1121" s="105">
        <f>[4]SayfaKAY!F142</f>
        <v>46099</v>
      </c>
      <c r="E1121" s="106" t="str">
        <f>[4]SayfaKAY!G142</f>
        <v>BOZ-KAY5+6-FF-141</v>
      </c>
      <c r="F1121" s="193">
        <f t="shared" si="740"/>
        <v>45378</v>
      </c>
      <c r="G1121" s="135">
        <f t="shared" si="741"/>
        <v>0.4111111110978527</v>
      </c>
      <c r="H1121" s="235">
        <f>[4]SayfaKAY!H142</f>
        <v>45378.411111111098</v>
      </c>
      <c r="I1121" s="104" t="str">
        <f>[4]SayfaKAY!I142</f>
        <v>Hat/Line</v>
      </c>
      <c r="J1121" s="103" t="str">
        <f>IF([4]SayfaKAY!J142="","",IF([4]SayfaKAY!J142="Müşteri","Notified by Customer","Notified by Bozankaya"))</f>
        <v>Notified by Customer</v>
      </c>
      <c r="K1121" s="103" t="e">
        <f>VLOOKUP([4]SayfaKAY!L142,#REF!,2,FALSE)</f>
        <v>#REF!</v>
      </c>
      <c r="L1121" s="165" t="str">
        <f>[4]SayfaKAY!X142</f>
        <v>FKT KOLTUK SİS. ÜRETİM VE DAĞITIM</v>
      </c>
      <c r="M1121" s="107" t="str">
        <f t="shared" si="742"/>
        <v>KAY5+6-BOZ-KAY5+6-FF-141</v>
      </c>
      <c r="N1121" s="105" t="str">
        <f>[4]SayfaKAY!M142</f>
        <v>DEMİR TUTAMAK YERİNDEN ÇIKMIŞ</v>
      </c>
      <c r="O1121" s="166" t="str">
        <f>[4]SayfaKAY!P142</f>
        <v>C-Uyarı, sürüş devamlılığı</v>
      </c>
      <c r="P1121" s="166" t="str">
        <f>[4]SayfaKAY!Q142</f>
        <v>B(Servisten çekmeye etki eden arıza)</v>
      </c>
      <c r="Q1121" s="166" t="str">
        <f>[4]SayfaKAY!R142</f>
        <v>N.A(Yaralanma yok)</v>
      </c>
      <c r="R1121" s="132" t="str" cm="1">
        <f t="array" ref="R1121">IF([4]SayfaKAY!U142="","",_xlfn.IFS([4]SayfaKAY!U142="Bozankaya","Bozankaya",[4]SayfaKAY!U142="Müşteri","Customer",[4]SayfaKAY!U142="Tedarikçi","Equipment Supplier"))</f>
        <v>Equipment Supplier</v>
      </c>
      <c r="S1121" s="204" t="str">
        <f>[4]SayfaKAY!N142</f>
        <v>DEMİR TUTAMAK YERİNE TAKILDI(RB ENGELLİ KOLTUK TUTMAĞI)</v>
      </c>
      <c r="T1121" s="133" t="str">
        <f>[4]SayfaKAY!AD142</f>
        <v>*Ekipman değiştirilecek</v>
      </c>
      <c r="U1121" s="132" t="str">
        <f>[4]SayfaKAY!W142</f>
        <v>Evet</v>
      </c>
      <c r="V1121" s="108">
        <f>[4]SayfaKAY!AZ142</f>
        <v>1</v>
      </c>
      <c r="W1121" s="136">
        <f t="shared" si="743"/>
        <v>45378</v>
      </c>
      <c r="X1121" s="137" t="str">
        <f t="shared" si="744"/>
        <v>10:00</v>
      </c>
      <c r="Y1121" s="235">
        <f>[4]SayfaKAY!AE142</f>
        <v>45378.416666666701</v>
      </c>
      <c r="Z1121" s="192">
        <f t="shared" si="745"/>
        <v>45378</v>
      </c>
      <c r="AA1121" s="110" t="str">
        <f t="shared" si="746"/>
        <v>13:00</v>
      </c>
      <c r="AB1121" s="182">
        <f>[4]SayfaKAY!BA142</f>
        <v>45378.541666666701</v>
      </c>
      <c r="AC1121" s="257">
        <f t="shared" si="747"/>
        <v>188.00000006798655</v>
      </c>
      <c r="AD1121" s="111">
        <f t="shared" si="748"/>
        <v>45378</v>
      </c>
      <c r="AE1121" s="111" t="str">
        <f t="shared" si="749"/>
        <v>13:00</v>
      </c>
      <c r="AF1121" s="235">
        <f>[4]SayfaKAY!BA142</f>
        <v>45378.541666666701</v>
      </c>
      <c r="AG1121" s="179" t="str">
        <f>[4]SayfaKAY!S142</f>
        <v>(I) İlk Defa Karşılaşılan Arıza</v>
      </c>
      <c r="AH1121" s="178" t="str">
        <f t="shared" si="750"/>
        <v>Bu Arıza Aracın Servise Verilmesine Engel</v>
      </c>
      <c r="AI1121" s="163" t="str">
        <f>[4]SayfaKAY!AV142</f>
        <v/>
      </c>
      <c r="AJ1121" s="164" t="str">
        <f t="shared" si="751"/>
        <v/>
      </c>
      <c r="AK1121" s="164" t="str">
        <f t="shared" si="752"/>
        <v/>
      </c>
      <c r="AL1121" s="112" t="str">
        <f>[4]SayfaKAY!AX142</f>
        <v/>
      </c>
      <c r="AM1121" s="257" cm="1">
        <f t="array" ref="AM1121">IFERROR(IF(AND(P1121&lt;&gt;"D(Arıza Değil)",AH1121="Bu Arıza Aracın Servise Verilmesine Engel Değil"),
IF(Z1121-F1121&gt;0,(AB1121-Y1121)*24*60,
IF(OR(AND(G1121&gt;$AS$1,G1121&lt;$AT$1),AND(G1121&gt;$AU$1,G1121&lt;$AV$1)),
(AF1121-H1121)*24*60,     BH:BH0)),        AN1121),0)</f>
        <v>188.00000006798655</v>
      </c>
      <c r="AN1121" s="257">
        <f t="shared" si="753"/>
        <v>188.00000006798655</v>
      </c>
      <c r="AO1121" s="174" t="str">
        <f>[4]SayfaKAY!AG142</f>
        <v>Bozankaya</v>
      </c>
      <c r="AP1121" s="174" t="str">
        <f>[4]SayfaKAY!AI142</f>
        <v>T505-7309</v>
      </c>
      <c r="AQ1121" s="174" t="str">
        <f>[4]SayfaKAY!AQ142</f>
        <v/>
      </c>
      <c r="AR1121" s="174" t="str">
        <f>[4]SayfaKAY!AH142</f>
        <v>BORU TUTUCU</v>
      </c>
      <c r="AS1121" s="174">
        <f>[4]SayfaKAY!AJ142</f>
        <v>1</v>
      </c>
      <c r="AT1121" s="175" t="str">
        <f>[4]SayfaKAY!AM142</f>
        <v/>
      </c>
      <c r="AU1121" s="176" t="str">
        <f>[4]SayfaKAY!AL142</f>
        <v/>
      </c>
      <c r="AV1121" s="176" t="str">
        <f>[4]SayfaKAY!AP142</f>
        <v/>
      </c>
      <c r="AW1121" s="177" t="str">
        <f>[4]SayfaKAY!AT142</f>
        <v/>
      </c>
      <c r="AX1121" s="194">
        <f t="shared" si="754"/>
        <v>2068.000000747852</v>
      </c>
      <c r="AY1121" s="168"/>
      <c r="AZ1121" s="167"/>
      <c r="BA1121" s="170"/>
      <c r="BB1121" s="171"/>
      <c r="BC1121" s="114"/>
      <c r="BD1121" s="114"/>
      <c r="BE1121" s="114"/>
      <c r="BF1121" s="114"/>
      <c r="BG1121" s="114"/>
      <c r="BH1121" s="114" t="str">
        <f>IFERROR(FRACAS!AN145, "Hata Var")</f>
        <v/>
      </c>
      <c r="BI1121" s="114"/>
      <c r="BJ1121" s="114"/>
      <c r="BK1121" s="105" t="str">
        <f>[4]SayfaKAY!AW142</f>
        <v/>
      </c>
      <c r="BL1121" s="105" t="str">
        <f>[4]SayfaKAY!V142</f>
        <v>Bozankaya</v>
      </c>
      <c r="BM1121" s="114"/>
      <c r="BN1121" s="171" t="str">
        <f t="shared" si="755"/>
        <v>x yok</v>
      </c>
      <c r="BO1121" s="171" t="str">
        <f t="shared" si="756"/>
        <v>aynı gün giderilen arıza</v>
      </c>
      <c r="BP1121" s="171" t="str">
        <f t="shared" si="757"/>
        <v>aynı gün giderilen arıza</v>
      </c>
      <c r="BQ1121" s="226">
        <f t="shared" si="758"/>
        <v>8.0000000679865479</v>
      </c>
      <c r="BR1121" s="226">
        <f t="shared" si="759"/>
        <v>180</v>
      </c>
      <c r="BS1121" s="226">
        <f t="shared" si="760"/>
        <v>188.00000006798655</v>
      </c>
      <c r="BT1121" s="114"/>
      <c r="BU1121" s="242"/>
      <c r="BV1121" s="233">
        <f t="shared" si="761"/>
        <v>9</v>
      </c>
      <c r="BW1121" s="226" t="str">
        <f t="shared" si="762"/>
        <v>Evet, çakışma var</v>
      </c>
      <c r="BX1121" s="229"/>
      <c r="BY1121" s="247">
        <f t="shared" si="763"/>
        <v>5.5555556027684361E-3</v>
      </c>
      <c r="BZ1121" s="247">
        <f t="shared" si="764"/>
        <v>0.125</v>
      </c>
      <c r="CA1121" s="247">
        <f t="shared" si="765"/>
        <v>0.13055555560276844</v>
      </c>
      <c r="CB1121" s="213"/>
      <c r="CC1121" s="211"/>
      <c r="CD1121" s="196"/>
      <c r="CE1121" s="213">
        <v>141</v>
      </c>
      <c r="CF1121" s="182">
        <f t="shared" si="766"/>
        <v>45378.411111111098</v>
      </c>
      <c r="CG1121" s="182">
        <f t="shared" si="767"/>
        <v>45378.541666666701</v>
      </c>
      <c r="CH1121" s="196"/>
      <c r="CI1121" s="196"/>
      <c r="CJ1121" s="196"/>
      <c r="CK1121" s="196">
        <f t="shared" si="768"/>
        <v>0.125</v>
      </c>
      <c r="CL1121" s="196">
        <f t="shared" si="769"/>
        <v>5.5555556027684361E-3</v>
      </c>
      <c r="CM1121" s="196">
        <f t="shared" si="770"/>
        <v>0.13055555560276844</v>
      </c>
      <c r="CN1121" s="114"/>
      <c r="CO1121" s="115">
        <f t="shared" si="771"/>
        <v>188.00000006798655</v>
      </c>
      <c r="CP1121" s="116">
        <f t="shared" si="772"/>
        <v>7.5</v>
      </c>
      <c r="CQ1121" s="117">
        <f t="shared" si="773"/>
        <v>0.4111111110978527</v>
      </c>
      <c r="CR1121" s="117">
        <f t="shared" si="774"/>
        <v>45378.416666666701</v>
      </c>
      <c r="CS1121" s="117">
        <f t="shared" si="775"/>
        <v>45378.541666666701</v>
      </c>
      <c r="CT1121" s="118">
        <f t="shared" si="776"/>
        <v>65344328.000000067</v>
      </c>
      <c r="CU1121" s="118">
        <f t="shared" si="777"/>
        <v>180</v>
      </c>
      <c r="CV1121" s="118">
        <f t="shared" si="778"/>
        <v>65344508.000000067</v>
      </c>
      <c r="CW1121" s="119">
        <f t="shared" si="779"/>
        <v>0.9999972453691135</v>
      </c>
    </row>
    <row r="1122" spans="1:101" ht="118.5" customHeight="1" x14ac:dyDescent="0.3">
      <c r="A1122" s="160" t="str">
        <f>[4]SayfaKAY!C141</f>
        <v>KAY5+6</v>
      </c>
      <c r="B1122" s="104" t="str">
        <f>[4]SayfaKAY!D141</f>
        <v>3873(2)</v>
      </c>
      <c r="C1122" s="105" t="str">
        <f>[4]SayfaKAY!E141</f>
        <v>MA</v>
      </c>
      <c r="D1122" s="105">
        <f>[4]SayfaKAY!F141</f>
        <v>55435</v>
      </c>
      <c r="E1122" s="106" t="str">
        <f>[4]SayfaKAY!G141</f>
        <v>BOZ-KAY5+6-FF-140</v>
      </c>
      <c r="F1122" s="134">
        <f t="shared" si="740"/>
        <v>45377</v>
      </c>
      <c r="G1122" s="135">
        <f t="shared" si="741"/>
        <v>0.70495370370190358</v>
      </c>
      <c r="H1122" s="235">
        <f>[4]SayfaKAY!H141</f>
        <v>45377.704953703702</v>
      </c>
      <c r="I1122" s="104" t="str">
        <f>[4]SayfaKAY!I141</f>
        <v>Hat/Line</v>
      </c>
      <c r="J1122" s="103" t="str">
        <f>IF([4]SayfaKAY!J141="","",IF([4]SayfaKAY!J141="Müşteri","Notified by Customer","Notified by Bozankaya"))</f>
        <v>Notified by Customer</v>
      </c>
      <c r="K1122" s="103" t="e">
        <f>VLOOKUP([4]SayfaKAY!L141,#REF!,2,FALSE)</f>
        <v>#REF!</v>
      </c>
      <c r="L1122" s="165" t="str">
        <f>[4]SayfaKAY!X141</f>
        <v>HANNING &amp; KAHL GMBH &amp; CO.KG</v>
      </c>
      <c r="M1122" s="107" t="str">
        <f t="shared" si="742"/>
        <v>KAY5+6-BOZ-KAY5+6-FF-140</v>
      </c>
      <c r="N1122" s="105" t="str">
        <f>[4]SayfaKAY!M141</f>
        <v>MA BOJİ İÇİN FB009 ARIZASI VERDİ. ARAÇ HAREKET ETMEDİ. ARIZA SEBEBİ İLE 2 SEFERDE 12 DAKİKA TEHİR OLUŞTU.</v>
      </c>
      <c r="O1122" s="166" t="str">
        <f>[4]SayfaKAY!P141</f>
        <v>A-Sürüşü engeller</v>
      </c>
      <c r="P1122" s="166" t="str">
        <f>[4]SayfaKAY!Q141</f>
        <v>A(Hareket etmeyi engelleyen arıza)</v>
      </c>
      <c r="Q1122" s="166" t="str">
        <f>[4]SayfaKAY!R141</f>
        <v>N.A(Yaralanma yok)</v>
      </c>
      <c r="R1122" s="132" t="str" cm="1">
        <f t="array" ref="R1122">IF([4]SayfaKAY!U141="","",_xlfn.IFS([4]SayfaKAY!U141="Bozankaya","Bozankaya",[4]SayfaKAY!U141="Müşteri","Customer",[4]SayfaKAY!U141="Tedarikçi","Equipment Supplier"))</f>
        <v>Equipment Supplier</v>
      </c>
      <c r="S1122" s="204" t="str">
        <f>[4]SayfaKAY!N141</f>
        <v>ARIZA 3879 NOLU ARAÇTA, ARACIN HPU DEĞİŞİMİ YAPILDI.</v>
      </c>
      <c r="T1122" s="133" t="str">
        <f>[4]SayfaKAY!AD141</f>
        <v>*Ekipman değiştirilecek</v>
      </c>
      <c r="U1122" s="132" t="str">
        <f>[4]SayfaKAY!W141</f>
        <v>Evet</v>
      </c>
      <c r="V1122" s="108">
        <f>[4]SayfaKAY!AZ141</f>
        <v>2</v>
      </c>
      <c r="W1122" s="136">
        <f t="shared" si="743"/>
        <v>45553</v>
      </c>
      <c r="X1122" s="137" t="str">
        <f t="shared" si="744"/>
        <v>07:04</v>
      </c>
      <c r="Y1122" s="235">
        <f>[4]SayfaKAY!AE141</f>
        <v>45553.294930555603</v>
      </c>
      <c r="Z1122" s="109">
        <f t="shared" si="745"/>
        <v>45553</v>
      </c>
      <c r="AA1122" s="110" t="str">
        <f t="shared" si="746"/>
        <v>14:00</v>
      </c>
      <c r="AB1122" s="182">
        <f>[4]SayfaKAY!BA141</f>
        <v>45553.583333333299</v>
      </c>
      <c r="AC1122" s="257">
        <f t="shared" si="747"/>
        <v>253264.86666662036</v>
      </c>
      <c r="AD1122" s="111">
        <f t="shared" si="748"/>
        <v>45553</v>
      </c>
      <c r="AE1122" s="111" t="str">
        <f t="shared" si="749"/>
        <v>14:00</v>
      </c>
      <c r="AF1122" s="235">
        <f>[4]SayfaKAY!BA141</f>
        <v>45553.583333333299</v>
      </c>
      <c r="AG1122" s="179" t="str">
        <f>[4]SayfaKAY!S141</f>
        <v>(II) Aynı Araçta Tekrarlayan Arıza</v>
      </c>
      <c r="AH1122" s="178" t="str">
        <f t="shared" si="750"/>
        <v>Bu Arıza Aracın Servise Verilmesine Engel</v>
      </c>
      <c r="AI1122" s="163" t="str">
        <f>[4]SayfaKAY!AV141</f>
        <v/>
      </c>
      <c r="AJ1122" s="164" t="str">
        <f t="shared" si="751"/>
        <v/>
      </c>
      <c r="AK1122" s="164" t="str">
        <f t="shared" si="752"/>
        <v/>
      </c>
      <c r="AL1122" s="112" t="str">
        <f>[4]SayfaKAY!AX141</f>
        <v/>
      </c>
      <c r="AM1122" s="257" cm="1">
        <f t="array" ref="AM1122">IFERROR(IF(AND(P1122&lt;&gt;"D(Arıza Değil)",AH1122="Bu Arıza Aracın Servise Verilmesine Engel Değil"),
IF(Z1122-F1122&gt;0,(AB1122-Y1122)*24*60,
IF(OR(AND(G1122&gt;$AS$1,G1122&lt;$AT$1),AND(G1122&gt;$AU$1,G1122&lt;$AV$1)),
(AF1122-H1122)*24*60,     BH:BH0)),        AN1122),0)</f>
        <v>253264.86666662036</v>
      </c>
      <c r="AN1122" s="257">
        <f t="shared" si="753"/>
        <v>253264.86666662036</v>
      </c>
      <c r="AO1122" s="174" t="str">
        <f>[4]SayfaKAY!AG141</f>
        <v>HANNING&amp;KAHL</v>
      </c>
      <c r="AP1122" s="174" t="str">
        <f>[4]SayfaKAY!AI141</f>
        <v>S306-7001</v>
      </c>
      <c r="AQ1122" s="174" t="str">
        <f>[4]SayfaKAY!AQ141</f>
        <v/>
      </c>
      <c r="AR1122" s="174" t="str">
        <f>[4]SayfaKAY!AH141</f>
        <v>XHidrolik Ünite HZY-K100-DPR</v>
      </c>
      <c r="AS1122" s="174">
        <f>[4]SayfaKAY!AJ141</f>
        <v>1</v>
      </c>
      <c r="AT1122" s="175" t="str">
        <f>[4]SayfaKAY!AM141</f>
        <v/>
      </c>
      <c r="AU1122" s="176" t="str">
        <f>[4]SayfaKAY!AL141</f>
        <v/>
      </c>
      <c r="AV1122" s="176" t="str">
        <f>[4]SayfaKAY!AP141</f>
        <v/>
      </c>
      <c r="AW1122" s="177" t="str">
        <f>[4]SayfaKAY!AT141</f>
        <v/>
      </c>
      <c r="AX1122" s="194">
        <f t="shared" si="754"/>
        <v>5571827.0666656476</v>
      </c>
      <c r="AY1122" s="168"/>
      <c r="AZ1122" s="167"/>
      <c r="BA1122" s="113"/>
      <c r="BB1122" s="171" t="str">
        <f>IF($AQ$1="X", IF(AND(G1122&gt;=$AS$1,G1122&lt;=$AT$1),IF(P1122&lt;&gt;"D(Arıza Değil)",AC1122,0), IF(AND(G1122&gt;=$AU$1,G1122&lt;=$AV$1),IF(P1122&lt;&gt;"D(Arıza Değil)",AC1122,0), "")), "")</f>
        <v/>
      </c>
      <c r="BC1122" s="114"/>
      <c r="BD1122" s="114"/>
      <c r="BE1122" s="114"/>
      <c r="BF1122" s="114"/>
      <c r="BG1122" s="114"/>
      <c r="BH1122" s="114" t="str">
        <f>IFERROR(FRACAS!AN144, "Hata Var")</f>
        <v/>
      </c>
      <c r="BI1122" s="114"/>
      <c r="BJ1122" s="114"/>
      <c r="BK1122" s="105" t="str">
        <f>[4]SayfaKAY!AW141</f>
        <v/>
      </c>
      <c r="BL1122" s="105" t="str">
        <f>[4]SayfaKAY!V141</f>
        <v>HANNING &amp; KAHL GMBH &amp; CO.KG</v>
      </c>
      <c r="BM1122" s="114"/>
      <c r="BN1122" s="171" t="str">
        <f t="shared" si="755"/>
        <v>x yok</v>
      </c>
      <c r="BO1122" s="171" t="str">
        <f t="shared" si="756"/>
        <v>aynı gün giderilen arıza</v>
      </c>
      <c r="BP1122" s="171" t="str">
        <f t="shared" si="757"/>
        <v>Bir günden fazla süren arıza</v>
      </c>
      <c r="BQ1122" s="226">
        <f t="shared" si="758"/>
        <v>252849.56666673766</v>
      </c>
      <c r="BR1122" s="226">
        <f t="shared" si="759"/>
        <v>415.29999988269992</v>
      </c>
      <c r="BS1122" s="226">
        <f t="shared" si="760"/>
        <v>253264.86666662036</v>
      </c>
      <c r="BT1122" s="114"/>
      <c r="BU1122" s="242"/>
      <c r="BV1122" s="233">
        <f t="shared" si="761"/>
        <v>27</v>
      </c>
      <c r="BW1122" s="226" t="str">
        <f t="shared" si="762"/>
        <v>Evet, çakışma var</v>
      </c>
      <c r="BX1122" s="229"/>
      <c r="BY1122" s="247">
        <f t="shared" si="763"/>
        <v>175.58997685190116</v>
      </c>
      <c r="BZ1122" s="247">
        <f t="shared" si="764"/>
        <v>0.28840277769631939</v>
      </c>
      <c r="CA1122" s="247">
        <f t="shared" si="765"/>
        <v>175.87837962959748</v>
      </c>
      <c r="CB1122" s="213"/>
      <c r="CC1122" s="211"/>
      <c r="CD1122" s="196"/>
      <c r="CE1122" s="213">
        <v>140</v>
      </c>
      <c r="CF1122" s="182">
        <f t="shared" si="766"/>
        <v>45377.704953703702</v>
      </c>
      <c r="CG1122" s="182">
        <f t="shared" si="767"/>
        <v>45553.583333333299</v>
      </c>
      <c r="CH1122" s="196"/>
      <c r="CI1122" s="196"/>
      <c r="CJ1122" s="196"/>
      <c r="CK1122" s="196">
        <f t="shared" si="768"/>
        <v>0.28840277769631939</v>
      </c>
      <c r="CL1122" s="196">
        <f t="shared" si="769"/>
        <v>175.58997685190116</v>
      </c>
      <c r="CM1122" s="196">
        <f t="shared" si="770"/>
        <v>175.87837962959748</v>
      </c>
      <c r="CN1122" s="114"/>
      <c r="CO1122" s="115">
        <f t="shared" si="771"/>
        <v>253264.86666662036</v>
      </c>
      <c r="CP1122" s="116">
        <f t="shared" si="772"/>
        <v>17.304166661779163</v>
      </c>
      <c r="CQ1122" s="117">
        <f t="shared" si="773"/>
        <v>0.70495370370190358</v>
      </c>
      <c r="CR1122" s="117">
        <f t="shared" si="774"/>
        <v>45553.294930555603</v>
      </c>
      <c r="CS1122" s="117">
        <f t="shared" si="775"/>
        <v>45553.583333333299</v>
      </c>
      <c r="CT1122" s="118">
        <f t="shared" si="776"/>
        <v>65595729.566666737</v>
      </c>
      <c r="CU1122" s="118">
        <f t="shared" si="777"/>
        <v>415.29999988269992</v>
      </c>
      <c r="CV1122" s="118">
        <f t="shared" si="778"/>
        <v>65596144.866666622</v>
      </c>
      <c r="CW1122" s="119">
        <f t="shared" si="779"/>
        <v>0.99999366883525354</v>
      </c>
    </row>
    <row r="1123" spans="1:101" ht="118.5" customHeight="1" x14ac:dyDescent="0.3">
      <c r="A1123" s="104" t="str">
        <f>[4]SayfaKAY!C408</f>
        <v>KAY5+6</v>
      </c>
      <c r="B1123" s="104" t="str">
        <f>[4]SayfaKAY!D408</f>
        <v>3876(5)</v>
      </c>
      <c r="C1123" s="105" t="str">
        <f>[4]SayfaKAY!E408</f>
        <v>MA</v>
      </c>
      <c r="D1123" s="105">
        <f>[4]SayfaKAY!F408</f>
        <v>46721</v>
      </c>
      <c r="E1123" s="106" t="str">
        <f>[4]SayfaKAY!G408</f>
        <v>BOZ-KAY5+6-FF-407</v>
      </c>
      <c r="F1123" s="193">
        <f t="shared" si="740"/>
        <v>45377</v>
      </c>
      <c r="G1123" s="135">
        <f t="shared" si="741"/>
        <v>0.10833333330083406</v>
      </c>
      <c r="H1123" s="235">
        <f>[4]SayfaKAY!H408</f>
        <v>45377.108333333301</v>
      </c>
      <c r="I1123" s="104" t="str">
        <f>[4]SayfaKAY!I408</f>
        <v>Hat/Line</v>
      </c>
      <c r="J1123" s="103" t="str">
        <f>IF([4]SayfaKAY!J408="","",IF([4]SayfaKAY!J408="Müşteri","Notified by Customer","Notified by Bozankaya"))</f>
        <v>Notified by Customer</v>
      </c>
      <c r="K1123" s="103" t="e">
        <f>VLOOKUP([4]SayfaKAY!L408,#REF!,2,FALSE)</f>
        <v>#REF!</v>
      </c>
      <c r="L1123" s="165" t="str">
        <f>[4]SayfaKAY!X408</f>
        <v>DENİZLER OTOMOTİV SAN. VE TİC.LTD.Ş</v>
      </c>
      <c r="M1123" s="107" t="str">
        <f t="shared" si="742"/>
        <v>KAY5+6-BOZ-KAY5+6-FF-407</v>
      </c>
      <c r="N1123" s="105" t="str">
        <f>[4]SayfaKAY!M408</f>
        <v>A KABİN SİLECEK ÇALIŞMIYOR CAM SUYU ATMIYOR.</v>
      </c>
      <c r="O1123" s="166" t="str">
        <f>[4]SayfaKAY!P408</f>
        <v>D-Arıza değil</v>
      </c>
      <c r="P1123" s="166" t="str">
        <f>[4]SayfaKAY!Q408</f>
        <v>A(Hareket etmeyi engelleyen arıza)</v>
      </c>
      <c r="Q1123" s="166" t="str">
        <f>[4]SayfaKAY!R408</f>
        <v>N.A(Yaralanma yok)</v>
      </c>
      <c r="R1123" s="132" t="str" cm="1">
        <f t="array" ref="R1123">IF([4]SayfaKAY!U408="","",_xlfn.IFS([4]SayfaKAY!U408="Bozankaya","Bozankaya",[4]SayfaKAY!U408="Müşteri","Customer",[4]SayfaKAY!U408="Tedarikçi","Equipment Supplier"))</f>
        <v>Equipment Supplier</v>
      </c>
      <c r="S1123" s="204" t="str">
        <f>[4]SayfaKAY!N408</f>
        <v>SİLECEK KOLLARININ SOMUNLARI GEVŞEMİŞ SIKILDI SORUNSUZ ÇALIŞIYOR.</v>
      </c>
      <c r="T1123" s="133" t="str">
        <f>[4]SayfaKAY!AD408</f>
        <v>*Ekipman tamir edilecek</v>
      </c>
      <c r="U1123" s="132" t="str">
        <f>[4]SayfaKAY!W408</f>
        <v>Evet</v>
      </c>
      <c r="V1123" s="108">
        <f>[4]SayfaKAY!AZ408</f>
        <v>2</v>
      </c>
      <c r="W1123" s="136">
        <f t="shared" si="743"/>
        <v>45377</v>
      </c>
      <c r="X1123" s="137" t="str">
        <f t="shared" si="744"/>
        <v>05:00</v>
      </c>
      <c r="Y1123" s="235">
        <f>[4]SayfaKAY!AE408</f>
        <v>45377.208333333299</v>
      </c>
      <c r="Z1123" s="192">
        <f t="shared" si="745"/>
        <v>45377</v>
      </c>
      <c r="AA1123" s="110" t="str">
        <f t="shared" si="746"/>
        <v>08:00</v>
      </c>
      <c r="AB1123" s="182">
        <f>[4]SayfaKAY!BA408</f>
        <v>45377.333333333299</v>
      </c>
      <c r="AC1123" s="257">
        <f t="shared" si="747"/>
        <v>323.99999999790452</v>
      </c>
      <c r="AD1123" s="111">
        <f t="shared" si="748"/>
        <v>45377</v>
      </c>
      <c r="AE1123" s="111" t="str">
        <f t="shared" si="749"/>
        <v>08:00</v>
      </c>
      <c r="AF1123" s="235">
        <f>[4]SayfaKAY!BA408</f>
        <v>45377.333333333299</v>
      </c>
      <c r="AG1123" s="179" t="str">
        <f>[4]SayfaKAY!S408</f>
        <v>(III) Farklı Araçlarda Tekrarlayan Arıza</v>
      </c>
      <c r="AH1123" s="178" t="str">
        <f t="shared" si="750"/>
        <v>Bu Arıza Aracın Servise Verilmesine Engel</v>
      </c>
      <c r="AI1123" s="163" t="str">
        <f>[4]SayfaKAY!AV408</f>
        <v/>
      </c>
      <c r="AJ1123" s="164" t="str">
        <f t="shared" si="751"/>
        <v/>
      </c>
      <c r="AK1123" s="164" t="str">
        <f t="shared" si="752"/>
        <v/>
      </c>
      <c r="AL1123" s="112" t="str">
        <f>[4]SayfaKAY!AX408</f>
        <v/>
      </c>
      <c r="AM1123" s="257" cm="1">
        <f t="array" ref="AM1123">IFERROR(IF(AND(P1123&lt;&gt;"D(Arıza Değil)",AH1123="Bu Arıza Aracın Servise Verilmesine Engel Değil"),
IF(Z1123-F1123&gt;0,(AB1123-Y1123)*24*60,
IF(OR(AND(G1123&gt;$AS$1,G1123&lt;$AT$1),AND(G1123&gt;$AU$1,G1123&lt;$AV$1)),
(AF1123-H1123)*24*60,     BH:BH0)),        AN1123),0)</f>
        <v>323.99999999790452</v>
      </c>
      <c r="AN1123" s="257">
        <f t="shared" si="753"/>
        <v>323.99999999790452</v>
      </c>
      <c r="AO1123" s="174" t="str">
        <f>[4]SayfaKAY!AG408</f>
        <v>DENİZLER</v>
      </c>
      <c r="AP1123" s="174" t="str">
        <f>[4]SayfaKAY!AI408</f>
        <v>M100-7069</v>
      </c>
      <c r="AQ1123" s="174" t="str">
        <f>[4]SayfaKAY!AQ408</f>
        <v/>
      </c>
      <c r="AR1123" s="174" t="str">
        <f>[4]SayfaKAY!AH408</f>
        <v>SILECEK KOL KOMPLESI ANA KOL+YARDIMCI KO</v>
      </c>
      <c r="AS1123" s="174">
        <f>[4]SayfaKAY!AJ408</f>
        <v>1</v>
      </c>
      <c r="AT1123" s="175" t="str">
        <f>[4]SayfaKAY!AM408</f>
        <v/>
      </c>
      <c r="AU1123" s="176" t="str">
        <f>[4]SayfaKAY!AL408</f>
        <v/>
      </c>
      <c r="AV1123" s="176" t="str">
        <f>[4]SayfaKAY!AP408</f>
        <v/>
      </c>
      <c r="AW1123" s="177" t="str">
        <f>[4]SayfaKAY!AT408</f>
        <v/>
      </c>
      <c r="AX1123" s="194">
        <f t="shared" si="754"/>
        <v>7127.9999999538995</v>
      </c>
      <c r="AY1123" s="168"/>
      <c r="AZ1123" s="167"/>
      <c r="BA1123" s="170"/>
      <c r="BB1123" s="171"/>
      <c r="BC1123" s="114"/>
      <c r="BD1123" s="114"/>
      <c r="BE1123" s="114"/>
      <c r="BF1123" s="114"/>
      <c r="BG1123" s="114"/>
      <c r="BH1123" s="114" t="str">
        <f>IFERROR(FRACAS!AN411, "Hata Var")</f>
        <v/>
      </c>
      <c r="BI1123" s="114"/>
      <c r="BJ1123" s="114"/>
      <c r="BK1123" s="105" t="str">
        <f>[4]SayfaKAY!AW408</f>
        <v/>
      </c>
      <c r="BL1123" s="105" t="str">
        <f>[4]SayfaKAY!V408</f>
        <v>Bozankaya</v>
      </c>
      <c r="BM1123" s="114"/>
      <c r="BN1123" s="171" t="str">
        <f t="shared" si="755"/>
        <v>x yok</v>
      </c>
      <c r="BO1123" s="171" t="b">
        <f t="shared" si="756"/>
        <v>0</v>
      </c>
      <c r="BP1123" s="171" t="b">
        <f t="shared" si="757"/>
        <v>0</v>
      </c>
      <c r="BQ1123" s="226">
        <f t="shared" si="758"/>
        <v>143.99999999790452</v>
      </c>
      <c r="BR1123" s="226">
        <f t="shared" si="759"/>
        <v>180</v>
      </c>
      <c r="BS1123" s="226">
        <f t="shared" si="760"/>
        <v>323.99999999790452</v>
      </c>
      <c r="BT1123" s="114"/>
      <c r="BU1123" s="242"/>
      <c r="BV1123" s="233">
        <f t="shared" si="761"/>
        <v>7</v>
      </c>
      <c r="BW1123" s="226" t="str">
        <f t="shared" si="762"/>
        <v>Evet, çakışma var</v>
      </c>
      <c r="BX1123" s="229"/>
      <c r="BY1123" s="247">
        <f t="shared" si="763"/>
        <v>9.9999999998544808E-2</v>
      </c>
      <c r="BZ1123" s="247">
        <f t="shared" si="764"/>
        <v>0.125</v>
      </c>
      <c r="CA1123" s="247">
        <f t="shared" si="765"/>
        <v>0.22499999999854481</v>
      </c>
      <c r="CB1123" s="213"/>
      <c r="CC1123" s="211"/>
      <c r="CD1123" s="196"/>
      <c r="CE1123" s="213">
        <v>407</v>
      </c>
      <c r="CF1123" s="182">
        <f t="shared" si="766"/>
        <v>45377.108333333301</v>
      </c>
      <c r="CG1123" s="182">
        <f t="shared" si="767"/>
        <v>45377.333333333299</v>
      </c>
      <c r="CH1123" s="196"/>
      <c r="CI1123" s="196"/>
      <c r="CJ1123" s="196"/>
      <c r="CK1123" s="196">
        <f t="shared" si="768"/>
        <v>0.125</v>
      </c>
      <c r="CL1123" s="196">
        <f t="shared" si="769"/>
        <v>9.9999999998544808E-2</v>
      </c>
      <c r="CM1123" s="196">
        <f t="shared" si="770"/>
        <v>0.22499999999854481</v>
      </c>
      <c r="CN1123" s="114"/>
      <c r="CO1123" s="115">
        <f t="shared" si="771"/>
        <v>323.99999999790452</v>
      </c>
      <c r="CP1123" s="116">
        <f t="shared" si="772"/>
        <v>7.5</v>
      </c>
      <c r="CQ1123" s="117">
        <f t="shared" si="773"/>
        <v>0.10833333330083406</v>
      </c>
      <c r="CR1123" s="117">
        <f t="shared" si="774"/>
        <v>45377.208333333299</v>
      </c>
      <c r="CS1123" s="117">
        <f t="shared" si="775"/>
        <v>45377.333333333299</v>
      </c>
      <c r="CT1123" s="118">
        <f t="shared" si="776"/>
        <v>65343024</v>
      </c>
      <c r="CU1123" s="118">
        <f t="shared" si="777"/>
        <v>180</v>
      </c>
      <c r="CV1123" s="118">
        <f t="shared" si="778"/>
        <v>65343204</v>
      </c>
      <c r="CW1123" s="119">
        <f t="shared" si="779"/>
        <v>0.99999724531414158</v>
      </c>
    </row>
    <row r="1124" spans="1:101" ht="118.5" customHeight="1" x14ac:dyDescent="0.3">
      <c r="A1124" s="160" t="str">
        <f>[4]SayfaKAY!C409</f>
        <v>KAY5+6</v>
      </c>
      <c r="B1124" s="104" t="str">
        <f>[4]SayfaKAY!D409</f>
        <v>3874(3)</v>
      </c>
      <c r="C1124" s="105" t="str">
        <f>[4]SayfaKAY!E409</f>
        <v>MB</v>
      </c>
      <c r="D1124" s="105">
        <f>[4]SayfaKAY!F409</f>
        <v>55558</v>
      </c>
      <c r="E1124" s="106" t="str">
        <f>[4]SayfaKAY!G409</f>
        <v>BOZ-KAY5+6-FF-408</v>
      </c>
      <c r="F1124" s="134">
        <f t="shared" si="740"/>
        <v>45377</v>
      </c>
      <c r="G1124" s="135">
        <f t="shared" si="741"/>
        <v>0.10624999999708962</v>
      </c>
      <c r="H1124" s="235">
        <f>[4]SayfaKAY!H409</f>
        <v>45377.106249999997</v>
      </c>
      <c r="I1124" s="104" t="str">
        <f>[4]SayfaKAY!I409</f>
        <v>Hat/Line</v>
      </c>
      <c r="J1124" s="103" t="str">
        <f>IF([4]SayfaKAY!J409="","",IF([4]SayfaKAY!J409="Müşteri","Notified by Customer","Notified by Bozankaya"))</f>
        <v>Notified by Customer</v>
      </c>
      <c r="K1124" s="103" t="e">
        <f>VLOOKUP([4]SayfaKAY!L409,#REF!,2,FALSE)</f>
        <v>#REF!</v>
      </c>
      <c r="L1124" s="165" t="str">
        <f>[4]SayfaKAY!X409</f>
        <v>DENİZLER OTOMOTİV SAN. VE TİC.LTD.Ş</v>
      </c>
      <c r="M1124" s="107" t="str">
        <f t="shared" si="742"/>
        <v>KAY5+6-BOZ-KAY5+6-FF-408</v>
      </c>
      <c r="N1124" s="105" t="str">
        <f>[4]SayfaKAY!M409</f>
        <v>B KABİN SİLECEK ÇALIŞMIYOR.</v>
      </c>
      <c r="O1124" s="166" t="str">
        <f>[4]SayfaKAY!P409</f>
        <v>D-Arıza değil</v>
      </c>
      <c r="P1124" s="166" t="str">
        <f>[4]SayfaKAY!Q409</f>
        <v>A(Hareket etmeyi engelleyen arıza)</v>
      </c>
      <c r="Q1124" s="166" t="str">
        <f>[4]SayfaKAY!R409</f>
        <v>N.A(Yaralanma yok)</v>
      </c>
      <c r="R1124" s="132" t="str" cm="1">
        <f t="array" ref="R1124">IF([4]SayfaKAY!U409="","",_xlfn.IFS([4]SayfaKAY!U409="Bozankaya","Bozankaya",[4]SayfaKAY!U409="Müşteri","Customer",[4]SayfaKAY!U409="Tedarikçi","Equipment Supplier"))</f>
        <v>Bozankaya</v>
      </c>
      <c r="S1124" s="204" t="str">
        <f>[4]SayfaKAY!N409</f>
        <v>CB KABİN SİLECEK ÇALIŞMIYORDU. YAPILAN KONTROLLERDE  UDX 502 KONNEKTÖRÜNDEKİ JG1022.02 KABLOSU YERİNDEN ÇIKMIŞ PİN YERİNE TAKILDI SORUN GİDERİLDİ. SİLECEK AYARI YAPILDI.</v>
      </c>
      <c r="T1124" s="133" t="str">
        <f>[4]SayfaKAY!AD409</f>
        <v>*Ekipman tamir edilecek</v>
      </c>
      <c r="U1124" s="132" t="str">
        <f>[4]SayfaKAY!W409</f>
        <v>Evet</v>
      </c>
      <c r="V1124" s="108">
        <f>[4]SayfaKAY!AZ409</f>
        <v>2</v>
      </c>
      <c r="W1124" s="136">
        <f t="shared" si="743"/>
        <v>45377</v>
      </c>
      <c r="X1124" s="137" t="str">
        <f t="shared" si="744"/>
        <v>05:00</v>
      </c>
      <c r="Y1124" s="235">
        <f>[4]SayfaKAY!AE409</f>
        <v>45377.208333333299</v>
      </c>
      <c r="Z1124" s="109">
        <f t="shared" si="745"/>
        <v>45377</v>
      </c>
      <c r="AA1124" s="110" t="str">
        <f t="shared" si="746"/>
        <v>08:00</v>
      </c>
      <c r="AB1124" s="182">
        <f>[4]SayfaKAY!BA409</f>
        <v>45377.333333333299</v>
      </c>
      <c r="AC1124" s="257">
        <f t="shared" si="747"/>
        <v>326.99999995529652</v>
      </c>
      <c r="AD1124" s="111">
        <f t="shared" si="748"/>
        <v>45377</v>
      </c>
      <c r="AE1124" s="111" t="str">
        <f t="shared" si="749"/>
        <v>08:00</v>
      </c>
      <c r="AF1124" s="235">
        <f>[4]SayfaKAY!BA409</f>
        <v>45377.333333333299</v>
      </c>
      <c r="AG1124" s="179" t="str">
        <f>[4]SayfaKAY!S409</f>
        <v>(II) Aynı Araçta Tekrarlayan Arıza</v>
      </c>
      <c r="AH1124" s="178" t="str">
        <f t="shared" si="750"/>
        <v>Bu Arıza Aracın Servise Verilmesine Engel</v>
      </c>
      <c r="AI1124" s="163" t="str">
        <f>[4]SayfaKAY!AV409</f>
        <v/>
      </c>
      <c r="AJ1124" s="164" t="str">
        <f t="shared" si="751"/>
        <v/>
      </c>
      <c r="AK1124" s="164" t="str">
        <f t="shared" si="752"/>
        <v/>
      </c>
      <c r="AL1124" s="112" t="str">
        <f>[4]SayfaKAY!AX409</f>
        <v/>
      </c>
      <c r="AM1124" s="257" cm="1">
        <f t="array" ref="AM1124">IFERROR(IF(AND(P1124&lt;&gt;"D(Arıza Değil)",AH1124="Bu Arıza Aracın Servise Verilmesine Engel Değil"),
IF(Z1124-F1124&gt;0,(AB1124-Y1124)*24*60,
IF(OR(AND(G1124&gt;$AS$1,G1124&lt;$AT$1),AND(G1124&gt;$AU$1,G1124&lt;$AV$1)),
(AF1124-H1124)*24*60,     BH:BH0)),        AN1124),0)</f>
        <v>326.99999995529652</v>
      </c>
      <c r="AN1124" s="257">
        <f t="shared" si="753"/>
        <v>326.99999995529652</v>
      </c>
      <c r="AO1124" s="174" t="str">
        <f>[4]SayfaKAY!AG409</f>
        <v>DENİZLER</v>
      </c>
      <c r="AP1124" s="174" t="str">
        <f>[4]SayfaKAY!AI409</f>
        <v>M100-7069</v>
      </c>
      <c r="AQ1124" s="174" t="str">
        <f>[4]SayfaKAY!AQ409</f>
        <v/>
      </c>
      <c r="AR1124" s="174" t="str">
        <f>[4]SayfaKAY!AH409</f>
        <v>SILECEK KOL KOMPLESI ANA KOL+YARDIMCI KO</v>
      </c>
      <c r="AS1124" s="174">
        <f>[4]SayfaKAY!AJ409</f>
        <v>1</v>
      </c>
      <c r="AT1124" s="175" t="str">
        <f>[4]SayfaKAY!AM409</f>
        <v/>
      </c>
      <c r="AU1124" s="176" t="str">
        <f>[4]SayfaKAY!AL409</f>
        <v/>
      </c>
      <c r="AV1124" s="176" t="str">
        <f>[4]SayfaKAY!AP409</f>
        <v/>
      </c>
      <c r="AW1124" s="177" t="str">
        <f>[4]SayfaKAY!AT409</f>
        <v/>
      </c>
      <c r="AX1124" s="194">
        <f t="shared" si="754"/>
        <v>7193.9999990165234</v>
      </c>
      <c r="AY1124" s="168"/>
      <c r="AZ1124" s="167"/>
      <c r="BA1124" s="113"/>
      <c r="BB1124" s="171" t="str">
        <f>IF($AQ$1="X", IF(AND(G1124&gt;=$AS$1,G1124&lt;=$AT$1),IF(P1124&lt;&gt;"D(Arıza Değil)",AC1124,0), IF(AND(G1124&gt;=$AU$1,G1124&lt;=$AV$1),IF(P1124&lt;&gt;"D(Arıza Değil)",AC1124,0), "")), "")</f>
        <v/>
      </c>
      <c r="BC1124" s="114"/>
      <c r="BD1124" s="114"/>
      <c r="BE1124" s="114"/>
      <c r="BF1124" s="114"/>
      <c r="BG1124" s="114"/>
      <c r="BH1124" s="114" t="str">
        <f>IFERROR(FRACAS!AN412, "Hata Var")</f>
        <v/>
      </c>
      <c r="BI1124" s="114"/>
      <c r="BJ1124" s="114"/>
      <c r="BK1124" s="105" t="str">
        <f>[4]SayfaKAY!AW409</f>
        <v/>
      </c>
      <c r="BL1124" s="105" t="str">
        <f>[4]SayfaKAY!V409</f>
        <v>Üretim</v>
      </c>
      <c r="BM1124" s="114"/>
      <c r="BN1124" s="171" t="str">
        <f t="shared" si="755"/>
        <v>x yok</v>
      </c>
      <c r="BO1124" s="171" t="b">
        <f t="shared" si="756"/>
        <v>0</v>
      </c>
      <c r="BP1124" s="171" t="b">
        <f t="shared" si="757"/>
        <v>0</v>
      </c>
      <c r="BQ1124" s="226">
        <f t="shared" si="758"/>
        <v>146.99999995529652</v>
      </c>
      <c r="BR1124" s="226">
        <f t="shared" si="759"/>
        <v>180</v>
      </c>
      <c r="BS1124" s="226">
        <f t="shared" si="760"/>
        <v>326.99999995529652</v>
      </c>
      <c r="BT1124" s="114"/>
      <c r="BU1124" s="242"/>
      <c r="BV1124" s="233">
        <f t="shared" si="761"/>
        <v>11</v>
      </c>
      <c r="BW1124" s="226" t="str">
        <f t="shared" si="762"/>
        <v>Evet, çakışma var</v>
      </c>
      <c r="BX1124" s="229"/>
      <c r="BY1124" s="247">
        <f t="shared" si="763"/>
        <v>0.10208333330228925</v>
      </c>
      <c r="BZ1124" s="247">
        <f t="shared" si="764"/>
        <v>0.125</v>
      </c>
      <c r="CA1124" s="247">
        <f t="shared" si="765"/>
        <v>0.22708333330228925</v>
      </c>
      <c r="CB1124" s="213"/>
      <c r="CC1124" s="211"/>
      <c r="CD1124" s="196"/>
      <c r="CE1124" s="213">
        <v>408</v>
      </c>
      <c r="CF1124" s="182">
        <f t="shared" si="766"/>
        <v>45377.106249999997</v>
      </c>
      <c r="CG1124" s="182">
        <f t="shared" si="767"/>
        <v>45377.333333333299</v>
      </c>
      <c r="CH1124" s="196"/>
      <c r="CI1124" s="196"/>
      <c r="CJ1124" s="196"/>
      <c r="CK1124" s="196">
        <f t="shared" si="768"/>
        <v>0.125</v>
      </c>
      <c r="CL1124" s="196">
        <f t="shared" si="769"/>
        <v>0.10208333330228925</v>
      </c>
      <c r="CM1124" s="196">
        <f t="shared" si="770"/>
        <v>0.22708333330228925</v>
      </c>
      <c r="CN1124" s="114"/>
      <c r="CO1124" s="115">
        <f t="shared" si="771"/>
        <v>326.99999995529652</v>
      </c>
      <c r="CP1124" s="116">
        <f t="shared" si="772"/>
        <v>7.5</v>
      </c>
      <c r="CQ1124" s="117">
        <f t="shared" si="773"/>
        <v>0.10624999999708962</v>
      </c>
      <c r="CR1124" s="117">
        <f t="shared" si="774"/>
        <v>45377.208333333299</v>
      </c>
      <c r="CS1124" s="117">
        <f t="shared" si="775"/>
        <v>45377.333333333299</v>
      </c>
      <c r="CT1124" s="118">
        <f t="shared" si="776"/>
        <v>65343026.999999955</v>
      </c>
      <c r="CU1124" s="118">
        <f t="shared" si="777"/>
        <v>180</v>
      </c>
      <c r="CV1124" s="118">
        <f t="shared" si="778"/>
        <v>65343206.999999955</v>
      </c>
      <c r="CW1124" s="119">
        <f t="shared" si="779"/>
        <v>0.99999724531426815</v>
      </c>
    </row>
    <row r="1125" spans="1:101" ht="118.5" customHeight="1" x14ac:dyDescent="0.3">
      <c r="A1125" s="104" t="str">
        <f>[4]SayfaKAY!C139</f>
        <v>KAY5+6</v>
      </c>
      <c r="B1125" s="104" t="str">
        <f>[4]SayfaKAY!D139</f>
        <v>3873(2)</v>
      </c>
      <c r="C1125" s="105" t="str">
        <f>[4]SayfaKAY!E139</f>
        <v>RA</v>
      </c>
      <c r="D1125" s="105">
        <f>[4]SayfaKAY!F139</f>
        <v>52500</v>
      </c>
      <c r="E1125" s="106" t="str">
        <f>[4]SayfaKAY!G139</f>
        <v>BOZ-KAY5+6-FF-138</v>
      </c>
      <c r="F1125" s="134">
        <f t="shared" si="740"/>
        <v>45376</v>
      </c>
      <c r="G1125" s="135">
        <f t="shared" si="741"/>
        <v>0.17361111110221827</v>
      </c>
      <c r="H1125" s="235">
        <f>[4]SayfaKAY!H139</f>
        <v>45376.173611111102</v>
      </c>
      <c r="I1125" s="104" t="str">
        <f>[4]SayfaKAY!I139</f>
        <v>Hat/Line</v>
      </c>
      <c r="J1125" s="103" t="str">
        <f>IF([4]SayfaKAY!J139="","",IF([4]SayfaKAY!J139="Müşteri","Notified by Customer","Notified by Bozankaya"))</f>
        <v>Notified by Customer</v>
      </c>
      <c r="K1125" s="103" t="e">
        <f>VLOOKUP([4]SayfaKAY!L139,#REF!,2,FALSE)</f>
        <v>#REF!</v>
      </c>
      <c r="L1125" s="165" t="str">
        <f>[4]SayfaKAY!X139</f>
        <v>MEDCOM SP. Z O.O.</v>
      </c>
      <c r="M1125" s="107" t="str">
        <f t="shared" si="742"/>
        <v>KAY5+6-BOZ-KAY5+6-FF-138</v>
      </c>
      <c r="N1125" s="105" t="str">
        <f>[4]SayfaKAY!M139</f>
        <v>Yolcu klimaları çalışmıyor soğuk</v>
      </c>
      <c r="O1125" s="166" t="str">
        <f>[4]SayfaKAY!P139</f>
        <v>C-Uyarı, sürüş devamlılığı</v>
      </c>
      <c r="P1125" s="166" t="str">
        <f>[4]SayfaKAY!Q139</f>
        <v>C(Sisteme etki etmeyen arıza)</v>
      </c>
      <c r="Q1125" s="166" t="str">
        <f>[4]SayfaKAY!R139</f>
        <v>N.A(Yaralanma yok)</v>
      </c>
      <c r="R1125" s="132" t="str" cm="1">
        <f t="array" ref="R1125">IF([4]SayfaKAY!U139="","",_xlfn.IFS([4]SayfaKAY!U139="Bozankaya","Bozankaya",[4]SayfaKAY!U139="Müşteri","Customer",[4]SayfaKAY!U139="Tedarikçi","Equipment Supplier"))</f>
        <v>Equipment Supplier</v>
      </c>
      <c r="S1125" s="204" t="str">
        <f>[4]SayfaKAY!N139</f>
        <v>Aracın ra ca klimalar çalışmıyordu.APC devreden çıkmış araç resetlendi normale döndü</v>
      </c>
      <c r="T1125" s="133" t="str">
        <f>[4]SayfaKAY!AD139</f>
        <v>*Ekipman değiştirilecek</v>
      </c>
      <c r="U1125" s="132" t="str">
        <f>[4]SayfaKAY!W139</f>
        <v>Evet</v>
      </c>
      <c r="V1125" s="108">
        <f>[4]SayfaKAY!AZ139</f>
        <v>2</v>
      </c>
      <c r="W1125" s="136">
        <f t="shared" si="743"/>
        <v>45528</v>
      </c>
      <c r="X1125" s="137" t="str">
        <f t="shared" si="744"/>
        <v>07:17</v>
      </c>
      <c r="Y1125" s="235">
        <f>[4]SayfaKAY!AE139</f>
        <v>45528.3038773148</v>
      </c>
      <c r="Z1125" s="109">
        <f t="shared" si="745"/>
        <v>45528</v>
      </c>
      <c r="AA1125" s="110" t="str">
        <f t="shared" si="746"/>
        <v>09:00</v>
      </c>
      <c r="AB1125" s="182">
        <f>[4]SayfaKAY!BA139</f>
        <v>45528.375</v>
      </c>
      <c r="AC1125" s="257">
        <f t="shared" si="747"/>
        <v>219170.00000001281</v>
      </c>
      <c r="AD1125" s="111">
        <f t="shared" si="748"/>
        <v>45528</v>
      </c>
      <c r="AE1125" s="111" t="str">
        <f t="shared" si="749"/>
        <v>09:00</v>
      </c>
      <c r="AF1125" s="235">
        <f>[4]SayfaKAY!BA139</f>
        <v>45528.375</v>
      </c>
      <c r="AG1125" s="179" t="str">
        <f>[4]SayfaKAY!S139</f>
        <v>(I) İlk Defa Karşılaşılan Arıza</v>
      </c>
      <c r="AH1125" s="178" t="str">
        <f t="shared" si="750"/>
        <v>Bu Arıza Aracın Servise Verilmesine Engel Değil</v>
      </c>
      <c r="AI1125" s="163" t="str">
        <f>[4]SayfaKAY!AV139</f>
        <v/>
      </c>
      <c r="AJ1125" s="164" t="str">
        <f t="shared" si="751"/>
        <v/>
      </c>
      <c r="AK1125" s="164" t="str">
        <f t="shared" si="752"/>
        <v/>
      </c>
      <c r="AL1125" s="112" t="str">
        <f>[4]SayfaKAY!AX139</f>
        <v/>
      </c>
      <c r="AM1125" s="257" cm="1">
        <f t="array" ref="AM1125">IFERROR(IF(AND(P1125&lt;&gt;"D(Arıza Değil)",AH1125="Bu Arıza Aracın Servise Verilmesine Engel Değil"),
IF(Z1125-F1125&gt;0,(AB1125-Y1125)*24*60,
IF(OR(AND(G1125&gt;$AS$1,G1125&lt;$AT$1),AND(G1125&gt;$AU$1,G1125&lt;$AV$1)),
(AF1125-H1125)*24*60,     BH:BH0)),        AN1125),0)</f>
        <v>102.41666668793187</v>
      </c>
      <c r="AN1125" s="257">
        <f t="shared" si="753"/>
        <v>219170.00000001281</v>
      </c>
      <c r="AO1125" s="174" t="str">
        <f>[4]SayfaKAY!AG139</f>
        <v>Medcom</v>
      </c>
      <c r="AP1125" s="174" t="str">
        <f>[4]SayfaKAY!AI139</f>
        <v>P620-7023</v>
      </c>
      <c r="AQ1125" s="174" t="str">
        <f>[4]SayfaKAY!AQ139</f>
        <v/>
      </c>
      <c r="AR1125" s="174" t="str">
        <f>[4]SayfaKAY!AH139</f>
        <v>COMBO KUTUSU (+LHD) MEDCOM</v>
      </c>
      <c r="AS1125" s="174">
        <f>[4]SayfaKAY!AJ139</f>
        <v>1</v>
      </c>
      <c r="AT1125" s="175" t="str">
        <f>[4]SayfaKAY!AM139</f>
        <v/>
      </c>
      <c r="AU1125" s="176" t="str">
        <f>[4]SayfaKAY!AL139</f>
        <v/>
      </c>
      <c r="AV1125" s="176" t="str">
        <f>[4]SayfaKAY!AP139</f>
        <v/>
      </c>
      <c r="AW1125" s="177" t="str">
        <f>[4]SayfaKAY!AT139</f>
        <v/>
      </c>
      <c r="AX1125" s="194">
        <f t="shared" si="754"/>
        <v>4821740.0000002813</v>
      </c>
      <c r="AY1125" s="168"/>
      <c r="AZ1125" s="167"/>
      <c r="BA1125" s="170"/>
      <c r="BB1125" s="171" t="str">
        <f>IF($AQ$1="X", IF(AND(G1125&gt;=$AS$1,G1125&lt;=$AT$1),IF(P1125&lt;&gt;"D(Arıza Değil)",AC1125,0), IF(AND(G1125&gt;=$AU$1,G1125&lt;=$AV$1),IF(P1125&lt;&gt;"D(Arıza Değil)",AC1125,0), "")), "")</f>
        <v/>
      </c>
      <c r="BC1125" s="114"/>
      <c r="BD1125" s="114"/>
      <c r="BE1125" s="114"/>
      <c r="BF1125" s="114"/>
      <c r="BG1125" s="114"/>
      <c r="BH1125" s="114" t="str">
        <f>IFERROR(FRACAS!AN142, "Hata Var")</f>
        <v/>
      </c>
      <c r="BI1125" s="114"/>
      <c r="BJ1125" s="114"/>
      <c r="BK1125" s="105" t="str">
        <f>[4]SayfaKAY!AW139</f>
        <v/>
      </c>
      <c r="BL1125" s="105" t="str">
        <f>[4]SayfaKAY!V139</f>
        <v>MEDCOM SP. Z O.O.</v>
      </c>
      <c r="BM1125" s="114"/>
      <c r="BN1125" s="171" t="str">
        <f t="shared" si="755"/>
        <v>x yok</v>
      </c>
      <c r="BO1125" s="171" t="b">
        <f t="shared" si="756"/>
        <v>0</v>
      </c>
      <c r="BP1125" s="171" t="str">
        <f t="shared" si="757"/>
        <v>Bir günden fazla süren arıza</v>
      </c>
      <c r="BQ1125" s="226">
        <f t="shared" si="758"/>
        <v>219067.58333332487</v>
      </c>
      <c r="BR1125" s="226">
        <f t="shared" si="759"/>
        <v>102.41666668793187</v>
      </c>
      <c r="BS1125" s="226">
        <f t="shared" si="760"/>
        <v>219170.00000001281</v>
      </c>
      <c r="BT1125" s="114"/>
      <c r="BU1125" s="242"/>
      <c r="BV1125" s="233">
        <f t="shared" si="761"/>
        <v>25</v>
      </c>
      <c r="BW1125" s="226" t="str">
        <f t="shared" si="762"/>
        <v>Evet, çakışma var</v>
      </c>
      <c r="BX1125" s="229"/>
      <c r="BY1125" s="247">
        <f t="shared" si="763"/>
        <v>152.13026620369783</v>
      </c>
      <c r="BZ1125" s="247">
        <f t="shared" si="764"/>
        <v>7.1122685199952684E-2</v>
      </c>
      <c r="CA1125" s="247">
        <f t="shared" si="765"/>
        <v>152.20138888889778</v>
      </c>
      <c r="CB1125" s="213"/>
      <c r="CC1125" s="211"/>
      <c r="CD1125" s="196"/>
      <c r="CE1125" s="213">
        <v>138</v>
      </c>
      <c r="CF1125" s="182">
        <f t="shared" si="766"/>
        <v>45376.173611111102</v>
      </c>
      <c r="CG1125" s="182">
        <f t="shared" si="767"/>
        <v>45528.375</v>
      </c>
      <c r="CH1125" s="196"/>
      <c r="CI1125" s="196"/>
      <c r="CJ1125" s="196"/>
      <c r="CK1125" s="196">
        <f t="shared" si="768"/>
        <v>7.1122685199952684E-2</v>
      </c>
      <c r="CL1125" s="196">
        <f t="shared" si="769"/>
        <v>152.13026620369783</v>
      </c>
      <c r="CM1125" s="196">
        <f t="shared" si="770"/>
        <v>152.20138888889778</v>
      </c>
      <c r="CN1125" s="114"/>
      <c r="CO1125" s="115">
        <f t="shared" si="771"/>
        <v>219170.00000001281</v>
      </c>
      <c r="CP1125" s="116">
        <f t="shared" si="772"/>
        <v>4.2673611119971611</v>
      </c>
      <c r="CQ1125" s="117">
        <f t="shared" si="773"/>
        <v>0.17361111110221827</v>
      </c>
      <c r="CR1125" s="117">
        <f t="shared" si="774"/>
        <v>45528.3038773148</v>
      </c>
      <c r="CS1125" s="117">
        <f t="shared" si="775"/>
        <v>45528.375</v>
      </c>
      <c r="CT1125" s="118">
        <f t="shared" si="776"/>
        <v>65560507.583333328</v>
      </c>
      <c r="CU1125" s="118">
        <f t="shared" si="777"/>
        <v>102.41666668793187</v>
      </c>
      <c r="CV1125" s="118">
        <f t="shared" si="778"/>
        <v>65560610.000000015</v>
      </c>
      <c r="CW1125" s="119">
        <f t="shared" si="779"/>
        <v>0.99999843783230991</v>
      </c>
    </row>
    <row r="1126" spans="1:101" ht="118.5" customHeight="1" x14ac:dyDescent="0.3">
      <c r="A1126" s="160" t="str">
        <f>[4]SayfaKAY!C140</f>
        <v>KAY5+6</v>
      </c>
      <c r="B1126" s="104" t="str">
        <f>[4]SayfaKAY!D140</f>
        <v>3874(3)</v>
      </c>
      <c r="C1126" s="105" t="str">
        <f>[4]SayfaKAY!E140</f>
        <v>MB</v>
      </c>
      <c r="D1126" s="105">
        <f>[4]SayfaKAY!F140</f>
        <v>55300</v>
      </c>
      <c r="E1126" s="106" t="str">
        <f>[4]SayfaKAY!G140</f>
        <v>BOZ-KAY5+6-FF-139</v>
      </c>
      <c r="F1126" s="193">
        <f t="shared" si="740"/>
        <v>45376</v>
      </c>
      <c r="G1126" s="135">
        <f t="shared" si="741"/>
        <v>0.7763888889021473</v>
      </c>
      <c r="H1126" s="235">
        <f>[4]SayfaKAY!H140</f>
        <v>45376.776388888902</v>
      </c>
      <c r="I1126" s="104" t="str">
        <f>[4]SayfaKAY!I140</f>
        <v>Depo/Depot</v>
      </c>
      <c r="J1126" s="103" t="str">
        <f>IF([4]SayfaKAY!J140="","",IF([4]SayfaKAY!J140="Müşteri","Notified by Customer","Notified by Bozankaya"))</f>
        <v>Notified by Customer</v>
      </c>
      <c r="K1126" s="103" t="e">
        <f>VLOOKUP([4]SayfaKAY!L140,#REF!,2,FALSE)</f>
        <v>#REF!</v>
      </c>
      <c r="L1126" s="165" t="str">
        <f>[4]SayfaKAY!X140</f>
        <v>GÖKHAN ELEKTRİK MALZ. SAN TİC. LTD.</v>
      </c>
      <c r="M1126" s="107" t="str">
        <f t="shared" si="742"/>
        <v>KAY5+6-BOZ-KAY5+6-FF-139</v>
      </c>
      <c r="N1126" s="105" t="str">
        <f>[4]SayfaKAY!M140</f>
        <v>CB KABİN KAPI AÇMAK İÇİN SERBEST VE KAPI AÇMA BUTONUNA AYNI ANDA BASMAK GEREKİYOR</v>
      </c>
      <c r="O1126" s="166" t="str">
        <f>[4]SayfaKAY!P140</f>
        <v>A-Sürüşü engeller</v>
      </c>
      <c r="P1126" s="166" t="str">
        <f>[4]SayfaKAY!Q140</f>
        <v>B(Servisten çekmeye etki eden arıza)</v>
      </c>
      <c r="Q1126" s="166" t="str">
        <f>[4]SayfaKAY!R140</f>
        <v>N.A(Yaralanma yok)</v>
      </c>
      <c r="R1126" s="132" t="str" cm="1">
        <f t="array" ref="R1126">IF([4]SayfaKAY!U140="","",_xlfn.IFS([4]SayfaKAY!U140="Bozankaya","Bozankaya",[4]SayfaKAY!U140="Müşteri","Customer",[4]SayfaKAY!U140="Tedarikçi","Equipment Supplier"))</f>
        <v>Bozankaya</v>
      </c>
      <c r="S1126" s="204" t="str">
        <f>[4]SayfaKAY!N140</f>
        <v>P BÖLÜMDEKİ KAPI SERBEST SİGORTASI ATMIŞ KALDIRILDI</v>
      </c>
      <c r="T1126" s="133" t="str">
        <f>[4]SayfaKAY!AD140</f>
        <v>*Ekipman tamir edilecek</v>
      </c>
      <c r="U1126" s="132" t="str">
        <f>[4]SayfaKAY!W140</f>
        <v>Evet</v>
      </c>
      <c r="V1126" s="108">
        <f>[4]SayfaKAY!AZ140</f>
        <v>2</v>
      </c>
      <c r="W1126" s="136">
        <f t="shared" si="743"/>
        <v>45376</v>
      </c>
      <c r="X1126" s="137" t="str">
        <f t="shared" si="744"/>
        <v>19:00</v>
      </c>
      <c r="Y1126" s="235">
        <f>[4]SayfaKAY!AE140</f>
        <v>45376.791666666701</v>
      </c>
      <c r="Z1126" s="192">
        <f t="shared" si="745"/>
        <v>45377</v>
      </c>
      <c r="AA1126" s="110" t="str">
        <f t="shared" si="746"/>
        <v>08:00</v>
      </c>
      <c r="AB1126" s="182">
        <f>[4]SayfaKAY!BA140</f>
        <v>45377.333333333299</v>
      </c>
      <c r="AC1126" s="257">
        <f t="shared" si="747"/>
        <v>801.99999993201345</v>
      </c>
      <c r="AD1126" s="111">
        <f t="shared" si="748"/>
        <v>45377</v>
      </c>
      <c r="AE1126" s="111" t="str">
        <f t="shared" si="749"/>
        <v>08:00</v>
      </c>
      <c r="AF1126" s="235">
        <f>[4]SayfaKAY!BA140</f>
        <v>45377.333333333299</v>
      </c>
      <c r="AG1126" s="179" t="str">
        <f>[4]SayfaKAY!S140</f>
        <v>(II) Aynı Araçta Tekrarlayan Arıza</v>
      </c>
      <c r="AH1126" s="178" t="str">
        <f t="shared" si="750"/>
        <v>Bu Arıza Aracın Servise Verilmesine Engel</v>
      </c>
      <c r="AI1126" s="163" t="str">
        <f>[4]SayfaKAY!AV140</f>
        <v/>
      </c>
      <c r="AJ1126" s="164" t="str">
        <f t="shared" si="751"/>
        <v/>
      </c>
      <c r="AK1126" s="164" t="str">
        <f t="shared" si="752"/>
        <v/>
      </c>
      <c r="AL1126" s="112" t="str">
        <f>[4]SayfaKAY!AX140</f>
        <v/>
      </c>
      <c r="AM1126" s="257" cm="1">
        <f t="array" ref="AM1126">IFERROR(IF(AND(P1126&lt;&gt;"D(Arıza Değil)",AH1126="Bu Arıza Aracın Servise Verilmesine Engel Değil"),
IF(Z1126-F1126&gt;0,(AB1126-Y1126)*24*60,
IF(OR(AND(G1126&gt;$AS$1,G1126&lt;$AT$1),AND(G1126&gt;$AU$1,G1126&lt;$AV$1)),
(AF1126-H1126)*24*60,     BH:BH0)),        AN1126),0)</f>
        <v>801.99999993201345</v>
      </c>
      <c r="AN1126" s="257">
        <f t="shared" si="753"/>
        <v>801.99999993201345</v>
      </c>
      <c r="AO1126" s="174" t="str">
        <f>[4]SayfaKAY!AG140</f>
        <v>BOZANKAYA</v>
      </c>
      <c r="AP1126" s="174" t="str">
        <f>[4]SayfaKAY!AI140</f>
        <v>E110-7168</v>
      </c>
      <c r="AQ1126" s="174" t="str">
        <f>[4]SayfaKAY!AQ140</f>
        <v/>
      </c>
      <c r="AR1126" s="174" t="str">
        <f>[4]SayfaKAY!AH140</f>
        <v>6A Sigorta</v>
      </c>
      <c r="AS1126" s="174">
        <f>[4]SayfaKAY!AJ140</f>
        <v>1</v>
      </c>
      <c r="AT1126" s="175" t="str">
        <f>[4]SayfaKAY!AM140</f>
        <v/>
      </c>
      <c r="AU1126" s="176" t="str">
        <f>[4]SayfaKAY!AL140</f>
        <v/>
      </c>
      <c r="AV1126" s="176" t="str">
        <f>[4]SayfaKAY!AP140</f>
        <v/>
      </c>
      <c r="AW1126" s="177" t="str">
        <f>[4]SayfaKAY!AT140</f>
        <v/>
      </c>
      <c r="AX1126" s="194">
        <f t="shared" si="754"/>
        <v>17643.999998504296</v>
      </c>
      <c r="AY1126" s="168"/>
      <c r="AZ1126" s="167"/>
      <c r="BA1126" s="113"/>
      <c r="BB1126" s="171"/>
      <c r="BC1126" s="114"/>
      <c r="BD1126" s="114"/>
      <c r="BE1126" s="114"/>
      <c r="BF1126" s="114"/>
      <c r="BG1126" s="114"/>
      <c r="BH1126" s="114" t="str">
        <f>IFERROR(FRACAS!AN143, "Hata Var")</f>
        <v/>
      </c>
      <c r="BI1126" s="114"/>
      <c r="BJ1126" s="114"/>
      <c r="BK1126" s="105" t="str">
        <f>[4]SayfaKAY!AW140</f>
        <v/>
      </c>
      <c r="BL1126" s="105" t="str">
        <f>[4]SayfaKAY!V140</f>
        <v>Tasarım</v>
      </c>
      <c r="BM1126" s="114"/>
      <c r="BN1126" s="171" t="str">
        <f t="shared" si="755"/>
        <v>x yok</v>
      </c>
      <c r="BO1126" s="171" t="str">
        <f t="shared" si="756"/>
        <v>aynı gün giderilen arıza</v>
      </c>
      <c r="BP1126" s="171" t="str">
        <f t="shared" si="757"/>
        <v>Bir günden fazla süren arıza</v>
      </c>
      <c r="BQ1126" s="226">
        <f t="shared" si="758"/>
        <v>22.000000029802322</v>
      </c>
      <c r="BR1126" s="226">
        <f t="shared" si="759"/>
        <v>779.99999990221113</v>
      </c>
      <c r="BS1126" s="226">
        <f t="shared" si="760"/>
        <v>801.99999993201345</v>
      </c>
      <c r="BT1126" s="114"/>
      <c r="BU1126" s="242"/>
      <c r="BV1126" s="233">
        <f t="shared" si="761"/>
        <v>11</v>
      </c>
      <c r="BW1126" s="226" t="str">
        <f t="shared" si="762"/>
        <v>Evet, çakışma var</v>
      </c>
      <c r="BX1126" s="229"/>
      <c r="BY1126" s="247">
        <f t="shared" si="763"/>
        <v>1.5277777798473835E-2</v>
      </c>
      <c r="BZ1126" s="247">
        <f t="shared" si="764"/>
        <v>0.54166666659875773</v>
      </c>
      <c r="CA1126" s="247">
        <f t="shared" si="765"/>
        <v>0.55694444439723156</v>
      </c>
      <c r="CB1126" s="213"/>
      <c r="CC1126" s="211"/>
      <c r="CD1126" s="196"/>
      <c r="CE1126" s="213">
        <v>139</v>
      </c>
      <c r="CF1126" s="182">
        <f t="shared" si="766"/>
        <v>45376.776388888902</v>
      </c>
      <c r="CG1126" s="182">
        <f t="shared" si="767"/>
        <v>45377.333333333299</v>
      </c>
      <c r="CH1126" s="196"/>
      <c r="CI1126" s="196"/>
      <c r="CJ1126" s="196"/>
      <c r="CK1126" s="196">
        <f t="shared" si="768"/>
        <v>0.54166666659875773</v>
      </c>
      <c r="CL1126" s="196">
        <f t="shared" si="769"/>
        <v>1.5277777798473835E-2</v>
      </c>
      <c r="CM1126" s="196">
        <f t="shared" si="770"/>
        <v>0.55694444439723156</v>
      </c>
      <c r="CN1126" s="114"/>
      <c r="CO1126" s="115">
        <f t="shared" si="771"/>
        <v>801.99999993201345</v>
      </c>
      <c r="CP1126" s="116">
        <f t="shared" si="772"/>
        <v>32.499999995925464</v>
      </c>
      <c r="CQ1126" s="117">
        <f t="shared" si="773"/>
        <v>0.7763888889021473</v>
      </c>
      <c r="CR1126" s="117">
        <f t="shared" si="774"/>
        <v>45376.791666666701</v>
      </c>
      <c r="CS1126" s="117">
        <f t="shared" si="775"/>
        <v>45377.333333333299</v>
      </c>
      <c r="CT1126" s="118">
        <f t="shared" si="776"/>
        <v>65341462.00000003</v>
      </c>
      <c r="CU1126" s="118">
        <f t="shared" si="777"/>
        <v>779.99999990221113</v>
      </c>
      <c r="CV1126" s="118">
        <f t="shared" si="778"/>
        <v>65342241.999999933</v>
      </c>
      <c r="CW1126" s="119">
        <f t="shared" si="779"/>
        <v>0.99998806285220665</v>
      </c>
    </row>
    <row r="1127" spans="1:101" ht="118.5" customHeight="1" x14ac:dyDescent="0.3">
      <c r="A1127" s="104" t="str">
        <f>[4]SayfaKAY!C410</f>
        <v>KAY5+6</v>
      </c>
      <c r="B1127" s="104" t="str">
        <f>[4]SayfaKAY!D410</f>
        <v>3873(2)</v>
      </c>
      <c r="C1127" s="105" t="str">
        <f>[4]SayfaKAY!E410</f>
        <v>MA</v>
      </c>
      <c r="D1127" s="105">
        <f>[4]SayfaKAY!F410</f>
        <v>53012</v>
      </c>
      <c r="E1127" s="106" t="str">
        <f>[4]SayfaKAY!G410</f>
        <v>BOZ-KAY5+6-FF-409</v>
      </c>
      <c r="F1127" s="193">
        <f t="shared" si="740"/>
        <v>45376</v>
      </c>
      <c r="G1127" s="135">
        <f t="shared" si="741"/>
        <v>0.17222222220152617</v>
      </c>
      <c r="H1127" s="235">
        <f>[4]SayfaKAY!H410</f>
        <v>45376.172222222202</v>
      </c>
      <c r="I1127" s="104" t="str">
        <f>[4]SayfaKAY!I410</f>
        <v>Hat/Line</v>
      </c>
      <c r="J1127" s="103" t="str">
        <f>IF([4]SayfaKAY!J410="","",IF([4]SayfaKAY!J410="Müşteri","Notified by Customer","Notified by Bozankaya"))</f>
        <v>Notified by Customer</v>
      </c>
      <c r="K1127" s="103" t="e">
        <f>VLOOKUP([4]SayfaKAY!L410,#REF!,2,FALSE)</f>
        <v>#REF!</v>
      </c>
      <c r="L1127" s="165" t="str">
        <f>[4]SayfaKAY!X410</f>
        <v>MEDCOM SP. Z O.O.</v>
      </c>
      <c r="M1127" s="107" t="str">
        <f t="shared" si="742"/>
        <v>KAY5+6-BOZ-KAY5+6-FF-409</v>
      </c>
      <c r="N1127" s="105" t="str">
        <f>[4]SayfaKAY!M410</f>
        <v>KLİMA ÇALIŞMIYOR KABİN ÇOK SOĞUK</v>
      </c>
      <c r="O1127" s="166" t="str">
        <f>[4]SayfaKAY!P410</f>
        <v>D-Arıza değil</v>
      </c>
      <c r="P1127" s="166" t="str">
        <f>[4]SayfaKAY!Q410</f>
        <v>B(Servisten çekmeye etki eden arıza)</v>
      </c>
      <c r="Q1127" s="166" t="str">
        <f>[4]SayfaKAY!R410</f>
        <v>N.A(Yaralanma yok)</v>
      </c>
      <c r="R1127" s="132" t="str" cm="1">
        <f t="array" ref="R1127">IF([4]SayfaKAY!U410="","",_xlfn.IFS([4]SayfaKAY!U410="Bozankaya","Bozankaya",[4]SayfaKAY!U410="Müşteri","Customer",[4]SayfaKAY!U410="Tedarikçi","Equipment Supplier"))</f>
        <v>Equipment Supplier</v>
      </c>
      <c r="S1127" s="204" t="str">
        <f>[4]SayfaKAY!N410</f>
        <v>ARACIN RA CA KLİMALAR ÇALIŞMIYORDU. APC DEVREDEN ÇIKMIŞ ARAÇ RESETLENDİ. NORMALE DÖNDÜ.</v>
      </c>
      <c r="T1127" s="133" t="str">
        <f>[4]SayfaKAY!AD410</f>
        <v>*Arıza çözülecek</v>
      </c>
      <c r="U1127" s="132" t="str">
        <f>[4]SayfaKAY!W410</f>
        <v>Evet</v>
      </c>
      <c r="V1127" s="108">
        <f>[4]SayfaKAY!AZ410</f>
        <v>2</v>
      </c>
      <c r="W1127" s="136">
        <f t="shared" si="743"/>
        <v>45376</v>
      </c>
      <c r="X1127" s="137" t="str">
        <f t="shared" si="744"/>
        <v>05:00</v>
      </c>
      <c r="Y1127" s="235">
        <f>[4]SayfaKAY!AE410</f>
        <v>45376.208333333299</v>
      </c>
      <c r="Z1127" s="192">
        <f t="shared" si="745"/>
        <v>45376</v>
      </c>
      <c r="AA1127" s="110" t="str">
        <f t="shared" si="746"/>
        <v>08:00</v>
      </c>
      <c r="AB1127" s="182">
        <f>[4]SayfaKAY!BA410</f>
        <v>45376.333333333299</v>
      </c>
      <c r="AC1127" s="257">
        <f t="shared" si="747"/>
        <v>231.99999998090789</v>
      </c>
      <c r="AD1127" s="111">
        <f t="shared" si="748"/>
        <v>45376</v>
      </c>
      <c r="AE1127" s="111" t="str">
        <f t="shared" si="749"/>
        <v>08:00</v>
      </c>
      <c r="AF1127" s="235">
        <f>[4]SayfaKAY!BA410</f>
        <v>45376.333333333299</v>
      </c>
      <c r="AG1127" s="179" t="str">
        <f>[4]SayfaKAY!S410</f>
        <v>(II) Aynı Araçta Tekrarlayan Arıza</v>
      </c>
      <c r="AH1127" s="178" t="str">
        <f t="shared" si="750"/>
        <v>Bu Arıza Aracın Servise Verilmesine Engel</v>
      </c>
      <c r="AI1127" s="163" t="str">
        <f>[4]SayfaKAY!AV410</f>
        <v/>
      </c>
      <c r="AJ1127" s="164" t="str">
        <f t="shared" si="751"/>
        <v/>
      </c>
      <c r="AK1127" s="164" t="str">
        <f t="shared" si="752"/>
        <v/>
      </c>
      <c r="AL1127" s="112" t="str">
        <f>[4]SayfaKAY!AX410</f>
        <v/>
      </c>
      <c r="AM1127" s="257" cm="1">
        <f t="array" ref="AM1127">IFERROR(IF(AND(P1127&lt;&gt;"D(Arıza Değil)",AH1127="Bu Arıza Aracın Servise Verilmesine Engel Değil"),
IF(Z1127-F1127&gt;0,(AB1127-Y1127)*24*60,
IF(OR(AND(G1127&gt;$AS$1,G1127&lt;$AT$1),AND(G1127&gt;$AU$1,G1127&lt;$AV$1)),
(AF1127-H1127)*24*60,     BH:BH0)),        AN1127),0)</f>
        <v>231.99999998090789</v>
      </c>
      <c r="AN1127" s="257">
        <f t="shared" si="753"/>
        <v>231.99999998090789</v>
      </c>
      <c r="AO1127" s="174" t="str">
        <f>[4]SayfaKAY!AG410</f>
        <v>Medcom</v>
      </c>
      <c r="AP1127" s="174" t="str">
        <f>[4]SayfaKAY!AI410</f>
        <v>P620-7023</v>
      </c>
      <c r="AQ1127" s="174" t="str">
        <f>[4]SayfaKAY!AQ410</f>
        <v/>
      </c>
      <c r="AR1127" s="174" t="str">
        <f>[4]SayfaKAY!AH410</f>
        <v>COMBO KUTUSU (+LHD) MEDCOM</v>
      </c>
      <c r="AS1127" s="174">
        <f>[4]SayfaKAY!AJ410</f>
        <v>1</v>
      </c>
      <c r="AT1127" s="175" t="str">
        <f>[4]SayfaKAY!AM410</f>
        <v/>
      </c>
      <c r="AU1127" s="176" t="str">
        <f>[4]SayfaKAY!AL410</f>
        <v/>
      </c>
      <c r="AV1127" s="176" t="str">
        <f>[4]SayfaKAY!AP410</f>
        <v/>
      </c>
      <c r="AW1127" s="177" t="str">
        <f>[4]SayfaKAY!AT410</f>
        <v/>
      </c>
      <c r="AX1127" s="194">
        <f t="shared" si="754"/>
        <v>5103.9999995799735</v>
      </c>
      <c r="AY1127" s="168"/>
      <c r="AZ1127" s="167"/>
      <c r="BA1127" s="170"/>
      <c r="BB1127" s="171"/>
      <c r="BC1127" s="114"/>
      <c r="BD1127" s="114"/>
      <c r="BE1127" s="114"/>
      <c r="BF1127" s="114"/>
      <c r="BG1127" s="114"/>
      <c r="BH1127" s="114" t="str">
        <f>IFERROR(FRACAS!AN413, "Hata Var")</f>
        <v/>
      </c>
      <c r="BI1127" s="114"/>
      <c r="BJ1127" s="114"/>
      <c r="BK1127" s="105" t="str">
        <f>[4]SayfaKAY!AW410</f>
        <v/>
      </c>
      <c r="BL1127" s="105" t="str">
        <f>[4]SayfaKAY!V410</f>
        <v>MEDCOM SP. Z O.O.</v>
      </c>
      <c r="BM1127" s="114"/>
      <c r="BN1127" s="171" t="str">
        <f t="shared" si="755"/>
        <v>x yok</v>
      </c>
      <c r="BO1127" s="171" t="b">
        <f t="shared" si="756"/>
        <v>0</v>
      </c>
      <c r="BP1127" s="171" t="b">
        <f t="shared" si="757"/>
        <v>0</v>
      </c>
      <c r="BQ1127" s="226">
        <f t="shared" si="758"/>
        <v>51.999999980907887</v>
      </c>
      <c r="BR1127" s="226">
        <f t="shared" si="759"/>
        <v>180</v>
      </c>
      <c r="BS1127" s="226">
        <f t="shared" si="760"/>
        <v>231.99999998090789</v>
      </c>
      <c r="BT1127" s="114"/>
      <c r="BU1127" s="242"/>
      <c r="BV1127" s="233">
        <f t="shared" si="761"/>
        <v>7</v>
      </c>
      <c r="BW1127" s="226" t="str">
        <f t="shared" si="762"/>
        <v>Evet, çakışma var</v>
      </c>
      <c r="BX1127" s="229"/>
      <c r="BY1127" s="247">
        <f t="shared" si="763"/>
        <v>3.6111111097852699E-2</v>
      </c>
      <c r="BZ1127" s="247">
        <f t="shared" si="764"/>
        <v>0.125</v>
      </c>
      <c r="CA1127" s="247">
        <f t="shared" si="765"/>
        <v>0.1611111110978527</v>
      </c>
      <c r="CB1127" s="213"/>
      <c r="CC1127" s="211"/>
      <c r="CD1127" s="196"/>
      <c r="CE1127" s="213">
        <v>409</v>
      </c>
      <c r="CF1127" s="182">
        <f t="shared" si="766"/>
        <v>45376.172222222202</v>
      </c>
      <c r="CG1127" s="182">
        <f t="shared" si="767"/>
        <v>45376.333333333299</v>
      </c>
      <c r="CH1127" s="196"/>
      <c r="CI1127" s="196"/>
      <c r="CJ1127" s="196"/>
      <c r="CK1127" s="196">
        <f t="shared" si="768"/>
        <v>0.125</v>
      </c>
      <c r="CL1127" s="196">
        <f t="shared" si="769"/>
        <v>3.6111111097852699E-2</v>
      </c>
      <c r="CM1127" s="196">
        <f t="shared" si="770"/>
        <v>0.1611111110978527</v>
      </c>
      <c r="CN1127" s="114"/>
      <c r="CO1127" s="115">
        <f t="shared" si="771"/>
        <v>231.99999998090789</v>
      </c>
      <c r="CP1127" s="116">
        <f t="shared" si="772"/>
        <v>7.5</v>
      </c>
      <c r="CQ1127" s="117">
        <f t="shared" si="773"/>
        <v>0.17222222220152617</v>
      </c>
      <c r="CR1127" s="117">
        <f t="shared" si="774"/>
        <v>45376.208333333299</v>
      </c>
      <c r="CS1127" s="117">
        <f t="shared" si="775"/>
        <v>45376.333333333299</v>
      </c>
      <c r="CT1127" s="118">
        <f t="shared" si="776"/>
        <v>65341491.999999978</v>
      </c>
      <c r="CU1127" s="118">
        <f t="shared" si="777"/>
        <v>180</v>
      </c>
      <c r="CV1127" s="118">
        <f t="shared" si="778"/>
        <v>65341671.999999978</v>
      </c>
      <c r="CW1127" s="119">
        <f t="shared" si="779"/>
        <v>0.99999724524955524</v>
      </c>
    </row>
    <row r="1128" spans="1:101" ht="118.5" customHeight="1" x14ac:dyDescent="0.3">
      <c r="A1128" s="160" t="str">
        <f>[4]SayfaKAY!C412</f>
        <v>KAY5+6</v>
      </c>
      <c r="B1128" s="104" t="str">
        <f>[4]SayfaKAY!D412</f>
        <v>3877(6)</v>
      </c>
      <c r="C1128" s="105" t="str">
        <f>[4]SayfaKAY!E412</f>
        <v>MA</v>
      </c>
      <c r="D1128" s="105">
        <f>[4]SayfaKAY!F412</f>
        <v>29238</v>
      </c>
      <c r="E1128" s="106" t="str">
        <f>[4]SayfaKAY!G412</f>
        <v>BOZ-KAY5+6-FF-411</v>
      </c>
      <c r="F1128" s="193">
        <f t="shared" si="740"/>
        <v>45376</v>
      </c>
      <c r="G1128" s="135">
        <f t="shared" si="741"/>
        <v>0.37916666670207633</v>
      </c>
      <c r="H1128" s="235">
        <f>[4]SayfaKAY!H412</f>
        <v>45376.379166666702</v>
      </c>
      <c r="I1128" s="104" t="str">
        <f>[4]SayfaKAY!I412</f>
        <v>Hat/Line</v>
      </c>
      <c r="J1128" s="103" t="str">
        <f>IF([4]SayfaKAY!J412="","",IF([4]SayfaKAY!J412="Müşteri","Notified by Customer","Notified by Bozankaya"))</f>
        <v>Notified by Customer</v>
      </c>
      <c r="K1128" s="103" t="e">
        <f>VLOOKUP([4]SayfaKAY!L412,#REF!,2,FALSE)</f>
        <v>#REF!</v>
      </c>
      <c r="L1128" s="165" t="str">
        <f>[4]SayfaKAY!X412</f>
        <v>ELTESAN ELEKTRO MEKANİK SOĞUTMA SAN</v>
      </c>
      <c r="M1128" s="107" t="str">
        <f t="shared" si="742"/>
        <v>KAY5+6-BOZ-KAY5+6-FF-411</v>
      </c>
      <c r="N1128" s="105" t="str">
        <f>[4]SayfaKAY!M412</f>
        <v>KLİMA ISITMA SOĞUTMA YAPMIYOR.</v>
      </c>
      <c r="O1128" s="166" t="str">
        <f>[4]SayfaKAY!P412</f>
        <v>D-Arıza değil</v>
      </c>
      <c r="P1128" s="166" t="str">
        <f>[4]SayfaKAY!Q412</f>
        <v>B(Servisten çekmeye etki eden arıza)</v>
      </c>
      <c r="Q1128" s="166" t="str">
        <f>[4]SayfaKAY!R412</f>
        <v>N.A(Yaralanma yok)</v>
      </c>
      <c r="R1128" s="132" t="str" cm="1">
        <f t="array" ref="R1128">IF([4]SayfaKAY!U412="","",_xlfn.IFS([4]SayfaKAY!U412="Bozankaya","Bozankaya",[4]SayfaKAY!U412="Müşteri","Customer",[4]SayfaKAY!U412="Tedarikçi","Equipment Supplier"))</f>
        <v>Equipment Supplier</v>
      </c>
      <c r="S1128" s="204" t="str">
        <f>[4]SayfaKAY!N412</f>
        <v>ARACIN STATİK KONVERTÖRÜ ARIZAYA DÜŞMÜŞ BU YÜZDEN KLİMALAR ÇALIŞMIYOR. ARAÇ RESETLENDİ KONVERTÖR DÜZELDİ.</v>
      </c>
      <c r="T1128" s="133" t="str">
        <f>[4]SayfaKAY!AD412</f>
        <v>*Ekipman tamir edilecek</v>
      </c>
      <c r="U1128" s="132" t="str">
        <f>[4]SayfaKAY!W412</f>
        <v>Evet</v>
      </c>
      <c r="V1128" s="108">
        <f>[4]SayfaKAY!AZ412</f>
        <v>2</v>
      </c>
      <c r="W1128" s="136">
        <f t="shared" si="743"/>
        <v>45376</v>
      </c>
      <c r="X1128" s="137" t="str">
        <f t="shared" si="744"/>
        <v>10:00</v>
      </c>
      <c r="Y1128" s="235">
        <f>[4]SayfaKAY!AE412</f>
        <v>45376.416666666701</v>
      </c>
      <c r="Z1128" s="192">
        <f t="shared" si="745"/>
        <v>45376</v>
      </c>
      <c r="AA1128" s="110" t="str">
        <f t="shared" si="746"/>
        <v>12:00</v>
      </c>
      <c r="AB1128" s="182">
        <f>[4]SayfaKAY!BA412</f>
        <v>45376.5</v>
      </c>
      <c r="AC1128" s="257">
        <f t="shared" si="747"/>
        <v>173.99999994901009</v>
      </c>
      <c r="AD1128" s="111">
        <f t="shared" si="748"/>
        <v>45376</v>
      </c>
      <c r="AE1128" s="111" t="str">
        <f t="shared" si="749"/>
        <v>12:00</v>
      </c>
      <c r="AF1128" s="235">
        <f>[4]SayfaKAY!BA412</f>
        <v>45376.5</v>
      </c>
      <c r="AG1128" s="179" t="str">
        <f>[4]SayfaKAY!S412</f>
        <v>(III) Farklı Araçlarda Tekrarlayan Arıza</v>
      </c>
      <c r="AH1128" s="178" t="str">
        <f t="shared" si="750"/>
        <v>Bu Arıza Aracın Servise Verilmesine Engel</v>
      </c>
      <c r="AI1128" s="163" t="str">
        <f>[4]SayfaKAY!AV412</f>
        <v/>
      </c>
      <c r="AJ1128" s="164" t="str">
        <f t="shared" si="751"/>
        <v/>
      </c>
      <c r="AK1128" s="164" t="str">
        <f t="shared" si="752"/>
        <v/>
      </c>
      <c r="AL1128" s="112" t="str">
        <f>[4]SayfaKAY!AX412</f>
        <v/>
      </c>
      <c r="AM1128" s="257" cm="1">
        <f t="array" ref="AM1128">IFERROR(IF(AND(P1128&lt;&gt;"D(Arıza Değil)",AH1128="Bu Arıza Aracın Servise Verilmesine Engel Değil"),
IF(Z1128-F1128&gt;0,(AB1128-Y1128)*24*60,
IF(OR(AND(G1128&gt;$AS$1,G1128&lt;$AT$1),AND(G1128&gt;$AU$1,G1128&lt;$AV$1)),
(AF1128-H1128)*24*60,     BH:BH0)),        AN1128),0)</f>
        <v>173.99999994901009</v>
      </c>
      <c r="AN1128" s="257">
        <f t="shared" si="753"/>
        <v>173.99999994901009</v>
      </c>
      <c r="AO1128" s="174" t="str">
        <f>[4]SayfaKAY!AG412</f>
        <v>Eltesan</v>
      </c>
      <c r="AP1128" s="174" t="str">
        <f>[4]SayfaKAY!AI412</f>
        <v>H500-7240</v>
      </c>
      <c r="AQ1128" s="174" t="str">
        <f>[4]SayfaKAY!AQ412</f>
        <v/>
      </c>
      <c r="AR1128" s="174" t="str">
        <f>[4]SayfaKAY!AH412</f>
        <v>KLIMA UNITESİ /Eltesan/Hispacold 41,5 kW</v>
      </c>
      <c r="AS1128" s="174">
        <f>[4]SayfaKAY!AJ412</f>
        <v>1</v>
      </c>
      <c r="AT1128" s="175" t="str">
        <f>[4]SayfaKAY!AM412</f>
        <v/>
      </c>
      <c r="AU1128" s="176" t="str">
        <f>[4]SayfaKAY!AL412</f>
        <v/>
      </c>
      <c r="AV1128" s="176" t="str">
        <f>[4]SayfaKAY!AP412</f>
        <v/>
      </c>
      <c r="AW1128" s="177" t="str">
        <f>[4]SayfaKAY!AT412</f>
        <v/>
      </c>
      <c r="AX1128" s="194">
        <f t="shared" si="754"/>
        <v>3827.999998878222</v>
      </c>
      <c r="AY1128" s="168"/>
      <c r="AZ1128" s="167"/>
      <c r="BA1128" s="113"/>
      <c r="BB1128" s="171"/>
      <c r="BC1128" s="114"/>
      <c r="BD1128" s="114"/>
      <c r="BE1128" s="114"/>
      <c r="BF1128" s="114"/>
      <c r="BG1128" s="114"/>
      <c r="BH1128" s="114" t="str">
        <f>IFERROR(FRACAS!AN415, "Hata Var")</f>
        <v/>
      </c>
      <c r="BI1128" s="114"/>
      <c r="BJ1128" s="114"/>
      <c r="BK1128" s="105" t="str">
        <f>[4]SayfaKAY!AW412</f>
        <v/>
      </c>
      <c r="BL1128" s="105" t="str">
        <f>[4]SayfaKAY!V412</f>
        <v>ELTESAN ELEKTRO MEKANİK SOĞUTMA SAN</v>
      </c>
      <c r="BM1128" s="114"/>
      <c r="BN1128" s="171" t="str">
        <f t="shared" si="755"/>
        <v>x yok</v>
      </c>
      <c r="BO1128" s="171" t="str">
        <f t="shared" si="756"/>
        <v>aynı gün giderilen arıza</v>
      </c>
      <c r="BP1128" s="171" t="str">
        <f t="shared" si="757"/>
        <v>aynı gün giderilen arıza</v>
      </c>
      <c r="BQ1128" s="226">
        <f t="shared" si="758"/>
        <v>53.999999997904524</v>
      </c>
      <c r="BR1128" s="226">
        <f t="shared" si="759"/>
        <v>119.99999995110556</v>
      </c>
      <c r="BS1128" s="226">
        <f t="shared" si="760"/>
        <v>173.99999994901009</v>
      </c>
      <c r="BT1128" s="114"/>
      <c r="BU1128" s="242"/>
      <c r="BV1128" s="233">
        <f t="shared" si="761"/>
        <v>10</v>
      </c>
      <c r="BW1128" s="226" t="str">
        <f t="shared" si="762"/>
        <v>Evet, çakışma var</v>
      </c>
      <c r="BX1128" s="229"/>
      <c r="BY1128" s="247">
        <f t="shared" si="763"/>
        <v>3.7499999998544808E-2</v>
      </c>
      <c r="BZ1128" s="247">
        <f t="shared" si="764"/>
        <v>8.3333333299378864E-2</v>
      </c>
      <c r="CA1128" s="247">
        <f t="shared" si="765"/>
        <v>0.12083333329792367</v>
      </c>
      <c r="CB1128" s="213"/>
      <c r="CC1128" s="211"/>
      <c r="CD1128" s="196"/>
      <c r="CE1128" s="213">
        <v>411</v>
      </c>
      <c r="CF1128" s="182">
        <f t="shared" si="766"/>
        <v>45376.379166666702</v>
      </c>
      <c r="CG1128" s="182">
        <f t="shared" si="767"/>
        <v>45376.5</v>
      </c>
      <c r="CH1128" s="196"/>
      <c r="CI1128" s="196"/>
      <c r="CJ1128" s="196"/>
      <c r="CK1128" s="196">
        <f t="shared" si="768"/>
        <v>8.3333333299378864E-2</v>
      </c>
      <c r="CL1128" s="196">
        <f t="shared" si="769"/>
        <v>3.7499999998544808E-2</v>
      </c>
      <c r="CM1128" s="196">
        <f t="shared" si="770"/>
        <v>0.12083333329792367</v>
      </c>
      <c r="CN1128" s="114"/>
      <c r="CO1128" s="115">
        <f t="shared" si="771"/>
        <v>173.99999994901009</v>
      </c>
      <c r="CP1128" s="116">
        <f t="shared" si="772"/>
        <v>4.9999999979627319</v>
      </c>
      <c r="CQ1128" s="117">
        <f t="shared" si="773"/>
        <v>0.37916666670207633</v>
      </c>
      <c r="CR1128" s="117">
        <f t="shared" si="774"/>
        <v>45376.416666666701</v>
      </c>
      <c r="CS1128" s="117">
        <f t="shared" si="775"/>
        <v>45376.5</v>
      </c>
      <c r="CT1128" s="118">
        <f t="shared" si="776"/>
        <v>65341494</v>
      </c>
      <c r="CU1128" s="118">
        <f t="shared" si="777"/>
        <v>119.99999995110556</v>
      </c>
      <c r="CV1128" s="118">
        <f t="shared" si="778"/>
        <v>65341613.999999948</v>
      </c>
      <c r="CW1128" s="119">
        <f t="shared" si="779"/>
        <v>0.99999816349807413</v>
      </c>
    </row>
    <row r="1129" spans="1:101" ht="118.5" customHeight="1" x14ac:dyDescent="0.3">
      <c r="A1129" s="104" t="str">
        <f>[4]SayfaKAY!C407</f>
        <v>KAY5+6</v>
      </c>
      <c r="B1129" s="104" t="str">
        <f>[4]SayfaKAY!D407</f>
        <v>3877(6)</v>
      </c>
      <c r="C1129" s="105" t="str">
        <f>[4]SayfaKAY!E407</f>
        <v>MA</v>
      </c>
      <c r="D1129" s="105">
        <f>[4]SayfaKAY!F407</f>
        <v>29038</v>
      </c>
      <c r="E1129" s="106" t="str">
        <f>[4]SayfaKAY!G407</f>
        <v>BOZ-KAY5+6-FF-406</v>
      </c>
      <c r="F1129" s="134">
        <f t="shared" si="740"/>
        <v>45375</v>
      </c>
      <c r="G1129" s="135">
        <f t="shared" si="741"/>
        <v>0.25624999999854481</v>
      </c>
      <c r="H1129" s="235">
        <f>[4]SayfaKAY!H407</f>
        <v>45375.256249999999</v>
      </c>
      <c r="I1129" s="104" t="str">
        <f>[4]SayfaKAY!I407</f>
        <v>Hat/Line</v>
      </c>
      <c r="J1129" s="103" t="str">
        <f>IF([4]SayfaKAY!J407="","",IF([4]SayfaKAY!J407="Müşteri","Notified by Customer","Notified by Bozankaya"))</f>
        <v>Notified by Customer</v>
      </c>
      <c r="K1129" s="103" t="e">
        <f>VLOOKUP([4]SayfaKAY!L407,#REF!,2,FALSE)</f>
        <v>#REF!</v>
      </c>
      <c r="L1129" s="165" t="str">
        <f>[4]SayfaKAY!X407</f>
        <v>ELTESAN ELEKTRO MEKANİK SOĞUTMA SAN</v>
      </c>
      <c r="M1129" s="107" t="str">
        <f t="shared" si="742"/>
        <v>KAY5+6-BOZ-KAY5+6-FF-406</v>
      </c>
      <c r="N1129" s="105" t="str">
        <f>[4]SayfaKAY!M407</f>
        <v>KABİN ISITICILARI 1 DK ÇALIŞIYOR, SONRA KAPANIYOR. SİGORTADAN DA RESETLENDİ DÜZELMEDİ. KABİN İÇERİSİ SOĞUK.</v>
      </c>
      <c r="O1129" s="166" t="str">
        <f>[4]SayfaKAY!P407</f>
        <v>C-Uyarı, sürüş devamlılığı</v>
      </c>
      <c r="P1129" s="166" t="str">
        <f>[4]SayfaKAY!Q407</f>
        <v>B(Servisten çekmeye etki eden arıza)</v>
      </c>
      <c r="Q1129" s="166" t="str">
        <f>[4]SayfaKAY!R407</f>
        <v>N.A(Yaralanma yok)</v>
      </c>
      <c r="R1129" s="132" t="str" cm="1">
        <f t="array" ref="R1129">IF([4]SayfaKAY!U407="","",_xlfn.IFS([4]SayfaKAY!U407="Bozankaya","Bozankaya",[4]SayfaKAY!U407="Müşteri","Customer",[4]SayfaKAY!U407="Tedarikçi","Equipment Supplier"))</f>
        <v>Equipment Supplier</v>
      </c>
      <c r="S1129" s="204" t="str">
        <f>[4]SayfaKAY!N407</f>
        <v>KABİN KLİMASI ÇALIŞMIYOR DENİLMİŞ. ARAÇ KONTROL EDİLDİ MB BÖLÜM YARDIMCI SİSTEM ARIZAYA DÜŞMÜŞ DEPO MODU YAZIYORDU. ARAÇ RESETLENDİ DÜZELDİ. ARACIN TÜM KLİMALARI ÇALIŞIYOR.</v>
      </c>
      <c r="T1129" s="133" t="str">
        <f>[4]SayfaKAY!AD407</f>
        <v>*Arıza çözülecek</v>
      </c>
      <c r="U1129" s="132" t="str">
        <f>[4]SayfaKAY!W407</f>
        <v>Evet</v>
      </c>
      <c r="V1129" s="108">
        <f>[4]SayfaKAY!AZ407</f>
        <v>2</v>
      </c>
      <c r="W1129" s="136">
        <f t="shared" si="743"/>
        <v>45375</v>
      </c>
      <c r="X1129" s="137" t="str">
        <f t="shared" si="744"/>
        <v>06:30</v>
      </c>
      <c r="Y1129" s="235">
        <f>[4]SayfaKAY!AE407</f>
        <v>45375.270833333299</v>
      </c>
      <c r="Z1129" s="109">
        <f t="shared" si="745"/>
        <v>45375</v>
      </c>
      <c r="AA1129" s="110" t="str">
        <f t="shared" si="746"/>
        <v>10:00</v>
      </c>
      <c r="AB1129" s="182">
        <f>[4]SayfaKAY!BA407</f>
        <v>45375.416666666701</v>
      </c>
      <c r="AC1129" s="257">
        <f t="shared" si="747"/>
        <v>231.00000005098991</v>
      </c>
      <c r="AD1129" s="111">
        <f t="shared" si="748"/>
        <v>45375</v>
      </c>
      <c r="AE1129" s="111" t="str">
        <f t="shared" si="749"/>
        <v>10:00</v>
      </c>
      <c r="AF1129" s="235">
        <f>[4]SayfaKAY!BA407</f>
        <v>45375.416666666701</v>
      </c>
      <c r="AG1129" s="179" t="str">
        <f>[4]SayfaKAY!S407</f>
        <v>(III) Farklı Araçlarda Tekrarlayan Arıza</v>
      </c>
      <c r="AH1129" s="178" t="str">
        <f t="shared" si="750"/>
        <v>Bu Arıza Aracın Servise Verilmesine Engel</v>
      </c>
      <c r="AI1129" s="163" t="str">
        <f>[4]SayfaKAY!AV407</f>
        <v/>
      </c>
      <c r="AJ1129" s="164" t="str">
        <f t="shared" si="751"/>
        <v/>
      </c>
      <c r="AK1129" s="164" t="str">
        <f t="shared" si="752"/>
        <v/>
      </c>
      <c r="AL1129" s="112" t="str">
        <f>[4]SayfaKAY!AX407</f>
        <v/>
      </c>
      <c r="AM1129" s="257" cm="1">
        <f t="array" ref="AM1129">IFERROR(IF(AND(P1129&lt;&gt;"D(Arıza Değil)",AH1129="Bu Arıza Aracın Servise Verilmesine Engel Değil"),
IF(Z1129-F1129&gt;0,(AB1129-Y1129)*24*60,
IF(OR(AND(G1129&gt;$AS$1,G1129&lt;$AT$1),AND(G1129&gt;$AU$1,G1129&lt;$AV$1)),
(AF1129-H1129)*24*60,     BH:BH0)),        AN1129),0)</f>
        <v>231.00000005098991</v>
      </c>
      <c r="AN1129" s="257">
        <f t="shared" si="753"/>
        <v>231.00000005098991</v>
      </c>
      <c r="AO1129" s="174" t="str">
        <f>[4]SayfaKAY!AG407</f>
        <v>Eltesan</v>
      </c>
      <c r="AP1129" s="174" t="str">
        <f>[4]SayfaKAY!AI407</f>
        <v>H500-7240</v>
      </c>
      <c r="AQ1129" s="174" t="str">
        <f>[4]SayfaKAY!AQ407</f>
        <v/>
      </c>
      <c r="AR1129" s="174" t="str">
        <f>[4]SayfaKAY!AH407</f>
        <v>KLIMA UNITESİ /Eltesan/Hispacold 41,5 kW</v>
      </c>
      <c r="AS1129" s="174">
        <f>[4]SayfaKAY!AJ407</f>
        <v>1</v>
      </c>
      <c r="AT1129" s="175" t="str">
        <f>[4]SayfaKAY!AM407</f>
        <v/>
      </c>
      <c r="AU1129" s="176" t="str">
        <f>[4]SayfaKAY!AL407</f>
        <v/>
      </c>
      <c r="AV1129" s="176" t="str">
        <f>[4]SayfaKAY!AP407</f>
        <v/>
      </c>
      <c r="AW1129" s="177" t="str">
        <f>[4]SayfaKAY!AT407</f>
        <v/>
      </c>
      <c r="AX1129" s="194">
        <f t="shared" si="754"/>
        <v>5082.000001121778</v>
      </c>
      <c r="AY1129" s="168"/>
      <c r="AZ1129" s="167"/>
      <c r="BA1129" s="170"/>
      <c r="BB1129" s="171" t="str">
        <f>IF($AQ$1="X", IF(AND(G1129&gt;=$AS$1,G1129&lt;=$AT$1),IF(P1129&lt;&gt;"D(Arıza Değil)",AC1129,0), IF(AND(G1129&gt;=$AU$1,G1129&lt;=$AV$1),IF(P1129&lt;&gt;"D(Arıza Değil)",AC1129,0), "")), "")</f>
        <v/>
      </c>
      <c r="BC1129" s="114"/>
      <c r="BD1129" s="114"/>
      <c r="BE1129" s="114"/>
      <c r="BF1129" s="114"/>
      <c r="BG1129" s="114"/>
      <c r="BH1129" s="114" t="str">
        <f>IFERROR(FRACAS!AN410, "Hata Var")</f>
        <v/>
      </c>
      <c r="BI1129" s="114"/>
      <c r="BJ1129" s="114"/>
      <c r="BK1129" s="105" t="str">
        <f>[4]SayfaKAY!AW407</f>
        <v/>
      </c>
      <c r="BL1129" s="105" t="str">
        <f>[4]SayfaKAY!V407</f>
        <v>ELTESAN ELEKTRO MEKANİK SOĞUTMA SAN</v>
      </c>
      <c r="BM1129" s="114"/>
      <c r="BN1129" s="171" t="str">
        <f t="shared" si="755"/>
        <v>x yok</v>
      </c>
      <c r="BO1129" s="171" t="str">
        <f t="shared" si="756"/>
        <v>aynı gün giderilen arıza</v>
      </c>
      <c r="BP1129" s="171" t="str">
        <f t="shared" si="757"/>
        <v>aynı gün giderilen arıza</v>
      </c>
      <c r="BQ1129" s="226">
        <f t="shared" si="758"/>
        <v>20.999999953201041</v>
      </c>
      <c r="BR1129" s="226">
        <f t="shared" si="759"/>
        <v>210.00000009778887</v>
      </c>
      <c r="BS1129" s="226">
        <f t="shared" si="760"/>
        <v>231.00000005098991</v>
      </c>
      <c r="BT1129" s="114"/>
      <c r="BU1129" s="242"/>
      <c r="BV1129" s="233">
        <f t="shared" si="761"/>
        <v>10</v>
      </c>
      <c r="BW1129" s="226" t="str">
        <f t="shared" si="762"/>
        <v>Evet, çakışma var</v>
      </c>
      <c r="BX1129" s="229"/>
      <c r="BY1129" s="247">
        <f t="shared" si="763"/>
        <v>1.4583333300834056E-2</v>
      </c>
      <c r="BZ1129" s="247">
        <f t="shared" si="764"/>
        <v>0.14583333340124227</v>
      </c>
      <c r="CA1129" s="247">
        <f t="shared" si="765"/>
        <v>0.16041666670207633</v>
      </c>
      <c r="CB1129" s="213"/>
      <c r="CC1129" s="211"/>
      <c r="CD1129" s="196"/>
      <c r="CE1129" s="213">
        <v>406</v>
      </c>
      <c r="CF1129" s="182">
        <f t="shared" si="766"/>
        <v>45375.256249999999</v>
      </c>
      <c r="CG1129" s="182">
        <f t="shared" si="767"/>
        <v>45375.416666666701</v>
      </c>
      <c r="CH1129" s="196"/>
      <c r="CI1129" s="196"/>
      <c r="CJ1129" s="196"/>
      <c r="CK1129" s="196">
        <f t="shared" si="768"/>
        <v>0.14583333340124227</v>
      </c>
      <c r="CL1129" s="196">
        <f t="shared" si="769"/>
        <v>1.4583333300834056E-2</v>
      </c>
      <c r="CM1129" s="196">
        <f t="shared" si="770"/>
        <v>0.16041666670207633</v>
      </c>
      <c r="CN1129" s="114"/>
      <c r="CO1129" s="115">
        <f t="shared" si="771"/>
        <v>231.00000005098991</v>
      </c>
      <c r="CP1129" s="116">
        <f t="shared" si="772"/>
        <v>8.7500000040745363</v>
      </c>
      <c r="CQ1129" s="117">
        <f t="shared" si="773"/>
        <v>0.25624999999854481</v>
      </c>
      <c r="CR1129" s="117">
        <f t="shared" si="774"/>
        <v>45375.270833333299</v>
      </c>
      <c r="CS1129" s="117">
        <f t="shared" si="775"/>
        <v>45375.416666666701</v>
      </c>
      <c r="CT1129" s="118">
        <f t="shared" si="776"/>
        <v>65340020.999999955</v>
      </c>
      <c r="CU1129" s="118">
        <f t="shared" si="777"/>
        <v>210.00000009778887</v>
      </c>
      <c r="CV1129" s="118">
        <f t="shared" si="778"/>
        <v>65340231.000000052</v>
      </c>
      <c r="CW1129" s="119">
        <f t="shared" si="779"/>
        <v>0.99999678605360154</v>
      </c>
    </row>
    <row r="1130" spans="1:101" ht="118.5" customHeight="1" x14ac:dyDescent="0.3">
      <c r="A1130" s="160" t="str">
        <f>[4]SayfaKAY!C137</f>
        <v>KAY5+6</v>
      </c>
      <c r="B1130" s="104" t="str">
        <f>[4]SayfaKAY!D137</f>
        <v>3878(7)</v>
      </c>
      <c r="C1130" s="105" t="str">
        <f>[4]SayfaKAY!E137</f>
        <v>MB</v>
      </c>
      <c r="D1130" s="105">
        <f>[4]SayfaKAY!F137</f>
        <v>22368</v>
      </c>
      <c r="E1130" s="106" t="str">
        <f>[4]SayfaKAY!G137</f>
        <v>BOZ-KAY5+6-FF-136</v>
      </c>
      <c r="F1130" s="134">
        <f t="shared" si="740"/>
        <v>45374</v>
      </c>
      <c r="G1130" s="135">
        <f t="shared" si="741"/>
        <v>0.39513888890360249</v>
      </c>
      <c r="H1130" s="235">
        <f>[4]SayfaKAY!H137</f>
        <v>45374.395138888904</v>
      </c>
      <c r="I1130" s="104" t="str">
        <f>[4]SayfaKAY!I137</f>
        <v>Hat/Line</v>
      </c>
      <c r="J1130" s="103" t="str">
        <f>IF([4]SayfaKAY!J137="","",IF([4]SayfaKAY!J137="Müşteri","Notified by Customer","Notified by Bozankaya"))</f>
        <v>Notified by Customer</v>
      </c>
      <c r="K1130" s="103" t="e">
        <f>VLOOKUP([4]SayfaKAY!L137,#REF!,2,FALSE)</f>
        <v>#REF!</v>
      </c>
      <c r="L1130" s="165" t="str">
        <f>[4]SayfaKAY!X137</f>
        <v>NSC TEKNOLOJİ ve İNŞAAT LTD.ŞTİ.</v>
      </c>
      <c r="M1130" s="107" t="str">
        <f t="shared" si="742"/>
        <v>KAY5+6-BOZ-KAY5+6-FF-136</v>
      </c>
      <c r="N1130" s="105" t="str">
        <f>[4]SayfaKAY!M137</f>
        <v>ARAÇ KABİN CB AYNA KAMERA İÇİ DÖNMÜŞ GÖRÜNTÜ YAN GÖRÜNÜYOR.</v>
      </c>
      <c r="O1130" s="166" t="str">
        <f>[4]SayfaKAY!P137</f>
        <v>C-Uyarı, sürüş devamlılığı</v>
      </c>
      <c r="P1130" s="166" t="str">
        <f>[4]SayfaKAY!Q137</f>
        <v>C(Sisteme etki etmeyen arıza)</v>
      </c>
      <c r="Q1130" s="166" t="str">
        <f>[4]SayfaKAY!R137</f>
        <v>N.A(Yaralanma yok)</v>
      </c>
      <c r="R1130" s="132" t="str" cm="1">
        <f t="array" ref="R1130">IF([4]SayfaKAY!U137="","",_xlfn.IFS([4]SayfaKAY!U137="Bozankaya","Bozankaya",[4]SayfaKAY!U137="Müşteri","Customer",[4]SayfaKAY!U137="Tedarikçi","Equipment Supplier"))</f>
        <v>Equipment Supplier</v>
      </c>
      <c r="S1130" s="204" t="str">
        <f>[4]SayfaKAY!N137</f>
        <v>KAMERA YÖN AYARI YAPILDI.</v>
      </c>
      <c r="T1130" s="133" t="str">
        <f>[4]SayfaKAY!AD137</f>
        <v>*Arıza çözülecek</v>
      </c>
      <c r="U1130" s="132" t="str">
        <f>[4]SayfaKAY!W137</f>
        <v>Evet</v>
      </c>
      <c r="V1130" s="108">
        <f>[4]SayfaKAY!AZ137</f>
        <v>2</v>
      </c>
      <c r="W1130" s="136">
        <f t="shared" si="743"/>
        <v>45526</v>
      </c>
      <c r="X1130" s="137" t="str">
        <f t="shared" si="744"/>
        <v>07:11</v>
      </c>
      <c r="Y1130" s="235">
        <f>[4]SayfaKAY!AE137</f>
        <v>45526.299328703702</v>
      </c>
      <c r="Z1130" s="109">
        <f t="shared" si="745"/>
        <v>45526</v>
      </c>
      <c r="AA1130" s="110" t="str">
        <f t="shared" si="746"/>
        <v>09:00</v>
      </c>
      <c r="AB1130" s="182">
        <f>[4]SayfaKAY!BA137</f>
        <v>45526.375</v>
      </c>
      <c r="AC1130" s="257">
        <f t="shared" si="747"/>
        <v>218850.99999997881</v>
      </c>
      <c r="AD1130" s="111">
        <f t="shared" si="748"/>
        <v>45526</v>
      </c>
      <c r="AE1130" s="111" t="str">
        <f t="shared" si="749"/>
        <v>09:00</v>
      </c>
      <c r="AF1130" s="235">
        <f>[4]SayfaKAY!BA137</f>
        <v>45526.375</v>
      </c>
      <c r="AG1130" s="179" t="str">
        <f>[4]SayfaKAY!S137</f>
        <v>(II) Aynı Araçta Tekrarlayan Arıza</v>
      </c>
      <c r="AH1130" s="178" t="str">
        <f t="shared" si="750"/>
        <v>Bu Arıza Aracın Servise Verilmesine Engel Değil</v>
      </c>
      <c r="AI1130" s="163" t="str">
        <f>[4]SayfaKAY!AV137</f>
        <v/>
      </c>
      <c r="AJ1130" s="164" t="str">
        <f t="shared" si="751"/>
        <v/>
      </c>
      <c r="AK1130" s="164" t="str">
        <f t="shared" si="752"/>
        <v/>
      </c>
      <c r="AL1130" s="112" t="str">
        <f>[4]SayfaKAY!AX137</f>
        <v/>
      </c>
      <c r="AM1130" s="257" cm="1">
        <f t="array" ref="AM1130">IFERROR(IF(AND(P1130&lt;&gt;"D(Arıza Değil)",AH1130="Bu Arıza Aracın Servise Verilmesine Engel Değil"),
IF(Z1130-F1130&gt;0,(AB1130-Y1130)*24*60,
IF(OR(AND(G1130&gt;$AS$1,G1130&lt;$AT$1),AND(G1130&gt;$AU$1,G1130&lt;$AV$1)),
(AF1130-H1130)*24*60,     BH:BH0)),        AN1130),0)</f>
        <v>108.96666666842066</v>
      </c>
      <c r="AN1130" s="257">
        <f t="shared" si="753"/>
        <v>218850.99999997881</v>
      </c>
      <c r="AO1130" s="174" t="str">
        <f>[4]SayfaKAY!AG137</f>
        <v>NSC</v>
      </c>
      <c r="AP1130" s="174" t="str">
        <f>[4]SayfaKAY!AI137</f>
        <v>E810-7136</v>
      </c>
      <c r="AQ1130" s="174" t="str">
        <f>[4]SayfaKAY!AQ137</f>
        <v/>
      </c>
      <c r="AR1130" s="174" t="str">
        <f>[4]SayfaKAY!AH137</f>
        <v>KAMERA</v>
      </c>
      <c r="AS1130" s="174">
        <f>[4]SayfaKAY!AJ137</f>
        <v>1</v>
      </c>
      <c r="AT1130" s="175" t="str">
        <f>[4]SayfaKAY!AM137</f>
        <v/>
      </c>
      <c r="AU1130" s="176" t="str">
        <f>[4]SayfaKAY!AL137</f>
        <v/>
      </c>
      <c r="AV1130" s="176" t="str">
        <f>[4]SayfaKAY!AP137</f>
        <v/>
      </c>
      <c r="AW1130" s="177" t="str">
        <f>[4]SayfaKAY!AT137</f>
        <v/>
      </c>
      <c r="AX1130" s="194">
        <f t="shared" si="754"/>
        <v>4814721.9999995343</v>
      </c>
      <c r="AY1130" s="168"/>
      <c r="AZ1130" s="167"/>
      <c r="BA1130" s="113"/>
      <c r="BB1130" s="171" t="str">
        <f>IF($AQ$1="X", IF(AND(G1130&gt;=$AS$1,G1130&lt;=$AT$1),IF(P1130&lt;&gt;"D(Arıza Değil)",AC1130,0), IF(AND(G1130&gt;=$AU$1,G1130&lt;=$AV$1),IF(P1130&lt;&gt;"D(Arıza Değil)",AC1130,0), "")), "")</f>
        <v/>
      </c>
      <c r="BC1130" s="114"/>
      <c r="BD1130" s="114"/>
      <c r="BE1130" s="114"/>
      <c r="BF1130" s="114"/>
      <c r="BG1130" s="114"/>
      <c r="BH1130" s="114" t="str">
        <f>IFERROR(FRACAS!AN140, "Hata Var")</f>
        <v/>
      </c>
      <c r="BI1130" s="114"/>
      <c r="BJ1130" s="114"/>
      <c r="BK1130" s="105" t="str">
        <f>[4]SayfaKAY!AW137</f>
        <v/>
      </c>
      <c r="BL1130" s="105" t="str">
        <f>[4]SayfaKAY!V137</f>
        <v>NSC</v>
      </c>
      <c r="BM1130" s="114"/>
      <c r="BN1130" s="171" t="str">
        <f t="shared" si="755"/>
        <v>x yok</v>
      </c>
      <c r="BO1130" s="171" t="str">
        <f t="shared" si="756"/>
        <v>aynı gün giderilen arıza</v>
      </c>
      <c r="BP1130" s="171" t="str">
        <f t="shared" si="757"/>
        <v>Bir günden fazla süren arıza</v>
      </c>
      <c r="BQ1130" s="226">
        <f t="shared" si="758"/>
        <v>218742.03333331039</v>
      </c>
      <c r="BR1130" s="226">
        <f t="shared" si="759"/>
        <v>108.96666666842066</v>
      </c>
      <c r="BS1130" s="226">
        <f t="shared" si="760"/>
        <v>218850.99999997881</v>
      </c>
      <c r="BT1130" s="114"/>
      <c r="BU1130" s="242"/>
      <c r="BV1130" s="233">
        <f t="shared" si="761"/>
        <v>19</v>
      </c>
      <c r="BW1130" s="226" t="str">
        <f t="shared" si="762"/>
        <v>Evet, çakışma var</v>
      </c>
      <c r="BX1130" s="229"/>
      <c r="BY1130" s="247">
        <f t="shared" si="763"/>
        <v>151.90418981479888</v>
      </c>
      <c r="BZ1130" s="247">
        <f t="shared" si="764"/>
        <v>7.5671296297514345E-2</v>
      </c>
      <c r="CA1130" s="247">
        <f t="shared" si="765"/>
        <v>151.9798611110964</v>
      </c>
      <c r="CB1130" s="213"/>
      <c r="CC1130" s="211"/>
      <c r="CD1130" s="196"/>
      <c r="CE1130" s="213">
        <v>136</v>
      </c>
      <c r="CF1130" s="182">
        <f t="shared" si="766"/>
        <v>45374.395138888904</v>
      </c>
      <c r="CG1130" s="182">
        <f t="shared" si="767"/>
        <v>45526.375</v>
      </c>
      <c r="CH1130" s="196"/>
      <c r="CI1130" s="196"/>
      <c r="CJ1130" s="196"/>
      <c r="CK1130" s="196">
        <f t="shared" si="768"/>
        <v>7.5671296297514345E-2</v>
      </c>
      <c r="CL1130" s="196">
        <f t="shared" si="769"/>
        <v>151.90418981479888</v>
      </c>
      <c r="CM1130" s="196">
        <f t="shared" si="770"/>
        <v>151.9798611110964</v>
      </c>
      <c r="CN1130" s="114"/>
      <c r="CO1130" s="115">
        <f t="shared" si="771"/>
        <v>218850.99999997881</v>
      </c>
      <c r="CP1130" s="116">
        <f t="shared" si="772"/>
        <v>4.5402777778508607</v>
      </c>
      <c r="CQ1130" s="117">
        <f t="shared" si="773"/>
        <v>0.39513888890360249</v>
      </c>
      <c r="CR1130" s="117">
        <f t="shared" si="774"/>
        <v>45526.299328703702</v>
      </c>
      <c r="CS1130" s="117">
        <f t="shared" si="775"/>
        <v>45526.375</v>
      </c>
      <c r="CT1130" s="118">
        <f t="shared" si="776"/>
        <v>65557302.033333309</v>
      </c>
      <c r="CU1130" s="118">
        <f t="shared" si="777"/>
        <v>108.96666666842066</v>
      </c>
      <c r="CV1130" s="118">
        <f t="shared" si="778"/>
        <v>65557410.999999978</v>
      </c>
      <c r="CW1130" s="119">
        <f t="shared" si="779"/>
        <v>0.99999833784365477</v>
      </c>
    </row>
    <row r="1131" spans="1:101" ht="118.5" customHeight="1" x14ac:dyDescent="0.3">
      <c r="A1131" s="104" t="str">
        <f>[4]SayfaKAY!C138</f>
        <v>KAY5+6</v>
      </c>
      <c r="B1131" s="104" t="str">
        <f>[4]SayfaKAY!D138</f>
        <v>3878(7)</v>
      </c>
      <c r="C1131" s="105" t="str">
        <f>[4]SayfaKAY!E138</f>
        <v>MA</v>
      </c>
      <c r="D1131" s="105">
        <f>[4]SayfaKAY!F138</f>
        <v>23068</v>
      </c>
      <c r="E1131" s="106" t="str">
        <f>[4]SayfaKAY!G138</f>
        <v>BOZ-KAY5+6-FF-137</v>
      </c>
      <c r="F1131" s="193">
        <f t="shared" si="740"/>
        <v>45374</v>
      </c>
      <c r="G1131" s="135">
        <f t="shared" si="741"/>
        <v>0.43194444439723156</v>
      </c>
      <c r="H1131" s="235">
        <f>[4]SayfaKAY!H138</f>
        <v>45374.431944444397</v>
      </c>
      <c r="I1131" s="104" t="str">
        <f>[4]SayfaKAY!I138</f>
        <v>Hat/Line</v>
      </c>
      <c r="J1131" s="103" t="str">
        <f>IF([4]SayfaKAY!J138="","",IF([4]SayfaKAY!J138="Müşteri","Notified by Customer","Notified by Bozankaya"))</f>
        <v>Notified by Customer</v>
      </c>
      <c r="K1131" s="103" t="e">
        <f>VLOOKUP([4]SayfaKAY!L138,#REF!,2,FALSE)</f>
        <v>#REF!</v>
      </c>
      <c r="L1131" s="165" t="str">
        <f>[4]SayfaKAY!X138</f>
        <v>ELTESAN ELEKTRO MEKANİK SOĞUTMA SAN</v>
      </c>
      <c r="M1131" s="107" t="str">
        <f t="shared" si="742"/>
        <v>KAY5+6-BOZ-KAY5+6-FF-137</v>
      </c>
      <c r="N1131" s="105" t="str">
        <f>[4]SayfaKAY!M138</f>
        <v>ARAÇ KABİN CA KLİMASI 1 DAKİKA DEVREYE GİRİP TEKRAR ÇIKIYOR. KLİMA ÇALIŞMIYOR KABİN SOĞUK.</v>
      </c>
      <c r="O1131" s="166" t="str">
        <f>[4]SayfaKAY!P138</f>
        <v>B-Hız veya güç azalması</v>
      </c>
      <c r="P1131" s="166" t="str">
        <f>[4]SayfaKAY!Q138</f>
        <v>B(Servisten çekmeye etki eden arıza)</v>
      </c>
      <c r="Q1131" s="166" t="str">
        <f>[4]SayfaKAY!R138</f>
        <v>N.A(Yaralanma yok)</v>
      </c>
      <c r="R1131" s="132" t="str" cm="1">
        <f t="array" ref="R1131">IF([4]SayfaKAY!U138="","",_xlfn.IFS([4]SayfaKAY!U138="Bozankaya","Bozankaya",[4]SayfaKAY!U138="Müşteri","Customer",[4]SayfaKAY!U138="Tedarikçi","Equipment Supplier"))</f>
        <v>Equipment Supplier</v>
      </c>
      <c r="S1131" s="204" t="str">
        <f>[4]SayfaKAY!N138</f>
        <v>ARAÇ KONTROL EDİLDİ. ISITMA YAPIYORDU.</v>
      </c>
      <c r="T1131" s="133" t="str">
        <f>[4]SayfaKAY!AD138</f>
        <v>*Arıza çözülecek</v>
      </c>
      <c r="U1131" s="132" t="str">
        <f>[4]SayfaKAY!W138</f>
        <v/>
      </c>
      <c r="V1131" s="108">
        <f>[4]SayfaKAY!AZ138</f>
        <v>1</v>
      </c>
      <c r="W1131" s="136">
        <f t="shared" si="743"/>
        <v>45374</v>
      </c>
      <c r="X1131" s="137" t="str">
        <f t="shared" si="744"/>
        <v>11:00</v>
      </c>
      <c r="Y1131" s="235">
        <f>[4]SayfaKAY!AE138</f>
        <v>45374.458333333299</v>
      </c>
      <c r="Z1131" s="192">
        <f t="shared" si="745"/>
        <v>45374</v>
      </c>
      <c r="AA1131" s="110" t="str">
        <f t="shared" si="746"/>
        <v>13:00</v>
      </c>
      <c r="AB1131" s="182">
        <f>[4]SayfaKAY!BA138</f>
        <v>45374.541666666701</v>
      </c>
      <c r="AC1131" s="257">
        <f t="shared" si="747"/>
        <v>158.00000011688098</v>
      </c>
      <c r="AD1131" s="111">
        <f t="shared" si="748"/>
        <v>45374</v>
      </c>
      <c r="AE1131" s="111" t="str">
        <f t="shared" si="749"/>
        <v>13:00</v>
      </c>
      <c r="AF1131" s="235">
        <f>[4]SayfaKAY!BA138</f>
        <v>45374.541666666701</v>
      </c>
      <c r="AG1131" s="179" t="str">
        <f>[4]SayfaKAY!S138</f>
        <v>(III) Farklı Araçlarda Tekrarlayan Arıza</v>
      </c>
      <c r="AH1131" s="178" t="str">
        <f t="shared" si="750"/>
        <v>Bu Arıza Aracın Servise Verilmesine Engel</v>
      </c>
      <c r="AI1131" s="163" t="str">
        <f>[4]SayfaKAY!AV138</f>
        <v/>
      </c>
      <c r="AJ1131" s="164" t="str">
        <f t="shared" si="751"/>
        <v/>
      </c>
      <c r="AK1131" s="164" t="str">
        <f t="shared" si="752"/>
        <v/>
      </c>
      <c r="AL1131" s="112" t="str">
        <f>[4]SayfaKAY!AX138</f>
        <v/>
      </c>
      <c r="AM1131" s="257" cm="1">
        <f t="array" ref="AM1131">IFERROR(IF(AND(P1131&lt;&gt;"D(Arıza Değil)",AH1131="Bu Arıza Aracın Servise Verilmesine Engel Değil"),
IF(Z1131-F1131&gt;0,(AB1131-Y1131)*24*60,
IF(OR(AND(G1131&gt;$AS$1,G1131&lt;$AT$1),AND(G1131&gt;$AU$1,G1131&lt;$AV$1)),
(AF1131-H1131)*24*60,     BH:BH0)),        AN1131),0)</f>
        <v>158.00000011688098</v>
      </c>
      <c r="AN1131" s="257">
        <f t="shared" si="753"/>
        <v>158.00000011688098</v>
      </c>
      <c r="AO1131" s="174" t="str">
        <f>[4]SayfaKAY!AG138</f>
        <v>Eltesan</v>
      </c>
      <c r="AP1131" s="174" t="str">
        <f>[4]SayfaKAY!AI138</f>
        <v>H500-7240</v>
      </c>
      <c r="AQ1131" s="174" t="str">
        <f>[4]SayfaKAY!AQ138</f>
        <v/>
      </c>
      <c r="AR1131" s="174" t="str">
        <f>[4]SayfaKAY!AH138</f>
        <v>KLIMA UNITESİ /Eltesan/Hispacold 41,5 kW</v>
      </c>
      <c r="AS1131" s="174">
        <f>[4]SayfaKAY!AJ138</f>
        <v>1</v>
      </c>
      <c r="AT1131" s="175" t="str">
        <f>[4]SayfaKAY!AM138</f>
        <v/>
      </c>
      <c r="AU1131" s="176" t="str">
        <f>[4]SayfaKAY!AL138</f>
        <v/>
      </c>
      <c r="AV1131" s="176" t="str">
        <f>[4]SayfaKAY!AP138</f>
        <v/>
      </c>
      <c r="AW1131" s="177" t="str">
        <f>[4]SayfaKAY!AT138</f>
        <v/>
      </c>
      <c r="AX1131" s="194">
        <f t="shared" si="754"/>
        <v>1738.0000012856908</v>
      </c>
      <c r="AY1131" s="168"/>
      <c r="AZ1131" s="167"/>
      <c r="BA1131" s="170"/>
      <c r="BB1131" s="171"/>
      <c r="BC1131" s="114"/>
      <c r="BD1131" s="114"/>
      <c r="BE1131" s="114"/>
      <c r="BF1131" s="114"/>
      <c r="BG1131" s="114"/>
      <c r="BH1131" s="114" t="str">
        <f>IFERROR(FRACAS!AN141, "Hata Var")</f>
        <v/>
      </c>
      <c r="BI1131" s="114"/>
      <c r="BJ1131" s="114"/>
      <c r="BK1131" s="105" t="str">
        <f>[4]SayfaKAY!AW138</f>
        <v/>
      </c>
      <c r="BL1131" s="105" t="str">
        <f>[4]SayfaKAY!V138</f>
        <v>ELTESAN ELEKTRO MEKANİK SOĞUTMA SAN</v>
      </c>
      <c r="BM1131" s="114"/>
      <c r="BN1131" s="171" t="str">
        <f t="shared" si="755"/>
        <v>x yok</v>
      </c>
      <c r="BO1131" s="171" t="b">
        <f t="shared" si="756"/>
        <v>0</v>
      </c>
      <c r="BP1131" s="171" t="b">
        <f t="shared" si="757"/>
        <v>0</v>
      </c>
      <c r="BQ1131" s="226">
        <f t="shared" si="758"/>
        <v>38.000000019092113</v>
      </c>
      <c r="BR1131" s="226">
        <f t="shared" si="759"/>
        <v>120.00000009778887</v>
      </c>
      <c r="BS1131" s="226">
        <f t="shared" si="760"/>
        <v>158.00000011688098</v>
      </c>
      <c r="BT1131" s="114"/>
      <c r="BU1131" s="242"/>
      <c r="BV1131" s="233">
        <f t="shared" si="761"/>
        <v>7</v>
      </c>
      <c r="BW1131" s="226" t="str">
        <f t="shared" si="762"/>
        <v>Evet, çakışma var</v>
      </c>
      <c r="BX1131" s="229"/>
      <c r="BY1131" s="247">
        <f t="shared" si="763"/>
        <v>2.6388888902147301E-2</v>
      </c>
      <c r="BZ1131" s="247">
        <f t="shared" si="764"/>
        <v>8.3333333401242271E-2</v>
      </c>
      <c r="CA1131" s="247">
        <f t="shared" si="765"/>
        <v>0.10972222230338957</v>
      </c>
      <c r="CB1131" s="213"/>
      <c r="CC1131" s="211"/>
      <c r="CD1131" s="196"/>
      <c r="CE1131" s="213">
        <v>137</v>
      </c>
      <c r="CF1131" s="182">
        <f t="shared" si="766"/>
        <v>45374.431944444397</v>
      </c>
      <c r="CG1131" s="182">
        <f t="shared" si="767"/>
        <v>45374.541666666701</v>
      </c>
      <c r="CH1131" s="196"/>
      <c r="CI1131" s="196"/>
      <c r="CJ1131" s="196"/>
      <c r="CK1131" s="196">
        <f t="shared" si="768"/>
        <v>8.3333333401242271E-2</v>
      </c>
      <c r="CL1131" s="196">
        <f t="shared" si="769"/>
        <v>2.6388888902147301E-2</v>
      </c>
      <c r="CM1131" s="196">
        <f t="shared" si="770"/>
        <v>0.10972222230338957</v>
      </c>
      <c r="CN1131" s="114"/>
      <c r="CO1131" s="115">
        <f t="shared" si="771"/>
        <v>158.00000011688098</v>
      </c>
      <c r="CP1131" s="116">
        <f t="shared" si="772"/>
        <v>5.0000000040745363</v>
      </c>
      <c r="CQ1131" s="117">
        <f t="shared" si="773"/>
        <v>0.43194444439723156</v>
      </c>
      <c r="CR1131" s="117">
        <f t="shared" si="774"/>
        <v>45374.458333333299</v>
      </c>
      <c r="CS1131" s="117">
        <f t="shared" si="775"/>
        <v>45374.541666666701</v>
      </c>
      <c r="CT1131" s="118">
        <f t="shared" si="776"/>
        <v>65338598.000000022</v>
      </c>
      <c r="CU1131" s="118">
        <f t="shared" si="777"/>
        <v>120.00000009778887</v>
      </c>
      <c r="CV1131" s="118">
        <f t="shared" si="778"/>
        <v>65338718.000000119</v>
      </c>
      <c r="CW1131" s="119">
        <f t="shared" si="779"/>
        <v>0.9999981634166728</v>
      </c>
    </row>
    <row r="1132" spans="1:101" ht="118.5" customHeight="1" x14ac:dyDescent="0.3">
      <c r="A1132" s="160" t="str">
        <f>[4]SayfaKAY!C347</f>
        <v>KAY5+6</v>
      </c>
      <c r="B1132" s="104" t="str">
        <f>[4]SayfaKAY!D347</f>
        <v>3879(8)</v>
      </c>
      <c r="C1132" s="105" t="str">
        <f>[4]SayfaKAY!E347</f>
        <v>RB</v>
      </c>
      <c r="D1132" s="105">
        <f>[4]SayfaKAY!F347</f>
        <v>6320</v>
      </c>
      <c r="E1132" s="106" t="str">
        <f>[4]SayfaKAY!G347</f>
        <v>BOZ-KAY5+6-FF-346</v>
      </c>
      <c r="F1132" s="134">
        <f t="shared" si="740"/>
        <v>45374</v>
      </c>
      <c r="G1132" s="135">
        <f t="shared" si="741"/>
        <v>0.83541666669771075</v>
      </c>
      <c r="H1132" s="235">
        <f>[4]SayfaKAY!H347</f>
        <v>45374.835416666698</v>
      </c>
      <c r="I1132" s="104" t="str">
        <f>[4]SayfaKAY!I347</f>
        <v>Hat/Line</v>
      </c>
      <c r="J1132" s="103" t="str">
        <f>IF([4]SayfaKAY!J347="","",IF([4]SayfaKAY!J347="Müşteri","Notified by Customer","Notified by Bozankaya"))</f>
        <v>Notified by Customer</v>
      </c>
      <c r="K1132" s="103" t="e">
        <f>VLOOKUP([4]SayfaKAY!L347,#REF!,2,FALSE)</f>
        <v>#REF!</v>
      </c>
      <c r="L1132" s="165" t="str">
        <f>[4]SayfaKAY!X347</f>
        <v>ELTESAN ELEKTRO MEKANİK SOĞUTMA SAN</v>
      </c>
      <c r="M1132" s="107" t="str">
        <f t="shared" si="742"/>
        <v>KAY5+6-BOZ-KAY5+6-FF-346</v>
      </c>
      <c r="N1132" s="105" t="str">
        <f>[4]SayfaKAY!M347</f>
        <v>RB BÖLÜMÜ SOĞUK</v>
      </c>
      <c r="O1132" s="166" t="str">
        <f>[4]SayfaKAY!P347</f>
        <v>C-Uyarı, sürüş devamlılığı</v>
      </c>
      <c r="P1132" s="166" t="str">
        <f>[4]SayfaKAY!Q347</f>
        <v>B(Servisten çekmeye etki eden arıza)</v>
      </c>
      <c r="Q1132" s="166" t="str">
        <f>[4]SayfaKAY!R347</f>
        <v>N.A(Yaralanma yok)</v>
      </c>
      <c r="R1132" s="132" t="str" cm="1">
        <f t="array" ref="R1132">IF([4]SayfaKAY!U347="","",_xlfn.IFS([4]SayfaKAY!U347="Bozankaya","Bozankaya",[4]SayfaKAY!U347="Müşteri","Customer",[4]SayfaKAY!U347="Tedarikçi","Equipment Supplier"))</f>
        <v>Equipment Supplier</v>
      </c>
      <c r="S1132" s="204" t="str">
        <f>[4]SayfaKAY!N347</f>
        <v>ARAÇ KONTROL EDİLDİ SORUN GÖRÜLMEDİ.</v>
      </c>
      <c r="T1132" s="133" t="str">
        <f>[4]SayfaKAY!AD347</f>
        <v>*Arıza çözülecek</v>
      </c>
      <c r="U1132" s="132" t="str">
        <f>[4]SayfaKAY!W347</f>
        <v>Evet</v>
      </c>
      <c r="V1132" s="108">
        <f>[4]SayfaKAY!AZ347</f>
        <v>2</v>
      </c>
      <c r="W1132" s="136">
        <f t="shared" si="743"/>
        <v>45375</v>
      </c>
      <c r="X1132" s="137" t="str">
        <f t="shared" si="744"/>
        <v>05:00</v>
      </c>
      <c r="Y1132" s="235">
        <f>[4]SayfaKAY!AE347</f>
        <v>45375.208333333299</v>
      </c>
      <c r="Z1132" s="109">
        <f t="shared" si="745"/>
        <v>45375</v>
      </c>
      <c r="AA1132" s="110" t="str">
        <f t="shared" si="746"/>
        <v>06:00</v>
      </c>
      <c r="AB1132" s="182">
        <f>[4]SayfaKAY!BA347</f>
        <v>45375.25</v>
      </c>
      <c r="AC1132" s="257">
        <f t="shared" si="747"/>
        <v>596.99999995529652</v>
      </c>
      <c r="AD1132" s="111">
        <f t="shared" si="748"/>
        <v>45375</v>
      </c>
      <c r="AE1132" s="111" t="str">
        <f t="shared" si="749"/>
        <v>06:00</v>
      </c>
      <c r="AF1132" s="235">
        <f>[4]SayfaKAY!BA347</f>
        <v>45375.25</v>
      </c>
      <c r="AG1132" s="179" t="str">
        <f>[4]SayfaKAY!S347</f>
        <v>(III) Farklı Araçlarda Tekrarlayan Arıza</v>
      </c>
      <c r="AH1132" s="178" t="str">
        <f t="shared" si="750"/>
        <v>Bu Arıza Aracın Servise Verilmesine Engel</v>
      </c>
      <c r="AI1132" s="163" t="str">
        <f>[4]SayfaKAY!AV347</f>
        <v/>
      </c>
      <c r="AJ1132" s="164" t="str">
        <f t="shared" si="751"/>
        <v/>
      </c>
      <c r="AK1132" s="164" t="str">
        <f t="shared" si="752"/>
        <v/>
      </c>
      <c r="AL1132" s="112" t="str">
        <f>[4]SayfaKAY!AX347</f>
        <v/>
      </c>
      <c r="AM1132" s="257" cm="1">
        <f t="array" ref="AM1132">IFERROR(IF(AND(P1132&lt;&gt;"D(Arıza Değil)",AH1132="Bu Arıza Aracın Servise Verilmesine Engel Değil"),
IF(Z1132-F1132&gt;0,(AB1132-Y1132)*24*60,
IF(OR(AND(G1132&gt;$AS$1,G1132&lt;$AT$1),AND(G1132&gt;$AU$1,G1132&lt;$AV$1)),
(AF1132-H1132)*24*60,     BH:BH0)),        AN1132),0)</f>
        <v>596.99999995529652</v>
      </c>
      <c r="AN1132" s="257">
        <f t="shared" si="753"/>
        <v>596.99999995529652</v>
      </c>
      <c r="AO1132" s="174" t="str">
        <f>[4]SayfaKAY!AG347</f>
        <v>Eltesan</v>
      </c>
      <c r="AP1132" s="174" t="str">
        <f>[4]SayfaKAY!AI347</f>
        <v>H500-7240</v>
      </c>
      <c r="AQ1132" s="174" t="str">
        <f>[4]SayfaKAY!AQ347</f>
        <v/>
      </c>
      <c r="AR1132" s="174" t="str">
        <f>[4]SayfaKAY!AH347</f>
        <v>KLIMA UNITESİ /Eltesan/Hispacold 41,5 kW</v>
      </c>
      <c r="AS1132" s="174">
        <f>[4]SayfaKAY!AJ347</f>
        <v>2</v>
      </c>
      <c r="AT1132" s="175" t="str">
        <f>[4]SayfaKAY!AM347</f>
        <v/>
      </c>
      <c r="AU1132" s="176" t="str">
        <f>[4]SayfaKAY!AL347</f>
        <v/>
      </c>
      <c r="AV1132" s="176" t="str">
        <f>[4]SayfaKAY!AP347</f>
        <v/>
      </c>
      <c r="AW1132" s="177" t="str">
        <f>[4]SayfaKAY!AT347</f>
        <v/>
      </c>
      <c r="AX1132" s="194">
        <f t="shared" si="754"/>
        <v>13133.999999016523</v>
      </c>
      <c r="AY1132" s="168"/>
      <c r="AZ1132" s="167"/>
      <c r="BA1132" s="113"/>
      <c r="BB1132" s="171" t="str">
        <f>IF($AQ$1="X", IF(AND(G1132&gt;=$AS$1,G1132&lt;=$AT$1),IF(P1132&lt;&gt;"D(Arıza Değil)",AC1132,0), IF(AND(G1132&gt;=$AU$1,G1132&lt;=$AV$1),IF(P1132&lt;&gt;"D(Arıza Değil)",AC1132,0), "")), "")</f>
        <v/>
      </c>
      <c r="BC1132" s="114"/>
      <c r="BD1132" s="114"/>
      <c r="BE1132" s="114"/>
      <c r="BF1132" s="114"/>
      <c r="BG1132" s="114"/>
      <c r="BH1132" s="114" t="str">
        <f>IFERROR(FRACAS!AN350, "Hata Var")</f>
        <v/>
      </c>
      <c r="BI1132" s="114"/>
      <c r="BJ1132" s="114"/>
      <c r="BK1132" s="105" t="str">
        <f>[4]SayfaKAY!AW347</f>
        <v/>
      </c>
      <c r="BL1132" s="105" t="str">
        <f>[4]SayfaKAY!V347</f>
        <v>ELTESAN ELEKTRO MEKANİK SOĞUTMA SAN</v>
      </c>
      <c r="BM1132" s="114"/>
      <c r="BN1132" s="171" t="str">
        <f t="shared" si="755"/>
        <v>x yok</v>
      </c>
      <c r="BO1132" s="171" t="b">
        <f t="shared" si="756"/>
        <v>0</v>
      </c>
      <c r="BP1132" s="171" t="str">
        <f t="shared" si="757"/>
        <v>Bir günden fazla süren arıza</v>
      </c>
      <c r="BQ1132" s="226">
        <f t="shared" si="758"/>
        <v>536.99999990640208</v>
      </c>
      <c r="BR1132" s="226">
        <f t="shared" si="759"/>
        <v>60.000000048894435</v>
      </c>
      <c r="BS1132" s="226">
        <f t="shared" si="760"/>
        <v>596.99999995529652</v>
      </c>
      <c r="BT1132" s="114"/>
      <c r="BU1132" s="242"/>
      <c r="BV1132" s="233">
        <f t="shared" si="761"/>
        <v>8</v>
      </c>
      <c r="BW1132" s="226" t="str">
        <f t="shared" si="762"/>
        <v>Evet, çakışma var</v>
      </c>
      <c r="BX1132" s="229"/>
      <c r="BY1132" s="247">
        <f t="shared" si="763"/>
        <v>0.37291666660166811</v>
      </c>
      <c r="BZ1132" s="247">
        <f t="shared" si="764"/>
        <v>4.1666666700621136E-2</v>
      </c>
      <c r="CA1132" s="247">
        <f t="shared" si="765"/>
        <v>0.41458333330228925</v>
      </c>
      <c r="CB1132" s="213"/>
      <c r="CC1132" s="211"/>
      <c r="CD1132" s="196"/>
      <c r="CE1132" s="213">
        <v>346</v>
      </c>
      <c r="CF1132" s="182">
        <f t="shared" si="766"/>
        <v>45374.835416666698</v>
      </c>
      <c r="CG1132" s="182">
        <f t="shared" si="767"/>
        <v>45375.25</v>
      </c>
      <c r="CH1132" s="196"/>
      <c r="CI1132" s="196"/>
      <c r="CJ1132" s="196"/>
      <c r="CK1132" s="196">
        <f t="shared" si="768"/>
        <v>4.1666666700621136E-2</v>
      </c>
      <c r="CL1132" s="196">
        <f t="shared" si="769"/>
        <v>0.37291666660166811</v>
      </c>
      <c r="CM1132" s="196">
        <f t="shared" si="770"/>
        <v>0.41458333330228925</v>
      </c>
      <c r="CN1132" s="114"/>
      <c r="CO1132" s="115">
        <f t="shared" si="771"/>
        <v>596.99999995529652</v>
      </c>
      <c r="CP1132" s="116">
        <f t="shared" si="772"/>
        <v>2.5000000020372681</v>
      </c>
      <c r="CQ1132" s="117">
        <f t="shared" si="773"/>
        <v>0.83541666669771075</v>
      </c>
      <c r="CR1132" s="117">
        <f t="shared" si="774"/>
        <v>45375.208333333299</v>
      </c>
      <c r="CS1132" s="117">
        <f t="shared" si="775"/>
        <v>45375.25</v>
      </c>
      <c r="CT1132" s="118">
        <f t="shared" si="776"/>
        <v>65339096.999999903</v>
      </c>
      <c r="CU1132" s="118">
        <f t="shared" si="777"/>
        <v>60.000000048894435</v>
      </c>
      <c r="CV1132" s="118">
        <f t="shared" si="778"/>
        <v>65339156.999999955</v>
      </c>
      <c r="CW1132" s="119">
        <f t="shared" si="779"/>
        <v>0.99999908171450613</v>
      </c>
    </row>
    <row r="1133" spans="1:101" ht="118.5" customHeight="1" x14ac:dyDescent="0.3">
      <c r="A1133" s="104" t="str">
        <f>[4]SayfaKAY!C133</f>
        <v>KAY5+6</v>
      </c>
      <c r="B1133" s="104" t="str">
        <f>[4]SayfaKAY!D133</f>
        <v>3881(10)</v>
      </c>
      <c r="C1133" s="105" t="str">
        <f>[4]SayfaKAY!E133</f>
        <v>RB</v>
      </c>
      <c r="D1133" s="105">
        <f>[4]SayfaKAY!F133</f>
        <v>34745</v>
      </c>
      <c r="E1133" s="106" t="str">
        <f>[4]SayfaKAY!G133</f>
        <v>BOZ-KAY5+6-FF-132</v>
      </c>
      <c r="F1133" s="134">
        <f t="shared" si="740"/>
        <v>45373</v>
      </c>
      <c r="G1133" s="135">
        <f t="shared" si="741"/>
        <v>0.45486111110221827</v>
      </c>
      <c r="H1133" s="235">
        <f>[4]SayfaKAY!H133</f>
        <v>45373.454861111102</v>
      </c>
      <c r="I1133" s="104" t="str">
        <f>[4]SayfaKAY!I133</f>
        <v>Hat/Line</v>
      </c>
      <c r="J1133" s="103" t="str">
        <f>IF([4]SayfaKAY!J133="","",IF([4]SayfaKAY!J133="Müşteri","Notified by Customer","Notified by Bozankaya"))</f>
        <v>Notified by Customer</v>
      </c>
      <c r="K1133" s="103" t="e">
        <f>VLOOKUP([4]SayfaKAY!L133,#REF!,2,FALSE)</f>
        <v>#REF!</v>
      </c>
      <c r="L1133" s="165" t="str">
        <f>[4]SayfaKAY!X133</f>
        <v>ELTESAN ELEKTRO MEKANİK SOĞUTMA SAN</v>
      </c>
      <c r="M1133" s="107" t="str">
        <f t="shared" si="742"/>
        <v>KAY5+6-BOZ-KAY5+6-FF-132</v>
      </c>
      <c r="N1133" s="105" t="str">
        <f>[4]SayfaKAY!M133</f>
        <v>3881 NOLU ARAÇ YOLCU BÖLÜMÜ ISITMA YAPMIYOR.</v>
      </c>
      <c r="O1133" s="166" t="str">
        <f>[4]SayfaKAY!P133</f>
        <v>B-Hız veya güç azalması</v>
      </c>
      <c r="P1133" s="166" t="str">
        <f>[4]SayfaKAY!Q133</f>
        <v>B(Servisten çekmeye etki eden arıza)</v>
      </c>
      <c r="Q1133" s="166" t="str">
        <f>[4]SayfaKAY!R133</f>
        <v>N.A(Yaralanma yok)</v>
      </c>
      <c r="R1133" s="132" t="str" cm="1">
        <f t="array" ref="R1133">IF([4]SayfaKAY!U133="","",_xlfn.IFS([4]SayfaKAY!U133="Bozankaya","Bozankaya",[4]SayfaKAY!U133="Müşteri","Customer",[4]SayfaKAY!U133="Tedarikçi","Equipment Supplier"))</f>
        <v>Equipment Supplier</v>
      </c>
      <c r="S1133" s="204" t="str">
        <f>[4]SayfaKAY!N133</f>
        <v>RB BÖLÜMÜ HVAC ÜNİTESİ FANI MAX ÇALIŞIYORDU. RB BÖLÜMÜNE BİLGİSAYAR BAĞLANTISI YAPILAMADI. DAHA SONRA MASTER CARD ÜZERİNDEN RESETLENDİ. KLİMA NORMAL ÇALIŞMAYA BAŞLADI. 1 ADET KOLTUK ALTI ISITICI TERMOSTAT ATMIŞ DEĞİŞİMİ YAPILDI.</v>
      </c>
      <c r="T1133" s="133" t="str">
        <f>[4]SayfaKAY!AD133</f>
        <v>*Arıza çözülecek</v>
      </c>
      <c r="U1133" s="132" t="str">
        <f>[4]SayfaKAY!W133</f>
        <v>Evet</v>
      </c>
      <c r="V1133" s="108">
        <f>[4]SayfaKAY!AZ133</f>
        <v>1</v>
      </c>
      <c r="W1133" s="136">
        <f t="shared" si="743"/>
        <v>45544</v>
      </c>
      <c r="X1133" s="137" t="str">
        <f t="shared" si="744"/>
        <v>04:30</v>
      </c>
      <c r="Y1133" s="235">
        <f>[4]SayfaKAY!AE133</f>
        <v>45544.1875</v>
      </c>
      <c r="Z1133" s="109">
        <f t="shared" si="745"/>
        <v>45544</v>
      </c>
      <c r="AA1133" s="110" t="str">
        <f t="shared" si="746"/>
        <v>09:00</v>
      </c>
      <c r="AB1133" s="182">
        <f>[4]SayfaKAY!BA133</f>
        <v>45544.375</v>
      </c>
      <c r="AC1133" s="257">
        <f t="shared" si="747"/>
        <v>246125.00000001281</v>
      </c>
      <c r="AD1133" s="111">
        <f t="shared" si="748"/>
        <v>45544</v>
      </c>
      <c r="AE1133" s="111" t="str">
        <f t="shared" si="749"/>
        <v>09:00</v>
      </c>
      <c r="AF1133" s="235">
        <f>[4]SayfaKAY!BA133</f>
        <v>45544.375</v>
      </c>
      <c r="AG1133" s="179" t="str">
        <f>[4]SayfaKAY!S133</f>
        <v>(I) İlk Defa Karşılaşılan Arıza</v>
      </c>
      <c r="AH1133" s="178" t="str">
        <f t="shared" si="750"/>
        <v>Bu Arıza Aracın Servise Verilmesine Engel</v>
      </c>
      <c r="AI1133" s="163" t="str">
        <f>[4]SayfaKAY!AV133</f>
        <v/>
      </c>
      <c r="AJ1133" s="164" t="str">
        <f t="shared" si="751"/>
        <v/>
      </c>
      <c r="AK1133" s="164" t="str">
        <f t="shared" si="752"/>
        <v/>
      </c>
      <c r="AL1133" s="112" t="str">
        <f>[4]SayfaKAY!AX133</f>
        <v/>
      </c>
      <c r="AM1133" s="257" cm="1">
        <f t="array" ref="AM1133">IFERROR(IF(AND(P1133&lt;&gt;"D(Arıza Değil)",AH1133="Bu Arıza Aracın Servise Verilmesine Engel Değil"),
IF(Z1133-F1133&gt;0,(AB1133-Y1133)*24*60,
IF(OR(AND(G1133&gt;$AS$1,G1133&lt;$AT$1),AND(G1133&gt;$AU$1,G1133&lt;$AV$1)),
(AF1133-H1133)*24*60,     BH:BH0)),        AN1133),0)</f>
        <v>246125.00000001281</v>
      </c>
      <c r="AN1133" s="257">
        <f t="shared" si="753"/>
        <v>246125.00000001281</v>
      </c>
      <c r="AO1133" s="174" t="str">
        <f>[4]SayfaKAY!AG133</f>
        <v>Eltesan</v>
      </c>
      <c r="AP1133" s="174" t="str">
        <f>[4]SayfaKAY!AI133</f>
        <v>H250-7034</v>
      </c>
      <c r="AQ1133" s="174" t="str">
        <f>[4]SayfaKAY!AQ133</f>
        <v/>
      </c>
      <c r="AR1133" s="174" t="str">
        <f>[4]SayfaKAY!AH133</f>
        <v>KOLTUK ALTI ISITICI-ELTESAN 2KW HEATER</v>
      </c>
      <c r="AS1133" s="174">
        <f>[4]SayfaKAY!AJ133</f>
        <v>1</v>
      </c>
      <c r="AT1133" s="175" t="str">
        <f>[4]SayfaKAY!AM133</f>
        <v/>
      </c>
      <c r="AU1133" s="176" t="str">
        <f>[4]SayfaKAY!AL133</f>
        <v/>
      </c>
      <c r="AV1133" s="176" t="str">
        <f>[4]SayfaKAY!AP133</f>
        <v/>
      </c>
      <c r="AW1133" s="177" t="str">
        <f>[4]SayfaKAY!AT133</f>
        <v/>
      </c>
      <c r="AX1133" s="194">
        <f t="shared" si="754"/>
        <v>2707375.0000001406</v>
      </c>
      <c r="AY1133" s="168"/>
      <c r="AZ1133" s="167"/>
      <c r="BA1133" s="170"/>
      <c r="BB1133" s="171" t="str">
        <f>IF($AQ$1="X", IF(AND(G1133&gt;=$AS$1,G1133&lt;=$AT$1),IF(P1133&lt;&gt;"D(Arıza Değil)",AC1133,0), IF(AND(G1133&gt;=$AU$1,G1133&lt;=$AV$1),IF(P1133&lt;&gt;"D(Arıza Değil)",AC1133,0), "")), "")</f>
        <v/>
      </c>
      <c r="BC1133" s="114"/>
      <c r="BD1133" s="114"/>
      <c r="BE1133" s="114"/>
      <c r="BF1133" s="114"/>
      <c r="BG1133" s="114"/>
      <c r="BH1133" s="114" t="str">
        <f>IFERROR(FRACAS!AN136, "Hata Var")</f>
        <v/>
      </c>
      <c r="BI1133" s="114"/>
      <c r="BJ1133" s="114"/>
      <c r="BK1133" s="105" t="str">
        <f>[4]SayfaKAY!AW133</f>
        <v/>
      </c>
      <c r="BL1133" s="105" t="str">
        <f>[4]SayfaKAY!V133</f>
        <v>ELTESAN ELEKTRO MEKANİK SOĞUTMA SAN</v>
      </c>
      <c r="BM1133" s="114"/>
      <c r="BN1133" s="171" t="str">
        <f t="shared" si="755"/>
        <v>x yok</v>
      </c>
      <c r="BO1133" s="171" t="b">
        <f t="shared" si="756"/>
        <v>0</v>
      </c>
      <c r="BP1133" s="171" t="str">
        <f t="shared" si="757"/>
        <v>Bir günden fazla süren arıza</v>
      </c>
      <c r="BQ1133" s="226">
        <f t="shared" si="758"/>
        <v>245855.00000001281</v>
      </c>
      <c r="BR1133" s="226">
        <f t="shared" si="759"/>
        <v>270</v>
      </c>
      <c r="BS1133" s="226">
        <f t="shared" si="760"/>
        <v>246125.00000001281</v>
      </c>
      <c r="BT1133" s="114"/>
      <c r="BU1133" s="242"/>
      <c r="BV1133" s="233">
        <f t="shared" si="761"/>
        <v>35</v>
      </c>
      <c r="BW1133" s="226" t="str">
        <f t="shared" si="762"/>
        <v>Evet, çakışma var</v>
      </c>
      <c r="BX1133" s="229"/>
      <c r="BY1133" s="247">
        <f t="shared" si="763"/>
        <v>170.73263888889778</v>
      </c>
      <c r="BZ1133" s="247">
        <f t="shared" si="764"/>
        <v>0.1875</v>
      </c>
      <c r="CA1133" s="247">
        <f t="shared" si="765"/>
        <v>170.92013888889778</v>
      </c>
      <c r="CB1133" s="213"/>
      <c r="CC1133" s="211"/>
      <c r="CD1133" s="196"/>
      <c r="CE1133" s="213">
        <v>132</v>
      </c>
      <c r="CF1133" s="182">
        <f t="shared" si="766"/>
        <v>45373.454861111102</v>
      </c>
      <c r="CG1133" s="182">
        <f t="shared" si="767"/>
        <v>45544.375</v>
      </c>
      <c r="CH1133" s="196"/>
      <c r="CI1133" s="196"/>
      <c r="CJ1133" s="196"/>
      <c r="CK1133" s="196">
        <f t="shared" si="768"/>
        <v>0.1875</v>
      </c>
      <c r="CL1133" s="196">
        <f t="shared" si="769"/>
        <v>170.73263888889778</v>
      </c>
      <c r="CM1133" s="196">
        <f t="shared" si="770"/>
        <v>170.92013888889778</v>
      </c>
      <c r="CN1133" s="114"/>
      <c r="CO1133" s="115">
        <f t="shared" si="771"/>
        <v>246125.00000001281</v>
      </c>
      <c r="CP1133" s="116">
        <f t="shared" si="772"/>
        <v>11.25</v>
      </c>
      <c r="CQ1133" s="117">
        <f t="shared" si="773"/>
        <v>0.45486111110221827</v>
      </c>
      <c r="CR1133" s="117">
        <f t="shared" si="774"/>
        <v>45544.1875</v>
      </c>
      <c r="CS1133" s="117">
        <f t="shared" si="775"/>
        <v>45544.375</v>
      </c>
      <c r="CT1133" s="118">
        <f t="shared" si="776"/>
        <v>65582975.000000015</v>
      </c>
      <c r="CU1133" s="118">
        <f t="shared" si="777"/>
        <v>270</v>
      </c>
      <c r="CV1133" s="118">
        <f t="shared" si="778"/>
        <v>65583245.000000015</v>
      </c>
      <c r="CW1133" s="119">
        <f t="shared" si="779"/>
        <v>0.99999588309483622</v>
      </c>
    </row>
    <row r="1134" spans="1:101" ht="118.5" customHeight="1" x14ac:dyDescent="0.3">
      <c r="A1134" s="160" t="str">
        <f>[4]SayfaKAY!C134</f>
        <v>KAY5+6</v>
      </c>
      <c r="B1134" s="104" t="str">
        <f>[4]SayfaKAY!D134</f>
        <v>3875(4)</v>
      </c>
      <c r="C1134" s="105" t="str">
        <f>[4]SayfaKAY!E134</f>
        <v>MB</v>
      </c>
      <c r="D1134" s="105">
        <f>[4]SayfaKAY!F134</f>
        <v>41837</v>
      </c>
      <c r="E1134" s="106" t="str">
        <f>[4]SayfaKAY!G134</f>
        <v>BOZ-KAY5+6-FF-133</v>
      </c>
      <c r="F1134" s="193">
        <f t="shared" si="740"/>
        <v>45373</v>
      </c>
      <c r="G1134" s="135">
        <f t="shared" si="741"/>
        <v>0.55430555559723871</v>
      </c>
      <c r="H1134" s="235">
        <f>[4]SayfaKAY!H134</f>
        <v>45373.554305555597</v>
      </c>
      <c r="I1134" s="104" t="str">
        <f>[4]SayfaKAY!I134</f>
        <v>Hat/Line</v>
      </c>
      <c r="J1134" s="103" t="str">
        <f>IF([4]SayfaKAY!J134="","",IF([4]SayfaKAY!J134="Müşteri","Notified by Customer","Notified by Bozankaya"))</f>
        <v>Notified by Customer</v>
      </c>
      <c r="K1134" s="103" t="e">
        <f>VLOOKUP([4]SayfaKAY!L134,#REF!,2,FALSE)</f>
        <v>#REF!</v>
      </c>
      <c r="L1134" s="165" t="str">
        <f>[4]SayfaKAY!X134</f>
        <v>GENERAL TEKNİK ELEKTRONİK TESİSAT</v>
      </c>
      <c r="M1134" s="107" t="str">
        <f t="shared" si="742"/>
        <v>KAY5+6-BOZ-KAY5+6-FF-133</v>
      </c>
      <c r="N1134" s="105" t="str">
        <f>[4]SayfaKAY!M134</f>
        <v>CB FREN BYPASS BUTONU(FREN RESET) DOĞRU ŞEKİLDE ÇALIŞMIYOR.</v>
      </c>
      <c r="O1134" s="166" t="str">
        <f>[4]SayfaKAY!P134</f>
        <v>C-Uyarı, sürüş devamlılığı</v>
      </c>
      <c r="P1134" s="166" t="str">
        <f>[4]SayfaKAY!Q134</f>
        <v>B(Servisten çekmeye etki eden arıza)</v>
      </c>
      <c r="Q1134" s="166" t="str">
        <f>[4]SayfaKAY!R134</f>
        <v>N.A(Yaralanma yok)</v>
      </c>
      <c r="R1134" s="132" t="str" cm="1">
        <f t="array" ref="R1134">IF([4]SayfaKAY!U134="","",_xlfn.IFS([4]SayfaKAY!U134="Bozankaya","Bozankaya",[4]SayfaKAY!U134="Müşteri","Customer",[4]SayfaKAY!U134="Tedarikçi","Equipment Supplier"))</f>
        <v>Bozankaya</v>
      </c>
      <c r="S1134" s="204" t="str">
        <f>[4]SayfaKAY!N134</f>
        <v>ARAÇTA FREN RESET DENENDİ. DİĞER ARALARDA ÇALIŞMA MANTIĞI AYNI FARKLI BİR DURUM YOK. SORUN GÖRÜLMEDİ.</v>
      </c>
      <c r="T1134" s="133" t="str">
        <f>[4]SayfaKAY!AD134</f>
        <v>*Arıza çözülecek</v>
      </c>
      <c r="U1134" s="132" t="str">
        <f>[4]SayfaKAY!W134</f>
        <v>Evet</v>
      </c>
      <c r="V1134" s="108">
        <f>[4]SayfaKAY!AZ134</f>
        <v>1</v>
      </c>
      <c r="W1134" s="136">
        <f t="shared" si="743"/>
        <v>45537</v>
      </c>
      <c r="X1134" s="137" t="str">
        <f t="shared" si="744"/>
        <v>04:35</v>
      </c>
      <c r="Y1134" s="235">
        <f>[4]SayfaKAY!AE134</f>
        <v>45537.191562499997</v>
      </c>
      <c r="Z1134" s="192">
        <f t="shared" si="745"/>
        <v>45537</v>
      </c>
      <c r="AA1134" s="110" t="str">
        <f t="shared" si="746"/>
        <v>09:00</v>
      </c>
      <c r="AB1134" s="182">
        <f>[4]SayfaKAY!BA134</f>
        <v>45537.375</v>
      </c>
      <c r="AC1134" s="257">
        <f t="shared" si="747"/>
        <v>235901.79999993998</v>
      </c>
      <c r="AD1134" s="111">
        <f t="shared" si="748"/>
        <v>45537</v>
      </c>
      <c r="AE1134" s="111" t="str">
        <f t="shared" si="749"/>
        <v>09:00</v>
      </c>
      <c r="AF1134" s="235">
        <f>[4]SayfaKAY!BA134</f>
        <v>45537.375</v>
      </c>
      <c r="AG1134" s="179" t="str">
        <f>[4]SayfaKAY!S134</f>
        <v>(I) İlk Defa Karşılaşılan Arıza</v>
      </c>
      <c r="AH1134" s="178" t="str">
        <f t="shared" si="750"/>
        <v>Bu Arıza Aracın Servise Verilmesine Engel</v>
      </c>
      <c r="AI1134" s="163" t="str">
        <f>[4]SayfaKAY!AV134</f>
        <v/>
      </c>
      <c r="AJ1134" s="164" t="str">
        <f t="shared" si="751"/>
        <v/>
      </c>
      <c r="AK1134" s="164" t="str">
        <f t="shared" si="752"/>
        <v/>
      </c>
      <c r="AL1134" s="112" t="str">
        <f>[4]SayfaKAY!AX134</f>
        <v/>
      </c>
      <c r="AM1134" s="257" cm="1">
        <f t="array" ref="AM1134">IFERROR(IF(AND(P1134&lt;&gt;"D(Arıza Değil)",AH1134="Bu Arıza Aracın Servise Verilmesine Engel Değil"),
IF(Z1134-F1134&gt;0,(AB1134-Y1134)*24*60,
IF(OR(AND(G1134&gt;$AS$1,G1134&lt;$AT$1),AND(G1134&gt;$AU$1,G1134&lt;$AV$1)),
(AF1134-H1134)*24*60,     BH:BH0)),        AN1134),0)</f>
        <v>235901.79999993998</v>
      </c>
      <c r="AN1134" s="257">
        <f t="shared" si="753"/>
        <v>235901.79999993998</v>
      </c>
      <c r="AO1134" s="174" t="str">
        <f>[4]SayfaKAY!AG134</f>
        <v>Bozankaya</v>
      </c>
      <c r="AP1134" s="174" t="str">
        <f>[4]SayfaKAY!AI134</f>
        <v>E300-7362</v>
      </c>
      <c r="AQ1134" s="174" t="str">
        <f>[4]SayfaKAY!AQ134</f>
        <v/>
      </c>
      <c r="AR1134" s="174" t="str">
        <f>[4]SayfaKAY!AH134</f>
        <v>BYPAS BUTON PANELİ KOMPLESİ</v>
      </c>
      <c r="AS1134" s="174">
        <f>[4]SayfaKAY!AJ134</f>
        <v>1</v>
      </c>
      <c r="AT1134" s="175" t="str">
        <f>[4]SayfaKAY!AM134</f>
        <v/>
      </c>
      <c r="AU1134" s="176" t="str">
        <f>[4]SayfaKAY!AL134</f>
        <v/>
      </c>
      <c r="AV1134" s="176" t="str">
        <f>[4]SayfaKAY!AP134</f>
        <v/>
      </c>
      <c r="AW1134" s="177" t="str">
        <f>[4]SayfaKAY!AT134</f>
        <v/>
      </c>
      <c r="AX1134" s="194">
        <f t="shared" si="754"/>
        <v>2594919.7999993395</v>
      </c>
      <c r="AY1134" s="168"/>
      <c r="AZ1134" s="167"/>
      <c r="BA1134" s="113"/>
      <c r="BB1134" s="171"/>
      <c r="BC1134" s="114"/>
      <c r="BD1134" s="114"/>
      <c r="BE1134" s="114"/>
      <c r="BF1134" s="114"/>
      <c r="BG1134" s="114"/>
      <c r="BH1134" s="114" t="str">
        <f>IFERROR(FRACAS!AN137, "Hata Var")</f>
        <v/>
      </c>
      <c r="BI1134" s="114"/>
      <c r="BJ1134" s="114"/>
      <c r="BK1134" s="105" t="str">
        <f>[4]SayfaKAY!AW134</f>
        <v/>
      </c>
      <c r="BL1134" s="105" t="str">
        <f>[4]SayfaKAY!V134</f>
        <v>Fabrika Test</v>
      </c>
      <c r="BM1134" s="114"/>
      <c r="BN1134" s="171" t="str">
        <f t="shared" si="755"/>
        <v>x yok</v>
      </c>
      <c r="BO1134" s="171" t="b">
        <f t="shared" si="756"/>
        <v>0</v>
      </c>
      <c r="BP1134" s="171" t="str">
        <f t="shared" si="757"/>
        <v>Bir günden fazla süren arıza</v>
      </c>
      <c r="BQ1134" s="226">
        <f t="shared" si="758"/>
        <v>235637.64999993495</v>
      </c>
      <c r="BR1134" s="226">
        <f t="shared" si="759"/>
        <v>264.15000000502914</v>
      </c>
      <c r="BS1134" s="226">
        <f t="shared" si="760"/>
        <v>235901.79999993998</v>
      </c>
      <c r="BT1134" s="114"/>
      <c r="BU1134" s="242"/>
      <c r="BV1134" s="233">
        <f t="shared" si="761"/>
        <v>33</v>
      </c>
      <c r="BW1134" s="226" t="str">
        <f t="shared" si="762"/>
        <v>Evet, çakışma var</v>
      </c>
      <c r="BX1134" s="229"/>
      <c r="BY1134" s="247">
        <f t="shared" si="763"/>
        <v>163.63725694439927</v>
      </c>
      <c r="BZ1134" s="247">
        <f t="shared" si="764"/>
        <v>0.18343750000349246</v>
      </c>
      <c r="CA1134" s="247">
        <f t="shared" si="765"/>
        <v>163.82069444440276</v>
      </c>
      <c r="CB1134" s="213"/>
      <c r="CC1134" s="211"/>
      <c r="CD1134" s="196"/>
      <c r="CE1134" s="213">
        <v>133</v>
      </c>
      <c r="CF1134" s="182">
        <f t="shared" si="766"/>
        <v>45373.554305555597</v>
      </c>
      <c r="CG1134" s="182">
        <f t="shared" si="767"/>
        <v>45537.375</v>
      </c>
      <c r="CH1134" s="196"/>
      <c r="CI1134" s="196"/>
      <c r="CJ1134" s="196"/>
      <c r="CK1134" s="196">
        <f t="shared" si="768"/>
        <v>0.18343750000349246</v>
      </c>
      <c r="CL1134" s="196">
        <f t="shared" si="769"/>
        <v>163.63725694439927</v>
      </c>
      <c r="CM1134" s="196">
        <f t="shared" si="770"/>
        <v>163.82069444440276</v>
      </c>
      <c r="CN1134" s="114"/>
      <c r="CO1134" s="115">
        <f t="shared" si="771"/>
        <v>235901.79999993998</v>
      </c>
      <c r="CP1134" s="116">
        <f t="shared" si="772"/>
        <v>11.006250000209548</v>
      </c>
      <c r="CQ1134" s="117">
        <f t="shared" si="773"/>
        <v>0.55430555559723871</v>
      </c>
      <c r="CR1134" s="117">
        <f t="shared" si="774"/>
        <v>45537.191562499997</v>
      </c>
      <c r="CS1134" s="117">
        <f t="shared" si="775"/>
        <v>45537.375</v>
      </c>
      <c r="CT1134" s="118">
        <f t="shared" si="776"/>
        <v>65572757.649999931</v>
      </c>
      <c r="CU1134" s="118">
        <f t="shared" si="777"/>
        <v>264.15000000502914</v>
      </c>
      <c r="CV1134" s="118">
        <f t="shared" si="778"/>
        <v>65573021.799999937</v>
      </c>
      <c r="CW1134" s="119">
        <f t="shared" si="779"/>
        <v>0.99999597166650622</v>
      </c>
    </row>
    <row r="1135" spans="1:101" ht="118.5" customHeight="1" x14ac:dyDescent="0.3">
      <c r="A1135" s="104" t="str">
        <f>[4]SayfaKAY!C135</f>
        <v>KAY5+6</v>
      </c>
      <c r="B1135" s="104" t="str">
        <f>[4]SayfaKAY!D135</f>
        <v>3881(10)</v>
      </c>
      <c r="C1135" s="105" t="str">
        <f>[4]SayfaKAY!E135</f>
        <v>MB</v>
      </c>
      <c r="D1135" s="105">
        <f>[4]SayfaKAY!F135</f>
        <v>32679</v>
      </c>
      <c r="E1135" s="106" t="str">
        <f>[4]SayfaKAY!G135</f>
        <v>BOZ-KAY5+6-FF-134</v>
      </c>
      <c r="F1135" s="134">
        <f t="shared" si="740"/>
        <v>45373</v>
      </c>
      <c r="G1135" s="135">
        <f t="shared" si="741"/>
        <v>0.55694444439723156</v>
      </c>
      <c r="H1135" s="235">
        <f>[4]SayfaKAY!H135</f>
        <v>45373.556944444397</v>
      </c>
      <c r="I1135" s="104" t="str">
        <f>[4]SayfaKAY!I135</f>
        <v>Hat/Line</v>
      </c>
      <c r="J1135" s="103" t="str">
        <f>IF([4]SayfaKAY!J135="","",IF([4]SayfaKAY!J135="Müşteri","Notified by Customer","Notified by Bozankaya"))</f>
        <v>Notified by Customer</v>
      </c>
      <c r="K1135" s="103" t="e">
        <f>VLOOKUP([4]SayfaKAY!L135,#REF!,2,FALSE)</f>
        <v>#REF!</v>
      </c>
      <c r="L1135" s="165" t="str">
        <f>[4]SayfaKAY!X135</f>
        <v>GENERAL TEKNİK ELEKTRONİK TESİSAT</v>
      </c>
      <c r="M1135" s="107" t="str">
        <f t="shared" si="742"/>
        <v>KAY5+6-BOZ-KAY5+6-FF-134</v>
      </c>
      <c r="N1135" s="105" t="str">
        <f>[4]SayfaKAY!M135</f>
        <v>3881 CB FREN BYPASS(FREN RESET) PANEL PC DE YAPTI GÖRÜNÜYOR ANCAK ARAÇ TEKERLEKLERİ SÜRÜKLÜYOR.</v>
      </c>
      <c r="O1135" s="166" t="str">
        <f>[4]SayfaKAY!P135</f>
        <v>A-Sürüşü engeller</v>
      </c>
      <c r="P1135" s="166" t="str">
        <f>[4]SayfaKAY!Q135</f>
        <v>A(Hareket etmeyi engelleyen arıza)</v>
      </c>
      <c r="Q1135" s="166" t="str">
        <f>[4]SayfaKAY!R135</f>
        <v>N.A(Yaralanma yok)</v>
      </c>
      <c r="R1135" s="132" t="str" cm="1">
        <f t="array" ref="R1135">IF([4]SayfaKAY!U135="","",_xlfn.IFS([4]SayfaKAY!U135="Bozankaya","Bozankaya",[4]SayfaKAY!U135="Müşteri","Customer",[4]SayfaKAY!U135="Tedarikçi","Equipment Supplier"))</f>
        <v>Bozankaya</v>
      </c>
      <c r="S1135" s="204" t="str">
        <f>[4]SayfaKAY!N135</f>
        <v>RA-K01 RÖLESİNDE BULUNAN RA 1371.01 KABLOSU RÖLENİN 1 NOLU AYAĞINA BAĞLANMIŞ BAĞLANTI DÜZELTİLDİ. TEST EDİLDİ.</v>
      </c>
      <c r="T1135" s="133" t="str">
        <f>[4]SayfaKAY!AD135</f>
        <v>*Ekipman tamir edilecek</v>
      </c>
      <c r="U1135" s="132" t="str">
        <f>[4]SayfaKAY!W135</f>
        <v>Evet</v>
      </c>
      <c r="V1135" s="108">
        <f>[4]SayfaKAY!AZ135</f>
        <v>2</v>
      </c>
      <c r="W1135" s="136">
        <f t="shared" si="743"/>
        <v>45537</v>
      </c>
      <c r="X1135" s="137" t="str">
        <f t="shared" si="744"/>
        <v>05:00</v>
      </c>
      <c r="Y1135" s="235">
        <f>[4]SayfaKAY!AE135</f>
        <v>45537.208333333299</v>
      </c>
      <c r="Z1135" s="109">
        <f t="shared" si="745"/>
        <v>45537</v>
      </c>
      <c r="AA1135" s="110" t="str">
        <f t="shared" si="746"/>
        <v>09:00</v>
      </c>
      <c r="AB1135" s="182">
        <f>[4]SayfaKAY!BA135</f>
        <v>45537.375</v>
      </c>
      <c r="AC1135" s="257">
        <f t="shared" si="747"/>
        <v>235898.00000006799</v>
      </c>
      <c r="AD1135" s="111">
        <f t="shared" si="748"/>
        <v>45537</v>
      </c>
      <c r="AE1135" s="111" t="str">
        <f t="shared" si="749"/>
        <v>09:00</v>
      </c>
      <c r="AF1135" s="235">
        <f>[4]SayfaKAY!BA135</f>
        <v>45537.375</v>
      </c>
      <c r="AG1135" s="179" t="str">
        <f>[4]SayfaKAY!S135</f>
        <v>(II) Aynı Araçta Tekrarlayan Arıza</v>
      </c>
      <c r="AH1135" s="178" t="str">
        <f t="shared" si="750"/>
        <v>Bu Arıza Aracın Servise Verilmesine Engel</v>
      </c>
      <c r="AI1135" s="163" t="str">
        <f>[4]SayfaKAY!AV135</f>
        <v/>
      </c>
      <c r="AJ1135" s="164" t="str">
        <f t="shared" si="751"/>
        <v/>
      </c>
      <c r="AK1135" s="164" t="str">
        <f t="shared" si="752"/>
        <v/>
      </c>
      <c r="AL1135" s="112" t="str">
        <f>[4]SayfaKAY!AX135</f>
        <v/>
      </c>
      <c r="AM1135" s="257" cm="1">
        <f t="array" ref="AM1135">IFERROR(IF(AND(P1135&lt;&gt;"D(Arıza Değil)",AH1135="Bu Arıza Aracın Servise Verilmesine Engel Değil"),
IF(Z1135-F1135&gt;0,(AB1135-Y1135)*24*60,
IF(OR(AND(G1135&gt;$AS$1,G1135&lt;$AT$1),AND(G1135&gt;$AU$1,G1135&lt;$AV$1)),
(AF1135-H1135)*24*60,     BH:BH0)),        AN1135),0)</f>
        <v>235898.00000006799</v>
      </c>
      <c r="AN1135" s="257">
        <f t="shared" si="753"/>
        <v>235898.00000006799</v>
      </c>
      <c r="AO1135" s="174" t="str">
        <f>[4]SayfaKAY!AG135</f>
        <v>Bozankaya</v>
      </c>
      <c r="AP1135" s="174" t="str">
        <f>[4]SayfaKAY!AI135</f>
        <v>E300-7362</v>
      </c>
      <c r="AQ1135" s="174" t="str">
        <f>[4]SayfaKAY!AQ135</f>
        <v/>
      </c>
      <c r="AR1135" s="174" t="str">
        <f>[4]SayfaKAY!AH135</f>
        <v>BYPAS BUTON PANELİ KOMPLESİ</v>
      </c>
      <c r="AS1135" s="174">
        <f>[4]SayfaKAY!AJ135</f>
        <v>1</v>
      </c>
      <c r="AT1135" s="175" t="str">
        <f>[4]SayfaKAY!AM135</f>
        <v/>
      </c>
      <c r="AU1135" s="176" t="str">
        <f>[4]SayfaKAY!AL135</f>
        <v/>
      </c>
      <c r="AV1135" s="176" t="str">
        <f>[4]SayfaKAY!AP135</f>
        <v/>
      </c>
      <c r="AW1135" s="177" t="str">
        <f>[4]SayfaKAY!AT135</f>
        <v/>
      </c>
      <c r="AX1135" s="194">
        <f t="shared" si="754"/>
        <v>5189756.0000014957</v>
      </c>
      <c r="AY1135" s="168"/>
      <c r="AZ1135" s="167"/>
      <c r="BA1135" s="170"/>
      <c r="BB1135" s="171" t="str">
        <f>IF($AQ$1="X", IF(AND(G1135&gt;=$AS$1,G1135&lt;=$AT$1),IF(P1135&lt;&gt;"D(Arıza Değil)",AC1135,0), IF(AND(G1135&gt;=$AU$1,G1135&lt;=$AV$1),IF(P1135&lt;&gt;"D(Arıza Değil)",AC1135,0), "")), "")</f>
        <v/>
      </c>
      <c r="BC1135" s="114"/>
      <c r="BD1135" s="114"/>
      <c r="BE1135" s="114"/>
      <c r="BF1135" s="114"/>
      <c r="BG1135" s="114"/>
      <c r="BH1135" s="114" t="str">
        <f>IFERROR(FRACAS!AN138, "Hata Var")</f>
        <v/>
      </c>
      <c r="BI1135" s="114"/>
      <c r="BJ1135" s="114"/>
      <c r="BK1135" s="105" t="str">
        <f>[4]SayfaKAY!AW135</f>
        <v/>
      </c>
      <c r="BL1135" s="105" t="str">
        <f>[4]SayfaKAY!V135</f>
        <v>Fabrika Test</v>
      </c>
      <c r="BM1135" s="114"/>
      <c r="BN1135" s="171" t="str">
        <f t="shared" si="755"/>
        <v>x yok</v>
      </c>
      <c r="BO1135" s="171" t="b">
        <f t="shared" si="756"/>
        <v>0</v>
      </c>
      <c r="BP1135" s="171" t="str">
        <f t="shared" si="757"/>
        <v>Bir günden fazla süren arıza</v>
      </c>
      <c r="BQ1135" s="226">
        <f t="shared" si="758"/>
        <v>235658.00000001909</v>
      </c>
      <c r="BR1135" s="226">
        <f t="shared" si="759"/>
        <v>240.00000004889444</v>
      </c>
      <c r="BS1135" s="226">
        <f t="shared" si="760"/>
        <v>235898.00000006799</v>
      </c>
      <c r="BT1135" s="114"/>
      <c r="BU1135" s="242"/>
      <c r="BV1135" s="233">
        <f t="shared" si="761"/>
        <v>35</v>
      </c>
      <c r="BW1135" s="226" t="str">
        <f t="shared" si="762"/>
        <v>Evet, çakışma var</v>
      </c>
      <c r="BX1135" s="229"/>
      <c r="BY1135" s="247">
        <f t="shared" si="763"/>
        <v>163.65138888890215</v>
      </c>
      <c r="BZ1135" s="247">
        <f t="shared" si="764"/>
        <v>0.16666666670062114</v>
      </c>
      <c r="CA1135" s="247">
        <f t="shared" si="765"/>
        <v>163.81805555560277</v>
      </c>
      <c r="CB1135" s="213"/>
      <c r="CC1135" s="211"/>
      <c r="CD1135" s="196"/>
      <c r="CE1135" s="213">
        <v>134</v>
      </c>
      <c r="CF1135" s="182">
        <f t="shared" si="766"/>
        <v>45373.556944444397</v>
      </c>
      <c r="CG1135" s="182">
        <f t="shared" si="767"/>
        <v>45537.375</v>
      </c>
      <c r="CH1135" s="196"/>
      <c r="CI1135" s="196"/>
      <c r="CJ1135" s="196"/>
      <c r="CK1135" s="196">
        <f t="shared" si="768"/>
        <v>0.16666666670062114</v>
      </c>
      <c r="CL1135" s="196">
        <f t="shared" si="769"/>
        <v>163.65138888890215</v>
      </c>
      <c r="CM1135" s="196">
        <f t="shared" si="770"/>
        <v>163.81805555560277</v>
      </c>
      <c r="CN1135" s="114"/>
      <c r="CO1135" s="115">
        <f t="shared" si="771"/>
        <v>235898.00000006799</v>
      </c>
      <c r="CP1135" s="116">
        <f t="shared" si="772"/>
        <v>10.000000002037268</v>
      </c>
      <c r="CQ1135" s="117">
        <f t="shared" si="773"/>
        <v>0.55694444439723156</v>
      </c>
      <c r="CR1135" s="117">
        <f t="shared" si="774"/>
        <v>45537.208333333299</v>
      </c>
      <c r="CS1135" s="117">
        <f t="shared" si="775"/>
        <v>45537.375</v>
      </c>
      <c r="CT1135" s="118">
        <f t="shared" si="776"/>
        <v>65572778.000000022</v>
      </c>
      <c r="CU1135" s="118">
        <f t="shared" si="777"/>
        <v>240.00000004889444</v>
      </c>
      <c r="CV1135" s="118">
        <f t="shared" si="778"/>
        <v>65573018.000000067</v>
      </c>
      <c r="CW1135" s="119">
        <f t="shared" si="779"/>
        <v>0.99999633995799853</v>
      </c>
    </row>
    <row r="1136" spans="1:101" ht="118.5" customHeight="1" x14ac:dyDescent="0.3">
      <c r="A1136" s="160" t="str">
        <f>[4]SayfaKAY!C136</f>
        <v>KAY5+6</v>
      </c>
      <c r="B1136" s="104" t="str">
        <f>[4]SayfaKAY!D136</f>
        <v>3877(6)</v>
      </c>
      <c r="C1136" s="105" t="str">
        <f>[4]SayfaKAY!E136</f>
        <v>MA</v>
      </c>
      <c r="D1136" s="105">
        <f>[4]SayfaKAY!F136</f>
        <v>29050</v>
      </c>
      <c r="E1136" s="106" t="str">
        <f>[4]SayfaKAY!G136</f>
        <v>BOZ-KAY5+6-FF-135</v>
      </c>
      <c r="F1136" s="193">
        <f t="shared" si="740"/>
        <v>45373</v>
      </c>
      <c r="G1136" s="135">
        <f t="shared" si="741"/>
        <v>0.79097222220298136</v>
      </c>
      <c r="H1136" s="235">
        <f>[4]SayfaKAY!H136</f>
        <v>45373.790972222203</v>
      </c>
      <c r="I1136" s="104" t="str">
        <f>[4]SayfaKAY!I136</f>
        <v>Hat/Line</v>
      </c>
      <c r="J1136" s="103" t="str">
        <f>IF([4]SayfaKAY!J136="","",IF([4]SayfaKAY!J136="Müşteri","Notified by Customer","Notified by Bozankaya"))</f>
        <v>Notified by Customer</v>
      </c>
      <c r="K1136" s="103" t="e">
        <f>VLOOKUP([4]SayfaKAY!L136,#REF!,2,FALSE)</f>
        <v>#REF!</v>
      </c>
      <c r="L1136" s="165" t="str">
        <f>[4]SayfaKAY!X136</f>
        <v>ELTESAN ELEKTRO MEKANİK SOĞUTMA SAN</v>
      </c>
      <c r="M1136" s="107" t="str">
        <f t="shared" si="742"/>
        <v>KAY5+6-BOZ-KAY5+6-FF-135</v>
      </c>
      <c r="N1136" s="105" t="str">
        <f>[4]SayfaKAY!M136</f>
        <v>KLİMA 30 SANİYE ÇALIŞIYOR ISINMA YAPMIYOR</v>
      </c>
      <c r="O1136" s="166" t="str">
        <f>[4]SayfaKAY!P136</f>
        <v>A-Sürüşü engeller</v>
      </c>
      <c r="P1136" s="166" t="str">
        <f>[4]SayfaKAY!Q136</f>
        <v>B(Servisten çekmeye etki eden arıza)</v>
      </c>
      <c r="Q1136" s="166" t="str">
        <f>[4]SayfaKAY!R136</f>
        <v>N.A(Yaralanma yok)</v>
      </c>
      <c r="R1136" s="132" t="str" cm="1">
        <f t="array" ref="R1136">IF([4]SayfaKAY!U136="","",_xlfn.IFS([4]SayfaKAY!U136="Bozankaya","Bozankaya",[4]SayfaKAY!U136="Müşteri","Customer",[4]SayfaKAY!U136="Tedarikçi","Equipment Supplier"))</f>
        <v>Equipment Supplier</v>
      </c>
      <c r="S1136" s="204" t="str">
        <f>[4]SayfaKAY!N136</f>
        <v>KABİN SICAKLIK SENSÖRÜ MODİFİKASYONU YAPILDI</v>
      </c>
      <c r="T1136" s="133" t="str">
        <f>[4]SayfaKAY!AD136</f>
        <v>*Arıza çözülecek</v>
      </c>
      <c r="U1136" s="132" t="str">
        <f>[4]SayfaKAY!W136</f>
        <v/>
      </c>
      <c r="V1136" s="108">
        <f>[4]SayfaKAY!AZ136</f>
        <v>1</v>
      </c>
      <c r="W1136" s="136">
        <f t="shared" si="743"/>
        <v>45374</v>
      </c>
      <c r="X1136" s="137" t="str">
        <f t="shared" si="744"/>
        <v>05:00</v>
      </c>
      <c r="Y1136" s="235">
        <f>[4]SayfaKAY!AE136</f>
        <v>45374.208333333299</v>
      </c>
      <c r="Z1136" s="192">
        <f t="shared" si="745"/>
        <v>45374</v>
      </c>
      <c r="AA1136" s="110" t="str">
        <f t="shared" si="746"/>
        <v>07:00</v>
      </c>
      <c r="AB1136" s="182">
        <f>[4]SayfaKAY!BA136</f>
        <v>45374.291666666701</v>
      </c>
      <c r="AC1136" s="257">
        <f t="shared" si="747"/>
        <v>721.00000007660128</v>
      </c>
      <c r="AD1136" s="111">
        <f t="shared" si="748"/>
        <v>45374</v>
      </c>
      <c r="AE1136" s="111" t="str">
        <f t="shared" si="749"/>
        <v>07:00</v>
      </c>
      <c r="AF1136" s="235">
        <f>[4]SayfaKAY!BA136</f>
        <v>45374.291666666701</v>
      </c>
      <c r="AG1136" s="179" t="str">
        <f>[4]SayfaKAY!S136</f>
        <v>(II) Aynı Araçta Tekrarlayan Arıza</v>
      </c>
      <c r="AH1136" s="178" t="str">
        <f t="shared" si="750"/>
        <v>Bu Arıza Aracın Servise Verilmesine Engel</v>
      </c>
      <c r="AI1136" s="163" t="str">
        <f>[4]SayfaKAY!AV136</f>
        <v/>
      </c>
      <c r="AJ1136" s="164" t="str">
        <f t="shared" si="751"/>
        <v/>
      </c>
      <c r="AK1136" s="164" t="str">
        <f t="shared" si="752"/>
        <v/>
      </c>
      <c r="AL1136" s="112" t="str">
        <f>[4]SayfaKAY!AX136</f>
        <v/>
      </c>
      <c r="AM1136" s="257" cm="1">
        <f t="array" ref="AM1136">IFERROR(IF(AND(P1136&lt;&gt;"D(Arıza Değil)",AH1136="Bu Arıza Aracın Servise Verilmesine Engel Değil"),
IF(Z1136-F1136&gt;0,(AB1136-Y1136)*24*60,
IF(OR(AND(G1136&gt;$AS$1,G1136&lt;$AT$1),AND(G1136&gt;$AU$1,G1136&lt;$AV$1)),
(AF1136-H1136)*24*60,     BH:BH0)),        AN1136),0)</f>
        <v>721.00000007660128</v>
      </c>
      <c r="AN1136" s="257">
        <f t="shared" si="753"/>
        <v>721.00000007660128</v>
      </c>
      <c r="AO1136" s="174" t="str">
        <f>[4]SayfaKAY!AG136</f>
        <v>Eltesan</v>
      </c>
      <c r="AP1136" s="174" t="str">
        <f>[4]SayfaKAY!AI136</f>
        <v>H500-7240</v>
      </c>
      <c r="AQ1136" s="174" t="str">
        <f>[4]SayfaKAY!AQ136</f>
        <v/>
      </c>
      <c r="AR1136" s="174" t="str">
        <f>[4]SayfaKAY!AH136</f>
        <v>KLIMA UNITESİ /Eltesan/Hispacold 41,5 kW</v>
      </c>
      <c r="AS1136" s="174">
        <f>[4]SayfaKAY!AJ136</f>
        <v>1</v>
      </c>
      <c r="AT1136" s="175" t="str">
        <f>[4]SayfaKAY!AM136</f>
        <v/>
      </c>
      <c r="AU1136" s="176" t="str">
        <f>[4]SayfaKAY!AL136</f>
        <v/>
      </c>
      <c r="AV1136" s="176" t="str">
        <f>[4]SayfaKAY!AP136</f>
        <v/>
      </c>
      <c r="AW1136" s="177" t="str">
        <f>[4]SayfaKAY!AT136</f>
        <v/>
      </c>
      <c r="AX1136" s="194">
        <f t="shared" si="754"/>
        <v>7931.0000008426141</v>
      </c>
      <c r="AY1136" s="168"/>
      <c r="AZ1136" s="167"/>
      <c r="BA1136" s="113"/>
      <c r="BB1136" s="171"/>
      <c r="BC1136" s="114"/>
      <c r="BD1136" s="114"/>
      <c r="BE1136" s="114"/>
      <c r="BF1136" s="114"/>
      <c r="BG1136" s="114"/>
      <c r="BH1136" s="114" t="str">
        <f>IFERROR(FRACAS!AN139, "Hata Var")</f>
        <v/>
      </c>
      <c r="BI1136" s="114"/>
      <c r="BJ1136" s="114"/>
      <c r="BK1136" s="105" t="str">
        <f>[4]SayfaKAY!AW136</f>
        <v/>
      </c>
      <c r="BL1136" s="105" t="str">
        <f>[4]SayfaKAY!V136</f>
        <v>ELTESAN ELEKTRO MEKANİK SOĞUTMA SAN</v>
      </c>
      <c r="BM1136" s="114"/>
      <c r="BN1136" s="171" t="str">
        <f t="shared" si="755"/>
        <v>x yok</v>
      </c>
      <c r="BO1136" s="171" t="str">
        <f t="shared" si="756"/>
        <v>aynı gün giderilen arıza</v>
      </c>
      <c r="BP1136" s="171" t="str">
        <f t="shared" si="757"/>
        <v>Bir günden fazla süren arıza</v>
      </c>
      <c r="BQ1136" s="226">
        <f t="shared" si="758"/>
        <v>600.99999997881241</v>
      </c>
      <c r="BR1136" s="226">
        <f t="shared" si="759"/>
        <v>120.00000009778887</v>
      </c>
      <c r="BS1136" s="226">
        <f t="shared" si="760"/>
        <v>721.00000007660128</v>
      </c>
      <c r="BT1136" s="114"/>
      <c r="BU1136" s="242"/>
      <c r="BV1136" s="233">
        <f t="shared" si="761"/>
        <v>10</v>
      </c>
      <c r="BW1136" s="226" t="str">
        <f t="shared" si="762"/>
        <v>Evet, çakışma var</v>
      </c>
      <c r="BX1136" s="229"/>
      <c r="BY1136" s="247">
        <f t="shared" si="763"/>
        <v>0.41736111109639751</v>
      </c>
      <c r="BZ1136" s="247">
        <f t="shared" si="764"/>
        <v>8.3333333401242271E-2</v>
      </c>
      <c r="CA1136" s="247">
        <f t="shared" si="765"/>
        <v>0.50069444449763978</v>
      </c>
      <c r="CB1136" s="213"/>
      <c r="CC1136" s="211"/>
      <c r="CD1136" s="196"/>
      <c r="CE1136" s="213">
        <v>135</v>
      </c>
      <c r="CF1136" s="182">
        <f t="shared" si="766"/>
        <v>45373.790972222203</v>
      </c>
      <c r="CG1136" s="182">
        <f t="shared" si="767"/>
        <v>45374.291666666701</v>
      </c>
      <c r="CH1136" s="196"/>
      <c r="CI1136" s="196"/>
      <c r="CJ1136" s="196"/>
      <c r="CK1136" s="196">
        <f t="shared" si="768"/>
        <v>8.3333333401242271E-2</v>
      </c>
      <c r="CL1136" s="196">
        <f t="shared" si="769"/>
        <v>0.41736111109639751</v>
      </c>
      <c r="CM1136" s="196">
        <f t="shared" si="770"/>
        <v>0.50069444449763978</v>
      </c>
      <c r="CN1136" s="114"/>
      <c r="CO1136" s="115">
        <f t="shared" si="771"/>
        <v>721.00000007660128</v>
      </c>
      <c r="CP1136" s="116">
        <f t="shared" si="772"/>
        <v>5.0000000040745363</v>
      </c>
      <c r="CQ1136" s="117">
        <f t="shared" si="773"/>
        <v>0.79097222220298136</v>
      </c>
      <c r="CR1136" s="117">
        <f t="shared" si="774"/>
        <v>45374.208333333299</v>
      </c>
      <c r="CS1136" s="117">
        <f t="shared" si="775"/>
        <v>45374.291666666701</v>
      </c>
      <c r="CT1136" s="118">
        <f t="shared" si="776"/>
        <v>65337720.999999978</v>
      </c>
      <c r="CU1136" s="118">
        <f t="shared" si="777"/>
        <v>120.00000009778887</v>
      </c>
      <c r="CV1136" s="118">
        <f t="shared" si="778"/>
        <v>65337841.000000075</v>
      </c>
      <c r="CW1136" s="119">
        <f t="shared" si="779"/>
        <v>0.99999816339202119</v>
      </c>
    </row>
    <row r="1137" spans="1:101" ht="118.5" customHeight="1" x14ac:dyDescent="0.3">
      <c r="A1137" s="104" t="str">
        <f>[4]SayfaKAY!C132</f>
        <v>KAY5+6</v>
      </c>
      <c r="B1137" s="104" t="str">
        <f>[4]SayfaKAY!D132</f>
        <v>3877(6)</v>
      </c>
      <c r="C1137" s="105" t="str">
        <f>[4]SayfaKAY!E132</f>
        <v>MA</v>
      </c>
      <c r="D1137" s="105">
        <f>[4]SayfaKAY!F132</f>
        <v>28258</v>
      </c>
      <c r="E1137" s="106" t="str">
        <f>[4]SayfaKAY!G132</f>
        <v>BOZ-KAY5+6-FF-131</v>
      </c>
      <c r="F1137" s="193">
        <f t="shared" si="740"/>
        <v>45372</v>
      </c>
      <c r="G1137" s="135">
        <f t="shared" si="741"/>
        <v>0.76388888889778173</v>
      </c>
      <c r="H1137" s="235">
        <f>[4]SayfaKAY!H132</f>
        <v>45372.763888888898</v>
      </c>
      <c r="I1137" s="104" t="str">
        <f>[4]SayfaKAY!I132</f>
        <v>Hat/Line</v>
      </c>
      <c r="J1137" s="103" t="str">
        <f>IF([4]SayfaKAY!J132="","",IF([4]SayfaKAY!J132="Müşteri","Notified by Customer","Notified by Bozankaya"))</f>
        <v>Notified by Customer</v>
      </c>
      <c r="K1137" s="103" t="e">
        <f>VLOOKUP([4]SayfaKAY!L132,#REF!,2,FALSE)</f>
        <v>#REF!</v>
      </c>
      <c r="L1137" s="165" t="str">
        <f>[4]SayfaKAY!X132</f>
        <v>HANNING &amp; KAHL GMBH &amp; CO.KG</v>
      </c>
      <c r="M1137" s="107" t="str">
        <f t="shared" si="742"/>
        <v>KAY5+6-BOZ-KAY5+6-FF-131</v>
      </c>
      <c r="N1137" s="105" t="str">
        <f>[4]SayfaKAY!M132</f>
        <v>ARAÇ FREN ARIZASI VERDİ RESETLENDİ DÜZELME OLMADI KABİNDEN BAYPASS EDİLDİ 20 KM İLE MÜSAİT BİR YERE ÇEKİLDİ.</v>
      </c>
      <c r="O1137" s="166" t="str">
        <f>[4]SayfaKAY!P132</f>
        <v>A-Sürüşü engeller</v>
      </c>
      <c r="P1137" s="166" t="str">
        <f>[4]SayfaKAY!Q132</f>
        <v>A(Hareket etmeyi engelleyen arıza)</v>
      </c>
      <c r="Q1137" s="166" t="str">
        <f>[4]SayfaKAY!R132</f>
        <v>N.A(Yaralanma yok)</v>
      </c>
      <c r="R1137" s="132" t="str" cm="1">
        <f t="array" ref="R1137">IF([4]SayfaKAY!U132="","",_xlfn.IFS([4]SayfaKAY!U132="Bozankaya","Bozankaya",[4]SayfaKAY!U132="Müşteri","Customer",[4]SayfaKAY!U132="Tedarikçi","Equipment Supplier"))</f>
        <v>Equipment Supplier</v>
      </c>
      <c r="S1137" s="204" t="str">
        <f>[4]SayfaKAY!N132</f>
        <v>ARACIN MA MODÜLÜ FB09 ARIZASI VERMİŞ. HPU DEĞİŞİMİ YAPILDI.</v>
      </c>
      <c r="T1137" s="133" t="str">
        <f>[4]SayfaKAY!AD132</f>
        <v>*Ekipman değiştirilecek</v>
      </c>
      <c r="U1137" s="132" t="str">
        <f>[4]SayfaKAY!W132</f>
        <v>Evet</v>
      </c>
      <c r="V1137" s="108">
        <f>[4]SayfaKAY!AZ132</f>
        <v>2</v>
      </c>
      <c r="W1137" s="136">
        <f t="shared" si="743"/>
        <v>45527</v>
      </c>
      <c r="X1137" s="137" t="str">
        <f t="shared" si="744"/>
        <v>05:00</v>
      </c>
      <c r="Y1137" s="235">
        <f>[4]SayfaKAY!AE132</f>
        <v>45527.208333333299</v>
      </c>
      <c r="Z1137" s="192">
        <f t="shared" si="745"/>
        <v>45527</v>
      </c>
      <c r="AA1137" s="110" t="str">
        <f t="shared" si="746"/>
        <v>12:00</v>
      </c>
      <c r="AB1137" s="182">
        <f>[4]SayfaKAY!BA132</f>
        <v>45527.5</v>
      </c>
      <c r="AC1137" s="257">
        <f t="shared" si="747"/>
        <v>222819.99999998719</v>
      </c>
      <c r="AD1137" s="111">
        <f t="shared" si="748"/>
        <v>45527</v>
      </c>
      <c r="AE1137" s="111" t="str">
        <f t="shared" si="749"/>
        <v>12:00</v>
      </c>
      <c r="AF1137" s="235">
        <f>[4]SayfaKAY!BA132</f>
        <v>45527.5</v>
      </c>
      <c r="AG1137" s="179" t="str">
        <f>[4]SayfaKAY!S132</f>
        <v>(II) Aynı Araçta Tekrarlayan Arıza</v>
      </c>
      <c r="AH1137" s="178" t="str">
        <f t="shared" si="750"/>
        <v>Bu Arıza Aracın Servise Verilmesine Engel</v>
      </c>
      <c r="AI1137" s="163" t="str">
        <f>[4]SayfaKAY!AV132</f>
        <v/>
      </c>
      <c r="AJ1137" s="164" t="str">
        <f t="shared" si="751"/>
        <v/>
      </c>
      <c r="AK1137" s="164" t="str">
        <f t="shared" si="752"/>
        <v/>
      </c>
      <c r="AL1137" s="112" t="str">
        <f>[4]SayfaKAY!AX132</f>
        <v/>
      </c>
      <c r="AM1137" s="257" cm="1">
        <f t="array" ref="AM1137">IFERROR(IF(AND(P1137&lt;&gt;"D(Arıza Değil)",AH1137="Bu Arıza Aracın Servise Verilmesine Engel Değil"),
IF(Z1137-F1137&gt;0,(AB1137-Y1137)*24*60,
IF(OR(AND(G1137&gt;$AS$1,G1137&lt;$AT$1),AND(G1137&gt;$AU$1,G1137&lt;$AV$1)),
(AF1137-H1137)*24*60,     BH:BH0)),        AN1137),0)</f>
        <v>222819.99999998719</v>
      </c>
      <c r="AN1137" s="257">
        <f t="shared" si="753"/>
        <v>222819.99999998719</v>
      </c>
      <c r="AO1137" s="174" t="str">
        <f>[4]SayfaKAY!AG132</f>
        <v>HANNING&amp;KAHL</v>
      </c>
      <c r="AP1137" s="174" t="str">
        <f>[4]SayfaKAY!AI132</f>
        <v>S306-7001</v>
      </c>
      <c r="AQ1137" s="174" t="str">
        <f>[4]SayfaKAY!AQ132</f>
        <v/>
      </c>
      <c r="AR1137" s="174" t="str">
        <f>[4]SayfaKAY!AH132</f>
        <v>XHidrolik Ünite HZY-K100-DPR</v>
      </c>
      <c r="AS1137" s="174">
        <f>[4]SayfaKAY!AJ132</f>
        <v>1</v>
      </c>
      <c r="AT1137" s="175" t="str">
        <f>[4]SayfaKAY!AM132</f>
        <v/>
      </c>
      <c r="AU1137" s="176" t="str">
        <f>[4]SayfaKAY!AL132</f>
        <v/>
      </c>
      <c r="AV1137" s="176" t="str">
        <f>[4]SayfaKAY!AP132</f>
        <v/>
      </c>
      <c r="AW1137" s="177" t="str">
        <f>[4]SayfaKAY!AT132</f>
        <v/>
      </c>
      <c r="AX1137" s="194">
        <f t="shared" si="754"/>
        <v>4902039.9999997187</v>
      </c>
      <c r="AY1137" s="168"/>
      <c r="AZ1137" s="167"/>
      <c r="BA1137" s="170"/>
      <c r="BB1137" s="171"/>
      <c r="BC1137" s="114"/>
      <c r="BD1137" s="114"/>
      <c r="BE1137" s="114"/>
      <c r="BF1137" s="114"/>
      <c r="BG1137" s="114"/>
      <c r="BH1137" s="114" t="str">
        <f>IFERROR(FRACAS!AN135, "Hata Var")</f>
        <v/>
      </c>
      <c r="BI1137" s="114"/>
      <c r="BJ1137" s="114"/>
      <c r="BK1137" s="105" t="str">
        <f>[4]SayfaKAY!AW132</f>
        <v/>
      </c>
      <c r="BL1137" s="105" t="str">
        <f>[4]SayfaKAY!V132</f>
        <v>HANNING &amp; KAHL GMBH &amp; CO.KG</v>
      </c>
      <c r="BM1137" s="114"/>
      <c r="BN1137" s="171" t="str">
        <f t="shared" si="755"/>
        <v>x yok</v>
      </c>
      <c r="BO1137" s="171" t="str">
        <f t="shared" si="756"/>
        <v>aynı gün giderilen arıza</v>
      </c>
      <c r="BP1137" s="171" t="str">
        <f t="shared" si="757"/>
        <v>Bir günden fazla süren arıza</v>
      </c>
      <c r="BQ1137" s="226">
        <f t="shared" si="758"/>
        <v>222399.9999999383</v>
      </c>
      <c r="BR1137" s="226">
        <f t="shared" si="759"/>
        <v>420.00000004889444</v>
      </c>
      <c r="BS1137" s="226">
        <f t="shared" si="760"/>
        <v>222819.99999998719</v>
      </c>
      <c r="BT1137" s="114"/>
      <c r="BU1137" s="242"/>
      <c r="BV1137" s="233">
        <f t="shared" si="761"/>
        <v>35</v>
      </c>
      <c r="BW1137" s="226" t="str">
        <f t="shared" si="762"/>
        <v>Evet, çakışma var</v>
      </c>
      <c r="BX1137" s="229"/>
      <c r="BY1137" s="247">
        <f t="shared" si="763"/>
        <v>154.4444444444016</v>
      </c>
      <c r="BZ1137" s="247">
        <f t="shared" si="764"/>
        <v>0.29166666670062114</v>
      </c>
      <c r="CA1137" s="247">
        <f t="shared" si="765"/>
        <v>154.73611111110222</v>
      </c>
      <c r="CB1137" s="213"/>
      <c r="CC1137" s="211"/>
      <c r="CD1137" s="196"/>
      <c r="CE1137" s="213">
        <v>131</v>
      </c>
      <c r="CF1137" s="182">
        <f t="shared" si="766"/>
        <v>45372.763888888898</v>
      </c>
      <c r="CG1137" s="182">
        <f t="shared" si="767"/>
        <v>45527.5</v>
      </c>
      <c r="CH1137" s="196"/>
      <c r="CI1137" s="196"/>
      <c r="CJ1137" s="196"/>
      <c r="CK1137" s="196">
        <f t="shared" si="768"/>
        <v>0.29166666670062114</v>
      </c>
      <c r="CL1137" s="196">
        <f t="shared" si="769"/>
        <v>154.4444444444016</v>
      </c>
      <c r="CM1137" s="196">
        <f t="shared" si="770"/>
        <v>154.73611111110222</v>
      </c>
      <c r="CN1137" s="114"/>
      <c r="CO1137" s="115">
        <f t="shared" si="771"/>
        <v>222819.99999998719</v>
      </c>
      <c r="CP1137" s="116">
        <f t="shared" si="772"/>
        <v>17.500000002037268</v>
      </c>
      <c r="CQ1137" s="117">
        <f t="shared" si="773"/>
        <v>0.76388888889778173</v>
      </c>
      <c r="CR1137" s="117">
        <f t="shared" si="774"/>
        <v>45527.208333333299</v>
      </c>
      <c r="CS1137" s="117">
        <f t="shared" si="775"/>
        <v>45527.5</v>
      </c>
      <c r="CT1137" s="118">
        <f t="shared" si="776"/>
        <v>65558079.99999994</v>
      </c>
      <c r="CU1137" s="118">
        <f t="shared" si="777"/>
        <v>420.00000004889444</v>
      </c>
      <c r="CV1137" s="118">
        <f t="shared" si="778"/>
        <v>65558499.999999985</v>
      </c>
      <c r="CW1137" s="119">
        <f t="shared" si="779"/>
        <v>0.99999359350808747</v>
      </c>
    </row>
    <row r="1138" spans="1:101" ht="118.5" customHeight="1" x14ac:dyDescent="0.3">
      <c r="A1138" s="160" t="str">
        <f>[4]SayfaKAY!C131</f>
        <v>KAY5+6</v>
      </c>
      <c r="B1138" s="104" t="str">
        <f>[4]SayfaKAY!D131</f>
        <v>3876(5)</v>
      </c>
      <c r="C1138" s="105" t="str">
        <f>[4]SayfaKAY!E131</f>
        <v>MB</v>
      </c>
      <c r="D1138" s="105">
        <f>[4]SayfaKAY!F131</f>
        <v>45451</v>
      </c>
      <c r="E1138" s="106" t="str">
        <f>[4]SayfaKAY!G131</f>
        <v>BOZ-KAY5+6-FF-130</v>
      </c>
      <c r="F1138" s="134">
        <f t="shared" si="740"/>
        <v>45371</v>
      </c>
      <c r="G1138" s="135">
        <f t="shared" si="741"/>
        <v>0.12638888890069211</v>
      </c>
      <c r="H1138" s="235">
        <f>[4]SayfaKAY!H131</f>
        <v>45371.126388888901</v>
      </c>
      <c r="I1138" s="104" t="str">
        <f>[4]SayfaKAY!I131</f>
        <v>Hat/Line</v>
      </c>
      <c r="J1138" s="103" t="str">
        <f>IF([4]SayfaKAY!J131="","",IF([4]SayfaKAY!J131="Müşteri","Notified by Customer","Notified by Bozankaya"))</f>
        <v>Notified by Customer</v>
      </c>
      <c r="K1138" s="103" t="e">
        <f>VLOOKUP([4]SayfaKAY!L131,#REF!,2,FALSE)</f>
        <v>#REF!</v>
      </c>
      <c r="L1138" s="165" t="str">
        <f>[4]SayfaKAY!X131</f>
        <v>ELTESAN ELEKTRO MEKANİK SOĞUTMA SAN</v>
      </c>
      <c r="M1138" s="107" t="str">
        <f t="shared" si="742"/>
        <v>KAY5+6-BOZ-KAY5+6-FF-130</v>
      </c>
      <c r="N1138" s="105" t="str">
        <f>[4]SayfaKAY!M131</f>
        <v>CB KABİN VE MB BÖLÜMÜ KLİMALAR AÇILIYOR GERİ KAPANIYOR.</v>
      </c>
      <c r="O1138" s="166" t="str">
        <f>[4]SayfaKAY!P131</f>
        <v>B-Hız veya güç azalması</v>
      </c>
      <c r="P1138" s="166" t="str">
        <f>[4]SayfaKAY!Q131</f>
        <v>B(Servisten çekmeye etki eden arıza)</v>
      </c>
      <c r="Q1138" s="166" t="str">
        <f>[4]SayfaKAY!R131</f>
        <v>N.A(Yaralanma yok)</v>
      </c>
      <c r="R1138" s="132" t="str" cm="1">
        <f t="array" ref="R1138">IF([4]SayfaKAY!U131="","",_xlfn.IFS([4]SayfaKAY!U131="Bozankaya","Bozankaya",[4]SayfaKAY!U131="Müşteri","Customer",[4]SayfaKAY!U131="Tedarikçi","Equipment Supplier"))</f>
        <v>Equipment Supplier</v>
      </c>
      <c r="S1138" s="204" t="str">
        <f>[4]SayfaKAY!N131</f>
        <v>ELTESAN FİRMASI BAĞLANTI YAPTI. YAZILIM GÜNCELLEMESİ YAPTI. ARIZA GİDERİLDİ.</v>
      </c>
      <c r="T1138" s="133" t="str">
        <f>[4]SayfaKAY!AD131</f>
        <v>Yeni yazılım yüklendi</v>
      </c>
      <c r="U1138" s="132" t="str">
        <f>[4]SayfaKAY!W131</f>
        <v>Evet</v>
      </c>
      <c r="V1138" s="108">
        <f>[4]SayfaKAY!AZ131</f>
        <v>2</v>
      </c>
      <c r="W1138" s="136">
        <f t="shared" si="743"/>
        <v>45526</v>
      </c>
      <c r="X1138" s="137" t="str">
        <f t="shared" si="744"/>
        <v>13:51</v>
      </c>
      <c r="Y1138" s="235">
        <f>[4]SayfaKAY!AE131</f>
        <v>45526.577662037002</v>
      </c>
      <c r="Z1138" s="109">
        <f t="shared" si="745"/>
        <v>45526</v>
      </c>
      <c r="AA1138" s="110" t="str">
        <f t="shared" si="746"/>
        <v>15:30</v>
      </c>
      <c r="AB1138" s="182">
        <f>[4]SayfaKAY!BA131</f>
        <v>45526.645833333299</v>
      </c>
      <c r="AC1138" s="257">
        <f t="shared" si="747"/>
        <v>223947.99999993411</v>
      </c>
      <c r="AD1138" s="111">
        <f t="shared" si="748"/>
        <v>45526</v>
      </c>
      <c r="AE1138" s="111" t="str">
        <f t="shared" si="749"/>
        <v>15:30</v>
      </c>
      <c r="AF1138" s="235">
        <f>[4]SayfaKAY!BA131</f>
        <v>45526.645833333299</v>
      </c>
      <c r="AG1138" s="179" t="str">
        <f>[4]SayfaKAY!S131</f>
        <v>(II) Aynı Araçta Tekrarlayan Arıza</v>
      </c>
      <c r="AH1138" s="178" t="str">
        <f t="shared" si="750"/>
        <v>Bu Arıza Aracın Servise Verilmesine Engel</v>
      </c>
      <c r="AI1138" s="163" t="str">
        <f>[4]SayfaKAY!AV131</f>
        <v/>
      </c>
      <c r="AJ1138" s="164" t="str">
        <f t="shared" si="751"/>
        <v/>
      </c>
      <c r="AK1138" s="164" t="str">
        <f t="shared" si="752"/>
        <v/>
      </c>
      <c r="AL1138" s="112" t="str">
        <f>[4]SayfaKAY!AX131</f>
        <v/>
      </c>
      <c r="AM1138" s="257" cm="1">
        <f t="array" ref="AM1138">IFERROR(IF(AND(P1138&lt;&gt;"D(Arıza Değil)",AH1138="Bu Arıza Aracın Servise Verilmesine Engel Değil"),
IF(Z1138-F1138&gt;0,(AB1138-Y1138)*24*60,
IF(OR(AND(G1138&gt;$AS$1,G1138&lt;$AT$1),AND(G1138&gt;$AU$1,G1138&lt;$AV$1)),
(AF1138-H1138)*24*60,     BH:BH0)),        AN1138),0)</f>
        <v>223947.99999993411</v>
      </c>
      <c r="AN1138" s="257">
        <f t="shared" si="753"/>
        <v>223947.99999993411</v>
      </c>
      <c r="AO1138" s="174" t="str">
        <f>[4]SayfaKAY!AG131</f>
        <v>Eltesan</v>
      </c>
      <c r="AP1138" s="174" t="str">
        <f>[4]SayfaKAY!AI131</f>
        <v>H500-7240</v>
      </c>
      <c r="AQ1138" s="174" t="str">
        <f>[4]SayfaKAY!AQ131</f>
        <v/>
      </c>
      <c r="AR1138" s="174" t="str">
        <f>[4]SayfaKAY!AH131</f>
        <v>KLIMA UNITESİ /Eltesan/Hispacold 41,5 kW</v>
      </c>
      <c r="AS1138" s="174">
        <f>[4]SayfaKAY!AJ131</f>
        <v>1</v>
      </c>
      <c r="AT1138" s="175" t="str">
        <f>[4]SayfaKAY!AM131</f>
        <v/>
      </c>
      <c r="AU1138" s="176" t="str">
        <f>[4]SayfaKAY!AL131</f>
        <v/>
      </c>
      <c r="AV1138" s="176" t="str">
        <f>[4]SayfaKAY!AP131</f>
        <v/>
      </c>
      <c r="AW1138" s="177" t="str">
        <f>[4]SayfaKAY!AT131</f>
        <v/>
      </c>
      <c r="AX1138" s="194">
        <f t="shared" si="754"/>
        <v>4926855.9999985509</v>
      </c>
      <c r="AY1138" s="168"/>
      <c r="AZ1138" s="167"/>
      <c r="BA1138" s="113"/>
      <c r="BB1138" s="171" t="str">
        <f>IF($AQ$1="X", IF(AND(G1138&gt;=$AS$1,G1138&lt;=$AT$1),IF(P1138&lt;&gt;"D(Arıza Değil)",AC1138,0), IF(AND(G1138&gt;=$AU$1,G1138&lt;=$AV$1),IF(P1138&lt;&gt;"D(Arıza Değil)",AC1138,0), "")), "")</f>
        <v/>
      </c>
      <c r="BC1138" s="114"/>
      <c r="BD1138" s="114"/>
      <c r="BE1138" s="114"/>
      <c r="BF1138" s="114"/>
      <c r="BG1138" s="114"/>
      <c r="BH1138" s="114" t="str">
        <f>IFERROR(FRACAS!AN134, "Hata Var")</f>
        <v/>
      </c>
      <c r="BI1138" s="114"/>
      <c r="BJ1138" s="114"/>
      <c r="BK1138" s="105" t="str">
        <f>[4]SayfaKAY!AW131</f>
        <v/>
      </c>
      <c r="BL1138" s="105" t="str">
        <f>[4]SayfaKAY!V131</f>
        <v>ELTESAN ELEKTRO MEKANİK SOĞUTMA SAN</v>
      </c>
      <c r="BM1138" s="114"/>
      <c r="BN1138" s="171" t="str">
        <f t="shared" si="755"/>
        <v>x yok</v>
      </c>
      <c r="BO1138" s="171" t="b">
        <f t="shared" si="756"/>
        <v>0</v>
      </c>
      <c r="BP1138" s="171" t="str">
        <f t="shared" si="757"/>
        <v>Bir günden fazla süren arıza</v>
      </c>
      <c r="BQ1138" s="226">
        <f t="shared" si="758"/>
        <v>223849.83333326527</v>
      </c>
      <c r="BR1138" s="226">
        <f t="shared" si="759"/>
        <v>98.166666668839753</v>
      </c>
      <c r="BS1138" s="226">
        <f t="shared" si="760"/>
        <v>223947.99999993411</v>
      </c>
      <c r="BT1138" s="114"/>
      <c r="BU1138" s="242"/>
      <c r="BV1138" s="233">
        <f t="shared" si="761"/>
        <v>17</v>
      </c>
      <c r="BW1138" s="226" t="str">
        <f t="shared" si="762"/>
        <v>Evet, çakışma var</v>
      </c>
      <c r="BX1138" s="229"/>
      <c r="BY1138" s="247">
        <f t="shared" si="763"/>
        <v>155.45127314810088</v>
      </c>
      <c r="BZ1138" s="247">
        <f t="shared" si="764"/>
        <v>6.8171296297805384E-2</v>
      </c>
      <c r="CA1138" s="247">
        <f t="shared" si="765"/>
        <v>155.51944444439869</v>
      </c>
      <c r="CB1138" s="213"/>
      <c r="CC1138" s="211"/>
      <c r="CD1138" s="196"/>
      <c r="CE1138" s="213">
        <v>130</v>
      </c>
      <c r="CF1138" s="182">
        <f t="shared" si="766"/>
        <v>45371.126388888901</v>
      </c>
      <c r="CG1138" s="182">
        <f t="shared" si="767"/>
        <v>45526.645833333299</v>
      </c>
      <c r="CH1138" s="196"/>
      <c r="CI1138" s="196"/>
      <c r="CJ1138" s="196"/>
      <c r="CK1138" s="196">
        <f t="shared" si="768"/>
        <v>6.8171296297805384E-2</v>
      </c>
      <c r="CL1138" s="196">
        <f t="shared" si="769"/>
        <v>155.45127314810088</v>
      </c>
      <c r="CM1138" s="196">
        <f t="shared" si="770"/>
        <v>155.51944444439869</v>
      </c>
      <c r="CN1138" s="114"/>
      <c r="CO1138" s="115">
        <f t="shared" si="771"/>
        <v>223947.99999993411</v>
      </c>
      <c r="CP1138" s="116">
        <f t="shared" si="772"/>
        <v>4.090277777868323</v>
      </c>
      <c r="CQ1138" s="117">
        <f t="shared" si="773"/>
        <v>0.12638888890069211</v>
      </c>
      <c r="CR1138" s="117">
        <f t="shared" si="774"/>
        <v>45526.577662037002</v>
      </c>
      <c r="CS1138" s="117">
        <f t="shared" si="775"/>
        <v>45526.645833333299</v>
      </c>
      <c r="CT1138" s="118">
        <f t="shared" si="776"/>
        <v>65558089.833333269</v>
      </c>
      <c r="CU1138" s="118">
        <f t="shared" si="777"/>
        <v>98.166666668839753</v>
      </c>
      <c r="CV1138" s="118">
        <f t="shared" si="778"/>
        <v>65558187.999999933</v>
      </c>
      <c r="CW1138" s="119">
        <f t="shared" si="779"/>
        <v>0.99999850260250234</v>
      </c>
    </row>
    <row r="1139" spans="1:101" ht="118.5" customHeight="1" x14ac:dyDescent="0.3">
      <c r="A1139" s="104" t="str">
        <f>[4]SayfaKAY!C130</f>
        <v>KAY5+6</v>
      </c>
      <c r="B1139" s="104" t="str">
        <f>[4]SayfaKAY!D130</f>
        <v>3879(8)</v>
      </c>
      <c r="C1139" s="105" t="str">
        <f>[4]SayfaKAY!E130</f>
        <v>RA</v>
      </c>
      <c r="D1139" s="105">
        <f>[4]SayfaKAY!F130</f>
        <v>47752</v>
      </c>
      <c r="E1139" s="106" t="str">
        <f>[4]SayfaKAY!G130</f>
        <v>BOZ-KAY5+6-FF-129</v>
      </c>
      <c r="F1139" s="193">
        <f t="shared" si="740"/>
        <v>45370</v>
      </c>
      <c r="G1139" s="135">
        <f t="shared" si="741"/>
        <v>0.33194444439868676</v>
      </c>
      <c r="H1139" s="235">
        <f>[4]SayfaKAY!H130</f>
        <v>45370.331944444399</v>
      </c>
      <c r="I1139" s="104" t="str">
        <f>[4]SayfaKAY!I130</f>
        <v>Hat/Line</v>
      </c>
      <c r="J1139" s="103" t="str">
        <f>IF([4]SayfaKAY!J130="","",IF([4]SayfaKAY!J130="Müşteri","Notified by Customer","Notified by Bozankaya"))</f>
        <v>Notified by Customer</v>
      </c>
      <c r="K1139" s="103" t="e">
        <f>VLOOKUP([4]SayfaKAY!L130,#REF!,2,FALSE)</f>
        <v>#REF!</v>
      </c>
      <c r="L1139" s="165" t="str">
        <f>[4]SayfaKAY!X130</f>
        <v>ATAK ULAŞIM SAN.TİC.LTD.ŞTİ.</v>
      </c>
      <c r="M1139" s="107" t="str">
        <f t="shared" si="742"/>
        <v>KAY5+6-BOZ-KAY5+6-FF-129</v>
      </c>
      <c r="N1139" s="105" t="str">
        <f>[4]SayfaKAY!M130</f>
        <v>KAPI ÜZERİ EKRAN ÇALIŞMIYOR</v>
      </c>
      <c r="O1139" s="166" t="str">
        <f>[4]SayfaKAY!P130</f>
        <v>C-Uyarı, sürüş devamlılığı</v>
      </c>
      <c r="P1139" s="166" t="str">
        <f>[4]SayfaKAY!Q130</f>
        <v>C(Sisteme etki etmeyen arıza)</v>
      </c>
      <c r="Q1139" s="166" t="str">
        <f>[4]SayfaKAY!R130</f>
        <v>N.A(Yaralanma yok)</v>
      </c>
      <c r="R1139" s="132" t="str" cm="1">
        <f t="array" ref="R1139">IF([4]SayfaKAY!U130="","",_xlfn.IFS([4]SayfaKAY!U130="Bozankaya","Bozankaya",[4]SayfaKAY!U130="Müşteri","Customer",[4]SayfaKAY!U130="Tedarikçi","Equipment Supplier"))</f>
        <v>Equipment Supplier</v>
      </c>
      <c r="S1139" s="204" t="str">
        <f>[4]SayfaKAY!N130</f>
        <v>Ekranlar uyku moduna geçtiği için çalışmıyor.Araç resetlendi düzeldi</v>
      </c>
      <c r="T1139" s="133" t="str">
        <f>[4]SayfaKAY!AD130</f>
        <v>*Arıza çözülecek</v>
      </c>
      <c r="U1139" s="132" t="str">
        <f>[4]SayfaKAY!W130</f>
        <v>Evet</v>
      </c>
      <c r="V1139" s="108">
        <f>[4]SayfaKAY!AZ130</f>
        <v>1</v>
      </c>
      <c r="W1139" s="136">
        <f t="shared" si="743"/>
        <v>45527</v>
      </c>
      <c r="X1139" s="137" t="str">
        <f t="shared" si="744"/>
        <v>11:21</v>
      </c>
      <c r="Y1139" s="235">
        <f>[4]SayfaKAY!AE130</f>
        <v>45527.473217592596</v>
      </c>
      <c r="Z1139" s="192">
        <f t="shared" si="745"/>
        <v>45527</v>
      </c>
      <c r="AA1139" s="110" t="str">
        <f t="shared" si="746"/>
        <v>14:00</v>
      </c>
      <c r="AB1139" s="182">
        <f>[4]SayfaKAY!BA130</f>
        <v>45527.583333333299</v>
      </c>
      <c r="AC1139" s="257">
        <f t="shared" si="747"/>
        <v>226442.000000017</v>
      </c>
      <c r="AD1139" s="111">
        <f t="shared" si="748"/>
        <v>45527</v>
      </c>
      <c r="AE1139" s="111" t="str">
        <f t="shared" si="749"/>
        <v>14:00</v>
      </c>
      <c r="AF1139" s="235">
        <f>[4]SayfaKAY!BA130</f>
        <v>45527.583333333299</v>
      </c>
      <c r="AG1139" s="179" t="str">
        <f>[4]SayfaKAY!S130</f>
        <v>(III) Farklı Araçlarda Tekrarlayan Arıza</v>
      </c>
      <c r="AH1139" s="178" t="str">
        <f t="shared" si="750"/>
        <v>Bu Arıza Aracın Servise Verilmesine Engel Değil</v>
      </c>
      <c r="AI1139" s="163" t="str">
        <f>[4]SayfaKAY!AV130</f>
        <v/>
      </c>
      <c r="AJ1139" s="164" t="str">
        <f t="shared" si="751"/>
        <v/>
      </c>
      <c r="AK1139" s="164" t="str">
        <f t="shared" si="752"/>
        <v/>
      </c>
      <c r="AL1139" s="112" t="str">
        <f>[4]SayfaKAY!AX130</f>
        <v/>
      </c>
      <c r="AM1139" s="257" cm="1">
        <f t="array" ref="AM1139">IFERROR(IF(AND(P1139&lt;&gt;"D(Arıza Değil)",AH1139="Bu Arıza Aracın Servise Verilmesine Engel Değil"),
IF(Z1139-F1139&gt;0,(AB1139-Y1139)*24*60,
IF(OR(AND(G1139&gt;$AS$1,G1139&lt;$AT$1),AND(G1139&gt;$AU$1,G1139&lt;$AV$1)),
(AF1139-H1139)*24*60,     BH:BH0)),        AN1139),0)</f>
        <v>158.56666661216877</v>
      </c>
      <c r="AN1139" s="257">
        <f t="shared" si="753"/>
        <v>226442.000000017</v>
      </c>
      <c r="AO1139" s="174" t="str">
        <f>[4]SayfaKAY!AG130</f>
        <v>Atak</v>
      </c>
      <c r="AP1139" s="174" t="str">
        <f>[4]SayfaKAY!AI130</f>
        <v>E410-7003</v>
      </c>
      <c r="AQ1139" s="174" t="str">
        <f>[4]SayfaKAY!AQ130</f>
        <v/>
      </c>
      <c r="AR1139" s="174" t="str">
        <f>[4]SayfaKAY!AH130</f>
        <v>STRETCH LCD EKRAN</v>
      </c>
      <c r="AS1139" s="174">
        <f>[4]SayfaKAY!AJ130</f>
        <v>1</v>
      </c>
      <c r="AT1139" s="175" t="str">
        <f>[4]SayfaKAY!AM130</f>
        <v/>
      </c>
      <c r="AU1139" s="176" t="str">
        <f>[4]SayfaKAY!AL130</f>
        <v/>
      </c>
      <c r="AV1139" s="176" t="str">
        <f>[4]SayfaKAY!AP130</f>
        <v/>
      </c>
      <c r="AW1139" s="177" t="str">
        <f>[4]SayfaKAY!AT130</f>
        <v/>
      </c>
      <c r="AX1139" s="194">
        <f t="shared" si="754"/>
        <v>2490862.0000001872</v>
      </c>
      <c r="AY1139" s="168"/>
      <c r="AZ1139" s="167"/>
      <c r="BA1139" s="170"/>
      <c r="BB1139" s="171"/>
      <c r="BC1139" s="114"/>
      <c r="BD1139" s="114"/>
      <c r="BE1139" s="114"/>
      <c r="BF1139" s="114"/>
      <c r="BG1139" s="114"/>
      <c r="BH1139" s="114" t="str">
        <f>IFERROR(FRACAS!AN133, "Hata Var")</f>
        <v/>
      </c>
      <c r="BI1139" s="114"/>
      <c r="BJ1139" s="114"/>
      <c r="BK1139" s="105" t="str">
        <f>[4]SayfaKAY!AW130</f>
        <v/>
      </c>
      <c r="BL1139" s="105" t="str">
        <f>[4]SayfaKAY!V130</f>
        <v>ATAK ULAŞIM SAN.TİC.LTD.ŞTİ.</v>
      </c>
      <c r="BM1139" s="114"/>
      <c r="BN1139" s="171" t="str">
        <f t="shared" si="755"/>
        <v>x yok</v>
      </c>
      <c r="BO1139" s="171" t="str">
        <f t="shared" si="756"/>
        <v>aynı gün giderilen arıza</v>
      </c>
      <c r="BP1139" s="171" t="str">
        <f t="shared" si="757"/>
        <v>Bir günden fazla süren arıza</v>
      </c>
      <c r="BQ1139" s="226">
        <f t="shared" si="758"/>
        <v>226283.43333340483</v>
      </c>
      <c r="BR1139" s="226">
        <f t="shared" si="759"/>
        <v>158.56666661216877</v>
      </c>
      <c r="BS1139" s="226">
        <f t="shared" si="760"/>
        <v>226442.000000017</v>
      </c>
      <c r="BT1139" s="114"/>
      <c r="BU1139" s="242"/>
      <c r="BV1139" s="233">
        <f t="shared" si="761"/>
        <v>33</v>
      </c>
      <c r="BW1139" s="226" t="str">
        <f t="shared" si="762"/>
        <v>Evet, çakışma var</v>
      </c>
      <c r="BX1139" s="229"/>
      <c r="BY1139" s="247">
        <f t="shared" si="763"/>
        <v>157.1412731481978</v>
      </c>
      <c r="BZ1139" s="247">
        <f t="shared" si="764"/>
        <v>0.11011574070289498</v>
      </c>
      <c r="CA1139" s="247">
        <f t="shared" si="765"/>
        <v>157.25138888890069</v>
      </c>
      <c r="CB1139" s="213"/>
      <c r="CC1139" s="211"/>
      <c r="CD1139" s="196"/>
      <c r="CE1139" s="213">
        <v>129</v>
      </c>
      <c r="CF1139" s="182">
        <f t="shared" si="766"/>
        <v>45370.331944444399</v>
      </c>
      <c r="CG1139" s="182">
        <f t="shared" si="767"/>
        <v>45527.583333333299</v>
      </c>
      <c r="CH1139" s="196"/>
      <c r="CI1139" s="196"/>
      <c r="CJ1139" s="196"/>
      <c r="CK1139" s="196">
        <f t="shared" si="768"/>
        <v>0.11011574070289498</v>
      </c>
      <c r="CL1139" s="196">
        <f t="shared" si="769"/>
        <v>157.1412731481978</v>
      </c>
      <c r="CM1139" s="196">
        <f t="shared" si="770"/>
        <v>157.25138888890069</v>
      </c>
      <c r="CN1139" s="114"/>
      <c r="CO1139" s="115">
        <f t="shared" si="771"/>
        <v>226442.000000017</v>
      </c>
      <c r="CP1139" s="116">
        <f t="shared" si="772"/>
        <v>6.6069444421736989</v>
      </c>
      <c r="CQ1139" s="117">
        <f t="shared" si="773"/>
        <v>0.33194444439868676</v>
      </c>
      <c r="CR1139" s="117">
        <f t="shared" si="774"/>
        <v>45527.473217592596</v>
      </c>
      <c r="CS1139" s="117">
        <f t="shared" si="775"/>
        <v>45527.583333333299</v>
      </c>
      <c r="CT1139" s="118">
        <f t="shared" si="776"/>
        <v>65559083.433333404</v>
      </c>
      <c r="CU1139" s="118">
        <f t="shared" si="777"/>
        <v>158.56666661216877</v>
      </c>
      <c r="CV1139" s="118">
        <f t="shared" si="778"/>
        <v>65559242.000000015</v>
      </c>
      <c r="CW1139" s="119">
        <f t="shared" si="779"/>
        <v>0.9999975813224532</v>
      </c>
    </row>
    <row r="1140" spans="1:101" ht="118.5" customHeight="1" x14ac:dyDescent="0.3">
      <c r="A1140" s="160" t="str">
        <f>[4]SayfaKAY!C128</f>
        <v>KAY5+6</v>
      </c>
      <c r="B1140" s="104" t="str">
        <f>[4]SayfaKAY!D128</f>
        <v>3880(9)</v>
      </c>
      <c r="C1140" s="105" t="str">
        <f>[4]SayfaKAY!E128</f>
        <v>MB</v>
      </c>
      <c r="D1140" s="105">
        <f>[4]SayfaKAY!F128</f>
        <v>37352</v>
      </c>
      <c r="E1140" s="106" t="str">
        <f>[4]SayfaKAY!G128</f>
        <v>BOZ-KAY5+6-FF-127</v>
      </c>
      <c r="F1140" s="193">
        <f t="shared" si="740"/>
        <v>45367</v>
      </c>
      <c r="G1140" s="135">
        <f t="shared" si="741"/>
        <v>0.15413194440043299</v>
      </c>
      <c r="H1140" s="235">
        <f>[4]SayfaKAY!H128</f>
        <v>45367.1541319444</v>
      </c>
      <c r="I1140" s="104" t="str">
        <f>[4]SayfaKAY!I128</f>
        <v>Hat/Line</v>
      </c>
      <c r="J1140" s="103" t="str">
        <f>IF([4]SayfaKAY!J128="","",IF([4]SayfaKAY!J128="Müşteri","Notified by Customer","Notified by Bozankaya"))</f>
        <v>Notified by Customer</v>
      </c>
      <c r="K1140" s="103" t="e">
        <f>VLOOKUP([4]SayfaKAY!L128,#REF!,2,FALSE)</f>
        <v>#REF!</v>
      </c>
      <c r="L1140" s="165" t="str">
        <f>[4]SayfaKAY!X128</f>
        <v>ELTESAN ELEKTRO MEKANİK SOĞUTMA SAN</v>
      </c>
      <c r="M1140" s="107" t="str">
        <f t="shared" si="742"/>
        <v>KAY5+6-BOZ-KAY5+6-FF-127</v>
      </c>
      <c r="N1140" s="105" t="str">
        <f>[4]SayfaKAY!M128</f>
        <v>KABİN KLİMASI ISITMA YAPMIYOR</v>
      </c>
      <c r="O1140" s="166" t="str">
        <f>[4]SayfaKAY!P128</f>
        <v>C-Uyarı, sürüş devamlılığı</v>
      </c>
      <c r="P1140" s="166" t="str">
        <f>[4]SayfaKAY!Q128</f>
        <v>B(Servisten çekmeye etki eden arıza)</v>
      </c>
      <c r="Q1140" s="166" t="str">
        <f>[4]SayfaKAY!R128</f>
        <v>N.A(Yaralanma yok)</v>
      </c>
      <c r="R1140" s="132" t="str" cm="1">
        <f t="array" ref="R1140">IF([4]SayfaKAY!U128="","",_xlfn.IFS([4]SayfaKAY!U128="Bozankaya","Bozankaya",[4]SayfaKAY!U128="Müşteri","Customer",[4]SayfaKAY!U128="Tedarikçi","Equipment Supplier"))</f>
        <v>Equipment Supplier</v>
      </c>
      <c r="S1140" s="204" t="str">
        <f>[4]SayfaKAY!N128</f>
        <v>KABİN SENSÖR REVİZYONU YAPILDI.SORUN GİDERİLDİ</v>
      </c>
      <c r="T1140" s="133" t="str">
        <f>[4]SayfaKAY!AD128</f>
        <v>*Arıza çözülecek</v>
      </c>
      <c r="U1140" s="132" t="str">
        <f>[4]SayfaKAY!W128</f>
        <v>Evet</v>
      </c>
      <c r="V1140" s="108">
        <f>[4]SayfaKAY!AZ128</f>
        <v>2</v>
      </c>
      <c r="W1140" s="136">
        <f t="shared" si="743"/>
        <v>45527</v>
      </c>
      <c r="X1140" s="137" t="str">
        <f t="shared" si="744"/>
        <v>11:31</v>
      </c>
      <c r="Y1140" s="235">
        <f>[4]SayfaKAY!AE128</f>
        <v>45527.480150463001</v>
      </c>
      <c r="Z1140" s="192">
        <f t="shared" si="745"/>
        <v>45527</v>
      </c>
      <c r="AA1140" s="110" t="str">
        <f t="shared" si="746"/>
        <v>15:00</v>
      </c>
      <c r="AB1140" s="182">
        <f>[4]SayfaKAY!BA128</f>
        <v>45527.625</v>
      </c>
      <c r="AC1140" s="257">
        <f t="shared" si="747"/>
        <v>231078.05000006338</v>
      </c>
      <c r="AD1140" s="111">
        <f t="shared" si="748"/>
        <v>45527</v>
      </c>
      <c r="AE1140" s="111" t="str">
        <f t="shared" si="749"/>
        <v>15:00</v>
      </c>
      <c r="AF1140" s="235">
        <f>[4]SayfaKAY!BA128</f>
        <v>45527.625</v>
      </c>
      <c r="AG1140" s="179" t="str">
        <f>[4]SayfaKAY!S128</f>
        <v>(II) Aynı Araçta Tekrarlayan Arıza</v>
      </c>
      <c r="AH1140" s="178" t="str">
        <f t="shared" si="750"/>
        <v>Bu Arıza Aracın Servise Verilmesine Engel</v>
      </c>
      <c r="AI1140" s="163" t="str">
        <f>[4]SayfaKAY!AV128</f>
        <v/>
      </c>
      <c r="AJ1140" s="164" t="str">
        <f t="shared" si="751"/>
        <v/>
      </c>
      <c r="AK1140" s="164" t="str">
        <f t="shared" si="752"/>
        <v/>
      </c>
      <c r="AL1140" s="112" t="str">
        <f>[4]SayfaKAY!AX128</f>
        <v/>
      </c>
      <c r="AM1140" s="257" cm="1">
        <f t="array" ref="AM1140">IFERROR(IF(AND(P1140&lt;&gt;"D(Arıza Değil)",AH1140="Bu Arıza Aracın Servise Verilmesine Engel Değil"),
IF(Z1140-F1140&gt;0,(AB1140-Y1140)*24*60,
IF(OR(AND(G1140&gt;$AS$1,G1140&lt;$AT$1),AND(G1140&gt;$AU$1,G1140&lt;$AV$1)),
(AF1140-H1140)*24*60,     BH:BH0)),        AN1140),0)</f>
        <v>231078.05000006338</v>
      </c>
      <c r="AN1140" s="257">
        <f t="shared" si="753"/>
        <v>231078.05000006338</v>
      </c>
      <c r="AO1140" s="174" t="str">
        <f>[4]SayfaKAY!AG128</f>
        <v>Eltesan</v>
      </c>
      <c r="AP1140" s="174" t="str">
        <f>[4]SayfaKAY!AI128</f>
        <v>H500-7240</v>
      </c>
      <c r="AQ1140" s="174" t="str">
        <f>[4]SayfaKAY!AQ128</f>
        <v/>
      </c>
      <c r="AR1140" s="174" t="str">
        <f>[4]SayfaKAY!AH128</f>
        <v>KLIMA UNITESİ /Eltesan/Hispacold 41,5 kW</v>
      </c>
      <c r="AS1140" s="174">
        <f>[4]SayfaKAY!AJ128</f>
        <v>1</v>
      </c>
      <c r="AT1140" s="175" t="str">
        <f>[4]SayfaKAY!AM128</f>
        <v/>
      </c>
      <c r="AU1140" s="176" t="str">
        <f>[4]SayfaKAY!AL128</f>
        <v/>
      </c>
      <c r="AV1140" s="176" t="str">
        <f>[4]SayfaKAY!AP128</f>
        <v/>
      </c>
      <c r="AW1140" s="177" t="str">
        <f>[4]SayfaKAY!AT128</f>
        <v/>
      </c>
      <c r="AX1140" s="194">
        <f t="shared" si="754"/>
        <v>5083717.1000013947</v>
      </c>
      <c r="AY1140" s="168"/>
      <c r="AZ1140" s="167"/>
      <c r="BA1140" s="113"/>
      <c r="BB1140" s="171"/>
      <c r="BC1140" s="114"/>
      <c r="BD1140" s="114"/>
      <c r="BE1140" s="114"/>
      <c r="BF1140" s="114"/>
      <c r="BG1140" s="114"/>
      <c r="BH1140" s="114" t="str">
        <f>IFERROR(FRACAS!AN131, "Hata Var")</f>
        <v/>
      </c>
      <c r="BI1140" s="114"/>
      <c r="BJ1140" s="114"/>
      <c r="BK1140" s="105" t="str">
        <f>[4]SayfaKAY!AW128</f>
        <v/>
      </c>
      <c r="BL1140" s="105" t="str">
        <f>[4]SayfaKAY!V128</f>
        <v>ELTESAN ELEKTRO MEKANİK SOĞUTMA SAN</v>
      </c>
      <c r="BM1140" s="114"/>
      <c r="BN1140" s="171" t="str">
        <f t="shared" si="755"/>
        <v>x yok</v>
      </c>
      <c r="BO1140" s="171" t="b">
        <f t="shared" si="756"/>
        <v>0</v>
      </c>
      <c r="BP1140" s="171" t="str">
        <f t="shared" si="757"/>
        <v>Bir günden fazla süren arıza</v>
      </c>
      <c r="BQ1140" s="226">
        <f t="shared" si="758"/>
        <v>230869.4666667853</v>
      </c>
      <c r="BR1140" s="226">
        <f t="shared" si="759"/>
        <v>208.58333327807486</v>
      </c>
      <c r="BS1140" s="226">
        <f t="shared" si="760"/>
        <v>231078.05000006338</v>
      </c>
      <c r="BT1140" s="114"/>
      <c r="BU1140" s="242"/>
      <c r="BV1140" s="233">
        <f t="shared" si="761"/>
        <v>28</v>
      </c>
      <c r="BW1140" s="226" t="str">
        <f t="shared" si="762"/>
        <v>Evet, çakışma var</v>
      </c>
      <c r="BX1140" s="229"/>
      <c r="BY1140" s="247">
        <f t="shared" si="763"/>
        <v>160.3260185186009</v>
      </c>
      <c r="BZ1140" s="247">
        <f t="shared" si="764"/>
        <v>0.1448495369986631</v>
      </c>
      <c r="CA1140" s="247">
        <f t="shared" si="765"/>
        <v>160.47086805559957</v>
      </c>
      <c r="CB1140" s="213"/>
      <c r="CC1140" s="211"/>
      <c r="CD1140" s="196"/>
      <c r="CE1140" s="213">
        <v>127</v>
      </c>
      <c r="CF1140" s="182">
        <f t="shared" si="766"/>
        <v>45367.1541319444</v>
      </c>
      <c r="CG1140" s="182">
        <f t="shared" si="767"/>
        <v>45527.625</v>
      </c>
      <c r="CH1140" s="196"/>
      <c r="CI1140" s="196"/>
      <c r="CJ1140" s="196"/>
      <c r="CK1140" s="196">
        <f t="shared" si="768"/>
        <v>0.1448495369986631</v>
      </c>
      <c r="CL1140" s="196">
        <f t="shared" si="769"/>
        <v>160.3260185186009</v>
      </c>
      <c r="CM1140" s="196">
        <f t="shared" si="770"/>
        <v>160.47086805559957</v>
      </c>
      <c r="CN1140" s="114"/>
      <c r="CO1140" s="115">
        <f t="shared" si="771"/>
        <v>231078.05000006338</v>
      </c>
      <c r="CP1140" s="116">
        <f t="shared" si="772"/>
        <v>8.6909722199197859</v>
      </c>
      <c r="CQ1140" s="117">
        <f t="shared" si="773"/>
        <v>0.15413194440043299</v>
      </c>
      <c r="CR1140" s="117">
        <f t="shared" si="774"/>
        <v>45527.480150463001</v>
      </c>
      <c r="CS1140" s="117">
        <f t="shared" si="775"/>
        <v>45527.625</v>
      </c>
      <c r="CT1140" s="118">
        <f t="shared" si="776"/>
        <v>65559349.466666788</v>
      </c>
      <c r="CU1140" s="118">
        <f t="shared" si="777"/>
        <v>208.58333327807486</v>
      </c>
      <c r="CV1140" s="118">
        <f t="shared" si="778"/>
        <v>65559558.050000064</v>
      </c>
      <c r="CW1140" s="119">
        <f t="shared" si="779"/>
        <v>0.99999681841459154</v>
      </c>
    </row>
    <row r="1141" spans="1:101" ht="118.5" customHeight="1" x14ac:dyDescent="0.3">
      <c r="A1141" s="104" t="str">
        <f>[4]SayfaKAY!C129</f>
        <v>KAY5+6</v>
      </c>
      <c r="B1141" s="104" t="str">
        <f>[4]SayfaKAY!D129</f>
        <v>3875(4)</v>
      </c>
      <c r="C1141" s="105" t="str">
        <f>[4]SayfaKAY!E129</f>
        <v>MB</v>
      </c>
      <c r="D1141" s="105">
        <f>[4]SayfaKAY!F129</f>
        <v>40400</v>
      </c>
      <c r="E1141" s="106" t="str">
        <f>[4]SayfaKAY!G129</f>
        <v>BOZ-KAY5+6-FF-128</v>
      </c>
      <c r="F1141" s="134">
        <f t="shared" si="740"/>
        <v>45367</v>
      </c>
      <c r="G1141" s="135">
        <f t="shared" si="741"/>
        <v>0.20902777779701864</v>
      </c>
      <c r="H1141" s="235">
        <f>[4]SayfaKAY!H129</f>
        <v>45367.209027777797</v>
      </c>
      <c r="I1141" s="104" t="str">
        <f>[4]SayfaKAY!I129</f>
        <v>Hat/Line</v>
      </c>
      <c r="J1141" s="103" t="str">
        <f>IF([4]SayfaKAY!J129="","",IF([4]SayfaKAY!J129="Müşteri","Notified by Customer","Notified by Bozankaya"))</f>
        <v>Notified by Customer</v>
      </c>
      <c r="K1141" s="103" t="e">
        <f>VLOOKUP([4]SayfaKAY!L129,#REF!,2,FALSE)</f>
        <v>#REF!</v>
      </c>
      <c r="L1141" s="165" t="str">
        <f>[4]SayfaKAY!X129</f>
        <v>DELLNER COUPLERC AB</v>
      </c>
      <c r="M1141" s="107" t="str">
        <f t="shared" si="742"/>
        <v>KAY5+6-BOZ-KAY5+6-FF-128</v>
      </c>
      <c r="N1141" s="105" t="str">
        <f>[4]SayfaKAY!M129</f>
        <v>KUPLÖR KATLANMIYOR. ASANSÖR ARIZALI</v>
      </c>
      <c r="O1141" s="166" t="str">
        <f>[4]SayfaKAY!P129</f>
        <v>C-Uyarı, sürüş devamlılığı</v>
      </c>
      <c r="P1141" s="166" t="str">
        <f>[4]SayfaKAY!Q129</f>
        <v>C(Sisteme etki etmeyen arıza)</v>
      </c>
      <c r="Q1141" s="166" t="str">
        <f>[4]SayfaKAY!R129</f>
        <v>N.A(Yaralanma yok)</v>
      </c>
      <c r="R1141" s="132" t="str" cm="1">
        <f t="array" ref="R1141">IF([4]SayfaKAY!U129="","",_xlfn.IFS([4]SayfaKAY!U129="Bozankaya","Bozankaya",[4]SayfaKAY!U129="Müşteri","Customer",[4]SayfaKAY!U129="Tedarikçi","Equipment Supplier"))</f>
        <v>Bozankaya</v>
      </c>
      <c r="S1141" s="204" t="str">
        <f>[4]SayfaKAY!N129</f>
        <v>KUPLÖR ASANSÖR MODİFİKASYONU YAPILDI.</v>
      </c>
      <c r="T1141" s="133" t="str">
        <f>[4]SayfaKAY!AD129</f>
        <v>*Ekipman değiştirilecek</v>
      </c>
      <c r="U1141" s="132" t="str">
        <f>[4]SayfaKAY!W129</f>
        <v>Evet</v>
      </c>
      <c r="V1141" s="108">
        <f>[4]SayfaKAY!AZ129</f>
        <v>1</v>
      </c>
      <c r="W1141" s="136">
        <f t="shared" si="743"/>
        <v>45600</v>
      </c>
      <c r="X1141" s="137" t="str">
        <f t="shared" si="744"/>
        <v>05:00</v>
      </c>
      <c r="Y1141" s="235">
        <f>[4]SayfaKAY!AE129</f>
        <v>45600.208333333299</v>
      </c>
      <c r="Z1141" s="109">
        <f t="shared" si="745"/>
        <v>45600</v>
      </c>
      <c r="AA1141" s="110" t="str">
        <f t="shared" si="746"/>
        <v>12:00</v>
      </c>
      <c r="AB1141" s="182">
        <f>[4]SayfaKAY!BA129</f>
        <v>45600.5</v>
      </c>
      <c r="AC1141" s="257">
        <f t="shared" si="747"/>
        <v>335938.99999997229</v>
      </c>
      <c r="AD1141" s="111">
        <f t="shared" si="748"/>
        <v>45600</v>
      </c>
      <c r="AE1141" s="111" t="str">
        <f t="shared" si="749"/>
        <v>12:00</v>
      </c>
      <c r="AF1141" s="235">
        <f>[4]SayfaKAY!BA129</f>
        <v>45600.5</v>
      </c>
      <c r="AG1141" s="179" t="str">
        <f>[4]SayfaKAY!S129</f>
        <v>(II) Aynı Araçta Tekrarlayan Arıza</v>
      </c>
      <c r="AH1141" s="178" t="str">
        <f t="shared" si="750"/>
        <v>Bu Arıza Aracın Servise Verilmesine Engel Değil</v>
      </c>
      <c r="AI1141" s="163" t="str">
        <f>[4]SayfaKAY!AV129</f>
        <v/>
      </c>
      <c r="AJ1141" s="164" t="str">
        <f t="shared" si="751"/>
        <v/>
      </c>
      <c r="AK1141" s="164" t="str">
        <f t="shared" si="752"/>
        <v/>
      </c>
      <c r="AL1141" s="112" t="str">
        <f>[4]SayfaKAY!AX129</f>
        <v/>
      </c>
      <c r="AM1141" s="257" cm="1">
        <f t="array" ref="AM1141">IFERROR(IF(AND(P1141&lt;&gt;"D(Arıza Değil)",AH1141="Bu Arıza Aracın Servise Verilmesine Engel Değil"),
IF(Z1141-F1141&gt;0,(AB1141-Y1141)*24*60,
IF(OR(AND(G1141&gt;$AS$1,G1141&lt;$AT$1),AND(G1141&gt;$AU$1,G1141&lt;$AV$1)),
(AF1141-H1141)*24*60,     BH:BH0)),        AN1141),0)</f>
        <v>420.00000004889444</v>
      </c>
      <c r="AN1141" s="257">
        <f t="shared" si="753"/>
        <v>335938.99999997229</v>
      </c>
      <c r="AO1141" s="174" t="str">
        <f>[4]SayfaKAY!AG129</f>
        <v>DELNER</v>
      </c>
      <c r="AP1141" s="174" t="str">
        <f>[4]SayfaKAY!AI129</f>
        <v>M350-7062</v>
      </c>
      <c r="AQ1141" s="174" t="str">
        <f>[4]SayfaKAY!AQ129</f>
        <v/>
      </c>
      <c r="AR1141" s="174" t="str">
        <f>[4]SayfaKAY!AH129</f>
        <v>OTOMATIK KUPLÖR DELLNER</v>
      </c>
      <c r="AS1141" s="174">
        <f>[4]SayfaKAY!AJ129</f>
        <v>1</v>
      </c>
      <c r="AT1141" s="175" t="str">
        <f>[4]SayfaKAY!AM129</f>
        <v/>
      </c>
      <c r="AU1141" s="176" t="str">
        <f>[4]SayfaKAY!AL129</f>
        <v/>
      </c>
      <c r="AV1141" s="176" t="str">
        <f>[4]SayfaKAY!AP129</f>
        <v/>
      </c>
      <c r="AW1141" s="177" t="str">
        <f>[4]SayfaKAY!AT129</f>
        <v/>
      </c>
      <c r="AX1141" s="194">
        <f t="shared" si="754"/>
        <v>3695328.9999996955</v>
      </c>
      <c r="AY1141" s="168"/>
      <c r="AZ1141" s="167"/>
      <c r="BA1141" s="170"/>
      <c r="BB1141" s="171" t="str">
        <f>IF($AQ$1="X", IF(AND(G1141&gt;=$AS$1,G1141&lt;=$AT$1),IF(P1141&lt;&gt;"D(Arıza Değil)",AC1141,0), IF(AND(G1141&gt;=$AU$1,G1141&lt;=$AV$1),IF(P1141&lt;&gt;"D(Arıza Değil)",AC1141,0), "")), "")</f>
        <v/>
      </c>
      <c r="BC1141" s="114"/>
      <c r="BD1141" s="114"/>
      <c r="BE1141" s="114"/>
      <c r="BF1141" s="114"/>
      <c r="BG1141" s="114"/>
      <c r="BH1141" s="114" t="str">
        <f>IFERROR(FRACAS!AN132, "Hata Var")</f>
        <v/>
      </c>
      <c r="BI1141" s="114"/>
      <c r="BJ1141" s="114"/>
      <c r="BK1141" s="105" t="str">
        <f>[4]SayfaKAY!AW129</f>
        <v/>
      </c>
      <c r="BL1141" s="105" t="str">
        <f>[4]SayfaKAY!V129</f>
        <v>Üretim</v>
      </c>
      <c r="BM1141" s="114"/>
      <c r="BN1141" s="171" t="str">
        <f t="shared" si="755"/>
        <v>x yok</v>
      </c>
      <c r="BO1141" s="171" t="b">
        <f t="shared" si="756"/>
        <v>0</v>
      </c>
      <c r="BP1141" s="171" t="str">
        <f t="shared" si="757"/>
        <v>Bir günden fazla süren arıza</v>
      </c>
      <c r="BQ1141" s="226">
        <f t="shared" si="758"/>
        <v>335518.9999999234</v>
      </c>
      <c r="BR1141" s="226">
        <f t="shared" si="759"/>
        <v>420.00000004889444</v>
      </c>
      <c r="BS1141" s="226">
        <f t="shared" si="760"/>
        <v>335938.99999997229</v>
      </c>
      <c r="BT1141" s="114"/>
      <c r="BU1141" s="242"/>
      <c r="BV1141" s="233">
        <f t="shared" si="761"/>
        <v>40</v>
      </c>
      <c r="BW1141" s="226" t="str">
        <f t="shared" si="762"/>
        <v>Evet, çakışma var</v>
      </c>
      <c r="BX1141" s="229"/>
      <c r="BY1141" s="247">
        <f t="shared" si="763"/>
        <v>232.99930555550236</v>
      </c>
      <c r="BZ1141" s="247">
        <f t="shared" si="764"/>
        <v>0.29166666670062114</v>
      </c>
      <c r="CA1141" s="247">
        <f t="shared" si="765"/>
        <v>233.29097222220298</v>
      </c>
      <c r="CB1141" s="213"/>
      <c r="CC1141" s="211"/>
      <c r="CD1141" s="196"/>
      <c r="CE1141" s="213">
        <v>128</v>
      </c>
      <c r="CF1141" s="182">
        <f t="shared" si="766"/>
        <v>45367.209027777797</v>
      </c>
      <c r="CG1141" s="182">
        <f t="shared" si="767"/>
        <v>45600.5</v>
      </c>
      <c r="CH1141" s="196"/>
      <c r="CI1141" s="196"/>
      <c r="CJ1141" s="196"/>
      <c r="CK1141" s="196">
        <f t="shared" si="768"/>
        <v>0.29166666670062114</v>
      </c>
      <c r="CL1141" s="196">
        <f t="shared" si="769"/>
        <v>232.99930555550236</v>
      </c>
      <c r="CM1141" s="196">
        <f t="shared" si="770"/>
        <v>233.29097222220298</v>
      </c>
      <c r="CN1141" s="114"/>
      <c r="CO1141" s="115">
        <f t="shared" si="771"/>
        <v>335938.99999997229</v>
      </c>
      <c r="CP1141" s="116">
        <f t="shared" si="772"/>
        <v>17.500000002037268</v>
      </c>
      <c r="CQ1141" s="117">
        <f t="shared" si="773"/>
        <v>0.20902777779701864</v>
      </c>
      <c r="CR1141" s="117">
        <f t="shared" si="774"/>
        <v>45600.208333333299</v>
      </c>
      <c r="CS1141" s="117">
        <f t="shared" si="775"/>
        <v>45600.5</v>
      </c>
      <c r="CT1141" s="118">
        <f t="shared" si="776"/>
        <v>65663998.999999925</v>
      </c>
      <c r="CU1141" s="118">
        <f t="shared" si="777"/>
        <v>420.00000004889444</v>
      </c>
      <c r="CV1141" s="118">
        <f t="shared" si="778"/>
        <v>65664418.99999997</v>
      </c>
      <c r="CW1141" s="119">
        <f t="shared" si="779"/>
        <v>0.99999360384198255</v>
      </c>
    </row>
    <row r="1142" spans="1:101" ht="118.5" customHeight="1" x14ac:dyDescent="0.3">
      <c r="A1142" s="160" t="str">
        <f>[4]SayfaKAY!C127</f>
        <v>KAY5+6</v>
      </c>
      <c r="B1142" s="104" t="str">
        <f>[4]SayfaKAY!D127</f>
        <v>3875(4)</v>
      </c>
      <c r="C1142" s="105" t="str">
        <f>[4]SayfaKAY!E127</f>
        <v>MA</v>
      </c>
      <c r="D1142" s="105">
        <f>[4]SayfaKAY!F127</f>
        <v>40822</v>
      </c>
      <c r="E1142" s="106" t="str">
        <f>[4]SayfaKAY!G127</f>
        <v>BOZ-KAY5+6-FF-126</v>
      </c>
      <c r="F1142" s="134">
        <f t="shared" si="740"/>
        <v>45366</v>
      </c>
      <c r="G1142" s="135">
        <f t="shared" si="741"/>
        <v>0.88124999999854481</v>
      </c>
      <c r="H1142" s="235">
        <f>[4]SayfaKAY!H127</f>
        <v>45366.881249999999</v>
      </c>
      <c r="I1142" s="104" t="str">
        <f>[4]SayfaKAY!I127</f>
        <v>Hat/Line</v>
      </c>
      <c r="J1142" s="103" t="str">
        <f>IF([4]SayfaKAY!J127="","",IF([4]SayfaKAY!J127="Müşteri","Notified by Customer","Notified by Bozankaya"))</f>
        <v>Notified by Customer</v>
      </c>
      <c r="K1142" s="103" t="e">
        <f>VLOOKUP([4]SayfaKAY!L127,#REF!,2,FALSE)</f>
        <v>#REF!</v>
      </c>
      <c r="L1142" s="165" t="str">
        <f>[4]SayfaKAY!X127</f>
        <v>ELTESAN ELEKTRO MEKANİK SOĞUTMA SAN</v>
      </c>
      <c r="M1142" s="107" t="str">
        <f t="shared" si="742"/>
        <v>KAY5+6-BOZ-KAY5+6-FF-126</v>
      </c>
      <c r="N1142" s="105" t="str">
        <f>[4]SayfaKAY!M127</f>
        <v>HER İKİ BAŞ KABİN KLİMALARI ISITMA YAPMIYOR.</v>
      </c>
      <c r="O1142" s="166" t="str">
        <f>[4]SayfaKAY!P127</f>
        <v>B-Hız veya güç azalması</v>
      </c>
      <c r="P1142" s="166" t="str">
        <f>[4]SayfaKAY!Q127</f>
        <v>B(Servisten çekmeye etki eden arıza)</v>
      </c>
      <c r="Q1142" s="166" t="str">
        <f>[4]SayfaKAY!R127</f>
        <v>N.A(Yaralanma yok)</v>
      </c>
      <c r="R1142" s="132" t="str" cm="1">
        <f t="array" ref="R1142">IF([4]SayfaKAY!U127="","",_xlfn.IFS([4]SayfaKAY!U127="Bozankaya","Bozankaya",[4]SayfaKAY!U127="Müşteri","Customer",[4]SayfaKAY!U127="Tedarikçi","Equipment Supplier"))</f>
        <v>Equipment Supplier</v>
      </c>
      <c r="S1142" s="204" t="str">
        <f>[4]SayfaKAY!N127</f>
        <v>HER İKİ KABİN SENSÖR REVİZYONU YAPILDI. MA SÜRÜCÜ KABİNİ MASTERCARD REZİSTANS KONTAKTÖRÜNE KOMUT VERMİYORDU. MASTER CARD DEĞİŞİMİ YAPILDI.</v>
      </c>
      <c r="T1142" s="133" t="str">
        <f>[4]SayfaKAY!AD127</f>
        <v/>
      </c>
      <c r="U1142" s="132" t="str">
        <f>[4]SayfaKAY!W127</f>
        <v>Evet</v>
      </c>
      <c r="V1142" s="108">
        <f>[4]SayfaKAY!AZ127</f>
        <v>2</v>
      </c>
      <c r="W1142" s="136">
        <f t="shared" si="743"/>
        <v>45527</v>
      </c>
      <c r="X1142" s="137" t="str">
        <f t="shared" si="744"/>
        <v>05:00</v>
      </c>
      <c r="Y1142" s="235">
        <f>[4]SayfaKAY!AE127</f>
        <v>45527.208333333299</v>
      </c>
      <c r="Z1142" s="109">
        <f t="shared" si="745"/>
        <v>45527</v>
      </c>
      <c r="AA1142" s="110" t="str">
        <f t="shared" si="746"/>
        <v>09:00</v>
      </c>
      <c r="AB1142" s="182">
        <f>[4]SayfaKAY!BA127</f>
        <v>45527.375</v>
      </c>
      <c r="AC1142" s="257">
        <f t="shared" si="747"/>
        <v>231111.0000000021</v>
      </c>
      <c r="AD1142" s="111">
        <f t="shared" si="748"/>
        <v>45527</v>
      </c>
      <c r="AE1142" s="111" t="str">
        <f t="shared" si="749"/>
        <v>09:00</v>
      </c>
      <c r="AF1142" s="235">
        <f>[4]SayfaKAY!BA127</f>
        <v>45527.375</v>
      </c>
      <c r="AG1142" s="179" t="str">
        <f>[4]SayfaKAY!S127</f>
        <v>(II) Aynı Araçta Tekrarlayan Arıza</v>
      </c>
      <c r="AH1142" s="178" t="str">
        <f t="shared" si="750"/>
        <v>Bu Arıza Aracın Servise Verilmesine Engel</v>
      </c>
      <c r="AI1142" s="163" t="str">
        <f>[4]SayfaKAY!AV127</f>
        <v/>
      </c>
      <c r="AJ1142" s="164" t="str">
        <f t="shared" si="751"/>
        <v/>
      </c>
      <c r="AK1142" s="164" t="str">
        <f t="shared" si="752"/>
        <v/>
      </c>
      <c r="AL1142" s="112" t="str">
        <f>[4]SayfaKAY!AX127</f>
        <v/>
      </c>
      <c r="AM1142" s="257" cm="1">
        <f t="array" ref="AM1142">IFERROR(IF(AND(P1142&lt;&gt;"D(Arıza Değil)",AH1142="Bu Arıza Aracın Servise Verilmesine Engel Değil"),
IF(Z1142-F1142&gt;0,(AB1142-Y1142)*24*60,
IF(OR(AND(G1142&gt;$AS$1,G1142&lt;$AT$1),AND(G1142&gt;$AU$1,G1142&lt;$AV$1)),
(AF1142-H1142)*24*60,     BH:BH0)),        AN1142),0)</f>
        <v>231111.0000000021</v>
      </c>
      <c r="AN1142" s="257">
        <f t="shared" si="753"/>
        <v>231111.0000000021</v>
      </c>
      <c r="AO1142" s="174" t="str">
        <f>[4]SayfaKAY!AG127</f>
        <v>Eltesan</v>
      </c>
      <c r="AP1142" s="174" t="str">
        <f>[4]SayfaKAY!AI127</f>
        <v>H500-7240</v>
      </c>
      <c r="AQ1142" s="174" t="str">
        <f>[4]SayfaKAY!AQ127</f>
        <v/>
      </c>
      <c r="AR1142" s="174" t="str">
        <f>[4]SayfaKAY!AH127</f>
        <v>KLIMA UNITESİ /Eltesan/Hispacold 41,5 kW</v>
      </c>
      <c r="AS1142" s="174">
        <f>[4]SayfaKAY!AJ127</f>
        <v>2</v>
      </c>
      <c r="AT1142" s="175" t="str">
        <f>[4]SayfaKAY!AM127</f>
        <v/>
      </c>
      <c r="AU1142" s="176" t="str">
        <f>[4]SayfaKAY!AL127</f>
        <v/>
      </c>
      <c r="AV1142" s="176" t="str">
        <f>[4]SayfaKAY!AP127</f>
        <v/>
      </c>
      <c r="AW1142" s="177" t="str">
        <f>[4]SayfaKAY!AT127</f>
        <v/>
      </c>
      <c r="AX1142" s="194">
        <f t="shared" si="754"/>
        <v>5084442.0000000466</v>
      </c>
      <c r="AY1142" s="168"/>
      <c r="AZ1142" s="167"/>
      <c r="BA1142" s="113"/>
      <c r="BB1142" s="171" t="str">
        <f>IF($AQ$1="X", IF(AND(G1142&gt;=$AS$1,G1142&lt;=$AT$1),IF(P1142&lt;&gt;"D(Arıza Değil)",AC1142,0), IF(AND(G1142&gt;=$AU$1,G1142&lt;=$AV$1),IF(P1142&lt;&gt;"D(Arıza Değil)",AC1142,0), "")), "")</f>
        <v/>
      </c>
      <c r="BC1142" s="114"/>
      <c r="BD1142" s="114"/>
      <c r="BE1142" s="114"/>
      <c r="BF1142" s="114"/>
      <c r="BG1142" s="114"/>
      <c r="BH1142" s="114" t="str">
        <f>IFERROR(FRACAS!AN130, "Hata Var")</f>
        <v/>
      </c>
      <c r="BI1142" s="114"/>
      <c r="BJ1142" s="114"/>
      <c r="BK1142" s="105" t="str">
        <f>[4]SayfaKAY!AW127</f>
        <v/>
      </c>
      <c r="BL1142" s="105" t="str">
        <f>[4]SayfaKAY!V127</f>
        <v>ELTESAN ELEKTRO MEKANİK SOĞUTMA SAN</v>
      </c>
      <c r="BM1142" s="114"/>
      <c r="BN1142" s="171" t="str">
        <f t="shared" si="755"/>
        <v>x yok</v>
      </c>
      <c r="BO1142" s="171" t="b">
        <f t="shared" si="756"/>
        <v>0</v>
      </c>
      <c r="BP1142" s="171" t="str">
        <f t="shared" si="757"/>
        <v>Bir günden fazla süren arıza</v>
      </c>
      <c r="BQ1142" s="226">
        <f t="shared" si="758"/>
        <v>230870.9999999532</v>
      </c>
      <c r="BR1142" s="226">
        <f t="shared" si="759"/>
        <v>240.00000004889444</v>
      </c>
      <c r="BS1142" s="226">
        <f t="shared" si="760"/>
        <v>231111.0000000021</v>
      </c>
      <c r="BT1142" s="114"/>
      <c r="BU1142" s="242"/>
      <c r="BV1142" s="233">
        <f t="shared" si="761"/>
        <v>30</v>
      </c>
      <c r="BW1142" s="226" t="str">
        <f t="shared" si="762"/>
        <v>Evet, çakışma var</v>
      </c>
      <c r="BX1142" s="229"/>
      <c r="BY1142" s="247">
        <f t="shared" si="763"/>
        <v>160.32708333330083</v>
      </c>
      <c r="BZ1142" s="247">
        <f t="shared" si="764"/>
        <v>0.16666666670062114</v>
      </c>
      <c r="CA1142" s="247">
        <f t="shared" si="765"/>
        <v>160.49375000000146</v>
      </c>
      <c r="CB1142" s="213"/>
      <c r="CC1142" s="211"/>
      <c r="CD1142" s="196"/>
      <c r="CE1142" s="213">
        <v>126</v>
      </c>
      <c r="CF1142" s="182">
        <f t="shared" si="766"/>
        <v>45366.881249999999</v>
      </c>
      <c r="CG1142" s="182">
        <f t="shared" si="767"/>
        <v>45527.375</v>
      </c>
      <c r="CH1142" s="196"/>
      <c r="CI1142" s="196"/>
      <c r="CJ1142" s="196"/>
      <c r="CK1142" s="196">
        <f t="shared" si="768"/>
        <v>0.16666666670062114</v>
      </c>
      <c r="CL1142" s="196">
        <f t="shared" si="769"/>
        <v>160.32708333330083</v>
      </c>
      <c r="CM1142" s="196">
        <f t="shared" si="770"/>
        <v>160.49375000000146</v>
      </c>
      <c r="CN1142" s="114"/>
      <c r="CO1142" s="115">
        <f t="shared" si="771"/>
        <v>231111.0000000021</v>
      </c>
      <c r="CP1142" s="116">
        <f t="shared" si="772"/>
        <v>10.000000002037268</v>
      </c>
      <c r="CQ1142" s="117">
        <f t="shared" si="773"/>
        <v>0.88124999999854481</v>
      </c>
      <c r="CR1142" s="117">
        <f t="shared" si="774"/>
        <v>45527.208333333299</v>
      </c>
      <c r="CS1142" s="117">
        <f t="shared" si="775"/>
        <v>45527.375</v>
      </c>
      <c r="CT1142" s="118">
        <f t="shared" si="776"/>
        <v>65557910.999999955</v>
      </c>
      <c r="CU1142" s="118">
        <f t="shared" si="777"/>
        <v>240.00000004889444</v>
      </c>
      <c r="CV1142" s="118">
        <f t="shared" si="778"/>
        <v>65558151</v>
      </c>
      <c r="CW1142" s="119">
        <f t="shared" si="779"/>
        <v>0.99999633912798969</v>
      </c>
    </row>
    <row r="1143" spans="1:101" ht="118.5" customHeight="1" x14ac:dyDescent="0.3">
      <c r="A1143" s="104" t="str">
        <f>[4]SayfaKAY!C123</f>
        <v>KAY5+6</v>
      </c>
      <c r="B1143" s="104" t="str">
        <f>[4]SayfaKAY!D123</f>
        <v>3880(9)</v>
      </c>
      <c r="C1143" s="105" t="str">
        <f>[4]SayfaKAY!E123</f>
        <v>MA</v>
      </c>
      <c r="D1143" s="105">
        <f>[4]SayfaKAY!F123</f>
        <v>36952</v>
      </c>
      <c r="E1143" s="106" t="str">
        <f>[4]SayfaKAY!G123</f>
        <v>BOZ-KAY5+6-FF-122</v>
      </c>
      <c r="F1143" s="134">
        <f t="shared" si="740"/>
        <v>45365</v>
      </c>
      <c r="G1143" s="135">
        <f t="shared" si="741"/>
        <v>0.21875</v>
      </c>
      <c r="H1143" s="235">
        <f>[4]SayfaKAY!H123</f>
        <v>45365.21875</v>
      </c>
      <c r="I1143" s="104" t="str">
        <f>[4]SayfaKAY!I123</f>
        <v>Hat/Line</v>
      </c>
      <c r="J1143" s="103" t="str">
        <f>IF([4]SayfaKAY!J123="","",IF([4]SayfaKAY!J123="Müşteri","Notified by Customer","Notified by Bozankaya"))</f>
        <v>Notified by Customer</v>
      </c>
      <c r="K1143" s="103" t="e">
        <f>VLOOKUP([4]SayfaKAY!L123,#REF!,2,FALSE)</f>
        <v>#REF!</v>
      </c>
      <c r="L1143" s="165" t="str">
        <f>[4]SayfaKAY!X123</f>
        <v>Stadler Signalling Deutschland GmbH</v>
      </c>
      <c r="M1143" s="107" t="str">
        <f t="shared" si="742"/>
        <v>KAY5+6-BOZ-KAY5+6-FF-122</v>
      </c>
      <c r="N1143" s="105" t="str">
        <f>[4]SayfaKAY!M123</f>
        <v>3880-3881 NOLU KUPLAJLI ARACIN IMULARI ARIZALI OLMASI NEDENİYLE 6 SEFERDE 47 DK TEHİR MEYDANA GELMİŞTİR.</v>
      </c>
      <c r="O1143" s="166" t="str">
        <f>[4]SayfaKAY!P123</f>
        <v>A-Sürüşü engeller</v>
      </c>
      <c r="P1143" s="166" t="str">
        <f>[4]SayfaKAY!Q123</f>
        <v>A(Hareket etmeyi engelleyen arıza)</v>
      </c>
      <c r="Q1143" s="166" t="str">
        <f>[4]SayfaKAY!R123</f>
        <v>N.A(Yaralanma yok)</v>
      </c>
      <c r="R1143" s="132" t="str" cm="1">
        <f t="array" ref="R1143">IF([4]SayfaKAY!U123="","",_xlfn.IFS([4]SayfaKAY!U123="Bozankaya","Bozankaya",[4]SayfaKAY!U123="Müşteri","Customer",[4]SayfaKAY!U123="Tedarikçi","Equipment Supplier"))</f>
        <v>Bozankaya</v>
      </c>
      <c r="S1143" s="204" t="str">
        <f>[4]SayfaKAY!N123</f>
        <v>81 NUMARALI ARAÇTAKİ İDU LİNE KABLOLARI DÜZELTİLDİ.</v>
      </c>
      <c r="T1143" s="133" t="str">
        <f>[4]SayfaKAY!AD123</f>
        <v>*Ekipman tamir edilecek</v>
      </c>
      <c r="U1143" s="132" t="str">
        <f>[4]SayfaKAY!W123</f>
        <v>Evet</v>
      </c>
      <c r="V1143" s="108">
        <f>[4]SayfaKAY!AZ123</f>
        <v>1</v>
      </c>
      <c r="W1143" s="136">
        <f t="shared" si="743"/>
        <v>45526</v>
      </c>
      <c r="X1143" s="137" t="str">
        <f t="shared" si="744"/>
        <v>14:01</v>
      </c>
      <c r="Y1143" s="235">
        <f>[4]SayfaKAY!AE123</f>
        <v>45526.5842708333</v>
      </c>
      <c r="Z1143" s="109">
        <f t="shared" si="745"/>
        <v>45526</v>
      </c>
      <c r="AA1143" s="110" t="str">
        <f t="shared" si="746"/>
        <v>15:30</v>
      </c>
      <c r="AB1143" s="182">
        <f>[4]SayfaKAY!BA123</f>
        <v>45526.645833333299</v>
      </c>
      <c r="AC1143" s="257">
        <f t="shared" si="747"/>
        <v>232454.99999995111</v>
      </c>
      <c r="AD1143" s="111">
        <f t="shared" si="748"/>
        <v>45526</v>
      </c>
      <c r="AE1143" s="111" t="str">
        <f t="shared" si="749"/>
        <v>15:30</v>
      </c>
      <c r="AF1143" s="235">
        <f>[4]SayfaKAY!BA123</f>
        <v>45526.645833333299</v>
      </c>
      <c r="AG1143" s="179" t="str">
        <f>[4]SayfaKAY!S123</f>
        <v>(I) İlk Defa Karşılaşılan Arıza</v>
      </c>
      <c r="AH1143" s="178" t="str">
        <f t="shared" si="750"/>
        <v>Bu Arıza Aracın Servise Verilmesine Engel</v>
      </c>
      <c r="AI1143" s="163" t="str">
        <f>[4]SayfaKAY!AV123</f>
        <v/>
      </c>
      <c r="AJ1143" s="164" t="str">
        <f t="shared" si="751"/>
        <v/>
      </c>
      <c r="AK1143" s="164" t="str">
        <f t="shared" si="752"/>
        <v/>
      </c>
      <c r="AL1143" s="112" t="str">
        <f>[4]SayfaKAY!AX123</f>
        <v/>
      </c>
      <c r="AM1143" s="257" cm="1">
        <f t="array" ref="AM1143">IFERROR(IF(AND(P1143&lt;&gt;"D(Arıza Değil)",AH1143="Bu Arıza Aracın Servise Verilmesine Engel Değil"),
IF(Z1143-F1143&gt;0,(AB1143-Y1143)*24*60,
IF(OR(AND(G1143&gt;$AS$1,G1143&lt;$AT$1),AND(G1143&gt;$AU$1,G1143&lt;$AV$1)),
(AF1143-H1143)*24*60,     BH:BH0)),        AN1143),0)</f>
        <v>232454.99999995111</v>
      </c>
      <c r="AN1143" s="257">
        <f t="shared" si="753"/>
        <v>232454.99999995111</v>
      </c>
      <c r="AO1143" s="174" t="str">
        <f>[4]SayfaKAY!AG123</f>
        <v>Bozankaya</v>
      </c>
      <c r="AP1143" s="174" t="str">
        <f>[4]SayfaKAY!AI123</f>
        <v>E865-7011</v>
      </c>
      <c r="AQ1143" s="174" t="str">
        <f>[4]SayfaKAY!AQ123</f>
        <v/>
      </c>
      <c r="AR1143" s="174" t="str">
        <f>[4]SayfaKAY!AH123</f>
        <v>IMU 100 FZA KOMPLESI</v>
      </c>
      <c r="AS1143" s="174">
        <f>[4]SayfaKAY!AJ123</f>
        <v>1</v>
      </c>
      <c r="AT1143" s="175" t="str">
        <f>[4]SayfaKAY!AM123</f>
        <v/>
      </c>
      <c r="AU1143" s="176" t="str">
        <f>[4]SayfaKAY!AL123</f>
        <v/>
      </c>
      <c r="AV1143" s="176" t="str">
        <f>[4]SayfaKAY!AP123</f>
        <v/>
      </c>
      <c r="AW1143" s="177" t="str">
        <f>[4]SayfaKAY!AT123</f>
        <v/>
      </c>
      <c r="AX1143" s="194">
        <f t="shared" si="754"/>
        <v>2557004.9999994622</v>
      </c>
      <c r="AY1143" s="168"/>
      <c r="AZ1143" s="167"/>
      <c r="BA1143" s="170"/>
      <c r="BB1143" s="171" t="str">
        <f>IF($AQ$1="X", IF(AND(G1143&gt;=$AS$1,G1143&lt;=$AT$1),IF(P1143&lt;&gt;"D(Arıza Değil)",AC1143,0), IF(AND(G1143&gt;=$AU$1,G1143&lt;=$AV$1),IF(P1143&lt;&gt;"D(Arıza Değil)",AC1143,0), "")), "")</f>
        <v/>
      </c>
      <c r="BC1143" s="114"/>
      <c r="BD1143" s="114"/>
      <c r="BE1143" s="114"/>
      <c r="BF1143" s="114"/>
      <c r="BG1143" s="114"/>
      <c r="BH1143" s="114" t="str">
        <f>IFERROR(FRACAS!AN126, "Hata Var")</f>
        <v/>
      </c>
      <c r="BI1143" s="114"/>
      <c r="BJ1143" s="114"/>
      <c r="BK1143" s="105" t="str">
        <f>[4]SayfaKAY!AW123</f>
        <v/>
      </c>
      <c r="BL1143" s="105" t="str">
        <f>[4]SayfaKAY!V123</f>
        <v>Fabrika Test</v>
      </c>
      <c r="BM1143" s="114"/>
      <c r="BN1143" s="171" t="str">
        <f t="shared" si="755"/>
        <v>x yok</v>
      </c>
      <c r="BO1143" s="171" t="b">
        <f t="shared" si="756"/>
        <v>0</v>
      </c>
      <c r="BP1143" s="171" t="str">
        <f t="shared" si="757"/>
        <v>Bir günden fazla süren arıza</v>
      </c>
      <c r="BQ1143" s="226">
        <f t="shared" si="758"/>
        <v>232366.34999995236</v>
      </c>
      <c r="BR1143" s="226">
        <f t="shared" si="759"/>
        <v>88.649999998742715</v>
      </c>
      <c r="BS1143" s="226">
        <f t="shared" si="760"/>
        <v>232454.99999995111</v>
      </c>
      <c r="BT1143" s="114"/>
      <c r="BU1143" s="242"/>
      <c r="BV1143" s="233">
        <f t="shared" si="761"/>
        <v>28</v>
      </c>
      <c r="BW1143" s="226" t="str">
        <f t="shared" si="762"/>
        <v>Evet, çakışma var</v>
      </c>
      <c r="BX1143" s="229"/>
      <c r="BY1143" s="247">
        <f t="shared" si="763"/>
        <v>161.36552083330025</v>
      </c>
      <c r="BZ1143" s="247">
        <f t="shared" si="764"/>
        <v>6.1562499999126885E-2</v>
      </c>
      <c r="CA1143" s="247">
        <f t="shared" si="765"/>
        <v>161.42708333329938</v>
      </c>
      <c r="CB1143" s="213"/>
      <c r="CC1143" s="211"/>
      <c r="CD1143" s="196"/>
      <c r="CE1143" s="213">
        <v>122</v>
      </c>
      <c r="CF1143" s="182">
        <f t="shared" si="766"/>
        <v>45365.21875</v>
      </c>
      <c r="CG1143" s="182">
        <f t="shared" si="767"/>
        <v>45526.645833333299</v>
      </c>
      <c r="CH1143" s="196"/>
      <c r="CI1143" s="196"/>
      <c r="CJ1143" s="196"/>
      <c r="CK1143" s="196">
        <f t="shared" si="768"/>
        <v>6.1562499999126885E-2</v>
      </c>
      <c r="CL1143" s="196">
        <f t="shared" si="769"/>
        <v>161.36552083330025</v>
      </c>
      <c r="CM1143" s="196">
        <f t="shared" si="770"/>
        <v>161.42708333329938</v>
      </c>
      <c r="CN1143" s="114"/>
      <c r="CO1143" s="115">
        <f t="shared" si="771"/>
        <v>232454.99999995111</v>
      </c>
      <c r="CP1143" s="116">
        <f t="shared" si="772"/>
        <v>3.6937499999476131</v>
      </c>
      <c r="CQ1143" s="117">
        <f t="shared" si="773"/>
        <v>0.21875</v>
      </c>
      <c r="CR1143" s="117">
        <f t="shared" si="774"/>
        <v>45526.5842708333</v>
      </c>
      <c r="CS1143" s="117">
        <f t="shared" si="775"/>
        <v>45526.645833333299</v>
      </c>
      <c r="CT1143" s="118">
        <f t="shared" si="776"/>
        <v>65557966.349999949</v>
      </c>
      <c r="CU1143" s="118">
        <f t="shared" si="777"/>
        <v>88.649999998742715</v>
      </c>
      <c r="CV1143" s="118">
        <f t="shared" si="778"/>
        <v>65558054.999999948</v>
      </c>
      <c r="CW1143" s="119">
        <f t="shared" si="779"/>
        <v>0.99999864776342129</v>
      </c>
    </row>
    <row r="1144" spans="1:101" ht="118.5" customHeight="1" x14ac:dyDescent="0.3">
      <c r="A1144" s="160" t="str">
        <f>[4]SayfaKAY!C124</f>
        <v>KAY5+6</v>
      </c>
      <c r="B1144" s="104" t="str">
        <f>[4]SayfaKAY!D124</f>
        <v>3873(2)</v>
      </c>
      <c r="C1144" s="105" t="str">
        <f>[4]SayfaKAY!E124</f>
        <v>MB</v>
      </c>
      <c r="D1144" s="105">
        <f>[4]SayfaKAY!F124</f>
        <v>49521</v>
      </c>
      <c r="E1144" s="106" t="str">
        <f>[4]SayfaKAY!G124</f>
        <v>BOZ-KAY5+6-FF-123</v>
      </c>
      <c r="F1144" s="193">
        <f t="shared" si="740"/>
        <v>45365</v>
      </c>
      <c r="G1144" s="135">
        <f t="shared" si="741"/>
        <v>0.22152777780138422</v>
      </c>
      <c r="H1144" s="235">
        <f>[4]SayfaKAY!H124</f>
        <v>45365.221527777801</v>
      </c>
      <c r="I1144" s="104" t="str">
        <f>[4]SayfaKAY!I124</f>
        <v>Hat/Line</v>
      </c>
      <c r="J1144" s="103" t="str">
        <f>IF([4]SayfaKAY!J124="","",IF([4]SayfaKAY!J124="Müşteri","Notified by Customer","Notified by Bozankaya"))</f>
        <v>Notified by Customer</v>
      </c>
      <c r="K1144" s="103" t="e">
        <f>VLOOKUP([4]SayfaKAY!L124,#REF!,2,FALSE)</f>
        <v>#REF!</v>
      </c>
      <c r="L1144" s="165" t="str">
        <f>[4]SayfaKAY!X124</f>
        <v>Bozankaya</v>
      </c>
      <c r="M1144" s="107" t="str">
        <f t="shared" si="742"/>
        <v>KAY5+6-BOZ-KAY5+6-FF-123</v>
      </c>
      <c r="N1144" s="105" t="str">
        <f>[4]SayfaKAY!M124</f>
        <v>CB KABİNDEN ARAÇ KAPILARI SERBEST OLMUYOR</v>
      </c>
      <c r="O1144" s="166" t="str">
        <f>[4]SayfaKAY!P124</f>
        <v>A-Sürüşü engeller</v>
      </c>
      <c r="P1144" s="166" t="str">
        <f>[4]SayfaKAY!Q124</f>
        <v>B(Servisten çekmeye etki eden arıza)</v>
      </c>
      <c r="Q1144" s="166" t="str">
        <f>[4]SayfaKAY!R124</f>
        <v>N.A(Yaralanma yok)</v>
      </c>
      <c r="R1144" s="132" t="str" cm="1">
        <f t="array" ref="R1144">IF([4]SayfaKAY!U124="","",_xlfn.IFS([4]SayfaKAY!U124="Bozankaya","Bozankaya",[4]SayfaKAY!U124="Müşteri","Customer",[4]SayfaKAY!U124="Tedarikçi","Equipment Supplier"))</f>
        <v>Equipment Supplier</v>
      </c>
      <c r="S1144" s="204" t="str">
        <f>[4]SayfaKAY!N124</f>
        <v>NB-F01 SİGORTASI ATMIŞ KALDIRILDI</v>
      </c>
      <c r="T1144" s="133" t="str">
        <f>[4]SayfaKAY!AD124</f>
        <v>*Arıza çözülecek</v>
      </c>
      <c r="U1144" s="132" t="str">
        <f>[4]SayfaKAY!W124</f>
        <v>Evet</v>
      </c>
      <c r="V1144" s="108" t="str">
        <f>[4]SayfaKAY!AZ124</f>
        <v/>
      </c>
      <c r="W1144" s="136">
        <f t="shared" si="743"/>
        <v>45526</v>
      </c>
      <c r="X1144" s="137" t="str">
        <f t="shared" si="744"/>
        <v>13:56</v>
      </c>
      <c r="Y1144" s="235">
        <f>[4]SayfaKAY!AE124</f>
        <v>45526.580682870401</v>
      </c>
      <c r="Z1144" s="192" t="str">
        <f t="shared" si="745"/>
        <v/>
      </c>
      <c r="AA1144" s="110" t="str">
        <f t="shared" si="746"/>
        <v/>
      </c>
      <c r="AB1144" s="182" t="str">
        <f>[4]SayfaKAY!BA124</f>
        <v/>
      </c>
      <c r="AC1144" s="257" t="str">
        <f t="shared" si="747"/>
        <v/>
      </c>
      <c r="AD1144" s="111" t="str">
        <f t="shared" si="748"/>
        <v/>
      </c>
      <c r="AE1144" s="111" t="str">
        <f t="shared" si="749"/>
        <v/>
      </c>
      <c r="AF1144" s="235" t="str">
        <f>[4]SayfaKAY!BA124</f>
        <v/>
      </c>
      <c r="AG1144" s="179" t="str">
        <f>[4]SayfaKAY!S124</f>
        <v>(I) İlk Defa Karşılaşılan Arıza</v>
      </c>
      <c r="AH1144" s="178" t="str">
        <f t="shared" si="750"/>
        <v>Bu Arıza Aracın Servise Verilmesine Engel</v>
      </c>
      <c r="AI1144" s="163" t="str">
        <f>[4]SayfaKAY!AV124</f>
        <v/>
      </c>
      <c r="AJ1144" s="164" t="str">
        <f t="shared" si="751"/>
        <v/>
      </c>
      <c r="AK1144" s="164" t="str">
        <f t="shared" si="752"/>
        <v/>
      </c>
      <c r="AL1144" s="112" t="str">
        <f>[4]SayfaKAY!AX124</f>
        <v/>
      </c>
      <c r="AM1144" s="257" t="str" cm="1">
        <f t="array" ref="AM1144">IFERROR(IF(AND(P1144&lt;&gt;"D(Arıza Değil)",AH1144="Bu Arıza Aracın Servise Verilmesine Engel Değil"),
IF(Z1144-F1144&gt;0,(AB1144-Y1144)*24*60,
IF(OR(AND(G1144&gt;$AS$1,G1144&lt;$AT$1),AND(G1144&gt;$AU$1,G1144&lt;$AV$1)),
(AF1144-H1144)*24*60,     BH:BH0)),        AN1144),0)</f>
        <v/>
      </c>
      <c r="AN1144" s="257" t="str">
        <f t="shared" si="753"/>
        <v/>
      </c>
      <c r="AO1144" s="174" t="str">
        <f>[4]SayfaKAY!AG124</f>
        <v/>
      </c>
      <c r="AP1144" s="174" t="str">
        <f>[4]SayfaKAY!AI124</f>
        <v>0</v>
      </c>
      <c r="AQ1144" s="174" t="str">
        <f>[4]SayfaKAY!AQ124</f>
        <v/>
      </c>
      <c r="AR1144" s="174" t="str">
        <f>[4]SayfaKAY!AH124</f>
        <v>KAPILAR</v>
      </c>
      <c r="AS1144" s="174">
        <f>[4]SayfaKAY!AJ124</f>
        <v>1</v>
      </c>
      <c r="AT1144" s="175" t="str">
        <f>[4]SayfaKAY!AM124</f>
        <v/>
      </c>
      <c r="AU1144" s="176" t="str">
        <f>[4]SayfaKAY!AL124</f>
        <v/>
      </c>
      <c r="AV1144" s="176" t="str">
        <f>[4]SayfaKAY!AP124</f>
        <v/>
      </c>
      <c r="AW1144" s="177" t="str">
        <f>[4]SayfaKAY!AT124</f>
        <v/>
      </c>
      <c r="AX1144" s="194" t="str">
        <f t="shared" si="754"/>
        <v/>
      </c>
      <c r="AY1144" s="168"/>
      <c r="AZ1144" s="167"/>
      <c r="BA1144" s="113"/>
      <c r="BB1144" s="171"/>
      <c r="BC1144" s="114"/>
      <c r="BD1144" s="114"/>
      <c r="BE1144" s="114"/>
      <c r="BF1144" s="114"/>
      <c r="BG1144" s="114"/>
      <c r="BH1144" s="114" t="str">
        <f>IFERROR(FRACAS!AN127, "Hata Var")</f>
        <v/>
      </c>
      <c r="BI1144" s="114"/>
      <c r="BJ1144" s="114"/>
      <c r="BK1144" s="105" t="str">
        <f>[4]SayfaKAY!AW124</f>
        <v/>
      </c>
      <c r="BL1144" s="105" t="str">
        <f>[4]SayfaKAY!V124</f>
        <v>ELTESAN ELEKTRO MEKANİK SOĞUTMA SAN</v>
      </c>
      <c r="BM1144" s="114"/>
      <c r="BN1144" s="171" t="str">
        <f t="shared" si="755"/>
        <v>x yok</v>
      </c>
      <c r="BO1144" s="171" t="b">
        <f t="shared" si="756"/>
        <v>0</v>
      </c>
      <c r="BP1144" s="171" t="e">
        <f t="shared" si="757"/>
        <v>#VALUE!</v>
      </c>
      <c r="BQ1144" s="226">
        <f t="shared" si="758"/>
        <v>232357.18333334313</v>
      </c>
      <c r="BR1144" s="226" t="e">
        <f t="shared" si="759"/>
        <v>#VALUE!</v>
      </c>
      <c r="BS1144" s="226" t="e">
        <f t="shared" si="760"/>
        <v>#VALUE!</v>
      </c>
      <c r="BT1144" s="114"/>
      <c r="BU1144" s="242"/>
      <c r="BV1144" s="233">
        <f t="shared" si="761"/>
        <v>-1</v>
      </c>
      <c r="BW1144" s="226" t="str">
        <f t="shared" si="762"/>
        <v>Hayır, çakışma yok</v>
      </c>
      <c r="BX1144" s="229"/>
      <c r="BY1144" s="247">
        <f t="shared" si="763"/>
        <v>161.35915509259939</v>
      </c>
      <c r="BZ1144" s="247" t="e">
        <f t="shared" si="764"/>
        <v>#VALUE!</v>
      </c>
      <c r="CA1144" s="247" t="e">
        <f t="shared" si="765"/>
        <v>#VALUE!</v>
      </c>
      <c r="CB1144" s="213"/>
      <c r="CC1144" s="211"/>
      <c r="CD1144" s="196"/>
      <c r="CE1144" s="213">
        <v>123</v>
      </c>
      <c r="CF1144" s="182">
        <f t="shared" si="766"/>
        <v>45365.221527777801</v>
      </c>
      <c r="CG1144" s="182" t="str">
        <f t="shared" si="767"/>
        <v/>
      </c>
      <c r="CH1144" s="196"/>
      <c r="CI1144" s="196"/>
      <c r="CJ1144" s="196"/>
      <c r="CK1144" s="196" t="e">
        <f t="shared" si="768"/>
        <v>#VALUE!</v>
      </c>
      <c r="CL1144" s="196">
        <f t="shared" si="769"/>
        <v>161.35915509259939</v>
      </c>
      <c r="CM1144" s="196" t="e">
        <f t="shared" si="770"/>
        <v>#VALUE!</v>
      </c>
      <c r="CN1144" s="114"/>
      <c r="CO1144" s="115" t="str">
        <f t="shared" si="771"/>
        <v/>
      </c>
      <c r="CP1144" s="116" t="e">
        <f t="shared" si="772"/>
        <v>#VALUE!</v>
      </c>
      <c r="CQ1144" s="117">
        <f t="shared" si="773"/>
        <v>0.22152777780138422</v>
      </c>
      <c r="CR1144" s="117">
        <f t="shared" si="774"/>
        <v>45526.580682870401</v>
      </c>
      <c r="CS1144" s="117" t="str">
        <f t="shared" si="775"/>
        <v/>
      </c>
      <c r="CT1144" s="118">
        <f t="shared" si="776"/>
        <v>65557957.183333345</v>
      </c>
      <c r="CU1144" s="118" t="e">
        <f t="shared" si="777"/>
        <v>#VALUE!</v>
      </c>
      <c r="CV1144" s="118" t="e">
        <f t="shared" si="778"/>
        <v>#VALUE!</v>
      </c>
      <c r="CW1144" s="119" t="e">
        <f t="shared" si="779"/>
        <v>#VALUE!</v>
      </c>
    </row>
    <row r="1145" spans="1:101" ht="118.5" customHeight="1" x14ac:dyDescent="0.3">
      <c r="A1145" s="104" t="str">
        <f>[4]SayfaKAY!C125</f>
        <v>KAY5+6</v>
      </c>
      <c r="B1145" s="104" t="str">
        <f>[4]SayfaKAY!D125</f>
        <v>3879(8)</v>
      </c>
      <c r="C1145" s="105" t="str">
        <f>[4]SayfaKAY!E125</f>
        <v>MA</v>
      </c>
      <c r="D1145" s="105">
        <f>[4]SayfaKAY!F125</f>
        <v>4854</v>
      </c>
      <c r="E1145" s="106" t="str">
        <f>[4]SayfaKAY!G125</f>
        <v>BOZ-KAY5+6-FF-124</v>
      </c>
      <c r="F1145" s="134">
        <f t="shared" si="740"/>
        <v>45365</v>
      </c>
      <c r="G1145" s="135">
        <f t="shared" si="741"/>
        <v>0.30972222219861578</v>
      </c>
      <c r="H1145" s="235">
        <f>[4]SayfaKAY!H125</f>
        <v>45365.309722222199</v>
      </c>
      <c r="I1145" s="104" t="str">
        <f>[4]SayfaKAY!I125</f>
        <v>Hat/Line</v>
      </c>
      <c r="J1145" s="103" t="str">
        <f>IF([4]SayfaKAY!J125="","",IF([4]SayfaKAY!J125="Müşteri","Notified by Customer","Notified by Bozankaya"))</f>
        <v>Notified by Customer</v>
      </c>
      <c r="K1145" s="103" t="e">
        <f>VLOOKUP([4]SayfaKAY!L125,#REF!,2,FALSE)</f>
        <v>#REF!</v>
      </c>
      <c r="L1145" s="165" t="str">
        <f>[4]SayfaKAY!X125</f>
        <v>ATAK ULAŞIM SAN.TİC.LTD.ŞTİ.</v>
      </c>
      <c r="M1145" s="107" t="str">
        <f t="shared" si="742"/>
        <v>KAY5+6-BOZ-KAY5+6-FF-124</v>
      </c>
      <c r="N1145" s="105" t="str">
        <f>[4]SayfaKAY!M125</f>
        <v>3879-3878 NOLU ARAÇLAR İMU ARIZASI VERİYOR VARIŞ YÖNÜ TABELASI KURULAMIYOR.</v>
      </c>
      <c r="O1145" s="166" t="str">
        <f>[4]SayfaKAY!P125</f>
        <v>C-Uyarı, sürüş devamlılığı</v>
      </c>
      <c r="P1145" s="166" t="str">
        <f>[4]SayfaKAY!Q125</f>
        <v>B(Servisten çekmeye etki eden arıza)</v>
      </c>
      <c r="Q1145" s="166" t="str">
        <f>[4]SayfaKAY!R125</f>
        <v>N.A(Yaralanma yok)</v>
      </c>
      <c r="R1145" s="132" t="str" cm="1">
        <f t="array" ref="R1145">IF([4]SayfaKAY!U125="","",_xlfn.IFS([4]SayfaKAY!U125="Bozankaya","Bozankaya",[4]SayfaKAY!U125="Müşteri","Customer",[4]SayfaKAY!U125="Tedarikçi","Equipment Supplier"))</f>
        <v>Equipment Supplier</v>
      </c>
      <c r="S1145" s="204" t="str">
        <f>[4]SayfaKAY!N125</f>
        <v>ST300 DONMUŞ AU300 RESETLENDİ DÜZELDİ.</v>
      </c>
      <c r="T1145" s="133" t="str">
        <f>[4]SayfaKAY!AD125</f>
        <v>*Arıza çözülecek</v>
      </c>
      <c r="U1145" s="132" t="str">
        <f>[4]SayfaKAY!W125</f>
        <v>Evet</v>
      </c>
      <c r="V1145" s="108">
        <f>[4]SayfaKAY!AZ125</f>
        <v>1</v>
      </c>
      <c r="W1145" s="136">
        <f t="shared" si="743"/>
        <v>45526</v>
      </c>
      <c r="X1145" s="137" t="str">
        <f t="shared" si="744"/>
        <v>11:31</v>
      </c>
      <c r="Y1145" s="235">
        <f>[4]SayfaKAY!AE125</f>
        <v>45526.480324074102</v>
      </c>
      <c r="Z1145" s="109">
        <f t="shared" si="745"/>
        <v>45526</v>
      </c>
      <c r="AA1145" s="110" t="str">
        <f t="shared" si="746"/>
        <v>13:00</v>
      </c>
      <c r="AB1145" s="182">
        <f>[4]SayfaKAY!BA125</f>
        <v>45526.541666666701</v>
      </c>
      <c r="AC1145" s="257">
        <f t="shared" si="747"/>
        <v>232174.00000008289</v>
      </c>
      <c r="AD1145" s="111">
        <f t="shared" si="748"/>
        <v>45526</v>
      </c>
      <c r="AE1145" s="111" t="str">
        <f t="shared" si="749"/>
        <v>13:00</v>
      </c>
      <c r="AF1145" s="235">
        <f>[4]SayfaKAY!BA125</f>
        <v>45526.541666666701</v>
      </c>
      <c r="AG1145" s="179" t="str">
        <f>[4]SayfaKAY!S125</f>
        <v>(II) Aynı Araçta Tekrarlayan Arıza</v>
      </c>
      <c r="AH1145" s="178" t="str">
        <f t="shared" si="750"/>
        <v>Bu Arıza Aracın Servise Verilmesine Engel</v>
      </c>
      <c r="AI1145" s="163" t="str">
        <f>[4]SayfaKAY!AV125</f>
        <v/>
      </c>
      <c r="AJ1145" s="164" t="str">
        <f t="shared" si="751"/>
        <v/>
      </c>
      <c r="AK1145" s="164" t="str">
        <f t="shared" si="752"/>
        <v/>
      </c>
      <c r="AL1145" s="112" t="str">
        <f>[4]SayfaKAY!AX125</f>
        <v/>
      </c>
      <c r="AM1145" s="257" cm="1">
        <f t="array" ref="AM1145">IFERROR(IF(AND(P1145&lt;&gt;"D(Arıza Değil)",AH1145="Bu Arıza Aracın Servise Verilmesine Engel Değil"),
IF(Z1145-F1145&gt;0,(AB1145-Y1145)*24*60,
IF(OR(AND(G1145&gt;$AS$1,G1145&lt;$AT$1),AND(G1145&gt;$AU$1,G1145&lt;$AV$1)),
(AF1145-H1145)*24*60,     BH:BH0)),        AN1145),0)</f>
        <v>232174.00000008289</v>
      </c>
      <c r="AN1145" s="257">
        <f t="shared" si="753"/>
        <v>232174.00000008289</v>
      </c>
      <c r="AO1145" s="174" t="str">
        <f>[4]SayfaKAY!AG125</f>
        <v>Atak</v>
      </c>
      <c r="AP1145" s="174" t="str">
        <f>[4]SayfaKAY!AI125</f>
        <v>E840-7002</v>
      </c>
      <c r="AQ1145" s="174" t="str">
        <f>[4]SayfaKAY!AQ125</f>
        <v/>
      </c>
      <c r="AR1145" s="174" t="str">
        <f>[4]SayfaKAY!AH125</f>
        <v>Merkez Ünite AU300 (train bus, vehicle b</v>
      </c>
      <c r="AS1145" s="174">
        <f>[4]SayfaKAY!AJ125</f>
        <v>1</v>
      </c>
      <c r="AT1145" s="175" t="str">
        <f>[4]SayfaKAY!AM125</f>
        <v/>
      </c>
      <c r="AU1145" s="176" t="str">
        <f>[4]SayfaKAY!AL125</f>
        <v/>
      </c>
      <c r="AV1145" s="176" t="str">
        <f>[4]SayfaKAY!AP125</f>
        <v/>
      </c>
      <c r="AW1145" s="177" t="str">
        <f>[4]SayfaKAY!AT125</f>
        <v/>
      </c>
      <c r="AX1145" s="194">
        <f t="shared" si="754"/>
        <v>2553914.0000009118</v>
      </c>
      <c r="AY1145" s="168"/>
      <c r="AZ1145" s="167"/>
      <c r="BA1145" s="170"/>
      <c r="BB1145" s="171" t="str">
        <f>IF($AQ$1="X", IF(AND(G1145&gt;=$AS$1,G1145&lt;=$AT$1),IF(P1145&lt;&gt;"D(Arıza Değil)",AC1145,0), IF(AND(G1145&gt;=$AU$1,G1145&lt;=$AV$1),IF(P1145&lt;&gt;"D(Arıza Değil)",AC1145,0), "")), "")</f>
        <v/>
      </c>
      <c r="BC1145" s="114"/>
      <c r="BD1145" s="114"/>
      <c r="BE1145" s="114"/>
      <c r="BF1145" s="114"/>
      <c r="BG1145" s="114"/>
      <c r="BH1145" s="114" t="str">
        <f>IFERROR(FRACAS!AN128, "Hata Var")</f>
        <v/>
      </c>
      <c r="BI1145" s="114"/>
      <c r="BJ1145" s="114"/>
      <c r="BK1145" s="105" t="str">
        <f>[4]SayfaKAY!AW125</f>
        <v/>
      </c>
      <c r="BL1145" s="105" t="str">
        <f>[4]SayfaKAY!V125</f>
        <v>ATAK ULAŞIM SAN.TİC.LTD.ŞTİ.</v>
      </c>
      <c r="BM1145" s="114"/>
      <c r="BN1145" s="171" t="str">
        <f t="shared" si="755"/>
        <v>x yok</v>
      </c>
      <c r="BO1145" s="171" t="str">
        <f t="shared" si="756"/>
        <v>aynı gün giderilen arıza</v>
      </c>
      <c r="BP1145" s="171" t="str">
        <f t="shared" si="757"/>
        <v>Bir günden fazla süren arıza</v>
      </c>
      <c r="BQ1145" s="226">
        <f t="shared" si="758"/>
        <v>232085.66666674102</v>
      </c>
      <c r="BR1145" s="226">
        <f t="shared" si="759"/>
        <v>88.333333341870457</v>
      </c>
      <c r="BS1145" s="226">
        <f t="shared" si="760"/>
        <v>232174.00000008289</v>
      </c>
      <c r="BT1145" s="114"/>
      <c r="BU1145" s="242"/>
      <c r="BV1145" s="233">
        <f t="shared" si="761"/>
        <v>33</v>
      </c>
      <c r="BW1145" s="226" t="str">
        <f t="shared" si="762"/>
        <v>Evet, çakışma var</v>
      </c>
      <c r="BX1145" s="229"/>
      <c r="BY1145" s="247">
        <f t="shared" si="763"/>
        <v>161.17060185190348</v>
      </c>
      <c r="BZ1145" s="247">
        <f t="shared" si="764"/>
        <v>6.1342592598521151E-2</v>
      </c>
      <c r="CA1145" s="247">
        <f t="shared" si="765"/>
        <v>161.23194444450201</v>
      </c>
      <c r="CB1145" s="213"/>
      <c r="CC1145" s="211"/>
      <c r="CD1145" s="196"/>
      <c r="CE1145" s="213">
        <v>124</v>
      </c>
      <c r="CF1145" s="182">
        <f t="shared" si="766"/>
        <v>45365.309722222199</v>
      </c>
      <c r="CG1145" s="182">
        <f t="shared" si="767"/>
        <v>45526.541666666701</v>
      </c>
      <c r="CH1145" s="196"/>
      <c r="CI1145" s="196"/>
      <c r="CJ1145" s="196"/>
      <c r="CK1145" s="196">
        <f t="shared" si="768"/>
        <v>6.1342592598521151E-2</v>
      </c>
      <c r="CL1145" s="196">
        <f t="shared" si="769"/>
        <v>161.17060185190348</v>
      </c>
      <c r="CM1145" s="196">
        <f t="shared" si="770"/>
        <v>161.23194444450201</v>
      </c>
      <c r="CN1145" s="114"/>
      <c r="CO1145" s="115">
        <f t="shared" si="771"/>
        <v>232174.00000008289</v>
      </c>
      <c r="CP1145" s="116">
        <f t="shared" si="772"/>
        <v>3.680555555911269</v>
      </c>
      <c r="CQ1145" s="117">
        <f t="shared" si="773"/>
        <v>0.30972222219861578</v>
      </c>
      <c r="CR1145" s="117">
        <f t="shared" si="774"/>
        <v>45526.480324074102</v>
      </c>
      <c r="CS1145" s="117">
        <f t="shared" si="775"/>
        <v>45526.541666666701</v>
      </c>
      <c r="CT1145" s="118">
        <f t="shared" si="776"/>
        <v>65557685.666666739</v>
      </c>
      <c r="CU1145" s="118">
        <f t="shared" si="777"/>
        <v>88.333333341870457</v>
      </c>
      <c r="CV1145" s="118">
        <f t="shared" si="778"/>
        <v>65557774.000000082</v>
      </c>
      <c r="CW1145" s="119">
        <f t="shared" si="779"/>
        <v>0.99999865258797005</v>
      </c>
    </row>
    <row r="1146" spans="1:101" ht="118.5" customHeight="1" x14ac:dyDescent="0.3">
      <c r="A1146" s="160" t="str">
        <f>[4]SayfaKAY!C126</f>
        <v>KAY5+6</v>
      </c>
      <c r="B1146" s="104" t="str">
        <f>[4]SayfaKAY!D126</f>
        <v>3881(10)</v>
      </c>
      <c r="C1146" s="105" t="str">
        <f>[4]SayfaKAY!E126</f>
        <v>MA</v>
      </c>
      <c r="D1146" s="105">
        <f>[4]SayfaKAY!F126</f>
        <v>29765</v>
      </c>
      <c r="E1146" s="106" t="str">
        <f>[4]SayfaKAY!G126</f>
        <v>BOZ-KAY5+6-FF-125</v>
      </c>
      <c r="F1146" s="193">
        <f t="shared" si="740"/>
        <v>45365</v>
      </c>
      <c r="G1146" s="135">
        <f t="shared" si="741"/>
        <v>0.91388888889923692</v>
      </c>
      <c r="H1146" s="235">
        <f>[4]SayfaKAY!H126</f>
        <v>45365.913888888899</v>
      </c>
      <c r="I1146" s="104" t="str">
        <f>[4]SayfaKAY!I126</f>
        <v>Hat/Line</v>
      </c>
      <c r="J1146" s="103" t="str">
        <f>IF([4]SayfaKAY!J126="","",IF([4]SayfaKAY!J126="Müşteri","Notified by Customer","Notified by Bozankaya"))</f>
        <v>Notified by Customer</v>
      </c>
      <c r="K1146" s="103" t="e">
        <f>VLOOKUP([4]SayfaKAY!L126,#REF!,2,FALSE)</f>
        <v>#REF!</v>
      </c>
      <c r="L1146" s="165" t="str">
        <f>[4]SayfaKAY!X126</f>
        <v>ELTESAN ELEKTRO MEKANİK SOĞUTMA SAN</v>
      </c>
      <c r="M1146" s="107" t="str">
        <f t="shared" si="742"/>
        <v>KAY5+6-BOZ-KAY5+6-FF-125</v>
      </c>
      <c r="N1146" s="105" t="str">
        <f>[4]SayfaKAY!M126</f>
        <v>ARAÇ SIFIR HIZ ARIZASI VERDİ. 2 KERE RESETLENDİ DÜZELMEDİ. BAZI KAPILAR İSTASYONLARDA AÇILMADI. AYRICA İVME VE FRENDE İDU ÜZERİNDEN KAPILAR SARI VE KIRMIZI OLARAK GÖZÜKTÜ. A KABİN KLİMALAR TAKILI KALDI.</v>
      </c>
      <c r="O1146" s="166" t="str">
        <f>[4]SayfaKAY!P126</f>
        <v>A-Sürüşü engeller</v>
      </c>
      <c r="P1146" s="166" t="str">
        <f>[4]SayfaKAY!Q126</f>
        <v>B(Servisten çekmeye etki eden arıza)</v>
      </c>
      <c r="Q1146" s="166" t="str">
        <f>[4]SayfaKAY!R126</f>
        <v>N.A(Yaralanma yok)</v>
      </c>
      <c r="R1146" s="132" t="str" cm="1">
        <f t="array" ref="R1146">IF([4]SayfaKAY!U126="","",_xlfn.IFS([4]SayfaKAY!U126="Bozankaya","Bozankaya",[4]SayfaKAY!U126="Müşteri","Customer",[4]SayfaKAY!U126="Tedarikçi","Equipment Supplier"))</f>
        <v>Equipment Supplier</v>
      </c>
      <c r="S1146" s="204" t="str">
        <f>[4]SayfaKAY!N126</f>
        <v>CAN2 HATTININ TÜM KABLOLARINDA YEŞİL VE KIRMIZI OLUYORDU. YAPILAN KONTROLLERDE MA SÜRÜCÜ KLİMASININ  CAN2 HATTINI BOZDUĞUNU TESPİT ETTİK. SÜRÜCÜ KLİMASI MASTER CARD DEĞİŞİMİ YAPILDI. YAZILIM YÜKLENDİ TEST YAPILDI. SORUN GİDERİLDİ.</v>
      </c>
      <c r="T1146" s="133" t="str">
        <f>[4]SayfaKAY!AD126</f>
        <v>*Ekipman tamir edilecek</v>
      </c>
      <c r="U1146" s="132" t="str">
        <f>[4]SayfaKAY!W126</f>
        <v>Evet</v>
      </c>
      <c r="V1146" s="108">
        <f>[4]SayfaKAY!AZ126</f>
        <v>1</v>
      </c>
      <c r="W1146" s="136">
        <f t="shared" si="743"/>
        <v>45526</v>
      </c>
      <c r="X1146" s="137" t="str">
        <f t="shared" si="744"/>
        <v>14:10</v>
      </c>
      <c r="Y1146" s="235">
        <f>[4]SayfaKAY!AE126</f>
        <v>45526.590636574103</v>
      </c>
      <c r="Z1146" s="192">
        <f t="shared" si="745"/>
        <v>45526</v>
      </c>
      <c r="AA1146" s="110" t="str">
        <f t="shared" si="746"/>
        <v>15:30</v>
      </c>
      <c r="AB1146" s="182">
        <f>[4]SayfaKAY!BA126</f>
        <v>45526.645833333299</v>
      </c>
      <c r="AC1146" s="257">
        <f t="shared" si="747"/>
        <v>231453.9999999362</v>
      </c>
      <c r="AD1146" s="111">
        <f t="shared" si="748"/>
        <v>45526</v>
      </c>
      <c r="AE1146" s="111" t="str">
        <f t="shared" si="749"/>
        <v>15:30</v>
      </c>
      <c r="AF1146" s="235">
        <f>[4]SayfaKAY!BA126</f>
        <v>45526.645833333299</v>
      </c>
      <c r="AG1146" s="179" t="str">
        <f>[4]SayfaKAY!S126</f>
        <v>(II) Aynı Araçta Tekrarlayan Arıza</v>
      </c>
      <c r="AH1146" s="178" t="str">
        <f t="shared" si="750"/>
        <v>Bu Arıza Aracın Servise Verilmesine Engel</v>
      </c>
      <c r="AI1146" s="163" t="str">
        <f>[4]SayfaKAY!AV126</f>
        <v/>
      </c>
      <c r="AJ1146" s="164" t="str">
        <f t="shared" si="751"/>
        <v/>
      </c>
      <c r="AK1146" s="164" t="str">
        <f t="shared" si="752"/>
        <v/>
      </c>
      <c r="AL1146" s="112" t="str">
        <f>[4]SayfaKAY!AX126</f>
        <v/>
      </c>
      <c r="AM1146" s="257" cm="1">
        <f t="array" ref="AM1146">IFERROR(IF(AND(P1146&lt;&gt;"D(Arıza Değil)",AH1146="Bu Arıza Aracın Servise Verilmesine Engel Değil"),
IF(Z1146-F1146&gt;0,(AB1146-Y1146)*24*60,
IF(OR(AND(G1146&gt;$AS$1,G1146&lt;$AT$1),AND(G1146&gt;$AU$1,G1146&lt;$AV$1)),
(AF1146-H1146)*24*60,     BH:BH0)),        AN1146),0)</f>
        <v>231453.9999999362</v>
      </c>
      <c r="AN1146" s="257">
        <f t="shared" si="753"/>
        <v>231453.9999999362</v>
      </c>
      <c r="AO1146" s="174" t="str">
        <f>[4]SayfaKAY!AG126</f>
        <v>Eltesan</v>
      </c>
      <c r="AP1146" s="174" t="str">
        <f>[4]SayfaKAY!AI126</f>
        <v>H500-7240</v>
      </c>
      <c r="AQ1146" s="174" t="str">
        <f>[4]SayfaKAY!AQ126</f>
        <v/>
      </c>
      <c r="AR1146" s="174" t="str">
        <f>[4]SayfaKAY!AH126</f>
        <v>KLIMA UNITESİ /Eltesan/Hispacold 41,5 kW</v>
      </c>
      <c r="AS1146" s="174">
        <f>[4]SayfaKAY!AJ126</f>
        <v>1</v>
      </c>
      <c r="AT1146" s="175" t="str">
        <f>[4]SayfaKAY!AM126</f>
        <v/>
      </c>
      <c r="AU1146" s="176" t="str">
        <f>[4]SayfaKAY!AL126</f>
        <v/>
      </c>
      <c r="AV1146" s="176" t="str">
        <f>[4]SayfaKAY!AP126</f>
        <v/>
      </c>
      <c r="AW1146" s="177" t="str">
        <f>[4]SayfaKAY!AT126</f>
        <v/>
      </c>
      <c r="AX1146" s="194">
        <f t="shared" si="754"/>
        <v>2545993.9999992982</v>
      </c>
      <c r="AY1146" s="168"/>
      <c r="AZ1146" s="167"/>
      <c r="BA1146" s="113"/>
      <c r="BB1146" s="171"/>
      <c r="BC1146" s="114"/>
      <c r="BD1146" s="114"/>
      <c r="BE1146" s="114"/>
      <c r="BF1146" s="114"/>
      <c r="BG1146" s="114"/>
      <c r="BH1146" s="114" t="str">
        <f>IFERROR(FRACAS!AN129, "Hata Var")</f>
        <v/>
      </c>
      <c r="BI1146" s="114"/>
      <c r="BJ1146" s="114"/>
      <c r="BK1146" s="105" t="str">
        <f>[4]SayfaKAY!AW126</f>
        <v/>
      </c>
      <c r="BL1146" s="105" t="str">
        <f>[4]SayfaKAY!V126</f>
        <v>ELTESAN ELEKTRO MEKANİK SOĞUTMA SAN</v>
      </c>
      <c r="BM1146" s="114"/>
      <c r="BN1146" s="171" t="str">
        <f t="shared" si="755"/>
        <v>x yok</v>
      </c>
      <c r="BO1146" s="171" t="b">
        <f t="shared" si="756"/>
        <v>0</v>
      </c>
      <c r="BP1146" s="171" t="str">
        <f t="shared" si="757"/>
        <v>Bir günden fazla süren arıza</v>
      </c>
      <c r="BQ1146" s="226">
        <f t="shared" si="758"/>
        <v>231374.51666669338</v>
      </c>
      <c r="BR1146" s="226">
        <f t="shared" si="759"/>
        <v>79.483333242824301</v>
      </c>
      <c r="BS1146" s="226">
        <f t="shared" si="760"/>
        <v>231453.9999999362</v>
      </c>
      <c r="BT1146" s="114"/>
      <c r="BU1146" s="242"/>
      <c r="BV1146" s="233">
        <f t="shared" si="761"/>
        <v>33</v>
      </c>
      <c r="BW1146" s="226" t="str">
        <f t="shared" si="762"/>
        <v>Evet, çakışma var</v>
      </c>
      <c r="BX1146" s="229"/>
      <c r="BY1146" s="247">
        <f t="shared" si="763"/>
        <v>160.67674768520374</v>
      </c>
      <c r="BZ1146" s="247">
        <f t="shared" si="764"/>
        <v>5.5196759196405765E-2</v>
      </c>
      <c r="CA1146" s="247">
        <f t="shared" si="765"/>
        <v>160.73194444440014</v>
      </c>
      <c r="CB1146" s="213"/>
      <c r="CC1146" s="211"/>
      <c r="CD1146" s="196"/>
      <c r="CE1146" s="213">
        <v>125</v>
      </c>
      <c r="CF1146" s="182">
        <f t="shared" si="766"/>
        <v>45365.913888888899</v>
      </c>
      <c r="CG1146" s="182">
        <f t="shared" si="767"/>
        <v>45526.645833333299</v>
      </c>
      <c r="CH1146" s="196"/>
      <c r="CI1146" s="196"/>
      <c r="CJ1146" s="196"/>
      <c r="CK1146" s="196">
        <f t="shared" si="768"/>
        <v>5.5196759196405765E-2</v>
      </c>
      <c r="CL1146" s="196">
        <f t="shared" si="769"/>
        <v>160.67674768520374</v>
      </c>
      <c r="CM1146" s="196">
        <f t="shared" si="770"/>
        <v>160.73194444440014</v>
      </c>
      <c r="CN1146" s="114"/>
      <c r="CO1146" s="115">
        <f t="shared" si="771"/>
        <v>231453.9999999362</v>
      </c>
      <c r="CP1146" s="116">
        <f t="shared" si="772"/>
        <v>3.3118055517843459</v>
      </c>
      <c r="CQ1146" s="117">
        <f t="shared" si="773"/>
        <v>0.91388888889923692</v>
      </c>
      <c r="CR1146" s="117">
        <f t="shared" si="774"/>
        <v>45526.590636574103</v>
      </c>
      <c r="CS1146" s="117">
        <f t="shared" si="775"/>
        <v>45526.645833333299</v>
      </c>
      <c r="CT1146" s="118">
        <f t="shared" si="776"/>
        <v>65556974.516666695</v>
      </c>
      <c r="CU1146" s="118">
        <f t="shared" si="777"/>
        <v>79.483333242824301</v>
      </c>
      <c r="CV1146" s="118">
        <f t="shared" si="778"/>
        <v>65557053.999999933</v>
      </c>
      <c r="CW1146" s="119">
        <f t="shared" si="779"/>
        <v>0.99999878757008764</v>
      </c>
    </row>
    <row r="1147" spans="1:101" ht="118.5" customHeight="1" x14ac:dyDescent="0.3">
      <c r="A1147" s="104" t="str">
        <f>[4]SayfaKAY!C119</f>
        <v>KAY5+6</v>
      </c>
      <c r="B1147" s="104" t="str">
        <f>[4]SayfaKAY!D119</f>
        <v>3880(9)</v>
      </c>
      <c r="C1147" s="105" t="str">
        <f>[4]SayfaKAY!E119</f>
        <v>MA</v>
      </c>
      <c r="D1147" s="105">
        <f>[4]SayfaKAY!F119</f>
        <v>39228</v>
      </c>
      <c r="E1147" s="106" t="str">
        <f>[4]SayfaKAY!G119</f>
        <v>BOZ-KAY5+6-FF-118</v>
      </c>
      <c r="F1147" s="134">
        <f t="shared" si="740"/>
        <v>45364</v>
      </c>
      <c r="G1147" s="135">
        <f t="shared" si="741"/>
        <v>0.15347222219861578</v>
      </c>
      <c r="H1147" s="235">
        <f>[4]SayfaKAY!H119</f>
        <v>45364.153472222199</v>
      </c>
      <c r="I1147" s="104" t="str">
        <f>[4]SayfaKAY!I119</f>
        <v>Hat/Line</v>
      </c>
      <c r="J1147" s="103" t="str">
        <f>IF([4]SayfaKAY!J119="","",IF([4]SayfaKAY!J119="Müşteri","Notified by Customer","Notified by Bozankaya"))</f>
        <v>Notified by Customer</v>
      </c>
      <c r="K1147" s="103" t="e">
        <f>VLOOKUP([4]SayfaKAY!L119,#REF!,2,FALSE)</f>
        <v>#REF!</v>
      </c>
      <c r="L1147" s="165" t="str">
        <f>[4]SayfaKAY!X119</f>
        <v>ELTESAN ELEKTRO MEKANİK SOĞUTMA SAN</v>
      </c>
      <c r="M1147" s="107" t="str">
        <f t="shared" si="742"/>
        <v>KAY5+6-BOZ-KAY5+6-FF-118</v>
      </c>
      <c r="N1147" s="105" t="str">
        <f>[4]SayfaKAY!M119</f>
        <v>Kabin kliması ısıtma yapmıyor</v>
      </c>
      <c r="O1147" s="166" t="str">
        <f>[4]SayfaKAY!P119</f>
        <v>C-Uyarı, sürüş devamlılığı</v>
      </c>
      <c r="P1147" s="166" t="str">
        <f>[4]SayfaKAY!Q119</f>
        <v>B(Servisten çekmeye etki eden arıza)</v>
      </c>
      <c r="Q1147" s="166" t="str">
        <f>[4]SayfaKAY!R119</f>
        <v>N.A(Yaralanma yok)</v>
      </c>
      <c r="R1147" s="132" t="str" cm="1">
        <f t="array" ref="R1147">IF([4]SayfaKAY!U119="","",_xlfn.IFS([4]SayfaKAY!U119="Bozankaya","Bozankaya",[4]SayfaKAY!U119="Müşteri","Customer",[4]SayfaKAY!U119="Tedarikçi","Equipment Supplier"))</f>
        <v>Equipment Supplier</v>
      </c>
      <c r="S1147" s="204" t="str">
        <f>[4]SayfaKAY!N119</f>
        <v>Kabin sensör ısıtma yapmıyor</v>
      </c>
      <c r="T1147" s="133" t="str">
        <f>[4]SayfaKAY!AD119</f>
        <v>*Ekipman tamir edilecek</v>
      </c>
      <c r="U1147" s="132" t="str">
        <f>[4]SayfaKAY!W119</f>
        <v>Evet</v>
      </c>
      <c r="V1147" s="108">
        <f>[4]SayfaKAY!AZ119</f>
        <v>1</v>
      </c>
      <c r="W1147" s="136">
        <f t="shared" si="743"/>
        <v>45538</v>
      </c>
      <c r="X1147" s="137" t="str">
        <f t="shared" si="744"/>
        <v>06:10</v>
      </c>
      <c r="Y1147" s="235">
        <f>[4]SayfaKAY!AE119</f>
        <v>45538.257592592599</v>
      </c>
      <c r="Z1147" s="109">
        <f t="shared" si="745"/>
        <v>45538</v>
      </c>
      <c r="AA1147" s="110" t="str">
        <f t="shared" si="746"/>
        <v>09:00</v>
      </c>
      <c r="AB1147" s="182">
        <f>[4]SayfaKAY!BA119</f>
        <v>45538.375</v>
      </c>
      <c r="AC1147" s="257">
        <f t="shared" si="747"/>
        <v>250879.00000003399</v>
      </c>
      <c r="AD1147" s="111">
        <f t="shared" si="748"/>
        <v>45538</v>
      </c>
      <c r="AE1147" s="111" t="str">
        <f t="shared" si="749"/>
        <v>09:00</v>
      </c>
      <c r="AF1147" s="235">
        <f>[4]SayfaKAY!BA119</f>
        <v>45538.375</v>
      </c>
      <c r="AG1147" s="179" t="str">
        <f>[4]SayfaKAY!S119</f>
        <v>(III) Farklı Araçlarda Tekrarlayan Arıza</v>
      </c>
      <c r="AH1147" s="178" t="str">
        <f t="shared" si="750"/>
        <v>Bu Arıza Aracın Servise Verilmesine Engel</v>
      </c>
      <c r="AI1147" s="163" t="str">
        <f>[4]SayfaKAY!AV119</f>
        <v/>
      </c>
      <c r="AJ1147" s="164" t="str">
        <f t="shared" si="751"/>
        <v/>
      </c>
      <c r="AK1147" s="164" t="str">
        <f t="shared" si="752"/>
        <v/>
      </c>
      <c r="AL1147" s="112" t="str">
        <f>[4]SayfaKAY!AX119</f>
        <v/>
      </c>
      <c r="AM1147" s="257" cm="1">
        <f t="array" ref="AM1147">IFERROR(IF(AND(P1147&lt;&gt;"D(Arıza Değil)",AH1147="Bu Arıza Aracın Servise Verilmesine Engel Değil"),
IF(Z1147-F1147&gt;0,(AB1147-Y1147)*24*60,
IF(OR(AND(G1147&gt;$AS$1,G1147&lt;$AT$1),AND(G1147&gt;$AU$1,G1147&lt;$AV$1)),
(AF1147-H1147)*24*60,     BH:BH0)),        AN1147),0)</f>
        <v>250879.00000003399</v>
      </c>
      <c r="AN1147" s="257">
        <f t="shared" si="753"/>
        <v>250879.00000003399</v>
      </c>
      <c r="AO1147" s="174" t="str">
        <f>[4]SayfaKAY!AG119</f>
        <v>Eltesan</v>
      </c>
      <c r="AP1147" s="174" t="str">
        <f>[4]SayfaKAY!AI119</f>
        <v>H500-7240</v>
      </c>
      <c r="AQ1147" s="174" t="str">
        <f>[4]SayfaKAY!AQ119</f>
        <v/>
      </c>
      <c r="AR1147" s="174" t="str">
        <f>[4]SayfaKAY!AH119</f>
        <v>KLIMA UNITESİ /Eltesan/Hispacold 41,5 kW</v>
      </c>
      <c r="AS1147" s="174">
        <f>[4]SayfaKAY!AJ119</f>
        <v>1</v>
      </c>
      <c r="AT1147" s="175" t="str">
        <f>[4]SayfaKAY!AM119</f>
        <v/>
      </c>
      <c r="AU1147" s="176" t="str">
        <f>[4]SayfaKAY!AL119</f>
        <v/>
      </c>
      <c r="AV1147" s="176" t="str">
        <f>[4]SayfaKAY!AP119</f>
        <v/>
      </c>
      <c r="AW1147" s="177" t="str">
        <f>[4]SayfaKAY!AT119</f>
        <v/>
      </c>
      <c r="AX1147" s="194">
        <f t="shared" si="754"/>
        <v>2759669.0000003739</v>
      </c>
      <c r="AY1147" s="168"/>
      <c r="AZ1147" s="167"/>
      <c r="BA1147" s="170"/>
      <c r="BB1147" s="171" t="str">
        <f>IF($AQ$1="X", IF(AND(G1147&gt;=$AS$1,G1147&lt;=$AT$1),IF(P1147&lt;&gt;"D(Arıza Değil)",AC1147,0), IF(AND(G1147&gt;=$AU$1,G1147&lt;=$AV$1),IF(P1147&lt;&gt;"D(Arıza Değil)",AC1147,0), "")), "")</f>
        <v/>
      </c>
      <c r="BC1147" s="114"/>
      <c r="BD1147" s="114"/>
      <c r="BE1147" s="114"/>
      <c r="BF1147" s="114"/>
      <c r="BG1147" s="114"/>
      <c r="BH1147" s="114" t="str">
        <f>IFERROR(FRACAS!AN122, "Hata Var")</f>
        <v/>
      </c>
      <c r="BI1147" s="114"/>
      <c r="BJ1147" s="114"/>
      <c r="BK1147" s="105" t="str">
        <f>[4]SayfaKAY!AW119</f>
        <v/>
      </c>
      <c r="BL1147" s="105" t="str">
        <f>[4]SayfaKAY!V119</f>
        <v>ELTESAN ELEKTRO MEKANİK SOĞUTMA SAN</v>
      </c>
      <c r="BM1147" s="114"/>
      <c r="BN1147" s="171" t="str">
        <f t="shared" si="755"/>
        <v>x yok</v>
      </c>
      <c r="BO1147" s="171" t="b">
        <f t="shared" si="756"/>
        <v>0</v>
      </c>
      <c r="BP1147" s="171" t="str">
        <f t="shared" si="757"/>
        <v>Bir günden fazla süren arıza</v>
      </c>
      <c r="BQ1147" s="226">
        <f t="shared" si="758"/>
        <v>250709.93333337712</v>
      </c>
      <c r="BR1147" s="226">
        <f t="shared" si="759"/>
        <v>169.06666665687226</v>
      </c>
      <c r="BS1147" s="226">
        <f t="shared" si="760"/>
        <v>250879.00000003399</v>
      </c>
      <c r="BT1147" s="114"/>
      <c r="BU1147" s="242"/>
      <c r="BV1147" s="233">
        <f t="shared" si="761"/>
        <v>28</v>
      </c>
      <c r="BW1147" s="226" t="str">
        <f t="shared" si="762"/>
        <v>Evet, çakışma var</v>
      </c>
      <c r="BX1147" s="229"/>
      <c r="BY1147" s="247">
        <f t="shared" si="763"/>
        <v>174.10412037040078</v>
      </c>
      <c r="BZ1147" s="247">
        <f t="shared" si="764"/>
        <v>0.11740740740060573</v>
      </c>
      <c r="CA1147" s="247">
        <f t="shared" si="765"/>
        <v>174.22152777780138</v>
      </c>
      <c r="CB1147" s="213"/>
      <c r="CC1147" s="211"/>
      <c r="CD1147" s="196"/>
      <c r="CE1147" s="213">
        <v>118</v>
      </c>
      <c r="CF1147" s="182">
        <f t="shared" si="766"/>
        <v>45364.153472222199</v>
      </c>
      <c r="CG1147" s="182">
        <f t="shared" si="767"/>
        <v>45538.375</v>
      </c>
      <c r="CH1147" s="196"/>
      <c r="CI1147" s="196"/>
      <c r="CJ1147" s="196"/>
      <c r="CK1147" s="196">
        <f t="shared" si="768"/>
        <v>0.11740740740060573</v>
      </c>
      <c r="CL1147" s="196">
        <f t="shared" si="769"/>
        <v>174.10412037040078</v>
      </c>
      <c r="CM1147" s="196">
        <f t="shared" si="770"/>
        <v>174.22152777780138</v>
      </c>
      <c r="CN1147" s="114"/>
      <c r="CO1147" s="115">
        <f t="shared" si="771"/>
        <v>250879.00000003399</v>
      </c>
      <c r="CP1147" s="116">
        <f t="shared" si="772"/>
        <v>7.0444444440363441</v>
      </c>
      <c r="CQ1147" s="117">
        <f t="shared" si="773"/>
        <v>0.15347222219861578</v>
      </c>
      <c r="CR1147" s="117">
        <f t="shared" si="774"/>
        <v>45538.257592592599</v>
      </c>
      <c r="CS1147" s="117">
        <f t="shared" si="775"/>
        <v>45538.375</v>
      </c>
      <c r="CT1147" s="118">
        <f t="shared" si="776"/>
        <v>65574869.933333375</v>
      </c>
      <c r="CU1147" s="118">
        <f t="shared" si="777"/>
        <v>169.06666665687226</v>
      </c>
      <c r="CV1147" s="118">
        <f t="shared" si="778"/>
        <v>65575039.000000037</v>
      </c>
      <c r="CW1147" s="119">
        <f t="shared" si="779"/>
        <v>0.99999742178320838</v>
      </c>
    </row>
    <row r="1148" spans="1:101" ht="118.5" customHeight="1" x14ac:dyDescent="0.3">
      <c r="A1148" s="160" t="str">
        <f>[4]SayfaKAY!C120</f>
        <v>KAY5+6</v>
      </c>
      <c r="B1148" s="104" t="str">
        <f>[4]SayfaKAY!D120</f>
        <v>3879(8)</v>
      </c>
      <c r="C1148" s="105" t="str">
        <f>[4]SayfaKAY!E120</f>
        <v>P</v>
      </c>
      <c r="D1148" s="105">
        <f>[4]SayfaKAY!F120</f>
        <v>42117</v>
      </c>
      <c r="E1148" s="106" t="str">
        <f>[4]SayfaKAY!G120</f>
        <v>BOZ-KAY5+6-FF-119</v>
      </c>
      <c r="F1148" s="193">
        <f t="shared" si="740"/>
        <v>45364</v>
      </c>
      <c r="G1148" s="135">
        <f t="shared" si="741"/>
        <v>0.31666666670207633</v>
      </c>
      <c r="H1148" s="235">
        <f>[4]SayfaKAY!H120</f>
        <v>45364.316666666702</v>
      </c>
      <c r="I1148" s="104" t="str">
        <f>[4]SayfaKAY!I120</f>
        <v>Hat/Line</v>
      </c>
      <c r="J1148" s="103" t="str">
        <f>IF([4]SayfaKAY!J120="","",IF([4]SayfaKAY!J120="Müşteri","Notified by Customer","Notified by Bozankaya"))</f>
        <v>Notified by Customer</v>
      </c>
      <c r="K1148" s="103" t="e">
        <f>VLOOKUP([4]SayfaKAY!L120,#REF!,2,FALSE)</f>
        <v>#REF!</v>
      </c>
      <c r="L1148" s="165" t="str">
        <f>[4]SayfaKAY!X120</f>
        <v>ATAK ULAŞIM SAN.TİC.LTD.ŞTİ.</v>
      </c>
      <c r="M1148" s="107" t="str">
        <f t="shared" si="742"/>
        <v>KAY5+6-BOZ-KAY5+6-FF-119</v>
      </c>
      <c r="N1148" s="105" t="str">
        <f>[4]SayfaKAY!M120</f>
        <v>12.03.2024 TARİHİNDE YAPILAN SAHA DENETİMİNDE SAAT 09:39 DA 3879 NUMARALI KAPI ÜSTÜ EKRANLARIN ÇALIŞMADIĞI TESPİT EDİLMİŞTİR.</v>
      </c>
      <c r="O1148" s="166" t="str">
        <f>[4]SayfaKAY!P120</f>
        <v>B-Hız veya güç azalması</v>
      </c>
      <c r="P1148" s="166" t="str">
        <f>[4]SayfaKAY!Q120</f>
        <v>B(Servisten çekmeye etki eden arıza)</v>
      </c>
      <c r="Q1148" s="166" t="str">
        <f>[4]SayfaKAY!R120</f>
        <v>N.A(Yaralanma yok)</v>
      </c>
      <c r="R1148" s="132" t="str" cm="1">
        <f t="array" ref="R1148">IF([4]SayfaKAY!U120="","",_xlfn.IFS([4]SayfaKAY!U120="Bozankaya","Bozankaya",[4]SayfaKAY!U120="Müşteri","Customer",[4]SayfaKAY!U120="Tedarikçi","Equipment Supplier"))</f>
        <v>Equipment Supplier</v>
      </c>
      <c r="S1148" s="204" t="str">
        <f>[4]SayfaKAY!N120</f>
        <v>SİSTEM RESETLENDİ. ARIZA DEVAMLILIĞI GÖRÜLMEDİ.</v>
      </c>
      <c r="T1148" s="133" t="str">
        <f>[4]SayfaKAY!AD120</f>
        <v/>
      </c>
      <c r="U1148" s="132" t="str">
        <f>[4]SayfaKAY!W120</f>
        <v>Evet</v>
      </c>
      <c r="V1148" s="108">
        <f>[4]SayfaKAY!AZ120</f>
        <v>1</v>
      </c>
      <c r="W1148" s="136">
        <f t="shared" si="743"/>
        <v>45526</v>
      </c>
      <c r="X1148" s="137" t="str">
        <f t="shared" si="744"/>
        <v>12:16</v>
      </c>
      <c r="Y1148" s="235">
        <f>[4]SayfaKAY!AE120</f>
        <v>45526.511782407397</v>
      </c>
      <c r="Z1148" s="192">
        <f t="shared" si="745"/>
        <v>45526</v>
      </c>
      <c r="AA1148" s="110" t="str">
        <f t="shared" si="746"/>
        <v>15:00</v>
      </c>
      <c r="AB1148" s="182">
        <f>[4]SayfaKAY!BA120</f>
        <v>45526.625</v>
      </c>
      <c r="AC1148" s="257">
        <f t="shared" si="747"/>
        <v>233723.99999994901</v>
      </c>
      <c r="AD1148" s="111">
        <f t="shared" si="748"/>
        <v>45526</v>
      </c>
      <c r="AE1148" s="111" t="str">
        <f t="shared" si="749"/>
        <v>15:00</v>
      </c>
      <c r="AF1148" s="235">
        <f>[4]SayfaKAY!BA120</f>
        <v>45526.625</v>
      </c>
      <c r="AG1148" s="179" t="str">
        <f>[4]SayfaKAY!S120</f>
        <v>(II) Aynı Araçta Tekrarlayan Arıza</v>
      </c>
      <c r="AH1148" s="178" t="str">
        <f t="shared" si="750"/>
        <v>Bu Arıza Aracın Servise Verilmesine Engel</v>
      </c>
      <c r="AI1148" s="163" t="str">
        <f>[4]SayfaKAY!AV120</f>
        <v/>
      </c>
      <c r="AJ1148" s="164" t="str">
        <f t="shared" si="751"/>
        <v/>
      </c>
      <c r="AK1148" s="164" t="str">
        <f t="shared" si="752"/>
        <v/>
      </c>
      <c r="AL1148" s="112" t="str">
        <f>[4]SayfaKAY!AX120</f>
        <v/>
      </c>
      <c r="AM1148" s="257" cm="1">
        <f t="array" ref="AM1148">IFERROR(IF(AND(P1148&lt;&gt;"D(Arıza Değil)",AH1148="Bu Arıza Aracın Servise Verilmesine Engel Değil"),
IF(Z1148-F1148&gt;0,(AB1148-Y1148)*24*60,
IF(OR(AND(G1148&gt;$AS$1,G1148&lt;$AT$1),AND(G1148&gt;$AU$1,G1148&lt;$AV$1)),
(AF1148-H1148)*24*60,     BH:BH0)),        AN1148),0)</f>
        <v>233723.99999994901</v>
      </c>
      <c r="AN1148" s="257">
        <f t="shared" si="753"/>
        <v>233723.99999994901</v>
      </c>
      <c r="AO1148" s="174" t="str">
        <f>[4]SayfaKAY!AG120</f>
        <v>Atak</v>
      </c>
      <c r="AP1148" s="174" t="str">
        <f>[4]SayfaKAY!AI120</f>
        <v>E410-7003</v>
      </c>
      <c r="AQ1148" s="174" t="str">
        <f>[4]SayfaKAY!AQ120</f>
        <v/>
      </c>
      <c r="AR1148" s="174" t="str">
        <f>[4]SayfaKAY!AH120</f>
        <v>STRETCH LCD EKRAN</v>
      </c>
      <c r="AS1148" s="174">
        <f>[4]SayfaKAY!AJ120</f>
        <v>1</v>
      </c>
      <c r="AT1148" s="175" t="str">
        <f>[4]SayfaKAY!AM120</f>
        <v/>
      </c>
      <c r="AU1148" s="176" t="str">
        <f>[4]SayfaKAY!AL120</f>
        <v/>
      </c>
      <c r="AV1148" s="176" t="str">
        <f>[4]SayfaKAY!AP120</f>
        <v/>
      </c>
      <c r="AW1148" s="177" t="str">
        <f>[4]SayfaKAY!AT120</f>
        <v/>
      </c>
      <c r="AX1148" s="194">
        <f t="shared" si="754"/>
        <v>2570963.9999994393</v>
      </c>
      <c r="AY1148" s="168"/>
      <c r="AZ1148" s="167"/>
      <c r="BA1148" s="113"/>
      <c r="BB1148" s="171"/>
      <c r="BC1148" s="114"/>
      <c r="BD1148" s="114"/>
      <c r="BE1148" s="114"/>
      <c r="BF1148" s="114"/>
      <c r="BG1148" s="114"/>
      <c r="BH1148" s="114" t="str">
        <f>IFERROR(FRACAS!AN123, "Hata Var")</f>
        <v/>
      </c>
      <c r="BI1148" s="114"/>
      <c r="BJ1148" s="114"/>
      <c r="BK1148" s="105" t="str">
        <f>[4]SayfaKAY!AW120</f>
        <v/>
      </c>
      <c r="BL1148" s="105" t="str">
        <f>[4]SayfaKAY!V120</f>
        <v>ATAK ULAŞIM SAN.TİC.LTD.ŞTİ.</v>
      </c>
      <c r="BM1148" s="114"/>
      <c r="BN1148" s="171" t="str">
        <f t="shared" si="755"/>
        <v>x yok</v>
      </c>
      <c r="BO1148" s="171" t="str">
        <f t="shared" si="756"/>
        <v>aynı gün giderilen arıza</v>
      </c>
      <c r="BP1148" s="171" t="str">
        <f t="shared" si="757"/>
        <v>Bir günden fazla süren arıza</v>
      </c>
      <c r="BQ1148" s="226">
        <f t="shared" si="758"/>
        <v>233560.96666660043</v>
      </c>
      <c r="BR1148" s="226">
        <f t="shared" si="759"/>
        <v>163.03333334857598</v>
      </c>
      <c r="BS1148" s="226">
        <f t="shared" si="760"/>
        <v>233723.99999994901</v>
      </c>
      <c r="BT1148" s="114"/>
      <c r="BU1148" s="242"/>
      <c r="BV1148" s="233">
        <f t="shared" si="761"/>
        <v>33</v>
      </c>
      <c r="BW1148" s="226" t="str">
        <f t="shared" si="762"/>
        <v>Evet, çakışma var</v>
      </c>
      <c r="BX1148" s="229"/>
      <c r="BY1148" s="247">
        <f t="shared" si="763"/>
        <v>162.19511574069475</v>
      </c>
      <c r="BZ1148" s="247">
        <f t="shared" si="764"/>
        <v>0.11321759260317776</v>
      </c>
      <c r="CA1148" s="247">
        <f t="shared" si="765"/>
        <v>162.30833333329792</v>
      </c>
      <c r="CB1148" s="213"/>
      <c r="CC1148" s="211"/>
      <c r="CD1148" s="196"/>
      <c r="CE1148" s="213">
        <v>119</v>
      </c>
      <c r="CF1148" s="182">
        <f t="shared" si="766"/>
        <v>45364.316666666702</v>
      </c>
      <c r="CG1148" s="182">
        <f t="shared" si="767"/>
        <v>45526.625</v>
      </c>
      <c r="CH1148" s="196"/>
      <c r="CI1148" s="196"/>
      <c r="CJ1148" s="196"/>
      <c r="CK1148" s="196">
        <f t="shared" si="768"/>
        <v>0.11321759260317776</v>
      </c>
      <c r="CL1148" s="196">
        <f t="shared" si="769"/>
        <v>162.19511574069475</v>
      </c>
      <c r="CM1148" s="196">
        <f t="shared" si="770"/>
        <v>162.30833333329792</v>
      </c>
      <c r="CN1148" s="114"/>
      <c r="CO1148" s="115">
        <f t="shared" si="771"/>
        <v>233723.99999994901</v>
      </c>
      <c r="CP1148" s="116">
        <f t="shared" si="772"/>
        <v>6.7930555561906658</v>
      </c>
      <c r="CQ1148" s="117">
        <f t="shared" si="773"/>
        <v>0.31666666670207633</v>
      </c>
      <c r="CR1148" s="117">
        <f t="shared" si="774"/>
        <v>45526.511782407397</v>
      </c>
      <c r="CS1148" s="117">
        <f t="shared" si="775"/>
        <v>45526.625</v>
      </c>
      <c r="CT1148" s="118">
        <f t="shared" si="776"/>
        <v>65557720.966666602</v>
      </c>
      <c r="CU1148" s="118">
        <f t="shared" si="777"/>
        <v>163.03333334857598</v>
      </c>
      <c r="CV1148" s="118">
        <f t="shared" si="778"/>
        <v>65557883.999999948</v>
      </c>
      <c r="CW1148" s="119">
        <f t="shared" si="779"/>
        <v>0.99999751313917717</v>
      </c>
    </row>
    <row r="1149" spans="1:101" ht="118.5" customHeight="1" x14ac:dyDescent="0.3">
      <c r="A1149" s="104" t="str">
        <f>[4]SayfaKAY!C121</f>
        <v>KAY5+6</v>
      </c>
      <c r="B1149" s="104" t="str">
        <f>[4]SayfaKAY!D121</f>
        <v>3874(3)</v>
      </c>
      <c r="C1149" s="105" t="str">
        <f>[4]SayfaKAY!E121</f>
        <v>MA</v>
      </c>
      <c r="D1149" s="105">
        <f>[4]SayfaKAY!F121</f>
        <v>52252</v>
      </c>
      <c r="E1149" s="106" t="str">
        <f>[4]SayfaKAY!G121</f>
        <v>BOZ-KAY5+6-FF-120</v>
      </c>
      <c r="F1149" s="134">
        <f t="shared" si="740"/>
        <v>45364</v>
      </c>
      <c r="G1149" s="135">
        <f t="shared" si="741"/>
        <v>0.31805555560276844</v>
      </c>
      <c r="H1149" s="235">
        <f>[4]SayfaKAY!H121</f>
        <v>45364.318055555603</v>
      </c>
      <c r="I1149" s="104" t="str">
        <f>[4]SayfaKAY!I121</f>
        <v>Hat/Line</v>
      </c>
      <c r="J1149" s="103" t="str">
        <f>IF([4]SayfaKAY!J121="","",IF([4]SayfaKAY!J121="Müşteri","Notified by Customer","Notified by Bozankaya"))</f>
        <v>Notified by Customer</v>
      </c>
      <c r="K1149" s="103" t="e">
        <f>VLOOKUP([4]SayfaKAY!L121,#REF!,2,FALSE)</f>
        <v>#REF!</v>
      </c>
      <c r="L1149" s="165" t="str">
        <f>[4]SayfaKAY!X121</f>
        <v>ATAK ULAŞIM SAN.TİC.LTD.ŞTİ.</v>
      </c>
      <c r="M1149" s="107" t="str">
        <f t="shared" si="742"/>
        <v>KAY5+6-BOZ-KAY5+6-FF-120</v>
      </c>
      <c r="N1149" s="105" t="str">
        <f>[4]SayfaKAY!M121</f>
        <v>12.03.2024 TARİHİNDE YAPILAN SAHA DENETİMİNDE SAAT:11:04 DE 3874 NUMARALI ARACIN KAPI ÜSTÜ EKRANLARIN ÇALIŞMADIĞI TESPİT EDİLMİŞTİR.</v>
      </c>
      <c r="O1149" s="166" t="str">
        <f>[4]SayfaKAY!P121</f>
        <v>B-Hız veya güç azalması</v>
      </c>
      <c r="P1149" s="166" t="str">
        <f>[4]SayfaKAY!Q121</f>
        <v>B(Servisten çekmeye etki eden arıza)</v>
      </c>
      <c r="Q1149" s="166" t="str">
        <f>[4]SayfaKAY!R121</f>
        <v>N.A(Yaralanma yok)</v>
      </c>
      <c r="R1149" s="132" t="str" cm="1">
        <f t="array" ref="R1149">IF([4]SayfaKAY!U121="","",_xlfn.IFS([4]SayfaKAY!U121="Bozankaya","Bozankaya",[4]SayfaKAY!U121="Müşteri","Customer",[4]SayfaKAY!U121="Tedarikçi","Equipment Supplier"))</f>
        <v>Equipment Supplier</v>
      </c>
      <c r="S1149" s="204" t="str">
        <f>[4]SayfaKAY!N121</f>
        <v>ARIZA 3876'DA. AU300 YENİDEN YAZILIM ATILDI. KAPI ÜSTÜ GÖRSELLER YENİDEN YÜKLENDİ. ARIZA DEVAMLILIĞI GÖRÜLMEDİ.</v>
      </c>
      <c r="T1149" s="133" t="str">
        <f>[4]SayfaKAY!AD121</f>
        <v>Yeni yazılım yüklendi</v>
      </c>
      <c r="U1149" s="132" t="str">
        <f>[4]SayfaKAY!W121</f>
        <v>Evet</v>
      </c>
      <c r="V1149" s="108">
        <f>[4]SayfaKAY!AZ121</f>
        <v>1</v>
      </c>
      <c r="W1149" s="136">
        <f t="shared" si="743"/>
        <v>45526</v>
      </c>
      <c r="X1149" s="137" t="str">
        <f t="shared" si="744"/>
        <v>11:46</v>
      </c>
      <c r="Y1149" s="235">
        <f>[4]SayfaKAY!AE121</f>
        <v>45526.490740740701</v>
      </c>
      <c r="Z1149" s="109">
        <f t="shared" si="745"/>
        <v>45526</v>
      </c>
      <c r="AA1149" s="110" t="str">
        <f t="shared" si="746"/>
        <v>14:00</v>
      </c>
      <c r="AB1149" s="182">
        <f>[4]SayfaKAY!BA121</f>
        <v>45526.583333333299</v>
      </c>
      <c r="AC1149" s="257">
        <f t="shared" si="747"/>
        <v>233661.99999988312</v>
      </c>
      <c r="AD1149" s="111">
        <f t="shared" si="748"/>
        <v>45526</v>
      </c>
      <c r="AE1149" s="111" t="str">
        <f t="shared" si="749"/>
        <v>14:00</v>
      </c>
      <c r="AF1149" s="235">
        <f>[4]SayfaKAY!BA121</f>
        <v>45526.583333333299</v>
      </c>
      <c r="AG1149" s="179" t="str">
        <f>[4]SayfaKAY!S121</f>
        <v>(II) Aynı Araçta Tekrarlayan Arıza</v>
      </c>
      <c r="AH1149" s="178" t="str">
        <f t="shared" si="750"/>
        <v>Bu Arıza Aracın Servise Verilmesine Engel</v>
      </c>
      <c r="AI1149" s="163" t="str">
        <f>[4]SayfaKAY!AV121</f>
        <v/>
      </c>
      <c r="AJ1149" s="164" t="str">
        <f t="shared" si="751"/>
        <v/>
      </c>
      <c r="AK1149" s="164" t="str">
        <f t="shared" si="752"/>
        <v/>
      </c>
      <c r="AL1149" s="112" t="str">
        <f>[4]SayfaKAY!AX121</f>
        <v/>
      </c>
      <c r="AM1149" s="257" cm="1">
        <f t="array" ref="AM1149">IFERROR(IF(AND(P1149&lt;&gt;"D(Arıza Değil)",AH1149="Bu Arıza Aracın Servise Verilmesine Engel Değil"),
IF(Z1149-F1149&gt;0,(AB1149-Y1149)*24*60,
IF(OR(AND(G1149&gt;$AS$1,G1149&lt;$AT$1),AND(G1149&gt;$AU$1,G1149&lt;$AV$1)),
(AF1149-H1149)*24*60,     BH:BH0)),        AN1149),0)</f>
        <v>233661.99999988312</v>
      </c>
      <c r="AN1149" s="257">
        <f t="shared" si="753"/>
        <v>233661.99999988312</v>
      </c>
      <c r="AO1149" s="174" t="str">
        <f>[4]SayfaKAY!AG121</f>
        <v>Atak</v>
      </c>
      <c r="AP1149" s="174" t="str">
        <f>[4]SayfaKAY!AI121</f>
        <v>E410-7003</v>
      </c>
      <c r="AQ1149" s="174" t="str">
        <f>[4]SayfaKAY!AQ121</f>
        <v/>
      </c>
      <c r="AR1149" s="174" t="str">
        <f>[4]SayfaKAY!AH121</f>
        <v>STRETCH LCD EKRAN</v>
      </c>
      <c r="AS1149" s="174">
        <f>[4]SayfaKAY!AJ121</f>
        <v>1</v>
      </c>
      <c r="AT1149" s="175" t="str">
        <f>[4]SayfaKAY!AM121</f>
        <v/>
      </c>
      <c r="AU1149" s="176" t="str">
        <f>[4]SayfaKAY!AL121</f>
        <v/>
      </c>
      <c r="AV1149" s="176" t="str">
        <f>[4]SayfaKAY!AP121</f>
        <v/>
      </c>
      <c r="AW1149" s="177" t="str">
        <f>[4]SayfaKAY!AT121</f>
        <v/>
      </c>
      <c r="AX1149" s="194">
        <f t="shared" si="754"/>
        <v>2570281.9999987143</v>
      </c>
      <c r="AY1149" s="168"/>
      <c r="AZ1149" s="167"/>
      <c r="BA1149" s="170"/>
      <c r="BB1149" s="171" t="str">
        <f>IF($AQ$1="X", IF(AND(G1149&gt;=$AS$1,G1149&lt;=$AT$1),IF(P1149&lt;&gt;"D(Arıza Değil)",AC1149,0), IF(AND(G1149&gt;=$AU$1,G1149&lt;=$AV$1),IF(P1149&lt;&gt;"D(Arıza Değil)",AC1149,0), "")), "")</f>
        <v/>
      </c>
      <c r="BC1149" s="114"/>
      <c r="BD1149" s="114"/>
      <c r="BE1149" s="114"/>
      <c r="BF1149" s="114"/>
      <c r="BG1149" s="114"/>
      <c r="BH1149" s="114" t="str">
        <f>IFERROR(FRACAS!AN124, "Hata Var")</f>
        <v/>
      </c>
      <c r="BI1149" s="114"/>
      <c r="BJ1149" s="114"/>
      <c r="BK1149" s="105" t="str">
        <f>[4]SayfaKAY!AW121</f>
        <v/>
      </c>
      <c r="BL1149" s="105" t="str">
        <f>[4]SayfaKAY!V121</f>
        <v>ATAK ULAŞIM SAN.TİC.LTD.ŞTİ.</v>
      </c>
      <c r="BM1149" s="114"/>
      <c r="BN1149" s="171" t="str">
        <f t="shared" si="755"/>
        <v>x yok</v>
      </c>
      <c r="BO1149" s="171" t="str">
        <f t="shared" si="756"/>
        <v>aynı gün giderilen arıza</v>
      </c>
      <c r="BP1149" s="171" t="str">
        <f t="shared" si="757"/>
        <v>Bir günden fazla süren arıza</v>
      </c>
      <c r="BQ1149" s="226">
        <f t="shared" si="758"/>
        <v>233528.66666654125</v>
      </c>
      <c r="BR1149" s="226">
        <f t="shared" si="759"/>
        <v>133.33333334187046</v>
      </c>
      <c r="BS1149" s="226">
        <f t="shared" si="760"/>
        <v>233661.99999988312</v>
      </c>
      <c r="BT1149" s="114"/>
      <c r="BU1149" s="242"/>
      <c r="BV1149" s="233">
        <f t="shared" si="761"/>
        <v>48</v>
      </c>
      <c r="BW1149" s="226" t="str">
        <f t="shared" si="762"/>
        <v>Evet, çakışma var</v>
      </c>
      <c r="BX1149" s="229"/>
      <c r="BY1149" s="247">
        <f t="shared" si="763"/>
        <v>162.17268518509809</v>
      </c>
      <c r="BZ1149" s="247">
        <f t="shared" si="764"/>
        <v>9.2592592598521151E-2</v>
      </c>
      <c r="CA1149" s="247">
        <f t="shared" si="765"/>
        <v>162.26527777769661</v>
      </c>
      <c r="CB1149" s="213"/>
      <c r="CC1149" s="211"/>
      <c r="CD1149" s="196"/>
      <c r="CE1149" s="213">
        <v>120</v>
      </c>
      <c r="CF1149" s="182">
        <f t="shared" si="766"/>
        <v>45364.318055555603</v>
      </c>
      <c r="CG1149" s="182">
        <f t="shared" si="767"/>
        <v>45526.583333333299</v>
      </c>
      <c r="CH1149" s="196"/>
      <c r="CI1149" s="196"/>
      <c r="CJ1149" s="196"/>
      <c r="CK1149" s="196">
        <f t="shared" si="768"/>
        <v>9.2592592598521151E-2</v>
      </c>
      <c r="CL1149" s="196">
        <f t="shared" si="769"/>
        <v>162.17268518509809</v>
      </c>
      <c r="CM1149" s="196">
        <f t="shared" si="770"/>
        <v>162.26527777769661</v>
      </c>
      <c r="CN1149" s="114"/>
      <c r="CO1149" s="115">
        <f t="shared" si="771"/>
        <v>233661.99999988312</v>
      </c>
      <c r="CP1149" s="116">
        <f t="shared" si="772"/>
        <v>5.555555555911269</v>
      </c>
      <c r="CQ1149" s="117">
        <f t="shared" si="773"/>
        <v>0.31805555560276844</v>
      </c>
      <c r="CR1149" s="117">
        <f t="shared" si="774"/>
        <v>45526.490740740701</v>
      </c>
      <c r="CS1149" s="117">
        <f t="shared" si="775"/>
        <v>45526.583333333299</v>
      </c>
      <c r="CT1149" s="118">
        <f t="shared" si="776"/>
        <v>65557688.666666538</v>
      </c>
      <c r="CU1149" s="118">
        <f t="shared" si="777"/>
        <v>133.33333334187046</v>
      </c>
      <c r="CV1149" s="118">
        <f t="shared" si="778"/>
        <v>65557821.999999881</v>
      </c>
      <c r="CW1149" s="119">
        <f t="shared" si="779"/>
        <v>0.99999796617201009</v>
      </c>
    </row>
    <row r="1150" spans="1:101" ht="118.5" customHeight="1" x14ac:dyDescent="0.3">
      <c r="A1150" s="160" t="str">
        <f>[4]SayfaKAY!C122</f>
        <v>KAY5+6</v>
      </c>
      <c r="B1150" s="104" t="str">
        <f>[4]SayfaKAY!D122</f>
        <v>3872(1)</v>
      </c>
      <c r="C1150" s="105" t="str">
        <f>[4]SayfaKAY!E122</f>
        <v>MA</v>
      </c>
      <c r="D1150" s="105">
        <f>[4]SayfaKAY!F122</f>
        <v>44000</v>
      </c>
      <c r="E1150" s="106" t="str">
        <f>[4]SayfaKAY!G122</f>
        <v>BOZ-KAY5+6-FF-121</v>
      </c>
      <c r="F1150" s="193">
        <f t="shared" si="740"/>
        <v>45364</v>
      </c>
      <c r="G1150" s="135">
        <f t="shared" si="741"/>
        <v>0.31912037039728602</v>
      </c>
      <c r="H1150" s="235">
        <f>[4]SayfaKAY!H122</f>
        <v>45364.319120370397</v>
      </c>
      <c r="I1150" s="104" t="str">
        <f>[4]SayfaKAY!I122</f>
        <v>Hat/Line</v>
      </c>
      <c r="J1150" s="103" t="str">
        <f>IF([4]SayfaKAY!J122="","",IF([4]SayfaKAY!J122="Müşteri","Notified by Customer","Notified by Bozankaya"))</f>
        <v>Notified by Customer</v>
      </c>
      <c r="K1150" s="103" t="e">
        <f>VLOOKUP([4]SayfaKAY!L122,#REF!,2,FALSE)</f>
        <v>#REF!</v>
      </c>
      <c r="L1150" s="165" t="str">
        <f>[4]SayfaKAY!X122</f>
        <v>ATAK ULAŞIM SAN.TİC.LTD.ŞTİ.</v>
      </c>
      <c r="M1150" s="107" t="str">
        <f t="shared" si="742"/>
        <v>KAY5+6-BOZ-KAY5+6-FF-121</v>
      </c>
      <c r="N1150" s="105" t="str">
        <f>[4]SayfaKAY!M122</f>
        <v>12.03.2024 Tarihinde yapılan saha denetiminde  saat 11:49 da 3872 nolu aracın kapı üstü ekranların çalışmadığı tespit edilmiştir</v>
      </c>
      <c r="O1150" s="166" t="str">
        <f>[4]SayfaKAY!P122</f>
        <v>C-Uyarı, sürüş devamlılığı</v>
      </c>
      <c r="P1150" s="166" t="str">
        <f>[4]SayfaKAY!Q122</f>
        <v>C(Sisteme etki etmeyen arıza)</v>
      </c>
      <c r="Q1150" s="166" t="str">
        <f>[4]SayfaKAY!R122</f>
        <v>N.A(Yaralanma yok)</v>
      </c>
      <c r="R1150" s="132" t="str" cm="1">
        <f t="array" ref="R1150">IF([4]SayfaKAY!U122="","",_xlfn.IFS([4]SayfaKAY!U122="Bozankaya","Bozankaya",[4]SayfaKAY!U122="Müşteri","Customer",[4]SayfaKAY!U122="Tedarikçi","Equipment Supplier"))</f>
        <v>Equipment Supplier</v>
      </c>
      <c r="S1150" s="204" t="str">
        <f>[4]SayfaKAY!N122</f>
        <v>Görsel PC resetlendi.Arıza giderildi.</v>
      </c>
      <c r="T1150" s="133" t="str">
        <f>[4]SayfaKAY!AD122</f>
        <v/>
      </c>
      <c r="U1150" s="132" t="str">
        <f>[4]SayfaKAY!W122</f>
        <v>Evet</v>
      </c>
      <c r="V1150" s="108" t="str">
        <f>[4]SayfaKAY!AZ122</f>
        <v/>
      </c>
      <c r="W1150" s="136">
        <f t="shared" si="743"/>
        <v>45526</v>
      </c>
      <c r="X1150" s="137" t="str">
        <f t="shared" si="744"/>
        <v>12:23</v>
      </c>
      <c r="Y1150" s="235">
        <f>[4]SayfaKAY!AE122</f>
        <v>45526.5164814815</v>
      </c>
      <c r="Z1150" s="192" t="str">
        <f t="shared" si="745"/>
        <v/>
      </c>
      <c r="AA1150" s="110" t="str">
        <f t="shared" si="746"/>
        <v/>
      </c>
      <c r="AB1150" s="182" t="str">
        <f>[4]SayfaKAY!BA122</f>
        <v/>
      </c>
      <c r="AC1150" s="257" t="str">
        <f t="shared" si="747"/>
        <v/>
      </c>
      <c r="AD1150" s="111" t="str">
        <f t="shared" si="748"/>
        <v/>
      </c>
      <c r="AE1150" s="111" t="str">
        <f t="shared" si="749"/>
        <v/>
      </c>
      <c r="AF1150" s="235" t="str">
        <f>[4]SayfaKAY!BA122</f>
        <v/>
      </c>
      <c r="AG1150" s="179" t="str">
        <f>[4]SayfaKAY!S122</f>
        <v>(III) Farklı Araçlarda Tekrarlayan Arıza</v>
      </c>
      <c r="AH1150" s="178" t="str">
        <f t="shared" si="750"/>
        <v>Bu Arıza Aracın Servise Verilmesine Engel Değil</v>
      </c>
      <c r="AI1150" s="163" t="str">
        <f>[4]SayfaKAY!AV122</f>
        <v/>
      </c>
      <c r="AJ1150" s="164" t="str">
        <f t="shared" si="751"/>
        <v/>
      </c>
      <c r="AK1150" s="164" t="str">
        <f t="shared" si="752"/>
        <v/>
      </c>
      <c r="AL1150" s="112" t="str">
        <f>[4]SayfaKAY!AX122</f>
        <v/>
      </c>
      <c r="AM1150" s="257" cm="1">
        <f t="array" ref="AM1150">IFERROR(IF(AND(P1150&lt;&gt;"D(Arıza Değil)",AH1150="Bu Arıza Aracın Servise Verilmesine Engel Değil"),
IF(Z1150-F1150&gt;0,(AB1150-Y1150)*24*60,
IF(OR(AND(G1150&gt;$AS$1,G1150&lt;$AT$1),AND(G1150&gt;$AU$1,G1150&lt;$AV$1)),
(AF1150-H1150)*24*60,     BH:BH0)),        AN1150),0)</f>
        <v>0</v>
      </c>
      <c r="AN1150" s="257" t="str">
        <f t="shared" si="753"/>
        <v/>
      </c>
      <c r="AO1150" s="174" t="str">
        <f>[4]SayfaKAY!AG122</f>
        <v/>
      </c>
      <c r="AP1150" s="174" t="str">
        <f>[4]SayfaKAY!AI122</f>
        <v>E410-7003</v>
      </c>
      <c r="AQ1150" s="174" t="str">
        <f>[4]SayfaKAY!AQ122</f>
        <v/>
      </c>
      <c r="AR1150" s="174" t="str">
        <f>[4]SayfaKAY!AH122</f>
        <v>STRETCH LCD EKRAN</v>
      </c>
      <c r="AS1150" s="174" t="str">
        <f>[4]SayfaKAY!AJ122</f>
        <v/>
      </c>
      <c r="AT1150" s="175" t="str">
        <f>[4]SayfaKAY!AM122</f>
        <v/>
      </c>
      <c r="AU1150" s="176" t="str">
        <f>[4]SayfaKAY!AL122</f>
        <v/>
      </c>
      <c r="AV1150" s="176" t="str">
        <f>[4]SayfaKAY!AP122</f>
        <v/>
      </c>
      <c r="AW1150" s="177" t="str">
        <f>[4]SayfaKAY!AT122</f>
        <v/>
      </c>
      <c r="AX1150" s="194" t="str">
        <f t="shared" si="754"/>
        <v/>
      </c>
      <c r="AY1150" s="168"/>
      <c r="AZ1150" s="167"/>
      <c r="BA1150" s="113"/>
      <c r="BB1150" s="171"/>
      <c r="BC1150" s="114"/>
      <c r="BD1150" s="114"/>
      <c r="BE1150" s="114"/>
      <c r="BF1150" s="114"/>
      <c r="BG1150" s="114"/>
      <c r="BH1150" s="114" t="str">
        <f>IFERROR(FRACAS!AN125, "Hata Var")</f>
        <v/>
      </c>
      <c r="BI1150" s="114"/>
      <c r="BJ1150" s="114"/>
      <c r="BK1150" s="105" t="str">
        <f>[4]SayfaKAY!AW122</f>
        <v/>
      </c>
      <c r="BL1150" s="105" t="str">
        <f>[4]SayfaKAY!V122</f>
        <v>ATAK ULAŞIM SAN.TİC.LTD.ŞTİ.</v>
      </c>
      <c r="BM1150" s="114"/>
      <c r="BN1150" s="171" t="str">
        <f t="shared" si="755"/>
        <v>x yok</v>
      </c>
      <c r="BO1150" s="171" t="str">
        <f t="shared" si="756"/>
        <v>aynı gün giderilen arıza</v>
      </c>
      <c r="BP1150" s="171" t="e">
        <f t="shared" si="757"/>
        <v>#VALUE!</v>
      </c>
      <c r="BQ1150" s="226">
        <f t="shared" si="758"/>
        <v>233564.19999998761</v>
      </c>
      <c r="BR1150" s="226" t="e">
        <f t="shared" si="759"/>
        <v>#VALUE!</v>
      </c>
      <c r="BS1150" s="226" t="e">
        <f t="shared" si="760"/>
        <v>#VALUE!</v>
      </c>
      <c r="BT1150" s="114"/>
      <c r="BU1150" s="242"/>
      <c r="BV1150" s="233">
        <f t="shared" si="761"/>
        <v>-1</v>
      </c>
      <c r="BW1150" s="226" t="str">
        <f t="shared" si="762"/>
        <v>Hayır, çakışma yok</v>
      </c>
      <c r="BX1150" s="229"/>
      <c r="BY1150" s="247">
        <f t="shared" si="763"/>
        <v>162.19736111110251</v>
      </c>
      <c r="BZ1150" s="247" t="e">
        <f t="shared" si="764"/>
        <v>#VALUE!</v>
      </c>
      <c r="CA1150" s="247" t="e">
        <f t="shared" si="765"/>
        <v>#VALUE!</v>
      </c>
      <c r="CB1150" s="213"/>
      <c r="CC1150" s="211"/>
      <c r="CD1150" s="196"/>
      <c r="CE1150" s="213">
        <v>121</v>
      </c>
      <c r="CF1150" s="182">
        <f t="shared" si="766"/>
        <v>45364.319120370397</v>
      </c>
      <c r="CG1150" s="182" t="str">
        <f t="shared" si="767"/>
        <v/>
      </c>
      <c r="CH1150" s="196"/>
      <c r="CI1150" s="196"/>
      <c r="CJ1150" s="196"/>
      <c r="CK1150" s="196" t="e">
        <f t="shared" si="768"/>
        <v>#VALUE!</v>
      </c>
      <c r="CL1150" s="196">
        <f t="shared" si="769"/>
        <v>162.19736111110251</v>
      </c>
      <c r="CM1150" s="196" t="e">
        <f t="shared" si="770"/>
        <v>#VALUE!</v>
      </c>
      <c r="CN1150" s="114"/>
      <c r="CO1150" s="115" t="str">
        <f t="shared" si="771"/>
        <v/>
      </c>
      <c r="CP1150" s="116" t="e">
        <f t="shared" si="772"/>
        <v>#VALUE!</v>
      </c>
      <c r="CQ1150" s="117">
        <f t="shared" si="773"/>
        <v>0.31912037039728602</v>
      </c>
      <c r="CR1150" s="117">
        <f t="shared" si="774"/>
        <v>45526.5164814815</v>
      </c>
      <c r="CS1150" s="117" t="str">
        <f t="shared" si="775"/>
        <v/>
      </c>
      <c r="CT1150" s="118">
        <f t="shared" si="776"/>
        <v>65557724.199999988</v>
      </c>
      <c r="CU1150" s="118" t="e">
        <f t="shared" si="777"/>
        <v>#VALUE!</v>
      </c>
      <c r="CV1150" s="118" t="e">
        <f t="shared" si="778"/>
        <v>#VALUE!</v>
      </c>
      <c r="CW1150" s="119" t="e">
        <f t="shared" si="779"/>
        <v>#VALUE!</v>
      </c>
    </row>
    <row r="1151" spans="1:101" ht="118.5" customHeight="1" x14ac:dyDescent="0.3">
      <c r="A1151" s="104" t="str">
        <f>[4]SayfaKAY!C114</f>
        <v>KAY5+6</v>
      </c>
      <c r="B1151" s="104" t="str">
        <f>[4]SayfaKAY!D114</f>
        <v>3878(7)</v>
      </c>
      <c r="C1151" s="105" t="str">
        <f>[4]SayfaKAY!E114</f>
        <v>MA</v>
      </c>
      <c r="D1151" s="105">
        <f>[4]SayfaKAY!F114</f>
        <v>58015</v>
      </c>
      <c r="E1151" s="106" t="str">
        <f>[4]SayfaKAY!G114</f>
        <v>BOZ-KAY5+6-FF-113</v>
      </c>
      <c r="F1151" s="193">
        <f t="shared" si="740"/>
        <v>45363</v>
      </c>
      <c r="G1151" s="135">
        <f t="shared" si="741"/>
        <v>0.10489583329763263</v>
      </c>
      <c r="H1151" s="235">
        <f>[4]SayfaKAY!H114</f>
        <v>45363.104895833298</v>
      </c>
      <c r="I1151" s="104" t="str">
        <f>[4]SayfaKAY!I114</f>
        <v>Hat/Line</v>
      </c>
      <c r="J1151" s="103" t="str">
        <f>IF([4]SayfaKAY!J114="","",IF([4]SayfaKAY!J114="Müşteri","Notified by Customer","Notified by Bozankaya"))</f>
        <v>Notified by Customer</v>
      </c>
      <c r="K1151" s="103" t="e">
        <f>VLOOKUP([4]SayfaKAY!L114,#REF!,2,FALSE)</f>
        <v>#REF!</v>
      </c>
      <c r="L1151" s="165" t="str">
        <f>[4]SayfaKAY!X114</f>
        <v>GREBO OTOMOTİV SANAYİ A.Ş</v>
      </c>
      <c r="M1151" s="107" t="str">
        <f t="shared" si="742"/>
        <v>KAY5+6-BOZ-KAY5+6-FF-113</v>
      </c>
      <c r="N1151" s="105" t="str">
        <f>[4]SayfaKAY!M114</f>
        <v>3878 CA Kabin kapısı kitlenmiyor</v>
      </c>
      <c r="O1151" s="166" t="str">
        <f>[4]SayfaKAY!P114</f>
        <v>C-Uyarı, sürüş devamlılığı</v>
      </c>
      <c r="P1151" s="166" t="str">
        <f>[4]SayfaKAY!Q114</f>
        <v>C(Sisteme etki etmeyen arıza)</v>
      </c>
      <c r="Q1151" s="166" t="str">
        <f>[4]SayfaKAY!R114</f>
        <v>N.A(Yaralanma yok)</v>
      </c>
      <c r="R1151" s="132" t="str" cm="1">
        <f t="array" ref="R1151">IF([4]SayfaKAY!U114="","",_xlfn.IFS([4]SayfaKAY!U114="Bozankaya","Bozankaya",[4]SayfaKAY!U114="Müşteri","Customer",[4]SayfaKAY!U114="Tedarikçi","Equipment Supplier"))</f>
        <v>Bozankaya</v>
      </c>
      <c r="S1151" s="204" t="str">
        <f>[4]SayfaKAY!N114</f>
        <v>Kabin kapısı kilit mekanizması içeriden sıyırmış içeriden sıyırmış.Düzeltildi</v>
      </c>
      <c r="T1151" s="133" t="str">
        <f>[4]SayfaKAY!AD114</f>
        <v>*Ekipman tamir edilecek</v>
      </c>
      <c r="U1151" s="132" t="str">
        <f>[4]SayfaKAY!W114</f>
        <v>Evet</v>
      </c>
      <c r="V1151" s="108">
        <f>[4]SayfaKAY!AZ114</f>
        <v>2</v>
      </c>
      <c r="W1151" s="136">
        <f t="shared" si="743"/>
        <v>45527</v>
      </c>
      <c r="X1151" s="137" t="str">
        <f t="shared" si="744"/>
        <v>05:00</v>
      </c>
      <c r="Y1151" s="235">
        <f>[4]SayfaKAY!AE114</f>
        <v>45527.208333333299</v>
      </c>
      <c r="Z1151" s="192">
        <f t="shared" si="745"/>
        <v>45527</v>
      </c>
      <c r="AA1151" s="110" t="str">
        <f t="shared" si="746"/>
        <v>09:00</v>
      </c>
      <c r="AB1151" s="182">
        <f>[4]SayfaKAY!BA114</f>
        <v>45527.375</v>
      </c>
      <c r="AC1151" s="257">
        <f t="shared" si="747"/>
        <v>236548.95000005141</v>
      </c>
      <c r="AD1151" s="111">
        <f t="shared" si="748"/>
        <v>45527</v>
      </c>
      <c r="AE1151" s="111" t="str">
        <f t="shared" si="749"/>
        <v>09:00</v>
      </c>
      <c r="AF1151" s="235">
        <f>[4]SayfaKAY!BA114</f>
        <v>45527.375</v>
      </c>
      <c r="AG1151" s="179" t="str">
        <f>[4]SayfaKAY!S114</f>
        <v>(II) Aynı Araçta Tekrarlayan Arıza</v>
      </c>
      <c r="AH1151" s="178" t="str">
        <f t="shared" si="750"/>
        <v>Bu Arıza Aracın Servise Verilmesine Engel Değil</v>
      </c>
      <c r="AI1151" s="163" t="str">
        <f>[4]SayfaKAY!AV114</f>
        <v/>
      </c>
      <c r="AJ1151" s="164" t="str">
        <f t="shared" si="751"/>
        <v/>
      </c>
      <c r="AK1151" s="164" t="str">
        <f t="shared" si="752"/>
        <v/>
      </c>
      <c r="AL1151" s="112" t="str">
        <f>[4]SayfaKAY!AX114</f>
        <v/>
      </c>
      <c r="AM1151" s="257" cm="1">
        <f t="array" ref="AM1151">IFERROR(IF(AND(P1151&lt;&gt;"D(Arıza Değil)",AH1151="Bu Arıza Aracın Servise Verilmesine Engel Değil"),
IF(Z1151-F1151&gt;0,(AB1151-Y1151)*24*60,
IF(OR(AND(G1151&gt;$AS$1,G1151&lt;$AT$1),AND(G1151&gt;$AU$1,G1151&lt;$AV$1)),
(AF1151-H1151)*24*60,     BH:BH0)),        AN1151),0)</f>
        <v>240.00000004889444</v>
      </c>
      <c r="AN1151" s="257">
        <f t="shared" si="753"/>
        <v>236548.95000005141</v>
      </c>
      <c r="AO1151" s="174" t="str">
        <f>[4]SayfaKAY!AG114</f>
        <v>BOZANKAYA</v>
      </c>
      <c r="AP1151" s="174" t="str">
        <f>[4]SayfaKAY!AI114</f>
        <v>T110-7047</v>
      </c>
      <c r="AQ1151" s="174" t="str">
        <f>[4]SayfaKAY!AQ114</f>
        <v/>
      </c>
      <c r="AR1151" s="174" t="str">
        <f>[4]SayfaKAY!AH114</f>
        <v>SURUCU KAPISI KOMPLESI</v>
      </c>
      <c r="AS1151" s="174">
        <f>[4]SayfaKAY!AJ114</f>
        <v>1</v>
      </c>
      <c r="AT1151" s="175" t="str">
        <f>[4]SayfaKAY!AM114</f>
        <v/>
      </c>
      <c r="AU1151" s="176" t="str">
        <f>[4]SayfaKAY!AL114</f>
        <v/>
      </c>
      <c r="AV1151" s="176" t="str">
        <f>[4]SayfaKAY!AP114</f>
        <v/>
      </c>
      <c r="AW1151" s="177" t="str">
        <f>[4]SayfaKAY!AT114</f>
        <v/>
      </c>
      <c r="AX1151" s="194">
        <f t="shared" si="754"/>
        <v>5204076.900001131</v>
      </c>
      <c r="AY1151" s="168"/>
      <c r="AZ1151" s="167"/>
      <c r="BA1151" s="170"/>
      <c r="BB1151" s="171"/>
      <c r="BC1151" s="114"/>
      <c r="BD1151" s="114"/>
      <c r="BE1151" s="114"/>
      <c r="BF1151" s="114"/>
      <c r="BG1151" s="114"/>
      <c r="BH1151" s="114" t="str">
        <f>IFERROR(FRACAS!AN117, "Hata Var")</f>
        <v/>
      </c>
      <c r="BI1151" s="114"/>
      <c r="BJ1151" s="114"/>
      <c r="BK1151" s="105" t="str">
        <f>[4]SayfaKAY!AW114</f>
        <v/>
      </c>
      <c r="BL1151" s="105" t="str">
        <f>[4]SayfaKAY!V114</f>
        <v>Tasarım</v>
      </c>
      <c r="BM1151" s="114"/>
      <c r="BN1151" s="171" t="str">
        <f t="shared" si="755"/>
        <v>x yok</v>
      </c>
      <c r="BO1151" s="171" t="b">
        <f t="shared" si="756"/>
        <v>0</v>
      </c>
      <c r="BP1151" s="171" t="str">
        <f t="shared" si="757"/>
        <v>Bir günden fazla süren arıza</v>
      </c>
      <c r="BQ1151" s="226">
        <f t="shared" si="758"/>
        <v>236308.95000000251</v>
      </c>
      <c r="BR1151" s="226">
        <f t="shared" si="759"/>
        <v>240.00000004889444</v>
      </c>
      <c r="BS1151" s="226">
        <f t="shared" si="760"/>
        <v>236548.95000005141</v>
      </c>
      <c r="BT1151" s="114"/>
      <c r="BU1151" s="242"/>
      <c r="BV1151" s="233">
        <f t="shared" si="761"/>
        <v>19</v>
      </c>
      <c r="BW1151" s="226" t="str">
        <f t="shared" si="762"/>
        <v>Evet, çakışma var</v>
      </c>
      <c r="BX1151" s="229"/>
      <c r="BY1151" s="247">
        <f t="shared" si="763"/>
        <v>164.10343750000175</v>
      </c>
      <c r="BZ1151" s="247">
        <f t="shared" si="764"/>
        <v>0.16666666670062114</v>
      </c>
      <c r="CA1151" s="247">
        <f t="shared" si="765"/>
        <v>164.27010416670237</v>
      </c>
      <c r="CB1151" s="213"/>
      <c r="CC1151" s="211"/>
      <c r="CD1151" s="196"/>
      <c r="CE1151" s="213">
        <v>113</v>
      </c>
      <c r="CF1151" s="182">
        <f t="shared" si="766"/>
        <v>45363.104895833298</v>
      </c>
      <c r="CG1151" s="182">
        <f t="shared" si="767"/>
        <v>45527.375</v>
      </c>
      <c r="CH1151" s="196"/>
      <c r="CI1151" s="196"/>
      <c r="CJ1151" s="196"/>
      <c r="CK1151" s="196">
        <f t="shared" si="768"/>
        <v>0.16666666670062114</v>
      </c>
      <c r="CL1151" s="196">
        <f t="shared" si="769"/>
        <v>164.10343750000175</v>
      </c>
      <c r="CM1151" s="196">
        <f t="shared" si="770"/>
        <v>164.27010416670237</v>
      </c>
      <c r="CN1151" s="114"/>
      <c r="CO1151" s="115">
        <f t="shared" si="771"/>
        <v>236548.95000005141</v>
      </c>
      <c r="CP1151" s="116">
        <f t="shared" si="772"/>
        <v>10.000000002037268</v>
      </c>
      <c r="CQ1151" s="117">
        <f t="shared" si="773"/>
        <v>0.10489583329763263</v>
      </c>
      <c r="CR1151" s="117">
        <f t="shared" si="774"/>
        <v>45527.208333333299</v>
      </c>
      <c r="CS1151" s="117">
        <f t="shared" si="775"/>
        <v>45527.375</v>
      </c>
      <c r="CT1151" s="118">
        <f t="shared" si="776"/>
        <v>65559028.950000003</v>
      </c>
      <c r="CU1151" s="118">
        <f t="shared" si="777"/>
        <v>240.00000004889444</v>
      </c>
      <c r="CV1151" s="118">
        <f t="shared" si="778"/>
        <v>65559268.950000048</v>
      </c>
      <c r="CW1151" s="119">
        <f t="shared" si="779"/>
        <v>0.99999633919041675</v>
      </c>
    </row>
    <row r="1152" spans="1:101" ht="118.5" customHeight="1" x14ac:dyDescent="0.3">
      <c r="A1152" s="160" t="str">
        <f>[4]SayfaKAY!C115</f>
        <v>KAY5+6</v>
      </c>
      <c r="B1152" s="104" t="str">
        <f>[4]SayfaKAY!D115</f>
        <v>3879(8)</v>
      </c>
      <c r="C1152" s="105" t="str">
        <f>[4]SayfaKAY!E115</f>
        <v>MA</v>
      </c>
      <c r="D1152" s="105">
        <f>[4]SayfaKAY!F115</f>
        <v>42117</v>
      </c>
      <c r="E1152" s="106" t="str">
        <f>[4]SayfaKAY!G115</f>
        <v>BOZ-KAY5+6-FF-114</v>
      </c>
      <c r="F1152" s="134">
        <f t="shared" si="740"/>
        <v>45363</v>
      </c>
      <c r="G1152" s="135">
        <f t="shared" si="741"/>
        <v>0.10555555560131324</v>
      </c>
      <c r="H1152" s="235">
        <f>[4]SayfaKAY!H115</f>
        <v>45363.105555555601</v>
      </c>
      <c r="I1152" s="104" t="str">
        <f>[4]SayfaKAY!I115</f>
        <v>Hat/Line</v>
      </c>
      <c r="J1152" s="103" t="str">
        <f>IF([4]SayfaKAY!J115="","",IF([4]SayfaKAY!J115="Müşteri","Notified by Customer","Notified by Bozankaya"))</f>
        <v>Notified by Customer</v>
      </c>
      <c r="K1152" s="103" t="e">
        <f>VLOOKUP([4]SayfaKAY!L115,#REF!,2,FALSE)</f>
        <v>#REF!</v>
      </c>
      <c r="L1152" s="165" t="str">
        <f>[4]SayfaKAY!X115</f>
        <v>DENİZLER OTOMOTİV SAN. VE TİC.LTD.Ş</v>
      </c>
      <c r="M1152" s="107" t="str">
        <f t="shared" si="742"/>
        <v>KAY5+6-BOZ-KAY5+6-FF-114</v>
      </c>
      <c r="N1152" s="105" t="str">
        <f>[4]SayfaKAY!M115</f>
        <v>SİLECEK SONA DOĞRU YAN DÖNÜYOR.</v>
      </c>
      <c r="O1152" s="166" t="str">
        <f>[4]SayfaKAY!P115</f>
        <v>B-Hız veya güç azalması</v>
      </c>
      <c r="P1152" s="166" t="str">
        <f>[4]SayfaKAY!Q115</f>
        <v>B(Servisten çekmeye etki eden arıza)</v>
      </c>
      <c r="Q1152" s="166" t="str">
        <f>[4]SayfaKAY!R115</f>
        <v>N.A(Yaralanma yok)</v>
      </c>
      <c r="R1152" s="132" t="str" cm="1">
        <f t="array" ref="R1152">IF([4]SayfaKAY!U115="","",_xlfn.IFS([4]SayfaKAY!U115="Bozankaya","Bozankaya",[4]SayfaKAY!U115="Müşteri","Customer",[4]SayfaKAY!U115="Tedarikçi","Equipment Supplier"))</f>
        <v>Bozankaya</v>
      </c>
      <c r="S1152" s="204" t="str">
        <f>[4]SayfaKAY!N115</f>
        <v>SİLECEĞİN DÖNEN MEKANİZMALARI YAĞLANDI. NORMAL ÇALIŞIYOR.</v>
      </c>
      <c r="T1152" s="133" t="str">
        <f>[4]SayfaKAY!AD115</f>
        <v>*Ekipman tamir edilecek</v>
      </c>
      <c r="U1152" s="132" t="str">
        <f>[4]SayfaKAY!W115</f>
        <v>Evet</v>
      </c>
      <c r="V1152" s="108">
        <f>[4]SayfaKAY!AZ115</f>
        <v>1</v>
      </c>
      <c r="W1152" s="136">
        <f t="shared" si="743"/>
        <v>45526</v>
      </c>
      <c r="X1152" s="137" t="str">
        <f t="shared" si="744"/>
        <v>14:41</v>
      </c>
      <c r="Y1152" s="235">
        <f>[4]SayfaKAY!AE115</f>
        <v>45526.612453703703</v>
      </c>
      <c r="Z1152" s="109">
        <f t="shared" si="745"/>
        <v>45526</v>
      </c>
      <c r="AA1152" s="110" t="str">
        <f t="shared" si="746"/>
        <v>15:30</v>
      </c>
      <c r="AB1152" s="182">
        <f>[4]SayfaKAY!BA115</f>
        <v>45526.645833333299</v>
      </c>
      <c r="AC1152" s="257">
        <f t="shared" si="747"/>
        <v>235497.99999988521</v>
      </c>
      <c r="AD1152" s="111">
        <f t="shared" si="748"/>
        <v>45526</v>
      </c>
      <c r="AE1152" s="111" t="str">
        <f t="shared" si="749"/>
        <v>15:30</v>
      </c>
      <c r="AF1152" s="235">
        <f>[4]SayfaKAY!BA115</f>
        <v>45526.645833333299</v>
      </c>
      <c r="AG1152" s="179" t="str">
        <f>[4]SayfaKAY!S115</f>
        <v>(II) Aynı Araçta Tekrarlayan Arıza</v>
      </c>
      <c r="AH1152" s="178" t="str">
        <f t="shared" si="750"/>
        <v>Bu Arıza Aracın Servise Verilmesine Engel</v>
      </c>
      <c r="AI1152" s="163" t="str">
        <f>[4]SayfaKAY!AV115</f>
        <v/>
      </c>
      <c r="AJ1152" s="164" t="str">
        <f t="shared" si="751"/>
        <v/>
      </c>
      <c r="AK1152" s="164" t="str">
        <f t="shared" si="752"/>
        <v/>
      </c>
      <c r="AL1152" s="112" t="str">
        <f>[4]SayfaKAY!AX115</f>
        <v/>
      </c>
      <c r="AM1152" s="257" cm="1">
        <f t="array" ref="AM1152">IFERROR(IF(AND(P1152&lt;&gt;"D(Arıza Değil)",AH1152="Bu Arıza Aracın Servise Verilmesine Engel Değil"),
IF(Z1152-F1152&gt;0,(AB1152-Y1152)*24*60,
IF(OR(AND(G1152&gt;$AS$1,G1152&lt;$AT$1),AND(G1152&gt;$AU$1,G1152&lt;$AV$1)),
(AF1152-H1152)*24*60,     BH:BH0)),        AN1152),0)</f>
        <v>235497.99999988521</v>
      </c>
      <c r="AN1152" s="257">
        <f t="shared" si="753"/>
        <v>235497.99999988521</v>
      </c>
      <c r="AO1152" s="174" t="str">
        <f>[4]SayfaKAY!AG115</f>
        <v>DENİZLER</v>
      </c>
      <c r="AP1152" s="174" t="str">
        <f>[4]SayfaKAY!AI115</f>
        <v>M100-7069</v>
      </c>
      <c r="AQ1152" s="174" t="str">
        <f>[4]SayfaKAY!AQ115</f>
        <v/>
      </c>
      <c r="AR1152" s="174" t="str">
        <f>[4]SayfaKAY!AH115</f>
        <v>SILECEK KOL KOMPLESI ANA KOL+YARDIMCI KO</v>
      </c>
      <c r="AS1152" s="174">
        <f>[4]SayfaKAY!AJ115</f>
        <v>1</v>
      </c>
      <c r="AT1152" s="175" t="str">
        <f>[4]SayfaKAY!AM115</f>
        <v/>
      </c>
      <c r="AU1152" s="176" t="str">
        <f>[4]SayfaKAY!AL115</f>
        <v/>
      </c>
      <c r="AV1152" s="176" t="str">
        <f>[4]SayfaKAY!AP115</f>
        <v/>
      </c>
      <c r="AW1152" s="177" t="str">
        <f>[4]SayfaKAY!AT115</f>
        <v/>
      </c>
      <c r="AX1152" s="194">
        <f t="shared" si="754"/>
        <v>2590477.9999987371</v>
      </c>
      <c r="AY1152" s="168"/>
      <c r="AZ1152" s="167"/>
      <c r="BA1152" s="113"/>
      <c r="BB1152" s="171" t="str">
        <f>IF($AQ$1="X", IF(AND(G1152&gt;=$AS$1,G1152&lt;=$AT$1),IF(P1152&lt;&gt;"D(Arıza Değil)",AC1152,0), IF(AND(G1152&gt;=$AU$1,G1152&lt;=$AV$1),IF(P1152&lt;&gt;"D(Arıza Değil)",AC1152,0), "")), "")</f>
        <v/>
      </c>
      <c r="BC1152" s="114"/>
      <c r="BD1152" s="114"/>
      <c r="BE1152" s="114"/>
      <c r="BF1152" s="114"/>
      <c r="BG1152" s="114"/>
      <c r="BH1152" s="114" t="str">
        <f>IFERROR(FRACAS!AN118, "Hata Var")</f>
        <v/>
      </c>
      <c r="BI1152" s="114"/>
      <c r="BJ1152" s="114"/>
      <c r="BK1152" s="105" t="str">
        <f>[4]SayfaKAY!AW115</f>
        <v/>
      </c>
      <c r="BL1152" s="105" t="str">
        <f>[4]SayfaKAY!V115</f>
        <v>Tasarım</v>
      </c>
      <c r="BM1152" s="114"/>
      <c r="BN1152" s="171" t="str">
        <f t="shared" si="755"/>
        <v>x yok</v>
      </c>
      <c r="BO1152" s="171" t="b">
        <f t="shared" si="756"/>
        <v>0</v>
      </c>
      <c r="BP1152" s="171" t="str">
        <f t="shared" si="757"/>
        <v>Bir günden fazla süren arıza</v>
      </c>
      <c r="BQ1152" s="226">
        <f t="shared" si="758"/>
        <v>235449.93333326653</v>
      </c>
      <c r="BR1152" s="226">
        <f t="shared" si="759"/>
        <v>48.066666618688032</v>
      </c>
      <c r="BS1152" s="226">
        <f t="shared" si="760"/>
        <v>235497.99999988521</v>
      </c>
      <c r="BT1152" s="114"/>
      <c r="BU1152" s="242"/>
      <c r="BV1152" s="233">
        <f t="shared" si="761"/>
        <v>34</v>
      </c>
      <c r="BW1152" s="226" t="str">
        <f t="shared" si="762"/>
        <v>Evet, çakışma var</v>
      </c>
      <c r="BX1152" s="229"/>
      <c r="BY1152" s="247">
        <f t="shared" si="763"/>
        <v>163.50689814810175</v>
      </c>
      <c r="BZ1152" s="247">
        <f t="shared" si="764"/>
        <v>3.3379629596311133E-2</v>
      </c>
      <c r="CA1152" s="247">
        <f t="shared" si="765"/>
        <v>163.54027777769807</v>
      </c>
      <c r="CB1152" s="213"/>
      <c r="CC1152" s="211"/>
      <c r="CD1152" s="196"/>
      <c r="CE1152" s="213">
        <v>114</v>
      </c>
      <c r="CF1152" s="182">
        <f t="shared" si="766"/>
        <v>45363.105555555601</v>
      </c>
      <c r="CG1152" s="182">
        <f t="shared" si="767"/>
        <v>45526.645833333299</v>
      </c>
      <c r="CH1152" s="196"/>
      <c r="CI1152" s="196"/>
      <c r="CJ1152" s="196"/>
      <c r="CK1152" s="196">
        <f t="shared" si="768"/>
        <v>3.3379629596311133E-2</v>
      </c>
      <c r="CL1152" s="196">
        <f t="shared" si="769"/>
        <v>163.50689814810175</v>
      </c>
      <c r="CM1152" s="196">
        <f t="shared" si="770"/>
        <v>163.54027777769807</v>
      </c>
      <c r="CN1152" s="114"/>
      <c r="CO1152" s="115">
        <f t="shared" si="771"/>
        <v>235497.99999988521</v>
      </c>
      <c r="CP1152" s="116">
        <f t="shared" si="772"/>
        <v>2.002777775778668</v>
      </c>
      <c r="CQ1152" s="117">
        <f t="shared" si="773"/>
        <v>0.10555555560131324</v>
      </c>
      <c r="CR1152" s="117">
        <f t="shared" si="774"/>
        <v>45526.612453703703</v>
      </c>
      <c r="CS1152" s="117">
        <f t="shared" si="775"/>
        <v>45526.645833333299</v>
      </c>
      <c r="CT1152" s="118">
        <f t="shared" si="776"/>
        <v>65558169.933333263</v>
      </c>
      <c r="CU1152" s="118">
        <f t="shared" si="777"/>
        <v>48.066666618688032</v>
      </c>
      <c r="CV1152" s="118">
        <f t="shared" si="778"/>
        <v>65558217.999999888</v>
      </c>
      <c r="CW1152" s="119">
        <f t="shared" si="779"/>
        <v>0.99999926680943907</v>
      </c>
    </row>
    <row r="1153" spans="1:101" ht="118.5" customHeight="1" x14ac:dyDescent="0.3">
      <c r="A1153" s="104" t="str">
        <f>[4]SayfaKAY!C116</f>
        <v>KAY5+6</v>
      </c>
      <c r="B1153" s="104" t="str">
        <f>[4]SayfaKAY!D116</f>
        <v>3874(3)</v>
      </c>
      <c r="C1153" s="105" t="str">
        <f>[4]SayfaKAY!E116</f>
        <v>RA</v>
      </c>
      <c r="D1153" s="105">
        <f>[4]SayfaKAY!F116</f>
        <v>53100</v>
      </c>
      <c r="E1153" s="106" t="str">
        <f>[4]SayfaKAY!G116</f>
        <v>BOZ-KAY5+6-FF-115</v>
      </c>
      <c r="F1153" s="193">
        <f t="shared" si="740"/>
        <v>45363</v>
      </c>
      <c r="G1153" s="135">
        <f t="shared" si="741"/>
        <v>0.33819444439723156</v>
      </c>
      <c r="H1153" s="235">
        <f>[4]SayfaKAY!H116</f>
        <v>45363.338194444397</v>
      </c>
      <c r="I1153" s="104" t="str">
        <f>[4]SayfaKAY!I116</f>
        <v>Hat/Line</v>
      </c>
      <c r="J1153" s="103" t="str">
        <f>IF([4]SayfaKAY!J116="","",IF([4]SayfaKAY!J116="Müşteri","Notified by Customer","Notified by Bozankaya"))</f>
        <v>Notified by Customer</v>
      </c>
      <c r="K1153" s="103" t="e">
        <f>VLOOKUP([4]SayfaKAY!L116,#REF!,2,FALSE)</f>
        <v>#REF!</v>
      </c>
      <c r="L1153" s="165" t="str">
        <f>[4]SayfaKAY!X116</f>
        <v>ATAK ULAŞIM SAN.TİC.LTD.ŞTİ.</v>
      </c>
      <c r="M1153" s="107" t="str">
        <f t="shared" si="742"/>
        <v>KAY5+6-BOZ-KAY5+6-FF-115</v>
      </c>
      <c r="N1153" s="105" t="str">
        <f>[4]SayfaKAY!M116</f>
        <v>KAPI ÜZERİ EKRAN ÇALIŞMIYOR</v>
      </c>
      <c r="O1153" s="166" t="str">
        <f>[4]SayfaKAY!P116</f>
        <v>C-Uyarı, sürüş devamlılığı</v>
      </c>
      <c r="P1153" s="166" t="str">
        <f>[4]SayfaKAY!Q116</f>
        <v>B(Servisten çekmeye etki eden arıza)</v>
      </c>
      <c r="Q1153" s="166" t="str">
        <f>[4]SayfaKAY!R116</f>
        <v>N.A(Yaralanma yok)</v>
      </c>
      <c r="R1153" s="132" t="str" cm="1">
        <f t="array" ref="R1153">IF([4]SayfaKAY!U116="","",_xlfn.IFS([4]SayfaKAY!U116="Bozankaya","Bozankaya",[4]SayfaKAY!U116="Müşteri","Customer",[4]SayfaKAY!U116="Tedarikçi","Equipment Supplier"))</f>
        <v>Equipment Supplier</v>
      </c>
      <c r="S1153" s="204" t="str">
        <f>[4]SayfaKAY!N116</f>
        <v>EKRAN DEĞİŞİMİ YAPILDI</v>
      </c>
      <c r="T1153" s="133" t="str">
        <f>[4]SayfaKAY!AD116</f>
        <v>*Ekipman değiştirilecek</v>
      </c>
      <c r="U1153" s="132" t="str">
        <f>[4]SayfaKAY!W116</f>
        <v>Evet</v>
      </c>
      <c r="V1153" s="108">
        <f>[4]SayfaKAY!AZ116</f>
        <v>2</v>
      </c>
      <c r="W1153" s="136">
        <f t="shared" si="743"/>
        <v>45441</v>
      </c>
      <c r="X1153" s="137" t="str">
        <f t="shared" si="744"/>
        <v>06:00</v>
      </c>
      <c r="Y1153" s="235">
        <f>[4]SayfaKAY!AE116</f>
        <v>45441.25</v>
      </c>
      <c r="Z1153" s="192">
        <f t="shared" si="745"/>
        <v>45441</v>
      </c>
      <c r="AA1153" s="110" t="str">
        <f t="shared" si="746"/>
        <v>09:00</v>
      </c>
      <c r="AB1153" s="182">
        <f>[4]SayfaKAY!BA116</f>
        <v>45441.375</v>
      </c>
      <c r="AC1153" s="257">
        <f t="shared" si="747"/>
        <v>112373.00000006799</v>
      </c>
      <c r="AD1153" s="111">
        <f t="shared" si="748"/>
        <v>45441</v>
      </c>
      <c r="AE1153" s="111" t="str">
        <f t="shared" si="749"/>
        <v>09:00</v>
      </c>
      <c r="AF1153" s="235">
        <f>[4]SayfaKAY!BA116</f>
        <v>45441.375</v>
      </c>
      <c r="AG1153" s="179" t="str">
        <f>[4]SayfaKAY!S116</f>
        <v>(II) Aynı Araçta Tekrarlayan Arıza</v>
      </c>
      <c r="AH1153" s="178" t="str">
        <f t="shared" si="750"/>
        <v>Bu Arıza Aracın Servise Verilmesine Engel</v>
      </c>
      <c r="AI1153" s="163" t="str">
        <f>[4]SayfaKAY!AV116</f>
        <v/>
      </c>
      <c r="AJ1153" s="164" t="str">
        <f t="shared" si="751"/>
        <v/>
      </c>
      <c r="AK1153" s="164" t="str">
        <f t="shared" si="752"/>
        <v/>
      </c>
      <c r="AL1153" s="112" t="str">
        <f>[4]SayfaKAY!AX116</f>
        <v/>
      </c>
      <c r="AM1153" s="257" cm="1">
        <f t="array" ref="AM1153">IFERROR(IF(AND(P1153&lt;&gt;"D(Arıza Değil)",AH1153="Bu Arıza Aracın Servise Verilmesine Engel Değil"),
IF(Z1153-F1153&gt;0,(AB1153-Y1153)*24*60,
IF(OR(AND(G1153&gt;$AS$1,G1153&lt;$AT$1),AND(G1153&gt;$AU$1,G1153&lt;$AV$1)),
(AF1153-H1153)*24*60,     BH:BH0)),        AN1153),0)</f>
        <v>112373.00000006799</v>
      </c>
      <c r="AN1153" s="257">
        <f t="shared" si="753"/>
        <v>112373.00000006799</v>
      </c>
      <c r="AO1153" s="174" t="str">
        <f>[4]SayfaKAY!AG116</f>
        <v>Atak</v>
      </c>
      <c r="AP1153" s="174" t="str">
        <f>[4]SayfaKAY!AI116</f>
        <v>E410-7003</v>
      </c>
      <c r="AQ1153" s="174" t="str">
        <f>[4]SayfaKAY!AQ116</f>
        <v/>
      </c>
      <c r="AR1153" s="174" t="str">
        <f>[4]SayfaKAY!AH116</f>
        <v>STRETCH LCD EKRAN</v>
      </c>
      <c r="AS1153" s="174">
        <f>[4]SayfaKAY!AJ116</f>
        <v>1</v>
      </c>
      <c r="AT1153" s="175" t="str">
        <f>[4]SayfaKAY!AM116</f>
        <v/>
      </c>
      <c r="AU1153" s="176" t="str">
        <f>[4]SayfaKAY!AL116</f>
        <v/>
      </c>
      <c r="AV1153" s="176" t="str">
        <f>[4]SayfaKAY!AP116</f>
        <v/>
      </c>
      <c r="AW1153" s="177" t="str">
        <f>[4]SayfaKAY!AT116</f>
        <v/>
      </c>
      <c r="AX1153" s="194">
        <f t="shared" si="754"/>
        <v>2472206.0000014957</v>
      </c>
      <c r="AY1153" s="168"/>
      <c r="AZ1153" s="167"/>
      <c r="BA1153" s="170"/>
      <c r="BB1153" s="171"/>
      <c r="BC1153" s="114"/>
      <c r="BD1153" s="114"/>
      <c r="BE1153" s="114"/>
      <c r="BF1153" s="114"/>
      <c r="BG1153" s="114"/>
      <c r="BH1153" s="114" t="str">
        <f>IFERROR(FRACAS!AN119, "Hata Var")</f>
        <v/>
      </c>
      <c r="BI1153" s="114"/>
      <c r="BJ1153" s="114"/>
      <c r="BK1153" s="105" t="str">
        <f>[4]SayfaKAY!AW116</f>
        <v/>
      </c>
      <c r="BL1153" s="105" t="str">
        <f>[4]SayfaKAY!V116</f>
        <v>ATAK ULAŞIM SAN.TİC.LTD.ŞTİ.</v>
      </c>
      <c r="BM1153" s="114"/>
      <c r="BN1153" s="171" t="str">
        <f t="shared" si="755"/>
        <v>x yok</v>
      </c>
      <c r="BO1153" s="171" t="str">
        <f t="shared" si="756"/>
        <v>aynı gün giderilen arıza</v>
      </c>
      <c r="BP1153" s="171" t="str">
        <f t="shared" si="757"/>
        <v>Bir günden fazla süren arıza</v>
      </c>
      <c r="BQ1153" s="226">
        <f t="shared" si="758"/>
        <v>112193.00000006799</v>
      </c>
      <c r="BR1153" s="226">
        <f t="shared" si="759"/>
        <v>180</v>
      </c>
      <c r="BS1153" s="226">
        <f t="shared" si="760"/>
        <v>112373.00000006799</v>
      </c>
      <c r="BT1153" s="114"/>
      <c r="BU1153" s="242"/>
      <c r="BV1153" s="233">
        <f t="shared" si="761"/>
        <v>25</v>
      </c>
      <c r="BW1153" s="226" t="str">
        <f t="shared" si="762"/>
        <v>Evet, çakışma var</v>
      </c>
      <c r="BX1153" s="229"/>
      <c r="BY1153" s="247">
        <f t="shared" si="763"/>
        <v>77.911805555602768</v>
      </c>
      <c r="BZ1153" s="247">
        <f t="shared" si="764"/>
        <v>0.125</v>
      </c>
      <c r="CA1153" s="247">
        <f t="shared" si="765"/>
        <v>78.036805555602768</v>
      </c>
      <c r="CB1153" s="213"/>
      <c r="CC1153" s="211"/>
      <c r="CD1153" s="196"/>
      <c r="CE1153" s="213">
        <v>115</v>
      </c>
      <c r="CF1153" s="182">
        <f t="shared" si="766"/>
        <v>45363.338194444397</v>
      </c>
      <c r="CG1153" s="182">
        <f t="shared" si="767"/>
        <v>45441.375</v>
      </c>
      <c r="CH1153" s="196"/>
      <c r="CI1153" s="196"/>
      <c r="CJ1153" s="196"/>
      <c r="CK1153" s="196">
        <f t="shared" si="768"/>
        <v>0.125</v>
      </c>
      <c r="CL1153" s="196">
        <f t="shared" si="769"/>
        <v>77.911805555602768</v>
      </c>
      <c r="CM1153" s="196">
        <f t="shared" si="770"/>
        <v>78.036805555602768</v>
      </c>
      <c r="CN1153" s="114"/>
      <c r="CO1153" s="115">
        <f t="shared" si="771"/>
        <v>112373.00000006799</v>
      </c>
      <c r="CP1153" s="116">
        <f t="shared" si="772"/>
        <v>7.5</v>
      </c>
      <c r="CQ1153" s="117">
        <f t="shared" si="773"/>
        <v>0.33819444439723156</v>
      </c>
      <c r="CR1153" s="117">
        <f t="shared" si="774"/>
        <v>45441.25</v>
      </c>
      <c r="CS1153" s="117">
        <f t="shared" si="775"/>
        <v>45441.375</v>
      </c>
      <c r="CT1153" s="118">
        <f t="shared" si="776"/>
        <v>65434913.000000067</v>
      </c>
      <c r="CU1153" s="118">
        <f t="shared" si="777"/>
        <v>180</v>
      </c>
      <c r="CV1153" s="118">
        <f t="shared" si="778"/>
        <v>65435093.000000067</v>
      </c>
      <c r="CW1153" s="119">
        <f t="shared" si="779"/>
        <v>0.99999724918248378</v>
      </c>
    </row>
    <row r="1154" spans="1:101" ht="118.5" customHeight="1" x14ac:dyDescent="0.3">
      <c r="A1154" s="160" t="str">
        <f>[4]SayfaKAY!C117</f>
        <v>KAY5+6</v>
      </c>
      <c r="B1154" s="104" t="str">
        <f>[4]SayfaKAY!D117</f>
        <v>3875(4)</v>
      </c>
      <c r="C1154" s="105" t="str">
        <f>[4]SayfaKAY!E117</f>
        <v>MA</v>
      </c>
      <c r="D1154" s="105">
        <f>[4]SayfaKAY!F117</f>
        <v>42010</v>
      </c>
      <c r="E1154" s="106" t="str">
        <f>[4]SayfaKAY!G117</f>
        <v>BOZ-KAY5+6-FF-116</v>
      </c>
      <c r="F1154" s="134">
        <f t="shared" si="740"/>
        <v>45363</v>
      </c>
      <c r="G1154" s="135">
        <f t="shared" si="741"/>
        <v>0.63055555560276844</v>
      </c>
      <c r="H1154" s="235">
        <f>[4]SayfaKAY!H117</f>
        <v>45363.630555555603</v>
      </c>
      <c r="I1154" s="104" t="str">
        <f>[4]SayfaKAY!I117</f>
        <v>Hat/Line</v>
      </c>
      <c r="J1154" s="103" t="str">
        <f>IF([4]SayfaKAY!J117="","",IF([4]SayfaKAY!J117="Müşteri","Notified by Customer","Notified by Bozankaya"))</f>
        <v>Notified by Customer</v>
      </c>
      <c r="K1154" s="103" t="e">
        <f>VLOOKUP([4]SayfaKAY!L117,#REF!,2,FALSE)</f>
        <v>#REF!</v>
      </c>
      <c r="L1154" s="165" t="str">
        <f>[4]SayfaKAY!X117</f>
        <v>ATAK ULAŞIM SAN.TİC.LTD.ŞTİ.</v>
      </c>
      <c r="M1154" s="107" t="str">
        <f t="shared" si="742"/>
        <v>KAY5+6-BOZ-KAY5+6-FF-116</v>
      </c>
      <c r="N1154" s="105" t="str">
        <f>[4]SayfaKAY!M117</f>
        <v>CA KABİN ARIZA GÖSTERGE PANELİ YERİNDEN ÇIKMIŞ</v>
      </c>
      <c r="O1154" s="166" t="str">
        <f>[4]SayfaKAY!P117</f>
        <v>C-Uyarı, sürüş devamlılığı</v>
      </c>
      <c r="P1154" s="166" t="str">
        <f>[4]SayfaKAY!Q117</f>
        <v>C(Sisteme etki etmeyen arıza)</v>
      </c>
      <c r="Q1154" s="166" t="str">
        <f>[4]SayfaKAY!R117</f>
        <v>N.A(Yaralanma yok)</v>
      </c>
      <c r="R1154" s="132" t="str" cm="1">
        <f t="array" ref="R1154">IF([4]SayfaKAY!U117="","",_xlfn.IFS([4]SayfaKAY!U117="Bozankaya","Bozankaya",[4]SayfaKAY!U117="Müşteri","Customer",[4]SayfaKAY!U117="Tedarikçi","Equipment Supplier"))</f>
        <v>Bozankaya</v>
      </c>
      <c r="S1154" s="204" t="str">
        <f>[4]SayfaKAY!N117</f>
        <v>CA KABİN ARIZA GÖSTERGE PANELİ YERİNDEN ÇIKMIŞ YERİNE SABİTLENDİ.</v>
      </c>
      <c r="T1154" s="133" t="str">
        <f>[4]SayfaKAY!AD117</f>
        <v>*Ekipman tamir edilecek</v>
      </c>
      <c r="U1154" s="132" t="str">
        <f>[4]SayfaKAY!W117</f>
        <v>Evet</v>
      </c>
      <c r="V1154" s="108">
        <f>[4]SayfaKAY!AZ117</f>
        <v>1</v>
      </c>
      <c r="W1154" s="136">
        <f t="shared" si="743"/>
        <v>45526</v>
      </c>
      <c r="X1154" s="137" t="str">
        <f t="shared" si="744"/>
        <v>11:50</v>
      </c>
      <c r="Y1154" s="235">
        <f>[4]SayfaKAY!AE117</f>
        <v>45526.493321759299</v>
      </c>
      <c r="Z1154" s="109">
        <f t="shared" si="745"/>
        <v>45526</v>
      </c>
      <c r="AA1154" s="110" t="str">
        <f t="shared" si="746"/>
        <v>13:00</v>
      </c>
      <c r="AB1154" s="182">
        <f>[4]SayfaKAY!BA117</f>
        <v>45526.541666666701</v>
      </c>
      <c r="AC1154" s="257">
        <f t="shared" si="747"/>
        <v>234591.99999998091</v>
      </c>
      <c r="AD1154" s="111">
        <f t="shared" si="748"/>
        <v>45526</v>
      </c>
      <c r="AE1154" s="111" t="str">
        <f t="shared" si="749"/>
        <v>13:00</v>
      </c>
      <c r="AF1154" s="235">
        <f>[4]SayfaKAY!BA117</f>
        <v>45526.541666666701</v>
      </c>
      <c r="AG1154" s="179" t="str">
        <f>[4]SayfaKAY!S117</f>
        <v>(II) Aynı Araçta Tekrarlayan Arıza</v>
      </c>
      <c r="AH1154" s="178" t="str">
        <f t="shared" si="750"/>
        <v>Bu Arıza Aracın Servise Verilmesine Engel Değil</v>
      </c>
      <c r="AI1154" s="163" t="str">
        <f>[4]SayfaKAY!AV117</f>
        <v/>
      </c>
      <c r="AJ1154" s="164" t="str">
        <f t="shared" si="751"/>
        <v/>
      </c>
      <c r="AK1154" s="164" t="str">
        <f t="shared" si="752"/>
        <v/>
      </c>
      <c r="AL1154" s="112" t="str">
        <f>[4]SayfaKAY!AX117</f>
        <v/>
      </c>
      <c r="AM1154" s="257" cm="1">
        <f t="array" ref="AM1154">IFERROR(IF(AND(P1154&lt;&gt;"D(Arıza Değil)",AH1154="Bu Arıza Aracın Servise Verilmesine Engel Değil"),
IF(Z1154-F1154&gt;0,(AB1154-Y1154)*24*60,
IF(OR(AND(G1154&gt;$AS$1,G1154&lt;$AT$1),AND(G1154&gt;$AU$1,G1154&lt;$AV$1)),
(AF1154-H1154)*24*60,     BH:BH0)),        AN1154),0)</f>
        <v>69.616666658548638</v>
      </c>
      <c r="AN1154" s="257">
        <f t="shared" si="753"/>
        <v>234591.99999998091</v>
      </c>
      <c r="AO1154" s="174" t="str">
        <f>[4]SayfaKAY!AG117</f>
        <v>Atak</v>
      </c>
      <c r="AP1154" s="174" t="str">
        <f>[4]SayfaKAY!AI117</f>
        <v>E300-7007</v>
      </c>
      <c r="AQ1154" s="174" t="str">
        <f>[4]SayfaKAY!AQ117</f>
        <v/>
      </c>
      <c r="AR1154" s="174" t="str">
        <f>[4]SayfaKAY!AH117</f>
        <v>İNDİKATÖR PANELİ</v>
      </c>
      <c r="AS1154" s="174">
        <f>[4]SayfaKAY!AJ117</f>
        <v>1</v>
      </c>
      <c r="AT1154" s="175" t="str">
        <f>[4]SayfaKAY!AM117</f>
        <v/>
      </c>
      <c r="AU1154" s="176" t="str">
        <f>[4]SayfaKAY!AL117</f>
        <v/>
      </c>
      <c r="AV1154" s="176" t="str">
        <f>[4]SayfaKAY!AP117</f>
        <v/>
      </c>
      <c r="AW1154" s="177" t="str">
        <f>[4]SayfaKAY!AT117</f>
        <v/>
      </c>
      <c r="AX1154" s="194">
        <f t="shared" si="754"/>
        <v>2580511.99999979</v>
      </c>
      <c r="AY1154" s="168"/>
      <c r="AZ1154" s="167"/>
      <c r="BA1154" s="113"/>
      <c r="BB1154" s="171" t="str">
        <f>IF($AQ$1="X", IF(AND(G1154&gt;=$AS$1,G1154&lt;=$AT$1),IF(P1154&lt;&gt;"D(Arıza Değil)",AC1154,0), IF(AND(G1154&gt;=$AU$1,G1154&lt;=$AV$1),IF(P1154&lt;&gt;"D(Arıza Değil)",AC1154,0), "")), "")</f>
        <v/>
      </c>
      <c r="BC1154" s="114"/>
      <c r="BD1154" s="114"/>
      <c r="BE1154" s="114"/>
      <c r="BF1154" s="114"/>
      <c r="BG1154" s="114"/>
      <c r="BH1154" s="114" t="str">
        <f>IFERROR(FRACAS!AN120, "Hata Var")</f>
        <v/>
      </c>
      <c r="BI1154" s="114"/>
      <c r="BJ1154" s="114"/>
      <c r="BK1154" s="105" t="str">
        <f>[4]SayfaKAY!AW117</f>
        <v/>
      </c>
      <c r="BL1154" s="105" t="str">
        <f>[4]SayfaKAY!V117</f>
        <v>Üretim</v>
      </c>
      <c r="BM1154" s="114"/>
      <c r="BN1154" s="171" t="str">
        <f t="shared" si="755"/>
        <v>x yok</v>
      </c>
      <c r="BO1154" s="171" t="str">
        <f t="shared" si="756"/>
        <v>aynı gün giderilen arıza</v>
      </c>
      <c r="BP1154" s="171" t="str">
        <f t="shared" si="757"/>
        <v>Bir günden fazla süren arıza</v>
      </c>
      <c r="BQ1154" s="226">
        <f t="shared" si="758"/>
        <v>234522.38333332236</v>
      </c>
      <c r="BR1154" s="226">
        <f t="shared" si="759"/>
        <v>69.616666658548638</v>
      </c>
      <c r="BS1154" s="226">
        <f t="shared" si="760"/>
        <v>234591.99999998091</v>
      </c>
      <c r="BT1154" s="114"/>
      <c r="BU1154" s="242"/>
      <c r="BV1154" s="233">
        <f t="shared" si="761"/>
        <v>30</v>
      </c>
      <c r="BW1154" s="226" t="str">
        <f t="shared" si="762"/>
        <v>Evet, çakışma var</v>
      </c>
      <c r="BX1154" s="229"/>
      <c r="BY1154" s="247">
        <f t="shared" si="763"/>
        <v>162.86276620369608</v>
      </c>
      <c r="BZ1154" s="247">
        <f t="shared" si="764"/>
        <v>4.8344907401769888E-2</v>
      </c>
      <c r="CA1154" s="247">
        <f t="shared" si="765"/>
        <v>162.91111111109785</v>
      </c>
      <c r="CB1154" s="213"/>
      <c r="CC1154" s="211"/>
      <c r="CD1154" s="196"/>
      <c r="CE1154" s="213">
        <v>116</v>
      </c>
      <c r="CF1154" s="182">
        <f t="shared" si="766"/>
        <v>45363.630555555603</v>
      </c>
      <c r="CG1154" s="182">
        <f t="shared" si="767"/>
        <v>45526.541666666701</v>
      </c>
      <c r="CH1154" s="196"/>
      <c r="CI1154" s="196"/>
      <c r="CJ1154" s="196"/>
      <c r="CK1154" s="196">
        <f t="shared" si="768"/>
        <v>4.8344907401769888E-2</v>
      </c>
      <c r="CL1154" s="196">
        <f t="shared" si="769"/>
        <v>162.86276620369608</v>
      </c>
      <c r="CM1154" s="196">
        <f t="shared" si="770"/>
        <v>162.91111111109785</v>
      </c>
      <c r="CN1154" s="114"/>
      <c r="CO1154" s="115">
        <f t="shared" si="771"/>
        <v>234591.99999998091</v>
      </c>
      <c r="CP1154" s="116">
        <f t="shared" si="772"/>
        <v>2.9006944441061933</v>
      </c>
      <c r="CQ1154" s="117">
        <f t="shared" si="773"/>
        <v>0.63055555560276844</v>
      </c>
      <c r="CR1154" s="117">
        <f t="shared" si="774"/>
        <v>45526.493321759299</v>
      </c>
      <c r="CS1154" s="117">
        <f t="shared" si="775"/>
        <v>45526.541666666701</v>
      </c>
      <c r="CT1154" s="118">
        <f t="shared" si="776"/>
        <v>65557242.383333325</v>
      </c>
      <c r="CU1154" s="118">
        <f t="shared" si="777"/>
        <v>69.616666658548638</v>
      </c>
      <c r="CV1154" s="118">
        <f t="shared" si="778"/>
        <v>65557311.999999978</v>
      </c>
      <c r="CW1154" s="119">
        <f t="shared" si="779"/>
        <v>0.99999893807929996</v>
      </c>
    </row>
    <row r="1155" spans="1:101" ht="118.5" customHeight="1" x14ac:dyDescent="0.3">
      <c r="A1155" s="104" t="str">
        <f>[4]SayfaKAY!C118</f>
        <v>KAY5+6</v>
      </c>
      <c r="B1155" s="104" t="str">
        <f>[4]SayfaKAY!D118</f>
        <v>3875(4)</v>
      </c>
      <c r="C1155" s="105" t="str">
        <f>[4]SayfaKAY!E118</f>
        <v>MA</v>
      </c>
      <c r="D1155" s="105">
        <f>[4]SayfaKAY!F118</f>
        <v>40252</v>
      </c>
      <c r="E1155" s="106" t="str">
        <f>[4]SayfaKAY!G118</f>
        <v>BOZ-KAY5+6-FF-117</v>
      </c>
      <c r="F1155" s="193">
        <f t="shared" si="740"/>
        <v>45363</v>
      </c>
      <c r="G1155" s="135">
        <f t="shared" si="741"/>
        <v>0.63055555560276844</v>
      </c>
      <c r="H1155" s="235">
        <f>[4]SayfaKAY!H118</f>
        <v>45363.630555555603</v>
      </c>
      <c r="I1155" s="104" t="str">
        <f>[4]SayfaKAY!I118</f>
        <v>Hat/Line</v>
      </c>
      <c r="J1155" s="103" t="str">
        <f>IF([4]SayfaKAY!J118="","",IF([4]SayfaKAY!J118="Müşteri","Notified by Customer","Notified by Bozankaya"))</f>
        <v>Notified by Customer</v>
      </c>
      <c r="K1155" s="103" t="e">
        <f>VLOOKUP([4]SayfaKAY!L118,#REF!,2,FALSE)</f>
        <v>#REF!</v>
      </c>
      <c r="L1155" s="165" t="str">
        <f>[4]SayfaKAY!X118</f>
        <v>ATAK ULAŞIM SAN.TİC.LTD.ŞTİ.</v>
      </c>
      <c r="M1155" s="107" t="str">
        <f t="shared" si="742"/>
        <v>KAY5+6-BOZ-KAY5+6-FF-117</v>
      </c>
      <c r="N1155" s="105" t="str">
        <f>[4]SayfaKAY!M118</f>
        <v>CA KABİN ARIZA GÖSTERGE PANELİ YERİNDEN ÇIKMIŞ</v>
      </c>
      <c r="O1155" s="166" t="str">
        <f>[4]SayfaKAY!P118</f>
        <v>C-Uyarı, sürüş devamlılığı</v>
      </c>
      <c r="P1155" s="166" t="str">
        <f>[4]SayfaKAY!Q118</f>
        <v>C(Sisteme etki etmeyen arıza)</v>
      </c>
      <c r="Q1155" s="166" t="str">
        <f>[4]SayfaKAY!R118</f>
        <v>N.A(Yaralanma yok)</v>
      </c>
      <c r="R1155" s="132" t="str" cm="1">
        <f t="array" ref="R1155">IF([4]SayfaKAY!U118="","",_xlfn.IFS([4]SayfaKAY!U118="Bozankaya","Bozankaya",[4]SayfaKAY!U118="Müşteri","Customer",[4]SayfaKAY!U118="Tedarikçi","Equipment Supplier"))</f>
        <v>Bozankaya</v>
      </c>
      <c r="S1155" s="204" t="str">
        <f>[4]SayfaKAY!N118</f>
        <v>YERİNE SABİTLENDİ.</v>
      </c>
      <c r="T1155" s="133" t="str">
        <f>[4]SayfaKAY!AD118</f>
        <v>*Ekipman tamir edilecek</v>
      </c>
      <c r="U1155" s="132" t="str">
        <f>[4]SayfaKAY!W118</f>
        <v>Evet</v>
      </c>
      <c r="V1155" s="108">
        <f>[4]SayfaKAY!AZ118</f>
        <v>1</v>
      </c>
      <c r="W1155" s="136">
        <f t="shared" si="743"/>
        <v>45526</v>
      </c>
      <c r="X1155" s="137" t="str">
        <f t="shared" si="744"/>
        <v>11:35</v>
      </c>
      <c r="Y1155" s="235">
        <f>[4]SayfaKAY!AE118</f>
        <v>45526.482939814799</v>
      </c>
      <c r="Z1155" s="192">
        <f t="shared" si="745"/>
        <v>45526</v>
      </c>
      <c r="AA1155" s="110" t="str">
        <f t="shared" si="746"/>
        <v>13:00</v>
      </c>
      <c r="AB1155" s="182">
        <f>[4]SayfaKAY!BA118</f>
        <v>45526.541666666701</v>
      </c>
      <c r="AC1155" s="257">
        <f t="shared" si="747"/>
        <v>234591.99999998091</v>
      </c>
      <c r="AD1155" s="111">
        <f t="shared" si="748"/>
        <v>45526</v>
      </c>
      <c r="AE1155" s="111" t="str">
        <f t="shared" si="749"/>
        <v>13:00</v>
      </c>
      <c r="AF1155" s="235">
        <f>[4]SayfaKAY!BA118</f>
        <v>45526.541666666701</v>
      </c>
      <c r="AG1155" s="179" t="str">
        <f>[4]SayfaKAY!S118</f>
        <v>(II) Aynı Araçta Tekrarlayan Arıza</v>
      </c>
      <c r="AH1155" s="178" t="str">
        <f t="shared" si="750"/>
        <v>Bu Arıza Aracın Servise Verilmesine Engel Değil</v>
      </c>
      <c r="AI1155" s="163" t="str">
        <f>[4]SayfaKAY!AV118</f>
        <v/>
      </c>
      <c r="AJ1155" s="164" t="str">
        <f t="shared" si="751"/>
        <v/>
      </c>
      <c r="AK1155" s="164" t="str">
        <f t="shared" si="752"/>
        <v/>
      </c>
      <c r="AL1155" s="112" t="str">
        <f>[4]SayfaKAY!AX118</f>
        <v/>
      </c>
      <c r="AM1155" s="257" cm="1">
        <f t="array" ref="AM1155">IFERROR(IF(AND(P1155&lt;&gt;"D(Arıza Değil)",AH1155="Bu Arıza Aracın Servise Verilmesine Engel Değil"),
IF(Z1155-F1155&gt;0,(AB1155-Y1155)*24*60,
IF(OR(AND(G1155&gt;$AS$1,G1155&lt;$AT$1),AND(G1155&gt;$AU$1,G1155&lt;$AV$1)),
(AF1155-H1155)*24*60,     BH:BH0)),        AN1155),0)</f>
        <v>84.566666737664491</v>
      </c>
      <c r="AN1155" s="257">
        <f t="shared" si="753"/>
        <v>234591.99999998091</v>
      </c>
      <c r="AO1155" s="174" t="str">
        <f>[4]SayfaKAY!AG118</f>
        <v>Atak</v>
      </c>
      <c r="AP1155" s="174" t="str">
        <f>[4]SayfaKAY!AI118</f>
        <v>E300-7007</v>
      </c>
      <c r="AQ1155" s="174" t="str">
        <f>[4]SayfaKAY!AQ118</f>
        <v/>
      </c>
      <c r="AR1155" s="174" t="str">
        <f>[4]SayfaKAY!AH118</f>
        <v>İNDİKATÖR PANELİ</v>
      </c>
      <c r="AS1155" s="174">
        <f>[4]SayfaKAY!AJ118</f>
        <v>1</v>
      </c>
      <c r="AT1155" s="175" t="str">
        <f>[4]SayfaKAY!AM118</f>
        <v/>
      </c>
      <c r="AU1155" s="176" t="str">
        <f>[4]SayfaKAY!AL118</f>
        <v/>
      </c>
      <c r="AV1155" s="176" t="str">
        <f>[4]SayfaKAY!AP118</f>
        <v/>
      </c>
      <c r="AW1155" s="177" t="str">
        <f>[4]SayfaKAY!AT118</f>
        <v/>
      </c>
      <c r="AX1155" s="194">
        <f t="shared" si="754"/>
        <v>2580511.99999979</v>
      </c>
      <c r="AY1155" s="168"/>
      <c r="AZ1155" s="167"/>
      <c r="BA1155" s="170"/>
      <c r="BB1155" s="171"/>
      <c r="BC1155" s="114"/>
      <c r="BD1155" s="114"/>
      <c r="BE1155" s="114"/>
      <c r="BF1155" s="114"/>
      <c r="BG1155" s="114"/>
      <c r="BH1155" s="114" t="str">
        <f>IFERROR(FRACAS!AN121, "Hata Var")</f>
        <v/>
      </c>
      <c r="BI1155" s="114"/>
      <c r="BJ1155" s="114"/>
      <c r="BK1155" s="105" t="str">
        <f>[4]SayfaKAY!AW118</f>
        <v/>
      </c>
      <c r="BL1155" s="105" t="str">
        <f>[4]SayfaKAY!V118</f>
        <v>Üretim</v>
      </c>
      <c r="BM1155" s="114"/>
      <c r="BN1155" s="171" t="str">
        <f t="shared" si="755"/>
        <v>x yok</v>
      </c>
      <c r="BO1155" s="171" t="str">
        <f t="shared" si="756"/>
        <v>aynı gün giderilen arıza</v>
      </c>
      <c r="BP1155" s="171" t="str">
        <f t="shared" si="757"/>
        <v>Bir günden fazla süren arıza</v>
      </c>
      <c r="BQ1155" s="226">
        <f t="shared" si="758"/>
        <v>234507.43333324324</v>
      </c>
      <c r="BR1155" s="226">
        <f t="shared" si="759"/>
        <v>84.566666737664491</v>
      </c>
      <c r="BS1155" s="226">
        <f t="shared" si="760"/>
        <v>234591.99999998091</v>
      </c>
      <c r="BT1155" s="114"/>
      <c r="BU1155" s="242"/>
      <c r="BV1155" s="233">
        <f t="shared" si="761"/>
        <v>30</v>
      </c>
      <c r="BW1155" s="226" t="str">
        <f t="shared" si="762"/>
        <v>Evet, çakışma var</v>
      </c>
      <c r="BX1155" s="229"/>
      <c r="BY1155" s="247">
        <f t="shared" si="763"/>
        <v>162.8523842591967</v>
      </c>
      <c r="BZ1155" s="247">
        <f t="shared" si="764"/>
        <v>5.8726851901155896E-2</v>
      </c>
      <c r="CA1155" s="247">
        <f t="shared" si="765"/>
        <v>162.91111111109785</v>
      </c>
      <c r="CB1155" s="213"/>
      <c r="CC1155" s="211"/>
      <c r="CD1155" s="196"/>
      <c r="CE1155" s="213">
        <v>117</v>
      </c>
      <c r="CF1155" s="182">
        <f t="shared" si="766"/>
        <v>45363.630555555603</v>
      </c>
      <c r="CG1155" s="182">
        <f t="shared" si="767"/>
        <v>45526.541666666701</v>
      </c>
      <c r="CH1155" s="196"/>
      <c r="CI1155" s="196"/>
      <c r="CJ1155" s="196"/>
      <c r="CK1155" s="196">
        <f t="shared" si="768"/>
        <v>5.8726851901155896E-2</v>
      </c>
      <c r="CL1155" s="196">
        <f t="shared" si="769"/>
        <v>162.8523842591967</v>
      </c>
      <c r="CM1155" s="196">
        <f t="shared" si="770"/>
        <v>162.91111111109785</v>
      </c>
      <c r="CN1155" s="114"/>
      <c r="CO1155" s="115">
        <f t="shared" si="771"/>
        <v>234591.99999998091</v>
      </c>
      <c r="CP1155" s="116">
        <f t="shared" si="772"/>
        <v>3.5236111140693538</v>
      </c>
      <c r="CQ1155" s="117">
        <f t="shared" si="773"/>
        <v>0.63055555560276844</v>
      </c>
      <c r="CR1155" s="117">
        <f t="shared" si="774"/>
        <v>45526.482939814799</v>
      </c>
      <c r="CS1155" s="117">
        <f t="shared" si="775"/>
        <v>45526.541666666701</v>
      </c>
      <c r="CT1155" s="118">
        <f t="shared" si="776"/>
        <v>65557227.43333324</v>
      </c>
      <c r="CU1155" s="118">
        <f t="shared" si="777"/>
        <v>84.566666737664491</v>
      </c>
      <c r="CV1155" s="118">
        <f t="shared" si="778"/>
        <v>65557311.999999978</v>
      </c>
      <c r="CW1155" s="119">
        <f t="shared" si="779"/>
        <v>0.9999987100345612</v>
      </c>
    </row>
    <row r="1156" spans="1:101" ht="118.5" customHeight="1" x14ac:dyDescent="0.3">
      <c r="A1156" s="160" t="str">
        <f>[4]SayfaKAY!C359</f>
        <v>KAY5+6</v>
      </c>
      <c r="B1156" s="104" t="str">
        <f>[4]SayfaKAY!D359</f>
        <v>3874(3)</v>
      </c>
      <c r="C1156" s="105" t="str">
        <f>[4]SayfaKAY!E359</f>
        <v>RA</v>
      </c>
      <c r="D1156" s="105">
        <f>[4]SayfaKAY!F359</f>
        <v>51837</v>
      </c>
      <c r="E1156" s="106" t="str">
        <f>[4]SayfaKAY!G359</f>
        <v>BOZ-KAY5+6-FF-358</v>
      </c>
      <c r="F1156" s="134">
        <f t="shared" si="740"/>
        <v>45363</v>
      </c>
      <c r="G1156" s="135">
        <f t="shared" si="741"/>
        <v>0.33819444439723156</v>
      </c>
      <c r="H1156" s="235">
        <f>[4]SayfaKAY!H359</f>
        <v>45363.338194444397</v>
      </c>
      <c r="I1156" s="104" t="str">
        <f>[4]SayfaKAY!I359</f>
        <v>Hat/Line</v>
      </c>
      <c r="J1156" s="103" t="str">
        <f>IF([4]SayfaKAY!J359="","",IF([4]SayfaKAY!J359="Müşteri","Notified by Customer","Notified by Bozankaya"))</f>
        <v>Notified by Customer</v>
      </c>
      <c r="K1156" s="103" t="e">
        <f>VLOOKUP([4]SayfaKAY!L359,#REF!,2,FALSE)</f>
        <v>#REF!</v>
      </c>
      <c r="L1156" s="165" t="str">
        <f>[4]SayfaKAY!X359</f>
        <v>ATAK ULAŞIM SAN.TİC.LTD.ŞTİ.</v>
      </c>
      <c r="M1156" s="107" t="str">
        <f t="shared" si="742"/>
        <v>KAY5+6-BOZ-KAY5+6-FF-358</v>
      </c>
      <c r="N1156" s="105" t="str">
        <f>[4]SayfaKAY!M359</f>
        <v>KAPI ÜZERİ EKRANLAR ÇALIŞMIYOR.</v>
      </c>
      <c r="O1156" s="166" t="str">
        <f>[4]SayfaKAY!P359</f>
        <v>C-Uyarı, sürüş devamlılığı</v>
      </c>
      <c r="P1156" s="166" t="str">
        <f>[4]SayfaKAY!Q359</f>
        <v>B(Servisten çekmeye etki eden arıza)</v>
      </c>
      <c r="Q1156" s="166" t="str">
        <f>[4]SayfaKAY!R359</f>
        <v>N.A(Yaralanma yok)</v>
      </c>
      <c r="R1156" s="132" t="str" cm="1">
        <f t="array" ref="R1156">IF([4]SayfaKAY!U359="","",_xlfn.IFS([4]SayfaKAY!U359="Bozankaya","Bozankaya",[4]SayfaKAY!U359="Müşteri","Customer",[4]SayfaKAY!U359="Tedarikçi","Equipment Supplier"))</f>
        <v>Equipment Supplier</v>
      </c>
      <c r="S1156" s="204" t="str">
        <f>[4]SayfaKAY!N359</f>
        <v>KAPI ÜSTÜ EKRANLAR KONTROL EDİLDİ ÇALIŞIYOR.</v>
      </c>
      <c r="T1156" s="133" t="str">
        <f>[4]SayfaKAY!AD359</f>
        <v>*Arıza çözülecek</v>
      </c>
      <c r="U1156" s="132" t="str">
        <f>[4]SayfaKAY!W359</f>
        <v>Evet</v>
      </c>
      <c r="V1156" s="108">
        <f>[4]SayfaKAY!AZ359</f>
        <v>1</v>
      </c>
      <c r="W1156" s="136">
        <f t="shared" si="743"/>
        <v>45363</v>
      </c>
      <c r="X1156" s="137" t="str">
        <f t="shared" si="744"/>
        <v>10:00</v>
      </c>
      <c r="Y1156" s="235">
        <f>[4]SayfaKAY!AE359</f>
        <v>45363.416666666701</v>
      </c>
      <c r="Z1156" s="109">
        <f t="shared" si="745"/>
        <v>45363</v>
      </c>
      <c r="AA1156" s="110" t="str">
        <f t="shared" si="746"/>
        <v>11:30</v>
      </c>
      <c r="AB1156" s="182">
        <f>[4]SayfaKAY!BA359</f>
        <v>45363.479166666701</v>
      </c>
      <c r="AC1156" s="257">
        <f t="shared" si="747"/>
        <v>203.00000011688098</v>
      </c>
      <c r="AD1156" s="111">
        <f t="shared" si="748"/>
        <v>45363</v>
      </c>
      <c r="AE1156" s="111" t="str">
        <f t="shared" si="749"/>
        <v>11:30</v>
      </c>
      <c r="AF1156" s="235">
        <f>[4]SayfaKAY!BA359</f>
        <v>45363.479166666701</v>
      </c>
      <c r="AG1156" s="179" t="str">
        <f>[4]SayfaKAY!S359</f>
        <v>(III) Farklı Araçlarda Tekrarlayan Arıza</v>
      </c>
      <c r="AH1156" s="178" t="str">
        <f t="shared" si="750"/>
        <v>Bu Arıza Aracın Servise Verilmesine Engel</v>
      </c>
      <c r="AI1156" s="163" t="str">
        <f>[4]SayfaKAY!AV359</f>
        <v/>
      </c>
      <c r="AJ1156" s="164" t="str">
        <f t="shared" si="751"/>
        <v/>
      </c>
      <c r="AK1156" s="164" t="str">
        <f t="shared" si="752"/>
        <v/>
      </c>
      <c r="AL1156" s="112" t="str">
        <f>[4]SayfaKAY!AX359</f>
        <v/>
      </c>
      <c r="AM1156" s="257" cm="1">
        <f t="array" ref="AM1156">IFERROR(IF(AND(P1156&lt;&gt;"D(Arıza Değil)",AH1156="Bu Arıza Aracın Servise Verilmesine Engel Değil"),
IF(Z1156-F1156&gt;0,(AB1156-Y1156)*24*60,
IF(OR(AND(G1156&gt;$AS$1,G1156&lt;$AT$1),AND(G1156&gt;$AU$1,G1156&lt;$AV$1)),
(AF1156-H1156)*24*60,     BH:BH0)),        AN1156),0)</f>
        <v>203.00000011688098</v>
      </c>
      <c r="AN1156" s="257">
        <f t="shared" si="753"/>
        <v>203.00000011688098</v>
      </c>
      <c r="AO1156" s="174" t="str">
        <f>[4]SayfaKAY!AG359</f>
        <v>Atak</v>
      </c>
      <c r="AP1156" s="174" t="str">
        <f>[4]SayfaKAY!AI359</f>
        <v>E410-7003</v>
      </c>
      <c r="AQ1156" s="174" t="str">
        <f>[4]SayfaKAY!AQ359</f>
        <v/>
      </c>
      <c r="AR1156" s="174" t="str">
        <f>[4]SayfaKAY!AH359</f>
        <v>STRETCH LCD EKRAN</v>
      </c>
      <c r="AS1156" s="174">
        <f>[4]SayfaKAY!AJ359</f>
        <v>1</v>
      </c>
      <c r="AT1156" s="175" t="str">
        <f>[4]SayfaKAY!AM359</f>
        <v/>
      </c>
      <c r="AU1156" s="176" t="str">
        <f>[4]SayfaKAY!AL359</f>
        <v/>
      </c>
      <c r="AV1156" s="176" t="str">
        <f>[4]SayfaKAY!AP359</f>
        <v/>
      </c>
      <c r="AW1156" s="177" t="str">
        <f>[4]SayfaKAY!AT359</f>
        <v/>
      </c>
      <c r="AX1156" s="194">
        <f t="shared" si="754"/>
        <v>2233.0000012856908</v>
      </c>
      <c r="AY1156" s="168"/>
      <c r="AZ1156" s="167"/>
      <c r="BA1156" s="113"/>
      <c r="BB1156" s="171" t="str">
        <f>IF($AQ$1="X", IF(AND(G1156&gt;=$AS$1,G1156&lt;=$AT$1),IF(P1156&lt;&gt;"D(Arıza Değil)",AC1156,0), IF(AND(G1156&gt;=$AU$1,G1156&lt;=$AV$1),IF(P1156&lt;&gt;"D(Arıza Değil)",AC1156,0), "")), "")</f>
        <v/>
      </c>
      <c r="BC1156" s="114"/>
      <c r="BD1156" s="114"/>
      <c r="BE1156" s="114"/>
      <c r="BF1156" s="114"/>
      <c r="BG1156" s="114"/>
      <c r="BH1156" s="114" t="str">
        <f>IFERROR(FRACAS!AN362, "Hata Var")</f>
        <v/>
      </c>
      <c r="BI1156" s="114"/>
      <c r="BJ1156" s="114"/>
      <c r="BK1156" s="105" t="str">
        <f>[4]SayfaKAY!AW359</f>
        <v/>
      </c>
      <c r="BL1156" s="105" t="str">
        <f>[4]SayfaKAY!V359</f>
        <v>ATAK ULAŞIM SAN.TİC.LTD.ŞTİ.</v>
      </c>
      <c r="BM1156" s="114"/>
      <c r="BN1156" s="171" t="str">
        <f t="shared" si="755"/>
        <v>x yok</v>
      </c>
      <c r="BO1156" s="171" t="str">
        <f t="shared" si="756"/>
        <v>aynı gün giderilen arıza</v>
      </c>
      <c r="BP1156" s="171" t="str">
        <f t="shared" si="757"/>
        <v>aynı gün giderilen arıza</v>
      </c>
      <c r="BQ1156" s="226">
        <f t="shared" si="758"/>
        <v>113.00000011688098</v>
      </c>
      <c r="BR1156" s="226">
        <f t="shared" si="759"/>
        <v>90</v>
      </c>
      <c r="BS1156" s="226">
        <f t="shared" si="760"/>
        <v>203.00000011688098</v>
      </c>
      <c r="BT1156" s="114"/>
      <c r="BU1156" s="242"/>
      <c r="BV1156" s="233">
        <f t="shared" si="761"/>
        <v>9</v>
      </c>
      <c r="BW1156" s="226" t="str">
        <f t="shared" si="762"/>
        <v>Evet, çakışma var</v>
      </c>
      <c r="BX1156" s="229"/>
      <c r="BY1156" s="247">
        <f t="shared" si="763"/>
        <v>7.8472222303389572E-2</v>
      </c>
      <c r="BZ1156" s="247">
        <f t="shared" si="764"/>
        <v>6.25E-2</v>
      </c>
      <c r="CA1156" s="247">
        <f t="shared" si="765"/>
        <v>0.14097222230338957</v>
      </c>
      <c r="CB1156" s="213"/>
      <c r="CC1156" s="211"/>
      <c r="CD1156" s="196"/>
      <c r="CE1156" s="213">
        <v>358</v>
      </c>
      <c r="CF1156" s="182">
        <f t="shared" si="766"/>
        <v>45363.338194444397</v>
      </c>
      <c r="CG1156" s="182">
        <f t="shared" si="767"/>
        <v>45363.479166666701</v>
      </c>
      <c r="CH1156" s="196"/>
      <c r="CI1156" s="196"/>
      <c r="CJ1156" s="196"/>
      <c r="CK1156" s="196">
        <f t="shared" si="768"/>
        <v>6.25E-2</v>
      </c>
      <c r="CL1156" s="196">
        <f t="shared" si="769"/>
        <v>7.8472222303389572E-2</v>
      </c>
      <c r="CM1156" s="196">
        <f t="shared" si="770"/>
        <v>0.14097222230338957</v>
      </c>
      <c r="CN1156" s="114"/>
      <c r="CO1156" s="115">
        <f t="shared" si="771"/>
        <v>203.00000011688098</v>
      </c>
      <c r="CP1156" s="116">
        <f t="shared" si="772"/>
        <v>3.75</v>
      </c>
      <c r="CQ1156" s="117">
        <f t="shared" si="773"/>
        <v>0.33819444439723156</v>
      </c>
      <c r="CR1156" s="117">
        <f t="shared" si="774"/>
        <v>45363.416666666701</v>
      </c>
      <c r="CS1156" s="117">
        <f t="shared" si="775"/>
        <v>45363.479166666701</v>
      </c>
      <c r="CT1156" s="118">
        <f t="shared" si="776"/>
        <v>65322833.000000119</v>
      </c>
      <c r="CU1156" s="118">
        <f t="shared" si="777"/>
        <v>90</v>
      </c>
      <c r="CV1156" s="118">
        <f t="shared" si="778"/>
        <v>65322923.000000119</v>
      </c>
      <c r="CW1156" s="119">
        <f t="shared" si="779"/>
        <v>0.99999862222944313</v>
      </c>
    </row>
    <row r="1157" spans="1:101" ht="118.5" customHeight="1" x14ac:dyDescent="0.3">
      <c r="A1157" s="104" t="str">
        <f>[4]SayfaKAY!C479</f>
        <v>KAY5+6</v>
      </c>
      <c r="B1157" s="104" t="str">
        <f>[4]SayfaKAY!D479</f>
        <v>3872(1)</v>
      </c>
      <c r="C1157" s="105" t="str">
        <f>[4]SayfaKAY!E479</f>
        <v>RA , RB</v>
      </c>
      <c r="D1157" s="105">
        <f>[4]SayfaKAY!F479</f>
        <v>57865</v>
      </c>
      <c r="E1157" s="106" t="str">
        <f>[4]SayfaKAY!G479</f>
        <v>BOZ-KAY5+6-FF-478</v>
      </c>
      <c r="F1157" s="134">
        <f t="shared" si="740"/>
        <v>45363</v>
      </c>
      <c r="G1157" s="135">
        <f t="shared" si="741"/>
        <v>0.3701388889021473</v>
      </c>
      <c r="H1157" s="235">
        <f>[4]SayfaKAY!H479</f>
        <v>45363.370138888902</v>
      </c>
      <c r="I1157" s="104" t="str">
        <f>[4]SayfaKAY!I479</f>
        <v>Hat/Line</v>
      </c>
      <c r="J1157" s="103" t="str">
        <f>IF([4]SayfaKAY!J479="","",IF([4]SayfaKAY!J479="Müşteri","Notified by Customer","Notified by Bozankaya"))</f>
        <v>Notified by Customer</v>
      </c>
      <c r="K1157" s="103" t="e">
        <f>VLOOKUP([4]SayfaKAY!L479,#REF!,2,FALSE)</f>
        <v>#REF!</v>
      </c>
      <c r="L1157" s="165" t="str">
        <f>[4]SayfaKAY!X479</f>
        <v>ATAK ULAŞIM SAN.TİC.LTD.ŞTİ.</v>
      </c>
      <c r="M1157" s="107" t="str">
        <f t="shared" si="742"/>
        <v>KAY5+6-BOZ-KAY5+6-FF-478</v>
      </c>
      <c r="N1157" s="105" t="str">
        <f>[4]SayfaKAY!M479</f>
        <v>kapı üzeri ekran çalışmıyor.</v>
      </c>
      <c r="O1157" s="166" t="str">
        <f>[4]SayfaKAY!P479</f>
        <v>D-Arıza değil</v>
      </c>
      <c r="P1157" s="166" t="str">
        <f>[4]SayfaKAY!Q479</f>
        <v>B(Servisten çekmeye etki eden arıza)</v>
      </c>
      <c r="Q1157" s="166" t="str">
        <f>[4]SayfaKAY!R479</f>
        <v>N.A(Yaralanma yok)</v>
      </c>
      <c r="R1157" s="132" t="str" cm="1">
        <f t="array" ref="R1157">IF([4]SayfaKAY!U479="","",_xlfn.IFS([4]SayfaKAY!U479="Bozankaya","Bozankaya",[4]SayfaKAY!U479="Müşteri","Customer",[4]SayfaKAY!U479="Tedarikçi","Equipment Supplier"))</f>
        <v>Equipment Supplier</v>
      </c>
      <c r="S1157" s="204" t="str">
        <f>[4]SayfaKAY!N479</f>
        <v>kapı üstü ekran kontrolü yapıldı. Sorun görülmedi.</v>
      </c>
      <c r="T1157" s="133" t="str">
        <f>[4]SayfaKAY!AD479</f>
        <v>*Arıza çözülecek</v>
      </c>
      <c r="U1157" s="132" t="str">
        <f>[4]SayfaKAY!W479</f>
        <v>Evet</v>
      </c>
      <c r="V1157" s="108">
        <f>[4]SayfaKAY!AZ479</f>
        <v>1</v>
      </c>
      <c r="W1157" s="136">
        <f t="shared" si="743"/>
        <v>45363</v>
      </c>
      <c r="X1157" s="137" t="str">
        <f t="shared" si="744"/>
        <v>10:00</v>
      </c>
      <c r="Y1157" s="235">
        <f>[4]SayfaKAY!AE479</f>
        <v>45363.416666666701</v>
      </c>
      <c r="Z1157" s="109">
        <f t="shared" si="745"/>
        <v>45363</v>
      </c>
      <c r="AA1157" s="110" t="str">
        <f t="shared" si="746"/>
        <v>11:00</v>
      </c>
      <c r="AB1157" s="182">
        <f>[4]SayfaKAY!BA479</f>
        <v>45363.458333333299</v>
      </c>
      <c r="AC1157" s="257">
        <f t="shared" si="747"/>
        <v>126.99999993201345</v>
      </c>
      <c r="AD1157" s="111">
        <f t="shared" si="748"/>
        <v>45363</v>
      </c>
      <c r="AE1157" s="111" t="str">
        <f t="shared" si="749"/>
        <v>11:00</v>
      </c>
      <c r="AF1157" s="235">
        <f>[4]SayfaKAY!BA479</f>
        <v>45363.458333333299</v>
      </c>
      <c r="AG1157" s="179" t="str">
        <f>[4]SayfaKAY!S479</f>
        <v>(III) Farklı Araçlarda Tekrarlayan Arıza</v>
      </c>
      <c r="AH1157" s="178" t="str">
        <f t="shared" si="750"/>
        <v>Bu Arıza Aracın Servise Verilmesine Engel</v>
      </c>
      <c r="AI1157" s="163" t="str">
        <f>[4]SayfaKAY!AV479</f>
        <v/>
      </c>
      <c r="AJ1157" s="164" t="str">
        <f t="shared" si="751"/>
        <v/>
      </c>
      <c r="AK1157" s="164" t="str">
        <f t="shared" si="752"/>
        <v/>
      </c>
      <c r="AL1157" s="112" t="str">
        <f>[4]SayfaKAY!AX479</f>
        <v/>
      </c>
      <c r="AM1157" s="257" cm="1">
        <f t="array" ref="AM1157">IFERROR(IF(AND(P1157&lt;&gt;"D(Arıza Değil)",AH1157="Bu Arıza Aracın Servise Verilmesine Engel Değil"),
IF(Z1157-F1157&gt;0,(AB1157-Y1157)*24*60,
IF(OR(AND(G1157&gt;$AS$1,G1157&lt;$AT$1),AND(G1157&gt;$AU$1,G1157&lt;$AV$1)),
(AF1157-H1157)*24*60,     BH:BH0)),        AN1157),0)</f>
        <v>126.99999993201345</v>
      </c>
      <c r="AN1157" s="257">
        <f t="shared" si="753"/>
        <v>126.99999993201345</v>
      </c>
      <c r="AO1157" s="174" t="str">
        <f>[4]SayfaKAY!AG479</f>
        <v>Atak</v>
      </c>
      <c r="AP1157" s="174" t="str">
        <f>[4]SayfaKAY!AI479</f>
        <v>E410-7003</v>
      </c>
      <c r="AQ1157" s="174" t="str">
        <f>[4]SayfaKAY!AQ479</f>
        <v/>
      </c>
      <c r="AR1157" s="174" t="str">
        <f>[4]SayfaKAY!AH479</f>
        <v>STRETCH LCD EKRAN</v>
      </c>
      <c r="AS1157" s="174">
        <f>[4]SayfaKAY!AJ479</f>
        <v>3</v>
      </c>
      <c r="AT1157" s="175" t="str">
        <f>[4]SayfaKAY!AM479</f>
        <v/>
      </c>
      <c r="AU1157" s="176" t="str">
        <f>[4]SayfaKAY!AL479</f>
        <v/>
      </c>
      <c r="AV1157" s="176" t="str">
        <f>[4]SayfaKAY!AP479</f>
        <v/>
      </c>
      <c r="AW1157" s="177" t="str">
        <f>[4]SayfaKAY!AT479</f>
        <v/>
      </c>
      <c r="AX1157" s="194">
        <f t="shared" si="754"/>
        <v>1396.999999252148</v>
      </c>
      <c r="AY1157" s="168"/>
      <c r="AZ1157" s="167"/>
      <c r="BA1157" s="170"/>
      <c r="BB1157" s="171" t="str">
        <f>IF($AQ$1="X", IF(AND(G1157&gt;=$AS$1,G1157&lt;=$AT$1),IF(P1157&lt;&gt;"D(Arıza Değil)",AC1157,0), IF(AND(G1157&gt;=$AU$1,G1157&lt;=$AV$1),IF(P1157&lt;&gt;"D(Arıza Değil)",AC1157,0), "")), "")</f>
        <v/>
      </c>
      <c r="BC1157" s="114"/>
      <c r="BD1157" s="114"/>
      <c r="BE1157" s="114"/>
      <c r="BF1157" s="114"/>
      <c r="BG1157" s="114"/>
      <c r="BH1157" s="114">
        <f>IFERROR(FRACAS!AN482, "Hata Var")</f>
        <v>1499.9999999022111</v>
      </c>
      <c r="BI1157" s="114"/>
      <c r="BJ1157" s="114"/>
      <c r="BK1157" s="105" t="str">
        <f>[4]SayfaKAY!AW479</f>
        <v/>
      </c>
      <c r="BL1157" s="105" t="str">
        <f>[4]SayfaKAY!V479</f>
        <v>ATAK ULAŞIM SAN.TİC.LTD.ŞTİ.</v>
      </c>
      <c r="BM1157" s="114"/>
      <c r="BN1157" s="171" t="str">
        <f t="shared" si="755"/>
        <v>x yok</v>
      </c>
      <c r="BO1157" s="171" t="str">
        <f t="shared" si="756"/>
        <v>aynı gün giderilen arıza</v>
      </c>
      <c r="BP1157" s="171" t="str">
        <f t="shared" si="757"/>
        <v>aynı gün giderilen arıza</v>
      </c>
      <c r="BQ1157" s="226">
        <f t="shared" si="758"/>
        <v>67.000000029802322</v>
      </c>
      <c r="BR1157" s="226">
        <f t="shared" si="759"/>
        <v>59.99999990221113</v>
      </c>
      <c r="BS1157" s="226">
        <f t="shared" si="760"/>
        <v>126.99999993201345</v>
      </c>
      <c r="BT1157" s="114"/>
      <c r="BU1157" s="242"/>
      <c r="BV1157" s="233">
        <f t="shared" si="761"/>
        <v>9</v>
      </c>
      <c r="BW1157" s="226" t="str">
        <f t="shared" si="762"/>
        <v>Evet, çakışma var</v>
      </c>
      <c r="BX1157" s="229"/>
      <c r="BY1157" s="247">
        <f t="shared" si="763"/>
        <v>4.6527777798473835E-2</v>
      </c>
      <c r="BZ1157" s="247">
        <f t="shared" si="764"/>
        <v>4.1666666598757729E-2</v>
      </c>
      <c r="CA1157" s="247">
        <f t="shared" si="765"/>
        <v>8.8194444397231564E-2</v>
      </c>
      <c r="CB1157" s="213"/>
      <c r="CC1157" s="211"/>
      <c r="CD1157" s="196"/>
      <c r="CE1157" s="213">
        <v>478</v>
      </c>
      <c r="CF1157" s="182">
        <f t="shared" si="766"/>
        <v>45363.370138888902</v>
      </c>
      <c r="CG1157" s="182">
        <f t="shared" si="767"/>
        <v>45363.458333333299</v>
      </c>
      <c r="CH1157" s="196"/>
      <c r="CI1157" s="196"/>
      <c r="CJ1157" s="196"/>
      <c r="CK1157" s="196">
        <f t="shared" si="768"/>
        <v>4.1666666598757729E-2</v>
      </c>
      <c r="CL1157" s="196">
        <f t="shared" si="769"/>
        <v>4.6527777798473835E-2</v>
      </c>
      <c r="CM1157" s="196">
        <f t="shared" si="770"/>
        <v>8.8194444397231564E-2</v>
      </c>
      <c r="CN1157" s="114"/>
      <c r="CO1157" s="115">
        <f t="shared" si="771"/>
        <v>126.99999993201345</v>
      </c>
      <c r="CP1157" s="116">
        <f t="shared" si="772"/>
        <v>2.4999999959254637</v>
      </c>
      <c r="CQ1157" s="117">
        <f t="shared" si="773"/>
        <v>0.3701388889021473</v>
      </c>
      <c r="CR1157" s="117">
        <f t="shared" si="774"/>
        <v>45363.416666666701</v>
      </c>
      <c r="CS1157" s="117">
        <f t="shared" si="775"/>
        <v>45363.458333333299</v>
      </c>
      <c r="CT1157" s="118">
        <f t="shared" si="776"/>
        <v>65322787.00000003</v>
      </c>
      <c r="CU1157" s="118">
        <f t="shared" si="777"/>
        <v>59.99999990221113</v>
      </c>
      <c r="CV1157" s="118">
        <f t="shared" si="778"/>
        <v>65322846.999999933</v>
      </c>
      <c r="CW1157" s="119">
        <f t="shared" si="779"/>
        <v>0.9999990814852282</v>
      </c>
    </row>
    <row r="1158" spans="1:101" ht="118.5" customHeight="1" x14ac:dyDescent="0.3">
      <c r="A1158" s="160" t="str">
        <f>[4]SayfaKAY!C480</f>
        <v>KAY5+6</v>
      </c>
      <c r="B1158" s="104" t="str">
        <f>[4]SayfaKAY!D480</f>
        <v>3879(8)</v>
      </c>
      <c r="C1158" s="105" t="str">
        <f>[4]SayfaKAY!E480</f>
        <v>RA , RB , MB</v>
      </c>
      <c r="D1158" s="105">
        <f>[4]SayfaKAY!F480</f>
        <v>18154</v>
      </c>
      <c r="E1158" s="106" t="str">
        <f>[4]SayfaKAY!G480</f>
        <v>BOZ-KAY5+6-FF-479</v>
      </c>
      <c r="F1158" s="193">
        <f t="shared" ref="F1158:F1221" si="780">IF(H1158="","",INT(H1158))</f>
        <v>45363</v>
      </c>
      <c r="G1158" s="135">
        <f t="shared" ref="G1158:G1221" si="781">IF(H1158="","",MOD(H1158,1))</f>
        <v>0.30833333329792367</v>
      </c>
      <c r="H1158" s="235">
        <f>[4]SayfaKAY!H480</f>
        <v>45363.308333333298</v>
      </c>
      <c r="I1158" s="104" t="str">
        <f>[4]SayfaKAY!I480</f>
        <v>Hat/Line</v>
      </c>
      <c r="J1158" s="103" t="str">
        <f>IF([4]SayfaKAY!J480="","",IF([4]SayfaKAY!J480="Müşteri","Notified by Customer","Notified by Bozankaya"))</f>
        <v>Notified by Customer</v>
      </c>
      <c r="K1158" s="103" t="e">
        <f>VLOOKUP([4]SayfaKAY!L480,#REF!,2,FALSE)</f>
        <v>#REF!</v>
      </c>
      <c r="L1158" s="165" t="str">
        <f>[4]SayfaKAY!X480</f>
        <v>ATAK ULAŞIM SAN.TİC.LTD.ŞTİ.</v>
      </c>
      <c r="M1158" s="107" t="str">
        <f t="shared" ref="M1158:M1221" si="782">IF( E1158="", "", A1158&amp;"-"&amp;E1158)</f>
        <v>KAY5+6-BOZ-KAY5+6-FF-479</v>
      </c>
      <c r="N1158" s="105" t="str">
        <f>[4]SayfaKAY!M480</f>
        <v>kapı üzeri ekran çalışmıyor.</v>
      </c>
      <c r="O1158" s="166" t="str">
        <f>[4]SayfaKAY!P480</f>
        <v>D-Arıza değil</v>
      </c>
      <c r="P1158" s="166" t="str">
        <f>[4]SayfaKAY!Q480</f>
        <v>B(Servisten çekmeye etki eden arıza)</v>
      </c>
      <c r="Q1158" s="166" t="str">
        <f>[4]SayfaKAY!R480</f>
        <v>N.A(Yaralanma yok)</v>
      </c>
      <c r="R1158" s="132" t="str" cm="1">
        <f t="array" ref="R1158">IF([4]SayfaKAY!U480="","",_xlfn.IFS([4]SayfaKAY!U480="Bozankaya","Bozankaya",[4]SayfaKAY!U480="Müşteri","Customer",[4]SayfaKAY!U480="Tedarikçi","Equipment Supplier"))</f>
        <v>Equipment Supplier</v>
      </c>
      <c r="S1158" s="204" t="str">
        <f>[4]SayfaKAY!N480</f>
        <v>Ekran kontrolü yapıldı. Sorun görülmedi. Ekranlar çalışıyor.</v>
      </c>
      <c r="T1158" s="133" t="str">
        <f>[4]SayfaKAY!AD480</f>
        <v>*Arıza çözülecek</v>
      </c>
      <c r="U1158" s="132" t="str">
        <f>[4]SayfaKAY!W480</f>
        <v>Evet</v>
      </c>
      <c r="V1158" s="108">
        <f>[4]SayfaKAY!AZ480</f>
        <v>1</v>
      </c>
      <c r="W1158" s="136">
        <f t="shared" ref="W1158:W1221" si="783">IF(Y1158="","",INT(Y1158))</f>
        <v>45363</v>
      </c>
      <c r="X1158" s="137" t="str">
        <f t="shared" ref="X1158:X1221" si="784">IF(Y1158="","",TEXT(Y1158,"ss:dd"))</f>
        <v>10:00</v>
      </c>
      <c r="Y1158" s="235">
        <f>[4]SayfaKAY!AE480</f>
        <v>45363.416666666701</v>
      </c>
      <c r="Z1158" s="192">
        <f t="shared" ref="Z1158:Z1221" si="785">IF(AB1158="","",INT(AB1158))</f>
        <v>45363</v>
      </c>
      <c r="AA1158" s="110" t="str">
        <f t="shared" ref="AA1158:AA1221" si="786">IF(AB1158="","",TEXT(AB1158,"ss:dd"))</f>
        <v>11:00</v>
      </c>
      <c r="AB1158" s="182">
        <f>[4]SayfaKAY!BA480</f>
        <v>45363.458333333299</v>
      </c>
      <c r="AC1158" s="257">
        <f t="shared" ref="AC1158:AC1221" si="787">IF(AF1158="","",(AF1158-H1158)*24*60)</f>
        <v>216.00000000209548</v>
      </c>
      <c r="AD1158" s="111">
        <f t="shared" ref="AD1158:AD1221" si="788">IF(AF1158="","",INT(AF1158))</f>
        <v>45363</v>
      </c>
      <c r="AE1158" s="111" t="str">
        <f t="shared" ref="AE1158:AE1221" si="789">IF(AF1158="","",TEXT(AF1158,"ss:dd"))</f>
        <v>11:00</v>
      </c>
      <c r="AF1158" s="235">
        <f>[4]SayfaKAY!BA480</f>
        <v>45363.458333333299</v>
      </c>
      <c r="AG1158" s="179" t="str">
        <f>[4]SayfaKAY!S480</f>
        <v>(III) Farklı Araçlarda Tekrarlayan Arıza</v>
      </c>
      <c r="AH1158" s="178" t="str">
        <f t="shared" ref="AH1158:AH1221" si="790">IF(P1158="A(Hareket etmeyi engelleyen arıza)","Bu Arıza Aracın Servise Verilmesine Engel",
 IF(P1158="B(Servisten çekmeye etki eden arıza)","Bu Arıza Aracın Servise Verilmesine Engel",
 IF(P1158="C(Sisteme etki etmeyen arıza)","Bu Arıza Aracın Servise Verilmesine Engel Değil",
 IF(P1158="D(Arıza Değil)","Bu Arıza Aracın Servise Verilmesine Engel Değil",                     ""))))</f>
        <v>Bu Arıza Aracın Servise Verilmesine Engel</v>
      </c>
      <c r="AI1158" s="163" t="str">
        <f>[4]SayfaKAY!AV480</f>
        <v/>
      </c>
      <c r="AJ1158" s="164" t="str">
        <f t="shared" ref="AJ1158:AJ1221" si="791">IF(AL1158="","",INT(AL1158))</f>
        <v/>
      </c>
      <c r="AK1158" s="164" t="str">
        <f t="shared" ref="AK1158:AK1221" si="792">IF(AL1158="","",TEXT(AL1158,"ss:dd"))</f>
        <v/>
      </c>
      <c r="AL1158" s="112" t="str">
        <f>[4]SayfaKAY!AX480</f>
        <v/>
      </c>
      <c r="AM1158" s="257" cm="1">
        <f t="array" ref="AM1158">IFERROR(IF(AND(P1158&lt;&gt;"D(Arıza Değil)",AH1158="Bu Arıza Aracın Servise Verilmesine Engel Değil"),
IF(Z1158-F1158&gt;0,(AB1158-Y1158)*24*60,
IF(OR(AND(G1158&gt;$AS$1,G1158&lt;$AT$1),AND(G1158&gt;$AU$1,G1158&lt;$AV$1)),
(AF1158-H1158)*24*60,     BH:BH0)),        AN1158),0)</f>
        <v>216.00000000209548</v>
      </c>
      <c r="AN1158" s="257">
        <f t="shared" ref="AN1158:AN1221" si="793">IFERROR(IF(P1158&lt;&gt;"D(Arıza Değil)",AC1158,0),0)</f>
        <v>216.00000000209548</v>
      </c>
      <c r="AO1158" s="174" t="str">
        <f>[4]SayfaKAY!AG480</f>
        <v>Atak</v>
      </c>
      <c r="AP1158" s="174" t="str">
        <f>[4]SayfaKAY!AI480</f>
        <v>E410-7003</v>
      </c>
      <c r="AQ1158" s="174" t="str">
        <f>[4]SayfaKAY!AQ480</f>
        <v/>
      </c>
      <c r="AR1158" s="174" t="str">
        <f>[4]SayfaKAY!AH480</f>
        <v>STRETCH LCD EKRAN</v>
      </c>
      <c r="AS1158" s="174">
        <f>[4]SayfaKAY!AJ480</f>
        <v>4</v>
      </c>
      <c r="AT1158" s="175" t="str">
        <f>[4]SayfaKAY!AM480</f>
        <v/>
      </c>
      <c r="AU1158" s="176" t="str">
        <f>[4]SayfaKAY!AL480</f>
        <v/>
      </c>
      <c r="AV1158" s="176" t="str">
        <f>[4]SayfaKAY!AP480</f>
        <v/>
      </c>
      <c r="AW1158" s="177" t="str">
        <f>[4]SayfaKAY!AT480</f>
        <v/>
      </c>
      <c r="AX1158" s="194">
        <f t="shared" ref="AX1158:AX1221" si="794">IF(V1158="","",V1158*AC1158*BC$1)</f>
        <v>2376.0000000230502</v>
      </c>
      <c r="AY1158" s="168"/>
      <c r="AZ1158" s="167"/>
      <c r="BA1158" s="113"/>
      <c r="BB1158" s="171"/>
      <c r="BC1158" s="114"/>
      <c r="BD1158" s="114"/>
      <c r="BE1158" s="114"/>
      <c r="BF1158" s="114"/>
      <c r="BG1158" s="114"/>
      <c r="BH1158" s="114">
        <f>IFERROR(FRACAS!AN483, "Hata Var")</f>
        <v>180</v>
      </c>
      <c r="BI1158" s="114"/>
      <c r="BJ1158" s="114"/>
      <c r="BK1158" s="105" t="str">
        <f>[4]SayfaKAY!AW480</f>
        <v/>
      </c>
      <c r="BL1158" s="105" t="str">
        <f>[4]SayfaKAY!V480</f>
        <v>ATAK ULAŞIM SAN.TİC.LTD.ŞTİ.</v>
      </c>
      <c r="BM1158" s="114"/>
      <c r="BN1158" s="171" t="str">
        <f t="shared" ref="BN1158:BN1221" si="795">IF($AQ$1="X", IF(AND(G1158&gt;=$AS$1,G1158&lt;=$AT$1),IF(P1158&lt;&gt;"D(Arıza Değil",AC1158,0),IF(AND(G1158&gt;=$AU$1,G1158&lt;=$AV$1),IF(P1158&lt;&gt;"D:Arıza Değil",AC1158,0), "x var")), "x yok")</f>
        <v>x yok</v>
      </c>
      <c r="BO1158" s="171" t="str">
        <f t="shared" ref="BO1158:BO1221" si="796">IF(OR(AND(G1158&gt;$AS$1,G1158&lt;$AT$1),AND(G1158&gt;$AU$1,G1158&lt;$AV$1)),"aynı gün giderilen arıza")</f>
        <v>aynı gün giderilen arıza</v>
      </c>
      <c r="BP1158" s="171" t="str">
        <f t="shared" ref="BP1158:BP1221" si="797">IF(Z1158-F1158&gt;0,"Bir günden fazla süren arıza",IF(OR(AND(G1158&gt;$AS$1,G1158&lt;$AT$1),AND(G1158&gt;$AU$1,G1158&lt;$AV$1)),"aynı gün giderilen arıza"))</f>
        <v>aynı gün giderilen arıza</v>
      </c>
      <c r="BQ1158" s="226">
        <f t="shared" ref="BQ1158:BQ1221" si="798">(Y1158-H1158)*24*60</f>
        <v>156.00000009988435</v>
      </c>
      <c r="BR1158" s="226">
        <f t="shared" ref="BR1158:BR1221" si="799">(AB1158-Y1158)*24*60</f>
        <v>59.99999990221113</v>
      </c>
      <c r="BS1158" s="226">
        <f t="shared" ref="BS1158:BS1221" si="800">(AF1158-H1158)*24*60</f>
        <v>216.00000000209548</v>
      </c>
      <c r="BT1158" s="114"/>
      <c r="BU1158" s="242"/>
      <c r="BV1158" s="233">
        <f t="shared" ref="BV1158:BV1221" si="801">COUNTIFS(B$5:B$9980,B1158,H$5:H$9980,"&lt;="&amp;AF1158,AF$5:AF$9980,"&gt;="&amp;H1158)-1</f>
        <v>5</v>
      </c>
      <c r="BW1158" s="226" t="str">
        <f t="shared" ref="BW1158:BW1221" si="802">IF(COUNTIFS(B$5:B$9980,B1158,H$5:H$9980,"&lt;="&amp;AF1158,AF$5:AF$9980,"&gt;="&amp;H1158)&gt;1,"Evet, çakışma var","Hayır, çakışma yok")</f>
        <v>Evet, çakışma var</v>
      </c>
      <c r="BX1158" s="229"/>
      <c r="BY1158" s="247">
        <f t="shared" ref="BY1158:BY1221" si="803">Y1158-H1158</f>
        <v>0.10833333340269746</v>
      </c>
      <c r="BZ1158" s="247">
        <f t="shared" ref="BZ1158:BZ1221" si="804">AB1158-Y1158</f>
        <v>4.1666666598757729E-2</v>
      </c>
      <c r="CA1158" s="247">
        <f t="shared" ref="CA1158:CA1221" si="805">AB1158-H1158</f>
        <v>0.15000000000145519</v>
      </c>
      <c r="CB1158" s="213"/>
      <c r="CC1158" s="211"/>
      <c r="CD1158" s="196"/>
      <c r="CE1158" s="213">
        <v>479</v>
      </c>
      <c r="CF1158" s="182">
        <f t="shared" ref="CF1158:CF1221" si="806">H1158</f>
        <v>45363.308333333298</v>
      </c>
      <c r="CG1158" s="182">
        <f t="shared" ref="CG1158:CG1221" si="807">AB1158</f>
        <v>45363.458333333299</v>
      </c>
      <c r="CH1158" s="196"/>
      <c r="CI1158" s="196"/>
      <c r="CJ1158" s="196"/>
      <c r="CK1158" s="196">
        <f t="shared" ref="CK1158:CK1221" si="808">AB1158-Y1158</f>
        <v>4.1666666598757729E-2</v>
      </c>
      <c r="CL1158" s="196">
        <f t="shared" ref="CL1158:CL1221" si="809">Y1158-H1158</f>
        <v>0.10833333340269746</v>
      </c>
      <c r="CM1158" s="196">
        <f t="shared" ref="CM1158:CM1221" si="810">AB1158-H1158</f>
        <v>0.15000000000145519</v>
      </c>
      <c r="CN1158" s="114"/>
      <c r="CO1158" s="115">
        <f t="shared" ref="CO1158:CO1221" si="811">AC1158</f>
        <v>216.00000000209548</v>
      </c>
      <c r="CP1158" s="116">
        <f t="shared" ref="CP1158:CP1221" si="812">CU1158/24</f>
        <v>2.4999999959254637</v>
      </c>
      <c r="CQ1158" s="117">
        <f t="shared" ref="CQ1158:CQ1221" si="813">G1158</f>
        <v>0.30833333329792367</v>
      </c>
      <c r="CR1158" s="117">
        <f t="shared" ref="CR1158:CR1221" si="814">Y1158</f>
        <v>45363.416666666701</v>
      </c>
      <c r="CS1158" s="117">
        <f t="shared" ref="CS1158:CS1221" si="815">AB1158</f>
        <v>45363.458333333299</v>
      </c>
      <c r="CT1158" s="118">
        <f t="shared" ref="CT1158:CT1221" si="816">(CR1158-CQ1158)*1440</f>
        <v>65322876.000000097</v>
      </c>
      <c r="CU1158" s="118">
        <f t="shared" ref="CU1158:CU1221" si="817">(CS1158-CR1158)*1440</f>
        <v>59.99999990221113</v>
      </c>
      <c r="CV1158" s="118">
        <f t="shared" ref="CV1158:CV1221" si="818">(CS1158-CQ1158)*1440</f>
        <v>65322936</v>
      </c>
      <c r="CW1158" s="119">
        <f t="shared" ref="CW1158:CW1221" si="819">CT1158/CV1158</f>
        <v>0.99999908148647965</v>
      </c>
    </row>
    <row r="1159" spans="1:101" ht="118.5" customHeight="1" x14ac:dyDescent="0.3">
      <c r="A1159" s="104" t="str">
        <f>[4]SayfaKAY!C372</f>
        <v>KAY5+6</v>
      </c>
      <c r="B1159" s="104" t="str">
        <f>[4]SayfaKAY!D372</f>
        <v>3877(6)</v>
      </c>
      <c r="C1159" s="105" t="str">
        <f>[4]SayfaKAY!E372</f>
        <v>RA</v>
      </c>
      <c r="D1159" s="105">
        <f>[4]SayfaKAY!F372</f>
        <v>28425</v>
      </c>
      <c r="E1159" s="106" t="str">
        <f>[4]SayfaKAY!G372</f>
        <v>BOZ-KAY5+6-FF-371</v>
      </c>
      <c r="F1159" s="193">
        <f t="shared" si="780"/>
        <v>45361</v>
      </c>
      <c r="G1159" s="135">
        <f t="shared" si="781"/>
        <v>0.78958333330228925</v>
      </c>
      <c r="H1159" s="235">
        <f>[4]SayfaKAY!H372</f>
        <v>45361.789583333302</v>
      </c>
      <c r="I1159" s="104" t="str">
        <f>[4]SayfaKAY!I372</f>
        <v>Hat/Line</v>
      </c>
      <c r="J1159" s="103" t="str">
        <f>IF([4]SayfaKAY!J372="","",IF([4]SayfaKAY!J372="Müşteri","Notified by Customer","Notified by Bozankaya"))</f>
        <v>Notified by Customer</v>
      </c>
      <c r="K1159" s="103" t="e">
        <f>VLOOKUP([4]SayfaKAY!L372,#REF!,2,FALSE)</f>
        <v>#REF!</v>
      </c>
      <c r="L1159" s="165" t="str">
        <f>[4]SayfaKAY!X372</f>
        <v>ELTESAN ELEKTRO MEKANİK SOĞUTMA SAN</v>
      </c>
      <c r="M1159" s="107" t="str">
        <f t="shared" si="782"/>
        <v>KAY5+6-BOZ-KAY5+6-FF-371</v>
      </c>
      <c r="N1159" s="105" t="str">
        <f>[4]SayfaKAY!M372</f>
        <v>HER İKİ KABİN ISITICILARI ON SANİYE ÇALIŞIP KAPANIYOR.</v>
      </c>
      <c r="O1159" s="166" t="str">
        <f>[4]SayfaKAY!P372</f>
        <v>C-Uyarı, sürüş devamlılığı</v>
      </c>
      <c r="P1159" s="166" t="str">
        <f>[4]SayfaKAY!Q372</f>
        <v>B(Servisten çekmeye etki eden arıza)</v>
      </c>
      <c r="Q1159" s="166" t="str">
        <f>[4]SayfaKAY!R372</f>
        <v>N.A(Yaralanma yok)</v>
      </c>
      <c r="R1159" s="132" t="str" cm="1">
        <f t="array" ref="R1159">IF([4]SayfaKAY!U372="","",_xlfn.IFS([4]SayfaKAY!U372="Bozankaya","Bozankaya",[4]SayfaKAY!U372="Müşteri","Customer",[4]SayfaKAY!U372="Tedarikçi","Equipment Supplier"))</f>
        <v>Equipment Supplier</v>
      </c>
      <c r="S1159" s="204" t="str">
        <f>[4]SayfaKAY!N372</f>
        <v>SENSÖR MODİFİKASYONU YAPILDI.</v>
      </c>
      <c r="T1159" s="133" t="str">
        <f>[4]SayfaKAY!AD372</f>
        <v>*Arıza çözülecek</v>
      </c>
      <c r="U1159" s="132" t="str">
        <f>[4]SayfaKAY!W372</f>
        <v>Evet</v>
      </c>
      <c r="V1159" s="108">
        <f>[4]SayfaKAY!AZ372</f>
        <v>2</v>
      </c>
      <c r="W1159" s="136">
        <f t="shared" si="783"/>
        <v>45362</v>
      </c>
      <c r="X1159" s="137" t="str">
        <f t="shared" si="784"/>
        <v>05:00</v>
      </c>
      <c r="Y1159" s="235">
        <f>[4]SayfaKAY!AE372</f>
        <v>45362.208333333299</v>
      </c>
      <c r="Z1159" s="192">
        <f t="shared" si="785"/>
        <v>45362</v>
      </c>
      <c r="AA1159" s="110" t="str">
        <f t="shared" si="786"/>
        <v>11:00</v>
      </c>
      <c r="AB1159" s="182">
        <f>[4]SayfaKAY!BA372</f>
        <v>45362.458333333299</v>
      </c>
      <c r="AC1159" s="257">
        <f t="shared" si="787"/>
        <v>962.99999999580905</v>
      </c>
      <c r="AD1159" s="111">
        <f t="shared" si="788"/>
        <v>45362</v>
      </c>
      <c r="AE1159" s="111" t="str">
        <f t="shared" si="789"/>
        <v>11:00</v>
      </c>
      <c r="AF1159" s="235">
        <f>[4]SayfaKAY!BA372</f>
        <v>45362.458333333299</v>
      </c>
      <c r="AG1159" s="179" t="str">
        <f>[4]SayfaKAY!S372</f>
        <v>(III) Farklı Araçlarda Tekrarlayan Arıza</v>
      </c>
      <c r="AH1159" s="178" t="str">
        <f t="shared" si="790"/>
        <v>Bu Arıza Aracın Servise Verilmesine Engel</v>
      </c>
      <c r="AI1159" s="163" t="str">
        <f>[4]SayfaKAY!AV372</f>
        <v/>
      </c>
      <c r="AJ1159" s="164" t="str">
        <f t="shared" si="791"/>
        <v/>
      </c>
      <c r="AK1159" s="164" t="str">
        <f t="shared" si="792"/>
        <v/>
      </c>
      <c r="AL1159" s="112" t="str">
        <f>[4]SayfaKAY!AX372</f>
        <v/>
      </c>
      <c r="AM1159" s="257" cm="1">
        <f t="array" ref="AM1159">IFERROR(IF(AND(P1159&lt;&gt;"D(Arıza Değil)",AH1159="Bu Arıza Aracın Servise Verilmesine Engel Değil"),
IF(Z1159-F1159&gt;0,(AB1159-Y1159)*24*60,
IF(OR(AND(G1159&gt;$AS$1,G1159&lt;$AT$1),AND(G1159&gt;$AU$1,G1159&lt;$AV$1)),
(AF1159-H1159)*24*60,     BH:BH0)),        AN1159),0)</f>
        <v>962.99999999580905</v>
      </c>
      <c r="AN1159" s="257">
        <f t="shared" si="793"/>
        <v>962.99999999580905</v>
      </c>
      <c r="AO1159" s="174" t="str">
        <f>[4]SayfaKAY!AG372</f>
        <v>Eltesan</v>
      </c>
      <c r="AP1159" s="174" t="str">
        <f>[4]SayfaKAY!AI372</f>
        <v>H500-7240</v>
      </c>
      <c r="AQ1159" s="174" t="str">
        <f>[4]SayfaKAY!AQ372</f>
        <v/>
      </c>
      <c r="AR1159" s="174" t="str">
        <f>[4]SayfaKAY!AH372</f>
        <v>KLIMA UNITESİ /Eltesan/Hispacold 41,5 kW</v>
      </c>
      <c r="AS1159" s="174">
        <f>[4]SayfaKAY!AJ372</f>
        <v>1</v>
      </c>
      <c r="AT1159" s="175" t="str">
        <f>[4]SayfaKAY!AM372</f>
        <v/>
      </c>
      <c r="AU1159" s="176" t="str">
        <f>[4]SayfaKAY!AL372</f>
        <v/>
      </c>
      <c r="AV1159" s="176" t="str">
        <f>[4]SayfaKAY!AP372</f>
        <v/>
      </c>
      <c r="AW1159" s="177" t="str">
        <f>[4]SayfaKAY!AT372</f>
        <v/>
      </c>
      <c r="AX1159" s="194">
        <f t="shared" si="794"/>
        <v>21185.999999907799</v>
      </c>
      <c r="AY1159" s="168"/>
      <c r="AZ1159" s="167"/>
      <c r="BA1159" s="170"/>
      <c r="BB1159" s="171"/>
      <c r="BC1159" s="114"/>
      <c r="BD1159" s="114"/>
      <c r="BE1159" s="114"/>
      <c r="BF1159" s="114"/>
      <c r="BG1159" s="114"/>
      <c r="BH1159" s="114" t="str">
        <f>IFERROR(FRACAS!AN375, "Hata Var")</f>
        <v/>
      </c>
      <c r="BI1159" s="114"/>
      <c r="BJ1159" s="114"/>
      <c r="BK1159" s="105" t="str">
        <f>[4]SayfaKAY!AW372</f>
        <v/>
      </c>
      <c r="BL1159" s="105" t="str">
        <f>[4]SayfaKAY!V372</f>
        <v>ELTESAN ELEKTRO MEKANİK SOĞUTMA SAN</v>
      </c>
      <c r="BM1159" s="114"/>
      <c r="BN1159" s="171" t="str">
        <f t="shared" si="795"/>
        <v>x yok</v>
      </c>
      <c r="BO1159" s="171" t="str">
        <f t="shared" si="796"/>
        <v>aynı gün giderilen arıza</v>
      </c>
      <c r="BP1159" s="171" t="str">
        <f t="shared" si="797"/>
        <v>Bir günden fazla süren arıza</v>
      </c>
      <c r="BQ1159" s="226">
        <f t="shared" si="798"/>
        <v>602.99999999580905</v>
      </c>
      <c r="BR1159" s="226">
        <f t="shared" si="799"/>
        <v>360</v>
      </c>
      <c r="BS1159" s="226">
        <f t="shared" si="800"/>
        <v>962.99999999580905</v>
      </c>
      <c r="BT1159" s="114"/>
      <c r="BU1159" s="242"/>
      <c r="BV1159" s="233">
        <f t="shared" si="801"/>
        <v>9</v>
      </c>
      <c r="BW1159" s="226" t="str">
        <f t="shared" si="802"/>
        <v>Evet, çakışma var</v>
      </c>
      <c r="BX1159" s="229"/>
      <c r="BY1159" s="247">
        <f t="shared" si="803"/>
        <v>0.41874999999708962</v>
      </c>
      <c r="BZ1159" s="247">
        <f t="shared" si="804"/>
        <v>0.25</v>
      </c>
      <c r="CA1159" s="247">
        <f t="shared" si="805"/>
        <v>0.66874999999708962</v>
      </c>
      <c r="CB1159" s="213"/>
      <c r="CC1159" s="211"/>
      <c r="CD1159" s="196"/>
      <c r="CE1159" s="213">
        <v>371</v>
      </c>
      <c r="CF1159" s="182">
        <f t="shared" si="806"/>
        <v>45361.789583333302</v>
      </c>
      <c r="CG1159" s="182">
        <f t="shared" si="807"/>
        <v>45362.458333333299</v>
      </c>
      <c r="CH1159" s="196"/>
      <c r="CI1159" s="196"/>
      <c r="CJ1159" s="196"/>
      <c r="CK1159" s="196">
        <f t="shared" si="808"/>
        <v>0.25</v>
      </c>
      <c r="CL1159" s="196">
        <f t="shared" si="809"/>
        <v>0.41874999999708962</v>
      </c>
      <c r="CM1159" s="196">
        <f t="shared" si="810"/>
        <v>0.66874999999708962</v>
      </c>
      <c r="CN1159" s="114"/>
      <c r="CO1159" s="115">
        <f t="shared" si="811"/>
        <v>962.99999999580905</v>
      </c>
      <c r="CP1159" s="116">
        <f t="shared" si="812"/>
        <v>15</v>
      </c>
      <c r="CQ1159" s="117">
        <f t="shared" si="813"/>
        <v>0.78958333330228925</v>
      </c>
      <c r="CR1159" s="117">
        <f t="shared" si="814"/>
        <v>45362.208333333299</v>
      </c>
      <c r="CS1159" s="117">
        <f t="shared" si="815"/>
        <v>45362.458333333299</v>
      </c>
      <c r="CT1159" s="118">
        <f t="shared" si="816"/>
        <v>65320442.999999993</v>
      </c>
      <c r="CU1159" s="118">
        <f t="shared" si="817"/>
        <v>360</v>
      </c>
      <c r="CV1159" s="118">
        <f t="shared" si="818"/>
        <v>65320802.999999993</v>
      </c>
      <c r="CW1159" s="119">
        <f t="shared" si="819"/>
        <v>0.99999448873890906</v>
      </c>
    </row>
    <row r="1160" spans="1:101" ht="118.5" customHeight="1" x14ac:dyDescent="0.3">
      <c r="A1160" s="160" t="str">
        <f>[4]SayfaKAY!C113</f>
        <v>KAY5+6</v>
      </c>
      <c r="B1160" s="104" t="str">
        <f>[4]SayfaKAY!D113</f>
        <v>3877(6)</v>
      </c>
      <c r="C1160" s="105" t="str">
        <f>[4]SayfaKAY!E113</f>
        <v>RB</v>
      </c>
      <c r="D1160" s="105">
        <f>[4]SayfaKAY!F113</f>
        <v>28012</v>
      </c>
      <c r="E1160" s="106" t="str">
        <f>[4]SayfaKAY!G113</f>
        <v>BOZ-KAY5+6-FF-112</v>
      </c>
      <c r="F1160" s="134">
        <f t="shared" si="780"/>
        <v>45360</v>
      </c>
      <c r="G1160" s="135">
        <f t="shared" si="781"/>
        <v>0.49166666669771075</v>
      </c>
      <c r="H1160" s="235">
        <f>[4]SayfaKAY!H113</f>
        <v>45360.491666666698</v>
      </c>
      <c r="I1160" s="104" t="str">
        <f>[4]SayfaKAY!I113</f>
        <v>Hat/Line</v>
      </c>
      <c r="J1160" s="103" t="str">
        <f>IF([4]SayfaKAY!J113="","",IF([4]SayfaKAY!J113="Müşteri","Notified by Customer","Notified by Bozankaya"))</f>
        <v>Notified by Customer</v>
      </c>
      <c r="K1160" s="103" t="e">
        <f>VLOOKUP([4]SayfaKAY!L113,#REF!,2,FALSE)</f>
        <v>#REF!</v>
      </c>
      <c r="L1160" s="165" t="str">
        <f>[4]SayfaKAY!X113</f>
        <v>ELTESAN ELEKTRO MEKANİK SOĞUTMA SAN</v>
      </c>
      <c r="M1160" s="107" t="str">
        <f t="shared" si="782"/>
        <v>KAY5+6-BOZ-KAY5+6-FF-112</v>
      </c>
      <c r="N1160" s="105" t="str">
        <f>[4]SayfaKAY!M113</f>
        <v>RB HVAC TAVAN ISITICI REZİSTANSINDA PATLAK VAR.</v>
      </c>
      <c r="O1160" s="166" t="str">
        <f>[4]SayfaKAY!P113</f>
        <v>B-Hız veya güç azalması</v>
      </c>
      <c r="P1160" s="166" t="str">
        <f>[4]SayfaKAY!Q113</f>
        <v>B(Servisten çekmeye etki eden arıza)</v>
      </c>
      <c r="Q1160" s="166" t="str">
        <f>[4]SayfaKAY!R113</f>
        <v>N.A(Yaralanma yok)</v>
      </c>
      <c r="R1160" s="132" t="str" cm="1">
        <f t="array" ref="R1160">IF([4]SayfaKAY!U113="","",_xlfn.IFS([4]SayfaKAY!U113="Bozankaya","Bozankaya",[4]SayfaKAY!U113="Müşteri","Customer",[4]SayfaKAY!U113="Tedarikçi","Equipment Supplier"))</f>
        <v>Equipment Supplier</v>
      </c>
      <c r="S1160" s="204" t="str">
        <f>[4]SayfaKAY!N113</f>
        <v>PATLAK OLAN REZİSTANS DEĞİŞİMİ YAPILDI.</v>
      </c>
      <c r="T1160" s="133" t="str">
        <f>[4]SayfaKAY!AD113</f>
        <v>*Ekipman değiştirilecek</v>
      </c>
      <c r="U1160" s="132" t="str">
        <f>[4]SayfaKAY!W113</f>
        <v>Evet</v>
      </c>
      <c r="V1160" s="108">
        <f>[4]SayfaKAY!AZ113</f>
        <v>2</v>
      </c>
      <c r="W1160" s="136">
        <f t="shared" si="783"/>
        <v>45527</v>
      </c>
      <c r="X1160" s="137" t="str">
        <f t="shared" si="784"/>
        <v>05:00</v>
      </c>
      <c r="Y1160" s="235">
        <f>[4]SayfaKAY!AE113</f>
        <v>45527.208333333299</v>
      </c>
      <c r="Z1160" s="109">
        <f t="shared" si="785"/>
        <v>45527</v>
      </c>
      <c r="AA1160" s="110" t="str">
        <f t="shared" si="786"/>
        <v>09:00</v>
      </c>
      <c r="AB1160" s="182">
        <f>[4]SayfaKAY!BA113</f>
        <v>45527.375</v>
      </c>
      <c r="AC1160" s="257">
        <f t="shared" si="787"/>
        <v>240311.9999999553</v>
      </c>
      <c r="AD1160" s="111">
        <f t="shared" si="788"/>
        <v>45527</v>
      </c>
      <c r="AE1160" s="111" t="str">
        <f t="shared" si="789"/>
        <v>09:00</v>
      </c>
      <c r="AF1160" s="235">
        <f>[4]SayfaKAY!BA113</f>
        <v>45527.375</v>
      </c>
      <c r="AG1160" s="179" t="str">
        <f>[4]SayfaKAY!S113</f>
        <v>(I) İlk Defa Karşılaşılan Arıza</v>
      </c>
      <c r="AH1160" s="178" t="str">
        <f t="shared" si="790"/>
        <v>Bu Arıza Aracın Servise Verilmesine Engel</v>
      </c>
      <c r="AI1160" s="163" t="str">
        <f>[4]SayfaKAY!AV113</f>
        <v/>
      </c>
      <c r="AJ1160" s="164" t="str">
        <f t="shared" si="791"/>
        <v/>
      </c>
      <c r="AK1160" s="164" t="str">
        <f t="shared" si="792"/>
        <v/>
      </c>
      <c r="AL1160" s="112" t="str">
        <f>[4]SayfaKAY!AX113</f>
        <v/>
      </c>
      <c r="AM1160" s="257" cm="1">
        <f t="array" ref="AM1160">IFERROR(IF(AND(P1160&lt;&gt;"D(Arıza Değil)",AH1160="Bu Arıza Aracın Servise Verilmesine Engel Değil"),
IF(Z1160-F1160&gt;0,(AB1160-Y1160)*24*60,
IF(OR(AND(G1160&gt;$AS$1,G1160&lt;$AT$1),AND(G1160&gt;$AU$1,G1160&lt;$AV$1)),
(AF1160-H1160)*24*60,     BH:BH0)),        AN1160),0)</f>
        <v>240311.9999999553</v>
      </c>
      <c r="AN1160" s="257">
        <f t="shared" si="793"/>
        <v>240311.9999999553</v>
      </c>
      <c r="AO1160" s="174" t="str">
        <f>[4]SayfaKAY!AG113</f>
        <v>Eltesan</v>
      </c>
      <c r="AP1160" s="174" t="str">
        <f>[4]SayfaKAY!AI113</f>
        <v>H500-7240</v>
      </c>
      <c r="AQ1160" s="174" t="str">
        <f>[4]SayfaKAY!AQ113</f>
        <v/>
      </c>
      <c r="AR1160" s="174" t="str">
        <f>[4]SayfaKAY!AH113</f>
        <v>KLIMA UNITESİ /Eltesan/Hispacold 41,5 kW</v>
      </c>
      <c r="AS1160" s="174">
        <f>[4]SayfaKAY!AJ113</f>
        <v>1</v>
      </c>
      <c r="AT1160" s="175" t="str">
        <f>[4]SayfaKAY!AM113</f>
        <v/>
      </c>
      <c r="AU1160" s="176" t="str">
        <f>[4]SayfaKAY!AL113</f>
        <v/>
      </c>
      <c r="AV1160" s="176" t="str">
        <f>[4]SayfaKAY!AP113</f>
        <v/>
      </c>
      <c r="AW1160" s="177" t="str">
        <f>[4]SayfaKAY!AT113</f>
        <v/>
      </c>
      <c r="AX1160" s="194">
        <f t="shared" si="794"/>
        <v>5286863.9999990165</v>
      </c>
      <c r="AY1160" s="168"/>
      <c r="AZ1160" s="167"/>
      <c r="BA1160" s="113"/>
      <c r="BB1160" s="171" t="str">
        <f>IF($AQ$1="X", IF(AND(G1160&gt;=$AS$1,G1160&lt;=$AT$1),IF(P1160&lt;&gt;"D(Arıza Değil)",AC1160,0), IF(AND(G1160&gt;=$AU$1,G1160&lt;=$AV$1),IF(P1160&lt;&gt;"D(Arıza Değil)",AC1160,0), "")), "")</f>
        <v/>
      </c>
      <c r="BC1160" s="114"/>
      <c r="BD1160" s="114"/>
      <c r="BE1160" s="114"/>
      <c r="BF1160" s="114"/>
      <c r="BG1160" s="114"/>
      <c r="BH1160" s="114" t="str">
        <f>IFERROR(FRACAS!AN116, "Hata Var")</f>
        <v/>
      </c>
      <c r="BI1160" s="114"/>
      <c r="BJ1160" s="114"/>
      <c r="BK1160" s="105" t="str">
        <f>[4]SayfaKAY!AW113</f>
        <v/>
      </c>
      <c r="BL1160" s="105" t="str">
        <f>[4]SayfaKAY!V113</f>
        <v>ELTESAN ELEKTRO MEKANİK SOĞUTMA SAN</v>
      </c>
      <c r="BM1160" s="114"/>
      <c r="BN1160" s="171" t="str">
        <f t="shared" si="795"/>
        <v>x yok</v>
      </c>
      <c r="BO1160" s="171" t="b">
        <f t="shared" si="796"/>
        <v>0</v>
      </c>
      <c r="BP1160" s="171" t="str">
        <f t="shared" si="797"/>
        <v>Bir günden fazla süren arıza</v>
      </c>
      <c r="BQ1160" s="226">
        <f t="shared" si="798"/>
        <v>240071.9999999064</v>
      </c>
      <c r="BR1160" s="226">
        <f t="shared" si="799"/>
        <v>240.00000004889444</v>
      </c>
      <c r="BS1160" s="226">
        <f t="shared" si="800"/>
        <v>240311.9999999553</v>
      </c>
      <c r="BT1160" s="114"/>
      <c r="BU1160" s="242"/>
      <c r="BV1160" s="233">
        <f t="shared" si="801"/>
        <v>36</v>
      </c>
      <c r="BW1160" s="226" t="str">
        <f t="shared" si="802"/>
        <v>Evet, çakışma var</v>
      </c>
      <c r="BX1160" s="229"/>
      <c r="BY1160" s="247">
        <f t="shared" si="803"/>
        <v>166.71666666660167</v>
      </c>
      <c r="BZ1160" s="247">
        <f t="shared" si="804"/>
        <v>0.16666666670062114</v>
      </c>
      <c r="CA1160" s="247">
        <f t="shared" si="805"/>
        <v>166.88333333330229</v>
      </c>
      <c r="CB1160" s="213"/>
      <c r="CC1160" s="211"/>
      <c r="CD1160" s="196"/>
      <c r="CE1160" s="213">
        <v>112</v>
      </c>
      <c r="CF1160" s="182">
        <f t="shared" si="806"/>
        <v>45360.491666666698</v>
      </c>
      <c r="CG1160" s="182">
        <f t="shared" si="807"/>
        <v>45527.375</v>
      </c>
      <c r="CH1160" s="196"/>
      <c r="CI1160" s="196"/>
      <c r="CJ1160" s="196"/>
      <c r="CK1160" s="196">
        <f t="shared" si="808"/>
        <v>0.16666666670062114</v>
      </c>
      <c r="CL1160" s="196">
        <f t="shared" si="809"/>
        <v>166.71666666660167</v>
      </c>
      <c r="CM1160" s="196">
        <f t="shared" si="810"/>
        <v>166.88333333330229</v>
      </c>
      <c r="CN1160" s="114"/>
      <c r="CO1160" s="115">
        <f t="shared" si="811"/>
        <v>240311.9999999553</v>
      </c>
      <c r="CP1160" s="116">
        <f t="shared" si="812"/>
        <v>10.000000002037268</v>
      </c>
      <c r="CQ1160" s="117">
        <f t="shared" si="813"/>
        <v>0.49166666669771075</v>
      </c>
      <c r="CR1160" s="117">
        <f t="shared" si="814"/>
        <v>45527.208333333299</v>
      </c>
      <c r="CS1160" s="117">
        <f t="shared" si="815"/>
        <v>45527.375</v>
      </c>
      <c r="CT1160" s="118">
        <f t="shared" si="816"/>
        <v>65558471.999999903</v>
      </c>
      <c r="CU1160" s="118">
        <f t="shared" si="817"/>
        <v>240.00000004889444</v>
      </c>
      <c r="CV1160" s="118">
        <f t="shared" si="818"/>
        <v>65558711.999999955</v>
      </c>
      <c r="CW1160" s="119">
        <f t="shared" si="819"/>
        <v>0.99999633915931641</v>
      </c>
    </row>
    <row r="1161" spans="1:101" ht="118.5" customHeight="1" x14ac:dyDescent="0.3">
      <c r="A1161" s="104" t="str">
        <f>[4]SayfaKAY!C110</f>
        <v>KAY5+6</v>
      </c>
      <c r="B1161" s="104" t="str">
        <f>[4]SayfaKAY!D110</f>
        <v>3880(9)</v>
      </c>
      <c r="C1161" s="105" t="str">
        <f>[4]SayfaKAY!E110</f>
        <v>MA</v>
      </c>
      <c r="D1161" s="105">
        <f>[4]SayfaKAY!F110</f>
        <v>37450</v>
      </c>
      <c r="E1161" s="106" t="str">
        <f>[4]SayfaKAY!G110</f>
        <v>BOZ-KAY5+6-FF-109</v>
      </c>
      <c r="F1161" s="193">
        <f t="shared" si="780"/>
        <v>45359</v>
      </c>
      <c r="G1161" s="135">
        <f t="shared" si="781"/>
        <v>0.17291666669916594</v>
      </c>
      <c r="H1161" s="235">
        <f>[4]SayfaKAY!H110</f>
        <v>45359.172916666699</v>
      </c>
      <c r="I1161" s="104" t="str">
        <f>[4]SayfaKAY!I110</f>
        <v>Hat/Line</v>
      </c>
      <c r="J1161" s="103" t="str">
        <f>IF([4]SayfaKAY!J110="","",IF([4]SayfaKAY!J110="Müşteri","Notified by Customer","Notified by Bozankaya"))</f>
        <v>Notified by Customer</v>
      </c>
      <c r="K1161" s="103" t="e">
        <f>VLOOKUP([4]SayfaKAY!L110,#REF!,2,FALSE)</f>
        <v>#REF!</v>
      </c>
      <c r="L1161" s="165" t="str">
        <f>[4]SayfaKAY!X110</f>
        <v>ELTESAN ELEKTRO MEKANİK SOĞUTMA SAN</v>
      </c>
      <c r="M1161" s="107" t="str">
        <f t="shared" si="782"/>
        <v>KAY5+6-BOZ-KAY5+6-FF-109</v>
      </c>
      <c r="N1161" s="105" t="str">
        <f>[4]SayfaKAY!M110</f>
        <v>MAKİNİST KABİNİ KLİMALAR ISITMA YAPMIYOR.</v>
      </c>
      <c r="O1161" s="166" t="str">
        <f>[4]SayfaKAY!P110</f>
        <v>B-Hız veya güç azalması</v>
      </c>
      <c r="P1161" s="166" t="str">
        <f>[4]SayfaKAY!Q110</f>
        <v>B(Servisten çekmeye etki eden arıza)</v>
      </c>
      <c r="Q1161" s="166" t="str">
        <f>[4]SayfaKAY!R110</f>
        <v>N.A(Yaralanma yok)</v>
      </c>
      <c r="R1161" s="132" t="str" cm="1">
        <f t="array" ref="R1161">IF([4]SayfaKAY!U110="","",_xlfn.IFS([4]SayfaKAY!U110="Bozankaya","Bozankaya",[4]SayfaKAY!U110="Müşteri","Customer",[4]SayfaKAY!U110="Tedarikçi","Equipment Supplier"))</f>
        <v>Equipment Supplier</v>
      </c>
      <c r="S1161" s="204" t="str">
        <f>[4]SayfaKAY!N110</f>
        <v>MASTERCARD KOMUT ALMIYORDU. TEKRAR YAZILIM YÜKLENDİ. FAKAT DÜZELMEDİ. MASTER CARD DEĞİŞİMİ YAPILDI.</v>
      </c>
      <c r="T1161" s="133" t="str">
        <f>[4]SayfaKAY!AD110</f>
        <v>*Ekipman değiştirilecek</v>
      </c>
      <c r="U1161" s="132" t="str">
        <f>[4]SayfaKAY!W110</f>
        <v>Evet</v>
      </c>
      <c r="V1161" s="108">
        <f>[4]SayfaKAY!AZ110</f>
        <v>1</v>
      </c>
      <c r="W1161" s="136">
        <f t="shared" si="783"/>
        <v>45526</v>
      </c>
      <c r="X1161" s="137" t="str">
        <f t="shared" si="784"/>
        <v>11:13</v>
      </c>
      <c r="Y1161" s="235">
        <f>[4]SayfaKAY!AE110</f>
        <v>45526.467870370398</v>
      </c>
      <c r="Z1161" s="192">
        <f t="shared" si="785"/>
        <v>45526</v>
      </c>
      <c r="AA1161" s="110" t="str">
        <f t="shared" si="786"/>
        <v>13:30</v>
      </c>
      <c r="AB1161" s="182">
        <f>[4]SayfaKAY!BA110</f>
        <v>45526.5625</v>
      </c>
      <c r="AC1161" s="257">
        <f t="shared" si="787"/>
        <v>241040.9999999532</v>
      </c>
      <c r="AD1161" s="111">
        <f t="shared" si="788"/>
        <v>45526</v>
      </c>
      <c r="AE1161" s="111" t="str">
        <f t="shared" si="789"/>
        <v>13:30</v>
      </c>
      <c r="AF1161" s="235">
        <f>[4]SayfaKAY!BA110</f>
        <v>45526.5625</v>
      </c>
      <c r="AG1161" s="179" t="str">
        <f>[4]SayfaKAY!S110</f>
        <v>(II) Aynı Araçta Tekrarlayan Arıza</v>
      </c>
      <c r="AH1161" s="178" t="str">
        <f t="shared" si="790"/>
        <v>Bu Arıza Aracın Servise Verilmesine Engel</v>
      </c>
      <c r="AI1161" s="163" t="str">
        <f>[4]SayfaKAY!AV110</f>
        <v/>
      </c>
      <c r="AJ1161" s="164" t="str">
        <f t="shared" si="791"/>
        <v/>
      </c>
      <c r="AK1161" s="164" t="str">
        <f t="shared" si="792"/>
        <v/>
      </c>
      <c r="AL1161" s="112" t="str">
        <f>[4]SayfaKAY!AX110</f>
        <v/>
      </c>
      <c r="AM1161" s="257" cm="1">
        <f t="array" ref="AM1161">IFERROR(IF(AND(P1161&lt;&gt;"D(Arıza Değil)",AH1161="Bu Arıza Aracın Servise Verilmesine Engel Değil"),
IF(Z1161-F1161&gt;0,(AB1161-Y1161)*24*60,
IF(OR(AND(G1161&gt;$AS$1,G1161&lt;$AT$1),AND(G1161&gt;$AU$1,G1161&lt;$AV$1)),
(AF1161-H1161)*24*60,     BH:BH0)),        AN1161),0)</f>
        <v>241040.9999999532</v>
      </c>
      <c r="AN1161" s="257">
        <f t="shared" si="793"/>
        <v>241040.9999999532</v>
      </c>
      <c r="AO1161" s="174" t="str">
        <f>[4]SayfaKAY!AG110</f>
        <v>Eltesan</v>
      </c>
      <c r="AP1161" s="174" t="str">
        <f>[4]SayfaKAY!AI110</f>
        <v>H500-7240</v>
      </c>
      <c r="AQ1161" s="174" t="str">
        <f>[4]SayfaKAY!AQ110</f>
        <v/>
      </c>
      <c r="AR1161" s="174" t="str">
        <f>[4]SayfaKAY!AH110</f>
        <v>KLIMA UNITESİ /Eltesan/Hispacold 41,5 kW</v>
      </c>
      <c r="AS1161" s="174">
        <f>[4]SayfaKAY!AJ110</f>
        <v>1</v>
      </c>
      <c r="AT1161" s="175" t="str">
        <f>[4]SayfaKAY!AM110</f>
        <v/>
      </c>
      <c r="AU1161" s="176" t="str">
        <f>[4]SayfaKAY!AL110</f>
        <v/>
      </c>
      <c r="AV1161" s="176" t="str">
        <f>[4]SayfaKAY!AP110</f>
        <v/>
      </c>
      <c r="AW1161" s="177" t="str">
        <f>[4]SayfaKAY!AT110</f>
        <v/>
      </c>
      <c r="AX1161" s="194">
        <f t="shared" si="794"/>
        <v>2651450.999999485</v>
      </c>
      <c r="AY1161" s="168"/>
      <c r="AZ1161" s="167"/>
      <c r="BA1161" s="170"/>
      <c r="BB1161" s="171"/>
      <c r="BC1161" s="114"/>
      <c r="BD1161" s="114"/>
      <c r="BE1161" s="114"/>
      <c r="BF1161" s="114"/>
      <c r="BG1161" s="114"/>
      <c r="BH1161" s="114" t="str">
        <f>IFERROR(FRACAS!AN113, "Hata Var")</f>
        <v/>
      </c>
      <c r="BI1161" s="114"/>
      <c r="BJ1161" s="114"/>
      <c r="BK1161" s="105" t="str">
        <f>[4]SayfaKAY!AW110</f>
        <v/>
      </c>
      <c r="BL1161" s="105" t="str">
        <f>[4]SayfaKAY!V110</f>
        <v>ELTESAN ELEKTRO MEKANİK SOĞUTMA SAN</v>
      </c>
      <c r="BM1161" s="114"/>
      <c r="BN1161" s="171" t="str">
        <f t="shared" si="795"/>
        <v>x yok</v>
      </c>
      <c r="BO1161" s="171" t="b">
        <f t="shared" si="796"/>
        <v>0</v>
      </c>
      <c r="BP1161" s="171" t="str">
        <f t="shared" si="797"/>
        <v>Bir günden fazla süren arıza</v>
      </c>
      <c r="BQ1161" s="226">
        <f t="shared" si="798"/>
        <v>240904.73333332571</v>
      </c>
      <c r="BR1161" s="226">
        <f t="shared" si="799"/>
        <v>136.26666662748903</v>
      </c>
      <c r="BS1161" s="226">
        <f t="shared" si="800"/>
        <v>241040.9999999532</v>
      </c>
      <c r="BT1161" s="114"/>
      <c r="BU1161" s="242"/>
      <c r="BV1161" s="233">
        <f t="shared" si="801"/>
        <v>28</v>
      </c>
      <c r="BW1161" s="226" t="str">
        <f t="shared" si="802"/>
        <v>Evet, çakışma var</v>
      </c>
      <c r="BX1161" s="229"/>
      <c r="BY1161" s="247">
        <f t="shared" si="803"/>
        <v>167.29495370369841</v>
      </c>
      <c r="BZ1161" s="247">
        <f t="shared" si="804"/>
        <v>9.4629629602422938E-2</v>
      </c>
      <c r="CA1161" s="247">
        <f t="shared" si="805"/>
        <v>167.38958333330083</v>
      </c>
      <c r="CB1161" s="213"/>
      <c r="CC1161" s="211"/>
      <c r="CD1161" s="196"/>
      <c r="CE1161" s="213">
        <v>109</v>
      </c>
      <c r="CF1161" s="182">
        <f t="shared" si="806"/>
        <v>45359.172916666699</v>
      </c>
      <c r="CG1161" s="182">
        <f t="shared" si="807"/>
        <v>45526.5625</v>
      </c>
      <c r="CH1161" s="196"/>
      <c r="CI1161" s="196"/>
      <c r="CJ1161" s="196"/>
      <c r="CK1161" s="196">
        <f t="shared" si="808"/>
        <v>9.4629629602422938E-2</v>
      </c>
      <c r="CL1161" s="196">
        <f t="shared" si="809"/>
        <v>167.29495370369841</v>
      </c>
      <c r="CM1161" s="196">
        <f t="shared" si="810"/>
        <v>167.38958333330083</v>
      </c>
      <c r="CN1161" s="114"/>
      <c r="CO1161" s="115">
        <f t="shared" si="811"/>
        <v>241040.9999999532</v>
      </c>
      <c r="CP1161" s="116">
        <f t="shared" si="812"/>
        <v>5.6777777761453763</v>
      </c>
      <c r="CQ1161" s="117">
        <f t="shared" si="813"/>
        <v>0.17291666669916594</v>
      </c>
      <c r="CR1161" s="117">
        <f t="shared" si="814"/>
        <v>45526.467870370398</v>
      </c>
      <c r="CS1161" s="117">
        <f t="shared" si="815"/>
        <v>45526.5625</v>
      </c>
      <c r="CT1161" s="118">
        <f t="shared" si="816"/>
        <v>65557864.733333327</v>
      </c>
      <c r="CU1161" s="118">
        <f t="shared" si="817"/>
        <v>136.26666662748903</v>
      </c>
      <c r="CV1161" s="118">
        <f t="shared" si="818"/>
        <v>65558000.999999955</v>
      </c>
      <c r="CW1161" s="119">
        <f t="shared" si="819"/>
        <v>0.99999792143347033</v>
      </c>
    </row>
    <row r="1162" spans="1:101" ht="118.5" customHeight="1" x14ac:dyDescent="0.3">
      <c r="A1162" s="160" t="str">
        <f>[4]SayfaKAY!C111</f>
        <v>KAY5+6</v>
      </c>
      <c r="B1162" s="104" t="str">
        <f>[4]SayfaKAY!D111</f>
        <v>3881(10)</v>
      </c>
      <c r="C1162" s="105" t="str">
        <f>[4]SayfaKAY!E111</f>
        <v>MA</v>
      </c>
      <c r="D1162" s="105">
        <f>[4]SayfaKAY!F111</f>
        <v>30265</v>
      </c>
      <c r="E1162" s="106" t="str">
        <f>[4]SayfaKAY!G111</f>
        <v>BOZ-KAY5+6-FF-110</v>
      </c>
      <c r="F1162" s="134">
        <f t="shared" si="780"/>
        <v>45359</v>
      </c>
      <c r="G1162" s="135">
        <f t="shared" si="781"/>
        <v>0.17430555559985805</v>
      </c>
      <c r="H1162" s="235">
        <f>[4]SayfaKAY!H111</f>
        <v>45359.1743055556</v>
      </c>
      <c r="I1162" s="104" t="str">
        <f>[4]SayfaKAY!I111</f>
        <v>Hat/Line</v>
      </c>
      <c r="J1162" s="103" t="str">
        <f>IF([4]SayfaKAY!J111="","",IF([4]SayfaKAY!J111="Müşteri","Notified by Customer","Notified by Bozankaya"))</f>
        <v>Notified by Customer</v>
      </c>
      <c r="K1162" s="103" t="e">
        <f>VLOOKUP([4]SayfaKAY!L111,#REF!,2,FALSE)</f>
        <v>#REF!</v>
      </c>
      <c r="L1162" s="165" t="str">
        <f>[4]SayfaKAY!X111</f>
        <v>ELTESAN ELEKTRO MEKANİK SOĞUTMA SAN</v>
      </c>
      <c r="M1162" s="107" t="str">
        <f t="shared" si="782"/>
        <v>KAY5+6-BOZ-KAY5+6-FF-110</v>
      </c>
      <c r="N1162" s="105" t="str">
        <f>[4]SayfaKAY!M111</f>
        <v>MAKİNİST KABİNİ KLİMALAR ISITMA YAPMIYOR.</v>
      </c>
      <c r="O1162" s="166" t="str">
        <f>[4]SayfaKAY!P111</f>
        <v>B-Hız veya güç azalması</v>
      </c>
      <c r="P1162" s="166" t="str">
        <f>[4]SayfaKAY!Q111</f>
        <v>B(Servisten çekmeye etki eden arıza)</v>
      </c>
      <c r="Q1162" s="166" t="str">
        <f>[4]SayfaKAY!R111</f>
        <v>N.A(Yaralanma yok)</v>
      </c>
      <c r="R1162" s="132" t="str" cm="1">
        <f t="array" ref="R1162">IF([4]SayfaKAY!U111="","",_xlfn.IFS([4]SayfaKAY!U111="Bozankaya","Bozankaya",[4]SayfaKAY!U111="Müşteri","Customer",[4]SayfaKAY!U111="Tedarikçi","Equipment Supplier"))</f>
        <v>Equipment Supplier</v>
      </c>
      <c r="S1162" s="204" t="str">
        <f>[4]SayfaKAY!N111</f>
        <v>MA KABİN MASTER CARD DEĞİŞİMİ YAPILDI.</v>
      </c>
      <c r="T1162" s="133" t="str">
        <f>[4]SayfaKAY!AD111</f>
        <v>*Ekipman değiştirilecek</v>
      </c>
      <c r="U1162" s="132" t="str">
        <f>[4]SayfaKAY!W111</f>
        <v>Evet</v>
      </c>
      <c r="V1162" s="108">
        <f>[4]SayfaKAY!AZ111</f>
        <v>1</v>
      </c>
      <c r="W1162" s="136">
        <f t="shared" si="783"/>
        <v>45526</v>
      </c>
      <c r="X1162" s="137" t="str">
        <f t="shared" si="784"/>
        <v>14:13</v>
      </c>
      <c r="Y1162" s="235">
        <f>[4]SayfaKAY!AE111</f>
        <v>45526.592361111099</v>
      </c>
      <c r="Z1162" s="109">
        <f t="shared" si="785"/>
        <v>45526</v>
      </c>
      <c r="AA1162" s="110" t="str">
        <f t="shared" si="786"/>
        <v>15:30</v>
      </c>
      <c r="AB1162" s="182">
        <f>[4]SayfaKAY!BA111</f>
        <v>45526.645833333299</v>
      </c>
      <c r="AC1162" s="257">
        <f t="shared" si="787"/>
        <v>241158.99999988731</v>
      </c>
      <c r="AD1162" s="111">
        <f t="shared" si="788"/>
        <v>45526</v>
      </c>
      <c r="AE1162" s="111" t="str">
        <f t="shared" si="789"/>
        <v>15:30</v>
      </c>
      <c r="AF1162" s="235">
        <f>[4]SayfaKAY!BA111</f>
        <v>45526.645833333299</v>
      </c>
      <c r="AG1162" s="179" t="str">
        <f>[4]SayfaKAY!S111</f>
        <v>(II) Aynı Araçta Tekrarlayan Arıza</v>
      </c>
      <c r="AH1162" s="178" t="str">
        <f t="shared" si="790"/>
        <v>Bu Arıza Aracın Servise Verilmesine Engel</v>
      </c>
      <c r="AI1162" s="163" t="str">
        <f>[4]SayfaKAY!AV111</f>
        <v/>
      </c>
      <c r="AJ1162" s="164" t="str">
        <f t="shared" si="791"/>
        <v/>
      </c>
      <c r="AK1162" s="164" t="str">
        <f t="shared" si="792"/>
        <v/>
      </c>
      <c r="AL1162" s="112" t="str">
        <f>[4]SayfaKAY!AX111</f>
        <v/>
      </c>
      <c r="AM1162" s="257" cm="1">
        <f t="array" ref="AM1162">IFERROR(IF(AND(P1162&lt;&gt;"D(Arıza Değil)",AH1162="Bu Arıza Aracın Servise Verilmesine Engel Değil"),
IF(Z1162-F1162&gt;0,(AB1162-Y1162)*24*60,
IF(OR(AND(G1162&gt;$AS$1,G1162&lt;$AT$1),AND(G1162&gt;$AU$1,G1162&lt;$AV$1)),
(AF1162-H1162)*24*60,     BH:BH0)),        AN1162),0)</f>
        <v>241158.99999988731</v>
      </c>
      <c r="AN1162" s="257">
        <f t="shared" si="793"/>
        <v>241158.99999988731</v>
      </c>
      <c r="AO1162" s="174" t="str">
        <f>[4]SayfaKAY!AG111</f>
        <v>Eltesan</v>
      </c>
      <c r="AP1162" s="174" t="str">
        <f>[4]SayfaKAY!AI111</f>
        <v>H500-7240</v>
      </c>
      <c r="AQ1162" s="174" t="str">
        <f>[4]SayfaKAY!AQ111</f>
        <v/>
      </c>
      <c r="AR1162" s="174" t="str">
        <f>[4]SayfaKAY!AH111</f>
        <v>KLIMA UNITESİ /Eltesan/Hispacold 41,5 kW</v>
      </c>
      <c r="AS1162" s="174">
        <f>[4]SayfaKAY!AJ111</f>
        <v>1</v>
      </c>
      <c r="AT1162" s="175" t="str">
        <f>[4]SayfaKAY!AM111</f>
        <v/>
      </c>
      <c r="AU1162" s="176" t="str">
        <f>[4]SayfaKAY!AL111</f>
        <v/>
      </c>
      <c r="AV1162" s="176" t="str">
        <f>[4]SayfaKAY!AP111</f>
        <v/>
      </c>
      <c r="AW1162" s="177" t="str">
        <f>[4]SayfaKAY!AT111</f>
        <v/>
      </c>
      <c r="AX1162" s="194">
        <f t="shared" si="794"/>
        <v>2652748.9999987604</v>
      </c>
      <c r="AY1162" s="168"/>
      <c r="AZ1162" s="167"/>
      <c r="BA1162" s="113"/>
      <c r="BB1162" s="171" t="str">
        <f>IF($AQ$1="X", IF(AND(G1162&gt;=$AS$1,G1162&lt;=$AT$1),IF(P1162&lt;&gt;"D(Arıza Değil)",AC1162,0), IF(AND(G1162&gt;=$AU$1,G1162&lt;=$AV$1),IF(P1162&lt;&gt;"D(Arıza Değil)",AC1162,0), "")), "")</f>
        <v/>
      </c>
      <c r="BC1162" s="114"/>
      <c r="BD1162" s="114"/>
      <c r="BE1162" s="114"/>
      <c r="BF1162" s="114"/>
      <c r="BG1162" s="114"/>
      <c r="BH1162" s="114" t="str">
        <f>IFERROR(FRACAS!AN114, "Hata Var")</f>
        <v/>
      </c>
      <c r="BI1162" s="114"/>
      <c r="BJ1162" s="114"/>
      <c r="BK1162" s="105" t="str">
        <f>[4]SayfaKAY!AW111</f>
        <v/>
      </c>
      <c r="BL1162" s="105" t="str">
        <f>[4]SayfaKAY!V111</f>
        <v>ELTESAN ELEKTRO MEKANİK SOĞUTMA SAN</v>
      </c>
      <c r="BM1162" s="114"/>
      <c r="BN1162" s="171" t="str">
        <f t="shared" si="795"/>
        <v>x yok</v>
      </c>
      <c r="BO1162" s="171" t="b">
        <f t="shared" si="796"/>
        <v>0</v>
      </c>
      <c r="BP1162" s="171" t="str">
        <f t="shared" si="797"/>
        <v>Bir günden fazla süren arıza</v>
      </c>
      <c r="BQ1162" s="226">
        <f t="shared" si="798"/>
        <v>241081.99999991921</v>
      </c>
      <c r="BR1162" s="226">
        <f t="shared" si="799"/>
        <v>76.999999968102202</v>
      </c>
      <c r="BS1162" s="226">
        <f t="shared" si="800"/>
        <v>241158.99999988731</v>
      </c>
      <c r="BT1162" s="114"/>
      <c r="BU1162" s="242"/>
      <c r="BV1162" s="233">
        <f t="shared" si="801"/>
        <v>33</v>
      </c>
      <c r="BW1162" s="226" t="str">
        <f t="shared" si="802"/>
        <v>Evet, çakışma var</v>
      </c>
      <c r="BX1162" s="229"/>
      <c r="BY1162" s="247">
        <f t="shared" si="803"/>
        <v>167.41805555549945</v>
      </c>
      <c r="BZ1162" s="247">
        <f t="shared" si="804"/>
        <v>5.3472222200070973E-2</v>
      </c>
      <c r="CA1162" s="247">
        <f t="shared" si="805"/>
        <v>167.47152777769952</v>
      </c>
      <c r="CB1162" s="213"/>
      <c r="CC1162" s="211"/>
      <c r="CD1162" s="196"/>
      <c r="CE1162" s="213">
        <v>110</v>
      </c>
      <c r="CF1162" s="182">
        <f t="shared" si="806"/>
        <v>45359.1743055556</v>
      </c>
      <c r="CG1162" s="182">
        <f t="shared" si="807"/>
        <v>45526.645833333299</v>
      </c>
      <c r="CH1162" s="196"/>
      <c r="CI1162" s="196"/>
      <c r="CJ1162" s="196"/>
      <c r="CK1162" s="196">
        <f t="shared" si="808"/>
        <v>5.3472222200070973E-2</v>
      </c>
      <c r="CL1162" s="196">
        <f t="shared" si="809"/>
        <v>167.41805555549945</v>
      </c>
      <c r="CM1162" s="196">
        <f t="shared" si="810"/>
        <v>167.47152777769952</v>
      </c>
      <c r="CN1162" s="114"/>
      <c r="CO1162" s="115">
        <f t="shared" si="811"/>
        <v>241158.99999988731</v>
      </c>
      <c r="CP1162" s="116">
        <f t="shared" si="812"/>
        <v>3.2083333320042584</v>
      </c>
      <c r="CQ1162" s="117">
        <f t="shared" si="813"/>
        <v>0.17430555559985805</v>
      </c>
      <c r="CR1162" s="117">
        <f t="shared" si="814"/>
        <v>45526.592361111099</v>
      </c>
      <c r="CS1162" s="117">
        <f t="shared" si="815"/>
        <v>45526.645833333299</v>
      </c>
      <c r="CT1162" s="118">
        <f t="shared" si="816"/>
        <v>65558041.999999918</v>
      </c>
      <c r="CU1162" s="118">
        <f t="shared" si="817"/>
        <v>76.999999968102202</v>
      </c>
      <c r="CV1162" s="118">
        <f t="shared" si="818"/>
        <v>65558118.999999888</v>
      </c>
      <c r="CW1162" s="119">
        <f t="shared" si="819"/>
        <v>0.99999882546965735</v>
      </c>
    </row>
    <row r="1163" spans="1:101" ht="118.5" customHeight="1" x14ac:dyDescent="0.3">
      <c r="A1163" s="104" t="str">
        <f>[4]SayfaKAY!C112</f>
        <v>KAY5+6</v>
      </c>
      <c r="B1163" s="104" t="str">
        <f>[4]SayfaKAY!D112</f>
        <v>3877(6)</v>
      </c>
      <c r="C1163" s="105" t="str">
        <f>[4]SayfaKAY!E112</f>
        <v>MB</v>
      </c>
      <c r="D1163" s="105">
        <f>[4]SayfaKAY!F112</f>
        <v>18628</v>
      </c>
      <c r="E1163" s="106" t="str">
        <f>[4]SayfaKAY!G112</f>
        <v>BOZ-KAY5+6-FF-111</v>
      </c>
      <c r="F1163" s="193">
        <f t="shared" si="780"/>
        <v>45359</v>
      </c>
      <c r="G1163" s="135">
        <f t="shared" si="781"/>
        <v>0.86875000000145519</v>
      </c>
      <c r="H1163" s="235">
        <f>[4]SayfaKAY!H112</f>
        <v>45359.868750000001</v>
      </c>
      <c r="I1163" s="104" t="str">
        <f>[4]SayfaKAY!I112</f>
        <v>Hat/Line</v>
      </c>
      <c r="J1163" s="103" t="str">
        <f>IF([4]SayfaKAY!J112="","",IF([4]SayfaKAY!J112="Müşteri","Notified by Customer","Notified by Bozankaya"))</f>
        <v>Notified by Customer</v>
      </c>
      <c r="K1163" s="103" t="e">
        <f>VLOOKUP([4]SayfaKAY!L112,#REF!,2,FALSE)</f>
        <v>#REF!</v>
      </c>
      <c r="L1163" s="165" t="str">
        <f>[4]SayfaKAY!X112</f>
        <v>ELTESAN ELEKTRO MEKANİK SOĞUTMA SAN</v>
      </c>
      <c r="M1163" s="107" t="str">
        <f t="shared" si="782"/>
        <v>KAY5+6-BOZ-KAY5+6-FF-111</v>
      </c>
      <c r="N1163" s="105" t="str">
        <f>[4]SayfaKAY!M112</f>
        <v>KABİN ISITMA YAPMIYOR</v>
      </c>
      <c r="O1163" s="166" t="str">
        <f>[4]SayfaKAY!P112</f>
        <v>B-Hız veya güç azalması</v>
      </c>
      <c r="P1163" s="166" t="str">
        <f>[4]SayfaKAY!Q112</f>
        <v>B(Servisten çekmeye etki eden arıza)</v>
      </c>
      <c r="Q1163" s="166" t="str">
        <f>[4]SayfaKAY!R112</f>
        <v>N.A(Yaralanma yok)</v>
      </c>
      <c r="R1163" s="132" t="str" cm="1">
        <f t="array" ref="R1163">IF([4]SayfaKAY!U112="","",_xlfn.IFS([4]SayfaKAY!U112="Bozankaya","Bozankaya",[4]SayfaKAY!U112="Müşteri","Customer",[4]SayfaKAY!U112="Tedarikçi","Equipment Supplier"))</f>
        <v>Equipment Supplier</v>
      </c>
      <c r="S1163" s="204" t="str">
        <f>[4]SayfaKAY!N112</f>
        <v>KONTROLLERİ YAPILDI. KLİMA FORCED MODDA HİÇBİR ŞEKİLDE KOMUT ALMIYORDU VE KONDENSER FAN SÜREKLİ ÇALIŞIYORDU. MASTERCARD'A YAZILIM YÜKLENDİ FAKAT DÜZELMEDİ. MASTER CARD DEĞİŞİMİ YAPILDI. YAZILIM YÜKLENDİ. TEST YAPILDI. NORMAL ÇALIŞIYOR.</v>
      </c>
      <c r="T1163" s="133" t="str">
        <f>[4]SayfaKAY!AD112</f>
        <v>*Ekipman değiştirilecek</v>
      </c>
      <c r="U1163" s="132" t="str">
        <f>[4]SayfaKAY!W112</f>
        <v>Evet</v>
      </c>
      <c r="V1163" s="108">
        <f>[4]SayfaKAY!AZ112</f>
        <v>1</v>
      </c>
      <c r="W1163" s="136">
        <f t="shared" si="783"/>
        <v>45526</v>
      </c>
      <c r="X1163" s="137" t="str">
        <f t="shared" si="784"/>
        <v>11:23</v>
      </c>
      <c r="Y1163" s="235">
        <f>[4]SayfaKAY!AE112</f>
        <v>45526.4749884259</v>
      </c>
      <c r="Z1163" s="192">
        <f t="shared" si="785"/>
        <v>45526</v>
      </c>
      <c r="AA1163" s="110" t="str">
        <f t="shared" si="786"/>
        <v>13:00</v>
      </c>
      <c r="AB1163" s="182">
        <f>[4]SayfaKAY!BA112</f>
        <v>45526.541666666701</v>
      </c>
      <c r="AC1163" s="257">
        <f t="shared" si="787"/>
        <v>240009.0000000468</v>
      </c>
      <c r="AD1163" s="111">
        <f t="shared" si="788"/>
        <v>45526</v>
      </c>
      <c r="AE1163" s="111" t="str">
        <f t="shared" si="789"/>
        <v>13:00</v>
      </c>
      <c r="AF1163" s="235">
        <f>[4]SayfaKAY!BA112</f>
        <v>45526.541666666701</v>
      </c>
      <c r="AG1163" s="179" t="str">
        <f>[4]SayfaKAY!S112</f>
        <v>(II) Aynı Araçta Tekrarlayan Arıza</v>
      </c>
      <c r="AH1163" s="178" t="str">
        <f t="shared" si="790"/>
        <v>Bu Arıza Aracın Servise Verilmesine Engel</v>
      </c>
      <c r="AI1163" s="163" t="str">
        <f>[4]SayfaKAY!AV112</f>
        <v/>
      </c>
      <c r="AJ1163" s="164" t="str">
        <f t="shared" si="791"/>
        <v/>
      </c>
      <c r="AK1163" s="164" t="str">
        <f t="shared" si="792"/>
        <v/>
      </c>
      <c r="AL1163" s="112" t="str">
        <f>[4]SayfaKAY!AX112</f>
        <v/>
      </c>
      <c r="AM1163" s="257" cm="1">
        <f t="array" ref="AM1163">IFERROR(IF(AND(P1163&lt;&gt;"D(Arıza Değil)",AH1163="Bu Arıza Aracın Servise Verilmesine Engel Değil"),
IF(Z1163-F1163&gt;0,(AB1163-Y1163)*24*60,
IF(OR(AND(G1163&gt;$AS$1,G1163&lt;$AT$1),AND(G1163&gt;$AU$1,G1163&lt;$AV$1)),
(AF1163-H1163)*24*60,     BH:BH0)),        AN1163),0)</f>
        <v>240009.0000000468</v>
      </c>
      <c r="AN1163" s="257">
        <f t="shared" si="793"/>
        <v>240009.0000000468</v>
      </c>
      <c r="AO1163" s="174" t="str">
        <f>[4]SayfaKAY!AG112</f>
        <v>Eltesan</v>
      </c>
      <c r="AP1163" s="174" t="str">
        <f>[4]SayfaKAY!AI112</f>
        <v>H500-7240</v>
      </c>
      <c r="AQ1163" s="174" t="str">
        <f>[4]SayfaKAY!AQ112</f>
        <v/>
      </c>
      <c r="AR1163" s="174" t="str">
        <f>[4]SayfaKAY!AH112</f>
        <v>KLIMA UNITESİ /Eltesan/Hispacold 41,5 kW</v>
      </c>
      <c r="AS1163" s="174">
        <f>[4]SayfaKAY!AJ112</f>
        <v>1</v>
      </c>
      <c r="AT1163" s="175" t="str">
        <f>[4]SayfaKAY!AM112</f>
        <v/>
      </c>
      <c r="AU1163" s="176" t="str">
        <f>[4]SayfaKAY!AL112</f>
        <v/>
      </c>
      <c r="AV1163" s="176" t="str">
        <f>[4]SayfaKAY!AP112</f>
        <v/>
      </c>
      <c r="AW1163" s="177" t="str">
        <f>[4]SayfaKAY!AT112</f>
        <v/>
      </c>
      <c r="AX1163" s="194">
        <f t="shared" si="794"/>
        <v>2640099.000000515</v>
      </c>
      <c r="AY1163" s="168"/>
      <c r="AZ1163" s="167"/>
      <c r="BA1163" s="170"/>
      <c r="BB1163" s="171"/>
      <c r="BC1163" s="114"/>
      <c r="BD1163" s="114"/>
      <c r="BE1163" s="114"/>
      <c r="BF1163" s="114"/>
      <c r="BG1163" s="114"/>
      <c r="BH1163" s="114" t="str">
        <f>IFERROR(FRACAS!AN115, "Hata Var")</f>
        <v/>
      </c>
      <c r="BI1163" s="114"/>
      <c r="BJ1163" s="114"/>
      <c r="BK1163" s="105" t="str">
        <f>[4]SayfaKAY!AW112</f>
        <v/>
      </c>
      <c r="BL1163" s="105" t="str">
        <f>[4]SayfaKAY!V112</f>
        <v>ELTESAN ELEKTRO MEKANİK SOĞUTMA SAN</v>
      </c>
      <c r="BM1163" s="114"/>
      <c r="BN1163" s="171" t="str">
        <f t="shared" si="795"/>
        <v>x yok</v>
      </c>
      <c r="BO1163" s="171" t="b">
        <f t="shared" si="796"/>
        <v>0</v>
      </c>
      <c r="BP1163" s="171" t="str">
        <f t="shared" si="797"/>
        <v>Bir günden fazla süren arıza</v>
      </c>
      <c r="BQ1163" s="226">
        <f t="shared" si="798"/>
        <v>239912.98333329381</v>
      </c>
      <c r="BR1163" s="226">
        <f t="shared" si="799"/>
        <v>96.016666752984747</v>
      </c>
      <c r="BS1163" s="226">
        <f t="shared" si="800"/>
        <v>240009.0000000468</v>
      </c>
      <c r="BT1163" s="114"/>
      <c r="BU1163" s="242"/>
      <c r="BV1163" s="233">
        <f t="shared" si="801"/>
        <v>36</v>
      </c>
      <c r="BW1163" s="226" t="str">
        <f t="shared" si="802"/>
        <v>Evet, çakışma var</v>
      </c>
      <c r="BX1163" s="229"/>
      <c r="BY1163" s="247">
        <f t="shared" si="803"/>
        <v>166.60623842589848</v>
      </c>
      <c r="BZ1163" s="247">
        <f t="shared" si="804"/>
        <v>6.6678240800683852E-2</v>
      </c>
      <c r="CA1163" s="247">
        <f t="shared" si="805"/>
        <v>166.67291666669917</v>
      </c>
      <c r="CB1163" s="213"/>
      <c r="CC1163" s="211"/>
      <c r="CD1163" s="196"/>
      <c r="CE1163" s="213">
        <v>111</v>
      </c>
      <c r="CF1163" s="182">
        <f t="shared" si="806"/>
        <v>45359.868750000001</v>
      </c>
      <c r="CG1163" s="182">
        <f t="shared" si="807"/>
        <v>45526.541666666701</v>
      </c>
      <c r="CH1163" s="196"/>
      <c r="CI1163" s="196"/>
      <c r="CJ1163" s="196"/>
      <c r="CK1163" s="196">
        <f t="shared" si="808"/>
        <v>6.6678240800683852E-2</v>
      </c>
      <c r="CL1163" s="196">
        <f t="shared" si="809"/>
        <v>166.60623842589848</v>
      </c>
      <c r="CM1163" s="196">
        <f t="shared" si="810"/>
        <v>166.67291666669917</v>
      </c>
      <c r="CN1163" s="114"/>
      <c r="CO1163" s="115">
        <f t="shared" si="811"/>
        <v>240009.0000000468</v>
      </c>
      <c r="CP1163" s="116">
        <f t="shared" si="812"/>
        <v>4.0006944480410311</v>
      </c>
      <c r="CQ1163" s="117">
        <f t="shared" si="813"/>
        <v>0.86875000000145519</v>
      </c>
      <c r="CR1163" s="117">
        <f t="shared" si="814"/>
        <v>45526.4749884259</v>
      </c>
      <c r="CS1163" s="117">
        <f t="shared" si="815"/>
        <v>45526.541666666701</v>
      </c>
      <c r="CT1163" s="118">
        <f t="shared" si="816"/>
        <v>65556872.983333297</v>
      </c>
      <c r="CU1163" s="118">
        <f t="shared" si="817"/>
        <v>96.016666752984747</v>
      </c>
      <c r="CV1163" s="118">
        <f t="shared" si="818"/>
        <v>65556969.000000045</v>
      </c>
      <c r="CW1163" s="119">
        <f t="shared" si="819"/>
        <v>0.99999853537056071</v>
      </c>
    </row>
    <row r="1164" spans="1:101" ht="118.5" customHeight="1" x14ac:dyDescent="0.3">
      <c r="A1164" s="160" t="str">
        <f>[4]SayfaKAY!C108</f>
        <v>KAY5+6</v>
      </c>
      <c r="B1164" s="104" t="str">
        <f>[4]SayfaKAY!D108</f>
        <v>3872(1)</v>
      </c>
      <c r="C1164" s="105" t="str">
        <f>[4]SayfaKAY!E108</f>
        <v>RB</v>
      </c>
      <c r="D1164" s="105">
        <f>[4]SayfaKAY!F108</f>
        <v>41623</v>
      </c>
      <c r="E1164" s="106" t="str">
        <f>[4]SayfaKAY!G108</f>
        <v>BOZ-KAY5+6-FF-107</v>
      </c>
      <c r="F1164" s="193">
        <f t="shared" si="780"/>
        <v>45358</v>
      </c>
      <c r="G1164" s="135">
        <f t="shared" si="781"/>
        <v>0.58611111110076308</v>
      </c>
      <c r="H1164" s="235">
        <f>[4]SayfaKAY!H108</f>
        <v>45358.586111111101</v>
      </c>
      <c r="I1164" s="104" t="str">
        <f>[4]SayfaKAY!I108</f>
        <v>Hat/Line</v>
      </c>
      <c r="J1164" s="103" t="str">
        <f>IF([4]SayfaKAY!J108="","",IF([4]SayfaKAY!J108="Müşteri","Notified by Customer","Notified by Bozankaya"))</f>
        <v>Notified by Customer</v>
      </c>
      <c r="K1164" s="103" t="e">
        <f>VLOOKUP([4]SayfaKAY!L108,#REF!,2,FALSE)</f>
        <v>#REF!</v>
      </c>
      <c r="L1164" s="165" t="str">
        <f>[4]SayfaKAY!X108</f>
        <v>ATAK ULAŞIM SAN.TİC.LTD.ŞTİ.</v>
      </c>
      <c r="M1164" s="107" t="str">
        <f t="shared" si="782"/>
        <v>KAY5+6-BOZ-KAY5+6-FF-107</v>
      </c>
      <c r="N1164" s="105" t="str">
        <f>[4]SayfaKAY!M108</f>
        <v>07.03.2024 TARİHİNDE GERÇEKLEŞTİRİLEN SAHA DENETİMİNDE 3872 NOLU ARAÇTA KAPI ÜSTÜ BİLGİLENDİRMELERİNİN AKTİF OLMADIĞI TESPİT EDİLMİŞTİR.</v>
      </c>
      <c r="O1164" s="166" t="str">
        <f>[4]SayfaKAY!P108</f>
        <v>B-Hız veya güç azalması</v>
      </c>
      <c r="P1164" s="166" t="str">
        <f>[4]SayfaKAY!Q108</f>
        <v>B(Servisten çekmeye etki eden arıza)</v>
      </c>
      <c r="Q1164" s="166" t="str">
        <f>[4]SayfaKAY!R108</f>
        <v>N.A(Yaralanma yok)</v>
      </c>
      <c r="R1164" s="132" t="str" cm="1">
        <f t="array" ref="R1164">IF([4]SayfaKAY!U108="","",_xlfn.IFS([4]SayfaKAY!U108="Bozankaya","Bozankaya",[4]SayfaKAY!U108="Müşteri","Customer",[4]SayfaKAY!U108="Tedarikçi","Equipment Supplier"))</f>
        <v>Equipment Supplier</v>
      </c>
      <c r="S1164" s="204" t="str">
        <f>[4]SayfaKAY!N108</f>
        <v>KONTROL MERKEZİ TARAFINDAN KONTROL ETTİRİLDİ ARAÇTA TÜM YOLCU BİLGİLENDİRME EKRANLARI ÇALIŞMAKTADIR.</v>
      </c>
      <c r="T1164" s="133" t="str">
        <f>[4]SayfaKAY!AD108</f>
        <v>*Ekipman değiştirilecek</v>
      </c>
      <c r="U1164" s="132" t="str">
        <f>[4]SayfaKAY!W108</f>
        <v>Evet</v>
      </c>
      <c r="V1164" s="108">
        <f>[4]SayfaKAY!AZ108</f>
        <v>1</v>
      </c>
      <c r="W1164" s="136">
        <f t="shared" si="783"/>
        <v>45526</v>
      </c>
      <c r="X1164" s="137" t="str">
        <f t="shared" si="784"/>
        <v>11:40</v>
      </c>
      <c r="Y1164" s="235">
        <f>[4]SayfaKAY!AE108</f>
        <v>45526.486377314803</v>
      </c>
      <c r="Z1164" s="192">
        <f t="shared" si="785"/>
        <v>45526</v>
      </c>
      <c r="AA1164" s="110" t="str">
        <f t="shared" si="786"/>
        <v>13:30</v>
      </c>
      <c r="AB1164" s="182">
        <f>[4]SayfaKAY!BA108</f>
        <v>45526.5625</v>
      </c>
      <c r="AC1164" s="257">
        <f t="shared" si="787"/>
        <v>241886.0000000149</v>
      </c>
      <c r="AD1164" s="111">
        <f t="shared" si="788"/>
        <v>45526</v>
      </c>
      <c r="AE1164" s="111" t="str">
        <f t="shared" si="789"/>
        <v>13:30</v>
      </c>
      <c r="AF1164" s="235">
        <f>[4]SayfaKAY!BA108</f>
        <v>45526.5625</v>
      </c>
      <c r="AG1164" s="179" t="str">
        <f>[4]SayfaKAY!S108</f>
        <v>(II) Aynı Araçta Tekrarlayan Arıza</v>
      </c>
      <c r="AH1164" s="178" t="str">
        <f t="shared" si="790"/>
        <v>Bu Arıza Aracın Servise Verilmesine Engel</v>
      </c>
      <c r="AI1164" s="163" t="str">
        <f>[4]SayfaKAY!AV108</f>
        <v/>
      </c>
      <c r="AJ1164" s="164" t="str">
        <f t="shared" si="791"/>
        <v/>
      </c>
      <c r="AK1164" s="164" t="str">
        <f t="shared" si="792"/>
        <v/>
      </c>
      <c r="AL1164" s="112" t="str">
        <f>[4]SayfaKAY!AX108</f>
        <v/>
      </c>
      <c r="AM1164" s="257" cm="1">
        <f t="array" ref="AM1164">IFERROR(IF(AND(P1164&lt;&gt;"D(Arıza Değil)",AH1164="Bu Arıza Aracın Servise Verilmesine Engel Değil"),
IF(Z1164-F1164&gt;0,(AB1164-Y1164)*24*60,
IF(OR(AND(G1164&gt;$AS$1,G1164&lt;$AT$1),AND(G1164&gt;$AU$1,G1164&lt;$AV$1)),
(AF1164-H1164)*24*60,     BH:BH0)),        AN1164),0)</f>
        <v>241886.0000000149</v>
      </c>
      <c r="AN1164" s="257">
        <f t="shared" si="793"/>
        <v>241886.0000000149</v>
      </c>
      <c r="AO1164" s="174" t="str">
        <f>[4]SayfaKAY!AG108</f>
        <v>Atak</v>
      </c>
      <c r="AP1164" s="174" t="str">
        <f>[4]SayfaKAY!AI108</f>
        <v>E410-7003</v>
      </c>
      <c r="AQ1164" s="174" t="str">
        <f>[4]SayfaKAY!AQ108</f>
        <v/>
      </c>
      <c r="AR1164" s="174" t="str">
        <f>[4]SayfaKAY!AH108</f>
        <v>STRETCH LCD EKRAN</v>
      </c>
      <c r="AS1164" s="174">
        <f>[4]SayfaKAY!AJ108</f>
        <v>1</v>
      </c>
      <c r="AT1164" s="175" t="str">
        <f>[4]SayfaKAY!AM108</f>
        <v/>
      </c>
      <c r="AU1164" s="176" t="str">
        <f>[4]SayfaKAY!AL108</f>
        <v/>
      </c>
      <c r="AV1164" s="176" t="str">
        <f>[4]SayfaKAY!AP108</f>
        <v/>
      </c>
      <c r="AW1164" s="177" t="str">
        <f>[4]SayfaKAY!AT108</f>
        <v/>
      </c>
      <c r="AX1164" s="194">
        <f t="shared" si="794"/>
        <v>2660746.0000001639</v>
      </c>
      <c r="AY1164" s="168"/>
      <c r="AZ1164" s="167"/>
      <c r="BA1164" s="113"/>
      <c r="BB1164" s="171"/>
      <c r="BC1164" s="114"/>
      <c r="BD1164" s="114"/>
      <c r="BE1164" s="114"/>
      <c r="BF1164" s="114"/>
      <c r="BG1164" s="114"/>
      <c r="BH1164" s="114" t="str">
        <f>IFERROR(FRACAS!AN111, "Hata Var")</f>
        <v/>
      </c>
      <c r="BI1164" s="114"/>
      <c r="BJ1164" s="114"/>
      <c r="BK1164" s="105" t="str">
        <f>[4]SayfaKAY!AW108</f>
        <v/>
      </c>
      <c r="BL1164" s="105" t="str">
        <f>[4]SayfaKAY!V108</f>
        <v>ATAK ULAŞIM SAN.TİC.LTD.ŞTİ.</v>
      </c>
      <c r="BM1164" s="114"/>
      <c r="BN1164" s="171" t="str">
        <f t="shared" si="795"/>
        <v>x yok</v>
      </c>
      <c r="BO1164" s="171" t="str">
        <f t="shared" si="796"/>
        <v>aynı gün giderilen arıza</v>
      </c>
      <c r="BP1164" s="171" t="str">
        <f t="shared" si="797"/>
        <v>Bir günden fazla süren arıza</v>
      </c>
      <c r="BQ1164" s="226">
        <f t="shared" si="798"/>
        <v>241776.38333333074</v>
      </c>
      <c r="BR1164" s="226">
        <f t="shared" si="799"/>
        <v>109.61666668416001</v>
      </c>
      <c r="BS1164" s="226">
        <f t="shared" si="800"/>
        <v>241886.0000000149</v>
      </c>
      <c r="BT1164" s="114"/>
      <c r="BU1164" s="242"/>
      <c r="BV1164" s="233">
        <f t="shared" si="801"/>
        <v>29</v>
      </c>
      <c r="BW1164" s="226" t="str">
        <f t="shared" si="802"/>
        <v>Evet, çakışma var</v>
      </c>
      <c r="BX1164" s="229"/>
      <c r="BY1164" s="247">
        <f t="shared" si="803"/>
        <v>167.9002662037019</v>
      </c>
      <c r="BZ1164" s="247">
        <f t="shared" si="804"/>
        <v>7.612268519733334E-2</v>
      </c>
      <c r="CA1164" s="247">
        <f t="shared" si="805"/>
        <v>167.97638888889924</v>
      </c>
      <c r="CB1164" s="213"/>
      <c r="CC1164" s="211"/>
      <c r="CD1164" s="196"/>
      <c r="CE1164" s="213">
        <v>107</v>
      </c>
      <c r="CF1164" s="182">
        <f t="shared" si="806"/>
        <v>45358.586111111101</v>
      </c>
      <c r="CG1164" s="182">
        <f t="shared" si="807"/>
        <v>45526.5625</v>
      </c>
      <c r="CH1164" s="196"/>
      <c r="CI1164" s="196"/>
      <c r="CJ1164" s="196"/>
      <c r="CK1164" s="196">
        <f t="shared" si="808"/>
        <v>7.612268519733334E-2</v>
      </c>
      <c r="CL1164" s="196">
        <f t="shared" si="809"/>
        <v>167.9002662037019</v>
      </c>
      <c r="CM1164" s="196">
        <f t="shared" si="810"/>
        <v>167.97638888889924</v>
      </c>
      <c r="CN1164" s="114"/>
      <c r="CO1164" s="115">
        <f t="shared" si="811"/>
        <v>241886.0000000149</v>
      </c>
      <c r="CP1164" s="116">
        <f t="shared" si="812"/>
        <v>4.5673611118400004</v>
      </c>
      <c r="CQ1164" s="117">
        <f t="shared" si="813"/>
        <v>0.58611111110076308</v>
      </c>
      <c r="CR1164" s="117">
        <f t="shared" si="814"/>
        <v>45526.486377314803</v>
      </c>
      <c r="CS1164" s="117">
        <f t="shared" si="815"/>
        <v>45526.5625</v>
      </c>
      <c r="CT1164" s="118">
        <f t="shared" si="816"/>
        <v>65557296.383333333</v>
      </c>
      <c r="CU1164" s="118">
        <f t="shared" si="817"/>
        <v>109.61666668416001</v>
      </c>
      <c r="CV1164" s="118">
        <f t="shared" si="818"/>
        <v>65557406.000000015</v>
      </c>
      <c r="CW1164" s="119">
        <f t="shared" si="819"/>
        <v>0.99999832792855348</v>
      </c>
    </row>
    <row r="1165" spans="1:101" ht="118.5" customHeight="1" x14ac:dyDescent="0.3">
      <c r="A1165" s="104" t="str">
        <f>[4]SayfaKAY!C109</f>
        <v>KAY5+6</v>
      </c>
      <c r="B1165" s="104" t="str">
        <f>[4]SayfaKAY!D109</f>
        <v>3876(5)</v>
      </c>
      <c r="C1165" s="105" t="str">
        <f>[4]SayfaKAY!E109</f>
        <v>MB</v>
      </c>
      <c r="D1165" s="105">
        <f>[4]SayfaKAY!F109</f>
        <v>42000</v>
      </c>
      <c r="E1165" s="106" t="str">
        <f>[4]SayfaKAY!G109</f>
        <v>BOZ-KAY5+6-FF-108</v>
      </c>
      <c r="F1165" s="134">
        <f t="shared" si="780"/>
        <v>45358</v>
      </c>
      <c r="G1165" s="135">
        <f t="shared" si="781"/>
        <v>0.67222222220152617</v>
      </c>
      <c r="H1165" s="235">
        <f>[4]SayfaKAY!H109</f>
        <v>45358.672222222202</v>
      </c>
      <c r="I1165" s="104" t="str">
        <f>[4]SayfaKAY!I109</f>
        <v>Hat/Line</v>
      </c>
      <c r="J1165" s="103" t="str">
        <f>IF([4]SayfaKAY!J109="","",IF([4]SayfaKAY!J109="Müşteri","Notified by Customer","Notified by Bozankaya"))</f>
        <v>Notified by Customer</v>
      </c>
      <c r="K1165" s="103" t="e">
        <f>VLOOKUP([4]SayfaKAY!L109,#REF!,2,FALSE)</f>
        <v>#REF!</v>
      </c>
      <c r="L1165" s="165" t="str">
        <f>[4]SayfaKAY!X109</f>
        <v>MEDCOM SP. Z O.O.</v>
      </c>
      <c r="M1165" s="107" t="str">
        <f t="shared" si="782"/>
        <v>KAY5+6-BOZ-KAY5+6-FF-108</v>
      </c>
      <c r="N1165" s="105" t="str">
        <f>[4]SayfaKAY!M109</f>
        <v>3876 nolu  araç kabin cb ivmekolu alt kısım plastiği kırılmıl</v>
      </c>
      <c r="O1165" s="166" t="str">
        <f>[4]SayfaKAY!P109</f>
        <v>C-Uyarı, sürüş devamlılığı</v>
      </c>
      <c r="P1165" s="166" t="str">
        <f>[4]SayfaKAY!Q109</f>
        <v>C(Sisteme etki etmeyen arıza)</v>
      </c>
      <c r="Q1165" s="166" t="str">
        <f>[4]SayfaKAY!R109</f>
        <v>N.A(Yaralanma yok)</v>
      </c>
      <c r="R1165" s="132" t="str" cm="1">
        <f t="array" ref="R1165">IF([4]SayfaKAY!U109="","",_xlfn.IFS([4]SayfaKAY!U109="Bozankaya","Bozankaya",[4]SayfaKAY!U109="Müşteri","Customer",[4]SayfaKAY!U109="Tedarikçi","Equipment Supplier"))</f>
        <v>Equipment Supplier</v>
      </c>
      <c r="S1165" s="204" t="str">
        <f>[4]SayfaKAY!N109</f>
        <v>ivme kolu topuzu alt kısımdan kırılmış değişimi talep edilmektedir</v>
      </c>
      <c r="T1165" s="133" t="str">
        <f>[4]SayfaKAY!AD109</f>
        <v/>
      </c>
      <c r="U1165" s="132" t="str">
        <f>[4]SayfaKAY!W109</f>
        <v>Evet</v>
      </c>
      <c r="V1165" s="108">
        <f>[4]SayfaKAY!AZ109</f>
        <v>2</v>
      </c>
      <c r="W1165" s="136">
        <f t="shared" si="783"/>
        <v>45528</v>
      </c>
      <c r="X1165" s="137" t="str">
        <f t="shared" si="784"/>
        <v>06:49</v>
      </c>
      <c r="Y1165" s="235">
        <f>[4]SayfaKAY!AE109</f>
        <v>45528.284467592603</v>
      </c>
      <c r="Z1165" s="109">
        <f t="shared" si="785"/>
        <v>45528</v>
      </c>
      <c r="AA1165" s="110" t="str">
        <f t="shared" si="786"/>
        <v>11:00</v>
      </c>
      <c r="AB1165" s="182">
        <f>[4]SayfaKAY!BA109</f>
        <v>45528.458333333299</v>
      </c>
      <c r="AC1165" s="257">
        <f t="shared" si="787"/>
        <v>244491.99999998091</v>
      </c>
      <c r="AD1165" s="111">
        <f t="shared" si="788"/>
        <v>45528</v>
      </c>
      <c r="AE1165" s="111" t="str">
        <f t="shared" si="789"/>
        <v>11:00</v>
      </c>
      <c r="AF1165" s="235">
        <f>[4]SayfaKAY!BA109</f>
        <v>45528.458333333299</v>
      </c>
      <c r="AG1165" s="179" t="str">
        <f>[4]SayfaKAY!S109</f>
        <v>(I) İlk Defa Karşılaşılan Arıza</v>
      </c>
      <c r="AH1165" s="178" t="str">
        <f t="shared" si="790"/>
        <v>Bu Arıza Aracın Servise Verilmesine Engel Değil</v>
      </c>
      <c r="AI1165" s="163" t="str">
        <f>[4]SayfaKAY!AV109</f>
        <v/>
      </c>
      <c r="AJ1165" s="164" t="str">
        <f t="shared" si="791"/>
        <v/>
      </c>
      <c r="AK1165" s="164" t="str">
        <f t="shared" si="792"/>
        <v/>
      </c>
      <c r="AL1165" s="112" t="str">
        <f>[4]SayfaKAY!AX109</f>
        <v/>
      </c>
      <c r="AM1165" s="257" cm="1">
        <f t="array" ref="AM1165">IFERROR(IF(AND(P1165&lt;&gt;"D(Arıza Değil)",AH1165="Bu Arıza Aracın Servise Verilmesine Engel Değil"),
IF(Z1165-F1165&gt;0,(AB1165-Y1165)*24*60,
IF(OR(AND(G1165&gt;$AS$1,G1165&lt;$AT$1),AND(G1165&gt;$AU$1,G1165&lt;$AV$1)),
(AF1165-H1165)*24*60,     BH:BH0)),        AN1165),0)</f>
        <v>250.36666660336778</v>
      </c>
      <c r="AN1165" s="257">
        <f t="shared" si="793"/>
        <v>244491.99999998091</v>
      </c>
      <c r="AO1165" s="174" t="str">
        <f>[4]SayfaKAY!AG109</f>
        <v>Medcom</v>
      </c>
      <c r="AP1165" s="174" t="str">
        <f>[4]SayfaKAY!AI109</f>
        <v>E300-7001</v>
      </c>
      <c r="AQ1165" s="174" t="str">
        <f>[4]SayfaKAY!AQ109</f>
        <v/>
      </c>
      <c r="AR1165" s="174" t="str">
        <f>[4]SayfaKAY!AH109</f>
        <v>MASTER CONTRROLER S334 C36B</v>
      </c>
      <c r="AS1165" s="174">
        <f>[4]SayfaKAY!AJ109</f>
        <v>1</v>
      </c>
      <c r="AT1165" s="175" t="str">
        <f>[4]SayfaKAY!AM109</f>
        <v/>
      </c>
      <c r="AU1165" s="176" t="str">
        <f>[4]SayfaKAY!AL109</f>
        <v/>
      </c>
      <c r="AV1165" s="176" t="str">
        <f>[4]SayfaKAY!AP109</f>
        <v/>
      </c>
      <c r="AW1165" s="177" t="str">
        <f>[4]SayfaKAY!AT109</f>
        <v/>
      </c>
      <c r="AX1165" s="194">
        <f t="shared" si="794"/>
        <v>5378823.99999958</v>
      </c>
      <c r="AY1165" s="168"/>
      <c r="AZ1165" s="167"/>
      <c r="BA1165" s="170"/>
      <c r="BB1165" s="171" t="str">
        <f>IF($AQ$1="X", IF(AND(G1165&gt;=$AS$1,G1165&lt;=$AT$1),IF(P1165&lt;&gt;"D(Arıza Değil)",AC1165,0), IF(AND(G1165&gt;=$AU$1,G1165&lt;=$AV$1),IF(P1165&lt;&gt;"D(Arıza Değil)",AC1165,0), "")), "")</f>
        <v/>
      </c>
      <c r="BC1165" s="114"/>
      <c r="BD1165" s="114"/>
      <c r="BE1165" s="114"/>
      <c r="BF1165" s="114"/>
      <c r="BG1165" s="114"/>
      <c r="BH1165" s="114" t="str">
        <f>IFERROR(FRACAS!AN112, "Hata Var")</f>
        <v/>
      </c>
      <c r="BI1165" s="114"/>
      <c r="BJ1165" s="114"/>
      <c r="BK1165" s="105" t="str">
        <f>[4]SayfaKAY!AW109</f>
        <v/>
      </c>
      <c r="BL1165" s="105" t="str">
        <f>[4]SayfaKAY!V109</f>
        <v>MEDCOM SP. Z O.O.</v>
      </c>
      <c r="BM1165" s="114"/>
      <c r="BN1165" s="171" t="str">
        <f t="shared" si="795"/>
        <v>x yok</v>
      </c>
      <c r="BO1165" s="171" t="str">
        <f t="shared" si="796"/>
        <v>aynı gün giderilen arıza</v>
      </c>
      <c r="BP1165" s="171" t="str">
        <f t="shared" si="797"/>
        <v>Bir günden fazla süren arıza</v>
      </c>
      <c r="BQ1165" s="226">
        <f t="shared" si="798"/>
        <v>244241.63333337754</v>
      </c>
      <c r="BR1165" s="226">
        <f t="shared" si="799"/>
        <v>250.36666660336778</v>
      </c>
      <c r="BS1165" s="226">
        <f t="shared" si="800"/>
        <v>244491.99999998091</v>
      </c>
      <c r="BT1165" s="114"/>
      <c r="BU1165" s="242"/>
      <c r="BV1165" s="233">
        <f t="shared" si="801"/>
        <v>17</v>
      </c>
      <c r="BW1165" s="226" t="str">
        <f t="shared" si="802"/>
        <v>Evet, çakışma var</v>
      </c>
      <c r="BX1165" s="229"/>
      <c r="BY1165" s="247">
        <f t="shared" si="803"/>
        <v>169.61224537040107</v>
      </c>
      <c r="BZ1165" s="247">
        <f t="shared" si="804"/>
        <v>0.17386574069678318</v>
      </c>
      <c r="CA1165" s="247">
        <f t="shared" si="805"/>
        <v>169.78611111109785</v>
      </c>
      <c r="CB1165" s="213"/>
      <c r="CC1165" s="211"/>
      <c r="CD1165" s="196"/>
      <c r="CE1165" s="213">
        <v>108</v>
      </c>
      <c r="CF1165" s="182">
        <f t="shared" si="806"/>
        <v>45358.672222222202</v>
      </c>
      <c r="CG1165" s="182">
        <f t="shared" si="807"/>
        <v>45528.458333333299</v>
      </c>
      <c r="CH1165" s="196"/>
      <c r="CI1165" s="196"/>
      <c r="CJ1165" s="196"/>
      <c r="CK1165" s="196">
        <f t="shared" si="808"/>
        <v>0.17386574069678318</v>
      </c>
      <c r="CL1165" s="196">
        <f t="shared" si="809"/>
        <v>169.61224537040107</v>
      </c>
      <c r="CM1165" s="196">
        <f t="shared" si="810"/>
        <v>169.78611111109785</v>
      </c>
      <c r="CN1165" s="114"/>
      <c r="CO1165" s="115">
        <f t="shared" si="811"/>
        <v>244491.99999998091</v>
      </c>
      <c r="CP1165" s="116">
        <f t="shared" si="812"/>
        <v>10.431944441806991</v>
      </c>
      <c r="CQ1165" s="117">
        <f t="shared" si="813"/>
        <v>0.67222222220152617</v>
      </c>
      <c r="CR1165" s="117">
        <f t="shared" si="814"/>
        <v>45528.284467592603</v>
      </c>
      <c r="CS1165" s="117">
        <f t="shared" si="815"/>
        <v>45528.458333333299</v>
      </c>
      <c r="CT1165" s="118">
        <f t="shared" si="816"/>
        <v>65559761.633333378</v>
      </c>
      <c r="CU1165" s="118">
        <f t="shared" si="817"/>
        <v>250.36666660336778</v>
      </c>
      <c r="CV1165" s="118">
        <f t="shared" si="818"/>
        <v>65560011.999999978</v>
      </c>
      <c r="CW1165" s="119">
        <f t="shared" si="819"/>
        <v>0.99999618110706567</v>
      </c>
    </row>
    <row r="1166" spans="1:101" ht="118.5" customHeight="1" x14ac:dyDescent="0.3">
      <c r="A1166" s="160" t="str">
        <f>[4]SayfaKAY!C102</f>
        <v>KAY5+6</v>
      </c>
      <c r="B1166" s="104" t="str">
        <f>[4]SayfaKAY!D102</f>
        <v>3872(1)</v>
      </c>
      <c r="C1166" s="105" t="str">
        <f>[4]SayfaKAY!E102</f>
        <v>MA</v>
      </c>
      <c r="D1166" s="105">
        <f>[4]SayfaKAY!F102</f>
        <v>41453</v>
      </c>
      <c r="E1166" s="106" t="str">
        <f>[4]SayfaKAY!G102</f>
        <v>BOZ-KAY5+6-FF-101</v>
      </c>
      <c r="F1166" s="193">
        <f t="shared" si="780"/>
        <v>45357</v>
      </c>
      <c r="G1166" s="135">
        <f t="shared" si="781"/>
        <v>0.42916666669771075</v>
      </c>
      <c r="H1166" s="235">
        <f>[4]SayfaKAY!H102</f>
        <v>45357.429166666698</v>
      </c>
      <c r="I1166" s="104" t="str">
        <f>[4]SayfaKAY!I102</f>
        <v>Hat/Line</v>
      </c>
      <c r="J1166" s="103" t="str">
        <f>IF([4]SayfaKAY!J102="","",IF([4]SayfaKAY!J102="Müşteri","Notified by Customer","Notified by Bozankaya"))</f>
        <v>Notified by Customer</v>
      </c>
      <c r="K1166" s="103" t="e">
        <f>VLOOKUP([4]SayfaKAY!L102,#REF!,2,FALSE)</f>
        <v>#REF!</v>
      </c>
      <c r="L1166" s="165" t="str">
        <f>[4]SayfaKAY!X102</f>
        <v>DENİZLER OTOMOTİV SAN. VE TİC.LTD.Ş</v>
      </c>
      <c r="M1166" s="107" t="str">
        <f t="shared" si="782"/>
        <v>KAY5+6-BOZ-KAY5+6-FF-101</v>
      </c>
      <c r="N1166" s="105" t="str">
        <f>[4]SayfaKAY!M102</f>
        <v>SİLECEK HORTUMU YIRTILMIŞ SAĞ SOLA ÇARPIYOR.</v>
      </c>
      <c r="O1166" s="166" t="str">
        <f>[4]SayfaKAY!P102</f>
        <v>A-Sürüşü engeller</v>
      </c>
      <c r="P1166" s="166" t="str">
        <f>[4]SayfaKAY!Q102</f>
        <v>B(Servisten çekmeye etki eden arıza)</v>
      </c>
      <c r="Q1166" s="166" t="str">
        <f>[4]SayfaKAY!R102</f>
        <v>N.A(Yaralanma yok)</v>
      </c>
      <c r="R1166" s="132" t="str" cm="1">
        <f t="array" ref="R1166">IF([4]SayfaKAY!U102="","",_xlfn.IFS([4]SayfaKAY!U102="Bozankaya","Bozankaya",[4]SayfaKAY!U102="Müşteri","Customer",[4]SayfaKAY!U102="Tedarikçi","Equipment Supplier"))</f>
        <v>Bozankaya</v>
      </c>
      <c r="S1166" s="204" t="str">
        <f>[4]SayfaKAY!N102</f>
        <v>SİLECEK HORTUMU YERİNDEN ÇIKMIŞ TAKILDI.</v>
      </c>
      <c r="T1166" s="133" t="str">
        <f>[4]SayfaKAY!AD102</f>
        <v>*Ekipman tamir edilecek</v>
      </c>
      <c r="U1166" s="132" t="str">
        <f>[4]SayfaKAY!W102</f>
        <v>Evet</v>
      </c>
      <c r="V1166" s="108">
        <f>[4]SayfaKAY!AZ102</f>
        <v>1</v>
      </c>
      <c r="W1166" s="136">
        <f t="shared" si="783"/>
        <v>45526</v>
      </c>
      <c r="X1166" s="137" t="str">
        <f t="shared" si="784"/>
        <v>14:38</v>
      </c>
      <c r="Y1166" s="235">
        <f>[4]SayfaKAY!AE102</f>
        <v>45526.610069444403</v>
      </c>
      <c r="Z1166" s="192">
        <f t="shared" si="785"/>
        <v>45526</v>
      </c>
      <c r="AA1166" s="110" t="str">
        <f t="shared" si="786"/>
        <v>15:30</v>
      </c>
      <c r="AB1166" s="182">
        <f>[4]SayfaKAY!BA102</f>
        <v>45526.645833333299</v>
      </c>
      <c r="AC1166" s="257">
        <f t="shared" si="787"/>
        <v>243671.9999999064</v>
      </c>
      <c r="AD1166" s="111">
        <f t="shared" si="788"/>
        <v>45526</v>
      </c>
      <c r="AE1166" s="111" t="str">
        <f t="shared" si="789"/>
        <v>15:30</v>
      </c>
      <c r="AF1166" s="235">
        <f>[4]SayfaKAY!BA102</f>
        <v>45526.645833333299</v>
      </c>
      <c r="AG1166" s="179" t="str">
        <f>[4]SayfaKAY!S102</f>
        <v>(II) Aynı Araçta Tekrarlayan Arıza</v>
      </c>
      <c r="AH1166" s="178" t="str">
        <f t="shared" si="790"/>
        <v>Bu Arıza Aracın Servise Verilmesine Engel</v>
      </c>
      <c r="AI1166" s="163" t="str">
        <f>[4]SayfaKAY!AV102</f>
        <v/>
      </c>
      <c r="AJ1166" s="164" t="str">
        <f t="shared" si="791"/>
        <v/>
      </c>
      <c r="AK1166" s="164" t="str">
        <f t="shared" si="792"/>
        <v/>
      </c>
      <c r="AL1166" s="112" t="str">
        <f>[4]SayfaKAY!AX102</f>
        <v/>
      </c>
      <c r="AM1166" s="257" cm="1">
        <f t="array" ref="AM1166">IFERROR(IF(AND(P1166&lt;&gt;"D(Arıza Değil)",AH1166="Bu Arıza Aracın Servise Verilmesine Engel Değil"),
IF(Z1166-F1166&gt;0,(AB1166-Y1166)*24*60,
IF(OR(AND(G1166&gt;$AS$1,G1166&lt;$AT$1),AND(G1166&gt;$AU$1,G1166&lt;$AV$1)),
(AF1166-H1166)*24*60,     BH:BH0)),        AN1166),0)</f>
        <v>243671.9999999064</v>
      </c>
      <c r="AN1166" s="257">
        <f t="shared" si="793"/>
        <v>243671.9999999064</v>
      </c>
      <c r="AO1166" s="174" t="str">
        <f>[4]SayfaKAY!AG102</f>
        <v>DENİZLER</v>
      </c>
      <c r="AP1166" s="174" t="str">
        <f>[4]SayfaKAY!AI102</f>
        <v>M100-7066</v>
      </c>
      <c r="AQ1166" s="174" t="str">
        <f>[4]SayfaKAY!AQ102</f>
        <v/>
      </c>
      <c r="AR1166" s="174" t="str">
        <f>[4]SayfaKAY!AH102</f>
        <v>SİLECEK MEKANİZMASI Denizler / M.11.2506</v>
      </c>
      <c r="AS1166" s="174" t="str">
        <f>[4]SayfaKAY!AJ102</f>
        <v/>
      </c>
      <c r="AT1166" s="175" t="str">
        <f>[4]SayfaKAY!AM102</f>
        <v/>
      </c>
      <c r="AU1166" s="176" t="str">
        <f>[4]SayfaKAY!AL102</f>
        <v/>
      </c>
      <c r="AV1166" s="176" t="str">
        <f>[4]SayfaKAY!AP102</f>
        <v/>
      </c>
      <c r="AW1166" s="177" t="str">
        <f>[4]SayfaKAY!AT102</f>
        <v/>
      </c>
      <c r="AX1166" s="194">
        <f t="shared" si="794"/>
        <v>2680391.9999989704</v>
      </c>
      <c r="AY1166" s="168"/>
      <c r="AZ1166" s="167"/>
      <c r="BA1166" s="113"/>
      <c r="BB1166" s="171"/>
      <c r="BC1166" s="114"/>
      <c r="BD1166" s="114"/>
      <c r="BE1166" s="114"/>
      <c r="BF1166" s="114"/>
      <c r="BG1166" s="114"/>
      <c r="BH1166" s="114" t="str">
        <f>IFERROR(FRACAS!AN105, "Hata Var")</f>
        <v/>
      </c>
      <c r="BI1166" s="114"/>
      <c r="BJ1166" s="114"/>
      <c r="BK1166" s="105" t="str">
        <f>[4]SayfaKAY!AW102</f>
        <v/>
      </c>
      <c r="BL1166" s="105" t="str">
        <f>[4]SayfaKAY!V102</f>
        <v>Tasarım</v>
      </c>
      <c r="BM1166" s="114"/>
      <c r="BN1166" s="171" t="str">
        <f t="shared" si="795"/>
        <v>x yok</v>
      </c>
      <c r="BO1166" s="171" t="b">
        <f t="shared" si="796"/>
        <v>0</v>
      </c>
      <c r="BP1166" s="171" t="str">
        <f t="shared" si="797"/>
        <v>Bir günden fazla süren arıza</v>
      </c>
      <c r="BQ1166" s="226">
        <f t="shared" si="798"/>
        <v>243620.49999989569</v>
      </c>
      <c r="BR1166" s="226">
        <f t="shared" si="799"/>
        <v>51.50000001071021</v>
      </c>
      <c r="BS1166" s="226">
        <f t="shared" si="800"/>
        <v>243671.9999999064</v>
      </c>
      <c r="BT1166" s="114"/>
      <c r="BU1166" s="242"/>
      <c r="BV1166" s="233">
        <f t="shared" si="801"/>
        <v>29</v>
      </c>
      <c r="BW1166" s="226" t="str">
        <f t="shared" si="802"/>
        <v>Evet, çakışma var</v>
      </c>
      <c r="BX1166" s="229"/>
      <c r="BY1166" s="247">
        <f t="shared" si="803"/>
        <v>169.18090277770534</v>
      </c>
      <c r="BZ1166" s="247">
        <f t="shared" si="804"/>
        <v>3.5763888896326534E-2</v>
      </c>
      <c r="CA1166" s="247">
        <f t="shared" si="805"/>
        <v>169.21666666660167</v>
      </c>
      <c r="CB1166" s="213"/>
      <c r="CC1166" s="211"/>
      <c r="CD1166" s="196"/>
      <c r="CE1166" s="213">
        <v>101</v>
      </c>
      <c r="CF1166" s="182">
        <f t="shared" si="806"/>
        <v>45357.429166666698</v>
      </c>
      <c r="CG1166" s="182">
        <f t="shared" si="807"/>
        <v>45526.645833333299</v>
      </c>
      <c r="CH1166" s="196"/>
      <c r="CI1166" s="196"/>
      <c r="CJ1166" s="196"/>
      <c r="CK1166" s="196">
        <f t="shared" si="808"/>
        <v>3.5763888896326534E-2</v>
      </c>
      <c r="CL1166" s="196">
        <f t="shared" si="809"/>
        <v>169.18090277770534</v>
      </c>
      <c r="CM1166" s="196">
        <f t="shared" si="810"/>
        <v>169.21666666660167</v>
      </c>
      <c r="CN1166" s="114"/>
      <c r="CO1166" s="115">
        <f t="shared" si="811"/>
        <v>243671.9999999064</v>
      </c>
      <c r="CP1166" s="116">
        <f t="shared" si="812"/>
        <v>2.1458333337795921</v>
      </c>
      <c r="CQ1166" s="117">
        <f t="shared" si="813"/>
        <v>0.42916666669771075</v>
      </c>
      <c r="CR1166" s="117">
        <f t="shared" si="814"/>
        <v>45526.610069444403</v>
      </c>
      <c r="CS1166" s="117">
        <f t="shared" si="815"/>
        <v>45526.645833333299</v>
      </c>
      <c r="CT1166" s="118">
        <f t="shared" si="816"/>
        <v>65557700.499999896</v>
      </c>
      <c r="CU1166" s="118">
        <f t="shared" si="817"/>
        <v>51.50000001071021</v>
      </c>
      <c r="CV1166" s="118">
        <f t="shared" si="818"/>
        <v>65557751.999999903</v>
      </c>
      <c r="CW1166" s="119">
        <f t="shared" si="819"/>
        <v>0.99999921443310003</v>
      </c>
    </row>
    <row r="1167" spans="1:101" ht="118.5" customHeight="1" x14ac:dyDescent="0.3">
      <c r="A1167" s="104" t="str">
        <f>[4]SayfaKAY!C103</f>
        <v>KAY5+6</v>
      </c>
      <c r="B1167" s="104" t="str">
        <f>[4]SayfaKAY!D103</f>
        <v>3881(10)</v>
      </c>
      <c r="C1167" s="105" t="str">
        <f>[4]SayfaKAY!E103</f>
        <v>MA</v>
      </c>
      <c r="D1167" s="105">
        <f>[4]SayfaKAY!F103</f>
        <v>180</v>
      </c>
      <c r="E1167" s="106" t="str">
        <f>[4]SayfaKAY!G103</f>
        <v>BOZ-KAY5+6-FF-102</v>
      </c>
      <c r="F1167" s="134">
        <f t="shared" si="780"/>
        <v>45357</v>
      </c>
      <c r="G1167" s="135">
        <f t="shared" si="781"/>
        <v>0.58194444439868676</v>
      </c>
      <c r="H1167" s="235">
        <f>[4]SayfaKAY!H103</f>
        <v>45357.581944444399</v>
      </c>
      <c r="I1167" s="104" t="str">
        <f>[4]SayfaKAY!I103</f>
        <v>Hat/Line</v>
      </c>
      <c r="J1167" s="103" t="str">
        <f>IF([4]SayfaKAY!J103="","",IF([4]SayfaKAY!J103="Müşteri","Notified by Customer","Notified by Bozankaya"))</f>
        <v>Notified by Customer</v>
      </c>
      <c r="K1167" s="103" t="e">
        <f>VLOOKUP([4]SayfaKAY!L103,#REF!,2,FALSE)</f>
        <v>#REF!</v>
      </c>
      <c r="L1167" s="165" t="str">
        <f>[4]SayfaKAY!X103</f>
        <v>GÖKHAN ELEKTRİK MALZ. SAN TİC. LTD.</v>
      </c>
      <c r="M1167" s="107" t="str">
        <f t="shared" si="782"/>
        <v>KAY5+6-BOZ-KAY5+6-FF-102</v>
      </c>
      <c r="N1167" s="105" t="str">
        <f>[4]SayfaKAY!M103</f>
        <v>Kabin klima ff-04 sigorta değeri yanlış</v>
      </c>
      <c r="O1167" s="166" t="str">
        <f>[4]SayfaKAY!P103</f>
        <v>C-Uyarı, sürüş devamlılığı</v>
      </c>
      <c r="P1167" s="166" t="str">
        <f>[4]SayfaKAY!Q103</f>
        <v>B(Servisten çekmeye etki eden arıza)</v>
      </c>
      <c r="Q1167" s="166" t="str">
        <f>[4]SayfaKAY!R103</f>
        <v>N.A(Yaralanma yok)</v>
      </c>
      <c r="R1167" s="132" t="str" cm="1">
        <f t="array" ref="R1167">IF([4]SayfaKAY!U103="","",_xlfn.IFS([4]SayfaKAY!U103="Bozankaya","Bozankaya",[4]SayfaKAY!U103="Müşteri","Customer",[4]SayfaKAY!U103="Tedarikçi","Equipment Supplier"))</f>
        <v>Bozankaya</v>
      </c>
      <c r="S1167" s="204" t="str">
        <f>[4]SayfaKAY!N103</f>
        <v>Sigorta değişimi  yapıldı</v>
      </c>
      <c r="T1167" s="133" t="str">
        <f>[4]SayfaKAY!AD103</f>
        <v>*Ekipman değiştirilecek</v>
      </c>
      <c r="U1167" s="132" t="str">
        <f>[4]SayfaKAY!W103</f>
        <v>Evet</v>
      </c>
      <c r="V1167" s="108">
        <f>[4]SayfaKAY!AZ103</f>
        <v>1</v>
      </c>
      <c r="W1167" s="136">
        <f t="shared" si="783"/>
        <v>45538</v>
      </c>
      <c r="X1167" s="137" t="str">
        <f t="shared" si="784"/>
        <v>06:13</v>
      </c>
      <c r="Y1167" s="235">
        <f>[4]SayfaKAY!AE103</f>
        <v>45538.259629629603</v>
      </c>
      <c r="Z1167" s="109">
        <f t="shared" si="785"/>
        <v>45538</v>
      </c>
      <c r="AA1167" s="110" t="str">
        <f t="shared" si="786"/>
        <v>08:30</v>
      </c>
      <c r="AB1167" s="182">
        <f>[4]SayfaKAY!BA103</f>
        <v>45538.354166666701</v>
      </c>
      <c r="AC1167" s="257">
        <f t="shared" si="787"/>
        <v>260312.00000011479</v>
      </c>
      <c r="AD1167" s="111">
        <f t="shared" si="788"/>
        <v>45538</v>
      </c>
      <c r="AE1167" s="111" t="str">
        <f t="shared" si="789"/>
        <v>08:30</v>
      </c>
      <c r="AF1167" s="235">
        <f>[4]SayfaKAY!BA103</f>
        <v>45538.354166666701</v>
      </c>
      <c r="AG1167" s="179" t="str">
        <f>[4]SayfaKAY!S103</f>
        <v>(I) İlk Defa Karşılaşılan Arıza</v>
      </c>
      <c r="AH1167" s="178" t="str">
        <f t="shared" si="790"/>
        <v>Bu Arıza Aracın Servise Verilmesine Engel</v>
      </c>
      <c r="AI1167" s="163" t="str">
        <f>[4]SayfaKAY!AV103</f>
        <v/>
      </c>
      <c r="AJ1167" s="164" t="str">
        <f t="shared" si="791"/>
        <v/>
      </c>
      <c r="AK1167" s="164" t="str">
        <f t="shared" si="792"/>
        <v/>
      </c>
      <c r="AL1167" s="112" t="str">
        <f>[4]SayfaKAY!AX103</f>
        <v/>
      </c>
      <c r="AM1167" s="257" cm="1">
        <f t="array" ref="AM1167">IFERROR(IF(AND(P1167&lt;&gt;"D(Arıza Değil)",AH1167="Bu Arıza Aracın Servise Verilmesine Engel Değil"),
IF(Z1167-F1167&gt;0,(AB1167-Y1167)*24*60,
IF(OR(AND(G1167&gt;$AS$1,G1167&lt;$AT$1),AND(G1167&gt;$AU$1,G1167&lt;$AV$1)),
(AF1167-H1167)*24*60,     BH:BH0)),        AN1167),0)</f>
        <v>260312.00000011479</v>
      </c>
      <c r="AN1167" s="257">
        <f t="shared" si="793"/>
        <v>260312.00000011479</v>
      </c>
      <c r="AO1167" s="174" t="str">
        <f>[4]SayfaKAY!AG103</f>
        <v>Bozankaya</v>
      </c>
      <c r="AP1167" s="174" t="str">
        <f>[4]SayfaKAY!AI103</f>
        <v>E110-7167</v>
      </c>
      <c r="AQ1167" s="174" t="str">
        <f>[4]SayfaKAY!AQ103</f>
        <v/>
      </c>
      <c r="AR1167" s="174" t="str">
        <f>[4]SayfaKAY!AH103</f>
        <v>8A Sigorta</v>
      </c>
      <c r="AS1167" s="174" t="str">
        <f>[4]SayfaKAY!AJ103</f>
        <v/>
      </c>
      <c r="AT1167" s="175" t="str">
        <f>[4]SayfaKAY!AM103</f>
        <v/>
      </c>
      <c r="AU1167" s="176" t="str">
        <f>[4]SayfaKAY!AL103</f>
        <v/>
      </c>
      <c r="AV1167" s="176" t="str">
        <f>[4]SayfaKAY!AP103</f>
        <v/>
      </c>
      <c r="AW1167" s="177" t="str">
        <f>[4]SayfaKAY!AT103</f>
        <v/>
      </c>
      <c r="AX1167" s="194">
        <f t="shared" si="794"/>
        <v>2863432.0000012629</v>
      </c>
      <c r="AY1167" s="168"/>
      <c r="AZ1167" s="167"/>
      <c r="BA1167" s="170"/>
      <c r="BB1167" s="171" t="str">
        <f>IF($AQ$1="X", IF(AND(G1167&gt;=$AS$1,G1167&lt;=$AT$1),IF(P1167&lt;&gt;"D(Arıza Değil)",AC1167,0), IF(AND(G1167&gt;=$AU$1,G1167&lt;=$AV$1),IF(P1167&lt;&gt;"D(Arıza Değil)",AC1167,0), "")), "")</f>
        <v/>
      </c>
      <c r="BC1167" s="114"/>
      <c r="BD1167" s="114"/>
      <c r="BE1167" s="114"/>
      <c r="BF1167" s="114"/>
      <c r="BG1167" s="114"/>
      <c r="BH1167" s="114" t="str">
        <f>IFERROR(FRACAS!AN106, "Hata Var")</f>
        <v/>
      </c>
      <c r="BI1167" s="114"/>
      <c r="BJ1167" s="114"/>
      <c r="BK1167" s="105" t="str">
        <f>[4]SayfaKAY!AW103</f>
        <v/>
      </c>
      <c r="BL1167" s="105" t="str">
        <f>[4]SayfaKAY!V103</f>
        <v>Üretim</v>
      </c>
      <c r="BM1167" s="114"/>
      <c r="BN1167" s="171" t="str">
        <f t="shared" si="795"/>
        <v>x yok</v>
      </c>
      <c r="BO1167" s="171" t="b">
        <f t="shared" si="796"/>
        <v>0</v>
      </c>
      <c r="BP1167" s="171" t="str">
        <f t="shared" si="797"/>
        <v>Bir günden fazla süren arıza</v>
      </c>
      <c r="BQ1167" s="226">
        <f t="shared" si="798"/>
        <v>260175.86666669464</v>
      </c>
      <c r="BR1167" s="226">
        <f t="shared" si="799"/>
        <v>136.13333342014812</v>
      </c>
      <c r="BS1167" s="226">
        <f t="shared" si="800"/>
        <v>260312.00000011479</v>
      </c>
      <c r="BT1167" s="114"/>
      <c r="BU1167" s="242"/>
      <c r="BV1167" s="233">
        <f t="shared" si="801"/>
        <v>36</v>
      </c>
      <c r="BW1167" s="226" t="str">
        <f t="shared" si="802"/>
        <v>Evet, çakışma var</v>
      </c>
      <c r="BX1167" s="229"/>
      <c r="BY1167" s="247">
        <f t="shared" si="803"/>
        <v>180.67768518520461</v>
      </c>
      <c r="BZ1167" s="247">
        <f t="shared" si="804"/>
        <v>9.4537037097325083E-2</v>
      </c>
      <c r="CA1167" s="247">
        <f t="shared" si="805"/>
        <v>180.77222222230193</v>
      </c>
      <c r="CB1167" s="213"/>
      <c r="CC1167" s="211"/>
      <c r="CD1167" s="196"/>
      <c r="CE1167" s="213">
        <v>102</v>
      </c>
      <c r="CF1167" s="182">
        <f t="shared" si="806"/>
        <v>45357.581944444399</v>
      </c>
      <c r="CG1167" s="182">
        <f t="shared" si="807"/>
        <v>45538.354166666701</v>
      </c>
      <c r="CH1167" s="196"/>
      <c r="CI1167" s="196"/>
      <c r="CJ1167" s="196"/>
      <c r="CK1167" s="196">
        <f t="shared" si="808"/>
        <v>9.4537037097325083E-2</v>
      </c>
      <c r="CL1167" s="196">
        <f t="shared" si="809"/>
        <v>180.67768518520461</v>
      </c>
      <c r="CM1167" s="196">
        <f t="shared" si="810"/>
        <v>180.77222222230193</v>
      </c>
      <c r="CN1167" s="114"/>
      <c r="CO1167" s="115">
        <f t="shared" si="811"/>
        <v>260312.00000011479</v>
      </c>
      <c r="CP1167" s="116">
        <f t="shared" si="812"/>
        <v>5.672222225839505</v>
      </c>
      <c r="CQ1167" s="117">
        <f t="shared" si="813"/>
        <v>0.58194444439868676</v>
      </c>
      <c r="CR1167" s="117">
        <f t="shared" si="814"/>
        <v>45538.259629629603</v>
      </c>
      <c r="CS1167" s="117">
        <f t="shared" si="815"/>
        <v>45538.354166666701</v>
      </c>
      <c r="CT1167" s="118">
        <f t="shared" si="816"/>
        <v>65574255.866666697</v>
      </c>
      <c r="CU1167" s="118">
        <f t="shared" si="817"/>
        <v>136.13333342014812</v>
      </c>
      <c r="CV1167" s="118">
        <f t="shared" si="818"/>
        <v>65574392.000000112</v>
      </c>
      <c r="CW1167" s="119">
        <f t="shared" si="819"/>
        <v>0.99999792398634191</v>
      </c>
    </row>
    <row r="1168" spans="1:101" ht="118.5" customHeight="1" x14ac:dyDescent="0.3">
      <c r="A1168" s="160" t="str">
        <f>[4]SayfaKAY!C104</f>
        <v>KAY5+6</v>
      </c>
      <c r="B1168" s="104" t="str">
        <f>[4]SayfaKAY!D104</f>
        <v>3881(10)</v>
      </c>
      <c r="C1168" s="105" t="str">
        <f>[4]SayfaKAY!E104</f>
        <v>MA</v>
      </c>
      <c r="D1168" s="105">
        <f>[4]SayfaKAY!F104</f>
        <v>170</v>
      </c>
      <c r="E1168" s="106" t="str">
        <f>[4]SayfaKAY!G104</f>
        <v>BOZ-KAY5+6-FF-103</v>
      </c>
      <c r="F1168" s="193">
        <f t="shared" si="780"/>
        <v>45357</v>
      </c>
      <c r="G1168" s="135">
        <f t="shared" si="781"/>
        <v>0.58194444439868676</v>
      </c>
      <c r="H1168" s="235">
        <f>[4]SayfaKAY!H104</f>
        <v>45357.581944444399</v>
      </c>
      <c r="I1168" s="104" t="str">
        <f>[4]SayfaKAY!I104</f>
        <v>Hat/Line</v>
      </c>
      <c r="J1168" s="103" t="str">
        <f>IF([4]SayfaKAY!J104="","",IF([4]SayfaKAY!J104="Müşteri","Notified by Customer","Notified by Bozankaya"))</f>
        <v>Notified by Customer</v>
      </c>
      <c r="K1168" s="103" t="e">
        <f>VLOOKUP([4]SayfaKAY!L104,#REF!,2,FALSE)</f>
        <v>#REF!</v>
      </c>
      <c r="L1168" s="165" t="str">
        <f>[4]SayfaKAY!X104</f>
        <v>ELTESAN ELEKTRO MEKANİK SOĞUTMA SAN</v>
      </c>
      <c r="M1168" s="107" t="str">
        <f t="shared" si="782"/>
        <v>KAY5+6-BOZ-KAY5+6-FF-103</v>
      </c>
      <c r="N1168" s="105" t="str">
        <f>[4]SayfaKAY!M104</f>
        <v>KABİN KLİMASI FF-04 SİGORTA DEĞERİ YANLIŞ</v>
      </c>
      <c r="O1168" s="166" t="str">
        <f>[4]SayfaKAY!P104</f>
        <v>C-Uyarı, sürüş devamlılığı</v>
      </c>
      <c r="P1168" s="166" t="str">
        <f>[4]SayfaKAY!Q104</f>
        <v>B(Servisten çekmeye etki eden arıza)</v>
      </c>
      <c r="Q1168" s="166" t="str">
        <f>[4]SayfaKAY!R104</f>
        <v>N.A(Yaralanma yok)</v>
      </c>
      <c r="R1168" s="132" t="str" cm="1">
        <f t="array" ref="R1168">IF([4]SayfaKAY!U104="","",_xlfn.IFS([4]SayfaKAY!U104="Bozankaya","Bozankaya",[4]SayfaKAY!U104="Müşteri","Customer",[4]SayfaKAY!U104="Tedarikçi","Equipment Supplier"))</f>
        <v>Bozankaya</v>
      </c>
      <c r="S1168" s="204" t="str">
        <f>[4]SayfaKAY!N104</f>
        <v>DOĞRU DEĞER SİGORTA DEĞİŞİMİ YAPILDI</v>
      </c>
      <c r="T1168" s="133" t="str">
        <f>[4]SayfaKAY!AD104</f>
        <v/>
      </c>
      <c r="U1168" s="132" t="str">
        <f>[4]SayfaKAY!W104</f>
        <v/>
      </c>
      <c r="V1168" s="108">
        <f>[4]SayfaKAY!AZ104</f>
        <v>1</v>
      </c>
      <c r="W1168" s="136">
        <f t="shared" si="783"/>
        <v>45357</v>
      </c>
      <c r="X1168" s="137" t="str">
        <f t="shared" si="784"/>
        <v>14:00</v>
      </c>
      <c r="Y1168" s="235">
        <f>[4]SayfaKAY!AE104</f>
        <v>45357.583333333299</v>
      </c>
      <c r="Z1168" s="192">
        <f t="shared" si="785"/>
        <v>45357</v>
      </c>
      <c r="AA1168" s="110" t="str">
        <f t="shared" si="786"/>
        <v>15:00</v>
      </c>
      <c r="AB1168" s="182">
        <f>[4]SayfaKAY!BA104</f>
        <v>45357.625</v>
      </c>
      <c r="AC1168" s="257">
        <f t="shared" si="787"/>
        <v>62.000000065891072</v>
      </c>
      <c r="AD1168" s="111">
        <f t="shared" si="788"/>
        <v>45357</v>
      </c>
      <c r="AE1168" s="111" t="str">
        <f t="shared" si="789"/>
        <v>15:00</v>
      </c>
      <c r="AF1168" s="235">
        <f>[4]SayfaKAY!BA104</f>
        <v>45357.625</v>
      </c>
      <c r="AG1168" s="179" t="str">
        <f>[4]SayfaKAY!S104</f>
        <v>(I) İlk Defa Karşılaşılan Arıza</v>
      </c>
      <c r="AH1168" s="178" t="str">
        <f t="shared" si="790"/>
        <v>Bu Arıza Aracın Servise Verilmesine Engel</v>
      </c>
      <c r="AI1168" s="163" t="str">
        <f>[4]SayfaKAY!AV104</f>
        <v/>
      </c>
      <c r="AJ1168" s="164" t="str">
        <f t="shared" si="791"/>
        <v/>
      </c>
      <c r="AK1168" s="164" t="str">
        <f t="shared" si="792"/>
        <v/>
      </c>
      <c r="AL1168" s="112" t="str">
        <f>[4]SayfaKAY!AX104</f>
        <v/>
      </c>
      <c r="AM1168" s="257" cm="1">
        <f t="array" ref="AM1168">IFERROR(IF(AND(P1168&lt;&gt;"D(Arıza Değil)",AH1168="Bu Arıza Aracın Servise Verilmesine Engel Değil"),
IF(Z1168-F1168&gt;0,(AB1168-Y1168)*24*60,
IF(OR(AND(G1168&gt;$AS$1,G1168&lt;$AT$1),AND(G1168&gt;$AU$1,G1168&lt;$AV$1)),
(AF1168-H1168)*24*60,     BH:BH0)),        AN1168),0)</f>
        <v>62.000000065891072</v>
      </c>
      <c r="AN1168" s="257">
        <f t="shared" si="793"/>
        <v>62.000000065891072</v>
      </c>
      <c r="AO1168" s="174" t="str">
        <f>[4]SayfaKAY!AG104</f>
        <v>Eltesan</v>
      </c>
      <c r="AP1168" s="174" t="str">
        <f>[4]SayfaKAY!AI104</f>
        <v>H500-7240</v>
      </c>
      <c r="AQ1168" s="174" t="str">
        <f>[4]SayfaKAY!AQ104</f>
        <v/>
      </c>
      <c r="AR1168" s="174" t="str">
        <f>[4]SayfaKAY!AH104</f>
        <v>KLIMA UNITESİ /Eltesan/Hispacold 41,5 kW</v>
      </c>
      <c r="AS1168" s="174">
        <f>[4]SayfaKAY!AJ104</f>
        <v>1</v>
      </c>
      <c r="AT1168" s="175" t="str">
        <f>[4]SayfaKAY!AM104</f>
        <v/>
      </c>
      <c r="AU1168" s="176" t="str">
        <f>[4]SayfaKAY!AL104</f>
        <v/>
      </c>
      <c r="AV1168" s="176" t="str">
        <f>[4]SayfaKAY!AP104</f>
        <v/>
      </c>
      <c r="AW1168" s="177" t="str">
        <f>[4]SayfaKAY!AT104</f>
        <v/>
      </c>
      <c r="AX1168" s="194">
        <f t="shared" si="794"/>
        <v>682.00000072480179</v>
      </c>
      <c r="AY1168" s="168"/>
      <c r="AZ1168" s="167"/>
      <c r="BA1168" s="113"/>
      <c r="BB1168" s="171"/>
      <c r="BC1168" s="114"/>
      <c r="BD1168" s="114"/>
      <c r="BE1168" s="114"/>
      <c r="BF1168" s="114"/>
      <c r="BG1168" s="114"/>
      <c r="BH1168" s="114" t="str">
        <f>IFERROR(FRACAS!AN107, "Hata Var")</f>
        <v/>
      </c>
      <c r="BI1168" s="114"/>
      <c r="BJ1168" s="114"/>
      <c r="BK1168" s="105" t="str">
        <f>[4]SayfaKAY!AW104</f>
        <v/>
      </c>
      <c r="BL1168" s="105" t="str">
        <f>[4]SayfaKAY!V104</f>
        <v>Üretim</v>
      </c>
      <c r="BM1168" s="114"/>
      <c r="BN1168" s="171" t="str">
        <f t="shared" si="795"/>
        <v>x yok</v>
      </c>
      <c r="BO1168" s="171" t="b">
        <f t="shared" si="796"/>
        <v>0</v>
      </c>
      <c r="BP1168" s="171" t="b">
        <f t="shared" si="797"/>
        <v>0</v>
      </c>
      <c r="BQ1168" s="226">
        <f t="shared" si="798"/>
        <v>2.000000016996637</v>
      </c>
      <c r="BR1168" s="226">
        <f t="shared" si="799"/>
        <v>60.000000048894435</v>
      </c>
      <c r="BS1168" s="226">
        <f t="shared" si="800"/>
        <v>62.000000065891072</v>
      </c>
      <c r="BT1168" s="114"/>
      <c r="BU1168" s="242"/>
      <c r="BV1168" s="233">
        <f t="shared" si="801"/>
        <v>2</v>
      </c>
      <c r="BW1168" s="226" t="str">
        <f t="shared" si="802"/>
        <v>Evet, çakışma var</v>
      </c>
      <c r="BX1168" s="229"/>
      <c r="BY1168" s="247">
        <f t="shared" si="803"/>
        <v>1.388888900692109E-3</v>
      </c>
      <c r="BZ1168" s="247">
        <f t="shared" si="804"/>
        <v>4.1666666700621136E-2</v>
      </c>
      <c r="CA1168" s="247">
        <f t="shared" si="805"/>
        <v>4.3055555601313245E-2</v>
      </c>
      <c r="CB1168" s="213"/>
      <c r="CC1168" s="211"/>
      <c r="CD1168" s="196"/>
      <c r="CE1168" s="213">
        <v>103</v>
      </c>
      <c r="CF1168" s="182">
        <f t="shared" si="806"/>
        <v>45357.581944444399</v>
      </c>
      <c r="CG1168" s="182">
        <f t="shared" si="807"/>
        <v>45357.625</v>
      </c>
      <c r="CH1168" s="196"/>
      <c r="CI1168" s="196"/>
      <c r="CJ1168" s="196"/>
      <c r="CK1168" s="196">
        <f t="shared" si="808"/>
        <v>4.1666666700621136E-2</v>
      </c>
      <c r="CL1168" s="196">
        <f t="shared" si="809"/>
        <v>1.388888900692109E-3</v>
      </c>
      <c r="CM1168" s="196">
        <f t="shared" si="810"/>
        <v>4.3055555601313245E-2</v>
      </c>
      <c r="CN1168" s="114"/>
      <c r="CO1168" s="115">
        <f t="shared" si="811"/>
        <v>62.000000065891072</v>
      </c>
      <c r="CP1168" s="116">
        <f t="shared" si="812"/>
        <v>2.5000000020372681</v>
      </c>
      <c r="CQ1168" s="117">
        <f t="shared" si="813"/>
        <v>0.58194444439868676</v>
      </c>
      <c r="CR1168" s="117">
        <f t="shared" si="814"/>
        <v>45357.583333333299</v>
      </c>
      <c r="CS1168" s="117">
        <f t="shared" si="815"/>
        <v>45357.625</v>
      </c>
      <c r="CT1168" s="118">
        <f t="shared" si="816"/>
        <v>65314082.000000015</v>
      </c>
      <c r="CU1168" s="118">
        <f t="shared" si="817"/>
        <v>60.000000048894435</v>
      </c>
      <c r="CV1168" s="118">
        <f t="shared" si="818"/>
        <v>65314142.000000067</v>
      </c>
      <c r="CW1168" s="119">
        <f t="shared" si="819"/>
        <v>0.99999908136280724</v>
      </c>
    </row>
    <row r="1169" spans="1:101" ht="118.5" customHeight="1" x14ac:dyDescent="0.3">
      <c r="A1169" s="104" t="str">
        <f>[4]SayfaKAY!C105</f>
        <v>KAY5+6</v>
      </c>
      <c r="B1169" s="104" t="str">
        <f>[4]SayfaKAY!D105</f>
        <v>3880(9)</v>
      </c>
      <c r="C1169" s="105" t="str">
        <f>[4]SayfaKAY!E105</f>
        <v>MA</v>
      </c>
      <c r="D1169" s="105">
        <f>[4]SayfaKAY!F105</f>
        <v>260</v>
      </c>
      <c r="E1169" s="106" t="str">
        <f>[4]SayfaKAY!G105</f>
        <v>BOZ-KAY5+6-FF-104</v>
      </c>
      <c r="F1169" s="134">
        <f t="shared" si="780"/>
        <v>45357</v>
      </c>
      <c r="G1169" s="135">
        <f t="shared" si="781"/>
        <v>0.58263888890360249</v>
      </c>
      <c r="H1169" s="235">
        <f>[4]SayfaKAY!H105</f>
        <v>45357.582638888904</v>
      </c>
      <c r="I1169" s="104" t="str">
        <f>[4]SayfaKAY!I105</f>
        <v>Hat/Line</v>
      </c>
      <c r="J1169" s="103" t="str">
        <f>IF([4]SayfaKAY!J105="","",IF([4]SayfaKAY!J105="Müşteri","Notified by Customer","Notified by Bozankaya"))</f>
        <v>Notified by Customer</v>
      </c>
      <c r="K1169" s="103" t="e">
        <f>VLOOKUP([4]SayfaKAY!L105,#REF!,2,FALSE)</f>
        <v>#REF!</v>
      </c>
      <c r="L1169" s="165" t="str">
        <f>[4]SayfaKAY!X105</f>
        <v>ELTESAN ELEKTRO MEKANİK SOĞUTMA SAN</v>
      </c>
      <c r="M1169" s="107" t="str">
        <f t="shared" si="782"/>
        <v>KAY5+6-BOZ-KAY5+6-FF-104</v>
      </c>
      <c r="N1169" s="105" t="str">
        <f>[4]SayfaKAY!M105</f>
        <v>KABİN KLİMASI ÇALIŞMIYOR</v>
      </c>
      <c r="O1169" s="166" t="str">
        <f>[4]SayfaKAY!P105</f>
        <v>A-Sürüşü engeller</v>
      </c>
      <c r="P1169" s="166" t="str">
        <f>[4]SayfaKAY!Q105</f>
        <v>B(Servisten çekmeye etki eden arıza)</v>
      </c>
      <c r="Q1169" s="166" t="str">
        <f>[4]SayfaKAY!R105</f>
        <v>N.A(Yaralanma yok)</v>
      </c>
      <c r="R1169" s="132" t="str" cm="1">
        <f t="array" ref="R1169">IF([4]SayfaKAY!U105="","",_xlfn.IFS([4]SayfaKAY!U105="Bozankaya","Bozankaya",[4]SayfaKAY!U105="Müşteri","Customer",[4]SayfaKAY!U105="Tedarikçi","Equipment Supplier"))</f>
        <v>Equipment Supplier</v>
      </c>
      <c r="S1169" s="204" t="str">
        <f>[4]SayfaKAY!N105</f>
        <v>MASTERCARD DEĞİŞİMİ YAPILDI SORUN GİDERİLDİ</v>
      </c>
      <c r="T1169" s="133" t="str">
        <f>[4]SayfaKAY!AD105</f>
        <v/>
      </c>
      <c r="U1169" s="132" t="str">
        <f>[4]SayfaKAY!W105</f>
        <v>Evet</v>
      </c>
      <c r="V1169" s="108">
        <f>[4]SayfaKAY!AZ105</f>
        <v>1</v>
      </c>
      <c r="W1169" s="136">
        <f t="shared" si="783"/>
        <v>45358</v>
      </c>
      <c r="X1169" s="137" t="str">
        <f t="shared" si="784"/>
        <v>05:00</v>
      </c>
      <c r="Y1169" s="235">
        <f>[4]SayfaKAY!AE105</f>
        <v>45358.208333333299</v>
      </c>
      <c r="Z1169" s="109">
        <f t="shared" si="785"/>
        <v>45358</v>
      </c>
      <c r="AA1169" s="110" t="str">
        <f t="shared" si="786"/>
        <v>09:00</v>
      </c>
      <c r="AB1169" s="182">
        <f>[4]SayfaKAY!BA105</f>
        <v>45358.375</v>
      </c>
      <c r="AC1169" s="257">
        <f t="shared" si="787"/>
        <v>1140.9999999788124</v>
      </c>
      <c r="AD1169" s="111">
        <f t="shared" si="788"/>
        <v>45358</v>
      </c>
      <c r="AE1169" s="111" t="str">
        <f t="shared" si="789"/>
        <v>09:00</v>
      </c>
      <c r="AF1169" s="235">
        <f>[4]SayfaKAY!BA105</f>
        <v>45358.375</v>
      </c>
      <c r="AG1169" s="179" t="str">
        <f>[4]SayfaKAY!S105</f>
        <v>(II) Aynı Araçta Tekrarlayan Arıza</v>
      </c>
      <c r="AH1169" s="178" t="str">
        <f t="shared" si="790"/>
        <v>Bu Arıza Aracın Servise Verilmesine Engel</v>
      </c>
      <c r="AI1169" s="163" t="str">
        <f>[4]SayfaKAY!AV105</f>
        <v/>
      </c>
      <c r="AJ1169" s="164" t="str">
        <f t="shared" si="791"/>
        <v/>
      </c>
      <c r="AK1169" s="164" t="str">
        <f t="shared" si="792"/>
        <v/>
      </c>
      <c r="AL1169" s="112" t="str">
        <f>[4]SayfaKAY!AX105</f>
        <v/>
      </c>
      <c r="AM1169" s="257" cm="1">
        <f t="array" ref="AM1169">IFERROR(IF(AND(P1169&lt;&gt;"D(Arıza Değil)",AH1169="Bu Arıza Aracın Servise Verilmesine Engel Değil"),
IF(Z1169-F1169&gt;0,(AB1169-Y1169)*24*60,
IF(OR(AND(G1169&gt;$AS$1,G1169&lt;$AT$1),AND(G1169&gt;$AU$1,G1169&lt;$AV$1)),
(AF1169-H1169)*24*60,     BH:BH0)),        AN1169),0)</f>
        <v>1140.9999999788124</v>
      </c>
      <c r="AN1169" s="257">
        <f t="shared" si="793"/>
        <v>1140.9999999788124</v>
      </c>
      <c r="AO1169" s="174" t="str">
        <f>[4]SayfaKAY!AG105</f>
        <v>Eltesan</v>
      </c>
      <c r="AP1169" s="174" t="str">
        <f>[4]SayfaKAY!AI105</f>
        <v>H500-7240</v>
      </c>
      <c r="AQ1169" s="174" t="str">
        <f>[4]SayfaKAY!AQ105</f>
        <v/>
      </c>
      <c r="AR1169" s="174" t="str">
        <f>[4]SayfaKAY!AH105</f>
        <v>KLIMA UNITESİ /Eltesan/Hispacold 41,5 kW</v>
      </c>
      <c r="AS1169" s="174">
        <f>[4]SayfaKAY!AJ105</f>
        <v>1</v>
      </c>
      <c r="AT1169" s="175" t="str">
        <f>[4]SayfaKAY!AM105</f>
        <v/>
      </c>
      <c r="AU1169" s="176" t="str">
        <f>[4]SayfaKAY!AL105</f>
        <v/>
      </c>
      <c r="AV1169" s="176" t="str">
        <f>[4]SayfaKAY!AP105</f>
        <v/>
      </c>
      <c r="AW1169" s="177" t="str">
        <f>[4]SayfaKAY!AT105</f>
        <v/>
      </c>
      <c r="AX1169" s="194">
        <f t="shared" si="794"/>
        <v>12550.999999766937</v>
      </c>
      <c r="AY1169" s="168"/>
      <c r="AZ1169" s="167"/>
      <c r="BA1169" s="170"/>
      <c r="BB1169" s="171" t="str">
        <f>IF($AQ$1="X", IF(AND(G1169&gt;=$AS$1,G1169&lt;=$AT$1),IF(P1169&lt;&gt;"D(Arıza Değil)",AC1169,0), IF(AND(G1169&gt;=$AU$1,G1169&lt;=$AV$1),IF(P1169&lt;&gt;"D(Arıza Değil)",AC1169,0), "")), "")</f>
        <v/>
      </c>
      <c r="BC1169" s="114"/>
      <c r="BD1169" s="114"/>
      <c r="BE1169" s="114"/>
      <c r="BF1169" s="114"/>
      <c r="BG1169" s="114"/>
      <c r="BH1169" s="114" t="str">
        <f>IFERROR(FRACAS!AN108, "Hata Var")</f>
        <v/>
      </c>
      <c r="BI1169" s="114"/>
      <c r="BJ1169" s="114"/>
      <c r="BK1169" s="105" t="str">
        <f>[4]SayfaKAY!AW105</f>
        <v/>
      </c>
      <c r="BL1169" s="105" t="str">
        <f>[4]SayfaKAY!V105</f>
        <v>ELTESAN ELEKTRO MEKANİK SOĞUTMA SAN</v>
      </c>
      <c r="BM1169" s="114"/>
      <c r="BN1169" s="171" t="str">
        <f t="shared" si="795"/>
        <v>x yok</v>
      </c>
      <c r="BO1169" s="171" t="b">
        <f t="shared" si="796"/>
        <v>0</v>
      </c>
      <c r="BP1169" s="171" t="str">
        <f t="shared" si="797"/>
        <v>Bir günden fazla süren arıza</v>
      </c>
      <c r="BQ1169" s="226">
        <f t="shared" si="798"/>
        <v>900.99999992991798</v>
      </c>
      <c r="BR1169" s="226">
        <f t="shared" si="799"/>
        <v>240.00000004889444</v>
      </c>
      <c r="BS1169" s="226">
        <f t="shared" si="800"/>
        <v>1140.9999999788124</v>
      </c>
      <c r="BT1169" s="114"/>
      <c r="BU1169" s="242"/>
      <c r="BV1169" s="233">
        <f t="shared" si="801"/>
        <v>2</v>
      </c>
      <c r="BW1169" s="226" t="str">
        <f t="shared" si="802"/>
        <v>Evet, çakışma var</v>
      </c>
      <c r="BX1169" s="229"/>
      <c r="BY1169" s="247">
        <f t="shared" si="803"/>
        <v>0.62569444439577637</v>
      </c>
      <c r="BZ1169" s="247">
        <f t="shared" si="804"/>
        <v>0.16666666670062114</v>
      </c>
      <c r="CA1169" s="247">
        <f t="shared" si="805"/>
        <v>0.79236111109639751</v>
      </c>
      <c r="CB1169" s="213"/>
      <c r="CC1169" s="211"/>
      <c r="CD1169" s="196"/>
      <c r="CE1169" s="213">
        <v>104</v>
      </c>
      <c r="CF1169" s="182">
        <f t="shared" si="806"/>
        <v>45357.582638888904</v>
      </c>
      <c r="CG1169" s="182">
        <f t="shared" si="807"/>
        <v>45358.375</v>
      </c>
      <c r="CH1169" s="196"/>
      <c r="CI1169" s="196"/>
      <c r="CJ1169" s="196"/>
      <c r="CK1169" s="196">
        <f t="shared" si="808"/>
        <v>0.16666666670062114</v>
      </c>
      <c r="CL1169" s="196">
        <f t="shared" si="809"/>
        <v>0.62569444439577637</v>
      </c>
      <c r="CM1169" s="196">
        <f t="shared" si="810"/>
        <v>0.79236111109639751</v>
      </c>
      <c r="CN1169" s="114"/>
      <c r="CO1169" s="115">
        <f t="shared" si="811"/>
        <v>1140.9999999788124</v>
      </c>
      <c r="CP1169" s="116">
        <f t="shared" si="812"/>
        <v>10.000000002037268</v>
      </c>
      <c r="CQ1169" s="117">
        <f t="shared" si="813"/>
        <v>0.58263888890360249</v>
      </c>
      <c r="CR1169" s="117">
        <f t="shared" si="814"/>
        <v>45358.208333333299</v>
      </c>
      <c r="CS1169" s="117">
        <f t="shared" si="815"/>
        <v>45358.375</v>
      </c>
      <c r="CT1169" s="118">
        <f t="shared" si="816"/>
        <v>65314980.999999933</v>
      </c>
      <c r="CU1169" s="118">
        <f t="shared" si="817"/>
        <v>240.00000004889444</v>
      </c>
      <c r="CV1169" s="118">
        <f t="shared" si="818"/>
        <v>65315220.999999978</v>
      </c>
      <c r="CW1169" s="119">
        <f t="shared" si="819"/>
        <v>0.99999632551193474</v>
      </c>
    </row>
    <row r="1170" spans="1:101" ht="118.5" customHeight="1" x14ac:dyDescent="0.3">
      <c r="A1170" s="160" t="str">
        <f>[4]SayfaKAY!C106</f>
        <v>KAY5+6</v>
      </c>
      <c r="B1170" s="104" t="str">
        <f>[4]SayfaKAY!D106</f>
        <v>3880(9)</v>
      </c>
      <c r="C1170" s="105" t="str">
        <f>[4]SayfaKAY!E106</f>
        <v>MA</v>
      </c>
      <c r="D1170" s="105">
        <f>[4]SayfaKAY!F106</f>
        <v>270</v>
      </c>
      <c r="E1170" s="106" t="str">
        <f>[4]SayfaKAY!G106</f>
        <v>BOZ-KAY5+6-FF-105</v>
      </c>
      <c r="F1170" s="193">
        <f t="shared" si="780"/>
        <v>45357</v>
      </c>
      <c r="G1170" s="135">
        <f t="shared" si="781"/>
        <v>0.58263888890360249</v>
      </c>
      <c r="H1170" s="235">
        <f>[4]SayfaKAY!H106</f>
        <v>45357.582638888904</v>
      </c>
      <c r="I1170" s="104" t="str">
        <f>[4]SayfaKAY!I106</f>
        <v>Hat/Line</v>
      </c>
      <c r="J1170" s="103" t="str">
        <f>IF([4]SayfaKAY!J106="","",IF([4]SayfaKAY!J106="Müşteri","Notified by Customer","Notified by Bozankaya"))</f>
        <v>Notified by Customer</v>
      </c>
      <c r="K1170" s="103" t="e">
        <f>VLOOKUP([4]SayfaKAY!L106,#REF!,2,FALSE)</f>
        <v>#REF!</v>
      </c>
      <c r="L1170" s="165" t="str">
        <f>[4]SayfaKAY!X106</f>
        <v>ELTESAN ELEKTRO MEKANİK SOĞUTMA SAN</v>
      </c>
      <c r="M1170" s="107" t="str">
        <f t="shared" si="782"/>
        <v>KAY5+6-BOZ-KAY5+6-FF-105</v>
      </c>
      <c r="N1170" s="105" t="str">
        <f>[4]SayfaKAY!M106</f>
        <v>KABİN KLİMASI ÇALIŞMIYOR</v>
      </c>
      <c r="O1170" s="166" t="str">
        <f>[4]SayfaKAY!P106</f>
        <v>A-Sürüşü engeller</v>
      </c>
      <c r="P1170" s="166" t="str">
        <f>[4]SayfaKAY!Q106</f>
        <v>B(Servisten çekmeye etki eden arıza)</v>
      </c>
      <c r="Q1170" s="166" t="str">
        <f>[4]SayfaKAY!R106</f>
        <v>N.A(Yaralanma yok)</v>
      </c>
      <c r="R1170" s="132" t="str" cm="1">
        <f t="array" ref="R1170">IF([4]SayfaKAY!U106="","",_xlfn.IFS([4]SayfaKAY!U106="Bozankaya","Bozankaya",[4]SayfaKAY!U106="Müşteri","Customer",[4]SayfaKAY!U106="Tedarikçi","Equipment Supplier"))</f>
        <v>Equipment Supplier</v>
      </c>
      <c r="S1170" s="204" t="str">
        <f>[4]SayfaKAY!N106</f>
        <v>MASTERCARD DEĞİŞİMİ YAPILDI</v>
      </c>
      <c r="T1170" s="133" t="str">
        <f>[4]SayfaKAY!AD106</f>
        <v/>
      </c>
      <c r="U1170" s="132" t="str">
        <f>[4]SayfaKAY!W106</f>
        <v>Evet</v>
      </c>
      <c r="V1170" s="108">
        <f>[4]SayfaKAY!AZ106</f>
        <v>1</v>
      </c>
      <c r="W1170" s="136">
        <f t="shared" si="783"/>
        <v>45358</v>
      </c>
      <c r="X1170" s="137" t="str">
        <f t="shared" si="784"/>
        <v>05:00</v>
      </c>
      <c r="Y1170" s="235">
        <f>[4]SayfaKAY!AE106</f>
        <v>45358.208333333299</v>
      </c>
      <c r="Z1170" s="192">
        <f t="shared" si="785"/>
        <v>45358</v>
      </c>
      <c r="AA1170" s="110" t="str">
        <f t="shared" si="786"/>
        <v>09:00</v>
      </c>
      <c r="AB1170" s="182">
        <f>[4]SayfaKAY!BA106</f>
        <v>45358.375</v>
      </c>
      <c r="AC1170" s="257">
        <f t="shared" si="787"/>
        <v>1140.9999999788124</v>
      </c>
      <c r="AD1170" s="111">
        <f t="shared" si="788"/>
        <v>45358</v>
      </c>
      <c r="AE1170" s="111" t="str">
        <f t="shared" si="789"/>
        <v>09:00</v>
      </c>
      <c r="AF1170" s="235">
        <f>[4]SayfaKAY!BA106</f>
        <v>45358.375</v>
      </c>
      <c r="AG1170" s="179" t="str">
        <f>[4]SayfaKAY!S106</f>
        <v>(II) Aynı Araçta Tekrarlayan Arıza</v>
      </c>
      <c r="AH1170" s="178" t="str">
        <f t="shared" si="790"/>
        <v>Bu Arıza Aracın Servise Verilmesine Engel</v>
      </c>
      <c r="AI1170" s="163" t="str">
        <f>[4]SayfaKAY!AV106</f>
        <v/>
      </c>
      <c r="AJ1170" s="164" t="str">
        <f t="shared" si="791"/>
        <v/>
      </c>
      <c r="AK1170" s="164" t="str">
        <f t="shared" si="792"/>
        <v/>
      </c>
      <c r="AL1170" s="112" t="str">
        <f>[4]SayfaKAY!AX106</f>
        <v/>
      </c>
      <c r="AM1170" s="257" cm="1">
        <f t="array" ref="AM1170">IFERROR(IF(AND(P1170&lt;&gt;"D(Arıza Değil)",AH1170="Bu Arıza Aracın Servise Verilmesine Engel Değil"),
IF(Z1170-F1170&gt;0,(AB1170-Y1170)*24*60,
IF(OR(AND(G1170&gt;$AS$1,G1170&lt;$AT$1),AND(G1170&gt;$AU$1,G1170&lt;$AV$1)),
(AF1170-H1170)*24*60,     BH:BH0)),        AN1170),0)</f>
        <v>1140.9999999788124</v>
      </c>
      <c r="AN1170" s="257">
        <f t="shared" si="793"/>
        <v>1140.9999999788124</v>
      </c>
      <c r="AO1170" s="174" t="str">
        <f>[4]SayfaKAY!AG106</f>
        <v>Eltesan</v>
      </c>
      <c r="AP1170" s="174" t="str">
        <f>[4]SayfaKAY!AI106</f>
        <v>H500-7240</v>
      </c>
      <c r="AQ1170" s="174" t="str">
        <f>[4]SayfaKAY!AQ106</f>
        <v/>
      </c>
      <c r="AR1170" s="174" t="str">
        <f>[4]SayfaKAY!AH106</f>
        <v>KLIMA UNITESİ /Eltesan/Hispacold 41,5 kW</v>
      </c>
      <c r="AS1170" s="174">
        <f>[4]SayfaKAY!AJ106</f>
        <v>1</v>
      </c>
      <c r="AT1170" s="175" t="str">
        <f>[4]SayfaKAY!AM106</f>
        <v/>
      </c>
      <c r="AU1170" s="176" t="str">
        <f>[4]SayfaKAY!AL106</f>
        <v/>
      </c>
      <c r="AV1170" s="176" t="str">
        <f>[4]SayfaKAY!AP106</f>
        <v/>
      </c>
      <c r="AW1170" s="177" t="str">
        <f>[4]SayfaKAY!AT106</f>
        <v/>
      </c>
      <c r="AX1170" s="194">
        <f t="shared" si="794"/>
        <v>12550.999999766937</v>
      </c>
      <c r="AY1170" s="168"/>
      <c r="AZ1170" s="167"/>
      <c r="BA1170" s="113"/>
      <c r="BB1170" s="171"/>
      <c r="BC1170" s="114"/>
      <c r="BD1170" s="114"/>
      <c r="BE1170" s="114"/>
      <c r="BF1170" s="114"/>
      <c r="BG1170" s="114"/>
      <c r="BH1170" s="114" t="str">
        <f>IFERROR(FRACAS!AN109, "Hata Var")</f>
        <v/>
      </c>
      <c r="BI1170" s="114"/>
      <c r="BJ1170" s="114"/>
      <c r="BK1170" s="105" t="str">
        <f>[4]SayfaKAY!AW106</f>
        <v/>
      </c>
      <c r="BL1170" s="105" t="str">
        <f>[4]SayfaKAY!V106</f>
        <v>ELTESAN ELEKTRO MEKANİK SOĞUTMA SAN</v>
      </c>
      <c r="BM1170" s="114"/>
      <c r="BN1170" s="171" t="str">
        <f t="shared" si="795"/>
        <v>x yok</v>
      </c>
      <c r="BO1170" s="171" t="b">
        <f t="shared" si="796"/>
        <v>0</v>
      </c>
      <c r="BP1170" s="171" t="str">
        <f t="shared" si="797"/>
        <v>Bir günden fazla süren arıza</v>
      </c>
      <c r="BQ1170" s="226">
        <f t="shared" si="798"/>
        <v>900.99999992991798</v>
      </c>
      <c r="BR1170" s="226">
        <f t="shared" si="799"/>
        <v>240.00000004889444</v>
      </c>
      <c r="BS1170" s="226">
        <f t="shared" si="800"/>
        <v>1140.9999999788124</v>
      </c>
      <c r="BT1170" s="114"/>
      <c r="BU1170" s="242"/>
      <c r="BV1170" s="233">
        <f t="shared" si="801"/>
        <v>2</v>
      </c>
      <c r="BW1170" s="226" t="str">
        <f t="shared" si="802"/>
        <v>Evet, çakışma var</v>
      </c>
      <c r="BX1170" s="229"/>
      <c r="BY1170" s="247">
        <f t="shared" si="803"/>
        <v>0.62569444439577637</v>
      </c>
      <c r="BZ1170" s="247">
        <f t="shared" si="804"/>
        <v>0.16666666670062114</v>
      </c>
      <c r="CA1170" s="247">
        <f t="shared" si="805"/>
        <v>0.79236111109639751</v>
      </c>
      <c r="CB1170" s="213"/>
      <c r="CC1170" s="211"/>
      <c r="CD1170" s="196"/>
      <c r="CE1170" s="213">
        <v>105</v>
      </c>
      <c r="CF1170" s="182">
        <f t="shared" si="806"/>
        <v>45357.582638888904</v>
      </c>
      <c r="CG1170" s="182">
        <f t="shared" si="807"/>
        <v>45358.375</v>
      </c>
      <c r="CH1170" s="196"/>
      <c r="CI1170" s="196"/>
      <c r="CJ1170" s="196"/>
      <c r="CK1170" s="196">
        <f t="shared" si="808"/>
        <v>0.16666666670062114</v>
      </c>
      <c r="CL1170" s="196">
        <f t="shared" si="809"/>
        <v>0.62569444439577637</v>
      </c>
      <c r="CM1170" s="196">
        <f t="shared" si="810"/>
        <v>0.79236111109639751</v>
      </c>
      <c r="CN1170" s="114"/>
      <c r="CO1170" s="115">
        <f t="shared" si="811"/>
        <v>1140.9999999788124</v>
      </c>
      <c r="CP1170" s="116">
        <f t="shared" si="812"/>
        <v>10.000000002037268</v>
      </c>
      <c r="CQ1170" s="117">
        <f t="shared" si="813"/>
        <v>0.58263888890360249</v>
      </c>
      <c r="CR1170" s="117">
        <f t="shared" si="814"/>
        <v>45358.208333333299</v>
      </c>
      <c r="CS1170" s="117">
        <f t="shared" si="815"/>
        <v>45358.375</v>
      </c>
      <c r="CT1170" s="118">
        <f t="shared" si="816"/>
        <v>65314980.999999933</v>
      </c>
      <c r="CU1170" s="118">
        <f t="shared" si="817"/>
        <v>240.00000004889444</v>
      </c>
      <c r="CV1170" s="118">
        <f t="shared" si="818"/>
        <v>65315220.999999978</v>
      </c>
      <c r="CW1170" s="119">
        <f t="shared" si="819"/>
        <v>0.99999632551193474</v>
      </c>
    </row>
    <row r="1171" spans="1:101" ht="118.5" customHeight="1" x14ac:dyDescent="0.3">
      <c r="A1171" s="104" t="str">
        <f>[4]SayfaKAY!C107</f>
        <v>KAY5+6</v>
      </c>
      <c r="B1171" s="104" t="str">
        <f>[4]SayfaKAY!D107</f>
        <v>3880(9)</v>
      </c>
      <c r="C1171" s="105" t="str">
        <f>[4]SayfaKAY!E107</f>
        <v>MA</v>
      </c>
      <c r="D1171" s="105">
        <f>[4]SayfaKAY!F107</f>
        <v>280</v>
      </c>
      <c r="E1171" s="106" t="str">
        <f>[4]SayfaKAY!G107</f>
        <v>BOZ-KAY5+6-FF-106</v>
      </c>
      <c r="F1171" s="134">
        <f t="shared" si="780"/>
        <v>45357</v>
      </c>
      <c r="G1171" s="135">
        <f t="shared" si="781"/>
        <v>0.58290509259677492</v>
      </c>
      <c r="H1171" s="235">
        <f>[4]SayfaKAY!H107</f>
        <v>45357.582905092597</v>
      </c>
      <c r="I1171" s="104" t="str">
        <f>[4]SayfaKAY!I107</f>
        <v>Hat/Line</v>
      </c>
      <c r="J1171" s="103" t="str">
        <f>IF([4]SayfaKAY!J107="","",IF([4]SayfaKAY!J107="Müşteri","Notified by Customer","Notified by Bozankaya"))</f>
        <v>Notified by Customer</v>
      </c>
      <c r="K1171" s="103" t="e">
        <f>VLOOKUP([4]SayfaKAY!L107,#REF!,2,FALSE)</f>
        <v>#REF!</v>
      </c>
      <c r="L1171" s="165" t="str">
        <f>[4]SayfaKAY!X107</f>
        <v>ELTESAN ELEKTRO MEKANİK SOĞUTMA SAN</v>
      </c>
      <c r="M1171" s="107" t="str">
        <f t="shared" si="782"/>
        <v>KAY5+6-BOZ-KAY5+6-FF-106</v>
      </c>
      <c r="N1171" s="105" t="str">
        <f>[4]SayfaKAY!M107</f>
        <v>kabin klima çalışmıyor</v>
      </c>
      <c r="O1171" s="166" t="str">
        <f>[4]SayfaKAY!P107</f>
        <v>C-Uyarı, sürüş devamlılığı</v>
      </c>
      <c r="P1171" s="166" t="str">
        <f>[4]SayfaKAY!Q107</f>
        <v>B(Servisten çekmeye etki eden arıza)</v>
      </c>
      <c r="Q1171" s="166" t="str">
        <f>[4]SayfaKAY!R107</f>
        <v>N.A(Yaralanma yok)</v>
      </c>
      <c r="R1171" s="132" t="str" cm="1">
        <f t="array" ref="R1171">IF([4]SayfaKAY!U107="","",_xlfn.IFS([4]SayfaKAY!U107="Bozankaya","Bozankaya",[4]SayfaKAY!U107="Müşteri","Customer",[4]SayfaKAY!U107="Tedarikçi","Equipment Supplier"))</f>
        <v>Equipment Supplier</v>
      </c>
      <c r="S1171" s="204" t="str">
        <f>[4]SayfaKAY!N107</f>
        <v>mastercard değişimi yapıldı</v>
      </c>
      <c r="T1171" s="133" t="str">
        <f>[4]SayfaKAY!AD107</f>
        <v>*Ekipman değiştirilecek</v>
      </c>
      <c r="U1171" s="132" t="str">
        <f>[4]SayfaKAY!W107</f>
        <v>Evet</v>
      </c>
      <c r="V1171" s="108" t="str">
        <f>[4]SayfaKAY!AZ107</f>
        <v/>
      </c>
      <c r="W1171" s="136">
        <f t="shared" si="783"/>
        <v>45527</v>
      </c>
      <c r="X1171" s="137" t="str">
        <f t="shared" si="784"/>
        <v>11:15</v>
      </c>
      <c r="Y1171" s="235">
        <f>[4]SayfaKAY!AE107</f>
        <v>45527.469305555598</v>
      </c>
      <c r="Z1171" s="109">
        <f t="shared" si="785"/>
        <v>45527</v>
      </c>
      <c r="AA1171" s="110" t="str">
        <f t="shared" si="786"/>
        <v>14:00</v>
      </c>
      <c r="AB1171" s="182">
        <f>[4]SayfaKAY!BA107</f>
        <v>45527.583333333299</v>
      </c>
      <c r="AC1171" s="257">
        <f t="shared" si="787"/>
        <v>244800.61666661175</v>
      </c>
      <c r="AD1171" s="111">
        <f t="shared" si="788"/>
        <v>45527</v>
      </c>
      <c r="AE1171" s="111" t="str">
        <f t="shared" si="789"/>
        <v>14:00</v>
      </c>
      <c r="AF1171" s="235">
        <f>[4]SayfaKAY!BA107</f>
        <v>45527.583333333299</v>
      </c>
      <c r="AG1171" s="179" t="str">
        <f>[4]SayfaKAY!S107</f>
        <v>(II) Aynı Araçta Tekrarlayan Arıza</v>
      </c>
      <c r="AH1171" s="178" t="str">
        <f t="shared" si="790"/>
        <v>Bu Arıza Aracın Servise Verilmesine Engel</v>
      </c>
      <c r="AI1171" s="163" t="str">
        <f>[4]SayfaKAY!AV107</f>
        <v/>
      </c>
      <c r="AJ1171" s="164" t="str">
        <f t="shared" si="791"/>
        <v/>
      </c>
      <c r="AK1171" s="164" t="str">
        <f t="shared" si="792"/>
        <v/>
      </c>
      <c r="AL1171" s="112" t="str">
        <f>[4]SayfaKAY!AX107</f>
        <v/>
      </c>
      <c r="AM1171" s="257" cm="1">
        <f t="array" ref="AM1171">IFERROR(IF(AND(P1171&lt;&gt;"D(Arıza Değil)",AH1171="Bu Arıza Aracın Servise Verilmesine Engel Değil"),
IF(Z1171-F1171&gt;0,(AB1171-Y1171)*24*60,
IF(OR(AND(G1171&gt;$AS$1,G1171&lt;$AT$1),AND(G1171&gt;$AU$1,G1171&lt;$AV$1)),
(AF1171-H1171)*24*60,     BH:BH0)),        AN1171),0)</f>
        <v>244800.61666661175</v>
      </c>
      <c r="AN1171" s="257">
        <f t="shared" si="793"/>
        <v>244800.61666661175</v>
      </c>
      <c r="AO1171" s="174" t="str">
        <f>[4]SayfaKAY!AG107</f>
        <v>Eltesan</v>
      </c>
      <c r="AP1171" s="174" t="str">
        <f>[4]SayfaKAY!AI107</f>
        <v>H500-7240</v>
      </c>
      <c r="AQ1171" s="174" t="str">
        <f>[4]SayfaKAY!AQ107</f>
        <v/>
      </c>
      <c r="AR1171" s="174" t="str">
        <f>[4]SayfaKAY!AH107</f>
        <v>KLIMA UNITESİ /Eltesan/Hispacold 41,5 kW</v>
      </c>
      <c r="AS1171" s="174">
        <f>[4]SayfaKAY!AJ107</f>
        <v>1</v>
      </c>
      <c r="AT1171" s="175" t="str">
        <f>[4]SayfaKAY!AM107</f>
        <v/>
      </c>
      <c r="AU1171" s="176" t="str">
        <f>[4]SayfaKAY!AL107</f>
        <v/>
      </c>
      <c r="AV1171" s="176" t="str">
        <f>[4]SayfaKAY!AP107</f>
        <v/>
      </c>
      <c r="AW1171" s="177" t="str">
        <f>[4]SayfaKAY!AT107</f>
        <v/>
      </c>
      <c r="AX1171" s="194" t="str">
        <f t="shared" si="794"/>
        <v/>
      </c>
      <c r="AY1171" s="168"/>
      <c r="AZ1171" s="167"/>
      <c r="BA1171" s="170"/>
      <c r="BB1171" s="171" t="str">
        <f>IF($AQ$1="X", IF(AND(G1171&gt;=$AS$1,G1171&lt;=$AT$1),IF(P1171&lt;&gt;"D(Arıza Değil)",AC1171,0), IF(AND(G1171&gt;=$AU$1,G1171&lt;=$AV$1),IF(P1171&lt;&gt;"D(Arıza Değil)",AC1171,0), "")), "")</f>
        <v/>
      </c>
      <c r="BC1171" s="114"/>
      <c r="BD1171" s="114"/>
      <c r="BE1171" s="114"/>
      <c r="BF1171" s="114"/>
      <c r="BG1171" s="114"/>
      <c r="BH1171" s="114" t="str">
        <f>IFERROR(FRACAS!AN110, "Hata Var")</f>
        <v/>
      </c>
      <c r="BI1171" s="114"/>
      <c r="BJ1171" s="114"/>
      <c r="BK1171" s="105" t="str">
        <f>[4]SayfaKAY!AW107</f>
        <v/>
      </c>
      <c r="BL1171" s="105" t="str">
        <f>[4]SayfaKAY!V107</f>
        <v>ELTESAN ELEKTRO MEKANİK SOĞUTMA SAN</v>
      </c>
      <c r="BM1171" s="114"/>
      <c r="BN1171" s="171" t="str">
        <f t="shared" si="795"/>
        <v>x yok</v>
      </c>
      <c r="BO1171" s="171" t="b">
        <f t="shared" si="796"/>
        <v>0</v>
      </c>
      <c r="BP1171" s="171" t="str">
        <f t="shared" si="797"/>
        <v>Bir günden fazla süren arıza</v>
      </c>
      <c r="BQ1171" s="226">
        <f t="shared" si="798"/>
        <v>244636.41666672193</v>
      </c>
      <c r="BR1171" s="226">
        <f t="shared" si="799"/>
        <v>164.19999988982454</v>
      </c>
      <c r="BS1171" s="226">
        <f t="shared" si="800"/>
        <v>244800.61666661175</v>
      </c>
      <c r="BT1171" s="114"/>
      <c r="BU1171" s="242"/>
      <c r="BV1171" s="233">
        <f t="shared" si="801"/>
        <v>30</v>
      </c>
      <c r="BW1171" s="226" t="str">
        <f t="shared" si="802"/>
        <v>Evet, çakışma var</v>
      </c>
      <c r="BX1171" s="229"/>
      <c r="BY1171" s="247">
        <f t="shared" si="803"/>
        <v>169.88640046300134</v>
      </c>
      <c r="BZ1171" s="247">
        <f t="shared" si="804"/>
        <v>0.11402777770126704</v>
      </c>
      <c r="CA1171" s="247">
        <f t="shared" si="805"/>
        <v>170.0004282407026</v>
      </c>
      <c r="CB1171" s="213"/>
      <c r="CC1171" s="211"/>
      <c r="CD1171" s="196"/>
      <c r="CE1171" s="213">
        <v>106</v>
      </c>
      <c r="CF1171" s="182">
        <f t="shared" si="806"/>
        <v>45357.582905092597</v>
      </c>
      <c r="CG1171" s="182">
        <f t="shared" si="807"/>
        <v>45527.583333333299</v>
      </c>
      <c r="CH1171" s="196"/>
      <c r="CI1171" s="196"/>
      <c r="CJ1171" s="196"/>
      <c r="CK1171" s="196">
        <f t="shared" si="808"/>
        <v>0.11402777770126704</v>
      </c>
      <c r="CL1171" s="196">
        <f t="shared" si="809"/>
        <v>169.88640046300134</v>
      </c>
      <c r="CM1171" s="196">
        <f t="shared" si="810"/>
        <v>170.0004282407026</v>
      </c>
      <c r="CN1171" s="114"/>
      <c r="CO1171" s="115">
        <f t="shared" si="811"/>
        <v>244800.61666661175</v>
      </c>
      <c r="CP1171" s="116">
        <f t="shared" si="812"/>
        <v>6.8416666620760225</v>
      </c>
      <c r="CQ1171" s="117">
        <f t="shared" si="813"/>
        <v>0.58290509259677492</v>
      </c>
      <c r="CR1171" s="117">
        <f t="shared" si="814"/>
        <v>45527.469305555598</v>
      </c>
      <c r="CS1171" s="117">
        <f t="shared" si="815"/>
        <v>45527.583333333299</v>
      </c>
      <c r="CT1171" s="118">
        <f t="shared" si="816"/>
        <v>65558716.416666724</v>
      </c>
      <c r="CU1171" s="118">
        <f t="shared" si="817"/>
        <v>164.19999988982454</v>
      </c>
      <c r="CV1171" s="118">
        <f t="shared" si="818"/>
        <v>65558880.616666615</v>
      </c>
      <c r="CW1171" s="119">
        <f t="shared" si="819"/>
        <v>0.99999749538127636</v>
      </c>
    </row>
    <row r="1172" spans="1:101" ht="118.5" customHeight="1" x14ac:dyDescent="0.3">
      <c r="A1172" s="160" t="str">
        <f>[4]SayfaKAY!C101</f>
        <v>KAY5+6</v>
      </c>
      <c r="B1172" s="104" t="str">
        <f>[4]SayfaKAY!D101</f>
        <v>3879(8)</v>
      </c>
      <c r="C1172" s="105" t="str">
        <f>[4]SayfaKAY!E101</f>
        <v>MA</v>
      </c>
      <c r="D1172" s="105">
        <f>[4]SayfaKAY!F101</f>
        <v>2489</v>
      </c>
      <c r="E1172" s="106" t="str">
        <f>[4]SayfaKAY!G101</f>
        <v>BOZ-KAY5+6-FF-100</v>
      </c>
      <c r="F1172" s="134">
        <f t="shared" si="780"/>
        <v>45356</v>
      </c>
      <c r="G1172" s="135">
        <f t="shared" si="781"/>
        <v>0.15208333329792367</v>
      </c>
      <c r="H1172" s="235">
        <f>[4]SayfaKAY!H101</f>
        <v>45356.152083333298</v>
      </c>
      <c r="I1172" s="104" t="str">
        <f>[4]SayfaKAY!I101</f>
        <v>Hat/Line</v>
      </c>
      <c r="J1172" s="103" t="str">
        <f>IF([4]SayfaKAY!J101="","",IF([4]SayfaKAY!J101="Müşteri","Notified by Customer","Notified by Bozankaya"))</f>
        <v>Notified by Customer</v>
      </c>
      <c r="K1172" s="103" t="e">
        <f>VLOOKUP([4]SayfaKAY!L101,#REF!,2,FALSE)</f>
        <v>#REF!</v>
      </c>
      <c r="L1172" s="165" t="str">
        <f>[4]SayfaKAY!X101</f>
        <v>ELTESAN ELEKTRO MEKANİK SOĞUTMA SAN</v>
      </c>
      <c r="M1172" s="107" t="str">
        <f t="shared" si="782"/>
        <v>KAY5+6-BOZ-KAY5+6-FF-100</v>
      </c>
      <c r="N1172" s="105" t="str">
        <f>[4]SayfaKAY!M101</f>
        <v>ARAÇ KABİN CA KLİMALARI SOĞUK ÜFLÜYOR FAN HIZI AYARLANAMIYOR.</v>
      </c>
      <c r="O1172" s="166" t="str">
        <f>[4]SayfaKAY!P101</f>
        <v>A-Sürüşü engeller</v>
      </c>
      <c r="P1172" s="166" t="str">
        <f>[4]SayfaKAY!Q101</f>
        <v>B(Servisten çekmeye etki eden arıza)</v>
      </c>
      <c r="Q1172" s="166" t="str">
        <f>[4]SayfaKAY!R101</f>
        <v>N.A(Yaralanma yok)</v>
      </c>
      <c r="R1172" s="132" t="str" cm="1">
        <f t="array" ref="R1172">IF([4]SayfaKAY!U101="","",_xlfn.IFS([4]SayfaKAY!U101="Bozankaya","Bozankaya",[4]SayfaKAY!U101="Müşteri","Customer",[4]SayfaKAY!U101="Tedarikçi","Equipment Supplier"))</f>
        <v>Equipment Supplier</v>
      </c>
      <c r="S1172" s="204" t="str">
        <f>[4]SayfaKAY!N101</f>
        <v>ARACIN CA KLİMASI ÇALIŞMIYORDU. ÖNCELİKLE KABİN KLİMA SENSÖR MODİFİKASYONU YAPILDI. ÇALIŞMADI. KLİMANIN KONTROL KARTI DEĞİŞİMİ YAPILDI VE DİP SWİTCHLER AYARLANDI, YENİ YAZILIM ATILDI IP AYARLANDI. KLİMA NORMAL ÇALIŞMAYA BAŞLADI, ISITMA YAPIYOR.</v>
      </c>
      <c r="T1172" s="133" t="str">
        <f>[4]SayfaKAY!AD101</f>
        <v>Yeni yazılım yüklendi</v>
      </c>
      <c r="U1172" s="132" t="str">
        <f>[4]SayfaKAY!W101</f>
        <v>Evet</v>
      </c>
      <c r="V1172" s="108">
        <f>[4]SayfaKAY!AZ101</f>
        <v>1</v>
      </c>
      <c r="W1172" s="136">
        <f t="shared" si="783"/>
        <v>45526</v>
      </c>
      <c r="X1172" s="137" t="str">
        <f t="shared" si="784"/>
        <v>08:29</v>
      </c>
      <c r="Y1172" s="235">
        <f>[4]SayfaKAY!AE101</f>
        <v>45526.354097222204</v>
      </c>
      <c r="Z1172" s="109">
        <f t="shared" si="785"/>
        <v>45526</v>
      </c>
      <c r="AA1172" s="110" t="str">
        <f t="shared" si="786"/>
        <v>12:00</v>
      </c>
      <c r="AB1172" s="182">
        <f>[4]SayfaKAY!BA101</f>
        <v>45526.5</v>
      </c>
      <c r="AC1172" s="257">
        <f t="shared" si="787"/>
        <v>245301.00000005099</v>
      </c>
      <c r="AD1172" s="111">
        <f t="shared" si="788"/>
        <v>45526</v>
      </c>
      <c r="AE1172" s="111" t="str">
        <f t="shared" si="789"/>
        <v>12:00</v>
      </c>
      <c r="AF1172" s="235">
        <f>[4]SayfaKAY!BA101</f>
        <v>45526.5</v>
      </c>
      <c r="AG1172" s="179" t="str">
        <f>[4]SayfaKAY!S101</f>
        <v>(II) Aynı Araçta Tekrarlayan Arıza</v>
      </c>
      <c r="AH1172" s="178" t="str">
        <f t="shared" si="790"/>
        <v>Bu Arıza Aracın Servise Verilmesine Engel</v>
      </c>
      <c r="AI1172" s="163" t="str">
        <f>[4]SayfaKAY!AV101</f>
        <v/>
      </c>
      <c r="AJ1172" s="164" t="str">
        <f t="shared" si="791"/>
        <v/>
      </c>
      <c r="AK1172" s="164" t="str">
        <f t="shared" si="792"/>
        <v/>
      </c>
      <c r="AL1172" s="112" t="str">
        <f>[4]SayfaKAY!AX101</f>
        <v/>
      </c>
      <c r="AM1172" s="257" cm="1">
        <f t="array" ref="AM1172">IFERROR(IF(AND(P1172&lt;&gt;"D(Arıza Değil)",AH1172="Bu Arıza Aracın Servise Verilmesine Engel Değil"),
IF(Z1172-F1172&gt;0,(AB1172-Y1172)*24*60,
IF(OR(AND(G1172&gt;$AS$1,G1172&lt;$AT$1),AND(G1172&gt;$AU$1,G1172&lt;$AV$1)),
(AF1172-H1172)*24*60,     BH:BH0)),        AN1172),0)</f>
        <v>245301.00000005099</v>
      </c>
      <c r="AN1172" s="257">
        <f t="shared" si="793"/>
        <v>245301.00000005099</v>
      </c>
      <c r="AO1172" s="174" t="str">
        <f>[4]SayfaKAY!AG101</f>
        <v>Eltesan</v>
      </c>
      <c r="AP1172" s="174" t="str">
        <f>[4]SayfaKAY!AI101</f>
        <v>H500-9751</v>
      </c>
      <c r="AQ1172" s="174" t="str">
        <f>[4]SayfaKAY!AQ101</f>
        <v/>
      </c>
      <c r="AR1172" s="174" t="str">
        <f>[4]SayfaKAY!AH101</f>
        <v>MASTER KONTROL ÜNİTESİ</v>
      </c>
      <c r="AS1172" s="174" t="str">
        <f>[4]SayfaKAY!AJ101</f>
        <v/>
      </c>
      <c r="AT1172" s="175" t="str">
        <f>[4]SayfaKAY!AM101</f>
        <v/>
      </c>
      <c r="AU1172" s="176" t="str">
        <f>[4]SayfaKAY!AL101</f>
        <v/>
      </c>
      <c r="AV1172" s="176" t="str">
        <f>[4]SayfaKAY!AP101</f>
        <v/>
      </c>
      <c r="AW1172" s="177" t="str">
        <f>[4]SayfaKAY!AT101</f>
        <v/>
      </c>
      <c r="AX1172" s="194">
        <f t="shared" si="794"/>
        <v>2698311.0000005607</v>
      </c>
      <c r="AY1172" s="168"/>
      <c r="AZ1172" s="167"/>
      <c r="BA1172" s="113"/>
      <c r="BB1172" s="171" t="str">
        <f>IF($AQ$1="X", IF(AND(G1172&gt;=$AS$1,G1172&lt;=$AT$1),IF(P1172&lt;&gt;"D(Arıza Değil)",AC1172,0), IF(AND(G1172&gt;=$AU$1,G1172&lt;=$AV$1),IF(P1172&lt;&gt;"D(Arıza Değil)",AC1172,0), "")), "")</f>
        <v/>
      </c>
      <c r="BC1172" s="114"/>
      <c r="BD1172" s="114"/>
      <c r="BE1172" s="114"/>
      <c r="BF1172" s="114"/>
      <c r="BG1172" s="114"/>
      <c r="BH1172" s="114" t="str">
        <f>IFERROR(FRACAS!AN104, "Hata Var")</f>
        <v/>
      </c>
      <c r="BI1172" s="114"/>
      <c r="BJ1172" s="114"/>
      <c r="BK1172" s="105" t="str">
        <f>[4]SayfaKAY!AW101</f>
        <v/>
      </c>
      <c r="BL1172" s="105" t="str">
        <f>[4]SayfaKAY!V101</f>
        <v>ELTESAN ELEKTRO MEKANİK SOĞUTMA SAN</v>
      </c>
      <c r="BM1172" s="114"/>
      <c r="BN1172" s="171" t="str">
        <f t="shared" si="795"/>
        <v>x yok</v>
      </c>
      <c r="BO1172" s="171" t="b">
        <f t="shared" si="796"/>
        <v>0</v>
      </c>
      <c r="BP1172" s="171" t="str">
        <f t="shared" si="797"/>
        <v>Bir günden fazla süren arıza</v>
      </c>
      <c r="BQ1172" s="226">
        <f t="shared" si="798"/>
        <v>245090.90000002412</v>
      </c>
      <c r="BR1172" s="226">
        <f t="shared" si="799"/>
        <v>210.10000002686866</v>
      </c>
      <c r="BS1172" s="226">
        <f t="shared" si="800"/>
        <v>245301.00000005099</v>
      </c>
      <c r="BT1172" s="114"/>
      <c r="BU1172" s="242"/>
      <c r="BV1172" s="233">
        <f t="shared" si="801"/>
        <v>34</v>
      </c>
      <c r="BW1172" s="226" t="str">
        <f t="shared" si="802"/>
        <v>Evet, çakışma var</v>
      </c>
      <c r="BX1172" s="229"/>
      <c r="BY1172" s="247">
        <f t="shared" si="803"/>
        <v>170.20201388890564</v>
      </c>
      <c r="BZ1172" s="247">
        <f t="shared" si="804"/>
        <v>0.14590277779643657</v>
      </c>
      <c r="CA1172" s="247">
        <f t="shared" si="805"/>
        <v>170.34791666670208</v>
      </c>
      <c r="CB1172" s="213"/>
      <c r="CC1172" s="211"/>
      <c r="CD1172" s="196"/>
      <c r="CE1172" s="213">
        <v>100</v>
      </c>
      <c r="CF1172" s="182">
        <f t="shared" si="806"/>
        <v>45356.152083333298</v>
      </c>
      <c r="CG1172" s="182">
        <f t="shared" si="807"/>
        <v>45526.5</v>
      </c>
      <c r="CH1172" s="196"/>
      <c r="CI1172" s="196"/>
      <c r="CJ1172" s="196"/>
      <c r="CK1172" s="196">
        <f t="shared" si="808"/>
        <v>0.14590277779643657</v>
      </c>
      <c r="CL1172" s="196">
        <f t="shared" si="809"/>
        <v>170.20201388890564</v>
      </c>
      <c r="CM1172" s="196">
        <f t="shared" si="810"/>
        <v>170.34791666670208</v>
      </c>
      <c r="CN1172" s="114"/>
      <c r="CO1172" s="115">
        <f t="shared" si="811"/>
        <v>245301.00000005099</v>
      </c>
      <c r="CP1172" s="116">
        <f t="shared" si="812"/>
        <v>8.754166667786194</v>
      </c>
      <c r="CQ1172" s="117">
        <f t="shared" si="813"/>
        <v>0.15208333329792367</v>
      </c>
      <c r="CR1172" s="117">
        <f t="shared" si="814"/>
        <v>45526.354097222204</v>
      </c>
      <c r="CS1172" s="117">
        <f t="shared" si="815"/>
        <v>45526.5</v>
      </c>
      <c r="CT1172" s="118">
        <f t="shared" si="816"/>
        <v>65557730.900000021</v>
      </c>
      <c r="CU1172" s="118">
        <f t="shared" si="817"/>
        <v>210.10000002686866</v>
      </c>
      <c r="CV1172" s="118">
        <f t="shared" si="818"/>
        <v>65557941.000000052</v>
      </c>
      <c r="CW1172" s="119">
        <f t="shared" si="819"/>
        <v>0.99999679520136198</v>
      </c>
    </row>
    <row r="1173" spans="1:101" ht="118.5" customHeight="1" x14ac:dyDescent="0.3">
      <c r="A1173" s="104" t="str">
        <f>[4]SayfaKAY!C99</f>
        <v>KAY5+6</v>
      </c>
      <c r="B1173" s="104" t="str">
        <f>[4]SayfaKAY!D99</f>
        <v>3875(4)</v>
      </c>
      <c r="C1173" s="105" t="str">
        <f>[4]SayfaKAY!E99</f>
        <v>MA</v>
      </c>
      <c r="D1173" s="105">
        <f>[4]SayfaKAY!F99</f>
        <v>40512</v>
      </c>
      <c r="E1173" s="106" t="str">
        <f>[4]SayfaKAY!G99</f>
        <v>BOZ-KAY5+6-FF-098</v>
      </c>
      <c r="F1173" s="134">
        <f t="shared" si="780"/>
        <v>45352</v>
      </c>
      <c r="G1173" s="135">
        <f t="shared" si="781"/>
        <v>0.25138888890069211</v>
      </c>
      <c r="H1173" s="235">
        <f>[4]SayfaKAY!H99</f>
        <v>45352.251388888901</v>
      </c>
      <c r="I1173" s="104" t="str">
        <f>[4]SayfaKAY!I99</f>
        <v>Hat/Line</v>
      </c>
      <c r="J1173" s="103" t="str">
        <f>IF([4]SayfaKAY!J99="","",IF([4]SayfaKAY!J99="Müşteri","Notified by Customer","Notified by Bozankaya"))</f>
        <v>Notified by Customer</v>
      </c>
      <c r="K1173" s="103" t="e">
        <f>VLOOKUP([4]SayfaKAY!L99,#REF!,2,FALSE)</f>
        <v>#REF!</v>
      </c>
      <c r="L1173" s="165" t="str">
        <f>[4]SayfaKAY!X99</f>
        <v>MEDCOM SP. Z O.O.</v>
      </c>
      <c r="M1173" s="107" t="str">
        <f t="shared" si="782"/>
        <v>KAY5+6-BOZ-KAY5+6-FF-098</v>
      </c>
      <c r="N1173" s="105" t="str">
        <f>[4]SayfaKAY!M99</f>
        <v>MA FREN ARIZASI VERDİ. HATA KODU FB02 1 SEFER İPTALİ YAŞANMIŞTIR.</v>
      </c>
      <c r="O1173" s="166" t="str">
        <f>[4]SayfaKAY!P99</f>
        <v>A-Sürüşü engeller</v>
      </c>
      <c r="P1173" s="166" t="str">
        <f>[4]SayfaKAY!Q99</f>
        <v>A(Hareket etmeyi engelleyen arıza)</v>
      </c>
      <c r="Q1173" s="166" t="str">
        <f>[4]SayfaKAY!R99</f>
        <v>N.A(Yaralanma yok)</v>
      </c>
      <c r="R1173" s="132" t="str" cm="1">
        <f t="array" ref="R1173">IF([4]SayfaKAY!U99="","",_xlfn.IFS([4]SayfaKAY!U99="Bozankaya","Bozankaya",[4]SayfaKAY!U99="Müşteri","Customer",[4]SayfaKAY!U99="Tedarikçi","Equipment Supplier"))</f>
        <v>Bozankaya</v>
      </c>
      <c r="S1173" s="204" t="str">
        <f>[4]SayfaKAY!N99</f>
        <v>ARIZA İNVERTÖR KAYNAKLIDIR. HİDROLİK SİSTEM NORMAL ÇALIŞMAKTADIR.</v>
      </c>
      <c r="T1173" s="133" t="str">
        <f>[4]SayfaKAY!AD99</f>
        <v>*Ekipman tamir edilecek</v>
      </c>
      <c r="U1173" s="132" t="str">
        <f>[4]SayfaKAY!W99</f>
        <v>Evet</v>
      </c>
      <c r="V1173" s="108">
        <f>[4]SayfaKAY!AZ99</f>
        <v>1</v>
      </c>
      <c r="W1173" s="136">
        <f t="shared" si="783"/>
        <v>45526</v>
      </c>
      <c r="X1173" s="137" t="str">
        <f t="shared" si="784"/>
        <v>14:34</v>
      </c>
      <c r="Y1173" s="235">
        <f>[4]SayfaKAY!AE99</f>
        <v>45526.607280092598</v>
      </c>
      <c r="Z1173" s="109">
        <f t="shared" si="785"/>
        <v>45527</v>
      </c>
      <c r="AA1173" s="110" t="str">
        <f t="shared" si="786"/>
        <v>11:00</v>
      </c>
      <c r="AB1173" s="182">
        <f>[4]SayfaKAY!BA99</f>
        <v>45527.458333333299</v>
      </c>
      <c r="AC1173" s="257">
        <f t="shared" si="787"/>
        <v>252297.99999993411</v>
      </c>
      <c r="AD1173" s="111">
        <f t="shared" si="788"/>
        <v>45527</v>
      </c>
      <c r="AE1173" s="111" t="str">
        <f t="shared" si="789"/>
        <v>11:00</v>
      </c>
      <c r="AF1173" s="235">
        <f>[4]SayfaKAY!BA99</f>
        <v>45527.458333333299</v>
      </c>
      <c r="AG1173" s="179" t="str">
        <f>[4]SayfaKAY!S99</f>
        <v>(I) İlk Defa Karşılaşılan Arıza</v>
      </c>
      <c r="AH1173" s="178" t="str">
        <f t="shared" si="790"/>
        <v>Bu Arıza Aracın Servise Verilmesine Engel</v>
      </c>
      <c r="AI1173" s="163" t="str">
        <f>[4]SayfaKAY!AV99</f>
        <v/>
      </c>
      <c r="AJ1173" s="164" t="str">
        <f t="shared" si="791"/>
        <v/>
      </c>
      <c r="AK1173" s="164" t="str">
        <f t="shared" si="792"/>
        <v/>
      </c>
      <c r="AL1173" s="112" t="str">
        <f>[4]SayfaKAY!AX99</f>
        <v/>
      </c>
      <c r="AM1173" s="257" cm="1">
        <f t="array" ref="AM1173">IFERROR(IF(AND(P1173&lt;&gt;"D(Arıza Değil)",AH1173="Bu Arıza Aracın Servise Verilmesine Engel Değil"),
IF(Z1173-F1173&gt;0,(AB1173-Y1173)*24*60,
IF(OR(AND(G1173&gt;$AS$1,G1173&lt;$AT$1),AND(G1173&gt;$AU$1,G1173&lt;$AV$1)),
(AF1173-H1173)*24*60,     BH:BH0)),        AN1173),0)</f>
        <v>252297.99999993411</v>
      </c>
      <c r="AN1173" s="257">
        <f t="shared" si="793"/>
        <v>252297.99999993411</v>
      </c>
      <c r="AO1173" s="174" t="str">
        <f>[4]SayfaKAY!AG99</f>
        <v>Medcom</v>
      </c>
      <c r="AP1173" s="174" t="str">
        <f>[4]SayfaKAY!AI99</f>
        <v>P620-7023</v>
      </c>
      <c r="AQ1173" s="174" t="str">
        <f>[4]SayfaKAY!AQ99</f>
        <v/>
      </c>
      <c r="AR1173" s="174" t="str">
        <f>[4]SayfaKAY!AH99</f>
        <v>COMBO KUTUSU (+LHD) MEDCOM</v>
      </c>
      <c r="AS1173" s="174" t="str">
        <f>[4]SayfaKAY!AJ99</f>
        <v/>
      </c>
      <c r="AT1173" s="175" t="str">
        <f>[4]SayfaKAY!AM99</f>
        <v/>
      </c>
      <c r="AU1173" s="176" t="str">
        <f>[4]SayfaKAY!AL99</f>
        <v/>
      </c>
      <c r="AV1173" s="176" t="str">
        <f>[4]SayfaKAY!AP99</f>
        <v/>
      </c>
      <c r="AW1173" s="177" t="str">
        <f>[4]SayfaKAY!AT99</f>
        <v/>
      </c>
      <c r="AX1173" s="194">
        <f t="shared" si="794"/>
        <v>2775277.9999992754</v>
      </c>
      <c r="AY1173" s="168"/>
      <c r="AZ1173" s="167"/>
      <c r="BA1173" s="170"/>
      <c r="BB1173" s="171" t="str">
        <f>IF($AQ$1="X", IF(AND(G1173&gt;=$AS$1,G1173&lt;=$AT$1),IF(P1173&lt;&gt;"D(Arıza Değil)",AC1173,0), IF(AND(G1173&gt;=$AU$1,G1173&lt;=$AV$1),IF(P1173&lt;&gt;"D(Arıza Değil)",AC1173,0), "")), "")</f>
        <v/>
      </c>
      <c r="BC1173" s="114"/>
      <c r="BD1173" s="114"/>
      <c r="BE1173" s="114"/>
      <c r="BF1173" s="114"/>
      <c r="BG1173" s="114"/>
      <c r="BH1173" s="114" t="str">
        <f>IFERROR(FRACAS!AN102, "Hata Var")</f>
        <v/>
      </c>
      <c r="BI1173" s="114"/>
      <c r="BJ1173" s="114"/>
      <c r="BK1173" s="105" t="str">
        <f>[4]SayfaKAY!AW99</f>
        <v/>
      </c>
      <c r="BL1173" s="105" t="str">
        <f>[4]SayfaKAY!V99</f>
        <v>Fabrika Test</v>
      </c>
      <c r="BM1173" s="114"/>
      <c r="BN1173" s="171" t="str">
        <f t="shared" si="795"/>
        <v>x yok</v>
      </c>
      <c r="BO1173" s="171" t="str">
        <f t="shared" si="796"/>
        <v>aynı gün giderilen arıza</v>
      </c>
      <c r="BP1173" s="171" t="str">
        <f t="shared" si="797"/>
        <v>Bir günden fazla süren arıza</v>
      </c>
      <c r="BQ1173" s="226">
        <f t="shared" si="798"/>
        <v>251072.48333332362</v>
      </c>
      <c r="BR1173" s="226">
        <f t="shared" si="799"/>
        <v>1225.5166666104924</v>
      </c>
      <c r="BS1173" s="226">
        <f t="shared" si="800"/>
        <v>252297.99999993411</v>
      </c>
      <c r="BT1173" s="114"/>
      <c r="BU1173" s="242"/>
      <c r="BV1173" s="233">
        <f t="shared" si="801"/>
        <v>30</v>
      </c>
      <c r="BW1173" s="226" t="str">
        <f t="shared" si="802"/>
        <v>Evet, çakışma var</v>
      </c>
      <c r="BX1173" s="229"/>
      <c r="BY1173" s="247">
        <f t="shared" si="803"/>
        <v>174.35589120369696</v>
      </c>
      <c r="BZ1173" s="247">
        <f t="shared" si="804"/>
        <v>0.85105324070173083</v>
      </c>
      <c r="CA1173" s="247">
        <f t="shared" si="805"/>
        <v>175.20694444439869</v>
      </c>
      <c r="CB1173" s="213"/>
      <c r="CC1173" s="211"/>
      <c r="CD1173" s="196"/>
      <c r="CE1173" s="213">
        <v>98</v>
      </c>
      <c r="CF1173" s="182">
        <f t="shared" si="806"/>
        <v>45352.251388888901</v>
      </c>
      <c r="CG1173" s="182">
        <f t="shared" si="807"/>
        <v>45527.458333333299</v>
      </c>
      <c r="CH1173" s="196"/>
      <c r="CI1173" s="196"/>
      <c r="CJ1173" s="196"/>
      <c r="CK1173" s="196">
        <f t="shared" si="808"/>
        <v>0.85105324070173083</v>
      </c>
      <c r="CL1173" s="196">
        <f t="shared" si="809"/>
        <v>174.35589120369696</v>
      </c>
      <c r="CM1173" s="196">
        <f t="shared" si="810"/>
        <v>175.20694444439869</v>
      </c>
      <c r="CN1173" s="114"/>
      <c r="CO1173" s="115">
        <f t="shared" si="811"/>
        <v>252297.99999993411</v>
      </c>
      <c r="CP1173" s="116">
        <f t="shared" si="812"/>
        <v>51.06319444210385</v>
      </c>
      <c r="CQ1173" s="117">
        <f t="shared" si="813"/>
        <v>0.25138888890069211</v>
      </c>
      <c r="CR1173" s="117">
        <f t="shared" si="814"/>
        <v>45526.607280092598</v>
      </c>
      <c r="CS1173" s="117">
        <f t="shared" si="815"/>
        <v>45527.458333333299</v>
      </c>
      <c r="CT1173" s="118">
        <f t="shared" si="816"/>
        <v>65557952.483333327</v>
      </c>
      <c r="CU1173" s="118">
        <f t="shared" si="817"/>
        <v>1225.5166666104924</v>
      </c>
      <c r="CV1173" s="118">
        <f t="shared" si="818"/>
        <v>65559177.999999933</v>
      </c>
      <c r="CW1173" s="119">
        <f t="shared" si="819"/>
        <v>0.99998130671091379</v>
      </c>
    </row>
    <row r="1174" spans="1:101" ht="118.5" customHeight="1" x14ac:dyDescent="0.3">
      <c r="A1174" s="160" t="str">
        <f>[4]SayfaKAY!C100</f>
        <v>KAY5+6</v>
      </c>
      <c r="B1174" s="104" t="str">
        <f>[4]SayfaKAY!D100</f>
        <v>3879(8)</v>
      </c>
      <c r="C1174" s="105" t="str">
        <f>[4]SayfaKAY!E100</f>
        <v>RA</v>
      </c>
      <c r="D1174" s="105">
        <f>[4]SayfaKAY!F100</f>
        <v>2400</v>
      </c>
      <c r="E1174" s="106" t="str">
        <f>[4]SayfaKAY!G100</f>
        <v>BOZ-KAY5+6-FF-099</v>
      </c>
      <c r="F1174" s="193">
        <f t="shared" si="780"/>
        <v>45352</v>
      </c>
      <c r="G1174" s="135">
        <f t="shared" si="781"/>
        <v>0.60555555560131324</v>
      </c>
      <c r="H1174" s="235">
        <f>[4]SayfaKAY!H100</f>
        <v>45352.605555555601</v>
      </c>
      <c r="I1174" s="104" t="str">
        <f>[4]SayfaKAY!I100</f>
        <v>Hat/Line</v>
      </c>
      <c r="J1174" s="103" t="str">
        <f>IF([4]SayfaKAY!J100="","",IF([4]SayfaKAY!J100="Müşteri","Notified by Customer","Notified by Bozankaya"))</f>
        <v>Notified by Customer</v>
      </c>
      <c r="K1174" s="103" t="e">
        <f>VLOOKUP([4]SayfaKAY!L100,#REF!,2,FALSE)</f>
        <v>#REF!</v>
      </c>
      <c r="L1174" s="165" t="str">
        <f>[4]SayfaKAY!X100</f>
        <v>TURCK OTOMASYON TİC. LTD.ŞTİ.</v>
      </c>
      <c r="M1174" s="107" t="str">
        <f t="shared" si="782"/>
        <v>KAY5+6-BOZ-KAY5+6-FF-099</v>
      </c>
      <c r="N1174" s="105" t="str">
        <f>[4]SayfaKAY!M100</f>
        <v>5 NOLU LKAĞI AÇILIP KAPANIRKEN DİĞER KAPILARIDAN FARKLI RAHATSIZ EDİCİ BİR UYARI SESİ ÇIKARIYOR</v>
      </c>
      <c r="O1174" s="166" t="str">
        <f>[4]SayfaKAY!P100</f>
        <v>C-Uyarı, sürüş devamlılığı</v>
      </c>
      <c r="P1174" s="166" t="str">
        <f>[4]SayfaKAY!Q100</f>
        <v>C(Sisteme etki etmeyen arıza)</v>
      </c>
      <c r="Q1174" s="166" t="str">
        <f>[4]SayfaKAY!R100</f>
        <v>N.A(Yaralanma yok)</v>
      </c>
      <c r="R1174" s="132" t="str" cm="1">
        <f t="array" ref="R1174">IF([4]SayfaKAY!U100="","",_xlfn.IFS([4]SayfaKAY!U100="Bozankaya","Bozankaya",[4]SayfaKAY!U100="Müşteri","Customer",[4]SayfaKAY!U100="Tedarikçi","Equipment Supplier"))</f>
        <v>Equipment Supplier</v>
      </c>
      <c r="S1174" s="204" t="str">
        <f>[4]SayfaKAY!N100</f>
        <v>5 NOLU KAPI RESETLENDİ ARIZA DEVAMLILIĞI GÖRÜLMEDİ</v>
      </c>
      <c r="T1174" s="133" t="str">
        <f>[4]SayfaKAY!AD100</f>
        <v/>
      </c>
      <c r="U1174" s="132" t="str">
        <f>[4]SayfaKAY!W100</f>
        <v/>
      </c>
      <c r="V1174" s="108">
        <f>[4]SayfaKAY!AZ100</f>
        <v>1</v>
      </c>
      <c r="W1174" s="136">
        <f t="shared" si="783"/>
        <v>45353</v>
      </c>
      <c r="X1174" s="137" t="str">
        <f t="shared" si="784"/>
        <v>05:00</v>
      </c>
      <c r="Y1174" s="235">
        <f>[4]SayfaKAY!AE100</f>
        <v>45353.208333333299</v>
      </c>
      <c r="Z1174" s="192">
        <f t="shared" si="785"/>
        <v>45353</v>
      </c>
      <c r="AA1174" s="110" t="str">
        <f t="shared" si="786"/>
        <v>08:00</v>
      </c>
      <c r="AB1174" s="182">
        <f>[4]SayfaKAY!BA100</f>
        <v>45353.333333333299</v>
      </c>
      <c r="AC1174" s="257">
        <f t="shared" si="787"/>
        <v>1047.9999998852145</v>
      </c>
      <c r="AD1174" s="111">
        <f t="shared" si="788"/>
        <v>45353</v>
      </c>
      <c r="AE1174" s="111" t="str">
        <f t="shared" si="789"/>
        <v>08:00</v>
      </c>
      <c r="AF1174" s="235">
        <f>[4]SayfaKAY!BA100</f>
        <v>45353.333333333299</v>
      </c>
      <c r="AG1174" s="179" t="str">
        <f>[4]SayfaKAY!S100</f>
        <v>(II) Aynı Araçta Tekrarlayan Arıza</v>
      </c>
      <c r="AH1174" s="178" t="str">
        <f t="shared" si="790"/>
        <v>Bu Arıza Aracın Servise Verilmesine Engel Değil</v>
      </c>
      <c r="AI1174" s="163" t="str">
        <f>[4]SayfaKAY!AV100</f>
        <v/>
      </c>
      <c r="AJ1174" s="164" t="str">
        <f t="shared" si="791"/>
        <v/>
      </c>
      <c r="AK1174" s="164" t="str">
        <f t="shared" si="792"/>
        <v/>
      </c>
      <c r="AL1174" s="112" t="str">
        <f>[4]SayfaKAY!AX100</f>
        <v/>
      </c>
      <c r="AM1174" s="257" cm="1">
        <f t="array" ref="AM1174">IFERROR(IF(AND(P1174&lt;&gt;"D(Arıza Değil)",AH1174="Bu Arıza Aracın Servise Verilmesine Engel Değil"),
IF(Z1174-F1174&gt;0,(AB1174-Y1174)*24*60,
IF(OR(AND(G1174&gt;$AS$1,G1174&lt;$AT$1),AND(G1174&gt;$AU$1,G1174&lt;$AV$1)),
(AF1174-H1174)*24*60,     BH:BH0)),        AN1174),0)</f>
        <v>180</v>
      </c>
      <c r="AN1174" s="257">
        <f t="shared" si="793"/>
        <v>1047.9999998852145</v>
      </c>
      <c r="AO1174" s="174" t="str">
        <f>[4]SayfaKAY!AG100</f>
        <v>TURCK OTOMASYON</v>
      </c>
      <c r="AP1174" s="174" t="str">
        <f>[4]SayfaKAY!AI100</f>
        <v>M110-7057</v>
      </c>
      <c r="AQ1174" s="174" t="str">
        <f>[4]SayfaKAY!AQ100</f>
        <v/>
      </c>
      <c r="AR1174" s="174" t="str">
        <f>[4]SayfaKAY!AH100</f>
        <v>SESLI UYARI CIHAZI</v>
      </c>
      <c r="AS1174" s="174" t="str">
        <f>[4]SayfaKAY!AJ100</f>
        <v/>
      </c>
      <c r="AT1174" s="175" t="str">
        <f>[4]SayfaKAY!AM100</f>
        <v/>
      </c>
      <c r="AU1174" s="176" t="str">
        <f>[4]SayfaKAY!AL100</f>
        <v/>
      </c>
      <c r="AV1174" s="176" t="str">
        <f>[4]SayfaKAY!AP100</f>
        <v/>
      </c>
      <c r="AW1174" s="177" t="str">
        <f>[4]SayfaKAY!AT100</f>
        <v/>
      </c>
      <c r="AX1174" s="194">
        <f t="shared" si="794"/>
        <v>11527.999998737359</v>
      </c>
      <c r="AY1174" s="168"/>
      <c r="AZ1174" s="167"/>
      <c r="BA1174" s="113"/>
      <c r="BB1174" s="171"/>
      <c r="BC1174" s="114"/>
      <c r="BD1174" s="114"/>
      <c r="BE1174" s="114"/>
      <c r="BF1174" s="114"/>
      <c r="BG1174" s="114"/>
      <c r="BH1174" s="114" t="str">
        <f>IFERROR(FRACAS!AN103, "Hata Var")</f>
        <v/>
      </c>
      <c r="BI1174" s="114"/>
      <c r="BJ1174" s="114"/>
      <c r="BK1174" s="105" t="str">
        <f>[4]SayfaKAY!AW100</f>
        <v/>
      </c>
      <c r="BL1174" s="105" t="str">
        <f>[4]SayfaKAY!V100</f>
        <v>TSL</v>
      </c>
      <c r="BM1174" s="114"/>
      <c r="BN1174" s="171" t="str">
        <f t="shared" si="795"/>
        <v>x yok</v>
      </c>
      <c r="BO1174" s="171" t="str">
        <f t="shared" si="796"/>
        <v>aynı gün giderilen arıza</v>
      </c>
      <c r="BP1174" s="171" t="str">
        <f t="shared" si="797"/>
        <v>Bir günden fazla süren arıza</v>
      </c>
      <c r="BQ1174" s="226">
        <f t="shared" si="798"/>
        <v>867.99999988521449</v>
      </c>
      <c r="BR1174" s="226">
        <f t="shared" si="799"/>
        <v>180</v>
      </c>
      <c r="BS1174" s="226">
        <f t="shared" si="800"/>
        <v>1047.9999998852145</v>
      </c>
      <c r="BT1174" s="114"/>
      <c r="BU1174" s="242"/>
      <c r="BV1174" s="233">
        <f t="shared" si="801"/>
        <v>3</v>
      </c>
      <c r="BW1174" s="226" t="str">
        <f t="shared" si="802"/>
        <v>Evet, çakışma var</v>
      </c>
      <c r="BX1174" s="229"/>
      <c r="BY1174" s="247">
        <f t="shared" si="803"/>
        <v>0.60277777769806562</v>
      </c>
      <c r="BZ1174" s="247">
        <f t="shared" si="804"/>
        <v>0.125</v>
      </c>
      <c r="CA1174" s="247">
        <f t="shared" si="805"/>
        <v>0.72777777769806562</v>
      </c>
      <c r="CB1174" s="213"/>
      <c r="CC1174" s="211"/>
      <c r="CD1174" s="196"/>
      <c r="CE1174" s="213">
        <v>99</v>
      </c>
      <c r="CF1174" s="182">
        <f t="shared" si="806"/>
        <v>45352.605555555601</v>
      </c>
      <c r="CG1174" s="182">
        <f t="shared" si="807"/>
        <v>45353.333333333299</v>
      </c>
      <c r="CH1174" s="196"/>
      <c r="CI1174" s="196"/>
      <c r="CJ1174" s="196"/>
      <c r="CK1174" s="196">
        <f t="shared" si="808"/>
        <v>0.125</v>
      </c>
      <c r="CL1174" s="196">
        <f t="shared" si="809"/>
        <v>0.60277777769806562</v>
      </c>
      <c r="CM1174" s="196">
        <f t="shared" si="810"/>
        <v>0.72777777769806562</v>
      </c>
      <c r="CN1174" s="114"/>
      <c r="CO1174" s="115">
        <f t="shared" si="811"/>
        <v>1047.9999998852145</v>
      </c>
      <c r="CP1174" s="116">
        <f t="shared" si="812"/>
        <v>7.5</v>
      </c>
      <c r="CQ1174" s="117">
        <f t="shared" si="813"/>
        <v>0.60555555560131324</v>
      </c>
      <c r="CR1174" s="117">
        <f t="shared" si="814"/>
        <v>45353.208333333299</v>
      </c>
      <c r="CS1174" s="117">
        <f t="shared" si="815"/>
        <v>45353.333333333299</v>
      </c>
      <c r="CT1174" s="118">
        <f t="shared" si="816"/>
        <v>65307747.999999888</v>
      </c>
      <c r="CU1174" s="118">
        <f t="shared" si="817"/>
        <v>180</v>
      </c>
      <c r="CV1174" s="118">
        <f t="shared" si="818"/>
        <v>65307927.999999888</v>
      </c>
      <c r="CW1174" s="119">
        <f t="shared" si="819"/>
        <v>0.99999724382620137</v>
      </c>
    </row>
    <row r="1175" spans="1:101" ht="118.5" customHeight="1" x14ac:dyDescent="0.3">
      <c r="A1175" s="104" t="str">
        <f>[4]SayfaKAY!C96</f>
        <v>KAY5+6</v>
      </c>
      <c r="B1175" s="104" t="str">
        <f>[4]SayfaKAY!D96</f>
        <v>3875(4)</v>
      </c>
      <c r="C1175" s="105" t="str">
        <f>[4]SayfaKAY!E96</f>
        <v>RB</v>
      </c>
      <c r="D1175" s="105">
        <f>[4]SayfaKAY!F96</f>
        <v>35000</v>
      </c>
      <c r="E1175" s="106" t="str">
        <f>[4]SayfaKAY!G96</f>
        <v>BOZ-KAY5+6-FF-095</v>
      </c>
      <c r="F1175" s="193">
        <f t="shared" si="780"/>
        <v>45351</v>
      </c>
      <c r="G1175" s="135">
        <f t="shared" si="781"/>
        <v>0.32291666670062114</v>
      </c>
      <c r="H1175" s="235">
        <f>[4]SayfaKAY!H96</f>
        <v>45351.322916666701</v>
      </c>
      <c r="I1175" s="104" t="str">
        <f>[4]SayfaKAY!I96</f>
        <v>Hat/Line</v>
      </c>
      <c r="J1175" s="103" t="str">
        <f>IF([4]SayfaKAY!J96="","",IF([4]SayfaKAY!J96="Müşteri","Notified by Customer","Notified by Bozankaya"))</f>
        <v>Notified by Customer</v>
      </c>
      <c r="K1175" s="103" t="e">
        <f>VLOOKUP([4]SayfaKAY!L96,#REF!,2,FALSE)</f>
        <v>#REF!</v>
      </c>
      <c r="L1175" s="165" t="str">
        <f>[4]SayfaKAY!X96</f>
        <v>KNORR-BREMSE GMBH DİVİSİON IFE AUTO</v>
      </c>
      <c r="M1175" s="107" t="str">
        <f t="shared" si="782"/>
        <v>KAY5+6-BOZ-KAY5+6-FF-095</v>
      </c>
      <c r="N1175" s="105" t="str">
        <f>[4]SayfaKAY!M96</f>
        <v>8 NUMARALI KAPI BUZZER SESİ RAHATSIZ EDİYOR</v>
      </c>
      <c r="O1175" s="166" t="str">
        <f>[4]SayfaKAY!P96</f>
        <v>C-Uyarı, sürüş devamlılığı</v>
      </c>
      <c r="P1175" s="166" t="str">
        <f>[4]SayfaKAY!Q96</f>
        <v>C(Sisteme etki etmeyen arıza)</v>
      </c>
      <c r="Q1175" s="166" t="str">
        <f>[4]SayfaKAY!R96</f>
        <v>N.A(Yaralanma yok)</v>
      </c>
      <c r="R1175" s="132" t="str" cm="1">
        <f t="array" ref="R1175">IF([4]SayfaKAY!U96="","",_xlfn.IFS([4]SayfaKAY!U96="Bozankaya","Bozankaya",[4]SayfaKAY!U96="Müşteri","Customer",[4]SayfaKAY!U96="Tedarikçi","Equipment Supplier"))</f>
        <v>Equipment Supplier</v>
      </c>
      <c r="S1175" s="204" t="str">
        <f>[4]SayfaKAY!N96</f>
        <v>KAPI BUZZER RESETLENDİ SORUN GİDERİLDİ</v>
      </c>
      <c r="T1175" s="133" t="str">
        <f>[4]SayfaKAY!AD96</f>
        <v/>
      </c>
      <c r="U1175" s="132" t="str">
        <f>[4]SayfaKAY!W96</f>
        <v/>
      </c>
      <c r="V1175" s="108">
        <f>[4]SayfaKAY!AZ96</f>
        <v>1</v>
      </c>
      <c r="W1175" s="136">
        <f t="shared" si="783"/>
        <v>45351</v>
      </c>
      <c r="X1175" s="137" t="str">
        <f t="shared" si="784"/>
        <v>10:00</v>
      </c>
      <c r="Y1175" s="235">
        <f>[4]SayfaKAY!AE96</f>
        <v>45351.416666666701</v>
      </c>
      <c r="Z1175" s="192">
        <f t="shared" si="785"/>
        <v>45351</v>
      </c>
      <c r="AA1175" s="110" t="str">
        <f t="shared" si="786"/>
        <v>12:00</v>
      </c>
      <c r="AB1175" s="182">
        <f>[4]SayfaKAY!BA96</f>
        <v>45351.5</v>
      </c>
      <c r="AC1175" s="257">
        <f t="shared" si="787"/>
        <v>254.99999995110556</v>
      </c>
      <c r="AD1175" s="111">
        <f t="shared" si="788"/>
        <v>45351</v>
      </c>
      <c r="AE1175" s="111" t="str">
        <f t="shared" si="789"/>
        <v>12:00</v>
      </c>
      <c r="AF1175" s="235">
        <f>[4]SayfaKAY!BA96</f>
        <v>45351.5</v>
      </c>
      <c r="AG1175" s="179" t="str">
        <f>[4]SayfaKAY!S96</f>
        <v>(II) Aynı Araçta Tekrarlayan Arıza</v>
      </c>
      <c r="AH1175" s="178" t="str">
        <f t="shared" si="790"/>
        <v>Bu Arıza Aracın Servise Verilmesine Engel Değil</v>
      </c>
      <c r="AI1175" s="163" t="str">
        <f>[4]SayfaKAY!AV96</f>
        <v/>
      </c>
      <c r="AJ1175" s="164" t="str">
        <f t="shared" si="791"/>
        <v/>
      </c>
      <c r="AK1175" s="164" t="str">
        <f t="shared" si="792"/>
        <v/>
      </c>
      <c r="AL1175" s="112" t="str">
        <f>[4]SayfaKAY!AX96</f>
        <v/>
      </c>
      <c r="AM1175" s="257" cm="1">
        <f t="array" ref="AM1175">IFERROR(IF(AND(P1175&lt;&gt;"D(Arıza Değil)",AH1175="Bu Arıza Aracın Servise Verilmesine Engel Değil"),
IF(Z1175-F1175&gt;0,(AB1175-Y1175)*24*60,
IF(OR(AND(G1175&gt;$AS$1,G1175&lt;$AT$1),AND(G1175&gt;$AU$1,G1175&lt;$AV$1)),
(AF1175-H1175)*24*60,     BH:BH0)),        AN1175),0)</f>
        <v>254.99999995110556</v>
      </c>
      <c r="AN1175" s="257">
        <f t="shared" si="793"/>
        <v>254.99999995110556</v>
      </c>
      <c r="AO1175" s="174" t="str">
        <f>[4]SayfaKAY!AG96</f>
        <v>TSL</v>
      </c>
      <c r="AP1175" s="174" t="str">
        <f>[4]SayfaKAY!AI96</f>
        <v>M110-7082</v>
      </c>
      <c r="AQ1175" s="174" t="str">
        <f>[4]SayfaKAY!AQ96</f>
        <v/>
      </c>
      <c r="AR1175" s="174" t="str">
        <f>[4]SayfaKAY!AH96</f>
        <v>PRM’LI ÇİFTLİ KAPI</v>
      </c>
      <c r="AS1175" s="174" t="str">
        <f>[4]SayfaKAY!AJ96</f>
        <v/>
      </c>
      <c r="AT1175" s="175" t="str">
        <f>[4]SayfaKAY!AM96</f>
        <v/>
      </c>
      <c r="AU1175" s="176" t="str">
        <f>[4]SayfaKAY!AL96</f>
        <v/>
      </c>
      <c r="AV1175" s="176" t="str">
        <f>[4]SayfaKAY!AP96</f>
        <v/>
      </c>
      <c r="AW1175" s="177" t="str">
        <f>[4]SayfaKAY!AT96</f>
        <v/>
      </c>
      <c r="AX1175" s="194">
        <f t="shared" si="794"/>
        <v>2804.9999994621612</v>
      </c>
      <c r="AY1175" s="168"/>
      <c r="AZ1175" s="167"/>
      <c r="BA1175" s="170"/>
      <c r="BB1175" s="171"/>
      <c r="BC1175" s="114"/>
      <c r="BD1175" s="114"/>
      <c r="BE1175" s="114"/>
      <c r="BF1175" s="114"/>
      <c r="BG1175" s="114"/>
      <c r="BH1175" s="114" t="str">
        <f>IFERROR(FRACAS!AN99, "Hata Var")</f>
        <v/>
      </c>
      <c r="BI1175" s="114"/>
      <c r="BJ1175" s="114"/>
      <c r="BK1175" s="105" t="str">
        <f>[4]SayfaKAY!AW96</f>
        <v/>
      </c>
      <c r="BL1175" s="105" t="str">
        <f>[4]SayfaKAY!V96</f>
        <v>TSL</v>
      </c>
      <c r="BM1175" s="114"/>
      <c r="BN1175" s="171" t="str">
        <f t="shared" si="795"/>
        <v>x yok</v>
      </c>
      <c r="BO1175" s="171" t="str">
        <f t="shared" si="796"/>
        <v>aynı gün giderilen arıza</v>
      </c>
      <c r="BP1175" s="171" t="str">
        <f t="shared" si="797"/>
        <v>aynı gün giderilen arıza</v>
      </c>
      <c r="BQ1175" s="226">
        <f t="shared" si="798"/>
        <v>135</v>
      </c>
      <c r="BR1175" s="226">
        <f t="shared" si="799"/>
        <v>119.99999995110556</v>
      </c>
      <c r="BS1175" s="226">
        <f t="shared" si="800"/>
        <v>254.99999995110556</v>
      </c>
      <c r="BT1175" s="114"/>
      <c r="BU1175" s="242"/>
      <c r="BV1175" s="233">
        <f t="shared" si="801"/>
        <v>10</v>
      </c>
      <c r="BW1175" s="226" t="str">
        <f t="shared" si="802"/>
        <v>Evet, çakışma var</v>
      </c>
      <c r="BX1175" s="229"/>
      <c r="BY1175" s="247">
        <f t="shared" si="803"/>
        <v>9.375E-2</v>
      </c>
      <c r="BZ1175" s="247">
        <f t="shared" si="804"/>
        <v>8.3333333299378864E-2</v>
      </c>
      <c r="CA1175" s="247">
        <f t="shared" si="805"/>
        <v>0.17708333329937886</v>
      </c>
      <c r="CB1175" s="213"/>
      <c r="CC1175" s="211"/>
      <c r="CD1175" s="196"/>
      <c r="CE1175" s="213">
        <v>95</v>
      </c>
      <c r="CF1175" s="182">
        <f t="shared" si="806"/>
        <v>45351.322916666701</v>
      </c>
      <c r="CG1175" s="182">
        <f t="shared" si="807"/>
        <v>45351.5</v>
      </c>
      <c r="CH1175" s="196"/>
      <c r="CI1175" s="196"/>
      <c r="CJ1175" s="196"/>
      <c r="CK1175" s="196">
        <f t="shared" si="808"/>
        <v>8.3333333299378864E-2</v>
      </c>
      <c r="CL1175" s="196">
        <f t="shared" si="809"/>
        <v>9.375E-2</v>
      </c>
      <c r="CM1175" s="196">
        <f t="shared" si="810"/>
        <v>0.17708333329937886</v>
      </c>
      <c r="CN1175" s="114"/>
      <c r="CO1175" s="115">
        <f t="shared" si="811"/>
        <v>254.99999995110556</v>
      </c>
      <c r="CP1175" s="116">
        <f t="shared" si="812"/>
        <v>4.9999999979627319</v>
      </c>
      <c r="CQ1175" s="117">
        <f t="shared" si="813"/>
        <v>0.32291666670062114</v>
      </c>
      <c r="CR1175" s="117">
        <f t="shared" si="814"/>
        <v>45351.416666666701</v>
      </c>
      <c r="CS1175" s="117">
        <f t="shared" si="815"/>
        <v>45351.5</v>
      </c>
      <c r="CT1175" s="118">
        <f t="shared" si="816"/>
        <v>65305575</v>
      </c>
      <c r="CU1175" s="118">
        <f t="shared" si="817"/>
        <v>119.99999995110556</v>
      </c>
      <c r="CV1175" s="118">
        <f t="shared" si="818"/>
        <v>65305694.999999948</v>
      </c>
      <c r="CW1175" s="119">
        <f t="shared" si="819"/>
        <v>0.99999816248797369</v>
      </c>
    </row>
    <row r="1176" spans="1:101" ht="118.5" customHeight="1" x14ac:dyDescent="0.3">
      <c r="A1176" s="160" t="str">
        <f>[4]SayfaKAY!C97</f>
        <v>KAY5+6</v>
      </c>
      <c r="B1176" s="104" t="str">
        <f>[4]SayfaKAY!D97</f>
        <v>3877(6)</v>
      </c>
      <c r="C1176" s="105" t="str">
        <f>[4]SayfaKAY!E97</f>
        <v>MA</v>
      </c>
      <c r="D1176" s="105">
        <f>[4]SayfaKAY!F97</f>
        <v>26500</v>
      </c>
      <c r="E1176" s="106" t="str">
        <f>[4]SayfaKAY!G97</f>
        <v>BOZ-KAY5+6-FF-096</v>
      </c>
      <c r="F1176" s="134">
        <f t="shared" si="780"/>
        <v>45351</v>
      </c>
      <c r="G1176" s="135">
        <f t="shared" si="781"/>
        <v>0.41180555560276844</v>
      </c>
      <c r="H1176" s="235">
        <f>[4]SayfaKAY!H97</f>
        <v>45351.411805555603</v>
      </c>
      <c r="I1176" s="104" t="str">
        <f>[4]SayfaKAY!I97</f>
        <v>Hat/Line</v>
      </c>
      <c r="J1176" s="103" t="str">
        <f>IF([4]SayfaKAY!J97="","",IF([4]SayfaKAY!J97="Müşteri","Notified by Customer","Notified by Bozankaya"))</f>
        <v>Notified by Customer</v>
      </c>
      <c r="K1176" s="103" t="e">
        <f>VLOOKUP([4]SayfaKAY!L97,#REF!,2,FALSE)</f>
        <v>#REF!</v>
      </c>
      <c r="L1176" s="165" t="str">
        <f>[4]SayfaKAY!X97</f>
        <v>MEDCOM SP. Z O.O.</v>
      </c>
      <c r="M1176" s="107" t="str">
        <f t="shared" si="782"/>
        <v>KAY5+6-BOZ-KAY5+6-FF-096</v>
      </c>
      <c r="N1176" s="105" t="str">
        <f>[4]SayfaKAY!M97</f>
        <v>tüm bölümler için anlık fren arızası verdi kısa sürede tekrar düzeldi</v>
      </c>
      <c r="O1176" s="166" t="str">
        <f>[4]SayfaKAY!P97</f>
        <v>C-Uyarı, sürüş devamlılığı</v>
      </c>
      <c r="P1176" s="166" t="str">
        <f>[4]SayfaKAY!Q97</f>
        <v>A(Hareket etmeyi engelleyen arıza)</v>
      </c>
      <c r="Q1176" s="166" t="str">
        <f>[4]SayfaKAY!R97</f>
        <v>N.A(Yaralanma yok)</v>
      </c>
      <c r="R1176" s="132" t="str" cm="1">
        <f t="array" ref="R1176">IF([4]SayfaKAY!U97="","",_xlfn.IFS([4]SayfaKAY!U97="Bozankaya","Bozankaya",[4]SayfaKAY!U97="Müşteri","Customer",[4]SayfaKAY!U97="Tedarikçi","Equipment Supplier"))</f>
        <v>Bozankaya</v>
      </c>
      <c r="S1176" s="204" t="str">
        <f>[4]SayfaKAY!N97</f>
        <v>TCMSDEN çıkan RA1394.04 Kablosu yanlış yakılmış düzeltildi.Sorun giderildi</v>
      </c>
      <c r="T1176" s="133" t="str">
        <f>[4]SayfaKAY!AD97</f>
        <v>*Arıza çözülecek</v>
      </c>
      <c r="U1176" s="132" t="str">
        <f>[4]SayfaKAY!W97</f>
        <v>Evet</v>
      </c>
      <c r="V1176" s="108">
        <f>[4]SayfaKAY!AZ97</f>
        <v>1</v>
      </c>
      <c r="W1176" s="136">
        <f t="shared" si="783"/>
        <v>45351</v>
      </c>
      <c r="X1176" s="137" t="str">
        <f t="shared" si="784"/>
        <v>10:00</v>
      </c>
      <c r="Y1176" s="235">
        <f>[4]SayfaKAY!AE97</f>
        <v>45351.416666666701</v>
      </c>
      <c r="Z1176" s="109">
        <f t="shared" si="785"/>
        <v>45351</v>
      </c>
      <c r="AA1176" s="110" t="str">
        <f t="shared" si="786"/>
        <v>15:00</v>
      </c>
      <c r="AB1176" s="182">
        <f>[4]SayfaKAY!BA97</f>
        <v>45351.625</v>
      </c>
      <c r="AC1176" s="257">
        <f t="shared" si="787"/>
        <v>306.99999993201345</v>
      </c>
      <c r="AD1176" s="111">
        <f t="shared" si="788"/>
        <v>45351</v>
      </c>
      <c r="AE1176" s="111" t="str">
        <f t="shared" si="789"/>
        <v>15:00</v>
      </c>
      <c r="AF1176" s="235">
        <f>[4]SayfaKAY!BA97</f>
        <v>45351.625</v>
      </c>
      <c r="AG1176" s="179" t="str">
        <f>[4]SayfaKAY!S97</f>
        <v>(I) İlk Defa Karşılaşılan Arıza</v>
      </c>
      <c r="AH1176" s="178" t="str">
        <f t="shared" si="790"/>
        <v>Bu Arıza Aracın Servise Verilmesine Engel</v>
      </c>
      <c r="AI1176" s="163" t="str">
        <f>[4]SayfaKAY!AV97</f>
        <v/>
      </c>
      <c r="AJ1176" s="164" t="str">
        <f t="shared" si="791"/>
        <v/>
      </c>
      <c r="AK1176" s="164" t="str">
        <f t="shared" si="792"/>
        <v/>
      </c>
      <c r="AL1176" s="112" t="str">
        <f>[4]SayfaKAY!AX97</f>
        <v/>
      </c>
      <c r="AM1176" s="257" cm="1">
        <f t="array" ref="AM1176">IFERROR(IF(AND(P1176&lt;&gt;"D(Arıza Değil)",AH1176="Bu Arıza Aracın Servise Verilmesine Engel Değil"),
IF(Z1176-F1176&gt;0,(AB1176-Y1176)*24*60,
IF(OR(AND(G1176&gt;$AS$1,G1176&lt;$AT$1),AND(G1176&gt;$AU$1,G1176&lt;$AV$1)),
(AF1176-H1176)*24*60,     BH:BH0)),        AN1176),0)</f>
        <v>306.99999993201345</v>
      </c>
      <c r="AN1176" s="257">
        <f t="shared" si="793"/>
        <v>306.99999993201345</v>
      </c>
      <c r="AO1176" s="174" t="str">
        <f>[4]SayfaKAY!AG97</f>
        <v>Medcom</v>
      </c>
      <c r="AP1176" s="174" t="str">
        <f>[4]SayfaKAY!AI97</f>
        <v>E110-7384</v>
      </c>
      <c r="AQ1176" s="174" t="str">
        <f>[4]SayfaKAY!AQ97</f>
        <v/>
      </c>
      <c r="AR1176" s="174" t="str">
        <f>[4]SayfaKAY!AH97</f>
        <v>TCMS ELEMANI</v>
      </c>
      <c r="AS1176" s="174" t="str">
        <f>[4]SayfaKAY!AJ97</f>
        <v/>
      </c>
      <c r="AT1176" s="175" t="str">
        <f>[4]SayfaKAY!AM97</f>
        <v/>
      </c>
      <c r="AU1176" s="176" t="str">
        <f>[4]SayfaKAY!AL97</f>
        <v/>
      </c>
      <c r="AV1176" s="176" t="str">
        <f>[4]SayfaKAY!AP97</f>
        <v/>
      </c>
      <c r="AW1176" s="177" t="str">
        <f>[4]SayfaKAY!AT97</f>
        <v/>
      </c>
      <c r="AX1176" s="194">
        <f t="shared" si="794"/>
        <v>3376.999999252148</v>
      </c>
      <c r="AY1176" s="168"/>
      <c r="AZ1176" s="167"/>
      <c r="BA1176" s="113"/>
      <c r="BB1176" s="171" t="str">
        <f>IF($AQ$1="X", IF(AND(G1176&gt;=$AS$1,G1176&lt;=$AT$1),IF(P1176&lt;&gt;"D(Arıza Değil)",AC1176,0), IF(AND(G1176&gt;=$AU$1,G1176&lt;=$AV$1),IF(P1176&lt;&gt;"D(Arıza Değil)",AC1176,0), "")), "")</f>
        <v/>
      </c>
      <c r="BC1176" s="114"/>
      <c r="BD1176" s="114"/>
      <c r="BE1176" s="114"/>
      <c r="BF1176" s="114"/>
      <c r="BG1176" s="114"/>
      <c r="BH1176" s="114" t="str">
        <f>IFERROR(FRACAS!AN100, "Hata Var")</f>
        <v/>
      </c>
      <c r="BI1176" s="114"/>
      <c r="BJ1176" s="114"/>
      <c r="BK1176" s="105" t="str">
        <f>[4]SayfaKAY!AW97</f>
        <v/>
      </c>
      <c r="BL1176" s="105" t="str">
        <f>[4]SayfaKAY!V97</f>
        <v>Üretim</v>
      </c>
      <c r="BM1176" s="114"/>
      <c r="BN1176" s="171" t="str">
        <f t="shared" si="795"/>
        <v>x yok</v>
      </c>
      <c r="BO1176" s="171" t="str">
        <f t="shared" si="796"/>
        <v>aynı gün giderilen arıza</v>
      </c>
      <c r="BP1176" s="171" t="str">
        <f t="shared" si="797"/>
        <v>aynı gün giderilen arıza</v>
      </c>
      <c r="BQ1176" s="226">
        <f t="shared" si="798"/>
        <v>6.9999999809078872</v>
      </c>
      <c r="BR1176" s="226">
        <f t="shared" si="799"/>
        <v>299.99999995110556</v>
      </c>
      <c r="BS1176" s="226">
        <f t="shared" si="800"/>
        <v>306.99999993201345</v>
      </c>
      <c r="BT1176" s="114"/>
      <c r="BU1176" s="242"/>
      <c r="BV1176" s="233">
        <f t="shared" si="801"/>
        <v>7</v>
      </c>
      <c r="BW1176" s="226" t="str">
        <f t="shared" si="802"/>
        <v>Evet, çakışma var</v>
      </c>
      <c r="BX1176" s="229"/>
      <c r="BY1176" s="247">
        <f t="shared" si="803"/>
        <v>4.8611110978526995E-3</v>
      </c>
      <c r="BZ1176" s="247">
        <f t="shared" si="804"/>
        <v>0.20833333329937886</v>
      </c>
      <c r="CA1176" s="247">
        <f t="shared" si="805"/>
        <v>0.21319444439723156</v>
      </c>
      <c r="CB1176" s="213"/>
      <c r="CC1176" s="211"/>
      <c r="CD1176" s="196"/>
      <c r="CE1176" s="213">
        <v>96</v>
      </c>
      <c r="CF1176" s="182">
        <f t="shared" si="806"/>
        <v>45351.411805555603</v>
      </c>
      <c r="CG1176" s="182">
        <f t="shared" si="807"/>
        <v>45351.625</v>
      </c>
      <c r="CH1176" s="196"/>
      <c r="CI1176" s="196"/>
      <c r="CJ1176" s="196"/>
      <c r="CK1176" s="196">
        <f t="shared" si="808"/>
        <v>0.20833333329937886</v>
      </c>
      <c r="CL1176" s="196">
        <f t="shared" si="809"/>
        <v>4.8611110978526995E-3</v>
      </c>
      <c r="CM1176" s="196">
        <f t="shared" si="810"/>
        <v>0.21319444439723156</v>
      </c>
      <c r="CN1176" s="114"/>
      <c r="CO1176" s="115">
        <f t="shared" si="811"/>
        <v>306.99999993201345</v>
      </c>
      <c r="CP1176" s="116">
        <f t="shared" si="812"/>
        <v>12.499999997962732</v>
      </c>
      <c r="CQ1176" s="117">
        <f t="shared" si="813"/>
        <v>0.41180555560276844</v>
      </c>
      <c r="CR1176" s="117">
        <f t="shared" si="814"/>
        <v>45351.416666666701</v>
      </c>
      <c r="CS1176" s="117">
        <f t="shared" si="815"/>
        <v>45351.625</v>
      </c>
      <c r="CT1176" s="118">
        <f t="shared" si="816"/>
        <v>65305446.999999978</v>
      </c>
      <c r="CU1176" s="118">
        <f t="shared" si="817"/>
        <v>299.99999995110556</v>
      </c>
      <c r="CV1176" s="118">
        <f t="shared" si="818"/>
        <v>65305746.999999933</v>
      </c>
      <c r="CW1176" s="119">
        <f t="shared" si="819"/>
        <v>0.99999540622359073</v>
      </c>
    </row>
    <row r="1177" spans="1:101" ht="118.5" customHeight="1" x14ac:dyDescent="0.3">
      <c r="A1177" s="104" t="str">
        <f>[4]SayfaKAY!C98</f>
        <v>KAY5+6</v>
      </c>
      <c r="B1177" s="104" t="str">
        <f>[4]SayfaKAY!D98</f>
        <v>3874(3)</v>
      </c>
      <c r="C1177" s="105" t="str">
        <f>[4]SayfaKAY!E98</f>
        <v>MA</v>
      </c>
      <c r="D1177" s="105">
        <f>[4]SayfaKAY!F98</f>
        <v>49500</v>
      </c>
      <c r="E1177" s="106" t="str">
        <f>[4]SayfaKAY!G98</f>
        <v>BOZ-KAY5+6-FF-097</v>
      </c>
      <c r="F1177" s="193">
        <f t="shared" si="780"/>
        <v>45351</v>
      </c>
      <c r="G1177" s="135">
        <f t="shared" si="781"/>
        <v>0.61944444439723156</v>
      </c>
      <c r="H1177" s="235">
        <f>[4]SayfaKAY!H98</f>
        <v>45351.619444444397</v>
      </c>
      <c r="I1177" s="104" t="str">
        <f>[4]SayfaKAY!I98</f>
        <v>Hat/Line</v>
      </c>
      <c r="J1177" s="103" t="str">
        <f>IF([4]SayfaKAY!J98="","",IF([4]SayfaKAY!J98="Müşteri","Notified by Customer","Notified by Bozankaya"))</f>
        <v>Notified by Customer</v>
      </c>
      <c r="K1177" s="103" t="e">
        <f>VLOOKUP([4]SayfaKAY!L98,#REF!,2,FALSE)</f>
        <v>#REF!</v>
      </c>
      <c r="L1177" s="165" t="str">
        <f>[4]SayfaKAY!X98</f>
        <v>ATAK ULAŞIM SAN.TİC.LTD.ŞTİ.</v>
      </c>
      <c r="M1177" s="107" t="str">
        <f t="shared" si="782"/>
        <v>KAY5+6-BOZ-KAY5+6-FF-097</v>
      </c>
      <c r="N1177" s="105" t="str">
        <f>[4]SayfaKAY!M98</f>
        <v>29.02.2024 tarihinde yapılan saha denetiminde 3874 nolu aracın kapı üstündeki ekranların çalışmadığı tespit edilmiştir.Gerekli müdahaleyi gerçekleştirelim</v>
      </c>
      <c r="O1177" s="166" t="str">
        <f>[4]SayfaKAY!P98</f>
        <v>C-Uyarı, sürüş devamlılığı</v>
      </c>
      <c r="P1177" s="166" t="str">
        <f>[4]SayfaKAY!Q98</f>
        <v>C(Sisteme etki etmeyen arıza)</v>
      </c>
      <c r="Q1177" s="166" t="str">
        <f>[4]SayfaKAY!R98</f>
        <v>N.A(Yaralanma yok)</v>
      </c>
      <c r="R1177" s="132" t="str" cm="1">
        <f t="array" ref="R1177">IF([4]SayfaKAY!U98="","",_xlfn.IFS([4]SayfaKAY!U98="Bozankaya","Bozankaya",[4]SayfaKAY!U98="Müşteri","Customer",[4]SayfaKAY!U98="Tedarikçi","Equipment Supplier"))</f>
        <v>Equipment Supplier</v>
      </c>
      <c r="S1177" s="204" t="str">
        <f>[4]SayfaKAY!N98</f>
        <v>Yapılan kontollerde sorun görülmedi.Rota kuruluyor</v>
      </c>
      <c r="T1177" s="133" t="str">
        <f>[4]SayfaKAY!AD98</f>
        <v>*Arıza çözülecek</v>
      </c>
      <c r="U1177" s="132" t="str">
        <f>[4]SayfaKAY!W98</f>
        <v>Evet</v>
      </c>
      <c r="V1177" s="108">
        <f>[4]SayfaKAY!AZ98</f>
        <v>1</v>
      </c>
      <c r="W1177" s="136">
        <f t="shared" si="783"/>
        <v>45532</v>
      </c>
      <c r="X1177" s="137" t="str">
        <f t="shared" si="784"/>
        <v>06:47</v>
      </c>
      <c r="Y1177" s="235">
        <f>[4]SayfaKAY!AE98</f>
        <v>45532.282812500001</v>
      </c>
      <c r="Z1177" s="192">
        <f t="shared" si="785"/>
        <v>45532</v>
      </c>
      <c r="AA1177" s="110" t="str">
        <f t="shared" si="786"/>
        <v>08:00</v>
      </c>
      <c r="AB1177" s="182">
        <f>[4]SayfaKAY!BA98</f>
        <v>45532.333333333299</v>
      </c>
      <c r="AC1177" s="257">
        <f t="shared" si="787"/>
        <v>260228.00000001909</v>
      </c>
      <c r="AD1177" s="111">
        <f t="shared" si="788"/>
        <v>45532</v>
      </c>
      <c r="AE1177" s="111" t="str">
        <f t="shared" si="789"/>
        <v>08:00</v>
      </c>
      <c r="AF1177" s="235">
        <f>[4]SayfaKAY!BA98</f>
        <v>45532.333333333299</v>
      </c>
      <c r="AG1177" s="179" t="str">
        <f>[4]SayfaKAY!S98</f>
        <v>(III) Farklı Araçlarda Tekrarlayan Arıza</v>
      </c>
      <c r="AH1177" s="178" t="str">
        <f t="shared" si="790"/>
        <v>Bu Arıza Aracın Servise Verilmesine Engel Değil</v>
      </c>
      <c r="AI1177" s="163" t="str">
        <f>[4]SayfaKAY!AV98</f>
        <v/>
      </c>
      <c r="AJ1177" s="164" t="str">
        <f t="shared" si="791"/>
        <v/>
      </c>
      <c r="AK1177" s="164" t="str">
        <f t="shared" si="792"/>
        <v/>
      </c>
      <c r="AL1177" s="112" t="str">
        <f>[4]SayfaKAY!AX98</f>
        <v/>
      </c>
      <c r="AM1177" s="257" cm="1">
        <f t="array" ref="AM1177">IFERROR(IF(AND(P1177&lt;&gt;"D(Arıza Değil)",AH1177="Bu Arıza Aracın Servise Verilmesine Engel Değil"),
IF(Z1177-F1177&gt;0,(AB1177-Y1177)*24*60,
IF(OR(AND(G1177&gt;$AS$1,G1177&lt;$AT$1),AND(G1177&gt;$AU$1,G1177&lt;$AV$1)),
(AF1177-H1177)*24*60,     BH:BH0)),        AN1177),0)</f>
        <v>72.749999949010089</v>
      </c>
      <c r="AN1177" s="257">
        <f t="shared" si="793"/>
        <v>260228.00000001909</v>
      </c>
      <c r="AO1177" s="174" t="str">
        <f>[4]SayfaKAY!AG98</f>
        <v>Atak</v>
      </c>
      <c r="AP1177" s="174" t="str">
        <f>[4]SayfaKAY!AI98</f>
        <v>E410-7003</v>
      </c>
      <c r="AQ1177" s="174" t="str">
        <f>[4]SayfaKAY!AQ98</f>
        <v/>
      </c>
      <c r="AR1177" s="174" t="str">
        <f>[4]SayfaKAY!AH98</f>
        <v>STRETCH LCD EKRAN</v>
      </c>
      <c r="AS1177" s="174" t="str">
        <f>[4]SayfaKAY!AJ98</f>
        <v/>
      </c>
      <c r="AT1177" s="175" t="str">
        <f>[4]SayfaKAY!AM98</f>
        <v/>
      </c>
      <c r="AU1177" s="176" t="str">
        <f>[4]SayfaKAY!AL98</f>
        <v/>
      </c>
      <c r="AV1177" s="176" t="str">
        <f>[4]SayfaKAY!AP98</f>
        <v/>
      </c>
      <c r="AW1177" s="177" t="str">
        <f>[4]SayfaKAY!AT98</f>
        <v/>
      </c>
      <c r="AX1177" s="194">
        <f t="shared" si="794"/>
        <v>2862508.00000021</v>
      </c>
      <c r="AY1177" s="168"/>
      <c r="AZ1177" s="167"/>
      <c r="BA1177" s="170"/>
      <c r="BB1177" s="171"/>
      <c r="BC1177" s="114"/>
      <c r="BD1177" s="114"/>
      <c r="BE1177" s="114"/>
      <c r="BF1177" s="114"/>
      <c r="BG1177" s="114"/>
      <c r="BH1177" s="114" t="str">
        <f>IFERROR(FRACAS!AN101, "Hata Var")</f>
        <v/>
      </c>
      <c r="BI1177" s="114"/>
      <c r="BJ1177" s="114"/>
      <c r="BK1177" s="105" t="str">
        <f>[4]SayfaKAY!AW98</f>
        <v/>
      </c>
      <c r="BL1177" s="105" t="str">
        <f>[4]SayfaKAY!V98</f>
        <v>ATAK ULAŞIM SAN.TİC.LTD.ŞTİ.</v>
      </c>
      <c r="BM1177" s="114"/>
      <c r="BN1177" s="171" t="str">
        <f t="shared" si="795"/>
        <v>x yok</v>
      </c>
      <c r="BO1177" s="171" t="str">
        <f t="shared" si="796"/>
        <v>aynı gün giderilen arıza</v>
      </c>
      <c r="BP1177" s="171" t="str">
        <f t="shared" si="797"/>
        <v>Bir günden fazla süren arıza</v>
      </c>
      <c r="BQ1177" s="226">
        <f t="shared" si="798"/>
        <v>260155.25000007008</v>
      </c>
      <c r="BR1177" s="226">
        <f t="shared" si="799"/>
        <v>72.749999949010089</v>
      </c>
      <c r="BS1177" s="226">
        <f t="shared" si="800"/>
        <v>260228.00000001909</v>
      </c>
      <c r="BT1177" s="114"/>
      <c r="BU1177" s="242"/>
      <c r="BV1177" s="233">
        <f t="shared" si="801"/>
        <v>49</v>
      </c>
      <c r="BW1177" s="226" t="str">
        <f t="shared" si="802"/>
        <v>Evet, çakışma var</v>
      </c>
      <c r="BX1177" s="229"/>
      <c r="BY1177" s="247">
        <f t="shared" si="803"/>
        <v>180.66336805560422</v>
      </c>
      <c r="BZ1177" s="247">
        <f t="shared" si="804"/>
        <v>5.0520833297923673E-2</v>
      </c>
      <c r="CA1177" s="247">
        <f t="shared" si="805"/>
        <v>180.71388888890215</v>
      </c>
      <c r="CB1177" s="213"/>
      <c r="CC1177" s="211"/>
      <c r="CD1177" s="196"/>
      <c r="CE1177" s="213">
        <v>97</v>
      </c>
      <c r="CF1177" s="182">
        <f t="shared" si="806"/>
        <v>45351.619444444397</v>
      </c>
      <c r="CG1177" s="182">
        <f t="shared" si="807"/>
        <v>45532.333333333299</v>
      </c>
      <c r="CH1177" s="196"/>
      <c r="CI1177" s="196"/>
      <c r="CJ1177" s="196"/>
      <c r="CK1177" s="196">
        <f t="shared" si="808"/>
        <v>5.0520833297923673E-2</v>
      </c>
      <c r="CL1177" s="196">
        <f t="shared" si="809"/>
        <v>180.66336805560422</v>
      </c>
      <c r="CM1177" s="196">
        <f t="shared" si="810"/>
        <v>180.71388888890215</v>
      </c>
      <c r="CN1177" s="114"/>
      <c r="CO1177" s="115">
        <f t="shared" si="811"/>
        <v>260228.00000001909</v>
      </c>
      <c r="CP1177" s="116">
        <f t="shared" si="812"/>
        <v>3.0312499978754204</v>
      </c>
      <c r="CQ1177" s="117">
        <f t="shared" si="813"/>
        <v>0.61944444439723156</v>
      </c>
      <c r="CR1177" s="117">
        <f t="shared" si="814"/>
        <v>45532.282812500001</v>
      </c>
      <c r="CS1177" s="117">
        <f t="shared" si="815"/>
        <v>45532.333333333299</v>
      </c>
      <c r="CT1177" s="118">
        <f t="shared" si="816"/>
        <v>65565595.250000067</v>
      </c>
      <c r="CU1177" s="118">
        <f t="shared" si="817"/>
        <v>72.749999949010089</v>
      </c>
      <c r="CV1177" s="118">
        <f t="shared" si="818"/>
        <v>65565668.000000022</v>
      </c>
      <c r="CW1177" s="119">
        <f t="shared" si="819"/>
        <v>0.99999889042539836</v>
      </c>
    </row>
    <row r="1178" spans="1:101" ht="118.5" customHeight="1" x14ac:dyDescent="0.3">
      <c r="A1178" s="160" t="str">
        <f>[4]SayfaKAY!C94</f>
        <v>KAY5+6</v>
      </c>
      <c r="B1178" s="104" t="str">
        <f>[4]SayfaKAY!D94</f>
        <v>3874(3)</v>
      </c>
      <c r="C1178" s="105" t="str">
        <f>[4]SayfaKAY!E94</f>
        <v>RA</v>
      </c>
      <c r="D1178" s="105">
        <f>[4]SayfaKAY!F94</f>
        <v>0</v>
      </c>
      <c r="E1178" s="106" t="str">
        <f>[4]SayfaKAY!G94</f>
        <v>BOZ-KAY5+6-FF-093</v>
      </c>
      <c r="F1178" s="193">
        <f t="shared" si="780"/>
        <v>45350</v>
      </c>
      <c r="G1178" s="135">
        <f t="shared" si="781"/>
        <v>0.14583333329937886</v>
      </c>
      <c r="H1178" s="235">
        <f>[4]SayfaKAY!H94</f>
        <v>45350.145833333299</v>
      </c>
      <c r="I1178" s="104" t="str">
        <f>[4]SayfaKAY!I94</f>
        <v>Hat/Line</v>
      </c>
      <c r="J1178" s="103" t="str">
        <f>IF([4]SayfaKAY!J94="","",IF([4]SayfaKAY!J94="Müşteri","Notified by Customer","Notified by Bozankaya"))</f>
        <v>Notified by Customer</v>
      </c>
      <c r="K1178" s="103" t="e">
        <f>VLOOKUP([4]SayfaKAY!L94,#REF!,2,FALSE)</f>
        <v>#REF!</v>
      </c>
      <c r="L1178" s="165" t="str">
        <f>[4]SayfaKAY!X94</f>
        <v>KNORR-BREMSE GMBH DİVİSİON IFE AUTO</v>
      </c>
      <c r="M1178" s="107" t="str">
        <f t="shared" si="782"/>
        <v>KAY5+6-BOZ-KAY5+6-FF-093</v>
      </c>
      <c r="N1178" s="105" t="str">
        <f>[4]SayfaKAY!M94</f>
        <v>6 NOLU KAPI İZOLE EDİLDİ</v>
      </c>
      <c r="O1178" s="166" t="str">
        <f>[4]SayfaKAY!P94</f>
        <v>B-Hız veya güç azalması</v>
      </c>
      <c r="P1178" s="166" t="str">
        <f>[4]SayfaKAY!Q94</f>
        <v>B(Servisten çekmeye etki eden arıza)</v>
      </c>
      <c r="Q1178" s="166" t="str">
        <f>[4]SayfaKAY!R94</f>
        <v>N.A(Yaralanma yok)</v>
      </c>
      <c r="R1178" s="132" t="str" cm="1">
        <f t="array" ref="R1178">IF([4]SayfaKAY!U94="","",_xlfn.IFS([4]SayfaKAY!U94="Bozankaya","Bozankaya",[4]SayfaKAY!U94="Müşteri","Customer",[4]SayfaKAY!U94="Tedarikçi","Equipment Supplier"))</f>
        <v>Bozankaya</v>
      </c>
      <c r="S1178" s="204" t="str">
        <f>[4]SayfaKAY!N94</f>
        <v>S1 VE S2 SWİTCHLERİNİN SENKRON OLMADIĞI GÖZLEMLENDİ AYARI YAPILDI</v>
      </c>
      <c r="T1178" s="133" t="str">
        <f>[4]SayfaKAY!AD94</f>
        <v/>
      </c>
      <c r="U1178" s="132" t="str">
        <f>[4]SayfaKAY!W94</f>
        <v>Evet</v>
      </c>
      <c r="V1178" s="108">
        <f>[4]SayfaKAY!AZ94</f>
        <v>1</v>
      </c>
      <c r="W1178" s="136">
        <f t="shared" si="783"/>
        <v>45350</v>
      </c>
      <c r="X1178" s="137" t="str">
        <f t="shared" si="784"/>
        <v>05:00</v>
      </c>
      <c r="Y1178" s="235">
        <f>[4]SayfaKAY!AE94</f>
        <v>45350.208333333299</v>
      </c>
      <c r="Z1178" s="192">
        <f t="shared" si="785"/>
        <v>45350</v>
      </c>
      <c r="AA1178" s="110" t="str">
        <f t="shared" si="786"/>
        <v>12:00</v>
      </c>
      <c r="AB1178" s="182">
        <f>[4]SayfaKAY!BA94</f>
        <v>45350.5</v>
      </c>
      <c r="AC1178" s="257">
        <f t="shared" si="787"/>
        <v>510.00000004889444</v>
      </c>
      <c r="AD1178" s="111">
        <f t="shared" si="788"/>
        <v>45350</v>
      </c>
      <c r="AE1178" s="111" t="str">
        <f t="shared" si="789"/>
        <v>12:00</v>
      </c>
      <c r="AF1178" s="235">
        <f>[4]SayfaKAY!BA94</f>
        <v>45350.5</v>
      </c>
      <c r="AG1178" s="179" t="str">
        <f>[4]SayfaKAY!S94</f>
        <v>(I) İlk Defa Karşılaşılan Arıza</v>
      </c>
      <c r="AH1178" s="178" t="str">
        <f t="shared" si="790"/>
        <v>Bu Arıza Aracın Servise Verilmesine Engel</v>
      </c>
      <c r="AI1178" s="163" t="str">
        <f>[4]SayfaKAY!AV94</f>
        <v/>
      </c>
      <c r="AJ1178" s="164" t="str">
        <f t="shared" si="791"/>
        <v/>
      </c>
      <c r="AK1178" s="164" t="str">
        <f t="shared" si="792"/>
        <v/>
      </c>
      <c r="AL1178" s="112" t="str">
        <f>[4]SayfaKAY!AX94</f>
        <v/>
      </c>
      <c r="AM1178" s="257" cm="1">
        <f t="array" ref="AM1178">IFERROR(IF(AND(P1178&lt;&gt;"D(Arıza Değil)",AH1178="Bu Arıza Aracın Servise Verilmesine Engel Değil"),
IF(Z1178-F1178&gt;0,(AB1178-Y1178)*24*60,
IF(OR(AND(G1178&gt;$AS$1,G1178&lt;$AT$1),AND(G1178&gt;$AU$1,G1178&lt;$AV$1)),
(AF1178-H1178)*24*60,     BH:BH0)),        AN1178),0)</f>
        <v>510.00000004889444</v>
      </c>
      <c r="AN1178" s="257">
        <f t="shared" si="793"/>
        <v>510.00000004889444</v>
      </c>
      <c r="AO1178" s="174" t="str">
        <f>[4]SayfaKAY!AG94</f>
        <v>IFE</v>
      </c>
      <c r="AP1178" s="174" t="str">
        <f>[4]SayfaKAY!AI94</f>
        <v>M110-7082</v>
      </c>
      <c r="AQ1178" s="174" t="str">
        <f>[4]SayfaKAY!AQ94</f>
        <v/>
      </c>
      <c r="AR1178" s="174" t="str">
        <f>[4]SayfaKAY!AH94</f>
        <v>PRM’LI ÇİFTLİ KAPI</v>
      </c>
      <c r="AS1178" s="174">
        <f>[4]SayfaKAY!AJ94</f>
        <v>1</v>
      </c>
      <c r="AT1178" s="175" t="str">
        <f>[4]SayfaKAY!AM94</f>
        <v/>
      </c>
      <c r="AU1178" s="176" t="str">
        <f>[4]SayfaKAY!AL94</f>
        <v/>
      </c>
      <c r="AV1178" s="176" t="str">
        <f>[4]SayfaKAY!AP94</f>
        <v/>
      </c>
      <c r="AW1178" s="177" t="str">
        <f>[4]SayfaKAY!AT94</f>
        <v/>
      </c>
      <c r="AX1178" s="194">
        <f t="shared" si="794"/>
        <v>5610.0000005378388</v>
      </c>
      <c r="AY1178" s="168"/>
      <c r="AZ1178" s="167"/>
      <c r="BA1178" s="113"/>
      <c r="BB1178" s="171"/>
      <c r="BC1178" s="114"/>
      <c r="BD1178" s="114"/>
      <c r="BE1178" s="114"/>
      <c r="BF1178" s="114"/>
      <c r="BG1178" s="114"/>
      <c r="BH1178" s="114" t="str">
        <f>IFERROR(FRACAS!AN97, "Hata Var")</f>
        <v/>
      </c>
      <c r="BI1178" s="114"/>
      <c r="BJ1178" s="114"/>
      <c r="BK1178" s="105" t="str">
        <f>[4]SayfaKAY!AW94</f>
        <v/>
      </c>
      <c r="BL1178" s="105" t="str">
        <f>[4]SayfaKAY!V94</f>
        <v>Üretim</v>
      </c>
      <c r="BM1178" s="114"/>
      <c r="BN1178" s="171" t="str">
        <f t="shared" si="795"/>
        <v>x yok</v>
      </c>
      <c r="BO1178" s="171" t="b">
        <f t="shared" si="796"/>
        <v>0</v>
      </c>
      <c r="BP1178" s="171" t="b">
        <f t="shared" si="797"/>
        <v>0</v>
      </c>
      <c r="BQ1178" s="226">
        <f t="shared" si="798"/>
        <v>90</v>
      </c>
      <c r="BR1178" s="226">
        <f t="shared" si="799"/>
        <v>420.00000004889444</v>
      </c>
      <c r="BS1178" s="226">
        <f t="shared" si="800"/>
        <v>510.00000004889444</v>
      </c>
      <c r="BT1178" s="114"/>
      <c r="BU1178" s="242"/>
      <c r="BV1178" s="233">
        <f t="shared" si="801"/>
        <v>7</v>
      </c>
      <c r="BW1178" s="226" t="str">
        <f t="shared" si="802"/>
        <v>Evet, çakışma var</v>
      </c>
      <c r="BX1178" s="229"/>
      <c r="BY1178" s="247">
        <f t="shared" si="803"/>
        <v>6.25E-2</v>
      </c>
      <c r="BZ1178" s="247">
        <f t="shared" si="804"/>
        <v>0.29166666670062114</v>
      </c>
      <c r="CA1178" s="247">
        <f t="shared" si="805"/>
        <v>0.35416666670062114</v>
      </c>
      <c r="CB1178" s="213"/>
      <c r="CC1178" s="211"/>
      <c r="CD1178" s="196"/>
      <c r="CE1178" s="213">
        <v>93</v>
      </c>
      <c r="CF1178" s="182">
        <f t="shared" si="806"/>
        <v>45350.145833333299</v>
      </c>
      <c r="CG1178" s="182">
        <f t="shared" si="807"/>
        <v>45350.5</v>
      </c>
      <c r="CH1178" s="196"/>
      <c r="CI1178" s="196"/>
      <c r="CJ1178" s="196"/>
      <c r="CK1178" s="196">
        <f t="shared" si="808"/>
        <v>0.29166666670062114</v>
      </c>
      <c r="CL1178" s="196">
        <f t="shared" si="809"/>
        <v>6.25E-2</v>
      </c>
      <c r="CM1178" s="196">
        <f t="shared" si="810"/>
        <v>0.35416666670062114</v>
      </c>
      <c r="CN1178" s="114"/>
      <c r="CO1178" s="115">
        <f t="shared" si="811"/>
        <v>510.00000004889444</v>
      </c>
      <c r="CP1178" s="116">
        <f t="shared" si="812"/>
        <v>17.500000002037268</v>
      </c>
      <c r="CQ1178" s="117">
        <f t="shared" si="813"/>
        <v>0.14583333329937886</v>
      </c>
      <c r="CR1178" s="117">
        <f t="shared" si="814"/>
        <v>45350.208333333299</v>
      </c>
      <c r="CS1178" s="117">
        <f t="shared" si="815"/>
        <v>45350.5</v>
      </c>
      <c r="CT1178" s="118">
        <f t="shared" si="816"/>
        <v>65304090</v>
      </c>
      <c r="CU1178" s="118">
        <f t="shared" si="817"/>
        <v>420.00000004889444</v>
      </c>
      <c r="CV1178" s="118">
        <f t="shared" si="818"/>
        <v>65304510.000000052</v>
      </c>
      <c r="CW1178" s="119">
        <f t="shared" si="819"/>
        <v>0.9999935685912037</v>
      </c>
    </row>
    <row r="1179" spans="1:101" ht="118.5" customHeight="1" x14ac:dyDescent="0.3">
      <c r="A1179" s="104" t="str">
        <f>[4]SayfaKAY!C95</f>
        <v>KAY5+6</v>
      </c>
      <c r="B1179" s="104" t="str">
        <f>[4]SayfaKAY!D95</f>
        <v>3875(4)</v>
      </c>
      <c r="C1179" s="105" t="str">
        <f>[4]SayfaKAY!E95</f>
        <v>MA</v>
      </c>
      <c r="D1179" s="105">
        <f>[4]SayfaKAY!F95</f>
        <v>40012</v>
      </c>
      <c r="E1179" s="106" t="str">
        <f>[4]SayfaKAY!G95</f>
        <v>BOZ-KAY5+6-FF-094</v>
      </c>
      <c r="F1179" s="134">
        <f t="shared" si="780"/>
        <v>45350</v>
      </c>
      <c r="G1179" s="135">
        <f t="shared" si="781"/>
        <v>0.45902777779701864</v>
      </c>
      <c r="H1179" s="235">
        <f>[4]SayfaKAY!H95</f>
        <v>45350.459027777797</v>
      </c>
      <c r="I1179" s="104" t="str">
        <f>[4]SayfaKAY!I95</f>
        <v>Hat/Line</v>
      </c>
      <c r="J1179" s="103" t="str">
        <f>IF([4]SayfaKAY!J95="","",IF([4]SayfaKAY!J95="Müşteri","Notified by Customer","Notified by Bozankaya"))</f>
        <v>Notified by Customer</v>
      </c>
      <c r="K1179" s="103" t="e">
        <f>VLOOKUP([4]SayfaKAY!L95,#REF!,2,FALSE)</f>
        <v>#REF!</v>
      </c>
      <c r="L1179" s="165" t="str">
        <f>[4]SayfaKAY!X95</f>
        <v>HANNING &amp; KAHL GMBH &amp; CO.KG</v>
      </c>
      <c r="M1179" s="107" t="str">
        <f t="shared" si="782"/>
        <v>KAY5+6-BOZ-KAY5+6-FF-094</v>
      </c>
      <c r="N1179" s="105" t="str">
        <f>[4]SayfaKAY!M95</f>
        <v>FREN ARIZASI VERDİ. ARAÇ RESETLENİNCE DÜZELDİ</v>
      </c>
      <c r="O1179" s="166" t="str">
        <f>[4]SayfaKAY!P95</f>
        <v>A-Sürüşü engeller</v>
      </c>
      <c r="P1179" s="166" t="str">
        <f>[4]SayfaKAY!Q95</f>
        <v>B(Servisten çekmeye etki eden arıza)</v>
      </c>
      <c r="Q1179" s="166" t="str">
        <f>[4]SayfaKAY!R95</f>
        <v>N.A(Yaralanma yok)</v>
      </c>
      <c r="R1179" s="132" t="str" cm="1">
        <f t="array" ref="R1179">IF([4]SayfaKAY!U95="","",_xlfn.IFS([4]SayfaKAY!U95="Bozankaya","Bozankaya",[4]SayfaKAY!U95="Müşteri","Customer",[4]SayfaKAY!U95="Tedarikçi","Equipment Supplier"))</f>
        <v>Equipment Supplier</v>
      </c>
      <c r="S1179" s="204" t="str">
        <f>[4]SayfaKAY!N95</f>
        <v>ARAÇ FB00 ARIZASI VERMİŞ ALT KONTROLLERDE HERHANGİ BİR YAĞ KAÇAĞI GÖRÜLMEDİ VE YAĞ SEVİYESİ NORMAL COMMİSİONING MODDA TEST YAPARKEN LOW SPEED KOMUTUNUN ÇALIŞMADIĞI GÖRÜLDÜ HEY-C ÜNİTESİ DEĞİŞTİRİLDİ GEREKLİ TESTLER YAPILDI SORUN GİDERİLDİ</v>
      </c>
      <c r="T1179" s="133" t="str">
        <f>[4]SayfaKAY!AD95</f>
        <v>*Ekipman tamir edilecek</v>
      </c>
      <c r="U1179" s="132" t="str">
        <f>[4]SayfaKAY!W95</f>
        <v>Evet</v>
      </c>
      <c r="V1179" s="108">
        <f>[4]SayfaKAY!AZ95</f>
        <v>1</v>
      </c>
      <c r="W1179" s="136">
        <f t="shared" si="783"/>
        <v>45350</v>
      </c>
      <c r="X1179" s="137" t="str">
        <f t="shared" si="784"/>
        <v>12:00</v>
      </c>
      <c r="Y1179" s="235">
        <f>[4]SayfaKAY!AE95</f>
        <v>45350.5</v>
      </c>
      <c r="Z1179" s="109">
        <f t="shared" si="785"/>
        <v>45350</v>
      </c>
      <c r="AA1179" s="110" t="str">
        <f t="shared" si="786"/>
        <v>15:00</v>
      </c>
      <c r="AB1179" s="182">
        <f>[4]SayfaKAY!BA95</f>
        <v>45350.625</v>
      </c>
      <c r="AC1179" s="257">
        <f t="shared" si="787"/>
        <v>238.99999997229315</v>
      </c>
      <c r="AD1179" s="111">
        <f t="shared" si="788"/>
        <v>45350</v>
      </c>
      <c r="AE1179" s="111" t="str">
        <f t="shared" si="789"/>
        <v>15:00</v>
      </c>
      <c r="AF1179" s="235">
        <f>[4]SayfaKAY!BA95</f>
        <v>45350.625</v>
      </c>
      <c r="AG1179" s="179" t="str">
        <f>[4]SayfaKAY!S95</f>
        <v>(I) İlk Defa Karşılaşılan Arıza</v>
      </c>
      <c r="AH1179" s="178" t="str">
        <f t="shared" si="790"/>
        <v>Bu Arıza Aracın Servise Verilmesine Engel</v>
      </c>
      <c r="AI1179" s="163" t="str">
        <f>[4]SayfaKAY!AV95</f>
        <v/>
      </c>
      <c r="AJ1179" s="164" t="str">
        <f t="shared" si="791"/>
        <v/>
      </c>
      <c r="AK1179" s="164" t="str">
        <f t="shared" si="792"/>
        <v/>
      </c>
      <c r="AL1179" s="112" t="str">
        <f>[4]SayfaKAY!AX95</f>
        <v/>
      </c>
      <c r="AM1179" s="257" cm="1">
        <f t="array" ref="AM1179">IFERROR(IF(AND(P1179&lt;&gt;"D(Arıza Değil)",AH1179="Bu Arıza Aracın Servise Verilmesine Engel Değil"),
IF(Z1179-F1179&gt;0,(AB1179-Y1179)*24*60,
IF(OR(AND(G1179&gt;$AS$1,G1179&lt;$AT$1),AND(G1179&gt;$AU$1,G1179&lt;$AV$1)),
(AF1179-H1179)*24*60,     BH:BH0)),        AN1179),0)</f>
        <v>238.99999997229315</v>
      </c>
      <c r="AN1179" s="257">
        <f t="shared" si="793"/>
        <v>238.99999997229315</v>
      </c>
      <c r="AO1179" s="174" t="str">
        <f>[4]SayfaKAY!AG95</f>
        <v>HANNING&amp;KAHL</v>
      </c>
      <c r="AP1179" s="174" t="str">
        <f>[4]SayfaKAY!AI95</f>
        <v>S306-7074</v>
      </c>
      <c r="AQ1179" s="174" t="str">
        <f>[4]SayfaKAY!AQ95</f>
        <v/>
      </c>
      <c r="AR1179" s="174" t="str">
        <f>[4]SayfaKAY!AH95</f>
        <v>XFren Kontrol Ünitesi</v>
      </c>
      <c r="AS1179" s="174">
        <f>[4]SayfaKAY!AJ95</f>
        <v>1</v>
      </c>
      <c r="AT1179" s="175" t="str">
        <f>[4]SayfaKAY!AM95</f>
        <v/>
      </c>
      <c r="AU1179" s="176" t="str">
        <f>[4]SayfaKAY!AL95</f>
        <v/>
      </c>
      <c r="AV1179" s="176" t="str">
        <f>[4]SayfaKAY!AP95</f>
        <v/>
      </c>
      <c r="AW1179" s="177" t="str">
        <f>[4]SayfaKAY!AT95</f>
        <v/>
      </c>
      <c r="AX1179" s="194">
        <f t="shared" si="794"/>
        <v>2628.9999996952247</v>
      </c>
      <c r="AY1179" s="168"/>
      <c r="AZ1179" s="167"/>
      <c r="BA1179" s="170"/>
      <c r="BB1179" s="171" t="str">
        <f>IF($AQ$1="X", IF(AND(G1179&gt;=$AS$1,G1179&lt;=$AT$1),IF(P1179&lt;&gt;"D(Arıza Değil)",AC1179,0), IF(AND(G1179&gt;=$AU$1,G1179&lt;=$AV$1),IF(P1179&lt;&gt;"D(Arıza Değil)",AC1179,0), "")), "")</f>
        <v/>
      </c>
      <c r="BC1179" s="114"/>
      <c r="BD1179" s="114"/>
      <c r="BE1179" s="114"/>
      <c r="BF1179" s="114"/>
      <c r="BG1179" s="114"/>
      <c r="BH1179" s="114" t="str">
        <f>IFERROR(FRACAS!AN98, "Hata Var")</f>
        <v/>
      </c>
      <c r="BI1179" s="114"/>
      <c r="BJ1179" s="114"/>
      <c r="BK1179" s="105" t="str">
        <f>[4]SayfaKAY!AW95</f>
        <v/>
      </c>
      <c r="BL1179" s="105" t="str">
        <f>[4]SayfaKAY!V95</f>
        <v>HANNING &amp; KAHL GMBH &amp; CO.KG</v>
      </c>
      <c r="BM1179" s="114"/>
      <c r="BN1179" s="171" t="str">
        <f t="shared" si="795"/>
        <v>x yok</v>
      </c>
      <c r="BO1179" s="171" t="b">
        <f t="shared" si="796"/>
        <v>0</v>
      </c>
      <c r="BP1179" s="171" t="b">
        <f t="shared" si="797"/>
        <v>0</v>
      </c>
      <c r="BQ1179" s="226">
        <f t="shared" si="798"/>
        <v>58.999999972293153</v>
      </c>
      <c r="BR1179" s="226">
        <f t="shared" si="799"/>
        <v>180</v>
      </c>
      <c r="BS1179" s="226">
        <f t="shared" si="800"/>
        <v>238.99999997229315</v>
      </c>
      <c r="BT1179" s="114"/>
      <c r="BU1179" s="242"/>
      <c r="BV1179" s="233">
        <f t="shared" si="801"/>
        <v>10</v>
      </c>
      <c r="BW1179" s="226" t="str">
        <f t="shared" si="802"/>
        <v>Evet, çakışma var</v>
      </c>
      <c r="BX1179" s="229"/>
      <c r="BY1179" s="247">
        <f t="shared" si="803"/>
        <v>4.0972222202981357E-2</v>
      </c>
      <c r="BZ1179" s="247">
        <f t="shared" si="804"/>
        <v>0.125</v>
      </c>
      <c r="CA1179" s="247">
        <f t="shared" si="805"/>
        <v>0.16597222220298136</v>
      </c>
      <c r="CB1179" s="213"/>
      <c r="CC1179" s="211"/>
      <c r="CD1179" s="196"/>
      <c r="CE1179" s="213">
        <v>94</v>
      </c>
      <c r="CF1179" s="182">
        <f t="shared" si="806"/>
        <v>45350.459027777797</v>
      </c>
      <c r="CG1179" s="182">
        <f t="shared" si="807"/>
        <v>45350.625</v>
      </c>
      <c r="CH1179" s="196"/>
      <c r="CI1179" s="196"/>
      <c r="CJ1179" s="196"/>
      <c r="CK1179" s="196">
        <f t="shared" si="808"/>
        <v>0.125</v>
      </c>
      <c r="CL1179" s="196">
        <f t="shared" si="809"/>
        <v>4.0972222202981357E-2</v>
      </c>
      <c r="CM1179" s="196">
        <f t="shared" si="810"/>
        <v>0.16597222220298136</v>
      </c>
      <c r="CN1179" s="114"/>
      <c r="CO1179" s="115">
        <f t="shared" si="811"/>
        <v>238.99999997229315</v>
      </c>
      <c r="CP1179" s="116">
        <f t="shared" si="812"/>
        <v>7.5</v>
      </c>
      <c r="CQ1179" s="117">
        <f t="shared" si="813"/>
        <v>0.45902777779701864</v>
      </c>
      <c r="CR1179" s="117">
        <f t="shared" si="814"/>
        <v>45350.5</v>
      </c>
      <c r="CS1179" s="117">
        <f t="shared" si="815"/>
        <v>45350.625</v>
      </c>
      <c r="CT1179" s="118">
        <f t="shared" si="816"/>
        <v>65304058.99999997</v>
      </c>
      <c r="CU1179" s="118">
        <f t="shared" si="817"/>
        <v>180</v>
      </c>
      <c r="CV1179" s="118">
        <f t="shared" si="818"/>
        <v>65304238.99999997</v>
      </c>
      <c r="CW1179" s="119">
        <f t="shared" si="819"/>
        <v>0.99999724367050657</v>
      </c>
    </row>
    <row r="1180" spans="1:101" ht="118.5" customHeight="1" x14ac:dyDescent="0.3">
      <c r="A1180" s="160" t="str">
        <f>[4]SayfaKAY!C90</f>
        <v>KAY5+6</v>
      </c>
      <c r="B1180" s="104" t="str">
        <f>[4]SayfaKAY!D90</f>
        <v>3872(1)</v>
      </c>
      <c r="C1180" s="105" t="str">
        <f>[4]SayfaKAY!E90</f>
        <v>MB</v>
      </c>
      <c r="D1180" s="105">
        <f>[4]SayfaKAY!F90</f>
        <v>40253</v>
      </c>
      <c r="E1180" s="106" t="str">
        <f>[4]SayfaKAY!G90</f>
        <v>BOZ-KAY5+6-FF-089</v>
      </c>
      <c r="F1180" s="193">
        <f t="shared" si="780"/>
        <v>45349</v>
      </c>
      <c r="G1180" s="135">
        <f t="shared" si="781"/>
        <v>0.75</v>
      </c>
      <c r="H1180" s="235">
        <f>[4]SayfaKAY!H90</f>
        <v>45349.75</v>
      </c>
      <c r="I1180" s="104" t="str">
        <f>[4]SayfaKAY!I90</f>
        <v>Hat/Line</v>
      </c>
      <c r="J1180" s="103" t="str">
        <f>IF([4]SayfaKAY!J90="","",IF([4]SayfaKAY!J90="Müşteri","Notified by Customer","Notified by Bozankaya"))</f>
        <v>Notified by Customer</v>
      </c>
      <c r="K1180" s="103" t="e">
        <f>VLOOKUP([4]SayfaKAY!L90,#REF!,2,FALSE)</f>
        <v>#REF!</v>
      </c>
      <c r="L1180" s="165" t="str">
        <f>[4]SayfaKAY!X90</f>
        <v>ATAK ULAŞIM SAN.TİC.LTD.ŞTİ.</v>
      </c>
      <c r="M1180" s="107" t="str">
        <f t="shared" si="782"/>
        <v>KAY5+6-BOZ-KAY5+6-FF-089</v>
      </c>
      <c r="N1180" s="105" t="str">
        <f>[4]SayfaKAY!M90</f>
        <v>ARAÇ VİCOSTA 3874 OLARAK GÖRÜNÜYOR</v>
      </c>
      <c r="O1180" s="166" t="str">
        <f>[4]SayfaKAY!P90</f>
        <v>C-Uyarı, sürüş devamlılığı</v>
      </c>
      <c r="P1180" s="166" t="str">
        <f>[4]SayfaKAY!Q90</f>
        <v>C(Sisteme etki etmeyen arıza)</v>
      </c>
      <c r="Q1180" s="166" t="str">
        <f>[4]SayfaKAY!R90</f>
        <v>N.A(Yaralanma yok)</v>
      </c>
      <c r="R1180" s="132" t="str" cm="1">
        <f t="array" ref="R1180">IF([4]SayfaKAY!U90="","",_xlfn.IFS([4]SayfaKAY!U90="Bozankaya","Bozankaya",[4]SayfaKAY!U90="Müşteri","Customer",[4]SayfaKAY!U90="Tedarikçi","Equipment Supplier"))</f>
        <v>Equipment Supplier</v>
      </c>
      <c r="S1180" s="204" t="str">
        <f>[4]SayfaKAY!N90</f>
        <v>ST300 ÜZERİNDEN ARAÇ NUMARASI GÜNCELLENDİ</v>
      </c>
      <c r="T1180" s="133" t="str">
        <f>[4]SayfaKAY!AD90</f>
        <v>*Ekipman değiştirilecek</v>
      </c>
      <c r="U1180" s="132" t="str">
        <f>[4]SayfaKAY!W90</f>
        <v>Evet</v>
      </c>
      <c r="V1180" s="108">
        <f>[4]SayfaKAY!AZ90</f>
        <v>1</v>
      </c>
      <c r="W1180" s="136">
        <f t="shared" si="783"/>
        <v>45350</v>
      </c>
      <c r="X1180" s="137" t="str">
        <f t="shared" si="784"/>
        <v>05:00</v>
      </c>
      <c r="Y1180" s="235">
        <f>[4]SayfaKAY!AE90</f>
        <v>45350.208333333299</v>
      </c>
      <c r="Z1180" s="192">
        <f t="shared" si="785"/>
        <v>45350</v>
      </c>
      <c r="AA1180" s="110" t="str">
        <f t="shared" si="786"/>
        <v>06:00</v>
      </c>
      <c r="AB1180" s="182">
        <f>[4]SayfaKAY!BA90</f>
        <v>45350.25</v>
      </c>
      <c r="AC1180" s="257">
        <f t="shared" si="787"/>
        <v>720</v>
      </c>
      <c r="AD1180" s="111">
        <f t="shared" si="788"/>
        <v>45350</v>
      </c>
      <c r="AE1180" s="111" t="str">
        <f t="shared" si="789"/>
        <v>06:00</v>
      </c>
      <c r="AF1180" s="235">
        <f>[4]SayfaKAY!BA90</f>
        <v>45350.25</v>
      </c>
      <c r="AG1180" s="179" t="str">
        <f>[4]SayfaKAY!S90</f>
        <v>(II) Aynı Araçta Tekrarlayan Arıza</v>
      </c>
      <c r="AH1180" s="178" t="str">
        <f t="shared" si="790"/>
        <v>Bu Arıza Aracın Servise Verilmesine Engel Değil</v>
      </c>
      <c r="AI1180" s="163" t="str">
        <f>[4]SayfaKAY!AV90</f>
        <v/>
      </c>
      <c r="AJ1180" s="164" t="str">
        <f t="shared" si="791"/>
        <v/>
      </c>
      <c r="AK1180" s="164" t="str">
        <f t="shared" si="792"/>
        <v/>
      </c>
      <c r="AL1180" s="112" t="str">
        <f>[4]SayfaKAY!AX90</f>
        <v/>
      </c>
      <c r="AM1180" s="257" cm="1">
        <f t="array" ref="AM1180">IFERROR(IF(AND(P1180&lt;&gt;"D(Arıza Değil)",AH1180="Bu Arıza Aracın Servise Verilmesine Engel Değil"),
IF(Z1180-F1180&gt;0,(AB1180-Y1180)*24*60,
IF(OR(AND(G1180&gt;$AS$1,G1180&lt;$AT$1),AND(G1180&gt;$AU$1,G1180&lt;$AV$1)),
(AF1180-H1180)*24*60,     BH:BH0)),        AN1180),0)</f>
        <v>60.000000048894435</v>
      </c>
      <c r="AN1180" s="257">
        <f t="shared" si="793"/>
        <v>720</v>
      </c>
      <c r="AO1180" s="174" t="str">
        <f>[4]SayfaKAY!AG90</f>
        <v>Atak</v>
      </c>
      <c r="AP1180" s="174" t="str">
        <f>[4]SayfaKAY!AI90</f>
        <v>E840-7003</v>
      </c>
      <c r="AQ1180" s="174" t="str">
        <f>[4]SayfaKAY!AQ90</f>
        <v/>
      </c>
      <c r="AR1180" s="174" t="str">
        <f>[4]SayfaKAY!AH90</f>
        <v>SÜRÜCÜ PANELİ ST300W</v>
      </c>
      <c r="AS1180" s="174">
        <f>[4]SayfaKAY!AJ90</f>
        <v>1</v>
      </c>
      <c r="AT1180" s="175" t="str">
        <f>[4]SayfaKAY!AM90</f>
        <v/>
      </c>
      <c r="AU1180" s="176" t="str">
        <f>[4]SayfaKAY!AL90</f>
        <v/>
      </c>
      <c r="AV1180" s="176" t="str">
        <f>[4]SayfaKAY!AP90</f>
        <v/>
      </c>
      <c r="AW1180" s="177" t="str">
        <f>[4]SayfaKAY!AT90</f>
        <v/>
      </c>
      <c r="AX1180" s="194">
        <f t="shared" si="794"/>
        <v>7920</v>
      </c>
      <c r="AY1180" s="168"/>
      <c r="AZ1180" s="167"/>
      <c r="BA1180" s="113"/>
      <c r="BB1180" s="171"/>
      <c r="BC1180" s="114"/>
      <c r="BD1180" s="114"/>
      <c r="BE1180" s="114"/>
      <c r="BF1180" s="114"/>
      <c r="BG1180" s="114"/>
      <c r="BH1180" s="114" t="str">
        <f>IFERROR(FRACAS!AN93, "Hata Var")</f>
        <v/>
      </c>
      <c r="BI1180" s="114"/>
      <c r="BJ1180" s="114"/>
      <c r="BK1180" s="105" t="str">
        <f>[4]SayfaKAY!AW90</f>
        <v/>
      </c>
      <c r="BL1180" s="105" t="str">
        <f>[4]SayfaKAY!V90</f>
        <v>ATAK ULAŞIM SAN.TİC.LTD.ŞTİ.</v>
      </c>
      <c r="BM1180" s="114"/>
      <c r="BN1180" s="171" t="str">
        <f t="shared" si="795"/>
        <v>x yok</v>
      </c>
      <c r="BO1180" s="171" t="str">
        <f t="shared" si="796"/>
        <v>aynı gün giderilen arıza</v>
      </c>
      <c r="BP1180" s="171" t="str">
        <f t="shared" si="797"/>
        <v>Bir günden fazla süren arıza</v>
      </c>
      <c r="BQ1180" s="226">
        <f t="shared" si="798"/>
        <v>659.99999995110556</v>
      </c>
      <c r="BR1180" s="226">
        <f t="shared" si="799"/>
        <v>60.000000048894435</v>
      </c>
      <c r="BS1180" s="226">
        <f t="shared" si="800"/>
        <v>720</v>
      </c>
      <c r="BT1180" s="114"/>
      <c r="BU1180" s="242"/>
      <c r="BV1180" s="233">
        <f t="shared" si="801"/>
        <v>9</v>
      </c>
      <c r="BW1180" s="226" t="str">
        <f t="shared" si="802"/>
        <v>Evet, çakışma var</v>
      </c>
      <c r="BX1180" s="229"/>
      <c r="BY1180" s="247">
        <f t="shared" si="803"/>
        <v>0.45833333329937886</v>
      </c>
      <c r="BZ1180" s="247">
        <f t="shared" si="804"/>
        <v>4.1666666700621136E-2</v>
      </c>
      <c r="CA1180" s="247">
        <f t="shared" si="805"/>
        <v>0.5</v>
      </c>
      <c r="CB1180" s="213"/>
      <c r="CC1180" s="211"/>
      <c r="CD1180" s="196"/>
      <c r="CE1180" s="213">
        <v>89</v>
      </c>
      <c r="CF1180" s="182">
        <f t="shared" si="806"/>
        <v>45349.75</v>
      </c>
      <c r="CG1180" s="182">
        <f t="shared" si="807"/>
        <v>45350.25</v>
      </c>
      <c r="CH1180" s="196"/>
      <c r="CI1180" s="196"/>
      <c r="CJ1180" s="196"/>
      <c r="CK1180" s="196">
        <f t="shared" si="808"/>
        <v>4.1666666700621136E-2</v>
      </c>
      <c r="CL1180" s="196">
        <f t="shared" si="809"/>
        <v>0.45833333329937886</v>
      </c>
      <c r="CM1180" s="196">
        <f t="shared" si="810"/>
        <v>0.5</v>
      </c>
      <c r="CN1180" s="114"/>
      <c r="CO1180" s="115">
        <f t="shared" si="811"/>
        <v>720</v>
      </c>
      <c r="CP1180" s="116">
        <f t="shared" si="812"/>
        <v>2.5000000020372681</v>
      </c>
      <c r="CQ1180" s="117">
        <f t="shared" si="813"/>
        <v>0.75</v>
      </c>
      <c r="CR1180" s="117">
        <f t="shared" si="814"/>
        <v>45350.208333333299</v>
      </c>
      <c r="CS1180" s="117">
        <f t="shared" si="815"/>
        <v>45350.25</v>
      </c>
      <c r="CT1180" s="118">
        <f t="shared" si="816"/>
        <v>65303219.999999948</v>
      </c>
      <c r="CU1180" s="118">
        <f t="shared" si="817"/>
        <v>60.000000048894435</v>
      </c>
      <c r="CV1180" s="118">
        <f t="shared" si="818"/>
        <v>65303280</v>
      </c>
      <c r="CW1180" s="119">
        <f t="shared" si="819"/>
        <v>0.99999908121000891</v>
      </c>
    </row>
    <row r="1181" spans="1:101" ht="118.5" customHeight="1" x14ac:dyDescent="0.3">
      <c r="A1181" s="104" t="str">
        <f>[4]SayfaKAY!C91</f>
        <v>KAY5+6</v>
      </c>
      <c r="B1181" s="104" t="str">
        <f>[4]SayfaKAY!D91</f>
        <v>3875(4)</v>
      </c>
      <c r="C1181" s="105" t="str">
        <f>[4]SayfaKAY!E91</f>
        <v>MA</v>
      </c>
      <c r="D1181" s="105">
        <f>[4]SayfaKAY!F91</f>
        <v>48853</v>
      </c>
      <c r="E1181" s="106" t="str">
        <f>[4]SayfaKAY!G91</f>
        <v>BOZ-KAY5+6-FF-090</v>
      </c>
      <c r="F1181" s="134">
        <f t="shared" si="780"/>
        <v>45349</v>
      </c>
      <c r="G1181" s="135">
        <f t="shared" si="781"/>
        <v>0.80902777780283941</v>
      </c>
      <c r="H1181" s="235">
        <f>[4]SayfaKAY!H91</f>
        <v>45349.809027777803</v>
      </c>
      <c r="I1181" s="104" t="str">
        <f>[4]SayfaKAY!I91</f>
        <v>Hat/Line</v>
      </c>
      <c r="J1181" s="103" t="str">
        <f>IF([4]SayfaKAY!J91="","",IF([4]SayfaKAY!J91="Müşteri","Notified by Customer","Notified by Bozankaya"))</f>
        <v>Notified by Customer</v>
      </c>
      <c r="K1181" s="103" t="e">
        <f>VLOOKUP([4]SayfaKAY!L91,#REF!,2,FALSE)</f>
        <v>#REF!</v>
      </c>
      <c r="L1181" s="165" t="str">
        <f>[4]SayfaKAY!X91</f>
        <v>ATAK ULAŞIM SAN.TİC.LTD.ŞTİ.</v>
      </c>
      <c r="M1181" s="107" t="str">
        <f t="shared" si="782"/>
        <v>KAY5+6-BOZ-KAY5+6-FF-090</v>
      </c>
      <c r="N1181" s="105" t="str">
        <f>[4]SayfaKAY!M91</f>
        <v>ARAÇ NUMARASI IMUDA 82 OLARAK GÖRÜNÜYOR</v>
      </c>
      <c r="O1181" s="166" t="str">
        <f>[4]SayfaKAY!P91</f>
        <v>A-Sürüşü engeller</v>
      </c>
      <c r="P1181" s="166" t="str">
        <f>[4]SayfaKAY!Q91</f>
        <v>C(Sisteme etki etmeyen arıza)</v>
      </c>
      <c r="Q1181" s="166" t="str">
        <f>[4]SayfaKAY!R91</f>
        <v>N.A(Yaralanma yok)</v>
      </c>
      <c r="R1181" s="132" t="str" cm="1">
        <f t="array" ref="R1181">IF([4]SayfaKAY!U91="","",_xlfn.IFS([4]SayfaKAY!U91="Bozankaya","Bozankaya",[4]SayfaKAY!U91="Müşteri","Customer",[4]SayfaKAY!U91="Tedarikçi","Equipment Supplier"))</f>
        <v>Equipment Supplier</v>
      </c>
      <c r="S1181" s="204" t="str">
        <f>[4]SayfaKAY!N91</f>
        <v>ST300 ÜZERİNDEN ARAÇ NUMARASI GÜNCELLENDİ</v>
      </c>
      <c r="T1181" s="133" t="str">
        <f>[4]SayfaKAY!AD91</f>
        <v>*Ekipman değiştirilecek</v>
      </c>
      <c r="U1181" s="132" t="str">
        <f>[4]SayfaKAY!W91</f>
        <v>Evet</v>
      </c>
      <c r="V1181" s="108">
        <f>[4]SayfaKAY!AZ91</f>
        <v>1</v>
      </c>
      <c r="W1181" s="136">
        <f t="shared" si="783"/>
        <v>45349</v>
      </c>
      <c r="X1181" s="137" t="str">
        <f t="shared" si="784"/>
        <v>19:30</v>
      </c>
      <c r="Y1181" s="235">
        <f>[4]SayfaKAY!AE91</f>
        <v>45349.8125</v>
      </c>
      <c r="Z1181" s="109">
        <f t="shared" si="785"/>
        <v>45349</v>
      </c>
      <c r="AA1181" s="110" t="str">
        <f t="shared" si="786"/>
        <v>21:00</v>
      </c>
      <c r="AB1181" s="182">
        <f>[4]SayfaKAY!BA91</f>
        <v>45349.875</v>
      </c>
      <c r="AC1181" s="257">
        <f t="shared" si="787"/>
        <v>94.99999996391125</v>
      </c>
      <c r="AD1181" s="111">
        <f t="shared" si="788"/>
        <v>45349</v>
      </c>
      <c r="AE1181" s="111" t="str">
        <f t="shared" si="789"/>
        <v>21:00</v>
      </c>
      <c r="AF1181" s="235">
        <f>[4]SayfaKAY!BA91</f>
        <v>45349.875</v>
      </c>
      <c r="AG1181" s="179" t="str">
        <f>[4]SayfaKAY!S91</f>
        <v>(I) İlk Defa Karşılaşılan Arıza</v>
      </c>
      <c r="AH1181" s="178" t="str">
        <f t="shared" si="790"/>
        <v>Bu Arıza Aracın Servise Verilmesine Engel Değil</v>
      </c>
      <c r="AI1181" s="163" t="str">
        <f>[4]SayfaKAY!AV91</f>
        <v/>
      </c>
      <c r="AJ1181" s="164" t="str">
        <f t="shared" si="791"/>
        <v/>
      </c>
      <c r="AK1181" s="164" t="str">
        <f t="shared" si="792"/>
        <v/>
      </c>
      <c r="AL1181" s="112" t="str">
        <f>[4]SayfaKAY!AX91</f>
        <v/>
      </c>
      <c r="AM1181" s="257" cm="1">
        <f t="array" ref="AM1181">IFERROR(IF(AND(P1181&lt;&gt;"D(Arıza Değil)",AH1181="Bu Arıza Aracın Servise Verilmesine Engel Değil"),
IF(Z1181-F1181&gt;0,(AB1181-Y1181)*24*60,
IF(OR(AND(G1181&gt;$AS$1,G1181&lt;$AT$1),AND(G1181&gt;$AU$1,G1181&lt;$AV$1)),
(AF1181-H1181)*24*60,     BH:BH0)),        AN1181),0)</f>
        <v>0</v>
      </c>
      <c r="AN1181" s="257">
        <f t="shared" si="793"/>
        <v>94.99999996391125</v>
      </c>
      <c r="AO1181" s="174" t="str">
        <f>[4]SayfaKAY!AG91</f>
        <v>Atak</v>
      </c>
      <c r="AP1181" s="174" t="str">
        <f>[4]SayfaKAY!AI91</f>
        <v>E840-7002</v>
      </c>
      <c r="AQ1181" s="174" t="str">
        <f>[4]SayfaKAY!AQ91</f>
        <v/>
      </c>
      <c r="AR1181" s="174" t="str">
        <f>[4]SayfaKAY!AH91</f>
        <v>Merkez Ünite AU300 (train bus, vehicle b</v>
      </c>
      <c r="AS1181" s="174">
        <f>[4]SayfaKAY!AJ91</f>
        <v>1</v>
      </c>
      <c r="AT1181" s="175" t="str">
        <f>[4]SayfaKAY!AM91</f>
        <v/>
      </c>
      <c r="AU1181" s="176" t="str">
        <f>[4]SayfaKAY!AL91</f>
        <v/>
      </c>
      <c r="AV1181" s="176" t="str">
        <f>[4]SayfaKAY!AP91</f>
        <v/>
      </c>
      <c r="AW1181" s="177" t="str">
        <f>[4]SayfaKAY!AT91</f>
        <v/>
      </c>
      <c r="AX1181" s="194">
        <f t="shared" si="794"/>
        <v>1044.9999996030238</v>
      </c>
      <c r="AY1181" s="168"/>
      <c r="AZ1181" s="167"/>
      <c r="BA1181" s="170"/>
      <c r="BB1181" s="171" t="str">
        <f>IF($AQ$1="X", IF(AND(G1181&gt;=$AS$1,G1181&lt;=$AT$1),IF(P1181&lt;&gt;"D(Arıza Değil)",AC1181,0), IF(AND(G1181&gt;=$AU$1,G1181&lt;=$AV$1),IF(P1181&lt;&gt;"D(Arıza Değil)",AC1181,0), "")), "")</f>
        <v/>
      </c>
      <c r="BC1181" s="114"/>
      <c r="BD1181" s="114"/>
      <c r="BE1181" s="114"/>
      <c r="BF1181" s="114"/>
      <c r="BG1181" s="114"/>
      <c r="BH1181" s="114" t="str">
        <f>IFERROR(FRACAS!AN94, "Hata Var")</f>
        <v/>
      </c>
      <c r="BI1181" s="114"/>
      <c r="BJ1181" s="114"/>
      <c r="BK1181" s="105" t="str">
        <f>[4]SayfaKAY!AW91</f>
        <v/>
      </c>
      <c r="BL1181" s="105" t="str">
        <f>[4]SayfaKAY!V91</f>
        <v>ATAK ULAŞIM SAN.TİC.LTD.ŞTİ.</v>
      </c>
      <c r="BM1181" s="114"/>
      <c r="BN1181" s="171" t="str">
        <f t="shared" si="795"/>
        <v>x yok</v>
      </c>
      <c r="BO1181" s="171" t="b">
        <f t="shared" si="796"/>
        <v>0</v>
      </c>
      <c r="BP1181" s="171" t="b">
        <f t="shared" si="797"/>
        <v>0</v>
      </c>
      <c r="BQ1181" s="226">
        <f t="shared" si="798"/>
        <v>4.9999999639112502</v>
      </c>
      <c r="BR1181" s="226">
        <f t="shared" si="799"/>
        <v>90</v>
      </c>
      <c r="BS1181" s="226">
        <f t="shared" si="800"/>
        <v>94.99999996391125</v>
      </c>
      <c r="BT1181" s="114"/>
      <c r="BU1181" s="242"/>
      <c r="BV1181" s="233">
        <f t="shared" si="801"/>
        <v>13</v>
      </c>
      <c r="BW1181" s="226" t="str">
        <f t="shared" si="802"/>
        <v>Evet, çakışma var</v>
      </c>
      <c r="BX1181" s="229"/>
      <c r="BY1181" s="247">
        <f t="shared" si="803"/>
        <v>3.4722221971605904E-3</v>
      </c>
      <c r="BZ1181" s="247">
        <f t="shared" si="804"/>
        <v>6.25E-2</v>
      </c>
      <c r="CA1181" s="247">
        <f t="shared" si="805"/>
        <v>6.597222219716059E-2</v>
      </c>
      <c r="CB1181" s="213"/>
      <c r="CC1181" s="211"/>
      <c r="CD1181" s="196"/>
      <c r="CE1181" s="213">
        <v>90</v>
      </c>
      <c r="CF1181" s="182">
        <f t="shared" si="806"/>
        <v>45349.809027777803</v>
      </c>
      <c r="CG1181" s="182">
        <f t="shared" si="807"/>
        <v>45349.875</v>
      </c>
      <c r="CH1181" s="196"/>
      <c r="CI1181" s="196"/>
      <c r="CJ1181" s="196"/>
      <c r="CK1181" s="196">
        <f t="shared" si="808"/>
        <v>6.25E-2</v>
      </c>
      <c r="CL1181" s="196">
        <f t="shared" si="809"/>
        <v>3.4722221971605904E-3</v>
      </c>
      <c r="CM1181" s="196">
        <f t="shared" si="810"/>
        <v>6.597222219716059E-2</v>
      </c>
      <c r="CN1181" s="114"/>
      <c r="CO1181" s="115">
        <f t="shared" si="811"/>
        <v>94.99999996391125</v>
      </c>
      <c r="CP1181" s="116">
        <f t="shared" si="812"/>
        <v>3.75</v>
      </c>
      <c r="CQ1181" s="117">
        <f t="shared" si="813"/>
        <v>0.80902777780283941</v>
      </c>
      <c r="CR1181" s="117">
        <f t="shared" si="814"/>
        <v>45349.8125</v>
      </c>
      <c r="CS1181" s="117">
        <f t="shared" si="815"/>
        <v>45349.875</v>
      </c>
      <c r="CT1181" s="118">
        <f t="shared" si="816"/>
        <v>65302564.999999963</v>
      </c>
      <c r="CU1181" s="118">
        <f t="shared" si="817"/>
        <v>90</v>
      </c>
      <c r="CV1181" s="118">
        <f t="shared" si="818"/>
        <v>65302654.999999963</v>
      </c>
      <c r="CW1181" s="119">
        <f t="shared" si="819"/>
        <v>0.99999862180182408</v>
      </c>
    </row>
    <row r="1182" spans="1:101" ht="118.5" customHeight="1" x14ac:dyDescent="0.3">
      <c r="A1182" s="160" t="str">
        <f>[4]SayfaKAY!C92</f>
        <v>KAY5+6</v>
      </c>
      <c r="B1182" s="104" t="str">
        <f>[4]SayfaKAY!D92</f>
        <v>3875(4)</v>
      </c>
      <c r="C1182" s="105" t="str">
        <f>[4]SayfaKAY!E92</f>
        <v>MA</v>
      </c>
      <c r="D1182" s="105">
        <f>[4]SayfaKAY!F92</f>
        <v>40052</v>
      </c>
      <c r="E1182" s="106" t="str">
        <f>[4]SayfaKAY!G92</f>
        <v>BOZ-KAY5+6-FF-091</v>
      </c>
      <c r="F1182" s="193">
        <f t="shared" si="780"/>
        <v>45349</v>
      </c>
      <c r="G1182" s="135">
        <f t="shared" si="781"/>
        <v>0.80902777780283941</v>
      </c>
      <c r="H1182" s="235">
        <f>[4]SayfaKAY!H92</f>
        <v>45349.809027777803</v>
      </c>
      <c r="I1182" s="104" t="str">
        <f>[4]SayfaKAY!I92</f>
        <v>Hat/Line</v>
      </c>
      <c r="J1182" s="103" t="str">
        <f>IF([4]SayfaKAY!J92="","",IF([4]SayfaKAY!J92="Müşteri","Notified by Customer","Notified by Bozankaya"))</f>
        <v>Notified by Customer</v>
      </c>
      <c r="K1182" s="103" t="e">
        <f>VLOOKUP([4]SayfaKAY!L92,#REF!,2,FALSE)</f>
        <v>#REF!</v>
      </c>
      <c r="L1182" s="165" t="str">
        <f>[4]SayfaKAY!X92</f>
        <v>DENİZLER OTOMOTİV SAN. VE TİC.LTD.Ş</v>
      </c>
      <c r="M1182" s="107" t="str">
        <f t="shared" si="782"/>
        <v>KAY5+6-BOZ-KAY5+6-FF-091</v>
      </c>
      <c r="N1182" s="105" t="str">
        <f>[4]SayfaKAY!M92</f>
        <v>SİLECEK ÇALIŞMIYOR</v>
      </c>
      <c r="O1182" s="166" t="str">
        <f>[4]SayfaKAY!P92</f>
        <v>A-Sürüşü engeller</v>
      </c>
      <c r="P1182" s="166" t="str">
        <f>[4]SayfaKAY!Q92</f>
        <v>B(Servisten çekmeye etki eden arıza)</v>
      </c>
      <c r="Q1182" s="166" t="str">
        <f>[4]SayfaKAY!R92</f>
        <v>N.A(Yaralanma yok)</v>
      </c>
      <c r="R1182" s="132" t="str" cm="1">
        <f t="array" ref="R1182">IF([4]SayfaKAY!U92="","",_xlfn.IFS([4]SayfaKAY!U92="Bozankaya","Bozankaya",[4]SayfaKAY!U92="Müşteri","Customer",[4]SayfaKAY!U92="Tedarikçi","Equipment Supplier"))</f>
        <v>Equipment Supplier</v>
      </c>
      <c r="S1182" s="204" t="str">
        <f>[4]SayfaKAY!N92</f>
        <v>SİLECEK EĞİLMİŞ DÜZELTİLDİ MEKANİZMA BAĞLANTI CİVATASI GEVŞEMİŞ SIKILDI SİLECEK ÇALIŞIYOR</v>
      </c>
      <c r="T1182" s="133" t="str">
        <f>[4]SayfaKAY!AD92</f>
        <v>*Ekipman tamir edilecek</v>
      </c>
      <c r="U1182" s="132" t="str">
        <f>[4]SayfaKAY!W92</f>
        <v>Evet</v>
      </c>
      <c r="V1182" s="108">
        <f>[4]SayfaKAY!AZ92</f>
        <v>1</v>
      </c>
      <c r="W1182" s="136">
        <f t="shared" si="783"/>
        <v>45349</v>
      </c>
      <c r="X1182" s="137" t="str">
        <f t="shared" si="784"/>
        <v>19:45</v>
      </c>
      <c r="Y1182" s="235">
        <f>[4]SayfaKAY!AE92</f>
        <v>45349.822916666701</v>
      </c>
      <c r="Z1182" s="192">
        <f t="shared" si="785"/>
        <v>45349</v>
      </c>
      <c r="AA1182" s="110" t="str">
        <f t="shared" si="786"/>
        <v>21:00</v>
      </c>
      <c r="AB1182" s="182">
        <f>[4]SayfaKAY!BA92</f>
        <v>45349.875</v>
      </c>
      <c r="AC1182" s="257">
        <f t="shared" si="787"/>
        <v>94.99999996391125</v>
      </c>
      <c r="AD1182" s="111">
        <f t="shared" si="788"/>
        <v>45349</v>
      </c>
      <c r="AE1182" s="111" t="str">
        <f t="shared" si="789"/>
        <v>21:00</v>
      </c>
      <c r="AF1182" s="235">
        <f>[4]SayfaKAY!BA92</f>
        <v>45349.875</v>
      </c>
      <c r="AG1182" s="179" t="str">
        <f>[4]SayfaKAY!S92</f>
        <v>(II) Aynı Araçta Tekrarlayan Arıza</v>
      </c>
      <c r="AH1182" s="178" t="str">
        <f t="shared" si="790"/>
        <v>Bu Arıza Aracın Servise Verilmesine Engel</v>
      </c>
      <c r="AI1182" s="163" t="str">
        <f>[4]SayfaKAY!AV92</f>
        <v/>
      </c>
      <c r="AJ1182" s="164" t="str">
        <f t="shared" si="791"/>
        <v/>
      </c>
      <c r="AK1182" s="164" t="str">
        <f t="shared" si="792"/>
        <v/>
      </c>
      <c r="AL1182" s="112" t="str">
        <f>[4]SayfaKAY!AX92</f>
        <v/>
      </c>
      <c r="AM1182" s="257" cm="1">
        <f t="array" ref="AM1182">IFERROR(IF(AND(P1182&lt;&gt;"D(Arıza Değil)",AH1182="Bu Arıza Aracın Servise Verilmesine Engel Değil"),
IF(Z1182-F1182&gt;0,(AB1182-Y1182)*24*60,
IF(OR(AND(G1182&gt;$AS$1,G1182&lt;$AT$1),AND(G1182&gt;$AU$1,G1182&lt;$AV$1)),
(AF1182-H1182)*24*60,     BH:BH0)),        AN1182),0)</f>
        <v>94.99999996391125</v>
      </c>
      <c r="AN1182" s="257">
        <f t="shared" si="793"/>
        <v>94.99999996391125</v>
      </c>
      <c r="AO1182" s="174" t="str">
        <f>[4]SayfaKAY!AG92</f>
        <v>DENİZLER</v>
      </c>
      <c r="AP1182" s="174" t="str">
        <f>[4]SayfaKAY!AI92</f>
        <v>M100-7066</v>
      </c>
      <c r="AQ1182" s="174" t="str">
        <f>[4]SayfaKAY!AQ92</f>
        <v/>
      </c>
      <c r="AR1182" s="174" t="str">
        <f>[4]SayfaKAY!AH92</f>
        <v>SİLECEK MEKANİZMASI Denizler / M.11.2506</v>
      </c>
      <c r="AS1182" s="174">
        <f>[4]SayfaKAY!AJ92</f>
        <v>1</v>
      </c>
      <c r="AT1182" s="175" t="str">
        <f>[4]SayfaKAY!AM92</f>
        <v/>
      </c>
      <c r="AU1182" s="176" t="str">
        <f>[4]SayfaKAY!AL92</f>
        <v/>
      </c>
      <c r="AV1182" s="176" t="str">
        <f>[4]SayfaKAY!AP92</f>
        <v/>
      </c>
      <c r="AW1182" s="177" t="str">
        <f>[4]SayfaKAY!AT92</f>
        <v/>
      </c>
      <c r="AX1182" s="194">
        <f t="shared" si="794"/>
        <v>1044.9999996030238</v>
      </c>
      <c r="AY1182" s="168"/>
      <c r="AZ1182" s="167"/>
      <c r="BA1182" s="113"/>
      <c r="BB1182" s="171"/>
      <c r="BC1182" s="114"/>
      <c r="BD1182" s="114"/>
      <c r="BE1182" s="114"/>
      <c r="BF1182" s="114"/>
      <c r="BG1182" s="114"/>
      <c r="BH1182" s="114" t="str">
        <f>IFERROR(FRACAS!AN95, "Hata Var")</f>
        <v/>
      </c>
      <c r="BI1182" s="114"/>
      <c r="BJ1182" s="114"/>
      <c r="BK1182" s="105" t="str">
        <f>[4]SayfaKAY!AW92</f>
        <v/>
      </c>
      <c r="BL1182" s="105" t="str">
        <f>[4]SayfaKAY!V92</f>
        <v>Bozankaya</v>
      </c>
      <c r="BM1182" s="114"/>
      <c r="BN1182" s="171" t="str">
        <f t="shared" si="795"/>
        <v>x yok</v>
      </c>
      <c r="BO1182" s="171" t="b">
        <f t="shared" si="796"/>
        <v>0</v>
      </c>
      <c r="BP1182" s="171" t="b">
        <f t="shared" si="797"/>
        <v>0</v>
      </c>
      <c r="BQ1182" s="226">
        <f t="shared" si="798"/>
        <v>20.000000012805685</v>
      </c>
      <c r="BR1182" s="226">
        <f t="shared" si="799"/>
        <v>74.999999951105565</v>
      </c>
      <c r="BS1182" s="226">
        <f t="shared" si="800"/>
        <v>94.99999996391125</v>
      </c>
      <c r="BT1182" s="114"/>
      <c r="BU1182" s="242"/>
      <c r="BV1182" s="233">
        <f t="shared" si="801"/>
        <v>13</v>
      </c>
      <c r="BW1182" s="226" t="str">
        <f t="shared" si="802"/>
        <v>Evet, çakışma var</v>
      </c>
      <c r="BX1182" s="229"/>
      <c r="BY1182" s="247">
        <f t="shared" si="803"/>
        <v>1.3888888897781726E-2</v>
      </c>
      <c r="BZ1182" s="247">
        <f t="shared" si="804"/>
        <v>5.2083333299378864E-2</v>
      </c>
      <c r="CA1182" s="247">
        <f t="shared" si="805"/>
        <v>6.597222219716059E-2</v>
      </c>
      <c r="CB1182" s="213"/>
      <c r="CC1182" s="211"/>
      <c r="CD1182" s="196"/>
      <c r="CE1182" s="213">
        <v>91</v>
      </c>
      <c r="CF1182" s="182">
        <f t="shared" si="806"/>
        <v>45349.809027777803</v>
      </c>
      <c r="CG1182" s="182">
        <f t="shared" si="807"/>
        <v>45349.875</v>
      </c>
      <c r="CH1182" s="196"/>
      <c r="CI1182" s="196"/>
      <c r="CJ1182" s="196"/>
      <c r="CK1182" s="196">
        <f t="shared" si="808"/>
        <v>5.2083333299378864E-2</v>
      </c>
      <c r="CL1182" s="196">
        <f t="shared" si="809"/>
        <v>1.3888888897781726E-2</v>
      </c>
      <c r="CM1182" s="196">
        <f t="shared" si="810"/>
        <v>6.597222219716059E-2</v>
      </c>
      <c r="CN1182" s="114"/>
      <c r="CO1182" s="115">
        <f t="shared" si="811"/>
        <v>94.99999996391125</v>
      </c>
      <c r="CP1182" s="116">
        <f t="shared" si="812"/>
        <v>3.1249999979627319</v>
      </c>
      <c r="CQ1182" s="117">
        <f t="shared" si="813"/>
        <v>0.80902777780283941</v>
      </c>
      <c r="CR1182" s="117">
        <f t="shared" si="814"/>
        <v>45349.822916666701</v>
      </c>
      <c r="CS1182" s="117">
        <f t="shared" si="815"/>
        <v>45349.875</v>
      </c>
      <c r="CT1182" s="118">
        <f t="shared" si="816"/>
        <v>65302580.000000015</v>
      </c>
      <c r="CU1182" s="118">
        <f t="shared" si="817"/>
        <v>74.999999951105565</v>
      </c>
      <c r="CV1182" s="118">
        <f t="shared" si="818"/>
        <v>65302654.999999963</v>
      </c>
      <c r="CW1182" s="119">
        <f t="shared" si="819"/>
        <v>0.9999988515015209</v>
      </c>
    </row>
    <row r="1183" spans="1:101" ht="118.5" customHeight="1" x14ac:dyDescent="0.3">
      <c r="A1183" s="104" t="str">
        <f>[4]SayfaKAY!C93</f>
        <v>KAY5+6</v>
      </c>
      <c r="B1183" s="104" t="str">
        <f>[4]SayfaKAY!D93</f>
        <v>3875(4)</v>
      </c>
      <c r="C1183" s="105" t="str">
        <f>[4]SayfaKAY!E93</f>
        <v>MA</v>
      </c>
      <c r="D1183" s="105">
        <f>[4]SayfaKAY!F93</f>
        <v>40052</v>
      </c>
      <c r="E1183" s="106" t="str">
        <f>[4]SayfaKAY!G93</f>
        <v>BOZ-KAY5+6-FF-092</v>
      </c>
      <c r="F1183" s="134">
        <f t="shared" si="780"/>
        <v>45349</v>
      </c>
      <c r="G1183" s="135">
        <f t="shared" si="781"/>
        <v>0.85555555560131324</v>
      </c>
      <c r="H1183" s="235">
        <f>[4]SayfaKAY!H93</f>
        <v>45349.855555555601</v>
      </c>
      <c r="I1183" s="104" t="str">
        <f>[4]SayfaKAY!I93</f>
        <v>Hat/Line</v>
      </c>
      <c r="J1183" s="103" t="str">
        <f>IF([4]SayfaKAY!J93="","",IF([4]SayfaKAY!J93="Müşteri","Notified by Customer","Notified by Bozankaya"))</f>
        <v>Notified by Customer</v>
      </c>
      <c r="K1183" s="103" t="e">
        <f>VLOOKUP([4]SayfaKAY!L93,#REF!,2,FALSE)</f>
        <v>#REF!</v>
      </c>
      <c r="L1183" s="165" t="str">
        <f>[4]SayfaKAY!X93</f>
        <v>ELTESAN ELEKTRO MEKANİK SOĞUTMA SAN</v>
      </c>
      <c r="M1183" s="107" t="str">
        <f t="shared" si="782"/>
        <v>KAY5+6-BOZ-KAY5+6-FF-092</v>
      </c>
      <c r="N1183" s="105" t="str">
        <f>[4]SayfaKAY!M93</f>
        <v>MAKİNİST KABİNİ ISITMA YAPMIYOR</v>
      </c>
      <c r="O1183" s="166" t="str">
        <f>[4]SayfaKAY!P93</f>
        <v>A-Sürüşü engeller</v>
      </c>
      <c r="P1183" s="166" t="str">
        <f>[4]SayfaKAY!Q93</f>
        <v>B(Servisten çekmeye etki eden arıza)</v>
      </c>
      <c r="Q1183" s="166" t="str">
        <f>[4]SayfaKAY!R93</f>
        <v>N.A(Yaralanma yok)</v>
      </c>
      <c r="R1183" s="132" t="str" cm="1">
        <f t="array" ref="R1183">IF([4]SayfaKAY!U93="","",_xlfn.IFS([4]SayfaKAY!U93="Bozankaya","Bozankaya",[4]SayfaKAY!U93="Müşteri","Customer",[4]SayfaKAY!U93="Tedarikçi","Equipment Supplier"))</f>
        <v>Equipment Supplier</v>
      </c>
      <c r="S1183" s="204" t="str">
        <f>[4]SayfaKAY!N93</f>
        <v>ARACIN ISITMA SİSTEMİ NORMAL ÇALIŞIYOR SENSÖR ISIYI HEMEN ALGILADIĞI İÇİN ISITMAYI KESİYOR BU NEDENLE KABİN İÇİ SOĞUK KALIYOR</v>
      </c>
      <c r="T1183" s="133" t="str">
        <f>[4]SayfaKAY!AD93</f>
        <v>*Arıza çözülecek</v>
      </c>
      <c r="U1183" s="132" t="str">
        <f>[4]SayfaKAY!W93</f>
        <v>Evet</v>
      </c>
      <c r="V1183" s="108">
        <f>[4]SayfaKAY!AZ93</f>
        <v>1</v>
      </c>
      <c r="W1183" s="136">
        <f t="shared" si="783"/>
        <v>45350</v>
      </c>
      <c r="X1183" s="137" t="str">
        <f t="shared" si="784"/>
        <v>07:00</v>
      </c>
      <c r="Y1183" s="235">
        <f>[4]SayfaKAY!AE93</f>
        <v>45350.291666666701</v>
      </c>
      <c r="Z1183" s="109">
        <f t="shared" si="785"/>
        <v>45350</v>
      </c>
      <c r="AA1183" s="110" t="str">
        <f t="shared" si="786"/>
        <v>09:00</v>
      </c>
      <c r="AB1183" s="182">
        <f>[4]SayfaKAY!BA93</f>
        <v>45350.375</v>
      </c>
      <c r="AC1183" s="257">
        <f t="shared" si="787"/>
        <v>747.99999993410893</v>
      </c>
      <c r="AD1183" s="111">
        <f t="shared" si="788"/>
        <v>45350</v>
      </c>
      <c r="AE1183" s="111" t="str">
        <f t="shared" si="789"/>
        <v>09:00</v>
      </c>
      <c r="AF1183" s="235">
        <f>[4]SayfaKAY!BA93</f>
        <v>45350.375</v>
      </c>
      <c r="AG1183" s="179" t="str">
        <f>[4]SayfaKAY!S93</f>
        <v>(II) Aynı Araçta Tekrarlayan Arıza</v>
      </c>
      <c r="AH1183" s="178" t="str">
        <f t="shared" si="790"/>
        <v>Bu Arıza Aracın Servise Verilmesine Engel</v>
      </c>
      <c r="AI1183" s="163" t="str">
        <f>[4]SayfaKAY!AV93</f>
        <v/>
      </c>
      <c r="AJ1183" s="164" t="str">
        <f t="shared" si="791"/>
        <v/>
      </c>
      <c r="AK1183" s="164" t="str">
        <f t="shared" si="792"/>
        <v/>
      </c>
      <c r="AL1183" s="112" t="str">
        <f>[4]SayfaKAY!AX93</f>
        <v/>
      </c>
      <c r="AM1183" s="257" cm="1">
        <f t="array" ref="AM1183">IFERROR(IF(AND(P1183&lt;&gt;"D(Arıza Değil)",AH1183="Bu Arıza Aracın Servise Verilmesine Engel Değil"),
IF(Z1183-F1183&gt;0,(AB1183-Y1183)*24*60,
IF(OR(AND(G1183&gt;$AS$1,G1183&lt;$AT$1),AND(G1183&gt;$AU$1,G1183&lt;$AV$1)),
(AF1183-H1183)*24*60,     BH:BH0)),        AN1183),0)</f>
        <v>747.99999993410893</v>
      </c>
      <c r="AN1183" s="257">
        <f t="shared" si="793"/>
        <v>747.99999993410893</v>
      </c>
      <c r="AO1183" s="174" t="str">
        <f>[4]SayfaKAY!AG93</f>
        <v>Eltesan</v>
      </c>
      <c r="AP1183" s="174" t="str">
        <f>[4]SayfaKAY!AI93</f>
        <v>H500-7240</v>
      </c>
      <c r="AQ1183" s="174" t="str">
        <f>[4]SayfaKAY!AQ93</f>
        <v/>
      </c>
      <c r="AR1183" s="174" t="str">
        <f>[4]SayfaKAY!AH93</f>
        <v>KLIMA UNITESİ /Eltesan/Hispacold 41,5 kW</v>
      </c>
      <c r="AS1183" s="174">
        <f>[4]SayfaKAY!AJ93</f>
        <v>1</v>
      </c>
      <c r="AT1183" s="175" t="str">
        <f>[4]SayfaKAY!AM93</f>
        <v/>
      </c>
      <c r="AU1183" s="176" t="str">
        <f>[4]SayfaKAY!AL93</f>
        <v/>
      </c>
      <c r="AV1183" s="176" t="str">
        <f>[4]SayfaKAY!AP93</f>
        <v/>
      </c>
      <c r="AW1183" s="177" t="str">
        <f>[4]SayfaKAY!AT93</f>
        <v/>
      </c>
      <c r="AX1183" s="194">
        <f t="shared" si="794"/>
        <v>8227.9999992751982</v>
      </c>
      <c r="AY1183" s="168"/>
      <c r="AZ1183" s="167"/>
      <c r="BA1183" s="170"/>
      <c r="BB1183" s="171" t="str">
        <f>IF($AQ$1="X", IF(AND(G1183&gt;=$AS$1,G1183&lt;=$AT$1),IF(P1183&lt;&gt;"D(Arıza Değil)",AC1183,0), IF(AND(G1183&gt;=$AU$1,G1183&lt;=$AV$1),IF(P1183&lt;&gt;"D(Arıza Değil)",AC1183,0), "")), "")</f>
        <v/>
      </c>
      <c r="BC1183" s="114"/>
      <c r="BD1183" s="114"/>
      <c r="BE1183" s="114"/>
      <c r="BF1183" s="114"/>
      <c r="BG1183" s="114"/>
      <c r="BH1183" s="114" t="str">
        <f>IFERROR(FRACAS!AN96, "Hata Var")</f>
        <v/>
      </c>
      <c r="BI1183" s="114"/>
      <c r="BJ1183" s="114"/>
      <c r="BK1183" s="105" t="str">
        <f>[4]SayfaKAY!AW93</f>
        <v/>
      </c>
      <c r="BL1183" s="105" t="str">
        <f>[4]SayfaKAY!V93</f>
        <v>ELTESAN ELEKTRO MEKANİK SOĞUTMA SAN</v>
      </c>
      <c r="BM1183" s="114"/>
      <c r="BN1183" s="171" t="str">
        <f t="shared" si="795"/>
        <v>x yok</v>
      </c>
      <c r="BO1183" s="171" t="b">
        <f t="shared" si="796"/>
        <v>0</v>
      </c>
      <c r="BP1183" s="171" t="str">
        <f t="shared" si="797"/>
        <v>Bir günden fazla süren arıza</v>
      </c>
      <c r="BQ1183" s="226">
        <f t="shared" si="798"/>
        <v>627.99999998300336</v>
      </c>
      <c r="BR1183" s="226">
        <f t="shared" si="799"/>
        <v>119.99999995110556</v>
      </c>
      <c r="BS1183" s="226">
        <f t="shared" si="800"/>
        <v>747.99999993410893</v>
      </c>
      <c r="BT1183" s="114"/>
      <c r="BU1183" s="242"/>
      <c r="BV1183" s="233">
        <f t="shared" si="801"/>
        <v>13</v>
      </c>
      <c r="BW1183" s="226" t="str">
        <f t="shared" si="802"/>
        <v>Evet, çakışma var</v>
      </c>
      <c r="BX1183" s="229"/>
      <c r="BY1183" s="247">
        <f t="shared" si="803"/>
        <v>0.43611111109930789</v>
      </c>
      <c r="BZ1183" s="247">
        <f t="shared" si="804"/>
        <v>8.3333333299378864E-2</v>
      </c>
      <c r="CA1183" s="247">
        <f t="shared" si="805"/>
        <v>0.51944444439868676</v>
      </c>
      <c r="CB1183" s="213"/>
      <c r="CC1183" s="211"/>
      <c r="CD1183" s="196"/>
      <c r="CE1183" s="213">
        <v>92</v>
      </c>
      <c r="CF1183" s="182">
        <f t="shared" si="806"/>
        <v>45349.855555555601</v>
      </c>
      <c r="CG1183" s="182">
        <f t="shared" si="807"/>
        <v>45350.375</v>
      </c>
      <c r="CH1183" s="196"/>
      <c r="CI1183" s="196"/>
      <c r="CJ1183" s="196"/>
      <c r="CK1183" s="196">
        <f t="shared" si="808"/>
        <v>8.3333333299378864E-2</v>
      </c>
      <c r="CL1183" s="196">
        <f t="shared" si="809"/>
        <v>0.43611111109930789</v>
      </c>
      <c r="CM1183" s="196">
        <f t="shared" si="810"/>
        <v>0.51944444439868676</v>
      </c>
      <c r="CN1183" s="114"/>
      <c r="CO1183" s="115">
        <f t="shared" si="811"/>
        <v>747.99999993410893</v>
      </c>
      <c r="CP1183" s="116">
        <f t="shared" si="812"/>
        <v>4.9999999979627319</v>
      </c>
      <c r="CQ1183" s="117">
        <f t="shared" si="813"/>
        <v>0.85555555560131324</v>
      </c>
      <c r="CR1183" s="117">
        <f t="shared" si="814"/>
        <v>45350.291666666701</v>
      </c>
      <c r="CS1183" s="117">
        <f t="shared" si="815"/>
        <v>45350.375</v>
      </c>
      <c r="CT1183" s="118">
        <f t="shared" si="816"/>
        <v>65303187.999999985</v>
      </c>
      <c r="CU1183" s="118">
        <f t="shared" si="817"/>
        <v>119.99999995110556</v>
      </c>
      <c r="CV1183" s="118">
        <f t="shared" si="818"/>
        <v>65303307.999999933</v>
      </c>
      <c r="CW1183" s="119">
        <f t="shared" si="819"/>
        <v>0.99999816242080808</v>
      </c>
    </row>
    <row r="1184" spans="1:101" ht="118.5" customHeight="1" x14ac:dyDescent="0.3">
      <c r="A1184" s="160" t="str">
        <f>[4]SayfaKAY!C406</f>
        <v>KAY5+6</v>
      </c>
      <c r="B1184" s="104" t="str">
        <f>[4]SayfaKAY!D406</f>
        <v>3875(4)</v>
      </c>
      <c r="C1184" s="105" t="str">
        <f>[4]SayfaKAY!E406</f>
        <v>MA</v>
      </c>
      <c r="D1184" s="105">
        <f>[4]SayfaKAY!F406</f>
        <v>39105</v>
      </c>
      <c r="E1184" s="106" t="str">
        <f>[4]SayfaKAY!G406</f>
        <v>BOZ-KAY5+6-FF-405</v>
      </c>
      <c r="F1184" s="193">
        <f t="shared" si="780"/>
        <v>45349</v>
      </c>
      <c r="G1184" s="135">
        <f t="shared" si="781"/>
        <v>0.80902777780283941</v>
      </c>
      <c r="H1184" s="235">
        <f>[4]SayfaKAY!H406</f>
        <v>45349.809027777803</v>
      </c>
      <c r="I1184" s="104" t="str">
        <f>[4]SayfaKAY!I406</f>
        <v>Hat/Line</v>
      </c>
      <c r="J1184" s="103" t="str">
        <f>IF([4]SayfaKAY!J406="","",IF([4]SayfaKAY!J406="Müşteri","Notified by Customer","Notified by Bozankaya"))</f>
        <v>Notified by Customer</v>
      </c>
      <c r="K1184" s="103" t="e">
        <f>VLOOKUP([4]SayfaKAY!L406,#REF!,2,FALSE)</f>
        <v>#REF!</v>
      </c>
      <c r="L1184" s="165" t="str">
        <f>[4]SayfaKAY!X406</f>
        <v>DENİZLER OTOMOTİV SAN. VE TİC.LTD.Ş</v>
      </c>
      <c r="M1184" s="107" t="str">
        <f t="shared" si="782"/>
        <v>KAY5+6-BOZ-KAY5+6-FF-405</v>
      </c>
      <c r="N1184" s="105" t="str">
        <f>[4]SayfaKAY!M406</f>
        <v>SİLECEK ÇALIŞMIYOR.</v>
      </c>
      <c r="O1184" s="166" t="str">
        <f>[4]SayfaKAY!P406</f>
        <v>D-Arıza değil</v>
      </c>
      <c r="P1184" s="166" t="str">
        <f>[4]SayfaKAY!Q406</f>
        <v>A(Hareket etmeyi engelleyen arıza)</v>
      </c>
      <c r="Q1184" s="166" t="str">
        <f>[4]SayfaKAY!R406</f>
        <v>N.A(Yaralanma yok)</v>
      </c>
      <c r="R1184" s="132" t="str" cm="1">
        <f t="array" ref="R1184">IF([4]SayfaKAY!U406="","",_xlfn.IFS([4]SayfaKAY!U406="Bozankaya","Bozankaya",[4]SayfaKAY!U406="Müşteri","Customer",[4]SayfaKAY!U406="Tedarikçi","Equipment Supplier"))</f>
        <v>Equipment Supplier</v>
      </c>
      <c r="S1184" s="204" t="str">
        <f>[4]SayfaKAY!N406</f>
        <v>SİLECEK GEVŞEMİŞ SIKILANARAK EĞİKLİK DÜZELTİLDİ. MEKANİZMA YAĞLANDI.</v>
      </c>
      <c r="T1184" s="133" t="str">
        <f>[4]SayfaKAY!AD406</f>
        <v>*Ekipman tamir edilecek</v>
      </c>
      <c r="U1184" s="132" t="str">
        <f>[4]SayfaKAY!W406</f>
        <v>Evet</v>
      </c>
      <c r="V1184" s="108">
        <f>[4]SayfaKAY!AZ406</f>
        <v>2</v>
      </c>
      <c r="W1184" s="136">
        <f t="shared" si="783"/>
        <v>45350</v>
      </c>
      <c r="X1184" s="137" t="str">
        <f t="shared" si="784"/>
        <v>05:00</v>
      </c>
      <c r="Y1184" s="235">
        <f>[4]SayfaKAY!AE406</f>
        <v>45350.208333333299</v>
      </c>
      <c r="Z1184" s="192">
        <f t="shared" si="785"/>
        <v>45350</v>
      </c>
      <c r="AA1184" s="110" t="str">
        <f t="shared" si="786"/>
        <v>09:00</v>
      </c>
      <c r="AB1184" s="182">
        <f>[4]SayfaKAY!BA406</f>
        <v>45350.375</v>
      </c>
      <c r="AC1184" s="257">
        <f t="shared" si="787"/>
        <v>814.99999996391125</v>
      </c>
      <c r="AD1184" s="111">
        <f t="shared" si="788"/>
        <v>45350</v>
      </c>
      <c r="AE1184" s="111" t="str">
        <f t="shared" si="789"/>
        <v>09:00</v>
      </c>
      <c r="AF1184" s="235">
        <f>[4]SayfaKAY!BA406</f>
        <v>45350.375</v>
      </c>
      <c r="AG1184" s="179" t="str">
        <f>[4]SayfaKAY!S406</f>
        <v>(III) Farklı Araçlarda Tekrarlayan Arıza</v>
      </c>
      <c r="AH1184" s="178" t="str">
        <f t="shared" si="790"/>
        <v>Bu Arıza Aracın Servise Verilmesine Engel</v>
      </c>
      <c r="AI1184" s="163" t="str">
        <f>[4]SayfaKAY!AV406</f>
        <v/>
      </c>
      <c r="AJ1184" s="164" t="str">
        <f t="shared" si="791"/>
        <v/>
      </c>
      <c r="AK1184" s="164" t="str">
        <f t="shared" si="792"/>
        <v/>
      </c>
      <c r="AL1184" s="112" t="str">
        <f>[4]SayfaKAY!AX406</f>
        <v/>
      </c>
      <c r="AM1184" s="257" cm="1">
        <f t="array" ref="AM1184">IFERROR(IF(AND(P1184&lt;&gt;"D(Arıza Değil)",AH1184="Bu Arıza Aracın Servise Verilmesine Engel Değil"),
IF(Z1184-F1184&gt;0,(AB1184-Y1184)*24*60,
IF(OR(AND(G1184&gt;$AS$1,G1184&lt;$AT$1),AND(G1184&gt;$AU$1,G1184&lt;$AV$1)),
(AF1184-H1184)*24*60,     BH:BH0)),        AN1184),0)</f>
        <v>814.99999996391125</v>
      </c>
      <c r="AN1184" s="257">
        <f t="shared" si="793"/>
        <v>814.99999996391125</v>
      </c>
      <c r="AO1184" s="174" t="str">
        <f>[4]SayfaKAY!AG406</f>
        <v>DENİZLER</v>
      </c>
      <c r="AP1184" s="174" t="str">
        <f>[4]SayfaKAY!AI406</f>
        <v>M100-7069</v>
      </c>
      <c r="AQ1184" s="174" t="str">
        <f>[4]SayfaKAY!AQ406</f>
        <v/>
      </c>
      <c r="AR1184" s="174" t="str">
        <f>[4]SayfaKAY!AH406</f>
        <v>SILECEK KOL KOMPLESI ANA KOL+YARDIMCI KO</v>
      </c>
      <c r="AS1184" s="174">
        <f>[4]SayfaKAY!AJ406</f>
        <v>1</v>
      </c>
      <c r="AT1184" s="175" t="str">
        <f>[4]SayfaKAY!AM406</f>
        <v/>
      </c>
      <c r="AU1184" s="176" t="str">
        <f>[4]SayfaKAY!AL406</f>
        <v/>
      </c>
      <c r="AV1184" s="176" t="str">
        <f>[4]SayfaKAY!AP406</f>
        <v/>
      </c>
      <c r="AW1184" s="177" t="str">
        <f>[4]SayfaKAY!AT406</f>
        <v/>
      </c>
      <c r="AX1184" s="194">
        <f t="shared" si="794"/>
        <v>17929.999999206048</v>
      </c>
      <c r="AY1184" s="168"/>
      <c r="AZ1184" s="167"/>
      <c r="BA1184" s="113"/>
      <c r="BB1184" s="171"/>
      <c r="BC1184" s="114"/>
      <c r="BD1184" s="114"/>
      <c r="BE1184" s="114"/>
      <c r="BF1184" s="114"/>
      <c r="BG1184" s="114"/>
      <c r="BH1184" s="114" t="str">
        <f>IFERROR(FRACAS!AN409, "Hata Var")</f>
        <v/>
      </c>
      <c r="BI1184" s="114"/>
      <c r="BJ1184" s="114"/>
      <c r="BK1184" s="105" t="str">
        <f>[4]SayfaKAY!AW406</f>
        <v/>
      </c>
      <c r="BL1184" s="105" t="str">
        <f>[4]SayfaKAY!V406</f>
        <v>Bozankaya</v>
      </c>
      <c r="BM1184" s="114"/>
      <c r="BN1184" s="171" t="str">
        <f t="shared" si="795"/>
        <v>x yok</v>
      </c>
      <c r="BO1184" s="171" t="b">
        <f t="shared" si="796"/>
        <v>0</v>
      </c>
      <c r="BP1184" s="171" t="str">
        <f t="shared" si="797"/>
        <v>Bir günden fazla süren arıza</v>
      </c>
      <c r="BQ1184" s="226">
        <f t="shared" si="798"/>
        <v>574.99999991501682</v>
      </c>
      <c r="BR1184" s="226">
        <f t="shared" si="799"/>
        <v>240.00000004889444</v>
      </c>
      <c r="BS1184" s="226">
        <f t="shared" si="800"/>
        <v>814.99999996391125</v>
      </c>
      <c r="BT1184" s="114"/>
      <c r="BU1184" s="242"/>
      <c r="BV1184" s="233">
        <f t="shared" si="801"/>
        <v>13</v>
      </c>
      <c r="BW1184" s="226" t="str">
        <f t="shared" si="802"/>
        <v>Evet, çakışma var</v>
      </c>
      <c r="BX1184" s="229"/>
      <c r="BY1184" s="247">
        <f t="shared" si="803"/>
        <v>0.39930555549653945</v>
      </c>
      <c r="BZ1184" s="247">
        <f t="shared" si="804"/>
        <v>0.16666666670062114</v>
      </c>
      <c r="CA1184" s="247">
        <f t="shared" si="805"/>
        <v>0.56597222219716059</v>
      </c>
      <c r="CB1184" s="213"/>
      <c r="CC1184" s="211"/>
      <c r="CD1184" s="196"/>
      <c r="CE1184" s="213">
        <v>405</v>
      </c>
      <c r="CF1184" s="182">
        <f t="shared" si="806"/>
        <v>45349.809027777803</v>
      </c>
      <c r="CG1184" s="182">
        <f t="shared" si="807"/>
        <v>45350.375</v>
      </c>
      <c r="CH1184" s="196"/>
      <c r="CI1184" s="196"/>
      <c r="CJ1184" s="196"/>
      <c r="CK1184" s="196">
        <f t="shared" si="808"/>
        <v>0.16666666670062114</v>
      </c>
      <c r="CL1184" s="196">
        <f t="shared" si="809"/>
        <v>0.39930555549653945</v>
      </c>
      <c r="CM1184" s="196">
        <f t="shared" si="810"/>
        <v>0.56597222219716059</v>
      </c>
      <c r="CN1184" s="114"/>
      <c r="CO1184" s="115">
        <f t="shared" si="811"/>
        <v>814.99999996391125</v>
      </c>
      <c r="CP1184" s="116">
        <f t="shared" si="812"/>
        <v>10.000000002037268</v>
      </c>
      <c r="CQ1184" s="117">
        <f t="shared" si="813"/>
        <v>0.80902777780283941</v>
      </c>
      <c r="CR1184" s="117">
        <f t="shared" si="814"/>
        <v>45350.208333333299</v>
      </c>
      <c r="CS1184" s="117">
        <f t="shared" si="815"/>
        <v>45350.375</v>
      </c>
      <c r="CT1184" s="118">
        <f t="shared" si="816"/>
        <v>65303134.999999918</v>
      </c>
      <c r="CU1184" s="118">
        <f t="shared" si="817"/>
        <v>240.00000004889444</v>
      </c>
      <c r="CV1184" s="118">
        <f t="shared" si="818"/>
        <v>65303374.999999963</v>
      </c>
      <c r="CW1184" s="119">
        <f t="shared" si="819"/>
        <v>0.99999632484538437</v>
      </c>
    </row>
    <row r="1185" spans="1:101" ht="118.5" customHeight="1" x14ac:dyDescent="0.3">
      <c r="A1185" s="104" t="str">
        <f>[4]SayfaKAY!C89</f>
        <v>KAY5+6</v>
      </c>
      <c r="B1185" s="104" t="str">
        <f>[4]SayfaKAY!D89</f>
        <v>3878(7)</v>
      </c>
      <c r="C1185" s="105" t="str">
        <f>[4]SayfaKAY!E89</f>
        <v>MB</v>
      </c>
      <c r="D1185" s="105">
        <f>[4]SayfaKAY!F89</f>
        <v>17328</v>
      </c>
      <c r="E1185" s="106" t="str">
        <f>[4]SayfaKAY!G89</f>
        <v>BOZ-KAY5+6-FF-088</v>
      </c>
      <c r="F1185" s="134">
        <f t="shared" si="780"/>
        <v>45348</v>
      </c>
      <c r="G1185" s="135">
        <f t="shared" si="781"/>
        <v>0.45833333329937886</v>
      </c>
      <c r="H1185" s="235">
        <f>[4]SayfaKAY!H89</f>
        <v>45348.458333333299</v>
      </c>
      <c r="I1185" s="104" t="str">
        <f>[4]SayfaKAY!I89</f>
        <v>Hat/Line</v>
      </c>
      <c r="J1185" s="103" t="str">
        <f>IF([4]SayfaKAY!J89="","",IF([4]SayfaKAY!J89="Müşteri","Notified by Customer","Notified by Bozankaya"))</f>
        <v>Notified by Customer</v>
      </c>
      <c r="K1185" s="103" t="e">
        <f>VLOOKUP([4]SayfaKAY!L89,#REF!,2,FALSE)</f>
        <v>#REF!</v>
      </c>
      <c r="L1185" s="165" t="str">
        <f>[4]SayfaKAY!X89</f>
        <v>DELLNER COUPLERC AB</v>
      </c>
      <c r="M1185" s="107" t="str">
        <f t="shared" si="782"/>
        <v>KAY5+6-BOZ-KAY5+6-FF-088</v>
      </c>
      <c r="N1185" s="105" t="str">
        <f>[4]SayfaKAY!M89</f>
        <v>ARAÇ KAPISI SERBESTE ALINDIĞINDA HSCB AÇIYOR.</v>
      </c>
      <c r="O1185" s="166" t="str">
        <f>[4]SayfaKAY!P89</f>
        <v>A-Sürüşü engeller</v>
      </c>
      <c r="P1185" s="166" t="str">
        <f>[4]SayfaKAY!Q89</f>
        <v>A(Hareket etmeyi engelleyen arıza)</v>
      </c>
      <c r="Q1185" s="166" t="str">
        <f>[4]SayfaKAY!R89</f>
        <v>N.A(Yaralanma yok)</v>
      </c>
      <c r="R1185" s="132" t="str" cm="1">
        <f t="array" ref="R1185">IF([4]SayfaKAY!U89="","",_xlfn.IFS([4]SayfaKAY!U89="Bozankaya","Bozankaya",[4]SayfaKAY!U89="Müşteri","Customer",[4]SayfaKAY!U89="Tedarikçi","Equipment Supplier"))</f>
        <v>Bozankaya</v>
      </c>
      <c r="S1185" s="204" t="str">
        <f>[4]SayfaKAY!N89</f>
        <v>KUPLÖRÜN ALTINDAKİ KABLOLARDA YERE SÜRTMEKTEN DOLAYI DEFORMASYON YAŞANMIŞ. ARIZA BU DURUMDAN KAYNAKLIDIR.</v>
      </c>
      <c r="T1185" s="133" t="str">
        <f>[4]SayfaKAY!AD89</f>
        <v>*Ekipman değiştirilecek</v>
      </c>
      <c r="U1185" s="132" t="str">
        <f>[4]SayfaKAY!W89</f>
        <v>Evet</v>
      </c>
      <c r="V1185" s="108">
        <f>[4]SayfaKAY!AZ89</f>
        <v>1</v>
      </c>
      <c r="W1185" s="136">
        <f t="shared" si="783"/>
        <v>45526</v>
      </c>
      <c r="X1185" s="137" t="str">
        <f t="shared" si="784"/>
        <v>06:46</v>
      </c>
      <c r="Y1185" s="235">
        <f>[4]SayfaKAY!AE89</f>
        <v>45526.2824189815</v>
      </c>
      <c r="Z1185" s="109">
        <f t="shared" si="785"/>
        <v>45526</v>
      </c>
      <c r="AA1185" s="110" t="str">
        <f t="shared" si="786"/>
        <v>10:00</v>
      </c>
      <c r="AB1185" s="182">
        <f>[4]SayfaKAY!BA89</f>
        <v>45526.416666666701</v>
      </c>
      <c r="AC1185" s="257">
        <f t="shared" si="787"/>
        <v>256260.00000009779</v>
      </c>
      <c r="AD1185" s="111">
        <f t="shared" si="788"/>
        <v>45526</v>
      </c>
      <c r="AE1185" s="111" t="str">
        <f t="shared" si="789"/>
        <v>10:00</v>
      </c>
      <c r="AF1185" s="235">
        <f>[4]SayfaKAY!BA89</f>
        <v>45526.416666666701</v>
      </c>
      <c r="AG1185" s="179" t="str">
        <f>[4]SayfaKAY!S89</f>
        <v>(I) İlk Defa Karşılaşılan Arıza</v>
      </c>
      <c r="AH1185" s="178" t="str">
        <f t="shared" si="790"/>
        <v>Bu Arıza Aracın Servise Verilmesine Engel</v>
      </c>
      <c r="AI1185" s="163" t="str">
        <f>[4]SayfaKAY!AV89</f>
        <v/>
      </c>
      <c r="AJ1185" s="164" t="str">
        <f t="shared" si="791"/>
        <v/>
      </c>
      <c r="AK1185" s="164" t="str">
        <f t="shared" si="792"/>
        <v/>
      </c>
      <c r="AL1185" s="112" t="str">
        <f>[4]SayfaKAY!AX89</f>
        <v/>
      </c>
      <c r="AM1185" s="257" cm="1">
        <f t="array" ref="AM1185">IFERROR(IF(AND(P1185&lt;&gt;"D(Arıza Değil)",AH1185="Bu Arıza Aracın Servise Verilmesine Engel Değil"),
IF(Z1185-F1185&gt;0,(AB1185-Y1185)*24*60,
IF(OR(AND(G1185&gt;$AS$1,G1185&lt;$AT$1),AND(G1185&gt;$AU$1,G1185&lt;$AV$1)),
(AF1185-H1185)*24*60,     BH:BH0)),        AN1185),0)</f>
        <v>256260.00000009779</v>
      </c>
      <c r="AN1185" s="257">
        <f t="shared" si="793"/>
        <v>256260.00000009779</v>
      </c>
      <c r="AO1185" s="174" t="str">
        <f>[4]SayfaKAY!AG89</f>
        <v>DELNER</v>
      </c>
      <c r="AP1185" s="174" t="str">
        <f>[4]SayfaKAY!AI89</f>
        <v>M350-7062</v>
      </c>
      <c r="AQ1185" s="174" t="str">
        <f>[4]SayfaKAY!AQ89</f>
        <v/>
      </c>
      <c r="AR1185" s="174" t="str">
        <f>[4]SayfaKAY!AH89</f>
        <v>OTOMATIK KUPLÖR DELLNER</v>
      </c>
      <c r="AS1185" s="174" t="str">
        <f>[4]SayfaKAY!AJ89</f>
        <v/>
      </c>
      <c r="AT1185" s="175" t="str">
        <f>[4]SayfaKAY!AM89</f>
        <v/>
      </c>
      <c r="AU1185" s="176" t="str">
        <f>[4]SayfaKAY!AL89</f>
        <v/>
      </c>
      <c r="AV1185" s="176" t="str">
        <f>[4]SayfaKAY!AP89</f>
        <v/>
      </c>
      <c r="AW1185" s="177" t="str">
        <f>[4]SayfaKAY!AT89</f>
        <v/>
      </c>
      <c r="AX1185" s="194">
        <f t="shared" si="794"/>
        <v>2818860.0000010757</v>
      </c>
      <c r="AY1185" s="168"/>
      <c r="AZ1185" s="167"/>
      <c r="BA1185" s="170"/>
      <c r="BB1185" s="171" t="str">
        <f>IF($AQ$1="X", IF(AND(G1185&gt;=$AS$1,G1185&lt;=$AT$1),IF(P1185&lt;&gt;"D(Arıza Değil)",AC1185,0), IF(AND(G1185&gt;=$AU$1,G1185&lt;=$AV$1),IF(P1185&lt;&gt;"D(Arıza Değil)",AC1185,0), "")), "")</f>
        <v/>
      </c>
      <c r="BC1185" s="114"/>
      <c r="BD1185" s="114"/>
      <c r="BE1185" s="114"/>
      <c r="BF1185" s="114"/>
      <c r="BG1185" s="114"/>
      <c r="BH1185" s="114" t="str">
        <f>IFERROR(FRACAS!AN92, "Hata Var")</f>
        <v/>
      </c>
      <c r="BI1185" s="114"/>
      <c r="BJ1185" s="114"/>
      <c r="BK1185" s="105" t="str">
        <f>[4]SayfaKAY!AW89</f>
        <v/>
      </c>
      <c r="BL1185" s="105" t="str">
        <f>[4]SayfaKAY!V89</f>
        <v>Üretim</v>
      </c>
      <c r="BM1185" s="114"/>
      <c r="BN1185" s="171" t="str">
        <f t="shared" si="795"/>
        <v>x yok</v>
      </c>
      <c r="BO1185" s="171" t="b">
        <f t="shared" si="796"/>
        <v>0</v>
      </c>
      <c r="BP1185" s="171" t="str">
        <f t="shared" si="797"/>
        <v>Bir günden fazla süren arıza</v>
      </c>
      <c r="BQ1185" s="226">
        <f t="shared" si="798"/>
        <v>256066.68333340902</v>
      </c>
      <c r="BR1185" s="226">
        <f t="shared" si="799"/>
        <v>193.31666668877006</v>
      </c>
      <c r="BS1185" s="226">
        <f t="shared" si="800"/>
        <v>256260.00000009779</v>
      </c>
      <c r="BT1185" s="114"/>
      <c r="BU1185" s="242"/>
      <c r="BV1185" s="233">
        <f t="shared" si="801"/>
        <v>19</v>
      </c>
      <c r="BW1185" s="226" t="str">
        <f t="shared" si="802"/>
        <v>Evet, çakışma var</v>
      </c>
      <c r="BX1185" s="229"/>
      <c r="BY1185" s="247">
        <f t="shared" si="803"/>
        <v>177.82408564820071</v>
      </c>
      <c r="BZ1185" s="247">
        <f t="shared" si="804"/>
        <v>0.13424768520053476</v>
      </c>
      <c r="CA1185" s="247">
        <f t="shared" si="805"/>
        <v>177.95833333340124</v>
      </c>
      <c r="CB1185" s="213"/>
      <c r="CC1185" s="211"/>
      <c r="CD1185" s="196"/>
      <c r="CE1185" s="213">
        <v>88</v>
      </c>
      <c r="CF1185" s="182">
        <f t="shared" si="806"/>
        <v>45348.458333333299</v>
      </c>
      <c r="CG1185" s="182">
        <f t="shared" si="807"/>
        <v>45526.416666666701</v>
      </c>
      <c r="CH1185" s="196"/>
      <c r="CI1185" s="196"/>
      <c r="CJ1185" s="196"/>
      <c r="CK1185" s="196">
        <f t="shared" si="808"/>
        <v>0.13424768520053476</v>
      </c>
      <c r="CL1185" s="196">
        <f t="shared" si="809"/>
        <v>177.82408564820071</v>
      </c>
      <c r="CM1185" s="196">
        <f t="shared" si="810"/>
        <v>177.95833333340124</v>
      </c>
      <c r="CN1185" s="114"/>
      <c r="CO1185" s="115">
        <f t="shared" si="811"/>
        <v>256260.00000009779</v>
      </c>
      <c r="CP1185" s="116">
        <f t="shared" si="812"/>
        <v>8.0548611120320857</v>
      </c>
      <c r="CQ1185" s="117">
        <f t="shared" si="813"/>
        <v>0.45833333329937886</v>
      </c>
      <c r="CR1185" s="117">
        <f t="shared" si="814"/>
        <v>45526.2824189815</v>
      </c>
      <c r="CS1185" s="117">
        <f t="shared" si="815"/>
        <v>45526.416666666701</v>
      </c>
      <c r="CT1185" s="118">
        <f t="shared" si="816"/>
        <v>65557186.683333412</v>
      </c>
      <c r="CU1185" s="118">
        <f t="shared" si="817"/>
        <v>193.31666668877006</v>
      </c>
      <c r="CV1185" s="118">
        <f t="shared" si="818"/>
        <v>65557380.000000097</v>
      </c>
      <c r="CW1185" s="119">
        <f t="shared" si="819"/>
        <v>0.9999970511837617</v>
      </c>
    </row>
    <row r="1186" spans="1:101" ht="118.5" customHeight="1" x14ac:dyDescent="0.3">
      <c r="A1186" s="160" t="str">
        <f>[4]SayfaKAY!C717</f>
        <v>KAY5+6</v>
      </c>
      <c r="B1186" s="104" t="str">
        <f>[4]SayfaKAY!D717</f>
        <v>3877(6)</v>
      </c>
      <c r="C1186" s="105" t="str">
        <f>[4]SayfaKAY!E717</f>
        <v>MB</v>
      </c>
      <c r="D1186" s="105">
        <f>[4]SayfaKAY!F717</f>
        <v>25000</v>
      </c>
      <c r="E1186" s="106" t="str">
        <f>[4]SayfaKAY!G717</f>
        <v>BOZ-KAY5+6-FF-704</v>
      </c>
      <c r="F1186" s="193">
        <f t="shared" si="780"/>
        <v>45348</v>
      </c>
      <c r="G1186" s="135">
        <f t="shared" si="781"/>
        <v>0.29861111110221827</v>
      </c>
      <c r="H1186" s="235">
        <f>[4]SayfaKAY!H717</f>
        <v>45348.298611111102</v>
      </c>
      <c r="I1186" s="104" t="str">
        <f>[4]SayfaKAY!I717</f>
        <v>Hat/Line</v>
      </c>
      <c r="J1186" s="103" t="str">
        <f>IF([4]SayfaKAY!J717="","",IF([4]SayfaKAY!J717="Müşteri","Notified by Customer","Notified by Bozankaya"))</f>
        <v>Notified by Customer</v>
      </c>
      <c r="K1186" s="103" t="e">
        <f>VLOOKUP([4]SayfaKAY!L717,#REF!,2,FALSE)</f>
        <v>#REF!</v>
      </c>
      <c r="L1186" s="165" t="str">
        <f>[4]SayfaKAY!X717</f>
        <v>TMS MARS KAUÇUK ANONİM ŞİRKETİ</v>
      </c>
      <c r="M1186" s="107" t="str">
        <f t="shared" si="782"/>
        <v>KAY5+6-BOZ-KAY5+6-FF-704</v>
      </c>
      <c r="N1186" s="105" t="str">
        <f>[4]SayfaKAY!M717</f>
        <v>3877 NUMARALI ARAÇ SEKONDER VE PRİMER SÜSPANSİYONLARDA BEKLENEN ÜSTÜ ÇÖKME GÖRÜLMÜŞTÜR</v>
      </c>
      <c r="O1186" s="166" t="str">
        <f>[4]SayfaKAY!P717</f>
        <v>D-Arıza değil</v>
      </c>
      <c r="P1186" s="166" t="str">
        <f>[4]SayfaKAY!Q717</f>
        <v>B(Servisten çekmeye etki eden arıza)</v>
      </c>
      <c r="Q1186" s="166" t="str">
        <f>[4]SayfaKAY!R717</f>
        <v>N.A(Yaralanma yok)</v>
      </c>
      <c r="R1186" s="132" t="str" cm="1">
        <f t="array" ref="R1186">IF([4]SayfaKAY!U717="","",_xlfn.IFS([4]SayfaKAY!U717="Bozankaya","Bozankaya",[4]SayfaKAY!U717="Müşteri","Customer",[4]SayfaKAY!U717="Tedarikçi","Equipment Supplier"))</f>
        <v>Equipment Supplier</v>
      </c>
      <c r="S1186" s="204" t="str">
        <f>[4]SayfaKAY!N717</f>
        <v>SEKONDER SÜSPANSİYON DEĞİŞİMİ YAPILDI</v>
      </c>
      <c r="T1186" s="133" t="str">
        <f>[4]SayfaKAY!AD717</f>
        <v>Ekipman yenisi ile değiştirildi</v>
      </c>
      <c r="U1186" s="132" t="str">
        <f>[4]SayfaKAY!W717</f>
        <v/>
      </c>
      <c r="V1186" s="108">
        <f>[4]SayfaKAY!AZ717</f>
        <v>6</v>
      </c>
      <c r="W1186" s="136">
        <f t="shared" si="783"/>
        <v>45886</v>
      </c>
      <c r="X1186" s="137" t="str">
        <f t="shared" si="784"/>
        <v>05:00</v>
      </c>
      <c r="Y1186" s="235">
        <f>[4]SayfaKAY!AE717</f>
        <v>45886.208333333299</v>
      </c>
      <c r="Z1186" s="109">
        <f t="shared" si="785"/>
        <v>45887</v>
      </c>
      <c r="AA1186" s="110" t="str">
        <f t="shared" si="786"/>
        <v>15:00</v>
      </c>
      <c r="AB1186" s="182">
        <f>[4]SayfaKAY!BA717</f>
        <v>45887.625</v>
      </c>
      <c r="AC1186" s="257">
        <f t="shared" si="787"/>
        <v>776630.00000001281</v>
      </c>
      <c r="AD1186" s="111">
        <f t="shared" si="788"/>
        <v>45887</v>
      </c>
      <c r="AE1186" s="111" t="str">
        <f t="shared" si="789"/>
        <v>15:00</v>
      </c>
      <c r="AF1186" s="235">
        <f>[4]SayfaKAY!BA717</f>
        <v>45887.625</v>
      </c>
      <c r="AG1186" s="179" t="str">
        <f>[4]SayfaKAY!S717</f>
        <v>(III) Farklı Araçlarda Tekrarlayan Arıza</v>
      </c>
      <c r="AH1186" s="178" t="str">
        <f t="shared" si="790"/>
        <v>Bu Arıza Aracın Servise Verilmesine Engel</v>
      </c>
      <c r="AI1186" s="163" t="str">
        <f>[4]SayfaKAY!AV717</f>
        <v/>
      </c>
      <c r="AJ1186" s="164" t="str">
        <f t="shared" si="791"/>
        <v/>
      </c>
      <c r="AK1186" s="164" t="str">
        <f t="shared" si="792"/>
        <v/>
      </c>
      <c r="AL1186" s="112" t="str">
        <f>[4]SayfaKAY!AX717</f>
        <v/>
      </c>
      <c r="AM1186" s="257" cm="1">
        <f t="array" ref="AM1186">IFERROR(IF(AND(P1186&lt;&gt;"D(Arıza Değil)",AH1186="Bu Arıza Aracın Servise Verilmesine Engel Değil"),
IF(Z1186-F1186&gt;0,(AB1186-Y1186)*24*60,
IF(OR(AND(G1186&gt;$AS$1,G1186&lt;$AT$1),AND(G1186&gt;$AU$1,G1186&lt;$AV$1)),
(AF1186-H1186)*24*60,     BH:BH0)),        AN1186),0)</f>
        <v>776630.00000001281</v>
      </c>
      <c r="AN1186" s="257">
        <f t="shared" si="793"/>
        <v>776630.00000001281</v>
      </c>
      <c r="AO1186" s="174" t="str">
        <f>[4]SayfaKAY!AG717</f>
        <v>TMS MARS KAUÇUK ANONİM ŞİRKETİ</v>
      </c>
      <c r="AP1186" s="174" t="str">
        <f>[4]SayfaKAY!AI717</f>
        <v>B120-7049</v>
      </c>
      <c r="AQ1186" s="174" t="str">
        <f>[4]SayfaKAY!AQ717</f>
        <v/>
      </c>
      <c r="AR1186" s="174" t="str">
        <f>[4]SayfaKAY!AH717</f>
        <v>SEKONDER YAY</v>
      </c>
      <c r="AS1186" s="174" t="str">
        <f>[4]SayfaKAY!AJ717</f>
        <v/>
      </c>
      <c r="AT1186" s="175" t="str">
        <f>[4]SayfaKAY!AM717</f>
        <v/>
      </c>
      <c r="AU1186" s="176" t="str">
        <f>[4]SayfaKAY!AL717</f>
        <v/>
      </c>
      <c r="AV1186" s="176" t="str">
        <f>[4]SayfaKAY!AP717</f>
        <v/>
      </c>
      <c r="AW1186" s="177" t="str">
        <f>[4]SayfaKAY!AT717</f>
        <v/>
      </c>
      <c r="AX1186" s="194">
        <f t="shared" si="794"/>
        <v>51257580.000000842</v>
      </c>
      <c r="AY1186" s="168"/>
      <c r="AZ1186" s="167"/>
      <c r="BA1186" s="113"/>
      <c r="BB1186" s="171" t="str">
        <f>IF($AQ$1="X", IF(AND(G1186&gt;=$AS$1,G1186&lt;=$AT$1),IF(P1186&lt;&gt;"D(Arıza Değil)",AC1186,0), IF(AND(G1186&gt;=$AU$1,G1186&lt;=$AV$1),IF(P1186&lt;&gt;"D(Arıza Değil)",AC1186,0), "")), "")</f>
        <v/>
      </c>
      <c r="BC1186" s="114"/>
      <c r="BD1186" s="114"/>
      <c r="BE1186" s="114"/>
      <c r="BF1186" s="114"/>
      <c r="BG1186" s="114"/>
      <c r="BH1186" s="114">
        <f>IFERROR(FRACAS!AN720, "Hata Var")</f>
        <v>537.00000005308539</v>
      </c>
      <c r="BI1186" s="114"/>
      <c r="BJ1186" s="114"/>
      <c r="BK1186" s="105" t="str">
        <f>[4]SayfaKAY!AW717</f>
        <v/>
      </c>
      <c r="BL1186" s="105" t="str">
        <f>[4]SayfaKAY!V717</f>
        <v>TMS MARS KAUÇUK ANONİM ŞİRKETİ</v>
      </c>
      <c r="BM1186" s="114"/>
      <c r="BN1186" s="171" t="str">
        <f t="shared" si="795"/>
        <v>x yok</v>
      </c>
      <c r="BO1186" s="171" t="str">
        <f t="shared" si="796"/>
        <v>aynı gün giderilen arıza</v>
      </c>
      <c r="BP1186" s="171" t="str">
        <f t="shared" si="797"/>
        <v>Bir günden fazla süren arıza</v>
      </c>
      <c r="BQ1186" s="226">
        <f t="shared" si="798"/>
        <v>774589.99999996391</v>
      </c>
      <c r="BR1186" s="226">
        <f t="shared" si="799"/>
        <v>2040.0000000488944</v>
      </c>
      <c r="BS1186" s="226">
        <f t="shared" si="800"/>
        <v>776630.00000001281</v>
      </c>
      <c r="BT1186" s="114"/>
      <c r="BU1186" s="242"/>
      <c r="BV1186" s="233">
        <f t="shared" si="801"/>
        <v>65</v>
      </c>
      <c r="BW1186" s="226" t="str">
        <f t="shared" si="802"/>
        <v>Evet, çakışma var</v>
      </c>
      <c r="BX1186" s="229"/>
      <c r="BY1186" s="247">
        <f t="shared" si="803"/>
        <v>537.90972222219716</v>
      </c>
      <c r="BZ1186" s="247">
        <f t="shared" si="804"/>
        <v>1.4166666667006211</v>
      </c>
      <c r="CA1186" s="247">
        <f t="shared" si="805"/>
        <v>539.32638888889778</v>
      </c>
      <c r="CB1186" s="213"/>
      <c r="CC1186" s="211"/>
      <c r="CD1186" s="196"/>
      <c r="CE1186" s="213">
        <v>716</v>
      </c>
      <c r="CF1186" s="182">
        <f t="shared" si="806"/>
        <v>45348.298611111102</v>
      </c>
      <c r="CG1186" s="182">
        <f t="shared" si="807"/>
        <v>45887.625</v>
      </c>
      <c r="CH1186" s="196"/>
      <c r="CI1186" s="196"/>
      <c r="CJ1186" s="196"/>
      <c r="CK1186" s="196">
        <f t="shared" si="808"/>
        <v>1.4166666667006211</v>
      </c>
      <c r="CL1186" s="196">
        <f t="shared" si="809"/>
        <v>537.90972222219716</v>
      </c>
      <c r="CM1186" s="196">
        <f t="shared" si="810"/>
        <v>539.32638888889778</v>
      </c>
      <c r="CN1186" s="114"/>
      <c r="CO1186" s="115">
        <f t="shared" si="811"/>
        <v>776630.00000001281</v>
      </c>
      <c r="CP1186" s="116">
        <f t="shared" si="812"/>
        <v>85.000000002037268</v>
      </c>
      <c r="CQ1186" s="117">
        <f t="shared" si="813"/>
        <v>0.29861111110221827</v>
      </c>
      <c r="CR1186" s="117">
        <f t="shared" si="814"/>
        <v>45886.208333333299</v>
      </c>
      <c r="CS1186" s="117">
        <f t="shared" si="815"/>
        <v>45887.625</v>
      </c>
      <c r="CT1186" s="118">
        <f t="shared" si="816"/>
        <v>66075709.999999963</v>
      </c>
      <c r="CU1186" s="118">
        <f t="shared" si="817"/>
        <v>2040.0000000488944</v>
      </c>
      <c r="CV1186" s="118">
        <f t="shared" si="818"/>
        <v>66077750.000000015</v>
      </c>
      <c r="CW1186" s="119">
        <f t="shared" si="819"/>
        <v>0.99996912727809206</v>
      </c>
    </row>
    <row r="1187" spans="1:101" ht="118.5" customHeight="1" x14ac:dyDescent="0.3">
      <c r="A1187" s="104" t="str">
        <f>[4]SayfaKAY!C719</f>
        <v>KAY5+6</v>
      </c>
      <c r="B1187" s="104" t="str">
        <f>[4]SayfaKAY!D719</f>
        <v>3872(1)</v>
      </c>
      <c r="C1187" s="105" t="str">
        <f>[4]SayfaKAY!E719</f>
        <v>MB</v>
      </c>
      <c r="D1187" s="105">
        <f>[4]SayfaKAY!F719</f>
        <v>41263</v>
      </c>
      <c r="E1187" s="106" t="str">
        <f>[4]SayfaKAY!G719</f>
        <v>BOZ-KAY5+6-FF-706</v>
      </c>
      <c r="F1187" s="193">
        <f t="shared" si="780"/>
        <v>45348</v>
      </c>
      <c r="G1187" s="135">
        <f t="shared" si="781"/>
        <v>0.29236111109639751</v>
      </c>
      <c r="H1187" s="235">
        <f>[4]SayfaKAY!H719</f>
        <v>45348.292361111096</v>
      </c>
      <c r="I1187" s="104" t="str">
        <f>[4]SayfaKAY!I719</f>
        <v>Hat/Line</v>
      </c>
      <c r="J1187" s="103" t="str">
        <f>IF([4]SayfaKAY!J719="","",IF([4]SayfaKAY!J719="Müşteri","Notified by Customer","Notified by Bozankaya"))</f>
        <v>Notified by Customer</v>
      </c>
      <c r="K1187" s="103" t="e">
        <f>VLOOKUP([4]SayfaKAY!L719,#REF!,2,FALSE)</f>
        <v>#REF!</v>
      </c>
      <c r="L1187" s="165" t="str">
        <f>[4]SayfaKAY!X719</f>
        <v>TMS MARS KAUÇUK ANONİM ŞİRKETİ</v>
      </c>
      <c r="M1187" s="107" t="str">
        <f t="shared" si="782"/>
        <v>KAY5+6-BOZ-KAY5+6-FF-706</v>
      </c>
      <c r="N1187" s="105" t="str">
        <f>[4]SayfaKAY!M719</f>
        <v>3872 NUMARALI ARAÇ SEKONDER VE PRİMER SÜSPANSİYONLARDA BEKLENEN ÜSTÜ ÇÖKME GÖRÜLMÜŞTÜR.</v>
      </c>
      <c r="O1187" s="166" t="str">
        <f>[4]SayfaKAY!P719</f>
        <v>D-Arıza değil</v>
      </c>
      <c r="P1187" s="166" t="str">
        <f>[4]SayfaKAY!Q719</f>
        <v>B(Servisten çekmeye etki eden arıza)</v>
      </c>
      <c r="Q1187" s="166" t="str">
        <f>[4]SayfaKAY!R719</f>
        <v>N.A(Yaralanma yok)</v>
      </c>
      <c r="R1187" s="132" t="str" cm="1">
        <f t="array" ref="R1187">IF([4]SayfaKAY!U719="","",_xlfn.IFS([4]SayfaKAY!U719="Bozankaya","Bozankaya",[4]SayfaKAY!U719="Müşteri","Customer",[4]SayfaKAY!U719="Tedarikçi","Equipment Supplier"))</f>
        <v>Equipment Supplier</v>
      </c>
      <c r="S1187" s="204" t="str">
        <f>[4]SayfaKAY!N719</f>
        <v>SEKONDER SÜSPANSİYON DEĞİŞİMİ YAPILMIŞTIR</v>
      </c>
      <c r="T1187" s="133" t="str">
        <f>[4]SayfaKAY!AD719</f>
        <v>Ekipman yenisi ile değiştirildi</v>
      </c>
      <c r="U1187" s="132" t="str">
        <f>[4]SayfaKAY!W719</f>
        <v>Evet</v>
      </c>
      <c r="V1187" s="108">
        <f>[4]SayfaKAY!AZ719</f>
        <v>6</v>
      </c>
      <c r="W1187" s="136">
        <f t="shared" si="783"/>
        <v>45884</v>
      </c>
      <c r="X1187" s="137" t="str">
        <f t="shared" si="784"/>
        <v>06:00</v>
      </c>
      <c r="Y1187" s="235">
        <f>[4]SayfaKAY!AE719</f>
        <v>45884.25</v>
      </c>
      <c r="Z1187" s="109">
        <f t="shared" si="785"/>
        <v>45885</v>
      </c>
      <c r="AA1187" s="110" t="str">
        <f t="shared" si="786"/>
        <v>15:00</v>
      </c>
      <c r="AB1187" s="182">
        <f>[4]SayfaKAY!BA719</f>
        <v>45885.625</v>
      </c>
      <c r="AC1187" s="257">
        <f t="shared" si="787"/>
        <v>773759.00000002119</v>
      </c>
      <c r="AD1187" s="111">
        <f t="shared" si="788"/>
        <v>45885</v>
      </c>
      <c r="AE1187" s="111" t="str">
        <f t="shared" si="789"/>
        <v>15:00</v>
      </c>
      <c r="AF1187" s="235">
        <f>[4]SayfaKAY!BA719</f>
        <v>45885.625</v>
      </c>
      <c r="AG1187" s="179" t="str">
        <f>[4]SayfaKAY!S719</f>
        <v>(III) Farklı Araçlarda Tekrarlayan Arıza</v>
      </c>
      <c r="AH1187" s="178" t="str">
        <f t="shared" si="790"/>
        <v>Bu Arıza Aracın Servise Verilmesine Engel</v>
      </c>
      <c r="AI1187" s="163" t="str">
        <f>[4]SayfaKAY!AV719</f>
        <v/>
      </c>
      <c r="AJ1187" s="164" t="str">
        <f t="shared" si="791"/>
        <v/>
      </c>
      <c r="AK1187" s="164" t="str">
        <f t="shared" si="792"/>
        <v/>
      </c>
      <c r="AL1187" s="112" t="str">
        <f>[4]SayfaKAY!AX719</f>
        <v/>
      </c>
      <c r="AM1187" s="257" cm="1">
        <f t="array" ref="AM1187">IFERROR(IF(AND(P1187&lt;&gt;"D(Arıza Değil)",AH1187="Bu Arıza Aracın Servise Verilmesine Engel Değil"),
IF(Z1187-F1187&gt;0,(AB1187-Y1187)*24*60,
IF(OR(AND(G1187&gt;$AS$1,G1187&lt;$AT$1),AND(G1187&gt;$AU$1,G1187&lt;$AV$1)),
(AF1187-H1187)*24*60,     BH:BH0)),        AN1187),0)</f>
        <v>773759.00000002119</v>
      </c>
      <c r="AN1187" s="257">
        <f t="shared" si="793"/>
        <v>773759.00000002119</v>
      </c>
      <c r="AO1187" s="174" t="str">
        <f>[4]SayfaKAY!AG719</f>
        <v>TMS MARS KAUÇUK ANONİM ŞİRKETİ</v>
      </c>
      <c r="AP1187" s="174" t="str">
        <f>[4]SayfaKAY!AI719</f>
        <v>B120-7049</v>
      </c>
      <c r="AQ1187" s="174" t="str">
        <f>[4]SayfaKAY!AQ719</f>
        <v/>
      </c>
      <c r="AR1187" s="174" t="str">
        <f>[4]SayfaKAY!AH719</f>
        <v>SEKONDER YAY</v>
      </c>
      <c r="AS1187" s="174" t="str">
        <f>[4]SayfaKAY!AJ719</f>
        <v/>
      </c>
      <c r="AT1187" s="175" t="str">
        <f>[4]SayfaKAY!AM719</f>
        <v/>
      </c>
      <c r="AU1187" s="176" t="str">
        <f>[4]SayfaKAY!AL719</f>
        <v/>
      </c>
      <c r="AV1187" s="176" t="str">
        <f>[4]SayfaKAY!AP719</f>
        <v/>
      </c>
      <c r="AW1187" s="177" t="str">
        <f>[4]SayfaKAY!AT719</f>
        <v/>
      </c>
      <c r="AX1187" s="194">
        <f t="shared" si="794"/>
        <v>51068094.000001393</v>
      </c>
      <c r="AY1187" s="168"/>
      <c r="AZ1187" s="167"/>
      <c r="BA1187" s="170"/>
      <c r="BB1187" s="171" t="str">
        <f>IF($AQ$1="X", IF(AND(G1187&gt;=$AS$1,G1187&lt;=$AT$1),IF(P1187&lt;&gt;"D(Arıza Değil)",AC1187,0), IF(AND(G1187&gt;=$AU$1,G1187&lt;=$AV$1),IF(P1187&lt;&gt;"D(Arıza Değil)",AC1187,0), "")), "")</f>
        <v/>
      </c>
      <c r="BC1187" s="114"/>
      <c r="BD1187" s="114"/>
      <c r="BE1187" s="114"/>
      <c r="BF1187" s="114"/>
      <c r="BG1187" s="114"/>
      <c r="BH1187" s="114">
        <f>IFERROR(FRACAS!AN722, "Hata Var")</f>
        <v>120.00000009778887</v>
      </c>
      <c r="BI1187" s="114"/>
      <c r="BJ1187" s="114"/>
      <c r="BK1187" s="105" t="str">
        <f>[4]SayfaKAY!AW719</f>
        <v/>
      </c>
      <c r="BL1187" s="105" t="str">
        <f>[4]SayfaKAY!V719</f>
        <v>TMS MARS KAUÇUK ANONİM ŞİRKETİ</v>
      </c>
      <c r="BM1187" s="114"/>
      <c r="BN1187" s="171" t="str">
        <f t="shared" si="795"/>
        <v>x yok</v>
      </c>
      <c r="BO1187" s="171" t="str">
        <f t="shared" si="796"/>
        <v>aynı gün giderilen arıza</v>
      </c>
      <c r="BP1187" s="171" t="str">
        <f t="shared" si="797"/>
        <v>Bir günden fazla süren arıza</v>
      </c>
      <c r="BQ1187" s="226">
        <f t="shared" si="798"/>
        <v>771779.00000002119</v>
      </c>
      <c r="BR1187" s="226">
        <f t="shared" si="799"/>
        <v>1980</v>
      </c>
      <c r="BS1187" s="226">
        <f t="shared" si="800"/>
        <v>773759.00000002119</v>
      </c>
      <c r="BT1187" s="114"/>
      <c r="BU1187" s="242"/>
      <c r="BV1187" s="233">
        <f t="shared" si="801"/>
        <v>70</v>
      </c>
      <c r="BW1187" s="226" t="str">
        <f t="shared" si="802"/>
        <v>Evet, çakışma var</v>
      </c>
      <c r="BX1187" s="229"/>
      <c r="BY1187" s="247">
        <f t="shared" si="803"/>
        <v>535.9576388889036</v>
      </c>
      <c r="BZ1187" s="247">
        <f t="shared" si="804"/>
        <v>1.375</v>
      </c>
      <c r="CA1187" s="247">
        <f t="shared" si="805"/>
        <v>537.3326388889036</v>
      </c>
      <c r="CB1187" s="213"/>
      <c r="CC1187" s="211"/>
      <c r="CD1187" s="196"/>
      <c r="CE1187" s="213">
        <v>718</v>
      </c>
      <c r="CF1187" s="182">
        <f t="shared" si="806"/>
        <v>45348.292361111096</v>
      </c>
      <c r="CG1187" s="182">
        <f t="shared" si="807"/>
        <v>45885.625</v>
      </c>
      <c r="CH1187" s="196"/>
      <c r="CI1187" s="196"/>
      <c r="CJ1187" s="196"/>
      <c r="CK1187" s="196">
        <f t="shared" si="808"/>
        <v>1.375</v>
      </c>
      <c r="CL1187" s="196">
        <f t="shared" si="809"/>
        <v>535.9576388889036</v>
      </c>
      <c r="CM1187" s="196">
        <f t="shared" si="810"/>
        <v>537.3326388889036</v>
      </c>
      <c r="CN1187" s="114"/>
      <c r="CO1187" s="115">
        <f t="shared" si="811"/>
        <v>773759.00000002119</v>
      </c>
      <c r="CP1187" s="116">
        <f t="shared" si="812"/>
        <v>82.5</v>
      </c>
      <c r="CQ1187" s="117">
        <f t="shared" si="813"/>
        <v>0.29236111109639751</v>
      </c>
      <c r="CR1187" s="117">
        <f t="shared" si="814"/>
        <v>45884.25</v>
      </c>
      <c r="CS1187" s="117">
        <f t="shared" si="815"/>
        <v>45885.625</v>
      </c>
      <c r="CT1187" s="118">
        <f t="shared" si="816"/>
        <v>66072899.000000022</v>
      </c>
      <c r="CU1187" s="118">
        <f t="shared" si="817"/>
        <v>1980</v>
      </c>
      <c r="CV1187" s="118">
        <f t="shared" si="818"/>
        <v>66074879.000000022</v>
      </c>
      <c r="CW1187" s="119">
        <f t="shared" si="819"/>
        <v>0.99997003399733808</v>
      </c>
    </row>
    <row r="1188" spans="1:101" ht="118.5" customHeight="1" x14ac:dyDescent="0.3">
      <c r="A1188" s="160" t="str">
        <f>[4]SayfaKAY!C797</f>
        <v>KAY5+6</v>
      </c>
      <c r="B1188" s="104" t="str">
        <f>[4]SayfaKAY!D797</f>
        <v>3879(8)</v>
      </c>
      <c r="C1188" s="105" t="str">
        <f>[4]SayfaKAY!E797</f>
        <v>MB</v>
      </c>
      <c r="D1188" s="105">
        <f>[4]SayfaKAY!F797</f>
        <v>1698</v>
      </c>
      <c r="E1188" s="106" t="str">
        <f>[4]SayfaKAY!G797</f>
        <v>BOZ-KAY5+6-FF-784</v>
      </c>
      <c r="F1188" s="193">
        <f t="shared" si="780"/>
        <v>45348</v>
      </c>
      <c r="G1188" s="135">
        <f t="shared" si="781"/>
        <v>0.29930555559985805</v>
      </c>
      <c r="H1188" s="235">
        <f>[4]SayfaKAY!H797</f>
        <v>45348.2993055556</v>
      </c>
      <c r="I1188" s="104" t="str">
        <f>[4]SayfaKAY!I797</f>
        <v>Hat/Line</v>
      </c>
      <c r="J1188" s="103" t="str">
        <f>IF([4]SayfaKAY!J797="","",IF([4]SayfaKAY!J797="Müşteri","Notified by Customer","Notified by Bozankaya"))</f>
        <v>Notified by Customer</v>
      </c>
      <c r="K1188" s="103" t="e">
        <f>VLOOKUP([4]SayfaKAY!L797,#REF!,2,FALSE)</f>
        <v>#REF!</v>
      </c>
      <c r="L1188" s="165" t="str">
        <f>[4]SayfaKAY!X797</f>
        <v>TMS MARS KAUÇUK ANONİM ŞİRKETİ</v>
      </c>
      <c r="M1188" s="107" t="str">
        <f t="shared" si="782"/>
        <v>KAY5+6-BOZ-KAY5+6-FF-784</v>
      </c>
      <c r="N1188" s="105" t="str">
        <f>[4]SayfaKAY!M797</f>
        <v>3879 NUMARALI ARAÇ SEKONDER VE PRİMER SÜSPANSİYONLARINDA BEKLENEN ÜSTÜ ÇÖKME GÖRÜLMÜŞTÜR</v>
      </c>
      <c r="O1188" s="166" t="str">
        <f>[4]SayfaKAY!P797</f>
        <v>D-Arıza değil</v>
      </c>
      <c r="P1188" s="166" t="str">
        <f>[4]SayfaKAY!Q797</f>
        <v>B(Servisten çekmeye etki eden arıza)</v>
      </c>
      <c r="Q1188" s="166" t="str">
        <f>[4]SayfaKAY!R797</f>
        <v>N.A(Yaralanma yok)</v>
      </c>
      <c r="R1188" s="132" t="str" cm="1">
        <f t="array" ref="R1188">IF([4]SayfaKAY!U797="","",_xlfn.IFS([4]SayfaKAY!U797="Bozankaya","Bozankaya",[4]SayfaKAY!U797="Müşteri","Customer",[4]SayfaKAY!U797="Tedarikçi","Equipment Supplier"))</f>
        <v>Equipment Supplier</v>
      </c>
      <c r="S1188" s="204" t="str">
        <f>[4]SayfaKAY!N797</f>
        <v>SEKONDER SÜSPANSİYON DEĞİŞİMİ YAPILMIŞTIR</v>
      </c>
      <c r="T1188" s="133" t="str">
        <f>[4]SayfaKAY!AD797</f>
        <v>Ekipman yenisi ile değiştirildi</v>
      </c>
      <c r="U1188" s="132" t="str">
        <f>[4]SayfaKAY!W797</f>
        <v/>
      </c>
      <c r="V1188" s="108">
        <f>[4]SayfaKAY!AZ797</f>
        <v>5</v>
      </c>
      <c r="W1188" s="136">
        <f t="shared" si="783"/>
        <v>45834</v>
      </c>
      <c r="X1188" s="137" t="str">
        <f t="shared" si="784"/>
        <v>05:00</v>
      </c>
      <c r="Y1188" s="235">
        <f>[4]SayfaKAY!AE797</f>
        <v>45834.208333333299</v>
      </c>
      <c r="Z1188" s="109">
        <f t="shared" si="785"/>
        <v>45836</v>
      </c>
      <c r="AA1188" s="110" t="str">
        <f t="shared" si="786"/>
        <v>05:00</v>
      </c>
      <c r="AB1188" s="182">
        <f>[4]SayfaKAY!BA797</f>
        <v>45836.208333333299</v>
      </c>
      <c r="AC1188" s="257">
        <f t="shared" si="787"/>
        <v>702588.99999988731</v>
      </c>
      <c r="AD1188" s="111">
        <f t="shared" si="788"/>
        <v>45836</v>
      </c>
      <c r="AE1188" s="111" t="str">
        <f t="shared" si="789"/>
        <v>05:00</v>
      </c>
      <c r="AF1188" s="235">
        <f>[4]SayfaKAY!BA797</f>
        <v>45836.208333333299</v>
      </c>
      <c r="AG1188" s="179" t="str">
        <f>[4]SayfaKAY!S797</f>
        <v>(III) Farklı Araçlarda Tekrarlayan Arıza</v>
      </c>
      <c r="AH1188" s="178" t="str">
        <f t="shared" si="790"/>
        <v>Bu Arıza Aracın Servise Verilmesine Engel</v>
      </c>
      <c r="AI1188" s="163" t="str">
        <f>[4]SayfaKAY!AV797</f>
        <v/>
      </c>
      <c r="AJ1188" s="164">
        <f t="shared" si="791"/>
        <v>45833</v>
      </c>
      <c r="AK1188" s="164" t="str">
        <f t="shared" si="792"/>
        <v>21:00</v>
      </c>
      <c r="AL1188" s="112">
        <f>[4]SayfaKAY!AX797</f>
        <v>45833.875</v>
      </c>
      <c r="AM1188" s="257" cm="1">
        <f t="array" ref="AM1188">IFERROR(IF(AND(P1188&lt;&gt;"D(Arıza Değil)",AH1188="Bu Arıza Aracın Servise Verilmesine Engel Değil"),
IF(Z1188-F1188&gt;0,(AB1188-Y1188)*24*60,
IF(OR(AND(G1188&gt;$AS$1,G1188&lt;$AT$1),AND(G1188&gt;$AU$1,G1188&lt;$AV$1)),
(AF1188-H1188)*24*60,     BH:BH0)),        AN1188),0)</f>
        <v>702588.99999988731</v>
      </c>
      <c r="AN1188" s="257">
        <f t="shared" si="793"/>
        <v>702588.99999988731</v>
      </c>
      <c r="AO1188" s="174" t="str">
        <f>[4]SayfaKAY!AG797</f>
        <v/>
      </c>
      <c r="AP1188" s="174" t="str">
        <f>[4]SayfaKAY!AI797</f>
        <v/>
      </c>
      <c r="AQ1188" s="174" t="str">
        <f>[4]SayfaKAY!AQ797</f>
        <v/>
      </c>
      <c r="AR1188" s="174" t="str">
        <f>[4]SayfaKAY!AH797</f>
        <v/>
      </c>
      <c r="AS1188" s="174" t="str">
        <f>[4]SayfaKAY!AJ797</f>
        <v/>
      </c>
      <c r="AT1188" s="175" t="str">
        <f>[4]SayfaKAY!AM797</f>
        <v/>
      </c>
      <c r="AU1188" s="176" t="str">
        <f>[4]SayfaKAY!AL797</f>
        <v/>
      </c>
      <c r="AV1188" s="176" t="str">
        <f>[4]SayfaKAY!AP797</f>
        <v/>
      </c>
      <c r="AW1188" s="177" t="str">
        <f>[4]SayfaKAY!AT797</f>
        <v/>
      </c>
      <c r="AX1188" s="194">
        <f t="shared" si="794"/>
        <v>38642394.999993801</v>
      </c>
      <c r="AY1188" s="168"/>
      <c r="AZ1188" s="167"/>
      <c r="BA1188" s="113"/>
      <c r="BB1188" s="171" t="str">
        <f>IF($AQ$1="X", IF(AND(G1188&gt;=$AS$1,G1188&lt;=$AT$1),IF(P1188&lt;&gt;"D(Arıza Değil)",AC1188,0), IF(AND(G1188&gt;=$AU$1,G1188&lt;=$AV$1),IF(P1188&lt;&gt;"D(Arıza Değil)",AC1188,0), "")), "")</f>
        <v/>
      </c>
      <c r="BC1188" s="114"/>
      <c r="BD1188" s="114"/>
      <c r="BE1188" s="114"/>
      <c r="BF1188" s="114"/>
      <c r="BG1188" s="114"/>
      <c r="BH1188" s="114" t="str">
        <f>IFERROR(FRACAS!AN800, "Hata Var")</f>
        <v/>
      </c>
      <c r="BI1188" s="114"/>
      <c r="BJ1188" s="114"/>
      <c r="BK1188" s="105" t="str">
        <f>[4]SayfaKAY!AW797</f>
        <v/>
      </c>
      <c r="BL1188" s="105" t="str">
        <f>[4]SayfaKAY!V797</f>
        <v>TMS MARS KAUÇUK ANONİM ŞİRKETİ</v>
      </c>
      <c r="BM1188" s="114"/>
      <c r="BN1188" s="171" t="str">
        <f t="shared" si="795"/>
        <v>x yok</v>
      </c>
      <c r="BO1188" s="171" t="str">
        <f t="shared" si="796"/>
        <v>aynı gün giderilen arıza</v>
      </c>
      <c r="BP1188" s="171" t="str">
        <f t="shared" si="797"/>
        <v>Bir günden fazla süren arıza</v>
      </c>
      <c r="BQ1188" s="226">
        <f t="shared" si="798"/>
        <v>699708.99999988731</v>
      </c>
      <c r="BR1188" s="226">
        <f t="shared" si="799"/>
        <v>2880</v>
      </c>
      <c r="BS1188" s="226">
        <f t="shared" si="800"/>
        <v>702588.99999988731</v>
      </c>
      <c r="BT1188" s="114"/>
      <c r="BU1188" s="242"/>
      <c r="BV1188" s="233">
        <f t="shared" si="801"/>
        <v>69</v>
      </c>
      <c r="BW1188" s="226" t="str">
        <f t="shared" si="802"/>
        <v>Evet, çakışma var</v>
      </c>
      <c r="BX1188" s="229"/>
      <c r="BY1188" s="247">
        <f t="shared" si="803"/>
        <v>485.90902777769952</v>
      </c>
      <c r="BZ1188" s="247">
        <f t="shared" si="804"/>
        <v>2</v>
      </c>
      <c r="CA1188" s="247">
        <f t="shared" si="805"/>
        <v>487.90902777769952</v>
      </c>
      <c r="CB1188" s="213"/>
      <c r="CC1188" s="211"/>
      <c r="CD1188" s="196"/>
      <c r="CE1188" s="213">
        <v>796</v>
      </c>
      <c r="CF1188" s="182">
        <f t="shared" si="806"/>
        <v>45348.2993055556</v>
      </c>
      <c r="CG1188" s="182">
        <f t="shared" si="807"/>
        <v>45836.208333333299</v>
      </c>
      <c r="CH1188" s="196"/>
      <c r="CI1188" s="196"/>
      <c r="CJ1188" s="196"/>
      <c r="CK1188" s="196">
        <f t="shared" si="808"/>
        <v>2</v>
      </c>
      <c r="CL1188" s="196">
        <f t="shared" si="809"/>
        <v>485.90902777769952</v>
      </c>
      <c r="CM1188" s="196">
        <f t="shared" si="810"/>
        <v>487.90902777769952</v>
      </c>
      <c r="CN1188" s="114"/>
      <c r="CO1188" s="115">
        <f t="shared" si="811"/>
        <v>702588.99999988731</v>
      </c>
      <c r="CP1188" s="116">
        <f t="shared" si="812"/>
        <v>120</v>
      </c>
      <c r="CQ1188" s="117">
        <f t="shared" si="813"/>
        <v>0.29930555559985805</v>
      </c>
      <c r="CR1188" s="117">
        <f t="shared" si="814"/>
        <v>45834.208333333299</v>
      </c>
      <c r="CS1188" s="117">
        <f t="shared" si="815"/>
        <v>45836.208333333299</v>
      </c>
      <c r="CT1188" s="118">
        <f t="shared" si="816"/>
        <v>66000828.999999888</v>
      </c>
      <c r="CU1188" s="118">
        <f t="shared" si="817"/>
        <v>2880</v>
      </c>
      <c r="CV1188" s="118">
        <f t="shared" si="818"/>
        <v>66003708.999999888</v>
      </c>
      <c r="CW1188" s="119">
        <f t="shared" si="819"/>
        <v>0.99995636608845728</v>
      </c>
    </row>
    <row r="1189" spans="1:101" ht="118.5" customHeight="1" x14ac:dyDescent="0.3">
      <c r="A1189" s="104" t="str">
        <f>[4]SayfaKAY!C87</f>
        <v>KAY5+6</v>
      </c>
      <c r="B1189" s="104" t="str">
        <f>[4]SayfaKAY!D87</f>
        <v>3874(3)</v>
      </c>
      <c r="C1189" s="105" t="str">
        <f>[4]SayfaKAY!E87</f>
        <v>RA</v>
      </c>
      <c r="D1189" s="105">
        <f>[4]SayfaKAY!F87</f>
        <v>48122</v>
      </c>
      <c r="E1189" s="106" t="str">
        <f>[4]SayfaKAY!G87</f>
        <v>BOZ-KAY5+6-FF-086</v>
      </c>
      <c r="F1189" s="134">
        <f t="shared" si="780"/>
        <v>45347</v>
      </c>
      <c r="G1189" s="135">
        <f t="shared" si="781"/>
        <v>0.19791666670062114</v>
      </c>
      <c r="H1189" s="235">
        <f>[4]SayfaKAY!H87</f>
        <v>45347.197916666701</v>
      </c>
      <c r="I1189" s="104" t="str">
        <f>[4]SayfaKAY!I87</f>
        <v>Hat/Line</v>
      </c>
      <c r="J1189" s="103" t="str">
        <f>IF([4]SayfaKAY!J87="","",IF([4]SayfaKAY!J87="Müşteri","Notified by Customer","Notified by Bozankaya"))</f>
        <v>Notified by Customer</v>
      </c>
      <c r="K1189" s="103" t="e">
        <f>VLOOKUP([4]SayfaKAY!L87,#REF!,2,FALSE)</f>
        <v>#REF!</v>
      </c>
      <c r="L1189" s="165" t="str">
        <f>[4]SayfaKAY!X87</f>
        <v>ATAK ULAŞIM SAN.TİC.LTD.ŞTİ.</v>
      </c>
      <c r="M1189" s="107" t="str">
        <f t="shared" si="782"/>
        <v>KAY5+6-BOZ-KAY5+6-FF-086</v>
      </c>
      <c r="N1189" s="105" t="str">
        <f>[4]SayfaKAY!M87</f>
        <v>CA KABİN IMU ÇALIŞMIYOR</v>
      </c>
      <c r="O1189" s="166" t="str">
        <f>[4]SayfaKAY!P87</f>
        <v>A-Sürüşü engeller</v>
      </c>
      <c r="P1189" s="166" t="str">
        <f>[4]SayfaKAY!Q87</f>
        <v>B(Servisten çekmeye etki eden arıza)</v>
      </c>
      <c r="Q1189" s="166" t="str">
        <f>[4]SayfaKAY!R87</f>
        <v>N.A(Yaralanma yok)</v>
      </c>
      <c r="R1189" s="132" t="str" cm="1">
        <f t="array" ref="R1189">IF([4]SayfaKAY!U87="","",_xlfn.IFS([4]SayfaKAY!U87="Bozankaya","Bozankaya",[4]SayfaKAY!U87="Müşteri","Customer",[4]SayfaKAY!U87="Tedarikçi","Equipment Supplier"))</f>
        <v>Equipment Supplier</v>
      </c>
      <c r="S1189" s="204" t="str">
        <f>[4]SayfaKAY!N87</f>
        <v>AU300 DEĞİŞİMİ YAPILDI</v>
      </c>
      <c r="T1189" s="133" t="str">
        <f>[4]SayfaKAY!AD87</f>
        <v>*Ekipman değiştirilecek</v>
      </c>
      <c r="U1189" s="132" t="str">
        <f>[4]SayfaKAY!W87</f>
        <v>Evet</v>
      </c>
      <c r="V1189" s="108">
        <f>[4]SayfaKAY!AZ87</f>
        <v>1</v>
      </c>
      <c r="W1189" s="136">
        <f t="shared" si="783"/>
        <v>45347</v>
      </c>
      <c r="X1189" s="137" t="str">
        <f t="shared" si="784"/>
        <v>06:00</v>
      </c>
      <c r="Y1189" s="235">
        <f>[4]SayfaKAY!AE87</f>
        <v>45347.25</v>
      </c>
      <c r="Z1189" s="109">
        <f t="shared" si="785"/>
        <v>45347</v>
      </c>
      <c r="AA1189" s="110" t="str">
        <f t="shared" si="786"/>
        <v>09:00</v>
      </c>
      <c r="AB1189" s="182">
        <f>[4]SayfaKAY!BA87</f>
        <v>45347.375</v>
      </c>
      <c r="AC1189" s="257">
        <f t="shared" si="787"/>
        <v>254.99999995110556</v>
      </c>
      <c r="AD1189" s="111">
        <f t="shared" si="788"/>
        <v>45347</v>
      </c>
      <c r="AE1189" s="111" t="str">
        <f t="shared" si="789"/>
        <v>09:00</v>
      </c>
      <c r="AF1189" s="235">
        <f>[4]SayfaKAY!BA87</f>
        <v>45347.375</v>
      </c>
      <c r="AG1189" s="179" t="str">
        <f>[4]SayfaKAY!S87</f>
        <v>(II) Aynı Araçta Tekrarlayan Arıza</v>
      </c>
      <c r="AH1189" s="178" t="str">
        <f t="shared" si="790"/>
        <v>Bu Arıza Aracın Servise Verilmesine Engel</v>
      </c>
      <c r="AI1189" s="163" t="str">
        <f>[4]SayfaKAY!AV87</f>
        <v/>
      </c>
      <c r="AJ1189" s="164" t="str">
        <f t="shared" si="791"/>
        <v/>
      </c>
      <c r="AK1189" s="164" t="str">
        <f t="shared" si="792"/>
        <v/>
      </c>
      <c r="AL1189" s="112" t="str">
        <f>[4]SayfaKAY!AX87</f>
        <v/>
      </c>
      <c r="AM1189" s="257" cm="1">
        <f t="array" ref="AM1189">IFERROR(IF(AND(P1189&lt;&gt;"D(Arıza Değil)",AH1189="Bu Arıza Aracın Servise Verilmesine Engel Değil"),
IF(Z1189-F1189&gt;0,(AB1189-Y1189)*24*60,
IF(OR(AND(G1189&gt;$AS$1,G1189&lt;$AT$1),AND(G1189&gt;$AU$1,G1189&lt;$AV$1)),
(AF1189-H1189)*24*60,     BH:BH0)),        AN1189),0)</f>
        <v>254.99999995110556</v>
      </c>
      <c r="AN1189" s="257">
        <f t="shared" si="793"/>
        <v>254.99999995110556</v>
      </c>
      <c r="AO1189" s="174" t="str">
        <f>[4]SayfaKAY!AG87</f>
        <v>Atak</v>
      </c>
      <c r="AP1189" s="174" t="str">
        <f>[4]SayfaKAY!AI87</f>
        <v>E840-7002</v>
      </c>
      <c r="AQ1189" s="174" t="str">
        <f>[4]SayfaKAY!AQ87</f>
        <v/>
      </c>
      <c r="AR1189" s="174" t="str">
        <f>[4]SayfaKAY!AH87</f>
        <v>Merkez Ünite AU300 (train bus, vehicle b</v>
      </c>
      <c r="AS1189" s="174">
        <f>[4]SayfaKAY!AJ87</f>
        <v>1</v>
      </c>
      <c r="AT1189" s="175" t="str">
        <f>[4]SayfaKAY!AM87</f>
        <v/>
      </c>
      <c r="AU1189" s="176" t="str">
        <f>[4]SayfaKAY!AL87</f>
        <v/>
      </c>
      <c r="AV1189" s="176" t="str">
        <f>[4]SayfaKAY!AP87</f>
        <v/>
      </c>
      <c r="AW1189" s="177" t="str">
        <f>[4]SayfaKAY!AT87</f>
        <v/>
      </c>
      <c r="AX1189" s="194">
        <f t="shared" si="794"/>
        <v>2804.9999994621612</v>
      </c>
      <c r="AY1189" s="168"/>
      <c r="AZ1189" s="167"/>
      <c r="BA1189" s="170"/>
      <c r="BB1189" s="171" t="str">
        <f>IF($AQ$1="X", IF(AND(G1189&gt;=$AS$1,G1189&lt;=$AT$1),IF(P1189&lt;&gt;"D(Arıza Değil)",AC1189,0), IF(AND(G1189&gt;=$AU$1,G1189&lt;=$AV$1),IF(P1189&lt;&gt;"D(Arıza Değil)",AC1189,0), "")), "")</f>
        <v/>
      </c>
      <c r="BC1189" s="114"/>
      <c r="BD1189" s="114"/>
      <c r="BE1189" s="114"/>
      <c r="BF1189" s="114"/>
      <c r="BG1189" s="114"/>
      <c r="BH1189" s="114" t="str">
        <f>IFERROR(FRACAS!AN90, "Hata Var")</f>
        <v/>
      </c>
      <c r="BI1189" s="114"/>
      <c r="BJ1189" s="114"/>
      <c r="BK1189" s="105" t="str">
        <f>[4]SayfaKAY!AW87</f>
        <v/>
      </c>
      <c r="BL1189" s="105" t="str">
        <f>[4]SayfaKAY!V87</f>
        <v>ATAK ULAŞIM SAN.TİC.LTD.ŞTİ.</v>
      </c>
      <c r="BM1189" s="114"/>
      <c r="BN1189" s="171" t="str">
        <f t="shared" si="795"/>
        <v>x yok</v>
      </c>
      <c r="BO1189" s="171" t="b">
        <f t="shared" si="796"/>
        <v>0</v>
      </c>
      <c r="BP1189" s="171" t="b">
        <f t="shared" si="797"/>
        <v>0</v>
      </c>
      <c r="BQ1189" s="226">
        <f t="shared" si="798"/>
        <v>74.999999951105565</v>
      </c>
      <c r="BR1189" s="226">
        <f t="shared" si="799"/>
        <v>180</v>
      </c>
      <c r="BS1189" s="226">
        <f t="shared" si="800"/>
        <v>254.99999995110556</v>
      </c>
      <c r="BT1189" s="114"/>
      <c r="BU1189" s="242"/>
      <c r="BV1189" s="233">
        <f t="shared" si="801"/>
        <v>7</v>
      </c>
      <c r="BW1189" s="226" t="str">
        <f t="shared" si="802"/>
        <v>Evet, çakışma var</v>
      </c>
      <c r="BX1189" s="229"/>
      <c r="BY1189" s="247">
        <f t="shared" si="803"/>
        <v>5.2083333299378864E-2</v>
      </c>
      <c r="BZ1189" s="247">
        <f t="shared" si="804"/>
        <v>0.125</v>
      </c>
      <c r="CA1189" s="247">
        <f t="shared" si="805"/>
        <v>0.17708333329937886</v>
      </c>
      <c r="CB1189" s="213"/>
      <c r="CC1189" s="211"/>
      <c r="CD1189" s="196"/>
      <c r="CE1189" s="213">
        <v>86</v>
      </c>
      <c r="CF1189" s="182">
        <f t="shared" si="806"/>
        <v>45347.197916666701</v>
      </c>
      <c r="CG1189" s="182">
        <f t="shared" si="807"/>
        <v>45347.375</v>
      </c>
      <c r="CH1189" s="196"/>
      <c r="CI1189" s="196"/>
      <c r="CJ1189" s="196"/>
      <c r="CK1189" s="196">
        <f t="shared" si="808"/>
        <v>0.125</v>
      </c>
      <c r="CL1189" s="196">
        <f t="shared" si="809"/>
        <v>5.2083333299378864E-2</v>
      </c>
      <c r="CM1189" s="196">
        <f t="shared" si="810"/>
        <v>0.17708333329937886</v>
      </c>
      <c r="CN1189" s="114"/>
      <c r="CO1189" s="115">
        <f t="shared" si="811"/>
        <v>254.99999995110556</v>
      </c>
      <c r="CP1189" s="116">
        <f t="shared" si="812"/>
        <v>7.5</v>
      </c>
      <c r="CQ1189" s="117">
        <f t="shared" si="813"/>
        <v>0.19791666670062114</v>
      </c>
      <c r="CR1189" s="117">
        <f t="shared" si="814"/>
        <v>45347.25</v>
      </c>
      <c r="CS1189" s="117">
        <f t="shared" si="815"/>
        <v>45347.375</v>
      </c>
      <c r="CT1189" s="118">
        <f t="shared" si="816"/>
        <v>65299754.999999948</v>
      </c>
      <c r="CU1189" s="118">
        <f t="shared" si="817"/>
        <v>180</v>
      </c>
      <c r="CV1189" s="118">
        <f t="shared" si="818"/>
        <v>65299934.999999948</v>
      </c>
      <c r="CW1189" s="119">
        <f t="shared" si="819"/>
        <v>0.99999724348883345</v>
      </c>
    </row>
    <row r="1190" spans="1:101" ht="118.5" customHeight="1" x14ac:dyDescent="0.3">
      <c r="A1190" s="160" t="str">
        <f>[4]SayfaKAY!C88</f>
        <v>KAY5+6</v>
      </c>
      <c r="B1190" s="104" t="str">
        <f>[4]SayfaKAY!D88</f>
        <v>3876(5)</v>
      </c>
      <c r="C1190" s="105" t="str">
        <f>[4]SayfaKAY!E88</f>
        <v>RA</v>
      </c>
      <c r="D1190" s="105">
        <f>[4]SayfaKAY!F88</f>
        <v>48152</v>
      </c>
      <c r="E1190" s="106" t="str">
        <f>[4]SayfaKAY!G88</f>
        <v>BOZ-KAY5+6-FF-087</v>
      </c>
      <c r="F1190" s="193">
        <f t="shared" si="780"/>
        <v>45347</v>
      </c>
      <c r="G1190" s="135">
        <f t="shared" si="781"/>
        <v>0.55000000000291038</v>
      </c>
      <c r="H1190" s="235">
        <f>[4]SayfaKAY!H88</f>
        <v>45347.55</v>
      </c>
      <c r="I1190" s="104" t="str">
        <f>[4]SayfaKAY!I88</f>
        <v>Hat/Line</v>
      </c>
      <c r="J1190" s="103" t="str">
        <f>IF([4]SayfaKAY!J88="","",IF([4]SayfaKAY!J88="Müşteri","Notified by Customer","Notified by Bozankaya"))</f>
        <v>Notified by Customer</v>
      </c>
      <c r="K1190" s="103" t="e">
        <f>VLOOKUP([4]SayfaKAY!L88,#REF!,2,FALSE)</f>
        <v>#REF!</v>
      </c>
      <c r="L1190" s="165" t="str">
        <f>[4]SayfaKAY!X88</f>
        <v>ATAK ULAŞIM SAN.TİC.LTD.ŞTİ.</v>
      </c>
      <c r="M1190" s="107" t="str">
        <f t="shared" si="782"/>
        <v>KAY5+6-BOZ-KAY5+6-FF-087</v>
      </c>
      <c r="N1190" s="105" t="str">
        <f>[4]SayfaKAY!M88</f>
        <v>IMU SİSTEMİ ÇALIŞMIYOR AU300 HABERLEŞMESİ YOK</v>
      </c>
      <c r="O1190" s="166" t="str">
        <f>[4]SayfaKAY!P88</f>
        <v>A-Sürüşü engeller</v>
      </c>
      <c r="P1190" s="166" t="str">
        <f>[4]SayfaKAY!Q88</f>
        <v>B(Servisten çekmeye etki eden arıza)</v>
      </c>
      <c r="Q1190" s="166" t="str">
        <f>[4]SayfaKAY!R88</f>
        <v>N.A(Yaralanma yok)</v>
      </c>
      <c r="R1190" s="132" t="str" cm="1">
        <f t="array" ref="R1190">IF([4]SayfaKAY!U88="","",_xlfn.IFS([4]SayfaKAY!U88="Bozankaya","Bozankaya",[4]SayfaKAY!U88="Müşteri","Customer",[4]SayfaKAY!U88="Tedarikçi","Equipment Supplier"))</f>
        <v>Equipment Supplier</v>
      </c>
      <c r="S1190" s="204" t="str">
        <f>[4]SayfaKAY!N88</f>
        <v>AU300 DEĞİŞİMİ YAPILDI</v>
      </c>
      <c r="T1190" s="133" t="str">
        <f>[4]SayfaKAY!AD88</f>
        <v>*Ekipman değiştirilecek</v>
      </c>
      <c r="U1190" s="132" t="str">
        <f>[4]SayfaKAY!W88</f>
        <v>Evet</v>
      </c>
      <c r="V1190" s="108">
        <f>[4]SayfaKAY!AZ88</f>
        <v>1</v>
      </c>
      <c r="W1190" s="136">
        <f t="shared" si="783"/>
        <v>45347</v>
      </c>
      <c r="X1190" s="137" t="str">
        <f t="shared" si="784"/>
        <v>13:30</v>
      </c>
      <c r="Y1190" s="235">
        <f>[4]SayfaKAY!AE88</f>
        <v>45347.5625</v>
      </c>
      <c r="Z1190" s="192">
        <f t="shared" si="785"/>
        <v>45347</v>
      </c>
      <c r="AA1190" s="110" t="str">
        <f t="shared" si="786"/>
        <v>15:00</v>
      </c>
      <c r="AB1190" s="182">
        <f>[4]SayfaKAY!BA88</f>
        <v>45347.625</v>
      </c>
      <c r="AC1190" s="257">
        <f t="shared" si="787"/>
        <v>107.99999999580905</v>
      </c>
      <c r="AD1190" s="111">
        <f t="shared" si="788"/>
        <v>45347</v>
      </c>
      <c r="AE1190" s="111" t="str">
        <f t="shared" si="789"/>
        <v>15:00</v>
      </c>
      <c r="AF1190" s="235">
        <f>[4]SayfaKAY!BA88</f>
        <v>45347.625</v>
      </c>
      <c r="AG1190" s="179" t="str">
        <f>[4]SayfaKAY!S88</f>
        <v>(II) Aynı Araçta Tekrarlayan Arıza</v>
      </c>
      <c r="AH1190" s="178" t="str">
        <f t="shared" si="790"/>
        <v>Bu Arıza Aracın Servise Verilmesine Engel</v>
      </c>
      <c r="AI1190" s="163" t="str">
        <f>[4]SayfaKAY!AV88</f>
        <v/>
      </c>
      <c r="AJ1190" s="164" t="str">
        <f t="shared" si="791"/>
        <v/>
      </c>
      <c r="AK1190" s="164" t="str">
        <f t="shared" si="792"/>
        <v/>
      </c>
      <c r="AL1190" s="112" t="str">
        <f>[4]SayfaKAY!AX88</f>
        <v/>
      </c>
      <c r="AM1190" s="257" cm="1">
        <f t="array" ref="AM1190">IFERROR(IF(AND(P1190&lt;&gt;"D(Arıza Değil)",AH1190="Bu Arıza Aracın Servise Verilmesine Engel Değil"),
IF(Z1190-F1190&gt;0,(AB1190-Y1190)*24*60,
IF(OR(AND(G1190&gt;$AS$1,G1190&lt;$AT$1),AND(G1190&gt;$AU$1,G1190&lt;$AV$1)),
(AF1190-H1190)*24*60,     BH:BH0)),        AN1190),0)</f>
        <v>107.99999999580905</v>
      </c>
      <c r="AN1190" s="257">
        <f t="shared" si="793"/>
        <v>107.99999999580905</v>
      </c>
      <c r="AO1190" s="174" t="str">
        <f>[4]SayfaKAY!AG88</f>
        <v>Atak</v>
      </c>
      <c r="AP1190" s="174" t="str">
        <f>[4]SayfaKAY!AI88</f>
        <v>E840-7002</v>
      </c>
      <c r="AQ1190" s="174" t="str">
        <f>[4]SayfaKAY!AQ88</f>
        <v/>
      </c>
      <c r="AR1190" s="174" t="str">
        <f>[4]SayfaKAY!AH88</f>
        <v>Merkez Ünite AU300 (train bus, vehicle b</v>
      </c>
      <c r="AS1190" s="174" t="str">
        <f>[4]SayfaKAY!AJ88</f>
        <v/>
      </c>
      <c r="AT1190" s="175" t="str">
        <f>[4]SayfaKAY!AM88</f>
        <v/>
      </c>
      <c r="AU1190" s="176" t="str">
        <f>[4]SayfaKAY!AL88</f>
        <v/>
      </c>
      <c r="AV1190" s="176" t="str">
        <f>[4]SayfaKAY!AP88</f>
        <v/>
      </c>
      <c r="AW1190" s="177" t="str">
        <f>[4]SayfaKAY!AT88</f>
        <v/>
      </c>
      <c r="AX1190" s="194">
        <f t="shared" si="794"/>
        <v>1187.9999999538995</v>
      </c>
      <c r="AY1190" s="168"/>
      <c r="AZ1190" s="167"/>
      <c r="BA1190" s="113"/>
      <c r="BB1190" s="171"/>
      <c r="BC1190" s="114"/>
      <c r="BD1190" s="114"/>
      <c r="BE1190" s="114"/>
      <c r="BF1190" s="114"/>
      <c r="BG1190" s="114"/>
      <c r="BH1190" s="114" t="str">
        <f>IFERROR(FRACAS!AN91, "Hata Var")</f>
        <v/>
      </c>
      <c r="BI1190" s="114"/>
      <c r="BJ1190" s="114"/>
      <c r="BK1190" s="105" t="str">
        <f>[4]SayfaKAY!AW88</f>
        <v/>
      </c>
      <c r="BL1190" s="105" t="str">
        <f>[4]SayfaKAY!V88</f>
        <v>ATAK ULAŞIM SAN.TİC.LTD.ŞTİ.</v>
      </c>
      <c r="BM1190" s="114"/>
      <c r="BN1190" s="171" t="str">
        <f t="shared" si="795"/>
        <v>x yok</v>
      </c>
      <c r="BO1190" s="171" t="b">
        <f t="shared" si="796"/>
        <v>0</v>
      </c>
      <c r="BP1190" s="171" t="b">
        <f t="shared" si="797"/>
        <v>0</v>
      </c>
      <c r="BQ1190" s="226">
        <f t="shared" si="798"/>
        <v>17.999999995809048</v>
      </c>
      <c r="BR1190" s="226">
        <f t="shared" si="799"/>
        <v>90</v>
      </c>
      <c r="BS1190" s="226">
        <f t="shared" si="800"/>
        <v>107.99999999580905</v>
      </c>
      <c r="BT1190" s="114"/>
      <c r="BU1190" s="242"/>
      <c r="BV1190" s="233">
        <f t="shared" si="801"/>
        <v>5</v>
      </c>
      <c r="BW1190" s="226" t="str">
        <f t="shared" si="802"/>
        <v>Evet, çakışma var</v>
      </c>
      <c r="BX1190" s="229"/>
      <c r="BY1190" s="247">
        <f t="shared" si="803"/>
        <v>1.2499999997089617E-2</v>
      </c>
      <c r="BZ1190" s="247">
        <f t="shared" si="804"/>
        <v>6.25E-2</v>
      </c>
      <c r="CA1190" s="247">
        <f t="shared" si="805"/>
        <v>7.4999999997089617E-2</v>
      </c>
      <c r="CB1190" s="213"/>
      <c r="CC1190" s="211"/>
      <c r="CD1190" s="196"/>
      <c r="CE1190" s="213">
        <v>87</v>
      </c>
      <c r="CF1190" s="182">
        <f t="shared" si="806"/>
        <v>45347.55</v>
      </c>
      <c r="CG1190" s="182">
        <f t="shared" si="807"/>
        <v>45347.625</v>
      </c>
      <c r="CH1190" s="196"/>
      <c r="CI1190" s="196"/>
      <c r="CJ1190" s="196"/>
      <c r="CK1190" s="196">
        <f t="shared" si="808"/>
        <v>6.25E-2</v>
      </c>
      <c r="CL1190" s="196">
        <f t="shared" si="809"/>
        <v>1.2499999997089617E-2</v>
      </c>
      <c r="CM1190" s="196">
        <f t="shared" si="810"/>
        <v>7.4999999997089617E-2</v>
      </c>
      <c r="CN1190" s="114"/>
      <c r="CO1190" s="115">
        <f t="shared" si="811"/>
        <v>107.99999999580905</v>
      </c>
      <c r="CP1190" s="116">
        <f t="shared" si="812"/>
        <v>3.75</v>
      </c>
      <c r="CQ1190" s="117">
        <f t="shared" si="813"/>
        <v>0.55000000000291038</v>
      </c>
      <c r="CR1190" s="117">
        <f t="shared" si="814"/>
        <v>45347.5625</v>
      </c>
      <c r="CS1190" s="117">
        <f t="shared" si="815"/>
        <v>45347.625</v>
      </c>
      <c r="CT1190" s="118">
        <f t="shared" si="816"/>
        <v>65299697.999999993</v>
      </c>
      <c r="CU1190" s="118">
        <f t="shared" si="817"/>
        <v>90</v>
      </c>
      <c r="CV1190" s="118">
        <f t="shared" si="818"/>
        <v>65299787.999999993</v>
      </c>
      <c r="CW1190" s="119">
        <f t="shared" si="819"/>
        <v>0.99999862174131404</v>
      </c>
    </row>
    <row r="1191" spans="1:101" ht="118.5" customHeight="1" x14ac:dyDescent="0.3">
      <c r="A1191" s="104" t="str">
        <f>[4]SayfaKAY!C616</f>
        <v>KAY5+6</v>
      </c>
      <c r="B1191" s="104" t="str">
        <f>[4]SayfaKAY!D616</f>
        <v>3881(10)</v>
      </c>
      <c r="C1191" s="105" t="str">
        <f>[4]SayfaKAY!E616</f>
        <v>RB</v>
      </c>
      <c r="D1191" s="105">
        <f>[4]SayfaKAY!F616</f>
        <v>0</v>
      </c>
      <c r="E1191" s="106" t="str">
        <f>[4]SayfaKAY!G616</f>
        <v>BOZ-KAY5+6-FF-615</v>
      </c>
      <c r="F1191" s="193">
        <f t="shared" si="780"/>
        <v>45347</v>
      </c>
      <c r="G1191" s="135">
        <f t="shared" si="781"/>
        <v>0.30069444439868676</v>
      </c>
      <c r="H1191" s="235">
        <f>[4]SayfaKAY!H616</f>
        <v>45347.300694444399</v>
      </c>
      <c r="I1191" s="104" t="str">
        <f>[4]SayfaKAY!I616</f>
        <v>Depo/Depot</v>
      </c>
      <c r="J1191" s="103" t="str">
        <f>IF([4]SayfaKAY!J616="","",IF([4]SayfaKAY!J616="Müşteri","Notified by Customer","Notified by Bozankaya"))</f>
        <v>Notified by Customer</v>
      </c>
      <c r="K1191" s="103" t="e">
        <f>VLOOKUP([4]SayfaKAY!L616,#REF!,2,FALSE)</f>
        <v>#REF!</v>
      </c>
      <c r="L1191" s="165" t="str">
        <f>[4]SayfaKAY!X616</f>
        <v>TMS MARS KAUÇUK ANONİM ŞİRKETİ</v>
      </c>
      <c r="M1191" s="107" t="str">
        <f t="shared" si="782"/>
        <v>KAY5+6-BOZ-KAY5+6-FF-615</v>
      </c>
      <c r="N1191" s="105" t="str">
        <f>[4]SayfaKAY!M616</f>
        <v>3881 numaralı araç sekonder ve primer süspansiyonlarında beklenen üstü çökme görülmüştür.</v>
      </c>
      <c r="O1191" s="166" t="str">
        <f>[4]SayfaKAY!P616</f>
        <v>D-Arıza değil</v>
      </c>
      <c r="P1191" s="166" t="str">
        <f>[4]SayfaKAY!Q616</f>
        <v>B(Servisten çekmeye etki eden arıza)</v>
      </c>
      <c r="Q1191" s="166" t="str">
        <f>[4]SayfaKAY!R616</f>
        <v>N.A(Yaralanma yok)</v>
      </c>
      <c r="R1191" s="132" t="str" cm="1">
        <f t="array" ref="R1191">IF([4]SayfaKAY!U616="","",_xlfn.IFS([4]SayfaKAY!U616="Bozankaya","Bozankaya",[4]SayfaKAY!U616="Müşteri","Customer",[4]SayfaKAY!U616="Tedarikçi","Equipment Supplier"))</f>
        <v>Equipment Supplier</v>
      </c>
      <c r="S1191" s="204" t="str">
        <f>[4]SayfaKAY!N616</f>
        <v>Sekonder süspansiyon değişimi yapıldı.</v>
      </c>
      <c r="T1191" s="133" t="str">
        <f>[4]SayfaKAY!AD616</f>
        <v>Ekipman yenisi ile değiştirildi</v>
      </c>
      <c r="U1191" s="132" t="str">
        <f>[4]SayfaKAY!W616</f>
        <v>Evet</v>
      </c>
      <c r="V1191" s="108">
        <f>[4]SayfaKAY!AZ616</f>
        <v>6</v>
      </c>
      <c r="W1191" s="136">
        <f t="shared" si="783"/>
        <v>45798</v>
      </c>
      <c r="X1191" s="137" t="str">
        <f t="shared" si="784"/>
        <v>05:00</v>
      </c>
      <c r="Y1191" s="235">
        <f>[4]SayfaKAY!AE616</f>
        <v>45798.208333333299</v>
      </c>
      <c r="Z1191" s="109">
        <f t="shared" si="785"/>
        <v>45801</v>
      </c>
      <c r="AA1191" s="110" t="str">
        <f t="shared" si="786"/>
        <v>12:00</v>
      </c>
      <c r="AB1191" s="182">
        <f>[4]SayfaKAY!BA616</f>
        <v>45801.5</v>
      </c>
      <c r="AC1191" s="257">
        <f t="shared" si="787"/>
        <v>654047.00000006589</v>
      </c>
      <c r="AD1191" s="111">
        <f t="shared" si="788"/>
        <v>45801</v>
      </c>
      <c r="AE1191" s="111" t="str">
        <f t="shared" si="789"/>
        <v>12:00</v>
      </c>
      <c r="AF1191" s="235">
        <f>[4]SayfaKAY!BA616</f>
        <v>45801.5</v>
      </c>
      <c r="AG1191" s="179" t="str">
        <f>[4]SayfaKAY!S616</f>
        <v>(III) Farklı Araçlarda Tekrarlayan Arıza</v>
      </c>
      <c r="AH1191" s="178" t="str">
        <f t="shared" si="790"/>
        <v>Bu Arıza Aracın Servise Verilmesine Engel</v>
      </c>
      <c r="AI1191" s="163" t="str">
        <f>[4]SayfaKAY!AV616</f>
        <v/>
      </c>
      <c r="AJ1191" s="164" t="str">
        <f t="shared" si="791"/>
        <v/>
      </c>
      <c r="AK1191" s="164" t="str">
        <f t="shared" si="792"/>
        <v/>
      </c>
      <c r="AL1191" s="112" t="str">
        <f>[4]SayfaKAY!AX616</f>
        <v/>
      </c>
      <c r="AM1191" s="257" cm="1">
        <f t="array" ref="AM1191">IFERROR(IF(AND(P1191&lt;&gt;"D(Arıza Değil)",AH1191="Bu Arıza Aracın Servise Verilmesine Engel Değil"),
IF(Z1191-F1191&gt;0,(AB1191-Y1191)*24*60,
IF(OR(AND(G1191&gt;$AS$1,G1191&lt;$AT$1),AND(G1191&gt;$AU$1,G1191&lt;$AV$1)),
(AF1191-H1191)*24*60,     BH:BH0)),        AN1191),0)</f>
        <v>654047.00000006589</v>
      </c>
      <c r="AN1191" s="257">
        <f t="shared" si="793"/>
        <v>654047.00000006589</v>
      </c>
      <c r="AO1191" s="174" t="str">
        <f>[4]SayfaKAY!AG616</f>
        <v/>
      </c>
      <c r="AP1191" s="174" t="str">
        <f>[4]SayfaKAY!AI616</f>
        <v/>
      </c>
      <c r="AQ1191" s="174" t="str">
        <f>[4]SayfaKAY!AQ616</f>
        <v/>
      </c>
      <c r="AR1191" s="174" t="str">
        <f>[4]SayfaKAY!AH616</f>
        <v/>
      </c>
      <c r="AS1191" s="174" t="str">
        <f>[4]SayfaKAY!AJ616</f>
        <v/>
      </c>
      <c r="AT1191" s="175" t="str">
        <f>[4]SayfaKAY!AM616</f>
        <v/>
      </c>
      <c r="AU1191" s="176" t="str">
        <f>[4]SayfaKAY!AL616</f>
        <v/>
      </c>
      <c r="AV1191" s="176" t="str">
        <f>[4]SayfaKAY!AP616</f>
        <v/>
      </c>
      <c r="AW1191" s="177" t="str">
        <f>[4]SayfaKAY!AT616</f>
        <v/>
      </c>
      <c r="AX1191" s="194">
        <f t="shared" si="794"/>
        <v>43167102.000004351</v>
      </c>
      <c r="AY1191" s="168"/>
      <c r="AZ1191" s="167"/>
      <c r="BA1191" s="170"/>
      <c r="BB1191" s="171" t="str">
        <f>IF($AQ$1="X", IF(AND(G1191&gt;=$AS$1,G1191&lt;=$AT$1),IF(P1191&lt;&gt;"D(Arıza Değil)",AC1191,0), IF(AND(G1191&gt;=$AU$1,G1191&lt;=$AV$1),IF(P1191&lt;&gt;"D(Arıza Değil)",AC1191,0), "")), "")</f>
        <v/>
      </c>
      <c r="BC1191" s="114"/>
      <c r="BD1191" s="114"/>
      <c r="BE1191" s="114"/>
      <c r="BF1191" s="114"/>
      <c r="BG1191" s="114"/>
      <c r="BH1191" s="114">
        <f>IFERROR(FRACAS!AN619, "Hata Var")</f>
        <v>67965.999999978812</v>
      </c>
      <c r="BI1191" s="114"/>
      <c r="BJ1191" s="114"/>
      <c r="BK1191" s="105" t="str">
        <f>[4]SayfaKAY!AW616</f>
        <v/>
      </c>
      <c r="BL1191" s="105" t="str">
        <f>[4]SayfaKAY!V616</f>
        <v>TMS MARS KAUÇUK ANONİM ŞİRKETİ</v>
      </c>
      <c r="BM1191" s="114"/>
      <c r="BN1191" s="171" t="str">
        <f t="shared" si="795"/>
        <v>x yok</v>
      </c>
      <c r="BO1191" s="171" t="str">
        <f t="shared" si="796"/>
        <v>aynı gün giderilen arıza</v>
      </c>
      <c r="BP1191" s="171" t="str">
        <f t="shared" si="797"/>
        <v>Bir günden fazla süren arıza</v>
      </c>
      <c r="BQ1191" s="226">
        <f t="shared" si="798"/>
        <v>649307.000000017</v>
      </c>
      <c r="BR1191" s="226">
        <f t="shared" si="799"/>
        <v>4740.0000000488944</v>
      </c>
      <c r="BS1191" s="226">
        <f t="shared" si="800"/>
        <v>654047.00000006589</v>
      </c>
      <c r="BT1191" s="114"/>
      <c r="BU1191" s="242"/>
      <c r="BV1191" s="233">
        <f t="shared" si="801"/>
        <v>50</v>
      </c>
      <c r="BW1191" s="226" t="str">
        <f t="shared" si="802"/>
        <v>Evet, çakışma var</v>
      </c>
      <c r="BX1191" s="229"/>
      <c r="BY1191" s="247">
        <f t="shared" si="803"/>
        <v>450.90763888890069</v>
      </c>
      <c r="BZ1191" s="247">
        <f t="shared" si="804"/>
        <v>3.2916666667006211</v>
      </c>
      <c r="CA1191" s="247">
        <f t="shared" si="805"/>
        <v>454.19930555560131</v>
      </c>
      <c r="CB1191" s="213"/>
      <c r="CC1191" s="211"/>
      <c r="CD1191" s="196"/>
      <c r="CE1191" s="213">
        <v>615</v>
      </c>
      <c r="CF1191" s="182">
        <f t="shared" si="806"/>
        <v>45347.300694444399</v>
      </c>
      <c r="CG1191" s="182">
        <f t="shared" si="807"/>
        <v>45801.5</v>
      </c>
      <c r="CH1191" s="196"/>
      <c r="CI1191" s="196"/>
      <c r="CJ1191" s="196"/>
      <c r="CK1191" s="196">
        <f t="shared" si="808"/>
        <v>3.2916666667006211</v>
      </c>
      <c r="CL1191" s="196">
        <f t="shared" si="809"/>
        <v>450.90763888890069</v>
      </c>
      <c r="CM1191" s="196">
        <f t="shared" si="810"/>
        <v>454.19930555560131</v>
      </c>
      <c r="CN1191" s="114"/>
      <c r="CO1191" s="115">
        <f t="shared" si="811"/>
        <v>654047.00000006589</v>
      </c>
      <c r="CP1191" s="116">
        <f t="shared" si="812"/>
        <v>197.50000000203727</v>
      </c>
      <c r="CQ1191" s="117">
        <f t="shared" si="813"/>
        <v>0.30069444439868676</v>
      </c>
      <c r="CR1191" s="117">
        <f t="shared" si="814"/>
        <v>45798.208333333299</v>
      </c>
      <c r="CS1191" s="117">
        <f t="shared" si="815"/>
        <v>45801.5</v>
      </c>
      <c r="CT1191" s="118">
        <f t="shared" si="816"/>
        <v>65948987.000000015</v>
      </c>
      <c r="CU1191" s="118">
        <f t="shared" si="817"/>
        <v>4740.0000000488944</v>
      </c>
      <c r="CV1191" s="118">
        <f t="shared" si="818"/>
        <v>65953727.000000067</v>
      </c>
      <c r="CW1191" s="119">
        <f t="shared" si="819"/>
        <v>0.99992813143069148</v>
      </c>
    </row>
    <row r="1192" spans="1:101" ht="118.5" customHeight="1" x14ac:dyDescent="0.3">
      <c r="A1192" s="160" t="str">
        <f>[4]SayfaKAY!C86</f>
        <v>KAY5+6</v>
      </c>
      <c r="B1192" s="104" t="str">
        <f>[4]SayfaKAY!D86</f>
        <v>3874(3)</v>
      </c>
      <c r="C1192" s="105" t="str">
        <f>[4]SayfaKAY!E86</f>
        <v>RB</v>
      </c>
      <c r="D1192" s="105">
        <f>[4]SayfaKAY!F86</f>
        <v>48300</v>
      </c>
      <c r="E1192" s="106" t="str">
        <f>[4]SayfaKAY!G86</f>
        <v>BOZ-KAY5+6-FF-085</v>
      </c>
      <c r="F1192" s="193">
        <f t="shared" si="780"/>
        <v>45346</v>
      </c>
      <c r="G1192" s="135">
        <f t="shared" si="781"/>
        <v>0.48611111110221827</v>
      </c>
      <c r="H1192" s="235">
        <f>[4]SayfaKAY!H86</f>
        <v>45346.486111111102</v>
      </c>
      <c r="I1192" s="104" t="str">
        <f>[4]SayfaKAY!I86</f>
        <v>Hat/Line</v>
      </c>
      <c r="J1192" s="103" t="str">
        <f>IF([4]SayfaKAY!J86="","",IF([4]SayfaKAY!J86="Müşteri","Notified by Customer","Notified by Bozankaya"))</f>
        <v>Notified by Customer</v>
      </c>
      <c r="K1192" s="103" t="e">
        <f>VLOOKUP([4]SayfaKAY!L86,#REF!,2,FALSE)</f>
        <v>#REF!</v>
      </c>
      <c r="L1192" s="165" t="str">
        <f>[4]SayfaKAY!X86</f>
        <v>ELTESAN ELEKTRO MEKANİK SOĞUTMA SAN</v>
      </c>
      <c r="M1192" s="107" t="str">
        <f t="shared" si="782"/>
        <v>KAY5+6-BOZ-KAY5+6-FF-085</v>
      </c>
      <c r="N1192" s="105" t="str">
        <f>[4]SayfaKAY!M86</f>
        <v>RB HVAC KONDANSER FAN SÜRTME YAPIYOR.</v>
      </c>
      <c r="O1192" s="166" t="str">
        <f>[4]SayfaKAY!P86</f>
        <v>A-Sürüşü engeller</v>
      </c>
      <c r="P1192" s="166" t="str">
        <f>[4]SayfaKAY!Q86</f>
        <v>B(Servisten çekmeye etki eden arıza)</v>
      </c>
      <c r="Q1192" s="166" t="str">
        <f>[4]SayfaKAY!R86</f>
        <v>N.A(Yaralanma yok)</v>
      </c>
      <c r="R1192" s="132" t="str" cm="1">
        <f t="array" ref="R1192">IF([4]SayfaKAY!U86="","",_xlfn.IFS([4]SayfaKAY!U86="Bozankaya","Bozankaya",[4]SayfaKAY!U86="Müşteri","Customer",[4]SayfaKAY!U86="Tedarikçi","Equipment Supplier"))</f>
        <v>Equipment Supplier</v>
      </c>
      <c r="S1192" s="204" t="str">
        <f>[4]SayfaKAY!N86</f>
        <v>KONDANSER FAN DEĞİŞİMİ YAPILDI.</v>
      </c>
      <c r="T1192" s="133" t="str">
        <f>[4]SayfaKAY!AD86</f>
        <v>*Ekipman değiştirilecek</v>
      </c>
      <c r="U1192" s="132" t="str">
        <f>[4]SayfaKAY!W86</f>
        <v>Evet</v>
      </c>
      <c r="V1192" s="108">
        <f>[4]SayfaKAY!AZ86</f>
        <v>1</v>
      </c>
      <c r="W1192" s="136">
        <f t="shared" si="783"/>
        <v>45346</v>
      </c>
      <c r="X1192" s="137" t="str">
        <f t="shared" si="784"/>
        <v>11:41</v>
      </c>
      <c r="Y1192" s="235">
        <f>[4]SayfaKAY!AE86</f>
        <v>45346.487222222197</v>
      </c>
      <c r="Z1192" s="192">
        <f t="shared" si="785"/>
        <v>45346</v>
      </c>
      <c r="AA1192" s="110" t="str">
        <f t="shared" si="786"/>
        <v>15:00</v>
      </c>
      <c r="AB1192" s="182">
        <f>[4]SayfaKAY!BA86</f>
        <v>45346.625</v>
      </c>
      <c r="AC1192" s="257">
        <f t="shared" si="787"/>
        <v>200.00000001280569</v>
      </c>
      <c r="AD1192" s="111">
        <f t="shared" si="788"/>
        <v>45346</v>
      </c>
      <c r="AE1192" s="111" t="str">
        <f t="shared" si="789"/>
        <v>15:00</v>
      </c>
      <c r="AF1192" s="235">
        <f>[4]SayfaKAY!BA86</f>
        <v>45346.625</v>
      </c>
      <c r="AG1192" s="179" t="str">
        <f>[4]SayfaKAY!S86</f>
        <v>(I) İlk Defa Karşılaşılan Arıza</v>
      </c>
      <c r="AH1192" s="178" t="str">
        <f t="shared" si="790"/>
        <v>Bu Arıza Aracın Servise Verilmesine Engel</v>
      </c>
      <c r="AI1192" s="163" t="str">
        <f>[4]SayfaKAY!AV86</f>
        <v/>
      </c>
      <c r="AJ1192" s="164" t="str">
        <f t="shared" si="791"/>
        <v/>
      </c>
      <c r="AK1192" s="164" t="str">
        <f t="shared" si="792"/>
        <v/>
      </c>
      <c r="AL1192" s="112" t="str">
        <f>[4]SayfaKAY!AX86</f>
        <v/>
      </c>
      <c r="AM1192" s="257" cm="1">
        <f t="array" ref="AM1192">IFERROR(IF(AND(P1192&lt;&gt;"D(Arıza Değil)",AH1192="Bu Arıza Aracın Servise Verilmesine Engel Değil"),
IF(Z1192-F1192&gt;0,(AB1192-Y1192)*24*60,
IF(OR(AND(G1192&gt;$AS$1,G1192&lt;$AT$1),AND(G1192&gt;$AU$1,G1192&lt;$AV$1)),
(AF1192-H1192)*24*60,     BH:BH0)),        AN1192),0)</f>
        <v>200.00000001280569</v>
      </c>
      <c r="AN1192" s="257">
        <f t="shared" si="793"/>
        <v>200.00000001280569</v>
      </c>
      <c r="AO1192" s="174" t="str">
        <f>[4]SayfaKAY!AG86</f>
        <v>Eltesan</v>
      </c>
      <c r="AP1192" s="174" t="str">
        <f>[4]SayfaKAY!AI86</f>
        <v>H500-7240</v>
      </c>
      <c r="AQ1192" s="174" t="str">
        <f>[4]SayfaKAY!AQ86</f>
        <v/>
      </c>
      <c r="AR1192" s="174" t="str">
        <f>[4]SayfaKAY!AH86</f>
        <v>KLIMA UNITESİ /Eltesan/Hispacold 41,5 kW</v>
      </c>
      <c r="AS1192" s="174" t="str">
        <f>[4]SayfaKAY!AJ86</f>
        <v/>
      </c>
      <c r="AT1192" s="175" t="str">
        <f>[4]SayfaKAY!AM86</f>
        <v/>
      </c>
      <c r="AU1192" s="176" t="str">
        <f>[4]SayfaKAY!AL86</f>
        <v/>
      </c>
      <c r="AV1192" s="176" t="str">
        <f>[4]SayfaKAY!AP86</f>
        <v/>
      </c>
      <c r="AW1192" s="177" t="str">
        <f>[4]SayfaKAY!AT86</f>
        <v/>
      </c>
      <c r="AX1192" s="194">
        <f t="shared" si="794"/>
        <v>2200.0000001408625</v>
      </c>
      <c r="AY1192" s="168"/>
      <c r="AZ1192" s="167"/>
      <c r="BA1192" s="113"/>
      <c r="BB1192" s="171"/>
      <c r="BC1192" s="114"/>
      <c r="BD1192" s="114"/>
      <c r="BE1192" s="114"/>
      <c r="BF1192" s="114"/>
      <c r="BG1192" s="114"/>
      <c r="BH1192" s="114" t="str">
        <f>IFERROR(FRACAS!AN89, "Hata Var")</f>
        <v/>
      </c>
      <c r="BI1192" s="114"/>
      <c r="BJ1192" s="114"/>
      <c r="BK1192" s="105" t="str">
        <f>[4]SayfaKAY!AW86</f>
        <v/>
      </c>
      <c r="BL1192" s="105" t="str">
        <f>[4]SayfaKAY!V86</f>
        <v>ELTESAN ELEKTRO MEKANİK SOĞUTMA SAN</v>
      </c>
      <c r="BM1192" s="114"/>
      <c r="BN1192" s="171" t="str">
        <f t="shared" si="795"/>
        <v>x yok</v>
      </c>
      <c r="BO1192" s="171" t="b">
        <f t="shared" si="796"/>
        <v>0</v>
      </c>
      <c r="BP1192" s="171" t="b">
        <f t="shared" si="797"/>
        <v>0</v>
      </c>
      <c r="BQ1192" s="226">
        <f t="shared" si="798"/>
        <v>1.5999999758787453</v>
      </c>
      <c r="BR1192" s="226">
        <f t="shared" si="799"/>
        <v>198.40000003692694</v>
      </c>
      <c r="BS1192" s="226">
        <f t="shared" si="800"/>
        <v>200.00000001280569</v>
      </c>
      <c r="BT1192" s="114"/>
      <c r="BU1192" s="242"/>
      <c r="BV1192" s="233">
        <f t="shared" si="801"/>
        <v>7</v>
      </c>
      <c r="BW1192" s="226" t="str">
        <f t="shared" si="802"/>
        <v>Evet, çakışma var</v>
      </c>
      <c r="BX1192" s="229"/>
      <c r="BY1192" s="247">
        <f t="shared" si="803"/>
        <v>1.1111110943602398E-3</v>
      </c>
      <c r="BZ1192" s="247">
        <f t="shared" si="804"/>
        <v>0.13777777780342149</v>
      </c>
      <c r="CA1192" s="247">
        <f t="shared" si="805"/>
        <v>0.13888888889778173</v>
      </c>
      <c r="CB1192" s="213"/>
      <c r="CC1192" s="211"/>
      <c r="CD1192" s="196"/>
      <c r="CE1192" s="213">
        <v>85</v>
      </c>
      <c r="CF1192" s="182">
        <f t="shared" si="806"/>
        <v>45346.486111111102</v>
      </c>
      <c r="CG1192" s="182">
        <f t="shared" si="807"/>
        <v>45346.625</v>
      </c>
      <c r="CH1192" s="196"/>
      <c r="CI1192" s="196"/>
      <c r="CJ1192" s="196"/>
      <c r="CK1192" s="196">
        <f t="shared" si="808"/>
        <v>0.13777777780342149</v>
      </c>
      <c r="CL1192" s="196">
        <f t="shared" si="809"/>
        <v>1.1111110943602398E-3</v>
      </c>
      <c r="CM1192" s="196">
        <f t="shared" si="810"/>
        <v>0.13888888889778173</v>
      </c>
      <c r="CN1192" s="114"/>
      <c r="CO1192" s="115">
        <f t="shared" si="811"/>
        <v>200.00000001280569</v>
      </c>
      <c r="CP1192" s="116">
        <f t="shared" si="812"/>
        <v>8.2666666682052892</v>
      </c>
      <c r="CQ1192" s="117">
        <f t="shared" si="813"/>
        <v>0.48611111110221827</v>
      </c>
      <c r="CR1192" s="117">
        <f t="shared" si="814"/>
        <v>45346.487222222197</v>
      </c>
      <c r="CS1192" s="117">
        <f t="shared" si="815"/>
        <v>45346.625</v>
      </c>
      <c r="CT1192" s="118">
        <f t="shared" si="816"/>
        <v>65298241.599999979</v>
      </c>
      <c r="CU1192" s="118">
        <f t="shared" si="817"/>
        <v>198.40000003692694</v>
      </c>
      <c r="CV1192" s="118">
        <f t="shared" si="818"/>
        <v>65298440.000000015</v>
      </c>
      <c r="CW1192" s="119">
        <f t="shared" si="819"/>
        <v>0.99999696164257468</v>
      </c>
    </row>
    <row r="1193" spans="1:101" ht="118.5" customHeight="1" x14ac:dyDescent="0.3">
      <c r="A1193" s="104" t="str">
        <f>[4]SayfaKAY!C80</f>
        <v>KAY5+6</v>
      </c>
      <c r="B1193" s="104" t="str">
        <f>[4]SayfaKAY!D80</f>
        <v>3874(3)</v>
      </c>
      <c r="C1193" s="105" t="str">
        <f>[4]SayfaKAY!E80</f>
        <v>MB</v>
      </c>
      <c r="D1193" s="105">
        <f>[4]SayfaKAY!F80</f>
        <v>47757</v>
      </c>
      <c r="E1193" s="106" t="str">
        <f>[4]SayfaKAY!G80</f>
        <v>BOZ-KAY5+6-FF-079</v>
      </c>
      <c r="F1193" s="193">
        <f t="shared" si="780"/>
        <v>45345</v>
      </c>
      <c r="G1193" s="135">
        <f t="shared" si="781"/>
        <v>0.24305555559840286</v>
      </c>
      <c r="H1193" s="235">
        <f>[4]SayfaKAY!H80</f>
        <v>45345.243055555598</v>
      </c>
      <c r="I1193" s="104" t="str">
        <f>[4]SayfaKAY!I80</f>
        <v>Hat/Line</v>
      </c>
      <c r="J1193" s="103" t="str">
        <f>IF([4]SayfaKAY!J80="","",IF([4]SayfaKAY!J80="Müşteri","Notified by Customer","Notified by Bozankaya"))</f>
        <v>Notified by Customer</v>
      </c>
      <c r="K1193" s="103" t="e">
        <f>VLOOKUP([4]SayfaKAY!L80,#REF!,2,FALSE)</f>
        <v>#REF!</v>
      </c>
      <c r="L1193" s="165" t="str">
        <f>[4]SayfaKAY!X80</f>
        <v>DENİZLER OTOMOTİV SAN. VE TİC.LTD.Ş</v>
      </c>
      <c r="M1193" s="107" t="str">
        <f t="shared" si="782"/>
        <v>KAY5+6-BOZ-KAY5+6-FF-079</v>
      </c>
      <c r="N1193" s="105" t="str">
        <f>[4]SayfaKAY!M80</f>
        <v>CB SİLECEK ÇALIŞMIYOR</v>
      </c>
      <c r="O1193" s="166" t="str">
        <f>[4]SayfaKAY!P80</f>
        <v>A-Sürüşü engeller</v>
      </c>
      <c r="P1193" s="166" t="str">
        <f>[4]SayfaKAY!Q80</f>
        <v>B(Servisten çekmeye etki eden arıza)</v>
      </c>
      <c r="Q1193" s="166" t="str">
        <f>[4]SayfaKAY!R80</f>
        <v>N.A(Yaralanma yok)</v>
      </c>
      <c r="R1193" s="132" t="str" cm="1">
        <f t="array" ref="R1193">IF([4]SayfaKAY!U80="","",_xlfn.IFS([4]SayfaKAY!U80="Bozankaya","Bozankaya",[4]SayfaKAY!U80="Müşteri","Customer",[4]SayfaKAY!U80="Tedarikçi","Equipment Supplier"))</f>
        <v>Equipment Supplier</v>
      </c>
      <c r="S1193" s="204" t="str">
        <f>[4]SayfaKAY!N80</f>
        <v>SİLECEK SOMUNU GEVŞEMİŞ SIKILDI</v>
      </c>
      <c r="T1193" s="133" t="str">
        <f>[4]SayfaKAY!AD80</f>
        <v>*Ekipman tamir edilecek</v>
      </c>
      <c r="U1193" s="132" t="str">
        <f>[4]SayfaKAY!W80</f>
        <v>Evet</v>
      </c>
      <c r="V1193" s="108">
        <f>[4]SayfaKAY!AZ80</f>
        <v>1</v>
      </c>
      <c r="W1193" s="136">
        <f t="shared" si="783"/>
        <v>45345</v>
      </c>
      <c r="X1193" s="137" t="str">
        <f t="shared" si="784"/>
        <v>07:00</v>
      </c>
      <c r="Y1193" s="235">
        <f>[4]SayfaKAY!AE80</f>
        <v>45345.291666666701</v>
      </c>
      <c r="Z1193" s="192">
        <f t="shared" si="785"/>
        <v>45345</v>
      </c>
      <c r="AA1193" s="110" t="str">
        <f t="shared" si="786"/>
        <v>09:00</v>
      </c>
      <c r="AB1193" s="182">
        <f>[4]SayfaKAY!BA80</f>
        <v>45345.375</v>
      </c>
      <c r="AC1193" s="257">
        <f t="shared" si="787"/>
        <v>189.99999993829988</v>
      </c>
      <c r="AD1193" s="111">
        <f t="shared" si="788"/>
        <v>45345</v>
      </c>
      <c r="AE1193" s="111" t="str">
        <f t="shared" si="789"/>
        <v>09:00</v>
      </c>
      <c r="AF1193" s="235">
        <f>[4]SayfaKAY!BA80</f>
        <v>45345.375</v>
      </c>
      <c r="AG1193" s="179" t="str">
        <f>[4]SayfaKAY!S80</f>
        <v>(II) Aynı Araçta Tekrarlayan Arıza</v>
      </c>
      <c r="AH1193" s="178" t="str">
        <f t="shared" si="790"/>
        <v>Bu Arıza Aracın Servise Verilmesine Engel</v>
      </c>
      <c r="AI1193" s="163" t="str">
        <f>[4]SayfaKAY!AV80</f>
        <v/>
      </c>
      <c r="AJ1193" s="164" t="str">
        <f t="shared" si="791"/>
        <v/>
      </c>
      <c r="AK1193" s="164" t="str">
        <f t="shared" si="792"/>
        <v/>
      </c>
      <c r="AL1193" s="112" t="str">
        <f>[4]SayfaKAY!AX80</f>
        <v/>
      </c>
      <c r="AM1193" s="257" cm="1">
        <f t="array" ref="AM1193">IFERROR(IF(AND(P1193&lt;&gt;"D(Arıza Değil)",AH1193="Bu Arıza Aracın Servise Verilmesine Engel Değil"),
IF(Z1193-F1193&gt;0,(AB1193-Y1193)*24*60,
IF(OR(AND(G1193&gt;$AS$1,G1193&lt;$AT$1),AND(G1193&gt;$AU$1,G1193&lt;$AV$1)),
(AF1193-H1193)*24*60,     BH:BH0)),        AN1193),0)</f>
        <v>189.99999993829988</v>
      </c>
      <c r="AN1193" s="257">
        <f t="shared" si="793"/>
        <v>189.99999993829988</v>
      </c>
      <c r="AO1193" s="174" t="str">
        <f>[4]SayfaKAY!AG80</f>
        <v>DENİZLER</v>
      </c>
      <c r="AP1193" s="174" t="str">
        <f>[4]SayfaKAY!AI80</f>
        <v>M100-7066</v>
      </c>
      <c r="AQ1193" s="174" t="str">
        <f>[4]SayfaKAY!AQ80</f>
        <v/>
      </c>
      <c r="AR1193" s="174" t="str">
        <f>[4]SayfaKAY!AH80</f>
        <v>SİLECEK MEKANİZMASI Denizler / M.11.2506</v>
      </c>
      <c r="AS1193" s="174">
        <f>[4]SayfaKAY!AJ80</f>
        <v>1</v>
      </c>
      <c r="AT1193" s="175" t="str">
        <f>[4]SayfaKAY!AM80</f>
        <v/>
      </c>
      <c r="AU1193" s="176" t="str">
        <f>[4]SayfaKAY!AL80</f>
        <v/>
      </c>
      <c r="AV1193" s="176" t="str">
        <f>[4]SayfaKAY!AP80</f>
        <v/>
      </c>
      <c r="AW1193" s="177" t="str">
        <f>[4]SayfaKAY!AT80</f>
        <v/>
      </c>
      <c r="AX1193" s="194">
        <f t="shared" si="794"/>
        <v>2089.9999993212987</v>
      </c>
      <c r="AY1193" s="168"/>
      <c r="AZ1193" s="167"/>
      <c r="BA1193" s="170"/>
      <c r="BB1193" s="171"/>
      <c r="BC1193" s="114"/>
      <c r="BD1193" s="114"/>
      <c r="BE1193" s="114"/>
      <c r="BF1193" s="114"/>
      <c r="BG1193" s="114"/>
      <c r="BH1193" s="114" t="str">
        <f>IFERROR(FRACAS!AN83, "Hata Var")</f>
        <v/>
      </c>
      <c r="BI1193" s="114"/>
      <c r="BJ1193" s="114"/>
      <c r="BK1193" s="105" t="str">
        <f>[4]SayfaKAY!AW80</f>
        <v/>
      </c>
      <c r="BL1193" s="105" t="str">
        <f>[4]SayfaKAY!V80</f>
        <v>Bozankaya</v>
      </c>
      <c r="BM1193" s="114"/>
      <c r="BN1193" s="171" t="str">
        <f t="shared" si="795"/>
        <v>x yok</v>
      </c>
      <c r="BO1193" s="171" t="b">
        <f t="shared" si="796"/>
        <v>0</v>
      </c>
      <c r="BP1193" s="171" t="b">
        <f t="shared" si="797"/>
        <v>0</v>
      </c>
      <c r="BQ1193" s="226">
        <f t="shared" si="798"/>
        <v>69.999999987194315</v>
      </c>
      <c r="BR1193" s="226">
        <f t="shared" si="799"/>
        <v>119.99999995110556</v>
      </c>
      <c r="BS1193" s="226">
        <f t="shared" si="800"/>
        <v>189.99999993829988</v>
      </c>
      <c r="BT1193" s="114"/>
      <c r="BU1193" s="242"/>
      <c r="BV1193" s="233">
        <f t="shared" si="801"/>
        <v>10</v>
      </c>
      <c r="BW1193" s="226" t="str">
        <f t="shared" si="802"/>
        <v>Evet, çakışma var</v>
      </c>
      <c r="BX1193" s="229"/>
      <c r="BY1193" s="247">
        <f t="shared" si="803"/>
        <v>4.8611111102218274E-2</v>
      </c>
      <c r="BZ1193" s="247">
        <f t="shared" si="804"/>
        <v>8.3333333299378864E-2</v>
      </c>
      <c r="CA1193" s="247">
        <f t="shared" si="805"/>
        <v>0.13194444440159714</v>
      </c>
      <c r="CB1193" s="213"/>
      <c r="CC1193" s="211"/>
      <c r="CD1193" s="196"/>
      <c r="CE1193" s="213">
        <v>79</v>
      </c>
      <c r="CF1193" s="182">
        <f t="shared" si="806"/>
        <v>45345.243055555598</v>
      </c>
      <c r="CG1193" s="182">
        <f t="shared" si="807"/>
        <v>45345.375</v>
      </c>
      <c r="CH1193" s="196"/>
      <c r="CI1193" s="196"/>
      <c r="CJ1193" s="196"/>
      <c r="CK1193" s="196">
        <f t="shared" si="808"/>
        <v>8.3333333299378864E-2</v>
      </c>
      <c r="CL1193" s="196">
        <f t="shared" si="809"/>
        <v>4.8611111102218274E-2</v>
      </c>
      <c r="CM1193" s="196">
        <f t="shared" si="810"/>
        <v>0.13194444440159714</v>
      </c>
      <c r="CN1193" s="114"/>
      <c r="CO1193" s="115">
        <f t="shared" si="811"/>
        <v>189.99999993829988</v>
      </c>
      <c r="CP1193" s="116">
        <f t="shared" si="812"/>
        <v>4.9999999979627319</v>
      </c>
      <c r="CQ1193" s="117">
        <f t="shared" si="813"/>
        <v>0.24305555559840286</v>
      </c>
      <c r="CR1193" s="117">
        <f t="shared" si="814"/>
        <v>45345.291666666701</v>
      </c>
      <c r="CS1193" s="117">
        <f t="shared" si="815"/>
        <v>45345.375</v>
      </c>
      <c r="CT1193" s="118">
        <f t="shared" si="816"/>
        <v>65296869.999999985</v>
      </c>
      <c r="CU1193" s="118">
        <f t="shared" si="817"/>
        <v>119.99999995110556</v>
      </c>
      <c r="CV1193" s="118">
        <f t="shared" si="818"/>
        <v>65296989.99999994</v>
      </c>
      <c r="CW1193" s="119">
        <f t="shared" si="819"/>
        <v>0.99999816224300764</v>
      </c>
    </row>
    <row r="1194" spans="1:101" ht="118.5" customHeight="1" x14ac:dyDescent="0.3">
      <c r="A1194" s="160" t="str">
        <f>[4]SayfaKAY!C81</f>
        <v>KAY5+6</v>
      </c>
      <c r="B1194" s="104" t="str">
        <f>[4]SayfaKAY!D81</f>
        <v>3873(2)</v>
      </c>
      <c r="C1194" s="105" t="str">
        <f>[4]SayfaKAY!E81</f>
        <v>MA</v>
      </c>
      <c r="D1194" s="105">
        <f>[4]SayfaKAY!F81</f>
        <v>40000</v>
      </c>
      <c r="E1194" s="106" t="str">
        <f>[4]SayfaKAY!G81</f>
        <v>BOZ-KAY5+6-FF-080</v>
      </c>
      <c r="F1194" s="134">
        <f t="shared" si="780"/>
        <v>45345</v>
      </c>
      <c r="G1194" s="135">
        <f t="shared" si="781"/>
        <v>0.30972222219861578</v>
      </c>
      <c r="H1194" s="235">
        <f>[4]SayfaKAY!H81</f>
        <v>45345.309722222199</v>
      </c>
      <c r="I1194" s="104" t="str">
        <f>[4]SayfaKAY!I81</f>
        <v>Hat/Line</v>
      </c>
      <c r="J1194" s="103" t="str">
        <f>IF([4]SayfaKAY!J81="","",IF([4]SayfaKAY!J81="Müşteri","Notified by Customer","Notified by Bozankaya"))</f>
        <v>Notified by Customer</v>
      </c>
      <c r="K1194" s="103" t="e">
        <f>VLOOKUP([4]SayfaKAY!L81,#REF!,2,FALSE)</f>
        <v>#REF!</v>
      </c>
      <c r="L1194" s="165" t="str">
        <f>[4]SayfaKAY!X81</f>
        <v>NSC TEKNOLOJİ ve İNŞAAT LTD.ŞTİ.</v>
      </c>
      <c r="M1194" s="107" t="str">
        <f t="shared" si="782"/>
        <v>KAY5+6-BOZ-KAY5+6-FF-080</v>
      </c>
      <c r="N1194" s="105" t="str">
        <f>[4]SayfaKAY!M81</f>
        <v>A BAŞ CCTV EKRANI ÇALIŞMIYOR</v>
      </c>
      <c r="O1194" s="166" t="str">
        <f>[4]SayfaKAY!P81</f>
        <v>A-Sürüşü engeller</v>
      </c>
      <c r="P1194" s="166" t="str">
        <f>[4]SayfaKAY!Q81</f>
        <v>B(Servisten çekmeye etki eden arıza)</v>
      </c>
      <c r="Q1194" s="166" t="str">
        <f>[4]SayfaKAY!R81</f>
        <v>N.A(Yaralanma yok)</v>
      </c>
      <c r="R1194" s="132" t="str" cm="1">
        <f t="array" ref="R1194">IF([4]SayfaKAY!U81="","",_xlfn.IFS([4]SayfaKAY!U81="Bozankaya","Bozankaya",[4]SayfaKAY!U81="Müşteri","Customer",[4]SayfaKAY!U81="Tedarikçi","Equipment Supplier"))</f>
        <v>Equipment Supplier</v>
      </c>
      <c r="S1194" s="204" t="str">
        <f>[4]SayfaKAY!N81</f>
        <v>EKRAN DEĞİŞİMİ YAPILDI</v>
      </c>
      <c r="T1194" s="133" t="str">
        <f>[4]SayfaKAY!AD81</f>
        <v/>
      </c>
      <c r="U1194" s="132" t="str">
        <f>[4]SayfaKAY!W81</f>
        <v/>
      </c>
      <c r="V1194" s="108">
        <f>[4]SayfaKAY!AZ81</f>
        <v>1</v>
      </c>
      <c r="W1194" s="136">
        <f t="shared" si="783"/>
        <v>45345</v>
      </c>
      <c r="X1194" s="137" t="str">
        <f t="shared" si="784"/>
        <v>08:00</v>
      </c>
      <c r="Y1194" s="235">
        <f>[4]SayfaKAY!AE81</f>
        <v>45345.333333333299</v>
      </c>
      <c r="Z1194" s="109">
        <f t="shared" si="785"/>
        <v>45345</v>
      </c>
      <c r="AA1194" s="110" t="str">
        <f t="shared" si="786"/>
        <v>11:00</v>
      </c>
      <c r="AB1194" s="182">
        <f>[4]SayfaKAY!BA81</f>
        <v>45345.458333333299</v>
      </c>
      <c r="AC1194" s="257">
        <f t="shared" si="787"/>
        <v>213.99999998509884</v>
      </c>
      <c r="AD1194" s="111">
        <f t="shared" si="788"/>
        <v>45345</v>
      </c>
      <c r="AE1194" s="111" t="str">
        <f t="shared" si="789"/>
        <v>11:00</v>
      </c>
      <c r="AF1194" s="235">
        <f>[4]SayfaKAY!BA81</f>
        <v>45345.458333333299</v>
      </c>
      <c r="AG1194" s="179" t="str">
        <f>[4]SayfaKAY!S81</f>
        <v>(II) Aynı Araçta Tekrarlayan Arıza</v>
      </c>
      <c r="AH1194" s="178" t="str">
        <f t="shared" si="790"/>
        <v>Bu Arıza Aracın Servise Verilmesine Engel</v>
      </c>
      <c r="AI1194" s="163" t="str">
        <f>[4]SayfaKAY!AV81</f>
        <v/>
      </c>
      <c r="AJ1194" s="164" t="str">
        <f t="shared" si="791"/>
        <v/>
      </c>
      <c r="AK1194" s="164" t="str">
        <f t="shared" si="792"/>
        <v/>
      </c>
      <c r="AL1194" s="112" t="str">
        <f>[4]SayfaKAY!AX81</f>
        <v/>
      </c>
      <c r="AM1194" s="257" cm="1">
        <f t="array" ref="AM1194">IFERROR(IF(AND(P1194&lt;&gt;"D(Arıza Değil)",AH1194="Bu Arıza Aracın Servise Verilmesine Engel Değil"),
IF(Z1194-F1194&gt;0,(AB1194-Y1194)*24*60,
IF(OR(AND(G1194&gt;$AS$1,G1194&lt;$AT$1),AND(G1194&gt;$AU$1,G1194&lt;$AV$1)),
(AF1194-H1194)*24*60,     BH:BH0)),        AN1194),0)</f>
        <v>213.99999998509884</v>
      </c>
      <c r="AN1194" s="257">
        <f t="shared" si="793"/>
        <v>213.99999998509884</v>
      </c>
      <c r="AO1194" s="174" t="str">
        <f>[4]SayfaKAY!AG81</f>
        <v>NSC</v>
      </c>
      <c r="AP1194" s="174" t="str">
        <f>[4]SayfaKAY!AI81</f>
        <v>E810-7145</v>
      </c>
      <c r="AQ1194" s="174" t="str">
        <f>[4]SayfaKAY!AQ81</f>
        <v/>
      </c>
      <c r="AR1194" s="174" t="str">
        <f>[4]SayfaKAY!AH81</f>
        <v>CCTV EKRANI</v>
      </c>
      <c r="AS1194" s="174" t="str">
        <f>[4]SayfaKAY!AJ81</f>
        <v/>
      </c>
      <c r="AT1194" s="175" t="str">
        <f>[4]SayfaKAY!AM81</f>
        <v/>
      </c>
      <c r="AU1194" s="176" t="str">
        <f>[4]SayfaKAY!AL81</f>
        <v/>
      </c>
      <c r="AV1194" s="176" t="str">
        <f>[4]SayfaKAY!AP81</f>
        <v/>
      </c>
      <c r="AW1194" s="177" t="str">
        <f>[4]SayfaKAY!AT81</f>
        <v/>
      </c>
      <c r="AX1194" s="194">
        <f t="shared" si="794"/>
        <v>2353.9999998360872</v>
      </c>
      <c r="AY1194" s="168"/>
      <c r="AZ1194" s="167"/>
      <c r="BA1194" s="113"/>
      <c r="BB1194" s="171" t="str">
        <f>IF($AQ$1="X", IF(AND(G1194&gt;=$AS$1,G1194&lt;=$AT$1),IF(P1194&lt;&gt;"D(Arıza Değil)",AC1194,0), IF(AND(G1194&gt;=$AU$1,G1194&lt;=$AV$1),IF(P1194&lt;&gt;"D(Arıza Değil)",AC1194,0), "")), "")</f>
        <v/>
      </c>
      <c r="BC1194" s="114"/>
      <c r="BD1194" s="114"/>
      <c r="BE1194" s="114"/>
      <c r="BF1194" s="114"/>
      <c r="BG1194" s="114"/>
      <c r="BH1194" s="114" t="str">
        <f>IFERROR(FRACAS!AN84, "Hata Var")</f>
        <v/>
      </c>
      <c r="BI1194" s="114"/>
      <c r="BJ1194" s="114"/>
      <c r="BK1194" s="105" t="str">
        <f>[4]SayfaKAY!AW81</f>
        <v/>
      </c>
      <c r="BL1194" s="105" t="str">
        <f>[4]SayfaKAY!V81</f>
        <v>NSC</v>
      </c>
      <c r="BM1194" s="114"/>
      <c r="BN1194" s="171" t="str">
        <f t="shared" si="795"/>
        <v>x yok</v>
      </c>
      <c r="BO1194" s="171" t="str">
        <f t="shared" si="796"/>
        <v>aynı gün giderilen arıza</v>
      </c>
      <c r="BP1194" s="171" t="str">
        <f t="shared" si="797"/>
        <v>aynı gün giderilen arıza</v>
      </c>
      <c r="BQ1194" s="226">
        <f t="shared" si="798"/>
        <v>33.999999985098839</v>
      </c>
      <c r="BR1194" s="226">
        <f t="shared" si="799"/>
        <v>180</v>
      </c>
      <c r="BS1194" s="226">
        <f t="shared" si="800"/>
        <v>213.99999998509884</v>
      </c>
      <c r="BT1194" s="114"/>
      <c r="BU1194" s="242"/>
      <c r="BV1194" s="233">
        <f t="shared" si="801"/>
        <v>6</v>
      </c>
      <c r="BW1194" s="226" t="str">
        <f t="shared" si="802"/>
        <v>Evet, çakışma var</v>
      </c>
      <c r="BX1194" s="229"/>
      <c r="BY1194" s="247">
        <f t="shared" si="803"/>
        <v>2.3611111100763083E-2</v>
      </c>
      <c r="BZ1194" s="247">
        <f t="shared" si="804"/>
        <v>0.125</v>
      </c>
      <c r="CA1194" s="247">
        <f t="shared" si="805"/>
        <v>0.14861111110076308</v>
      </c>
      <c r="CB1194" s="213"/>
      <c r="CC1194" s="211"/>
      <c r="CD1194" s="196"/>
      <c r="CE1194" s="213">
        <v>80</v>
      </c>
      <c r="CF1194" s="182">
        <f t="shared" si="806"/>
        <v>45345.309722222199</v>
      </c>
      <c r="CG1194" s="182">
        <f t="shared" si="807"/>
        <v>45345.458333333299</v>
      </c>
      <c r="CH1194" s="196"/>
      <c r="CI1194" s="196"/>
      <c r="CJ1194" s="196"/>
      <c r="CK1194" s="196">
        <f t="shared" si="808"/>
        <v>0.125</v>
      </c>
      <c r="CL1194" s="196">
        <f t="shared" si="809"/>
        <v>2.3611111100763083E-2</v>
      </c>
      <c r="CM1194" s="196">
        <f t="shared" si="810"/>
        <v>0.14861111110076308</v>
      </c>
      <c r="CN1194" s="114"/>
      <c r="CO1194" s="115">
        <f t="shared" si="811"/>
        <v>213.99999998509884</v>
      </c>
      <c r="CP1194" s="116">
        <f t="shared" si="812"/>
        <v>7.5</v>
      </c>
      <c r="CQ1194" s="117">
        <f t="shared" si="813"/>
        <v>0.30972222219861578</v>
      </c>
      <c r="CR1194" s="117">
        <f t="shared" si="814"/>
        <v>45345.333333333299</v>
      </c>
      <c r="CS1194" s="117">
        <f t="shared" si="815"/>
        <v>45345.458333333299</v>
      </c>
      <c r="CT1194" s="118">
        <f t="shared" si="816"/>
        <v>65296833.999999985</v>
      </c>
      <c r="CU1194" s="118">
        <f t="shared" si="817"/>
        <v>180</v>
      </c>
      <c r="CV1194" s="118">
        <f t="shared" si="818"/>
        <v>65297013.999999985</v>
      </c>
      <c r="CW1194" s="119">
        <f t="shared" si="819"/>
        <v>0.99999724336552354</v>
      </c>
    </row>
    <row r="1195" spans="1:101" ht="118.5" customHeight="1" x14ac:dyDescent="0.3">
      <c r="A1195" s="104" t="str">
        <f>[4]SayfaKAY!C82</f>
        <v>KAY5+6</v>
      </c>
      <c r="B1195" s="104" t="str">
        <f>[4]SayfaKAY!D82</f>
        <v>3874(3)</v>
      </c>
      <c r="C1195" s="105" t="str">
        <f>[4]SayfaKAY!E82</f>
        <v>RB</v>
      </c>
      <c r="D1195" s="105">
        <f>[4]SayfaKAY!F82</f>
        <v>40000</v>
      </c>
      <c r="E1195" s="106" t="str">
        <f>[4]SayfaKAY!G82</f>
        <v>BOZ-KAY5+6-FF-081</v>
      </c>
      <c r="F1195" s="193">
        <f t="shared" si="780"/>
        <v>45345</v>
      </c>
      <c r="G1195" s="135">
        <f t="shared" si="781"/>
        <v>0.32083333330228925</v>
      </c>
      <c r="H1195" s="235">
        <f>[4]SayfaKAY!H82</f>
        <v>45345.320833333302</v>
      </c>
      <c r="I1195" s="104" t="str">
        <f>[4]SayfaKAY!I82</f>
        <v>Hat/Line</v>
      </c>
      <c r="J1195" s="103" t="str">
        <f>IF([4]SayfaKAY!J82="","",IF([4]SayfaKAY!J82="Müşteri","Notified by Customer","Notified by Bozankaya"))</f>
        <v>Notified by Customer</v>
      </c>
      <c r="K1195" s="103" t="e">
        <f>VLOOKUP([4]SayfaKAY!L82,#REF!,2,FALSE)</f>
        <v>#REF!</v>
      </c>
      <c r="L1195" s="165" t="str">
        <f>[4]SayfaKAY!X82</f>
        <v>KNORR-BREMSE GMBH DİVİSİON IFE AUTO</v>
      </c>
      <c r="M1195" s="107" t="str">
        <f t="shared" si="782"/>
        <v>KAY5+6-BOZ-KAY5+6-FF-081</v>
      </c>
      <c r="N1195" s="105" t="str">
        <f>[4]SayfaKAY!M82</f>
        <v>8 NOLU KAPI AÇMA BUTONU ÇALIŞMIYOR</v>
      </c>
      <c r="O1195" s="166" t="str">
        <f>[4]SayfaKAY!P82</f>
        <v>B-Hız veya güç azalması</v>
      </c>
      <c r="P1195" s="166" t="str">
        <f>[4]SayfaKAY!Q82</f>
        <v>B(Servisten çekmeye etki eden arıza)</v>
      </c>
      <c r="Q1195" s="166" t="str">
        <f>[4]SayfaKAY!R82</f>
        <v>N.A(Yaralanma yok)</v>
      </c>
      <c r="R1195" s="132" t="str" cm="1">
        <f t="array" ref="R1195">IF([4]SayfaKAY!U82="","",_xlfn.IFS([4]SayfaKAY!U82="Bozankaya","Bozankaya",[4]SayfaKAY!U82="Müşteri","Customer",[4]SayfaKAY!U82="Tedarikçi","Equipment Supplier"))</f>
        <v>Bozankaya</v>
      </c>
      <c r="S1195" s="204" t="str">
        <f>[4]SayfaKAY!N82</f>
        <v>BUTON KABLOSU KOPMUŞ LEHİMLENDİ SORUN GİDERİLDİ</v>
      </c>
      <c r="T1195" s="133" t="str">
        <f>[4]SayfaKAY!AD82</f>
        <v/>
      </c>
      <c r="U1195" s="132" t="str">
        <f>[4]SayfaKAY!W82</f>
        <v/>
      </c>
      <c r="V1195" s="108">
        <f>[4]SayfaKAY!AZ82</f>
        <v>1</v>
      </c>
      <c r="W1195" s="136">
        <f t="shared" si="783"/>
        <v>45345</v>
      </c>
      <c r="X1195" s="137" t="str">
        <f t="shared" si="784"/>
        <v>09:00</v>
      </c>
      <c r="Y1195" s="235">
        <f>[4]SayfaKAY!AE82</f>
        <v>45345.375</v>
      </c>
      <c r="Z1195" s="192">
        <f t="shared" si="785"/>
        <v>45345</v>
      </c>
      <c r="AA1195" s="110" t="str">
        <f t="shared" si="786"/>
        <v>11:00</v>
      </c>
      <c r="AB1195" s="182">
        <f>[4]SayfaKAY!BA82</f>
        <v>45345.458333333299</v>
      </c>
      <c r="AC1195" s="257">
        <f t="shared" si="787"/>
        <v>197.99999999580905</v>
      </c>
      <c r="AD1195" s="111">
        <f t="shared" si="788"/>
        <v>45345</v>
      </c>
      <c r="AE1195" s="111" t="str">
        <f t="shared" si="789"/>
        <v>11:00</v>
      </c>
      <c r="AF1195" s="235">
        <f>[4]SayfaKAY!BA82</f>
        <v>45345.458333333299</v>
      </c>
      <c r="AG1195" s="179" t="str">
        <f>[4]SayfaKAY!S82</f>
        <v>(I) İlk Defa Karşılaşılan Arıza</v>
      </c>
      <c r="AH1195" s="178" t="str">
        <f t="shared" si="790"/>
        <v>Bu Arıza Aracın Servise Verilmesine Engel</v>
      </c>
      <c r="AI1195" s="163" t="str">
        <f>[4]SayfaKAY!AV82</f>
        <v/>
      </c>
      <c r="AJ1195" s="164" t="str">
        <f t="shared" si="791"/>
        <v/>
      </c>
      <c r="AK1195" s="164" t="str">
        <f t="shared" si="792"/>
        <v/>
      </c>
      <c r="AL1195" s="112" t="str">
        <f>[4]SayfaKAY!AX82</f>
        <v/>
      </c>
      <c r="AM1195" s="257" cm="1">
        <f t="array" ref="AM1195">IFERROR(IF(AND(P1195&lt;&gt;"D(Arıza Değil)",AH1195="Bu Arıza Aracın Servise Verilmesine Engel Değil"),
IF(Z1195-F1195&gt;0,(AB1195-Y1195)*24*60,
IF(OR(AND(G1195&gt;$AS$1,G1195&lt;$AT$1),AND(G1195&gt;$AU$1,G1195&lt;$AV$1)),
(AF1195-H1195)*24*60,     BH:BH0)),        AN1195),0)</f>
        <v>197.99999999580905</v>
      </c>
      <c r="AN1195" s="257">
        <f t="shared" si="793"/>
        <v>197.99999999580905</v>
      </c>
      <c r="AO1195" s="174" t="str">
        <f>[4]SayfaKAY!AG82</f>
        <v>IFE</v>
      </c>
      <c r="AP1195" s="174" t="str">
        <f>[4]SayfaKAY!AI82</f>
        <v>M110-7082</v>
      </c>
      <c r="AQ1195" s="174" t="str">
        <f>[4]SayfaKAY!AQ82</f>
        <v/>
      </c>
      <c r="AR1195" s="174" t="str">
        <f>[4]SayfaKAY!AH82</f>
        <v>PRM’LI ÇİFTLİ KAPI</v>
      </c>
      <c r="AS1195" s="174" t="str">
        <f>[4]SayfaKAY!AJ82</f>
        <v/>
      </c>
      <c r="AT1195" s="175" t="str">
        <f>[4]SayfaKAY!AM82</f>
        <v/>
      </c>
      <c r="AU1195" s="176" t="str">
        <f>[4]SayfaKAY!AL82</f>
        <v/>
      </c>
      <c r="AV1195" s="176" t="str">
        <f>[4]SayfaKAY!AP82</f>
        <v/>
      </c>
      <c r="AW1195" s="177" t="str">
        <f>[4]SayfaKAY!AT82</f>
        <v/>
      </c>
      <c r="AX1195" s="194">
        <f t="shared" si="794"/>
        <v>2177.9999999538995</v>
      </c>
      <c r="AY1195" s="168"/>
      <c r="AZ1195" s="167"/>
      <c r="BA1195" s="170"/>
      <c r="BB1195" s="171"/>
      <c r="BC1195" s="114"/>
      <c r="BD1195" s="114"/>
      <c r="BE1195" s="114"/>
      <c r="BF1195" s="114"/>
      <c r="BG1195" s="114"/>
      <c r="BH1195" s="114" t="str">
        <f>IFERROR(FRACAS!AN85, "Hata Var")</f>
        <v/>
      </c>
      <c r="BI1195" s="114"/>
      <c r="BJ1195" s="114"/>
      <c r="BK1195" s="105" t="str">
        <f>[4]SayfaKAY!AW82</f>
        <v/>
      </c>
      <c r="BL1195" s="105" t="str">
        <f>[4]SayfaKAY!V82</f>
        <v>Üretim</v>
      </c>
      <c r="BM1195" s="114"/>
      <c r="BN1195" s="171" t="str">
        <f t="shared" si="795"/>
        <v>x yok</v>
      </c>
      <c r="BO1195" s="171" t="str">
        <f t="shared" si="796"/>
        <v>aynı gün giderilen arıza</v>
      </c>
      <c r="BP1195" s="171" t="str">
        <f t="shared" si="797"/>
        <v>aynı gün giderilen arıza</v>
      </c>
      <c r="BQ1195" s="226">
        <f t="shared" si="798"/>
        <v>78.000000044703484</v>
      </c>
      <c r="BR1195" s="226">
        <f t="shared" si="799"/>
        <v>119.99999995110556</v>
      </c>
      <c r="BS1195" s="226">
        <f t="shared" si="800"/>
        <v>197.99999999580905</v>
      </c>
      <c r="BT1195" s="114"/>
      <c r="BU1195" s="242"/>
      <c r="BV1195" s="233">
        <f t="shared" si="801"/>
        <v>10</v>
      </c>
      <c r="BW1195" s="226" t="str">
        <f t="shared" si="802"/>
        <v>Evet, çakışma var</v>
      </c>
      <c r="BX1195" s="229"/>
      <c r="BY1195" s="247">
        <f t="shared" si="803"/>
        <v>5.4166666697710752E-2</v>
      </c>
      <c r="BZ1195" s="247">
        <f t="shared" si="804"/>
        <v>8.3333333299378864E-2</v>
      </c>
      <c r="CA1195" s="247">
        <f t="shared" si="805"/>
        <v>0.13749999999708962</v>
      </c>
      <c r="CB1195" s="213"/>
      <c r="CC1195" s="211"/>
      <c r="CD1195" s="196"/>
      <c r="CE1195" s="213">
        <v>81</v>
      </c>
      <c r="CF1195" s="182">
        <f t="shared" si="806"/>
        <v>45345.320833333302</v>
      </c>
      <c r="CG1195" s="182">
        <f t="shared" si="807"/>
        <v>45345.458333333299</v>
      </c>
      <c r="CH1195" s="196"/>
      <c r="CI1195" s="196"/>
      <c r="CJ1195" s="196"/>
      <c r="CK1195" s="196">
        <f t="shared" si="808"/>
        <v>8.3333333299378864E-2</v>
      </c>
      <c r="CL1195" s="196">
        <f t="shared" si="809"/>
        <v>5.4166666697710752E-2</v>
      </c>
      <c r="CM1195" s="196">
        <f t="shared" si="810"/>
        <v>0.13749999999708962</v>
      </c>
      <c r="CN1195" s="114"/>
      <c r="CO1195" s="115">
        <f t="shared" si="811"/>
        <v>197.99999999580905</v>
      </c>
      <c r="CP1195" s="116">
        <f t="shared" si="812"/>
        <v>4.9999999979627319</v>
      </c>
      <c r="CQ1195" s="117">
        <f t="shared" si="813"/>
        <v>0.32083333330228925</v>
      </c>
      <c r="CR1195" s="117">
        <f t="shared" si="814"/>
        <v>45345.375</v>
      </c>
      <c r="CS1195" s="117">
        <f t="shared" si="815"/>
        <v>45345.458333333299</v>
      </c>
      <c r="CT1195" s="118">
        <f t="shared" si="816"/>
        <v>65296878.000000045</v>
      </c>
      <c r="CU1195" s="118">
        <f t="shared" si="817"/>
        <v>119.99999995110556</v>
      </c>
      <c r="CV1195" s="118">
        <f t="shared" si="818"/>
        <v>65296997.999999993</v>
      </c>
      <c r="CW1195" s="119">
        <f t="shared" si="819"/>
        <v>0.9999981622432329</v>
      </c>
    </row>
    <row r="1196" spans="1:101" ht="118.5" customHeight="1" x14ac:dyDescent="0.3">
      <c r="A1196" s="160" t="str">
        <f>[4]SayfaKAY!C83</f>
        <v>KAY5+6</v>
      </c>
      <c r="B1196" s="104" t="str">
        <f>[4]SayfaKAY!D83</f>
        <v>3874(3)</v>
      </c>
      <c r="C1196" s="105" t="str">
        <f>[4]SayfaKAY!E83</f>
        <v>MB</v>
      </c>
      <c r="D1196" s="105">
        <f>[4]SayfaKAY!F83</f>
        <v>47754</v>
      </c>
      <c r="E1196" s="106" t="str">
        <f>[4]SayfaKAY!G83</f>
        <v>BOZ-KAY5+6-FF-082</v>
      </c>
      <c r="F1196" s="134">
        <f t="shared" si="780"/>
        <v>45345</v>
      </c>
      <c r="G1196" s="135">
        <f t="shared" si="781"/>
        <v>0.32708333330083406</v>
      </c>
      <c r="H1196" s="235">
        <f>[4]SayfaKAY!H83</f>
        <v>45345.327083333301</v>
      </c>
      <c r="I1196" s="104" t="str">
        <f>[4]SayfaKAY!I83</f>
        <v>Hat/Line</v>
      </c>
      <c r="J1196" s="103" t="str">
        <f>IF([4]SayfaKAY!J83="","",IF([4]SayfaKAY!J83="Müşteri","Notified by Customer","Notified by Bozankaya"))</f>
        <v>Notified by Customer</v>
      </c>
      <c r="K1196" s="103" t="e">
        <f>VLOOKUP([4]SayfaKAY!L83,#REF!,2,FALSE)</f>
        <v>#REF!</v>
      </c>
      <c r="L1196" s="165" t="str">
        <f>[4]SayfaKAY!X83</f>
        <v>GENERAL TEKNİK ELEKTRONİK TESİSAT</v>
      </c>
      <c r="M1196" s="107" t="str">
        <f t="shared" si="782"/>
        <v>KAY5+6-BOZ-KAY5+6-FF-082</v>
      </c>
      <c r="N1196" s="105" t="str">
        <f>[4]SayfaKAY!M83</f>
        <v>SC SİLECEK KOLÇAK BUTONUNDAN ÇALIŞTIRILDIĞINDA TAKILARAK ÇALIŞIYOR</v>
      </c>
      <c r="O1196" s="166" t="str">
        <f>[4]SayfaKAY!P83</f>
        <v>A-Sürüşü engeller</v>
      </c>
      <c r="P1196" s="166" t="str">
        <f>[4]SayfaKAY!Q83</f>
        <v>B(Servisten çekmeye etki eden arıza)</v>
      </c>
      <c r="Q1196" s="166" t="str">
        <f>[4]SayfaKAY!R83</f>
        <v>N.A(Yaralanma yok)</v>
      </c>
      <c r="R1196" s="132" t="str" cm="1">
        <f t="array" ref="R1196">IF([4]SayfaKAY!U83="","",_xlfn.IFS([4]SayfaKAY!U83="Bozankaya","Bozankaya",[4]SayfaKAY!U83="Müşteri","Customer",[4]SayfaKAY!U83="Tedarikçi","Equipment Supplier"))</f>
        <v>Bozankaya</v>
      </c>
      <c r="S1196" s="204" t="str">
        <f>[4]SayfaKAY!N83</f>
        <v>KONNEKTÖR TAM OTURTULDU SORUN GİDERİLDİ</v>
      </c>
      <c r="T1196" s="133" t="str">
        <f>[4]SayfaKAY!AD83</f>
        <v>*Ekipman tamir edilecek</v>
      </c>
      <c r="U1196" s="132" t="str">
        <f>[4]SayfaKAY!W83</f>
        <v>Evet</v>
      </c>
      <c r="V1196" s="108">
        <f>[4]SayfaKAY!AZ83</f>
        <v>1</v>
      </c>
      <c r="W1196" s="136">
        <f t="shared" si="783"/>
        <v>45345</v>
      </c>
      <c r="X1196" s="137" t="str">
        <f t="shared" si="784"/>
        <v>08:00</v>
      </c>
      <c r="Y1196" s="235">
        <f>[4]SayfaKAY!AE83</f>
        <v>45345.333333333299</v>
      </c>
      <c r="Z1196" s="109">
        <f t="shared" si="785"/>
        <v>45345</v>
      </c>
      <c r="AA1196" s="110" t="str">
        <f t="shared" si="786"/>
        <v>13:00</v>
      </c>
      <c r="AB1196" s="182">
        <f>[4]SayfaKAY!BA83</f>
        <v>45345.541666666701</v>
      </c>
      <c r="AC1196" s="257">
        <f t="shared" si="787"/>
        <v>309.00000009569339</v>
      </c>
      <c r="AD1196" s="111">
        <f t="shared" si="788"/>
        <v>45345</v>
      </c>
      <c r="AE1196" s="111" t="str">
        <f t="shared" si="789"/>
        <v>13:00</v>
      </c>
      <c r="AF1196" s="235">
        <f>[4]SayfaKAY!BA83</f>
        <v>45345.541666666701</v>
      </c>
      <c r="AG1196" s="179" t="str">
        <f>[4]SayfaKAY!S83</f>
        <v>(I) İlk Defa Karşılaşılan Arıza</v>
      </c>
      <c r="AH1196" s="178" t="str">
        <f t="shared" si="790"/>
        <v>Bu Arıza Aracın Servise Verilmesine Engel</v>
      </c>
      <c r="AI1196" s="163" t="str">
        <f>[4]SayfaKAY!AV83</f>
        <v/>
      </c>
      <c r="AJ1196" s="164" t="str">
        <f t="shared" si="791"/>
        <v/>
      </c>
      <c r="AK1196" s="164" t="str">
        <f t="shared" si="792"/>
        <v/>
      </c>
      <c r="AL1196" s="112" t="str">
        <f>[4]SayfaKAY!AX83</f>
        <v/>
      </c>
      <c r="AM1196" s="257" cm="1">
        <f t="array" ref="AM1196">IFERROR(IF(AND(P1196&lt;&gt;"D(Arıza Değil)",AH1196="Bu Arıza Aracın Servise Verilmesine Engel Değil"),
IF(Z1196-F1196&gt;0,(AB1196-Y1196)*24*60,
IF(OR(AND(G1196&gt;$AS$1,G1196&lt;$AT$1),AND(G1196&gt;$AU$1,G1196&lt;$AV$1)),
(AF1196-H1196)*24*60,     BH:BH0)),        AN1196),0)</f>
        <v>309.00000009569339</v>
      </c>
      <c r="AN1196" s="257">
        <f t="shared" si="793"/>
        <v>309.00000009569339</v>
      </c>
      <c r="AO1196" s="174" t="str">
        <f>[4]SayfaKAY!AG83</f>
        <v>Bozankaya</v>
      </c>
      <c r="AP1196" s="174" t="str">
        <f>[4]SayfaKAY!AI83</f>
        <v>E300-7359</v>
      </c>
      <c r="AQ1196" s="174" t="str">
        <f>[4]SayfaKAY!AQ83</f>
        <v/>
      </c>
      <c r="AR1196" s="174" t="str">
        <f>[4]SayfaKAY!AH83</f>
        <v>SAĞ BUTON KOMPLESİ</v>
      </c>
      <c r="AS1196" s="174">
        <f>[4]SayfaKAY!AJ83</f>
        <v>1</v>
      </c>
      <c r="AT1196" s="175" t="str">
        <f>[4]SayfaKAY!AM83</f>
        <v/>
      </c>
      <c r="AU1196" s="176" t="str">
        <f>[4]SayfaKAY!AL83</f>
        <v/>
      </c>
      <c r="AV1196" s="176" t="str">
        <f>[4]SayfaKAY!AP83</f>
        <v/>
      </c>
      <c r="AW1196" s="177" t="str">
        <f>[4]SayfaKAY!AT83</f>
        <v/>
      </c>
      <c r="AX1196" s="194">
        <f t="shared" si="794"/>
        <v>3399.0000010526273</v>
      </c>
      <c r="AY1196" s="168"/>
      <c r="AZ1196" s="167"/>
      <c r="BA1196" s="113"/>
      <c r="BB1196" s="171" t="str">
        <f>IF($AQ$1="X", IF(AND(G1196&gt;=$AS$1,G1196&lt;=$AT$1),IF(P1196&lt;&gt;"D(Arıza Değil)",AC1196,0), IF(AND(G1196&gt;=$AU$1,G1196&lt;=$AV$1),IF(P1196&lt;&gt;"D(Arıza Değil)",AC1196,0), "")), "")</f>
        <v/>
      </c>
      <c r="BC1196" s="114"/>
      <c r="BD1196" s="114"/>
      <c r="BE1196" s="114"/>
      <c r="BF1196" s="114"/>
      <c r="BG1196" s="114"/>
      <c r="BH1196" s="114" t="str">
        <f>IFERROR(FRACAS!AN86, "Hata Var")</f>
        <v/>
      </c>
      <c r="BI1196" s="114"/>
      <c r="BJ1196" s="114"/>
      <c r="BK1196" s="105" t="str">
        <f>[4]SayfaKAY!AW83</f>
        <v/>
      </c>
      <c r="BL1196" s="105" t="str">
        <f>[4]SayfaKAY!V83</f>
        <v>Üretim</v>
      </c>
      <c r="BM1196" s="114"/>
      <c r="BN1196" s="171" t="str">
        <f t="shared" si="795"/>
        <v>x yok</v>
      </c>
      <c r="BO1196" s="171" t="str">
        <f t="shared" si="796"/>
        <v>aynı gün giderilen arıza</v>
      </c>
      <c r="BP1196" s="171" t="str">
        <f t="shared" si="797"/>
        <v>aynı gün giderilen arıza</v>
      </c>
      <c r="BQ1196" s="226">
        <f t="shared" si="798"/>
        <v>8.9999999979045242</v>
      </c>
      <c r="BR1196" s="226">
        <f t="shared" si="799"/>
        <v>300.00000009778887</v>
      </c>
      <c r="BS1196" s="226">
        <f t="shared" si="800"/>
        <v>309.00000009569339</v>
      </c>
      <c r="BT1196" s="114"/>
      <c r="BU1196" s="242"/>
      <c r="BV1196" s="233">
        <f t="shared" si="801"/>
        <v>11</v>
      </c>
      <c r="BW1196" s="226" t="str">
        <f t="shared" si="802"/>
        <v>Evet, çakışma var</v>
      </c>
      <c r="BX1196" s="229"/>
      <c r="BY1196" s="247">
        <f t="shared" si="803"/>
        <v>6.2499999985448085E-3</v>
      </c>
      <c r="BZ1196" s="247">
        <f t="shared" si="804"/>
        <v>0.20833333340124227</v>
      </c>
      <c r="CA1196" s="247">
        <f t="shared" si="805"/>
        <v>0.21458333339978708</v>
      </c>
      <c r="CB1196" s="213"/>
      <c r="CC1196" s="211"/>
      <c r="CD1196" s="196"/>
      <c r="CE1196" s="213">
        <v>82</v>
      </c>
      <c r="CF1196" s="182">
        <f t="shared" si="806"/>
        <v>45345.327083333301</v>
      </c>
      <c r="CG1196" s="182">
        <f t="shared" si="807"/>
        <v>45345.541666666701</v>
      </c>
      <c r="CH1196" s="196"/>
      <c r="CI1196" s="196"/>
      <c r="CJ1196" s="196"/>
      <c r="CK1196" s="196">
        <f t="shared" si="808"/>
        <v>0.20833333340124227</v>
      </c>
      <c r="CL1196" s="196">
        <f t="shared" si="809"/>
        <v>6.2499999985448085E-3</v>
      </c>
      <c r="CM1196" s="196">
        <f t="shared" si="810"/>
        <v>0.21458333339978708</v>
      </c>
      <c r="CN1196" s="114"/>
      <c r="CO1196" s="115">
        <f t="shared" si="811"/>
        <v>309.00000009569339</v>
      </c>
      <c r="CP1196" s="116">
        <f t="shared" si="812"/>
        <v>12.500000004074536</v>
      </c>
      <c r="CQ1196" s="117">
        <f t="shared" si="813"/>
        <v>0.32708333330083406</v>
      </c>
      <c r="CR1196" s="117">
        <f t="shared" si="814"/>
        <v>45345.333333333299</v>
      </c>
      <c r="CS1196" s="117">
        <f t="shared" si="815"/>
        <v>45345.541666666701</v>
      </c>
      <c r="CT1196" s="118">
        <f t="shared" si="816"/>
        <v>65296809</v>
      </c>
      <c r="CU1196" s="118">
        <f t="shared" si="817"/>
        <v>300.00000009778887</v>
      </c>
      <c r="CV1196" s="118">
        <f t="shared" si="818"/>
        <v>65297109.000000097</v>
      </c>
      <c r="CW1196" s="119">
        <f t="shared" si="819"/>
        <v>0.99999540561588884</v>
      </c>
    </row>
    <row r="1197" spans="1:101" ht="118.5" customHeight="1" x14ac:dyDescent="0.3">
      <c r="A1197" s="104" t="str">
        <f>[4]SayfaKAY!C84</f>
        <v>KAY5+6</v>
      </c>
      <c r="B1197" s="104" t="str">
        <f>[4]SayfaKAY!D84</f>
        <v>3874(3)</v>
      </c>
      <c r="C1197" s="105" t="str">
        <f>[4]SayfaKAY!E84</f>
        <v>MA</v>
      </c>
      <c r="D1197" s="105">
        <f>[4]SayfaKAY!F84</f>
        <v>47754</v>
      </c>
      <c r="E1197" s="106" t="str">
        <f>[4]SayfaKAY!G84</f>
        <v>BOZ-KAY5+6-FF-083</v>
      </c>
      <c r="F1197" s="193">
        <f t="shared" si="780"/>
        <v>45345</v>
      </c>
      <c r="G1197" s="135">
        <f t="shared" si="781"/>
        <v>0.52777777780283941</v>
      </c>
      <c r="H1197" s="235">
        <f>[4]SayfaKAY!H84</f>
        <v>45345.527777777803</v>
      </c>
      <c r="I1197" s="104" t="str">
        <f>[4]SayfaKAY!I84</f>
        <v>Hat/Line</v>
      </c>
      <c r="J1197" s="103" t="str">
        <f>IF([4]SayfaKAY!J84="","",IF([4]SayfaKAY!J84="Müşteri","Notified by Customer","Notified by Bozankaya"))</f>
        <v>Notified by Customer</v>
      </c>
      <c r="K1197" s="103" t="e">
        <f>VLOOKUP([4]SayfaKAY!L84,#REF!,2,FALSE)</f>
        <v>#REF!</v>
      </c>
      <c r="L1197" s="165" t="str">
        <f>[4]SayfaKAY!X84</f>
        <v>HÜRSANPER OTOMOTİV YAN SANAYİ TİCAR</v>
      </c>
      <c r="M1197" s="107" t="str">
        <f t="shared" si="782"/>
        <v>KAY5+6-BOZ-KAY5+6-FF-083</v>
      </c>
      <c r="N1197" s="105" t="str">
        <f>[4]SayfaKAY!M84</f>
        <v>CA-CB KABİN PERDE LİMİT AYARI YAPILMAMIŞ</v>
      </c>
      <c r="O1197" s="166" t="str">
        <f>[4]SayfaKAY!P84</f>
        <v>C-Uyarı, sürüş devamlılığı</v>
      </c>
      <c r="P1197" s="166" t="str">
        <f>[4]SayfaKAY!Q84</f>
        <v>B(Servisten çekmeye etki eden arıza)</v>
      </c>
      <c r="Q1197" s="166" t="str">
        <f>[4]SayfaKAY!R84</f>
        <v>N.A(Yaralanma yok)</v>
      </c>
      <c r="R1197" s="132" t="str" cm="1">
        <f t="array" ref="R1197">IF([4]SayfaKAY!U84="","",_xlfn.IFS([4]SayfaKAY!U84="Bozankaya","Bozankaya",[4]SayfaKAY!U84="Müşteri","Customer",[4]SayfaKAY!U84="Tedarikçi","Equipment Supplier"))</f>
        <v>Bozankaya</v>
      </c>
      <c r="S1197" s="204" t="str">
        <f>[4]SayfaKAY!N84</f>
        <v>PERDE LİMİT AYARI YAPILDI</v>
      </c>
      <c r="T1197" s="133" t="str">
        <f>[4]SayfaKAY!AD84</f>
        <v>*Ekipman tamir edilecek</v>
      </c>
      <c r="U1197" s="132" t="str">
        <f>[4]SayfaKAY!W84</f>
        <v>Evet</v>
      </c>
      <c r="V1197" s="108">
        <f>[4]SayfaKAY!AZ84</f>
        <v>1</v>
      </c>
      <c r="W1197" s="136">
        <f t="shared" si="783"/>
        <v>45345</v>
      </c>
      <c r="X1197" s="137" t="str">
        <f t="shared" si="784"/>
        <v>13:45</v>
      </c>
      <c r="Y1197" s="235">
        <f>[4]SayfaKAY!AE84</f>
        <v>45345.572916666701</v>
      </c>
      <c r="Z1197" s="192">
        <f t="shared" si="785"/>
        <v>45345</v>
      </c>
      <c r="AA1197" s="110" t="str">
        <f t="shared" si="786"/>
        <v>14:30</v>
      </c>
      <c r="AB1197" s="182">
        <f>[4]SayfaKAY!BA84</f>
        <v>45345.604166666701</v>
      </c>
      <c r="AC1197" s="257">
        <f t="shared" si="787"/>
        <v>110.00000001280569</v>
      </c>
      <c r="AD1197" s="111">
        <f t="shared" si="788"/>
        <v>45345</v>
      </c>
      <c r="AE1197" s="111" t="str">
        <f t="shared" si="789"/>
        <v>14:30</v>
      </c>
      <c r="AF1197" s="235">
        <f>[4]SayfaKAY!BA84</f>
        <v>45345.604166666701</v>
      </c>
      <c r="AG1197" s="179" t="str">
        <f>[4]SayfaKAY!S84</f>
        <v>(I) İlk Defa Karşılaşılan Arıza</v>
      </c>
      <c r="AH1197" s="178" t="str">
        <f t="shared" si="790"/>
        <v>Bu Arıza Aracın Servise Verilmesine Engel</v>
      </c>
      <c r="AI1197" s="163" t="str">
        <f>[4]SayfaKAY!AV84</f>
        <v/>
      </c>
      <c r="AJ1197" s="164" t="str">
        <f t="shared" si="791"/>
        <v/>
      </c>
      <c r="AK1197" s="164" t="str">
        <f t="shared" si="792"/>
        <v/>
      </c>
      <c r="AL1197" s="112" t="str">
        <f>[4]SayfaKAY!AX84</f>
        <v/>
      </c>
      <c r="AM1197" s="257" cm="1">
        <f t="array" ref="AM1197">IFERROR(IF(AND(P1197&lt;&gt;"D(Arıza Değil)",AH1197="Bu Arıza Aracın Servise Verilmesine Engel Değil"),
IF(Z1197-F1197&gt;0,(AB1197-Y1197)*24*60,
IF(OR(AND(G1197&gt;$AS$1,G1197&lt;$AT$1),AND(G1197&gt;$AU$1,G1197&lt;$AV$1)),
(AF1197-H1197)*24*60,     BH:BH0)),        AN1197),0)</f>
        <v>110.00000001280569</v>
      </c>
      <c r="AN1197" s="257">
        <f t="shared" si="793"/>
        <v>110.00000001280569</v>
      </c>
      <c r="AO1197" s="174" t="str">
        <f>[4]SayfaKAY!AG84</f>
        <v>Bozankaya</v>
      </c>
      <c r="AP1197" s="174" t="str">
        <f>[4]SayfaKAY!AI84</f>
        <v>T910-7001</v>
      </c>
      <c r="AQ1197" s="174" t="str">
        <f>[4]SayfaKAY!AQ84</f>
        <v/>
      </c>
      <c r="AR1197" s="174" t="str">
        <f>[4]SayfaKAY!AH84</f>
        <v>MOTORLU ÖN PERDE</v>
      </c>
      <c r="AS1197" s="174">
        <f>[4]SayfaKAY!AJ84</f>
        <v>1</v>
      </c>
      <c r="AT1197" s="175" t="str">
        <f>[4]SayfaKAY!AM84</f>
        <v/>
      </c>
      <c r="AU1197" s="176" t="str">
        <f>[4]SayfaKAY!AL84</f>
        <v/>
      </c>
      <c r="AV1197" s="176" t="str">
        <f>[4]SayfaKAY!AP84</f>
        <v/>
      </c>
      <c r="AW1197" s="177" t="str">
        <f>[4]SayfaKAY!AT84</f>
        <v/>
      </c>
      <c r="AX1197" s="194">
        <f t="shared" si="794"/>
        <v>1210.0000001408625</v>
      </c>
      <c r="AY1197" s="168"/>
      <c r="AZ1197" s="167"/>
      <c r="BA1197" s="170"/>
      <c r="BB1197" s="171"/>
      <c r="BC1197" s="114"/>
      <c r="BD1197" s="114"/>
      <c r="BE1197" s="114"/>
      <c r="BF1197" s="114"/>
      <c r="BG1197" s="114"/>
      <c r="BH1197" s="114" t="str">
        <f>IFERROR(FRACAS!AN87, "Hata Var")</f>
        <v/>
      </c>
      <c r="BI1197" s="114"/>
      <c r="BJ1197" s="114"/>
      <c r="BK1197" s="105" t="str">
        <f>[4]SayfaKAY!AW84</f>
        <v/>
      </c>
      <c r="BL1197" s="105" t="str">
        <f>[4]SayfaKAY!V84</f>
        <v>Fabrika Test</v>
      </c>
      <c r="BM1197" s="114"/>
      <c r="BN1197" s="171" t="str">
        <f t="shared" si="795"/>
        <v>x yok</v>
      </c>
      <c r="BO1197" s="171" t="b">
        <f t="shared" si="796"/>
        <v>0</v>
      </c>
      <c r="BP1197" s="171" t="b">
        <f t="shared" si="797"/>
        <v>0</v>
      </c>
      <c r="BQ1197" s="226">
        <f t="shared" si="798"/>
        <v>65.000000012805685</v>
      </c>
      <c r="BR1197" s="226">
        <f t="shared" si="799"/>
        <v>45</v>
      </c>
      <c r="BS1197" s="226">
        <f t="shared" si="800"/>
        <v>110.00000001280569</v>
      </c>
      <c r="BT1197" s="114"/>
      <c r="BU1197" s="242"/>
      <c r="BV1197" s="233">
        <f t="shared" si="801"/>
        <v>8</v>
      </c>
      <c r="BW1197" s="226" t="str">
        <f t="shared" si="802"/>
        <v>Evet, çakışma var</v>
      </c>
      <c r="BX1197" s="229"/>
      <c r="BY1197" s="247">
        <f t="shared" si="803"/>
        <v>4.5138888897781726E-2</v>
      </c>
      <c r="BZ1197" s="247">
        <f t="shared" si="804"/>
        <v>3.125E-2</v>
      </c>
      <c r="CA1197" s="247">
        <f t="shared" si="805"/>
        <v>7.6388888897781726E-2</v>
      </c>
      <c r="CB1197" s="213"/>
      <c r="CC1197" s="211"/>
      <c r="CD1197" s="196"/>
      <c r="CE1197" s="213">
        <v>83</v>
      </c>
      <c r="CF1197" s="182">
        <f t="shared" si="806"/>
        <v>45345.527777777803</v>
      </c>
      <c r="CG1197" s="182">
        <f t="shared" si="807"/>
        <v>45345.604166666701</v>
      </c>
      <c r="CH1197" s="196"/>
      <c r="CI1197" s="196"/>
      <c r="CJ1197" s="196"/>
      <c r="CK1197" s="196">
        <f t="shared" si="808"/>
        <v>3.125E-2</v>
      </c>
      <c r="CL1197" s="196">
        <f t="shared" si="809"/>
        <v>4.5138888897781726E-2</v>
      </c>
      <c r="CM1197" s="196">
        <f t="shared" si="810"/>
        <v>7.6388888897781726E-2</v>
      </c>
      <c r="CN1197" s="114"/>
      <c r="CO1197" s="115">
        <f t="shared" si="811"/>
        <v>110.00000001280569</v>
      </c>
      <c r="CP1197" s="116">
        <f t="shared" si="812"/>
        <v>1.875</v>
      </c>
      <c r="CQ1197" s="117">
        <f t="shared" si="813"/>
        <v>0.52777777780283941</v>
      </c>
      <c r="CR1197" s="117">
        <f t="shared" si="814"/>
        <v>45345.572916666701</v>
      </c>
      <c r="CS1197" s="117">
        <f t="shared" si="815"/>
        <v>45345.604166666701</v>
      </c>
      <c r="CT1197" s="118">
        <f t="shared" si="816"/>
        <v>65296865.000000015</v>
      </c>
      <c r="CU1197" s="118">
        <f t="shared" si="817"/>
        <v>45</v>
      </c>
      <c r="CV1197" s="118">
        <f t="shared" si="818"/>
        <v>65296910.000000015</v>
      </c>
      <c r="CW1197" s="119">
        <f t="shared" si="819"/>
        <v>0.99999931084028326</v>
      </c>
    </row>
    <row r="1198" spans="1:101" ht="118.5" customHeight="1" x14ac:dyDescent="0.3">
      <c r="A1198" s="160" t="str">
        <f>[4]SayfaKAY!C85</f>
        <v>KAY5+6</v>
      </c>
      <c r="B1198" s="104" t="str">
        <f>[4]SayfaKAY!D85</f>
        <v>3875(4)</v>
      </c>
      <c r="C1198" s="105" t="str">
        <f>[4]SayfaKAY!E85</f>
        <v>MA</v>
      </c>
      <c r="D1198" s="105">
        <f>[4]SayfaKAY!F85</f>
        <v>44212</v>
      </c>
      <c r="E1198" s="106" t="str">
        <f>[4]SayfaKAY!G85</f>
        <v>BOZ-KAY5+6-FF-084</v>
      </c>
      <c r="F1198" s="134">
        <f t="shared" si="780"/>
        <v>45345</v>
      </c>
      <c r="G1198" s="135">
        <f t="shared" si="781"/>
        <v>0.56900462960038567</v>
      </c>
      <c r="H1198" s="235">
        <f>[4]SayfaKAY!H85</f>
        <v>45345.5690046296</v>
      </c>
      <c r="I1198" s="104" t="str">
        <f>[4]SayfaKAY!I85</f>
        <v>Hat/Line</v>
      </c>
      <c r="J1198" s="103" t="str">
        <f>IF([4]SayfaKAY!J85="","",IF([4]SayfaKAY!J85="Müşteri","Notified by Customer","Notified by Bozankaya"))</f>
        <v>Notified by Customer</v>
      </c>
      <c r="K1198" s="103" t="e">
        <f>VLOOKUP([4]SayfaKAY!L85,#REF!,2,FALSE)</f>
        <v>#REF!</v>
      </c>
      <c r="L1198" s="165" t="str">
        <f>[4]SayfaKAY!X85</f>
        <v>ATAK ULAŞIM SAN.TİC.LTD.ŞTİ.</v>
      </c>
      <c r="M1198" s="107" t="str">
        <f t="shared" si="782"/>
        <v>KAY5+6-BOZ-KAY5+6-FF-084</v>
      </c>
      <c r="N1198" s="105" t="str">
        <f>[4]SayfaKAY!M85</f>
        <v>KAPI ÜZERİ YOLCU BİLGİLENDİRME EKRANI ÇALIŞMIYOR</v>
      </c>
      <c r="O1198" s="166" t="str">
        <f>[4]SayfaKAY!P85</f>
        <v>C-Uyarı, sürüş devamlılığı</v>
      </c>
      <c r="P1198" s="166" t="str">
        <f>[4]SayfaKAY!Q85</f>
        <v>B(Servisten çekmeye etki eden arıza)</v>
      </c>
      <c r="Q1198" s="166" t="str">
        <f>[4]SayfaKAY!R85</f>
        <v>N.A(Yaralanma yok)</v>
      </c>
      <c r="R1198" s="132" t="str" cm="1">
        <f t="array" ref="R1198">IF([4]SayfaKAY!U85="","",_xlfn.IFS([4]SayfaKAY!U85="Bozankaya","Bozankaya",[4]SayfaKAY!U85="Müşteri","Customer",[4]SayfaKAY!U85="Tedarikçi","Equipment Supplier"))</f>
        <v>Equipment Supplier</v>
      </c>
      <c r="S1198" s="204" t="str">
        <f>[4]SayfaKAY!N85</f>
        <v>EKRAN DEĞİŞİMİ YAPILDI SORUN GİDERİLDİ</v>
      </c>
      <c r="T1198" s="133" t="str">
        <f>[4]SayfaKAY!AD85</f>
        <v>*Ekipman değiştirilecek</v>
      </c>
      <c r="U1198" s="132" t="str">
        <f>[4]SayfaKAY!W85</f>
        <v>Evet</v>
      </c>
      <c r="V1198" s="108">
        <f>[4]SayfaKAY!AZ85</f>
        <v>1</v>
      </c>
      <c r="W1198" s="136">
        <f t="shared" si="783"/>
        <v>45346</v>
      </c>
      <c r="X1198" s="137" t="str">
        <f t="shared" si="784"/>
        <v>05:00</v>
      </c>
      <c r="Y1198" s="235">
        <f>[4]SayfaKAY!AE85</f>
        <v>45346.208333333299</v>
      </c>
      <c r="Z1198" s="109">
        <f t="shared" si="785"/>
        <v>45346</v>
      </c>
      <c r="AA1198" s="110" t="str">
        <f t="shared" si="786"/>
        <v>07:00</v>
      </c>
      <c r="AB1198" s="182">
        <f>[4]SayfaKAY!BA85</f>
        <v>45346.291666666701</v>
      </c>
      <c r="AC1198" s="257">
        <f t="shared" si="787"/>
        <v>1040.6333334243391</v>
      </c>
      <c r="AD1198" s="111">
        <f t="shared" si="788"/>
        <v>45346</v>
      </c>
      <c r="AE1198" s="111" t="str">
        <f t="shared" si="789"/>
        <v>07:00</v>
      </c>
      <c r="AF1198" s="235">
        <f>[4]SayfaKAY!BA85</f>
        <v>45346.291666666701</v>
      </c>
      <c r="AG1198" s="179" t="str">
        <f>[4]SayfaKAY!S85</f>
        <v>(II) Aynı Araçta Tekrarlayan Arıza</v>
      </c>
      <c r="AH1198" s="178" t="str">
        <f t="shared" si="790"/>
        <v>Bu Arıza Aracın Servise Verilmesine Engel</v>
      </c>
      <c r="AI1198" s="163" t="str">
        <f>[4]SayfaKAY!AV85</f>
        <v/>
      </c>
      <c r="AJ1198" s="164" t="str">
        <f t="shared" si="791"/>
        <v/>
      </c>
      <c r="AK1198" s="164" t="str">
        <f t="shared" si="792"/>
        <v/>
      </c>
      <c r="AL1198" s="112" t="str">
        <f>[4]SayfaKAY!AX85</f>
        <v/>
      </c>
      <c r="AM1198" s="257" cm="1">
        <f t="array" ref="AM1198">IFERROR(IF(AND(P1198&lt;&gt;"D(Arıza Değil)",AH1198="Bu Arıza Aracın Servise Verilmesine Engel Değil"),
IF(Z1198-F1198&gt;0,(AB1198-Y1198)*24*60,
IF(OR(AND(G1198&gt;$AS$1,G1198&lt;$AT$1),AND(G1198&gt;$AU$1,G1198&lt;$AV$1)),
(AF1198-H1198)*24*60,     BH:BH0)),        AN1198),0)</f>
        <v>1040.6333334243391</v>
      </c>
      <c r="AN1198" s="257">
        <f t="shared" si="793"/>
        <v>1040.6333334243391</v>
      </c>
      <c r="AO1198" s="174" t="str">
        <f>[4]SayfaKAY!AG85</f>
        <v>Atak</v>
      </c>
      <c r="AP1198" s="174" t="str">
        <f>[4]SayfaKAY!AI85</f>
        <v>E410-7003</v>
      </c>
      <c r="AQ1198" s="174" t="str">
        <f>[4]SayfaKAY!AQ85</f>
        <v/>
      </c>
      <c r="AR1198" s="174" t="str">
        <f>[4]SayfaKAY!AH85</f>
        <v>STRETCH LCD EKRAN</v>
      </c>
      <c r="AS1198" s="174">
        <f>[4]SayfaKAY!AJ85</f>
        <v>1</v>
      </c>
      <c r="AT1198" s="175" t="str">
        <f>[4]SayfaKAY!AM85</f>
        <v/>
      </c>
      <c r="AU1198" s="176" t="str">
        <f>[4]SayfaKAY!AL85</f>
        <v/>
      </c>
      <c r="AV1198" s="176" t="str">
        <f>[4]SayfaKAY!AP85</f>
        <v/>
      </c>
      <c r="AW1198" s="177" t="str">
        <f>[4]SayfaKAY!AT85</f>
        <v/>
      </c>
      <c r="AX1198" s="194">
        <f t="shared" si="794"/>
        <v>11446.96666766773</v>
      </c>
      <c r="AY1198" s="168"/>
      <c r="AZ1198" s="167"/>
      <c r="BA1198" s="113"/>
      <c r="BB1198" s="171" t="str">
        <f>IF($AQ$1="X", IF(AND(G1198&gt;=$AS$1,G1198&lt;=$AT$1),IF(P1198&lt;&gt;"D(Arıza Değil)",AC1198,0), IF(AND(G1198&gt;=$AU$1,G1198&lt;=$AV$1),IF(P1198&lt;&gt;"D(Arıza Değil)",AC1198,0), "")), "")</f>
        <v/>
      </c>
      <c r="BC1198" s="114"/>
      <c r="BD1198" s="114"/>
      <c r="BE1198" s="114"/>
      <c r="BF1198" s="114"/>
      <c r="BG1198" s="114"/>
      <c r="BH1198" s="114" t="str">
        <f>IFERROR(FRACAS!AN88, "Hata Var")</f>
        <v/>
      </c>
      <c r="BI1198" s="114"/>
      <c r="BJ1198" s="114"/>
      <c r="BK1198" s="105" t="str">
        <f>[4]SayfaKAY!AW85</f>
        <v/>
      </c>
      <c r="BL1198" s="105" t="str">
        <f>[4]SayfaKAY!V85</f>
        <v>ATAK ULAŞIM SAN.TİC.LTD.ŞTİ.</v>
      </c>
      <c r="BM1198" s="114"/>
      <c r="BN1198" s="171" t="str">
        <f t="shared" si="795"/>
        <v>x yok</v>
      </c>
      <c r="BO1198" s="171" t="b">
        <f t="shared" si="796"/>
        <v>0</v>
      </c>
      <c r="BP1198" s="171" t="str">
        <f t="shared" si="797"/>
        <v>Bir günden fazla süren arıza</v>
      </c>
      <c r="BQ1198" s="226">
        <f t="shared" si="798"/>
        <v>920.6333333265502</v>
      </c>
      <c r="BR1198" s="226">
        <f t="shared" si="799"/>
        <v>120.00000009778887</v>
      </c>
      <c r="BS1198" s="226">
        <f t="shared" si="800"/>
        <v>1040.6333334243391</v>
      </c>
      <c r="BT1198" s="114"/>
      <c r="BU1198" s="242"/>
      <c r="BV1198" s="233">
        <f t="shared" si="801"/>
        <v>10</v>
      </c>
      <c r="BW1198" s="226" t="str">
        <f t="shared" si="802"/>
        <v>Evet, çakışma var</v>
      </c>
      <c r="BX1198" s="229"/>
      <c r="BY1198" s="247">
        <f t="shared" si="803"/>
        <v>0.63932870369899319</v>
      </c>
      <c r="BZ1198" s="247">
        <f t="shared" si="804"/>
        <v>8.3333333401242271E-2</v>
      </c>
      <c r="CA1198" s="247">
        <f t="shared" si="805"/>
        <v>0.72266203710023547</v>
      </c>
      <c r="CB1198" s="213"/>
      <c r="CC1198" s="211"/>
      <c r="CD1198" s="196"/>
      <c r="CE1198" s="213">
        <v>84</v>
      </c>
      <c r="CF1198" s="182">
        <f t="shared" si="806"/>
        <v>45345.5690046296</v>
      </c>
      <c r="CG1198" s="182">
        <f t="shared" si="807"/>
        <v>45346.291666666701</v>
      </c>
      <c r="CH1198" s="196"/>
      <c r="CI1198" s="196"/>
      <c r="CJ1198" s="196"/>
      <c r="CK1198" s="196">
        <f t="shared" si="808"/>
        <v>8.3333333401242271E-2</v>
      </c>
      <c r="CL1198" s="196">
        <f t="shared" si="809"/>
        <v>0.63932870369899319</v>
      </c>
      <c r="CM1198" s="196">
        <f t="shared" si="810"/>
        <v>0.72266203710023547</v>
      </c>
      <c r="CN1198" s="114"/>
      <c r="CO1198" s="115">
        <f t="shared" si="811"/>
        <v>1040.6333334243391</v>
      </c>
      <c r="CP1198" s="116">
        <f t="shared" si="812"/>
        <v>5.0000000040745363</v>
      </c>
      <c r="CQ1198" s="117">
        <f t="shared" si="813"/>
        <v>0.56900462960038567</v>
      </c>
      <c r="CR1198" s="117">
        <f t="shared" si="814"/>
        <v>45346.208333333299</v>
      </c>
      <c r="CS1198" s="117">
        <f t="shared" si="815"/>
        <v>45346.291666666701</v>
      </c>
      <c r="CT1198" s="118">
        <f t="shared" si="816"/>
        <v>65297720.633333325</v>
      </c>
      <c r="CU1198" s="118">
        <f t="shared" si="817"/>
        <v>120.00000009778887</v>
      </c>
      <c r="CV1198" s="118">
        <f t="shared" si="818"/>
        <v>65297840.633333422</v>
      </c>
      <c r="CW1198" s="119">
        <f t="shared" si="819"/>
        <v>0.99999816226694582</v>
      </c>
    </row>
    <row r="1199" spans="1:101" ht="118.5" customHeight="1" x14ac:dyDescent="0.3">
      <c r="A1199" s="104" t="str">
        <f>[4]SayfaKAY!C500</f>
        <v>KAY5+6</v>
      </c>
      <c r="B1199" s="104" t="str">
        <f>[4]SayfaKAY!D500</f>
        <v>3874(3)</v>
      </c>
      <c r="C1199" s="105" t="str">
        <f>[4]SayfaKAY!E500</f>
        <v>RB</v>
      </c>
      <c r="D1199" s="105">
        <f>[4]SayfaKAY!F500</f>
        <v>42600</v>
      </c>
      <c r="E1199" s="106" t="str">
        <f>[4]SayfaKAY!G500</f>
        <v>BOZ-KAY5+6-FF-499</v>
      </c>
      <c r="F1199" s="193">
        <f t="shared" si="780"/>
        <v>45345</v>
      </c>
      <c r="G1199" s="135">
        <f t="shared" si="781"/>
        <v>0.32569444440014195</v>
      </c>
      <c r="H1199" s="235">
        <f>[4]SayfaKAY!H500</f>
        <v>45345.3256944444</v>
      </c>
      <c r="I1199" s="104" t="str">
        <f>[4]SayfaKAY!I500</f>
        <v>Hat/Line</v>
      </c>
      <c r="J1199" s="103" t="str">
        <f>IF([4]SayfaKAY!J500="","",IF([4]SayfaKAY!J500="Müşteri","Notified by Customer","Notified by Bozankaya"))</f>
        <v>Notified by Customer</v>
      </c>
      <c r="K1199" s="103" t="e">
        <f>VLOOKUP([4]SayfaKAY!L500,#REF!,2,FALSE)</f>
        <v>#REF!</v>
      </c>
      <c r="L1199" s="165" t="str">
        <f>[4]SayfaKAY!X500</f>
        <v>ATAK ULAŞIM SAN.TİC.LTD.ŞTİ.</v>
      </c>
      <c r="M1199" s="107" t="str">
        <f t="shared" si="782"/>
        <v>KAY5+6-BOZ-KAY5+6-FF-499</v>
      </c>
      <c r="N1199" s="105" t="str">
        <f>[4]SayfaKAY!M500</f>
        <v>RB yolcu bilgilendirme ekranının üst orta kısmında kararma olduğu tespit edildi.</v>
      </c>
      <c r="O1199" s="166" t="str">
        <f>[4]SayfaKAY!P500</f>
        <v>D-Arıza değil</v>
      </c>
      <c r="P1199" s="166" t="str">
        <f>[4]SayfaKAY!Q500</f>
        <v>B(Servisten çekmeye etki eden arıza)</v>
      </c>
      <c r="Q1199" s="166" t="str">
        <f>[4]SayfaKAY!R500</f>
        <v>N.A(Yaralanma yok)</v>
      </c>
      <c r="R1199" s="132" t="str" cm="1">
        <f t="array" ref="R1199">IF([4]SayfaKAY!U500="","",_xlfn.IFS([4]SayfaKAY!U500="Bozankaya","Bozankaya",[4]SayfaKAY!U500="Müşteri","Customer",[4]SayfaKAY!U500="Tedarikçi","Equipment Supplier"))</f>
        <v>Equipment Supplier</v>
      </c>
      <c r="S1199" s="204" t="str">
        <f>[4]SayfaKAY!N500</f>
        <v>Ekran değişimi yapıldı.</v>
      </c>
      <c r="T1199" s="133" t="str">
        <f>[4]SayfaKAY!AD500</f>
        <v>*Ekipman değiştirilecek</v>
      </c>
      <c r="U1199" s="132" t="str">
        <f>[4]SayfaKAY!W500</f>
        <v>Evet</v>
      </c>
      <c r="V1199" s="108">
        <f>[4]SayfaKAY!AZ500</f>
        <v>2</v>
      </c>
      <c r="W1199" s="136">
        <f t="shared" si="783"/>
        <v>45455</v>
      </c>
      <c r="X1199" s="137" t="str">
        <f t="shared" si="784"/>
        <v>05:00</v>
      </c>
      <c r="Y1199" s="235">
        <f>[4]SayfaKAY!AE500</f>
        <v>45455.208333333299</v>
      </c>
      <c r="Z1199" s="192">
        <f t="shared" si="785"/>
        <v>45455</v>
      </c>
      <c r="AA1199" s="110" t="str">
        <f t="shared" si="786"/>
        <v>13:00</v>
      </c>
      <c r="AB1199" s="182">
        <f>[4]SayfaKAY!BA500</f>
        <v>45455.541666666701</v>
      </c>
      <c r="AC1199" s="257">
        <f t="shared" si="787"/>
        <v>158711.00000011269</v>
      </c>
      <c r="AD1199" s="111">
        <f t="shared" si="788"/>
        <v>45455</v>
      </c>
      <c r="AE1199" s="111" t="str">
        <f t="shared" si="789"/>
        <v>13:00</v>
      </c>
      <c r="AF1199" s="235">
        <f>[4]SayfaKAY!BA500</f>
        <v>45455.541666666701</v>
      </c>
      <c r="AG1199" s="179" t="str">
        <f>[4]SayfaKAY!S500</f>
        <v>(II) Aynı Araçta Tekrarlayan Arıza</v>
      </c>
      <c r="AH1199" s="178" t="str">
        <f t="shared" si="790"/>
        <v>Bu Arıza Aracın Servise Verilmesine Engel</v>
      </c>
      <c r="AI1199" s="163" t="str">
        <f>[4]SayfaKAY!AV500</f>
        <v/>
      </c>
      <c r="AJ1199" s="164" t="str">
        <f t="shared" si="791"/>
        <v/>
      </c>
      <c r="AK1199" s="164" t="str">
        <f t="shared" si="792"/>
        <v/>
      </c>
      <c r="AL1199" s="112" t="str">
        <f>[4]SayfaKAY!AX500</f>
        <v/>
      </c>
      <c r="AM1199" s="257" cm="1">
        <f t="array" ref="AM1199">IFERROR(IF(AND(P1199&lt;&gt;"D(Arıza Değil)",AH1199="Bu Arıza Aracın Servise Verilmesine Engel Değil"),
IF(Z1199-F1199&gt;0,(AB1199-Y1199)*24*60,
IF(OR(AND(G1199&gt;$AS$1,G1199&lt;$AT$1),AND(G1199&gt;$AU$1,G1199&lt;$AV$1)),
(AF1199-H1199)*24*60,     BH:BH0)),        AN1199),0)</f>
        <v>158711.00000011269</v>
      </c>
      <c r="AN1199" s="257">
        <f t="shared" si="793"/>
        <v>158711.00000011269</v>
      </c>
      <c r="AO1199" s="174" t="str">
        <f>[4]SayfaKAY!AG500</f>
        <v/>
      </c>
      <c r="AP1199" s="174" t="str">
        <f>[4]SayfaKAY!AI500</f>
        <v>E840-7120</v>
      </c>
      <c r="AQ1199" s="174" t="str">
        <f>[4]SayfaKAY!AQ500</f>
        <v/>
      </c>
      <c r="AR1199" s="174" t="str">
        <f>[4]SayfaKAY!AH500</f>
        <v>28.6"  EKRAN</v>
      </c>
      <c r="AS1199" s="174">
        <f>[4]SayfaKAY!AJ500</f>
        <v>2</v>
      </c>
      <c r="AT1199" s="175" t="str">
        <f>[4]SayfaKAY!AM500</f>
        <v/>
      </c>
      <c r="AU1199" s="176" t="str">
        <f>[4]SayfaKAY!AL500</f>
        <v/>
      </c>
      <c r="AV1199" s="176" t="str">
        <f>[4]SayfaKAY!AP500</f>
        <v/>
      </c>
      <c r="AW1199" s="177" t="str">
        <f>[4]SayfaKAY!AT500</f>
        <v/>
      </c>
      <c r="AX1199" s="194">
        <f t="shared" si="794"/>
        <v>3491642.0000024792</v>
      </c>
      <c r="AY1199" s="168"/>
      <c r="AZ1199" s="167"/>
      <c r="BA1199" s="170"/>
      <c r="BB1199" s="171"/>
      <c r="BC1199" s="114"/>
      <c r="BD1199" s="114"/>
      <c r="BE1199" s="114"/>
      <c r="BF1199" s="114"/>
      <c r="BG1199" s="114"/>
      <c r="BH1199" s="114">
        <f>IFERROR(FRACAS!AN503, "Hata Var")</f>
        <v>96.999999980907887</v>
      </c>
      <c r="BI1199" s="114"/>
      <c r="BJ1199" s="114"/>
      <c r="BK1199" s="105" t="str">
        <f>[4]SayfaKAY!AW500</f>
        <v/>
      </c>
      <c r="BL1199" s="105" t="str">
        <f>[4]SayfaKAY!V500</f>
        <v>ATAK ULAŞIM SAN.TİC.LTD.ŞTİ.</v>
      </c>
      <c r="BM1199" s="114"/>
      <c r="BN1199" s="171" t="str">
        <f t="shared" si="795"/>
        <v>x yok</v>
      </c>
      <c r="BO1199" s="171" t="str">
        <f t="shared" si="796"/>
        <v>aynı gün giderilen arıza</v>
      </c>
      <c r="BP1199" s="171" t="str">
        <f t="shared" si="797"/>
        <v>Bir günden fazla süren arıza</v>
      </c>
      <c r="BQ1199" s="226">
        <f t="shared" si="798"/>
        <v>158231.0000000149</v>
      </c>
      <c r="BR1199" s="226">
        <f t="shared" si="799"/>
        <v>480.00000009778887</v>
      </c>
      <c r="BS1199" s="226">
        <f t="shared" si="800"/>
        <v>158711.00000011269</v>
      </c>
      <c r="BT1199" s="114"/>
      <c r="BU1199" s="242"/>
      <c r="BV1199" s="233">
        <f t="shared" si="801"/>
        <v>36</v>
      </c>
      <c r="BW1199" s="226" t="str">
        <f t="shared" si="802"/>
        <v>Evet, çakışma var</v>
      </c>
      <c r="BX1199" s="229"/>
      <c r="BY1199" s="247">
        <f t="shared" si="803"/>
        <v>109.88263888889924</v>
      </c>
      <c r="BZ1199" s="247">
        <f t="shared" si="804"/>
        <v>0.33333333340124227</v>
      </c>
      <c r="CA1199" s="247">
        <f t="shared" si="805"/>
        <v>110.21597222230048</v>
      </c>
      <c r="CB1199" s="213"/>
      <c r="CC1199" s="211"/>
      <c r="CD1199" s="196"/>
      <c r="CE1199" s="213">
        <v>499</v>
      </c>
      <c r="CF1199" s="182">
        <f t="shared" si="806"/>
        <v>45345.3256944444</v>
      </c>
      <c r="CG1199" s="182">
        <f t="shared" si="807"/>
        <v>45455.541666666701</v>
      </c>
      <c r="CH1199" s="196"/>
      <c r="CI1199" s="196"/>
      <c r="CJ1199" s="196"/>
      <c r="CK1199" s="196">
        <f t="shared" si="808"/>
        <v>0.33333333340124227</v>
      </c>
      <c r="CL1199" s="196">
        <f t="shared" si="809"/>
        <v>109.88263888889924</v>
      </c>
      <c r="CM1199" s="196">
        <f t="shared" si="810"/>
        <v>110.21597222230048</v>
      </c>
      <c r="CN1199" s="114"/>
      <c r="CO1199" s="115">
        <f t="shared" si="811"/>
        <v>158711.00000011269</v>
      </c>
      <c r="CP1199" s="116">
        <f t="shared" si="812"/>
        <v>20.000000004074536</v>
      </c>
      <c r="CQ1199" s="117">
        <f t="shared" si="813"/>
        <v>0.32569444440014195</v>
      </c>
      <c r="CR1199" s="117">
        <f t="shared" si="814"/>
        <v>45455.208333333299</v>
      </c>
      <c r="CS1199" s="117">
        <f t="shared" si="815"/>
        <v>45455.541666666701</v>
      </c>
      <c r="CT1199" s="118">
        <f t="shared" si="816"/>
        <v>65455031.000000015</v>
      </c>
      <c r="CU1199" s="118">
        <f t="shared" si="817"/>
        <v>480.00000009778887</v>
      </c>
      <c r="CV1199" s="118">
        <f t="shared" si="818"/>
        <v>65455511.000000112</v>
      </c>
      <c r="CW1199" s="119">
        <f t="shared" si="819"/>
        <v>0.99999266677484044</v>
      </c>
    </row>
    <row r="1200" spans="1:101" ht="118.5" customHeight="1" x14ac:dyDescent="0.3">
      <c r="A1200" s="160" t="str">
        <f>[4]SayfaKAY!C74</f>
        <v>KAY5+6</v>
      </c>
      <c r="B1200" s="104" t="str">
        <f>[4]SayfaKAY!D74</f>
        <v>3873(2)</v>
      </c>
      <c r="C1200" s="105" t="str">
        <f>[4]SayfaKAY!E74</f>
        <v>RA</v>
      </c>
      <c r="D1200" s="105">
        <f>[4]SayfaKAY!F74</f>
        <v>45200</v>
      </c>
      <c r="E1200" s="106" t="str">
        <f>[4]SayfaKAY!G74</f>
        <v>BOZ-KAY5+6-FF-073</v>
      </c>
      <c r="F1200" s="193">
        <f t="shared" si="780"/>
        <v>45344</v>
      </c>
      <c r="G1200" s="135">
        <f t="shared" si="781"/>
        <v>0.34166666670353152</v>
      </c>
      <c r="H1200" s="235">
        <f>[4]SayfaKAY!H74</f>
        <v>45344.341666666704</v>
      </c>
      <c r="I1200" s="104" t="str">
        <f>[4]SayfaKAY!I74</f>
        <v>Hat/Line</v>
      </c>
      <c r="J1200" s="103" t="str">
        <f>IF([4]SayfaKAY!J74="","",IF([4]SayfaKAY!J74="Müşteri","Notified by Customer","Notified by Bozankaya"))</f>
        <v>Notified by Customer</v>
      </c>
      <c r="K1200" s="103" t="e">
        <f>VLOOKUP([4]SayfaKAY!L74,#REF!,2,FALSE)</f>
        <v>#REF!</v>
      </c>
      <c r="L1200" s="165" t="str">
        <f>[4]SayfaKAY!X74</f>
        <v>TURCK OTOMASYON TİC. LTD.ŞTİ.</v>
      </c>
      <c r="M1200" s="107" t="str">
        <f t="shared" si="782"/>
        <v>KAY5+6-BOZ-KAY5+6-FF-073</v>
      </c>
      <c r="N1200" s="105" t="str">
        <f>[4]SayfaKAY!M74</f>
        <v>6 NOLU KAPI BUZZER SÜREKLİ ÖTÜYOR</v>
      </c>
      <c r="O1200" s="166" t="str">
        <f>[4]SayfaKAY!P74</f>
        <v>C-Uyarı, sürüş devamlılığı</v>
      </c>
      <c r="P1200" s="166" t="str">
        <f>[4]SayfaKAY!Q74</f>
        <v>C(Sisteme etki etmeyen arıza)</v>
      </c>
      <c r="Q1200" s="166" t="str">
        <f>[4]SayfaKAY!R74</f>
        <v>N.A(Yaralanma yok)</v>
      </c>
      <c r="R1200" s="132" t="str" cm="1">
        <f t="array" ref="R1200">IF([4]SayfaKAY!U74="","",_xlfn.IFS([4]SayfaKAY!U74="Bozankaya","Bozankaya",[4]SayfaKAY!U74="Müşteri","Customer",[4]SayfaKAY!U74="Tedarikçi","Equipment Supplier"))</f>
        <v>Equipment Supplier</v>
      </c>
      <c r="S1200" s="204" t="str">
        <f>[4]SayfaKAY!N74</f>
        <v>KAPI RESETLENDİ ARIZA DÜZELDİ</v>
      </c>
      <c r="T1200" s="133" t="str">
        <f>[4]SayfaKAY!AD74</f>
        <v/>
      </c>
      <c r="U1200" s="132" t="str">
        <f>[4]SayfaKAY!W74</f>
        <v/>
      </c>
      <c r="V1200" s="108">
        <f>[4]SayfaKAY!AZ74</f>
        <v>1</v>
      </c>
      <c r="W1200" s="136">
        <f t="shared" si="783"/>
        <v>45344</v>
      </c>
      <c r="X1200" s="137" t="str">
        <f t="shared" si="784"/>
        <v>09:00</v>
      </c>
      <c r="Y1200" s="235">
        <f>[4]SayfaKAY!AE74</f>
        <v>45344.375</v>
      </c>
      <c r="Z1200" s="192">
        <f t="shared" si="785"/>
        <v>45344</v>
      </c>
      <c r="AA1200" s="110" t="str">
        <f t="shared" si="786"/>
        <v>11:00</v>
      </c>
      <c r="AB1200" s="182">
        <f>[4]SayfaKAY!BA74</f>
        <v>45344.458333333299</v>
      </c>
      <c r="AC1200" s="257">
        <f t="shared" si="787"/>
        <v>167.99999989802018</v>
      </c>
      <c r="AD1200" s="111">
        <f t="shared" si="788"/>
        <v>45344</v>
      </c>
      <c r="AE1200" s="111" t="str">
        <f t="shared" si="789"/>
        <v>11:00</v>
      </c>
      <c r="AF1200" s="235">
        <f>[4]SayfaKAY!BA74</f>
        <v>45344.458333333299</v>
      </c>
      <c r="AG1200" s="179" t="str">
        <f>[4]SayfaKAY!S74</f>
        <v>(II) Aynı Araçta Tekrarlayan Arıza</v>
      </c>
      <c r="AH1200" s="178" t="str">
        <f t="shared" si="790"/>
        <v>Bu Arıza Aracın Servise Verilmesine Engel Değil</v>
      </c>
      <c r="AI1200" s="163" t="str">
        <f>[4]SayfaKAY!AV74</f>
        <v/>
      </c>
      <c r="AJ1200" s="164" t="str">
        <f t="shared" si="791"/>
        <v/>
      </c>
      <c r="AK1200" s="164" t="str">
        <f t="shared" si="792"/>
        <v/>
      </c>
      <c r="AL1200" s="112" t="str">
        <f>[4]SayfaKAY!AX74</f>
        <v/>
      </c>
      <c r="AM1200" s="257" cm="1">
        <f t="array" ref="AM1200">IFERROR(IF(AND(P1200&lt;&gt;"D(Arıza Değil)",AH1200="Bu Arıza Aracın Servise Verilmesine Engel Değil"),
IF(Z1200-F1200&gt;0,(AB1200-Y1200)*24*60,
IF(OR(AND(G1200&gt;$AS$1,G1200&lt;$AT$1),AND(G1200&gt;$AU$1,G1200&lt;$AV$1)),
(AF1200-H1200)*24*60,     BH:BH0)),        AN1200),0)</f>
        <v>167.99999989802018</v>
      </c>
      <c r="AN1200" s="257">
        <f t="shared" si="793"/>
        <v>167.99999989802018</v>
      </c>
      <c r="AO1200" s="174" t="str">
        <f>[4]SayfaKAY!AG74</f>
        <v>TSL</v>
      </c>
      <c r="AP1200" s="174" t="str">
        <f>[4]SayfaKAY!AI74</f>
        <v>M110-7057</v>
      </c>
      <c r="AQ1200" s="174" t="str">
        <f>[4]SayfaKAY!AQ74</f>
        <v/>
      </c>
      <c r="AR1200" s="174" t="str">
        <f>[4]SayfaKAY!AH74</f>
        <v>SESLI UYARI CIHAZI</v>
      </c>
      <c r="AS1200" s="174" t="str">
        <f>[4]SayfaKAY!AJ74</f>
        <v/>
      </c>
      <c r="AT1200" s="175" t="str">
        <f>[4]SayfaKAY!AM74</f>
        <v/>
      </c>
      <c r="AU1200" s="176" t="str">
        <f>[4]SayfaKAY!AL74</f>
        <v/>
      </c>
      <c r="AV1200" s="176" t="str">
        <f>[4]SayfaKAY!AP74</f>
        <v/>
      </c>
      <c r="AW1200" s="177" t="str">
        <f>[4]SayfaKAY!AT74</f>
        <v/>
      </c>
      <c r="AX1200" s="194">
        <f t="shared" si="794"/>
        <v>1847.999998878222</v>
      </c>
      <c r="AY1200" s="168"/>
      <c r="AZ1200" s="167"/>
      <c r="BA1200" s="113"/>
      <c r="BB1200" s="171"/>
      <c r="BC1200" s="114"/>
      <c r="BD1200" s="114"/>
      <c r="BE1200" s="114"/>
      <c r="BF1200" s="114"/>
      <c r="BG1200" s="114"/>
      <c r="BH1200" s="114" t="str">
        <f>IFERROR(FRACAS!AN77, "Hata Var")</f>
        <v/>
      </c>
      <c r="BI1200" s="114"/>
      <c r="BJ1200" s="114"/>
      <c r="BK1200" s="105" t="str">
        <f>[4]SayfaKAY!AW74</f>
        <v/>
      </c>
      <c r="BL1200" s="105" t="str">
        <f>[4]SayfaKAY!V74</f>
        <v>TSL</v>
      </c>
      <c r="BM1200" s="114"/>
      <c r="BN1200" s="171" t="str">
        <f t="shared" si="795"/>
        <v>x yok</v>
      </c>
      <c r="BO1200" s="171" t="str">
        <f t="shared" si="796"/>
        <v>aynı gün giderilen arıza</v>
      </c>
      <c r="BP1200" s="171" t="str">
        <f t="shared" si="797"/>
        <v>aynı gün giderilen arıza</v>
      </c>
      <c r="BQ1200" s="226">
        <f t="shared" si="798"/>
        <v>47.999999946914613</v>
      </c>
      <c r="BR1200" s="226">
        <f t="shared" si="799"/>
        <v>119.99999995110556</v>
      </c>
      <c r="BS1200" s="226">
        <f t="shared" si="800"/>
        <v>167.99999989802018</v>
      </c>
      <c r="BT1200" s="114"/>
      <c r="BU1200" s="242"/>
      <c r="BV1200" s="233">
        <f t="shared" si="801"/>
        <v>6</v>
      </c>
      <c r="BW1200" s="226" t="str">
        <f t="shared" si="802"/>
        <v>Evet, çakışma var</v>
      </c>
      <c r="BX1200" s="229"/>
      <c r="BY1200" s="247">
        <f t="shared" si="803"/>
        <v>3.3333333296468481E-2</v>
      </c>
      <c r="BZ1200" s="247">
        <f t="shared" si="804"/>
        <v>8.3333333299378864E-2</v>
      </c>
      <c r="CA1200" s="247">
        <f t="shared" si="805"/>
        <v>0.11666666659584735</v>
      </c>
      <c r="CB1200" s="213"/>
      <c r="CC1200" s="211"/>
      <c r="CD1200" s="196"/>
      <c r="CE1200" s="213">
        <v>73</v>
      </c>
      <c r="CF1200" s="182">
        <f t="shared" si="806"/>
        <v>45344.341666666704</v>
      </c>
      <c r="CG1200" s="182">
        <f t="shared" si="807"/>
        <v>45344.458333333299</v>
      </c>
      <c r="CH1200" s="196"/>
      <c r="CI1200" s="196"/>
      <c r="CJ1200" s="196"/>
      <c r="CK1200" s="196">
        <f t="shared" si="808"/>
        <v>8.3333333299378864E-2</v>
      </c>
      <c r="CL1200" s="196">
        <f t="shared" si="809"/>
        <v>3.3333333296468481E-2</v>
      </c>
      <c r="CM1200" s="196">
        <f t="shared" si="810"/>
        <v>0.11666666659584735</v>
      </c>
      <c r="CN1200" s="114"/>
      <c r="CO1200" s="115">
        <f t="shared" si="811"/>
        <v>167.99999989802018</v>
      </c>
      <c r="CP1200" s="116">
        <f t="shared" si="812"/>
        <v>4.9999999979627319</v>
      </c>
      <c r="CQ1200" s="117">
        <f t="shared" si="813"/>
        <v>0.34166666670353152</v>
      </c>
      <c r="CR1200" s="117">
        <f t="shared" si="814"/>
        <v>45344.375</v>
      </c>
      <c r="CS1200" s="117">
        <f t="shared" si="815"/>
        <v>45344.458333333299</v>
      </c>
      <c r="CT1200" s="118">
        <f t="shared" si="816"/>
        <v>65295407.999999948</v>
      </c>
      <c r="CU1200" s="118">
        <f t="shared" si="817"/>
        <v>119.99999995110556</v>
      </c>
      <c r="CV1200" s="118">
        <f t="shared" si="818"/>
        <v>65295527.999999896</v>
      </c>
      <c r="CW1200" s="119">
        <f t="shared" si="819"/>
        <v>0.99999816220185944</v>
      </c>
    </row>
    <row r="1201" spans="1:101" ht="118.5" customHeight="1" x14ac:dyDescent="0.3">
      <c r="A1201" s="104" t="str">
        <f>[4]SayfaKAY!C75</f>
        <v>KAY5+6</v>
      </c>
      <c r="B1201" s="104" t="str">
        <f>[4]SayfaKAY!D75</f>
        <v>3874(3)</v>
      </c>
      <c r="C1201" s="105" t="str">
        <f>[4]SayfaKAY!E75</f>
        <v>MA</v>
      </c>
      <c r="D1201" s="105">
        <f>[4]SayfaKAY!F75</f>
        <v>46200</v>
      </c>
      <c r="E1201" s="106" t="str">
        <f>[4]SayfaKAY!G75</f>
        <v>BOZ-KAY5+6-FF-074</v>
      </c>
      <c r="F1201" s="134">
        <f t="shared" si="780"/>
        <v>45344</v>
      </c>
      <c r="G1201" s="135">
        <f t="shared" si="781"/>
        <v>0.34444444440305233</v>
      </c>
      <c r="H1201" s="235">
        <f>[4]SayfaKAY!H75</f>
        <v>45344.344444444403</v>
      </c>
      <c r="I1201" s="104" t="str">
        <f>[4]SayfaKAY!I75</f>
        <v>Hat/Line</v>
      </c>
      <c r="J1201" s="103" t="str">
        <f>IF([4]SayfaKAY!J75="","",IF([4]SayfaKAY!J75="Müşteri","Notified by Customer","Notified by Bozankaya"))</f>
        <v>Notified by Customer</v>
      </c>
      <c r="K1201" s="103" t="e">
        <f>VLOOKUP([4]SayfaKAY!L75,#REF!,2,FALSE)</f>
        <v>#REF!</v>
      </c>
      <c r="L1201" s="165" t="str">
        <f>[4]SayfaKAY!X75</f>
        <v>HANNING &amp; KAHL GMBH &amp; CO.KG</v>
      </c>
      <c r="M1201" s="107" t="str">
        <f t="shared" si="782"/>
        <v>KAY5+6-BOZ-KAY5+6-FF-074</v>
      </c>
      <c r="N1201" s="105" t="str">
        <f>[4]SayfaKAY!M75</f>
        <v>MA BOJİ HPU YARDIMCI HİDROLİKTE YAĞ KAÇAĞI VAR</v>
      </c>
      <c r="O1201" s="166" t="str">
        <f>[4]SayfaKAY!P75</f>
        <v>A-Sürüşü engeller</v>
      </c>
      <c r="P1201" s="166" t="str">
        <f>[4]SayfaKAY!Q75</f>
        <v>A(Hareket etmeyi engelleyen arıza)</v>
      </c>
      <c r="Q1201" s="166" t="str">
        <f>[4]SayfaKAY!R75</f>
        <v>N.A(Yaralanma yok)</v>
      </c>
      <c r="R1201" s="132" t="str" cm="1">
        <f t="array" ref="R1201">IF([4]SayfaKAY!U75="","",_xlfn.IFS([4]SayfaKAY!U75="Bozankaya","Bozankaya",[4]SayfaKAY!U75="Müşteri","Customer",[4]SayfaKAY!U75="Tedarikçi","Equipment Supplier"))</f>
        <v>Equipment Supplier</v>
      </c>
      <c r="S1201" s="204" t="str">
        <f>[4]SayfaKAY!N75</f>
        <v>YARDIMCI HPU DEĞİŞİMİ YAPILDI</v>
      </c>
      <c r="T1201" s="133" t="str">
        <f>[4]SayfaKAY!AD75</f>
        <v>*Ekipman değiştirilecek</v>
      </c>
      <c r="U1201" s="132" t="str">
        <f>[4]SayfaKAY!W75</f>
        <v>Evet</v>
      </c>
      <c r="V1201" s="108">
        <f>[4]SayfaKAY!AZ75</f>
        <v>1</v>
      </c>
      <c r="W1201" s="136">
        <f t="shared" si="783"/>
        <v>45345</v>
      </c>
      <c r="X1201" s="137" t="str">
        <f t="shared" si="784"/>
        <v>05:00</v>
      </c>
      <c r="Y1201" s="235">
        <f>[4]SayfaKAY!AE75</f>
        <v>45345.208333333299</v>
      </c>
      <c r="Z1201" s="109">
        <f t="shared" si="785"/>
        <v>45345</v>
      </c>
      <c r="AA1201" s="110" t="str">
        <f t="shared" si="786"/>
        <v>12:00</v>
      </c>
      <c r="AB1201" s="182">
        <f>[4]SayfaKAY!BA75</f>
        <v>45345.5</v>
      </c>
      <c r="AC1201" s="257">
        <f t="shared" si="787"/>
        <v>1664.0000000596046</v>
      </c>
      <c r="AD1201" s="111">
        <f t="shared" si="788"/>
        <v>45345</v>
      </c>
      <c r="AE1201" s="111" t="str">
        <f t="shared" si="789"/>
        <v>12:00</v>
      </c>
      <c r="AF1201" s="235">
        <f>[4]SayfaKAY!BA75</f>
        <v>45345.5</v>
      </c>
      <c r="AG1201" s="179" t="str">
        <f>[4]SayfaKAY!S75</f>
        <v>(I) İlk Defa Karşılaşılan Arıza</v>
      </c>
      <c r="AH1201" s="178" t="str">
        <f t="shared" si="790"/>
        <v>Bu Arıza Aracın Servise Verilmesine Engel</v>
      </c>
      <c r="AI1201" s="163" t="str">
        <f>[4]SayfaKAY!AV75</f>
        <v/>
      </c>
      <c r="AJ1201" s="164" t="str">
        <f t="shared" si="791"/>
        <v/>
      </c>
      <c r="AK1201" s="164" t="str">
        <f t="shared" si="792"/>
        <v/>
      </c>
      <c r="AL1201" s="112" t="str">
        <f>[4]SayfaKAY!AX75</f>
        <v/>
      </c>
      <c r="AM1201" s="257" cm="1">
        <f t="array" ref="AM1201">IFERROR(IF(AND(P1201&lt;&gt;"D(Arıza Değil)",AH1201="Bu Arıza Aracın Servise Verilmesine Engel Değil"),
IF(Z1201-F1201&gt;0,(AB1201-Y1201)*24*60,
IF(OR(AND(G1201&gt;$AS$1,G1201&lt;$AT$1),AND(G1201&gt;$AU$1,G1201&lt;$AV$1)),
(AF1201-H1201)*24*60,     BH:BH0)),        AN1201),0)</f>
        <v>1664.0000000596046</v>
      </c>
      <c r="AN1201" s="257">
        <f t="shared" si="793"/>
        <v>1664.0000000596046</v>
      </c>
      <c r="AO1201" s="174" t="str">
        <f>[4]SayfaKAY!AG75</f>
        <v>HANNING&amp;KAHL</v>
      </c>
      <c r="AP1201" s="174" t="str">
        <f>[4]SayfaKAY!AI75</f>
        <v>S306-7003</v>
      </c>
      <c r="AQ1201" s="174" t="str">
        <f>[4]SayfaKAY!AQ75</f>
        <v/>
      </c>
      <c r="AR1201" s="174" t="str">
        <f>[4]SayfaKAY!AH75</f>
        <v>XHidrolik Ünite HZY-NL</v>
      </c>
      <c r="AS1201" s="174" t="str">
        <f>[4]SayfaKAY!AJ75</f>
        <v/>
      </c>
      <c r="AT1201" s="175" t="str">
        <f>[4]SayfaKAY!AM75</f>
        <v/>
      </c>
      <c r="AU1201" s="176" t="str">
        <f>[4]SayfaKAY!AL75</f>
        <v/>
      </c>
      <c r="AV1201" s="176" t="str">
        <f>[4]SayfaKAY!AP75</f>
        <v/>
      </c>
      <c r="AW1201" s="177" t="str">
        <f>[4]SayfaKAY!AT75</f>
        <v/>
      </c>
      <c r="AX1201" s="194">
        <f t="shared" si="794"/>
        <v>18304.000000655651</v>
      </c>
      <c r="AY1201" s="168"/>
      <c r="AZ1201" s="167"/>
      <c r="BA1201" s="170"/>
      <c r="BB1201" s="171" t="str">
        <f>IF($AQ$1="X", IF(AND(G1201&gt;=$AS$1,G1201&lt;=$AT$1),IF(P1201&lt;&gt;"D(Arıza Değil)",AC1201,0), IF(AND(G1201&gt;=$AU$1,G1201&lt;=$AV$1),IF(P1201&lt;&gt;"D(Arıza Değil)",AC1201,0), "")), "")</f>
        <v/>
      </c>
      <c r="BC1201" s="114"/>
      <c r="BD1201" s="114"/>
      <c r="BE1201" s="114"/>
      <c r="BF1201" s="114"/>
      <c r="BG1201" s="114"/>
      <c r="BH1201" s="114" t="str">
        <f>IFERROR(FRACAS!AN78, "Hata Var")</f>
        <v/>
      </c>
      <c r="BI1201" s="114"/>
      <c r="BJ1201" s="114"/>
      <c r="BK1201" s="105" t="str">
        <f>[4]SayfaKAY!AW75</f>
        <v/>
      </c>
      <c r="BL1201" s="105" t="str">
        <f>[4]SayfaKAY!V75</f>
        <v>HANNING &amp; KAHL GMBH &amp; CO.KG</v>
      </c>
      <c r="BM1201" s="114"/>
      <c r="BN1201" s="171" t="str">
        <f t="shared" si="795"/>
        <v>x yok</v>
      </c>
      <c r="BO1201" s="171" t="str">
        <f t="shared" si="796"/>
        <v>aynı gün giderilen arıza</v>
      </c>
      <c r="BP1201" s="171" t="str">
        <f t="shared" si="797"/>
        <v>Bir günden fazla süren arıza</v>
      </c>
      <c r="BQ1201" s="226">
        <f t="shared" si="798"/>
        <v>1244.0000000107102</v>
      </c>
      <c r="BR1201" s="226">
        <f t="shared" si="799"/>
        <v>420.00000004889444</v>
      </c>
      <c r="BS1201" s="226">
        <f t="shared" si="800"/>
        <v>1664.0000000596046</v>
      </c>
      <c r="BT1201" s="114"/>
      <c r="BU1201" s="242"/>
      <c r="BV1201" s="233">
        <f t="shared" si="801"/>
        <v>10</v>
      </c>
      <c r="BW1201" s="226" t="str">
        <f t="shared" si="802"/>
        <v>Evet, çakışma var</v>
      </c>
      <c r="BX1201" s="229"/>
      <c r="BY1201" s="247">
        <f t="shared" si="803"/>
        <v>0.86388888889632653</v>
      </c>
      <c r="BZ1201" s="247">
        <f t="shared" si="804"/>
        <v>0.29166666670062114</v>
      </c>
      <c r="CA1201" s="247">
        <f t="shared" si="805"/>
        <v>1.1555555555969477</v>
      </c>
      <c r="CB1201" s="213"/>
      <c r="CC1201" s="211"/>
      <c r="CD1201" s="196"/>
      <c r="CE1201" s="213">
        <v>74</v>
      </c>
      <c r="CF1201" s="182">
        <f t="shared" si="806"/>
        <v>45344.344444444403</v>
      </c>
      <c r="CG1201" s="182">
        <f t="shared" si="807"/>
        <v>45345.5</v>
      </c>
      <c r="CH1201" s="196"/>
      <c r="CI1201" s="196"/>
      <c r="CJ1201" s="196"/>
      <c r="CK1201" s="196">
        <f t="shared" si="808"/>
        <v>0.29166666670062114</v>
      </c>
      <c r="CL1201" s="196">
        <f t="shared" si="809"/>
        <v>0.86388888889632653</v>
      </c>
      <c r="CM1201" s="196">
        <f t="shared" si="810"/>
        <v>1.1555555555969477</v>
      </c>
      <c r="CN1201" s="114"/>
      <c r="CO1201" s="115">
        <f t="shared" si="811"/>
        <v>1664.0000000596046</v>
      </c>
      <c r="CP1201" s="116">
        <f t="shared" si="812"/>
        <v>17.500000002037268</v>
      </c>
      <c r="CQ1201" s="117">
        <f t="shared" si="813"/>
        <v>0.34444444440305233</v>
      </c>
      <c r="CR1201" s="117">
        <f t="shared" si="814"/>
        <v>45345.208333333299</v>
      </c>
      <c r="CS1201" s="117">
        <f t="shared" si="815"/>
        <v>45345.5</v>
      </c>
      <c r="CT1201" s="118">
        <f t="shared" si="816"/>
        <v>65296604.000000007</v>
      </c>
      <c r="CU1201" s="118">
        <f t="shared" si="817"/>
        <v>420.00000004889444</v>
      </c>
      <c r="CV1201" s="118">
        <f t="shared" si="818"/>
        <v>65297024.00000006</v>
      </c>
      <c r="CW1201" s="119">
        <f t="shared" si="819"/>
        <v>0.99999356785387261</v>
      </c>
    </row>
    <row r="1202" spans="1:101" ht="118.5" customHeight="1" x14ac:dyDescent="0.3">
      <c r="A1202" s="160" t="str">
        <f>[4]SayfaKAY!C76</f>
        <v>KAY5+6</v>
      </c>
      <c r="B1202" s="104" t="str">
        <f>[4]SayfaKAY!D76</f>
        <v>3877(6)</v>
      </c>
      <c r="C1202" s="105" t="str">
        <f>[4]SayfaKAY!E76</f>
        <v>MA</v>
      </c>
      <c r="D1202" s="105">
        <f>[4]SayfaKAY!F76</f>
        <v>26200</v>
      </c>
      <c r="E1202" s="106" t="str">
        <f>[4]SayfaKAY!G76</f>
        <v>BOZ-KAY5+6-FF-075</v>
      </c>
      <c r="F1202" s="193">
        <f t="shared" si="780"/>
        <v>45344</v>
      </c>
      <c r="G1202" s="135">
        <f t="shared" si="781"/>
        <v>0.65833333329646848</v>
      </c>
      <c r="H1202" s="235">
        <f>[4]SayfaKAY!H76</f>
        <v>45344.658333333296</v>
      </c>
      <c r="I1202" s="104" t="str">
        <f>[4]SayfaKAY!I76</f>
        <v>Hat/Line</v>
      </c>
      <c r="J1202" s="103" t="str">
        <f>IF([4]SayfaKAY!J76="","",IF([4]SayfaKAY!J76="Müşteri","Notified by Customer","Notified by Bozankaya"))</f>
        <v>Notified by Customer</v>
      </c>
      <c r="K1202" s="103" t="e">
        <f>VLOOKUP([4]SayfaKAY!L76,#REF!,2,FALSE)</f>
        <v>#REF!</v>
      </c>
      <c r="L1202" s="165" t="str">
        <f>[4]SayfaKAY!X76</f>
        <v>DENİZLER OTOMOTİV SAN. VE TİC.LTD.Ş</v>
      </c>
      <c r="M1202" s="107" t="str">
        <f t="shared" si="782"/>
        <v>KAY5+6-BOZ-KAY5+6-FF-075</v>
      </c>
      <c r="N1202" s="105" t="str">
        <f>[4]SayfaKAY!M76</f>
        <v>A KABİN SİLECEK ÇALIŞMIYOR</v>
      </c>
      <c r="O1202" s="166" t="str">
        <f>[4]SayfaKAY!P76</f>
        <v>A-Sürüşü engeller</v>
      </c>
      <c r="P1202" s="166" t="str">
        <f>[4]SayfaKAY!Q76</f>
        <v>B(Servisten çekmeye etki eden arıza)</v>
      </c>
      <c r="Q1202" s="166" t="str">
        <f>[4]SayfaKAY!R76</f>
        <v>N.A(Yaralanma yok)</v>
      </c>
      <c r="R1202" s="132" t="str" cm="1">
        <f t="array" ref="R1202">IF([4]SayfaKAY!U76="","",_xlfn.IFS([4]SayfaKAY!U76="Bozankaya","Bozankaya",[4]SayfaKAY!U76="Müşteri","Customer",[4]SayfaKAY!U76="Tedarikçi","Equipment Supplier"))</f>
        <v>Equipment Supplier</v>
      </c>
      <c r="S1202" s="204" t="str">
        <f>[4]SayfaKAY!N76</f>
        <v>SİLECEK MODÜLÜ TAKILI KALMIŞ RESETLENDİ</v>
      </c>
      <c r="T1202" s="133" t="str">
        <f>[4]SayfaKAY!AD76</f>
        <v/>
      </c>
      <c r="U1202" s="132" t="str">
        <f>[4]SayfaKAY!W76</f>
        <v/>
      </c>
      <c r="V1202" s="108">
        <f>[4]SayfaKAY!AZ76</f>
        <v>1</v>
      </c>
      <c r="W1202" s="136">
        <f t="shared" si="783"/>
        <v>45344</v>
      </c>
      <c r="X1202" s="137" t="str">
        <f t="shared" si="784"/>
        <v>16:00</v>
      </c>
      <c r="Y1202" s="235">
        <f>[4]SayfaKAY!AE76</f>
        <v>45344.666666666701</v>
      </c>
      <c r="Z1202" s="192">
        <f t="shared" si="785"/>
        <v>45344</v>
      </c>
      <c r="AA1202" s="110" t="str">
        <f t="shared" si="786"/>
        <v>17:00</v>
      </c>
      <c r="AB1202" s="182">
        <f>[4]SayfaKAY!BA76</f>
        <v>45344.708333333299</v>
      </c>
      <c r="AC1202" s="257">
        <f t="shared" si="787"/>
        <v>72.000000004190952</v>
      </c>
      <c r="AD1202" s="111">
        <f t="shared" si="788"/>
        <v>45344</v>
      </c>
      <c r="AE1202" s="111" t="str">
        <f t="shared" si="789"/>
        <v>17:00</v>
      </c>
      <c r="AF1202" s="235">
        <f>[4]SayfaKAY!BA76</f>
        <v>45344.708333333299</v>
      </c>
      <c r="AG1202" s="179" t="str">
        <f>[4]SayfaKAY!S76</f>
        <v>(II) Aynı Araçta Tekrarlayan Arıza</v>
      </c>
      <c r="AH1202" s="178" t="str">
        <f t="shared" si="790"/>
        <v>Bu Arıza Aracın Servise Verilmesine Engel</v>
      </c>
      <c r="AI1202" s="163" t="str">
        <f>[4]SayfaKAY!AV76</f>
        <v/>
      </c>
      <c r="AJ1202" s="164" t="str">
        <f t="shared" si="791"/>
        <v/>
      </c>
      <c r="AK1202" s="164" t="str">
        <f t="shared" si="792"/>
        <v/>
      </c>
      <c r="AL1202" s="112" t="str">
        <f>[4]SayfaKAY!AX76</f>
        <v/>
      </c>
      <c r="AM1202" s="257" cm="1">
        <f t="array" ref="AM1202">IFERROR(IF(AND(P1202&lt;&gt;"D(Arıza Değil)",AH1202="Bu Arıza Aracın Servise Verilmesine Engel Değil"),
IF(Z1202-F1202&gt;0,(AB1202-Y1202)*24*60,
IF(OR(AND(G1202&gt;$AS$1,G1202&lt;$AT$1),AND(G1202&gt;$AU$1,G1202&lt;$AV$1)),
(AF1202-H1202)*24*60,     BH:BH0)),        AN1202),0)</f>
        <v>72.000000004190952</v>
      </c>
      <c r="AN1202" s="257">
        <f t="shared" si="793"/>
        <v>72.000000004190952</v>
      </c>
      <c r="AO1202" s="174" t="str">
        <f>[4]SayfaKAY!AG76</f>
        <v>DENİZLER</v>
      </c>
      <c r="AP1202" s="174" t="str">
        <f>[4]SayfaKAY!AI76</f>
        <v>M100-7066</v>
      </c>
      <c r="AQ1202" s="174" t="str">
        <f>[4]SayfaKAY!AQ76</f>
        <v/>
      </c>
      <c r="AR1202" s="174" t="str">
        <f>[4]SayfaKAY!AH76</f>
        <v>SİLECEK MEKANİZMASI Denizler / M.11.2506</v>
      </c>
      <c r="AS1202" s="174" t="str">
        <f>[4]SayfaKAY!AJ76</f>
        <v/>
      </c>
      <c r="AT1202" s="175" t="str">
        <f>[4]SayfaKAY!AM76</f>
        <v/>
      </c>
      <c r="AU1202" s="176" t="str">
        <f>[4]SayfaKAY!AL76</f>
        <v/>
      </c>
      <c r="AV1202" s="176" t="str">
        <f>[4]SayfaKAY!AP76</f>
        <v/>
      </c>
      <c r="AW1202" s="177" t="str">
        <f>[4]SayfaKAY!AT76</f>
        <v/>
      </c>
      <c r="AX1202" s="194">
        <f t="shared" si="794"/>
        <v>792.00000004610047</v>
      </c>
      <c r="AY1202" s="168"/>
      <c r="AZ1202" s="167"/>
      <c r="BA1202" s="113"/>
      <c r="BB1202" s="171"/>
      <c r="BC1202" s="114"/>
      <c r="BD1202" s="114"/>
      <c r="BE1202" s="114"/>
      <c r="BF1202" s="114"/>
      <c r="BG1202" s="114"/>
      <c r="BH1202" s="114" t="str">
        <f>IFERROR(FRACAS!AN79, "Hata Var")</f>
        <v/>
      </c>
      <c r="BI1202" s="114"/>
      <c r="BJ1202" s="114"/>
      <c r="BK1202" s="105" t="str">
        <f>[4]SayfaKAY!AW76</f>
        <v/>
      </c>
      <c r="BL1202" s="105" t="str">
        <f>[4]SayfaKAY!V76</f>
        <v>Bozankaya</v>
      </c>
      <c r="BM1202" s="114"/>
      <c r="BN1202" s="171" t="str">
        <f t="shared" si="795"/>
        <v>x yok</v>
      </c>
      <c r="BO1202" s="171" t="str">
        <f t="shared" si="796"/>
        <v>aynı gün giderilen arıza</v>
      </c>
      <c r="BP1202" s="171" t="str">
        <f t="shared" si="797"/>
        <v>aynı gün giderilen arıza</v>
      </c>
      <c r="BQ1202" s="226">
        <f t="shared" si="798"/>
        <v>12.000000101979822</v>
      </c>
      <c r="BR1202" s="226">
        <f t="shared" si="799"/>
        <v>59.99999990221113</v>
      </c>
      <c r="BS1202" s="226">
        <f t="shared" si="800"/>
        <v>72.000000004190952</v>
      </c>
      <c r="BT1202" s="114"/>
      <c r="BU1202" s="242"/>
      <c r="BV1202" s="233">
        <f t="shared" si="801"/>
        <v>7</v>
      </c>
      <c r="BW1202" s="226" t="str">
        <f t="shared" si="802"/>
        <v>Evet, çakışma var</v>
      </c>
      <c r="BX1202" s="229"/>
      <c r="BY1202" s="247">
        <f t="shared" si="803"/>
        <v>8.3333334041526541E-3</v>
      </c>
      <c r="BZ1202" s="247">
        <f t="shared" si="804"/>
        <v>4.1666666598757729E-2</v>
      </c>
      <c r="CA1202" s="247">
        <f t="shared" si="805"/>
        <v>5.0000000002910383E-2</v>
      </c>
      <c r="CB1202" s="213"/>
      <c r="CC1202" s="211"/>
      <c r="CD1202" s="196"/>
      <c r="CE1202" s="213">
        <v>75</v>
      </c>
      <c r="CF1202" s="182">
        <f t="shared" si="806"/>
        <v>45344.658333333296</v>
      </c>
      <c r="CG1202" s="182">
        <f t="shared" si="807"/>
        <v>45344.708333333299</v>
      </c>
      <c r="CH1202" s="196"/>
      <c r="CI1202" s="196"/>
      <c r="CJ1202" s="196"/>
      <c r="CK1202" s="196">
        <f t="shared" si="808"/>
        <v>4.1666666598757729E-2</v>
      </c>
      <c r="CL1202" s="196">
        <f t="shared" si="809"/>
        <v>8.3333334041526541E-3</v>
      </c>
      <c r="CM1202" s="196">
        <f t="shared" si="810"/>
        <v>5.0000000002910383E-2</v>
      </c>
      <c r="CN1202" s="114"/>
      <c r="CO1202" s="115">
        <f t="shared" si="811"/>
        <v>72.000000004190952</v>
      </c>
      <c r="CP1202" s="116">
        <f t="shared" si="812"/>
        <v>2.4999999959254637</v>
      </c>
      <c r="CQ1202" s="117">
        <f t="shared" si="813"/>
        <v>0.65833333329646848</v>
      </c>
      <c r="CR1202" s="117">
        <f t="shared" si="814"/>
        <v>45344.666666666701</v>
      </c>
      <c r="CS1202" s="117">
        <f t="shared" si="815"/>
        <v>45344.708333333299</v>
      </c>
      <c r="CT1202" s="118">
        <f t="shared" si="816"/>
        <v>65295372.000000104</v>
      </c>
      <c r="CU1202" s="118">
        <f t="shared" si="817"/>
        <v>59.99999990221113</v>
      </c>
      <c r="CV1202" s="118">
        <f t="shared" si="818"/>
        <v>65295432.000000007</v>
      </c>
      <c r="CW1202" s="119">
        <f t="shared" si="819"/>
        <v>0.9999990810995798</v>
      </c>
    </row>
    <row r="1203" spans="1:101" ht="118.5" customHeight="1" x14ac:dyDescent="0.3">
      <c r="A1203" s="104" t="str">
        <f>[4]SayfaKAY!C77</f>
        <v>KAY5+6</v>
      </c>
      <c r="B1203" s="104" t="str">
        <f>[4]SayfaKAY!D77</f>
        <v>3877(6)</v>
      </c>
      <c r="C1203" s="105" t="str">
        <f>[4]SayfaKAY!E77</f>
        <v>MA</v>
      </c>
      <c r="D1203" s="105">
        <f>[4]SayfaKAY!F77</f>
        <v>26500</v>
      </c>
      <c r="E1203" s="106" t="str">
        <f>[4]SayfaKAY!G77</f>
        <v>BOZ-KAY5+6-FF-076</v>
      </c>
      <c r="F1203" s="134">
        <f t="shared" si="780"/>
        <v>45344</v>
      </c>
      <c r="G1203" s="135">
        <f t="shared" si="781"/>
        <v>0.65833333329646848</v>
      </c>
      <c r="H1203" s="235">
        <f>[4]SayfaKAY!H77</f>
        <v>45344.658333333296</v>
      </c>
      <c r="I1203" s="104" t="str">
        <f>[4]SayfaKAY!I77</f>
        <v>Hat/Line</v>
      </c>
      <c r="J1203" s="103" t="str">
        <f>IF([4]SayfaKAY!J77="","",IF([4]SayfaKAY!J77="Müşteri","Notified by Customer","Notified by Bozankaya"))</f>
        <v>Notified by Customer</v>
      </c>
      <c r="K1203" s="103" t="e">
        <f>VLOOKUP([4]SayfaKAY!L77,#REF!,2,FALSE)</f>
        <v>#REF!</v>
      </c>
      <c r="L1203" s="165" t="str">
        <f>[4]SayfaKAY!X77</f>
        <v>DENİZLER OTOMOTİV SAN. VE TİC.LTD.Ş</v>
      </c>
      <c r="M1203" s="107" t="str">
        <f t="shared" si="782"/>
        <v>KAY5+6-BOZ-KAY5+6-FF-076</v>
      </c>
      <c r="N1203" s="105" t="str">
        <f>[4]SayfaKAY!M77</f>
        <v>A KABİN SİLECEK ÇALIŞMIYOR</v>
      </c>
      <c r="O1203" s="166" t="str">
        <f>[4]SayfaKAY!P77</f>
        <v>A-Sürüşü engeller</v>
      </c>
      <c r="P1203" s="166" t="str">
        <f>[4]SayfaKAY!Q77</f>
        <v>B(Servisten çekmeye etki eden arıza)</v>
      </c>
      <c r="Q1203" s="166" t="str">
        <f>[4]SayfaKAY!R77</f>
        <v>N.A(Yaralanma yok)</v>
      </c>
      <c r="R1203" s="132" t="str" cm="1">
        <f t="array" ref="R1203">IF([4]SayfaKAY!U77="","",_xlfn.IFS([4]SayfaKAY!U77="Bozankaya","Bozankaya",[4]SayfaKAY!U77="Müşteri","Customer",[4]SayfaKAY!U77="Tedarikçi","Equipment Supplier"))</f>
        <v>Bozankaya</v>
      </c>
      <c r="S1203" s="204" t="str">
        <f>[4]SayfaKAY!N77</f>
        <v>SİLECEK MODÜLÜ TAKILI KALMIŞ ONARILDI</v>
      </c>
      <c r="T1203" s="133" t="str">
        <f>[4]SayfaKAY!AD77</f>
        <v/>
      </c>
      <c r="U1203" s="132" t="str">
        <f>[4]SayfaKAY!W77</f>
        <v/>
      </c>
      <c r="V1203" s="108">
        <f>[4]SayfaKAY!AZ77</f>
        <v>1</v>
      </c>
      <c r="W1203" s="136">
        <f t="shared" si="783"/>
        <v>45344</v>
      </c>
      <c r="X1203" s="137" t="str">
        <f t="shared" si="784"/>
        <v>16:00</v>
      </c>
      <c r="Y1203" s="235">
        <f>[4]SayfaKAY!AE77</f>
        <v>45344.666666666701</v>
      </c>
      <c r="Z1203" s="109">
        <f t="shared" si="785"/>
        <v>45344</v>
      </c>
      <c r="AA1203" s="110" t="str">
        <f t="shared" si="786"/>
        <v>18:00</v>
      </c>
      <c r="AB1203" s="182">
        <f>[4]SayfaKAY!BA77</f>
        <v>45344.75</v>
      </c>
      <c r="AC1203" s="257">
        <f t="shared" si="787"/>
        <v>132.00000005308539</v>
      </c>
      <c r="AD1203" s="111">
        <f t="shared" si="788"/>
        <v>45344</v>
      </c>
      <c r="AE1203" s="111" t="str">
        <f t="shared" si="789"/>
        <v>18:00</v>
      </c>
      <c r="AF1203" s="235">
        <f>[4]SayfaKAY!BA77</f>
        <v>45344.75</v>
      </c>
      <c r="AG1203" s="179" t="str">
        <f>[4]SayfaKAY!S77</f>
        <v>(II) Aynı Araçta Tekrarlayan Arıza</v>
      </c>
      <c r="AH1203" s="178" t="str">
        <f t="shared" si="790"/>
        <v>Bu Arıza Aracın Servise Verilmesine Engel</v>
      </c>
      <c r="AI1203" s="163" t="str">
        <f>[4]SayfaKAY!AV77</f>
        <v/>
      </c>
      <c r="AJ1203" s="164" t="str">
        <f t="shared" si="791"/>
        <v/>
      </c>
      <c r="AK1203" s="164" t="str">
        <f t="shared" si="792"/>
        <v/>
      </c>
      <c r="AL1203" s="112" t="str">
        <f>[4]SayfaKAY!AX77</f>
        <v/>
      </c>
      <c r="AM1203" s="257" cm="1">
        <f t="array" ref="AM1203">IFERROR(IF(AND(P1203&lt;&gt;"D(Arıza Değil)",AH1203="Bu Arıza Aracın Servise Verilmesine Engel Değil"),
IF(Z1203-F1203&gt;0,(AB1203-Y1203)*24*60,
IF(OR(AND(G1203&gt;$AS$1,G1203&lt;$AT$1),AND(G1203&gt;$AU$1,G1203&lt;$AV$1)),
(AF1203-H1203)*24*60,     BH:BH0)),        AN1203),0)</f>
        <v>132.00000005308539</v>
      </c>
      <c r="AN1203" s="257">
        <f t="shared" si="793"/>
        <v>132.00000005308539</v>
      </c>
      <c r="AO1203" s="174" t="str">
        <f>[4]SayfaKAY!AG77</f>
        <v>DENİZLER</v>
      </c>
      <c r="AP1203" s="174" t="str">
        <f>[4]SayfaKAY!AI77</f>
        <v>M100-7066</v>
      </c>
      <c r="AQ1203" s="174" t="str">
        <f>[4]SayfaKAY!AQ77</f>
        <v/>
      </c>
      <c r="AR1203" s="174" t="str">
        <f>[4]SayfaKAY!AH77</f>
        <v>SİLECEK MEKANİZMASI Denizler / M.11.2506</v>
      </c>
      <c r="AS1203" s="174" t="str">
        <f>[4]SayfaKAY!AJ77</f>
        <v/>
      </c>
      <c r="AT1203" s="175" t="str">
        <f>[4]SayfaKAY!AM77</f>
        <v/>
      </c>
      <c r="AU1203" s="176" t="str">
        <f>[4]SayfaKAY!AL77</f>
        <v/>
      </c>
      <c r="AV1203" s="176" t="str">
        <f>[4]SayfaKAY!AP77</f>
        <v/>
      </c>
      <c r="AW1203" s="177" t="str">
        <f>[4]SayfaKAY!AT77</f>
        <v/>
      </c>
      <c r="AX1203" s="194">
        <f t="shared" si="794"/>
        <v>1452.0000005839393</v>
      </c>
      <c r="AY1203" s="168"/>
      <c r="AZ1203" s="167"/>
      <c r="BA1203" s="170"/>
      <c r="BB1203" s="171" t="str">
        <f>IF($AQ$1="X", IF(AND(G1203&gt;=$AS$1,G1203&lt;=$AT$1),IF(P1203&lt;&gt;"D(Arıza Değil)",AC1203,0), IF(AND(G1203&gt;=$AU$1,G1203&lt;=$AV$1),IF(P1203&lt;&gt;"D(Arıza Değil)",AC1203,0), "")), "")</f>
        <v/>
      </c>
      <c r="BC1203" s="114"/>
      <c r="BD1203" s="114"/>
      <c r="BE1203" s="114"/>
      <c r="BF1203" s="114"/>
      <c r="BG1203" s="114"/>
      <c r="BH1203" s="114" t="str">
        <f>IFERROR(FRACAS!AN80, "Hata Var")</f>
        <v/>
      </c>
      <c r="BI1203" s="114"/>
      <c r="BJ1203" s="114"/>
      <c r="BK1203" s="105" t="str">
        <f>[4]SayfaKAY!AW77</f>
        <v/>
      </c>
      <c r="BL1203" s="105" t="str">
        <f>[4]SayfaKAY!V77</f>
        <v>Tasarım</v>
      </c>
      <c r="BM1203" s="114"/>
      <c r="BN1203" s="171" t="str">
        <f t="shared" si="795"/>
        <v>x yok</v>
      </c>
      <c r="BO1203" s="171" t="str">
        <f t="shared" si="796"/>
        <v>aynı gün giderilen arıza</v>
      </c>
      <c r="BP1203" s="171" t="str">
        <f t="shared" si="797"/>
        <v>aynı gün giderilen arıza</v>
      </c>
      <c r="BQ1203" s="226">
        <f t="shared" si="798"/>
        <v>12.000000101979822</v>
      </c>
      <c r="BR1203" s="226">
        <f t="shared" si="799"/>
        <v>119.99999995110556</v>
      </c>
      <c r="BS1203" s="226">
        <f t="shared" si="800"/>
        <v>132.00000005308539</v>
      </c>
      <c r="BT1203" s="114"/>
      <c r="BU1203" s="242"/>
      <c r="BV1203" s="233">
        <f t="shared" si="801"/>
        <v>7</v>
      </c>
      <c r="BW1203" s="226" t="str">
        <f t="shared" si="802"/>
        <v>Evet, çakışma var</v>
      </c>
      <c r="BX1203" s="229"/>
      <c r="BY1203" s="247">
        <f t="shared" si="803"/>
        <v>8.3333334041526541E-3</v>
      </c>
      <c r="BZ1203" s="247">
        <f t="shared" si="804"/>
        <v>8.3333333299378864E-2</v>
      </c>
      <c r="CA1203" s="247">
        <f t="shared" si="805"/>
        <v>9.1666666703531519E-2</v>
      </c>
      <c r="CB1203" s="213"/>
      <c r="CC1203" s="211"/>
      <c r="CD1203" s="196"/>
      <c r="CE1203" s="213">
        <v>76</v>
      </c>
      <c r="CF1203" s="182">
        <f t="shared" si="806"/>
        <v>45344.658333333296</v>
      </c>
      <c r="CG1203" s="182">
        <f t="shared" si="807"/>
        <v>45344.75</v>
      </c>
      <c r="CH1203" s="196"/>
      <c r="CI1203" s="196"/>
      <c r="CJ1203" s="196"/>
      <c r="CK1203" s="196">
        <f t="shared" si="808"/>
        <v>8.3333333299378864E-2</v>
      </c>
      <c r="CL1203" s="196">
        <f t="shared" si="809"/>
        <v>8.3333334041526541E-3</v>
      </c>
      <c r="CM1203" s="196">
        <f t="shared" si="810"/>
        <v>9.1666666703531519E-2</v>
      </c>
      <c r="CN1203" s="114"/>
      <c r="CO1203" s="115">
        <f t="shared" si="811"/>
        <v>132.00000005308539</v>
      </c>
      <c r="CP1203" s="116">
        <f t="shared" si="812"/>
        <v>4.9999999979627319</v>
      </c>
      <c r="CQ1203" s="117">
        <f t="shared" si="813"/>
        <v>0.65833333329646848</v>
      </c>
      <c r="CR1203" s="117">
        <f t="shared" si="814"/>
        <v>45344.666666666701</v>
      </c>
      <c r="CS1203" s="117">
        <f t="shared" si="815"/>
        <v>45344.75</v>
      </c>
      <c r="CT1203" s="118">
        <f t="shared" si="816"/>
        <v>65295372.000000104</v>
      </c>
      <c r="CU1203" s="118">
        <f t="shared" si="817"/>
        <v>119.99999995110556</v>
      </c>
      <c r="CV1203" s="118">
        <f t="shared" si="818"/>
        <v>65295492.000000052</v>
      </c>
      <c r="CW1203" s="119">
        <f t="shared" si="819"/>
        <v>0.99999816220084614</v>
      </c>
    </row>
    <row r="1204" spans="1:101" ht="118.5" customHeight="1" x14ac:dyDescent="0.3">
      <c r="A1204" s="160" t="str">
        <f>[4]SayfaKAY!C78</f>
        <v>KAY5+6</v>
      </c>
      <c r="B1204" s="104" t="str">
        <f>[4]SayfaKAY!D78</f>
        <v>3877(6)</v>
      </c>
      <c r="C1204" s="105" t="str">
        <f>[4]SayfaKAY!E78</f>
        <v>MA</v>
      </c>
      <c r="D1204" s="105">
        <f>[4]SayfaKAY!F78</f>
        <v>25500</v>
      </c>
      <c r="E1204" s="106" t="str">
        <f>[4]SayfaKAY!G78</f>
        <v>BOZ-KAY5+6-FF-077</v>
      </c>
      <c r="F1204" s="193">
        <f t="shared" si="780"/>
        <v>45344</v>
      </c>
      <c r="G1204" s="135">
        <f t="shared" si="781"/>
        <v>0.65833333329646848</v>
      </c>
      <c r="H1204" s="235">
        <f>[4]SayfaKAY!H78</f>
        <v>45344.658333333296</v>
      </c>
      <c r="I1204" s="104" t="str">
        <f>[4]SayfaKAY!I78</f>
        <v>Hat/Line</v>
      </c>
      <c r="J1204" s="103" t="str">
        <f>IF([4]SayfaKAY!J78="","",IF([4]SayfaKAY!J78="Müşteri","Notified by Customer","Notified by Bozankaya"))</f>
        <v>Notified by Customer</v>
      </c>
      <c r="K1204" s="103" t="e">
        <f>VLOOKUP([4]SayfaKAY!L78,#REF!,2,FALSE)</f>
        <v>#REF!</v>
      </c>
      <c r="L1204" s="165" t="str">
        <f>[4]SayfaKAY!X78</f>
        <v>YILKA OTOMOTİV VE RAYLI ARAÇ TEKNO.</v>
      </c>
      <c r="M1204" s="107" t="str">
        <f t="shared" si="782"/>
        <v>KAY5+6-BOZ-KAY5+6-FF-077</v>
      </c>
      <c r="N1204" s="105" t="str">
        <f>[4]SayfaKAY!M78</f>
        <v>A Kabin silgeç çalışmıyor</v>
      </c>
      <c r="O1204" s="166" t="str">
        <f>[4]SayfaKAY!P78</f>
        <v>C-Uyarı, sürüş devamlılığı</v>
      </c>
      <c r="P1204" s="166" t="str">
        <f>[4]SayfaKAY!Q78</f>
        <v>B(Servisten çekmeye etki eden arıza)</v>
      </c>
      <c r="Q1204" s="166" t="str">
        <f>[4]SayfaKAY!R78</f>
        <v>N.A(Yaralanma yok)</v>
      </c>
      <c r="R1204" s="132" t="str" cm="1">
        <f t="array" ref="R1204">IF([4]SayfaKAY!U78="","",_xlfn.IFS([4]SayfaKAY!U78="Bozankaya","Bozankaya",[4]SayfaKAY!U78="Müşteri","Customer",[4]SayfaKAY!U78="Tedarikçi","Equipment Supplier"))</f>
        <v>Equipment Supplier</v>
      </c>
      <c r="S1204" s="204" t="str">
        <f>[4]SayfaKAY!N78</f>
        <v>3877 silecek arızası kontrol edildi.Silecek modülü takılı kalmış onarıldı</v>
      </c>
      <c r="T1204" s="133" t="str">
        <f>[4]SayfaKAY!AD78</f>
        <v>*Arıza çözülecek</v>
      </c>
      <c r="U1204" s="132" t="str">
        <f>[4]SayfaKAY!W78</f>
        <v>Evet</v>
      </c>
      <c r="V1204" s="108">
        <f>[4]SayfaKAY!AZ78</f>
        <v>1</v>
      </c>
      <c r="W1204" s="136">
        <f t="shared" si="783"/>
        <v>45538</v>
      </c>
      <c r="X1204" s="137" t="str">
        <f t="shared" si="784"/>
        <v>06:05</v>
      </c>
      <c r="Y1204" s="235">
        <f>[4]SayfaKAY!AE78</f>
        <v>45538.253819444399</v>
      </c>
      <c r="Z1204" s="192">
        <f t="shared" si="785"/>
        <v>45538</v>
      </c>
      <c r="AA1204" s="110" t="str">
        <f t="shared" si="786"/>
        <v>08:00</v>
      </c>
      <c r="AB1204" s="182">
        <f>[4]SayfaKAY!BA78</f>
        <v>45538.333333333299</v>
      </c>
      <c r="AC1204" s="257">
        <f t="shared" si="787"/>
        <v>278892.00000000419</v>
      </c>
      <c r="AD1204" s="111">
        <f t="shared" si="788"/>
        <v>45538</v>
      </c>
      <c r="AE1204" s="111" t="str">
        <f t="shared" si="789"/>
        <v>08:00</v>
      </c>
      <c r="AF1204" s="235">
        <f>[4]SayfaKAY!BA78</f>
        <v>45538.333333333299</v>
      </c>
      <c r="AG1204" s="179" t="str">
        <f>[4]SayfaKAY!S78</f>
        <v>(II) Aynı Araçta Tekrarlayan Arıza</v>
      </c>
      <c r="AH1204" s="178" t="str">
        <f t="shared" si="790"/>
        <v>Bu Arıza Aracın Servise Verilmesine Engel</v>
      </c>
      <c r="AI1204" s="163" t="str">
        <f>[4]SayfaKAY!AV78</f>
        <v/>
      </c>
      <c r="AJ1204" s="164" t="str">
        <f t="shared" si="791"/>
        <v/>
      </c>
      <c r="AK1204" s="164" t="str">
        <f t="shared" si="792"/>
        <v/>
      </c>
      <c r="AL1204" s="112" t="str">
        <f>[4]SayfaKAY!AX78</f>
        <v/>
      </c>
      <c r="AM1204" s="257" cm="1">
        <f t="array" ref="AM1204">IFERROR(IF(AND(P1204&lt;&gt;"D(Arıza Değil)",AH1204="Bu Arıza Aracın Servise Verilmesine Engel Değil"),
IF(Z1204-F1204&gt;0,(AB1204-Y1204)*24*60,
IF(OR(AND(G1204&gt;$AS$1,G1204&lt;$AT$1),AND(G1204&gt;$AU$1,G1204&lt;$AV$1)),
(AF1204-H1204)*24*60,     BH:BH0)),        AN1204),0)</f>
        <v>278892.00000000419</v>
      </c>
      <c r="AN1204" s="257">
        <f t="shared" si="793"/>
        <v>278892.00000000419</v>
      </c>
      <c r="AO1204" s="174" t="str">
        <f>[4]SayfaKAY!AG78</f>
        <v>Bozankaya</v>
      </c>
      <c r="AP1204" s="174" t="str">
        <f>[4]SayfaKAY!AI78</f>
        <v>E865-7038</v>
      </c>
      <c r="AQ1204" s="174" t="str">
        <f>[4]SayfaKAY!AQ78</f>
        <v/>
      </c>
      <c r="AR1204" s="174" t="str">
        <f>[4]SayfaKAY!AH78</f>
        <v>SİLECEK MODÜLÜ (24 VOLT)</v>
      </c>
      <c r="AS1204" s="174" t="str">
        <f>[4]SayfaKAY!AJ78</f>
        <v/>
      </c>
      <c r="AT1204" s="175" t="str">
        <f>[4]SayfaKAY!AM78</f>
        <v/>
      </c>
      <c r="AU1204" s="176" t="str">
        <f>[4]SayfaKAY!AL78</f>
        <v/>
      </c>
      <c r="AV1204" s="176" t="str">
        <f>[4]SayfaKAY!AP78</f>
        <v/>
      </c>
      <c r="AW1204" s="177" t="str">
        <f>[4]SayfaKAY!AT78</f>
        <v/>
      </c>
      <c r="AX1204" s="194">
        <f t="shared" si="794"/>
        <v>3067812.0000000461</v>
      </c>
      <c r="AY1204" s="168"/>
      <c r="AZ1204" s="167"/>
      <c r="BA1204" s="113"/>
      <c r="BB1204" s="171"/>
      <c r="BC1204" s="114"/>
      <c r="BD1204" s="114"/>
      <c r="BE1204" s="114"/>
      <c r="BF1204" s="114"/>
      <c r="BG1204" s="114"/>
      <c r="BH1204" s="114" t="str">
        <f>IFERROR(FRACAS!AN81, "Hata Var")</f>
        <v/>
      </c>
      <c r="BI1204" s="114"/>
      <c r="BJ1204" s="114"/>
      <c r="BK1204" s="105" t="str">
        <f>[4]SayfaKAY!AW78</f>
        <v/>
      </c>
      <c r="BL1204" s="105" t="str">
        <f>[4]SayfaKAY!V78</f>
        <v>Bozankaya</v>
      </c>
      <c r="BM1204" s="114"/>
      <c r="BN1204" s="171" t="str">
        <f t="shared" si="795"/>
        <v>x yok</v>
      </c>
      <c r="BO1204" s="171" t="str">
        <f t="shared" si="796"/>
        <v>aynı gün giderilen arıza</v>
      </c>
      <c r="BP1204" s="171" t="str">
        <f t="shared" si="797"/>
        <v>Bir günden fazla süren arıza</v>
      </c>
      <c r="BQ1204" s="226">
        <f t="shared" si="798"/>
        <v>278777.49999998719</v>
      </c>
      <c r="BR1204" s="226">
        <f t="shared" si="799"/>
        <v>114.50000001699664</v>
      </c>
      <c r="BS1204" s="226">
        <f t="shared" si="800"/>
        <v>278892.00000000419</v>
      </c>
      <c r="BT1204" s="114"/>
      <c r="BU1204" s="242"/>
      <c r="BV1204" s="233">
        <f t="shared" si="801"/>
        <v>39</v>
      </c>
      <c r="BW1204" s="226" t="str">
        <f t="shared" si="802"/>
        <v>Evet, çakışma var</v>
      </c>
      <c r="BX1204" s="229"/>
      <c r="BY1204" s="247">
        <f t="shared" si="803"/>
        <v>193.59548611110222</v>
      </c>
      <c r="BZ1204" s="247">
        <f t="shared" si="804"/>
        <v>7.9513888900692109E-2</v>
      </c>
      <c r="CA1204" s="247">
        <f t="shared" si="805"/>
        <v>193.67500000000291</v>
      </c>
      <c r="CB1204" s="213"/>
      <c r="CC1204" s="211"/>
      <c r="CD1204" s="196"/>
      <c r="CE1204" s="213">
        <v>77</v>
      </c>
      <c r="CF1204" s="182">
        <f t="shared" si="806"/>
        <v>45344.658333333296</v>
      </c>
      <c r="CG1204" s="182">
        <f t="shared" si="807"/>
        <v>45538.333333333299</v>
      </c>
      <c r="CH1204" s="196"/>
      <c r="CI1204" s="196"/>
      <c r="CJ1204" s="196"/>
      <c r="CK1204" s="196">
        <f t="shared" si="808"/>
        <v>7.9513888900692109E-2</v>
      </c>
      <c r="CL1204" s="196">
        <f t="shared" si="809"/>
        <v>193.59548611110222</v>
      </c>
      <c r="CM1204" s="196">
        <f t="shared" si="810"/>
        <v>193.67500000000291</v>
      </c>
      <c r="CN1204" s="114"/>
      <c r="CO1204" s="115">
        <f t="shared" si="811"/>
        <v>278892.00000000419</v>
      </c>
      <c r="CP1204" s="116">
        <f t="shared" si="812"/>
        <v>4.7708333340415265</v>
      </c>
      <c r="CQ1204" s="117">
        <f t="shared" si="813"/>
        <v>0.65833333329646848</v>
      </c>
      <c r="CR1204" s="117">
        <f t="shared" si="814"/>
        <v>45538.253819444399</v>
      </c>
      <c r="CS1204" s="117">
        <f t="shared" si="815"/>
        <v>45538.333333333299</v>
      </c>
      <c r="CT1204" s="118">
        <f t="shared" si="816"/>
        <v>65574137.499999985</v>
      </c>
      <c r="CU1204" s="118">
        <f t="shared" si="817"/>
        <v>114.50000001699664</v>
      </c>
      <c r="CV1204" s="118">
        <f t="shared" si="818"/>
        <v>65574252.000000007</v>
      </c>
      <c r="CW1204" s="119">
        <f t="shared" si="819"/>
        <v>0.99999825388782138</v>
      </c>
    </row>
    <row r="1205" spans="1:101" ht="118.5" customHeight="1" x14ac:dyDescent="0.3">
      <c r="A1205" s="104" t="str">
        <f>[4]SayfaKAY!C79</f>
        <v>KAY5+6</v>
      </c>
      <c r="B1205" s="104" t="str">
        <f>[4]SayfaKAY!D79</f>
        <v>3880(9)</v>
      </c>
      <c r="C1205" s="105" t="str">
        <f>[4]SayfaKAY!E79</f>
        <v>P</v>
      </c>
      <c r="D1205" s="105">
        <f>[4]SayfaKAY!F79</f>
        <v>2450</v>
      </c>
      <c r="E1205" s="106" t="str">
        <f>[4]SayfaKAY!G79</f>
        <v>BOZ-KAY5+6-FF-078</v>
      </c>
      <c r="F1205" s="134">
        <f t="shared" si="780"/>
        <v>45344</v>
      </c>
      <c r="G1205" s="135">
        <f t="shared" si="781"/>
        <v>0.83333333329937886</v>
      </c>
      <c r="H1205" s="235">
        <f>[4]SayfaKAY!H79</f>
        <v>45344.833333333299</v>
      </c>
      <c r="I1205" s="104" t="str">
        <f>[4]SayfaKAY!I79</f>
        <v>Hat/Line</v>
      </c>
      <c r="J1205" s="103" t="str">
        <f>IF([4]SayfaKAY!J79="","",IF([4]SayfaKAY!J79="Müşteri","Notified by Customer","Notified by Bozankaya"))</f>
        <v>Notified by Customer</v>
      </c>
      <c r="K1205" s="103" t="e">
        <f>VLOOKUP([4]SayfaKAY!L79,#REF!,2,FALSE)</f>
        <v>#REF!</v>
      </c>
      <c r="L1205" s="165" t="str">
        <f>[4]SayfaKAY!X79</f>
        <v>STEMMANN-POLSKA SP. Z O.O.</v>
      </c>
      <c r="M1205" s="107" t="str">
        <f t="shared" si="782"/>
        <v>KAY5+6-BOZ-KAY5+6-FF-078</v>
      </c>
      <c r="N1205" s="105" t="str">
        <f>[4]SayfaKAY!M79</f>
        <v>ARAÇ KLİMA IMU ANONS SİSTEMİ ARIZASI NEDENİYLE RESETLENDİ ARAÇ PANTOGRAF ARIZASI VERDİ</v>
      </c>
      <c r="O1205" s="166" t="str">
        <f>[4]SayfaKAY!P79</f>
        <v>A-Sürüşü engeller</v>
      </c>
      <c r="P1205" s="166" t="str">
        <f>[4]SayfaKAY!Q79</f>
        <v>A(Hareket etmeyi engelleyen arıza)</v>
      </c>
      <c r="Q1205" s="166" t="str">
        <f>[4]SayfaKAY!R79</f>
        <v>N.A(Yaralanma yok)</v>
      </c>
      <c r="R1205" s="132" t="str" cm="1">
        <f t="array" ref="R1205">IF([4]SayfaKAY!U79="","",_xlfn.IFS([4]SayfaKAY!U79="Bozankaya","Bozankaya",[4]SayfaKAY!U79="Müşteri","Customer",[4]SayfaKAY!U79="Tedarikçi","Equipment Supplier"))</f>
        <v>Equipment Supplier</v>
      </c>
      <c r="S1205" s="204" t="str">
        <f>[4]SayfaKAY!N79</f>
        <v>PANTOGRAF HALL EFFECT SENSOR AYARI YAPILDI IMU KABLOSU YANLIŞ TAKILMIŞ DÜZELTİLDİ</v>
      </c>
      <c r="T1205" s="133" t="str">
        <f>[4]SayfaKAY!AD79</f>
        <v/>
      </c>
      <c r="U1205" s="132" t="str">
        <f>[4]SayfaKAY!W79</f>
        <v/>
      </c>
      <c r="V1205" s="108">
        <f>[4]SayfaKAY!AZ79</f>
        <v>1</v>
      </c>
      <c r="W1205" s="136">
        <f t="shared" si="783"/>
        <v>45345</v>
      </c>
      <c r="X1205" s="137" t="str">
        <f t="shared" si="784"/>
        <v>05:00</v>
      </c>
      <c r="Y1205" s="235">
        <f>[4]SayfaKAY!AE79</f>
        <v>45345.208333333299</v>
      </c>
      <c r="Z1205" s="109">
        <f t="shared" si="785"/>
        <v>45345</v>
      </c>
      <c r="AA1205" s="110" t="str">
        <f t="shared" si="786"/>
        <v>09:00</v>
      </c>
      <c r="AB1205" s="182">
        <f>[4]SayfaKAY!BA79</f>
        <v>45345.375</v>
      </c>
      <c r="AC1205" s="257">
        <f t="shared" si="787"/>
        <v>780.00000004889444</v>
      </c>
      <c r="AD1205" s="111">
        <f t="shared" si="788"/>
        <v>45345</v>
      </c>
      <c r="AE1205" s="111" t="str">
        <f t="shared" si="789"/>
        <v>09:00</v>
      </c>
      <c r="AF1205" s="235">
        <f>[4]SayfaKAY!BA79</f>
        <v>45345.375</v>
      </c>
      <c r="AG1205" s="179" t="str">
        <f>[4]SayfaKAY!S79</f>
        <v>(I) İlk Defa Karşılaşılan Arıza</v>
      </c>
      <c r="AH1205" s="178" t="str">
        <f t="shared" si="790"/>
        <v>Bu Arıza Aracın Servise Verilmesine Engel</v>
      </c>
      <c r="AI1205" s="163" t="str">
        <f>[4]SayfaKAY!AV79</f>
        <v/>
      </c>
      <c r="AJ1205" s="164" t="str">
        <f t="shared" si="791"/>
        <v/>
      </c>
      <c r="AK1205" s="164" t="str">
        <f t="shared" si="792"/>
        <v/>
      </c>
      <c r="AL1205" s="112" t="str">
        <f>[4]SayfaKAY!AX79</f>
        <v/>
      </c>
      <c r="AM1205" s="257" cm="1">
        <f t="array" ref="AM1205">IFERROR(IF(AND(P1205&lt;&gt;"D(Arıza Değil)",AH1205="Bu Arıza Aracın Servise Verilmesine Engel Değil"),
IF(Z1205-F1205&gt;0,(AB1205-Y1205)*24*60,
IF(OR(AND(G1205&gt;$AS$1,G1205&lt;$AT$1),AND(G1205&gt;$AU$1,G1205&lt;$AV$1)),
(AF1205-H1205)*24*60,     BH:BH0)),        AN1205),0)</f>
        <v>780.00000004889444</v>
      </c>
      <c r="AN1205" s="257">
        <f t="shared" si="793"/>
        <v>780.00000004889444</v>
      </c>
      <c r="AO1205" s="174" t="str">
        <f>[4]SayfaKAY!AG79</f>
        <v>STEMMAN-TECHNIC</v>
      </c>
      <c r="AP1205" s="174" t="str">
        <f>[4]SayfaKAY!AI79</f>
        <v>P710-7019</v>
      </c>
      <c r="AQ1205" s="174" t="str">
        <f>[4]SayfaKAY!AQ79</f>
        <v/>
      </c>
      <c r="AR1205" s="174" t="str">
        <f>[4]SayfaKAY!AH79</f>
        <v>PANTOGRAF KOMPLESI</v>
      </c>
      <c r="AS1205" s="174" t="str">
        <f>[4]SayfaKAY!AJ79</f>
        <v/>
      </c>
      <c r="AT1205" s="175" t="str">
        <f>[4]SayfaKAY!AM79</f>
        <v/>
      </c>
      <c r="AU1205" s="176" t="str">
        <f>[4]SayfaKAY!AL79</f>
        <v/>
      </c>
      <c r="AV1205" s="176" t="str">
        <f>[4]SayfaKAY!AP79</f>
        <v/>
      </c>
      <c r="AW1205" s="177" t="str">
        <f>[4]SayfaKAY!AT79</f>
        <v/>
      </c>
      <c r="AX1205" s="194">
        <f t="shared" si="794"/>
        <v>8580.0000005378388</v>
      </c>
      <c r="AY1205" s="168"/>
      <c r="AZ1205" s="167"/>
      <c r="BA1205" s="170"/>
      <c r="BB1205" s="171" t="str">
        <f>IF($AQ$1="X", IF(AND(G1205&gt;=$AS$1,G1205&lt;=$AT$1),IF(P1205&lt;&gt;"D(Arıza Değil)",AC1205,0), IF(AND(G1205&gt;=$AU$1,G1205&lt;=$AV$1),IF(P1205&lt;&gt;"D(Arıza Değil)",AC1205,0), "")), "")</f>
        <v/>
      </c>
      <c r="BC1205" s="114"/>
      <c r="BD1205" s="114"/>
      <c r="BE1205" s="114"/>
      <c r="BF1205" s="114"/>
      <c r="BG1205" s="114"/>
      <c r="BH1205" s="114" t="str">
        <f>IFERROR(FRACAS!AN82, "Hata Var")</f>
        <v/>
      </c>
      <c r="BI1205" s="114"/>
      <c r="BJ1205" s="114"/>
      <c r="BK1205" s="105" t="str">
        <f>[4]SayfaKAY!AW79</f>
        <v/>
      </c>
      <c r="BL1205" s="105" t="str">
        <f>[4]SayfaKAY!V79</f>
        <v>Bozankaya</v>
      </c>
      <c r="BM1205" s="114"/>
      <c r="BN1205" s="171" t="str">
        <f t="shared" si="795"/>
        <v>x yok</v>
      </c>
      <c r="BO1205" s="171" t="b">
        <f t="shared" si="796"/>
        <v>0</v>
      </c>
      <c r="BP1205" s="171" t="str">
        <f t="shared" si="797"/>
        <v>Bir günden fazla süren arıza</v>
      </c>
      <c r="BQ1205" s="226">
        <f t="shared" si="798"/>
        <v>540</v>
      </c>
      <c r="BR1205" s="226">
        <f t="shared" si="799"/>
        <v>240.00000004889444</v>
      </c>
      <c r="BS1205" s="226">
        <f t="shared" si="800"/>
        <v>780.00000004889444</v>
      </c>
      <c r="BT1205" s="114"/>
      <c r="BU1205" s="242"/>
      <c r="BV1205" s="233">
        <f t="shared" si="801"/>
        <v>0</v>
      </c>
      <c r="BW1205" s="226" t="str">
        <f t="shared" si="802"/>
        <v>Hayır, çakışma yok</v>
      </c>
      <c r="BX1205" s="229"/>
      <c r="BY1205" s="247">
        <f t="shared" si="803"/>
        <v>0.375</v>
      </c>
      <c r="BZ1205" s="247">
        <f t="shared" si="804"/>
        <v>0.16666666670062114</v>
      </c>
      <c r="CA1205" s="247">
        <f t="shared" si="805"/>
        <v>0.54166666670062114</v>
      </c>
      <c r="CB1205" s="213"/>
      <c r="CC1205" s="211"/>
      <c r="CD1205" s="196"/>
      <c r="CE1205" s="213">
        <v>78</v>
      </c>
      <c r="CF1205" s="182">
        <f t="shared" si="806"/>
        <v>45344.833333333299</v>
      </c>
      <c r="CG1205" s="182">
        <f t="shared" si="807"/>
        <v>45345.375</v>
      </c>
      <c r="CH1205" s="196"/>
      <c r="CI1205" s="196"/>
      <c r="CJ1205" s="196"/>
      <c r="CK1205" s="196">
        <f t="shared" si="808"/>
        <v>0.16666666670062114</v>
      </c>
      <c r="CL1205" s="196">
        <f t="shared" si="809"/>
        <v>0.375</v>
      </c>
      <c r="CM1205" s="196">
        <f t="shared" si="810"/>
        <v>0.54166666670062114</v>
      </c>
      <c r="CN1205" s="114"/>
      <c r="CO1205" s="115">
        <f t="shared" si="811"/>
        <v>780.00000004889444</v>
      </c>
      <c r="CP1205" s="116">
        <f t="shared" si="812"/>
        <v>10.000000002037268</v>
      </c>
      <c r="CQ1205" s="117">
        <f t="shared" si="813"/>
        <v>0.83333333329937886</v>
      </c>
      <c r="CR1205" s="117">
        <f t="shared" si="814"/>
        <v>45345.208333333299</v>
      </c>
      <c r="CS1205" s="117">
        <f t="shared" si="815"/>
        <v>45345.375</v>
      </c>
      <c r="CT1205" s="118">
        <f t="shared" si="816"/>
        <v>65295900</v>
      </c>
      <c r="CU1205" s="118">
        <f t="shared" si="817"/>
        <v>240.00000004889444</v>
      </c>
      <c r="CV1205" s="118">
        <f t="shared" si="818"/>
        <v>65296140.000000052</v>
      </c>
      <c r="CW1205" s="119">
        <f t="shared" si="819"/>
        <v>0.99999632443816655</v>
      </c>
    </row>
    <row r="1206" spans="1:101" ht="118.5" customHeight="1" x14ac:dyDescent="0.3">
      <c r="A1206" s="160" t="str">
        <f>[4]SayfaKAY!C68</f>
        <v>KAY5+6</v>
      </c>
      <c r="B1206" s="104" t="str">
        <f>[4]SayfaKAY!D68</f>
        <v>3879(8)</v>
      </c>
      <c r="C1206" s="105" t="str">
        <f>[4]SayfaKAY!E68</f>
        <v>MB</v>
      </c>
      <c r="D1206" s="105">
        <f>[4]SayfaKAY!F68</f>
        <v>1489</v>
      </c>
      <c r="E1206" s="106" t="str">
        <f>[4]SayfaKAY!G68</f>
        <v>BOZ-KAY5+6-FF-067</v>
      </c>
      <c r="F1206" s="193">
        <f t="shared" si="780"/>
        <v>45343</v>
      </c>
      <c r="G1206" s="135">
        <f t="shared" si="781"/>
        <v>0.26875000000291038</v>
      </c>
      <c r="H1206" s="235">
        <f>[4]SayfaKAY!H68</f>
        <v>45343.268750000003</v>
      </c>
      <c r="I1206" s="104" t="str">
        <f>[4]SayfaKAY!I68</f>
        <v>Hat/Line</v>
      </c>
      <c r="J1206" s="103" t="str">
        <f>IF([4]SayfaKAY!J68="","",IF([4]SayfaKAY!J68="Müşteri","Notified by Customer","Notified by Bozankaya"))</f>
        <v>Notified by Customer</v>
      </c>
      <c r="K1206" s="103" t="e">
        <f>VLOOKUP([4]SayfaKAY!L68,#REF!,2,FALSE)</f>
        <v>#REF!</v>
      </c>
      <c r="L1206" s="165" t="str">
        <f>[4]SayfaKAY!X68</f>
        <v>GREBO OTOMOTİV SANAYİ A.Ş</v>
      </c>
      <c r="M1206" s="107" t="str">
        <f t="shared" si="782"/>
        <v>KAY5+6-BOZ-KAY5+6-FF-067</v>
      </c>
      <c r="N1206" s="105" t="str">
        <f>[4]SayfaKAY!M68</f>
        <v>CB KABİN KAPISI ÜST CİVATALARI YERİNDEN ÇIKMIŞ</v>
      </c>
      <c r="O1206" s="166" t="str">
        <f>[4]SayfaKAY!P68</f>
        <v>C-Uyarı, sürüş devamlılığı</v>
      </c>
      <c r="P1206" s="166" t="str">
        <f>[4]SayfaKAY!Q68</f>
        <v>C(Sisteme etki etmeyen arıza)</v>
      </c>
      <c r="Q1206" s="166" t="str">
        <f>[4]SayfaKAY!R68</f>
        <v>N.A(Yaralanma yok)</v>
      </c>
      <c r="R1206" s="132" t="str" cm="1">
        <f t="array" ref="R1206">IF([4]SayfaKAY!U68="","",_xlfn.IFS([4]SayfaKAY!U68="Bozankaya","Bozankaya",[4]SayfaKAY!U68="Müşteri","Customer",[4]SayfaKAY!U68="Tedarikçi","Equipment Supplier"))</f>
        <v>Bozankaya</v>
      </c>
      <c r="S1206" s="204" t="str">
        <f>[4]SayfaKAY!N68</f>
        <v/>
      </c>
      <c r="T1206" s="133" t="str">
        <f>[4]SayfaKAY!AD68</f>
        <v/>
      </c>
      <c r="U1206" s="132" t="str">
        <f>[4]SayfaKAY!W68</f>
        <v/>
      </c>
      <c r="V1206" s="108">
        <f>[4]SayfaKAY!AZ68</f>
        <v>1</v>
      </c>
      <c r="W1206" s="136">
        <f t="shared" si="783"/>
        <v>45526</v>
      </c>
      <c r="X1206" s="137" t="str">
        <f t="shared" si="784"/>
        <v>07:15</v>
      </c>
      <c r="Y1206" s="235">
        <f>[4]SayfaKAY!AE68</f>
        <v>45526.302627314799</v>
      </c>
      <c r="Z1206" s="192">
        <f t="shared" si="785"/>
        <v>45526</v>
      </c>
      <c r="AA1206" s="110" t="str">
        <f t="shared" si="786"/>
        <v>11:00</v>
      </c>
      <c r="AB1206" s="182">
        <f>[4]SayfaKAY!BA68</f>
        <v>45526.458333333299</v>
      </c>
      <c r="AC1206" s="257">
        <f t="shared" si="787"/>
        <v>263792.99999994691</v>
      </c>
      <c r="AD1206" s="111">
        <f t="shared" si="788"/>
        <v>45526</v>
      </c>
      <c r="AE1206" s="111" t="str">
        <f t="shared" si="789"/>
        <v>11:00</v>
      </c>
      <c r="AF1206" s="235">
        <f>[4]SayfaKAY!BA68</f>
        <v>45526.458333333299</v>
      </c>
      <c r="AG1206" s="179" t="str">
        <f>[4]SayfaKAY!S68</f>
        <v>(II) Aynı Araçta Tekrarlayan Arıza</v>
      </c>
      <c r="AH1206" s="178" t="str">
        <f t="shared" si="790"/>
        <v>Bu Arıza Aracın Servise Verilmesine Engel Değil</v>
      </c>
      <c r="AI1206" s="163" t="str">
        <f>[4]SayfaKAY!AV68</f>
        <v/>
      </c>
      <c r="AJ1206" s="164" t="str">
        <f t="shared" si="791"/>
        <v/>
      </c>
      <c r="AK1206" s="164" t="str">
        <f t="shared" si="792"/>
        <v/>
      </c>
      <c r="AL1206" s="112" t="str">
        <f>[4]SayfaKAY!AX68</f>
        <v/>
      </c>
      <c r="AM1206" s="257" cm="1">
        <f t="array" ref="AM1206">IFERROR(IF(AND(P1206&lt;&gt;"D(Arıza Değil)",AH1206="Bu Arıza Aracın Servise Verilmesine Engel Değil"),
IF(Z1206-F1206&gt;0,(AB1206-Y1206)*24*60,
IF(OR(AND(G1206&gt;$AS$1,G1206&lt;$AT$1),AND(G1206&gt;$AU$1,G1206&lt;$AV$1)),
(AF1206-H1206)*24*60,     BH:BH0)),        AN1206),0)</f>
        <v>224.21666664071381</v>
      </c>
      <c r="AN1206" s="257">
        <f t="shared" si="793"/>
        <v>263792.99999994691</v>
      </c>
      <c r="AO1206" s="174" t="str">
        <f>[4]SayfaKAY!AG68</f>
        <v>Bozankaya</v>
      </c>
      <c r="AP1206" s="174" t="str">
        <f>[4]SayfaKAY!AI68</f>
        <v>T110-7047</v>
      </c>
      <c r="AQ1206" s="174" t="str">
        <f>[4]SayfaKAY!AQ68</f>
        <v/>
      </c>
      <c r="AR1206" s="174" t="str">
        <f>[4]SayfaKAY!AH68</f>
        <v>SURUCU KAPISI KOMPLESI</v>
      </c>
      <c r="AS1206" s="174" t="str">
        <f>[4]SayfaKAY!AJ68</f>
        <v/>
      </c>
      <c r="AT1206" s="175" t="str">
        <f>[4]SayfaKAY!AM68</f>
        <v/>
      </c>
      <c r="AU1206" s="176" t="str">
        <f>[4]SayfaKAY!AL68</f>
        <v/>
      </c>
      <c r="AV1206" s="176" t="str">
        <f>[4]SayfaKAY!AP68</f>
        <v/>
      </c>
      <c r="AW1206" s="177" t="str">
        <f>[4]SayfaKAY!AT68</f>
        <v/>
      </c>
      <c r="AX1206" s="194">
        <f t="shared" si="794"/>
        <v>2901722.9999994161</v>
      </c>
      <c r="AY1206" s="168"/>
      <c r="AZ1206" s="167"/>
      <c r="BA1206" s="113"/>
      <c r="BB1206" s="171"/>
      <c r="BC1206" s="114"/>
      <c r="BD1206" s="114"/>
      <c r="BE1206" s="114"/>
      <c r="BF1206" s="114"/>
      <c r="BG1206" s="114"/>
      <c r="BH1206" s="114" t="str">
        <f>IFERROR(FRACAS!AN71, "Hata Var")</f>
        <v/>
      </c>
      <c r="BI1206" s="114"/>
      <c r="BJ1206" s="114"/>
      <c r="BK1206" s="105" t="str">
        <f>[4]SayfaKAY!AW68</f>
        <v/>
      </c>
      <c r="BL1206" s="105" t="str">
        <f>[4]SayfaKAY!V68</f>
        <v>Üretim</v>
      </c>
      <c r="BM1206" s="114"/>
      <c r="BN1206" s="171" t="str">
        <f t="shared" si="795"/>
        <v>x yok</v>
      </c>
      <c r="BO1206" s="171" t="str">
        <f t="shared" si="796"/>
        <v>aynı gün giderilen arıza</v>
      </c>
      <c r="BP1206" s="171" t="str">
        <f t="shared" si="797"/>
        <v>Bir günden fazla süren arıza</v>
      </c>
      <c r="BQ1206" s="226">
        <f t="shared" si="798"/>
        <v>263568.7833333062</v>
      </c>
      <c r="BR1206" s="226">
        <f t="shared" si="799"/>
        <v>224.21666664071381</v>
      </c>
      <c r="BS1206" s="226">
        <f t="shared" si="800"/>
        <v>263792.99999994691</v>
      </c>
      <c r="BT1206" s="114"/>
      <c r="BU1206" s="242"/>
      <c r="BV1206" s="233">
        <f t="shared" si="801"/>
        <v>39</v>
      </c>
      <c r="BW1206" s="226" t="str">
        <f t="shared" si="802"/>
        <v>Evet, çakışma var</v>
      </c>
      <c r="BX1206" s="229"/>
      <c r="BY1206" s="247">
        <f t="shared" si="803"/>
        <v>183.03387731479597</v>
      </c>
      <c r="BZ1206" s="247">
        <f t="shared" si="804"/>
        <v>0.1557060185004957</v>
      </c>
      <c r="CA1206" s="247">
        <f t="shared" si="805"/>
        <v>183.18958333329647</v>
      </c>
      <c r="CB1206" s="213"/>
      <c r="CC1206" s="211"/>
      <c r="CD1206" s="196"/>
      <c r="CE1206" s="213">
        <v>67</v>
      </c>
      <c r="CF1206" s="182">
        <f t="shared" si="806"/>
        <v>45343.268750000003</v>
      </c>
      <c r="CG1206" s="182">
        <f t="shared" si="807"/>
        <v>45526.458333333299</v>
      </c>
      <c r="CH1206" s="196"/>
      <c r="CI1206" s="196"/>
      <c r="CJ1206" s="196"/>
      <c r="CK1206" s="196">
        <f t="shared" si="808"/>
        <v>0.1557060185004957</v>
      </c>
      <c r="CL1206" s="196">
        <f t="shared" si="809"/>
        <v>183.03387731479597</v>
      </c>
      <c r="CM1206" s="196">
        <f t="shared" si="810"/>
        <v>183.18958333329647</v>
      </c>
      <c r="CN1206" s="114"/>
      <c r="CO1206" s="115">
        <f t="shared" si="811"/>
        <v>263792.99999994691</v>
      </c>
      <c r="CP1206" s="116">
        <f t="shared" si="812"/>
        <v>9.3423611100297421</v>
      </c>
      <c r="CQ1206" s="117">
        <f t="shared" si="813"/>
        <v>0.26875000000291038</v>
      </c>
      <c r="CR1206" s="117">
        <f t="shared" si="814"/>
        <v>45526.302627314799</v>
      </c>
      <c r="CS1206" s="117">
        <f t="shared" si="815"/>
        <v>45526.458333333299</v>
      </c>
      <c r="CT1206" s="118">
        <f t="shared" si="816"/>
        <v>65557488.783333309</v>
      </c>
      <c r="CU1206" s="118">
        <f t="shared" si="817"/>
        <v>224.21666664071381</v>
      </c>
      <c r="CV1206" s="118">
        <f t="shared" si="818"/>
        <v>65557712.999999948</v>
      </c>
      <c r="CW1206" s="119">
        <f t="shared" si="819"/>
        <v>0.99999657985832058</v>
      </c>
    </row>
    <row r="1207" spans="1:101" ht="118.5" customHeight="1" x14ac:dyDescent="0.3">
      <c r="A1207" s="104" t="str">
        <f>[4]SayfaKAY!C69</f>
        <v>KAY5+6</v>
      </c>
      <c r="B1207" s="104" t="str">
        <f>[4]SayfaKAY!D69</f>
        <v>3872(1)</v>
      </c>
      <c r="C1207" s="105" t="str">
        <f>[4]SayfaKAY!E69</f>
        <v>MB</v>
      </c>
      <c r="D1207" s="105">
        <f>[4]SayfaKAY!F69</f>
        <v>38000</v>
      </c>
      <c r="E1207" s="106" t="str">
        <f>[4]SayfaKAY!G69</f>
        <v>BOZ-KAY5+6-FF-068</v>
      </c>
      <c r="F1207" s="134">
        <f t="shared" si="780"/>
        <v>45343</v>
      </c>
      <c r="G1207" s="135">
        <f t="shared" si="781"/>
        <v>0.55902777780283941</v>
      </c>
      <c r="H1207" s="235">
        <f>[4]SayfaKAY!H69</f>
        <v>45343.559027777803</v>
      </c>
      <c r="I1207" s="104" t="str">
        <f>[4]SayfaKAY!I69</f>
        <v>Hat/Line</v>
      </c>
      <c r="J1207" s="103" t="str">
        <f>IF([4]SayfaKAY!J69="","",IF([4]SayfaKAY!J69="Müşteri","Notified by Customer","Notified by Bozankaya"))</f>
        <v>Notified by Customer</v>
      </c>
      <c r="K1207" s="103" t="e">
        <f>VLOOKUP([4]SayfaKAY!L69,#REF!,2,FALSE)</f>
        <v>#REF!</v>
      </c>
      <c r="L1207" s="165" t="str">
        <f>[4]SayfaKAY!X69</f>
        <v>MEDCOM SP. Z O.O.</v>
      </c>
      <c r="M1207" s="107" t="str">
        <f t="shared" si="782"/>
        <v>KAY5+6-BOZ-KAY5+6-FF-068</v>
      </c>
      <c r="N1207" s="105" t="str">
        <f>[4]SayfaKAY!M69</f>
        <v>FREN BÖLÜMÜ ARIZA VERDİ ARAÇ RESETLENDİ PS1-PS2 DEVREYE GİRMEDİ YOLCULAR TAHLİYE EDİLDİ FREN RESET KULLANILARAK 20KM/H İLE YOLCUSUZ DEVAM EDİLDİ (T4 HATTI 2 SEFERDE 9 DK) (T1 HATTI 1 SEFERDE 4 DK) (T3 HATTI 1 SEFERDE 9 DK) TEHİR OLUŞTU TOPLAM 4 SEFERDE 22 DK TEHİR OLUŞTU</v>
      </c>
      <c r="O1207" s="166" t="str">
        <f>[4]SayfaKAY!P69</f>
        <v>A-Sürüşü engeller</v>
      </c>
      <c r="P1207" s="166" t="str">
        <f>[4]SayfaKAY!Q69</f>
        <v>B(Servisten çekmeye etki eden arıza)</v>
      </c>
      <c r="Q1207" s="166" t="str">
        <f>[4]SayfaKAY!R69</f>
        <v>N.A(Yaralanma yok)</v>
      </c>
      <c r="R1207" s="132" t="str" cm="1">
        <f t="array" ref="R1207">IF([4]SayfaKAY!U69="","",_xlfn.IFS([4]SayfaKAY!U69="Bozankaya","Bozankaya",[4]SayfaKAY!U69="Müşteri","Customer",[4]SayfaKAY!U69="Tedarikçi","Equipment Supplier"))</f>
        <v>Equipment Supplier</v>
      </c>
      <c r="S1207" s="204" t="str">
        <f>[4]SayfaKAY!N69</f>
        <v>ARAÇTA İNVERTER SİSTEMİ KAPANDIĞI İÇİN HİDROLİK FREN SÜREKLİ DEVREYE GİRMEKTEDİR. ARAÇTA FREN ARIZASI BULUNMAMAKTADIR</v>
      </c>
      <c r="T1207" s="133" t="str">
        <f>[4]SayfaKAY!AD69</f>
        <v/>
      </c>
      <c r="U1207" s="132" t="str">
        <f>[4]SayfaKAY!W69</f>
        <v>Evet</v>
      </c>
      <c r="V1207" s="108">
        <f>[4]SayfaKAY!AZ69</f>
        <v>1</v>
      </c>
      <c r="W1207" s="136">
        <f t="shared" si="783"/>
        <v>45352</v>
      </c>
      <c r="X1207" s="137" t="str">
        <f t="shared" si="784"/>
        <v>05:00</v>
      </c>
      <c r="Y1207" s="235">
        <f>[4]SayfaKAY!AE69</f>
        <v>45352.208333333299</v>
      </c>
      <c r="Z1207" s="109">
        <f t="shared" si="785"/>
        <v>45352</v>
      </c>
      <c r="AA1207" s="110" t="str">
        <f t="shared" si="786"/>
        <v>15:00</v>
      </c>
      <c r="AB1207" s="182">
        <f>[4]SayfaKAY!BA69</f>
        <v>45352.625</v>
      </c>
      <c r="AC1207" s="257">
        <f t="shared" si="787"/>
        <v>13054.999999963911</v>
      </c>
      <c r="AD1207" s="111">
        <f t="shared" si="788"/>
        <v>45352</v>
      </c>
      <c r="AE1207" s="111" t="str">
        <f t="shared" si="789"/>
        <v>15:00</v>
      </c>
      <c r="AF1207" s="235">
        <f>[4]SayfaKAY!BA69</f>
        <v>45352.625</v>
      </c>
      <c r="AG1207" s="179" t="str">
        <f>[4]SayfaKAY!S69</f>
        <v>(I) İlk Defa Karşılaşılan Arıza</v>
      </c>
      <c r="AH1207" s="178" t="str">
        <f t="shared" si="790"/>
        <v>Bu Arıza Aracın Servise Verilmesine Engel</v>
      </c>
      <c r="AI1207" s="163" t="str">
        <f>[4]SayfaKAY!AV69</f>
        <v/>
      </c>
      <c r="AJ1207" s="164" t="str">
        <f t="shared" si="791"/>
        <v/>
      </c>
      <c r="AK1207" s="164" t="str">
        <f t="shared" si="792"/>
        <v/>
      </c>
      <c r="AL1207" s="112" t="str">
        <f>[4]SayfaKAY!AX69</f>
        <v/>
      </c>
      <c r="AM1207" s="257" cm="1">
        <f t="array" ref="AM1207">IFERROR(IF(AND(P1207&lt;&gt;"D(Arıza Değil)",AH1207="Bu Arıza Aracın Servise Verilmesine Engel Değil"),
IF(Z1207-F1207&gt;0,(AB1207-Y1207)*24*60,
IF(OR(AND(G1207&gt;$AS$1,G1207&lt;$AT$1),AND(G1207&gt;$AU$1,G1207&lt;$AV$1)),
(AF1207-H1207)*24*60,     BH:BH0)),        AN1207),0)</f>
        <v>13054.999999963911</v>
      </c>
      <c r="AN1207" s="257">
        <f t="shared" si="793"/>
        <v>13054.999999963911</v>
      </c>
      <c r="AO1207" s="174" t="str">
        <f>[4]SayfaKAY!AG69</f>
        <v>MEDCOM</v>
      </c>
      <c r="AP1207" s="174" t="str">
        <f>[4]SayfaKAY!AI69</f>
        <v>P620-7023</v>
      </c>
      <c r="AQ1207" s="174" t="str">
        <f>[4]SayfaKAY!AQ69</f>
        <v/>
      </c>
      <c r="AR1207" s="174" t="str">
        <f>[4]SayfaKAY!AH69</f>
        <v>COMBO KUTUSU (+LHD) MEDCOM</v>
      </c>
      <c r="AS1207" s="174" t="str">
        <f>[4]SayfaKAY!AJ69</f>
        <v/>
      </c>
      <c r="AT1207" s="175" t="str">
        <f>[4]SayfaKAY!AM69</f>
        <v/>
      </c>
      <c r="AU1207" s="176" t="str">
        <f>[4]SayfaKAY!AL69</f>
        <v/>
      </c>
      <c r="AV1207" s="176" t="str">
        <f>[4]SayfaKAY!AP69</f>
        <v/>
      </c>
      <c r="AW1207" s="177" t="str">
        <f>[4]SayfaKAY!AT69</f>
        <v/>
      </c>
      <c r="AX1207" s="194">
        <f t="shared" si="794"/>
        <v>143604.99999960302</v>
      </c>
      <c r="AY1207" s="168"/>
      <c r="AZ1207" s="167"/>
      <c r="BA1207" s="170"/>
      <c r="BB1207" s="171" t="str">
        <f>IF($AQ$1="X", IF(AND(G1207&gt;=$AS$1,G1207&lt;=$AT$1),IF(P1207&lt;&gt;"D(Arıza Değil)",AC1207,0), IF(AND(G1207&gt;=$AU$1,G1207&lt;=$AV$1),IF(P1207&lt;&gt;"D(Arıza Değil)",AC1207,0), "")), "")</f>
        <v/>
      </c>
      <c r="BC1207" s="114"/>
      <c r="BD1207" s="114"/>
      <c r="BE1207" s="114"/>
      <c r="BF1207" s="114"/>
      <c r="BG1207" s="114"/>
      <c r="BH1207" s="114" t="str">
        <f>IFERROR(FRACAS!AN72, "Hata Var")</f>
        <v/>
      </c>
      <c r="BI1207" s="114"/>
      <c r="BJ1207" s="114"/>
      <c r="BK1207" s="105" t="str">
        <f>[4]SayfaKAY!AW69</f>
        <v/>
      </c>
      <c r="BL1207" s="105" t="str">
        <f>[4]SayfaKAY!V69</f>
        <v>MEDCOM SP. Z O.O.</v>
      </c>
      <c r="BM1207" s="114"/>
      <c r="BN1207" s="171" t="str">
        <f t="shared" si="795"/>
        <v>x yok</v>
      </c>
      <c r="BO1207" s="171" t="b">
        <f t="shared" si="796"/>
        <v>0</v>
      </c>
      <c r="BP1207" s="171" t="str">
        <f t="shared" si="797"/>
        <v>Bir günden fazla süren arıza</v>
      </c>
      <c r="BQ1207" s="226">
        <f t="shared" si="798"/>
        <v>12454.999999915017</v>
      </c>
      <c r="BR1207" s="226">
        <f t="shared" si="799"/>
        <v>600.00000004889444</v>
      </c>
      <c r="BS1207" s="226">
        <f t="shared" si="800"/>
        <v>13054.999999963911</v>
      </c>
      <c r="BT1207" s="114"/>
      <c r="BU1207" s="242"/>
      <c r="BV1207" s="233">
        <f t="shared" si="801"/>
        <v>9</v>
      </c>
      <c r="BW1207" s="226" t="str">
        <f t="shared" si="802"/>
        <v>Evet, çakışma var</v>
      </c>
      <c r="BX1207" s="229"/>
      <c r="BY1207" s="247">
        <f t="shared" si="803"/>
        <v>8.6493055554965395</v>
      </c>
      <c r="BZ1207" s="247">
        <f t="shared" si="804"/>
        <v>0.41666666670062114</v>
      </c>
      <c r="CA1207" s="247">
        <f t="shared" si="805"/>
        <v>9.0659722221971606</v>
      </c>
      <c r="CB1207" s="213"/>
      <c r="CC1207" s="211"/>
      <c r="CD1207" s="196"/>
      <c r="CE1207" s="213">
        <v>68</v>
      </c>
      <c r="CF1207" s="182">
        <f t="shared" si="806"/>
        <v>45343.559027777803</v>
      </c>
      <c r="CG1207" s="182">
        <f t="shared" si="807"/>
        <v>45352.625</v>
      </c>
      <c r="CH1207" s="196"/>
      <c r="CI1207" s="196"/>
      <c r="CJ1207" s="196"/>
      <c r="CK1207" s="196">
        <f t="shared" si="808"/>
        <v>0.41666666670062114</v>
      </c>
      <c r="CL1207" s="196">
        <f t="shared" si="809"/>
        <v>8.6493055554965395</v>
      </c>
      <c r="CM1207" s="196">
        <f t="shared" si="810"/>
        <v>9.0659722221971606</v>
      </c>
      <c r="CN1207" s="114"/>
      <c r="CO1207" s="115">
        <f t="shared" si="811"/>
        <v>13054.999999963911</v>
      </c>
      <c r="CP1207" s="116">
        <f t="shared" si="812"/>
        <v>25.000000002037268</v>
      </c>
      <c r="CQ1207" s="117">
        <f t="shared" si="813"/>
        <v>0.55902777780283941</v>
      </c>
      <c r="CR1207" s="117">
        <f t="shared" si="814"/>
        <v>45352.208333333299</v>
      </c>
      <c r="CS1207" s="117">
        <f t="shared" si="815"/>
        <v>45352.625</v>
      </c>
      <c r="CT1207" s="118">
        <f t="shared" si="816"/>
        <v>65306374.999999918</v>
      </c>
      <c r="CU1207" s="118">
        <f t="shared" si="817"/>
        <v>600.00000004889444</v>
      </c>
      <c r="CV1207" s="118">
        <f t="shared" si="818"/>
        <v>65306974.999999963</v>
      </c>
      <c r="CW1207" s="119">
        <f t="shared" si="819"/>
        <v>0.99999081261993772</v>
      </c>
    </row>
    <row r="1208" spans="1:101" ht="118.5" customHeight="1" x14ac:dyDescent="0.3">
      <c r="A1208" s="160" t="str">
        <f>[4]SayfaKAY!C70</f>
        <v>KAY5+6</v>
      </c>
      <c r="B1208" s="104" t="str">
        <f>[4]SayfaKAY!D70</f>
        <v>3879(8)</v>
      </c>
      <c r="C1208" s="105" t="str">
        <f>[4]SayfaKAY!E70</f>
        <v>P</v>
      </c>
      <c r="D1208" s="105">
        <f>[4]SayfaKAY!F70</f>
        <v>1459</v>
      </c>
      <c r="E1208" s="106" t="str">
        <f>[4]SayfaKAY!G70</f>
        <v>BOZ-KAY5+6-FF-069</v>
      </c>
      <c r="F1208" s="193">
        <f t="shared" si="780"/>
        <v>45343</v>
      </c>
      <c r="G1208" s="135">
        <f t="shared" si="781"/>
        <v>0.74467592589644482</v>
      </c>
      <c r="H1208" s="235">
        <f>[4]SayfaKAY!H70</f>
        <v>45343.744675925896</v>
      </c>
      <c r="I1208" s="104" t="str">
        <f>[4]SayfaKAY!I70</f>
        <v>Hat/Line</v>
      </c>
      <c r="J1208" s="103" t="str">
        <f>IF([4]SayfaKAY!J70="","",IF([4]SayfaKAY!J70="Müşteri","Notified by Customer","Notified by Bozankaya"))</f>
        <v>Notified by Customer</v>
      </c>
      <c r="K1208" s="103" t="e">
        <f>VLOOKUP([4]SayfaKAY!L70,#REF!,2,FALSE)</f>
        <v>#REF!</v>
      </c>
      <c r="L1208" s="165" t="str">
        <f>[4]SayfaKAY!X70</f>
        <v>Stadler Signalling Deutschland GmbH</v>
      </c>
      <c r="M1208" s="107" t="str">
        <f t="shared" si="782"/>
        <v>KAY5+6-BOZ-KAY5+6-FF-069</v>
      </c>
      <c r="N1208" s="105" t="str">
        <f>[4]SayfaKAY!M70</f>
        <v>ARAÇ TALEP VERMİYOR VİCOSTA GÖRÜNMÜYOR</v>
      </c>
      <c r="O1208" s="166" t="str">
        <f>[4]SayfaKAY!P70</f>
        <v>A-Sürüşü engeller</v>
      </c>
      <c r="P1208" s="166" t="str">
        <f>[4]SayfaKAY!Q70</f>
        <v>B(Servisten çekmeye etki eden arıza)</v>
      </c>
      <c r="Q1208" s="166" t="str">
        <f>[4]SayfaKAY!R70</f>
        <v>N.A(Yaralanma yok)</v>
      </c>
      <c r="R1208" s="132" t="str" cm="1">
        <f t="array" ref="R1208">IF([4]SayfaKAY!U70="","",_xlfn.IFS([4]SayfaKAY!U70="Bozankaya","Bozankaya",[4]SayfaKAY!U70="Müşteri","Customer",[4]SayfaKAY!U70="Tedarikçi","Equipment Supplier"))</f>
        <v>Bozankaya</v>
      </c>
      <c r="S1208" s="204" t="str">
        <f>[4]SayfaKAY!N70</f>
        <v>CARTRİDGE KABLOSU TAKILDI</v>
      </c>
      <c r="T1208" s="133" t="str">
        <f>[4]SayfaKAY!AD70</f>
        <v/>
      </c>
      <c r="U1208" s="132" t="str">
        <f>[4]SayfaKAY!W70</f>
        <v/>
      </c>
      <c r="V1208" s="108">
        <f>[4]SayfaKAY!AZ70</f>
        <v>1</v>
      </c>
      <c r="W1208" s="136">
        <f t="shared" si="783"/>
        <v>45343</v>
      </c>
      <c r="X1208" s="137" t="str">
        <f t="shared" si="784"/>
        <v>19:15</v>
      </c>
      <c r="Y1208" s="235">
        <f>[4]SayfaKAY!AE70</f>
        <v>45343.802083333299</v>
      </c>
      <c r="Z1208" s="192">
        <f t="shared" si="785"/>
        <v>45343</v>
      </c>
      <c r="AA1208" s="110" t="str">
        <f t="shared" si="786"/>
        <v>21:00</v>
      </c>
      <c r="AB1208" s="182">
        <f>[4]SayfaKAY!BA70</f>
        <v>45343.875</v>
      </c>
      <c r="AC1208" s="257">
        <f t="shared" si="787"/>
        <v>187.66666670911945</v>
      </c>
      <c r="AD1208" s="111">
        <f t="shared" si="788"/>
        <v>45343</v>
      </c>
      <c r="AE1208" s="111" t="str">
        <f t="shared" si="789"/>
        <v>21:00</v>
      </c>
      <c r="AF1208" s="235">
        <f>[4]SayfaKAY!BA70</f>
        <v>45343.875</v>
      </c>
      <c r="AG1208" s="179" t="str">
        <f>[4]SayfaKAY!S70</f>
        <v>(I) İlk Defa Karşılaşılan Arıza</v>
      </c>
      <c r="AH1208" s="178" t="str">
        <f t="shared" si="790"/>
        <v>Bu Arıza Aracın Servise Verilmesine Engel</v>
      </c>
      <c r="AI1208" s="163" t="str">
        <f>[4]SayfaKAY!AV70</f>
        <v/>
      </c>
      <c r="AJ1208" s="164" t="str">
        <f t="shared" si="791"/>
        <v/>
      </c>
      <c r="AK1208" s="164" t="str">
        <f t="shared" si="792"/>
        <v/>
      </c>
      <c r="AL1208" s="112" t="str">
        <f>[4]SayfaKAY!AX70</f>
        <v/>
      </c>
      <c r="AM1208" s="257" cm="1">
        <f t="array" ref="AM1208">IFERROR(IF(AND(P1208&lt;&gt;"D(Arıza Değil)",AH1208="Bu Arıza Aracın Servise Verilmesine Engel Değil"),
IF(Z1208-F1208&gt;0,(AB1208-Y1208)*24*60,
IF(OR(AND(G1208&gt;$AS$1,G1208&lt;$AT$1),AND(G1208&gt;$AU$1,G1208&lt;$AV$1)),
(AF1208-H1208)*24*60,     BH:BH0)),        AN1208),0)</f>
        <v>187.66666670911945</v>
      </c>
      <c r="AN1208" s="257">
        <f t="shared" si="793"/>
        <v>187.66666670911945</v>
      </c>
      <c r="AO1208" s="174" t="str">
        <f>[4]SayfaKAY!AG70</f>
        <v>STADLER</v>
      </c>
      <c r="AP1208" s="174" t="str">
        <f>[4]SayfaKAY!AI70</f>
        <v>E865-7011</v>
      </c>
      <c r="AQ1208" s="174" t="str">
        <f>[4]SayfaKAY!AQ70</f>
        <v/>
      </c>
      <c r="AR1208" s="174" t="str">
        <f>[4]SayfaKAY!AH70</f>
        <v>IMU 100 FZA KOMPLESI</v>
      </c>
      <c r="AS1208" s="174" t="str">
        <f>[4]SayfaKAY!AJ70</f>
        <v/>
      </c>
      <c r="AT1208" s="175" t="str">
        <f>[4]SayfaKAY!AM70</f>
        <v/>
      </c>
      <c r="AU1208" s="176" t="str">
        <f>[4]SayfaKAY!AL70</f>
        <v/>
      </c>
      <c r="AV1208" s="176" t="str">
        <f>[4]SayfaKAY!AP70</f>
        <v/>
      </c>
      <c r="AW1208" s="177" t="str">
        <f>[4]SayfaKAY!AT70</f>
        <v/>
      </c>
      <c r="AX1208" s="194">
        <f t="shared" si="794"/>
        <v>2064.333333800314</v>
      </c>
      <c r="AY1208" s="168"/>
      <c r="AZ1208" s="167"/>
      <c r="BA1208" s="113"/>
      <c r="BB1208" s="171"/>
      <c r="BC1208" s="114"/>
      <c r="BD1208" s="114"/>
      <c r="BE1208" s="114"/>
      <c r="BF1208" s="114"/>
      <c r="BG1208" s="114"/>
      <c r="BH1208" s="114" t="str">
        <f>IFERROR(FRACAS!AN73, "Hata Var")</f>
        <v/>
      </c>
      <c r="BI1208" s="114"/>
      <c r="BJ1208" s="114"/>
      <c r="BK1208" s="105" t="str">
        <f>[4]SayfaKAY!AW70</f>
        <v/>
      </c>
      <c r="BL1208" s="105" t="str">
        <f>[4]SayfaKAY!V70</f>
        <v>Üretim</v>
      </c>
      <c r="BM1208" s="114"/>
      <c r="BN1208" s="171" t="str">
        <f t="shared" si="795"/>
        <v>x yok</v>
      </c>
      <c r="BO1208" s="171" t="str">
        <f t="shared" si="796"/>
        <v>aynı gün giderilen arıza</v>
      </c>
      <c r="BP1208" s="171" t="str">
        <f t="shared" si="797"/>
        <v>aynı gün giderilen arıza</v>
      </c>
      <c r="BQ1208" s="226">
        <f t="shared" si="798"/>
        <v>82.666666660225019</v>
      </c>
      <c r="BR1208" s="226">
        <f t="shared" si="799"/>
        <v>105.00000004889444</v>
      </c>
      <c r="BS1208" s="226">
        <f t="shared" si="800"/>
        <v>187.66666670911945</v>
      </c>
      <c r="BT1208" s="114"/>
      <c r="BU1208" s="242"/>
      <c r="BV1208" s="233">
        <f t="shared" si="801"/>
        <v>5</v>
      </c>
      <c r="BW1208" s="226" t="str">
        <f t="shared" si="802"/>
        <v>Evet, çakışma var</v>
      </c>
      <c r="BX1208" s="229"/>
      <c r="BY1208" s="247">
        <f t="shared" si="803"/>
        <v>5.7407407402934041E-2</v>
      </c>
      <c r="BZ1208" s="247">
        <f t="shared" si="804"/>
        <v>7.2916666700621136E-2</v>
      </c>
      <c r="CA1208" s="247">
        <f t="shared" si="805"/>
        <v>0.13032407410355518</v>
      </c>
      <c r="CB1208" s="213"/>
      <c r="CC1208" s="211"/>
      <c r="CD1208" s="196"/>
      <c r="CE1208" s="213">
        <v>69</v>
      </c>
      <c r="CF1208" s="182">
        <f t="shared" si="806"/>
        <v>45343.744675925896</v>
      </c>
      <c r="CG1208" s="182">
        <f t="shared" si="807"/>
        <v>45343.875</v>
      </c>
      <c r="CH1208" s="196"/>
      <c r="CI1208" s="196"/>
      <c r="CJ1208" s="196"/>
      <c r="CK1208" s="196">
        <f t="shared" si="808"/>
        <v>7.2916666700621136E-2</v>
      </c>
      <c r="CL1208" s="196">
        <f t="shared" si="809"/>
        <v>5.7407407402934041E-2</v>
      </c>
      <c r="CM1208" s="196">
        <f t="shared" si="810"/>
        <v>0.13032407410355518</v>
      </c>
      <c r="CN1208" s="114"/>
      <c r="CO1208" s="115">
        <f t="shared" si="811"/>
        <v>187.66666670911945</v>
      </c>
      <c r="CP1208" s="116">
        <f t="shared" si="812"/>
        <v>4.3750000020372681</v>
      </c>
      <c r="CQ1208" s="117">
        <f t="shared" si="813"/>
        <v>0.74467592589644482</v>
      </c>
      <c r="CR1208" s="117">
        <f t="shared" si="814"/>
        <v>45343.802083333299</v>
      </c>
      <c r="CS1208" s="117">
        <f t="shared" si="815"/>
        <v>45343.875</v>
      </c>
      <c r="CT1208" s="118">
        <f t="shared" si="816"/>
        <v>65294002.666666657</v>
      </c>
      <c r="CU1208" s="118">
        <f t="shared" si="817"/>
        <v>105.00000004889444</v>
      </c>
      <c r="CV1208" s="118">
        <f t="shared" si="818"/>
        <v>65294107.666666709</v>
      </c>
      <c r="CW1208" s="119">
        <f t="shared" si="819"/>
        <v>0.9999983918916453</v>
      </c>
    </row>
    <row r="1209" spans="1:101" ht="118.5" customHeight="1" x14ac:dyDescent="0.3">
      <c r="A1209" s="104" t="str">
        <f>[4]SayfaKAY!C71</f>
        <v>KAY5+6</v>
      </c>
      <c r="B1209" s="104" t="str">
        <f>[4]SayfaKAY!D71</f>
        <v>3879(8)</v>
      </c>
      <c r="C1209" s="105" t="str">
        <f>[4]SayfaKAY!E71</f>
        <v>MA</v>
      </c>
      <c r="D1209" s="105">
        <f>[4]SayfaKAY!F71</f>
        <v>1459</v>
      </c>
      <c r="E1209" s="106" t="str">
        <f>[4]SayfaKAY!G71</f>
        <v>BOZ-KAY5+6-FF-070</v>
      </c>
      <c r="F1209" s="134">
        <f t="shared" si="780"/>
        <v>45343</v>
      </c>
      <c r="G1209" s="135">
        <f t="shared" si="781"/>
        <v>0.79027777779992903</v>
      </c>
      <c r="H1209" s="235">
        <f>[4]SayfaKAY!H71</f>
        <v>45343.7902777778</v>
      </c>
      <c r="I1209" s="104" t="str">
        <f>[4]SayfaKAY!I71</f>
        <v>Hat/Line</v>
      </c>
      <c r="J1209" s="103" t="str">
        <f>IF([4]SayfaKAY!J71="","",IF([4]SayfaKAY!J71="Müşteri","Notified by Customer","Notified by Bozankaya"))</f>
        <v>Notified by Customer</v>
      </c>
      <c r="K1209" s="103" t="e">
        <f>VLOOKUP([4]SayfaKAY!L71,#REF!,2,FALSE)</f>
        <v>#REF!</v>
      </c>
      <c r="L1209" s="165" t="str">
        <f>[4]SayfaKAY!X71</f>
        <v>NSC TEKNOLOJİ ve İNŞAAT LTD.ŞTİ.</v>
      </c>
      <c r="M1209" s="107" t="str">
        <f t="shared" si="782"/>
        <v>KAY5+6-BOZ-KAY5+6-FF-070</v>
      </c>
      <c r="N1209" s="105" t="str">
        <f>[4]SayfaKAY!M71</f>
        <v>KAMERALARDA GÖRÜNTÜ YOK</v>
      </c>
      <c r="O1209" s="166" t="str">
        <f>[4]SayfaKAY!P71</f>
        <v>A-Sürüşü engeller</v>
      </c>
      <c r="P1209" s="166" t="str">
        <f>[4]SayfaKAY!Q71</f>
        <v>B(Servisten çekmeye etki eden arıza)</v>
      </c>
      <c r="Q1209" s="166" t="str">
        <f>[4]SayfaKAY!R71</f>
        <v>N.A(Yaralanma yok)</v>
      </c>
      <c r="R1209" s="132" t="str" cm="1">
        <f t="array" ref="R1209">IF([4]SayfaKAY!U71="","",_xlfn.IFS([4]SayfaKAY!U71="Bozankaya","Bozankaya",[4]SayfaKAY!U71="Müşteri","Customer",[4]SayfaKAY!U71="Tedarikçi","Equipment Supplier"))</f>
        <v>Equipment Supplier</v>
      </c>
      <c r="S1209" s="204" t="str">
        <f>[4]SayfaKAY!N71</f>
        <v>CCTV EKRANI IP NUMARASI YANLIŞ GİRİLMİŞ DÜZELTİLDİ</v>
      </c>
      <c r="T1209" s="133" t="str">
        <f>[4]SayfaKAY!AD71</f>
        <v/>
      </c>
      <c r="U1209" s="132" t="str">
        <f>[4]SayfaKAY!W71</f>
        <v/>
      </c>
      <c r="V1209" s="108">
        <f>[4]SayfaKAY!AZ71</f>
        <v>1</v>
      </c>
      <c r="W1209" s="136">
        <f t="shared" si="783"/>
        <v>45343</v>
      </c>
      <c r="X1209" s="137" t="str">
        <f t="shared" si="784"/>
        <v>19:00</v>
      </c>
      <c r="Y1209" s="235">
        <f>[4]SayfaKAY!AE71</f>
        <v>45343.791666666701</v>
      </c>
      <c r="Z1209" s="109">
        <f t="shared" si="785"/>
        <v>45343</v>
      </c>
      <c r="AA1209" s="110" t="str">
        <f t="shared" si="786"/>
        <v>21:00</v>
      </c>
      <c r="AB1209" s="182">
        <f>[4]SayfaKAY!BA71</f>
        <v>45343.875</v>
      </c>
      <c r="AC1209" s="257">
        <f t="shared" si="787"/>
        <v>121.9999999681022</v>
      </c>
      <c r="AD1209" s="111">
        <f t="shared" si="788"/>
        <v>45343</v>
      </c>
      <c r="AE1209" s="111" t="str">
        <f t="shared" si="789"/>
        <v>21:00</v>
      </c>
      <c r="AF1209" s="235">
        <f>[4]SayfaKAY!BA71</f>
        <v>45343.875</v>
      </c>
      <c r="AG1209" s="179" t="str">
        <f>[4]SayfaKAY!S71</f>
        <v>(I) İlk Defa Karşılaşılan Arıza</v>
      </c>
      <c r="AH1209" s="178" t="str">
        <f t="shared" si="790"/>
        <v>Bu Arıza Aracın Servise Verilmesine Engel</v>
      </c>
      <c r="AI1209" s="163" t="str">
        <f>[4]SayfaKAY!AV71</f>
        <v/>
      </c>
      <c r="AJ1209" s="164" t="str">
        <f t="shared" si="791"/>
        <v/>
      </c>
      <c r="AK1209" s="164" t="str">
        <f t="shared" si="792"/>
        <v/>
      </c>
      <c r="AL1209" s="112" t="str">
        <f>[4]SayfaKAY!AX71</f>
        <v/>
      </c>
      <c r="AM1209" s="257" cm="1">
        <f t="array" ref="AM1209">IFERROR(IF(AND(P1209&lt;&gt;"D(Arıza Değil)",AH1209="Bu Arıza Aracın Servise Verilmesine Engel Değil"),
IF(Z1209-F1209&gt;0,(AB1209-Y1209)*24*60,
IF(OR(AND(G1209&gt;$AS$1,G1209&lt;$AT$1),AND(G1209&gt;$AU$1,G1209&lt;$AV$1)),
(AF1209-H1209)*24*60,     BH:BH0)),        AN1209),0)</f>
        <v>121.9999999681022</v>
      </c>
      <c r="AN1209" s="257">
        <f t="shared" si="793"/>
        <v>121.9999999681022</v>
      </c>
      <c r="AO1209" s="174" t="str">
        <f>[4]SayfaKAY!AG71</f>
        <v>NSC</v>
      </c>
      <c r="AP1209" s="174" t="str">
        <f>[4]SayfaKAY!AI71</f>
        <v>E810-7145</v>
      </c>
      <c r="AQ1209" s="174" t="str">
        <f>[4]SayfaKAY!AQ71</f>
        <v/>
      </c>
      <c r="AR1209" s="174" t="str">
        <f>[4]SayfaKAY!AH71</f>
        <v>CCTV EKRANI</v>
      </c>
      <c r="AS1209" s="174" t="str">
        <f>[4]SayfaKAY!AJ71</f>
        <v/>
      </c>
      <c r="AT1209" s="175" t="str">
        <f>[4]SayfaKAY!AM71</f>
        <v/>
      </c>
      <c r="AU1209" s="176" t="str">
        <f>[4]SayfaKAY!AL71</f>
        <v/>
      </c>
      <c r="AV1209" s="176" t="str">
        <f>[4]SayfaKAY!AP71</f>
        <v/>
      </c>
      <c r="AW1209" s="177" t="str">
        <f>[4]SayfaKAY!AT71</f>
        <v/>
      </c>
      <c r="AX1209" s="194">
        <f t="shared" si="794"/>
        <v>1341.9999996491242</v>
      </c>
      <c r="AY1209" s="168"/>
      <c r="AZ1209" s="167"/>
      <c r="BA1209" s="170"/>
      <c r="BB1209" s="171" t="str">
        <f>IF($AQ$1="X", IF(AND(G1209&gt;=$AS$1,G1209&lt;=$AT$1),IF(P1209&lt;&gt;"D(Arıza Değil)",AC1209,0), IF(AND(G1209&gt;=$AU$1,G1209&lt;=$AV$1),IF(P1209&lt;&gt;"D(Arıza Değil)",AC1209,0), "")), "")</f>
        <v/>
      </c>
      <c r="BC1209" s="114"/>
      <c r="BD1209" s="114"/>
      <c r="BE1209" s="114"/>
      <c r="BF1209" s="114"/>
      <c r="BG1209" s="114"/>
      <c r="BH1209" s="114" t="str">
        <f>IFERROR(FRACAS!AN74, "Hata Var")</f>
        <v/>
      </c>
      <c r="BI1209" s="114"/>
      <c r="BJ1209" s="114"/>
      <c r="BK1209" s="105" t="str">
        <f>[4]SayfaKAY!AW71</f>
        <v/>
      </c>
      <c r="BL1209" s="105" t="str">
        <f>[4]SayfaKAY!V71</f>
        <v>NSC</v>
      </c>
      <c r="BM1209" s="114"/>
      <c r="BN1209" s="171" t="str">
        <f t="shared" si="795"/>
        <v>x yok</v>
      </c>
      <c r="BO1209" s="171" t="str">
        <f t="shared" si="796"/>
        <v>aynı gün giderilen arıza</v>
      </c>
      <c r="BP1209" s="171" t="str">
        <f t="shared" si="797"/>
        <v>aynı gün giderilen arıza</v>
      </c>
      <c r="BQ1209" s="226">
        <f t="shared" si="798"/>
        <v>2.000000016996637</v>
      </c>
      <c r="BR1209" s="226">
        <f t="shared" si="799"/>
        <v>119.99999995110556</v>
      </c>
      <c r="BS1209" s="226">
        <f t="shared" si="800"/>
        <v>121.9999999681022</v>
      </c>
      <c r="BT1209" s="114"/>
      <c r="BU1209" s="242"/>
      <c r="BV1209" s="233">
        <f t="shared" si="801"/>
        <v>5</v>
      </c>
      <c r="BW1209" s="226" t="str">
        <f t="shared" si="802"/>
        <v>Evet, çakışma var</v>
      </c>
      <c r="BX1209" s="229"/>
      <c r="BY1209" s="247">
        <f t="shared" si="803"/>
        <v>1.388888900692109E-3</v>
      </c>
      <c r="BZ1209" s="247">
        <f t="shared" si="804"/>
        <v>8.3333333299378864E-2</v>
      </c>
      <c r="CA1209" s="247">
        <f t="shared" si="805"/>
        <v>8.4722222200070973E-2</v>
      </c>
      <c r="CB1209" s="213"/>
      <c r="CC1209" s="211"/>
      <c r="CD1209" s="196"/>
      <c r="CE1209" s="213">
        <v>70</v>
      </c>
      <c r="CF1209" s="182">
        <f t="shared" si="806"/>
        <v>45343.7902777778</v>
      </c>
      <c r="CG1209" s="182">
        <f t="shared" si="807"/>
        <v>45343.875</v>
      </c>
      <c r="CH1209" s="196"/>
      <c r="CI1209" s="196"/>
      <c r="CJ1209" s="196"/>
      <c r="CK1209" s="196">
        <f t="shared" si="808"/>
        <v>8.3333333299378864E-2</v>
      </c>
      <c r="CL1209" s="196">
        <f t="shared" si="809"/>
        <v>1.388888900692109E-3</v>
      </c>
      <c r="CM1209" s="196">
        <f t="shared" si="810"/>
        <v>8.4722222200070973E-2</v>
      </c>
      <c r="CN1209" s="114"/>
      <c r="CO1209" s="115">
        <f t="shared" si="811"/>
        <v>121.9999999681022</v>
      </c>
      <c r="CP1209" s="116">
        <f t="shared" si="812"/>
        <v>4.9999999979627319</v>
      </c>
      <c r="CQ1209" s="117">
        <f t="shared" si="813"/>
        <v>0.79027777779992903</v>
      </c>
      <c r="CR1209" s="117">
        <f t="shared" si="814"/>
        <v>45343.791666666701</v>
      </c>
      <c r="CS1209" s="117">
        <f t="shared" si="815"/>
        <v>45343.875</v>
      </c>
      <c r="CT1209" s="118">
        <f t="shared" si="816"/>
        <v>65293922.000000015</v>
      </c>
      <c r="CU1209" s="118">
        <f t="shared" si="817"/>
        <v>119.99999995110556</v>
      </c>
      <c r="CV1209" s="118">
        <f t="shared" si="818"/>
        <v>65294041.99999997</v>
      </c>
      <c r="CW1209" s="119">
        <f t="shared" si="819"/>
        <v>0.99999816216003357</v>
      </c>
    </row>
    <row r="1210" spans="1:101" ht="118.5" customHeight="1" x14ac:dyDescent="0.3">
      <c r="A1210" s="160" t="str">
        <f>[4]SayfaKAY!C72</f>
        <v>KAY5+6</v>
      </c>
      <c r="B1210" s="104" t="str">
        <f>[4]SayfaKAY!D72</f>
        <v>3879(8)</v>
      </c>
      <c r="C1210" s="105" t="str">
        <f>[4]SayfaKAY!E72</f>
        <v>P</v>
      </c>
      <c r="D1210" s="105">
        <f>[4]SayfaKAY!F72</f>
        <v>1459</v>
      </c>
      <c r="E1210" s="106" t="str">
        <f>[4]SayfaKAY!G72</f>
        <v>BOZ-KAY5+6-FF-071</v>
      </c>
      <c r="F1210" s="193">
        <f t="shared" si="780"/>
        <v>45343</v>
      </c>
      <c r="G1210" s="135">
        <f t="shared" si="781"/>
        <v>0.79236111109639751</v>
      </c>
      <c r="H1210" s="235">
        <f>[4]SayfaKAY!H72</f>
        <v>45343.792361111096</v>
      </c>
      <c r="I1210" s="104" t="str">
        <f>[4]SayfaKAY!I72</f>
        <v>Hat/Line</v>
      </c>
      <c r="J1210" s="103" t="str">
        <f>IF([4]SayfaKAY!J72="","",IF([4]SayfaKAY!J72="Müşteri","Notified by Customer","Notified by Bozankaya"))</f>
        <v>Notified by Customer</v>
      </c>
      <c r="K1210" s="103" t="e">
        <f>VLOOKUP([4]SayfaKAY!L72,#REF!,2,FALSE)</f>
        <v>#REF!</v>
      </c>
      <c r="L1210" s="165" t="str">
        <f>[4]SayfaKAY!X72</f>
        <v>Stadler Signalling Deutschland GmbH</v>
      </c>
      <c r="M1210" s="107" t="str">
        <f t="shared" si="782"/>
        <v>KAY5+6-BOZ-KAY5+6-FF-071</v>
      </c>
      <c r="N1210" s="105" t="str">
        <f>[4]SayfaKAY!M72</f>
        <v>IMU ÇALIŞMIYOR BİLGİ GİRİŞİ YAPILMIYOR</v>
      </c>
      <c r="O1210" s="166" t="str">
        <f>[4]SayfaKAY!P72</f>
        <v>A-Sürüşü engeller</v>
      </c>
      <c r="P1210" s="166" t="str">
        <f>[4]SayfaKAY!Q72</f>
        <v>B(Servisten çekmeye etki eden arıza)</v>
      </c>
      <c r="Q1210" s="166" t="str">
        <f>[4]SayfaKAY!R72</f>
        <v>N.A(Yaralanma yok)</v>
      </c>
      <c r="R1210" s="132" t="str" cm="1">
        <f t="array" ref="R1210">IF([4]SayfaKAY!U72="","",_xlfn.IFS([4]SayfaKAY!U72="Bozankaya","Bozankaya",[4]SayfaKAY!U72="Müşteri","Customer",[4]SayfaKAY!U72="Tedarikçi","Equipment Supplier"))</f>
        <v>Bozankaya</v>
      </c>
      <c r="S1210" s="204" t="str">
        <f>[4]SayfaKAY!N72</f>
        <v>IMU CİHAZINDAKİ CARTRİDGE KABLOSU TAKILDI</v>
      </c>
      <c r="T1210" s="133" t="str">
        <f>[4]SayfaKAY!AD72</f>
        <v/>
      </c>
      <c r="U1210" s="132" t="str">
        <f>[4]SayfaKAY!W72</f>
        <v/>
      </c>
      <c r="V1210" s="108">
        <f>[4]SayfaKAY!AZ72</f>
        <v>1</v>
      </c>
      <c r="W1210" s="136">
        <f t="shared" si="783"/>
        <v>45344</v>
      </c>
      <c r="X1210" s="137" t="str">
        <f t="shared" si="784"/>
        <v>05:00</v>
      </c>
      <c r="Y1210" s="235">
        <f>[4]SayfaKAY!AE72</f>
        <v>45344.208333333299</v>
      </c>
      <c r="Z1210" s="192">
        <f t="shared" si="785"/>
        <v>45344</v>
      </c>
      <c r="AA1210" s="110" t="str">
        <f t="shared" si="786"/>
        <v>08:00</v>
      </c>
      <c r="AB1210" s="182">
        <f>[4]SayfaKAY!BA72</f>
        <v>45344.333333333299</v>
      </c>
      <c r="AC1210" s="257">
        <f t="shared" si="787"/>
        <v>778.99999997229315</v>
      </c>
      <c r="AD1210" s="111">
        <f t="shared" si="788"/>
        <v>45344</v>
      </c>
      <c r="AE1210" s="111" t="str">
        <f t="shared" si="789"/>
        <v>08:00</v>
      </c>
      <c r="AF1210" s="235">
        <f>[4]SayfaKAY!BA72</f>
        <v>45344.333333333299</v>
      </c>
      <c r="AG1210" s="179" t="str">
        <f>[4]SayfaKAY!S72</f>
        <v>(I) İlk Defa Karşılaşılan Arıza</v>
      </c>
      <c r="AH1210" s="178" t="str">
        <f t="shared" si="790"/>
        <v>Bu Arıza Aracın Servise Verilmesine Engel</v>
      </c>
      <c r="AI1210" s="163" t="str">
        <f>[4]SayfaKAY!AV72</f>
        <v/>
      </c>
      <c r="AJ1210" s="164" t="str">
        <f t="shared" si="791"/>
        <v/>
      </c>
      <c r="AK1210" s="164" t="str">
        <f t="shared" si="792"/>
        <v/>
      </c>
      <c r="AL1210" s="112" t="str">
        <f>[4]SayfaKAY!AX72</f>
        <v/>
      </c>
      <c r="AM1210" s="257" cm="1">
        <f t="array" ref="AM1210">IFERROR(IF(AND(P1210&lt;&gt;"D(Arıza Değil)",AH1210="Bu Arıza Aracın Servise Verilmesine Engel Değil"),
IF(Z1210-F1210&gt;0,(AB1210-Y1210)*24*60,
IF(OR(AND(G1210&gt;$AS$1,G1210&lt;$AT$1),AND(G1210&gt;$AU$1,G1210&lt;$AV$1)),
(AF1210-H1210)*24*60,     BH:BH0)),        AN1210),0)</f>
        <v>778.99999997229315</v>
      </c>
      <c r="AN1210" s="257">
        <f t="shared" si="793"/>
        <v>778.99999997229315</v>
      </c>
      <c r="AO1210" s="174" t="str">
        <f>[4]SayfaKAY!AG72</f>
        <v>STADLER</v>
      </c>
      <c r="AP1210" s="174" t="str">
        <f>[4]SayfaKAY!AI72</f>
        <v>E865-7011</v>
      </c>
      <c r="AQ1210" s="174" t="str">
        <f>[4]SayfaKAY!AQ72</f>
        <v/>
      </c>
      <c r="AR1210" s="174" t="str">
        <f>[4]SayfaKAY!AH72</f>
        <v>IMU 100 FZA KOMPLESI</v>
      </c>
      <c r="AS1210" s="174" t="str">
        <f>[4]SayfaKAY!AJ72</f>
        <v/>
      </c>
      <c r="AT1210" s="175" t="str">
        <f>[4]SayfaKAY!AM72</f>
        <v/>
      </c>
      <c r="AU1210" s="176" t="str">
        <f>[4]SayfaKAY!AL72</f>
        <v/>
      </c>
      <c r="AV1210" s="176" t="str">
        <f>[4]SayfaKAY!AP72</f>
        <v/>
      </c>
      <c r="AW1210" s="177" t="str">
        <f>[4]SayfaKAY!AT72</f>
        <v/>
      </c>
      <c r="AX1210" s="194">
        <f t="shared" si="794"/>
        <v>8568.9999996952247</v>
      </c>
      <c r="AY1210" s="168"/>
      <c r="AZ1210" s="167"/>
      <c r="BA1210" s="113"/>
      <c r="BB1210" s="171"/>
      <c r="BC1210" s="114"/>
      <c r="BD1210" s="114"/>
      <c r="BE1210" s="114"/>
      <c r="BF1210" s="114"/>
      <c r="BG1210" s="114"/>
      <c r="BH1210" s="114" t="str">
        <f>IFERROR(FRACAS!AN75, "Hata Var")</f>
        <v/>
      </c>
      <c r="BI1210" s="114"/>
      <c r="BJ1210" s="114"/>
      <c r="BK1210" s="105" t="str">
        <f>[4]SayfaKAY!AW72</f>
        <v/>
      </c>
      <c r="BL1210" s="105" t="str">
        <f>[4]SayfaKAY!V72</f>
        <v>Üretim</v>
      </c>
      <c r="BM1210" s="114"/>
      <c r="BN1210" s="171" t="str">
        <f t="shared" si="795"/>
        <v>x yok</v>
      </c>
      <c r="BO1210" s="171" t="b">
        <f t="shared" si="796"/>
        <v>0</v>
      </c>
      <c r="BP1210" s="171" t="str">
        <f t="shared" si="797"/>
        <v>Bir günden fazla süren arıza</v>
      </c>
      <c r="BQ1210" s="226">
        <f t="shared" si="798"/>
        <v>598.99999997229315</v>
      </c>
      <c r="BR1210" s="226">
        <f t="shared" si="799"/>
        <v>180</v>
      </c>
      <c r="BS1210" s="226">
        <f t="shared" si="800"/>
        <v>778.99999997229315</v>
      </c>
      <c r="BT1210" s="114"/>
      <c r="BU1210" s="242"/>
      <c r="BV1210" s="233">
        <f t="shared" si="801"/>
        <v>5</v>
      </c>
      <c r="BW1210" s="226" t="str">
        <f t="shared" si="802"/>
        <v>Evet, çakışma var</v>
      </c>
      <c r="BX1210" s="229"/>
      <c r="BY1210" s="247">
        <f t="shared" si="803"/>
        <v>0.41597222220298136</v>
      </c>
      <c r="BZ1210" s="247">
        <f t="shared" si="804"/>
        <v>0.125</v>
      </c>
      <c r="CA1210" s="247">
        <f t="shared" si="805"/>
        <v>0.54097222220298136</v>
      </c>
      <c r="CB1210" s="213"/>
      <c r="CC1210" s="211"/>
      <c r="CD1210" s="196"/>
      <c r="CE1210" s="213">
        <v>71</v>
      </c>
      <c r="CF1210" s="182">
        <f t="shared" si="806"/>
        <v>45343.792361111096</v>
      </c>
      <c r="CG1210" s="182">
        <f t="shared" si="807"/>
        <v>45344.333333333299</v>
      </c>
      <c r="CH1210" s="196"/>
      <c r="CI1210" s="196"/>
      <c r="CJ1210" s="196"/>
      <c r="CK1210" s="196">
        <f t="shared" si="808"/>
        <v>0.125</v>
      </c>
      <c r="CL1210" s="196">
        <f t="shared" si="809"/>
        <v>0.41597222220298136</v>
      </c>
      <c r="CM1210" s="196">
        <f t="shared" si="810"/>
        <v>0.54097222220298136</v>
      </c>
      <c r="CN1210" s="114"/>
      <c r="CO1210" s="115">
        <f t="shared" si="811"/>
        <v>778.99999997229315</v>
      </c>
      <c r="CP1210" s="116">
        <f t="shared" si="812"/>
        <v>7.5</v>
      </c>
      <c r="CQ1210" s="117">
        <f t="shared" si="813"/>
        <v>0.79236111109639751</v>
      </c>
      <c r="CR1210" s="117">
        <f t="shared" si="814"/>
        <v>45344.208333333299</v>
      </c>
      <c r="CS1210" s="117">
        <f t="shared" si="815"/>
        <v>45344.333333333299</v>
      </c>
      <c r="CT1210" s="118">
        <f t="shared" si="816"/>
        <v>65294518.99999997</v>
      </c>
      <c r="CU1210" s="118">
        <f t="shared" si="817"/>
        <v>180</v>
      </c>
      <c r="CV1210" s="118">
        <f t="shared" si="818"/>
        <v>65294698.99999997</v>
      </c>
      <c r="CW1210" s="119">
        <f t="shared" si="819"/>
        <v>0.99999724326778805</v>
      </c>
    </row>
    <row r="1211" spans="1:101" ht="118.5" customHeight="1" x14ac:dyDescent="0.3">
      <c r="A1211" s="104" t="str">
        <f>[4]SayfaKAY!C73</f>
        <v>KAY5+6</v>
      </c>
      <c r="B1211" s="104" t="str">
        <f>[4]SayfaKAY!D73</f>
        <v>3879(8)</v>
      </c>
      <c r="C1211" s="105" t="str">
        <f>[4]SayfaKAY!E73</f>
        <v>MA</v>
      </c>
      <c r="D1211" s="105">
        <f>[4]SayfaKAY!F73</f>
        <v>1459</v>
      </c>
      <c r="E1211" s="106" t="str">
        <f>[4]SayfaKAY!G73</f>
        <v>BOZ-KAY5+6-FF-072</v>
      </c>
      <c r="F1211" s="134">
        <f t="shared" si="780"/>
        <v>45343</v>
      </c>
      <c r="G1211" s="135">
        <f t="shared" si="781"/>
        <v>0.79305555560131324</v>
      </c>
      <c r="H1211" s="235">
        <f>[4]SayfaKAY!H73</f>
        <v>45343.793055555601</v>
      </c>
      <c r="I1211" s="104" t="str">
        <f>[4]SayfaKAY!I73</f>
        <v>Hat/Line</v>
      </c>
      <c r="J1211" s="103" t="str">
        <f>IF([4]SayfaKAY!J73="","",IF([4]SayfaKAY!J73="Müşteri","Notified by Customer","Notified by Bozankaya"))</f>
        <v>Notified by Customer</v>
      </c>
      <c r="K1211" s="103" t="e">
        <f>VLOOKUP([4]SayfaKAY!L73,#REF!,2,FALSE)</f>
        <v>#REF!</v>
      </c>
      <c r="L1211" s="165" t="str">
        <f>[4]SayfaKAY!X73</f>
        <v>Lütze Transportation GmbH</v>
      </c>
      <c r="M1211" s="107" t="str">
        <f t="shared" si="782"/>
        <v>KAY5+6-BOZ-KAY5+6-FF-072</v>
      </c>
      <c r="N1211" s="105" t="str">
        <f>[4]SayfaKAY!M73</f>
        <v>ANONS SİSTEMİ PERONA GELMEDEN ANONS YAPIYOR KAPILAR AÇILINCA PERON ANONSU YAPMIYOR</v>
      </c>
      <c r="O1211" s="166" t="str">
        <f>[4]SayfaKAY!P73</f>
        <v>C-Uyarı, sürüş devamlılığı</v>
      </c>
      <c r="P1211" s="166" t="str">
        <f>[4]SayfaKAY!Q73</f>
        <v>C(Sisteme etki etmeyen arıza)</v>
      </c>
      <c r="Q1211" s="166" t="str">
        <f>[4]SayfaKAY!R73</f>
        <v>N.A(Yaralanma yok)</v>
      </c>
      <c r="R1211" s="132" t="str" cm="1">
        <f t="array" ref="R1211">IF([4]SayfaKAY!U73="","",_xlfn.IFS([4]SayfaKAY!U73="Bozankaya","Bozankaya",[4]SayfaKAY!U73="Müşteri","Customer",[4]SayfaKAY!U73="Tedarikçi","Equipment Supplier"))</f>
        <v>Bozankaya</v>
      </c>
      <c r="S1211" s="204" t="str">
        <f>[4]SayfaKAY!N73</f>
        <v>ARIZA GÜNÜ ARACA TEST YAPILAMADI 29.02.2024 TARİHİ İTİBARİ İLE ARAÇ SERVİSTE ÇALIŞMAKTADIR.</v>
      </c>
      <c r="T1211" s="133" t="str">
        <f>[4]SayfaKAY!AD73</f>
        <v/>
      </c>
      <c r="U1211" s="132" t="str">
        <f>[4]SayfaKAY!W73</f>
        <v/>
      </c>
      <c r="V1211" s="108">
        <f>[4]SayfaKAY!AZ73</f>
        <v>1</v>
      </c>
      <c r="W1211" s="136">
        <f t="shared" si="783"/>
        <v>45344</v>
      </c>
      <c r="X1211" s="137" t="str">
        <f t="shared" si="784"/>
        <v>05:00</v>
      </c>
      <c r="Y1211" s="235">
        <f>[4]SayfaKAY!AE73</f>
        <v>45344.208333333299</v>
      </c>
      <c r="Z1211" s="109">
        <f t="shared" si="785"/>
        <v>45344</v>
      </c>
      <c r="AA1211" s="110" t="str">
        <f t="shared" si="786"/>
        <v>09:00</v>
      </c>
      <c r="AB1211" s="182">
        <f>[4]SayfaKAY!BA73</f>
        <v>45344.375</v>
      </c>
      <c r="AC1211" s="257">
        <f t="shared" si="787"/>
        <v>837.99999993410893</v>
      </c>
      <c r="AD1211" s="111">
        <f t="shared" si="788"/>
        <v>45344</v>
      </c>
      <c r="AE1211" s="111" t="str">
        <f t="shared" si="789"/>
        <v>09:00</v>
      </c>
      <c r="AF1211" s="235">
        <f>[4]SayfaKAY!BA73</f>
        <v>45344.375</v>
      </c>
      <c r="AG1211" s="179" t="str">
        <f>[4]SayfaKAY!S73</f>
        <v>(I) İlk Defa Karşılaşılan Arıza</v>
      </c>
      <c r="AH1211" s="178" t="str">
        <f t="shared" si="790"/>
        <v>Bu Arıza Aracın Servise Verilmesine Engel Değil</v>
      </c>
      <c r="AI1211" s="163" t="str">
        <f>[4]SayfaKAY!AV73</f>
        <v/>
      </c>
      <c r="AJ1211" s="164" t="str">
        <f t="shared" si="791"/>
        <v/>
      </c>
      <c r="AK1211" s="164" t="str">
        <f t="shared" si="792"/>
        <v/>
      </c>
      <c r="AL1211" s="112" t="str">
        <f>[4]SayfaKAY!AX73</f>
        <v/>
      </c>
      <c r="AM1211" s="257" cm="1">
        <f t="array" ref="AM1211">IFERROR(IF(AND(P1211&lt;&gt;"D(Arıza Değil)",AH1211="Bu Arıza Aracın Servise Verilmesine Engel Değil"),
IF(Z1211-F1211&gt;0,(AB1211-Y1211)*24*60,
IF(OR(AND(G1211&gt;$AS$1,G1211&lt;$AT$1),AND(G1211&gt;$AU$1,G1211&lt;$AV$1)),
(AF1211-H1211)*24*60,     BH:BH0)),        AN1211),0)</f>
        <v>240.00000004889444</v>
      </c>
      <c r="AN1211" s="257">
        <f t="shared" si="793"/>
        <v>837.99999993410893</v>
      </c>
      <c r="AO1211" s="174" t="str">
        <f>[4]SayfaKAY!AG73</f>
        <v>LUTZE</v>
      </c>
      <c r="AP1211" s="174" t="str">
        <f>[4]SayfaKAY!AI73</f>
        <v>E820-7020</v>
      </c>
      <c r="AQ1211" s="174" t="str">
        <f>[4]SayfaKAY!AQ73</f>
        <v/>
      </c>
      <c r="AR1211" s="174" t="str">
        <f>[4]SayfaKAY!AH73</f>
        <v>ACSys-19'' RACK</v>
      </c>
      <c r="AS1211" s="174" t="str">
        <f>[4]SayfaKAY!AJ73</f>
        <v/>
      </c>
      <c r="AT1211" s="175" t="str">
        <f>[4]SayfaKAY!AM73</f>
        <v/>
      </c>
      <c r="AU1211" s="176" t="str">
        <f>[4]SayfaKAY!AL73</f>
        <v/>
      </c>
      <c r="AV1211" s="176" t="str">
        <f>[4]SayfaKAY!AP73</f>
        <v/>
      </c>
      <c r="AW1211" s="177" t="str">
        <f>[4]SayfaKAY!AT73</f>
        <v/>
      </c>
      <c r="AX1211" s="194">
        <f t="shared" si="794"/>
        <v>9217.9999992751982</v>
      </c>
      <c r="AY1211" s="168"/>
      <c r="AZ1211" s="167"/>
      <c r="BA1211" s="170"/>
      <c r="BB1211" s="171" t="str">
        <f>IF($AQ$1="X", IF(AND(G1211&gt;=$AS$1,G1211&lt;=$AT$1),IF(P1211&lt;&gt;"D(Arıza Değil)",AC1211,0), IF(AND(G1211&gt;=$AU$1,G1211&lt;=$AV$1),IF(P1211&lt;&gt;"D(Arıza Değil)",AC1211,0), "")), "")</f>
        <v/>
      </c>
      <c r="BC1211" s="114"/>
      <c r="BD1211" s="114"/>
      <c r="BE1211" s="114"/>
      <c r="BF1211" s="114"/>
      <c r="BG1211" s="114"/>
      <c r="BH1211" s="114" t="str">
        <f>IFERROR(FRACAS!AN76, "Hata Var")</f>
        <v/>
      </c>
      <c r="BI1211" s="114"/>
      <c r="BJ1211" s="114"/>
      <c r="BK1211" s="105" t="str">
        <f>[4]SayfaKAY!AW73</f>
        <v/>
      </c>
      <c r="BL1211" s="105" t="str">
        <f>[4]SayfaKAY!V73</f>
        <v>Fabrika Test</v>
      </c>
      <c r="BM1211" s="114"/>
      <c r="BN1211" s="171" t="str">
        <f t="shared" si="795"/>
        <v>x yok</v>
      </c>
      <c r="BO1211" s="171" t="b">
        <f t="shared" si="796"/>
        <v>0</v>
      </c>
      <c r="BP1211" s="171" t="str">
        <f t="shared" si="797"/>
        <v>Bir günden fazla süren arıza</v>
      </c>
      <c r="BQ1211" s="226">
        <f t="shared" si="798"/>
        <v>597.99999988521449</v>
      </c>
      <c r="BR1211" s="226">
        <f t="shared" si="799"/>
        <v>240.00000004889444</v>
      </c>
      <c r="BS1211" s="226">
        <f t="shared" si="800"/>
        <v>837.99999993410893</v>
      </c>
      <c r="BT1211" s="114"/>
      <c r="BU1211" s="242"/>
      <c r="BV1211" s="233">
        <f t="shared" si="801"/>
        <v>5</v>
      </c>
      <c r="BW1211" s="226" t="str">
        <f t="shared" si="802"/>
        <v>Evet, çakışma var</v>
      </c>
      <c r="BX1211" s="229"/>
      <c r="BY1211" s="247">
        <f t="shared" si="803"/>
        <v>0.41527777769806562</v>
      </c>
      <c r="BZ1211" s="247">
        <f t="shared" si="804"/>
        <v>0.16666666670062114</v>
      </c>
      <c r="CA1211" s="247">
        <f t="shared" si="805"/>
        <v>0.58194444439868676</v>
      </c>
      <c r="CB1211" s="213"/>
      <c r="CC1211" s="211"/>
      <c r="CD1211" s="196"/>
      <c r="CE1211" s="213">
        <v>72</v>
      </c>
      <c r="CF1211" s="182">
        <f t="shared" si="806"/>
        <v>45343.793055555601</v>
      </c>
      <c r="CG1211" s="182">
        <f t="shared" si="807"/>
        <v>45344.375</v>
      </c>
      <c r="CH1211" s="196"/>
      <c r="CI1211" s="196"/>
      <c r="CJ1211" s="196"/>
      <c r="CK1211" s="196">
        <f t="shared" si="808"/>
        <v>0.16666666670062114</v>
      </c>
      <c r="CL1211" s="196">
        <f t="shared" si="809"/>
        <v>0.41527777769806562</v>
      </c>
      <c r="CM1211" s="196">
        <f t="shared" si="810"/>
        <v>0.58194444439868676</v>
      </c>
      <c r="CN1211" s="114"/>
      <c r="CO1211" s="115">
        <f t="shared" si="811"/>
        <v>837.99999993410893</v>
      </c>
      <c r="CP1211" s="116">
        <f t="shared" si="812"/>
        <v>10.000000002037268</v>
      </c>
      <c r="CQ1211" s="117">
        <f t="shared" si="813"/>
        <v>0.79305555560131324</v>
      </c>
      <c r="CR1211" s="117">
        <f t="shared" si="814"/>
        <v>45344.208333333299</v>
      </c>
      <c r="CS1211" s="117">
        <f t="shared" si="815"/>
        <v>45344.375</v>
      </c>
      <c r="CT1211" s="118">
        <f t="shared" si="816"/>
        <v>65294517.999999888</v>
      </c>
      <c r="CU1211" s="118">
        <f t="shared" si="817"/>
        <v>240.00000004889444</v>
      </c>
      <c r="CV1211" s="118">
        <f t="shared" si="818"/>
        <v>65294757.999999933</v>
      </c>
      <c r="CW1211" s="119">
        <f t="shared" si="819"/>
        <v>0.99999632436037145</v>
      </c>
    </row>
    <row r="1212" spans="1:101" ht="118.5" customHeight="1" x14ac:dyDescent="0.3">
      <c r="A1212" s="160" t="str">
        <f>[4]SayfaKAY!C64</f>
        <v>KAY5+6</v>
      </c>
      <c r="B1212" s="104" t="str">
        <f>[4]SayfaKAY!D64</f>
        <v>3879(8)</v>
      </c>
      <c r="C1212" s="105" t="str">
        <f>[4]SayfaKAY!E64</f>
        <v>MA</v>
      </c>
      <c r="D1212" s="105">
        <f>[4]SayfaKAY!F64</f>
        <v>44800</v>
      </c>
      <c r="E1212" s="106" t="str">
        <f>[4]SayfaKAY!G64</f>
        <v>BOZ-KAY5+6-FF-063</v>
      </c>
      <c r="F1212" s="193">
        <f t="shared" si="780"/>
        <v>45342</v>
      </c>
      <c r="G1212" s="135">
        <f t="shared" si="781"/>
        <v>0.26666666669916594</v>
      </c>
      <c r="H1212" s="235">
        <f>[4]SayfaKAY!H64</f>
        <v>45342.266666666699</v>
      </c>
      <c r="I1212" s="104" t="str">
        <f>[4]SayfaKAY!I64</f>
        <v>Depo/Depot</v>
      </c>
      <c r="J1212" s="103" t="str">
        <f>IF([4]SayfaKAY!J64="","",IF([4]SayfaKAY!J64="Müşteri","Notified by Customer","Notified by Bozankaya"))</f>
        <v>Notified by Customer</v>
      </c>
      <c r="K1212" s="103" t="e">
        <f>VLOOKUP([4]SayfaKAY!L64,#REF!,2,FALSE)</f>
        <v>#REF!</v>
      </c>
      <c r="L1212" s="165" t="str">
        <f>[4]SayfaKAY!X64</f>
        <v>GREBO OTOMOTİV SANAYİ A.Ş</v>
      </c>
      <c r="M1212" s="107" t="str">
        <f t="shared" si="782"/>
        <v>KAY5+6-BOZ-KAY5+6-FF-063</v>
      </c>
      <c r="N1212" s="105" t="str">
        <f>[4]SayfaKAY!M64</f>
        <v>3875-3877 nolu araçlar kuplajlı iken 3875 den kontak aktifken 3877 den kontak açıldığında 3875 pasif olup 3877 aktif oluyor</v>
      </c>
      <c r="O1212" s="166" t="str">
        <f>[4]SayfaKAY!P64</f>
        <v>C-Uyarı, sürüş devamlılığı</v>
      </c>
      <c r="P1212" s="166" t="str">
        <f>[4]SayfaKAY!Q64</f>
        <v>A(Hareket etmeyi engelleyen arıza)</v>
      </c>
      <c r="Q1212" s="166" t="str">
        <f>[4]SayfaKAY!R64</f>
        <v>N.A(Yaralanma yok)</v>
      </c>
      <c r="R1212" s="132" t="str" cm="1">
        <f t="array" ref="R1212">IF([4]SayfaKAY!U64="","",_xlfn.IFS([4]SayfaKAY!U64="Bozankaya","Bozankaya",[4]SayfaKAY!U64="Müşteri","Customer",[4]SayfaKAY!U64="Tedarikçi","Equipment Supplier"))</f>
        <v>Bozankaya</v>
      </c>
      <c r="S1212" s="204" t="str">
        <f>[4]SayfaKAY!N64</f>
        <v>Araç kontrolü yapıldı.SB1187.02 Kablosu çekildi.Arıza giderildi</v>
      </c>
      <c r="T1212" s="133" t="str">
        <f>[4]SayfaKAY!AD64</f>
        <v>*Arıza çözülecek</v>
      </c>
      <c r="U1212" s="132" t="str">
        <f>[4]SayfaKAY!W64</f>
        <v/>
      </c>
      <c r="V1212" s="108">
        <f>[4]SayfaKAY!AZ64</f>
        <v>1</v>
      </c>
      <c r="W1212" s="136">
        <f t="shared" si="783"/>
        <v>45532</v>
      </c>
      <c r="X1212" s="137" t="str">
        <f t="shared" si="784"/>
        <v>11:12</v>
      </c>
      <c r="Y1212" s="235">
        <f>[4]SayfaKAY!AE64</f>
        <v>45532.467187499999</v>
      </c>
      <c r="Z1212" s="192">
        <f t="shared" si="785"/>
        <v>45532</v>
      </c>
      <c r="AA1212" s="110" t="str">
        <f t="shared" si="786"/>
        <v>15:00</v>
      </c>
      <c r="AB1212" s="182">
        <f>[4]SayfaKAY!BA64</f>
        <v>45532.625</v>
      </c>
      <c r="AC1212" s="257">
        <f t="shared" si="787"/>
        <v>274115.9999999532</v>
      </c>
      <c r="AD1212" s="111">
        <f t="shared" si="788"/>
        <v>45532</v>
      </c>
      <c r="AE1212" s="111" t="str">
        <f t="shared" si="789"/>
        <v>15:00</v>
      </c>
      <c r="AF1212" s="235">
        <f>[4]SayfaKAY!BA64</f>
        <v>45532.625</v>
      </c>
      <c r="AG1212" s="179" t="str">
        <f>[4]SayfaKAY!S64</f>
        <v>(II) Aynı Araçta Tekrarlayan Arıza</v>
      </c>
      <c r="AH1212" s="178" t="str">
        <f t="shared" si="790"/>
        <v>Bu Arıza Aracın Servise Verilmesine Engel</v>
      </c>
      <c r="AI1212" s="163" t="str">
        <f>[4]SayfaKAY!AV64</f>
        <v/>
      </c>
      <c r="AJ1212" s="164" t="str">
        <f t="shared" si="791"/>
        <v/>
      </c>
      <c r="AK1212" s="164" t="str">
        <f t="shared" si="792"/>
        <v/>
      </c>
      <c r="AL1212" s="112" t="str">
        <f>[4]SayfaKAY!AX64</f>
        <v/>
      </c>
      <c r="AM1212" s="257" cm="1">
        <f t="array" ref="AM1212">IFERROR(IF(AND(P1212&lt;&gt;"D(Arıza Değil)",AH1212="Bu Arıza Aracın Servise Verilmesine Engel Değil"),
IF(Z1212-F1212&gt;0,(AB1212-Y1212)*24*60,
IF(OR(AND(G1212&gt;$AS$1,G1212&lt;$AT$1),AND(G1212&gt;$AU$1,G1212&lt;$AV$1)),
(AF1212-H1212)*24*60,     BH:BH0)),        AN1212),0)</f>
        <v>274115.9999999532</v>
      </c>
      <c r="AN1212" s="257">
        <f t="shared" si="793"/>
        <v>274115.9999999532</v>
      </c>
      <c r="AO1212" s="174" t="str">
        <f>[4]SayfaKAY!AG64</f>
        <v>Bozankaya</v>
      </c>
      <c r="AP1212" s="174" t="str">
        <f>[4]SayfaKAY!AI64</f>
        <v>FE750-7303</v>
      </c>
      <c r="AQ1212" s="174" t="str">
        <f>[4]SayfaKAY!AQ64</f>
        <v/>
      </c>
      <c r="AR1212" s="174" t="str">
        <f>[4]SayfaKAY!AH64</f>
        <v>PANO KOMPLESI</v>
      </c>
      <c r="AS1212" s="174" t="str">
        <f>[4]SayfaKAY!AJ64</f>
        <v/>
      </c>
      <c r="AT1212" s="175" t="str">
        <f>[4]SayfaKAY!AM64</f>
        <v/>
      </c>
      <c r="AU1212" s="176" t="str">
        <f>[4]SayfaKAY!AL64</f>
        <v/>
      </c>
      <c r="AV1212" s="176" t="str">
        <f>[4]SayfaKAY!AP64</f>
        <v/>
      </c>
      <c r="AW1212" s="177" t="str">
        <f>[4]SayfaKAY!AT64</f>
        <v/>
      </c>
      <c r="AX1212" s="194">
        <f t="shared" si="794"/>
        <v>3015275.999999485</v>
      </c>
      <c r="AY1212" s="168"/>
      <c r="AZ1212" s="167"/>
      <c r="BA1212" s="113"/>
      <c r="BB1212" s="171"/>
      <c r="BC1212" s="114"/>
      <c r="BD1212" s="114"/>
      <c r="BE1212" s="114"/>
      <c r="BF1212" s="114"/>
      <c r="BG1212" s="114"/>
      <c r="BH1212" s="114" t="str">
        <f>IFERROR(FRACAS!AN67, "Hata Var")</f>
        <v/>
      </c>
      <c r="BI1212" s="114"/>
      <c r="BJ1212" s="114"/>
      <c r="BK1212" s="105" t="str">
        <f>[4]SayfaKAY!AW64</f>
        <v/>
      </c>
      <c r="BL1212" s="105" t="str">
        <f>[4]SayfaKAY!V64</f>
        <v>Üretim</v>
      </c>
      <c r="BM1212" s="114"/>
      <c r="BN1212" s="171" t="str">
        <f t="shared" si="795"/>
        <v>x yok</v>
      </c>
      <c r="BO1212" s="171" t="str">
        <f t="shared" si="796"/>
        <v>aynı gün giderilen arıza</v>
      </c>
      <c r="BP1212" s="171" t="str">
        <f t="shared" si="797"/>
        <v>Bir günden fazla süren arıza</v>
      </c>
      <c r="BQ1212" s="226">
        <f t="shared" si="798"/>
        <v>273888.74999995111</v>
      </c>
      <c r="BR1212" s="226">
        <f t="shared" si="799"/>
        <v>227.25000000209548</v>
      </c>
      <c r="BS1212" s="226">
        <f t="shared" si="800"/>
        <v>274115.9999999532</v>
      </c>
      <c r="BT1212" s="114"/>
      <c r="BU1212" s="242"/>
      <c r="BV1212" s="233">
        <f t="shared" si="801"/>
        <v>39</v>
      </c>
      <c r="BW1212" s="226" t="str">
        <f t="shared" si="802"/>
        <v>Evet, çakışma var</v>
      </c>
      <c r="BX1212" s="229"/>
      <c r="BY1212" s="247">
        <f t="shared" si="803"/>
        <v>190.20052083329938</v>
      </c>
      <c r="BZ1212" s="247">
        <f t="shared" si="804"/>
        <v>0.15781250000145519</v>
      </c>
      <c r="CA1212" s="247">
        <f t="shared" si="805"/>
        <v>190.35833333330083</v>
      </c>
      <c r="CB1212" s="213"/>
      <c r="CC1212" s="211"/>
      <c r="CD1212" s="196"/>
      <c r="CE1212" s="213">
        <v>63</v>
      </c>
      <c r="CF1212" s="182">
        <f t="shared" si="806"/>
        <v>45342.266666666699</v>
      </c>
      <c r="CG1212" s="182">
        <f t="shared" si="807"/>
        <v>45532.625</v>
      </c>
      <c r="CH1212" s="196"/>
      <c r="CI1212" s="196"/>
      <c r="CJ1212" s="196"/>
      <c r="CK1212" s="196">
        <f t="shared" si="808"/>
        <v>0.15781250000145519</v>
      </c>
      <c r="CL1212" s="196">
        <f t="shared" si="809"/>
        <v>190.20052083329938</v>
      </c>
      <c r="CM1212" s="196">
        <f t="shared" si="810"/>
        <v>190.35833333330083</v>
      </c>
      <c r="CN1212" s="114"/>
      <c r="CO1212" s="115">
        <f t="shared" si="811"/>
        <v>274115.9999999532</v>
      </c>
      <c r="CP1212" s="116">
        <f t="shared" si="812"/>
        <v>9.4687500000873115</v>
      </c>
      <c r="CQ1212" s="117">
        <f t="shared" si="813"/>
        <v>0.26666666669916594</v>
      </c>
      <c r="CR1212" s="117">
        <f t="shared" si="814"/>
        <v>45532.467187499999</v>
      </c>
      <c r="CS1212" s="117">
        <f t="shared" si="815"/>
        <v>45532.625</v>
      </c>
      <c r="CT1212" s="118">
        <f t="shared" si="816"/>
        <v>65566368.749999948</v>
      </c>
      <c r="CU1212" s="118">
        <f t="shared" si="817"/>
        <v>227.25000000209548</v>
      </c>
      <c r="CV1212" s="118">
        <f t="shared" si="818"/>
        <v>65566595.999999955</v>
      </c>
      <c r="CW1212" s="119">
        <f t="shared" si="819"/>
        <v>0.9999965340582877</v>
      </c>
    </row>
    <row r="1213" spans="1:101" ht="118.5" customHeight="1" x14ac:dyDescent="0.3">
      <c r="A1213" s="104" t="str">
        <f>[4]SayfaKAY!C65</f>
        <v>KAY5+6</v>
      </c>
      <c r="B1213" s="104" t="str">
        <f>[4]SayfaKAY!D65</f>
        <v>3872(1)</v>
      </c>
      <c r="C1213" s="105" t="str">
        <f>[4]SayfaKAY!E65</f>
        <v>MA</v>
      </c>
      <c r="D1213" s="105">
        <f>[4]SayfaKAY!F65</f>
        <v>40000</v>
      </c>
      <c r="E1213" s="106" t="str">
        <f>[4]SayfaKAY!G65</f>
        <v>BOZ-KAY5+6-FF-064</v>
      </c>
      <c r="F1213" s="134">
        <f t="shared" si="780"/>
        <v>45342</v>
      </c>
      <c r="G1213" s="135">
        <f t="shared" si="781"/>
        <v>0.54236111109639751</v>
      </c>
      <c r="H1213" s="235">
        <f>[4]SayfaKAY!H65</f>
        <v>45342.542361111096</v>
      </c>
      <c r="I1213" s="104" t="str">
        <f>[4]SayfaKAY!I65</f>
        <v>Hat/Line</v>
      </c>
      <c r="J1213" s="103" t="str">
        <f>IF([4]SayfaKAY!J65="","",IF([4]SayfaKAY!J65="Müşteri","Notified by Customer","Notified by Bozankaya"))</f>
        <v>Notified by Customer</v>
      </c>
      <c r="K1213" s="103" t="e">
        <f>VLOOKUP([4]SayfaKAY!L65,#REF!,2,FALSE)</f>
        <v>#REF!</v>
      </c>
      <c r="L1213" s="165" t="str">
        <f>[4]SayfaKAY!X65</f>
        <v>TURCK OTOMASYON TİC. LTD.ŞTİ.</v>
      </c>
      <c r="M1213" s="107" t="str">
        <f t="shared" si="782"/>
        <v>KAY5+6-BOZ-KAY5+6-FF-064</v>
      </c>
      <c r="N1213" s="105" t="str">
        <f>[4]SayfaKAY!M65</f>
        <v>4 nolu kapı buzzer sürekli çalışıyor</v>
      </c>
      <c r="O1213" s="166" t="str">
        <f>[4]SayfaKAY!P65</f>
        <v>C-Uyarı, sürüş devamlılığı</v>
      </c>
      <c r="P1213" s="166" t="str">
        <f>[4]SayfaKAY!Q65</f>
        <v>C(Sisteme etki etmeyen arıza)</v>
      </c>
      <c r="Q1213" s="166" t="str">
        <f>[4]SayfaKAY!R65</f>
        <v>N.A(Yaralanma yok)</v>
      </c>
      <c r="R1213" s="132" t="str" cm="1">
        <f t="array" ref="R1213">IF([4]SayfaKAY!U65="","",_xlfn.IFS([4]SayfaKAY!U65="Bozankaya","Bozankaya",[4]SayfaKAY!U65="Müşteri","Customer",[4]SayfaKAY!U65="Tedarikçi","Equipment Supplier"))</f>
        <v>Equipment Supplier</v>
      </c>
      <c r="S1213" s="204" t="str">
        <f>[4]SayfaKAY!N65</f>
        <v>kapı resetlendi arıza düzeltildi</v>
      </c>
      <c r="T1213" s="133" t="str">
        <f>[4]SayfaKAY!AD65</f>
        <v>*Arıza çözülecek</v>
      </c>
      <c r="U1213" s="132" t="str">
        <f>[4]SayfaKAY!W65</f>
        <v>Evet</v>
      </c>
      <c r="V1213" s="108">
        <f>[4]SayfaKAY!AZ65</f>
        <v>1</v>
      </c>
      <c r="W1213" s="136">
        <f t="shared" si="783"/>
        <v>45342</v>
      </c>
      <c r="X1213" s="137" t="str">
        <f t="shared" si="784"/>
        <v>13:01</v>
      </c>
      <c r="Y1213" s="235">
        <f>[4]SayfaKAY!AE65</f>
        <v>45342.542361111096</v>
      </c>
      <c r="Z1213" s="109">
        <f t="shared" si="785"/>
        <v>45342</v>
      </c>
      <c r="AA1213" s="110" t="str">
        <f t="shared" si="786"/>
        <v>15:00</v>
      </c>
      <c r="AB1213" s="182">
        <f>[4]SayfaKAY!BA65</f>
        <v>45342.625</v>
      </c>
      <c r="AC1213" s="257">
        <f t="shared" si="787"/>
        <v>119.00000002118759</v>
      </c>
      <c r="AD1213" s="111">
        <f t="shared" si="788"/>
        <v>45342</v>
      </c>
      <c r="AE1213" s="111" t="str">
        <f t="shared" si="789"/>
        <v>15:00</v>
      </c>
      <c r="AF1213" s="235">
        <f>[4]SayfaKAY!BA65</f>
        <v>45342.625</v>
      </c>
      <c r="AG1213" s="179" t="str">
        <f>[4]SayfaKAY!S65</f>
        <v>(I) İlk Defa Karşılaşılan Arıza</v>
      </c>
      <c r="AH1213" s="178" t="str">
        <f t="shared" si="790"/>
        <v>Bu Arıza Aracın Servise Verilmesine Engel Değil</v>
      </c>
      <c r="AI1213" s="163" t="str">
        <f>[4]SayfaKAY!AV65</f>
        <v/>
      </c>
      <c r="AJ1213" s="164" t="str">
        <f t="shared" si="791"/>
        <v/>
      </c>
      <c r="AK1213" s="164" t="str">
        <f t="shared" si="792"/>
        <v/>
      </c>
      <c r="AL1213" s="112" t="str">
        <f>[4]SayfaKAY!AX65</f>
        <v/>
      </c>
      <c r="AM1213" s="257" cm="1">
        <f t="array" ref="AM1213">IFERROR(IF(AND(P1213&lt;&gt;"D(Arıza Değil)",AH1213="Bu Arıza Aracın Servise Verilmesine Engel Değil"),
IF(Z1213-F1213&gt;0,(AB1213-Y1213)*24*60,
IF(OR(AND(G1213&gt;$AS$1,G1213&lt;$AT$1),AND(G1213&gt;$AU$1,G1213&lt;$AV$1)),
(AF1213-H1213)*24*60,     BH:BH0)),        AN1213),0)</f>
        <v>0</v>
      </c>
      <c r="AN1213" s="257">
        <f t="shared" si="793"/>
        <v>119.00000002118759</v>
      </c>
      <c r="AO1213" s="174" t="str">
        <f>[4]SayfaKAY!AG65</f>
        <v>TSL</v>
      </c>
      <c r="AP1213" s="174" t="str">
        <f>[4]SayfaKAY!AI65</f>
        <v>M110-7057</v>
      </c>
      <c r="AQ1213" s="174" t="str">
        <f>[4]SayfaKAY!AQ65</f>
        <v/>
      </c>
      <c r="AR1213" s="174" t="str">
        <f>[4]SayfaKAY!AH65</f>
        <v>SESLI UYARI CIHAZI</v>
      </c>
      <c r="AS1213" s="174" t="str">
        <f>[4]SayfaKAY!AJ65</f>
        <v/>
      </c>
      <c r="AT1213" s="175" t="str">
        <f>[4]SayfaKAY!AM65</f>
        <v/>
      </c>
      <c r="AU1213" s="176" t="str">
        <f>[4]SayfaKAY!AL65</f>
        <v/>
      </c>
      <c r="AV1213" s="176" t="str">
        <f>[4]SayfaKAY!AP65</f>
        <v/>
      </c>
      <c r="AW1213" s="177" t="str">
        <f>[4]SayfaKAY!AT65</f>
        <v/>
      </c>
      <c r="AX1213" s="194">
        <f t="shared" si="794"/>
        <v>1309.0000002330635</v>
      </c>
      <c r="AY1213" s="168"/>
      <c r="AZ1213" s="167"/>
      <c r="BA1213" s="170"/>
      <c r="BB1213" s="171" t="str">
        <f>IF($AQ$1="X", IF(AND(G1213&gt;=$AS$1,G1213&lt;=$AT$1),IF(P1213&lt;&gt;"D(Arıza Değil)",AC1213,0), IF(AND(G1213&gt;=$AU$1,G1213&lt;=$AV$1),IF(P1213&lt;&gt;"D(Arıza Değil)",AC1213,0), "")), "")</f>
        <v/>
      </c>
      <c r="BC1213" s="114"/>
      <c r="BD1213" s="114"/>
      <c r="BE1213" s="114"/>
      <c r="BF1213" s="114"/>
      <c r="BG1213" s="114"/>
      <c r="BH1213" s="114" t="str">
        <f>IFERROR(FRACAS!AN68, "Hata Var")</f>
        <v/>
      </c>
      <c r="BI1213" s="114"/>
      <c r="BJ1213" s="114"/>
      <c r="BK1213" s="105" t="str">
        <f>[4]SayfaKAY!AW65</f>
        <v/>
      </c>
      <c r="BL1213" s="105" t="str">
        <f>[4]SayfaKAY!V65</f>
        <v>TSL</v>
      </c>
      <c r="BM1213" s="114"/>
      <c r="BN1213" s="171" t="str">
        <f t="shared" si="795"/>
        <v>x yok</v>
      </c>
      <c r="BO1213" s="171" t="b">
        <f t="shared" si="796"/>
        <v>0</v>
      </c>
      <c r="BP1213" s="171" t="b">
        <f t="shared" si="797"/>
        <v>0</v>
      </c>
      <c r="BQ1213" s="226">
        <f t="shared" si="798"/>
        <v>0</v>
      </c>
      <c r="BR1213" s="226">
        <f t="shared" si="799"/>
        <v>119.00000002118759</v>
      </c>
      <c r="BS1213" s="226">
        <f t="shared" si="800"/>
        <v>119.00000002118759</v>
      </c>
      <c r="BT1213" s="114"/>
      <c r="BU1213" s="242"/>
      <c r="BV1213" s="233">
        <f t="shared" si="801"/>
        <v>7</v>
      </c>
      <c r="BW1213" s="226" t="str">
        <f t="shared" si="802"/>
        <v>Evet, çakışma var</v>
      </c>
      <c r="BX1213" s="229"/>
      <c r="BY1213" s="247">
        <f t="shared" si="803"/>
        <v>0</v>
      </c>
      <c r="BZ1213" s="247">
        <f t="shared" si="804"/>
        <v>8.2638888903602492E-2</v>
      </c>
      <c r="CA1213" s="247">
        <f t="shared" si="805"/>
        <v>8.2638888903602492E-2</v>
      </c>
      <c r="CB1213" s="213"/>
      <c r="CC1213" s="211"/>
      <c r="CD1213" s="196"/>
      <c r="CE1213" s="213">
        <v>64</v>
      </c>
      <c r="CF1213" s="182">
        <f t="shared" si="806"/>
        <v>45342.542361111096</v>
      </c>
      <c r="CG1213" s="182">
        <f t="shared" si="807"/>
        <v>45342.625</v>
      </c>
      <c r="CH1213" s="196"/>
      <c r="CI1213" s="196"/>
      <c r="CJ1213" s="196"/>
      <c r="CK1213" s="196">
        <f t="shared" si="808"/>
        <v>8.2638888903602492E-2</v>
      </c>
      <c r="CL1213" s="196">
        <f t="shared" si="809"/>
        <v>0</v>
      </c>
      <c r="CM1213" s="196">
        <f t="shared" si="810"/>
        <v>8.2638888903602492E-2</v>
      </c>
      <c r="CN1213" s="114"/>
      <c r="CO1213" s="115">
        <f t="shared" si="811"/>
        <v>119.00000002118759</v>
      </c>
      <c r="CP1213" s="116">
        <f t="shared" si="812"/>
        <v>4.9583333342161495</v>
      </c>
      <c r="CQ1213" s="117">
        <f t="shared" si="813"/>
        <v>0.54236111109639751</v>
      </c>
      <c r="CR1213" s="117">
        <f t="shared" si="814"/>
        <v>45342.542361111096</v>
      </c>
      <c r="CS1213" s="117">
        <f t="shared" si="815"/>
        <v>45342.625</v>
      </c>
      <c r="CT1213" s="118">
        <f t="shared" si="816"/>
        <v>65292480</v>
      </c>
      <c r="CU1213" s="118">
        <f t="shared" si="817"/>
        <v>119.00000002118759</v>
      </c>
      <c r="CV1213" s="118">
        <f t="shared" si="818"/>
        <v>65292599.000000022</v>
      </c>
      <c r="CW1213" s="119">
        <f t="shared" si="819"/>
        <v>0.9999981774350869</v>
      </c>
    </row>
    <row r="1214" spans="1:101" ht="118.5" customHeight="1" x14ac:dyDescent="0.3">
      <c r="A1214" s="160" t="str">
        <f>[4]SayfaKAY!C66</f>
        <v>KAY5+6</v>
      </c>
      <c r="B1214" s="104" t="str">
        <f>[4]SayfaKAY!D66</f>
        <v>3877(6)</v>
      </c>
      <c r="C1214" s="105" t="str">
        <f>[4]SayfaKAY!E66</f>
        <v>MB</v>
      </c>
      <c r="D1214" s="105">
        <f>[4]SayfaKAY!F66</f>
        <v>25000</v>
      </c>
      <c r="E1214" s="106" t="str">
        <f>[4]SayfaKAY!G66</f>
        <v>BOZ-KAY5+6-FF-065</v>
      </c>
      <c r="F1214" s="193">
        <f t="shared" si="780"/>
        <v>45342</v>
      </c>
      <c r="G1214" s="135">
        <f t="shared" si="781"/>
        <v>0.58333333329937886</v>
      </c>
      <c r="H1214" s="235">
        <f>[4]SayfaKAY!H66</f>
        <v>45342.583333333299</v>
      </c>
      <c r="I1214" s="104" t="str">
        <f>[4]SayfaKAY!I66</f>
        <v>Hat/Line</v>
      </c>
      <c r="J1214" s="103" t="str">
        <f>IF([4]SayfaKAY!J66="","",IF([4]SayfaKAY!J66="Müşteri","Notified by Customer","Notified by Bozankaya"))</f>
        <v>Notified by Customer</v>
      </c>
      <c r="K1214" s="103" t="e">
        <f>VLOOKUP([4]SayfaKAY!L66,#REF!,2,FALSE)</f>
        <v>#REF!</v>
      </c>
      <c r="L1214" s="165" t="str">
        <f>[4]SayfaKAY!X66</f>
        <v>DENİZLER OTOMOTİV SAN. VE TİC.LTD.Ş</v>
      </c>
      <c r="M1214" s="107" t="str">
        <f t="shared" si="782"/>
        <v>KAY5+6-BOZ-KAY5+6-FF-065</v>
      </c>
      <c r="N1214" s="105" t="str">
        <f>[4]SayfaKAY!M66</f>
        <v>CB silecek çalışmıyor</v>
      </c>
      <c r="O1214" s="166" t="str">
        <f>[4]SayfaKAY!P66</f>
        <v>C-Uyarı, sürüş devamlılığı</v>
      </c>
      <c r="P1214" s="166" t="str">
        <f>[4]SayfaKAY!Q66</f>
        <v>C(Sisteme etki etmeyen arıza)</v>
      </c>
      <c r="Q1214" s="166" t="str">
        <f>[4]SayfaKAY!R66</f>
        <v>N.A(Yaralanma yok)</v>
      </c>
      <c r="R1214" s="132" t="str" cm="1">
        <f t="array" ref="R1214">IF([4]SayfaKAY!U66="","",_xlfn.IFS([4]SayfaKAY!U66="Bozankaya","Bozankaya",[4]SayfaKAY!U66="Müşteri","Customer",[4]SayfaKAY!U66="Tedarikçi","Equipment Supplier"))</f>
        <v>Equipment Supplier</v>
      </c>
      <c r="S1214" s="204" t="str">
        <f>[4]SayfaKAY!N66</f>
        <v>CB silecek çalışmıyordu sabitleme somunları gevşekti sıkılandıayar yapıldı.test edildi sorun görülmedi</v>
      </c>
      <c r="T1214" s="133" t="str">
        <f>[4]SayfaKAY!AD66</f>
        <v>*Ekipman tamir edilecek</v>
      </c>
      <c r="U1214" s="132" t="str">
        <f>[4]SayfaKAY!W66</f>
        <v>Evet</v>
      </c>
      <c r="V1214" s="108">
        <f>[4]SayfaKAY!AZ66</f>
        <v>1</v>
      </c>
      <c r="W1214" s="136">
        <f t="shared" si="783"/>
        <v>45342</v>
      </c>
      <c r="X1214" s="137" t="str">
        <f t="shared" si="784"/>
        <v>14:00</v>
      </c>
      <c r="Y1214" s="235">
        <f>[4]SayfaKAY!AE66</f>
        <v>45342.583333333299</v>
      </c>
      <c r="Z1214" s="192">
        <f t="shared" si="785"/>
        <v>45342</v>
      </c>
      <c r="AA1214" s="110" t="str">
        <f t="shared" si="786"/>
        <v>15:00</v>
      </c>
      <c r="AB1214" s="182">
        <f>[4]SayfaKAY!BA66</f>
        <v>45342.625</v>
      </c>
      <c r="AC1214" s="257">
        <f t="shared" si="787"/>
        <v>60.000000048894435</v>
      </c>
      <c r="AD1214" s="111">
        <f t="shared" si="788"/>
        <v>45342</v>
      </c>
      <c r="AE1214" s="111" t="str">
        <f t="shared" si="789"/>
        <v>15:00</v>
      </c>
      <c r="AF1214" s="235">
        <f>[4]SayfaKAY!BA66</f>
        <v>45342.625</v>
      </c>
      <c r="AG1214" s="179" t="str">
        <f>[4]SayfaKAY!S66</f>
        <v>(II) Aynı Araçta Tekrarlayan Arıza</v>
      </c>
      <c r="AH1214" s="178" t="str">
        <f t="shared" si="790"/>
        <v>Bu Arıza Aracın Servise Verilmesine Engel Değil</v>
      </c>
      <c r="AI1214" s="163" t="str">
        <f>[4]SayfaKAY!AV66</f>
        <v/>
      </c>
      <c r="AJ1214" s="164" t="str">
        <f t="shared" si="791"/>
        <v/>
      </c>
      <c r="AK1214" s="164" t="str">
        <f t="shared" si="792"/>
        <v/>
      </c>
      <c r="AL1214" s="112" t="str">
        <f>[4]SayfaKAY!AX66</f>
        <v/>
      </c>
      <c r="AM1214" s="257" cm="1">
        <f t="array" ref="AM1214">IFERROR(IF(AND(P1214&lt;&gt;"D(Arıza Değil)",AH1214="Bu Arıza Aracın Servise Verilmesine Engel Değil"),
IF(Z1214-F1214&gt;0,(AB1214-Y1214)*24*60,
IF(OR(AND(G1214&gt;$AS$1,G1214&lt;$AT$1),AND(G1214&gt;$AU$1,G1214&lt;$AV$1)),
(AF1214-H1214)*24*60,     BH:BH0)),        AN1214),0)</f>
        <v>0</v>
      </c>
      <c r="AN1214" s="257">
        <f t="shared" si="793"/>
        <v>60.000000048894435</v>
      </c>
      <c r="AO1214" s="174" t="str">
        <f>[4]SayfaKAY!AG66</f>
        <v>DENİZLER</v>
      </c>
      <c r="AP1214" s="174" t="str">
        <f>[4]SayfaKAY!AI66</f>
        <v>M100-7066</v>
      </c>
      <c r="AQ1214" s="174" t="str">
        <f>[4]SayfaKAY!AQ66</f>
        <v/>
      </c>
      <c r="AR1214" s="174" t="str">
        <f>[4]SayfaKAY!AH66</f>
        <v>SİLECEK MEKANİZMASI Denizler / M.11.2506</v>
      </c>
      <c r="AS1214" s="174" t="str">
        <f>[4]SayfaKAY!AJ66</f>
        <v/>
      </c>
      <c r="AT1214" s="175" t="str">
        <f>[4]SayfaKAY!AM66</f>
        <v/>
      </c>
      <c r="AU1214" s="176" t="str">
        <f>[4]SayfaKAY!AL66</f>
        <v/>
      </c>
      <c r="AV1214" s="176" t="str">
        <f>[4]SayfaKAY!AP66</f>
        <v/>
      </c>
      <c r="AW1214" s="177" t="str">
        <f>[4]SayfaKAY!AT66</f>
        <v/>
      </c>
      <c r="AX1214" s="194">
        <f t="shared" si="794"/>
        <v>660.00000053783879</v>
      </c>
      <c r="AY1214" s="168"/>
      <c r="AZ1214" s="167"/>
      <c r="BA1214" s="113"/>
      <c r="BB1214" s="171"/>
      <c r="BC1214" s="114"/>
      <c r="BD1214" s="114"/>
      <c r="BE1214" s="114"/>
      <c r="BF1214" s="114"/>
      <c r="BG1214" s="114"/>
      <c r="BH1214" s="114" t="str">
        <f>IFERROR(FRACAS!AN69, "Hata Var")</f>
        <v/>
      </c>
      <c r="BI1214" s="114"/>
      <c r="BJ1214" s="114"/>
      <c r="BK1214" s="105" t="str">
        <f>[4]SayfaKAY!AW66</f>
        <v/>
      </c>
      <c r="BL1214" s="105" t="str">
        <f>[4]SayfaKAY!V66</f>
        <v>Bozankaya</v>
      </c>
      <c r="BM1214" s="114"/>
      <c r="BN1214" s="171" t="str">
        <f t="shared" si="795"/>
        <v>x yok</v>
      </c>
      <c r="BO1214" s="171" t="b">
        <f t="shared" si="796"/>
        <v>0</v>
      </c>
      <c r="BP1214" s="171" t="b">
        <f t="shared" si="797"/>
        <v>0</v>
      </c>
      <c r="BQ1214" s="226">
        <f t="shared" si="798"/>
        <v>0</v>
      </c>
      <c r="BR1214" s="226">
        <f t="shared" si="799"/>
        <v>60.000000048894435</v>
      </c>
      <c r="BS1214" s="226">
        <f t="shared" si="800"/>
        <v>60.000000048894435</v>
      </c>
      <c r="BT1214" s="114"/>
      <c r="BU1214" s="242"/>
      <c r="BV1214" s="233">
        <f t="shared" si="801"/>
        <v>6</v>
      </c>
      <c r="BW1214" s="226" t="str">
        <f t="shared" si="802"/>
        <v>Evet, çakışma var</v>
      </c>
      <c r="BX1214" s="229"/>
      <c r="BY1214" s="247">
        <f t="shared" si="803"/>
        <v>0</v>
      </c>
      <c r="BZ1214" s="247">
        <f t="shared" si="804"/>
        <v>4.1666666700621136E-2</v>
      </c>
      <c r="CA1214" s="247">
        <f t="shared" si="805"/>
        <v>4.1666666700621136E-2</v>
      </c>
      <c r="CB1214" s="213"/>
      <c r="CC1214" s="211"/>
      <c r="CD1214" s="196"/>
      <c r="CE1214" s="213">
        <v>65</v>
      </c>
      <c r="CF1214" s="182">
        <f t="shared" si="806"/>
        <v>45342.583333333299</v>
      </c>
      <c r="CG1214" s="182">
        <f t="shared" si="807"/>
        <v>45342.625</v>
      </c>
      <c r="CH1214" s="196"/>
      <c r="CI1214" s="196"/>
      <c r="CJ1214" s="196"/>
      <c r="CK1214" s="196">
        <f t="shared" si="808"/>
        <v>4.1666666700621136E-2</v>
      </c>
      <c r="CL1214" s="196">
        <f t="shared" si="809"/>
        <v>0</v>
      </c>
      <c r="CM1214" s="196">
        <f t="shared" si="810"/>
        <v>4.1666666700621136E-2</v>
      </c>
      <c r="CN1214" s="114"/>
      <c r="CO1214" s="115">
        <f t="shared" si="811"/>
        <v>60.000000048894435</v>
      </c>
      <c r="CP1214" s="116">
        <f t="shared" si="812"/>
        <v>2.5000000020372681</v>
      </c>
      <c r="CQ1214" s="117">
        <f t="shared" si="813"/>
        <v>0.58333333329937886</v>
      </c>
      <c r="CR1214" s="117">
        <f t="shared" si="814"/>
        <v>45342.583333333299</v>
      </c>
      <c r="CS1214" s="117">
        <f t="shared" si="815"/>
        <v>45342.625</v>
      </c>
      <c r="CT1214" s="118">
        <f t="shared" si="816"/>
        <v>65292480</v>
      </c>
      <c r="CU1214" s="118">
        <f t="shared" si="817"/>
        <v>60.000000048894435</v>
      </c>
      <c r="CV1214" s="118">
        <f t="shared" si="818"/>
        <v>65292540.000000052</v>
      </c>
      <c r="CW1214" s="119">
        <f t="shared" si="819"/>
        <v>0.99999908105887669</v>
      </c>
    </row>
    <row r="1215" spans="1:101" ht="118.5" customHeight="1" x14ac:dyDescent="0.3">
      <c r="A1215" s="104" t="str">
        <f>[4]SayfaKAY!C67</f>
        <v>KAY5+6</v>
      </c>
      <c r="B1215" s="104" t="str">
        <f>[4]SayfaKAY!D67</f>
        <v>3877(6)</v>
      </c>
      <c r="C1215" s="105" t="str">
        <f>[4]SayfaKAY!E67</f>
        <v>RB</v>
      </c>
      <c r="D1215" s="105">
        <f>[4]SayfaKAY!F67</f>
        <v>25000</v>
      </c>
      <c r="E1215" s="106" t="str">
        <f>[4]SayfaKAY!G67</f>
        <v>BOZ-KAY5+6-FF-066</v>
      </c>
      <c r="F1215" s="134">
        <f t="shared" si="780"/>
        <v>45342</v>
      </c>
      <c r="G1215" s="135">
        <f t="shared" si="781"/>
        <v>0.59097222219861578</v>
      </c>
      <c r="H1215" s="235">
        <f>[4]SayfaKAY!H67</f>
        <v>45342.590972222199</v>
      </c>
      <c r="I1215" s="104" t="str">
        <f>[4]SayfaKAY!I67</f>
        <v>Hat/Line</v>
      </c>
      <c r="J1215" s="103" t="str">
        <f>IF([4]SayfaKAY!J67="","",IF([4]SayfaKAY!J67="Müşteri","Notified by Customer","Notified by Bozankaya"))</f>
        <v>Notified by Customer</v>
      </c>
      <c r="K1215" s="103" t="e">
        <f>VLOOKUP([4]SayfaKAY!L67,#REF!,2,FALSE)</f>
        <v>#REF!</v>
      </c>
      <c r="L1215" s="165" t="str">
        <f>[4]SayfaKAY!X67</f>
        <v>KNORR-BREMSE GMBH DİVİSİON IFE AUTO</v>
      </c>
      <c r="M1215" s="107" t="str">
        <f t="shared" si="782"/>
        <v>KAY5+6-BOZ-KAY5+6-FF-066</v>
      </c>
      <c r="N1215" s="105" t="str">
        <f>[4]SayfaKAY!M67</f>
        <v>7 nolu kapı açıldıktan sonra mekanizmaya çarpıyor</v>
      </c>
      <c r="O1215" s="166" t="str">
        <f>[4]SayfaKAY!P67</f>
        <v>C-Uyarı, sürüş devamlılığı</v>
      </c>
      <c r="P1215" s="166" t="str">
        <f>[4]SayfaKAY!Q67</f>
        <v>B(Servisten çekmeye etki eden arıza)</v>
      </c>
      <c r="Q1215" s="166" t="str">
        <f>[4]SayfaKAY!R67</f>
        <v>N.A(Yaralanma yok)</v>
      </c>
      <c r="R1215" s="132" t="str" cm="1">
        <f t="array" ref="R1215">IF([4]SayfaKAY!U67="","",_xlfn.IFS([4]SayfaKAY!U67="Bozankaya","Bozankaya",[4]SayfaKAY!U67="Müşteri","Customer",[4]SayfaKAY!U67="Tedarikçi","Equipment Supplier"))</f>
        <v>Equipment Supplier</v>
      </c>
      <c r="S1215" s="204" t="str">
        <f>[4]SayfaKAY!N67</f>
        <v>7 nolu kapı sağ kanat sonlandırma topuzu ayarı yapıldı.ses gitti sorun giderildi.</v>
      </c>
      <c r="T1215" s="133" t="str">
        <f>[4]SayfaKAY!AD67</f>
        <v>*Ekipman tamir edilecek</v>
      </c>
      <c r="U1215" s="132" t="str">
        <f>[4]SayfaKAY!W67</f>
        <v>Evet</v>
      </c>
      <c r="V1215" s="108">
        <f>[4]SayfaKAY!AZ67</f>
        <v>1</v>
      </c>
      <c r="W1215" s="136">
        <f t="shared" si="783"/>
        <v>45342</v>
      </c>
      <c r="X1215" s="137" t="str">
        <f t="shared" si="784"/>
        <v>14:11</v>
      </c>
      <c r="Y1215" s="235">
        <f>[4]SayfaKAY!AE67</f>
        <v>45342.590972222199</v>
      </c>
      <c r="Z1215" s="109">
        <f t="shared" si="785"/>
        <v>45342</v>
      </c>
      <c r="AA1215" s="110" t="str">
        <f t="shared" si="786"/>
        <v>15:00</v>
      </c>
      <c r="AB1215" s="182">
        <f>[4]SayfaKAY!BA67</f>
        <v>45342.625</v>
      </c>
      <c r="AC1215" s="257">
        <f t="shared" si="787"/>
        <v>49.000000033993274</v>
      </c>
      <c r="AD1215" s="111">
        <f t="shared" si="788"/>
        <v>45342</v>
      </c>
      <c r="AE1215" s="111" t="str">
        <f t="shared" si="789"/>
        <v>15:00</v>
      </c>
      <c r="AF1215" s="235">
        <f>[4]SayfaKAY!BA67</f>
        <v>45342.625</v>
      </c>
      <c r="AG1215" s="179" t="str">
        <f>[4]SayfaKAY!S67</f>
        <v>(I) İlk Defa Karşılaşılan Arıza</v>
      </c>
      <c r="AH1215" s="178" t="str">
        <f t="shared" si="790"/>
        <v>Bu Arıza Aracın Servise Verilmesine Engel</v>
      </c>
      <c r="AI1215" s="163" t="str">
        <f>[4]SayfaKAY!AV67</f>
        <v/>
      </c>
      <c r="AJ1215" s="164" t="str">
        <f t="shared" si="791"/>
        <v/>
      </c>
      <c r="AK1215" s="164" t="str">
        <f t="shared" si="792"/>
        <v/>
      </c>
      <c r="AL1215" s="112" t="str">
        <f>[4]SayfaKAY!AX67</f>
        <v/>
      </c>
      <c r="AM1215" s="257" cm="1">
        <f t="array" ref="AM1215">IFERROR(IF(AND(P1215&lt;&gt;"D(Arıza Değil)",AH1215="Bu Arıza Aracın Servise Verilmesine Engel Değil"),
IF(Z1215-F1215&gt;0,(AB1215-Y1215)*24*60,
IF(OR(AND(G1215&gt;$AS$1,G1215&lt;$AT$1),AND(G1215&gt;$AU$1,G1215&lt;$AV$1)),
(AF1215-H1215)*24*60,     BH:BH0)),        AN1215),0)</f>
        <v>49.000000033993274</v>
      </c>
      <c r="AN1215" s="257">
        <f t="shared" si="793"/>
        <v>49.000000033993274</v>
      </c>
      <c r="AO1215" s="174" t="str">
        <f>[4]SayfaKAY!AG67</f>
        <v>IFE</v>
      </c>
      <c r="AP1215" s="174" t="str">
        <f>[4]SayfaKAY!AI67</f>
        <v>M110-7082</v>
      </c>
      <c r="AQ1215" s="174" t="str">
        <f>[4]SayfaKAY!AQ67</f>
        <v/>
      </c>
      <c r="AR1215" s="174" t="str">
        <f>[4]SayfaKAY!AH67</f>
        <v>PRM’LI ÇİFTLİ KAPI</v>
      </c>
      <c r="AS1215" s="174" t="str">
        <f>[4]SayfaKAY!AJ67</f>
        <v/>
      </c>
      <c r="AT1215" s="175" t="str">
        <f>[4]SayfaKAY!AM67</f>
        <v/>
      </c>
      <c r="AU1215" s="176" t="str">
        <f>[4]SayfaKAY!AL67</f>
        <v/>
      </c>
      <c r="AV1215" s="176" t="str">
        <f>[4]SayfaKAY!AP67</f>
        <v/>
      </c>
      <c r="AW1215" s="177" t="str">
        <f>[4]SayfaKAY!AT67</f>
        <v/>
      </c>
      <c r="AX1215" s="194">
        <f t="shared" si="794"/>
        <v>539.00000037392601</v>
      </c>
      <c r="AY1215" s="168"/>
      <c r="AZ1215" s="167"/>
      <c r="BA1215" s="170"/>
      <c r="BB1215" s="171" t="str">
        <f>IF($AQ$1="X", IF(AND(G1215&gt;=$AS$1,G1215&lt;=$AT$1),IF(P1215&lt;&gt;"D(Arıza Değil)",AC1215,0), IF(AND(G1215&gt;=$AU$1,G1215&lt;=$AV$1),IF(P1215&lt;&gt;"D(Arıza Değil)",AC1215,0), "")), "")</f>
        <v/>
      </c>
      <c r="BC1215" s="114"/>
      <c r="BD1215" s="114"/>
      <c r="BE1215" s="114"/>
      <c r="BF1215" s="114"/>
      <c r="BG1215" s="114"/>
      <c r="BH1215" s="114" t="str">
        <f>IFERROR(FRACAS!AN70, "Hata Var")</f>
        <v/>
      </c>
      <c r="BI1215" s="114"/>
      <c r="BJ1215" s="114"/>
      <c r="BK1215" s="105" t="str">
        <f>[4]SayfaKAY!AW67</f>
        <v/>
      </c>
      <c r="BL1215" s="105" t="str">
        <f>[4]SayfaKAY!V67</f>
        <v>KNORR-BREMSE GMBH DİVİSİON IFE AUTO</v>
      </c>
      <c r="BM1215" s="114"/>
      <c r="BN1215" s="171" t="str">
        <f t="shared" si="795"/>
        <v>x yok</v>
      </c>
      <c r="BO1215" s="171" t="str">
        <f t="shared" si="796"/>
        <v>aynı gün giderilen arıza</v>
      </c>
      <c r="BP1215" s="171" t="str">
        <f t="shared" si="797"/>
        <v>aynı gün giderilen arıza</v>
      </c>
      <c r="BQ1215" s="226">
        <f t="shared" si="798"/>
        <v>0</v>
      </c>
      <c r="BR1215" s="226">
        <f t="shared" si="799"/>
        <v>49.000000033993274</v>
      </c>
      <c r="BS1215" s="226">
        <f t="shared" si="800"/>
        <v>49.000000033993274</v>
      </c>
      <c r="BT1215" s="114"/>
      <c r="BU1215" s="242"/>
      <c r="BV1215" s="233">
        <f t="shared" si="801"/>
        <v>6</v>
      </c>
      <c r="BW1215" s="226" t="str">
        <f t="shared" si="802"/>
        <v>Evet, çakışma var</v>
      </c>
      <c r="BX1215" s="229"/>
      <c r="BY1215" s="247">
        <f t="shared" si="803"/>
        <v>0</v>
      </c>
      <c r="BZ1215" s="247">
        <f t="shared" si="804"/>
        <v>3.4027777801384218E-2</v>
      </c>
      <c r="CA1215" s="247">
        <f t="shared" si="805"/>
        <v>3.4027777801384218E-2</v>
      </c>
      <c r="CB1215" s="213"/>
      <c r="CC1215" s="211"/>
      <c r="CD1215" s="196"/>
      <c r="CE1215" s="213">
        <v>66</v>
      </c>
      <c r="CF1215" s="182">
        <f t="shared" si="806"/>
        <v>45342.590972222199</v>
      </c>
      <c r="CG1215" s="182">
        <f t="shared" si="807"/>
        <v>45342.625</v>
      </c>
      <c r="CH1215" s="196"/>
      <c r="CI1215" s="196"/>
      <c r="CJ1215" s="196"/>
      <c r="CK1215" s="196">
        <f t="shared" si="808"/>
        <v>3.4027777801384218E-2</v>
      </c>
      <c r="CL1215" s="196">
        <f t="shared" si="809"/>
        <v>0</v>
      </c>
      <c r="CM1215" s="196">
        <f t="shared" si="810"/>
        <v>3.4027777801384218E-2</v>
      </c>
      <c r="CN1215" s="114"/>
      <c r="CO1215" s="115">
        <f t="shared" si="811"/>
        <v>49.000000033993274</v>
      </c>
      <c r="CP1215" s="116">
        <f t="shared" si="812"/>
        <v>2.0416666680830531</v>
      </c>
      <c r="CQ1215" s="117">
        <f t="shared" si="813"/>
        <v>0.59097222219861578</v>
      </c>
      <c r="CR1215" s="117">
        <f t="shared" si="814"/>
        <v>45342.590972222199</v>
      </c>
      <c r="CS1215" s="117">
        <f t="shared" si="815"/>
        <v>45342.625</v>
      </c>
      <c r="CT1215" s="118">
        <f t="shared" si="816"/>
        <v>65292480</v>
      </c>
      <c r="CU1215" s="118">
        <f t="shared" si="817"/>
        <v>49.000000033993274</v>
      </c>
      <c r="CV1215" s="118">
        <f t="shared" si="818"/>
        <v>65292529.000000037</v>
      </c>
      <c r="CW1215" s="119">
        <f t="shared" si="819"/>
        <v>0.9999992495312896</v>
      </c>
    </row>
    <row r="1216" spans="1:101" ht="118.5" customHeight="1" x14ac:dyDescent="0.3">
      <c r="A1216" s="160" t="str">
        <f>[4]SayfaKAY!C62</f>
        <v>KAY5+6</v>
      </c>
      <c r="B1216" s="104" t="str">
        <f>[4]SayfaKAY!D62</f>
        <v>3875(4)</v>
      </c>
      <c r="C1216" s="105" t="str">
        <f>[4]SayfaKAY!E62</f>
        <v>RB</v>
      </c>
      <c r="D1216" s="105">
        <f>[4]SayfaKAY!F62</f>
        <v>40300</v>
      </c>
      <c r="E1216" s="106" t="str">
        <f>[4]SayfaKAY!G62</f>
        <v>BOZ-KAY5+6-FF-061</v>
      </c>
      <c r="F1216" s="193">
        <f t="shared" si="780"/>
        <v>45341</v>
      </c>
      <c r="G1216" s="135">
        <f t="shared" si="781"/>
        <v>0.32638888889778173</v>
      </c>
      <c r="H1216" s="235">
        <f>[4]SayfaKAY!H62</f>
        <v>45341.326388888898</v>
      </c>
      <c r="I1216" s="104" t="str">
        <f>[4]SayfaKAY!I62</f>
        <v>Hat/Line</v>
      </c>
      <c r="J1216" s="103" t="str">
        <f>IF([4]SayfaKAY!J62="","",IF([4]SayfaKAY!J62="Müşteri","Notified by Customer","Notified by Bozankaya"))</f>
        <v>Notified by Customer</v>
      </c>
      <c r="K1216" s="103" t="e">
        <f>VLOOKUP([4]SayfaKAY!L62,#REF!,2,FALSE)</f>
        <v>#REF!</v>
      </c>
      <c r="L1216" s="165" t="str">
        <f>[4]SayfaKAY!X62</f>
        <v>ARDA MAKİNA ELEKTRİK TİC.VE</v>
      </c>
      <c r="M1216" s="107" t="str">
        <f t="shared" si="782"/>
        <v>KAY5+6-BOZ-KAY5+6-FF-061</v>
      </c>
      <c r="N1216" s="105" t="str">
        <f>[4]SayfaKAY!M62</f>
        <v>3875 nolu aracın kapı üstü ve iç ekranlar çalışmıyor</v>
      </c>
      <c r="O1216" s="166" t="str">
        <f>[4]SayfaKAY!P62</f>
        <v>C-Uyarı, sürüş devamlılığı</v>
      </c>
      <c r="P1216" s="166" t="str">
        <f>[4]SayfaKAY!Q62</f>
        <v>C(Sisteme etki etmeyen arıza)</v>
      </c>
      <c r="Q1216" s="166" t="str">
        <f>[4]SayfaKAY!R62</f>
        <v>N.A(Yaralanma yok)</v>
      </c>
      <c r="R1216" s="132" t="str" cm="1">
        <f t="array" ref="R1216">IF([4]SayfaKAY!U62="","",_xlfn.IFS([4]SayfaKAY!U62="Bozankaya","Bozankaya",[4]SayfaKAY!U62="Müşteri","Customer",[4]SayfaKAY!U62="Tedarikçi","Equipment Supplier"))</f>
        <v>Equipment Supplier</v>
      </c>
      <c r="S1216" s="204" t="str">
        <f>[4]SayfaKAY!N62</f>
        <v>Aracın tüm ekipmanları sigortadan resetlendi,ayrıca ana bilgisayar resetlendi.Ayrıca ana bilgisayardan displaylere paylaşım yapan cihazın HDMI kablosu PB1140.01 Kablosu bozuktu.Bozankaya tarafından değiştirildi</v>
      </c>
      <c r="T1216" s="133" t="str">
        <f>[4]SayfaKAY!AD62</f>
        <v>*Ekipman değiştirilecek</v>
      </c>
      <c r="U1216" s="132" t="str">
        <f>[4]SayfaKAY!W62</f>
        <v>Evet</v>
      </c>
      <c r="V1216" s="108">
        <f>[4]SayfaKAY!AZ62</f>
        <v>1</v>
      </c>
      <c r="W1216" s="136">
        <f t="shared" si="783"/>
        <v>45341</v>
      </c>
      <c r="X1216" s="137" t="str">
        <f t="shared" si="784"/>
        <v>07:50</v>
      </c>
      <c r="Y1216" s="235">
        <f>[4]SayfaKAY!AE62</f>
        <v>45341.326388888898</v>
      </c>
      <c r="Z1216" s="192">
        <f t="shared" si="785"/>
        <v>45341</v>
      </c>
      <c r="AA1216" s="110" t="str">
        <f t="shared" si="786"/>
        <v>09:00</v>
      </c>
      <c r="AB1216" s="182">
        <f>[4]SayfaKAY!BA62</f>
        <v>45341.375</v>
      </c>
      <c r="AC1216" s="257">
        <f t="shared" si="787"/>
        <v>69.999999987194315</v>
      </c>
      <c r="AD1216" s="111">
        <f t="shared" si="788"/>
        <v>45341</v>
      </c>
      <c r="AE1216" s="111" t="str">
        <f t="shared" si="789"/>
        <v>09:00</v>
      </c>
      <c r="AF1216" s="235">
        <f>[4]SayfaKAY!BA62</f>
        <v>45341.375</v>
      </c>
      <c r="AG1216" s="179" t="str">
        <f>[4]SayfaKAY!S62</f>
        <v>(I) İlk Defa Karşılaşılan Arıza</v>
      </c>
      <c r="AH1216" s="178" t="str">
        <f t="shared" si="790"/>
        <v>Bu Arıza Aracın Servise Verilmesine Engel Değil</v>
      </c>
      <c r="AI1216" s="163" t="str">
        <f>[4]SayfaKAY!AV62</f>
        <v/>
      </c>
      <c r="AJ1216" s="164" t="str">
        <f t="shared" si="791"/>
        <v/>
      </c>
      <c r="AK1216" s="164" t="str">
        <f t="shared" si="792"/>
        <v/>
      </c>
      <c r="AL1216" s="112" t="str">
        <f>[4]SayfaKAY!AX62</f>
        <v/>
      </c>
      <c r="AM1216" s="257" cm="1">
        <f t="array" ref="AM1216">IFERROR(IF(AND(P1216&lt;&gt;"D(Arıza Değil)",AH1216="Bu Arıza Aracın Servise Verilmesine Engel Değil"),
IF(Z1216-F1216&gt;0,(AB1216-Y1216)*24*60,
IF(OR(AND(G1216&gt;$AS$1,G1216&lt;$AT$1),AND(G1216&gt;$AU$1,G1216&lt;$AV$1)),
(AF1216-H1216)*24*60,     BH:BH0)),        AN1216),0)</f>
        <v>69.999999987194315</v>
      </c>
      <c r="AN1216" s="257">
        <f t="shared" si="793"/>
        <v>69.999999987194315</v>
      </c>
      <c r="AO1216" s="174" t="str">
        <f>[4]SayfaKAY!AG62</f>
        <v>Atak</v>
      </c>
      <c r="AP1216" s="174" t="str">
        <f>[4]SayfaKAY!AI62</f>
        <v>E110-7503</v>
      </c>
      <c r="AQ1216" s="174" t="str">
        <f>[4]SayfaKAY!AQ62</f>
        <v/>
      </c>
      <c r="AR1216" s="174" t="str">
        <f>[4]SayfaKAY!AH62</f>
        <v>HDMI KABLO ERKEK-ERKEK 3 METRE</v>
      </c>
      <c r="AS1216" s="174">
        <f>[4]SayfaKAY!AJ62</f>
        <v>1</v>
      </c>
      <c r="AT1216" s="175" t="str">
        <f>[4]SayfaKAY!AM62</f>
        <v/>
      </c>
      <c r="AU1216" s="176" t="str">
        <f>[4]SayfaKAY!AL62</f>
        <v/>
      </c>
      <c r="AV1216" s="176" t="str">
        <f>[4]SayfaKAY!AP62</f>
        <v/>
      </c>
      <c r="AW1216" s="177" t="str">
        <f>[4]SayfaKAY!AT62</f>
        <v/>
      </c>
      <c r="AX1216" s="194">
        <f t="shared" si="794"/>
        <v>769.99999985913746</v>
      </c>
      <c r="AY1216" s="168"/>
      <c r="AZ1216" s="167"/>
      <c r="BA1216" s="113"/>
      <c r="BB1216" s="171"/>
      <c r="BC1216" s="114"/>
      <c r="BD1216" s="114"/>
      <c r="BE1216" s="114"/>
      <c r="BF1216" s="114"/>
      <c r="BG1216" s="114"/>
      <c r="BH1216" s="114" t="str">
        <f>IFERROR(FRACAS!AN65, "Hata Var")</f>
        <v/>
      </c>
      <c r="BI1216" s="114"/>
      <c r="BJ1216" s="114"/>
      <c r="BK1216" s="105" t="str">
        <f>[4]SayfaKAY!AW62</f>
        <v/>
      </c>
      <c r="BL1216" s="105" t="str">
        <f>[4]SayfaKAY!V62</f>
        <v>ATAK ULAŞIM SAN.TİC.LTD.ŞTİ.</v>
      </c>
      <c r="BM1216" s="114"/>
      <c r="BN1216" s="171" t="str">
        <f t="shared" si="795"/>
        <v>x yok</v>
      </c>
      <c r="BO1216" s="171" t="str">
        <f t="shared" si="796"/>
        <v>aynı gün giderilen arıza</v>
      </c>
      <c r="BP1216" s="171" t="str">
        <f t="shared" si="797"/>
        <v>aynı gün giderilen arıza</v>
      </c>
      <c r="BQ1216" s="226">
        <f t="shared" si="798"/>
        <v>0</v>
      </c>
      <c r="BR1216" s="226">
        <f t="shared" si="799"/>
        <v>69.999999987194315</v>
      </c>
      <c r="BS1216" s="226">
        <f t="shared" si="800"/>
        <v>69.999999987194315</v>
      </c>
      <c r="BT1216" s="114"/>
      <c r="BU1216" s="242"/>
      <c r="BV1216" s="233">
        <f t="shared" si="801"/>
        <v>10</v>
      </c>
      <c r="BW1216" s="226" t="str">
        <f t="shared" si="802"/>
        <v>Evet, çakışma var</v>
      </c>
      <c r="BX1216" s="229"/>
      <c r="BY1216" s="247">
        <f t="shared" si="803"/>
        <v>0</v>
      </c>
      <c r="BZ1216" s="247">
        <f t="shared" si="804"/>
        <v>4.8611111102218274E-2</v>
      </c>
      <c r="CA1216" s="247">
        <f t="shared" si="805"/>
        <v>4.8611111102218274E-2</v>
      </c>
      <c r="CB1216" s="213"/>
      <c r="CC1216" s="211"/>
      <c r="CD1216" s="196"/>
      <c r="CE1216" s="213">
        <v>61</v>
      </c>
      <c r="CF1216" s="182">
        <f t="shared" si="806"/>
        <v>45341.326388888898</v>
      </c>
      <c r="CG1216" s="182">
        <f t="shared" si="807"/>
        <v>45341.375</v>
      </c>
      <c r="CH1216" s="196"/>
      <c r="CI1216" s="196"/>
      <c r="CJ1216" s="196"/>
      <c r="CK1216" s="196">
        <f t="shared" si="808"/>
        <v>4.8611111102218274E-2</v>
      </c>
      <c r="CL1216" s="196">
        <f t="shared" si="809"/>
        <v>0</v>
      </c>
      <c r="CM1216" s="196">
        <f t="shared" si="810"/>
        <v>4.8611111102218274E-2</v>
      </c>
      <c r="CN1216" s="114"/>
      <c r="CO1216" s="115">
        <f t="shared" si="811"/>
        <v>69.999999987194315</v>
      </c>
      <c r="CP1216" s="116">
        <f t="shared" si="812"/>
        <v>2.9166666661330964</v>
      </c>
      <c r="CQ1216" s="117">
        <f t="shared" si="813"/>
        <v>0.32638888889778173</v>
      </c>
      <c r="CR1216" s="117">
        <f t="shared" si="814"/>
        <v>45341.326388888898</v>
      </c>
      <c r="CS1216" s="117">
        <f t="shared" si="815"/>
        <v>45341.375</v>
      </c>
      <c r="CT1216" s="118">
        <f t="shared" si="816"/>
        <v>65291040</v>
      </c>
      <c r="CU1216" s="118">
        <f t="shared" si="817"/>
        <v>69.999999987194315</v>
      </c>
      <c r="CV1216" s="118">
        <f t="shared" si="818"/>
        <v>65291109.999999985</v>
      </c>
      <c r="CW1216" s="119">
        <f t="shared" si="819"/>
        <v>0.99999892787854294</v>
      </c>
    </row>
    <row r="1217" spans="1:101" ht="118.5" customHeight="1" x14ac:dyDescent="0.3">
      <c r="A1217" s="104" t="str">
        <f>[4]SayfaKAY!C63</f>
        <v>KAY5+6</v>
      </c>
      <c r="B1217" s="104" t="str">
        <f>[4]SayfaKAY!D63</f>
        <v>3879(8)</v>
      </c>
      <c r="C1217" s="105" t="str">
        <f>[4]SayfaKAY!E63</f>
        <v>MB</v>
      </c>
      <c r="D1217" s="105">
        <f>[4]SayfaKAY!F63</f>
        <v>1800</v>
      </c>
      <c r="E1217" s="106" t="str">
        <f>[4]SayfaKAY!G63</f>
        <v>BOZ-KAY5+6-FF-062</v>
      </c>
      <c r="F1217" s="134">
        <f t="shared" si="780"/>
        <v>45341</v>
      </c>
      <c r="G1217" s="135">
        <f t="shared" si="781"/>
        <v>0.55972222219861578</v>
      </c>
      <c r="H1217" s="235">
        <f>[4]SayfaKAY!H63</f>
        <v>45341.559722222199</v>
      </c>
      <c r="I1217" s="104" t="str">
        <f>[4]SayfaKAY!I63</f>
        <v>Hat/Line</v>
      </c>
      <c r="J1217" s="103" t="str">
        <f>IF([4]SayfaKAY!J63="","",IF([4]SayfaKAY!J63="Müşteri","Notified by Customer","Notified by Bozankaya"))</f>
        <v>Notified by Customer</v>
      </c>
      <c r="K1217" s="103" t="e">
        <f>VLOOKUP([4]SayfaKAY!L63,#REF!,2,FALSE)</f>
        <v>#REF!</v>
      </c>
      <c r="L1217" s="165" t="str">
        <f>[4]SayfaKAY!X63</f>
        <v>NSC TEKNOLOJİ ve İNŞAAT LTD.ŞTİ.</v>
      </c>
      <c r="M1217" s="107" t="str">
        <f t="shared" si="782"/>
        <v>KAY5+6-BOZ-KAY5+6-FF-062</v>
      </c>
      <c r="N1217" s="105" t="str">
        <f>[4]SayfaKAY!M63</f>
        <v>3879 B baş sol ve sağ ayna kameraları ters</v>
      </c>
      <c r="O1217" s="166" t="str">
        <f>[4]SayfaKAY!P63</f>
        <v>C-Uyarı, sürüş devamlılığı</v>
      </c>
      <c r="P1217" s="166" t="str">
        <f>[4]SayfaKAY!Q63</f>
        <v>C(Sisteme etki etmeyen arıza)</v>
      </c>
      <c r="Q1217" s="166" t="str">
        <f>[4]SayfaKAY!R63</f>
        <v>N.A(Yaralanma yok)</v>
      </c>
      <c r="R1217" s="132" t="str" cm="1">
        <f t="array" ref="R1217">IF([4]SayfaKAY!U63="","",_xlfn.IFS([4]SayfaKAY!U63="Bozankaya","Bozankaya",[4]SayfaKAY!U63="Müşteri","Customer",[4]SayfaKAY!U63="Tedarikçi","Equipment Supplier"))</f>
        <v>Equipment Supplier</v>
      </c>
      <c r="S1217" s="204" t="str">
        <f>[4]SayfaKAY!N63</f>
        <v>Ayna kameraları koridor moduna alındı kameralar düzeldi</v>
      </c>
      <c r="T1217" s="133" t="str">
        <f>[4]SayfaKAY!AD63</f>
        <v>*Arıza çözülecek</v>
      </c>
      <c r="U1217" s="132" t="str">
        <f>[4]SayfaKAY!W63</f>
        <v>Evet</v>
      </c>
      <c r="V1217" s="108">
        <f>[4]SayfaKAY!AZ63</f>
        <v>2</v>
      </c>
      <c r="W1217" s="136">
        <f t="shared" si="783"/>
        <v>45341</v>
      </c>
      <c r="X1217" s="137" t="str">
        <f t="shared" si="784"/>
        <v>13:30</v>
      </c>
      <c r="Y1217" s="235">
        <f>[4]SayfaKAY!AE63</f>
        <v>45341.5625</v>
      </c>
      <c r="Z1217" s="109">
        <f t="shared" si="785"/>
        <v>45341</v>
      </c>
      <c r="AA1217" s="110" t="str">
        <f t="shared" si="786"/>
        <v>15:00</v>
      </c>
      <c r="AB1217" s="182">
        <f>[4]SayfaKAY!BA63</f>
        <v>45341.625</v>
      </c>
      <c r="AC1217" s="257">
        <f t="shared" si="787"/>
        <v>94.000000033993274</v>
      </c>
      <c r="AD1217" s="111">
        <f t="shared" si="788"/>
        <v>45341</v>
      </c>
      <c r="AE1217" s="111" t="str">
        <f t="shared" si="789"/>
        <v>15:00</v>
      </c>
      <c r="AF1217" s="235">
        <f>[4]SayfaKAY!BA63</f>
        <v>45341.625</v>
      </c>
      <c r="AG1217" s="179" t="str">
        <f>[4]SayfaKAY!S63</f>
        <v>(I) İlk Defa Karşılaşılan Arıza</v>
      </c>
      <c r="AH1217" s="178" t="str">
        <f t="shared" si="790"/>
        <v>Bu Arıza Aracın Servise Verilmesine Engel Değil</v>
      </c>
      <c r="AI1217" s="163" t="str">
        <f>[4]SayfaKAY!AV63</f>
        <v/>
      </c>
      <c r="AJ1217" s="164" t="str">
        <f t="shared" si="791"/>
        <v/>
      </c>
      <c r="AK1217" s="164" t="str">
        <f t="shared" si="792"/>
        <v/>
      </c>
      <c r="AL1217" s="112" t="str">
        <f>[4]SayfaKAY!AX63</f>
        <v/>
      </c>
      <c r="AM1217" s="257" cm="1">
        <f t="array" ref="AM1217">IFERROR(IF(AND(P1217&lt;&gt;"D(Arıza Değil)",AH1217="Bu Arıza Aracın Servise Verilmesine Engel Değil"),
IF(Z1217-F1217&gt;0,(AB1217-Y1217)*24*60,
IF(OR(AND(G1217&gt;$AS$1,G1217&lt;$AT$1),AND(G1217&gt;$AU$1,G1217&lt;$AV$1)),
(AF1217-H1217)*24*60,     BH:BH0)),        AN1217),0)</f>
        <v>0</v>
      </c>
      <c r="AN1217" s="257">
        <f t="shared" si="793"/>
        <v>94.000000033993274</v>
      </c>
      <c r="AO1217" s="174" t="str">
        <f>[4]SayfaKAY!AG63</f>
        <v>NSC</v>
      </c>
      <c r="AP1217" s="174" t="str">
        <f>[4]SayfaKAY!AI63</f>
        <v>E810-7002</v>
      </c>
      <c r="AQ1217" s="174" t="str">
        <f>[4]SayfaKAY!AQ63</f>
        <v/>
      </c>
      <c r="AR1217" s="174" t="str">
        <f>[4]SayfaKAY!AH63</f>
        <v>XKAYIT CİHAZI(NVR)</v>
      </c>
      <c r="AS1217" s="174" t="str">
        <f>[4]SayfaKAY!AJ63</f>
        <v/>
      </c>
      <c r="AT1217" s="175" t="str">
        <f>[4]SayfaKAY!AM63</f>
        <v/>
      </c>
      <c r="AU1217" s="176" t="str">
        <f>[4]SayfaKAY!AL63</f>
        <v/>
      </c>
      <c r="AV1217" s="176" t="str">
        <f>[4]SayfaKAY!AP63</f>
        <v/>
      </c>
      <c r="AW1217" s="177" t="str">
        <f>[4]SayfaKAY!AT63</f>
        <v/>
      </c>
      <c r="AX1217" s="194">
        <f t="shared" si="794"/>
        <v>2068.000000747852</v>
      </c>
      <c r="AY1217" s="168"/>
      <c r="AZ1217" s="167"/>
      <c r="BA1217" s="170"/>
      <c r="BB1217" s="171" t="str">
        <f>IF($AQ$1="X", IF(AND(G1217&gt;=$AS$1,G1217&lt;=$AT$1),IF(P1217&lt;&gt;"D(Arıza Değil)",AC1217,0), IF(AND(G1217&gt;=$AU$1,G1217&lt;=$AV$1),IF(P1217&lt;&gt;"D(Arıza Değil)",AC1217,0), "")), "")</f>
        <v/>
      </c>
      <c r="BC1217" s="114"/>
      <c r="BD1217" s="114"/>
      <c r="BE1217" s="114"/>
      <c r="BF1217" s="114"/>
      <c r="BG1217" s="114"/>
      <c r="BH1217" s="114" t="str">
        <f>IFERROR(FRACAS!AN66, "Hata Var")</f>
        <v/>
      </c>
      <c r="BI1217" s="114"/>
      <c r="BJ1217" s="114"/>
      <c r="BK1217" s="105" t="str">
        <f>[4]SayfaKAY!AW63</f>
        <v/>
      </c>
      <c r="BL1217" s="105" t="str">
        <f>[4]SayfaKAY!V63</f>
        <v>NSC</v>
      </c>
      <c r="BM1217" s="114"/>
      <c r="BN1217" s="171" t="str">
        <f t="shared" si="795"/>
        <v>x yok</v>
      </c>
      <c r="BO1217" s="171" t="b">
        <f t="shared" si="796"/>
        <v>0</v>
      </c>
      <c r="BP1217" s="171" t="b">
        <f t="shared" si="797"/>
        <v>0</v>
      </c>
      <c r="BQ1217" s="226">
        <f t="shared" si="798"/>
        <v>4.000000033993274</v>
      </c>
      <c r="BR1217" s="226">
        <f t="shared" si="799"/>
        <v>90</v>
      </c>
      <c r="BS1217" s="226">
        <f t="shared" si="800"/>
        <v>94.000000033993274</v>
      </c>
      <c r="BT1217" s="114"/>
      <c r="BU1217" s="242"/>
      <c r="BV1217" s="233">
        <f t="shared" si="801"/>
        <v>0</v>
      </c>
      <c r="BW1217" s="226" t="str">
        <f t="shared" si="802"/>
        <v>Hayır, çakışma yok</v>
      </c>
      <c r="BX1217" s="229"/>
      <c r="BY1217" s="247">
        <f t="shared" si="803"/>
        <v>2.777777801384218E-3</v>
      </c>
      <c r="BZ1217" s="247">
        <f t="shared" si="804"/>
        <v>6.25E-2</v>
      </c>
      <c r="CA1217" s="247">
        <f t="shared" si="805"/>
        <v>6.5277777801384218E-2</v>
      </c>
      <c r="CB1217" s="213"/>
      <c r="CC1217" s="211"/>
      <c r="CD1217" s="196"/>
      <c r="CE1217" s="213">
        <v>62</v>
      </c>
      <c r="CF1217" s="182">
        <f t="shared" si="806"/>
        <v>45341.559722222199</v>
      </c>
      <c r="CG1217" s="182">
        <f t="shared" si="807"/>
        <v>45341.625</v>
      </c>
      <c r="CH1217" s="196"/>
      <c r="CI1217" s="196"/>
      <c r="CJ1217" s="196"/>
      <c r="CK1217" s="196">
        <f t="shared" si="808"/>
        <v>6.25E-2</v>
      </c>
      <c r="CL1217" s="196">
        <f t="shared" si="809"/>
        <v>2.777777801384218E-3</v>
      </c>
      <c r="CM1217" s="196">
        <f t="shared" si="810"/>
        <v>6.5277777801384218E-2</v>
      </c>
      <c r="CN1217" s="114"/>
      <c r="CO1217" s="115">
        <f t="shared" si="811"/>
        <v>94.000000033993274</v>
      </c>
      <c r="CP1217" s="116">
        <f t="shared" si="812"/>
        <v>3.75</v>
      </c>
      <c r="CQ1217" s="117">
        <f t="shared" si="813"/>
        <v>0.55972222219861578</v>
      </c>
      <c r="CR1217" s="117">
        <f t="shared" si="814"/>
        <v>45341.5625</v>
      </c>
      <c r="CS1217" s="117">
        <f t="shared" si="815"/>
        <v>45341.625</v>
      </c>
      <c r="CT1217" s="118">
        <f t="shared" si="816"/>
        <v>65291044.000000037</v>
      </c>
      <c r="CU1217" s="118">
        <f t="shared" si="817"/>
        <v>90</v>
      </c>
      <c r="CV1217" s="118">
        <f t="shared" si="818"/>
        <v>65291134.000000037</v>
      </c>
      <c r="CW1217" s="119">
        <f t="shared" si="819"/>
        <v>0.99999862155863306</v>
      </c>
    </row>
    <row r="1218" spans="1:101" ht="118.5" customHeight="1" x14ac:dyDescent="0.3">
      <c r="A1218" s="160" t="str">
        <f>[4]SayfaKAY!C61</f>
        <v>KAY5+6</v>
      </c>
      <c r="B1218" s="104" t="str">
        <f>[4]SayfaKAY!D61</f>
        <v>3877(6)</v>
      </c>
      <c r="C1218" s="105" t="str">
        <f>[4]SayfaKAY!E61</f>
        <v>MA</v>
      </c>
      <c r="D1218" s="105">
        <f>[4]SayfaKAY!F61</f>
        <v>26500</v>
      </c>
      <c r="E1218" s="106" t="str">
        <f>[4]SayfaKAY!G61</f>
        <v>BOZ-KAY5+6-FF-060</v>
      </c>
      <c r="F1218" s="134">
        <f t="shared" si="780"/>
        <v>45338</v>
      </c>
      <c r="G1218" s="135">
        <f t="shared" si="781"/>
        <v>0.37361111109930789</v>
      </c>
      <c r="H1218" s="235">
        <f>[4]SayfaKAY!H61</f>
        <v>45338.373611111099</v>
      </c>
      <c r="I1218" s="104" t="str">
        <f>[4]SayfaKAY!I61</f>
        <v>Hat/Line</v>
      </c>
      <c r="J1218" s="103" t="str">
        <f>IF([4]SayfaKAY!J61="","",IF([4]SayfaKAY!J61="Müşteri","Notified by Customer","Notified by Bozankaya"))</f>
        <v>Notified by Customer</v>
      </c>
      <c r="K1218" s="103" t="e">
        <f>VLOOKUP([4]SayfaKAY!L61,#REF!,2,FALSE)</f>
        <v>#REF!</v>
      </c>
      <c r="L1218" s="165" t="str">
        <f>[4]SayfaKAY!X61</f>
        <v>NSC TEKNOLOJİ ve İNŞAAT LTD.ŞTİ.</v>
      </c>
      <c r="M1218" s="107" t="str">
        <f t="shared" si="782"/>
        <v>KAY5+6-BOZ-KAY5+6-FF-060</v>
      </c>
      <c r="N1218" s="105" t="str">
        <f>[4]SayfaKAY!M61</f>
        <v>araç kameralarının görüntüsü görünmüyor</v>
      </c>
      <c r="O1218" s="166" t="str">
        <f>[4]SayfaKAY!P61</f>
        <v>C-Uyarı, sürüş devamlılığı</v>
      </c>
      <c r="P1218" s="166" t="str">
        <f>[4]SayfaKAY!Q61</f>
        <v>C(Sisteme etki etmeyen arıza)</v>
      </c>
      <c r="Q1218" s="166" t="str">
        <f>[4]SayfaKAY!R61</f>
        <v>N.A(Yaralanma yok)</v>
      </c>
      <c r="R1218" s="132" t="str" cm="1">
        <f t="array" ref="R1218">IF([4]SayfaKAY!U61="","",_xlfn.IFS([4]SayfaKAY!U61="Bozankaya","Bozankaya",[4]SayfaKAY!U61="Müşteri","Customer",[4]SayfaKAY!U61="Tedarikçi","Equipment Supplier"))</f>
        <v>Equipment Supplier</v>
      </c>
      <c r="S1218" s="204" t="str">
        <f>[4]SayfaKAY!N61</f>
        <v>sistem kontrol edildi.normal çalışıyor</v>
      </c>
      <c r="T1218" s="133" t="str">
        <f>[4]SayfaKAY!AD61</f>
        <v>*Arıza çözülecek</v>
      </c>
      <c r="U1218" s="132" t="str">
        <f>[4]SayfaKAY!W61</f>
        <v>Evet</v>
      </c>
      <c r="V1218" s="108">
        <f>[4]SayfaKAY!AZ61</f>
        <v>1</v>
      </c>
      <c r="W1218" s="136">
        <f t="shared" si="783"/>
        <v>45338</v>
      </c>
      <c r="X1218" s="137" t="str">
        <f t="shared" si="784"/>
        <v>10:00</v>
      </c>
      <c r="Y1218" s="235">
        <f>[4]SayfaKAY!AE61</f>
        <v>45338.416666666701</v>
      </c>
      <c r="Z1218" s="109">
        <f t="shared" si="785"/>
        <v>45338</v>
      </c>
      <c r="AA1218" s="110" t="str">
        <f t="shared" si="786"/>
        <v>13:00</v>
      </c>
      <c r="AB1218" s="182">
        <f>[4]SayfaKAY!BA61</f>
        <v>45338.541666666701</v>
      </c>
      <c r="AC1218" s="257">
        <f t="shared" si="787"/>
        <v>242.00000006589107</v>
      </c>
      <c r="AD1218" s="111">
        <f t="shared" si="788"/>
        <v>45338</v>
      </c>
      <c r="AE1218" s="111" t="str">
        <f t="shared" si="789"/>
        <v>13:00</v>
      </c>
      <c r="AF1218" s="235">
        <f>[4]SayfaKAY!BA61</f>
        <v>45338.541666666701</v>
      </c>
      <c r="AG1218" s="179" t="str">
        <f>[4]SayfaKAY!S61</f>
        <v>(II) Aynı Araçta Tekrarlayan Arıza</v>
      </c>
      <c r="AH1218" s="178" t="str">
        <f t="shared" si="790"/>
        <v>Bu Arıza Aracın Servise Verilmesine Engel Değil</v>
      </c>
      <c r="AI1218" s="163" t="str">
        <f>[4]SayfaKAY!AV61</f>
        <v/>
      </c>
      <c r="AJ1218" s="164" t="str">
        <f t="shared" si="791"/>
        <v/>
      </c>
      <c r="AK1218" s="164" t="str">
        <f t="shared" si="792"/>
        <v/>
      </c>
      <c r="AL1218" s="112" t="str">
        <f>[4]SayfaKAY!AX61</f>
        <v/>
      </c>
      <c r="AM1218" s="257" cm="1">
        <f t="array" ref="AM1218">IFERROR(IF(AND(P1218&lt;&gt;"D(Arıza Değil)",AH1218="Bu Arıza Aracın Servise Verilmesine Engel Değil"),
IF(Z1218-F1218&gt;0,(AB1218-Y1218)*24*60,
IF(OR(AND(G1218&gt;$AS$1,G1218&lt;$AT$1),AND(G1218&gt;$AU$1,G1218&lt;$AV$1)),
(AF1218-H1218)*24*60,     BH:BH0)),        AN1218),0)</f>
        <v>242.00000006589107</v>
      </c>
      <c r="AN1218" s="257">
        <f t="shared" si="793"/>
        <v>242.00000006589107</v>
      </c>
      <c r="AO1218" s="174" t="str">
        <f>[4]SayfaKAY!AG61</f>
        <v>NSC</v>
      </c>
      <c r="AP1218" s="174" t="str">
        <f>[4]SayfaKAY!AI61</f>
        <v>E810-7145</v>
      </c>
      <c r="AQ1218" s="174" t="str">
        <f>[4]SayfaKAY!AQ61</f>
        <v/>
      </c>
      <c r="AR1218" s="174" t="str">
        <f>[4]SayfaKAY!AH61</f>
        <v>CCTV EKRANI</v>
      </c>
      <c r="AS1218" s="174" t="str">
        <f>[4]SayfaKAY!AJ61</f>
        <v/>
      </c>
      <c r="AT1218" s="175" t="str">
        <f>[4]SayfaKAY!AM61</f>
        <v/>
      </c>
      <c r="AU1218" s="176" t="str">
        <f>[4]SayfaKAY!AL61</f>
        <v/>
      </c>
      <c r="AV1218" s="176" t="str">
        <f>[4]SayfaKAY!AP61</f>
        <v/>
      </c>
      <c r="AW1218" s="177" t="str">
        <f>[4]SayfaKAY!AT61</f>
        <v/>
      </c>
      <c r="AX1218" s="194">
        <f t="shared" si="794"/>
        <v>2662.0000007248018</v>
      </c>
      <c r="AY1218" s="168"/>
      <c r="AZ1218" s="167"/>
      <c r="BA1218" s="113"/>
      <c r="BB1218" s="171" t="str">
        <f>IF($AQ$1="X", IF(AND(G1218&gt;=$AS$1,G1218&lt;=$AT$1),IF(P1218&lt;&gt;"D(Arıza Değil)",AC1218,0), IF(AND(G1218&gt;=$AU$1,G1218&lt;=$AV$1),IF(P1218&lt;&gt;"D(Arıza Değil)",AC1218,0), "")), "")</f>
        <v/>
      </c>
      <c r="BC1218" s="114"/>
      <c r="BD1218" s="114"/>
      <c r="BE1218" s="114"/>
      <c r="BF1218" s="114"/>
      <c r="BG1218" s="114"/>
      <c r="BH1218" s="114" t="str">
        <f>IFERROR(FRACAS!AN64, "Hata Var")</f>
        <v/>
      </c>
      <c r="BI1218" s="114"/>
      <c r="BJ1218" s="114"/>
      <c r="BK1218" s="105" t="str">
        <f>[4]SayfaKAY!AW61</f>
        <v/>
      </c>
      <c r="BL1218" s="105" t="str">
        <f>[4]SayfaKAY!V61</f>
        <v>NSC</v>
      </c>
      <c r="BM1218" s="114"/>
      <c r="BN1218" s="171" t="str">
        <f t="shared" si="795"/>
        <v>x yok</v>
      </c>
      <c r="BO1218" s="171" t="str">
        <f t="shared" si="796"/>
        <v>aynı gün giderilen arıza</v>
      </c>
      <c r="BP1218" s="171" t="str">
        <f t="shared" si="797"/>
        <v>aynı gün giderilen arıza</v>
      </c>
      <c r="BQ1218" s="226">
        <f t="shared" si="798"/>
        <v>62.000000065891072</v>
      </c>
      <c r="BR1218" s="226">
        <f t="shared" si="799"/>
        <v>180</v>
      </c>
      <c r="BS1218" s="226">
        <f t="shared" si="800"/>
        <v>242.00000006589107</v>
      </c>
      <c r="BT1218" s="114"/>
      <c r="BU1218" s="242"/>
      <c r="BV1218" s="233">
        <f t="shared" si="801"/>
        <v>5</v>
      </c>
      <c r="BW1218" s="226" t="str">
        <f t="shared" si="802"/>
        <v>Evet, çakışma var</v>
      </c>
      <c r="BX1218" s="229"/>
      <c r="BY1218" s="247">
        <f t="shared" si="803"/>
        <v>4.3055555601313245E-2</v>
      </c>
      <c r="BZ1218" s="247">
        <f t="shared" si="804"/>
        <v>0.125</v>
      </c>
      <c r="CA1218" s="247">
        <f t="shared" si="805"/>
        <v>0.16805555560131324</v>
      </c>
      <c r="CB1218" s="213"/>
      <c r="CC1218" s="211"/>
      <c r="CD1218" s="196"/>
      <c r="CE1218" s="213">
        <v>60</v>
      </c>
      <c r="CF1218" s="182">
        <f t="shared" si="806"/>
        <v>45338.373611111099</v>
      </c>
      <c r="CG1218" s="182">
        <f t="shared" si="807"/>
        <v>45338.541666666701</v>
      </c>
      <c r="CH1218" s="196"/>
      <c r="CI1218" s="196"/>
      <c r="CJ1218" s="196"/>
      <c r="CK1218" s="196">
        <f t="shared" si="808"/>
        <v>0.125</v>
      </c>
      <c r="CL1218" s="196">
        <f t="shared" si="809"/>
        <v>4.3055555601313245E-2</v>
      </c>
      <c r="CM1218" s="196">
        <f t="shared" si="810"/>
        <v>0.16805555560131324</v>
      </c>
      <c r="CN1218" s="114"/>
      <c r="CO1218" s="115">
        <f t="shared" si="811"/>
        <v>242.00000006589107</v>
      </c>
      <c r="CP1218" s="116">
        <f t="shared" si="812"/>
        <v>7.5</v>
      </c>
      <c r="CQ1218" s="117">
        <f t="shared" si="813"/>
        <v>0.37361111109930789</v>
      </c>
      <c r="CR1218" s="117">
        <f t="shared" si="814"/>
        <v>45338.416666666701</v>
      </c>
      <c r="CS1218" s="117">
        <f t="shared" si="815"/>
        <v>45338.541666666701</v>
      </c>
      <c r="CT1218" s="118">
        <f t="shared" si="816"/>
        <v>65286782.000000067</v>
      </c>
      <c r="CU1218" s="118">
        <f t="shared" si="817"/>
        <v>180</v>
      </c>
      <c r="CV1218" s="118">
        <f t="shared" si="818"/>
        <v>65286962.000000067</v>
      </c>
      <c r="CW1218" s="119">
        <f t="shared" si="819"/>
        <v>0.99999724294109438</v>
      </c>
    </row>
    <row r="1219" spans="1:101" ht="118.5" customHeight="1" x14ac:dyDescent="0.3">
      <c r="A1219" s="104" t="str">
        <f>[4]SayfaKAY!C60</f>
        <v>KAY5+6</v>
      </c>
      <c r="B1219" s="104" t="str">
        <f>[4]SayfaKAY!D60</f>
        <v>3872(1)</v>
      </c>
      <c r="C1219" s="105" t="str">
        <f>[4]SayfaKAY!E60</f>
        <v>MB</v>
      </c>
      <c r="D1219" s="105">
        <f>[4]SayfaKAY!F60</f>
        <v>39700</v>
      </c>
      <c r="E1219" s="106" t="str">
        <f>[4]SayfaKAY!G60</f>
        <v>BOZ-KAY5+6-FF-059</v>
      </c>
      <c r="F1219" s="193">
        <f t="shared" si="780"/>
        <v>45336</v>
      </c>
      <c r="G1219" s="135">
        <f t="shared" si="781"/>
        <v>0.52430555559840286</v>
      </c>
      <c r="H1219" s="235">
        <f>[4]SayfaKAY!H60</f>
        <v>45336.524305555598</v>
      </c>
      <c r="I1219" s="104" t="str">
        <f>[4]SayfaKAY!I60</f>
        <v>Hat/Line</v>
      </c>
      <c r="J1219" s="103" t="str">
        <f>IF([4]SayfaKAY!J60="","",IF([4]SayfaKAY!J60="Müşteri","Notified by Customer","Notified by Bozankaya"))</f>
        <v>Notified by Customer</v>
      </c>
      <c r="K1219" s="103" t="e">
        <f>VLOOKUP([4]SayfaKAY!L60,#REF!,2,FALSE)</f>
        <v>#REF!</v>
      </c>
      <c r="L1219" s="165" t="str">
        <f>[4]SayfaKAY!X60</f>
        <v>Bozankaya</v>
      </c>
      <c r="M1219" s="107" t="str">
        <f t="shared" si="782"/>
        <v>KAY5+6-BOZ-KAY5+6-FF-059</v>
      </c>
      <c r="N1219" s="105" t="str">
        <f>[4]SayfaKAY!M60</f>
        <v>aracın her iki makinist kolçakları arızalı</v>
      </c>
      <c r="O1219" s="166" t="str">
        <f>[4]SayfaKAY!P60</f>
        <v>C-Uyarı, sürüş devamlılığı</v>
      </c>
      <c r="P1219" s="166" t="str">
        <f>[4]SayfaKAY!Q60</f>
        <v>C(Sisteme etki etmeyen arıza)</v>
      </c>
      <c r="Q1219" s="166" t="str">
        <f>[4]SayfaKAY!R60</f>
        <v>N.A(Yaralanma yok)</v>
      </c>
      <c r="R1219" s="132" t="str" cm="1">
        <f t="array" ref="R1219">IF([4]SayfaKAY!U60="","",_xlfn.IFS([4]SayfaKAY!U60="Bozankaya","Bozankaya",[4]SayfaKAY!U60="Müşteri","Customer",[4]SayfaKAY!U60="Tedarikçi","Equipment Supplier"))</f>
        <v>Bozankaya</v>
      </c>
      <c r="S1219" s="204" t="str">
        <f>[4]SayfaKAY!N60</f>
        <v>cb kolçak tamir edildi.ca tamir edilince form kapatılacak ca baş kolçak 26/05/2024de tamir edildi.bozankaya ssh ekibine bilgi verildi</v>
      </c>
      <c r="T1219" s="133" t="str">
        <f>[4]SayfaKAY!AD60</f>
        <v/>
      </c>
      <c r="U1219" s="132" t="str">
        <f>[4]SayfaKAY!W60</f>
        <v>Evet</v>
      </c>
      <c r="V1219" s="108" t="str">
        <f>[4]SayfaKAY!AZ60</f>
        <v/>
      </c>
      <c r="W1219" s="136">
        <f t="shared" si="783"/>
        <v>45528</v>
      </c>
      <c r="X1219" s="137" t="str">
        <f t="shared" si="784"/>
        <v>07:12</v>
      </c>
      <c r="Y1219" s="235">
        <f>[4]SayfaKAY!AE60</f>
        <v>45528.300625000003</v>
      </c>
      <c r="Z1219" s="192">
        <f t="shared" si="785"/>
        <v>45528</v>
      </c>
      <c r="AA1219" s="110" t="str">
        <f t="shared" si="786"/>
        <v>10:00</v>
      </c>
      <c r="AB1219" s="182">
        <f>[4]SayfaKAY!BA60</f>
        <v>45528.416666666701</v>
      </c>
      <c r="AC1219" s="257">
        <f t="shared" si="787"/>
        <v>276324.99999998719</v>
      </c>
      <c r="AD1219" s="111">
        <f t="shared" si="788"/>
        <v>45528</v>
      </c>
      <c r="AE1219" s="111" t="str">
        <f t="shared" si="789"/>
        <v>10:00</v>
      </c>
      <c r="AF1219" s="235">
        <f>[4]SayfaKAY!BA60</f>
        <v>45528.416666666701</v>
      </c>
      <c r="AG1219" s="179" t="str">
        <f>[4]SayfaKAY!S60</f>
        <v>(I) İlk Defa Karşılaşılan Arıza</v>
      </c>
      <c r="AH1219" s="178" t="str">
        <f t="shared" si="790"/>
        <v>Bu Arıza Aracın Servise Verilmesine Engel Değil</v>
      </c>
      <c r="AI1219" s="163" t="str">
        <f>[4]SayfaKAY!AV60</f>
        <v/>
      </c>
      <c r="AJ1219" s="164" t="str">
        <f t="shared" si="791"/>
        <v/>
      </c>
      <c r="AK1219" s="164" t="str">
        <f t="shared" si="792"/>
        <v/>
      </c>
      <c r="AL1219" s="112" t="str">
        <f>[4]SayfaKAY!AX60</f>
        <v/>
      </c>
      <c r="AM1219" s="257" cm="1">
        <f t="array" ref="AM1219">IFERROR(IF(AND(P1219&lt;&gt;"D(Arıza Değil)",AH1219="Bu Arıza Aracın Servise Verilmesine Engel Değil"),
IF(Z1219-F1219&gt;0,(AB1219-Y1219)*24*60,
IF(OR(AND(G1219&gt;$AS$1,G1219&lt;$AT$1),AND(G1219&gt;$AU$1,G1219&lt;$AV$1)),
(AF1219-H1219)*24*60,     BH:BH0)),        AN1219),0)</f>
        <v>167.10000004386529</v>
      </c>
      <c r="AN1219" s="257">
        <f t="shared" si="793"/>
        <v>276324.99999998719</v>
      </c>
      <c r="AO1219" s="174" t="str">
        <f>[4]SayfaKAY!AG60</f>
        <v/>
      </c>
      <c r="AP1219" s="174" t="str">
        <f>[4]SayfaKAY!AI60</f>
        <v>0</v>
      </c>
      <c r="AQ1219" s="174" t="str">
        <f>[4]SayfaKAY!AQ60</f>
        <v/>
      </c>
      <c r="AR1219" s="174" t="str">
        <f>[4]SayfaKAY!AH60</f>
        <v>0</v>
      </c>
      <c r="AS1219" s="174" t="str">
        <f>[4]SayfaKAY!AJ60</f>
        <v/>
      </c>
      <c r="AT1219" s="175" t="str">
        <f>[4]SayfaKAY!AM60</f>
        <v/>
      </c>
      <c r="AU1219" s="176" t="str">
        <f>[4]SayfaKAY!AL60</f>
        <v/>
      </c>
      <c r="AV1219" s="176" t="str">
        <f>[4]SayfaKAY!AP60</f>
        <v/>
      </c>
      <c r="AW1219" s="177" t="str">
        <f>[4]SayfaKAY!AT60</f>
        <v/>
      </c>
      <c r="AX1219" s="194" t="str">
        <f t="shared" si="794"/>
        <v/>
      </c>
      <c r="AY1219" s="168"/>
      <c r="AZ1219" s="167"/>
      <c r="BA1219" s="170"/>
      <c r="BB1219" s="171"/>
      <c r="BC1219" s="114"/>
      <c r="BD1219" s="114"/>
      <c r="BE1219" s="114"/>
      <c r="BF1219" s="114"/>
      <c r="BG1219" s="114"/>
      <c r="BH1219" s="114" t="str">
        <f>IFERROR(FRACAS!AN63, "Hata Var")</f>
        <v/>
      </c>
      <c r="BI1219" s="114"/>
      <c r="BJ1219" s="114"/>
      <c r="BK1219" s="105" t="str">
        <f>[4]SayfaKAY!AW60</f>
        <v/>
      </c>
      <c r="BL1219" s="105" t="str">
        <f>[4]SayfaKAY!V60</f>
        <v>Tasarım</v>
      </c>
      <c r="BM1219" s="114"/>
      <c r="BN1219" s="171" t="str">
        <f t="shared" si="795"/>
        <v>x yok</v>
      </c>
      <c r="BO1219" s="171" t="b">
        <f t="shared" si="796"/>
        <v>0</v>
      </c>
      <c r="BP1219" s="171" t="str">
        <f t="shared" si="797"/>
        <v>Bir günden fazla süren arıza</v>
      </c>
      <c r="BQ1219" s="226">
        <f t="shared" si="798"/>
        <v>276157.89999994333</v>
      </c>
      <c r="BR1219" s="226">
        <f t="shared" si="799"/>
        <v>167.10000004386529</v>
      </c>
      <c r="BS1219" s="226">
        <f t="shared" si="800"/>
        <v>276324.99999998719</v>
      </c>
      <c r="BT1219" s="114"/>
      <c r="BU1219" s="242"/>
      <c r="BV1219" s="233">
        <f t="shared" si="801"/>
        <v>34</v>
      </c>
      <c r="BW1219" s="226" t="str">
        <f t="shared" si="802"/>
        <v>Evet, çakışma var</v>
      </c>
      <c r="BX1219" s="229"/>
      <c r="BY1219" s="247">
        <f t="shared" si="803"/>
        <v>191.77631944440509</v>
      </c>
      <c r="BZ1219" s="247">
        <f t="shared" si="804"/>
        <v>0.11604166669712868</v>
      </c>
      <c r="CA1219" s="247">
        <f t="shared" si="805"/>
        <v>191.89236111110222</v>
      </c>
      <c r="CB1219" s="213"/>
      <c r="CC1219" s="211"/>
      <c r="CD1219" s="196"/>
      <c r="CE1219" s="213">
        <v>59</v>
      </c>
      <c r="CF1219" s="182">
        <f t="shared" si="806"/>
        <v>45336.524305555598</v>
      </c>
      <c r="CG1219" s="182">
        <f t="shared" si="807"/>
        <v>45528.416666666701</v>
      </c>
      <c r="CH1219" s="196"/>
      <c r="CI1219" s="196"/>
      <c r="CJ1219" s="196"/>
      <c r="CK1219" s="196">
        <f t="shared" si="808"/>
        <v>0.11604166669712868</v>
      </c>
      <c r="CL1219" s="196">
        <f t="shared" si="809"/>
        <v>191.77631944440509</v>
      </c>
      <c r="CM1219" s="196">
        <f t="shared" si="810"/>
        <v>191.89236111110222</v>
      </c>
      <c r="CN1219" s="114"/>
      <c r="CO1219" s="115">
        <f t="shared" si="811"/>
        <v>276324.99999998719</v>
      </c>
      <c r="CP1219" s="116">
        <f t="shared" si="812"/>
        <v>6.9625000018277206</v>
      </c>
      <c r="CQ1219" s="117">
        <f t="shared" si="813"/>
        <v>0.52430555559840286</v>
      </c>
      <c r="CR1219" s="117">
        <f t="shared" si="814"/>
        <v>45528.300625000003</v>
      </c>
      <c r="CS1219" s="117">
        <f t="shared" si="815"/>
        <v>45528.416666666701</v>
      </c>
      <c r="CT1219" s="118">
        <f t="shared" si="816"/>
        <v>65559997.899999946</v>
      </c>
      <c r="CU1219" s="118">
        <f t="shared" si="817"/>
        <v>167.10000004386529</v>
      </c>
      <c r="CV1219" s="118">
        <f t="shared" si="818"/>
        <v>65560164.999999985</v>
      </c>
      <c r="CW1219" s="119">
        <f t="shared" si="819"/>
        <v>0.99999745119616401</v>
      </c>
    </row>
    <row r="1220" spans="1:101" ht="118.5" customHeight="1" x14ac:dyDescent="0.3">
      <c r="A1220" s="160" t="str">
        <f>[4]SayfaKAY!C59</f>
        <v>KAY5+6</v>
      </c>
      <c r="B1220" s="104" t="str">
        <f>[4]SayfaKAY!D59</f>
        <v>3873(2)</v>
      </c>
      <c r="C1220" s="105" t="str">
        <f>[4]SayfaKAY!E59</f>
        <v>MB</v>
      </c>
      <c r="D1220" s="105">
        <f>[4]SayfaKAY!F59</f>
        <v>47153</v>
      </c>
      <c r="E1220" s="106" t="str">
        <f>[4]SayfaKAY!G59</f>
        <v>BOZ-KAY5+6-FF-058</v>
      </c>
      <c r="F1220" s="134">
        <f t="shared" si="780"/>
        <v>45335</v>
      </c>
      <c r="G1220" s="135">
        <f t="shared" si="781"/>
        <v>0.60694444440014195</v>
      </c>
      <c r="H1220" s="235">
        <f>[4]SayfaKAY!H59</f>
        <v>45335.6069444444</v>
      </c>
      <c r="I1220" s="104" t="str">
        <f>[4]SayfaKAY!I59</f>
        <v>Hat/Line</v>
      </c>
      <c r="J1220" s="103" t="str">
        <f>IF([4]SayfaKAY!J59="","",IF([4]SayfaKAY!J59="Müşteri","Notified by Customer","Notified by Bozankaya"))</f>
        <v>Notified by Customer</v>
      </c>
      <c r="K1220" s="103" t="e">
        <f>VLOOKUP([4]SayfaKAY!L59,#REF!,2,FALSE)</f>
        <v>#REF!</v>
      </c>
      <c r="L1220" s="165" t="str">
        <f>[4]SayfaKAY!X59</f>
        <v>STONKAM CO ., LTD</v>
      </c>
      <c r="M1220" s="107" t="str">
        <f t="shared" si="782"/>
        <v>KAY5+6-BOZ-KAY5+6-FF-058</v>
      </c>
      <c r="N1220" s="105" t="str">
        <f>[4]SayfaKAY!M59</f>
        <v>CB KABİN AYNA KAMERA EKRANI SALLANIYOR</v>
      </c>
      <c r="O1220" s="166" t="str">
        <f>[4]SayfaKAY!P59</f>
        <v>C-Uyarı, sürüş devamlılığı</v>
      </c>
      <c r="P1220" s="166" t="str">
        <f>[4]SayfaKAY!Q59</f>
        <v>C(Sisteme etki etmeyen arıza)</v>
      </c>
      <c r="Q1220" s="166" t="str">
        <f>[4]SayfaKAY!R59</f>
        <v>N.A(Yaralanma yok)</v>
      </c>
      <c r="R1220" s="132" t="str" cm="1">
        <f t="array" ref="R1220">IF([4]SayfaKAY!U59="","",_xlfn.IFS([4]SayfaKAY!U59="Bozankaya","Bozankaya",[4]SayfaKAY!U59="Müşteri","Customer",[4]SayfaKAY!U59="Tedarikçi","Equipment Supplier"))</f>
        <v>Bozankaya</v>
      </c>
      <c r="S1220" s="204" t="str">
        <f>[4]SayfaKAY!N59</f>
        <v>AYNA KAMERA EKRAN SOMUNU GEVŞEMİŞ SIKILDI ARIZA GİDERİLDİ</v>
      </c>
      <c r="T1220" s="133" t="str">
        <f>[4]SayfaKAY!AD59</f>
        <v/>
      </c>
      <c r="U1220" s="132" t="str">
        <f>[4]SayfaKAY!W59</f>
        <v/>
      </c>
      <c r="V1220" s="108">
        <f>[4]SayfaKAY!AZ59</f>
        <v>1</v>
      </c>
      <c r="W1220" s="136">
        <f t="shared" si="783"/>
        <v>45335</v>
      </c>
      <c r="X1220" s="137" t="str">
        <f t="shared" si="784"/>
        <v>14:40</v>
      </c>
      <c r="Y1220" s="235">
        <f>[4]SayfaKAY!AE59</f>
        <v>45335.611111111102</v>
      </c>
      <c r="Z1220" s="109">
        <f t="shared" si="785"/>
        <v>45335</v>
      </c>
      <c r="AA1220" s="110" t="str">
        <f t="shared" si="786"/>
        <v>15:30</v>
      </c>
      <c r="AB1220" s="182">
        <f>[4]SayfaKAY!BA59</f>
        <v>45335.645833333299</v>
      </c>
      <c r="AC1220" s="257">
        <f t="shared" si="787"/>
        <v>56.000000014901161</v>
      </c>
      <c r="AD1220" s="111">
        <f t="shared" si="788"/>
        <v>45335</v>
      </c>
      <c r="AE1220" s="111" t="str">
        <f t="shared" si="789"/>
        <v>15:30</v>
      </c>
      <c r="AF1220" s="235">
        <f>[4]SayfaKAY!BA59</f>
        <v>45335.645833333299</v>
      </c>
      <c r="AG1220" s="179" t="str">
        <f>[4]SayfaKAY!S59</f>
        <v>(II) Aynı Araçta Tekrarlayan Arıza</v>
      </c>
      <c r="AH1220" s="178" t="str">
        <f t="shared" si="790"/>
        <v>Bu Arıza Aracın Servise Verilmesine Engel Değil</v>
      </c>
      <c r="AI1220" s="163" t="str">
        <f>[4]SayfaKAY!AV59</f>
        <v/>
      </c>
      <c r="AJ1220" s="164" t="str">
        <f t="shared" si="791"/>
        <v/>
      </c>
      <c r="AK1220" s="164" t="str">
        <f t="shared" si="792"/>
        <v/>
      </c>
      <c r="AL1220" s="112" t="str">
        <f>[4]SayfaKAY!AX59</f>
        <v/>
      </c>
      <c r="AM1220" s="257" cm="1">
        <f t="array" ref="AM1220">IFERROR(IF(AND(P1220&lt;&gt;"D(Arıza Değil)",AH1220="Bu Arıza Aracın Servise Verilmesine Engel Değil"),
IF(Z1220-F1220&gt;0,(AB1220-Y1220)*24*60,
IF(OR(AND(G1220&gt;$AS$1,G1220&lt;$AT$1),AND(G1220&gt;$AU$1,G1220&lt;$AV$1)),
(AF1220-H1220)*24*60,     BH:BH0)),        AN1220),0)</f>
        <v>56.000000014901161</v>
      </c>
      <c r="AN1220" s="257">
        <f t="shared" si="793"/>
        <v>56.000000014901161</v>
      </c>
      <c r="AO1220" s="174" t="str">
        <f>[4]SayfaKAY!AG59</f>
        <v>STONKAM CO</v>
      </c>
      <c r="AP1220" s="174" t="str">
        <f>[4]SayfaKAY!AI59</f>
        <v>E810-7151</v>
      </c>
      <c r="AQ1220" s="174" t="str">
        <f>[4]SayfaKAY!AQ59</f>
        <v/>
      </c>
      <c r="AR1220" s="174" t="str">
        <f>[4]SayfaKAY!AH59</f>
        <v>AYNA EKRAN</v>
      </c>
      <c r="AS1220" s="174" t="str">
        <f>[4]SayfaKAY!AJ59</f>
        <v/>
      </c>
      <c r="AT1220" s="175" t="str">
        <f>[4]SayfaKAY!AM59</f>
        <v/>
      </c>
      <c r="AU1220" s="176" t="str">
        <f>[4]SayfaKAY!AL59</f>
        <v/>
      </c>
      <c r="AV1220" s="176" t="str">
        <f>[4]SayfaKAY!AP59</f>
        <v/>
      </c>
      <c r="AW1220" s="177" t="str">
        <f>[4]SayfaKAY!AT59</f>
        <v/>
      </c>
      <c r="AX1220" s="194">
        <f t="shared" si="794"/>
        <v>616.00000016391277</v>
      </c>
      <c r="AY1220" s="168"/>
      <c r="AZ1220" s="167"/>
      <c r="BA1220" s="113"/>
      <c r="BB1220" s="171" t="str">
        <f>IF($AQ$1="X", IF(AND(G1220&gt;=$AS$1,G1220&lt;=$AT$1),IF(P1220&lt;&gt;"D(Arıza Değil)",AC1220,0), IF(AND(G1220&gt;=$AU$1,G1220&lt;=$AV$1),IF(P1220&lt;&gt;"D(Arıza Değil)",AC1220,0), "")), "")</f>
        <v/>
      </c>
      <c r="BC1220" s="114"/>
      <c r="BD1220" s="114"/>
      <c r="BE1220" s="114"/>
      <c r="BF1220" s="114"/>
      <c r="BG1220" s="114"/>
      <c r="BH1220" s="114" t="str">
        <f>IFERROR(FRACAS!AN62, "Hata Var")</f>
        <v/>
      </c>
      <c r="BI1220" s="114"/>
      <c r="BJ1220" s="114"/>
      <c r="BK1220" s="105" t="str">
        <f>[4]SayfaKAY!AW59</f>
        <v/>
      </c>
      <c r="BL1220" s="105" t="str">
        <f>[4]SayfaKAY!V59</f>
        <v>Üretim</v>
      </c>
      <c r="BM1220" s="114"/>
      <c r="BN1220" s="171" t="str">
        <f t="shared" si="795"/>
        <v>x yok</v>
      </c>
      <c r="BO1220" s="171" t="str">
        <f t="shared" si="796"/>
        <v>aynı gün giderilen arıza</v>
      </c>
      <c r="BP1220" s="171" t="str">
        <f t="shared" si="797"/>
        <v>aynı gün giderilen arıza</v>
      </c>
      <c r="BQ1220" s="226">
        <f t="shared" si="798"/>
        <v>6.000000050989911</v>
      </c>
      <c r="BR1220" s="226">
        <f t="shared" si="799"/>
        <v>49.99999996391125</v>
      </c>
      <c r="BS1220" s="226">
        <f t="shared" si="800"/>
        <v>56.000000014901161</v>
      </c>
      <c r="BT1220" s="114"/>
      <c r="BU1220" s="242"/>
      <c r="BV1220" s="233">
        <f t="shared" si="801"/>
        <v>6</v>
      </c>
      <c r="BW1220" s="226" t="str">
        <f t="shared" si="802"/>
        <v>Evet, çakışma var</v>
      </c>
      <c r="BX1220" s="229"/>
      <c r="BY1220" s="247">
        <f t="shared" si="803"/>
        <v>4.1666667020763271E-3</v>
      </c>
      <c r="BZ1220" s="247">
        <f t="shared" si="804"/>
        <v>3.472222219716059E-2</v>
      </c>
      <c r="CA1220" s="247">
        <f t="shared" si="805"/>
        <v>3.8888888899236917E-2</v>
      </c>
      <c r="CB1220" s="213"/>
      <c r="CC1220" s="211"/>
      <c r="CD1220" s="196"/>
      <c r="CE1220" s="213">
        <v>58</v>
      </c>
      <c r="CF1220" s="182">
        <f t="shared" si="806"/>
        <v>45335.6069444444</v>
      </c>
      <c r="CG1220" s="182">
        <f t="shared" si="807"/>
        <v>45335.645833333299</v>
      </c>
      <c r="CH1220" s="196"/>
      <c r="CI1220" s="196"/>
      <c r="CJ1220" s="196"/>
      <c r="CK1220" s="196">
        <f t="shared" si="808"/>
        <v>3.472222219716059E-2</v>
      </c>
      <c r="CL1220" s="196">
        <f t="shared" si="809"/>
        <v>4.1666667020763271E-3</v>
      </c>
      <c r="CM1220" s="196">
        <f t="shared" si="810"/>
        <v>3.8888888899236917E-2</v>
      </c>
      <c r="CN1220" s="114"/>
      <c r="CO1220" s="115">
        <f t="shared" si="811"/>
        <v>56.000000014901161</v>
      </c>
      <c r="CP1220" s="116">
        <f t="shared" si="812"/>
        <v>2.0833333318296354</v>
      </c>
      <c r="CQ1220" s="117">
        <f t="shared" si="813"/>
        <v>0.60694444440014195</v>
      </c>
      <c r="CR1220" s="117">
        <f t="shared" si="814"/>
        <v>45335.611111111102</v>
      </c>
      <c r="CS1220" s="117">
        <f t="shared" si="815"/>
        <v>45335.645833333299</v>
      </c>
      <c r="CT1220" s="118">
        <f t="shared" si="816"/>
        <v>65282406.000000052</v>
      </c>
      <c r="CU1220" s="118">
        <f t="shared" si="817"/>
        <v>49.99999996391125</v>
      </c>
      <c r="CV1220" s="118">
        <f t="shared" si="818"/>
        <v>65282456.000000015</v>
      </c>
      <c r="CW1220" s="119">
        <f t="shared" si="819"/>
        <v>0.99999923409744318</v>
      </c>
    </row>
    <row r="1221" spans="1:101" ht="118.5" customHeight="1" x14ac:dyDescent="0.3">
      <c r="A1221" s="104" t="str">
        <f>[4]SayfaKAY!C599</f>
        <v>KAY5+6</v>
      </c>
      <c r="B1221" s="104" t="str">
        <f>[4]SayfaKAY!D599</f>
        <v>3872(1)</v>
      </c>
      <c r="C1221" s="105" t="str">
        <f>[4]SayfaKAY!E599</f>
        <v>MA</v>
      </c>
      <c r="D1221" s="105">
        <f>[4]SayfaKAY!F599</f>
        <v>38464</v>
      </c>
      <c r="E1221" s="106" t="str">
        <f>[4]SayfaKAY!G599</f>
        <v>BOZ-KAY5+6-FF-598</v>
      </c>
      <c r="F1221" s="134">
        <f t="shared" si="780"/>
        <v>45335</v>
      </c>
      <c r="G1221" s="135">
        <f t="shared" si="781"/>
        <v>0.52430555559840286</v>
      </c>
      <c r="H1221" s="235">
        <f>[4]SayfaKAY!H599</f>
        <v>45335.524305555598</v>
      </c>
      <c r="I1221" s="104" t="str">
        <f>[4]SayfaKAY!I599</f>
        <v>Hat/Line</v>
      </c>
      <c r="J1221" s="103" t="str">
        <f>IF([4]SayfaKAY!J599="","",IF([4]SayfaKAY!J599="Müşteri","Notified by Customer","Notified by Bozankaya"))</f>
        <v>Notified by Customer</v>
      </c>
      <c r="K1221" s="103" t="e">
        <f>VLOOKUP([4]SayfaKAY!L599,#REF!,2,FALSE)</f>
        <v>#REF!</v>
      </c>
      <c r="L1221" s="165" t="str">
        <f>[4]SayfaKAY!X599</f>
        <v>BAŞKENT OTO KOLTUK SAN. TİC. LTD. Ş</v>
      </c>
      <c r="M1221" s="107" t="str">
        <f t="shared" si="782"/>
        <v>KAY5+6-BOZ-KAY5+6-FF-598</v>
      </c>
      <c r="N1221" s="105" t="str">
        <f>[4]SayfaKAY!M599</f>
        <v>Aracın her iki makinist kolçakları arızalı.</v>
      </c>
      <c r="O1221" s="166" t="str">
        <f>[4]SayfaKAY!P599</f>
        <v>D-Arıza değil</v>
      </c>
      <c r="P1221" s="166" t="str">
        <f>[4]SayfaKAY!Q599</f>
        <v>B(Servisten çekmeye etki eden arıza)</v>
      </c>
      <c r="Q1221" s="166" t="str">
        <f>[4]SayfaKAY!R599</f>
        <v>N.A(Yaralanma yok)</v>
      </c>
      <c r="R1221" s="132" t="str" cm="1">
        <f t="array" ref="R1221">IF([4]SayfaKAY!U599="","",_xlfn.IFS([4]SayfaKAY!U599="Bozankaya","Bozankaya",[4]SayfaKAY!U599="Müşteri","Customer",[4]SayfaKAY!U599="Tedarikçi","Equipment Supplier"))</f>
        <v>Equipment Supplier</v>
      </c>
      <c r="S1221" s="204" t="str">
        <f>[4]SayfaKAY!N599</f>
        <v>Her iki kabin kolçak tamiri yapıldı.</v>
      </c>
      <c r="T1221" s="133" t="str">
        <f>[4]SayfaKAY!AD599</f>
        <v>Ekipman yenisi ile değiştirildi</v>
      </c>
      <c r="U1221" s="132" t="str">
        <f>[4]SayfaKAY!W599</f>
        <v>Evet</v>
      </c>
      <c r="V1221" s="108">
        <f>[4]SayfaKAY!AZ599</f>
        <v>2</v>
      </c>
      <c r="W1221" s="136">
        <f t="shared" si="783"/>
        <v>45336</v>
      </c>
      <c r="X1221" s="137" t="str">
        <f t="shared" si="784"/>
        <v>05:00</v>
      </c>
      <c r="Y1221" s="235">
        <f>[4]SayfaKAY!AE599</f>
        <v>45336.208333333299</v>
      </c>
      <c r="Z1221" s="109">
        <f t="shared" si="785"/>
        <v>45337</v>
      </c>
      <c r="AA1221" s="110" t="str">
        <f t="shared" si="786"/>
        <v>11:00</v>
      </c>
      <c r="AB1221" s="182">
        <f>[4]SayfaKAY!BA599</f>
        <v>45337.458333333299</v>
      </c>
      <c r="AC1221" s="257">
        <f t="shared" si="787"/>
        <v>2784.9999998894054</v>
      </c>
      <c r="AD1221" s="111">
        <f t="shared" si="788"/>
        <v>45337</v>
      </c>
      <c r="AE1221" s="111" t="str">
        <f t="shared" si="789"/>
        <v>11:00</v>
      </c>
      <c r="AF1221" s="235">
        <f>[4]SayfaKAY!BA599</f>
        <v>45337.458333333299</v>
      </c>
      <c r="AG1221" s="179" t="str">
        <f>[4]SayfaKAY!S599</f>
        <v>(III) Farklı Araçlarda Tekrarlayan Arıza</v>
      </c>
      <c r="AH1221" s="178" t="str">
        <f t="shared" si="790"/>
        <v>Bu Arıza Aracın Servise Verilmesine Engel</v>
      </c>
      <c r="AI1221" s="163" t="str">
        <f>[4]SayfaKAY!AV599</f>
        <v/>
      </c>
      <c r="AJ1221" s="164" t="str">
        <f t="shared" si="791"/>
        <v/>
      </c>
      <c r="AK1221" s="164" t="str">
        <f t="shared" si="792"/>
        <v/>
      </c>
      <c r="AL1221" s="112" t="str">
        <f>[4]SayfaKAY!AX599</f>
        <v/>
      </c>
      <c r="AM1221" s="257" cm="1">
        <f t="array" ref="AM1221">IFERROR(IF(AND(P1221&lt;&gt;"D(Arıza Değil)",AH1221="Bu Arıza Aracın Servise Verilmesine Engel Değil"),
IF(Z1221-F1221&gt;0,(AB1221-Y1221)*24*60,
IF(OR(AND(G1221&gt;$AS$1,G1221&lt;$AT$1),AND(G1221&gt;$AU$1,G1221&lt;$AV$1)),
(AF1221-H1221)*24*60,     BH:BH0)),        AN1221),0)</f>
        <v>2784.9999998894054</v>
      </c>
      <c r="AN1221" s="257">
        <f t="shared" si="793"/>
        <v>2784.9999998894054</v>
      </c>
      <c r="AO1221" s="174" t="str">
        <f>[4]SayfaKAY!AG599</f>
        <v/>
      </c>
      <c r="AP1221" s="174" t="str">
        <f>[4]SayfaKAY!AI599</f>
        <v/>
      </c>
      <c r="AQ1221" s="174" t="str">
        <f>[4]SayfaKAY!AQ599</f>
        <v/>
      </c>
      <c r="AR1221" s="174" t="str">
        <f>[4]SayfaKAY!AH599</f>
        <v/>
      </c>
      <c r="AS1221" s="174" t="str">
        <f>[4]SayfaKAY!AJ599</f>
        <v/>
      </c>
      <c r="AT1221" s="175" t="str">
        <f>[4]SayfaKAY!AM599</f>
        <v/>
      </c>
      <c r="AU1221" s="176" t="str">
        <f>[4]SayfaKAY!AL599</f>
        <v/>
      </c>
      <c r="AV1221" s="176" t="str">
        <f>[4]SayfaKAY!AP599</f>
        <v/>
      </c>
      <c r="AW1221" s="177" t="str">
        <f>[4]SayfaKAY!AT599</f>
        <v/>
      </c>
      <c r="AX1221" s="194">
        <f t="shared" si="794"/>
        <v>61269.99999756692</v>
      </c>
      <c r="AY1221" s="168"/>
      <c r="AZ1221" s="167"/>
      <c r="BA1221" s="170"/>
      <c r="BB1221" s="171" t="str">
        <f>IF($AQ$1="X", IF(AND(G1221&gt;=$AS$1,G1221&lt;=$AT$1),IF(P1221&lt;&gt;"D(Arıza Değil)",AC1221,0), IF(AND(G1221&gt;=$AU$1,G1221&lt;=$AV$1),IF(P1221&lt;&gt;"D(Arıza Değil)",AC1221,0), "")), "")</f>
        <v/>
      </c>
      <c r="BC1221" s="114"/>
      <c r="BD1221" s="114"/>
      <c r="BE1221" s="114"/>
      <c r="BF1221" s="114"/>
      <c r="BG1221" s="114"/>
      <c r="BH1221" s="114">
        <f>IFERROR(FRACAS!AN602, "Hata Var")</f>
        <v>96.999999980907887</v>
      </c>
      <c r="BI1221" s="114"/>
      <c r="BJ1221" s="114"/>
      <c r="BK1221" s="105" t="str">
        <f>[4]SayfaKAY!AW599</f>
        <v/>
      </c>
      <c r="BL1221" s="105" t="str">
        <f>[4]SayfaKAY!V599</f>
        <v>BAŞKENT OTO KOLTUK SAN. TİC. LTD. Ş</v>
      </c>
      <c r="BM1221" s="114"/>
      <c r="BN1221" s="171" t="str">
        <f t="shared" si="795"/>
        <v>x yok</v>
      </c>
      <c r="BO1221" s="171" t="b">
        <f t="shared" si="796"/>
        <v>0</v>
      </c>
      <c r="BP1221" s="171" t="str">
        <f t="shared" si="797"/>
        <v>Bir günden fazla süren arıza</v>
      </c>
      <c r="BQ1221" s="226">
        <f t="shared" si="798"/>
        <v>984.99999988940544</v>
      </c>
      <c r="BR1221" s="226">
        <f t="shared" si="799"/>
        <v>1800</v>
      </c>
      <c r="BS1221" s="226">
        <f t="shared" si="800"/>
        <v>2784.9999998894054</v>
      </c>
      <c r="BT1221" s="114"/>
      <c r="BU1221" s="242"/>
      <c r="BV1221" s="233">
        <f t="shared" si="801"/>
        <v>7</v>
      </c>
      <c r="BW1221" s="226" t="str">
        <f t="shared" si="802"/>
        <v>Evet, çakışma var</v>
      </c>
      <c r="BX1221" s="229"/>
      <c r="BY1221" s="247">
        <f t="shared" si="803"/>
        <v>0.684027777700976</v>
      </c>
      <c r="BZ1221" s="247">
        <f t="shared" si="804"/>
        <v>1.25</v>
      </c>
      <c r="CA1221" s="247">
        <f t="shared" si="805"/>
        <v>1.934027777700976</v>
      </c>
      <c r="CB1221" s="213"/>
      <c r="CC1221" s="211"/>
      <c r="CD1221" s="196"/>
      <c r="CE1221" s="213">
        <v>598</v>
      </c>
      <c r="CF1221" s="182">
        <f t="shared" si="806"/>
        <v>45335.524305555598</v>
      </c>
      <c r="CG1221" s="182">
        <f t="shared" si="807"/>
        <v>45337.458333333299</v>
      </c>
      <c r="CH1221" s="196"/>
      <c r="CI1221" s="196"/>
      <c r="CJ1221" s="196"/>
      <c r="CK1221" s="196">
        <f t="shared" si="808"/>
        <v>1.25</v>
      </c>
      <c r="CL1221" s="196">
        <f t="shared" si="809"/>
        <v>0.684027777700976</v>
      </c>
      <c r="CM1221" s="196">
        <f t="shared" si="810"/>
        <v>1.934027777700976</v>
      </c>
      <c r="CN1221" s="114"/>
      <c r="CO1221" s="115">
        <f t="shared" si="811"/>
        <v>2784.9999998894054</v>
      </c>
      <c r="CP1221" s="116">
        <f t="shared" si="812"/>
        <v>75</v>
      </c>
      <c r="CQ1221" s="117">
        <f t="shared" si="813"/>
        <v>0.52430555559840286</v>
      </c>
      <c r="CR1221" s="117">
        <f t="shared" si="814"/>
        <v>45336.208333333299</v>
      </c>
      <c r="CS1221" s="117">
        <f t="shared" si="815"/>
        <v>45337.458333333299</v>
      </c>
      <c r="CT1221" s="118">
        <f t="shared" si="816"/>
        <v>65283384.999999888</v>
      </c>
      <c r="CU1221" s="118">
        <f t="shared" si="817"/>
        <v>1800</v>
      </c>
      <c r="CV1221" s="118">
        <f t="shared" si="818"/>
        <v>65285184.999999888</v>
      </c>
      <c r="CW1221" s="119">
        <f t="shared" si="819"/>
        <v>0.99997242866049929</v>
      </c>
    </row>
    <row r="1222" spans="1:101" ht="118.5" customHeight="1" x14ac:dyDescent="0.3">
      <c r="A1222" s="160" t="str">
        <f>[4]SayfaKAY!C54</f>
        <v>KAY5+6</v>
      </c>
      <c r="B1222" s="104" t="str">
        <f>[4]SayfaKAY!D54</f>
        <v>3876(5)</v>
      </c>
      <c r="C1222" s="105" t="str">
        <f>[4]SayfaKAY!E54</f>
        <v>MA</v>
      </c>
      <c r="D1222" s="105">
        <f>[4]SayfaKAY!F54</f>
        <v>40500</v>
      </c>
      <c r="E1222" s="106" t="str">
        <f>[4]SayfaKAY!G54</f>
        <v>BOZ-KAY5+6-FF-053</v>
      </c>
      <c r="F1222" s="193">
        <f t="shared" ref="F1222:F1284" si="820">IF(H1222="","",INT(H1222))</f>
        <v>45327</v>
      </c>
      <c r="G1222" s="135">
        <f t="shared" ref="G1222:G1285" si="821">IF(H1222="","",MOD(H1222,1))</f>
        <v>0.33819444439723156</v>
      </c>
      <c r="H1222" s="235">
        <f>[4]SayfaKAY!H54</f>
        <v>45327.338194444397</v>
      </c>
      <c r="I1222" s="104" t="str">
        <f>[4]SayfaKAY!I54</f>
        <v>Hat/Line</v>
      </c>
      <c r="J1222" s="103" t="str">
        <f>IF([4]SayfaKAY!J54="","",IF([4]SayfaKAY!J54="Müşteri","Notified by Customer","Notified by Bozankaya"))</f>
        <v>Notified by Customer</v>
      </c>
      <c r="K1222" s="103" t="e">
        <f>VLOOKUP([4]SayfaKAY!L54,#REF!,2,FALSE)</f>
        <v>#REF!</v>
      </c>
      <c r="L1222" s="165" t="str">
        <f>[4]SayfaKAY!X54</f>
        <v>TURCK OTOMASYON TİC. LTD.ŞTİ.</v>
      </c>
      <c r="M1222" s="107" t="str">
        <f t="shared" ref="M1222:M1284" si="822">IF( E1222="", "", A1222&amp;"-"&amp;E1222)</f>
        <v>KAY5+6-BOZ-KAY5+6-FF-053</v>
      </c>
      <c r="N1222" s="105" t="str">
        <f>[4]SayfaKAY!M54</f>
        <v>2 NOLU KAPI AÇILIRKEN RAHATSIZ EDİCİ SES ÇIKARIYOR(YOLCU ŞİKAYETİ)</v>
      </c>
      <c r="O1222" s="166" t="str">
        <f>[4]SayfaKAY!P54</f>
        <v>C-Uyarı, sürüş devamlılığı</v>
      </c>
      <c r="P1222" s="166" t="str">
        <f>[4]SayfaKAY!Q54</f>
        <v>C(Sisteme etki etmeyen arıza)</v>
      </c>
      <c r="Q1222" s="166" t="str">
        <f>[4]SayfaKAY!R54</f>
        <v>N.A(Yaralanma yok)</v>
      </c>
      <c r="R1222" s="132" t="str" cm="1">
        <f t="array" ref="R1222">IF([4]SayfaKAY!U54="","",_xlfn.IFS([4]SayfaKAY!U54="Bozankaya","Bozankaya",[4]SayfaKAY!U54="Müşteri","Customer",[4]SayfaKAY!U54="Tedarikçi","Equipment Supplier"))</f>
        <v>Equipment Supplier</v>
      </c>
      <c r="S1222" s="204" t="str">
        <f>[4]SayfaKAY!N54</f>
        <v/>
      </c>
      <c r="T1222" s="133" t="str">
        <f>[4]SayfaKAY!AD54</f>
        <v/>
      </c>
      <c r="U1222" s="132" t="str">
        <f>[4]SayfaKAY!W54</f>
        <v/>
      </c>
      <c r="V1222" s="108">
        <f>[4]SayfaKAY!AZ54</f>
        <v>1</v>
      </c>
      <c r="W1222" s="136">
        <f t="shared" ref="W1222:W1284" si="823">IF(Y1222="","",INT(Y1222))</f>
        <v>45327</v>
      </c>
      <c r="X1222" s="137" t="str">
        <f t="shared" ref="X1222:X1285" si="824">IF(Y1222="","",TEXT(Y1222,"ss:dd"))</f>
        <v>10:00</v>
      </c>
      <c r="Y1222" s="235">
        <f>[4]SayfaKAY!AE54</f>
        <v>45327.416666666701</v>
      </c>
      <c r="Z1222" s="192">
        <f t="shared" ref="Z1222:Z1284" si="825">IF(AB1222="","",INT(AB1222))</f>
        <v>45327</v>
      </c>
      <c r="AA1222" s="110" t="str">
        <f t="shared" ref="AA1222:AA1285" si="826">IF(AB1222="","",TEXT(AB1222,"ss:dd"))</f>
        <v>13:00</v>
      </c>
      <c r="AB1222" s="182">
        <f>[4]SayfaKAY!BA54</f>
        <v>45327.541666666701</v>
      </c>
      <c r="AC1222" s="257">
        <f t="shared" ref="AC1222:AC1284" si="827">IF(AF1222="","",(AF1222-H1222)*24*60)</f>
        <v>293.00000011688098</v>
      </c>
      <c r="AD1222" s="111">
        <f t="shared" ref="AD1222:AD1284" si="828">IF(AF1222="","",INT(AF1222))</f>
        <v>45327</v>
      </c>
      <c r="AE1222" s="111" t="str">
        <f t="shared" ref="AE1222:AE1285" si="829">IF(AF1222="","",TEXT(AF1222,"ss:dd"))</f>
        <v>13:00</v>
      </c>
      <c r="AF1222" s="235">
        <f>[4]SayfaKAY!BA54</f>
        <v>45327.541666666701</v>
      </c>
      <c r="AG1222" s="179" t="str">
        <f>[4]SayfaKAY!S54</f>
        <v>(III) Farklı Araçlarda Tekrarlayan Arıza</v>
      </c>
      <c r="AH1222" s="178" t="str">
        <f t="shared" ref="AH1222:AH1284" si="830">IF(P1222="A(Hareket etmeyi engelleyen arıza)","Bu Arıza Aracın Servise Verilmesine Engel",
 IF(P1222="B(Servisten çekmeye etki eden arıza)","Bu Arıza Aracın Servise Verilmesine Engel",
 IF(P1222="C(Sisteme etki etmeyen arıza)","Bu Arıza Aracın Servise Verilmesine Engel Değil",
 IF(P1222="D(Arıza Değil)","Bu Arıza Aracın Servise Verilmesine Engel Değil",                     ""))))</f>
        <v>Bu Arıza Aracın Servise Verilmesine Engel Değil</v>
      </c>
      <c r="AI1222" s="163" t="str">
        <f>[4]SayfaKAY!AV54</f>
        <v/>
      </c>
      <c r="AJ1222" s="164" t="str">
        <f t="shared" ref="AJ1222:AJ1284" si="831">IF(AL1222="","",INT(AL1222))</f>
        <v/>
      </c>
      <c r="AK1222" s="164" t="str">
        <f t="shared" ref="AK1222:AK1285" si="832">IF(AL1222="","",TEXT(AL1222,"ss:dd"))</f>
        <v/>
      </c>
      <c r="AL1222" s="112" t="str">
        <f>[4]SayfaKAY!AX54</f>
        <v/>
      </c>
      <c r="AM1222" s="257" cm="1">
        <f t="array" ref="AM1222">IFERROR(IF(AND(P1222&lt;&gt;"D(Arıza Değil)",AH1222="Bu Arıza Aracın Servise Verilmesine Engel Değil"),
IF(Z1222-F1222&gt;0,(AB1222-Y1222)*24*60,
IF(OR(AND(G1222&gt;$AS$1,G1222&lt;$AT$1),AND(G1222&gt;$AU$1,G1222&lt;$AV$1)),
(AF1222-H1222)*24*60,     BH:BH0)),        AN1222),0)</f>
        <v>293.00000011688098</v>
      </c>
      <c r="AN1222" s="257">
        <f t="shared" ref="AN1222:AN1284" si="833">IFERROR(IF(P1222&lt;&gt;"D(Arıza Değil)",AC1222,0),0)</f>
        <v>293.00000011688098</v>
      </c>
      <c r="AO1222" s="174" t="str">
        <f>[4]SayfaKAY!AG54</f>
        <v>Bozankaya</v>
      </c>
      <c r="AP1222" s="174" t="str">
        <f>[4]SayfaKAY!AI54</f>
        <v>M110-7057</v>
      </c>
      <c r="AQ1222" s="174" t="str">
        <f>[4]SayfaKAY!AQ54</f>
        <v/>
      </c>
      <c r="AR1222" s="174" t="str">
        <f>[4]SayfaKAY!AH54</f>
        <v>SESLI UYARI CIHAZI</v>
      </c>
      <c r="AS1222" s="174" t="str">
        <f>[4]SayfaKAY!AJ54</f>
        <v/>
      </c>
      <c r="AT1222" s="175" t="str">
        <f>[4]SayfaKAY!AM54</f>
        <v/>
      </c>
      <c r="AU1222" s="176" t="str">
        <f>[4]SayfaKAY!AL54</f>
        <v/>
      </c>
      <c r="AV1222" s="176" t="str">
        <f>[4]SayfaKAY!AP54</f>
        <v/>
      </c>
      <c r="AW1222" s="177" t="str">
        <f>[4]SayfaKAY!AT54</f>
        <v/>
      </c>
      <c r="AX1222" s="194">
        <f t="shared" ref="AX1222:AX1284" si="834">IF(V1222="","",V1222*AC1222*BC$1)</f>
        <v>3223.0000012856908</v>
      </c>
      <c r="AY1222" s="168"/>
      <c r="AZ1222" s="167"/>
      <c r="BA1222" s="113"/>
      <c r="BB1222" s="171"/>
      <c r="BC1222" s="114"/>
      <c r="BD1222" s="114"/>
      <c r="BE1222" s="114"/>
      <c r="BF1222" s="114"/>
      <c r="BG1222" s="114"/>
      <c r="BH1222" s="114" t="str">
        <f>IFERROR(FRACAS!AN57, "Hata Var")</f>
        <v/>
      </c>
      <c r="BI1222" s="114"/>
      <c r="BJ1222" s="114"/>
      <c r="BK1222" s="105" t="str">
        <f>[4]SayfaKAY!AW54</f>
        <v/>
      </c>
      <c r="BL1222" s="105" t="str">
        <f>[4]SayfaKAY!V54</f>
        <v>TSL</v>
      </c>
      <c r="BM1222" s="114"/>
      <c r="BN1222" s="171" t="str">
        <f t="shared" ref="BN1222:BN1284" si="835">IF($AQ$1="X", IF(AND(G1222&gt;=$AS$1,G1222&lt;=$AT$1),IF(P1222&lt;&gt;"D(Arıza Değil",AC1222,0),IF(AND(G1222&gt;=$AU$1,G1222&lt;=$AV$1),IF(P1222&lt;&gt;"D:Arıza Değil",AC1222,0), "x var")), "x yok")</f>
        <v>x yok</v>
      </c>
      <c r="BO1222" s="171" t="str">
        <f t="shared" ref="BO1222:BO1284" si="836">IF(OR(AND(G1222&gt;$AS$1,G1222&lt;$AT$1),AND(G1222&gt;$AU$1,G1222&lt;$AV$1)),"aynı gün giderilen arıza")</f>
        <v>aynı gün giderilen arıza</v>
      </c>
      <c r="BP1222" s="171" t="str">
        <f t="shared" ref="BP1222:BP1284" si="837">IF(Z1222-F1222&gt;0,"Bir günden fazla süren arıza",IF(OR(AND(G1222&gt;$AS$1,G1222&lt;$AT$1),AND(G1222&gt;$AU$1,G1222&lt;$AV$1)),"aynı gün giderilen arıza"))</f>
        <v>aynı gün giderilen arıza</v>
      </c>
      <c r="BQ1222" s="226">
        <f t="shared" ref="BQ1222:BQ1284" si="838">(Y1222-H1222)*24*60</f>
        <v>113.00000011688098</v>
      </c>
      <c r="BR1222" s="226">
        <f t="shared" ref="BR1222:BR1284" si="839">(AB1222-Y1222)*24*60</f>
        <v>180</v>
      </c>
      <c r="BS1222" s="226">
        <f t="shared" ref="BS1222:BS1284" si="840">(AF1222-H1222)*24*60</f>
        <v>293.00000011688098</v>
      </c>
      <c r="BT1222" s="114"/>
      <c r="BU1222" s="242"/>
      <c r="BV1222" s="233">
        <f t="shared" ref="BV1222:BV1284" si="841">COUNTIFS(B$5:B$9980,B1222,H$5:H$9980,"&lt;="&amp;AF1222,AF$5:AF$9980,"&gt;="&amp;H1222)-1</f>
        <v>5</v>
      </c>
      <c r="BW1222" s="226" t="str">
        <f t="shared" ref="BW1222:BW1284" si="842">IF(COUNTIFS(B$5:B$9980,B1222,H$5:H$9980,"&lt;="&amp;AF1222,AF$5:AF$9980,"&gt;="&amp;H1222)&gt;1,"Evet, çakışma var","Hayır, çakışma yok")</f>
        <v>Evet, çakışma var</v>
      </c>
      <c r="BX1222" s="229"/>
      <c r="BY1222" s="247">
        <f t="shared" ref="BY1222:BY1284" si="843">Y1222-H1222</f>
        <v>7.8472222303389572E-2</v>
      </c>
      <c r="BZ1222" s="247">
        <f t="shared" ref="BZ1222:BZ1284" si="844">AB1222-Y1222</f>
        <v>0.125</v>
      </c>
      <c r="CA1222" s="247">
        <f t="shared" ref="CA1222:CA1284" si="845">AB1222-H1222</f>
        <v>0.20347222230338957</v>
      </c>
      <c r="CB1222" s="213"/>
      <c r="CC1222" s="211"/>
      <c r="CD1222" s="196"/>
      <c r="CE1222" s="213">
        <v>53</v>
      </c>
      <c r="CF1222" s="182">
        <f t="shared" ref="CF1222:CF1284" si="846">H1222</f>
        <v>45327.338194444397</v>
      </c>
      <c r="CG1222" s="182">
        <f t="shared" ref="CG1222:CG1284" si="847">AB1222</f>
        <v>45327.541666666701</v>
      </c>
      <c r="CH1222" s="196"/>
      <c r="CI1222" s="196"/>
      <c r="CJ1222" s="196"/>
      <c r="CK1222" s="196">
        <f t="shared" ref="CK1222:CK1284" si="848">AB1222-Y1222</f>
        <v>0.125</v>
      </c>
      <c r="CL1222" s="196">
        <f t="shared" ref="CL1222:CL1284" si="849">Y1222-H1222</f>
        <v>7.8472222303389572E-2</v>
      </c>
      <c r="CM1222" s="196">
        <f t="shared" ref="CM1222:CM1284" si="850">AB1222-H1222</f>
        <v>0.20347222230338957</v>
      </c>
      <c r="CN1222" s="114"/>
      <c r="CO1222" s="115">
        <f t="shared" ref="CO1222:CO1284" si="851">AC1222</f>
        <v>293.00000011688098</v>
      </c>
      <c r="CP1222" s="116">
        <f t="shared" ref="CP1222:CP1284" si="852">CU1222/24</f>
        <v>7.5</v>
      </c>
      <c r="CQ1222" s="117">
        <f t="shared" ref="CQ1222:CQ1284" si="853">G1222</f>
        <v>0.33819444439723156</v>
      </c>
      <c r="CR1222" s="117">
        <f t="shared" ref="CR1222:CR1284" si="854">Y1222</f>
        <v>45327.416666666701</v>
      </c>
      <c r="CS1222" s="117">
        <f t="shared" ref="CS1222:CS1284" si="855">AB1222</f>
        <v>45327.541666666701</v>
      </c>
      <c r="CT1222" s="118">
        <f t="shared" ref="CT1222:CT1284" si="856">(CR1222-CQ1222)*1440</f>
        <v>65270993.000000119</v>
      </c>
      <c r="CU1222" s="118">
        <f t="shared" ref="CU1222:CU1284" si="857">(CS1222-CR1222)*1440</f>
        <v>180</v>
      </c>
      <c r="CV1222" s="118">
        <f t="shared" ref="CV1222:CV1284" si="858">(CS1222-CQ1222)*1440</f>
        <v>65271173.000000119</v>
      </c>
      <c r="CW1222" s="119">
        <f t="shared" ref="CW1222:CW1285" si="859">CT1222/CV1222</f>
        <v>0.99999724227416598</v>
      </c>
    </row>
    <row r="1223" spans="1:101" ht="118.5" customHeight="1" x14ac:dyDescent="0.3">
      <c r="A1223" s="104" t="str">
        <f>[4]SayfaKAY!C55</f>
        <v>KAY5+6</v>
      </c>
      <c r="B1223" s="104" t="str">
        <f>[4]SayfaKAY!D55</f>
        <v>3876(5)</v>
      </c>
      <c r="C1223" s="105" t="str">
        <f>[4]SayfaKAY!E55</f>
        <v>MB</v>
      </c>
      <c r="D1223" s="105">
        <f>[4]SayfaKAY!F55</f>
        <v>39500</v>
      </c>
      <c r="E1223" s="106" t="str">
        <f>[4]SayfaKAY!G55</f>
        <v>BOZ-KAY5+6-FF-054</v>
      </c>
      <c r="F1223" s="134">
        <f t="shared" si="820"/>
        <v>45327</v>
      </c>
      <c r="G1223" s="135">
        <f t="shared" si="821"/>
        <v>0.3388888889021473</v>
      </c>
      <c r="H1223" s="235">
        <f>[4]SayfaKAY!H55</f>
        <v>45327.338888888902</v>
      </c>
      <c r="I1223" s="104" t="str">
        <f>[4]SayfaKAY!I55</f>
        <v>Hat/Line</v>
      </c>
      <c r="J1223" s="103" t="str">
        <f>IF([4]SayfaKAY!J55="","",IF([4]SayfaKAY!J55="Müşteri","Notified by Customer","Notified by Bozankaya"))</f>
        <v>Notified by Customer</v>
      </c>
      <c r="K1223" s="103" t="e">
        <f>VLOOKUP([4]SayfaKAY!L55,#REF!,2,FALSE)</f>
        <v>#REF!</v>
      </c>
      <c r="L1223" s="165" t="str">
        <f>[4]SayfaKAY!X55</f>
        <v>NSC TEKNOLOJİ ve İNŞAAT LTD.ŞTİ.</v>
      </c>
      <c r="M1223" s="107" t="str">
        <f t="shared" si="822"/>
        <v>KAY5+6-BOZ-KAY5+6-FF-054</v>
      </c>
      <c r="N1223" s="105" t="str">
        <f>[4]SayfaKAY!M55</f>
        <v>CB sol ayna görüntüsü yok</v>
      </c>
      <c r="O1223" s="166" t="str">
        <f>[4]SayfaKAY!P55</f>
        <v>C-Uyarı, sürüş devamlılığı</v>
      </c>
      <c r="P1223" s="166" t="str">
        <f>[4]SayfaKAY!Q55</f>
        <v>C(Sisteme etki etmeyen arıza)</v>
      </c>
      <c r="Q1223" s="166" t="str">
        <f>[4]SayfaKAY!R55</f>
        <v>N.A(Yaralanma yok)</v>
      </c>
      <c r="R1223" s="132" t="str" cm="1">
        <f t="array" ref="R1223">IF([4]SayfaKAY!U55="","",_xlfn.IFS([4]SayfaKAY!U55="Bozankaya","Bozankaya",[4]SayfaKAY!U55="Müşteri","Customer",[4]SayfaKAY!U55="Tedarikçi","Equipment Supplier"))</f>
        <v>Bozankaya</v>
      </c>
      <c r="S1223" s="204" t="str">
        <f>[4]SayfaKAY!N55</f>
        <v>CB sol ayna bağlantı kablosunda temassızlık ve kısa devre vardı.Yeniden lehim yapıldı.An itibariyle kameralar normal çalışıyor</v>
      </c>
      <c r="T1223" s="133" t="str">
        <f>[4]SayfaKAY!AD55</f>
        <v/>
      </c>
      <c r="U1223" s="132" t="str">
        <f>[4]SayfaKAY!W55</f>
        <v>Evet</v>
      </c>
      <c r="V1223" s="108">
        <f>[4]SayfaKAY!AZ55</f>
        <v>1</v>
      </c>
      <c r="W1223" s="136">
        <f t="shared" si="823"/>
        <v>45531</v>
      </c>
      <c r="X1223" s="137" t="str">
        <f t="shared" si="824"/>
        <v>12:39</v>
      </c>
      <c r="Y1223" s="235">
        <f>[4]SayfaKAY!AE55</f>
        <v>45531.527499999997</v>
      </c>
      <c r="Z1223" s="109">
        <f t="shared" si="825"/>
        <v>45531</v>
      </c>
      <c r="AA1223" s="110" t="str">
        <f t="shared" si="826"/>
        <v>15:00</v>
      </c>
      <c r="AB1223" s="182">
        <f>[4]SayfaKAY!BA55</f>
        <v>45531.625</v>
      </c>
      <c r="AC1223" s="257">
        <f t="shared" si="827"/>
        <v>294171.99999998091</v>
      </c>
      <c r="AD1223" s="111">
        <f t="shared" si="828"/>
        <v>45531</v>
      </c>
      <c r="AE1223" s="111" t="str">
        <f t="shared" si="829"/>
        <v>15:00</v>
      </c>
      <c r="AF1223" s="235">
        <f>[4]SayfaKAY!BA55</f>
        <v>45531.625</v>
      </c>
      <c r="AG1223" s="179" t="str">
        <f>[4]SayfaKAY!S55</f>
        <v>(I) İlk Defa Karşılaşılan Arıza</v>
      </c>
      <c r="AH1223" s="178" t="str">
        <f t="shared" si="830"/>
        <v>Bu Arıza Aracın Servise Verilmesine Engel Değil</v>
      </c>
      <c r="AI1223" s="163" t="str">
        <f>[4]SayfaKAY!AV55</f>
        <v/>
      </c>
      <c r="AJ1223" s="164" t="str">
        <f t="shared" si="831"/>
        <v/>
      </c>
      <c r="AK1223" s="164" t="str">
        <f t="shared" si="832"/>
        <v/>
      </c>
      <c r="AL1223" s="112" t="str">
        <f>[4]SayfaKAY!AX55</f>
        <v/>
      </c>
      <c r="AM1223" s="257" cm="1">
        <f t="array" ref="AM1223">IFERROR(IF(AND(P1223&lt;&gt;"D(Arıza Değil)",AH1223="Bu Arıza Aracın Servise Verilmesine Engel Değil"),
IF(Z1223-F1223&gt;0,(AB1223-Y1223)*24*60,
IF(OR(AND(G1223&gt;$AS$1,G1223&lt;$AT$1),AND(G1223&gt;$AU$1,G1223&lt;$AV$1)),
(AF1223-H1223)*24*60,     BH:BH0)),        AN1223),0)</f>
        <v>140.40000000502914</v>
      </c>
      <c r="AN1223" s="257">
        <f t="shared" si="833"/>
        <v>294171.99999998091</v>
      </c>
      <c r="AO1223" s="174" t="str">
        <f>[4]SayfaKAY!AG55</f>
        <v>Bozankaya</v>
      </c>
      <c r="AP1223" s="174" t="str">
        <f>[4]SayfaKAY!AI55</f>
        <v>E810-7004</v>
      </c>
      <c r="AQ1223" s="174" t="str">
        <f>[4]SayfaKAY!AQ55</f>
        <v/>
      </c>
      <c r="AR1223" s="174" t="str">
        <f>[4]SayfaKAY!AH55</f>
        <v>XAYNA KAMERA</v>
      </c>
      <c r="AS1223" s="174" t="str">
        <f>[4]SayfaKAY!AJ55</f>
        <v/>
      </c>
      <c r="AT1223" s="175" t="str">
        <f>[4]SayfaKAY!AM55</f>
        <v/>
      </c>
      <c r="AU1223" s="176" t="str">
        <f>[4]SayfaKAY!AL55</f>
        <v/>
      </c>
      <c r="AV1223" s="176" t="str">
        <f>[4]SayfaKAY!AP55</f>
        <v/>
      </c>
      <c r="AW1223" s="177" t="str">
        <f>[4]SayfaKAY!AT55</f>
        <v/>
      </c>
      <c r="AX1223" s="194">
        <f t="shared" si="834"/>
        <v>3235891.99999979</v>
      </c>
      <c r="AY1223" s="168"/>
      <c r="AZ1223" s="167"/>
      <c r="BA1223" s="170"/>
      <c r="BB1223" s="171" t="str">
        <f>IF($AQ$1="X", IF(AND(G1223&gt;=$AS$1,G1223&lt;=$AT$1),IF(P1223&lt;&gt;"D(Arıza Değil)",AC1223,0), IF(AND(G1223&gt;=$AU$1,G1223&lt;=$AV$1),IF(P1223&lt;&gt;"D(Arıza Değil)",AC1223,0), "")), "")</f>
        <v/>
      </c>
      <c r="BC1223" s="114"/>
      <c r="BD1223" s="114"/>
      <c r="BE1223" s="114"/>
      <c r="BF1223" s="114"/>
      <c r="BG1223" s="114"/>
      <c r="BH1223" s="114" t="str">
        <f>IFERROR(FRACAS!AN58, "Hata Var")</f>
        <v/>
      </c>
      <c r="BI1223" s="114"/>
      <c r="BJ1223" s="114"/>
      <c r="BK1223" s="105" t="str">
        <f>[4]SayfaKAY!AW55</f>
        <v/>
      </c>
      <c r="BL1223" s="105" t="str">
        <f>[4]SayfaKAY!V55</f>
        <v>Üretim</v>
      </c>
      <c r="BM1223" s="114"/>
      <c r="BN1223" s="171" t="str">
        <f t="shared" si="835"/>
        <v>x yok</v>
      </c>
      <c r="BO1223" s="171" t="str">
        <f t="shared" si="836"/>
        <v>aynı gün giderilen arıza</v>
      </c>
      <c r="BP1223" s="171" t="str">
        <f t="shared" si="837"/>
        <v>Bir günden fazla süren arıza</v>
      </c>
      <c r="BQ1223" s="226">
        <f t="shared" si="838"/>
        <v>294031.59999997588</v>
      </c>
      <c r="BR1223" s="226">
        <f t="shared" si="839"/>
        <v>140.40000000502914</v>
      </c>
      <c r="BS1223" s="226">
        <f t="shared" si="840"/>
        <v>294171.99999998091</v>
      </c>
      <c r="BT1223" s="114"/>
      <c r="BU1223" s="242"/>
      <c r="BV1223" s="233">
        <f t="shared" si="841"/>
        <v>19</v>
      </c>
      <c r="BW1223" s="226" t="str">
        <f t="shared" si="842"/>
        <v>Evet, çakışma var</v>
      </c>
      <c r="BX1223" s="229"/>
      <c r="BY1223" s="247">
        <f t="shared" si="843"/>
        <v>204.18861111109436</v>
      </c>
      <c r="BZ1223" s="247">
        <f t="shared" si="844"/>
        <v>9.750000000349246E-2</v>
      </c>
      <c r="CA1223" s="247">
        <f t="shared" si="845"/>
        <v>204.28611111109785</v>
      </c>
      <c r="CB1223" s="213"/>
      <c r="CC1223" s="211"/>
      <c r="CD1223" s="196"/>
      <c r="CE1223" s="213">
        <v>54</v>
      </c>
      <c r="CF1223" s="182">
        <f t="shared" si="846"/>
        <v>45327.338888888902</v>
      </c>
      <c r="CG1223" s="182">
        <f t="shared" si="847"/>
        <v>45531.625</v>
      </c>
      <c r="CH1223" s="196"/>
      <c r="CI1223" s="196"/>
      <c r="CJ1223" s="196"/>
      <c r="CK1223" s="196">
        <f t="shared" si="848"/>
        <v>9.750000000349246E-2</v>
      </c>
      <c r="CL1223" s="196">
        <f t="shared" si="849"/>
        <v>204.18861111109436</v>
      </c>
      <c r="CM1223" s="196">
        <f t="shared" si="850"/>
        <v>204.28611111109785</v>
      </c>
      <c r="CN1223" s="114"/>
      <c r="CO1223" s="115">
        <f t="shared" si="851"/>
        <v>294171.99999998091</v>
      </c>
      <c r="CP1223" s="116">
        <f t="shared" si="852"/>
        <v>5.8500000002095476</v>
      </c>
      <c r="CQ1223" s="117">
        <f t="shared" si="853"/>
        <v>0.3388888889021473</v>
      </c>
      <c r="CR1223" s="117">
        <f t="shared" si="854"/>
        <v>45531.527499999997</v>
      </c>
      <c r="CS1223" s="117">
        <f t="shared" si="855"/>
        <v>45531.625</v>
      </c>
      <c r="CT1223" s="118">
        <f t="shared" si="856"/>
        <v>65564911.599999979</v>
      </c>
      <c r="CU1223" s="118">
        <f t="shared" si="857"/>
        <v>140.40000000502914</v>
      </c>
      <c r="CV1223" s="118">
        <f t="shared" si="858"/>
        <v>65565051.999999978</v>
      </c>
      <c r="CW1223" s="119">
        <f t="shared" si="859"/>
        <v>0.99999785861528789</v>
      </c>
    </row>
    <row r="1224" spans="1:101" ht="118.5" customHeight="1" x14ac:dyDescent="0.3">
      <c r="A1224" s="160" t="str">
        <f>[4]SayfaKAY!C56</f>
        <v>KAY5+6</v>
      </c>
      <c r="B1224" s="104" t="str">
        <f>[4]SayfaKAY!D56</f>
        <v>3873(2)</v>
      </c>
      <c r="C1224" s="105" t="str">
        <f>[4]SayfaKAY!E56</f>
        <v>RA</v>
      </c>
      <c r="D1224" s="105">
        <f>[4]SayfaKAY!F56</f>
        <v>47500</v>
      </c>
      <c r="E1224" s="106" t="str">
        <f>[4]SayfaKAY!G56</f>
        <v>BOZ-KAY5+6-FF-055</v>
      </c>
      <c r="F1224" s="193">
        <f t="shared" si="820"/>
        <v>45327</v>
      </c>
      <c r="G1224" s="135">
        <f t="shared" si="821"/>
        <v>0.49305555559840286</v>
      </c>
      <c r="H1224" s="235">
        <f>[4]SayfaKAY!H56</f>
        <v>45327.493055555598</v>
      </c>
      <c r="I1224" s="104" t="str">
        <f>[4]SayfaKAY!I56</f>
        <v>Hat/Line</v>
      </c>
      <c r="J1224" s="103" t="str">
        <f>IF([4]SayfaKAY!J56="","",IF([4]SayfaKAY!J56="Müşteri","Notified by Customer","Notified by Bozankaya"))</f>
        <v>Notified by Customer</v>
      </c>
      <c r="K1224" s="103" t="e">
        <f>VLOOKUP([4]SayfaKAY!L56,#REF!,2,FALSE)</f>
        <v>#REF!</v>
      </c>
      <c r="L1224" s="165" t="str">
        <f>[4]SayfaKAY!X56</f>
        <v>ATAK ULAŞIM SAN.TİC.LTD.ŞTİ.</v>
      </c>
      <c r="M1224" s="107" t="str">
        <f t="shared" si="822"/>
        <v>KAY5+6-BOZ-KAY5+6-FF-055</v>
      </c>
      <c r="N1224" s="105" t="str">
        <f>[4]SayfaKAY!M56</f>
        <v>Anons sistemi sık sık taklma yapıyor</v>
      </c>
      <c r="O1224" s="166" t="str">
        <f>[4]SayfaKAY!P56</f>
        <v>C-Uyarı, sürüş devamlılığı</v>
      </c>
      <c r="P1224" s="166" t="str">
        <f>[4]SayfaKAY!Q56</f>
        <v>C(Sisteme etki etmeyen arıza)</v>
      </c>
      <c r="Q1224" s="166" t="str">
        <f>[4]SayfaKAY!R56</f>
        <v>N.A(Yaralanma yok)</v>
      </c>
      <c r="R1224" s="132" t="str" cm="1">
        <f t="array" ref="R1224">IF([4]SayfaKAY!U56="","",_xlfn.IFS([4]SayfaKAY!U56="Bozankaya","Bozankaya",[4]SayfaKAY!U56="Müşteri","Customer",[4]SayfaKAY!U56="Tedarikçi","Equipment Supplier"))</f>
        <v>Equipment Supplier</v>
      </c>
      <c r="S1224" s="204" t="str">
        <f>[4]SayfaKAY!N56</f>
        <v>Aracın odometresine enerji gidip geliyordu gerekli kontoller sağlanırken sistem normale döndü.Arıza tekrar gelirse detaylı kontol edilecek.</v>
      </c>
      <c r="T1224" s="133" t="str">
        <f>[4]SayfaKAY!AD56</f>
        <v>*Arıza çözülecek</v>
      </c>
      <c r="U1224" s="132" t="str">
        <f>[4]SayfaKAY!W56</f>
        <v/>
      </c>
      <c r="V1224" s="108">
        <f>[4]SayfaKAY!AZ56</f>
        <v>1</v>
      </c>
      <c r="W1224" s="136">
        <f t="shared" si="823"/>
        <v>45531</v>
      </c>
      <c r="X1224" s="137" t="str">
        <f t="shared" si="824"/>
        <v>12:46</v>
      </c>
      <c r="Y1224" s="235">
        <f>[4]SayfaKAY!AE56</f>
        <v>45531.532407407401</v>
      </c>
      <c r="Z1224" s="192">
        <f t="shared" si="825"/>
        <v>45531</v>
      </c>
      <c r="AA1224" s="110" t="str">
        <f t="shared" si="826"/>
        <v>15:00</v>
      </c>
      <c r="AB1224" s="182">
        <f>[4]SayfaKAY!BA56</f>
        <v>45531.625</v>
      </c>
      <c r="AC1224" s="257">
        <f t="shared" si="827"/>
        <v>293949.9999999383</v>
      </c>
      <c r="AD1224" s="111">
        <f t="shared" si="828"/>
        <v>45531</v>
      </c>
      <c r="AE1224" s="111" t="str">
        <f t="shared" si="829"/>
        <v>15:00</v>
      </c>
      <c r="AF1224" s="235">
        <f>[4]SayfaKAY!BA56</f>
        <v>45531.625</v>
      </c>
      <c r="AG1224" s="179" t="str">
        <f>[4]SayfaKAY!S56</f>
        <v>(I) İlk Defa Karşılaşılan Arıza</v>
      </c>
      <c r="AH1224" s="178" t="str">
        <f t="shared" si="830"/>
        <v>Bu Arıza Aracın Servise Verilmesine Engel Değil</v>
      </c>
      <c r="AI1224" s="163" t="str">
        <f>[4]SayfaKAY!AV56</f>
        <v/>
      </c>
      <c r="AJ1224" s="164" t="str">
        <f t="shared" si="831"/>
        <v/>
      </c>
      <c r="AK1224" s="164" t="str">
        <f t="shared" si="832"/>
        <v/>
      </c>
      <c r="AL1224" s="112" t="str">
        <f>[4]SayfaKAY!AX56</f>
        <v/>
      </c>
      <c r="AM1224" s="257" cm="1">
        <f t="array" ref="AM1224">IFERROR(IF(AND(P1224&lt;&gt;"D(Arıza Değil)",AH1224="Bu Arıza Aracın Servise Verilmesine Engel Değil"),
IF(Z1224-F1224&gt;0,(AB1224-Y1224)*24*60,
IF(OR(AND(G1224&gt;$AS$1,G1224&lt;$AT$1),AND(G1224&gt;$AU$1,G1224&lt;$AV$1)),
(AF1224-H1224)*24*60,     BH:BH0)),        AN1224),0)</f>
        <v>133.33333334187046</v>
      </c>
      <c r="AN1224" s="257">
        <f t="shared" si="833"/>
        <v>293949.9999999383</v>
      </c>
      <c r="AO1224" s="174" t="str">
        <f>[4]SayfaKAY!AG56</f>
        <v>Atak</v>
      </c>
      <c r="AP1224" s="174" t="str">
        <f>[4]SayfaKAY!AI56</f>
        <v>E840-7002</v>
      </c>
      <c r="AQ1224" s="174" t="str">
        <f>[4]SayfaKAY!AQ56</f>
        <v/>
      </c>
      <c r="AR1224" s="174" t="str">
        <f>[4]SayfaKAY!AH56</f>
        <v>Merkez Ünite AU300 (train bus, vehicle b</v>
      </c>
      <c r="AS1224" s="174" t="str">
        <f>[4]SayfaKAY!AJ56</f>
        <v/>
      </c>
      <c r="AT1224" s="175" t="str">
        <f>[4]SayfaKAY!AM56</f>
        <v/>
      </c>
      <c r="AU1224" s="176" t="str">
        <f>[4]SayfaKAY!AL56</f>
        <v/>
      </c>
      <c r="AV1224" s="176" t="str">
        <f>[4]SayfaKAY!AP56</f>
        <v/>
      </c>
      <c r="AW1224" s="177" t="str">
        <f>[4]SayfaKAY!AT56</f>
        <v/>
      </c>
      <c r="AX1224" s="194">
        <f t="shared" si="834"/>
        <v>3233449.9999993211</v>
      </c>
      <c r="AY1224" s="168"/>
      <c r="AZ1224" s="167"/>
      <c r="BA1224" s="113"/>
      <c r="BB1224" s="171"/>
      <c r="BC1224" s="114"/>
      <c r="BD1224" s="114"/>
      <c r="BE1224" s="114"/>
      <c r="BF1224" s="114"/>
      <c r="BG1224" s="114"/>
      <c r="BH1224" s="114" t="str">
        <f>IFERROR(FRACAS!AN59, "Hata Var")</f>
        <v/>
      </c>
      <c r="BI1224" s="114"/>
      <c r="BJ1224" s="114"/>
      <c r="BK1224" s="105" t="str">
        <f>[4]SayfaKAY!AW56</f>
        <v/>
      </c>
      <c r="BL1224" s="105" t="str">
        <f>[4]SayfaKAY!V56</f>
        <v>ATAK ULAŞIM SAN.TİC.LTD.ŞTİ.</v>
      </c>
      <c r="BM1224" s="114"/>
      <c r="BN1224" s="171" t="str">
        <f t="shared" si="835"/>
        <v>x yok</v>
      </c>
      <c r="BO1224" s="171" t="b">
        <f t="shared" si="836"/>
        <v>0</v>
      </c>
      <c r="BP1224" s="171" t="str">
        <f t="shared" si="837"/>
        <v>Bir günden fazla süren arıza</v>
      </c>
      <c r="BQ1224" s="226">
        <f t="shared" si="838"/>
        <v>293816.66666659643</v>
      </c>
      <c r="BR1224" s="226">
        <f t="shared" si="839"/>
        <v>133.33333334187046</v>
      </c>
      <c r="BS1224" s="226">
        <f t="shared" si="840"/>
        <v>293949.9999999383</v>
      </c>
      <c r="BT1224" s="114"/>
      <c r="BU1224" s="242"/>
      <c r="BV1224" s="233">
        <f t="shared" si="841"/>
        <v>28</v>
      </c>
      <c r="BW1224" s="226" t="str">
        <f t="shared" si="842"/>
        <v>Evet, çakışma var</v>
      </c>
      <c r="BX1224" s="229"/>
      <c r="BY1224" s="247">
        <f t="shared" si="843"/>
        <v>204.03935185180308</v>
      </c>
      <c r="BZ1224" s="247">
        <f t="shared" si="844"/>
        <v>9.2592592598521151E-2</v>
      </c>
      <c r="CA1224" s="247">
        <f t="shared" si="845"/>
        <v>204.1319444444016</v>
      </c>
      <c r="CB1224" s="213"/>
      <c r="CC1224" s="211"/>
      <c r="CD1224" s="196"/>
      <c r="CE1224" s="213">
        <v>55</v>
      </c>
      <c r="CF1224" s="182">
        <f t="shared" si="846"/>
        <v>45327.493055555598</v>
      </c>
      <c r="CG1224" s="182">
        <f t="shared" si="847"/>
        <v>45531.625</v>
      </c>
      <c r="CH1224" s="196"/>
      <c r="CI1224" s="196"/>
      <c r="CJ1224" s="196"/>
      <c r="CK1224" s="196">
        <f t="shared" si="848"/>
        <v>9.2592592598521151E-2</v>
      </c>
      <c r="CL1224" s="196">
        <f t="shared" si="849"/>
        <v>204.03935185180308</v>
      </c>
      <c r="CM1224" s="196">
        <f t="shared" si="850"/>
        <v>204.1319444444016</v>
      </c>
      <c r="CN1224" s="114"/>
      <c r="CO1224" s="115">
        <f t="shared" si="851"/>
        <v>293949.9999999383</v>
      </c>
      <c r="CP1224" s="116">
        <f t="shared" si="852"/>
        <v>5.555555555911269</v>
      </c>
      <c r="CQ1224" s="117">
        <f t="shared" si="853"/>
        <v>0.49305555559840286</v>
      </c>
      <c r="CR1224" s="117">
        <f t="shared" si="854"/>
        <v>45531.532407407401</v>
      </c>
      <c r="CS1224" s="117">
        <f t="shared" si="855"/>
        <v>45531.625</v>
      </c>
      <c r="CT1224" s="118">
        <f t="shared" si="856"/>
        <v>65564696.666666597</v>
      </c>
      <c r="CU1224" s="118">
        <f t="shared" si="857"/>
        <v>133.33333334187046</v>
      </c>
      <c r="CV1224" s="118">
        <f t="shared" si="858"/>
        <v>65564829.99999994</v>
      </c>
      <c r="CW1224" s="119">
        <f t="shared" si="859"/>
        <v>0.99999796638939897</v>
      </c>
    </row>
    <row r="1225" spans="1:101" ht="118.5" customHeight="1" x14ac:dyDescent="0.3">
      <c r="A1225" s="104" t="str">
        <f>[4]SayfaKAY!C57</f>
        <v>KAY5+6</v>
      </c>
      <c r="B1225" s="104" t="str">
        <f>[4]SayfaKAY!D57</f>
        <v>3875(4)</v>
      </c>
      <c r="C1225" s="105" t="str">
        <f>[4]SayfaKAY!E57</f>
        <v>MA</v>
      </c>
      <c r="D1225" s="105">
        <f>[4]SayfaKAY!F57</f>
        <v>40000</v>
      </c>
      <c r="E1225" s="106" t="str">
        <f>[4]SayfaKAY!G57</f>
        <v>BOZ-KAY5+6-FF-056</v>
      </c>
      <c r="F1225" s="134">
        <f t="shared" si="820"/>
        <v>45327</v>
      </c>
      <c r="G1225" s="135">
        <f t="shared" si="821"/>
        <v>0.68472222219861578</v>
      </c>
      <c r="H1225" s="235">
        <f>[4]SayfaKAY!H57</f>
        <v>45327.684722222199</v>
      </c>
      <c r="I1225" s="104" t="str">
        <f>[4]SayfaKAY!I57</f>
        <v>Hat/Line</v>
      </c>
      <c r="J1225" s="103" t="str">
        <f>IF([4]SayfaKAY!J57="","",IF([4]SayfaKAY!J57="Müşteri","Notified by Customer","Notified by Bozankaya"))</f>
        <v>Notified by Customer</v>
      </c>
      <c r="K1225" s="103" t="e">
        <f>VLOOKUP([4]SayfaKAY!L57,#REF!,2,FALSE)</f>
        <v>#REF!</v>
      </c>
      <c r="L1225" s="165" t="str">
        <f>[4]SayfaKAY!X57</f>
        <v>ATAK ULAŞIM SAN.TİC.LTD.ŞTİ.</v>
      </c>
      <c r="M1225" s="107" t="str">
        <f t="shared" si="822"/>
        <v>KAY5+6-BOZ-KAY5+6-FF-056</v>
      </c>
      <c r="N1225" s="105" t="str">
        <f>[4]SayfaKAY!M57</f>
        <v>3875 CB Kabin750 v ışığı yanmıyor.araç haraketinde problem  bulunmuyor</v>
      </c>
      <c r="O1225" s="166" t="str">
        <f>[4]SayfaKAY!P57</f>
        <v>C-Uyarı, sürüş devamlılığı</v>
      </c>
      <c r="P1225" s="166" t="str">
        <f>[4]SayfaKAY!Q57</f>
        <v>C(Sisteme etki etmeyen arıza)</v>
      </c>
      <c r="Q1225" s="166" t="str">
        <f>[4]SayfaKAY!R57</f>
        <v>N.A(Yaralanma yok)</v>
      </c>
      <c r="R1225" s="132" t="str" cm="1">
        <f t="array" ref="R1225">IF([4]SayfaKAY!U57="","",_xlfn.IFS([4]SayfaKAY!U57="Bozankaya","Bozankaya",[4]SayfaKAY!U57="Müşteri","Customer",[4]SayfaKAY!U57="Tedarikçi","Equipment Supplier"))</f>
        <v>Equipment Supplier</v>
      </c>
      <c r="S1225" s="204" t="str">
        <f>[4]SayfaKAY!N57</f>
        <v>indikatör paneli 750 v ışığı patlamış.değişimi yapıldı.</v>
      </c>
      <c r="T1225" s="133" t="str">
        <f>[4]SayfaKAY!AD57</f>
        <v>*Ekipman değiştirilecek</v>
      </c>
      <c r="U1225" s="132" t="str">
        <f>[4]SayfaKAY!W57</f>
        <v>Evet</v>
      </c>
      <c r="V1225" s="108">
        <f>[4]SayfaKAY!AZ57</f>
        <v>1</v>
      </c>
      <c r="W1225" s="136">
        <f t="shared" si="823"/>
        <v>45335</v>
      </c>
      <c r="X1225" s="137" t="str">
        <f t="shared" si="824"/>
        <v>11:29</v>
      </c>
      <c r="Y1225" s="235">
        <f>[4]SayfaKAY!AE57</f>
        <v>45335.478472222203</v>
      </c>
      <c r="Z1225" s="109">
        <f t="shared" si="825"/>
        <v>45335</v>
      </c>
      <c r="AA1225" s="110" t="str">
        <f t="shared" si="826"/>
        <v>13:00</v>
      </c>
      <c r="AB1225" s="182">
        <f>[4]SayfaKAY!BA57</f>
        <v>45335.541666666701</v>
      </c>
      <c r="AC1225" s="257">
        <f t="shared" si="827"/>
        <v>11314.000000082888</v>
      </c>
      <c r="AD1225" s="111">
        <f t="shared" si="828"/>
        <v>45335</v>
      </c>
      <c r="AE1225" s="111" t="str">
        <f t="shared" si="829"/>
        <v>13:00</v>
      </c>
      <c r="AF1225" s="235">
        <f>[4]SayfaKAY!BA57</f>
        <v>45335.541666666701</v>
      </c>
      <c r="AG1225" s="179" t="str">
        <f>[4]SayfaKAY!S57</f>
        <v>(I) İlk Defa Karşılaşılan Arıza</v>
      </c>
      <c r="AH1225" s="178" t="str">
        <f t="shared" si="830"/>
        <v>Bu Arıza Aracın Servise Verilmesine Engel Değil</v>
      </c>
      <c r="AI1225" s="163" t="str">
        <f>[4]SayfaKAY!AV57</f>
        <v/>
      </c>
      <c r="AJ1225" s="164" t="str">
        <f t="shared" si="831"/>
        <v/>
      </c>
      <c r="AK1225" s="164" t="str">
        <f t="shared" si="832"/>
        <v/>
      </c>
      <c r="AL1225" s="112" t="str">
        <f>[4]SayfaKAY!AX57</f>
        <v/>
      </c>
      <c r="AM1225" s="257" cm="1">
        <f t="array" ref="AM1225">IFERROR(IF(AND(P1225&lt;&gt;"D(Arıza Değil)",AH1225="Bu Arıza Aracın Servise Verilmesine Engel Değil"),
IF(Z1225-F1225&gt;0,(AB1225-Y1225)*24*60,
IF(OR(AND(G1225&gt;$AS$1,G1225&lt;$AT$1),AND(G1225&gt;$AU$1,G1225&lt;$AV$1)),
(AF1225-H1225)*24*60,     BH:BH0)),        AN1225),0)</f>
        <v>91.000000076601282</v>
      </c>
      <c r="AN1225" s="257">
        <f t="shared" si="833"/>
        <v>11314.000000082888</v>
      </c>
      <c r="AO1225" s="174" t="str">
        <f>[4]SayfaKAY!AG57</f>
        <v>Atak</v>
      </c>
      <c r="AP1225" s="174" t="str">
        <f>[4]SayfaKAY!AI57</f>
        <v>E300-7007</v>
      </c>
      <c r="AQ1225" s="174" t="str">
        <f>[4]SayfaKAY!AQ57</f>
        <v/>
      </c>
      <c r="AR1225" s="174" t="str">
        <f>[4]SayfaKAY!AH57</f>
        <v>İNDİKATÖR PANELİ</v>
      </c>
      <c r="AS1225" s="174">
        <f>[4]SayfaKAY!AJ57</f>
        <v>1</v>
      </c>
      <c r="AT1225" s="175" t="str">
        <f>[4]SayfaKAY!AM57</f>
        <v/>
      </c>
      <c r="AU1225" s="176" t="str">
        <f>[4]SayfaKAY!AL57</f>
        <v/>
      </c>
      <c r="AV1225" s="176" t="str">
        <f>[4]SayfaKAY!AP57</f>
        <v/>
      </c>
      <c r="AW1225" s="177" t="str">
        <f>[4]SayfaKAY!AT57</f>
        <v/>
      </c>
      <c r="AX1225" s="194">
        <f t="shared" si="834"/>
        <v>124454.00000091176</v>
      </c>
      <c r="AY1225" s="168"/>
      <c r="AZ1225" s="167"/>
      <c r="BA1225" s="170"/>
      <c r="BB1225" s="171" t="str">
        <f>IF($AQ$1="X", IF(AND(G1225&gt;=$AS$1,G1225&lt;=$AT$1),IF(P1225&lt;&gt;"D(Arıza Değil)",AC1225,0), IF(AND(G1225&gt;=$AU$1,G1225&lt;=$AV$1),IF(P1225&lt;&gt;"D(Arıza Değil)",AC1225,0), "")), "")</f>
        <v/>
      </c>
      <c r="BC1225" s="114"/>
      <c r="BD1225" s="114"/>
      <c r="BE1225" s="114"/>
      <c r="BF1225" s="114"/>
      <c r="BG1225" s="114"/>
      <c r="BH1225" s="114" t="str">
        <f>IFERROR(FRACAS!AN60, "Hata Var")</f>
        <v/>
      </c>
      <c r="BI1225" s="114"/>
      <c r="BJ1225" s="114"/>
      <c r="BK1225" s="105" t="str">
        <f>[4]SayfaKAY!AW57</f>
        <v/>
      </c>
      <c r="BL1225" s="105" t="str">
        <f>[4]SayfaKAY!V57</f>
        <v>ATAK ULAŞIM SAN.TİC.LTD.ŞTİ.</v>
      </c>
      <c r="BM1225" s="114"/>
      <c r="BN1225" s="171" t="str">
        <f t="shared" si="835"/>
        <v>x yok</v>
      </c>
      <c r="BO1225" s="171" t="str">
        <f t="shared" si="836"/>
        <v>aynı gün giderilen arıza</v>
      </c>
      <c r="BP1225" s="171" t="str">
        <f t="shared" si="837"/>
        <v>Bir günden fazla süren arıza</v>
      </c>
      <c r="BQ1225" s="226">
        <f t="shared" si="838"/>
        <v>11223.000000006286</v>
      </c>
      <c r="BR1225" s="226">
        <f t="shared" si="839"/>
        <v>91.000000076601282</v>
      </c>
      <c r="BS1225" s="226">
        <f t="shared" si="840"/>
        <v>11314.000000082888</v>
      </c>
      <c r="BT1225" s="114"/>
      <c r="BU1225" s="242"/>
      <c r="BV1225" s="233">
        <f t="shared" si="841"/>
        <v>10</v>
      </c>
      <c r="BW1225" s="226" t="str">
        <f t="shared" si="842"/>
        <v>Evet, çakışma var</v>
      </c>
      <c r="BX1225" s="229"/>
      <c r="BY1225" s="247">
        <f t="shared" si="843"/>
        <v>7.7937500000043656</v>
      </c>
      <c r="BZ1225" s="247">
        <f t="shared" si="844"/>
        <v>6.3194444497639779E-2</v>
      </c>
      <c r="CA1225" s="247">
        <f t="shared" si="845"/>
        <v>7.8569444445020054</v>
      </c>
      <c r="CB1225" s="213"/>
      <c r="CC1225" s="211"/>
      <c r="CD1225" s="196"/>
      <c r="CE1225" s="213">
        <v>56</v>
      </c>
      <c r="CF1225" s="182">
        <f t="shared" si="846"/>
        <v>45327.684722222199</v>
      </c>
      <c r="CG1225" s="182">
        <f t="shared" si="847"/>
        <v>45335.541666666701</v>
      </c>
      <c r="CH1225" s="196"/>
      <c r="CI1225" s="196"/>
      <c r="CJ1225" s="196"/>
      <c r="CK1225" s="196">
        <f t="shared" si="848"/>
        <v>6.3194444497639779E-2</v>
      </c>
      <c r="CL1225" s="196">
        <f t="shared" si="849"/>
        <v>7.7937500000043656</v>
      </c>
      <c r="CM1225" s="196">
        <f t="shared" si="850"/>
        <v>7.8569444445020054</v>
      </c>
      <c r="CN1225" s="114"/>
      <c r="CO1225" s="115">
        <f t="shared" si="851"/>
        <v>11314.000000082888</v>
      </c>
      <c r="CP1225" s="116">
        <f t="shared" si="852"/>
        <v>3.7916666698583867</v>
      </c>
      <c r="CQ1225" s="117">
        <f t="shared" si="853"/>
        <v>0.68472222219861578</v>
      </c>
      <c r="CR1225" s="117">
        <f t="shared" si="854"/>
        <v>45335.478472222203</v>
      </c>
      <c r="CS1225" s="117">
        <f t="shared" si="855"/>
        <v>45335.541666666701</v>
      </c>
      <c r="CT1225" s="118">
        <f t="shared" si="856"/>
        <v>65282103.000000007</v>
      </c>
      <c r="CU1225" s="118">
        <f t="shared" si="857"/>
        <v>91.000000076601282</v>
      </c>
      <c r="CV1225" s="118">
        <f t="shared" si="858"/>
        <v>65282194.000000082</v>
      </c>
      <c r="CW1225" s="119">
        <f t="shared" si="859"/>
        <v>0.99999860605175017</v>
      </c>
    </row>
    <row r="1226" spans="1:101" ht="118.5" customHeight="1" x14ac:dyDescent="0.3">
      <c r="A1226" s="160" t="str">
        <f>[4]SayfaKAY!C58</f>
        <v>KAY5+6</v>
      </c>
      <c r="B1226" s="104" t="str">
        <f>[4]SayfaKAY!D58</f>
        <v>3877(6)</v>
      </c>
      <c r="C1226" s="105" t="str">
        <f>[4]SayfaKAY!E58</f>
        <v>MA</v>
      </c>
      <c r="D1226" s="105">
        <f>[4]SayfaKAY!F58</f>
        <v>25700</v>
      </c>
      <c r="E1226" s="106" t="str">
        <f>[4]SayfaKAY!G58</f>
        <v>BOZ-KAY5+6-FF-057</v>
      </c>
      <c r="F1226" s="193">
        <f t="shared" si="820"/>
        <v>45327</v>
      </c>
      <c r="G1226" s="135">
        <f t="shared" si="821"/>
        <v>0.68472222219861578</v>
      </c>
      <c r="H1226" s="235">
        <f>[4]SayfaKAY!H58</f>
        <v>45327.684722222199</v>
      </c>
      <c r="I1226" s="104" t="str">
        <f>[4]SayfaKAY!I58</f>
        <v>Hat/Line</v>
      </c>
      <c r="J1226" s="103" t="str">
        <f>IF([4]SayfaKAY!J58="","",IF([4]SayfaKAY!J58="Müşteri","Notified by Customer","Notified by Bozankaya"))</f>
        <v>Notified by Customer</v>
      </c>
      <c r="K1226" s="103" t="e">
        <f>VLOOKUP([4]SayfaKAY!L58,#REF!,2,FALSE)</f>
        <v>#REF!</v>
      </c>
      <c r="L1226" s="165" t="str">
        <f>[4]SayfaKAY!X58</f>
        <v>HANNING &amp; KAHL GMBH &amp; CO.KG</v>
      </c>
      <c r="M1226" s="107" t="str">
        <f t="shared" si="822"/>
        <v>KAY5+6-BOZ-KAY5+6-FF-057</v>
      </c>
      <c r="N1226" s="105" t="str">
        <f>[4]SayfaKAY!M58</f>
        <v>4800 KODLU FREN ARIZASI UYARISI VAR</v>
      </c>
      <c r="O1226" s="166" t="str">
        <f>[4]SayfaKAY!P58</f>
        <v>C-Uyarı, sürüş devamlılığı</v>
      </c>
      <c r="P1226" s="166" t="str">
        <f>[4]SayfaKAY!Q58</f>
        <v>C(Sisteme etki etmeyen arıza)</v>
      </c>
      <c r="Q1226" s="166" t="str">
        <f>[4]SayfaKAY!R58</f>
        <v>N.A(Yaralanma yok)</v>
      </c>
      <c r="R1226" s="132" t="str" cm="1">
        <f t="array" ref="R1226">IF([4]SayfaKAY!U58="","",_xlfn.IFS([4]SayfaKAY!U58="Bozankaya","Bozankaya",[4]SayfaKAY!U58="Müşteri","Customer",[4]SayfaKAY!U58="Tedarikçi","Equipment Supplier"))</f>
        <v>Equipment Supplier</v>
      </c>
      <c r="S1226" s="204" t="str">
        <f>[4]SayfaKAY!N58</f>
        <v>ARAÇ FC48 ARIZASI VERMİŞ ARAÇ RESETLENDİ TEST YAPILDI ARIZA DEVAMLILIĞI GÖRÜLMEDİ</v>
      </c>
      <c r="T1226" s="133" t="str">
        <f>[4]SayfaKAY!AD58</f>
        <v/>
      </c>
      <c r="U1226" s="132" t="str">
        <f>[4]SayfaKAY!W58</f>
        <v>Evet</v>
      </c>
      <c r="V1226" s="108">
        <f>[4]SayfaKAY!AZ58</f>
        <v>1</v>
      </c>
      <c r="W1226" s="136">
        <f t="shared" si="823"/>
        <v>45327</v>
      </c>
      <c r="X1226" s="137" t="str">
        <f t="shared" si="824"/>
        <v>17:00</v>
      </c>
      <c r="Y1226" s="235">
        <f>[4]SayfaKAY!AE58</f>
        <v>45327.708333333299</v>
      </c>
      <c r="Z1226" s="192">
        <f t="shared" si="825"/>
        <v>45327</v>
      </c>
      <c r="AA1226" s="110" t="str">
        <f t="shared" si="826"/>
        <v>19:00</v>
      </c>
      <c r="AB1226" s="182">
        <f>[4]SayfaKAY!BA58</f>
        <v>45327.791666666701</v>
      </c>
      <c r="AC1226" s="257">
        <f t="shared" si="827"/>
        <v>154.00000008288771</v>
      </c>
      <c r="AD1226" s="111">
        <f t="shared" si="828"/>
        <v>45327</v>
      </c>
      <c r="AE1226" s="111" t="str">
        <f t="shared" si="829"/>
        <v>19:00</v>
      </c>
      <c r="AF1226" s="235">
        <f>[4]SayfaKAY!BA58</f>
        <v>45327.791666666701</v>
      </c>
      <c r="AG1226" s="179" t="str">
        <f>[4]SayfaKAY!S58</f>
        <v>(I) İlk Defa Karşılaşılan Arıza</v>
      </c>
      <c r="AH1226" s="178" t="str">
        <f t="shared" si="830"/>
        <v>Bu Arıza Aracın Servise Verilmesine Engel Değil</v>
      </c>
      <c r="AI1226" s="163" t="str">
        <f>[4]SayfaKAY!AV58</f>
        <v/>
      </c>
      <c r="AJ1226" s="164" t="str">
        <f t="shared" si="831"/>
        <v/>
      </c>
      <c r="AK1226" s="164" t="str">
        <f t="shared" si="832"/>
        <v/>
      </c>
      <c r="AL1226" s="112" t="str">
        <f>[4]SayfaKAY!AX58</f>
        <v/>
      </c>
      <c r="AM1226" s="257" cm="1">
        <f t="array" ref="AM1226">IFERROR(IF(AND(P1226&lt;&gt;"D(Arıza Değil)",AH1226="Bu Arıza Aracın Servise Verilmesine Engel Değil"),
IF(Z1226-F1226&gt;0,(AB1226-Y1226)*24*60,
IF(OR(AND(G1226&gt;$AS$1,G1226&lt;$AT$1),AND(G1226&gt;$AU$1,G1226&lt;$AV$1)),
(AF1226-H1226)*24*60,     BH:BH0)),        AN1226),0)</f>
        <v>154.00000008288771</v>
      </c>
      <c r="AN1226" s="257">
        <f t="shared" si="833"/>
        <v>154.00000008288771</v>
      </c>
      <c r="AO1226" s="174" t="str">
        <f>[4]SayfaKAY!AG58</f>
        <v>HANNING&amp;KAHL</v>
      </c>
      <c r="AP1226" s="174" t="str">
        <f>[4]SayfaKAY!AI58</f>
        <v>S306-7074</v>
      </c>
      <c r="AQ1226" s="174" t="str">
        <f>[4]SayfaKAY!AQ58</f>
        <v/>
      </c>
      <c r="AR1226" s="174" t="str">
        <f>[4]SayfaKAY!AH58</f>
        <v>XFren Kontrol Ünitesi</v>
      </c>
      <c r="AS1226" s="174" t="str">
        <f>[4]SayfaKAY!AJ58</f>
        <v/>
      </c>
      <c r="AT1226" s="175" t="str">
        <f>[4]SayfaKAY!AM58</f>
        <v/>
      </c>
      <c r="AU1226" s="176" t="str">
        <f>[4]SayfaKAY!AL58</f>
        <v/>
      </c>
      <c r="AV1226" s="176" t="str">
        <f>[4]SayfaKAY!AP58</f>
        <v/>
      </c>
      <c r="AW1226" s="177" t="str">
        <f>[4]SayfaKAY!AT58</f>
        <v/>
      </c>
      <c r="AX1226" s="194">
        <f t="shared" si="834"/>
        <v>1694.0000009117648</v>
      </c>
      <c r="AY1226" s="168"/>
      <c r="AZ1226" s="167"/>
      <c r="BA1226" s="113"/>
      <c r="BB1226" s="171"/>
      <c r="BC1226" s="114"/>
      <c r="BD1226" s="114"/>
      <c r="BE1226" s="114"/>
      <c r="BF1226" s="114"/>
      <c r="BG1226" s="114"/>
      <c r="BH1226" s="114" t="str">
        <f>IFERROR(FRACAS!AN61, "Hata Var")</f>
        <v/>
      </c>
      <c r="BI1226" s="114"/>
      <c r="BJ1226" s="114"/>
      <c r="BK1226" s="105" t="str">
        <f>[4]SayfaKAY!AW58</f>
        <v/>
      </c>
      <c r="BL1226" s="105" t="str">
        <f>[4]SayfaKAY!V58</f>
        <v>HANNING &amp; KAHL GMBH &amp; CO.KG</v>
      </c>
      <c r="BM1226" s="114"/>
      <c r="BN1226" s="171" t="str">
        <f t="shared" si="835"/>
        <v>x yok</v>
      </c>
      <c r="BO1226" s="171" t="str">
        <f t="shared" si="836"/>
        <v>aynı gün giderilen arıza</v>
      </c>
      <c r="BP1226" s="171" t="str">
        <f t="shared" si="837"/>
        <v>aynı gün giderilen arıza</v>
      </c>
      <c r="BQ1226" s="226">
        <f t="shared" si="838"/>
        <v>33.999999985098839</v>
      </c>
      <c r="BR1226" s="226">
        <f t="shared" si="839"/>
        <v>120.00000009778887</v>
      </c>
      <c r="BS1226" s="226">
        <f t="shared" si="840"/>
        <v>154.00000008288771</v>
      </c>
      <c r="BT1226" s="114"/>
      <c r="BU1226" s="242"/>
      <c r="BV1226" s="233">
        <f t="shared" si="841"/>
        <v>5</v>
      </c>
      <c r="BW1226" s="226" t="str">
        <f t="shared" si="842"/>
        <v>Evet, çakışma var</v>
      </c>
      <c r="BX1226" s="229"/>
      <c r="BY1226" s="247">
        <f t="shared" si="843"/>
        <v>2.3611111100763083E-2</v>
      </c>
      <c r="BZ1226" s="247">
        <f t="shared" si="844"/>
        <v>8.3333333401242271E-2</v>
      </c>
      <c r="CA1226" s="247">
        <f t="shared" si="845"/>
        <v>0.10694444450200535</v>
      </c>
      <c r="CB1226" s="213"/>
      <c r="CC1226" s="211"/>
      <c r="CD1226" s="196"/>
      <c r="CE1226" s="213">
        <v>57</v>
      </c>
      <c r="CF1226" s="182">
        <f t="shared" si="846"/>
        <v>45327.684722222199</v>
      </c>
      <c r="CG1226" s="182">
        <f t="shared" si="847"/>
        <v>45327.791666666701</v>
      </c>
      <c r="CH1226" s="196"/>
      <c r="CI1226" s="196"/>
      <c r="CJ1226" s="196"/>
      <c r="CK1226" s="196">
        <f t="shared" si="848"/>
        <v>8.3333333401242271E-2</v>
      </c>
      <c r="CL1226" s="196">
        <f t="shared" si="849"/>
        <v>2.3611111100763083E-2</v>
      </c>
      <c r="CM1226" s="196">
        <f t="shared" si="850"/>
        <v>0.10694444450200535</v>
      </c>
      <c r="CN1226" s="114"/>
      <c r="CO1226" s="115">
        <f t="shared" si="851"/>
        <v>154.00000008288771</v>
      </c>
      <c r="CP1226" s="116">
        <f t="shared" si="852"/>
        <v>5.0000000040745363</v>
      </c>
      <c r="CQ1226" s="117">
        <f t="shared" si="853"/>
        <v>0.68472222219861578</v>
      </c>
      <c r="CR1226" s="117">
        <f t="shared" si="854"/>
        <v>45327.708333333299</v>
      </c>
      <c r="CS1226" s="117">
        <f t="shared" si="855"/>
        <v>45327.791666666701</v>
      </c>
      <c r="CT1226" s="118">
        <f t="shared" si="856"/>
        <v>65270913.999999985</v>
      </c>
      <c r="CU1226" s="118">
        <f t="shared" si="857"/>
        <v>120.00000009778887</v>
      </c>
      <c r="CV1226" s="118">
        <f t="shared" si="858"/>
        <v>65271034.000000082</v>
      </c>
      <c r="CW1226" s="119">
        <f t="shared" si="859"/>
        <v>0.99999816151219401</v>
      </c>
    </row>
    <row r="1227" spans="1:101" ht="118.5" customHeight="1" x14ac:dyDescent="0.3">
      <c r="A1227" s="104" t="str">
        <f>[4]SayfaKAY!C52</f>
        <v>KAY5+6</v>
      </c>
      <c r="B1227" s="104" t="str">
        <f>[4]SayfaKAY!D52</f>
        <v>3875(4)</v>
      </c>
      <c r="C1227" s="105" t="str">
        <f>[4]SayfaKAY!E52</f>
        <v>MA</v>
      </c>
      <c r="D1227" s="105">
        <f>[4]SayfaKAY!F52</f>
        <v>40000</v>
      </c>
      <c r="E1227" s="106" t="str">
        <f>[4]SayfaKAY!G52</f>
        <v>BOZ-KAY5+6-FF-051</v>
      </c>
      <c r="F1227" s="193">
        <f t="shared" si="820"/>
        <v>45324</v>
      </c>
      <c r="G1227" s="135">
        <f t="shared" si="821"/>
        <v>0.13124999999854481</v>
      </c>
      <c r="H1227" s="235">
        <f>[4]SayfaKAY!H52</f>
        <v>45324.131249999999</v>
      </c>
      <c r="I1227" s="104" t="str">
        <f>[4]SayfaKAY!I52</f>
        <v>Hat/Line</v>
      </c>
      <c r="J1227" s="103" t="str">
        <f>IF([4]SayfaKAY!J52="","",IF([4]SayfaKAY!J52="Müşteri","Notified by Customer","Notified by Bozankaya"))</f>
        <v>Notified by Customer</v>
      </c>
      <c r="K1227" s="103" t="e">
        <f>VLOOKUP([4]SayfaKAY!L52,#REF!,2,FALSE)</f>
        <v>#REF!</v>
      </c>
      <c r="L1227" s="165" t="str">
        <f>[4]SayfaKAY!X52</f>
        <v>HAPPICH OTOMOTİV AKUSTİK PARÇALARI</v>
      </c>
      <c r="M1227" s="107" t="str">
        <f t="shared" si="822"/>
        <v>KAY5+6-BOZ-KAY5+6-FF-051</v>
      </c>
      <c r="N1227" s="105" t="str">
        <f>[4]SayfaKAY!M52</f>
        <v>75 nolu aracın askılık kırık</v>
      </c>
      <c r="O1227" s="166" t="str">
        <f>[4]SayfaKAY!P52</f>
        <v>C-Uyarı, sürüş devamlılığı</v>
      </c>
      <c r="P1227" s="166" t="str">
        <f>[4]SayfaKAY!Q52</f>
        <v>C(Sisteme etki etmeyen arıza)</v>
      </c>
      <c r="Q1227" s="166" t="str">
        <f>[4]SayfaKAY!R52</f>
        <v>N.A(Yaralanma yok)</v>
      </c>
      <c r="R1227" s="132" t="str" cm="1">
        <f t="array" ref="R1227">IF([4]SayfaKAY!U52="","",_xlfn.IFS([4]SayfaKAY!U52="Bozankaya","Bozankaya",[4]SayfaKAY!U52="Müşteri","Customer",[4]SayfaKAY!U52="Tedarikçi","Equipment Supplier"))</f>
        <v>Equipment Supplier</v>
      </c>
      <c r="S1227" s="204" t="str">
        <f>[4]SayfaKAY!N52</f>
        <v>Askılık değişimi yapıldı</v>
      </c>
      <c r="T1227" s="133" t="str">
        <f>[4]SayfaKAY!AD52</f>
        <v/>
      </c>
      <c r="U1227" s="132" t="str">
        <f>[4]SayfaKAY!W52</f>
        <v/>
      </c>
      <c r="V1227" s="108">
        <f>[4]SayfaKAY!AZ52</f>
        <v>1</v>
      </c>
      <c r="W1227" s="136">
        <f t="shared" si="823"/>
        <v>45531</v>
      </c>
      <c r="X1227" s="137" t="str">
        <f t="shared" si="824"/>
        <v>12:33</v>
      </c>
      <c r="Y1227" s="235">
        <f>[4]SayfaKAY!AE52</f>
        <v>45531.523587962998</v>
      </c>
      <c r="Z1227" s="192">
        <f t="shared" si="825"/>
        <v>45531</v>
      </c>
      <c r="AA1227" s="110" t="str">
        <f t="shared" si="826"/>
        <v>15:00</v>
      </c>
      <c r="AB1227" s="182">
        <f>[4]SayfaKAY!BA52</f>
        <v>45531.625</v>
      </c>
      <c r="AC1227" s="257">
        <f t="shared" si="827"/>
        <v>298791.0000000021</v>
      </c>
      <c r="AD1227" s="111">
        <f t="shared" si="828"/>
        <v>45531</v>
      </c>
      <c r="AE1227" s="111" t="str">
        <f t="shared" si="829"/>
        <v>15:00</v>
      </c>
      <c r="AF1227" s="235">
        <f>[4]SayfaKAY!BA52</f>
        <v>45531.625</v>
      </c>
      <c r="AG1227" s="179" t="str">
        <f>[4]SayfaKAY!S52</f>
        <v>(I) İlk Defa Karşılaşılan Arıza</v>
      </c>
      <c r="AH1227" s="178" t="str">
        <f t="shared" si="830"/>
        <v>Bu Arıza Aracın Servise Verilmesine Engel Değil</v>
      </c>
      <c r="AI1227" s="163" t="str">
        <f>[4]SayfaKAY!AV52</f>
        <v/>
      </c>
      <c r="AJ1227" s="164" t="str">
        <f t="shared" si="831"/>
        <v/>
      </c>
      <c r="AK1227" s="164" t="str">
        <f t="shared" si="832"/>
        <v/>
      </c>
      <c r="AL1227" s="112" t="str">
        <f>[4]SayfaKAY!AX52</f>
        <v/>
      </c>
      <c r="AM1227" s="257" cm="1">
        <f t="array" ref="AM1227">IFERROR(IF(AND(P1227&lt;&gt;"D(Arıza Değil)",AH1227="Bu Arıza Aracın Servise Verilmesine Engel Değil"),
IF(Z1227-F1227&gt;0,(AB1227-Y1227)*24*60,
IF(OR(AND(G1227&gt;$AS$1,G1227&lt;$AT$1),AND(G1227&gt;$AU$1,G1227&lt;$AV$1)),
(AF1227-H1227)*24*60,     BH:BH0)),        AN1227),0)</f>
        <v>146.03333328268491</v>
      </c>
      <c r="AN1227" s="257">
        <f t="shared" si="833"/>
        <v>298791.0000000021</v>
      </c>
      <c r="AO1227" s="174" t="str">
        <f>[4]SayfaKAY!AG52</f>
        <v>Bozankaya</v>
      </c>
      <c r="AP1227" s="174" t="str">
        <f>[4]SayfaKAY!AI52</f>
        <v>T210-1001</v>
      </c>
      <c r="AQ1227" s="174" t="str">
        <f>[4]SayfaKAY!AQ52</f>
        <v/>
      </c>
      <c r="AR1227" s="174" t="str">
        <f>[4]SayfaKAY!AH52</f>
        <v>ASKILIK</v>
      </c>
      <c r="AS1227" s="174" t="str">
        <f>[4]SayfaKAY!AJ52</f>
        <v/>
      </c>
      <c r="AT1227" s="175" t="str">
        <f>[4]SayfaKAY!AM52</f>
        <v/>
      </c>
      <c r="AU1227" s="176" t="str">
        <f>[4]SayfaKAY!AL52</f>
        <v/>
      </c>
      <c r="AV1227" s="176" t="str">
        <f>[4]SayfaKAY!AP52</f>
        <v/>
      </c>
      <c r="AW1227" s="177" t="str">
        <f>[4]SayfaKAY!AT52</f>
        <v/>
      </c>
      <c r="AX1227" s="194">
        <f t="shared" si="834"/>
        <v>3286701.0000000233</v>
      </c>
      <c r="AY1227" s="168"/>
      <c r="AZ1227" s="167"/>
      <c r="BA1227" s="170"/>
      <c r="BB1227" s="171"/>
      <c r="BC1227" s="114"/>
      <c r="BD1227" s="114"/>
      <c r="BE1227" s="114"/>
      <c r="BF1227" s="114"/>
      <c r="BG1227" s="114"/>
      <c r="BH1227" s="114" t="str">
        <f>IFERROR(FRACAS!AN55, "Hata Var")</f>
        <v/>
      </c>
      <c r="BI1227" s="114"/>
      <c r="BJ1227" s="114"/>
      <c r="BK1227" s="105" t="str">
        <f>[4]SayfaKAY!AW52</f>
        <v/>
      </c>
      <c r="BL1227" s="105" t="str">
        <f>[4]SayfaKAY!V52</f>
        <v>Bozankaya</v>
      </c>
      <c r="BM1227" s="114"/>
      <c r="BN1227" s="171" t="str">
        <f t="shared" si="835"/>
        <v>x yok</v>
      </c>
      <c r="BO1227" s="171" t="b">
        <f t="shared" si="836"/>
        <v>0</v>
      </c>
      <c r="BP1227" s="171" t="str">
        <f t="shared" si="837"/>
        <v>Bir günden fazla süren arıza</v>
      </c>
      <c r="BQ1227" s="226">
        <f t="shared" si="838"/>
        <v>298644.96666671941</v>
      </c>
      <c r="BR1227" s="226">
        <f t="shared" si="839"/>
        <v>146.03333328268491</v>
      </c>
      <c r="BS1227" s="226">
        <f t="shared" si="840"/>
        <v>298791.0000000021</v>
      </c>
      <c r="BT1227" s="114"/>
      <c r="BU1227" s="242"/>
      <c r="BV1227" s="233">
        <f t="shared" si="841"/>
        <v>41</v>
      </c>
      <c r="BW1227" s="226" t="str">
        <f t="shared" si="842"/>
        <v>Evet, çakışma var</v>
      </c>
      <c r="BX1227" s="229"/>
      <c r="BY1227" s="247">
        <f t="shared" si="843"/>
        <v>207.39233796299959</v>
      </c>
      <c r="BZ1227" s="247">
        <f t="shared" si="844"/>
        <v>0.10141203700186452</v>
      </c>
      <c r="CA1227" s="247">
        <f t="shared" si="845"/>
        <v>207.49375000000146</v>
      </c>
      <c r="CB1227" s="213"/>
      <c r="CC1227" s="211"/>
      <c r="CD1227" s="196"/>
      <c r="CE1227" s="213">
        <v>51</v>
      </c>
      <c r="CF1227" s="182">
        <f t="shared" si="846"/>
        <v>45324.131249999999</v>
      </c>
      <c r="CG1227" s="182">
        <f t="shared" si="847"/>
        <v>45531.625</v>
      </c>
      <c r="CH1227" s="196"/>
      <c r="CI1227" s="196"/>
      <c r="CJ1227" s="196"/>
      <c r="CK1227" s="196">
        <f t="shared" si="848"/>
        <v>0.10141203700186452</v>
      </c>
      <c r="CL1227" s="196">
        <f t="shared" si="849"/>
        <v>207.39233796299959</v>
      </c>
      <c r="CM1227" s="196">
        <f t="shared" si="850"/>
        <v>207.49375000000146</v>
      </c>
      <c r="CN1227" s="114"/>
      <c r="CO1227" s="115">
        <f t="shared" si="851"/>
        <v>298791.0000000021</v>
      </c>
      <c r="CP1227" s="116">
        <f t="shared" si="852"/>
        <v>6.0847222201118711</v>
      </c>
      <c r="CQ1227" s="117">
        <f t="shared" si="853"/>
        <v>0.13124999999854481</v>
      </c>
      <c r="CR1227" s="117">
        <f t="shared" si="854"/>
        <v>45531.523587962998</v>
      </c>
      <c r="CS1227" s="117">
        <f t="shared" si="855"/>
        <v>45531.625</v>
      </c>
      <c r="CT1227" s="118">
        <f t="shared" si="856"/>
        <v>65565204.966666721</v>
      </c>
      <c r="CU1227" s="118">
        <f t="shared" si="857"/>
        <v>146.03333328268491</v>
      </c>
      <c r="CV1227" s="118">
        <f t="shared" si="858"/>
        <v>65565351</v>
      </c>
      <c r="CW1227" s="119">
        <f t="shared" si="859"/>
        <v>0.99999777270568901</v>
      </c>
    </row>
    <row r="1228" spans="1:101" ht="118.5" customHeight="1" x14ac:dyDescent="0.3">
      <c r="A1228" s="160" t="str">
        <f>[4]SayfaKAY!C53</f>
        <v>KAY5+6</v>
      </c>
      <c r="B1228" s="104" t="str">
        <f>[4]SayfaKAY!D53</f>
        <v>3875(4)</v>
      </c>
      <c r="C1228" s="105" t="str">
        <f>[4]SayfaKAY!E53</f>
        <v>MA</v>
      </c>
      <c r="D1228" s="105">
        <f>[4]SayfaKAY!F53</f>
        <v>45000</v>
      </c>
      <c r="E1228" s="106" t="str">
        <f>[4]SayfaKAY!G53</f>
        <v>BOZ-KAY5+6-FF-052</v>
      </c>
      <c r="F1228" s="134">
        <f t="shared" si="820"/>
        <v>45324</v>
      </c>
      <c r="G1228" s="135">
        <f t="shared" si="821"/>
        <v>0.57777777779847383</v>
      </c>
      <c r="H1228" s="235">
        <f>[4]SayfaKAY!H53</f>
        <v>45324.577777777798</v>
      </c>
      <c r="I1228" s="104" t="str">
        <f>[4]SayfaKAY!I53</f>
        <v>Hat/Line</v>
      </c>
      <c r="J1228" s="103" t="str">
        <f>IF([4]SayfaKAY!J53="","",IF([4]SayfaKAY!J53="Müşteri","Notified by Customer","Notified by Bozankaya"))</f>
        <v>Notified by Customer</v>
      </c>
      <c r="K1228" s="103" t="e">
        <f>VLOOKUP([4]SayfaKAY!L53,#REF!,2,FALSE)</f>
        <v>#REF!</v>
      </c>
      <c r="L1228" s="165" t="str">
        <f>[4]SayfaKAY!X53</f>
        <v>MEDCOM SP. Z O.O.</v>
      </c>
      <c r="M1228" s="107" t="str">
        <f t="shared" si="822"/>
        <v>KAY5+6-BOZ-KAY5+6-FF-052</v>
      </c>
      <c r="N1228" s="105" t="str">
        <f>[4]SayfaKAY!M53</f>
        <v>MA frenler arıza verdi 2 seferde 11 dk tehir meydana geldi</v>
      </c>
      <c r="O1228" s="166" t="str">
        <f>[4]SayfaKAY!P53</f>
        <v>A-Sürüşü engeller</v>
      </c>
      <c r="P1228" s="166" t="str">
        <f>[4]SayfaKAY!Q53</f>
        <v>A(Hareket etmeyi engelleyen arıza)</v>
      </c>
      <c r="Q1228" s="166" t="str">
        <f>[4]SayfaKAY!R53</f>
        <v>N.A(Yaralanma yok)</v>
      </c>
      <c r="R1228" s="132" t="str" cm="1">
        <f t="array" ref="R1228">IF([4]SayfaKAY!U53="","",_xlfn.IFS([4]SayfaKAY!U53="Bozankaya","Bozankaya",[4]SayfaKAY!U53="Müşteri","Customer",[4]SayfaKAY!U53="Tedarikçi","Equipment Supplier"))</f>
        <v>Equipment Supplier</v>
      </c>
      <c r="S1228" s="204" t="str">
        <f>[4]SayfaKAY!N53</f>
        <v>28.02.2024 tarihi itibari ile fren arızası bulunmamaktadır</v>
      </c>
      <c r="T1228" s="133" t="str">
        <f>[4]SayfaKAY!AD53</f>
        <v/>
      </c>
      <c r="U1228" s="132" t="str">
        <f>[4]SayfaKAY!W53</f>
        <v>Evet</v>
      </c>
      <c r="V1228" s="108">
        <f>[4]SayfaKAY!AZ53</f>
        <v>1</v>
      </c>
      <c r="W1228" s="136">
        <f t="shared" si="823"/>
        <v>45532</v>
      </c>
      <c r="X1228" s="137" t="str">
        <f t="shared" si="824"/>
        <v>06:57</v>
      </c>
      <c r="Y1228" s="235">
        <f>[4]SayfaKAY!AE53</f>
        <v>45532.290254629603</v>
      </c>
      <c r="Z1228" s="109">
        <f t="shared" si="825"/>
        <v>45532</v>
      </c>
      <c r="AA1228" s="110" t="str">
        <f t="shared" si="826"/>
        <v>11:00</v>
      </c>
      <c r="AB1228" s="182">
        <f>[4]SayfaKAY!BA53</f>
        <v>45532.458333333299</v>
      </c>
      <c r="AC1228" s="257">
        <f t="shared" si="827"/>
        <v>299347.9999999213</v>
      </c>
      <c r="AD1228" s="111">
        <f t="shared" si="828"/>
        <v>45532</v>
      </c>
      <c r="AE1228" s="111" t="str">
        <f t="shared" si="829"/>
        <v>11:00</v>
      </c>
      <c r="AF1228" s="235">
        <f>[4]SayfaKAY!BA53</f>
        <v>45532.458333333299</v>
      </c>
      <c r="AG1228" s="179" t="str">
        <f>[4]SayfaKAY!S53</f>
        <v>(I) İlk Defa Karşılaşılan Arıza</v>
      </c>
      <c r="AH1228" s="178" t="str">
        <f t="shared" si="830"/>
        <v>Bu Arıza Aracın Servise Verilmesine Engel</v>
      </c>
      <c r="AI1228" s="163" t="str">
        <f>[4]SayfaKAY!AV53</f>
        <v/>
      </c>
      <c r="AJ1228" s="164" t="str">
        <f t="shared" si="831"/>
        <v/>
      </c>
      <c r="AK1228" s="164" t="str">
        <f t="shared" si="832"/>
        <v/>
      </c>
      <c r="AL1228" s="112" t="str">
        <f>[4]SayfaKAY!AX53</f>
        <v/>
      </c>
      <c r="AM1228" s="257" cm="1">
        <f t="array" ref="AM1228">IFERROR(IF(AND(P1228&lt;&gt;"D(Arıza Değil)",AH1228="Bu Arıza Aracın Servise Verilmesine Engel Değil"),
IF(Z1228-F1228&gt;0,(AB1228-Y1228)*24*60,
IF(OR(AND(G1228&gt;$AS$1,G1228&lt;$AT$1),AND(G1228&gt;$AU$1,G1228&lt;$AV$1)),
(AF1228-H1228)*24*60,     BH:BH0)),        AN1228),0)</f>
        <v>299347.9999999213</v>
      </c>
      <c r="AN1228" s="257">
        <f t="shared" si="833"/>
        <v>299347.9999999213</v>
      </c>
      <c r="AO1228" s="174" t="str">
        <f>[4]SayfaKAY!AG53</f>
        <v>Medcom</v>
      </c>
      <c r="AP1228" s="174" t="str">
        <f>[4]SayfaKAY!AI53</f>
        <v>P620-7023</v>
      </c>
      <c r="AQ1228" s="174" t="str">
        <f>[4]SayfaKAY!AQ53</f>
        <v/>
      </c>
      <c r="AR1228" s="174" t="str">
        <f>[4]SayfaKAY!AH53</f>
        <v>COMBO KUTUSU (+LHD) MEDCOM</v>
      </c>
      <c r="AS1228" s="174" t="str">
        <f>[4]SayfaKAY!AJ53</f>
        <v/>
      </c>
      <c r="AT1228" s="175" t="str">
        <f>[4]SayfaKAY!AM53</f>
        <v/>
      </c>
      <c r="AU1228" s="176" t="str">
        <f>[4]SayfaKAY!AL53</f>
        <v/>
      </c>
      <c r="AV1228" s="176" t="str">
        <f>[4]SayfaKAY!AP53</f>
        <v/>
      </c>
      <c r="AW1228" s="177" t="str">
        <f>[4]SayfaKAY!AT53</f>
        <v/>
      </c>
      <c r="AX1228" s="194">
        <f t="shared" si="834"/>
        <v>3292827.9999991343</v>
      </c>
      <c r="AY1228" s="168"/>
      <c r="AZ1228" s="167"/>
      <c r="BA1228" s="113"/>
      <c r="BB1228" s="171" t="str">
        <f>IF($AQ$1="X", IF(AND(G1228&gt;=$AS$1,G1228&lt;=$AT$1),IF(P1228&lt;&gt;"D(Arıza Değil)",AC1228,0), IF(AND(G1228&gt;=$AU$1,G1228&lt;=$AV$1),IF(P1228&lt;&gt;"D(Arıza Değil)",AC1228,0), "")), "")</f>
        <v/>
      </c>
      <c r="BC1228" s="114"/>
      <c r="BD1228" s="114"/>
      <c r="BE1228" s="114"/>
      <c r="BF1228" s="114"/>
      <c r="BG1228" s="114"/>
      <c r="BH1228" s="114" t="str">
        <f>IFERROR(FRACAS!AN56, "Hata Var")</f>
        <v/>
      </c>
      <c r="BI1228" s="114"/>
      <c r="BJ1228" s="114"/>
      <c r="BK1228" s="105" t="str">
        <f>[4]SayfaKAY!AW53</f>
        <v/>
      </c>
      <c r="BL1228" s="105" t="str">
        <f>[4]SayfaKAY!V53</f>
        <v>MEDCOM SP. Z O.O.</v>
      </c>
      <c r="BM1228" s="114"/>
      <c r="BN1228" s="171" t="str">
        <f t="shared" si="835"/>
        <v>x yok</v>
      </c>
      <c r="BO1228" s="171" t="b">
        <f t="shared" si="836"/>
        <v>0</v>
      </c>
      <c r="BP1228" s="171" t="str">
        <f t="shared" si="837"/>
        <v>Bir günden fazla süren arıza</v>
      </c>
      <c r="BQ1228" s="226">
        <f t="shared" si="838"/>
        <v>299105.96666659811</v>
      </c>
      <c r="BR1228" s="226">
        <f t="shared" si="839"/>
        <v>242.03333332319744</v>
      </c>
      <c r="BS1228" s="226">
        <f t="shared" si="840"/>
        <v>299347.9999999213</v>
      </c>
      <c r="BT1228" s="114"/>
      <c r="BU1228" s="242"/>
      <c r="BV1228" s="233">
        <f t="shared" si="841"/>
        <v>41</v>
      </c>
      <c r="BW1228" s="226" t="str">
        <f t="shared" si="842"/>
        <v>Evet, çakışma var</v>
      </c>
      <c r="BX1228" s="229"/>
      <c r="BY1228" s="247">
        <f t="shared" si="843"/>
        <v>207.71247685180424</v>
      </c>
      <c r="BZ1228" s="247">
        <f t="shared" si="844"/>
        <v>0.16807870369666489</v>
      </c>
      <c r="CA1228" s="247">
        <f t="shared" si="845"/>
        <v>207.88055555550091</v>
      </c>
      <c r="CB1228" s="213"/>
      <c r="CC1228" s="211"/>
      <c r="CD1228" s="196"/>
      <c r="CE1228" s="213">
        <v>52</v>
      </c>
      <c r="CF1228" s="182">
        <f t="shared" si="846"/>
        <v>45324.577777777798</v>
      </c>
      <c r="CG1228" s="182">
        <f t="shared" si="847"/>
        <v>45532.458333333299</v>
      </c>
      <c r="CH1228" s="196"/>
      <c r="CI1228" s="196"/>
      <c r="CJ1228" s="196"/>
      <c r="CK1228" s="196">
        <f t="shared" si="848"/>
        <v>0.16807870369666489</v>
      </c>
      <c r="CL1228" s="196">
        <f t="shared" si="849"/>
        <v>207.71247685180424</v>
      </c>
      <c r="CM1228" s="196">
        <f t="shared" si="850"/>
        <v>207.88055555550091</v>
      </c>
      <c r="CN1228" s="114"/>
      <c r="CO1228" s="115">
        <f t="shared" si="851"/>
        <v>299347.9999999213</v>
      </c>
      <c r="CP1228" s="116">
        <f t="shared" si="852"/>
        <v>10.084722221799893</v>
      </c>
      <c r="CQ1228" s="117">
        <f t="shared" si="853"/>
        <v>0.57777777779847383</v>
      </c>
      <c r="CR1228" s="117">
        <f t="shared" si="854"/>
        <v>45532.290254629603</v>
      </c>
      <c r="CS1228" s="117">
        <f t="shared" si="855"/>
        <v>45532.458333333299</v>
      </c>
      <c r="CT1228" s="118">
        <f t="shared" si="856"/>
        <v>65565665.966666602</v>
      </c>
      <c r="CU1228" s="118">
        <f t="shared" si="857"/>
        <v>242.03333332319744</v>
      </c>
      <c r="CV1228" s="118">
        <f t="shared" si="858"/>
        <v>65565907.999999918</v>
      </c>
      <c r="CW1228" s="119">
        <f t="shared" si="859"/>
        <v>0.99999630854905086</v>
      </c>
    </row>
    <row r="1229" spans="1:101" ht="118.5" customHeight="1" x14ac:dyDescent="0.3">
      <c r="A1229" s="104" t="str">
        <f>[4]SayfaKAY!C51</f>
        <v>KAY5+6</v>
      </c>
      <c r="B1229" s="104" t="str">
        <f>[4]SayfaKAY!D51</f>
        <v>3873(2)</v>
      </c>
      <c r="C1229" s="105" t="str">
        <f>[4]SayfaKAY!E51</f>
        <v>MB</v>
      </c>
      <c r="D1229" s="105">
        <f>[4]SayfaKAY!F51</f>
        <v>46000</v>
      </c>
      <c r="E1229" s="106" t="str">
        <f>[4]SayfaKAY!G51</f>
        <v>BOZ-KAY5+6-FF-050</v>
      </c>
      <c r="F1229" s="134">
        <f t="shared" si="820"/>
        <v>45322</v>
      </c>
      <c r="G1229" s="135">
        <f t="shared" si="821"/>
        <v>0.77916666670353152</v>
      </c>
      <c r="H1229" s="235">
        <f>[4]SayfaKAY!H51</f>
        <v>45322.779166666704</v>
      </c>
      <c r="I1229" s="104" t="str">
        <f>[4]SayfaKAY!I51</f>
        <v>Hat/Line</v>
      </c>
      <c r="J1229" s="103" t="str">
        <f>IF([4]SayfaKAY!J51="","",IF([4]SayfaKAY!J51="Müşteri","Notified by Customer","Notified by Bozankaya"))</f>
        <v>Notified by Customer</v>
      </c>
      <c r="K1229" s="103" t="e">
        <f>VLOOKUP([4]SayfaKAY!L51,#REF!,2,FALSE)</f>
        <v>#REF!</v>
      </c>
      <c r="L1229" s="165" t="str">
        <f>[4]SayfaKAY!X51</f>
        <v>ELTESAN ELEKTRO MEKANİK SOĞUTMA SAN</v>
      </c>
      <c r="M1229" s="107" t="str">
        <f t="shared" si="822"/>
        <v>KAY5+6-BOZ-KAY5+6-FF-050</v>
      </c>
      <c r="N1229" s="105" t="str">
        <f>[4]SayfaKAY!M51</f>
        <v>CB kabin çalıştıktan sonra kendiliğinden kapanıyor.kabin soğuk</v>
      </c>
      <c r="O1229" s="166" t="str">
        <f>[4]SayfaKAY!P51</f>
        <v>A-Sürüşü engeller</v>
      </c>
      <c r="P1229" s="166" t="str">
        <f>[4]SayfaKAY!Q51</f>
        <v>B(Servisten çekmeye etki eden arıza)</v>
      </c>
      <c r="Q1229" s="166" t="str">
        <f>[4]SayfaKAY!R51</f>
        <v>N.A(Yaralanma yok)</v>
      </c>
      <c r="R1229" s="132" t="str" cm="1">
        <f t="array" ref="R1229">IF([4]SayfaKAY!U51="","",_xlfn.IFS([4]SayfaKAY!U51="Bozankaya","Bozankaya",[4]SayfaKAY!U51="Müşteri","Customer",[4]SayfaKAY!U51="Tedarikçi","Equipment Supplier"))</f>
        <v>Equipment Supplier</v>
      </c>
      <c r="S1229" s="204" t="str">
        <f>[4]SayfaKAY!N51</f>
        <v>Kontrol edildi.Sorun görülmedi</v>
      </c>
      <c r="T1229" s="133" t="str">
        <f>[4]SayfaKAY!AD51</f>
        <v>*Arıza çözülecek</v>
      </c>
      <c r="U1229" s="132" t="str">
        <f>[4]SayfaKAY!W51</f>
        <v>Evet</v>
      </c>
      <c r="V1229" s="108">
        <f>[4]SayfaKAY!AZ51</f>
        <v>1</v>
      </c>
      <c r="W1229" s="136">
        <f t="shared" si="823"/>
        <v>45532</v>
      </c>
      <c r="X1229" s="137" t="str">
        <f t="shared" si="824"/>
        <v>07:04</v>
      </c>
      <c r="Y1229" s="235">
        <f>[4]SayfaKAY!AE51</f>
        <v>45532.294780092598</v>
      </c>
      <c r="Z1229" s="109">
        <f t="shared" si="825"/>
        <v>45532</v>
      </c>
      <c r="AA1229" s="110" t="str">
        <f t="shared" si="826"/>
        <v>11:00</v>
      </c>
      <c r="AB1229" s="182">
        <f>[4]SayfaKAY!BA51</f>
        <v>45532.458333333299</v>
      </c>
      <c r="AC1229" s="257">
        <f t="shared" si="827"/>
        <v>301937.99999989802</v>
      </c>
      <c r="AD1229" s="111">
        <f t="shared" si="828"/>
        <v>45532</v>
      </c>
      <c r="AE1229" s="111" t="str">
        <f t="shared" si="829"/>
        <v>11:00</v>
      </c>
      <c r="AF1229" s="235">
        <f>[4]SayfaKAY!BA51</f>
        <v>45532.458333333299</v>
      </c>
      <c r="AG1229" s="179" t="str">
        <f>[4]SayfaKAY!S51</f>
        <v>(II) Aynı Araçta Tekrarlayan Arıza</v>
      </c>
      <c r="AH1229" s="178" t="str">
        <f t="shared" si="830"/>
        <v>Bu Arıza Aracın Servise Verilmesine Engel</v>
      </c>
      <c r="AI1229" s="163" t="str">
        <f>[4]SayfaKAY!AV51</f>
        <v/>
      </c>
      <c r="AJ1229" s="164" t="str">
        <f t="shared" si="831"/>
        <v/>
      </c>
      <c r="AK1229" s="164" t="str">
        <f t="shared" si="832"/>
        <v/>
      </c>
      <c r="AL1229" s="112" t="str">
        <f>[4]SayfaKAY!AX51</f>
        <v/>
      </c>
      <c r="AM1229" s="257" cm="1">
        <f t="array" ref="AM1229">IFERROR(IF(AND(P1229&lt;&gt;"D(Arıza Değil)",AH1229="Bu Arıza Aracın Servise Verilmesine Engel Değil"),
IF(Z1229-F1229&gt;0,(AB1229-Y1229)*24*60,
IF(OR(AND(G1229&gt;$AS$1,G1229&lt;$AT$1),AND(G1229&gt;$AU$1,G1229&lt;$AV$1)),
(AF1229-H1229)*24*60,     BH:BH0)),        AN1229),0)</f>
        <v>301937.99999989802</v>
      </c>
      <c r="AN1229" s="257">
        <f t="shared" si="833"/>
        <v>301937.99999989802</v>
      </c>
      <c r="AO1229" s="174" t="str">
        <f>[4]SayfaKAY!AG51</f>
        <v>Eltesan</v>
      </c>
      <c r="AP1229" s="174" t="str">
        <f>[4]SayfaKAY!AI51</f>
        <v>H500-7243</v>
      </c>
      <c r="AQ1229" s="174" t="str">
        <f>[4]SayfaKAY!AQ51</f>
        <v/>
      </c>
      <c r="AR1229" s="174" t="str">
        <f>[4]SayfaKAY!AH51</f>
        <v>SURUCU KLIMASI-Eltesan/Hispacold 4,5 KW</v>
      </c>
      <c r="AS1229" s="174" t="str">
        <f>[4]SayfaKAY!AJ51</f>
        <v/>
      </c>
      <c r="AT1229" s="175" t="str">
        <f>[4]SayfaKAY!AM51</f>
        <v/>
      </c>
      <c r="AU1229" s="176" t="str">
        <f>[4]SayfaKAY!AL51</f>
        <v/>
      </c>
      <c r="AV1229" s="176" t="str">
        <f>[4]SayfaKAY!AP51</f>
        <v/>
      </c>
      <c r="AW1229" s="177" t="str">
        <f>[4]SayfaKAY!AT51</f>
        <v/>
      </c>
      <c r="AX1229" s="194">
        <f t="shared" si="834"/>
        <v>3321317.9999988782</v>
      </c>
      <c r="AY1229" s="168"/>
      <c r="AZ1229" s="167"/>
      <c r="BA1229" s="170"/>
      <c r="BB1229" s="171" t="str">
        <f>IF($AQ$1="X", IF(AND(G1229&gt;=$AS$1,G1229&lt;=$AT$1),IF(P1229&lt;&gt;"D(Arıza Değil)",AC1229,0), IF(AND(G1229&gt;=$AU$1,G1229&lt;=$AV$1),IF(P1229&lt;&gt;"D(Arıza Değil)",AC1229,0), "")), "")</f>
        <v/>
      </c>
      <c r="BC1229" s="114"/>
      <c r="BD1229" s="114"/>
      <c r="BE1229" s="114"/>
      <c r="BF1229" s="114"/>
      <c r="BG1229" s="114"/>
      <c r="BH1229" s="114" t="str">
        <f>IFERROR(FRACAS!AN54, "Hata Var")</f>
        <v/>
      </c>
      <c r="BI1229" s="114"/>
      <c r="BJ1229" s="114"/>
      <c r="BK1229" s="105" t="str">
        <f>[4]SayfaKAY!AW51</f>
        <v/>
      </c>
      <c r="BL1229" s="105" t="str">
        <f>[4]SayfaKAY!V51</f>
        <v>ELTESAN ELEKTRO MEKANİK SOĞUTMA SAN</v>
      </c>
      <c r="BM1229" s="114"/>
      <c r="BN1229" s="171" t="str">
        <f t="shared" si="835"/>
        <v>x yok</v>
      </c>
      <c r="BO1229" s="171" t="str">
        <f t="shared" si="836"/>
        <v>aynı gün giderilen arıza</v>
      </c>
      <c r="BP1229" s="171" t="str">
        <f t="shared" si="837"/>
        <v>Bir günden fazla süren arıza</v>
      </c>
      <c r="BQ1229" s="226">
        <f t="shared" si="838"/>
        <v>301702.48333328753</v>
      </c>
      <c r="BR1229" s="226">
        <f t="shared" si="839"/>
        <v>235.51666661049239</v>
      </c>
      <c r="BS1229" s="226">
        <f t="shared" si="840"/>
        <v>301937.99999989802</v>
      </c>
      <c r="BT1229" s="114"/>
      <c r="BU1229" s="242"/>
      <c r="BV1229" s="233">
        <f t="shared" si="841"/>
        <v>28</v>
      </c>
      <c r="BW1229" s="226" t="str">
        <f t="shared" si="842"/>
        <v>Evet, çakışma var</v>
      </c>
      <c r="BX1229" s="229"/>
      <c r="BY1229" s="247">
        <f t="shared" si="843"/>
        <v>209.51561342589412</v>
      </c>
      <c r="BZ1229" s="247">
        <f t="shared" si="844"/>
        <v>0.16355324070173083</v>
      </c>
      <c r="CA1229" s="247">
        <f t="shared" si="845"/>
        <v>209.67916666659585</v>
      </c>
      <c r="CB1229" s="213"/>
      <c r="CC1229" s="211"/>
      <c r="CD1229" s="196"/>
      <c r="CE1229" s="213">
        <v>50</v>
      </c>
      <c r="CF1229" s="182">
        <f t="shared" si="846"/>
        <v>45322.779166666704</v>
      </c>
      <c r="CG1229" s="182">
        <f t="shared" si="847"/>
        <v>45532.458333333299</v>
      </c>
      <c r="CH1229" s="196"/>
      <c r="CI1229" s="196"/>
      <c r="CJ1229" s="196"/>
      <c r="CK1229" s="196">
        <f t="shared" si="848"/>
        <v>0.16355324070173083</v>
      </c>
      <c r="CL1229" s="196">
        <f t="shared" si="849"/>
        <v>209.51561342589412</v>
      </c>
      <c r="CM1229" s="196">
        <f t="shared" si="850"/>
        <v>209.67916666659585</v>
      </c>
      <c r="CN1229" s="114"/>
      <c r="CO1229" s="115">
        <f t="shared" si="851"/>
        <v>301937.99999989802</v>
      </c>
      <c r="CP1229" s="116">
        <f t="shared" si="852"/>
        <v>9.8131944421038497</v>
      </c>
      <c r="CQ1229" s="117">
        <f t="shared" si="853"/>
        <v>0.77916666670353152</v>
      </c>
      <c r="CR1229" s="117">
        <f t="shared" si="854"/>
        <v>45532.294780092598</v>
      </c>
      <c r="CS1229" s="117">
        <f t="shared" si="855"/>
        <v>45532.458333333299</v>
      </c>
      <c r="CT1229" s="118">
        <f t="shared" si="856"/>
        <v>65565382.48333329</v>
      </c>
      <c r="CU1229" s="118">
        <f t="shared" si="857"/>
        <v>235.51666661049239</v>
      </c>
      <c r="CV1229" s="118">
        <f t="shared" si="858"/>
        <v>65565617.999999896</v>
      </c>
      <c r="CW1229" s="119">
        <f t="shared" si="859"/>
        <v>0.9999964079242476</v>
      </c>
    </row>
    <row r="1230" spans="1:101" ht="118.5" customHeight="1" x14ac:dyDescent="0.3">
      <c r="A1230" s="160" t="str">
        <f>[4]SayfaKAY!C422</f>
        <v>KAY5+6</v>
      </c>
      <c r="B1230" s="104" t="str">
        <f>[4]SayfaKAY!D422</f>
        <v>3873(2)</v>
      </c>
      <c r="C1230" s="105" t="str">
        <f>[4]SayfaKAY!E422</f>
        <v>RA</v>
      </c>
      <c r="D1230" s="105">
        <f>[4]SayfaKAY!F422</f>
        <v>124450</v>
      </c>
      <c r="E1230" s="106" t="str">
        <f>[4]SayfaKAY!G422</f>
        <v>BOZ-KAY5+6-FF-421</v>
      </c>
      <c r="F1230" s="193">
        <f t="shared" si="820"/>
        <v>45319</v>
      </c>
      <c r="G1230" s="135">
        <f t="shared" si="821"/>
        <v>0.60416666670062114</v>
      </c>
      <c r="H1230" s="235">
        <f>[4]SayfaKAY!H422</f>
        <v>45319.604166666701</v>
      </c>
      <c r="I1230" s="104" t="str">
        <f>[4]SayfaKAY!I422</f>
        <v>Hat/Line</v>
      </c>
      <c r="J1230" s="103" t="str">
        <f>IF([4]SayfaKAY!J422="","",IF([4]SayfaKAY!J422="Müşteri","Notified by Customer","Notified by Bozankaya"))</f>
        <v>Notified by Bozankaya</v>
      </c>
      <c r="K1230" s="103" t="e">
        <f>VLOOKUP([4]SayfaKAY!L422,#REF!,2,FALSE)</f>
        <v>#REF!</v>
      </c>
      <c r="L1230" s="165" t="str">
        <f>[4]SayfaKAY!X422</f>
        <v>ATAK ULAŞIM SAN.TİC.LTD.ŞTİ.</v>
      </c>
      <c r="M1230" s="107" t="str">
        <f t="shared" si="822"/>
        <v>KAY5+6-BOZ-KAY5+6-FF-421</v>
      </c>
      <c r="N1230" s="105" t="str">
        <f>[4]SayfaKAY!M422</f>
        <v>Kapı üstü ekranlar çalışmıyordu.</v>
      </c>
      <c r="O1230" s="166" t="str">
        <f>[4]SayfaKAY!P422</f>
        <v>D-Arıza değil</v>
      </c>
      <c r="P1230" s="166" t="str">
        <f>[4]SayfaKAY!Q422</f>
        <v>B(Servisten çekmeye etki eden arıza)</v>
      </c>
      <c r="Q1230" s="166" t="str">
        <f>[4]SayfaKAY!R422</f>
        <v>N.A(Yaralanma yok)</v>
      </c>
      <c r="R1230" s="132" t="str" cm="1">
        <f t="array" ref="R1230">IF([4]SayfaKAY!U422="","",_xlfn.IFS([4]SayfaKAY!U422="Bozankaya","Bozankaya",[4]SayfaKAY!U422="Müşteri","Customer",[4]SayfaKAY!U422="Tedarikçi","Equipment Supplier"))</f>
        <v>Equipment Supplier</v>
      </c>
      <c r="S1230" s="204" t="str">
        <f>[4]SayfaKAY!N422</f>
        <v>Ekranların hiçbiri çalışmıyordu. Görsel yönetim PC ayarı bozulmuş. Bağlanmaya çalıştık bağlanamadık. Bağlanma esnasında mavi ekran arızası da verdi. Değişim yapıldı sorun çözüldü.</v>
      </c>
      <c r="T1230" s="133" t="str">
        <f>[4]SayfaKAY!AD422</f>
        <v>*Ekipman tamir edilecek</v>
      </c>
      <c r="U1230" s="132" t="str">
        <f>[4]SayfaKAY!W422</f>
        <v>Evet</v>
      </c>
      <c r="V1230" s="108">
        <f>[4]SayfaKAY!AZ422</f>
        <v>2</v>
      </c>
      <c r="W1230" s="136">
        <f t="shared" si="823"/>
        <v>45685</v>
      </c>
      <c r="X1230" s="137" t="str">
        <f t="shared" si="824"/>
        <v>17:30</v>
      </c>
      <c r="Y1230" s="235">
        <f>[4]SayfaKAY!AE422</f>
        <v>45685.729166666701</v>
      </c>
      <c r="Z1230" s="192">
        <f t="shared" si="825"/>
        <v>45319</v>
      </c>
      <c r="AA1230" s="110" t="str">
        <f t="shared" si="826"/>
        <v>17:45</v>
      </c>
      <c r="AB1230" s="182">
        <f>[4]SayfaKAY!BA422</f>
        <v>45319.739583333299</v>
      </c>
      <c r="AC1230" s="257">
        <f t="shared" si="827"/>
        <v>194.99999990221113</v>
      </c>
      <c r="AD1230" s="111">
        <f t="shared" si="828"/>
        <v>45319</v>
      </c>
      <c r="AE1230" s="111" t="str">
        <f t="shared" si="829"/>
        <v>17:45</v>
      </c>
      <c r="AF1230" s="235">
        <f>[4]SayfaKAY!BA422</f>
        <v>45319.739583333299</v>
      </c>
      <c r="AG1230" s="179" t="str">
        <f>[4]SayfaKAY!S422</f>
        <v>(I) İlk Defa Karşılaşılan Arıza</v>
      </c>
      <c r="AH1230" s="178" t="str">
        <f t="shared" si="830"/>
        <v>Bu Arıza Aracın Servise Verilmesine Engel</v>
      </c>
      <c r="AI1230" s="163" t="str">
        <f>[4]SayfaKAY!AV422</f>
        <v/>
      </c>
      <c r="AJ1230" s="164" t="str">
        <f t="shared" si="831"/>
        <v/>
      </c>
      <c r="AK1230" s="164" t="str">
        <f t="shared" si="832"/>
        <v/>
      </c>
      <c r="AL1230" s="112" t="str">
        <f>[4]SayfaKAY!AX422</f>
        <v/>
      </c>
      <c r="AM1230" s="257" cm="1">
        <f t="array" ref="AM1230">IFERROR(IF(AND(P1230&lt;&gt;"D(Arıza Değil)",AH1230="Bu Arıza Aracın Servise Verilmesine Engel Değil"),
IF(Z1230-F1230&gt;0,(AB1230-Y1230)*24*60,
IF(OR(AND(G1230&gt;$AS$1,G1230&lt;$AT$1),AND(G1230&gt;$AU$1,G1230&lt;$AV$1)),
(AF1230-H1230)*24*60,     BH:BH0)),        AN1230),0)</f>
        <v>194.99999990221113</v>
      </c>
      <c r="AN1230" s="257">
        <f t="shared" si="833"/>
        <v>194.99999990221113</v>
      </c>
      <c r="AO1230" s="174" t="str">
        <f>[4]SayfaKAY!AG422</f>
        <v>Atak</v>
      </c>
      <c r="AP1230" s="174" t="str">
        <f>[4]SayfaKAY!AI422</f>
        <v>E855-7029</v>
      </c>
      <c r="AQ1230" s="174" t="str">
        <f>[4]SayfaKAY!AQ422</f>
        <v/>
      </c>
      <c r="AR1230" s="174" t="str">
        <f>[4]SayfaKAY!AH422</f>
        <v>ONBOARD COMPUTER</v>
      </c>
      <c r="AS1230" s="174">
        <f>[4]SayfaKAY!AJ422</f>
        <v>1</v>
      </c>
      <c r="AT1230" s="175" t="str">
        <f>[4]SayfaKAY!AM422</f>
        <v/>
      </c>
      <c r="AU1230" s="176" t="str">
        <f>[4]SayfaKAY!AL422</f>
        <v/>
      </c>
      <c r="AV1230" s="176" t="str">
        <f>[4]SayfaKAY!AP422</f>
        <v/>
      </c>
      <c r="AW1230" s="177" t="str">
        <f>[4]SayfaKAY!AT422</f>
        <v/>
      </c>
      <c r="AX1230" s="194">
        <f t="shared" si="834"/>
        <v>4289.9999978486449</v>
      </c>
      <c r="AY1230" s="168"/>
      <c r="AZ1230" s="167"/>
      <c r="BA1230" s="113"/>
      <c r="BB1230" s="171"/>
      <c r="BC1230" s="114"/>
      <c r="BD1230" s="114"/>
      <c r="BE1230" s="114"/>
      <c r="BF1230" s="114"/>
      <c r="BG1230" s="114"/>
      <c r="BH1230" s="114" t="str">
        <f>IFERROR(FRACAS!AN425, "Hata Var")</f>
        <v/>
      </c>
      <c r="BI1230" s="114"/>
      <c r="BJ1230" s="114"/>
      <c r="BK1230" s="105" t="str">
        <f>[4]SayfaKAY!AW422</f>
        <v/>
      </c>
      <c r="BL1230" s="105" t="str">
        <f>[4]SayfaKAY!V422</f>
        <v>ATAK ULAŞIM SAN.TİC.LTD.ŞTİ.</v>
      </c>
      <c r="BM1230" s="114"/>
      <c r="BN1230" s="171" t="str">
        <f t="shared" si="835"/>
        <v>x yok</v>
      </c>
      <c r="BO1230" s="171" t="str">
        <f t="shared" si="836"/>
        <v>aynı gün giderilen arıza</v>
      </c>
      <c r="BP1230" s="171" t="str">
        <f t="shared" si="837"/>
        <v>aynı gün giderilen arıza</v>
      </c>
      <c r="BQ1230" s="226">
        <f t="shared" si="838"/>
        <v>527220</v>
      </c>
      <c r="BR1230" s="226">
        <f t="shared" si="839"/>
        <v>-527025.00000009779</v>
      </c>
      <c r="BS1230" s="226">
        <f t="shared" si="840"/>
        <v>194.99999990221113</v>
      </c>
      <c r="BT1230" s="114"/>
      <c r="BU1230" s="242"/>
      <c r="BV1230" s="233">
        <f t="shared" si="841"/>
        <v>4</v>
      </c>
      <c r="BW1230" s="226" t="str">
        <f t="shared" si="842"/>
        <v>Evet, çakışma var</v>
      </c>
      <c r="BX1230" s="229"/>
      <c r="BY1230" s="247">
        <f t="shared" si="843"/>
        <v>366.125</v>
      </c>
      <c r="BZ1230" s="247">
        <f t="shared" si="844"/>
        <v>-365.98958333340124</v>
      </c>
      <c r="CA1230" s="247">
        <f t="shared" si="845"/>
        <v>0.13541666659875773</v>
      </c>
      <c r="CB1230" s="213"/>
      <c r="CC1230" s="211"/>
      <c r="CD1230" s="196"/>
      <c r="CE1230" s="213">
        <v>421</v>
      </c>
      <c r="CF1230" s="182">
        <f t="shared" si="846"/>
        <v>45319.604166666701</v>
      </c>
      <c r="CG1230" s="182">
        <f t="shared" si="847"/>
        <v>45319.739583333299</v>
      </c>
      <c r="CH1230" s="196"/>
      <c r="CI1230" s="196"/>
      <c r="CJ1230" s="196"/>
      <c r="CK1230" s="196">
        <f t="shared" si="848"/>
        <v>-365.98958333340124</v>
      </c>
      <c r="CL1230" s="196">
        <f t="shared" si="849"/>
        <v>366.125</v>
      </c>
      <c r="CM1230" s="196">
        <f t="shared" si="850"/>
        <v>0.13541666659875773</v>
      </c>
      <c r="CN1230" s="114"/>
      <c r="CO1230" s="115">
        <f t="shared" si="851"/>
        <v>194.99999990221113</v>
      </c>
      <c r="CP1230" s="116">
        <f t="shared" si="852"/>
        <v>-21959.375000004075</v>
      </c>
      <c r="CQ1230" s="117">
        <f t="shared" si="853"/>
        <v>0.60416666670062114</v>
      </c>
      <c r="CR1230" s="117">
        <f t="shared" si="854"/>
        <v>45685.729166666701</v>
      </c>
      <c r="CS1230" s="117">
        <f t="shared" si="855"/>
        <v>45319.739583333299</v>
      </c>
      <c r="CT1230" s="118">
        <f t="shared" si="856"/>
        <v>65786580</v>
      </c>
      <c r="CU1230" s="118">
        <f t="shared" si="857"/>
        <v>-527025.00000009779</v>
      </c>
      <c r="CV1230" s="118">
        <f t="shared" si="858"/>
        <v>65259554.999999903</v>
      </c>
      <c r="CW1230" s="119">
        <f t="shared" si="859"/>
        <v>1.008075828895862</v>
      </c>
    </row>
    <row r="1231" spans="1:101" ht="118.5" customHeight="1" x14ac:dyDescent="0.3">
      <c r="A1231" s="104" t="str">
        <f>[4]SayfaKAY!C50</f>
        <v>KAY5+6</v>
      </c>
      <c r="B1231" s="104" t="str">
        <f>[4]SayfaKAY!D50</f>
        <v>3875(4)</v>
      </c>
      <c r="C1231" s="105" t="str">
        <f>[4]SayfaKAY!E50</f>
        <v>MB</v>
      </c>
      <c r="D1231" s="105">
        <f>[4]SayfaKAY!F50</f>
        <v>38000</v>
      </c>
      <c r="E1231" s="106" t="str">
        <f>[4]SayfaKAY!G50</f>
        <v>BOZ-KAY5+6-FF-049</v>
      </c>
      <c r="F1231" s="193">
        <f t="shared" si="820"/>
        <v>45317</v>
      </c>
      <c r="G1231" s="135">
        <f t="shared" si="821"/>
        <v>0.13749999999708962</v>
      </c>
      <c r="H1231" s="235">
        <f>[4]SayfaKAY!H50</f>
        <v>45317.137499999997</v>
      </c>
      <c r="I1231" s="104" t="str">
        <f>[4]SayfaKAY!I50</f>
        <v>Hat/Line</v>
      </c>
      <c r="J1231" s="103" t="str">
        <f>IF([4]SayfaKAY!J50="","",IF([4]SayfaKAY!J50="Müşteri","Notified by Customer","Notified by Bozankaya"))</f>
        <v>Notified by Customer</v>
      </c>
      <c r="K1231" s="103" t="e">
        <f>VLOOKUP([4]SayfaKAY!L50,#REF!,2,FALSE)</f>
        <v>#REF!</v>
      </c>
      <c r="L1231" s="165" t="str">
        <f>[4]SayfaKAY!X50</f>
        <v>KNORR-BREMSE GMBH DİVİSİON IFE AUTO</v>
      </c>
      <c r="M1231" s="107" t="str">
        <f t="shared" si="822"/>
        <v>KAY5+6-BOZ-KAY5+6-FF-049</v>
      </c>
      <c r="N1231" s="105" t="str">
        <f>[4]SayfaKAY!M50</f>
        <v>12 nolu kapı izole edildi</v>
      </c>
      <c r="O1231" s="166" t="str">
        <f>[4]SayfaKAY!P50</f>
        <v>C-Uyarı, sürüş devamlılığı</v>
      </c>
      <c r="P1231" s="166" t="str">
        <f>[4]SayfaKAY!Q50</f>
        <v>B(Servisten çekmeye etki eden arıza)</v>
      </c>
      <c r="Q1231" s="166" t="str">
        <f>[4]SayfaKAY!R50</f>
        <v>N.A(Yaralanma yok)</v>
      </c>
      <c r="R1231" s="132" t="str" cm="1">
        <f t="array" ref="R1231">IF([4]SayfaKAY!U50="","",_xlfn.IFS([4]SayfaKAY!U50="Bozankaya","Bozankaya",[4]SayfaKAY!U50="Müşteri","Customer",[4]SayfaKAY!U50="Tedarikçi","Equipment Supplier"))</f>
        <v>Equipment Supplier</v>
      </c>
      <c r="S1231" s="204" t="str">
        <f>[4]SayfaKAY!N50</f>
        <v>Kapı ayarı yapıldı.Switch ayarlandı</v>
      </c>
      <c r="T1231" s="133" t="str">
        <f>[4]SayfaKAY!AD50</f>
        <v>*Arıza çözülecek</v>
      </c>
      <c r="U1231" s="132" t="str">
        <f>[4]SayfaKAY!W50</f>
        <v>Evet</v>
      </c>
      <c r="V1231" s="108">
        <f>[4]SayfaKAY!AZ50</f>
        <v>1</v>
      </c>
      <c r="W1231" s="136">
        <f t="shared" si="823"/>
        <v>45532</v>
      </c>
      <c r="X1231" s="137" t="str">
        <f t="shared" si="824"/>
        <v>07:10</v>
      </c>
      <c r="Y1231" s="235">
        <f>[4]SayfaKAY!AE50</f>
        <v>45532.298715277801</v>
      </c>
      <c r="Z1231" s="192">
        <f t="shared" si="825"/>
        <v>45532</v>
      </c>
      <c r="AA1231" s="110" t="str">
        <f t="shared" si="826"/>
        <v>15:00</v>
      </c>
      <c r="AB1231" s="182">
        <f>[4]SayfaKAY!BA50</f>
        <v>45532.625</v>
      </c>
      <c r="AC1231" s="257">
        <f t="shared" si="827"/>
        <v>310302.00000000419</v>
      </c>
      <c r="AD1231" s="111">
        <f t="shared" si="828"/>
        <v>45532</v>
      </c>
      <c r="AE1231" s="111" t="str">
        <f t="shared" si="829"/>
        <v>15:00</v>
      </c>
      <c r="AF1231" s="235">
        <f>[4]SayfaKAY!BA50</f>
        <v>45532.625</v>
      </c>
      <c r="AG1231" s="179" t="str">
        <f>[4]SayfaKAY!S50</f>
        <v>(II) Aynı Araçta Tekrarlayan Arıza</v>
      </c>
      <c r="AH1231" s="178" t="str">
        <f t="shared" si="830"/>
        <v>Bu Arıza Aracın Servise Verilmesine Engel</v>
      </c>
      <c r="AI1231" s="163" t="str">
        <f>[4]SayfaKAY!AV50</f>
        <v/>
      </c>
      <c r="AJ1231" s="164" t="str">
        <f t="shared" si="831"/>
        <v/>
      </c>
      <c r="AK1231" s="164" t="str">
        <f t="shared" si="832"/>
        <v/>
      </c>
      <c r="AL1231" s="112" t="str">
        <f>[4]SayfaKAY!AX50</f>
        <v/>
      </c>
      <c r="AM1231" s="257" cm="1">
        <f t="array" ref="AM1231">IFERROR(IF(AND(P1231&lt;&gt;"D(Arıza Değil)",AH1231="Bu Arıza Aracın Servise Verilmesine Engel Değil"),
IF(Z1231-F1231&gt;0,(AB1231-Y1231)*24*60,
IF(OR(AND(G1231&gt;$AS$1,G1231&lt;$AT$1),AND(G1231&gt;$AU$1,G1231&lt;$AV$1)),
(AF1231-H1231)*24*60,     BH:BH0)),        AN1231),0)</f>
        <v>310302.00000000419</v>
      </c>
      <c r="AN1231" s="257">
        <f t="shared" si="833"/>
        <v>310302.00000000419</v>
      </c>
      <c r="AO1231" s="174" t="str">
        <f>[4]SayfaKAY!AG50</f>
        <v>IFE</v>
      </c>
      <c r="AP1231" s="174" t="str">
        <f>[4]SayfaKAY!AI50</f>
        <v>M110-7085</v>
      </c>
      <c r="AQ1231" s="174" t="str">
        <f>[4]SayfaKAY!AQ50</f>
        <v/>
      </c>
      <c r="AR1231" s="174" t="str">
        <f>[4]SayfaKAY!AH50</f>
        <v>TEKLİ KAPI</v>
      </c>
      <c r="AS1231" s="174" t="str">
        <f>[4]SayfaKAY!AJ50</f>
        <v/>
      </c>
      <c r="AT1231" s="175" t="str">
        <f>[4]SayfaKAY!AM50</f>
        <v/>
      </c>
      <c r="AU1231" s="176" t="str">
        <f>[4]SayfaKAY!AL50</f>
        <v/>
      </c>
      <c r="AV1231" s="176" t="str">
        <f>[4]SayfaKAY!AP50</f>
        <v/>
      </c>
      <c r="AW1231" s="177" t="str">
        <f>[4]SayfaKAY!AT50</f>
        <v/>
      </c>
      <c r="AX1231" s="194">
        <f t="shared" si="834"/>
        <v>3413322.0000000461</v>
      </c>
      <c r="AY1231" s="168"/>
      <c r="AZ1231" s="167"/>
      <c r="BA1231" s="170"/>
      <c r="BB1231" s="171"/>
      <c r="BC1231" s="114"/>
      <c r="BD1231" s="114"/>
      <c r="BE1231" s="114"/>
      <c r="BF1231" s="114"/>
      <c r="BG1231" s="114"/>
      <c r="BH1231" s="114" t="str">
        <f>IFERROR(FRACAS!AN53, "Hata Var")</f>
        <v/>
      </c>
      <c r="BI1231" s="114"/>
      <c r="BJ1231" s="114"/>
      <c r="BK1231" s="105" t="str">
        <f>[4]SayfaKAY!AW50</f>
        <v/>
      </c>
      <c r="BL1231" s="105" t="str">
        <f>[4]SayfaKAY!V50</f>
        <v>Bozankaya</v>
      </c>
      <c r="BM1231" s="114"/>
      <c r="BN1231" s="171" t="str">
        <f t="shared" si="835"/>
        <v>x yok</v>
      </c>
      <c r="BO1231" s="171" t="b">
        <f t="shared" si="836"/>
        <v>0</v>
      </c>
      <c r="BP1231" s="171" t="str">
        <f t="shared" si="837"/>
        <v>Bir günden fazla süren arıza</v>
      </c>
      <c r="BQ1231" s="226">
        <f t="shared" si="838"/>
        <v>309832.15000003693</v>
      </c>
      <c r="BR1231" s="226">
        <f t="shared" si="839"/>
        <v>469.84999996726401</v>
      </c>
      <c r="BS1231" s="226">
        <f t="shared" si="840"/>
        <v>310302.00000000419</v>
      </c>
      <c r="BT1231" s="114"/>
      <c r="BU1231" s="242"/>
      <c r="BV1231" s="233">
        <f t="shared" si="841"/>
        <v>42</v>
      </c>
      <c r="BW1231" s="226" t="str">
        <f t="shared" si="842"/>
        <v>Evet, çakışma var</v>
      </c>
      <c r="BX1231" s="229"/>
      <c r="BY1231" s="247">
        <f t="shared" si="843"/>
        <v>215.16121527780342</v>
      </c>
      <c r="BZ1231" s="247">
        <f t="shared" si="844"/>
        <v>0.3262847221994889</v>
      </c>
      <c r="CA1231" s="247">
        <f t="shared" si="845"/>
        <v>215.48750000000291</v>
      </c>
      <c r="CB1231" s="213"/>
      <c r="CC1231" s="211"/>
      <c r="CD1231" s="196"/>
      <c r="CE1231" s="213">
        <v>49</v>
      </c>
      <c r="CF1231" s="182">
        <f t="shared" si="846"/>
        <v>45317.137499999997</v>
      </c>
      <c r="CG1231" s="182">
        <f t="shared" si="847"/>
        <v>45532.625</v>
      </c>
      <c r="CH1231" s="196"/>
      <c r="CI1231" s="196"/>
      <c r="CJ1231" s="196"/>
      <c r="CK1231" s="196">
        <f t="shared" si="848"/>
        <v>0.3262847221994889</v>
      </c>
      <c r="CL1231" s="196">
        <f t="shared" si="849"/>
        <v>215.16121527780342</v>
      </c>
      <c r="CM1231" s="196">
        <f t="shared" si="850"/>
        <v>215.48750000000291</v>
      </c>
      <c r="CN1231" s="114"/>
      <c r="CO1231" s="115">
        <f t="shared" si="851"/>
        <v>310302.00000000419</v>
      </c>
      <c r="CP1231" s="116">
        <f t="shared" si="852"/>
        <v>19.577083331969334</v>
      </c>
      <c r="CQ1231" s="117">
        <f t="shared" si="853"/>
        <v>0.13749999999708962</v>
      </c>
      <c r="CR1231" s="117">
        <f t="shared" si="854"/>
        <v>45532.298715277801</v>
      </c>
      <c r="CS1231" s="117">
        <f t="shared" si="855"/>
        <v>45532.625</v>
      </c>
      <c r="CT1231" s="118">
        <f t="shared" si="856"/>
        <v>65566312.150000036</v>
      </c>
      <c r="CU1231" s="118">
        <f t="shared" si="857"/>
        <v>469.84999996726401</v>
      </c>
      <c r="CV1231" s="118">
        <f t="shared" si="858"/>
        <v>65566782.000000007</v>
      </c>
      <c r="CW1231" s="119">
        <f t="shared" si="859"/>
        <v>0.99999283402379013</v>
      </c>
    </row>
    <row r="1232" spans="1:101" ht="118.5" customHeight="1" x14ac:dyDescent="0.3">
      <c r="A1232" s="160" t="str">
        <f>[4]SayfaKAY!C492</f>
        <v>KAY5+6</v>
      </c>
      <c r="B1232" s="104" t="str">
        <f>[4]SayfaKAY!D492</f>
        <v>3875(4)</v>
      </c>
      <c r="C1232" s="105" t="str">
        <f>[4]SayfaKAY!E492</f>
        <v>MB</v>
      </c>
      <c r="D1232" s="105">
        <f>[4]SayfaKAY!F492</f>
        <v>32012</v>
      </c>
      <c r="E1232" s="106" t="str">
        <f>[4]SayfaKAY!G492</f>
        <v>BOZ-KAY5+6-FF-491</v>
      </c>
      <c r="F1232" s="193">
        <f t="shared" si="820"/>
        <v>45317</v>
      </c>
      <c r="G1232" s="135">
        <f t="shared" si="821"/>
        <v>0.13749999999708962</v>
      </c>
      <c r="H1232" s="235">
        <f>[4]SayfaKAY!H492</f>
        <v>45317.137499999997</v>
      </c>
      <c r="I1232" s="104" t="str">
        <f>[4]SayfaKAY!I492</f>
        <v>Hat/Line</v>
      </c>
      <c r="J1232" s="103" t="str">
        <f>IF([4]SayfaKAY!J492="","",IF([4]SayfaKAY!J492="Müşteri","Notified by Customer","Notified by Bozankaya"))</f>
        <v>Notified by Customer</v>
      </c>
      <c r="K1232" s="103" t="e">
        <f>VLOOKUP([4]SayfaKAY!L492,#REF!,2,FALSE)</f>
        <v>#REF!</v>
      </c>
      <c r="L1232" s="165" t="str">
        <f>[4]SayfaKAY!X492</f>
        <v>KNORR-BREMSE GMBH DİVİSİON IFE AUTO</v>
      </c>
      <c r="M1232" s="107" t="str">
        <f t="shared" si="822"/>
        <v>KAY5+6-BOZ-KAY5+6-FF-491</v>
      </c>
      <c r="N1232" s="105" t="str">
        <f>[4]SayfaKAY!M492</f>
        <v>12 nolu kapı izole edildi.</v>
      </c>
      <c r="O1232" s="166" t="str">
        <f>[4]SayfaKAY!P492</f>
        <v>A-Sürüşü engeller</v>
      </c>
      <c r="P1232" s="166" t="str">
        <f>[4]SayfaKAY!Q492</f>
        <v>B(Servisten çekmeye etki eden arıza)</v>
      </c>
      <c r="Q1232" s="166" t="str">
        <f>[4]SayfaKAY!R492</f>
        <v>N.A(Yaralanma yok)</v>
      </c>
      <c r="R1232" s="132" t="str" cm="1">
        <f t="array" ref="R1232">IF([4]SayfaKAY!U492="","",_xlfn.IFS([4]SayfaKAY!U492="Bozankaya","Bozankaya",[4]SayfaKAY!U492="Müşteri","Customer",[4]SayfaKAY!U492="Tedarikçi","Equipment Supplier"))</f>
        <v>Equipment Supplier</v>
      </c>
      <c r="S1232" s="204" t="str">
        <f>[4]SayfaKAY!N492</f>
        <v>Kapı kontrolü yapıldı. (11/06/2024) itibari ile arıza devamlılığı görülmedi.</v>
      </c>
      <c r="T1232" s="133" t="str">
        <f>[4]SayfaKAY!AD492</f>
        <v>*Arıza çözülecek</v>
      </c>
      <c r="U1232" s="132" t="str">
        <f>[4]SayfaKAY!W492</f>
        <v>Evet</v>
      </c>
      <c r="V1232" s="108">
        <f>[4]SayfaKAY!AZ492</f>
        <v>2</v>
      </c>
      <c r="W1232" s="136">
        <f t="shared" si="823"/>
        <v>45317</v>
      </c>
      <c r="X1232" s="137" t="str">
        <f t="shared" si="824"/>
        <v>05:00</v>
      </c>
      <c r="Y1232" s="235">
        <f>[4]SayfaKAY!AE492</f>
        <v>45317.208333333299</v>
      </c>
      <c r="Z1232" s="192">
        <f t="shared" si="825"/>
        <v>45317</v>
      </c>
      <c r="AA1232" s="110" t="str">
        <f t="shared" si="826"/>
        <v>07:00</v>
      </c>
      <c r="AB1232" s="182">
        <f>[4]SayfaKAY!BA492</f>
        <v>45317.291666666701</v>
      </c>
      <c r="AC1232" s="257">
        <f t="shared" si="827"/>
        <v>222.00000005308539</v>
      </c>
      <c r="AD1232" s="111">
        <f t="shared" si="828"/>
        <v>45317</v>
      </c>
      <c r="AE1232" s="111" t="str">
        <f t="shared" si="829"/>
        <v>07:00</v>
      </c>
      <c r="AF1232" s="235">
        <f>[4]SayfaKAY!BA492</f>
        <v>45317.291666666701</v>
      </c>
      <c r="AG1232" s="179" t="str">
        <f>[4]SayfaKAY!S492</f>
        <v>(II) Aynı Araçta Tekrarlayan Arıza</v>
      </c>
      <c r="AH1232" s="178" t="str">
        <f t="shared" si="830"/>
        <v>Bu Arıza Aracın Servise Verilmesine Engel</v>
      </c>
      <c r="AI1232" s="163" t="str">
        <f>[4]SayfaKAY!AV492</f>
        <v/>
      </c>
      <c r="AJ1232" s="164" t="str">
        <f t="shared" si="831"/>
        <v/>
      </c>
      <c r="AK1232" s="164" t="str">
        <f t="shared" si="832"/>
        <v/>
      </c>
      <c r="AL1232" s="112" t="str">
        <f>[4]SayfaKAY!AX492</f>
        <v/>
      </c>
      <c r="AM1232" s="257" cm="1">
        <f t="array" ref="AM1232">IFERROR(IF(AND(P1232&lt;&gt;"D(Arıza Değil)",AH1232="Bu Arıza Aracın Servise Verilmesine Engel Değil"),
IF(Z1232-F1232&gt;0,(AB1232-Y1232)*24*60,
IF(OR(AND(G1232&gt;$AS$1,G1232&lt;$AT$1),AND(G1232&gt;$AU$1,G1232&lt;$AV$1)),
(AF1232-H1232)*24*60,     BH:BH0)),        AN1232),0)</f>
        <v>222.00000005308539</v>
      </c>
      <c r="AN1232" s="257">
        <f t="shared" si="833"/>
        <v>222.00000005308539</v>
      </c>
      <c r="AO1232" s="174" t="str">
        <f>[4]SayfaKAY!AG492</f>
        <v/>
      </c>
      <c r="AP1232" s="174" t="str">
        <f>[4]SayfaKAY!AI492</f>
        <v>M110-7084</v>
      </c>
      <c r="AQ1232" s="174" t="str">
        <f>[4]SayfaKAY!AQ492</f>
        <v/>
      </c>
      <c r="AR1232" s="174" t="str">
        <f>[4]SayfaKAY!AH492</f>
        <v>SÜRÜCÜ TEKLİ KAPI</v>
      </c>
      <c r="AS1232" s="174">
        <f>[4]SayfaKAY!AJ492</f>
        <v>1</v>
      </c>
      <c r="AT1232" s="175" t="str">
        <f>[4]SayfaKAY!AM492</f>
        <v/>
      </c>
      <c r="AU1232" s="176" t="str">
        <f>[4]SayfaKAY!AL492</f>
        <v/>
      </c>
      <c r="AV1232" s="176" t="str">
        <f>[4]SayfaKAY!AP492</f>
        <v/>
      </c>
      <c r="AW1232" s="177" t="str">
        <f>[4]SayfaKAY!AT492</f>
        <v/>
      </c>
      <c r="AX1232" s="194">
        <f t="shared" si="834"/>
        <v>4884.0000011678785</v>
      </c>
      <c r="AY1232" s="168"/>
      <c r="AZ1232" s="167"/>
      <c r="BA1232" s="113"/>
      <c r="BB1232" s="171"/>
      <c r="BC1232" s="114"/>
      <c r="BD1232" s="114"/>
      <c r="BE1232" s="114"/>
      <c r="BF1232" s="114"/>
      <c r="BG1232" s="114"/>
      <c r="BH1232" s="114">
        <f>IFERROR(FRACAS!AN495, "Hata Var")</f>
        <v>51.000000050989911</v>
      </c>
      <c r="BI1232" s="114"/>
      <c r="BJ1232" s="114"/>
      <c r="BK1232" s="105" t="str">
        <f>[4]SayfaKAY!AW492</f>
        <v/>
      </c>
      <c r="BL1232" s="105" t="str">
        <f>[4]SayfaKAY!V492</f>
        <v>KNORR-BREMSE GMBH DİVİSİON IFE AUTO</v>
      </c>
      <c r="BM1232" s="114"/>
      <c r="BN1232" s="171" t="str">
        <f t="shared" si="835"/>
        <v>x yok</v>
      </c>
      <c r="BO1232" s="171" t="b">
        <f t="shared" si="836"/>
        <v>0</v>
      </c>
      <c r="BP1232" s="171" t="b">
        <f t="shared" si="837"/>
        <v>0</v>
      </c>
      <c r="BQ1232" s="226">
        <f t="shared" si="838"/>
        <v>101.99999995529652</v>
      </c>
      <c r="BR1232" s="226">
        <f t="shared" si="839"/>
        <v>120.00000009778887</v>
      </c>
      <c r="BS1232" s="226">
        <f t="shared" si="840"/>
        <v>222.00000005308539</v>
      </c>
      <c r="BT1232" s="114"/>
      <c r="BU1232" s="242"/>
      <c r="BV1232" s="233">
        <f t="shared" si="841"/>
        <v>8</v>
      </c>
      <c r="BW1232" s="226" t="str">
        <f t="shared" si="842"/>
        <v>Evet, çakışma var</v>
      </c>
      <c r="BX1232" s="229"/>
      <c r="BY1232" s="247">
        <f t="shared" si="843"/>
        <v>7.0833333302289248E-2</v>
      </c>
      <c r="BZ1232" s="247">
        <f t="shared" si="844"/>
        <v>8.3333333401242271E-2</v>
      </c>
      <c r="CA1232" s="247">
        <f t="shared" si="845"/>
        <v>0.15416666670353152</v>
      </c>
      <c r="CB1232" s="213"/>
      <c r="CC1232" s="211"/>
      <c r="CD1232" s="196"/>
      <c r="CE1232" s="213">
        <v>491</v>
      </c>
      <c r="CF1232" s="182">
        <f t="shared" si="846"/>
        <v>45317.137499999997</v>
      </c>
      <c r="CG1232" s="182">
        <f t="shared" si="847"/>
        <v>45317.291666666701</v>
      </c>
      <c r="CH1232" s="196"/>
      <c r="CI1232" s="196"/>
      <c r="CJ1232" s="196"/>
      <c r="CK1232" s="196">
        <f t="shared" si="848"/>
        <v>8.3333333401242271E-2</v>
      </c>
      <c r="CL1232" s="196">
        <f t="shared" si="849"/>
        <v>7.0833333302289248E-2</v>
      </c>
      <c r="CM1232" s="196">
        <f t="shared" si="850"/>
        <v>0.15416666670353152</v>
      </c>
      <c r="CN1232" s="114"/>
      <c r="CO1232" s="115">
        <f t="shared" si="851"/>
        <v>222.00000005308539</v>
      </c>
      <c r="CP1232" s="116">
        <f t="shared" si="852"/>
        <v>5.0000000040745363</v>
      </c>
      <c r="CQ1232" s="117">
        <f t="shared" si="853"/>
        <v>0.13749999999708962</v>
      </c>
      <c r="CR1232" s="117">
        <f t="shared" si="854"/>
        <v>45317.208333333299</v>
      </c>
      <c r="CS1232" s="117">
        <f t="shared" si="855"/>
        <v>45317.291666666701</v>
      </c>
      <c r="CT1232" s="118">
        <f t="shared" si="856"/>
        <v>65256581.999999955</v>
      </c>
      <c r="CU1232" s="118">
        <f t="shared" si="857"/>
        <v>120.00000009778887</v>
      </c>
      <c r="CV1232" s="118">
        <f t="shared" si="858"/>
        <v>65256702.000000052</v>
      </c>
      <c r="CW1232" s="119">
        <f t="shared" si="859"/>
        <v>0.99999816110841622</v>
      </c>
    </row>
    <row r="1233" spans="1:101" ht="118.5" customHeight="1" x14ac:dyDescent="0.3">
      <c r="A1233" s="104" t="str">
        <f>[4]SayfaKAY!C48</f>
        <v>KAY5+6</v>
      </c>
      <c r="B1233" s="104" t="str">
        <f>[4]SayfaKAY!D48</f>
        <v>3877(6)</v>
      </c>
      <c r="C1233" s="105" t="str">
        <f>[4]SayfaKAY!E48</f>
        <v>MA</v>
      </c>
      <c r="D1233" s="105">
        <f>[4]SayfaKAY!F48</f>
        <v>25000</v>
      </c>
      <c r="E1233" s="106" t="str">
        <f>[4]SayfaKAY!G48</f>
        <v>BOZ-KAY5+6-FF-047</v>
      </c>
      <c r="F1233" s="193">
        <f t="shared" si="820"/>
        <v>45315</v>
      </c>
      <c r="G1233" s="135">
        <f t="shared" si="821"/>
        <v>0.55486111110076308</v>
      </c>
      <c r="H1233" s="235">
        <f>[4]SayfaKAY!H48</f>
        <v>45315.554861111101</v>
      </c>
      <c r="I1233" s="104" t="str">
        <f>[4]SayfaKAY!I48</f>
        <v>Hat/Line</v>
      </c>
      <c r="J1233" s="103" t="str">
        <f>IF([4]SayfaKAY!J48="","",IF([4]SayfaKAY!J48="Müşteri","Notified by Customer","Notified by Bozankaya"))</f>
        <v>Notified by Customer</v>
      </c>
      <c r="K1233" s="103" t="e">
        <f>VLOOKUP([4]SayfaKAY!L48,#REF!,2,FALSE)</f>
        <v>#REF!</v>
      </c>
      <c r="L1233" s="165" t="str">
        <f>[4]SayfaKAY!X48</f>
        <v>KNORR-BREMSE GMBH DİVİSİON IFE AUTO</v>
      </c>
      <c r="M1233" s="107" t="str">
        <f t="shared" si="822"/>
        <v>KAY5+6-BOZ-KAY5+6-FF-047</v>
      </c>
      <c r="N1233" s="105" t="str">
        <f>[4]SayfaKAY!M48</f>
        <v>3877 nolu araç 1 nolu kapı kapanmadığı için izole edildi 1 seferde 6 dakika tehir oluştu</v>
      </c>
      <c r="O1233" s="166" t="str">
        <f>[4]SayfaKAY!P48</f>
        <v>B-Hız veya güç azalması</v>
      </c>
      <c r="P1233" s="166" t="str">
        <f>[4]SayfaKAY!Q48</f>
        <v>A(Hareket etmeyi engelleyen arıza)</v>
      </c>
      <c r="Q1233" s="166" t="str">
        <f>[4]SayfaKAY!R48</f>
        <v>N.A(Yaralanma yok)</v>
      </c>
      <c r="R1233" s="132" t="str" cm="1">
        <f t="array" ref="R1233">IF([4]SayfaKAY!U48="","",_xlfn.IFS([4]SayfaKAY!U48="Bozankaya","Bozankaya",[4]SayfaKAY!U48="Müşteri","Customer",[4]SayfaKAY!U48="Tedarikçi","Equipment Supplier"))</f>
        <v>Equipment Supplier</v>
      </c>
      <c r="S1233" s="204" t="str">
        <f>[4]SayfaKAY!N48</f>
        <v>kapı ayarı bozulduğu için  switch basmıyordu ayar yapıldı sorunsuz çalışıyor</v>
      </c>
      <c r="T1233" s="133" t="str">
        <f>[4]SayfaKAY!AD48</f>
        <v>*Arıza çözülecek</v>
      </c>
      <c r="U1233" s="132" t="str">
        <f>[4]SayfaKAY!W48</f>
        <v>Evet</v>
      </c>
      <c r="V1233" s="108">
        <f>[4]SayfaKAY!AZ48</f>
        <v>1</v>
      </c>
      <c r="W1233" s="136">
        <f t="shared" si="823"/>
        <v>45532</v>
      </c>
      <c r="X1233" s="137" t="str">
        <f t="shared" si="824"/>
        <v>08:00</v>
      </c>
      <c r="Y1233" s="235">
        <f>[4]SayfaKAY!AE48</f>
        <v>45532.333935185197</v>
      </c>
      <c r="Z1233" s="192">
        <f t="shared" si="825"/>
        <v>45532</v>
      </c>
      <c r="AA1233" s="110" t="str">
        <f t="shared" si="826"/>
        <v>13:00</v>
      </c>
      <c r="AB1233" s="182">
        <f>[4]SayfaKAY!BA48</f>
        <v>45532.541666666701</v>
      </c>
      <c r="AC1233" s="257">
        <f t="shared" si="827"/>
        <v>312461.0000000638</v>
      </c>
      <c r="AD1233" s="111">
        <f t="shared" si="828"/>
        <v>45532</v>
      </c>
      <c r="AE1233" s="111" t="str">
        <f t="shared" si="829"/>
        <v>13:00</v>
      </c>
      <c r="AF1233" s="235">
        <f>[4]SayfaKAY!BA48</f>
        <v>45532.541666666701</v>
      </c>
      <c r="AG1233" s="179" t="str">
        <f>[4]SayfaKAY!S48</f>
        <v>(II) Aynı Araçta Tekrarlayan Arıza</v>
      </c>
      <c r="AH1233" s="178" t="str">
        <f t="shared" si="830"/>
        <v>Bu Arıza Aracın Servise Verilmesine Engel</v>
      </c>
      <c r="AI1233" s="163" t="str">
        <f>[4]SayfaKAY!AV48</f>
        <v/>
      </c>
      <c r="AJ1233" s="164" t="str">
        <f t="shared" si="831"/>
        <v/>
      </c>
      <c r="AK1233" s="164" t="str">
        <f t="shared" si="832"/>
        <v/>
      </c>
      <c r="AL1233" s="112" t="str">
        <f>[4]SayfaKAY!AX48</f>
        <v/>
      </c>
      <c r="AM1233" s="257" cm="1">
        <f t="array" ref="AM1233">IFERROR(IF(AND(P1233&lt;&gt;"D(Arıza Değil)",AH1233="Bu Arıza Aracın Servise Verilmesine Engel Değil"),
IF(Z1233-F1233&gt;0,(AB1233-Y1233)*24*60,
IF(OR(AND(G1233&gt;$AS$1,G1233&lt;$AT$1),AND(G1233&gt;$AU$1,G1233&lt;$AV$1)),
(AF1233-H1233)*24*60,     BH:BH0)),        AN1233),0)</f>
        <v>312461.0000000638</v>
      </c>
      <c r="AN1233" s="257">
        <f t="shared" si="833"/>
        <v>312461.0000000638</v>
      </c>
      <c r="AO1233" s="174" t="str">
        <f>[4]SayfaKAY!AG48</f>
        <v>IFE</v>
      </c>
      <c r="AP1233" s="174" t="str">
        <f>[4]SayfaKAY!AI48</f>
        <v>M110-7085</v>
      </c>
      <c r="AQ1233" s="174" t="str">
        <f>[4]SayfaKAY!AQ48</f>
        <v/>
      </c>
      <c r="AR1233" s="174" t="str">
        <f>[4]SayfaKAY!AH48</f>
        <v>TEKLİ KAPI</v>
      </c>
      <c r="AS1233" s="174" t="str">
        <f>[4]SayfaKAY!AJ48</f>
        <v/>
      </c>
      <c r="AT1233" s="175" t="str">
        <f>[4]SayfaKAY!AM48</f>
        <v/>
      </c>
      <c r="AU1233" s="176" t="str">
        <f>[4]SayfaKAY!AL48</f>
        <v/>
      </c>
      <c r="AV1233" s="176" t="str">
        <f>[4]SayfaKAY!AP48</f>
        <v/>
      </c>
      <c r="AW1233" s="177" t="str">
        <f>[4]SayfaKAY!AT48</f>
        <v/>
      </c>
      <c r="AX1233" s="194">
        <f t="shared" si="834"/>
        <v>3437071.0000007018</v>
      </c>
      <c r="AY1233" s="168"/>
      <c r="AZ1233" s="167"/>
      <c r="BA1233" s="170"/>
      <c r="BB1233" s="171"/>
      <c r="BC1233" s="114"/>
      <c r="BD1233" s="114"/>
      <c r="BE1233" s="114"/>
      <c r="BF1233" s="114"/>
      <c r="BG1233" s="114"/>
      <c r="BH1233" s="114" t="str">
        <f>IFERROR(FRACAS!AN51, "Hata Var")</f>
        <v/>
      </c>
      <c r="BI1233" s="114"/>
      <c r="BJ1233" s="114"/>
      <c r="BK1233" s="105" t="str">
        <f>[4]SayfaKAY!AW48</f>
        <v/>
      </c>
      <c r="BL1233" s="105" t="str">
        <f>[4]SayfaKAY!V48</f>
        <v>KNORR-BREMSE GMBH DİVİSİON IFE AUTO</v>
      </c>
      <c r="BM1233" s="114"/>
      <c r="BN1233" s="171" t="str">
        <f t="shared" si="835"/>
        <v>x yok</v>
      </c>
      <c r="BO1233" s="171" t="b">
        <f t="shared" si="836"/>
        <v>0</v>
      </c>
      <c r="BP1233" s="171" t="str">
        <f t="shared" si="837"/>
        <v>Bir günden fazla süren arıza</v>
      </c>
      <c r="BQ1233" s="226">
        <f t="shared" si="838"/>
        <v>312161.86666669906</v>
      </c>
      <c r="BR1233" s="226">
        <f t="shared" si="839"/>
        <v>299.13333336473443</v>
      </c>
      <c r="BS1233" s="226">
        <f t="shared" si="840"/>
        <v>312461.0000000638</v>
      </c>
      <c r="BT1233" s="114"/>
      <c r="BU1233" s="242"/>
      <c r="BV1233" s="233">
        <f t="shared" si="841"/>
        <v>43</v>
      </c>
      <c r="BW1233" s="226" t="str">
        <f t="shared" si="842"/>
        <v>Evet, çakışma var</v>
      </c>
      <c r="BX1233" s="229"/>
      <c r="BY1233" s="247">
        <f t="shared" si="843"/>
        <v>216.77907407409657</v>
      </c>
      <c r="BZ1233" s="247">
        <f t="shared" si="844"/>
        <v>0.2077314815032878</v>
      </c>
      <c r="CA1233" s="247">
        <f t="shared" si="845"/>
        <v>216.98680555559986</v>
      </c>
      <c r="CB1233" s="213"/>
      <c r="CC1233" s="211"/>
      <c r="CD1233" s="196"/>
      <c r="CE1233" s="213">
        <v>47</v>
      </c>
      <c r="CF1233" s="182">
        <f t="shared" si="846"/>
        <v>45315.554861111101</v>
      </c>
      <c r="CG1233" s="182">
        <f t="shared" si="847"/>
        <v>45532.541666666701</v>
      </c>
      <c r="CH1233" s="196"/>
      <c r="CI1233" s="196"/>
      <c r="CJ1233" s="196"/>
      <c r="CK1233" s="196">
        <f t="shared" si="848"/>
        <v>0.2077314815032878</v>
      </c>
      <c r="CL1233" s="196">
        <f t="shared" si="849"/>
        <v>216.77907407409657</v>
      </c>
      <c r="CM1233" s="196">
        <f t="shared" si="850"/>
        <v>216.98680555559986</v>
      </c>
      <c r="CN1233" s="114"/>
      <c r="CO1233" s="115">
        <f t="shared" si="851"/>
        <v>312461.0000000638</v>
      </c>
      <c r="CP1233" s="116">
        <f t="shared" si="852"/>
        <v>12.463888890197268</v>
      </c>
      <c r="CQ1233" s="117">
        <f t="shared" si="853"/>
        <v>0.55486111110076308</v>
      </c>
      <c r="CR1233" s="117">
        <f t="shared" si="854"/>
        <v>45532.333935185197</v>
      </c>
      <c r="CS1233" s="117">
        <f t="shared" si="855"/>
        <v>45532.541666666701</v>
      </c>
      <c r="CT1233" s="118">
        <f t="shared" si="856"/>
        <v>65565761.866666697</v>
      </c>
      <c r="CU1233" s="118">
        <f t="shared" si="857"/>
        <v>299.13333336473443</v>
      </c>
      <c r="CV1233" s="118">
        <f t="shared" si="858"/>
        <v>65566061.000000067</v>
      </c>
      <c r="CW1233" s="119">
        <f t="shared" si="859"/>
        <v>0.99999543768027532</v>
      </c>
    </row>
    <row r="1234" spans="1:101" ht="118.5" customHeight="1" x14ac:dyDescent="0.3">
      <c r="A1234" s="160" t="str">
        <f>[4]SayfaKAY!C49</f>
        <v>KAY5+6</v>
      </c>
      <c r="B1234" s="104" t="str">
        <f>[4]SayfaKAY!D49</f>
        <v>3878(7)</v>
      </c>
      <c r="C1234" s="105" t="str">
        <f>[4]SayfaKAY!E49</f>
        <v>MA</v>
      </c>
      <c r="D1234" s="105">
        <f>[4]SayfaKAY!F49</f>
        <v>1500</v>
      </c>
      <c r="E1234" s="106" t="str">
        <f>[4]SayfaKAY!G49</f>
        <v>BOZ-KAY5+6-FF-048</v>
      </c>
      <c r="F1234" s="134">
        <f t="shared" si="820"/>
        <v>45315</v>
      </c>
      <c r="G1234" s="135">
        <f t="shared" si="821"/>
        <v>0.875</v>
      </c>
      <c r="H1234" s="235">
        <f>[4]SayfaKAY!H49</f>
        <v>45315.875</v>
      </c>
      <c r="I1234" s="104" t="str">
        <f>[4]SayfaKAY!I49</f>
        <v>Hat/Line</v>
      </c>
      <c r="J1234" s="103" t="str">
        <f>IF([4]SayfaKAY!J49="","",IF([4]SayfaKAY!J49="Müşteri","Notified by Customer","Notified by Bozankaya"))</f>
        <v>Notified by Customer</v>
      </c>
      <c r="K1234" s="103" t="e">
        <f>VLOOKUP([4]SayfaKAY!L49,#REF!,2,FALSE)</f>
        <v>#REF!</v>
      </c>
      <c r="L1234" s="165" t="str">
        <f>[4]SayfaKAY!X49</f>
        <v>NSC TEKNOLOJİ ve İNŞAAT LTD.ŞTİ.</v>
      </c>
      <c r="M1234" s="107" t="str">
        <f t="shared" si="822"/>
        <v>KAY5+6-BOZ-KAY5+6-FF-048</v>
      </c>
      <c r="N1234" s="105" t="str">
        <f>[4]SayfaKAY!M49</f>
        <v>3878 CA Kameralar gidip gidip geliyor</v>
      </c>
      <c r="O1234" s="166" t="str">
        <f>[4]SayfaKAY!P49</f>
        <v>C-Uyarı, sürüş devamlılığı</v>
      </c>
      <c r="P1234" s="166" t="str">
        <f>[4]SayfaKAY!Q49</f>
        <v>C(Sisteme etki etmeyen arıza)</v>
      </c>
      <c r="Q1234" s="166" t="str">
        <f>[4]SayfaKAY!R49</f>
        <v>N.A(Yaralanma yok)</v>
      </c>
      <c r="R1234" s="132" t="str" cm="1">
        <f t="array" ref="R1234">IF([4]SayfaKAY!U49="","",_xlfn.IFS([4]SayfaKAY!U49="Bozankaya","Bozankaya",[4]SayfaKAY!U49="Müşteri","Customer",[4]SayfaKAY!U49="Tedarikçi","Equipment Supplier"))</f>
        <v>Equipment Supplier</v>
      </c>
      <c r="S1234" s="204" t="str">
        <f>[4]SayfaKAY!N49</f>
        <v>Akıllı port üzerinden switch yeri değiştirildi</v>
      </c>
      <c r="T1234" s="133" t="str">
        <f>[4]SayfaKAY!AD49</f>
        <v>*Arıza çözülecek</v>
      </c>
      <c r="U1234" s="132" t="str">
        <f>[4]SayfaKAY!W49</f>
        <v>Evet</v>
      </c>
      <c r="V1234" s="108">
        <f>[4]SayfaKAY!AZ49</f>
        <v>1</v>
      </c>
      <c r="W1234" s="136">
        <f t="shared" si="823"/>
        <v>45532</v>
      </c>
      <c r="X1234" s="137" t="str">
        <f t="shared" si="824"/>
        <v>07:41</v>
      </c>
      <c r="Y1234" s="235">
        <f>[4]SayfaKAY!AE49</f>
        <v>45532.320486111101</v>
      </c>
      <c r="Z1234" s="109">
        <f t="shared" si="825"/>
        <v>45532</v>
      </c>
      <c r="AA1234" s="110" t="str">
        <f t="shared" si="826"/>
        <v>13:00</v>
      </c>
      <c r="AB1234" s="182">
        <f>[4]SayfaKAY!BA49</f>
        <v>45532.541666666701</v>
      </c>
      <c r="AC1234" s="257">
        <f t="shared" si="827"/>
        <v>312000.00000004889</v>
      </c>
      <c r="AD1234" s="111">
        <f t="shared" si="828"/>
        <v>45532</v>
      </c>
      <c r="AE1234" s="111" t="str">
        <f t="shared" si="829"/>
        <v>13:00</v>
      </c>
      <c r="AF1234" s="235">
        <f>[4]SayfaKAY!BA49</f>
        <v>45532.541666666701</v>
      </c>
      <c r="AG1234" s="179" t="str">
        <f>[4]SayfaKAY!S49</f>
        <v>(I) İlk Defa Karşılaşılan Arıza</v>
      </c>
      <c r="AH1234" s="178" t="str">
        <f t="shared" si="830"/>
        <v>Bu Arıza Aracın Servise Verilmesine Engel Değil</v>
      </c>
      <c r="AI1234" s="163" t="str">
        <f>[4]SayfaKAY!AV49</f>
        <v/>
      </c>
      <c r="AJ1234" s="164" t="str">
        <f t="shared" si="831"/>
        <v/>
      </c>
      <c r="AK1234" s="164" t="str">
        <f t="shared" si="832"/>
        <v/>
      </c>
      <c r="AL1234" s="112" t="str">
        <f>[4]SayfaKAY!AX49</f>
        <v/>
      </c>
      <c r="AM1234" s="257" cm="1">
        <f t="array" ref="AM1234">IFERROR(IF(AND(P1234&lt;&gt;"D(Arıza Değil)",AH1234="Bu Arıza Aracın Servise Verilmesine Engel Değil"),
IF(Z1234-F1234&gt;0,(AB1234-Y1234)*24*60,
IF(OR(AND(G1234&gt;$AS$1,G1234&lt;$AT$1),AND(G1234&gt;$AU$1,G1234&lt;$AV$1)),
(AF1234-H1234)*24*60,     BH:BH0)),        AN1234),0)</f>
        <v>318.5000000637956</v>
      </c>
      <c r="AN1234" s="257">
        <f t="shared" si="833"/>
        <v>312000.00000004889</v>
      </c>
      <c r="AO1234" s="174" t="str">
        <f>[4]SayfaKAY!AG49</f>
        <v>NSC</v>
      </c>
      <c r="AP1234" s="174" t="str">
        <f>[4]SayfaKAY!AI49</f>
        <v>E810-7114</v>
      </c>
      <c r="AQ1234" s="174" t="str">
        <f>[4]SayfaKAY!AQ49</f>
        <v/>
      </c>
      <c r="AR1234" s="174" t="str">
        <f>[4]SayfaKAY!AH49</f>
        <v>8 Port POE switch HIRSCHMANN</v>
      </c>
      <c r="AS1234" s="174" t="str">
        <f>[4]SayfaKAY!AJ49</f>
        <v/>
      </c>
      <c r="AT1234" s="175" t="str">
        <f>[4]SayfaKAY!AM49</f>
        <v/>
      </c>
      <c r="AU1234" s="176" t="str">
        <f>[4]SayfaKAY!AL49</f>
        <v/>
      </c>
      <c r="AV1234" s="176" t="str">
        <f>[4]SayfaKAY!AP49</f>
        <v/>
      </c>
      <c r="AW1234" s="177" t="str">
        <f>[4]SayfaKAY!AT49</f>
        <v/>
      </c>
      <c r="AX1234" s="194">
        <f t="shared" si="834"/>
        <v>3432000.0000005378</v>
      </c>
      <c r="AY1234" s="168"/>
      <c r="AZ1234" s="167"/>
      <c r="BA1234" s="113"/>
      <c r="BB1234" s="171" t="str">
        <f>IF($AQ$1="X", IF(AND(G1234&gt;=$AS$1,G1234&lt;=$AT$1),IF(P1234&lt;&gt;"D(Arıza Değil)",AC1234,0), IF(AND(G1234&gt;=$AU$1,G1234&lt;=$AV$1),IF(P1234&lt;&gt;"D(Arıza Değil)",AC1234,0), "")), "")</f>
        <v/>
      </c>
      <c r="BC1234" s="114"/>
      <c r="BD1234" s="114"/>
      <c r="BE1234" s="114"/>
      <c r="BF1234" s="114"/>
      <c r="BG1234" s="114"/>
      <c r="BH1234" s="114" t="str">
        <f>IFERROR(FRACAS!AN52, "Hata Var")</f>
        <v/>
      </c>
      <c r="BI1234" s="114"/>
      <c r="BJ1234" s="114"/>
      <c r="BK1234" s="105" t="str">
        <f>[4]SayfaKAY!AW49</f>
        <v/>
      </c>
      <c r="BL1234" s="105" t="str">
        <f>[4]SayfaKAY!V49</f>
        <v>NSC</v>
      </c>
      <c r="BM1234" s="114"/>
      <c r="BN1234" s="171" t="str">
        <f t="shared" si="835"/>
        <v>x yok</v>
      </c>
      <c r="BO1234" s="171" t="b">
        <f t="shared" si="836"/>
        <v>0</v>
      </c>
      <c r="BP1234" s="171" t="str">
        <f t="shared" si="837"/>
        <v>Bir günden fazla süren arıza</v>
      </c>
      <c r="BQ1234" s="226">
        <f t="shared" si="838"/>
        <v>311681.4999999851</v>
      </c>
      <c r="BR1234" s="226">
        <f t="shared" si="839"/>
        <v>318.5000000637956</v>
      </c>
      <c r="BS1234" s="226">
        <f t="shared" si="840"/>
        <v>312000.00000004889</v>
      </c>
      <c r="BT1234" s="114"/>
      <c r="BU1234" s="242"/>
      <c r="BV1234" s="233">
        <f t="shared" si="841"/>
        <v>20</v>
      </c>
      <c r="BW1234" s="226" t="str">
        <f t="shared" si="842"/>
        <v>Evet, çakışma var</v>
      </c>
      <c r="BX1234" s="229"/>
      <c r="BY1234" s="247">
        <f t="shared" si="843"/>
        <v>216.44548611110076</v>
      </c>
      <c r="BZ1234" s="247">
        <f t="shared" si="844"/>
        <v>0.22118055559985805</v>
      </c>
      <c r="CA1234" s="247">
        <f t="shared" si="845"/>
        <v>216.66666666670062</v>
      </c>
      <c r="CB1234" s="213"/>
      <c r="CC1234" s="211"/>
      <c r="CD1234" s="196"/>
      <c r="CE1234" s="213">
        <v>48</v>
      </c>
      <c r="CF1234" s="182">
        <f t="shared" si="846"/>
        <v>45315.875</v>
      </c>
      <c r="CG1234" s="182">
        <f t="shared" si="847"/>
        <v>45532.541666666701</v>
      </c>
      <c r="CH1234" s="196"/>
      <c r="CI1234" s="196"/>
      <c r="CJ1234" s="196"/>
      <c r="CK1234" s="196">
        <f t="shared" si="848"/>
        <v>0.22118055559985805</v>
      </c>
      <c r="CL1234" s="196">
        <f t="shared" si="849"/>
        <v>216.44548611110076</v>
      </c>
      <c r="CM1234" s="196">
        <f t="shared" si="850"/>
        <v>216.66666666670062</v>
      </c>
      <c r="CN1234" s="114"/>
      <c r="CO1234" s="115">
        <f t="shared" si="851"/>
        <v>312000.00000004889</v>
      </c>
      <c r="CP1234" s="116">
        <f t="shared" si="852"/>
        <v>13.270833335991483</v>
      </c>
      <c r="CQ1234" s="117">
        <f t="shared" si="853"/>
        <v>0.875</v>
      </c>
      <c r="CR1234" s="117">
        <f t="shared" si="854"/>
        <v>45532.320486111101</v>
      </c>
      <c r="CS1234" s="117">
        <f t="shared" si="855"/>
        <v>45532.541666666701</v>
      </c>
      <c r="CT1234" s="118">
        <f t="shared" si="856"/>
        <v>65565281.499999985</v>
      </c>
      <c r="CU1234" s="118">
        <f t="shared" si="857"/>
        <v>318.5000000637956</v>
      </c>
      <c r="CV1234" s="118">
        <f t="shared" si="858"/>
        <v>65565600.000000052</v>
      </c>
      <c r="CW1234" s="119">
        <f t="shared" si="859"/>
        <v>0.99999514226972575</v>
      </c>
    </row>
    <row r="1235" spans="1:101" ht="118.5" customHeight="1" x14ac:dyDescent="0.3">
      <c r="A1235" s="104" t="str">
        <f>[4]SayfaKAY!C44</f>
        <v>KAY5+6</v>
      </c>
      <c r="B1235" s="104" t="str">
        <f>[4]SayfaKAY!D44</f>
        <v>3874(3)</v>
      </c>
      <c r="C1235" s="105" t="str">
        <f>[4]SayfaKAY!E44</f>
        <v>MB</v>
      </c>
      <c r="D1235" s="105">
        <f>[4]SayfaKAY!F44</f>
        <v>45000</v>
      </c>
      <c r="E1235" s="106" t="str">
        <f>[4]SayfaKAY!G44</f>
        <v>BOZ-KAY5+6-FF-043</v>
      </c>
      <c r="F1235" s="193">
        <f t="shared" si="820"/>
        <v>45314</v>
      </c>
      <c r="G1235" s="135">
        <f t="shared" si="821"/>
        <v>0.19027777780138422</v>
      </c>
      <c r="H1235" s="235">
        <f>[4]SayfaKAY!H44</f>
        <v>45314.190277777801</v>
      </c>
      <c r="I1235" s="104" t="str">
        <f>[4]SayfaKAY!I44</f>
        <v>Hat/Line</v>
      </c>
      <c r="J1235" s="103" t="str">
        <f>IF([4]SayfaKAY!J44="","",IF([4]SayfaKAY!J44="Müşteri","Notified by Customer","Notified by Bozankaya"))</f>
        <v>Notified by Customer</v>
      </c>
      <c r="K1235" s="103" t="e">
        <f>VLOOKUP([4]SayfaKAY!L44,#REF!,2,FALSE)</f>
        <v>#REF!</v>
      </c>
      <c r="L1235" s="165" t="str">
        <f>[4]SayfaKAY!X44</f>
        <v>Lütze Transportation GmbH</v>
      </c>
      <c r="M1235" s="107" t="str">
        <f t="shared" si="822"/>
        <v>KAY5+6-BOZ-KAY5+6-FF-043</v>
      </c>
      <c r="N1235" s="105" t="str">
        <f>[4]SayfaKAY!M44</f>
        <v>iç anons sistemi çalışmıyor</v>
      </c>
      <c r="O1235" s="166" t="str">
        <f>[4]SayfaKAY!P44</f>
        <v>C-Uyarı, sürüş devamlılığı</v>
      </c>
      <c r="P1235" s="166" t="str">
        <f>[4]SayfaKAY!Q44</f>
        <v>C(Sisteme etki etmeyen arıza)</v>
      </c>
      <c r="Q1235" s="166" t="str">
        <f>[4]SayfaKAY!R44</f>
        <v>N.A(Yaralanma yok)</v>
      </c>
      <c r="R1235" s="132" t="str" cm="1">
        <f t="array" ref="R1235">IF([4]SayfaKAY!U44="","",_xlfn.IFS([4]SayfaKAY!U44="Bozankaya","Bozankaya",[4]SayfaKAY!U44="Müşteri","Customer",[4]SayfaKAY!U44="Tedarikçi","Equipment Supplier"))</f>
        <v>Equipment Supplier</v>
      </c>
      <c r="S1235" s="204" t="str">
        <f>[4]SayfaKAY!N44</f>
        <v>ses seviyesi ayarlandı</v>
      </c>
      <c r="T1235" s="133" t="str">
        <f>[4]SayfaKAY!AD44</f>
        <v/>
      </c>
      <c r="U1235" s="132" t="str">
        <f>[4]SayfaKAY!W44</f>
        <v>Evet</v>
      </c>
      <c r="V1235" s="108">
        <f>[4]SayfaKAY!AZ44</f>
        <v>1</v>
      </c>
      <c r="W1235" s="136">
        <f t="shared" si="823"/>
        <v>45532</v>
      </c>
      <c r="X1235" s="137" t="str">
        <f t="shared" si="824"/>
        <v>08:05</v>
      </c>
      <c r="Y1235" s="235">
        <f>[4]SayfaKAY!AE44</f>
        <v>45532.337430555599</v>
      </c>
      <c r="Z1235" s="192">
        <f t="shared" si="825"/>
        <v>45532</v>
      </c>
      <c r="AA1235" s="110" t="str">
        <f t="shared" si="826"/>
        <v>12:00</v>
      </c>
      <c r="AB1235" s="182">
        <f>[4]SayfaKAY!BA44</f>
        <v>45532.5</v>
      </c>
      <c r="AC1235" s="257">
        <f t="shared" si="827"/>
        <v>314365.99999996601</v>
      </c>
      <c r="AD1235" s="111">
        <f t="shared" si="828"/>
        <v>45532</v>
      </c>
      <c r="AE1235" s="111" t="str">
        <f t="shared" si="829"/>
        <v>12:00</v>
      </c>
      <c r="AF1235" s="235">
        <f>[4]SayfaKAY!BA44</f>
        <v>45532.5</v>
      </c>
      <c r="AG1235" s="179" t="str">
        <f>[4]SayfaKAY!S44</f>
        <v>(I) İlk Defa Karşılaşılan Arıza</v>
      </c>
      <c r="AH1235" s="178" t="str">
        <f t="shared" si="830"/>
        <v>Bu Arıza Aracın Servise Verilmesine Engel Değil</v>
      </c>
      <c r="AI1235" s="163" t="str">
        <f>[4]SayfaKAY!AV44</f>
        <v/>
      </c>
      <c r="AJ1235" s="164" t="str">
        <f t="shared" si="831"/>
        <v/>
      </c>
      <c r="AK1235" s="164" t="str">
        <f t="shared" si="832"/>
        <v/>
      </c>
      <c r="AL1235" s="112" t="str">
        <f>[4]SayfaKAY!AX44</f>
        <v/>
      </c>
      <c r="AM1235" s="257" cm="1">
        <f t="array" ref="AM1235">IFERROR(IF(AND(P1235&lt;&gt;"D(Arıza Değil)",AH1235="Bu Arıza Aracın Servise Verilmesine Engel Değil"),
IF(Z1235-F1235&gt;0,(AB1235-Y1235)*24*60,
IF(OR(AND(G1235&gt;$AS$1,G1235&lt;$AT$1),AND(G1235&gt;$AU$1,G1235&lt;$AV$1)),
(AF1235-H1235)*24*60,     BH:BH0)),        AN1235),0)</f>
        <v>234.09999993746169</v>
      </c>
      <c r="AN1235" s="257">
        <f t="shared" si="833"/>
        <v>314365.99999996601</v>
      </c>
      <c r="AO1235" s="174" t="str">
        <f>[4]SayfaKAY!AG44</f>
        <v>LUTZE</v>
      </c>
      <c r="AP1235" s="174" t="str">
        <f>[4]SayfaKAY!AI44</f>
        <v>E820-7020</v>
      </c>
      <c r="AQ1235" s="174" t="str">
        <f>[4]SayfaKAY!AQ44</f>
        <v/>
      </c>
      <c r="AR1235" s="174" t="str">
        <f>[4]SayfaKAY!AH44</f>
        <v>ACSys-19'' RACK</v>
      </c>
      <c r="AS1235" s="174" t="str">
        <f>[4]SayfaKAY!AJ44</f>
        <v/>
      </c>
      <c r="AT1235" s="175" t="str">
        <f>[4]SayfaKAY!AM44</f>
        <v/>
      </c>
      <c r="AU1235" s="176" t="str">
        <f>[4]SayfaKAY!AL44</f>
        <v/>
      </c>
      <c r="AV1235" s="176" t="str">
        <f>[4]SayfaKAY!AP44</f>
        <v/>
      </c>
      <c r="AW1235" s="177" t="str">
        <f>[4]SayfaKAY!AT44</f>
        <v/>
      </c>
      <c r="AX1235" s="194">
        <f t="shared" si="834"/>
        <v>3458025.9999996261</v>
      </c>
      <c r="AY1235" s="168"/>
      <c r="AZ1235" s="167"/>
      <c r="BA1235" s="170"/>
      <c r="BB1235" s="171"/>
      <c r="BC1235" s="114"/>
      <c r="BD1235" s="114"/>
      <c r="BE1235" s="114"/>
      <c r="BF1235" s="114"/>
      <c r="BG1235" s="114"/>
      <c r="BH1235" s="114" t="str">
        <f>IFERROR(FRACAS!AN47, "Hata Var")</f>
        <v/>
      </c>
      <c r="BI1235" s="114"/>
      <c r="BJ1235" s="114"/>
      <c r="BK1235" s="105" t="str">
        <f>[4]SayfaKAY!AW44</f>
        <v/>
      </c>
      <c r="BL1235" s="105" t="str">
        <f>[4]SayfaKAY!V44</f>
        <v>LUTZE</v>
      </c>
      <c r="BM1235" s="114"/>
      <c r="BN1235" s="171" t="str">
        <f t="shared" si="835"/>
        <v>x yok</v>
      </c>
      <c r="BO1235" s="171" t="b">
        <f t="shared" si="836"/>
        <v>0</v>
      </c>
      <c r="BP1235" s="171" t="str">
        <f t="shared" si="837"/>
        <v>Bir günden fazla süren arıza</v>
      </c>
      <c r="BQ1235" s="226">
        <f t="shared" si="838"/>
        <v>314131.90000002855</v>
      </c>
      <c r="BR1235" s="226">
        <f t="shared" si="839"/>
        <v>234.09999993746169</v>
      </c>
      <c r="BS1235" s="226">
        <f t="shared" si="840"/>
        <v>314365.99999996601</v>
      </c>
      <c r="BT1235" s="114"/>
      <c r="BU1235" s="242"/>
      <c r="BV1235" s="233">
        <f t="shared" si="841"/>
        <v>57</v>
      </c>
      <c r="BW1235" s="226" t="str">
        <f t="shared" si="842"/>
        <v>Evet, çakışma var</v>
      </c>
      <c r="BX1235" s="229"/>
      <c r="BY1235" s="247">
        <f t="shared" si="843"/>
        <v>218.1471527777976</v>
      </c>
      <c r="BZ1235" s="247">
        <f t="shared" si="844"/>
        <v>0.16256944440101506</v>
      </c>
      <c r="CA1235" s="247">
        <f t="shared" si="845"/>
        <v>218.30972222219862</v>
      </c>
      <c r="CB1235" s="213"/>
      <c r="CC1235" s="211"/>
      <c r="CD1235" s="196"/>
      <c r="CE1235" s="213">
        <v>43</v>
      </c>
      <c r="CF1235" s="182">
        <f t="shared" si="846"/>
        <v>45314.190277777801</v>
      </c>
      <c r="CG1235" s="182">
        <f t="shared" si="847"/>
        <v>45532.5</v>
      </c>
      <c r="CH1235" s="196"/>
      <c r="CI1235" s="196"/>
      <c r="CJ1235" s="196"/>
      <c r="CK1235" s="196">
        <f t="shared" si="848"/>
        <v>0.16256944440101506</v>
      </c>
      <c r="CL1235" s="196">
        <f t="shared" si="849"/>
        <v>218.1471527777976</v>
      </c>
      <c r="CM1235" s="196">
        <f t="shared" si="850"/>
        <v>218.30972222219862</v>
      </c>
      <c r="CN1235" s="114"/>
      <c r="CO1235" s="115">
        <f t="shared" si="851"/>
        <v>314365.99999996601</v>
      </c>
      <c r="CP1235" s="116">
        <f t="shared" si="852"/>
        <v>9.7541666640609037</v>
      </c>
      <c r="CQ1235" s="117">
        <f t="shared" si="853"/>
        <v>0.19027777780138422</v>
      </c>
      <c r="CR1235" s="117">
        <f t="shared" si="854"/>
        <v>45532.337430555599</v>
      </c>
      <c r="CS1235" s="117">
        <f t="shared" si="855"/>
        <v>45532.5</v>
      </c>
      <c r="CT1235" s="118">
        <f t="shared" si="856"/>
        <v>65566291.900000028</v>
      </c>
      <c r="CU1235" s="118">
        <f t="shared" si="857"/>
        <v>234.09999993746169</v>
      </c>
      <c r="CV1235" s="118">
        <f t="shared" si="858"/>
        <v>65566525.999999963</v>
      </c>
      <c r="CW1235" s="119">
        <f t="shared" si="859"/>
        <v>0.99999642958054646</v>
      </c>
    </row>
    <row r="1236" spans="1:101" ht="118.5" customHeight="1" x14ac:dyDescent="0.3">
      <c r="A1236" s="160" t="str">
        <f>[4]SayfaKAY!C45</f>
        <v>KAY5+6</v>
      </c>
      <c r="B1236" s="104" t="str">
        <f>[4]SayfaKAY!D45</f>
        <v>3875(4)</v>
      </c>
      <c r="C1236" s="105" t="str">
        <f>[4]SayfaKAY!E45</f>
        <v>MA</v>
      </c>
      <c r="D1236" s="105">
        <f>[4]SayfaKAY!F45</f>
        <v>38500</v>
      </c>
      <c r="E1236" s="106" t="str">
        <f>[4]SayfaKAY!G45</f>
        <v>BOZ-KAY5+6-FF-044</v>
      </c>
      <c r="F1236" s="134">
        <f t="shared" si="820"/>
        <v>45314</v>
      </c>
      <c r="G1236" s="135">
        <f t="shared" si="821"/>
        <v>0.4423611110978527</v>
      </c>
      <c r="H1236" s="235">
        <f>[4]SayfaKAY!H45</f>
        <v>45314.442361111098</v>
      </c>
      <c r="I1236" s="104" t="str">
        <f>[4]SayfaKAY!I45</f>
        <v>Hat/Line</v>
      </c>
      <c r="J1236" s="103" t="str">
        <f>IF([4]SayfaKAY!J45="","",IF([4]SayfaKAY!J45="Müşteri","Notified by Customer","Notified by Bozankaya"))</f>
        <v>Notified by Customer</v>
      </c>
      <c r="K1236" s="103" t="e">
        <f>VLOOKUP([4]SayfaKAY!L45,#REF!,2,FALSE)</f>
        <v>#REF!</v>
      </c>
      <c r="L1236" s="165" t="str">
        <f>[4]SayfaKAY!X45</f>
        <v>KNORR-BREMSE GMBH DİVİSİON IFE AUTO</v>
      </c>
      <c r="M1236" s="107" t="str">
        <f t="shared" si="822"/>
        <v>KAY5+6-BOZ-KAY5+6-FF-044</v>
      </c>
      <c r="N1236" s="105" t="str">
        <f>[4]SayfaKAY!M45</f>
        <v>3875 nolu araç 1 nolu kapı kapanırken sesli kapanıyor</v>
      </c>
      <c r="O1236" s="166" t="str">
        <f>[4]SayfaKAY!P45</f>
        <v>C-Uyarı, sürüş devamlılığı</v>
      </c>
      <c r="P1236" s="166" t="str">
        <f>[4]SayfaKAY!Q45</f>
        <v>C(Sisteme etki etmeyen arıza)</v>
      </c>
      <c r="Q1236" s="166" t="str">
        <f>[4]SayfaKAY!R45</f>
        <v>N.A(Yaralanma yok)</v>
      </c>
      <c r="R1236" s="132" t="str" cm="1">
        <f t="array" ref="R1236">IF([4]SayfaKAY!U45="","",_xlfn.IFS([4]SayfaKAY!U45="Bozankaya","Bozankaya",[4]SayfaKAY!U45="Müşteri","Customer",[4]SayfaKAY!U45="Tedarikçi","Equipment Supplier"))</f>
        <v>Equipment Supplier</v>
      </c>
      <c r="S1236" s="204" t="str">
        <f>[4]SayfaKAY!N45</f>
        <v>kapı ayarı yapılıp gerekli testler yapıldı</v>
      </c>
      <c r="T1236" s="133" t="str">
        <f>[4]SayfaKAY!AD45</f>
        <v>*Arıza çözülecek</v>
      </c>
      <c r="U1236" s="132" t="str">
        <f>[4]SayfaKAY!W45</f>
        <v>Evet</v>
      </c>
      <c r="V1236" s="108">
        <f>[4]SayfaKAY!AZ45</f>
        <v>1</v>
      </c>
      <c r="W1236" s="136">
        <f t="shared" si="823"/>
        <v>45532</v>
      </c>
      <c r="X1236" s="137" t="str">
        <f t="shared" si="824"/>
        <v>08:03</v>
      </c>
      <c r="Y1236" s="235">
        <f>[4]SayfaKAY!AE45</f>
        <v>45532.335879629602</v>
      </c>
      <c r="Z1236" s="109">
        <f t="shared" si="825"/>
        <v>45532</v>
      </c>
      <c r="AA1236" s="110" t="str">
        <f t="shared" si="826"/>
        <v>12:00</v>
      </c>
      <c r="AB1236" s="182">
        <f>[4]SayfaKAY!BA45</f>
        <v>45532.5</v>
      </c>
      <c r="AC1236" s="257">
        <f t="shared" si="827"/>
        <v>314003.00000001909</v>
      </c>
      <c r="AD1236" s="111">
        <f t="shared" si="828"/>
        <v>45532</v>
      </c>
      <c r="AE1236" s="111" t="str">
        <f t="shared" si="829"/>
        <v>12:00</v>
      </c>
      <c r="AF1236" s="235">
        <f>[4]SayfaKAY!BA45</f>
        <v>45532.5</v>
      </c>
      <c r="AG1236" s="179" t="str">
        <f>[4]SayfaKAY!S45</f>
        <v>(I) İlk Defa Karşılaşılan Arıza</v>
      </c>
      <c r="AH1236" s="178" t="str">
        <f t="shared" si="830"/>
        <v>Bu Arıza Aracın Servise Verilmesine Engel Değil</v>
      </c>
      <c r="AI1236" s="163" t="str">
        <f>[4]SayfaKAY!AV45</f>
        <v/>
      </c>
      <c r="AJ1236" s="164" t="str">
        <f t="shared" si="831"/>
        <v/>
      </c>
      <c r="AK1236" s="164" t="str">
        <f t="shared" si="832"/>
        <v/>
      </c>
      <c r="AL1236" s="112" t="str">
        <f>[4]SayfaKAY!AX45</f>
        <v/>
      </c>
      <c r="AM1236" s="257" cm="1">
        <f t="array" ref="AM1236">IFERROR(IF(AND(P1236&lt;&gt;"D(Arıza Değil)",AH1236="Bu Arıza Aracın Servise Verilmesine Engel Değil"),
IF(Z1236-F1236&gt;0,(AB1236-Y1236)*24*60,
IF(OR(AND(G1236&gt;$AS$1,G1236&lt;$AT$1),AND(G1236&gt;$AU$1,G1236&lt;$AV$1)),
(AF1236-H1236)*24*60,     BH:BH0)),        AN1236),0)</f>
        <v>236.33333337376826</v>
      </c>
      <c r="AN1236" s="257">
        <f t="shared" si="833"/>
        <v>314003.00000001909</v>
      </c>
      <c r="AO1236" s="174" t="str">
        <f>[4]SayfaKAY!AG45</f>
        <v>IFE</v>
      </c>
      <c r="AP1236" s="174" t="str">
        <f>[4]SayfaKAY!AI45</f>
        <v>M110-7085</v>
      </c>
      <c r="AQ1236" s="174" t="str">
        <f>[4]SayfaKAY!AQ45</f>
        <v/>
      </c>
      <c r="AR1236" s="174" t="str">
        <f>[4]SayfaKAY!AH45</f>
        <v>TEKLİ KAPI</v>
      </c>
      <c r="AS1236" s="174" t="str">
        <f>[4]SayfaKAY!AJ45</f>
        <v/>
      </c>
      <c r="AT1236" s="175" t="str">
        <f>[4]SayfaKAY!AM45</f>
        <v/>
      </c>
      <c r="AU1236" s="176" t="str">
        <f>[4]SayfaKAY!AL45</f>
        <v/>
      </c>
      <c r="AV1236" s="176" t="str">
        <f>[4]SayfaKAY!AP45</f>
        <v/>
      </c>
      <c r="AW1236" s="177" t="str">
        <f>[4]SayfaKAY!AT45</f>
        <v/>
      </c>
      <c r="AX1236" s="194">
        <f t="shared" si="834"/>
        <v>3454033.00000021</v>
      </c>
      <c r="AY1236" s="168"/>
      <c r="AZ1236" s="167"/>
      <c r="BA1236" s="113"/>
      <c r="BB1236" s="171" t="str">
        <f>IF($AQ$1="X", IF(AND(G1236&gt;=$AS$1,G1236&lt;=$AT$1),IF(P1236&lt;&gt;"D(Arıza Değil)",AC1236,0), IF(AND(G1236&gt;=$AU$1,G1236&lt;=$AV$1),IF(P1236&lt;&gt;"D(Arıza Değil)",AC1236,0), "")), "")</f>
        <v/>
      </c>
      <c r="BC1236" s="114"/>
      <c r="BD1236" s="114"/>
      <c r="BE1236" s="114"/>
      <c r="BF1236" s="114"/>
      <c r="BG1236" s="114"/>
      <c r="BH1236" s="114" t="str">
        <f>IFERROR(FRACAS!AN48, "Hata Var")</f>
        <v/>
      </c>
      <c r="BI1236" s="114"/>
      <c r="BJ1236" s="114"/>
      <c r="BK1236" s="105" t="str">
        <f>[4]SayfaKAY!AW45</f>
        <v/>
      </c>
      <c r="BL1236" s="105" t="str">
        <f>[4]SayfaKAY!V45</f>
        <v>KNORR-BREMSE GMBH DİVİSİON IFE AUTO</v>
      </c>
      <c r="BM1236" s="114"/>
      <c r="BN1236" s="171" t="str">
        <f t="shared" si="835"/>
        <v>x yok</v>
      </c>
      <c r="BO1236" s="171" t="b">
        <f t="shared" si="836"/>
        <v>0</v>
      </c>
      <c r="BP1236" s="171" t="str">
        <f t="shared" si="837"/>
        <v>Bir günden fazla süren arıza</v>
      </c>
      <c r="BQ1236" s="226">
        <f t="shared" si="838"/>
        <v>313766.66666664532</v>
      </c>
      <c r="BR1236" s="226">
        <f t="shared" si="839"/>
        <v>236.33333337376826</v>
      </c>
      <c r="BS1236" s="226">
        <f t="shared" si="840"/>
        <v>314003.00000001909</v>
      </c>
      <c r="BT1236" s="114"/>
      <c r="BU1236" s="242"/>
      <c r="BV1236" s="233">
        <f t="shared" si="841"/>
        <v>42</v>
      </c>
      <c r="BW1236" s="226" t="str">
        <f t="shared" si="842"/>
        <v>Evet, çakışma var</v>
      </c>
      <c r="BX1236" s="229"/>
      <c r="BY1236" s="247">
        <f t="shared" si="843"/>
        <v>217.8935185185037</v>
      </c>
      <c r="BZ1236" s="247">
        <f t="shared" si="844"/>
        <v>0.16412037039845018</v>
      </c>
      <c r="CA1236" s="247">
        <f t="shared" si="845"/>
        <v>218.05763888890215</v>
      </c>
      <c r="CB1236" s="213"/>
      <c r="CC1236" s="211"/>
      <c r="CD1236" s="196"/>
      <c r="CE1236" s="213">
        <v>44</v>
      </c>
      <c r="CF1236" s="182">
        <f t="shared" si="846"/>
        <v>45314.442361111098</v>
      </c>
      <c r="CG1236" s="182">
        <f t="shared" si="847"/>
        <v>45532.5</v>
      </c>
      <c r="CH1236" s="196"/>
      <c r="CI1236" s="196"/>
      <c r="CJ1236" s="196"/>
      <c r="CK1236" s="196">
        <f t="shared" si="848"/>
        <v>0.16412037039845018</v>
      </c>
      <c r="CL1236" s="196">
        <f t="shared" si="849"/>
        <v>217.8935185185037</v>
      </c>
      <c r="CM1236" s="196">
        <f t="shared" si="850"/>
        <v>218.05763888890215</v>
      </c>
      <c r="CN1236" s="114"/>
      <c r="CO1236" s="115">
        <f t="shared" si="851"/>
        <v>314003.00000001909</v>
      </c>
      <c r="CP1236" s="116">
        <f t="shared" si="852"/>
        <v>9.8472222239070106</v>
      </c>
      <c r="CQ1236" s="117">
        <f t="shared" si="853"/>
        <v>0.4423611110978527</v>
      </c>
      <c r="CR1236" s="117">
        <f t="shared" si="854"/>
        <v>45532.335879629602</v>
      </c>
      <c r="CS1236" s="117">
        <f t="shared" si="855"/>
        <v>45532.5</v>
      </c>
      <c r="CT1236" s="118">
        <f t="shared" si="856"/>
        <v>65565926.666666642</v>
      </c>
      <c r="CU1236" s="118">
        <f t="shared" si="857"/>
        <v>236.33333337376826</v>
      </c>
      <c r="CV1236" s="118">
        <f t="shared" si="858"/>
        <v>65566163.000000022</v>
      </c>
      <c r="CW1236" s="119">
        <f t="shared" si="859"/>
        <v>0.9999963954984924</v>
      </c>
    </row>
    <row r="1237" spans="1:101" ht="118.5" customHeight="1" x14ac:dyDescent="0.3">
      <c r="A1237" s="104" t="str">
        <f>[4]SayfaKAY!C46</f>
        <v>KAY5+6</v>
      </c>
      <c r="B1237" s="104" t="str">
        <f>[4]SayfaKAY!D46</f>
        <v>3877(6)</v>
      </c>
      <c r="C1237" s="105" t="str">
        <f>[4]SayfaKAY!E46</f>
        <v>MA</v>
      </c>
      <c r="D1237" s="105">
        <f>[4]SayfaKAY!F46</f>
        <v>25000</v>
      </c>
      <c r="E1237" s="106" t="str">
        <f>[4]SayfaKAY!G46</f>
        <v>BOZ-KAY5+6-FF-045</v>
      </c>
      <c r="F1237" s="193">
        <f t="shared" si="820"/>
        <v>45314</v>
      </c>
      <c r="G1237" s="135">
        <f t="shared" si="821"/>
        <v>0.45069444440014195</v>
      </c>
      <c r="H1237" s="235">
        <f>[4]SayfaKAY!H46</f>
        <v>45314.4506944444</v>
      </c>
      <c r="I1237" s="104" t="str">
        <f>[4]SayfaKAY!I46</f>
        <v>Hat/Line</v>
      </c>
      <c r="J1237" s="103" t="str">
        <f>IF([4]SayfaKAY!J46="","",IF([4]SayfaKAY!J46="Müşteri","Notified by Customer","Notified by Bozankaya"))</f>
        <v>Notified by Customer</v>
      </c>
      <c r="K1237" s="103" t="e">
        <f>VLOOKUP([4]SayfaKAY!L46,#REF!,2,FALSE)</f>
        <v>#REF!</v>
      </c>
      <c r="L1237" s="165" t="str">
        <f>[4]SayfaKAY!X46</f>
        <v>KNORR-BREMSE GMBH DİVİSİON IFE AUTO</v>
      </c>
      <c r="M1237" s="107" t="str">
        <f t="shared" si="822"/>
        <v>KAY5+6-BOZ-KAY5+6-FF-045</v>
      </c>
      <c r="N1237" s="105" t="str">
        <f>[4]SayfaKAY!M46</f>
        <v>3877 ca 2 nolu kapı kapanırken gürültü çıkarıyor</v>
      </c>
      <c r="O1237" s="166" t="str">
        <f>[4]SayfaKAY!P46</f>
        <v>C-Uyarı, sürüş devamlılığı</v>
      </c>
      <c r="P1237" s="166" t="str">
        <f>[4]SayfaKAY!Q46</f>
        <v>C(Sisteme etki etmeyen arıza)</v>
      </c>
      <c r="Q1237" s="166" t="str">
        <f>[4]SayfaKAY!R46</f>
        <v>N.A(Yaralanma yok)</v>
      </c>
      <c r="R1237" s="132" t="str" cm="1">
        <f t="array" ref="R1237">IF([4]SayfaKAY!U46="","",_xlfn.IFS([4]SayfaKAY!U46="Bozankaya","Bozankaya",[4]SayfaKAY!U46="Müşteri","Customer",[4]SayfaKAY!U46="Tedarikçi","Equipment Supplier"))</f>
        <v>Equipment Supplier</v>
      </c>
      <c r="S1237" s="204" t="str">
        <f>[4]SayfaKAY!N46</f>
        <v>Kapı altındaki sonradan yapılmış revizyonlu braket düzgün kesilmediği  için kapıya temas ediyor idi.braket düzgün kesilerek montajı yapıldı</v>
      </c>
      <c r="T1237" s="133" t="str">
        <f>[4]SayfaKAY!AD46</f>
        <v>*Arıza çözülecek</v>
      </c>
      <c r="U1237" s="132" t="str">
        <f>[4]SayfaKAY!W46</f>
        <v>Evet</v>
      </c>
      <c r="V1237" s="108">
        <f>[4]SayfaKAY!AZ46</f>
        <v>1</v>
      </c>
      <c r="W1237" s="136">
        <f t="shared" si="823"/>
        <v>45532</v>
      </c>
      <c r="X1237" s="137" t="str">
        <f t="shared" si="824"/>
        <v>08:33</v>
      </c>
      <c r="Y1237" s="235">
        <f>[4]SayfaKAY!AE46</f>
        <v>45532.356840277796</v>
      </c>
      <c r="Z1237" s="192">
        <f t="shared" si="825"/>
        <v>45532</v>
      </c>
      <c r="AA1237" s="110" t="str">
        <f t="shared" si="826"/>
        <v>12:00</v>
      </c>
      <c r="AB1237" s="182">
        <f>[4]SayfaKAY!BA46</f>
        <v>45532.5</v>
      </c>
      <c r="AC1237" s="257">
        <f t="shared" si="827"/>
        <v>313991.0000000638</v>
      </c>
      <c r="AD1237" s="111">
        <f t="shared" si="828"/>
        <v>45532</v>
      </c>
      <c r="AE1237" s="111" t="str">
        <f t="shared" si="829"/>
        <v>12:00</v>
      </c>
      <c r="AF1237" s="235">
        <f>[4]SayfaKAY!BA46</f>
        <v>45532.5</v>
      </c>
      <c r="AG1237" s="179" t="str">
        <f>[4]SayfaKAY!S46</f>
        <v>(I) İlk Defa Karşılaşılan Arıza</v>
      </c>
      <c r="AH1237" s="178" t="str">
        <f t="shared" si="830"/>
        <v>Bu Arıza Aracın Servise Verilmesine Engel Değil</v>
      </c>
      <c r="AI1237" s="163" t="str">
        <f>[4]SayfaKAY!AV46</f>
        <v/>
      </c>
      <c r="AJ1237" s="164" t="str">
        <f t="shared" si="831"/>
        <v/>
      </c>
      <c r="AK1237" s="164" t="str">
        <f t="shared" si="832"/>
        <v/>
      </c>
      <c r="AL1237" s="112" t="str">
        <f>[4]SayfaKAY!AX46</f>
        <v/>
      </c>
      <c r="AM1237" s="257" cm="1">
        <f t="array" ref="AM1237">IFERROR(IF(AND(P1237&lt;&gt;"D(Arıza Değil)",AH1237="Bu Arıza Aracın Servise Verilmesine Engel Değil"),
IF(Z1237-F1237&gt;0,(AB1237-Y1237)*24*60,
IF(OR(AND(G1237&gt;$AS$1,G1237&lt;$AT$1),AND(G1237&gt;$AU$1,G1237&lt;$AV$1)),
(AF1237-H1237)*24*60,     BH:BH0)),        AN1237),0)</f>
        <v>206.14999997313134</v>
      </c>
      <c r="AN1237" s="257">
        <f t="shared" si="833"/>
        <v>313991.0000000638</v>
      </c>
      <c r="AO1237" s="174" t="str">
        <f>[4]SayfaKAY!AG46</f>
        <v>Bozankaya</v>
      </c>
      <c r="AP1237" s="174" t="str">
        <f>[4]SayfaKAY!AI46</f>
        <v>M110-7085</v>
      </c>
      <c r="AQ1237" s="174" t="str">
        <f>[4]SayfaKAY!AQ46</f>
        <v/>
      </c>
      <c r="AR1237" s="174" t="str">
        <f>[4]SayfaKAY!AH46</f>
        <v>TEKLİ KAPI</v>
      </c>
      <c r="AS1237" s="174" t="str">
        <f>[4]SayfaKAY!AJ46</f>
        <v/>
      </c>
      <c r="AT1237" s="175" t="str">
        <f>[4]SayfaKAY!AM46</f>
        <v/>
      </c>
      <c r="AU1237" s="176" t="str">
        <f>[4]SayfaKAY!AL46</f>
        <v/>
      </c>
      <c r="AV1237" s="176" t="str">
        <f>[4]SayfaKAY!AP46</f>
        <v/>
      </c>
      <c r="AW1237" s="177" t="str">
        <f>[4]SayfaKAY!AT46</f>
        <v/>
      </c>
      <c r="AX1237" s="194">
        <f t="shared" si="834"/>
        <v>3453901.0000007018</v>
      </c>
      <c r="AY1237" s="168"/>
      <c r="AZ1237" s="167"/>
      <c r="BA1237" s="170"/>
      <c r="BB1237" s="171"/>
      <c r="BC1237" s="114"/>
      <c r="BD1237" s="114"/>
      <c r="BE1237" s="114"/>
      <c r="BF1237" s="114"/>
      <c r="BG1237" s="114"/>
      <c r="BH1237" s="114" t="str">
        <f>IFERROR(FRACAS!AN49, "Hata Var")</f>
        <v/>
      </c>
      <c r="BI1237" s="114"/>
      <c r="BJ1237" s="114"/>
      <c r="BK1237" s="105" t="str">
        <f>[4]SayfaKAY!AW46</f>
        <v/>
      </c>
      <c r="BL1237" s="105" t="str">
        <f>[4]SayfaKAY!V46</f>
        <v>Bozankaya</v>
      </c>
      <c r="BM1237" s="114"/>
      <c r="BN1237" s="171" t="str">
        <f t="shared" si="835"/>
        <v>x yok</v>
      </c>
      <c r="BO1237" s="171" t="b">
        <f t="shared" si="836"/>
        <v>0</v>
      </c>
      <c r="BP1237" s="171" t="str">
        <f t="shared" si="837"/>
        <v>Bir günden fazla süren arıza</v>
      </c>
      <c r="BQ1237" s="226">
        <f t="shared" si="838"/>
        <v>313784.85000009066</v>
      </c>
      <c r="BR1237" s="226">
        <f t="shared" si="839"/>
        <v>206.14999997313134</v>
      </c>
      <c r="BS1237" s="226">
        <f t="shared" si="840"/>
        <v>313991.0000000638</v>
      </c>
      <c r="BT1237" s="114"/>
      <c r="BU1237" s="242"/>
      <c r="BV1237" s="233">
        <f t="shared" si="841"/>
        <v>43</v>
      </c>
      <c r="BW1237" s="226" t="str">
        <f t="shared" si="842"/>
        <v>Evet, çakışma var</v>
      </c>
      <c r="BX1237" s="229"/>
      <c r="BY1237" s="247">
        <f t="shared" si="843"/>
        <v>217.90614583339629</v>
      </c>
      <c r="BZ1237" s="247">
        <f t="shared" si="844"/>
        <v>0.14315972220356343</v>
      </c>
      <c r="CA1237" s="247">
        <f t="shared" si="845"/>
        <v>218.04930555559986</v>
      </c>
      <c r="CB1237" s="213"/>
      <c r="CC1237" s="211"/>
      <c r="CD1237" s="196"/>
      <c r="CE1237" s="213">
        <v>45</v>
      </c>
      <c r="CF1237" s="182">
        <f t="shared" si="846"/>
        <v>45314.4506944444</v>
      </c>
      <c r="CG1237" s="182">
        <f t="shared" si="847"/>
        <v>45532.5</v>
      </c>
      <c r="CH1237" s="196"/>
      <c r="CI1237" s="196"/>
      <c r="CJ1237" s="196"/>
      <c r="CK1237" s="196">
        <f t="shared" si="848"/>
        <v>0.14315972220356343</v>
      </c>
      <c r="CL1237" s="196">
        <f t="shared" si="849"/>
        <v>217.90614583339629</v>
      </c>
      <c r="CM1237" s="196">
        <f t="shared" si="850"/>
        <v>218.04930555559986</v>
      </c>
      <c r="CN1237" s="114"/>
      <c r="CO1237" s="115">
        <f t="shared" si="851"/>
        <v>313991.0000000638</v>
      </c>
      <c r="CP1237" s="116">
        <f t="shared" si="852"/>
        <v>8.589583332213806</v>
      </c>
      <c r="CQ1237" s="117">
        <f t="shared" si="853"/>
        <v>0.45069444440014195</v>
      </c>
      <c r="CR1237" s="117">
        <f t="shared" si="854"/>
        <v>45532.356840277796</v>
      </c>
      <c r="CS1237" s="117">
        <f t="shared" si="855"/>
        <v>45532.5</v>
      </c>
      <c r="CT1237" s="118">
        <f t="shared" si="856"/>
        <v>65565944.850000091</v>
      </c>
      <c r="CU1237" s="118">
        <f t="shared" si="857"/>
        <v>206.14999997313134</v>
      </c>
      <c r="CV1237" s="118">
        <f t="shared" si="858"/>
        <v>65566151.000000067</v>
      </c>
      <c r="CW1237" s="119">
        <f t="shared" si="859"/>
        <v>0.99999685584715847</v>
      </c>
    </row>
    <row r="1238" spans="1:101" ht="118.5" customHeight="1" x14ac:dyDescent="0.3">
      <c r="A1238" s="160" t="str">
        <f>[4]SayfaKAY!C47</f>
        <v>KAY5+6</v>
      </c>
      <c r="B1238" s="104" t="str">
        <f>[4]SayfaKAY!D47</f>
        <v>3876(5)</v>
      </c>
      <c r="C1238" s="105" t="str">
        <f>[4]SayfaKAY!E47</f>
        <v>RA</v>
      </c>
      <c r="D1238" s="105">
        <f>[4]SayfaKAY!F47</f>
        <v>38500</v>
      </c>
      <c r="E1238" s="106" t="str">
        <f>[4]SayfaKAY!G47</f>
        <v>BOZ-KAY5+6-FF-046</v>
      </c>
      <c r="F1238" s="134">
        <f t="shared" si="820"/>
        <v>45314</v>
      </c>
      <c r="G1238" s="135">
        <f t="shared" si="821"/>
        <v>0.90277777780283941</v>
      </c>
      <c r="H1238" s="235">
        <f>[4]SayfaKAY!H47</f>
        <v>45314.902777777803</v>
      </c>
      <c r="I1238" s="104" t="str">
        <f>[4]SayfaKAY!I47</f>
        <v>Hat/Line</v>
      </c>
      <c r="J1238" s="103" t="str">
        <f>IF([4]SayfaKAY!J47="","",IF([4]SayfaKAY!J47="Müşteri","Notified by Customer","Notified by Bozankaya"))</f>
        <v>Notified by Customer</v>
      </c>
      <c r="K1238" s="103" t="e">
        <f>VLOOKUP([4]SayfaKAY!L47,#REF!,2,FALSE)</f>
        <v>#REF!</v>
      </c>
      <c r="L1238" s="165" t="str">
        <f>[4]SayfaKAY!X47</f>
        <v>ELTESAN ELEKTRO MEKANİK SOĞUTMA SAN</v>
      </c>
      <c r="M1238" s="107" t="str">
        <f t="shared" si="822"/>
        <v>KAY5+6-BOZ-KAY5+6-FF-046</v>
      </c>
      <c r="N1238" s="105" t="str">
        <f>[4]SayfaKAY!M47</f>
        <v>Yolcu bölümü klimalar çalışmıyor.Yolcudan şikayet geldi</v>
      </c>
      <c r="O1238" s="166" t="str">
        <f>[4]SayfaKAY!P47</f>
        <v>A-Sürüşü engeller</v>
      </c>
      <c r="P1238" s="166" t="str">
        <f>[4]SayfaKAY!Q47</f>
        <v>B(Servisten çekmeye etki eden arıza)</v>
      </c>
      <c r="Q1238" s="166" t="str">
        <f>[4]SayfaKAY!R47</f>
        <v>N.A(Yaralanma yok)</v>
      </c>
      <c r="R1238" s="132" t="str" cm="1">
        <f t="array" ref="R1238">IF([4]SayfaKAY!U47="","",_xlfn.IFS([4]SayfaKAY!U47="Bozankaya","Bozankaya",[4]SayfaKAY!U47="Müşteri","Customer",[4]SayfaKAY!U47="Tedarikçi","Equipment Supplier"))</f>
        <v>Equipment Supplier</v>
      </c>
      <c r="S1238" s="204" t="str">
        <f>[4]SayfaKAY!N47</f>
        <v>Araç resetlendi ısıtma yapıyor</v>
      </c>
      <c r="T1238" s="133" t="str">
        <f>[4]SayfaKAY!AD47</f>
        <v>*Arıza çözülecek</v>
      </c>
      <c r="U1238" s="132" t="str">
        <f>[4]SayfaKAY!W47</f>
        <v>Evet</v>
      </c>
      <c r="V1238" s="108">
        <f>[4]SayfaKAY!AZ47</f>
        <v>1</v>
      </c>
      <c r="W1238" s="136">
        <f t="shared" si="823"/>
        <v>45532</v>
      </c>
      <c r="X1238" s="137" t="str">
        <f t="shared" si="824"/>
        <v>07:56</v>
      </c>
      <c r="Y1238" s="235">
        <f>[4]SayfaKAY!AE47</f>
        <v>45532.331215277802</v>
      </c>
      <c r="Z1238" s="109">
        <f t="shared" si="825"/>
        <v>45532</v>
      </c>
      <c r="AA1238" s="110" t="str">
        <f t="shared" si="826"/>
        <v>12:00</v>
      </c>
      <c r="AB1238" s="182">
        <f>[4]SayfaKAY!BA47</f>
        <v>45532.5</v>
      </c>
      <c r="AC1238" s="257">
        <f t="shared" si="827"/>
        <v>313339.99999996391</v>
      </c>
      <c r="AD1238" s="111">
        <f t="shared" si="828"/>
        <v>45532</v>
      </c>
      <c r="AE1238" s="111" t="str">
        <f t="shared" si="829"/>
        <v>12:00</v>
      </c>
      <c r="AF1238" s="235">
        <f>[4]SayfaKAY!BA47</f>
        <v>45532.5</v>
      </c>
      <c r="AG1238" s="179" t="str">
        <f>[4]SayfaKAY!S47</f>
        <v>(II) Aynı Araçta Tekrarlayan Arıza</v>
      </c>
      <c r="AH1238" s="178" t="str">
        <f t="shared" si="830"/>
        <v>Bu Arıza Aracın Servise Verilmesine Engel</v>
      </c>
      <c r="AI1238" s="163" t="str">
        <f>[4]SayfaKAY!AV47</f>
        <v/>
      </c>
      <c r="AJ1238" s="164" t="str">
        <f t="shared" si="831"/>
        <v/>
      </c>
      <c r="AK1238" s="164" t="str">
        <f t="shared" si="832"/>
        <v/>
      </c>
      <c r="AL1238" s="112" t="str">
        <f>[4]SayfaKAY!AX47</f>
        <v/>
      </c>
      <c r="AM1238" s="257" cm="1">
        <f t="array" ref="AM1238">IFERROR(IF(AND(P1238&lt;&gt;"D(Arıza Değil)",AH1238="Bu Arıza Aracın Servise Verilmesine Engel Değil"),
IF(Z1238-F1238&gt;0,(AB1238-Y1238)*24*60,
IF(OR(AND(G1238&gt;$AS$1,G1238&lt;$AT$1),AND(G1238&gt;$AU$1,G1238&lt;$AV$1)),
(AF1238-H1238)*24*60,     BH:BH0)),        AN1238),0)</f>
        <v>313339.99999996391</v>
      </c>
      <c r="AN1238" s="257">
        <f t="shared" si="833"/>
        <v>313339.99999996391</v>
      </c>
      <c r="AO1238" s="174" t="str">
        <f>[4]SayfaKAY!AG47</f>
        <v>Eltesan</v>
      </c>
      <c r="AP1238" s="174" t="str">
        <f>[4]SayfaKAY!AI47</f>
        <v>H500-7240</v>
      </c>
      <c r="AQ1238" s="174" t="str">
        <f>[4]SayfaKAY!AQ47</f>
        <v/>
      </c>
      <c r="AR1238" s="174" t="str">
        <f>[4]SayfaKAY!AH47</f>
        <v>KLIMA UNITESİ /Eltesan/Hispacold 41,5 kW</v>
      </c>
      <c r="AS1238" s="174" t="str">
        <f>[4]SayfaKAY!AJ47</f>
        <v/>
      </c>
      <c r="AT1238" s="175" t="str">
        <f>[4]SayfaKAY!AM47</f>
        <v/>
      </c>
      <c r="AU1238" s="176" t="str">
        <f>[4]SayfaKAY!AL47</f>
        <v/>
      </c>
      <c r="AV1238" s="176" t="str">
        <f>[4]SayfaKAY!AP47</f>
        <v/>
      </c>
      <c r="AW1238" s="177" t="str">
        <f>[4]SayfaKAY!AT47</f>
        <v/>
      </c>
      <c r="AX1238" s="194">
        <f t="shared" si="834"/>
        <v>3446739.9999996033</v>
      </c>
      <c r="AY1238" s="168"/>
      <c r="AZ1238" s="167"/>
      <c r="BA1238" s="113"/>
      <c r="BB1238" s="171" t="str">
        <f>IF($AQ$1="X", IF(AND(G1238&gt;=$AS$1,G1238&lt;=$AT$1),IF(P1238&lt;&gt;"D(Arıza Değil)",AC1238,0), IF(AND(G1238&gt;=$AU$1,G1238&lt;=$AV$1),IF(P1238&lt;&gt;"D(Arıza Değil)",AC1238,0), "")), "")</f>
        <v/>
      </c>
      <c r="BC1238" s="114"/>
      <c r="BD1238" s="114"/>
      <c r="BE1238" s="114"/>
      <c r="BF1238" s="114"/>
      <c r="BG1238" s="114"/>
      <c r="BH1238" s="114" t="str">
        <f>IFERROR(FRACAS!AN50, "Hata Var")</f>
        <v/>
      </c>
      <c r="BI1238" s="114"/>
      <c r="BJ1238" s="114"/>
      <c r="BK1238" s="105" t="str">
        <f>[4]SayfaKAY!AW47</f>
        <v/>
      </c>
      <c r="BL1238" s="105" t="str">
        <f>[4]SayfaKAY!V47</f>
        <v>ELTESAN ELEKTRO MEKANİK SOĞUTMA SAN</v>
      </c>
      <c r="BM1238" s="114"/>
      <c r="BN1238" s="171" t="str">
        <f t="shared" si="835"/>
        <v>x yok</v>
      </c>
      <c r="BO1238" s="171" t="b">
        <f t="shared" si="836"/>
        <v>0</v>
      </c>
      <c r="BP1238" s="171" t="str">
        <f t="shared" si="837"/>
        <v>Bir günden fazla süren arıza</v>
      </c>
      <c r="BQ1238" s="226">
        <f t="shared" si="838"/>
        <v>313096.94999999832</v>
      </c>
      <c r="BR1238" s="226">
        <f t="shared" si="839"/>
        <v>243.04999996558763</v>
      </c>
      <c r="BS1238" s="226">
        <f t="shared" si="840"/>
        <v>313339.99999996391</v>
      </c>
      <c r="BT1238" s="114"/>
      <c r="BU1238" s="242"/>
      <c r="BV1238" s="233">
        <f t="shared" si="841"/>
        <v>19</v>
      </c>
      <c r="BW1238" s="226" t="str">
        <f t="shared" si="842"/>
        <v>Evet, çakışma var</v>
      </c>
      <c r="BX1238" s="229"/>
      <c r="BY1238" s="247">
        <f t="shared" si="843"/>
        <v>217.42843749999884</v>
      </c>
      <c r="BZ1238" s="247">
        <f t="shared" si="844"/>
        <v>0.16878472219832474</v>
      </c>
      <c r="CA1238" s="247">
        <f t="shared" si="845"/>
        <v>217.59722222219716</v>
      </c>
      <c r="CB1238" s="213"/>
      <c r="CC1238" s="211"/>
      <c r="CD1238" s="196"/>
      <c r="CE1238" s="213">
        <v>46</v>
      </c>
      <c r="CF1238" s="182">
        <f t="shared" si="846"/>
        <v>45314.902777777803</v>
      </c>
      <c r="CG1238" s="182">
        <f t="shared" si="847"/>
        <v>45532.5</v>
      </c>
      <c r="CH1238" s="196"/>
      <c r="CI1238" s="196"/>
      <c r="CJ1238" s="196"/>
      <c r="CK1238" s="196">
        <f t="shared" si="848"/>
        <v>0.16878472219832474</v>
      </c>
      <c r="CL1238" s="196">
        <f t="shared" si="849"/>
        <v>217.42843749999884</v>
      </c>
      <c r="CM1238" s="196">
        <f t="shared" si="850"/>
        <v>217.59722222219716</v>
      </c>
      <c r="CN1238" s="114"/>
      <c r="CO1238" s="115">
        <f t="shared" si="851"/>
        <v>313339.99999996391</v>
      </c>
      <c r="CP1238" s="116">
        <f t="shared" si="852"/>
        <v>10.127083331899485</v>
      </c>
      <c r="CQ1238" s="117">
        <f t="shared" si="853"/>
        <v>0.90277777780283941</v>
      </c>
      <c r="CR1238" s="117">
        <f t="shared" si="854"/>
        <v>45532.331215277802</v>
      </c>
      <c r="CS1238" s="117">
        <f t="shared" si="855"/>
        <v>45532.5</v>
      </c>
      <c r="CT1238" s="118">
        <f t="shared" si="856"/>
        <v>65565256.949999996</v>
      </c>
      <c r="CU1238" s="118">
        <f t="shared" si="857"/>
        <v>243.04999996558763</v>
      </c>
      <c r="CV1238" s="118">
        <f t="shared" si="858"/>
        <v>65565499.999999963</v>
      </c>
      <c r="CW1238" s="119">
        <f t="shared" si="859"/>
        <v>0.99999629301995763</v>
      </c>
    </row>
    <row r="1239" spans="1:101" ht="118.5" customHeight="1" x14ac:dyDescent="0.3">
      <c r="A1239" s="104" t="str">
        <f>[4]SayfaKAY!C42</f>
        <v>KAY5+6</v>
      </c>
      <c r="B1239" s="104" t="str">
        <f>[4]SayfaKAY!D42</f>
        <v>3874(3)</v>
      </c>
      <c r="C1239" s="105" t="str">
        <f>[4]SayfaKAY!E42</f>
        <v>MA</v>
      </c>
      <c r="D1239" s="105">
        <f>[4]SayfaKAY!F42</f>
        <v>45000</v>
      </c>
      <c r="E1239" s="106" t="str">
        <f>[4]SayfaKAY!G42</f>
        <v>BOZ-KAY5+6-FF-041</v>
      </c>
      <c r="F1239" s="193">
        <f t="shared" si="820"/>
        <v>45309</v>
      </c>
      <c r="G1239" s="135">
        <f t="shared" si="821"/>
        <v>0.17847222220007097</v>
      </c>
      <c r="H1239" s="235">
        <f>[4]SayfaKAY!H42</f>
        <v>45309.1784722222</v>
      </c>
      <c r="I1239" s="104" t="str">
        <f>[4]SayfaKAY!I42</f>
        <v>Hat/Line</v>
      </c>
      <c r="J1239" s="103" t="str">
        <f>IF([4]SayfaKAY!J42="","",IF([4]SayfaKAY!J42="Müşteri","Notified by Customer","Notified by Bozankaya"))</f>
        <v>Notified by Customer</v>
      </c>
      <c r="K1239" s="103" t="e">
        <f>VLOOKUP([4]SayfaKAY!L42,#REF!,2,FALSE)</f>
        <v>#REF!</v>
      </c>
      <c r="L1239" s="165" t="str">
        <f>[4]SayfaKAY!X42</f>
        <v>ELTESAN ELEKTRO MEKANİK SOĞUTMA SAN</v>
      </c>
      <c r="M1239" s="107" t="str">
        <f t="shared" si="822"/>
        <v>KAY5+6-BOZ-KAY5+6-FF-041</v>
      </c>
      <c r="N1239" s="105" t="str">
        <f>[4]SayfaKAY!M42</f>
        <v>makinist kabinleri ısıtma yapmıyor</v>
      </c>
      <c r="O1239" s="166" t="str">
        <f>[4]SayfaKAY!P42</f>
        <v>A-Sürüşü engeller</v>
      </c>
      <c r="P1239" s="166" t="str">
        <f>[4]SayfaKAY!Q42</f>
        <v>B(Servisten çekmeye etki eden arıza)</v>
      </c>
      <c r="Q1239" s="166" t="str">
        <f>[4]SayfaKAY!R42</f>
        <v>N.A(Yaralanma yok)</v>
      </c>
      <c r="R1239" s="132" t="str" cm="1">
        <f t="array" ref="R1239">IF([4]SayfaKAY!U42="","",_xlfn.IFS([4]SayfaKAY!U42="Bozankaya","Bozankaya",[4]SayfaKAY!U42="Müşteri","Customer",[4]SayfaKAY!U42="Tedarikçi","Equipment Supplier"))</f>
        <v>Equipment Supplier</v>
      </c>
      <c r="S1239" s="204" t="str">
        <f>[4]SayfaKAY!N42</f>
        <v>kabindeki ısı sensörleri aşağı alınarak revizyon yapıldı .test edildi sorun görülmedi</v>
      </c>
      <c r="T1239" s="133" t="str">
        <f>[4]SayfaKAY!AD42</f>
        <v>*Arıza çözülecek</v>
      </c>
      <c r="U1239" s="132" t="str">
        <f>[4]SayfaKAY!W42</f>
        <v>Evet</v>
      </c>
      <c r="V1239" s="108">
        <f>[4]SayfaKAY!AZ42</f>
        <v>1</v>
      </c>
      <c r="W1239" s="136">
        <f t="shared" si="823"/>
        <v>45532</v>
      </c>
      <c r="X1239" s="137" t="str">
        <f t="shared" si="824"/>
        <v>08:40</v>
      </c>
      <c r="Y1239" s="235">
        <f>[4]SayfaKAY!AE42</f>
        <v>45532.361597222203</v>
      </c>
      <c r="Z1239" s="192">
        <f t="shared" si="825"/>
        <v>45532</v>
      </c>
      <c r="AA1239" s="110" t="str">
        <f t="shared" si="826"/>
        <v>11:00</v>
      </c>
      <c r="AB1239" s="182">
        <f>[4]SayfaKAY!BA42</f>
        <v>45532.458333333299</v>
      </c>
      <c r="AC1239" s="257">
        <f t="shared" si="827"/>
        <v>321522.999999983</v>
      </c>
      <c r="AD1239" s="111">
        <f t="shared" si="828"/>
        <v>45532</v>
      </c>
      <c r="AE1239" s="111" t="str">
        <f t="shared" si="829"/>
        <v>11:00</v>
      </c>
      <c r="AF1239" s="235">
        <f>[4]SayfaKAY!BA42</f>
        <v>45532.458333333299</v>
      </c>
      <c r="AG1239" s="179" t="str">
        <f>[4]SayfaKAY!S42</f>
        <v>(II) Aynı Araçta Tekrarlayan Arıza</v>
      </c>
      <c r="AH1239" s="178" t="str">
        <f t="shared" si="830"/>
        <v>Bu Arıza Aracın Servise Verilmesine Engel</v>
      </c>
      <c r="AI1239" s="163" t="str">
        <f>[4]SayfaKAY!AV42</f>
        <v/>
      </c>
      <c r="AJ1239" s="164" t="str">
        <f t="shared" si="831"/>
        <v/>
      </c>
      <c r="AK1239" s="164" t="str">
        <f t="shared" si="832"/>
        <v/>
      </c>
      <c r="AL1239" s="112" t="str">
        <f>[4]SayfaKAY!AX42</f>
        <v/>
      </c>
      <c r="AM1239" s="257" cm="1">
        <f t="array" ref="AM1239">IFERROR(IF(AND(P1239&lt;&gt;"D(Arıza Değil)",AH1239="Bu Arıza Aracın Servise Verilmesine Engel Değil"),
IF(Z1239-F1239&gt;0,(AB1239-Y1239)*24*60,
IF(OR(AND(G1239&gt;$AS$1,G1239&lt;$AT$1),AND(G1239&gt;$AU$1,G1239&lt;$AV$1)),
(AF1239-H1239)*24*60,     BH:BH0)),        AN1239),0)</f>
        <v>321522.999999983</v>
      </c>
      <c r="AN1239" s="257">
        <f t="shared" si="833"/>
        <v>321522.999999983</v>
      </c>
      <c r="AO1239" s="174" t="str">
        <f>[4]SayfaKAY!AG42</f>
        <v>Eltesan</v>
      </c>
      <c r="AP1239" s="174" t="str">
        <f>[4]SayfaKAY!AI42</f>
        <v>H500-7243</v>
      </c>
      <c r="AQ1239" s="174" t="str">
        <f>[4]SayfaKAY!AQ42</f>
        <v/>
      </c>
      <c r="AR1239" s="174" t="str">
        <f>[4]SayfaKAY!AH42</f>
        <v>SURUCU KLIMASI-Eltesan/Hispacold 4,5 KW</v>
      </c>
      <c r="AS1239" s="174" t="str">
        <f>[4]SayfaKAY!AJ42</f>
        <v/>
      </c>
      <c r="AT1239" s="175" t="str">
        <f>[4]SayfaKAY!AM42</f>
        <v/>
      </c>
      <c r="AU1239" s="176" t="str">
        <f>[4]SayfaKAY!AL42</f>
        <v/>
      </c>
      <c r="AV1239" s="176" t="str">
        <f>[4]SayfaKAY!AP42</f>
        <v/>
      </c>
      <c r="AW1239" s="177" t="str">
        <f>[4]SayfaKAY!AT42</f>
        <v/>
      </c>
      <c r="AX1239" s="194">
        <f t="shared" si="834"/>
        <v>3536752.9999998128</v>
      </c>
      <c r="AY1239" s="168"/>
      <c r="AZ1239" s="167"/>
      <c r="BA1239" s="170"/>
      <c r="BB1239" s="171"/>
      <c r="BC1239" s="114"/>
      <c r="BD1239" s="114"/>
      <c r="BE1239" s="114"/>
      <c r="BF1239" s="114"/>
      <c r="BG1239" s="114"/>
      <c r="BH1239" s="114" t="str">
        <f>IFERROR(FRACAS!AN45, "Hata Var")</f>
        <v/>
      </c>
      <c r="BI1239" s="114"/>
      <c r="BJ1239" s="114"/>
      <c r="BK1239" s="105" t="str">
        <f>[4]SayfaKAY!AW42</f>
        <v/>
      </c>
      <c r="BL1239" s="105" t="str">
        <f>[4]SayfaKAY!V42</f>
        <v>ELTESAN ELEKTRO MEKANİK SOĞUTMA SAN</v>
      </c>
      <c r="BM1239" s="114"/>
      <c r="BN1239" s="171" t="str">
        <f t="shared" si="835"/>
        <v>x yok</v>
      </c>
      <c r="BO1239" s="171" t="b">
        <f t="shared" si="836"/>
        <v>0</v>
      </c>
      <c r="BP1239" s="171" t="str">
        <f t="shared" si="837"/>
        <v>Bir günden fazla süren arıza</v>
      </c>
      <c r="BQ1239" s="226">
        <f t="shared" si="838"/>
        <v>321383.70000000461</v>
      </c>
      <c r="BR1239" s="226">
        <f t="shared" si="839"/>
        <v>139.29999997839332</v>
      </c>
      <c r="BS1239" s="226">
        <f t="shared" si="840"/>
        <v>321522.999999983</v>
      </c>
      <c r="BT1239" s="114"/>
      <c r="BU1239" s="242"/>
      <c r="BV1239" s="233">
        <f t="shared" si="841"/>
        <v>57</v>
      </c>
      <c r="BW1239" s="226" t="str">
        <f t="shared" si="842"/>
        <v>Evet, çakışma var</v>
      </c>
      <c r="BX1239" s="229"/>
      <c r="BY1239" s="247">
        <f t="shared" si="843"/>
        <v>223.1831250000032</v>
      </c>
      <c r="BZ1239" s="247">
        <f t="shared" si="844"/>
        <v>9.673611109610647E-2</v>
      </c>
      <c r="CA1239" s="247">
        <f t="shared" si="845"/>
        <v>223.27986111109931</v>
      </c>
      <c r="CB1239" s="213"/>
      <c r="CC1239" s="211"/>
      <c r="CD1239" s="196"/>
      <c r="CE1239" s="213">
        <v>41</v>
      </c>
      <c r="CF1239" s="182">
        <f t="shared" si="846"/>
        <v>45309.1784722222</v>
      </c>
      <c r="CG1239" s="182">
        <f t="shared" si="847"/>
        <v>45532.458333333299</v>
      </c>
      <c r="CH1239" s="196"/>
      <c r="CI1239" s="196"/>
      <c r="CJ1239" s="196"/>
      <c r="CK1239" s="196">
        <f t="shared" si="848"/>
        <v>9.673611109610647E-2</v>
      </c>
      <c r="CL1239" s="196">
        <f t="shared" si="849"/>
        <v>223.1831250000032</v>
      </c>
      <c r="CM1239" s="196">
        <f t="shared" si="850"/>
        <v>223.27986111109931</v>
      </c>
      <c r="CN1239" s="114"/>
      <c r="CO1239" s="115">
        <f t="shared" si="851"/>
        <v>321522.999999983</v>
      </c>
      <c r="CP1239" s="116">
        <f t="shared" si="852"/>
        <v>5.8041666657663882</v>
      </c>
      <c r="CQ1239" s="117">
        <f t="shared" si="853"/>
        <v>0.17847222220007097</v>
      </c>
      <c r="CR1239" s="117">
        <f t="shared" si="854"/>
        <v>45532.361597222203</v>
      </c>
      <c r="CS1239" s="117">
        <f t="shared" si="855"/>
        <v>45532.458333333299</v>
      </c>
      <c r="CT1239" s="118">
        <f t="shared" si="856"/>
        <v>65566343.700000003</v>
      </c>
      <c r="CU1239" s="118">
        <f t="shared" si="857"/>
        <v>139.29999997839332</v>
      </c>
      <c r="CV1239" s="118">
        <f t="shared" si="858"/>
        <v>65566482.999999985</v>
      </c>
      <c r="CW1239" s="119">
        <f t="shared" si="859"/>
        <v>0.99999787543888874</v>
      </c>
    </row>
    <row r="1240" spans="1:101" ht="118.5" customHeight="1" x14ac:dyDescent="0.3">
      <c r="A1240" s="160" t="str">
        <f>[4]SayfaKAY!C43</f>
        <v>KAY5+6</v>
      </c>
      <c r="B1240" s="104" t="str">
        <f>[4]SayfaKAY!D43</f>
        <v>3876(5)</v>
      </c>
      <c r="C1240" s="105" t="str">
        <f>[4]SayfaKAY!E43</f>
        <v>MB</v>
      </c>
      <c r="D1240" s="105">
        <f>[4]SayfaKAY!F43</f>
        <v>38000</v>
      </c>
      <c r="E1240" s="106" t="str">
        <f>[4]SayfaKAY!G43</f>
        <v>BOZ-KAY5+6-FF-042</v>
      </c>
      <c r="F1240" s="134">
        <f t="shared" si="820"/>
        <v>45309</v>
      </c>
      <c r="G1240" s="135">
        <f t="shared" si="821"/>
        <v>0.17916666669771075</v>
      </c>
      <c r="H1240" s="235">
        <f>[4]SayfaKAY!H43</f>
        <v>45309.179166666698</v>
      </c>
      <c r="I1240" s="104" t="str">
        <f>[4]SayfaKAY!I43</f>
        <v>Hat/Line</v>
      </c>
      <c r="J1240" s="103" t="str">
        <f>IF([4]SayfaKAY!J43="","",IF([4]SayfaKAY!J43="Müşteri","Notified by Customer","Notified by Bozankaya"))</f>
        <v>Notified by Customer</v>
      </c>
      <c r="K1240" s="103" t="e">
        <f>VLOOKUP([4]SayfaKAY!L43,#REF!,2,FALSE)</f>
        <v>#REF!</v>
      </c>
      <c r="L1240" s="165" t="str">
        <f>[4]SayfaKAY!X43</f>
        <v>ELTESAN ELEKTRO MEKANİK SOĞUTMA SAN</v>
      </c>
      <c r="M1240" s="107" t="str">
        <f t="shared" si="822"/>
        <v>KAY5+6-BOZ-KAY5+6-FF-042</v>
      </c>
      <c r="N1240" s="105" t="str">
        <f>[4]SayfaKAY!M43</f>
        <v>makinist kabinleri ısıtma yapmıyor</v>
      </c>
      <c r="O1240" s="166" t="str">
        <f>[4]SayfaKAY!P43</f>
        <v>A-Sürüşü engeller</v>
      </c>
      <c r="P1240" s="166" t="str">
        <f>[4]SayfaKAY!Q43</f>
        <v>B(Servisten çekmeye etki eden arıza)</v>
      </c>
      <c r="Q1240" s="166" t="str">
        <f>[4]SayfaKAY!R43</f>
        <v>N.A(Yaralanma yok)</v>
      </c>
      <c r="R1240" s="132" t="str" cm="1">
        <f t="array" ref="R1240">IF([4]SayfaKAY!U43="","",_xlfn.IFS([4]SayfaKAY!U43="Bozankaya","Bozankaya",[4]SayfaKAY!U43="Müşteri","Customer",[4]SayfaKAY!U43="Tedarikçi","Equipment Supplier"))</f>
        <v>Equipment Supplier</v>
      </c>
      <c r="S1240" s="204" t="str">
        <f>[4]SayfaKAY!N43</f>
        <v>cb kabindeki ısı sensörleri aşağıya alınarak revizyon yapıldı</v>
      </c>
      <c r="T1240" s="133" t="str">
        <f>[4]SayfaKAY!AD43</f>
        <v>*Arıza çözülecek</v>
      </c>
      <c r="U1240" s="132" t="str">
        <f>[4]SayfaKAY!W43</f>
        <v>Evet</v>
      </c>
      <c r="V1240" s="108">
        <f>[4]SayfaKAY!AZ43</f>
        <v>1</v>
      </c>
      <c r="W1240" s="136">
        <f t="shared" si="823"/>
        <v>45532</v>
      </c>
      <c r="X1240" s="137" t="str">
        <f t="shared" si="824"/>
        <v>08:45</v>
      </c>
      <c r="Y1240" s="235">
        <f>[4]SayfaKAY!AE43</f>
        <v>45532.364780092597</v>
      </c>
      <c r="Z1240" s="109">
        <f t="shared" si="825"/>
        <v>45532</v>
      </c>
      <c r="AA1240" s="110" t="str">
        <f t="shared" si="826"/>
        <v>12:00</v>
      </c>
      <c r="AB1240" s="182">
        <f>[4]SayfaKAY!BA43</f>
        <v>45532.5</v>
      </c>
      <c r="AC1240" s="257">
        <f t="shared" si="827"/>
        <v>321581.9999999553</v>
      </c>
      <c r="AD1240" s="111">
        <f t="shared" si="828"/>
        <v>45532</v>
      </c>
      <c r="AE1240" s="111" t="str">
        <f t="shared" si="829"/>
        <v>12:00</v>
      </c>
      <c r="AF1240" s="235">
        <f>[4]SayfaKAY!BA43</f>
        <v>45532.5</v>
      </c>
      <c r="AG1240" s="179" t="str">
        <f>[4]SayfaKAY!S43</f>
        <v>(III) Farklı Araçlarda Tekrarlayan Arıza</v>
      </c>
      <c r="AH1240" s="178" t="str">
        <f t="shared" si="830"/>
        <v>Bu Arıza Aracın Servise Verilmesine Engel</v>
      </c>
      <c r="AI1240" s="163" t="str">
        <f>[4]SayfaKAY!AV43</f>
        <v/>
      </c>
      <c r="AJ1240" s="164" t="str">
        <f t="shared" si="831"/>
        <v/>
      </c>
      <c r="AK1240" s="164" t="str">
        <f t="shared" si="832"/>
        <v/>
      </c>
      <c r="AL1240" s="112" t="str">
        <f>[4]SayfaKAY!AX43</f>
        <v/>
      </c>
      <c r="AM1240" s="257" cm="1">
        <f t="array" ref="AM1240">IFERROR(IF(AND(P1240&lt;&gt;"D(Arıza Değil)",AH1240="Bu Arıza Aracın Servise Verilmesine Engel Değil"),
IF(Z1240-F1240&gt;0,(AB1240-Y1240)*24*60,
IF(OR(AND(G1240&gt;$AS$1,G1240&lt;$AT$1),AND(G1240&gt;$AU$1,G1240&lt;$AV$1)),
(AF1240-H1240)*24*60,     BH:BH0)),        AN1240),0)</f>
        <v>321581.9999999553</v>
      </c>
      <c r="AN1240" s="257">
        <f t="shared" si="833"/>
        <v>321581.9999999553</v>
      </c>
      <c r="AO1240" s="174" t="str">
        <f>[4]SayfaKAY!AG43</f>
        <v>Eltesan</v>
      </c>
      <c r="AP1240" s="174" t="str">
        <f>[4]SayfaKAY!AI43</f>
        <v>H500-7243</v>
      </c>
      <c r="AQ1240" s="174" t="str">
        <f>[4]SayfaKAY!AQ43</f>
        <v/>
      </c>
      <c r="AR1240" s="174" t="str">
        <f>[4]SayfaKAY!AH43</f>
        <v>SURUCU KLIMASI-Eltesan/Hispacold 4,5 KW</v>
      </c>
      <c r="AS1240" s="174" t="str">
        <f>[4]SayfaKAY!AJ43</f>
        <v/>
      </c>
      <c r="AT1240" s="175" t="str">
        <f>[4]SayfaKAY!AM43</f>
        <v/>
      </c>
      <c r="AU1240" s="176" t="str">
        <f>[4]SayfaKAY!AL43</f>
        <v/>
      </c>
      <c r="AV1240" s="176" t="str">
        <f>[4]SayfaKAY!AP43</f>
        <v/>
      </c>
      <c r="AW1240" s="177" t="str">
        <f>[4]SayfaKAY!AT43</f>
        <v/>
      </c>
      <c r="AX1240" s="194">
        <f t="shared" si="834"/>
        <v>3537401.9999995083</v>
      </c>
      <c r="AY1240" s="168"/>
      <c r="AZ1240" s="167"/>
      <c r="BA1240" s="113"/>
      <c r="BB1240" s="171" t="str">
        <f>IF($AQ$1="X", IF(AND(G1240&gt;=$AS$1,G1240&lt;=$AT$1),IF(P1240&lt;&gt;"D(Arıza Değil)",AC1240,0), IF(AND(G1240&gt;=$AU$1,G1240&lt;=$AV$1),IF(P1240&lt;&gt;"D(Arıza Değil)",AC1240,0), "")), "")</f>
        <v/>
      </c>
      <c r="BC1240" s="114"/>
      <c r="BD1240" s="114"/>
      <c r="BE1240" s="114"/>
      <c r="BF1240" s="114"/>
      <c r="BG1240" s="114"/>
      <c r="BH1240" s="114" t="str">
        <f>IFERROR(FRACAS!AN46, "Hata Var")</f>
        <v/>
      </c>
      <c r="BI1240" s="114"/>
      <c r="BJ1240" s="114"/>
      <c r="BK1240" s="105" t="str">
        <f>[4]SayfaKAY!AW43</f>
        <v/>
      </c>
      <c r="BL1240" s="105" t="str">
        <f>[4]SayfaKAY!V43</f>
        <v>ELTESAN ELEKTRO MEKANİK SOĞUTMA SAN</v>
      </c>
      <c r="BM1240" s="114"/>
      <c r="BN1240" s="171" t="str">
        <f t="shared" si="835"/>
        <v>x yok</v>
      </c>
      <c r="BO1240" s="171" t="b">
        <f t="shared" si="836"/>
        <v>0</v>
      </c>
      <c r="BP1240" s="171" t="str">
        <f t="shared" si="837"/>
        <v>Bir günden fazla süren arıza</v>
      </c>
      <c r="BQ1240" s="226">
        <f t="shared" si="838"/>
        <v>321387.28333329549</v>
      </c>
      <c r="BR1240" s="226">
        <f t="shared" si="839"/>
        <v>194.71666665980592</v>
      </c>
      <c r="BS1240" s="226">
        <f t="shared" si="840"/>
        <v>321581.9999999553</v>
      </c>
      <c r="BT1240" s="114"/>
      <c r="BU1240" s="242"/>
      <c r="BV1240" s="233">
        <f t="shared" si="841"/>
        <v>19</v>
      </c>
      <c r="BW1240" s="226" t="str">
        <f t="shared" si="842"/>
        <v>Evet, çakışma var</v>
      </c>
      <c r="BX1240" s="229"/>
      <c r="BY1240" s="247">
        <f t="shared" si="843"/>
        <v>223.18561342589965</v>
      </c>
      <c r="BZ1240" s="247">
        <f t="shared" si="844"/>
        <v>0.135219907402643</v>
      </c>
      <c r="CA1240" s="247">
        <f t="shared" si="845"/>
        <v>223.32083333330229</v>
      </c>
      <c r="CB1240" s="213"/>
      <c r="CC1240" s="211"/>
      <c r="CD1240" s="196"/>
      <c r="CE1240" s="213">
        <v>42</v>
      </c>
      <c r="CF1240" s="182">
        <f t="shared" si="846"/>
        <v>45309.179166666698</v>
      </c>
      <c r="CG1240" s="182">
        <f t="shared" si="847"/>
        <v>45532.5</v>
      </c>
      <c r="CH1240" s="196"/>
      <c r="CI1240" s="196"/>
      <c r="CJ1240" s="196"/>
      <c r="CK1240" s="196">
        <f t="shared" si="848"/>
        <v>0.135219907402643</v>
      </c>
      <c r="CL1240" s="196">
        <f t="shared" si="849"/>
        <v>223.18561342589965</v>
      </c>
      <c r="CM1240" s="196">
        <f t="shared" si="850"/>
        <v>223.32083333330229</v>
      </c>
      <c r="CN1240" s="114"/>
      <c r="CO1240" s="115">
        <f t="shared" si="851"/>
        <v>321581.9999999553</v>
      </c>
      <c r="CP1240" s="116">
        <f t="shared" si="852"/>
        <v>8.1131944441585802</v>
      </c>
      <c r="CQ1240" s="117">
        <f t="shared" si="853"/>
        <v>0.17916666669771075</v>
      </c>
      <c r="CR1240" s="117">
        <f t="shared" si="854"/>
        <v>45532.364780092597</v>
      </c>
      <c r="CS1240" s="117">
        <f t="shared" si="855"/>
        <v>45532.5</v>
      </c>
      <c r="CT1240" s="118">
        <f t="shared" si="856"/>
        <v>65566347.283333294</v>
      </c>
      <c r="CU1240" s="118">
        <f t="shared" si="857"/>
        <v>194.71666665980592</v>
      </c>
      <c r="CV1240" s="118">
        <f t="shared" si="858"/>
        <v>65566541.999999955</v>
      </c>
      <c r="CW1240" s="119">
        <f t="shared" si="859"/>
        <v>0.99999703024346376</v>
      </c>
    </row>
    <row r="1241" spans="1:101" ht="118.5" customHeight="1" x14ac:dyDescent="0.3">
      <c r="A1241" s="104" t="str">
        <f>[4]SayfaKAY!C40</f>
        <v>KAY5+6</v>
      </c>
      <c r="B1241" s="104" t="str">
        <f>[4]SayfaKAY!D40</f>
        <v>3872(1)</v>
      </c>
      <c r="C1241" s="105" t="str">
        <f>[4]SayfaKAY!E40</f>
        <v>MA</v>
      </c>
      <c r="D1241" s="105">
        <f>[4]SayfaKAY!F40</f>
        <v>34800</v>
      </c>
      <c r="E1241" s="106" t="str">
        <f>[4]SayfaKAY!G40</f>
        <v>BOZ-KAY5+6-FF-039</v>
      </c>
      <c r="F1241" s="193">
        <f t="shared" si="820"/>
        <v>45308</v>
      </c>
      <c r="G1241" s="135">
        <f t="shared" si="821"/>
        <v>0.20833333329937886</v>
      </c>
      <c r="H1241" s="235">
        <f>[4]SayfaKAY!H40</f>
        <v>45308.208333333299</v>
      </c>
      <c r="I1241" s="104" t="str">
        <f>[4]SayfaKAY!I40</f>
        <v>Hat/Line</v>
      </c>
      <c r="J1241" s="103" t="str">
        <f>IF([4]SayfaKAY!J40="","",IF([4]SayfaKAY!J40="Müşteri","Notified by Customer","Notified by Bozankaya"))</f>
        <v>Notified by Customer</v>
      </c>
      <c r="K1241" s="103" t="e">
        <f>VLOOKUP([4]SayfaKAY!L40,#REF!,2,FALSE)</f>
        <v>#REF!</v>
      </c>
      <c r="L1241" s="165" t="str">
        <f>[4]SayfaKAY!X40</f>
        <v>MEDCOM SP. Z O.O.</v>
      </c>
      <c r="M1241" s="107" t="str">
        <f t="shared" si="822"/>
        <v>KAY5+6-BOZ-KAY5+6-FF-039</v>
      </c>
      <c r="N1241" s="105" t="str">
        <f>[4]SayfaKAY!M40</f>
        <v>invertör arızaya geçip kendini kapatıyor</v>
      </c>
      <c r="O1241" s="166" t="str">
        <f>[4]SayfaKAY!P40</f>
        <v>A-Sürüşü engeller</v>
      </c>
      <c r="P1241" s="166" t="str">
        <f>[4]SayfaKAY!Q40</f>
        <v>A(Hareket etmeyi engelleyen arıza)</v>
      </c>
      <c r="Q1241" s="166" t="str">
        <f>[4]SayfaKAY!R40</f>
        <v>N.A(Yaralanma yok)</v>
      </c>
      <c r="R1241" s="132" t="str" cm="1">
        <f t="array" ref="R1241">IF([4]SayfaKAY!U40="","",_xlfn.IFS([4]SayfaKAY!U40="Bozankaya","Bozankaya",[4]SayfaKAY!U40="Müşteri","Customer",[4]SayfaKAY!U40="Tedarikçi","Equipment Supplier"))</f>
        <v>Equipment Supplier</v>
      </c>
      <c r="S1241" s="204" t="str">
        <f>[4]SayfaKAY!N40</f>
        <v>mecom ile bağlantı kuruldu.IGBT drive kart değişimleri yapıldı</v>
      </c>
      <c r="T1241" s="133" t="str">
        <f>[4]SayfaKAY!AD40</f>
        <v/>
      </c>
      <c r="U1241" s="132" t="str">
        <f>[4]SayfaKAY!W40</f>
        <v>Evet</v>
      </c>
      <c r="V1241" s="108">
        <f>[4]SayfaKAY!AZ40</f>
        <v>1</v>
      </c>
      <c r="W1241" s="136">
        <f t="shared" si="823"/>
        <v>45532</v>
      </c>
      <c r="X1241" s="137" t="str">
        <f t="shared" si="824"/>
        <v>08:48</v>
      </c>
      <c r="Y1241" s="235">
        <f>[4]SayfaKAY!AE40</f>
        <v>45532.3671875</v>
      </c>
      <c r="Z1241" s="192">
        <f t="shared" si="825"/>
        <v>45532</v>
      </c>
      <c r="AA1241" s="110" t="str">
        <f t="shared" si="826"/>
        <v>12:00</v>
      </c>
      <c r="AB1241" s="182">
        <f>[4]SayfaKAY!BA40</f>
        <v>45532.5</v>
      </c>
      <c r="AC1241" s="257">
        <f t="shared" si="827"/>
        <v>322980.00000004889</v>
      </c>
      <c r="AD1241" s="111">
        <f t="shared" si="828"/>
        <v>45532</v>
      </c>
      <c r="AE1241" s="111" t="str">
        <f t="shared" si="829"/>
        <v>12:00</v>
      </c>
      <c r="AF1241" s="235">
        <f>[4]SayfaKAY!BA40</f>
        <v>45532.5</v>
      </c>
      <c r="AG1241" s="179" t="str">
        <f>[4]SayfaKAY!S40</f>
        <v>(I) İlk Defa Karşılaşılan Arıza</v>
      </c>
      <c r="AH1241" s="178" t="str">
        <f t="shared" si="830"/>
        <v>Bu Arıza Aracın Servise Verilmesine Engel</v>
      </c>
      <c r="AI1241" s="163" t="str">
        <f>[4]SayfaKAY!AV40</f>
        <v/>
      </c>
      <c r="AJ1241" s="164" t="str">
        <f t="shared" si="831"/>
        <v/>
      </c>
      <c r="AK1241" s="164" t="str">
        <f t="shared" si="832"/>
        <v/>
      </c>
      <c r="AL1241" s="112" t="str">
        <f>[4]SayfaKAY!AX40</f>
        <v/>
      </c>
      <c r="AM1241" s="257" cm="1">
        <f t="array" ref="AM1241">IFERROR(IF(AND(P1241&lt;&gt;"D(Arıza Değil)",AH1241="Bu Arıza Aracın Servise Verilmesine Engel Değil"),
IF(Z1241-F1241&gt;0,(AB1241-Y1241)*24*60,
IF(OR(AND(G1241&gt;$AS$1,G1241&lt;$AT$1),AND(G1241&gt;$AU$1,G1241&lt;$AV$1)),
(AF1241-H1241)*24*60,     BH:BH0)),        AN1241),0)</f>
        <v>322980.00000004889</v>
      </c>
      <c r="AN1241" s="257">
        <f t="shared" si="833"/>
        <v>322980.00000004889</v>
      </c>
      <c r="AO1241" s="174" t="str">
        <f>[4]SayfaKAY!AG40</f>
        <v>Medcom</v>
      </c>
      <c r="AP1241" s="174" t="str">
        <f>[4]SayfaKAY!AI40</f>
        <v>P620-7023</v>
      </c>
      <c r="AQ1241" s="174" t="str">
        <f>[4]SayfaKAY!AQ40</f>
        <v/>
      </c>
      <c r="AR1241" s="174" t="str">
        <f>[4]SayfaKAY!AH40</f>
        <v>COMBO KUTUSU (+LHD) MEDCOM</v>
      </c>
      <c r="AS1241" s="174" t="str">
        <f>[4]SayfaKAY!AJ40</f>
        <v/>
      </c>
      <c r="AT1241" s="175" t="str">
        <f>[4]SayfaKAY!AM40</f>
        <v/>
      </c>
      <c r="AU1241" s="176" t="str">
        <f>[4]SayfaKAY!AL40</f>
        <v/>
      </c>
      <c r="AV1241" s="176" t="str">
        <f>[4]SayfaKAY!AP40</f>
        <v/>
      </c>
      <c r="AW1241" s="177" t="str">
        <f>[4]SayfaKAY!AT40</f>
        <v/>
      </c>
      <c r="AX1241" s="194">
        <f t="shared" si="834"/>
        <v>3552780.0000005378</v>
      </c>
      <c r="AY1241" s="168"/>
      <c r="AZ1241" s="167"/>
      <c r="BA1241" s="170"/>
      <c r="BB1241" s="171"/>
      <c r="BC1241" s="114"/>
      <c r="BD1241" s="114"/>
      <c r="BE1241" s="114"/>
      <c r="BF1241" s="114"/>
      <c r="BG1241" s="114"/>
      <c r="BH1241" s="114" t="str">
        <f>IFERROR(FRACAS!AN43, "Hata Var")</f>
        <v/>
      </c>
      <c r="BI1241" s="114"/>
      <c r="BJ1241" s="114"/>
      <c r="BK1241" s="105" t="str">
        <f>[4]SayfaKAY!AW40</f>
        <v/>
      </c>
      <c r="BL1241" s="105" t="str">
        <f>[4]SayfaKAY!V40</f>
        <v>MEDCOM SP. Z O.O.</v>
      </c>
      <c r="BM1241" s="114"/>
      <c r="BN1241" s="171" t="str">
        <f t="shared" si="835"/>
        <v>x yok</v>
      </c>
      <c r="BO1241" s="171" t="b">
        <f t="shared" si="836"/>
        <v>0</v>
      </c>
      <c r="BP1241" s="171" t="str">
        <f t="shared" si="837"/>
        <v>Bir günden fazla süren arıza</v>
      </c>
      <c r="BQ1241" s="226">
        <f t="shared" si="838"/>
        <v>322788.75000004889</v>
      </c>
      <c r="BR1241" s="226">
        <f t="shared" si="839"/>
        <v>191.25</v>
      </c>
      <c r="BS1241" s="226">
        <f t="shared" si="840"/>
        <v>322980.00000004889</v>
      </c>
      <c r="BT1241" s="114"/>
      <c r="BU1241" s="242"/>
      <c r="BV1241" s="233">
        <f t="shared" si="841"/>
        <v>36</v>
      </c>
      <c r="BW1241" s="226" t="str">
        <f t="shared" si="842"/>
        <v>Evet, çakışma var</v>
      </c>
      <c r="BX1241" s="229"/>
      <c r="BY1241" s="247">
        <f t="shared" si="843"/>
        <v>224.15885416670062</v>
      </c>
      <c r="BZ1241" s="247">
        <f t="shared" si="844"/>
        <v>0.1328125</v>
      </c>
      <c r="CA1241" s="247">
        <f t="shared" si="845"/>
        <v>224.29166666670062</v>
      </c>
      <c r="CB1241" s="213"/>
      <c r="CC1241" s="211"/>
      <c r="CD1241" s="196"/>
      <c r="CE1241" s="213">
        <v>39</v>
      </c>
      <c r="CF1241" s="182">
        <f t="shared" si="846"/>
        <v>45308.208333333299</v>
      </c>
      <c r="CG1241" s="182">
        <f t="shared" si="847"/>
        <v>45532.5</v>
      </c>
      <c r="CH1241" s="196"/>
      <c r="CI1241" s="196"/>
      <c r="CJ1241" s="196"/>
      <c r="CK1241" s="196">
        <f t="shared" si="848"/>
        <v>0.1328125</v>
      </c>
      <c r="CL1241" s="196">
        <f t="shared" si="849"/>
        <v>224.15885416670062</v>
      </c>
      <c r="CM1241" s="196">
        <f t="shared" si="850"/>
        <v>224.29166666670062</v>
      </c>
      <c r="CN1241" s="114"/>
      <c r="CO1241" s="115">
        <f t="shared" si="851"/>
        <v>322980.00000004889</v>
      </c>
      <c r="CP1241" s="116">
        <f t="shared" si="852"/>
        <v>7.96875</v>
      </c>
      <c r="CQ1241" s="117">
        <f t="shared" si="853"/>
        <v>0.20833333329937886</v>
      </c>
      <c r="CR1241" s="117">
        <f t="shared" si="854"/>
        <v>45532.3671875</v>
      </c>
      <c r="CS1241" s="117">
        <f t="shared" si="855"/>
        <v>45532.5</v>
      </c>
      <c r="CT1241" s="118">
        <f t="shared" si="856"/>
        <v>65566308.750000052</v>
      </c>
      <c r="CU1241" s="118">
        <f t="shared" si="857"/>
        <v>191.25</v>
      </c>
      <c r="CV1241" s="118">
        <f t="shared" si="858"/>
        <v>65566500.000000052</v>
      </c>
      <c r="CW1241" s="119">
        <f t="shared" si="859"/>
        <v>0.9999970831140903</v>
      </c>
    </row>
    <row r="1242" spans="1:101" ht="118.5" customHeight="1" x14ac:dyDescent="0.3">
      <c r="A1242" s="160" t="str">
        <f>[4]SayfaKAY!C41</f>
        <v>KAY5+6</v>
      </c>
      <c r="B1242" s="104" t="str">
        <f>[4]SayfaKAY!D41</f>
        <v>3872(1)</v>
      </c>
      <c r="C1242" s="105" t="str">
        <f>[4]SayfaKAY!E41</f>
        <v>MA</v>
      </c>
      <c r="D1242" s="105">
        <f>[4]SayfaKAY!F41</f>
        <v>38200</v>
      </c>
      <c r="E1242" s="106" t="str">
        <f>[4]SayfaKAY!G41</f>
        <v>BOZ-KAY5+6-FF-040</v>
      </c>
      <c r="F1242" s="134">
        <f t="shared" si="820"/>
        <v>45308</v>
      </c>
      <c r="G1242" s="135">
        <f t="shared" si="821"/>
        <v>0.20833333329937886</v>
      </c>
      <c r="H1242" s="235">
        <f>[4]SayfaKAY!H41</f>
        <v>45308.208333333299</v>
      </c>
      <c r="I1242" s="104" t="str">
        <f>[4]SayfaKAY!I41</f>
        <v>Hat/Line</v>
      </c>
      <c r="J1242" s="103" t="str">
        <f>IF([4]SayfaKAY!J41="","",IF([4]SayfaKAY!J41="Müşteri","Notified by Customer","Notified by Bozankaya"))</f>
        <v>Notified by Customer</v>
      </c>
      <c r="K1242" s="103" t="e">
        <f>VLOOKUP([4]SayfaKAY!L41,#REF!,2,FALSE)</f>
        <v>#REF!</v>
      </c>
      <c r="L1242" s="165" t="str">
        <f>[4]SayfaKAY!X41</f>
        <v>MEDCOM SP. Z O.O.</v>
      </c>
      <c r="M1242" s="107" t="str">
        <f t="shared" si="822"/>
        <v>KAY5+6-BOZ-KAY5+6-FF-040</v>
      </c>
      <c r="N1242" s="105" t="str">
        <f>[4]SayfaKAY!M41</f>
        <v>İNVERTÖR ARIZAYA GEÇİP KENDİSİNİ KAPATIYOR</v>
      </c>
      <c r="O1242" s="166" t="str">
        <f>[4]SayfaKAY!P41</f>
        <v>B-Hız veya güç azalması</v>
      </c>
      <c r="P1242" s="166" t="str">
        <f>[4]SayfaKAY!Q41</f>
        <v>B(Servisten çekmeye etki eden arıza)</v>
      </c>
      <c r="Q1242" s="166" t="str">
        <f>[4]SayfaKAY!R41</f>
        <v>N.A(Yaralanma yok)</v>
      </c>
      <c r="R1242" s="132" t="str" cm="1">
        <f t="array" ref="R1242">IF([4]SayfaKAY!U41="","",_xlfn.IFS([4]SayfaKAY!U41="Bozankaya","Bozankaya",[4]SayfaKAY!U41="Müşteri","Customer",[4]SayfaKAY!U41="Tedarikçi","Equipment Supplier"))</f>
        <v>Equipment Supplier</v>
      </c>
      <c r="S1242" s="204" t="str">
        <f>[4]SayfaKAY!N41</f>
        <v>2 ADET IGBT KART DEĞİŞİMİ YAPILDI</v>
      </c>
      <c r="T1242" s="133" t="str">
        <f>[4]SayfaKAY!AD41</f>
        <v/>
      </c>
      <c r="U1242" s="132" t="str">
        <f>[4]SayfaKAY!W41</f>
        <v/>
      </c>
      <c r="V1242" s="108">
        <f>[4]SayfaKAY!AZ41</f>
        <v>1</v>
      </c>
      <c r="W1242" s="136">
        <f t="shared" si="823"/>
        <v>45308</v>
      </c>
      <c r="X1242" s="137" t="str">
        <f t="shared" si="824"/>
        <v>06:00</v>
      </c>
      <c r="Y1242" s="235">
        <f>[4]SayfaKAY!AE41</f>
        <v>45308.25</v>
      </c>
      <c r="Z1242" s="109">
        <f t="shared" si="825"/>
        <v>45309</v>
      </c>
      <c r="AA1242" s="110" t="str">
        <f t="shared" si="826"/>
        <v>07:00</v>
      </c>
      <c r="AB1242" s="182">
        <f>[4]SayfaKAY!BA41</f>
        <v>45309.291666666701</v>
      </c>
      <c r="AC1242" s="257">
        <f t="shared" si="827"/>
        <v>1560.0000000977889</v>
      </c>
      <c r="AD1242" s="111">
        <f t="shared" si="828"/>
        <v>45309</v>
      </c>
      <c r="AE1242" s="111" t="str">
        <f t="shared" si="829"/>
        <v>07:00</v>
      </c>
      <c r="AF1242" s="235">
        <f>[4]SayfaKAY!BA41</f>
        <v>45309.291666666701</v>
      </c>
      <c r="AG1242" s="179" t="str">
        <f>[4]SayfaKAY!S41</f>
        <v>(I) İlk Defa Karşılaşılan Arıza</v>
      </c>
      <c r="AH1242" s="178" t="str">
        <f t="shared" si="830"/>
        <v>Bu Arıza Aracın Servise Verilmesine Engel</v>
      </c>
      <c r="AI1242" s="163" t="str">
        <f>[4]SayfaKAY!AV41</f>
        <v/>
      </c>
      <c r="AJ1242" s="164" t="str">
        <f t="shared" si="831"/>
        <v/>
      </c>
      <c r="AK1242" s="164" t="str">
        <f t="shared" si="832"/>
        <v/>
      </c>
      <c r="AL1242" s="112" t="str">
        <f>[4]SayfaKAY!AX41</f>
        <v/>
      </c>
      <c r="AM1242" s="257" cm="1">
        <f t="array" ref="AM1242">IFERROR(IF(AND(P1242&lt;&gt;"D(Arıza Değil)",AH1242="Bu Arıza Aracın Servise Verilmesine Engel Değil"),
IF(Z1242-F1242&gt;0,(AB1242-Y1242)*24*60,
IF(OR(AND(G1242&gt;$AS$1,G1242&lt;$AT$1),AND(G1242&gt;$AU$1,G1242&lt;$AV$1)),
(AF1242-H1242)*24*60,     BH:BH0)),        AN1242),0)</f>
        <v>1560.0000000977889</v>
      </c>
      <c r="AN1242" s="257">
        <f t="shared" si="833"/>
        <v>1560.0000000977889</v>
      </c>
      <c r="AO1242" s="174" t="str">
        <f>[4]SayfaKAY!AG41</f>
        <v>Medcom</v>
      </c>
      <c r="AP1242" s="174" t="str">
        <f>[4]SayfaKAY!AI41</f>
        <v>P620-7023</v>
      </c>
      <c r="AQ1242" s="174" t="str">
        <f>[4]SayfaKAY!AQ41</f>
        <v/>
      </c>
      <c r="AR1242" s="174" t="str">
        <f>[4]SayfaKAY!AH41</f>
        <v>COMBO KUTUSU (+LHD) MEDCOM</v>
      </c>
      <c r="AS1242" s="174" t="str">
        <f>[4]SayfaKAY!AJ41</f>
        <v/>
      </c>
      <c r="AT1242" s="175" t="str">
        <f>[4]SayfaKAY!AM41</f>
        <v/>
      </c>
      <c r="AU1242" s="176" t="str">
        <f>[4]SayfaKAY!AL41</f>
        <v/>
      </c>
      <c r="AV1242" s="176" t="str">
        <f>[4]SayfaKAY!AP41</f>
        <v/>
      </c>
      <c r="AW1242" s="177" t="str">
        <f>[4]SayfaKAY!AT41</f>
        <v/>
      </c>
      <c r="AX1242" s="194">
        <f t="shared" si="834"/>
        <v>17160.000001075678</v>
      </c>
      <c r="AY1242" s="168"/>
      <c r="AZ1242" s="167"/>
      <c r="BA1242" s="113"/>
      <c r="BB1242" s="171" t="str">
        <f>IF($AQ$1="X", IF(AND(G1242&gt;=$AS$1,G1242&lt;=$AT$1),IF(P1242&lt;&gt;"D(Arıza Değil)",AC1242,0), IF(AND(G1242&gt;=$AU$1,G1242&lt;=$AV$1),IF(P1242&lt;&gt;"D(Arıza Değil)",AC1242,0), "")), "")</f>
        <v/>
      </c>
      <c r="BC1242" s="114"/>
      <c r="BD1242" s="114"/>
      <c r="BE1242" s="114"/>
      <c r="BF1242" s="114"/>
      <c r="BG1242" s="114"/>
      <c r="BH1242" s="114" t="str">
        <f>IFERROR(FRACAS!AN44, "Hata Var")</f>
        <v/>
      </c>
      <c r="BI1242" s="114"/>
      <c r="BJ1242" s="114"/>
      <c r="BK1242" s="105" t="str">
        <f>[4]SayfaKAY!AW41</f>
        <v/>
      </c>
      <c r="BL1242" s="105" t="str">
        <f>[4]SayfaKAY!V41</f>
        <v>MEDCOM SP. Z O.O.</v>
      </c>
      <c r="BM1242" s="114"/>
      <c r="BN1242" s="171" t="str">
        <f t="shared" si="835"/>
        <v>x yok</v>
      </c>
      <c r="BO1242" s="171" t="b">
        <f t="shared" si="836"/>
        <v>0</v>
      </c>
      <c r="BP1242" s="171" t="str">
        <f t="shared" si="837"/>
        <v>Bir günden fazla süren arıza</v>
      </c>
      <c r="BQ1242" s="226">
        <f t="shared" si="838"/>
        <v>60.000000048894435</v>
      </c>
      <c r="BR1242" s="226">
        <f t="shared" si="839"/>
        <v>1500.0000000488944</v>
      </c>
      <c r="BS1242" s="226">
        <f t="shared" si="840"/>
        <v>1560.0000000977889</v>
      </c>
      <c r="BT1242" s="114"/>
      <c r="BU1242" s="242"/>
      <c r="BV1242" s="233">
        <f t="shared" si="841"/>
        <v>6</v>
      </c>
      <c r="BW1242" s="226" t="str">
        <f t="shared" si="842"/>
        <v>Evet, çakışma var</v>
      </c>
      <c r="BX1242" s="229"/>
      <c r="BY1242" s="247">
        <f t="shared" si="843"/>
        <v>4.1666666700621136E-2</v>
      </c>
      <c r="BZ1242" s="247">
        <f t="shared" si="844"/>
        <v>1.0416666667006211</v>
      </c>
      <c r="CA1242" s="247">
        <f t="shared" si="845"/>
        <v>1.0833333334012423</v>
      </c>
      <c r="CB1242" s="213"/>
      <c r="CC1242" s="211"/>
      <c r="CD1242" s="196"/>
      <c r="CE1242" s="213">
        <v>40</v>
      </c>
      <c r="CF1242" s="182">
        <f t="shared" si="846"/>
        <v>45308.208333333299</v>
      </c>
      <c r="CG1242" s="182">
        <f t="shared" si="847"/>
        <v>45309.291666666701</v>
      </c>
      <c r="CH1242" s="196"/>
      <c r="CI1242" s="196"/>
      <c r="CJ1242" s="196"/>
      <c r="CK1242" s="196">
        <f t="shared" si="848"/>
        <v>1.0416666667006211</v>
      </c>
      <c r="CL1242" s="196">
        <f t="shared" si="849"/>
        <v>4.1666666700621136E-2</v>
      </c>
      <c r="CM1242" s="196">
        <f t="shared" si="850"/>
        <v>1.0833333334012423</v>
      </c>
      <c r="CN1242" s="114"/>
      <c r="CO1242" s="115">
        <f t="shared" si="851"/>
        <v>1560.0000000977889</v>
      </c>
      <c r="CP1242" s="116">
        <f t="shared" si="852"/>
        <v>62.500000002037268</v>
      </c>
      <c r="CQ1242" s="117">
        <f t="shared" si="853"/>
        <v>0.20833333329937886</v>
      </c>
      <c r="CR1242" s="117">
        <f t="shared" si="854"/>
        <v>45308.25</v>
      </c>
      <c r="CS1242" s="117">
        <f t="shared" si="855"/>
        <v>45309.291666666701</v>
      </c>
      <c r="CT1242" s="118">
        <f t="shared" si="856"/>
        <v>65243580.000000052</v>
      </c>
      <c r="CU1242" s="118">
        <f t="shared" si="857"/>
        <v>1500.0000000488944</v>
      </c>
      <c r="CV1242" s="118">
        <f t="shared" si="858"/>
        <v>65245080.000000097</v>
      </c>
      <c r="CW1242" s="119">
        <f t="shared" si="859"/>
        <v>0.99997700976073534</v>
      </c>
    </row>
    <row r="1243" spans="1:101" ht="118.5" customHeight="1" x14ac:dyDescent="0.3">
      <c r="A1243" s="104" t="str">
        <f>[4]SayfaKAY!C38</f>
        <v>KAY5+6</v>
      </c>
      <c r="B1243" s="104" t="str">
        <f>[4]SayfaKAY!D38</f>
        <v>3875(4)</v>
      </c>
      <c r="C1243" s="105" t="str">
        <f>[4]SayfaKAY!E38</f>
        <v>MA</v>
      </c>
      <c r="D1243" s="105">
        <f>[4]SayfaKAY!F38</f>
        <v>28650</v>
      </c>
      <c r="E1243" s="106" t="str">
        <f>[4]SayfaKAY!G38</f>
        <v>BOZ-KAY5+6-FF-037</v>
      </c>
      <c r="F1243" s="193">
        <f t="shared" si="820"/>
        <v>45307</v>
      </c>
      <c r="G1243" s="135">
        <f t="shared" si="821"/>
        <v>0.26666666669916594</v>
      </c>
      <c r="H1243" s="235">
        <f>[4]SayfaKAY!H38</f>
        <v>45307.266666666699</v>
      </c>
      <c r="I1243" s="104" t="str">
        <f>[4]SayfaKAY!I38</f>
        <v>Hat/Line</v>
      </c>
      <c r="J1243" s="103" t="str">
        <f>IF([4]SayfaKAY!J38="","",IF([4]SayfaKAY!J38="Müşteri","Notified by Customer","Notified by Bozankaya"))</f>
        <v>Notified by Customer</v>
      </c>
      <c r="K1243" s="103" t="e">
        <f>VLOOKUP([4]SayfaKAY!L38,#REF!,2,FALSE)</f>
        <v>#REF!</v>
      </c>
      <c r="L1243" s="165" t="str">
        <f>[4]SayfaKAY!X38</f>
        <v>GREBO OTOMOTİV SANAYİ A.Ş</v>
      </c>
      <c r="M1243" s="107" t="str">
        <f t="shared" si="822"/>
        <v>KAY5+6-BOZ-KAY5+6-FF-037</v>
      </c>
      <c r="N1243" s="105" t="str">
        <f>[4]SayfaKAY!M38</f>
        <v>3875-3877 numaralı araçlar kuplajlıyken 3875'ten kontak aktifken 3877'den kontak açıldığında 3875 pasif olup 3877 aktif oluyor.</v>
      </c>
      <c r="O1243" s="166" t="str">
        <f>[4]SayfaKAY!P38</f>
        <v>A-Sürüşü engeller</v>
      </c>
      <c r="P1243" s="166" t="str">
        <f>[4]SayfaKAY!Q38</f>
        <v>B(Servisten çekmeye etki eden arıza)</v>
      </c>
      <c r="Q1243" s="166" t="str">
        <f>[4]SayfaKAY!R38</f>
        <v>N.A(Yaralanma yok)</v>
      </c>
      <c r="R1243" s="132" t="str" cm="1">
        <f t="array" ref="R1243">IF([4]SayfaKAY!U38="","",_xlfn.IFS([4]SayfaKAY!U38="Bozankaya","Bozankaya",[4]SayfaKAY!U38="Müşteri","Customer",[4]SayfaKAY!U38="Tedarikçi","Equipment Supplier"))</f>
        <v>Bozankaya</v>
      </c>
      <c r="S1243" s="204" t="str">
        <f>[4]SayfaKAY!N38</f>
        <v>Araç kontrolü yapıldı. SB1187.02 kablosu çekildi. Arıza giderildi.</v>
      </c>
      <c r="T1243" s="133" t="str">
        <f>[4]SayfaKAY!AD38</f>
        <v>*Arıza çözülecek</v>
      </c>
      <c r="U1243" s="132" t="str">
        <f>[4]SayfaKAY!W38</f>
        <v>Evet</v>
      </c>
      <c r="V1243" s="108">
        <f>[4]SayfaKAY!AZ38</f>
        <v>1</v>
      </c>
      <c r="W1243" s="136">
        <f t="shared" si="823"/>
        <v>45537</v>
      </c>
      <c r="X1243" s="137" t="str">
        <f t="shared" si="824"/>
        <v>06:50</v>
      </c>
      <c r="Y1243" s="235">
        <f>[4]SayfaKAY!AE38</f>
        <v>45537.284918981502</v>
      </c>
      <c r="Z1243" s="192">
        <f t="shared" si="825"/>
        <v>45537</v>
      </c>
      <c r="AA1243" s="110" t="str">
        <f t="shared" si="826"/>
        <v>10:00</v>
      </c>
      <c r="AB1243" s="182">
        <f>[4]SayfaKAY!BA38</f>
        <v>45537.416666666701</v>
      </c>
      <c r="AC1243" s="257">
        <f t="shared" si="827"/>
        <v>331416.0000000021</v>
      </c>
      <c r="AD1243" s="111">
        <f t="shared" si="828"/>
        <v>45537</v>
      </c>
      <c r="AE1243" s="111" t="str">
        <f t="shared" si="829"/>
        <v>10:00</v>
      </c>
      <c r="AF1243" s="235">
        <f>[4]SayfaKAY!BA38</f>
        <v>45537.416666666701</v>
      </c>
      <c r="AG1243" s="179" t="str">
        <f>[4]SayfaKAY!S38</f>
        <v>(II) Aynı Araçta Tekrarlayan Arıza</v>
      </c>
      <c r="AH1243" s="178" t="str">
        <f t="shared" si="830"/>
        <v>Bu Arıza Aracın Servise Verilmesine Engel</v>
      </c>
      <c r="AI1243" s="163" t="str">
        <f>[4]SayfaKAY!AV38</f>
        <v/>
      </c>
      <c r="AJ1243" s="164" t="str">
        <f t="shared" si="831"/>
        <v/>
      </c>
      <c r="AK1243" s="164" t="str">
        <f t="shared" si="832"/>
        <v/>
      </c>
      <c r="AL1243" s="112" t="str">
        <f>[4]SayfaKAY!AX38</f>
        <v/>
      </c>
      <c r="AM1243" s="257" cm="1">
        <f t="array" ref="AM1243">IFERROR(IF(AND(P1243&lt;&gt;"D(Arıza Değil)",AH1243="Bu Arıza Aracın Servise Verilmesine Engel Değil"),
IF(Z1243-F1243&gt;0,(AB1243-Y1243)*24*60,
IF(OR(AND(G1243&gt;$AS$1,G1243&lt;$AT$1),AND(G1243&gt;$AU$1,G1243&lt;$AV$1)),
(AF1243-H1243)*24*60,     BH:BH0)),        AN1243),0)</f>
        <v>331416.0000000021</v>
      </c>
      <c r="AN1243" s="257">
        <f t="shared" si="833"/>
        <v>331416.0000000021</v>
      </c>
      <c r="AO1243" s="174" t="str">
        <f>[4]SayfaKAY!AG38</f>
        <v>Bozankaya</v>
      </c>
      <c r="AP1243" s="174" t="str">
        <f>[4]SayfaKAY!AI38</f>
        <v>FE750-7303</v>
      </c>
      <c r="AQ1243" s="174" t="str">
        <f>[4]SayfaKAY!AQ38</f>
        <v/>
      </c>
      <c r="AR1243" s="174" t="str">
        <f>[4]SayfaKAY!AH38</f>
        <v>PANO KOMPLESI</v>
      </c>
      <c r="AS1243" s="174" t="str">
        <f>[4]SayfaKAY!AJ38</f>
        <v/>
      </c>
      <c r="AT1243" s="175" t="str">
        <f>[4]SayfaKAY!AM38</f>
        <v/>
      </c>
      <c r="AU1243" s="176" t="str">
        <f>[4]SayfaKAY!AL38</f>
        <v/>
      </c>
      <c r="AV1243" s="176" t="str">
        <f>[4]SayfaKAY!AP38</f>
        <v/>
      </c>
      <c r="AW1243" s="177" t="str">
        <f>[4]SayfaKAY!AT38</f>
        <v/>
      </c>
      <c r="AX1243" s="194">
        <f t="shared" si="834"/>
        <v>3645576.0000000233</v>
      </c>
      <c r="AY1243" s="168"/>
      <c r="AZ1243" s="167"/>
      <c r="BA1243" s="170"/>
      <c r="BB1243" s="171"/>
      <c r="BC1243" s="114"/>
      <c r="BD1243" s="114"/>
      <c r="BE1243" s="114"/>
      <c r="BF1243" s="114"/>
      <c r="BG1243" s="114"/>
      <c r="BH1243" s="114" t="str">
        <f>IFERROR(FRACAS!AN41, "Hata Var")</f>
        <v/>
      </c>
      <c r="BI1243" s="114"/>
      <c r="BJ1243" s="114"/>
      <c r="BK1243" s="105" t="str">
        <f>[4]SayfaKAY!AW38</f>
        <v/>
      </c>
      <c r="BL1243" s="105" t="str">
        <f>[4]SayfaKAY!V38</f>
        <v>Üretim</v>
      </c>
      <c r="BM1243" s="114"/>
      <c r="BN1243" s="171" t="str">
        <f t="shared" si="835"/>
        <v>x yok</v>
      </c>
      <c r="BO1243" s="171" t="str">
        <f t="shared" si="836"/>
        <v>aynı gün giderilen arıza</v>
      </c>
      <c r="BP1243" s="171" t="str">
        <f t="shared" si="837"/>
        <v>Bir günden fazla süren arıza</v>
      </c>
      <c r="BQ1243" s="226">
        <f t="shared" si="838"/>
        <v>331226.28333331668</v>
      </c>
      <c r="BR1243" s="226">
        <f t="shared" si="839"/>
        <v>189.71666668541729</v>
      </c>
      <c r="BS1243" s="226">
        <f t="shared" si="840"/>
        <v>331416.0000000021</v>
      </c>
      <c r="BT1243" s="114"/>
      <c r="BU1243" s="242"/>
      <c r="BV1243" s="233">
        <f t="shared" si="841"/>
        <v>44</v>
      </c>
      <c r="BW1243" s="226" t="str">
        <f t="shared" si="842"/>
        <v>Evet, çakışma var</v>
      </c>
      <c r="BX1243" s="229"/>
      <c r="BY1243" s="247">
        <f t="shared" si="843"/>
        <v>230.01825231480325</v>
      </c>
      <c r="BZ1243" s="247">
        <f t="shared" si="844"/>
        <v>0.13174768519820645</v>
      </c>
      <c r="CA1243" s="247">
        <f t="shared" si="845"/>
        <v>230.15000000000146</v>
      </c>
      <c r="CB1243" s="213"/>
      <c r="CC1243" s="211"/>
      <c r="CD1243" s="196"/>
      <c r="CE1243" s="213">
        <v>37</v>
      </c>
      <c r="CF1243" s="182">
        <f t="shared" si="846"/>
        <v>45307.266666666699</v>
      </c>
      <c r="CG1243" s="182">
        <f t="shared" si="847"/>
        <v>45537.416666666701</v>
      </c>
      <c r="CH1243" s="196"/>
      <c r="CI1243" s="196"/>
      <c r="CJ1243" s="196"/>
      <c r="CK1243" s="196">
        <f t="shared" si="848"/>
        <v>0.13174768519820645</v>
      </c>
      <c r="CL1243" s="196">
        <f t="shared" si="849"/>
        <v>230.01825231480325</v>
      </c>
      <c r="CM1243" s="196">
        <f t="shared" si="850"/>
        <v>230.15000000000146</v>
      </c>
      <c r="CN1243" s="114"/>
      <c r="CO1243" s="115">
        <f t="shared" si="851"/>
        <v>331416.0000000021</v>
      </c>
      <c r="CP1243" s="116">
        <f t="shared" si="852"/>
        <v>7.9048611118923873</v>
      </c>
      <c r="CQ1243" s="117">
        <f t="shared" si="853"/>
        <v>0.26666666669916594</v>
      </c>
      <c r="CR1243" s="117">
        <f t="shared" si="854"/>
        <v>45537.284918981502</v>
      </c>
      <c r="CS1243" s="117">
        <f t="shared" si="855"/>
        <v>45537.416666666701</v>
      </c>
      <c r="CT1243" s="118">
        <f t="shared" si="856"/>
        <v>65573306.283333316</v>
      </c>
      <c r="CU1243" s="118">
        <f t="shared" si="857"/>
        <v>189.71666668541729</v>
      </c>
      <c r="CV1243" s="118">
        <f t="shared" si="858"/>
        <v>65573496</v>
      </c>
      <c r="CW1243" s="119">
        <f t="shared" si="859"/>
        <v>0.99999710680872222</v>
      </c>
    </row>
    <row r="1244" spans="1:101" ht="118.5" customHeight="1" x14ac:dyDescent="0.3">
      <c r="A1244" s="160" t="str">
        <f>[4]SayfaKAY!C39</f>
        <v>KAY5+6</v>
      </c>
      <c r="B1244" s="104" t="str">
        <f>[4]SayfaKAY!D39</f>
        <v>3878(7)</v>
      </c>
      <c r="C1244" s="105" t="str">
        <f>[4]SayfaKAY!E39</f>
        <v>RA</v>
      </c>
      <c r="D1244" s="105">
        <f>[4]SayfaKAY!F39</f>
        <v>16200</v>
      </c>
      <c r="E1244" s="106" t="str">
        <f>[4]SayfaKAY!G39</f>
        <v>BOZ-KAY5+6-FF-038</v>
      </c>
      <c r="F1244" s="134">
        <f t="shared" si="820"/>
        <v>45307</v>
      </c>
      <c r="G1244" s="135">
        <f t="shared" si="821"/>
        <v>0.54930555559985805</v>
      </c>
      <c r="H1244" s="235">
        <f>[4]SayfaKAY!H39</f>
        <v>45307.5493055556</v>
      </c>
      <c r="I1244" s="104" t="str">
        <f>[4]SayfaKAY!I39</f>
        <v>Hat/Line</v>
      </c>
      <c r="J1244" s="103" t="str">
        <f>IF([4]SayfaKAY!J39="","",IF([4]SayfaKAY!J39="Müşteri","Notified by Customer","Notified by Bozankaya"))</f>
        <v>Notified by Customer</v>
      </c>
      <c r="K1244" s="103" t="e">
        <f>VLOOKUP([4]SayfaKAY!L39,#REF!,2,FALSE)</f>
        <v>#REF!</v>
      </c>
      <c r="L1244" s="165" t="str">
        <f>[4]SayfaKAY!X39</f>
        <v>TURCK OTOMASYON TİC. LTD.ŞTİ.</v>
      </c>
      <c r="M1244" s="107" t="str">
        <f t="shared" si="822"/>
        <v>KAY5+6-BOZ-KAY5+6-FF-038</v>
      </c>
      <c r="N1244" s="105" t="str">
        <f>[4]SayfaKAY!M39</f>
        <v>6 numaralı kapı buzzer uyarısı verdiği için izole edildi</v>
      </c>
      <c r="O1244" s="166" t="str">
        <f>[4]SayfaKAY!P39</f>
        <v>C-Uyarı, sürüş devamlılığı</v>
      </c>
      <c r="P1244" s="166" t="str">
        <f>[4]SayfaKAY!Q39</f>
        <v>C(Sisteme etki etmeyen arıza)</v>
      </c>
      <c r="Q1244" s="166" t="str">
        <f>[4]SayfaKAY!R39</f>
        <v>N.A(Yaralanma yok)</v>
      </c>
      <c r="R1244" s="132" t="str" cm="1">
        <f t="array" ref="R1244">IF([4]SayfaKAY!U39="","",_xlfn.IFS([4]SayfaKAY!U39="Bozankaya","Bozankaya",[4]SayfaKAY!U39="Müşteri","Customer",[4]SayfaKAY!U39="Tedarikçi","Equipment Supplier"))</f>
        <v>Equipment Supplier</v>
      </c>
      <c r="S1244" s="204" t="str">
        <f>[4]SayfaKAY!N39</f>
        <v>Kapı buzzer çalışmıyordu.Hoparlör kablosu çıkmış yerinde  takıldı</v>
      </c>
      <c r="T1244" s="133" t="str">
        <f>[4]SayfaKAY!AD39</f>
        <v>*Arıza çözülecek</v>
      </c>
      <c r="U1244" s="132" t="str">
        <f>[4]SayfaKAY!W39</f>
        <v>Evet</v>
      </c>
      <c r="V1244" s="108">
        <f>[4]SayfaKAY!AZ39</f>
        <v>1</v>
      </c>
      <c r="W1244" s="136">
        <f t="shared" si="823"/>
        <v>45535</v>
      </c>
      <c r="X1244" s="137" t="str">
        <f t="shared" si="824"/>
        <v>06:39</v>
      </c>
      <c r="Y1244" s="235">
        <f>[4]SayfaKAY!AE39</f>
        <v>45535.277592592603</v>
      </c>
      <c r="Z1244" s="109">
        <f t="shared" si="825"/>
        <v>45535</v>
      </c>
      <c r="AA1244" s="110" t="str">
        <f t="shared" si="826"/>
        <v>09:00</v>
      </c>
      <c r="AB1244" s="182">
        <f>[4]SayfaKAY!BA39</f>
        <v>45535.375</v>
      </c>
      <c r="AC1244" s="257">
        <f t="shared" si="827"/>
        <v>328068.9999999362</v>
      </c>
      <c r="AD1244" s="111">
        <f t="shared" si="828"/>
        <v>45535</v>
      </c>
      <c r="AE1244" s="111" t="str">
        <f t="shared" si="829"/>
        <v>09:00</v>
      </c>
      <c r="AF1244" s="235">
        <f>[4]SayfaKAY!BA39</f>
        <v>45535.375</v>
      </c>
      <c r="AG1244" s="179" t="str">
        <f>[4]SayfaKAY!S39</f>
        <v>(I) İlk Defa Karşılaşılan Arıza</v>
      </c>
      <c r="AH1244" s="178" t="str">
        <f t="shared" si="830"/>
        <v>Bu Arıza Aracın Servise Verilmesine Engel Değil</v>
      </c>
      <c r="AI1244" s="163" t="str">
        <f>[4]SayfaKAY!AV39</f>
        <v/>
      </c>
      <c r="AJ1244" s="164" t="str">
        <f t="shared" si="831"/>
        <v/>
      </c>
      <c r="AK1244" s="164" t="str">
        <f t="shared" si="832"/>
        <v/>
      </c>
      <c r="AL1244" s="112" t="str">
        <f>[4]SayfaKAY!AX39</f>
        <v/>
      </c>
      <c r="AM1244" s="257" cm="1">
        <f t="array" ref="AM1244">IFERROR(IF(AND(P1244&lt;&gt;"D(Arıza Değil)",AH1244="Bu Arıza Aracın Servise Verilmesine Engel Değil"),
IF(Z1244-F1244&gt;0,(AB1244-Y1244)*24*60,
IF(OR(AND(G1244&gt;$AS$1,G1244&lt;$AT$1),AND(G1244&gt;$AU$1,G1244&lt;$AV$1)),
(AF1244-H1244)*24*60,     BH:BH0)),        AN1244),0)</f>
        <v>140.26666665100493</v>
      </c>
      <c r="AN1244" s="257">
        <f t="shared" si="833"/>
        <v>328068.9999999362</v>
      </c>
      <c r="AO1244" s="174" t="str">
        <f>[4]SayfaKAY!AG39</f>
        <v>TSL</v>
      </c>
      <c r="AP1244" s="174" t="str">
        <f>[4]SayfaKAY!AI39</f>
        <v>M110-7057</v>
      </c>
      <c r="AQ1244" s="174" t="str">
        <f>[4]SayfaKAY!AQ39</f>
        <v/>
      </c>
      <c r="AR1244" s="174" t="str">
        <f>[4]SayfaKAY!AH39</f>
        <v>SESLI UYARI CIHAZI</v>
      </c>
      <c r="AS1244" s="174" t="str">
        <f>[4]SayfaKAY!AJ39</f>
        <v/>
      </c>
      <c r="AT1244" s="175" t="str">
        <f>[4]SayfaKAY!AM39</f>
        <v/>
      </c>
      <c r="AU1244" s="176" t="str">
        <f>[4]SayfaKAY!AL39</f>
        <v/>
      </c>
      <c r="AV1244" s="176" t="str">
        <f>[4]SayfaKAY!AP39</f>
        <v/>
      </c>
      <c r="AW1244" s="177" t="str">
        <f>[4]SayfaKAY!AT39</f>
        <v/>
      </c>
      <c r="AX1244" s="194">
        <f t="shared" si="834"/>
        <v>3608758.9999992982</v>
      </c>
      <c r="AY1244" s="168"/>
      <c r="AZ1244" s="167"/>
      <c r="BA1244" s="113"/>
      <c r="BB1244" s="171" t="str">
        <f>IF($AQ$1="X", IF(AND(G1244&gt;=$AS$1,G1244&lt;=$AT$1),IF(P1244&lt;&gt;"D(Arıza Değil)",AC1244,0), IF(AND(G1244&gt;=$AU$1,G1244&lt;=$AV$1),IF(P1244&lt;&gt;"D(Arıza Değil)",AC1244,0), "")), "")</f>
        <v/>
      </c>
      <c r="BC1244" s="114"/>
      <c r="BD1244" s="114"/>
      <c r="BE1244" s="114"/>
      <c r="BF1244" s="114"/>
      <c r="BG1244" s="114"/>
      <c r="BH1244" s="114" t="str">
        <f>IFERROR(FRACAS!AN42, "Hata Var")</f>
        <v/>
      </c>
      <c r="BI1244" s="114"/>
      <c r="BJ1244" s="114"/>
      <c r="BK1244" s="105" t="str">
        <f>[4]SayfaKAY!AW39</f>
        <v/>
      </c>
      <c r="BL1244" s="105" t="str">
        <f>[4]SayfaKAY!V39</f>
        <v>TSL</v>
      </c>
      <c r="BM1244" s="114"/>
      <c r="BN1244" s="171" t="str">
        <f t="shared" si="835"/>
        <v>x yok</v>
      </c>
      <c r="BO1244" s="171" t="b">
        <f t="shared" si="836"/>
        <v>0</v>
      </c>
      <c r="BP1244" s="171" t="str">
        <f t="shared" si="837"/>
        <v>Bir günden fazla süren arıza</v>
      </c>
      <c r="BQ1244" s="226">
        <f t="shared" si="838"/>
        <v>327928.7333332852</v>
      </c>
      <c r="BR1244" s="226">
        <f t="shared" si="839"/>
        <v>140.26666665100493</v>
      </c>
      <c r="BS1244" s="226">
        <f t="shared" si="840"/>
        <v>328068.9999999362</v>
      </c>
      <c r="BT1244" s="114"/>
      <c r="BU1244" s="242"/>
      <c r="BV1244" s="233">
        <f t="shared" si="841"/>
        <v>20</v>
      </c>
      <c r="BW1244" s="226" t="str">
        <f t="shared" si="842"/>
        <v>Evet, çakışma var</v>
      </c>
      <c r="BX1244" s="229"/>
      <c r="BY1244" s="247">
        <f t="shared" si="843"/>
        <v>227.72828703700361</v>
      </c>
      <c r="BZ1244" s="247">
        <f t="shared" si="844"/>
        <v>9.7407407396531198E-2</v>
      </c>
      <c r="CA1244" s="247">
        <f t="shared" si="845"/>
        <v>227.82569444440014</v>
      </c>
      <c r="CB1244" s="213"/>
      <c r="CC1244" s="211"/>
      <c r="CD1244" s="196"/>
      <c r="CE1244" s="213">
        <v>38</v>
      </c>
      <c r="CF1244" s="182">
        <f t="shared" si="846"/>
        <v>45307.5493055556</v>
      </c>
      <c r="CG1244" s="182">
        <f t="shared" si="847"/>
        <v>45535.375</v>
      </c>
      <c r="CH1244" s="196"/>
      <c r="CI1244" s="196"/>
      <c r="CJ1244" s="196"/>
      <c r="CK1244" s="196">
        <f t="shared" si="848"/>
        <v>9.7407407396531198E-2</v>
      </c>
      <c r="CL1244" s="196">
        <f t="shared" si="849"/>
        <v>227.72828703700361</v>
      </c>
      <c r="CM1244" s="196">
        <f t="shared" si="850"/>
        <v>227.82569444440014</v>
      </c>
      <c r="CN1244" s="114"/>
      <c r="CO1244" s="115">
        <f t="shared" si="851"/>
        <v>328068.9999999362</v>
      </c>
      <c r="CP1244" s="116">
        <f t="shared" si="852"/>
        <v>5.8444444437918719</v>
      </c>
      <c r="CQ1244" s="117">
        <f t="shared" si="853"/>
        <v>0.54930555559985805</v>
      </c>
      <c r="CR1244" s="117">
        <f t="shared" si="854"/>
        <v>45535.277592592603</v>
      </c>
      <c r="CS1244" s="117">
        <f t="shared" si="855"/>
        <v>45535.375</v>
      </c>
      <c r="CT1244" s="118">
        <f t="shared" si="856"/>
        <v>65570008.733333282</v>
      </c>
      <c r="CU1244" s="118">
        <f t="shared" si="857"/>
        <v>140.26666665100493</v>
      </c>
      <c r="CV1244" s="118">
        <f t="shared" si="858"/>
        <v>65570148.999999933</v>
      </c>
      <c r="CW1244" s="119">
        <f t="shared" si="859"/>
        <v>0.99999786081519126</v>
      </c>
    </row>
    <row r="1245" spans="1:101" ht="118.5" customHeight="1" x14ac:dyDescent="0.3">
      <c r="A1245" s="104" t="str">
        <f>[4]SayfaKAY!C34</f>
        <v>KAY5+6</v>
      </c>
      <c r="B1245" s="104" t="str">
        <f>[4]SayfaKAY!D34</f>
        <v>3876(5)</v>
      </c>
      <c r="C1245" s="105" t="str">
        <f>[4]SayfaKAY!E34</f>
        <v>MA</v>
      </c>
      <c r="D1245" s="105">
        <f>[4]SayfaKAY!F34</f>
        <v>2222</v>
      </c>
      <c r="E1245" s="106" t="str">
        <f>[4]SayfaKAY!G34</f>
        <v>BOZ-KAY5+6-FF-033</v>
      </c>
      <c r="F1245" s="193">
        <f t="shared" si="820"/>
        <v>45306</v>
      </c>
      <c r="G1245" s="135">
        <f t="shared" si="821"/>
        <v>0.32986111110221827</v>
      </c>
      <c r="H1245" s="235">
        <f>[4]SayfaKAY!H34</f>
        <v>45306.329861111102</v>
      </c>
      <c r="I1245" s="104" t="str">
        <f>[4]SayfaKAY!I34</f>
        <v>Hat/Line</v>
      </c>
      <c r="J1245" s="103" t="str">
        <f>IF([4]SayfaKAY!J34="","",IF([4]SayfaKAY!J34="Müşteri","Notified by Customer","Notified by Bozankaya"))</f>
        <v>Notified by Customer</v>
      </c>
      <c r="K1245" s="103" t="e">
        <f>VLOOKUP([4]SayfaKAY!L34,#REF!,2,FALSE)</f>
        <v>#REF!</v>
      </c>
      <c r="L1245" s="165" t="str">
        <f>[4]SayfaKAY!X34</f>
        <v>TURCK OTOMASYON TİC. LTD.ŞTİ.</v>
      </c>
      <c r="M1245" s="107" t="str">
        <f t="shared" si="822"/>
        <v>KAY5+6-BOZ-KAY5+6-FF-033</v>
      </c>
      <c r="N1245" s="105" t="str">
        <f>[4]SayfaKAY!M34</f>
        <v>1 NUMARALI KAPI KAPANIRKEN RAHATSIZ EDİCİ ŞEKİLDE UĞULTU YAPIYOR</v>
      </c>
      <c r="O1245" s="166" t="str">
        <f>[4]SayfaKAY!P34</f>
        <v>A-Sürüşü engeller</v>
      </c>
      <c r="P1245" s="166" t="str">
        <f>[4]SayfaKAY!Q34</f>
        <v>B(Servisten çekmeye etki eden arıza)</v>
      </c>
      <c r="Q1245" s="166" t="str">
        <f>[4]SayfaKAY!R34</f>
        <v>N.A(Yaralanma yok)</v>
      </c>
      <c r="R1245" s="132" t="str" cm="1">
        <f t="array" ref="R1245">IF([4]SayfaKAY!U34="","",_xlfn.IFS([4]SayfaKAY!U34="Bozankaya","Bozankaya",[4]SayfaKAY!U34="Müşteri","Customer",[4]SayfaKAY!U34="Tedarikçi","Equipment Supplier"))</f>
        <v>Equipment Supplier</v>
      </c>
      <c r="S1245" s="204" t="str">
        <f>[4]SayfaKAY!N34</f>
        <v>KAPI BUZZER KONNEKTÖRÜ SÖKÜLÜP</v>
      </c>
      <c r="T1245" s="133" t="str">
        <f>[4]SayfaKAY!AD34</f>
        <v>*Ekipman tamir edilecek</v>
      </c>
      <c r="U1245" s="132" t="str">
        <f>[4]SayfaKAY!W34</f>
        <v>Evet</v>
      </c>
      <c r="V1245" s="108">
        <f>[4]SayfaKAY!AZ34</f>
        <v>1</v>
      </c>
      <c r="W1245" s="136">
        <f t="shared" si="823"/>
        <v>45306</v>
      </c>
      <c r="X1245" s="137" t="str">
        <f t="shared" si="824"/>
        <v>08:00</v>
      </c>
      <c r="Y1245" s="235">
        <f>[4]SayfaKAY!AE34</f>
        <v>45306.333333333299</v>
      </c>
      <c r="Z1245" s="192">
        <f t="shared" si="825"/>
        <v>45306</v>
      </c>
      <c r="AA1245" s="110" t="str">
        <f t="shared" si="826"/>
        <v>11:00</v>
      </c>
      <c r="AB1245" s="182">
        <f>[4]SayfaKAY!BA34</f>
        <v>45306.458333333299</v>
      </c>
      <c r="AC1245" s="257">
        <f t="shared" si="827"/>
        <v>184.99999996391125</v>
      </c>
      <c r="AD1245" s="111">
        <f t="shared" si="828"/>
        <v>45306</v>
      </c>
      <c r="AE1245" s="111" t="str">
        <f t="shared" si="829"/>
        <v>11:00</v>
      </c>
      <c r="AF1245" s="235">
        <f>[4]SayfaKAY!BA34</f>
        <v>45306.458333333299</v>
      </c>
      <c r="AG1245" s="179" t="str">
        <f>[4]SayfaKAY!S34</f>
        <v>(II) Aynı Araçta Tekrarlayan Arıza</v>
      </c>
      <c r="AH1245" s="178" t="str">
        <f t="shared" si="830"/>
        <v>Bu Arıza Aracın Servise Verilmesine Engel</v>
      </c>
      <c r="AI1245" s="163" t="str">
        <f>[4]SayfaKAY!AV34</f>
        <v/>
      </c>
      <c r="AJ1245" s="164" t="str">
        <f t="shared" si="831"/>
        <v/>
      </c>
      <c r="AK1245" s="164" t="str">
        <f t="shared" si="832"/>
        <v/>
      </c>
      <c r="AL1245" s="112" t="str">
        <f>[4]SayfaKAY!AX34</f>
        <v/>
      </c>
      <c r="AM1245" s="257" cm="1">
        <f t="array" ref="AM1245">IFERROR(IF(AND(P1245&lt;&gt;"D(Arıza Değil)",AH1245="Bu Arıza Aracın Servise Verilmesine Engel Değil"),
IF(Z1245-F1245&gt;0,(AB1245-Y1245)*24*60,
IF(OR(AND(G1245&gt;$AS$1,G1245&lt;$AT$1),AND(G1245&gt;$AU$1,G1245&lt;$AV$1)),
(AF1245-H1245)*24*60,     BH:BH0)),        AN1245),0)</f>
        <v>184.99999996391125</v>
      </c>
      <c r="AN1245" s="257">
        <f t="shared" si="833"/>
        <v>184.99999996391125</v>
      </c>
      <c r="AO1245" s="174" t="str">
        <f>[4]SayfaKAY!AG34</f>
        <v>TSL</v>
      </c>
      <c r="AP1245" s="174" t="str">
        <f>[4]SayfaKAY!AI34</f>
        <v>M110-7057</v>
      </c>
      <c r="AQ1245" s="174" t="str">
        <f>[4]SayfaKAY!AQ34</f>
        <v/>
      </c>
      <c r="AR1245" s="174" t="str">
        <f>[4]SayfaKAY!AH34</f>
        <v>SESLI UYARI CIHAZI</v>
      </c>
      <c r="AS1245" s="174">
        <f>[4]SayfaKAY!AJ34</f>
        <v>1</v>
      </c>
      <c r="AT1245" s="175" t="str">
        <f>[4]SayfaKAY!AM34</f>
        <v/>
      </c>
      <c r="AU1245" s="176" t="str">
        <f>[4]SayfaKAY!AL34</f>
        <v/>
      </c>
      <c r="AV1245" s="176" t="str">
        <f>[4]SayfaKAY!AP34</f>
        <v/>
      </c>
      <c r="AW1245" s="177" t="str">
        <f>[4]SayfaKAY!AT34</f>
        <v/>
      </c>
      <c r="AX1245" s="194">
        <f t="shared" si="834"/>
        <v>2034.9999996030238</v>
      </c>
      <c r="AY1245" s="168"/>
      <c r="AZ1245" s="167"/>
      <c r="BA1245" s="170"/>
      <c r="BB1245" s="171"/>
      <c r="BC1245" s="114"/>
      <c r="BD1245" s="114"/>
      <c r="BE1245" s="114"/>
      <c r="BF1245" s="114"/>
      <c r="BG1245" s="114"/>
      <c r="BH1245" s="114" t="str">
        <f>IFERROR(FRACAS!AN37, "Hata Var")</f>
        <v/>
      </c>
      <c r="BI1245" s="114"/>
      <c r="BJ1245" s="114"/>
      <c r="BK1245" s="105" t="str">
        <f>[4]SayfaKAY!AW34</f>
        <v/>
      </c>
      <c r="BL1245" s="105" t="str">
        <f>[4]SayfaKAY!V34</f>
        <v>TSL</v>
      </c>
      <c r="BM1245" s="114"/>
      <c r="BN1245" s="171" t="str">
        <f t="shared" si="835"/>
        <v>x yok</v>
      </c>
      <c r="BO1245" s="171" t="str">
        <f t="shared" si="836"/>
        <v>aynı gün giderilen arıza</v>
      </c>
      <c r="BP1245" s="171" t="str">
        <f t="shared" si="837"/>
        <v>aynı gün giderilen arıza</v>
      </c>
      <c r="BQ1245" s="226">
        <f t="shared" si="838"/>
        <v>4.9999999639112502</v>
      </c>
      <c r="BR1245" s="226">
        <f t="shared" si="839"/>
        <v>180</v>
      </c>
      <c r="BS1245" s="226">
        <f t="shared" si="840"/>
        <v>184.99999996391125</v>
      </c>
      <c r="BT1245" s="114"/>
      <c r="BU1245" s="242"/>
      <c r="BV1245" s="233">
        <f t="shared" si="841"/>
        <v>2</v>
      </c>
      <c r="BW1245" s="226" t="str">
        <f t="shared" si="842"/>
        <v>Evet, çakışma var</v>
      </c>
      <c r="BX1245" s="229"/>
      <c r="BY1245" s="247">
        <f t="shared" si="843"/>
        <v>3.4722221971605904E-3</v>
      </c>
      <c r="BZ1245" s="247">
        <f t="shared" si="844"/>
        <v>0.125</v>
      </c>
      <c r="CA1245" s="247">
        <f t="shared" si="845"/>
        <v>0.12847222219716059</v>
      </c>
      <c r="CB1245" s="213"/>
      <c r="CC1245" s="211"/>
      <c r="CD1245" s="196"/>
      <c r="CE1245" s="213">
        <v>33</v>
      </c>
      <c r="CF1245" s="182">
        <f t="shared" si="846"/>
        <v>45306.329861111102</v>
      </c>
      <c r="CG1245" s="182">
        <f t="shared" si="847"/>
        <v>45306.458333333299</v>
      </c>
      <c r="CH1245" s="196"/>
      <c r="CI1245" s="196"/>
      <c r="CJ1245" s="196"/>
      <c r="CK1245" s="196">
        <f t="shared" si="848"/>
        <v>0.125</v>
      </c>
      <c r="CL1245" s="196">
        <f t="shared" si="849"/>
        <v>3.4722221971605904E-3</v>
      </c>
      <c r="CM1245" s="196">
        <f t="shared" si="850"/>
        <v>0.12847222219716059</v>
      </c>
      <c r="CN1245" s="114"/>
      <c r="CO1245" s="115">
        <f t="shared" si="851"/>
        <v>184.99999996391125</v>
      </c>
      <c r="CP1245" s="116">
        <f t="shared" si="852"/>
        <v>7.5</v>
      </c>
      <c r="CQ1245" s="117">
        <f t="shared" si="853"/>
        <v>0.32986111110221827</v>
      </c>
      <c r="CR1245" s="117">
        <f t="shared" si="854"/>
        <v>45306.333333333299</v>
      </c>
      <c r="CS1245" s="117">
        <f t="shared" si="855"/>
        <v>45306.458333333299</v>
      </c>
      <c r="CT1245" s="118">
        <f t="shared" si="856"/>
        <v>65240644.999999963</v>
      </c>
      <c r="CU1245" s="118">
        <f t="shared" si="857"/>
        <v>180</v>
      </c>
      <c r="CV1245" s="118">
        <f t="shared" si="858"/>
        <v>65240824.999999963</v>
      </c>
      <c r="CW1245" s="119">
        <f t="shared" si="859"/>
        <v>0.99999724099135778</v>
      </c>
    </row>
    <row r="1246" spans="1:101" ht="118.5" customHeight="1" x14ac:dyDescent="0.3">
      <c r="A1246" s="160" t="str">
        <f>[4]SayfaKAY!C35</f>
        <v>KAY5+6</v>
      </c>
      <c r="B1246" s="104" t="str">
        <f>[4]SayfaKAY!D35</f>
        <v>3874(3)</v>
      </c>
      <c r="C1246" s="105" t="str">
        <f>[4]SayfaKAY!E35</f>
        <v>MA</v>
      </c>
      <c r="D1246" s="105">
        <f>[4]SayfaKAY!F35</f>
        <v>46300</v>
      </c>
      <c r="E1246" s="106" t="str">
        <f>[4]SayfaKAY!G35</f>
        <v>BOZ-KAY5+6-FF-034</v>
      </c>
      <c r="F1246" s="134">
        <f t="shared" si="820"/>
        <v>45306</v>
      </c>
      <c r="G1246" s="135">
        <f t="shared" si="821"/>
        <v>0.33194444439868676</v>
      </c>
      <c r="H1246" s="235">
        <f>[4]SayfaKAY!H35</f>
        <v>45306.331944444399</v>
      </c>
      <c r="I1246" s="104" t="str">
        <f>[4]SayfaKAY!I35</f>
        <v>Hat/Line</v>
      </c>
      <c r="J1246" s="103" t="str">
        <f>IF([4]SayfaKAY!J35="","",IF([4]SayfaKAY!J35="Müşteri","Notified by Customer","Notified by Bozankaya"))</f>
        <v>Notified by Customer</v>
      </c>
      <c r="K1246" s="103" t="e">
        <f>VLOOKUP([4]SayfaKAY!L35,#REF!,2,FALSE)</f>
        <v>#REF!</v>
      </c>
      <c r="L1246" s="165" t="str">
        <f>[4]SayfaKAY!X35</f>
        <v>ELTESAN ELEKTRO MEKANİK SOĞUTMA SAN</v>
      </c>
      <c r="M1246" s="107" t="str">
        <f t="shared" si="822"/>
        <v>KAY5+6-BOZ-KAY5+6-FF-034</v>
      </c>
      <c r="N1246" s="105" t="str">
        <f>[4]SayfaKAY!M35</f>
        <v>3874 nolu araç kabin ca kliması çalışmıyor kabin soğuk</v>
      </c>
      <c r="O1246" s="166" t="str">
        <f>[4]SayfaKAY!P35</f>
        <v>C-Uyarı, sürüş devamlılığı</v>
      </c>
      <c r="P1246" s="166" t="str">
        <f>[4]SayfaKAY!Q35</f>
        <v>C(Sisteme etki etmeyen arıza)</v>
      </c>
      <c r="Q1246" s="166" t="str">
        <f>[4]SayfaKAY!R35</f>
        <v>N.A(Yaralanma yok)</v>
      </c>
      <c r="R1246" s="132" t="str" cm="1">
        <f t="array" ref="R1246">IF([4]SayfaKAY!U35="","",_xlfn.IFS([4]SayfaKAY!U35="Bozankaya","Bozankaya",[4]SayfaKAY!U35="Müşteri","Customer",[4]SayfaKAY!U35="Tedarikçi","Equipment Supplier"))</f>
        <v>Equipment Supplier</v>
      </c>
      <c r="S1246" s="204" t="str">
        <f>[4]SayfaKAY!N35</f>
        <v>Kontrol edildi sorun görülmedi</v>
      </c>
      <c r="T1246" s="133" t="str">
        <f>[4]SayfaKAY!AD35</f>
        <v/>
      </c>
      <c r="U1246" s="132" t="str">
        <f>[4]SayfaKAY!W35</f>
        <v>Evet</v>
      </c>
      <c r="V1246" s="108">
        <f>[4]SayfaKAY!AZ35</f>
        <v>1</v>
      </c>
      <c r="W1246" s="136">
        <f t="shared" si="823"/>
        <v>45535</v>
      </c>
      <c r="X1246" s="137" t="str">
        <f t="shared" si="824"/>
        <v>06:55</v>
      </c>
      <c r="Y1246" s="235">
        <f>[4]SayfaKAY!AE35</f>
        <v>45535.2883449074</v>
      </c>
      <c r="Z1246" s="109">
        <f t="shared" si="825"/>
        <v>45535</v>
      </c>
      <c r="AA1246" s="110" t="str">
        <f t="shared" si="826"/>
        <v>09:00</v>
      </c>
      <c r="AB1246" s="182">
        <f>[4]SayfaKAY!BA35</f>
        <v>45535.375</v>
      </c>
      <c r="AC1246" s="257">
        <f t="shared" si="827"/>
        <v>329822.00000006589</v>
      </c>
      <c r="AD1246" s="111">
        <f t="shared" si="828"/>
        <v>45535</v>
      </c>
      <c r="AE1246" s="111" t="str">
        <f t="shared" si="829"/>
        <v>09:00</v>
      </c>
      <c r="AF1246" s="235">
        <f>[4]SayfaKAY!BA35</f>
        <v>45535.375</v>
      </c>
      <c r="AG1246" s="179" t="str">
        <f>[4]SayfaKAY!S35</f>
        <v>(II) Aynı Araçta Tekrarlayan Arıza</v>
      </c>
      <c r="AH1246" s="178" t="str">
        <f t="shared" si="830"/>
        <v>Bu Arıza Aracın Servise Verilmesine Engel Değil</v>
      </c>
      <c r="AI1246" s="163" t="str">
        <f>[4]SayfaKAY!AV35</f>
        <v/>
      </c>
      <c r="AJ1246" s="164" t="str">
        <f t="shared" si="831"/>
        <v/>
      </c>
      <c r="AK1246" s="164" t="str">
        <f t="shared" si="832"/>
        <v/>
      </c>
      <c r="AL1246" s="112" t="str">
        <f>[4]SayfaKAY!AX35</f>
        <v/>
      </c>
      <c r="AM1246" s="257" cm="1">
        <f t="array" ref="AM1246">IFERROR(IF(AND(P1246&lt;&gt;"D(Arıza Değil)",AH1246="Bu Arıza Aracın Servise Verilmesine Engel Değil"),
IF(Z1246-F1246&gt;0,(AB1246-Y1246)*24*60,
IF(OR(AND(G1246&gt;$AS$1,G1246&lt;$AT$1),AND(G1246&gt;$AU$1,G1246&lt;$AV$1)),
(AF1246-H1246)*24*60,     BH:BH0)),        AN1246),0)</f>
        <v>124.78333334438503</v>
      </c>
      <c r="AN1246" s="257">
        <f t="shared" si="833"/>
        <v>329822.00000006589</v>
      </c>
      <c r="AO1246" s="174" t="str">
        <f>[4]SayfaKAY!AG35</f>
        <v>Eltesan</v>
      </c>
      <c r="AP1246" s="174" t="str">
        <f>[4]SayfaKAY!AI35</f>
        <v>H500-7243</v>
      </c>
      <c r="AQ1246" s="174" t="str">
        <f>[4]SayfaKAY!AQ35</f>
        <v/>
      </c>
      <c r="AR1246" s="174" t="str">
        <f>[4]SayfaKAY!AH35</f>
        <v>SURUCU KLIMASI-Eltesan/Hispacold 4,5 KW</v>
      </c>
      <c r="AS1246" s="174" t="str">
        <f>[4]SayfaKAY!AJ35</f>
        <v/>
      </c>
      <c r="AT1246" s="175" t="str">
        <f>[4]SayfaKAY!AM35</f>
        <v/>
      </c>
      <c r="AU1246" s="176" t="str">
        <f>[4]SayfaKAY!AL35</f>
        <v/>
      </c>
      <c r="AV1246" s="176" t="str">
        <f>[4]SayfaKAY!AP35</f>
        <v/>
      </c>
      <c r="AW1246" s="177" t="str">
        <f>[4]SayfaKAY!AT35</f>
        <v/>
      </c>
      <c r="AX1246" s="194">
        <f t="shared" si="834"/>
        <v>3628042.0000007246</v>
      </c>
      <c r="AY1246" s="168"/>
      <c r="AZ1246" s="167"/>
      <c r="BA1246" s="113"/>
      <c r="BB1246" s="171" t="str">
        <f>IF($AQ$1="X", IF(AND(G1246&gt;=$AS$1,G1246&lt;=$AT$1),IF(P1246&lt;&gt;"D(Arıza Değil)",AC1246,0), IF(AND(G1246&gt;=$AU$1,G1246&lt;=$AV$1),IF(P1246&lt;&gt;"D(Arıza Değil)",AC1246,0), "")), "")</f>
        <v/>
      </c>
      <c r="BC1246" s="114"/>
      <c r="BD1246" s="114"/>
      <c r="BE1246" s="114"/>
      <c r="BF1246" s="114"/>
      <c r="BG1246" s="114"/>
      <c r="BH1246" s="114" t="str">
        <f>IFERROR(FRACAS!AN38, "Hata Var")</f>
        <v/>
      </c>
      <c r="BI1246" s="114"/>
      <c r="BJ1246" s="114"/>
      <c r="BK1246" s="105" t="str">
        <f>[4]SayfaKAY!AW35</f>
        <v/>
      </c>
      <c r="BL1246" s="105" t="str">
        <f>[4]SayfaKAY!V35</f>
        <v>ELTESAN ELEKTRO MEKANİK SOĞUTMA SAN</v>
      </c>
      <c r="BM1246" s="114"/>
      <c r="BN1246" s="171" t="str">
        <f t="shared" si="835"/>
        <v>x yok</v>
      </c>
      <c r="BO1246" s="171" t="str">
        <f t="shared" si="836"/>
        <v>aynı gün giderilen arıza</v>
      </c>
      <c r="BP1246" s="171" t="str">
        <f t="shared" si="837"/>
        <v>Bir günden fazla süren arıza</v>
      </c>
      <c r="BQ1246" s="226">
        <f t="shared" si="838"/>
        <v>329697.21666672151</v>
      </c>
      <c r="BR1246" s="226">
        <f t="shared" si="839"/>
        <v>124.78333334438503</v>
      </c>
      <c r="BS1246" s="226">
        <f t="shared" si="840"/>
        <v>329822.00000006589</v>
      </c>
      <c r="BT1246" s="114"/>
      <c r="BU1246" s="242"/>
      <c r="BV1246" s="233">
        <f t="shared" si="841"/>
        <v>57</v>
      </c>
      <c r="BW1246" s="226" t="str">
        <f t="shared" si="842"/>
        <v>Evet, çakışma var</v>
      </c>
      <c r="BX1246" s="229"/>
      <c r="BY1246" s="247">
        <f t="shared" si="843"/>
        <v>228.95640046300105</v>
      </c>
      <c r="BZ1246" s="247">
        <f t="shared" si="844"/>
        <v>8.665509260026738E-2</v>
      </c>
      <c r="CA1246" s="247">
        <f t="shared" si="845"/>
        <v>229.04305555560131</v>
      </c>
      <c r="CB1246" s="213"/>
      <c r="CC1246" s="211"/>
      <c r="CD1246" s="196"/>
      <c r="CE1246" s="213">
        <v>34</v>
      </c>
      <c r="CF1246" s="182">
        <f t="shared" si="846"/>
        <v>45306.331944444399</v>
      </c>
      <c r="CG1246" s="182">
        <f t="shared" si="847"/>
        <v>45535.375</v>
      </c>
      <c r="CH1246" s="196"/>
      <c r="CI1246" s="196"/>
      <c r="CJ1246" s="196"/>
      <c r="CK1246" s="196">
        <f t="shared" si="848"/>
        <v>8.665509260026738E-2</v>
      </c>
      <c r="CL1246" s="196">
        <f t="shared" si="849"/>
        <v>228.95640046300105</v>
      </c>
      <c r="CM1246" s="196">
        <f t="shared" si="850"/>
        <v>229.04305555560131</v>
      </c>
      <c r="CN1246" s="114"/>
      <c r="CO1246" s="115">
        <f t="shared" si="851"/>
        <v>329822.00000006589</v>
      </c>
      <c r="CP1246" s="116">
        <f t="shared" si="852"/>
        <v>5.1993055560160428</v>
      </c>
      <c r="CQ1246" s="117">
        <f t="shared" si="853"/>
        <v>0.33194444439868676</v>
      </c>
      <c r="CR1246" s="117">
        <f t="shared" si="854"/>
        <v>45535.2883449074</v>
      </c>
      <c r="CS1246" s="117">
        <f t="shared" si="855"/>
        <v>45535.375</v>
      </c>
      <c r="CT1246" s="118">
        <f t="shared" si="856"/>
        <v>65570337.216666721</v>
      </c>
      <c r="CU1246" s="118">
        <f t="shared" si="857"/>
        <v>124.78333334438503</v>
      </c>
      <c r="CV1246" s="118">
        <f t="shared" si="858"/>
        <v>65570462.000000067</v>
      </c>
      <c r="CW1246" s="119">
        <f t="shared" si="859"/>
        <v>0.99999809695814945</v>
      </c>
    </row>
    <row r="1247" spans="1:101" ht="118.5" customHeight="1" x14ac:dyDescent="0.3">
      <c r="A1247" s="104" t="str">
        <f>[4]SayfaKAY!C36</f>
        <v>KAY5+6</v>
      </c>
      <c r="B1247" s="104" t="str">
        <f>[4]SayfaKAY!D36</f>
        <v>3877(6)</v>
      </c>
      <c r="C1247" s="105" t="str">
        <f>[4]SayfaKAY!E36</f>
        <v>MA</v>
      </c>
      <c r="D1247" s="105">
        <f>[4]SayfaKAY!F36</f>
        <v>25500</v>
      </c>
      <c r="E1247" s="106" t="str">
        <f>[4]SayfaKAY!G36</f>
        <v>BOZ-KAY5+6-FF-035</v>
      </c>
      <c r="F1247" s="193">
        <f t="shared" si="820"/>
        <v>45306</v>
      </c>
      <c r="G1247" s="135">
        <f t="shared" si="821"/>
        <v>0.56874999999854481</v>
      </c>
      <c r="H1247" s="235">
        <f>[4]SayfaKAY!H36</f>
        <v>45306.568749999999</v>
      </c>
      <c r="I1247" s="104" t="str">
        <f>[4]SayfaKAY!I36</f>
        <v>Hat/Line</v>
      </c>
      <c r="J1247" s="103" t="str">
        <f>IF([4]SayfaKAY!J36="","",IF([4]SayfaKAY!J36="Müşteri","Notified by Customer","Notified by Bozankaya"))</f>
        <v>Notified by Customer</v>
      </c>
      <c r="K1247" s="103" t="e">
        <f>VLOOKUP([4]SayfaKAY!L36,#REF!,2,FALSE)</f>
        <v>#REF!</v>
      </c>
      <c r="L1247" s="165" t="str">
        <f>[4]SayfaKAY!X36</f>
        <v>DELLNER COUPLERC AB</v>
      </c>
      <c r="M1247" s="107" t="str">
        <f t="shared" si="822"/>
        <v>KAY5+6-BOZ-KAY5+6-FF-035</v>
      </c>
      <c r="N1247" s="105" t="str">
        <f>[4]SayfaKAY!M36</f>
        <v>Kuplaj motoru sağa sola oynuyor</v>
      </c>
      <c r="O1247" s="166" t="str">
        <f>[4]SayfaKAY!P36</f>
        <v>B-Hız veya güç azalması</v>
      </c>
      <c r="P1247" s="166" t="str">
        <f>[4]SayfaKAY!Q36</f>
        <v>C(Sisteme etki etmeyen arıza)</v>
      </c>
      <c r="Q1247" s="166" t="str">
        <f>[4]SayfaKAY!R36</f>
        <v>N.A(Yaralanma yok)</v>
      </c>
      <c r="R1247" s="132" t="str" cm="1">
        <f t="array" ref="R1247">IF([4]SayfaKAY!U36="","",_xlfn.IFS([4]SayfaKAY!U36="Bozankaya","Bozankaya",[4]SayfaKAY!U36="Müşteri","Customer",[4]SayfaKAY!U36="Tedarikçi","Equipment Supplier"))</f>
        <v>Equipment Supplier</v>
      </c>
      <c r="S1247" s="204" t="str">
        <f>[4]SayfaKAY!N36</f>
        <v>CA kuplaj asansörden düşmüş yeniden yerinde takıldı</v>
      </c>
      <c r="T1247" s="133" t="str">
        <f>[4]SayfaKAY!AD36</f>
        <v>*Arıza çözülecek</v>
      </c>
      <c r="U1247" s="132" t="str">
        <f>[4]SayfaKAY!W36</f>
        <v>Evet</v>
      </c>
      <c r="V1247" s="108">
        <f>[4]SayfaKAY!AZ36</f>
        <v>1</v>
      </c>
      <c r="W1247" s="136">
        <f t="shared" si="823"/>
        <v>45535</v>
      </c>
      <c r="X1247" s="137" t="str">
        <f t="shared" si="824"/>
        <v>06:50</v>
      </c>
      <c r="Y1247" s="235">
        <f>[4]SayfaKAY!AE36</f>
        <v>45535.285196759301</v>
      </c>
      <c r="Z1247" s="192">
        <f t="shared" si="825"/>
        <v>45535</v>
      </c>
      <c r="AA1247" s="110" t="str">
        <f t="shared" si="826"/>
        <v>09:00</v>
      </c>
      <c r="AB1247" s="182">
        <f>[4]SayfaKAY!BA36</f>
        <v>45535.375</v>
      </c>
      <c r="AC1247" s="257">
        <f t="shared" si="827"/>
        <v>329481.0000000021</v>
      </c>
      <c r="AD1247" s="111">
        <f t="shared" si="828"/>
        <v>45535</v>
      </c>
      <c r="AE1247" s="111" t="str">
        <f t="shared" si="829"/>
        <v>09:00</v>
      </c>
      <c r="AF1247" s="235">
        <f>[4]SayfaKAY!BA36</f>
        <v>45535.375</v>
      </c>
      <c r="AG1247" s="179" t="str">
        <f>[4]SayfaKAY!S36</f>
        <v>(I) İlk Defa Karşılaşılan Arıza</v>
      </c>
      <c r="AH1247" s="178" t="str">
        <f t="shared" si="830"/>
        <v>Bu Arıza Aracın Servise Verilmesine Engel Değil</v>
      </c>
      <c r="AI1247" s="163" t="str">
        <f>[4]SayfaKAY!AV36</f>
        <v/>
      </c>
      <c r="AJ1247" s="164" t="str">
        <f t="shared" si="831"/>
        <v/>
      </c>
      <c r="AK1247" s="164" t="str">
        <f t="shared" si="832"/>
        <v/>
      </c>
      <c r="AL1247" s="112" t="str">
        <f>[4]SayfaKAY!AX36</f>
        <v/>
      </c>
      <c r="AM1247" s="257" cm="1">
        <f t="array" ref="AM1247">IFERROR(IF(AND(P1247&lt;&gt;"D(Arıza Değil)",AH1247="Bu Arıza Aracın Servise Verilmesine Engel Değil"),
IF(Z1247-F1247&gt;0,(AB1247-Y1247)*24*60,
IF(OR(AND(G1247&gt;$AS$1,G1247&lt;$AT$1),AND(G1247&gt;$AU$1,G1247&lt;$AV$1)),
(AF1247-H1247)*24*60,     BH:BH0)),        AN1247),0)</f>
        <v>129.31666660588235</v>
      </c>
      <c r="AN1247" s="257">
        <f t="shared" si="833"/>
        <v>329481.0000000021</v>
      </c>
      <c r="AO1247" s="174" t="str">
        <f>[4]SayfaKAY!AG36</f>
        <v>Bozankaya</v>
      </c>
      <c r="AP1247" s="174" t="str">
        <f>[4]SayfaKAY!AI36</f>
        <v>M350-7062</v>
      </c>
      <c r="AQ1247" s="174" t="str">
        <f>[4]SayfaKAY!AQ36</f>
        <v/>
      </c>
      <c r="AR1247" s="174" t="str">
        <f>[4]SayfaKAY!AH36</f>
        <v>OTOMATIK KUPLÖR DELLNER</v>
      </c>
      <c r="AS1247" s="174" t="str">
        <f>[4]SayfaKAY!AJ36</f>
        <v/>
      </c>
      <c r="AT1247" s="175" t="str">
        <f>[4]SayfaKAY!AM36</f>
        <v/>
      </c>
      <c r="AU1247" s="176" t="str">
        <f>[4]SayfaKAY!AL36</f>
        <v/>
      </c>
      <c r="AV1247" s="176" t="str">
        <f>[4]SayfaKAY!AP36</f>
        <v/>
      </c>
      <c r="AW1247" s="177" t="str">
        <f>[4]SayfaKAY!AT36</f>
        <v/>
      </c>
      <c r="AX1247" s="194">
        <f t="shared" si="834"/>
        <v>3624291.0000000233</v>
      </c>
      <c r="AY1247" s="168"/>
      <c r="AZ1247" s="167"/>
      <c r="BA1247" s="170"/>
      <c r="BB1247" s="171"/>
      <c r="BC1247" s="114"/>
      <c r="BD1247" s="114"/>
      <c r="BE1247" s="114"/>
      <c r="BF1247" s="114"/>
      <c r="BG1247" s="114"/>
      <c r="BH1247" s="114" t="str">
        <f>IFERROR(FRACAS!AN39, "Hata Var")</f>
        <v/>
      </c>
      <c r="BI1247" s="114"/>
      <c r="BJ1247" s="114"/>
      <c r="BK1247" s="105" t="str">
        <f>[4]SayfaKAY!AW36</f>
        <v/>
      </c>
      <c r="BL1247" s="105" t="str">
        <f>[4]SayfaKAY!V36</f>
        <v>Bozankaya</v>
      </c>
      <c r="BM1247" s="114"/>
      <c r="BN1247" s="171" t="str">
        <f t="shared" si="835"/>
        <v>x yok</v>
      </c>
      <c r="BO1247" s="171" t="b">
        <f t="shared" si="836"/>
        <v>0</v>
      </c>
      <c r="BP1247" s="171" t="str">
        <f t="shared" si="837"/>
        <v>Bir günden fazla süren arıza</v>
      </c>
      <c r="BQ1247" s="226">
        <f t="shared" si="838"/>
        <v>329351.68333339621</v>
      </c>
      <c r="BR1247" s="226">
        <f t="shared" si="839"/>
        <v>129.31666660588235</v>
      </c>
      <c r="BS1247" s="226">
        <f t="shared" si="840"/>
        <v>329481.0000000021</v>
      </c>
      <c r="BT1247" s="114"/>
      <c r="BU1247" s="242"/>
      <c r="BV1247" s="233">
        <f t="shared" si="841"/>
        <v>43</v>
      </c>
      <c r="BW1247" s="226" t="str">
        <f t="shared" si="842"/>
        <v>Evet, çakışma var</v>
      </c>
      <c r="BX1247" s="229"/>
      <c r="BY1247" s="247">
        <f t="shared" si="843"/>
        <v>228.71644675930293</v>
      </c>
      <c r="BZ1247" s="247">
        <f t="shared" si="844"/>
        <v>8.9803240698529407E-2</v>
      </c>
      <c r="CA1247" s="247">
        <f t="shared" si="845"/>
        <v>228.80625000000146</v>
      </c>
      <c r="CB1247" s="213"/>
      <c r="CC1247" s="211"/>
      <c r="CD1247" s="196"/>
      <c r="CE1247" s="213">
        <v>35</v>
      </c>
      <c r="CF1247" s="182">
        <f t="shared" si="846"/>
        <v>45306.568749999999</v>
      </c>
      <c r="CG1247" s="182">
        <f t="shared" si="847"/>
        <v>45535.375</v>
      </c>
      <c r="CH1247" s="196"/>
      <c r="CI1247" s="196"/>
      <c r="CJ1247" s="196"/>
      <c r="CK1247" s="196">
        <f t="shared" si="848"/>
        <v>8.9803240698529407E-2</v>
      </c>
      <c r="CL1247" s="196">
        <f t="shared" si="849"/>
        <v>228.71644675930293</v>
      </c>
      <c r="CM1247" s="196">
        <f t="shared" si="850"/>
        <v>228.80625000000146</v>
      </c>
      <c r="CN1247" s="114"/>
      <c r="CO1247" s="115">
        <f t="shared" si="851"/>
        <v>329481.0000000021</v>
      </c>
      <c r="CP1247" s="116">
        <f t="shared" si="852"/>
        <v>5.3881944419117644</v>
      </c>
      <c r="CQ1247" s="117">
        <f t="shared" si="853"/>
        <v>0.56874999999854481</v>
      </c>
      <c r="CR1247" s="117">
        <f t="shared" si="854"/>
        <v>45535.285196759301</v>
      </c>
      <c r="CS1247" s="117">
        <f t="shared" si="855"/>
        <v>45535.375</v>
      </c>
      <c r="CT1247" s="118">
        <f t="shared" si="856"/>
        <v>65569991.683333397</v>
      </c>
      <c r="CU1247" s="118">
        <f t="shared" si="857"/>
        <v>129.31666660588235</v>
      </c>
      <c r="CV1247" s="118">
        <f t="shared" si="858"/>
        <v>65570121</v>
      </c>
      <c r="CW1247" s="119">
        <f t="shared" si="859"/>
        <v>0.99999802781107261</v>
      </c>
    </row>
    <row r="1248" spans="1:101" ht="118.5" customHeight="1" x14ac:dyDescent="0.3">
      <c r="A1248" s="160" t="str">
        <f>[4]SayfaKAY!C37</f>
        <v>KAY5+6</v>
      </c>
      <c r="B1248" s="104" t="str">
        <f>[4]SayfaKAY!D37</f>
        <v>3875(4)</v>
      </c>
      <c r="C1248" s="105" t="str">
        <f>[4]SayfaKAY!E37</f>
        <v>RA</v>
      </c>
      <c r="D1248" s="105">
        <f>[4]SayfaKAY!F37</f>
        <v>38652</v>
      </c>
      <c r="E1248" s="106" t="str">
        <f>[4]SayfaKAY!G37</f>
        <v>BOZ-KAY5+6-FF-036</v>
      </c>
      <c r="F1248" s="134">
        <f t="shared" si="820"/>
        <v>45306</v>
      </c>
      <c r="G1248" s="135">
        <f t="shared" si="821"/>
        <v>0.71319444439723156</v>
      </c>
      <c r="H1248" s="235">
        <f>[4]SayfaKAY!H37</f>
        <v>45306.713194444397</v>
      </c>
      <c r="I1248" s="104" t="str">
        <f>[4]SayfaKAY!I37</f>
        <v>Hat/Line</v>
      </c>
      <c r="J1248" s="103" t="str">
        <f>IF([4]SayfaKAY!J37="","",IF([4]SayfaKAY!J37="Müşteri","Notified by Customer","Notified by Bozankaya"))</f>
        <v>Notified by Customer</v>
      </c>
      <c r="K1248" s="103" t="e">
        <f>VLOOKUP([4]SayfaKAY!L37,#REF!,2,FALSE)</f>
        <v>#REF!</v>
      </c>
      <c r="L1248" s="165" t="str">
        <f>[4]SayfaKAY!X37</f>
        <v>GREBO OTOMOTİV SANAYİ A.Ş</v>
      </c>
      <c r="M1248" s="107" t="str">
        <f t="shared" si="822"/>
        <v>KAY5+6-BOZ-KAY5+6-FF-036</v>
      </c>
      <c r="N1248" s="105" t="str">
        <f>[4]SayfaKAY!M37</f>
        <v>5 NOLU KAPI KAPANMASINA RAĞMEN KAPI IŞIĞI GELMEDİ KAPI RESETLENİNCE DÜZELDİ 1 SEFERDE 3 DK TEHİR MEYDANA GELD</v>
      </c>
      <c r="O1248" s="166" t="str">
        <f>[4]SayfaKAY!P37</f>
        <v>B-Hız veya güç azalması</v>
      </c>
      <c r="P1248" s="166" t="str">
        <f>[4]SayfaKAY!Q37</f>
        <v>B(Servisten çekmeye etki eden arıza)</v>
      </c>
      <c r="Q1248" s="166" t="str">
        <f>[4]SayfaKAY!R37</f>
        <v>N.A(Yaralanma yok)</v>
      </c>
      <c r="R1248" s="132" t="str" cm="1">
        <f t="array" ref="R1248">IF([4]SayfaKAY!U37="","",_xlfn.IFS([4]SayfaKAY!U37="Bozankaya","Bozankaya",[4]SayfaKAY!U37="Müşteri","Customer",[4]SayfaKAY!U37="Tedarikçi","Equipment Supplier"))</f>
        <v>Bozankaya</v>
      </c>
      <c r="S1248" s="204" t="str">
        <f>[4]SayfaKAY!N37</f>
        <v>KAYITLAR İNCELENDİ ARAÇTA KAPI ARIZASI YOK DİĞER MAKİNİST DİĞER KUPLAJLI ARACA BİNEREK KONTAĞI AKTİF EDİYOR</v>
      </c>
      <c r="T1248" s="133" t="str">
        <f>[4]SayfaKAY!AD37</f>
        <v/>
      </c>
      <c r="U1248" s="132" t="str">
        <f>[4]SayfaKAY!W37</f>
        <v/>
      </c>
      <c r="V1248" s="108">
        <f>[4]SayfaKAY!AZ37</f>
        <v>1</v>
      </c>
      <c r="W1248" s="136">
        <f t="shared" si="823"/>
        <v>45307</v>
      </c>
      <c r="X1248" s="137" t="str">
        <f t="shared" si="824"/>
        <v>05:00</v>
      </c>
      <c r="Y1248" s="235">
        <f>[4]SayfaKAY!AE37</f>
        <v>45307.208333333299</v>
      </c>
      <c r="Z1248" s="109">
        <f t="shared" si="825"/>
        <v>45307</v>
      </c>
      <c r="AA1248" s="110" t="str">
        <f t="shared" si="826"/>
        <v>07:00</v>
      </c>
      <c r="AB1248" s="182">
        <f>[4]SayfaKAY!BA37</f>
        <v>45307.291666666701</v>
      </c>
      <c r="AC1248" s="257">
        <f t="shared" si="827"/>
        <v>833.00000011688098</v>
      </c>
      <c r="AD1248" s="111">
        <f t="shared" si="828"/>
        <v>45307</v>
      </c>
      <c r="AE1248" s="111" t="str">
        <f t="shared" si="829"/>
        <v>07:00</v>
      </c>
      <c r="AF1248" s="235">
        <f>[4]SayfaKAY!BA37</f>
        <v>45307.291666666701</v>
      </c>
      <c r="AG1248" s="179" t="str">
        <f>[4]SayfaKAY!S37</f>
        <v>(II) Aynı Araçta Tekrarlayan Arıza</v>
      </c>
      <c r="AH1248" s="178" t="str">
        <f t="shared" si="830"/>
        <v>Bu Arıza Aracın Servise Verilmesine Engel</v>
      </c>
      <c r="AI1248" s="163" t="str">
        <f>[4]SayfaKAY!AV37</f>
        <v/>
      </c>
      <c r="AJ1248" s="164" t="str">
        <f t="shared" si="831"/>
        <v/>
      </c>
      <c r="AK1248" s="164" t="str">
        <f t="shared" si="832"/>
        <v/>
      </c>
      <c r="AL1248" s="112" t="str">
        <f>[4]SayfaKAY!AX37</f>
        <v/>
      </c>
      <c r="AM1248" s="257" cm="1">
        <f t="array" ref="AM1248">IFERROR(IF(AND(P1248&lt;&gt;"D(Arıza Değil)",AH1248="Bu Arıza Aracın Servise Verilmesine Engel Değil"),
IF(Z1248-F1248&gt;0,(AB1248-Y1248)*24*60,
IF(OR(AND(G1248&gt;$AS$1,G1248&lt;$AT$1),AND(G1248&gt;$AU$1,G1248&lt;$AV$1)),
(AF1248-H1248)*24*60,     BH:BH0)),        AN1248),0)</f>
        <v>833.00000011688098</v>
      </c>
      <c r="AN1248" s="257">
        <f t="shared" si="833"/>
        <v>833.00000011688098</v>
      </c>
      <c r="AO1248" s="174" t="str">
        <f>[4]SayfaKAY!AG37</f>
        <v>Bozankaya</v>
      </c>
      <c r="AP1248" s="174" t="str">
        <f>[4]SayfaKAY!AI37</f>
        <v>FE750-7303</v>
      </c>
      <c r="AQ1248" s="174" t="str">
        <f>[4]SayfaKAY!AQ37</f>
        <v/>
      </c>
      <c r="AR1248" s="174" t="str">
        <f>[4]SayfaKAY!AH37</f>
        <v>PANO KOMPLESI</v>
      </c>
      <c r="AS1248" s="174" t="str">
        <f>[4]SayfaKAY!AJ37</f>
        <v/>
      </c>
      <c r="AT1248" s="175" t="str">
        <f>[4]SayfaKAY!AM37</f>
        <v/>
      </c>
      <c r="AU1248" s="176" t="str">
        <f>[4]SayfaKAY!AL37</f>
        <v/>
      </c>
      <c r="AV1248" s="176" t="str">
        <f>[4]SayfaKAY!AP37</f>
        <v/>
      </c>
      <c r="AW1248" s="177" t="str">
        <f>[4]SayfaKAY!AT37</f>
        <v/>
      </c>
      <c r="AX1248" s="194">
        <f t="shared" si="834"/>
        <v>9163.0000012856908</v>
      </c>
      <c r="AY1248" s="168"/>
      <c r="AZ1248" s="167"/>
      <c r="BA1248" s="113"/>
      <c r="BB1248" s="171" t="str">
        <f>IF($AQ$1="X", IF(AND(G1248&gt;=$AS$1,G1248&lt;=$AT$1),IF(P1248&lt;&gt;"D(Arıza Değil)",AC1248,0), IF(AND(G1248&gt;=$AU$1,G1248&lt;=$AV$1),IF(P1248&lt;&gt;"D(Arıza Değil)",AC1248,0), "")), "")</f>
        <v/>
      </c>
      <c r="BC1248" s="114"/>
      <c r="BD1248" s="114"/>
      <c r="BE1248" s="114"/>
      <c r="BF1248" s="114"/>
      <c r="BG1248" s="114"/>
      <c r="BH1248" s="114" t="str">
        <f>IFERROR(FRACAS!AN40, "Hata Var")</f>
        <v/>
      </c>
      <c r="BI1248" s="114"/>
      <c r="BJ1248" s="114"/>
      <c r="BK1248" s="105" t="str">
        <f>[4]SayfaKAY!AW37</f>
        <v/>
      </c>
      <c r="BL1248" s="105" t="str">
        <f>[4]SayfaKAY!V37</f>
        <v>Üretim</v>
      </c>
      <c r="BM1248" s="114"/>
      <c r="BN1248" s="171" t="str">
        <f t="shared" si="835"/>
        <v>x yok</v>
      </c>
      <c r="BO1248" s="171" t="str">
        <f t="shared" si="836"/>
        <v>aynı gün giderilen arıza</v>
      </c>
      <c r="BP1248" s="171" t="str">
        <f t="shared" si="837"/>
        <v>Bir günden fazla süren arıza</v>
      </c>
      <c r="BQ1248" s="226">
        <f t="shared" si="838"/>
        <v>713.00000001909211</v>
      </c>
      <c r="BR1248" s="226">
        <f t="shared" si="839"/>
        <v>120.00000009778887</v>
      </c>
      <c r="BS1248" s="226">
        <f t="shared" si="840"/>
        <v>833.00000011688098</v>
      </c>
      <c r="BT1248" s="114"/>
      <c r="BU1248" s="242"/>
      <c r="BV1248" s="233">
        <f t="shared" si="841"/>
        <v>6</v>
      </c>
      <c r="BW1248" s="226" t="str">
        <f t="shared" si="842"/>
        <v>Evet, çakışma var</v>
      </c>
      <c r="BX1248" s="229"/>
      <c r="BY1248" s="247">
        <f t="shared" si="843"/>
        <v>0.4951388889021473</v>
      </c>
      <c r="BZ1248" s="247">
        <f t="shared" si="844"/>
        <v>8.3333333401242271E-2</v>
      </c>
      <c r="CA1248" s="247">
        <f t="shared" si="845"/>
        <v>0.57847222230338957</v>
      </c>
      <c r="CB1248" s="213"/>
      <c r="CC1248" s="211"/>
      <c r="CD1248" s="196"/>
      <c r="CE1248" s="213">
        <v>36</v>
      </c>
      <c r="CF1248" s="182">
        <f t="shared" si="846"/>
        <v>45306.713194444397</v>
      </c>
      <c r="CG1248" s="182">
        <f t="shared" si="847"/>
        <v>45307.291666666701</v>
      </c>
      <c r="CH1248" s="196"/>
      <c r="CI1248" s="196"/>
      <c r="CJ1248" s="196"/>
      <c r="CK1248" s="196">
        <f t="shared" si="848"/>
        <v>8.3333333401242271E-2</v>
      </c>
      <c r="CL1248" s="196">
        <f t="shared" si="849"/>
        <v>0.4951388889021473</v>
      </c>
      <c r="CM1248" s="196">
        <f t="shared" si="850"/>
        <v>0.57847222230338957</v>
      </c>
      <c r="CN1248" s="114"/>
      <c r="CO1248" s="115">
        <f t="shared" si="851"/>
        <v>833.00000011688098</v>
      </c>
      <c r="CP1248" s="116">
        <f t="shared" si="852"/>
        <v>5.0000000040745363</v>
      </c>
      <c r="CQ1248" s="117">
        <f t="shared" si="853"/>
        <v>0.71319444439723156</v>
      </c>
      <c r="CR1248" s="117">
        <f t="shared" si="854"/>
        <v>45307.208333333299</v>
      </c>
      <c r="CS1248" s="117">
        <f t="shared" si="855"/>
        <v>45307.291666666701</v>
      </c>
      <c r="CT1248" s="118">
        <f t="shared" si="856"/>
        <v>65241353.000000022</v>
      </c>
      <c r="CU1248" s="118">
        <f t="shared" si="857"/>
        <v>120.00000009778887</v>
      </c>
      <c r="CV1248" s="118">
        <f t="shared" si="858"/>
        <v>65241473.000000119</v>
      </c>
      <c r="CW1248" s="119">
        <f t="shared" si="859"/>
        <v>0.99999816067917269</v>
      </c>
    </row>
    <row r="1249" spans="1:101" ht="118.5" customHeight="1" x14ac:dyDescent="0.3">
      <c r="A1249" s="104" t="str">
        <f>[4]SayfaKAY!C33</f>
        <v>KAY5+6</v>
      </c>
      <c r="B1249" s="104" t="str">
        <f>[4]SayfaKAY!D33</f>
        <v>3878(7)</v>
      </c>
      <c r="C1249" s="105" t="str">
        <f>[4]SayfaKAY!E33</f>
        <v>RA</v>
      </c>
      <c r="D1249" s="105">
        <f>[4]SayfaKAY!F33</f>
        <v>1111</v>
      </c>
      <c r="E1249" s="106" t="str">
        <f>[4]SayfaKAY!G33</f>
        <v>BOZ-KAY5+6-FF-032</v>
      </c>
      <c r="F1249" s="134">
        <f t="shared" si="820"/>
        <v>45305</v>
      </c>
      <c r="G1249" s="135">
        <f t="shared" si="821"/>
        <v>0.73055555560131324</v>
      </c>
      <c r="H1249" s="235">
        <f>[4]SayfaKAY!H33</f>
        <v>45305.730555555601</v>
      </c>
      <c r="I1249" s="104" t="str">
        <f>[4]SayfaKAY!I33</f>
        <v>Hat/Line</v>
      </c>
      <c r="J1249" s="103" t="str">
        <f>IF([4]SayfaKAY!J33="","",IF([4]SayfaKAY!J33="Müşteri","Notified by Customer","Notified by Bozankaya"))</f>
        <v>Notified by Customer</v>
      </c>
      <c r="K1249" s="103" t="e">
        <f>VLOOKUP([4]SayfaKAY!L33,#REF!,2,FALSE)</f>
        <v>#REF!</v>
      </c>
      <c r="L1249" s="165" t="str">
        <f>[4]SayfaKAY!X33</f>
        <v>KNORR-BREMSE GMBH DİVİSİON IFE AUTO</v>
      </c>
      <c r="M1249" s="107" t="str">
        <f t="shared" si="822"/>
        <v>KAY5+6-BOZ-KAY5+6-FF-032</v>
      </c>
      <c r="N1249" s="105" t="str">
        <f>[4]SayfaKAY!M33</f>
        <v>4 NOLU KAPI ARIZA VERDİ KAPI İZOLE EDİLDİ</v>
      </c>
      <c r="O1249" s="166" t="str">
        <f>[4]SayfaKAY!P33</f>
        <v>C-Uyarı, sürüş devamlılığı</v>
      </c>
      <c r="P1249" s="166" t="str">
        <f>[4]SayfaKAY!Q33</f>
        <v>B(Servisten çekmeye etki eden arıza)</v>
      </c>
      <c r="Q1249" s="166" t="str">
        <f>[4]SayfaKAY!R33</f>
        <v>N.A(Yaralanma yok)</v>
      </c>
      <c r="R1249" s="132" t="str" cm="1">
        <f t="array" ref="R1249">IF([4]SayfaKAY!U33="","",_xlfn.IFS([4]SayfaKAY!U33="Bozankaya","Bozankaya",[4]SayfaKAY!U33="Müşteri","Customer",[4]SayfaKAY!U33="Tedarikçi","Equipment Supplier"))</f>
        <v>Bozankaya</v>
      </c>
      <c r="S1249" s="204" t="str">
        <f>[4]SayfaKAY!N33</f>
        <v>KAPI KONTROLÜ YAPILDI S2 SWİTCH VİDALARI GEVŞEMİŞ SIKILDI ARIZA GİDERİLDİ</v>
      </c>
      <c r="T1249" s="133" t="str">
        <f>[4]SayfaKAY!AD33</f>
        <v>*Ekipman tamir edilecek</v>
      </c>
      <c r="U1249" s="132" t="str">
        <f>[4]SayfaKAY!W33</f>
        <v>Evet</v>
      </c>
      <c r="V1249" s="108">
        <f>[4]SayfaKAY!AZ33</f>
        <v>1</v>
      </c>
      <c r="W1249" s="136">
        <f t="shared" si="823"/>
        <v>45305</v>
      </c>
      <c r="X1249" s="137" t="str">
        <f t="shared" si="824"/>
        <v>18:00</v>
      </c>
      <c r="Y1249" s="235">
        <f>[4]SayfaKAY!AE33</f>
        <v>45305.75</v>
      </c>
      <c r="Z1249" s="109">
        <f t="shared" si="825"/>
        <v>45306</v>
      </c>
      <c r="AA1249" s="110" t="str">
        <f t="shared" si="826"/>
        <v>07:00</v>
      </c>
      <c r="AB1249" s="182">
        <f>[4]SayfaKAY!BA33</f>
        <v>45306.291666666701</v>
      </c>
      <c r="AC1249" s="257">
        <f t="shared" si="827"/>
        <v>807.99999998300336</v>
      </c>
      <c r="AD1249" s="111">
        <f t="shared" si="828"/>
        <v>45306</v>
      </c>
      <c r="AE1249" s="111" t="str">
        <f t="shared" si="829"/>
        <v>07:00</v>
      </c>
      <c r="AF1249" s="235">
        <f>[4]SayfaKAY!BA33</f>
        <v>45306.291666666701</v>
      </c>
      <c r="AG1249" s="179" t="str">
        <f>[4]SayfaKAY!S33</f>
        <v>(I) İlk Defa Karşılaşılan Arıza</v>
      </c>
      <c r="AH1249" s="178" t="str">
        <f t="shared" si="830"/>
        <v>Bu Arıza Aracın Servise Verilmesine Engel</v>
      </c>
      <c r="AI1249" s="163" t="str">
        <f>[4]SayfaKAY!AV33</f>
        <v/>
      </c>
      <c r="AJ1249" s="164" t="str">
        <f t="shared" si="831"/>
        <v/>
      </c>
      <c r="AK1249" s="164" t="str">
        <f t="shared" si="832"/>
        <v/>
      </c>
      <c r="AL1249" s="112" t="str">
        <f>[4]SayfaKAY!AX33</f>
        <v/>
      </c>
      <c r="AM1249" s="257" cm="1">
        <f t="array" ref="AM1249">IFERROR(IF(AND(P1249&lt;&gt;"D(Arıza Değil)",AH1249="Bu Arıza Aracın Servise Verilmesine Engel Değil"),
IF(Z1249-F1249&gt;0,(AB1249-Y1249)*24*60,
IF(OR(AND(G1249&gt;$AS$1,G1249&lt;$AT$1),AND(G1249&gt;$AU$1,G1249&lt;$AV$1)),
(AF1249-H1249)*24*60,     BH:BH0)),        AN1249),0)</f>
        <v>807.99999998300336</v>
      </c>
      <c r="AN1249" s="257">
        <f t="shared" si="833"/>
        <v>807.99999998300336</v>
      </c>
      <c r="AO1249" s="174" t="str">
        <f>[4]SayfaKAY!AG33</f>
        <v>IFE</v>
      </c>
      <c r="AP1249" s="174" t="str">
        <f>[4]SayfaKAY!AI33</f>
        <v>M110-7082</v>
      </c>
      <c r="AQ1249" s="174" t="str">
        <f>[4]SayfaKAY!AQ33</f>
        <v/>
      </c>
      <c r="AR1249" s="174" t="str">
        <f>[4]SayfaKAY!AH33</f>
        <v>PRM’LI ÇİFTLİ KAPI</v>
      </c>
      <c r="AS1249" s="174">
        <f>[4]SayfaKAY!AJ33</f>
        <v>1</v>
      </c>
      <c r="AT1249" s="175" t="str">
        <f>[4]SayfaKAY!AM33</f>
        <v/>
      </c>
      <c r="AU1249" s="176" t="str">
        <f>[4]SayfaKAY!AL33</f>
        <v/>
      </c>
      <c r="AV1249" s="176" t="str">
        <f>[4]SayfaKAY!AP33</f>
        <v/>
      </c>
      <c r="AW1249" s="177" t="str">
        <f>[4]SayfaKAY!AT33</f>
        <v/>
      </c>
      <c r="AX1249" s="194">
        <f t="shared" si="834"/>
        <v>8887.999999813037</v>
      </c>
      <c r="AY1249" s="168"/>
      <c r="AZ1249" s="167"/>
      <c r="BA1249" s="170"/>
      <c r="BB1249" s="171" t="str">
        <f>IF($AQ$1="X", IF(AND(G1249&gt;=$AS$1,G1249&lt;=$AT$1),IF(P1249&lt;&gt;"D(Arıza Değil)",AC1249,0), IF(AND(G1249&gt;=$AU$1,G1249&lt;=$AV$1),IF(P1249&lt;&gt;"D(Arıza Değil)",AC1249,0), "")), "")</f>
        <v/>
      </c>
      <c r="BC1249" s="114"/>
      <c r="BD1249" s="114"/>
      <c r="BE1249" s="114"/>
      <c r="BF1249" s="114"/>
      <c r="BG1249" s="114"/>
      <c r="BH1249" s="114" t="str">
        <f>IFERROR(FRACAS!AN36, "Hata Var")</f>
        <v/>
      </c>
      <c r="BI1249" s="114"/>
      <c r="BJ1249" s="114"/>
      <c r="BK1249" s="105" t="str">
        <f>[4]SayfaKAY!AW33</f>
        <v/>
      </c>
      <c r="BL1249" s="105" t="str">
        <f>[4]SayfaKAY!V33</f>
        <v>Üretim</v>
      </c>
      <c r="BM1249" s="114"/>
      <c r="BN1249" s="171" t="str">
        <f t="shared" si="835"/>
        <v>x yok</v>
      </c>
      <c r="BO1249" s="171" t="str">
        <f t="shared" si="836"/>
        <v>aynı gün giderilen arıza</v>
      </c>
      <c r="BP1249" s="171" t="str">
        <f t="shared" si="837"/>
        <v>Bir günden fazla süren arıza</v>
      </c>
      <c r="BQ1249" s="226">
        <f t="shared" si="838"/>
        <v>27.999999934108928</v>
      </c>
      <c r="BR1249" s="226">
        <f t="shared" si="839"/>
        <v>780.00000004889444</v>
      </c>
      <c r="BS1249" s="226">
        <f t="shared" si="840"/>
        <v>807.99999998300336</v>
      </c>
      <c r="BT1249" s="114"/>
      <c r="BU1249" s="242"/>
      <c r="BV1249" s="233">
        <f t="shared" si="841"/>
        <v>2</v>
      </c>
      <c r="BW1249" s="226" t="str">
        <f t="shared" si="842"/>
        <v>Evet, çakışma var</v>
      </c>
      <c r="BX1249" s="229"/>
      <c r="BY1249" s="247">
        <f t="shared" si="843"/>
        <v>1.9444444398686755E-2</v>
      </c>
      <c r="BZ1249" s="247">
        <f t="shared" si="844"/>
        <v>0.54166666670062114</v>
      </c>
      <c r="CA1249" s="247">
        <f t="shared" si="845"/>
        <v>0.56111111109930789</v>
      </c>
      <c r="CB1249" s="213"/>
      <c r="CC1249" s="211"/>
      <c r="CD1249" s="196"/>
      <c r="CE1249" s="213">
        <v>32</v>
      </c>
      <c r="CF1249" s="182">
        <f t="shared" si="846"/>
        <v>45305.730555555601</v>
      </c>
      <c r="CG1249" s="182">
        <f t="shared" si="847"/>
        <v>45306.291666666701</v>
      </c>
      <c r="CH1249" s="196"/>
      <c r="CI1249" s="196"/>
      <c r="CJ1249" s="196"/>
      <c r="CK1249" s="196">
        <f t="shared" si="848"/>
        <v>0.54166666670062114</v>
      </c>
      <c r="CL1249" s="196">
        <f t="shared" si="849"/>
        <v>1.9444444398686755E-2</v>
      </c>
      <c r="CM1249" s="196">
        <f t="shared" si="850"/>
        <v>0.56111111109930789</v>
      </c>
      <c r="CN1249" s="114"/>
      <c r="CO1249" s="115">
        <f t="shared" si="851"/>
        <v>807.99999998300336</v>
      </c>
      <c r="CP1249" s="116">
        <f t="shared" si="852"/>
        <v>32.500000002037268</v>
      </c>
      <c r="CQ1249" s="117">
        <f t="shared" si="853"/>
        <v>0.73055555560131324</v>
      </c>
      <c r="CR1249" s="117">
        <f t="shared" si="854"/>
        <v>45305.75</v>
      </c>
      <c r="CS1249" s="117">
        <f t="shared" si="855"/>
        <v>45306.291666666701</v>
      </c>
      <c r="CT1249" s="118">
        <f t="shared" si="856"/>
        <v>65239227.999999933</v>
      </c>
      <c r="CU1249" s="118">
        <f t="shared" si="857"/>
        <v>780.00000004889444</v>
      </c>
      <c r="CV1249" s="118">
        <f t="shared" si="858"/>
        <v>65240007.999999985</v>
      </c>
      <c r="CW1249" s="119">
        <f t="shared" si="859"/>
        <v>0.99998804414616183</v>
      </c>
    </row>
    <row r="1250" spans="1:101" ht="118.5" customHeight="1" x14ac:dyDescent="0.3">
      <c r="A1250" s="160" t="str">
        <f>[4]SayfaKAY!C31</f>
        <v>KAY5+6</v>
      </c>
      <c r="B1250" s="104" t="str">
        <f>[4]SayfaKAY!D31</f>
        <v>3874(3)</v>
      </c>
      <c r="C1250" s="105" t="str">
        <f>[4]SayfaKAY!E31</f>
        <v>MA</v>
      </c>
      <c r="D1250" s="105">
        <f>[4]SayfaKAY!F31</f>
        <v>22222</v>
      </c>
      <c r="E1250" s="106" t="str">
        <f>[4]SayfaKAY!G31</f>
        <v>BOZ-KAY5+6-FF-030</v>
      </c>
      <c r="F1250" s="134">
        <f t="shared" si="820"/>
        <v>45303</v>
      </c>
      <c r="G1250" s="135">
        <f t="shared" si="821"/>
        <v>0.43402777780283941</v>
      </c>
      <c r="H1250" s="235">
        <f>[4]SayfaKAY!H31</f>
        <v>45303.434027777803</v>
      </c>
      <c r="I1250" s="104" t="str">
        <f>[4]SayfaKAY!I31</f>
        <v>Hat/Line</v>
      </c>
      <c r="J1250" s="103" t="str">
        <f>IF([4]SayfaKAY!J31="","",IF([4]SayfaKAY!J31="Müşteri","Notified by Customer","Notified by Bozankaya"))</f>
        <v>Notified by Customer</v>
      </c>
      <c r="K1250" s="103" t="e">
        <f>VLOOKUP([4]SayfaKAY!L31,#REF!,2,FALSE)</f>
        <v>#REF!</v>
      </c>
      <c r="L1250" s="165" t="str">
        <f>[4]SayfaKAY!X31</f>
        <v>DENİZLER OTOMOTİV SAN. VE TİC.LTD.Ş</v>
      </c>
      <c r="M1250" s="107" t="str">
        <f t="shared" si="822"/>
        <v>KAY5+6-BOZ-KAY5+6-FF-030</v>
      </c>
      <c r="N1250" s="105" t="str">
        <f>[4]SayfaKAY!M31</f>
        <v>CA KABİN SİLECEK ÇALIŞMIYOR</v>
      </c>
      <c r="O1250" s="166" t="str">
        <f>[4]SayfaKAY!P31</f>
        <v>A-Sürüşü engeller</v>
      </c>
      <c r="P1250" s="166" t="str">
        <f>[4]SayfaKAY!Q31</f>
        <v>B(Servisten çekmeye etki eden arıza)</v>
      </c>
      <c r="Q1250" s="166" t="str">
        <f>[4]SayfaKAY!R31</f>
        <v>N.A(Yaralanma yok)</v>
      </c>
      <c r="R1250" s="132" t="str" cm="1">
        <f t="array" ref="R1250">IF([4]SayfaKAY!U31="","",_xlfn.IFS([4]SayfaKAY!U31="Bozankaya","Bozankaya",[4]SayfaKAY!U31="Müşteri","Customer",[4]SayfaKAY!U31="Tedarikçi","Equipment Supplier"))</f>
        <v>Equipment Supplier</v>
      </c>
      <c r="S1250" s="204" t="str">
        <f>[4]SayfaKAY!N31</f>
        <v>SİLECEK SOMUNU GEVŞEMİŞ SIKILDI</v>
      </c>
      <c r="T1250" s="133" t="str">
        <f>[4]SayfaKAY!AD31</f>
        <v>*Ekipman tamir edilecek</v>
      </c>
      <c r="U1250" s="132" t="str">
        <f>[4]SayfaKAY!W31</f>
        <v>Evet</v>
      </c>
      <c r="V1250" s="108">
        <f>[4]SayfaKAY!AZ31</f>
        <v>1</v>
      </c>
      <c r="W1250" s="136">
        <f t="shared" si="823"/>
        <v>45303</v>
      </c>
      <c r="X1250" s="137" t="str">
        <f t="shared" si="824"/>
        <v>11:00</v>
      </c>
      <c r="Y1250" s="235">
        <f>[4]SayfaKAY!AE31</f>
        <v>45303.458333333299</v>
      </c>
      <c r="Z1250" s="109">
        <f t="shared" si="825"/>
        <v>45303</v>
      </c>
      <c r="AA1250" s="110" t="str">
        <f t="shared" si="826"/>
        <v>13:00</v>
      </c>
      <c r="AB1250" s="182">
        <f>[4]SayfaKAY!BA31</f>
        <v>45303.541666666701</v>
      </c>
      <c r="AC1250" s="257">
        <f t="shared" si="827"/>
        <v>155.00000001280569</v>
      </c>
      <c r="AD1250" s="111">
        <f t="shared" si="828"/>
        <v>45303</v>
      </c>
      <c r="AE1250" s="111" t="str">
        <f t="shared" si="829"/>
        <v>13:00</v>
      </c>
      <c r="AF1250" s="235">
        <f>[4]SayfaKAY!BA31</f>
        <v>45303.541666666701</v>
      </c>
      <c r="AG1250" s="179" t="str">
        <f>[4]SayfaKAY!S31</f>
        <v>(II) Aynı Araçta Tekrarlayan Arıza</v>
      </c>
      <c r="AH1250" s="178" t="str">
        <f t="shared" si="830"/>
        <v>Bu Arıza Aracın Servise Verilmesine Engel</v>
      </c>
      <c r="AI1250" s="163" t="str">
        <f>[4]SayfaKAY!AV31</f>
        <v/>
      </c>
      <c r="AJ1250" s="164" t="str">
        <f t="shared" si="831"/>
        <v/>
      </c>
      <c r="AK1250" s="164" t="str">
        <f t="shared" si="832"/>
        <v/>
      </c>
      <c r="AL1250" s="112" t="str">
        <f>[4]SayfaKAY!AX31</f>
        <v/>
      </c>
      <c r="AM1250" s="257" cm="1">
        <f t="array" ref="AM1250">IFERROR(IF(AND(P1250&lt;&gt;"D(Arıza Değil)",AH1250="Bu Arıza Aracın Servise Verilmesine Engel Değil"),
IF(Z1250-F1250&gt;0,(AB1250-Y1250)*24*60,
IF(OR(AND(G1250&gt;$AS$1,G1250&lt;$AT$1),AND(G1250&gt;$AU$1,G1250&lt;$AV$1)),
(AF1250-H1250)*24*60,     BH:BH0)),        AN1250),0)</f>
        <v>155.00000001280569</v>
      </c>
      <c r="AN1250" s="257">
        <f t="shared" si="833"/>
        <v>155.00000001280569</v>
      </c>
      <c r="AO1250" s="174" t="str">
        <f>[4]SayfaKAY!AG31</f>
        <v>DENİZLER</v>
      </c>
      <c r="AP1250" s="174" t="str">
        <f>[4]SayfaKAY!AI31</f>
        <v>M100-7066</v>
      </c>
      <c r="AQ1250" s="174" t="str">
        <f>[4]SayfaKAY!AQ31</f>
        <v/>
      </c>
      <c r="AR1250" s="174" t="str">
        <f>[4]SayfaKAY!AH31</f>
        <v>SİLECEK MEKANİZMASI Denizler / M.11.2506</v>
      </c>
      <c r="AS1250" s="174">
        <f>[4]SayfaKAY!AJ31</f>
        <v>1</v>
      </c>
      <c r="AT1250" s="175" t="str">
        <f>[4]SayfaKAY!AM31</f>
        <v/>
      </c>
      <c r="AU1250" s="176" t="str">
        <f>[4]SayfaKAY!AL31</f>
        <v/>
      </c>
      <c r="AV1250" s="176" t="str">
        <f>[4]SayfaKAY!AP31</f>
        <v/>
      </c>
      <c r="AW1250" s="177" t="str">
        <f>[4]SayfaKAY!AT31</f>
        <v/>
      </c>
      <c r="AX1250" s="194">
        <f t="shared" si="834"/>
        <v>1705.0000001408625</v>
      </c>
      <c r="AY1250" s="168"/>
      <c r="AZ1250" s="167"/>
      <c r="BA1250" s="113"/>
      <c r="BB1250" s="171" t="str">
        <f>IF($AQ$1="X", IF(AND(G1250&gt;=$AS$1,G1250&lt;=$AT$1),IF(P1250&lt;&gt;"D(Arıza Değil)",AC1250,0), IF(AND(G1250&gt;=$AU$1,G1250&lt;=$AV$1),IF(P1250&lt;&gt;"D(Arıza Değil)",AC1250,0), "")), "")</f>
        <v/>
      </c>
      <c r="BC1250" s="114"/>
      <c r="BD1250" s="114"/>
      <c r="BE1250" s="114"/>
      <c r="BF1250" s="114"/>
      <c r="BG1250" s="114"/>
      <c r="BH1250" s="114" t="str">
        <f>IFERROR(FRACAS!AN34, "Hata Var")</f>
        <v/>
      </c>
      <c r="BI1250" s="114"/>
      <c r="BJ1250" s="114"/>
      <c r="BK1250" s="105" t="str">
        <f>[4]SayfaKAY!AW31</f>
        <v/>
      </c>
      <c r="BL1250" s="105" t="str">
        <f>[4]SayfaKAY!V31</f>
        <v>Bozankaya</v>
      </c>
      <c r="BM1250" s="114"/>
      <c r="BN1250" s="171" t="str">
        <f t="shared" si="835"/>
        <v>x yok</v>
      </c>
      <c r="BO1250" s="171" t="b">
        <f t="shared" si="836"/>
        <v>0</v>
      </c>
      <c r="BP1250" s="171" t="b">
        <f t="shared" si="837"/>
        <v>0</v>
      </c>
      <c r="BQ1250" s="226">
        <f t="shared" si="838"/>
        <v>34.999999915016815</v>
      </c>
      <c r="BR1250" s="226">
        <f t="shared" si="839"/>
        <v>120.00000009778887</v>
      </c>
      <c r="BS1250" s="226">
        <f t="shared" si="840"/>
        <v>155.00000001280569</v>
      </c>
      <c r="BT1250" s="114"/>
      <c r="BU1250" s="242"/>
      <c r="BV1250" s="233">
        <f t="shared" si="841"/>
        <v>3</v>
      </c>
      <c r="BW1250" s="226" t="str">
        <f t="shared" si="842"/>
        <v>Evet, çakışma var</v>
      </c>
      <c r="BX1250" s="229"/>
      <c r="BY1250" s="247">
        <f t="shared" si="843"/>
        <v>2.4305555496539455E-2</v>
      </c>
      <c r="BZ1250" s="247">
        <f t="shared" si="844"/>
        <v>8.3333333401242271E-2</v>
      </c>
      <c r="CA1250" s="247">
        <f t="shared" si="845"/>
        <v>0.10763888889778173</v>
      </c>
      <c r="CB1250" s="213"/>
      <c r="CC1250" s="211"/>
      <c r="CD1250" s="196"/>
      <c r="CE1250" s="213">
        <v>30</v>
      </c>
      <c r="CF1250" s="182">
        <f t="shared" si="846"/>
        <v>45303.434027777803</v>
      </c>
      <c r="CG1250" s="182">
        <f t="shared" si="847"/>
        <v>45303.541666666701</v>
      </c>
      <c r="CH1250" s="196"/>
      <c r="CI1250" s="196"/>
      <c r="CJ1250" s="196"/>
      <c r="CK1250" s="196">
        <f t="shared" si="848"/>
        <v>8.3333333401242271E-2</v>
      </c>
      <c r="CL1250" s="196">
        <f t="shared" si="849"/>
        <v>2.4305555496539455E-2</v>
      </c>
      <c r="CM1250" s="196">
        <f t="shared" si="850"/>
        <v>0.10763888889778173</v>
      </c>
      <c r="CN1250" s="114"/>
      <c r="CO1250" s="115">
        <f t="shared" si="851"/>
        <v>155.00000001280569</v>
      </c>
      <c r="CP1250" s="116">
        <f t="shared" si="852"/>
        <v>5.0000000040745363</v>
      </c>
      <c r="CQ1250" s="117">
        <f t="shared" si="853"/>
        <v>0.43402777780283941</v>
      </c>
      <c r="CR1250" s="117">
        <f t="shared" si="854"/>
        <v>45303.458333333299</v>
      </c>
      <c r="CS1250" s="117">
        <f t="shared" si="855"/>
        <v>45303.541666666701</v>
      </c>
      <c r="CT1250" s="118">
        <f t="shared" si="856"/>
        <v>65236354.999999918</v>
      </c>
      <c r="CU1250" s="118">
        <f t="shared" si="857"/>
        <v>120.00000009778887</v>
      </c>
      <c r="CV1250" s="118">
        <f t="shared" si="858"/>
        <v>65236475.000000015</v>
      </c>
      <c r="CW1250" s="119">
        <f t="shared" si="859"/>
        <v>0.99999816053825563</v>
      </c>
    </row>
    <row r="1251" spans="1:101" ht="118.5" customHeight="1" x14ac:dyDescent="0.3">
      <c r="A1251" s="104" t="str">
        <f>[4]SayfaKAY!C32</f>
        <v>KAY5+6</v>
      </c>
      <c r="B1251" s="104" t="str">
        <f>[4]SayfaKAY!D32</f>
        <v>3872(1)</v>
      </c>
      <c r="C1251" s="105" t="str">
        <f>[4]SayfaKAY!E32</f>
        <v>MB</v>
      </c>
      <c r="D1251" s="105">
        <f>[4]SayfaKAY!F32</f>
        <v>38800</v>
      </c>
      <c r="E1251" s="106" t="str">
        <f>[4]SayfaKAY!G32</f>
        <v>BOZ-KAY5+6-FF-031</v>
      </c>
      <c r="F1251" s="193">
        <f t="shared" si="820"/>
        <v>45303</v>
      </c>
      <c r="G1251" s="135">
        <f t="shared" si="821"/>
        <v>0.77430555559840286</v>
      </c>
      <c r="H1251" s="235">
        <f>[4]SayfaKAY!H32</f>
        <v>45303.774305555598</v>
      </c>
      <c r="I1251" s="104" t="str">
        <f>[4]SayfaKAY!I32</f>
        <v>Hat/Line</v>
      </c>
      <c r="J1251" s="103" t="str">
        <f>IF([4]SayfaKAY!J32="","",IF([4]SayfaKAY!J32="Müşteri","Notified by Customer","Notified by Bozankaya"))</f>
        <v>Notified by Customer</v>
      </c>
      <c r="K1251" s="103" t="e">
        <f>VLOOKUP([4]SayfaKAY!L32,#REF!,2,FALSE)</f>
        <v>#REF!</v>
      </c>
      <c r="L1251" s="165" t="str">
        <f>[4]SayfaKAY!X32</f>
        <v>MEDCOM SP. Z O.O.</v>
      </c>
      <c r="M1251" s="107" t="str">
        <f t="shared" si="822"/>
        <v>KAY5+6-BOZ-KAY5+6-FF-031</v>
      </c>
      <c r="N1251" s="105" t="str">
        <f>[4]SayfaKAY!M32</f>
        <v>3872 nolu araç modül mb 3 ve 4 nolu invertörler devreye girmiyor.Araç restlendikten sonra haraket ediyor birkaç peron sonra tekrar aynı arızayı veriyor.Toplamda 2 sefer iptali ve 2 seferde 11 dakika tehir olmuştur.</v>
      </c>
      <c r="O1251" s="166" t="str">
        <f>[4]SayfaKAY!P32</f>
        <v>A-Sürüşü engeller</v>
      </c>
      <c r="P1251" s="166" t="str">
        <f>[4]SayfaKAY!Q32</f>
        <v>B(Servisten çekmeye etki eden arıza)</v>
      </c>
      <c r="Q1251" s="166" t="str">
        <f>[4]SayfaKAY!R32</f>
        <v>N.A(Yaralanma yok)</v>
      </c>
      <c r="R1251" s="132" t="str" cm="1">
        <f t="array" ref="R1251">IF([4]SayfaKAY!U32="","",_xlfn.IFS([4]SayfaKAY!U32="Bozankaya","Bozankaya",[4]SayfaKAY!U32="Müşteri","Customer",[4]SayfaKAY!U32="Tedarikçi","Equipment Supplier"))</f>
        <v>Equipment Supplier</v>
      </c>
      <c r="S1251" s="204" t="str">
        <f>[4]SayfaKAY!N32</f>
        <v>IGBT Drive kartı değişmiştir</v>
      </c>
      <c r="T1251" s="133" t="str">
        <f>[4]SayfaKAY!AD32</f>
        <v/>
      </c>
      <c r="U1251" s="132" t="str">
        <f>[4]SayfaKAY!W32</f>
        <v>Evet</v>
      </c>
      <c r="V1251" s="108">
        <f>[4]SayfaKAY!AZ32</f>
        <v>1</v>
      </c>
      <c r="W1251" s="136">
        <f t="shared" si="823"/>
        <v>45531</v>
      </c>
      <c r="X1251" s="137" t="str">
        <f t="shared" si="824"/>
        <v>12:19</v>
      </c>
      <c r="Y1251" s="235">
        <f>[4]SayfaKAY!AE32</f>
        <v>45531.513634259303</v>
      </c>
      <c r="Z1251" s="192">
        <f t="shared" si="825"/>
        <v>45531</v>
      </c>
      <c r="AA1251" s="110" t="str">
        <f t="shared" si="826"/>
        <v>15:00</v>
      </c>
      <c r="AB1251" s="182">
        <f>[4]SayfaKAY!BA32</f>
        <v>45531.625</v>
      </c>
      <c r="AC1251" s="257">
        <f t="shared" si="827"/>
        <v>328104.9999999383</v>
      </c>
      <c r="AD1251" s="111">
        <f t="shared" si="828"/>
        <v>45531</v>
      </c>
      <c r="AE1251" s="111" t="str">
        <f t="shared" si="829"/>
        <v>15:00</v>
      </c>
      <c r="AF1251" s="235">
        <f>[4]SayfaKAY!BA32</f>
        <v>45531.625</v>
      </c>
      <c r="AG1251" s="179" t="str">
        <f>[4]SayfaKAY!S32</f>
        <v>(I) İlk Defa Karşılaşılan Arıza</v>
      </c>
      <c r="AH1251" s="178" t="str">
        <f t="shared" si="830"/>
        <v>Bu Arıza Aracın Servise Verilmesine Engel</v>
      </c>
      <c r="AI1251" s="163" t="str">
        <f>[4]SayfaKAY!AV32</f>
        <v/>
      </c>
      <c r="AJ1251" s="164" t="str">
        <f t="shared" si="831"/>
        <v/>
      </c>
      <c r="AK1251" s="164" t="str">
        <f t="shared" si="832"/>
        <v/>
      </c>
      <c r="AL1251" s="112" t="str">
        <f>[4]SayfaKAY!AX32</f>
        <v/>
      </c>
      <c r="AM1251" s="257" cm="1">
        <f t="array" ref="AM1251">IFERROR(IF(AND(P1251&lt;&gt;"D(Arıza Değil)",AH1251="Bu Arıza Aracın Servise Verilmesine Engel Değil"),
IF(Z1251-F1251&gt;0,(AB1251-Y1251)*24*60,
IF(OR(AND(G1251&gt;$AS$1,G1251&lt;$AT$1),AND(G1251&gt;$AU$1,G1251&lt;$AV$1)),
(AF1251-H1251)*24*60,     BH:BH0)),        AN1251),0)</f>
        <v>328104.9999999383</v>
      </c>
      <c r="AN1251" s="257">
        <f t="shared" si="833"/>
        <v>328104.9999999383</v>
      </c>
      <c r="AO1251" s="174" t="str">
        <f>[4]SayfaKAY!AG32</f>
        <v>Medcom</v>
      </c>
      <c r="AP1251" s="174" t="str">
        <f>[4]SayfaKAY!AI32</f>
        <v>P620-7023</v>
      </c>
      <c r="AQ1251" s="174" t="str">
        <f>[4]SayfaKAY!AQ32</f>
        <v/>
      </c>
      <c r="AR1251" s="174" t="str">
        <f>[4]SayfaKAY!AH32</f>
        <v>COMBO KUTUSU (+LHD) MEDCOM</v>
      </c>
      <c r="AS1251" s="174" t="str">
        <f>[4]SayfaKAY!AJ32</f>
        <v/>
      </c>
      <c r="AT1251" s="175" t="str">
        <f>[4]SayfaKAY!AM32</f>
        <v/>
      </c>
      <c r="AU1251" s="176" t="str">
        <f>[4]SayfaKAY!AL32</f>
        <v/>
      </c>
      <c r="AV1251" s="176" t="str">
        <f>[4]SayfaKAY!AP32</f>
        <v/>
      </c>
      <c r="AW1251" s="177" t="str">
        <f>[4]SayfaKAY!AT32</f>
        <v/>
      </c>
      <c r="AX1251" s="194">
        <f t="shared" si="834"/>
        <v>3609154.9999993211</v>
      </c>
      <c r="AY1251" s="168"/>
      <c r="AZ1251" s="167"/>
      <c r="BA1251" s="170"/>
      <c r="BB1251" s="171"/>
      <c r="BC1251" s="114"/>
      <c r="BD1251" s="114"/>
      <c r="BE1251" s="114"/>
      <c r="BF1251" s="114"/>
      <c r="BG1251" s="114"/>
      <c r="BH1251" s="114" t="str">
        <f>IFERROR(FRACAS!AN35, "Hata Var")</f>
        <v/>
      </c>
      <c r="BI1251" s="114"/>
      <c r="BJ1251" s="114"/>
      <c r="BK1251" s="105" t="str">
        <f>[4]SayfaKAY!AW32</f>
        <v/>
      </c>
      <c r="BL1251" s="105" t="str">
        <f>[4]SayfaKAY!V32</f>
        <v>MEDCOM SP. Z O.O.</v>
      </c>
      <c r="BM1251" s="114"/>
      <c r="BN1251" s="171" t="str">
        <f t="shared" si="835"/>
        <v>x yok</v>
      </c>
      <c r="BO1251" s="171" t="str">
        <f t="shared" si="836"/>
        <v>aynı gün giderilen arıza</v>
      </c>
      <c r="BP1251" s="171" t="str">
        <f t="shared" si="837"/>
        <v>Bir günden fazla süren arıza</v>
      </c>
      <c r="BQ1251" s="226">
        <f t="shared" si="838"/>
        <v>327944.63333333493</v>
      </c>
      <c r="BR1251" s="226">
        <f t="shared" si="839"/>
        <v>160.36666660336778</v>
      </c>
      <c r="BS1251" s="226">
        <f t="shared" si="840"/>
        <v>328104.9999999383</v>
      </c>
      <c r="BT1251" s="114"/>
      <c r="BU1251" s="242"/>
      <c r="BV1251" s="233">
        <f t="shared" si="841"/>
        <v>36</v>
      </c>
      <c r="BW1251" s="226" t="str">
        <f t="shared" si="842"/>
        <v>Evet, çakışma var</v>
      </c>
      <c r="BX1251" s="229"/>
      <c r="BY1251" s="247">
        <f t="shared" si="843"/>
        <v>227.73932870370481</v>
      </c>
      <c r="BZ1251" s="247">
        <f t="shared" si="844"/>
        <v>0.11136574069678318</v>
      </c>
      <c r="CA1251" s="247">
        <f t="shared" si="845"/>
        <v>227.8506944444016</v>
      </c>
      <c r="CB1251" s="213"/>
      <c r="CC1251" s="211"/>
      <c r="CD1251" s="196"/>
      <c r="CE1251" s="213">
        <v>31</v>
      </c>
      <c r="CF1251" s="182">
        <f t="shared" si="846"/>
        <v>45303.774305555598</v>
      </c>
      <c r="CG1251" s="182">
        <f t="shared" si="847"/>
        <v>45531.625</v>
      </c>
      <c r="CH1251" s="196"/>
      <c r="CI1251" s="196"/>
      <c r="CJ1251" s="196"/>
      <c r="CK1251" s="196">
        <f t="shared" si="848"/>
        <v>0.11136574069678318</v>
      </c>
      <c r="CL1251" s="196">
        <f t="shared" si="849"/>
        <v>227.73932870370481</v>
      </c>
      <c r="CM1251" s="196">
        <f t="shared" si="850"/>
        <v>227.8506944444016</v>
      </c>
      <c r="CN1251" s="114"/>
      <c r="CO1251" s="115">
        <f t="shared" si="851"/>
        <v>328104.9999999383</v>
      </c>
      <c r="CP1251" s="116">
        <f t="shared" si="852"/>
        <v>6.6819444418069907</v>
      </c>
      <c r="CQ1251" s="117">
        <f t="shared" si="853"/>
        <v>0.77430555559840286</v>
      </c>
      <c r="CR1251" s="117">
        <f t="shared" si="854"/>
        <v>45531.513634259303</v>
      </c>
      <c r="CS1251" s="117">
        <f t="shared" si="855"/>
        <v>45531.625</v>
      </c>
      <c r="CT1251" s="118">
        <f t="shared" si="856"/>
        <v>65564264.633333333</v>
      </c>
      <c r="CU1251" s="118">
        <f t="shared" si="857"/>
        <v>160.36666660336778</v>
      </c>
      <c r="CV1251" s="118">
        <f t="shared" si="858"/>
        <v>65564424.99999994</v>
      </c>
      <c r="CW1251" s="119">
        <f t="shared" si="859"/>
        <v>0.99999755405974189</v>
      </c>
    </row>
    <row r="1252" spans="1:101" ht="118.5" customHeight="1" x14ac:dyDescent="0.3">
      <c r="A1252" s="160" t="str">
        <f>[4]SayfaKAY!C29</f>
        <v>KAY5+6</v>
      </c>
      <c r="B1252" s="104" t="str">
        <f>[4]SayfaKAY!D29</f>
        <v>3872(1)</v>
      </c>
      <c r="C1252" s="105" t="str">
        <f>[4]SayfaKAY!E29</f>
        <v>MA</v>
      </c>
      <c r="D1252" s="105">
        <f>[4]SayfaKAY!F29</f>
        <v>38250</v>
      </c>
      <c r="E1252" s="106" t="str">
        <f>[4]SayfaKAY!G29</f>
        <v>BOZ-KAY5+6-FF-028</v>
      </c>
      <c r="F1252" s="134">
        <f t="shared" si="820"/>
        <v>45302</v>
      </c>
      <c r="G1252" s="135">
        <f t="shared" si="821"/>
        <v>0.16944444440014195</v>
      </c>
      <c r="H1252" s="235">
        <f>[4]SayfaKAY!H29</f>
        <v>45302.1694444444</v>
      </c>
      <c r="I1252" s="104" t="str">
        <f>[4]SayfaKAY!I29</f>
        <v>Hat/Line</v>
      </c>
      <c r="J1252" s="103" t="str">
        <f>IF([4]SayfaKAY!J29="","",IF([4]SayfaKAY!J29="Müşteri","Notified by Customer","Notified by Bozankaya"))</f>
        <v>Notified by Customer</v>
      </c>
      <c r="K1252" s="103" t="e">
        <f>VLOOKUP([4]SayfaKAY!L29,#REF!,2,FALSE)</f>
        <v>#REF!</v>
      </c>
      <c r="L1252" s="165" t="str">
        <f>[4]SayfaKAY!X29</f>
        <v>MEDCOM SP. Z O.O.</v>
      </c>
      <c r="M1252" s="107" t="str">
        <f t="shared" si="822"/>
        <v>KAY5+6-BOZ-KAY5+6-FF-028</v>
      </c>
      <c r="N1252" s="105" t="str">
        <f>[4]SayfaKAY!M29</f>
        <v>KABİN FANI ÇOK KISA ÇALIŞIYOR KABİN İÇERİSİ SOĞUK</v>
      </c>
      <c r="O1252" s="166" t="str">
        <f>[4]SayfaKAY!P29</f>
        <v>C-Uyarı, sürüş devamlılığı</v>
      </c>
      <c r="P1252" s="166" t="str">
        <f>[4]SayfaKAY!Q29</f>
        <v>B(Servisten çekmeye etki eden arıza)</v>
      </c>
      <c r="Q1252" s="166" t="str">
        <f>[4]SayfaKAY!R29</f>
        <v>N.A(Yaralanma yok)</v>
      </c>
      <c r="R1252" s="132" t="str" cm="1">
        <f t="array" ref="R1252">IF([4]SayfaKAY!U29="","",_xlfn.IFS([4]SayfaKAY!U29="Bozankaya","Bozankaya",[4]SayfaKAY!U29="Müşteri","Customer",[4]SayfaKAY!U29="Tedarikçi","Equipment Supplier"))</f>
        <v>Equipment Supplier</v>
      </c>
      <c r="S1252" s="204" t="str">
        <f>[4]SayfaKAY!N29</f>
        <v>HMI DONDUĞU İÇİN KLİMALAR DEVREYE GİRMEMİŞ RESETLENDİ DÜZELDİ</v>
      </c>
      <c r="T1252" s="133" t="str">
        <f>[4]SayfaKAY!AD29</f>
        <v/>
      </c>
      <c r="U1252" s="132" t="str">
        <f>[4]SayfaKAY!W29</f>
        <v/>
      </c>
      <c r="V1252" s="108">
        <f>[4]SayfaKAY!AZ29</f>
        <v>1</v>
      </c>
      <c r="W1252" s="136">
        <f t="shared" si="823"/>
        <v>45302</v>
      </c>
      <c r="X1252" s="137" t="str">
        <f t="shared" si="824"/>
        <v>05:30</v>
      </c>
      <c r="Y1252" s="235">
        <f>[4]SayfaKAY!AE29</f>
        <v>45302.229166666701</v>
      </c>
      <c r="Z1252" s="109">
        <f t="shared" si="825"/>
        <v>45302</v>
      </c>
      <c r="AA1252" s="110" t="str">
        <f t="shared" si="826"/>
        <v>08:00</v>
      </c>
      <c r="AB1252" s="182">
        <f>[4]SayfaKAY!BA29</f>
        <v>45302.333333333299</v>
      </c>
      <c r="AC1252" s="257">
        <f t="shared" si="827"/>
        <v>236.00000001490116</v>
      </c>
      <c r="AD1252" s="111">
        <f t="shared" si="828"/>
        <v>45302</v>
      </c>
      <c r="AE1252" s="111" t="str">
        <f t="shared" si="829"/>
        <v>08:00</v>
      </c>
      <c r="AF1252" s="235">
        <f>[4]SayfaKAY!BA29</f>
        <v>45302.333333333299</v>
      </c>
      <c r="AG1252" s="179" t="str">
        <f>[4]SayfaKAY!S29</f>
        <v>(I) İlk Defa Karşılaşılan Arıza</v>
      </c>
      <c r="AH1252" s="178" t="str">
        <f t="shared" si="830"/>
        <v>Bu Arıza Aracın Servise Verilmesine Engel</v>
      </c>
      <c r="AI1252" s="163" t="str">
        <f>[4]SayfaKAY!AV29</f>
        <v/>
      </c>
      <c r="AJ1252" s="164" t="str">
        <f t="shared" si="831"/>
        <v/>
      </c>
      <c r="AK1252" s="164" t="str">
        <f t="shared" si="832"/>
        <v/>
      </c>
      <c r="AL1252" s="112" t="str">
        <f>[4]SayfaKAY!AX29</f>
        <v/>
      </c>
      <c r="AM1252" s="257" cm="1">
        <f t="array" ref="AM1252">IFERROR(IF(AND(P1252&lt;&gt;"D(Arıza Değil)",AH1252="Bu Arıza Aracın Servise Verilmesine Engel Değil"),
IF(Z1252-F1252&gt;0,(AB1252-Y1252)*24*60,
IF(OR(AND(G1252&gt;$AS$1,G1252&lt;$AT$1),AND(G1252&gt;$AU$1,G1252&lt;$AV$1)),
(AF1252-H1252)*24*60,     BH:BH0)),        AN1252),0)</f>
        <v>236.00000001490116</v>
      </c>
      <c r="AN1252" s="257">
        <f t="shared" si="833"/>
        <v>236.00000001490116</v>
      </c>
      <c r="AO1252" s="174" t="str">
        <f>[4]SayfaKAY!AG29</f>
        <v>MEDCOM</v>
      </c>
      <c r="AP1252" s="174" t="str">
        <f>[4]SayfaKAY!AI29</f>
        <v>E300-7058</v>
      </c>
      <c r="AQ1252" s="174" t="str">
        <f>[4]SayfaKAY!AQ29</f>
        <v/>
      </c>
      <c r="AR1252" s="174" t="str">
        <f>[4]SayfaKAY!AH29</f>
        <v>INC 90 SMALL TOUCH ONLY</v>
      </c>
      <c r="AS1252" s="174" t="str">
        <f>[4]SayfaKAY!AJ29</f>
        <v/>
      </c>
      <c r="AT1252" s="175" t="str">
        <f>[4]SayfaKAY!AM29</f>
        <v/>
      </c>
      <c r="AU1252" s="176" t="str">
        <f>[4]SayfaKAY!AL29</f>
        <v/>
      </c>
      <c r="AV1252" s="176" t="str">
        <f>[4]SayfaKAY!AP29</f>
        <v/>
      </c>
      <c r="AW1252" s="177" t="str">
        <f>[4]SayfaKAY!AT29</f>
        <v/>
      </c>
      <c r="AX1252" s="194">
        <f t="shared" si="834"/>
        <v>2596.0000001639128</v>
      </c>
      <c r="AY1252" s="168"/>
      <c r="AZ1252" s="167"/>
      <c r="BA1252" s="113"/>
      <c r="BB1252" s="171" t="str">
        <f>IF($AQ$1="X", IF(AND(G1252&gt;=$AS$1,G1252&lt;=$AT$1),IF(P1252&lt;&gt;"D(Arıza Değil)",AC1252,0), IF(AND(G1252&gt;=$AU$1,G1252&lt;=$AV$1),IF(P1252&lt;&gt;"D(Arıza Değil)",AC1252,0), "")), "")</f>
        <v/>
      </c>
      <c r="BC1252" s="114"/>
      <c r="BD1252" s="114"/>
      <c r="BE1252" s="114"/>
      <c r="BF1252" s="114"/>
      <c r="BG1252" s="114"/>
      <c r="BH1252" s="114" t="str">
        <f>IFERROR(FRACAS!AN32, "Hata Var")</f>
        <v/>
      </c>
      <c r="BI1252" s="114"/>
      <c r="BJ1252" s="114"/>
      <c r="BK1252" s="105" t="str">
        <f>[4]SayfaKAY!AW29</f>
        <v/>
      </c>
      <c r="BL1252" s="105" t="str">
        <f>[4]SayfaKAY!V29</f>
        <v>MEDCOM SP. Z O.O.</v>
      </c>
      <c r="BM1252" s="114"/>
      <c r="BN1252" s="171" t="str">
        <f t="shared" si="835"/>
        <v>x yok</v>
      </c>
      <c r="BO1252" s="171" t="b">
        <f t="shared" si="836"/>
        <v>0</v>
      </c>
      <c r="BP1252" s="171" t="b">
        <f t="shared" si="837"/>
        <v>0</v>
      </c>
      <c r="BQ1252" s="226">
        <f t="shared" si="838"/>
        <v>86.000000112690032</v>
      </c>
      <c r="BR1252" s="226">
        <f t="shared" si="839"/>
        <v>149.99999990221113</v>
      </c>
      <c r="BS1252" s="226">
        <f t="shared" si="840"/>
        <v>236.00000001490116</v>
      </c>
      <c r="BT1252" s="114"/>
      <c r="BU1252" s="242"/>
      <c r="BV1252" s="233">
        <f t="shared" si="841"/>
        <v>4</v>
      </c>
      <c r="BW1252" s="226" t="str">
        <f t="shared" si="842"/>
        <v>Evet, çakışma var</v>
      </c>
      <c r="BX1252" s="229"/>
      <c r="BY1252" s="247">
        <f t="shared" si="843"/>
        <v>5.9722222300479189E-2</v>
      </c>
      <c r="BZ1252" s="247">
        <f t="shared" si="844"/>
        <v>0.10416666659875773</v>
      </c>
      <c r="CA1252" s="247">
        <f t="shared" si="845"/>
        <v>0.16388888889923692</v>
      </c>
      <c r="CB1252" s="213"/>
      <c r="CC1252" s="211"/>
      <c r="CD1252" s="196"/>
      <c r="CE1252" s="213">
        <v>28</v>
      </c>
      <c r="CF1252" s="182">
        <f t="shared" si="846"/>
        <v>45302.1694444444</v>
      </c>
      <c r="CG1252" s="182">
        <f t="shared" si="847"/>
        <v>45302.333333333299</v>
      </c>
      <c r="CH1252" s="196"/>
      <c r="CI1252" s="196"/>
      <c r="CJ1252" s="196"/>
      <c r="CK1252" s="196">
        <f t="shared" si="848"/>
        <v>0.10416666659875773</v>
      </c>
      <c r="CL1252" s="196">
        <f t="shared" si="849"/>
        <v>5.9722222300479189E-2</v>
      </c>
      <c r="CM1252" s="196">
        <f t="shared" si="850"/>
        <v>0.16388888889923692</v>
      </c>
      <c r="CN1252" s="114"/>
      <c r="CO1252" s="115">
        <f t="shared" si="851"/>
        <v>236.00000001490116</v>
      </c>
      <c r="CP1252" s="116">
        <f t="shared" si="852"/>
        <v>6.2499999959254637</v>
      </c>
      <c r="CQ1252" s="117">
        <f t="shared" si="853"/>
        <v>0.16944444440014195</v>
      </c>
      <c r="CR1252" s="117">
        <f t="shared" si="854"/>
        <v>45302.229166666701</v>
      </c>
      <c r="CS1252" s="117">
        <f t="shared" si="855"/>
        <v>45302.333333333299</v>
      </c>
      <c r="CT1252" s="118">
        <f t="shared" si="856"/>
        <v>65234966.000000112</v>
      </c>
      <c r="CU1252" s="118">
        <f t="shared" si="857"/>
        <v>149.99999990221113</v>
      </c>
      <c r="CV1252" s="118">
        <f t="shared" si="858"/>
        <v>65235116.000000015</v>
      </c>
      <c r="CW1252" s="119">
        <f t="shared" si="859"/>
        <v>0.99999770062492255</v>
      </c>
    </row>
    <row r="1253" spans="1:101" ht="118.5" customHeight="1" x14ac:dyDescent="0.3">
      <c r="A1253" s="104" t="str">
        <f>[4]SayfaKAY!C30</f>
        <v>KAY5+6</v>
      </c>
      <c r="B1253" s="104" t="str">
        <f>[4]SayfaKAY!D30</f>
        <v>3877(6)</v>
      </c>
      <c r="C1253" s="105" t="str">
        <f>[4]SayfaKAY!E30</f>
        <v>MB</v>
      </c>
      <c r="D1253" s="105">
        <f>[4]SayfaKAY!F30</f>
        <v>25000</v>
      </c>
      <c r="E1253" s="106" t="str">
        <f>[4]SayfaKAY!G30</f>
        <v>BOZ-KAY5+6-FF-029</v>
      </c>
      <c r="F1253" s="193">
        <f t="shared" si="820"/>
        <v>45302</v>
      </c>
      <c r="G1253" s="135">
        <f t="shared" si="821"/>
        <v>0.88194444440159714</v>
      </c>
      <c r="H1253" s="235">
        <f>[4]SayfaKAY!H30</f>
        <v>45302.881944444402</v>
      </c>
      <c r="I1253" s="104" t="str">
        <f>[4]SayfaKAY!I30</f>
        <v>Hat/Line</v>
      </c>
      <c r="J1253" s="103" t="str">
        <f>IF([4]SayfaKAY!J30="","",IF([4]SayfaKAY!J30="Müşteri","Notified by Customer","Notified by Bozankaya"))</f>
        <v>Notified by Customer</v>
      </c>
      <c r="K1253" s="103" t="e">
        <f>VLOOKUP([4]SayfaKAY!L30,#REF!,2,FALSE)</f>
        <v>#REF!</v>
      </c>
      <c r="L1253" s="165" t="str">
        <f>[4]SayfaKAY!X30</f>
        <v>NSC TEKNOLOJİ ve İNŞAAT LTD.ŞTİ.</v>
      </c>
      <c r="M1253" s="107" t="str">
        <f t="shared" si="822"/>
        <v>KAY5+6-BOZ-KAY5+6-FF-029</v>
      </c>
      <c r="N1253" s="105" t="str">
        <f>[4]SayfaKAY!M30</f>
        <v>AYNA KAMERALAR ARA ARA SİYAH OLUYOR RESETLEYİNCE DÜZELMİYOR</v>
      </c>
      <c r="O1253" s="166" t="str">
        <f>[4]SayfaKAY!P30</f>
        <v>A-Sürüşü engeller</v>
      </c>
      <c r="P1253" s="166" t="str">
        <f>[4]SayfaKAY!Q30</f>
        <v>B(Servisten çekmeye etki eden arıza)</v>
      </c>
      <c r="Q1253" s="166" t="str">
        <f>[4]SayfaKAY!R30</f>
        <v>N.A(Yaralanma yok)</v>
      </c>
      <c r="R1253" s="132" t="str" cm="1">
        <f t="array" ref="R1253">IF([4]SayfaKAY!U30="","",_xlfn.IFS([4]SayfaKAY!U30="Bozankaya","Bozankaya",[4]SayfaKAY!U30="Müşteri","Customer",[4]SayfaKAY!U30="Tedarikçi","Equipment Supplier"))</f>
        <v>Equipment Supplier</v>
      </c>
      <c r="S1253" s="204" t="str">
        <f>[4]SayfaKAY!N30</f>
        <v>ARAÇ KONTROLÜ YAPILDI SORUN GÖRÜLMEDİ</v>
      </c>
      <c r="T1253" s="133" t="str">
        <f>[4]SayfaKAY!AD30</f>
        <v/>
      </c>
      <c r="U1253" s="132" t="str">
        <f>[4]SayfaKAY!W30</f>
        <v/>
      </c>
      <c r="V1253" s="108">
        <f>[4]SayfaKAY!AZ30</f>
        <v>1</v>
      </c>
      <c r="W1253" s="136">
        <f t="shared" si="823"/>
        <v>45304</v>
      </c>
      <c r="X1253" s="137" t="str">
        <f t="shared" si="824"/>
        <v>05:00</v>
      </c>
      <c r="Y1253" s="235">
        <f>[4]SayfaKAY!AE30</f>
        <v>45304.208333333299</v>
      </c>
      <c r="Z1253" s="192">
        <f t="shared" si="825"/>
        <v>45304</v>
      </c>
      <c r="AA1253" s="110" t="str">
        <f t="shared" si="826"/>
        <v>08:00</v>
      </c>
      <c r="AB1253" s="182">
        <f>[4]SayfaKAY!BA30</f>
        <v>45304.333333333299</v>
      </c>
      <c r="AC1253" s="257">
        <f t="shared" si="827"/>
        <v>2090.0000000128057</v>
      </c>
      <c r="AD1253" s="111">
        <f t="shared" si="828"/>
        <v>45304</v>
      </c>
      <c r="AE1253" s="111" t="str">
        <f t="shared" si="829"/>
        <v>08:00</v>
      </c>
      <c r="AF1253" s="235">
        <f>[4]SayfaKAY!BA30</f>
        <v>45304.333333333299</v>
      </c>
      <c r="AG1253" s="179" t="str">
        <f>[4]SayfaKAY!S30</f>
        <v>(II) Aynı Araçta Tekrarlayan Arıza</v>
      </c>
      <c r="AH1253" s="178" t="str">
        <f t="shared" si="830"/>
        <v>Bu Arıza Aracın Servise Verilmesine Engel</v>
      </c>
      <c r="AI1253" s="163" t="str">
        <f>[4]SayfaKAY!AV30</f>
        <v/>
      </c>
      <c r="AJ1253" s="164" t="str">
        <f t="shared" si="831"/>
        <v/>
      </c>
      <c r="AK1253" s="164" t="str">
        <f t="shared" si="832"/>
        <v/>
      </c>
      <c r="AL1253" s="112" t="str">
        <f>[4]SayfaKAY!AX30</f>
        <v/>
      </c>
      <c r="AM1253" s="257" cm="1">
        <f t="array" ref="AM1253">IFERROR(IF(AND(P1253&lt;&gt;"D(Arıza Değil)",AH1253="Bu Arıza Aracın Servise Verilmesine Engel Değil"),
IF(Z1253-F1253&gt;0,(AB1253-Y1253)*24*60,
IF(OR(AND(G1253&gt;$AS$1,G1253&lt;$AT$1),AND(G1253&gt;$AU$1,G1253&lt;$AV$1)),
(AF1253-H1253)*24*60,     BH:BH0)),        AN1253),0)</f>
        <v>2090.0000000128057</v>
      </c>
      <c r="AN1253" s="257">
        <f t="shared" si="833"/>
        <v>2090.0000000128057</v>
      </c>
      <c r="AO1253" s="174" t="str">
        <f>[4]SayfaKAY!AG30</f>
        <v>NSC</v>
      </c>
      <c r="AP1253" s="174" t="str">
        <f>[4]SayfaKAY!AI30</f>
        <v>E810-7145</v>
      </c>
      <c r="AQ1253" s="174" t="str">
        <f>[4]SayfaKAY!AQ30</f>
        <v/>
      </c>
      <c r="AR1253" s="174" t="str">
        <f>[4]SayfaKAY!AH30</f>
        <v>CCTV EKRANI</v>
      </c>
      <c r="AS1253" s="174" t="str">
        <f>[4]SayfaKAY!AJ30</f>
        <v/>
      </c>
      <c r="AT1253" s="175" t="str">
        <f>[4]SayfaKAY!AM30</f>
        <v/>
      </c>
      <c r="AU1253" s="176" t="str">
        <f>[4]SayfaKAY!AL30</f>
        <v/>
      </c>
      <c r="AV1253" s="176" t="str">
        <f>[4]SayfaKAY!AP30</f>
        <v/>
      </c>
      <c r="AW1253" s="177" t="str">
        <f>[4]SayfaKAY!AT30</f>
        <v/>
      </c>
      <c r="AX1253" s="194">
        <f t="shared" si="834"/>
        <v>22990.000000140863</v>
      </c>
      <c r="AY1253" s="168"/>
      <c r="AZ1253" s="167"/>
      <c r="BA1253" s="170"/>
      <c r="BB1253" s="171"/>
      <c r="BC1253" s="114"/>
      <c r="BD1253" s="114"/>
      <c r="BE1253" s="114"/>
      <c r="BF1253" s="114"/>
      <c r="BG1253" s="114"/>
      <c r="BH1253" s="114" t="str">
        <f>IFERROR(FRACAS!AN33, "Hata Var")</f>
        <v/>
      </c>
      <c r="BI1253" s="114"/>
      <c r="BJ1253" s="114"/>
      <c r="BK1253" s="105" t="str">
        <f>[4]SayfaKAY!AW30</f>
        <v/>
      </c>
      <c r="BL1253" s="105" t="str">
        <f>[4]SayfaKAY!V30</f>
        <v>NSC</v>
      </c>
      <c r="BM1253" s="114"/>
      <c r="BN1253" s="171" t="str">
        <f t="shared" si="835"/>
        <v>x yok</v>
      </c>
      <c r="BO1253" s="171" t="b">
        <f t="shared" si="836"/>
        <v>0</v>
      </c>
      <c r="BP1253" s="171" t="str">
        <f t="shared" si="837"/>
        <v>Bir günden fazla süren arıza</v>
      </c>
      <c r="BQ1253" s="226">
        <f t="shared" si="838"/>
        <v>1910.0000000128057</v>
      </c>
      <c r="BR1253" s="226">
        <f t="shared" si="839"/>
        <v>180</v>
      </c>
      <c r="BS1253" s="226">
        <f t="shared" si="840"/>
        <v>2090.0000000128057</v>
      </c>
      <c r="BT1253" s="114"/>
      <c r="BU1253" s="242"/>
      <c r="BV1253" s="233">
        <f t="shared" si="841"/>
        <v>2</v>
      </c>
      <c r="BW1253" s="226" t="str">
        <f t="shared" si="842"/>
        <v>Evet, çakışma var</v>
      </c>
      <c r="BX1253" s="229"/>
      <c r="BY1253" s="247">
        <f t="shared" si="843"/>
        <v>1.3263888888977817</v>
      </c>
      <c r="BZ1253" s="247">
        <f t="shared" si="844"/>
        <v>0.125</v>
      </c>
      <c r="CA1253" s="247">
        <f t="shared" si="845"/>
        <v>1.4513888888977817</v>
      </c>
      <c r="CB1253" s="213"/>
      <c r="CC1253" s="211"/>
      <c r="CD1253" s="196"/>
      <c r="CE1253" s="213">
        <v>29</v>
      </c>
      <c r="CF1253" s="182">
        <f t="shared" si="846"/>
        <v>45302.881944444402</v>
      </c>
      <c r="CG1253" s="182">
        <f t="shared" si="847"/>
        <v>45304.333333333299</v>
      </c>
      <c r="CH1253" s="196"/>
      <c r="CI1253" s="196"/>
      <c r="CJ1253" s="196"/>
      <c r="CK1253" s="196">
        <f t="shared" si="848"/>
        <v>0.125</v>
      </c>
      <c r="CL1253" s="196">
        <f t="shared" si="849"/>
        <v>1.3263888888977817</v>
      </c>
      <c r="CM1253" s="196">
        <f t="shared" si="850"/>
        <v>1.4513888888977817</v>
      </c>
      <c r="CN1253" s="114"/>
      <c r="CO1253" s="115">
        <f t="shared" si="851"/>
        <v>2090.0000000128057</v>
      </c>
      <c r="CP1253" s="116">
        <f t="shared" si="852"/>
        <v>7.5</v>
      </c>
      <c r="CQ1253" s="117">
        <f t="shared" si="853"/>
        <v>0.88194444440159714</v>
      </c>
      <c r="CR1253" s="117">
        <f t="shared" si="854"/>
        <v>45304.208333333299</v>
      </c>
      <c r="CS1253" s="117">
        <f t="shared" si="855"/>
        <v>45304.333333333299</v>
      </c>
      <c r="CT1253" s="118">
        <f t="shared" si="856"/>
        <v>65236790.000000015</v>
      </c>
      <c r="CU1253" s="118">
        <f t="shared" si="857"/>
        <v>180</v>
      </c>
      <c r="CV1253" s="118">
        <f t="shared" si="858"/>
        <v>65236970.000000015</v>
      </c>
      <c r="CW1253" s="119">
        <f t="shared" si="859"/>
        <v>0.99999724082832175</v>
      </c>
    </row>
    <row r="1254" spans="1:101" ht="118.5" customHeight="1" x14ac:dyDescent="0.3">
      <c r="A1254" s="160" t="str">
        <f>[4]SayfaKAY!C28</f>
        <v>KAY5+6</v>
      </c>
      <c r="B1254" s="104" t="str">
        <f>[4]SayfaKAY!D28</f>
        <v>3878(7)</v>
      </c>
      <c r="C1254" s="105" t="str">
        <f>[4]SayfaKAY!E28</f>
        <v>MA</v>
      </c>
      <c r="D1254" s="105">
        <f>[4]SayfaKAY!F28</f>
        <v>15500</v>
      </c>
      <c r="E1254" s="106" t="str">
        <f>[4]SayfaKAY!G28</f>
        <v>BOZ-KAY5+6-FF-027</v>
      </c>
      <c r="F1254" s="193">
        <f t="shared" si="820"/>
        <v>45295</v>
      </c>
      <c r="G1254" s="135">
        <f t="shared" si="821"/>
        <v>0.24097222220007097</v>
      </c>
      <c r="H1254" s="235">
        <f>[4]SayfaKAY!H28</f>
        <v>45295.2409722222</v>
      </c>
      <c r="I1254" s="104" t="str">
        <f>[4]SayfaKAY!I28</f>
        <v>Hat/Line</v>
      </c>
      <c r="J1254" s="103" t="str">
        <f>IF([4]SayfaKAY!J28="","",IF([4]SayfaKAY!J28="Müşteri","Notified by Customer","Notified by Bozankaya"))</f>
        <v>Notified by Customer</v>
      </c>
      <c r="K1254" s="103" t="e">
        <f>VLOOKUP([4]SayfaKAY!L28,#REF!,2,FALSE)</f>
        <v>#REF!</v>
      </c>
      <c r="L1254" s="165" t="str">
        <f>[4]SayfaKAY!X28</f>
        <v>NSC TEKNOLOJİ ve İNŞAAT LTD.ŞTİ.</v>
      </c>
      <c r="M1254" s="107" t="str">
        <f t="shared" si="822"/>
        <v>KAY5+6-BOZ-KAY5+6-FF-027</v>
      </c>
      <c r="N1254" s="105" t="str">
        <f>[4]SayfaKAY!M28</f>
        <v>3878 kullanılan baştan kamera görüntüleri gelmiyor</v>
      </c>
      <c r="O1254" s="166" t="str">
        <f>[4]SayfaKAY!P28</f>
        <v>C-Uyarı, sürüş devamlılığı</v>
      </c>
      <c r="P1254" s="166" t="str">
        <f>[4]SayfaKAY!Q28</f>
        <v>C(Sisteme etki etmeyen arıza)</v>
      </c>
      <c r="Q1254" s="166" t="str">
        <f>[4]SayfaKAY!R28</f>
        <v>N.A(Yaralanma yok)</v>
      </c>
      <c r="R1254" s="132" t="str" cm="1">
        <f t="array" ref="R1254">IF([4]SayfaKAY!U28="","",_xlfn.IFS([4]SayfaKAY!U28="Bozankaya","Bozankaya",[4]SayfaKAY!U28="Müşteri","Customer",[4]SayfaKAY!U28="Tedarikçi","Equipment Supplier"))</f>
        <v>Equipment Supplier</v>
      </c>
      <c r="S1254" s="204" t="str">
        <f>[4]SayfaKAY!N28</f>
        <v>Araç resetlendi kameralar geldi cb sol kamerada açı ayarı yapıldı</v>
      </c>
      <c r="T1254" s="133" t="str">
        <f>[4]SayfaKAY!AD28</f>
        <v>*Arıza çözülecek</v>
      </c>
      <c r="U1254" s="132" t="str">
        <f>[4]SayfaKAY!W28</f>
        <v>Evet</v>
      </c>
      <c r="V1254" s="108">
        <f>[4]SayfaKAY!AZ28</f>
        <v>1</v>
      </c>
      <c r="W1254" s="136">
        <f t="shared" si="823"/>
        <v>45534</v>
      </c>
      <c r="X1254" s="137" t="str">
        <f t="shared" si="824"/>
        <v>13:42</v>
      </c>
      <c r="Y1254" s="235">
        <f>[4]SayfaKAY!AE28</f>
        <v>45534.571319444403</v>
      </c>
      <c r="Z1254" s="192">
        <f t="shared" si="825"/>
        <v>45534</v>
      </c>
      <c r="AA1254" s="110" t="str">
        <f t="shared" si="826"/>
        <v>15:00</v>
      </c>
      <c r="AB1254" s="182">
        <f>[4]SayfaKAY!BA28</f>
        <v>45534.625</v>
      </c>
      <c r="AC1254" s="257">
        <f t="shared" si="827"/>
        <v>344713.0000000319</v>
      </c>
      <c r="AD1254" s="111">
        <f t="shared" si="828"/>
        <v>45534</v>
      </c>
      <c r="AE1254" s="111" t="str">
        <f t="shared" si="829"/>
        <v>15:00</v>
      </c>
      <c r="AF1254" s="235">
        <f>[4]SayfaKAY!BA28</f>
        <v>45534.625</v>
      </c>
      <c r="AG1254" s="179" t="str">
        <f>[4]SayfaKAY!S28</f>
        <v>(II) Aynı Araçta Tekrarlayan Arıza</v>
      </c>
      <c r="AH1254" s="178" t="str">
        <f t="shared" si="830"/>
        <v>Bu Arıza Aracın Servise Verilmesine Engel Değil</v>
      </c>
      <c r="AI1254" s="163" t="str">
        <f>[4]SayfaKAY!AV28</f>
        <v/>
      </c>
      <c r="AJ1254" s="164" t="str">
        <f t="shared" si="831"/>
        <v/>
      </c>
      <c r="AK1254" s="164" t="str">
        <f t="shared" si="832"/>
        <v/>
      </c>
      <c r="AL1254" s="112" t="str">
        <f>[4]SayfaKAY!AX28</f>
        <v/>
      </c>
      <c r="AM1254" s="257" cm="1">
        <f t="array" ref="AM1254">IFERROR(IF(AND(P1254&lt;&gt;"D(Arıza Değil)",AH1254="Bu Arıza Aracın Servise Verilmesine Engel Değil"),
IF(Z1254-F1254&gt;0,(AB1254-Y1254)*24*60,
IF(OR(AND(G1254&gt;$AS$1,G1254&lt;$AT$1),AND(G1254&gt;$AU$1,G1254&lt;$AV$1)),
(AF1254-H1254)*24*60,     BH:BH0)),        AN1254),0)</f>
        <v>77.30000005918555</v>
      </c>
      <c r="AN1254" s="257">
        <f t="shared" si="833"/>
        <v>344713.0000000319</v>
      </c>
      <c r="AO1254" s="174" t="str">
        <f>[4]SayfaKAY!AG28</f>
        <v>NSC</v>
      </c>
      <c r="AP1254" s="174" t="str">
        <f>[4]SayfaKAY!AI28</f>
        <v>E810-7145</v>
      </c>
      <c r="AQ1254" s="174" t="str">
        <f>[4]SayfaKAY!AQ28</f>
        <v/>
      </c>
      <c r="AR1254" s="174" t="str">
        <f>[4]SayfaKAY!AH28</f>
        <v>CCTV EKRANI</v>
      </c>
      <c r="AS1254" s="174" t="str">
        <f>[4]SayfaKAY!AJ28</f>
        <v/>
      </c>
      <c r="AT1254" s="175" t="str">
        <f>[4]SayfaKAY!AM28</f>
        <v/>
      </c>
      <c r="AU1254" s="176" t="str">
        <f>[4]SayfaKAY!AL28</f>
        <v/>
      </c>
      <c r="AV1254" s="176" t="str">
        <f>[4]SayfaKAY!AP28</f>
        <v/>
      </c>
      <c r="AW1254" s="177" t="str">
        <f>[4]SayfaKAY!AT28</f>
        <v/>
      </c>
      <c r="AX1254" s="194">
        <f t="shared" si="834"/>
        <v>3791843.0000003511</v>
      </c>
      <c r="AY1254" s="168"/>
      <c r="AZ1254" s="167"/>
      <c r="BA1254" s="113"/>
      <c r="BB1254" s="171"/>
      <c r="BC1254" s="114"/>
      <c r="BD1254" s="114"/>
      <c r="BE1254" s="114"/>
      <c r="BF1254" s="114"/>
      <c r="BG1254" s="114"/>
      <c r="BH1254" s="114" t="str">
        <f>IFERROR(FRACAS!AN31, "Hata Var")</f>
        <v/>
      </c>
      <c r="BI1254" s="114"/>
      <c r="BJ1254" s="114"/>
      <c r="BK1254" s="105" t="str">
        <f>[4]SayfaKAY!AW28</f>
        <v/>
      </c>
      <c r="BL1254" s="105" t="str">
        <f>[4]SayfaKAY!V28</f>
        <v>NSC</v>
      </c>
      <c r="BM1254" s="114"/>
      <c r="BN1254" s="171" t="str">
        <f t="shared" si="835"/>
        <v>x yok</v>
      </c>
      <c r="BO1254" s="171" t="b">
        <f t="shared" si="836"/>
        <v>0</v>
      </c>
      <c r="BP1254" s="171" t="str">
        <f t="shared" si="837"/>
        <v>Bir günden fazla süren arıza</v>
      </c>
      <c r="BQ1254" s="226">
        <f t="shared" si="838"/>
        <v>344635.69999997271</v>
      </c>
      <c r="BR1254" s="226">
        <f t="shared" si="839"/>
        <v>77.30000005918555</v>
      </c>
      <c r="BS1254" s="226">
        <f t="shared" si="840"/>
        <v>344713.0000000319</v>
      </c>
      <c r="BT1254" s="114"/>
      <c r="BU1254" s="242"/>
      <c r="BV1254" s="233">
        <f t="shared" si="841"/>
        <v>21</v>
      </c>
      <c r="BW1254" s="226" t="str">
        <f t="shared" si="842"/>
        <v>Evet, çakışma var</v>
      </c>
      <c r="BX1254" s="229"/>
      <c r="BY1254" s="247">
        <f t="shared" si="843"/>
        <v>239.33034722220327</v>
      </c>
      <c r="BZ1254" s="247">
        <f t="shared" si="844"/>
        <v>5.3680555596656632E-2</v>
      </c>
      <c r="CA1254" s="247">
        <f t="shared" si="845"/>
        <v>239.38402777779993</v>
      </c>
      <c r="CB1254" s="213"/>
      <c r="CC1254" s="211"/>
      <c r="CD1254" s="196"/>
      <c r="CE1254" s="213">
        <v>27</v>
      </c>
      <c r="CF1254" s="182">
        <f t="shared" si="846"/>
        <v>45295.2409722222</v>
      </c>
      <c r="CG1254" s="182">
        <f t="shared" si="847"/>
        <v>45534.625</v>
      </c>
      <c r="CH1254" s="196"/>
      <c r="CI1254" s="196"/>
      <c r="CJ1254" s="196"/>
      <c r="CK1254" s="196">
        <f t="shared" si="848"/>
        <v>5.3680555596656632E-2</v>
      </c>
      <c r="CL1254" s="196">
        <f t="shared" si="849"/>
        <v>239.33034722220327</v>
      </c>
      <c r="CM1254" s="196">
        <f t="shared" si="850"/>
        <v>239.38402777779993</v>
      </c>
      <c r="CN1254" s="114"/>
      <c r="CO1254" s="115">
        <f t="shared" si="851"/>
        <v>344713.0000000319</v>
      </c>
      <c r="CP1254" s="116">
        <f t="shared" si="852"/>
        <v>3.2208333357993979</v>
      </c>
      <c r="CQ1254" s="117">
        <f t="shared" si="853"/>
        <v>0.24097222220007097</v>
      </c>
      <c r="CR1254" s="117">
        <f t="shared" si="854"/>
        <v>45534.571319444403</v>
      </c>
      <c r="CS1254" s="117">
        <f t="shared" si="855"/>
        <v>45534.625</v>
      </c>
      <c r="CT1254" s="118">
        <f t="shared" si="856"/>
        <v>65569435.699999973</v>
      </c>
      <c r="CU1254" s="118">
        <f t="shared" si="857"/>
        <v>77.30000005918555</v>
      </c>
      <c r="CV1254" s="118">
        <f t="shared" si="858"/>
        <v>65569513.00000003</v>
      </c>
      <c r="CW1254" s="119">
        <f t="shared" si="859"/>
        <v>0.99999882109845684</v>
      </c>
    </row>
    <row r="1255" spans="1:101" ht="118.5" customHeight="1" x14ac:dyDescent="0.3">
      <c r="A1255" s="104" t="str">
        <f>[4]SayfaKAY!C24</f>
        <v>KAY5+6</v>
      </c>
      <c r="B1255" s="104" t="str">
        <f>[4]SayfaKAY!D24</f>
        <v>3872(1)</v>
      </c>
      <c r="C1255" s="105" t="str">
        <f>[4]SayfaKAY!E24</f>
        <v>MA</v>
      </c>
      <c r="D1255" s="105">
        <f>[4]SayfaKAY!F24</f>
        <v>35500</v>
      </c>
      <c r="E1255" s="106" t="str">
        <f>[4]SayfaKAY!G24</f>
        <v>BOZ-KAY5+6-FF-023</v>
      </c>
      <c r="F1255" s="193">
        <f t="shared" si="820"/>
        <v>45290</v>
      </c>
      <c r="G1255" s="135">
        <f t="shared" si="821"/>
        <v>0.8486111110978527</v>
      </c>
      <c r="H1255" s="235">
        <f>[4]SayfaKAY!H24</f>
        <v>45290.848611111098</v>
      </c>
      <c r="I1255" s="104" t="str">
        <f>[4]SayfaKAY!I24</f>
        <v>Hat/Line</v>
      </c>
      <c r="J1255" s="103" t="str">
        <f>IF([4]SayfaKAY!J24="","",IF([4]SayfaKAY!J24="Müşteri","Notified by Customer","Notified by Bozankaya"))</f>
        <v>Notified by Customer</v>
      </c>
      <c r="K1255" s="103" t="e">
        <f>VLOOKUP([4]SayfaKAY!L24,#REF!,2,FALSE)</f>
        <v>#REF!</v>
      </c>
      <c r="L1255" s="165" t="str">
        <f>[4]SayfaKAY!X24</f>
        <v>NSC TEKNOLOJİ ve İNŞAAT LTD.ŞTİ.</v>
      </c>
      <c r="M1255" s="107" t="str">
        <f t="shared" si="822"/>
        <v>KAY5+6-BOZ-KAY5+6-FF-023</v>
      </c>
      <c r="N1255" s="105" t="str">
        <f>[4]SayfaKAY!M24</f>
        <v>Araç nvr kesik kesik kayıt ediyor</v>
      </c>
      <c r="O1255" s="166" t="str">
        <f>[4]SayfaKAY!P24</f>
        <v>C-Uyarı, sürüş devamlılığı</v>
      </c>
      <c r="P1255" s="166" t="str">
        <f>[4]SayfaKAY!Q24</f>
        <v>C(Sisteme etki etmeyen arıza)</v>
      </c>
      <c r="Q1255" s="166" t="str">
        <f>[4]SayfaKAY!R24</f>
        <v>N.A(Yaralanma yok)</v>
      </c>
      <c r="R1255" s="132" t="str" cm="1">
        <f t="array" ref="R1255">IF([4]SayfaKAY!U24="","",_xlfn.IFS([4]SayfaKAY!U24="Bozankaya","Bozankaya",[4]SayfaKAY!U24="Müşteri","Customer",[4]SayfaKAY!U24="Tedarikçi","Equipment Supplier"))</f>
        <v>Equipment Supplier</v>
      </c>
      <c r="S1255" s="204" t="str">
        <f>[4]SayfaKAY!N24</f>
        <v>Gerekli modifikasyon uygulandı.Sorun giderildi</v>
      </c>
      <c r="T1255" s="133" t="str">
        <f>[4]SayfaKAY!AD24</f>
        <v>*Arıza çözülecek</v>
      </c>
      <c r="U1255" s="132" t="str">
        <f>[4]SayfaKAY!W24</f>
        <v>Evet</v>
      </c>
      <c r="V1255" s="108">
        <f>[4]SayfaKAY!AZ24</f>
        <v>1</v>
      </c>
      <c r="W1255" s="136">
        <f t="shared" si="823"/>
        <v>45534</v>
      </c>
      <c r="X1255" s="137" t="str">
        <f t="shared" si="824"/>
        <v>13:27</v>
      </c>
      <c r="Y1255" s="235">
        <f>[4]SayfaKAY!AE24</f>
        <v>45534.560659722199</v>
      </c>
      <c r="Z1255" s="192">
        <f t="shared" si="825"/>
        <v>45534</v>
      </c>
      <c r="AA1255" s="110" t="str">
        <f t="shared" si="826"/>
        <v>15:00</v>
      </c>
      <c r="AB1255" s="182">
        <f>[4]SayfaKAY!BA24</f>
        <v>45534.625</v>
      </c>
      <c r="AC1255" s="257">
        <f t="shared" si="827"/>
        <v>351038.00000001909</v>
      </c>
      <c r="AD1255" s="111">
        <f t="shared" si="828"/>
        <v>45534</v>
      </c>
      <c r="AE1255" s="111" t="str">
        <f t="shared" si="829"/>
        <v>15:00</v>
      </c>
      <c r="AF1255" s="235">
        <f>[4]SayfaKAY!BA24</f>
        <v>45534.625</v>
      </c>
      <c r="AG1255" s="179" t="str">
        <f>[4]SayfaKAY!S24</f>
        <v>(II) Aynı Araçta Tekrarlayan Arıza</v>
      </c>
      <c r="AH1255" s="178" t="str">
        <f t="shared" si="830"/>
        <v>Bu Arıza Aracın Servise Verilmesine Engel Değil</v>
      </c>
      <c r="AI1255" s="163" t="str">
        <f>[4]SayfaKAY!AV24</f>
        <v/>
      </c>
      <c r="AJ1255" s="164" t="str">
        <f t="shared" si="831"/>
        <v/>
      </c>
      <c r="AK1255" s="164" t="str">
        <f t="shared" si="832"/>
        <v/>
      </c>
      <c r="AL1255" s="112" t="str">
        <f>[4]SayfaKAY!AX24</f>
        <v/>
      </c>
      <c r="AM1255" s="257" cm="1">
        <f t="array" ref="AM1255">IFERROR(IF(AND(P1255&lt;&gt;"D(Arıza Değil)",AH1255="Bu Arıza Aracın Servise Verilmesine Engel Değil"),
IF(Z1255-F1255&gt;0,(AB1255-Y1255)*24*60,
IF(OR(AND(G1255&gt;$AS$1,G1255&lt;$AT$1),AND(G1255&gt;$AU$1,G1255&lt;$AV$1)),
(AF1255-H1255)*24*60,     BH:BH0)),        AN1255),0)</f>
        <v>92.650000032735988</v>
      </c>
      <c r="AN1255" s="257">
        <f t="shared" si="833"/>
        <v>351038.00000001909</v>
      </c>
      <c r="AO1255" s="174" t="str">
        <f>[4]SayfaKAY!AG24</f>
        <v>NSC</v>
      </c>
      <c r="AP1255" s="174" t="str">
        <f>[4]SayfaKAY!AI24</f>
        <v>E810-7002</v>
      </c>
      <c r="AQ1255" s="174" t="str">
        <f>[4]SayfaKAY!AQ24</f>
        <v/>
      </c>
      <c r="AR1255" s="174" t="str">
        <f>[4]SayfaKAY!AH24</f>
        <v>XKAYIT CİHAZI(NVR)</v>
      </c>
      <c r="AS1255" s="174" t="str">
        <f>[4]SayfaKAY!AJ24</f>
        <v/>
      </c>
      <c r="AT1255" s="175" t="str">
        <f>[4]SayfaKAY!AM24</f>
        <v/>
      </c>
      <c r="AU1255" s="176" t="str">
        <f>[4]SayfaKAY!AL24</f>
        <v/>
      </c>
      <c r="AV1255" s="176" t="str">
        <f>[4]SayfaKAY!AP24</f>
        <v/>
      </c>
      <c r="AW1255" s="177" t="str">
        <f>[4]SayfaKAY!AT24</f>
        <v/>
      </c>
      <c r="AX1255" s="194">
        <f t="shared" si="834"/>
        <v>3861418.00000021</v>
      </c>
      <c r="AY1255" s="168"/>
      <c r="AZ1255" s="167"/>
      <c r="BA1255" s="170"/>
      <c r="BB1255" s="171"/>
      <c r="BC1255" s="114"/>
      <c r="BD1255" s="114"/>
      <c r="BE1255" s="114"/>
      <c r="BF1255" s="114"/>
      <c r="BG1255" s="114"/>
      <c r="BH1255" s="114" t="str">
        <f>IFERROR(FRACAS!AN27, "Hata Var")</f>
        <v/>
      </c>
      <c r="BI1255" s="114"/>
      <c r="BJ1255" s="114"/>
      <c r="BK1255" s="105" t="str">
        <f>[4]SayfaKAY!AW24</f>
        <v/>
      </c>
      <c r="BL1255" s="105" t="str">
        <f>[4]SayfaKAY!V24</f>
        <v>NSC</v>
      </c>
      <c r="BM1255" s="114"/>
      <c r="BN1255" s="171" t="str">
        <f t="shared" si="835"/>
        <v>x yok</v>
      </c>
      <c r="BO1255" s="171" t="b">
        <f t="shared" si="836"/>
        <v>0</v>
      </c>
      <c r="BP1255" s="171" t="str">
        <f t="shared" si="837"/>
        <v>Bir günden fazla süren arıza</v>
      </c>
      <c r="BQ1255" s="226">
        <f t="shared" si="838"/>
        <v>350945.34999998636</v>
      </c>
      <c r="BR1255" s="226">
        <f t="shared" si="839"/>
        <v>92.650000032735988</v>
      </c>
      <c r="BS1255" s="226">
        <f t="shared" si="840"/>
        <v>351038.00000001909</v>
      </c>
      <c r="BT1255" s="114"/>
      <c r="BU1255" s="242"/>
      <c r="BV1255" s="233">
        <f t="shared" si="841"/>
        <v>37</v>
      </c>
      <c r="BW1255" s="226" t="str">
        <f t="shared" si="842"/>
        <v>Evet, çakışma var</v>
      </c>
      <c r="BX1255" s="229"/>
      <c r="BY1255" s="247">
        <f t="shared" si="843"/>
        <v>243.71204861110164</v>
      </c>
      <c r="BZ1255" s="247">
        <f t="shared" si="844"/>
        <v>6.4340277800511103E-2</v>
      </c>
      <c r="CA1255" s="247">
        <f t="shared" si="845"/>
        <v>243.77638888890215</v>
      </c>
      <c r="CB1255" s="213"/>
      <c r="CC1255" s="211"/>
      <c r="CD1255" s="196"/>
      <c r="CE1255" s="213">
        <v>23</v>
      </c>
      <c r="CF1255" s="182">
        <f t="shared" si="846"/>
        <v>45290.848611111098</v>
      </c>
      <c r="CG1255" s="182">
        <f t="shared" si="847"/>
        <v>45534.625</v>
      </c>
      <c r="CH1255" s="196"/>
      <c r="CI1255" s="196"/>
      <c r="CJ1255" s="196"/>
      <c r="CK1255" s="196">
        <f t="shared" si="848"/>
        <v>6.4340277800511103E-2</v>
      </c>
      <c r="CL1255" s="196">
        <f t="shared" si="849"/>
        <v>243.71204861110164</v>
      </c>
      <c r="CM1255" s="196">
        <f t="shared" si="850"/>
        <v>243.77638888890215</v>
      </c>
      <c r="CN1255" s="114"/>
      <c r="CO1255" s="115">
        <f t="shared" si="851"/>
        <v>351038.00000001909</v>
      </c>
      <c r="CP1255" s="116">
        <f t="shared" si="852"/>
        <v>3.8604166680306662</v>
      </c>
      <c r="CQ1255" s="117">
        <f t="shared" si="853"/>
        <v>0.8486111110978527</v>
      </c>
      <c r="CR1255" s="117">
        <f t="shared" si="854"/>
        <v>45534.560659722199</v>
      </c>
      <c r="CS1255" s="117">
        <f t="shared" si="855"/>
        <v>45534.625</v>
      </c>
      <c r="CT1255" s="118">
        <f t="shared" si="856"/>
        <v>65568545.349999987</v>
      </c>
      <c r="CU1255" s="118">
        <f t="shared" si="857"/>
        <v>92.650000032735988</v>
      </c>
      <c r="CV1255" s="118">
        <f t="shared" si="858"/>
        <v>65568638.000000022</v>
      </c>
      <c r="CW1255" s="119">
        <f t="shared" si="859"/>
        <v>0.99999858697690147</v>
      </c>
    </row>
    <row r="1256" spans="1:101" ht="118.5" customHeight="1" x14ac:dyDescent="0.3">
      <c r="A1256" s="160" t="str">
        <f>[4]SayfaKAY!C25</f>
        <v>KAY5+6</v>
      </c>
      <c r="B1256" s="104" t="str">
        <f>[4]SayfaKAY!D25</f>
        <v>3875(4)</v>
      </c>
      <c r="C1256" s="105" t="str">
        <f>[4]SayfaKAY!E25</f>
        <v>MA</v>
      </c>
      <c r="D1256" s="105">
        <f>[4]SayfaKAY!F25</f>
        <v>35500</v>
      </c>
      <c r="E1256" s="106" t="str">
        <f>[4]SayfaKAY!G25</f>
        <v>BOZ-KAY5+6-FF-024</v>
      </c>
      <c r="F1256" s="134">
        <f t="shared" si="820"/>
        <v>45290</v>
      </c>
      <c r="G1256" s="135">
        <f t="shared" si="821"/>
        <v>0.85486111109639751</v>
      </c>
      <c r="H1256" s="235">
        <f>[4]SayfaKAY!H25</f>
        <v>45290.854861111096</v>
      </c>
      <c r="I1256" s="104" t="str">
        <f>[4]SayfaKAY!I25</f>
        <v>Depo/Depot</v>
      </c>
      <c r="J1256" s="103" t="str">
        <f>IF([4]SayfaKAY!J25="","",IF([4]SayfaKAY!J25="Müşteri","Notified by Customer","Notified by Bozankaya"))</f>
        <v>Notified by Customer</v>
      </c>
      <c r="K1256" s="103" t="e">
        <f>VLOOKUP([4]SayfaKAY!L25,#REF!,2,FALSE)</f>
        <v>#REF!</v>
      </c>
      <c r="L1256" s="165" t="str">
        <f>[4]SayfaKAY!X25</f>
        <v>NSC TEKNOLOJİ ve İNŞAAT LTD.ŞTİ.</v>
      </c>
      <c r="M1256" s="107" t="str">
        <f t="shared" si="822"/>
        <v>KAY5+6-BOZ-KAY5+6-FF-024</v>
      </c>
      <c r="N1256" s="105" t="str">
        <f>[4]SayfaKAY!M25</f>
        <v>Araç NVR kesik kesik kayıt ediyor</v>
      </c>
      <c r="O1256" s="166" t="str">
        <f>[4]SayfaKAY!P25</f>
        <v>C-Uyarı, sürüş devamlılığı</v>
      </c>
      <c r="P1256" s="166" t="str">
        <f>[4]SayfaKAY!Q25</f>
        <v>C(Sisteme etki etmeyen arıza)</v>
      </c>
      <c r="Q1256" s="166" t="str">
        <f>[4]SayfaKAY!R25</f>
        <v>N.A(Yaralanma yok)</v>
      </c>
      <c r="R1256" s="132" t="str" cm="1">
        <f t="array" ref="R1256">IF([4]SayfaKAY!U25="","",_xlfn.IFS([4]SayfaKAY!U25="Bozankaya","Bozankaya",[4]SayfaKAY!U25="Müşteri","Customer",[4]SayfaKAY!U25="Tedarikçi","Equipment Supplier"))</f>
        <v>Equipment Supplier</v>
      </c>
      <c r="S1256" s="204" t="str">
        <f>[4]SayfaKAY!N25</f>
        <v>Kesik kayıt modifikasyonu yapıldı</v>
      </c>
      <c r="T1256" s="133" t="str">
        <f>[4]SayfaKAY!AD25</f>
        <v/>
      </c>
      <c r="U1256" s="132" t="str">
        <f>[4]SayfaKAY!W25</f>
        <v>Evet</v>
      </c>
      <c r="V1256" s="108">
        <f>[4]SayfaKAY!AZ25</f>
        <v>1</v>
      </c>
      <c r="W1256" s="136">
        <f t="shared" si="823"/>
        <v>45531</v>
      </c>
      <c r="X1256" s="137" t="str">
        <f t="shared" si="824"/>
        <v>12:10</v>
      </c>
      <c r="Y1256" s="235">
        <f>[4]SayfaKAY!AE25</f>
        <v>45531.5072685185</v>
      </c>
      <c r="Z1256" s="109">
        <f t="shared" si="825"/>
        <v>45531</v>
      </c>
      <c r="AA1256" s="110" t="str">
        <f t="shared" si="826"/>
        <v>15:00</v>
      </c>
      <c r="AB1256" s="182">
        <f>[4]SayfaKAY!BA25</f>
        <v>45531.625</v>
      </c>
      <c r="AC1256" s="257">
        <f t="shared" si="827"/>
        <v>346709.00000002119</v>
      </c>
      <c r="AD1256" s="111">
        <f t="shared" si="828"/>
        <v>45531</v>
      </c>
      <c r="AE1256" s="111" t="str">
        <f t="shared" si="829"/>
        <v>15:00</v>
      </c>
      <c r="AF1256" s="235">
        <f>[4]SayfaKAY!BA25</f>
        <v>45531.625</v>
      </c>
      <c r="AG1256" s="179" t="str">
        <f>[4]SayfaKAY!S25</f>
        <v>(I) İlk Defa Karşılaşılan Arıza</v>
      </c>
      <c r="AH1256" s="178" t="str">
        <f t="shared" si="830"/>
        <v>Bu Arıza Aracın Servise Verilmesine Engel Değil</v>
      </c>
      <c r="AI1256" s="163" t="str">
        <f>[4]SayfaKAY!AV25</f>
        <v/>
      </c>
      <c r="AJ1256" s="164" t="str">
        <f t="shared" si="831"/>
        <v/>
      </c>
      <c r="AK1256" s="164" t="str">
        <f t="shared" si="832"/>
        <v/>
      </c>
      <c r="AL1256" s="112" t="str">
        <f>[4]SayfaKAY!AX25</f>
        <v/>
      </c>
      <c r="AM1256" s="257" cm="1">
        <f t="array" ref="AM1256">IFERROR(IF(AND(P1256&lt;&gt;"D(Arıza Değil)",AH1256="Bu Arıza Aracın Servise Verilmesine Engel Değil"),
IF(Z1256-F1256&gt;0,(AB1256-Y1256)*24*60,
IF(OR(AND(G1256&gt;$AS$1,G1256&lt;$AT$1),AND(G1256&gt;$AU$1,G1256&lt;$AV$1)),
(AF1256-H1256)*24*60,     BH:BH0)),        AN1256),0)</f>
        <v>169.53333335928619</v>
      </c>
      <c r="AN1256" s="257">
        <f t="shared" si="833"/>
        <v>346709.00000002119</v>
      </c>
      <c r="AO1256" s="174" t="str">
        <f>[4]SayfaKAY!AG25</f>
        <v>NSC</v>
      </c>
      <c r="AP1256" s="174" t="str">
        <f>[4]SayfaKAY!AI25</f>
        <v>E810-7002</v>
      </c>
      <c r="AQ1256" s="174" t="str">
        <f>[4]SayfaKAY!AQ25</f>
        <v/>
      </c>
      <c r="AR1256" s="174" t="str">
        <f>[4]SayfaKAY!AH25</f>
        <v>XKAYIT CİHAZI(NVR)</v>
      </c>
      <c r="AS1256" s="174" t="str">
        <f>[4]SayfaKAY!AJ25</f>
        <v/>
      </c>
      <c r="AT1256" s="175" t="str">
        <f>[4]SayfaKAY!AM25</f>
        <v/>
      </c>
      <c r="AU1256" s="176" t="str">
        <f>[4]SayfaKAY!AL25</f>
        <v/>
      </c>
      <c r="AV1256" s="176" t="str">
        <f>[4]SayfaKAY!AP25</f>
        <v/>
      </c>
      <c r="AW1256" s="177" t="str">
        <f>[4]SayfaKAY!AT25</f>
        <v/>
      </c>
      <c r="AX1256" s="194">
        <f t="shared" si="834"/>
        <v>3813799.0000002328</v>
      </c>
      <c r="AY1256" s="168"/>
      <c r="AZ1256" s="167"/>
      <c r="BA1256" s="113"/>
      <c r="BB1256" s="171" t="str">
        <f>IF($AQ$1="X", IF(AND(G1256&gt;=$AS$1,G1256&lt;=$AT$1),IF(P1256&lt;&gt;"D(Arıza Değil)",AC1256,0), IF(AND(G1256&gt;=$AU$1,G1256&lt;=$AV$1),IF(P1256&lt;&gt;"D(Arıza Değil)",AC1256,0), "")), "")</f>
        <v/>
      </c>
      <c r="BC1256" s="114"/>
      <c r="BD1256" s="114"/>
      <c r="BE1256" s="114"/>
      <c r="BF1256" s="114"/>
      <c r="BG1256" s="114"/>
      <c r="BH1256" s="114" t="str">
        <f>IFERROR(FRACAS!AN28, "Hata Var")</f>
        <v/>
      </c>
      <c r="BI1256" s="114"/>
      <c r="BJ1256" s="114"/>
      <c r="BK1256" s="105" t="str">
        <f>[4]SayfaKAY!AW25</f>
        <v/>
      </c>
      <c r="BL1256" s="105" t="str">
        <f>[4]SayfaKAY!V25</f>
        <v>NSC</v>
      </c>
      <c r="BM1256" s="114"/>
      <c r="BN1256" s="171" t="str">
        <f t="shared" si="835"/>
        <v>x yok</v>
      </c>
      <c r="BO1256" s="171" t="b">
        <f t="shared" si="836"/>
        <v>0</v>
      </c>
      <c r="BP1256" s="171" t="str">
        <f t="shared" si="837"/>
        <v>Bir günden fazla süren arıza</v>
      </c>
      <c r="BQ1256" s="226">
        <f t="shared" si="838"/>
        <v>346539.4666666619</v>
      </c>
      <c r="BR1256" s="226">
        <f t="shared" si="839"/>
        <v>169.53333335928619</v>
      </c>
      <c r="BS1256" s="226">
        <f t="shared" si="840"/>
        <v>346709.00000002119</v>
      </c>
      <c r="BT1256" s="114"/>
      <c r="BU1256" s="242"/>
      <c r="BV1256" s="233">
        <f t="shared" si="841"/>
        <v>43</v>
      </c>
      <c r="BW1256" s="226" t="str">
        <f t="shared" si="842"/>
        <v>Evet, çakışma var</v>
      </c>
      <c r="BX1256" s="229"/>
      <c r="BY1256" s="247">
        <f t="shared" si="843"/>
        <v>240.6524074074041</v>
      </c>
      <c r="BZ1256" s="247">
        <f t="shared" si="844"/>
        <v>0.1177314814995043</v>
      </c>
      <c r="CA1256" s="247">
        <f t="shared" si="845"/>
        <v>240.7701388889036</v>
      </c>
      <c r="CB1256" s="213"/>
      <c r="CC1256" s="211"/>
      <c r="CD1256" s="196"/>
      <c r="CE1256" s="213">
        <v>24</v>
      </c>
      <c r="CF1256" s="182">
        <f t="shared" si="846"/>
        <v>45290.854861111096</v>
      </c>
      <c r="CG1256" s="182">
        <f t="shared" si="847"/>
        <v>45531.625</v>
      </c>
      <c r="CH1256" s="196"/>
      <c r="CI1256" s="196"/>
      <c r="CJ1256" s="196"/>
      <c r="CK1256" s="196">
        <f t="shared" si="848"/>
        <v>0.1177314814995043</v>
      </c>
      <c r="CL1256" s="196">
        <f t="shared" si="849"/>
        <v>240.6524074074041</v>
      </c>
      <c r="CM1256" s="196">
        <f t="shared" si="850"/>
        <v>240.7701388889036</v>
      </c>
      <c r="CN1256" s="114"/>
      <c r="CO1256" s="115">
        <f t="shared" si="851"/>
        <v>346709.00000002119</v>
      </c>
      <c r="CP1256" s="116">
        <f t="shared" si="852"/>
        <v>7.0638888899702579</v>
      </c>
      <c r="CQ1256" s="117">
        <f t="shared" si="853"/>
        <v>0.85486111109639751</v>
      </c>
      <c r="CR1256" s="117">
        <f t="shared" si="854"/>
        <v>45531.5072685185</v>
      </c>
      <c r="CS1256" s="117">
        <f t="shared" si="855"/>
        <v>45531.625</v>
      </c>
      <c r="CT1256" s="118">
        <f t="shared" si="856"/>
        <v>65564139.466666661</v>
      </c>
      <c r="CU1256" s="118">
        <f t="shared" si="857"/>
        <v>169.53333335928619</v>
      </c>
      <c r="CV1256" s="118">
        <f t="shared" si="858"/>
        <v>65564309.000000022</v>
      </c>
      <c r="CW1256" s="119">
        <f t="shared" si="859"/>
        <v>0.99999741424357325</v>
      </c>
    </row>
    <row r="1257" spans="1:101" ht="118.5" customHeight="1" x14ac:dyDescent="0.3">
      <c r="A1257" s="104" t="str">
        <f>[4]SayfaKAY!C26</f>
        <v>KAY5+6</v>
      </c>
      <c r="B1257" s="104" t="str">
        <f>[4]SayfaKAY!D26</f>
        <v>3877(6)</v>
      </c>
      <c r="C1257" s="105" t="str">
        <f>[4]SayfaKAY!E26</f>
        <v>MA</v>
      </c>
      <c r="D1257" s="105">
        <f>[4]SayfaKAY!F26</f>
        <v>22500</v>
      </c>
      <c r="E1257" s="106" t="str">
        <f>[4]SayfaKAY!G26</f>
        <v>BOZ-KAY5+6-FF-025</v>
      </c>
      <c r="F1257" s="193">
        <f t="shared" si="820"/>
        <v>45290</v>
      </c>
      <c r="G1257" s="135">
        <f t="shared" si="821"/>
        <v>0.85624999999708962</v>
      </c>
      <c r="H1257" s="235">
        <f>[4]SayfaKAY!H26</f>
        <v>45290.856249999997</v>
      </c>
      <c r="I1257" s="104" t="str">
        <f>[4]SayfaKAY!I26</f>
        <v>Hat/Line</v>
      </c>
      <c r="J1257" s="103" t="str">
        <f>IF([4]SayfaKAY!J26="","",IF([4]SayfaKAY!J26="Müşteri","Notified by Customer","Notified by Bozankaya"))</f>
        <v>Notified by Customer</v>
      </c>
      <c r="K1257" s="103" t="e">
        <f>VLOOKUP([4]SayfaKAY!L26,#REF!,2,FALSE)</f>
        <v>#REF!</v>
      </c>
      <c r="L1257" s="165" t="str">
        <f>[4]SayfaKAY!X26</f>
        <v>NSC TEKNOLOJİ ve İNŞAAT LTD.ŞTİ.</v>
      </c>
      <c r="M1257" s="107" t="str">
        <f t="shared" si="822"/>
        <v>KAY5+6-BOZ-KAY5+6-FF-025</v>
      </c>
      <c r="N1257" s="105" t="str">
        <f>[4]SayfaKAY!M26</f>
        <v>Araç nvr kesik kesik kayıt ediyor</v>
      </c>
      <c r="O1257" s="166" t="str">
        <f>[4]SayfaKAY!P26</f>
        <v>C-Uyarı, sürüş devamlılığı</v>
      </c>
      <c r="P1257" s="166" t="str">
        <f>[4]SayfaKAY!Q26</f>
        <v>C(Sisteme etki etmeyen arıza)</v>
      </c>
      <c r="Q1257" s="166" t="str">
        <f>[4]SayfaKAY!R26</f>
        <v>N.A(Yaralanma yok)</v>
      </c>
      <c r="R1257" s="132" t="str" cm="1">
        <f t="array" ref="R1257">IF([4]SayfaKAY!U26="","",_xlfn.IFS([4]SayfaKAY!U26="Bozankaya","Bozankaya",[4]SayfaKAY!U26="Müşteri","Customer",[4]SayfaKAY!U26="Tedarikçi","Equipment Supplier"))</f>
        <v>Equipment Supplier</v>
      </c>
      <c r="S1257" s="204" t="str">
        <f>[4]SayfaKAY!N26</f>
        <v>gerekli modifikasyon uygulandı.sorun giderildi</v>
      </c>
      <c r="T1257" s="133" t="str">
        <f>[4]SayfaKAY!AD26</f>
        <v>*Arıza çözülecek</v>
      </c>
      <c r="U1257" s="132" t="str">
        <f>[4]SayfaKAY!W26</f>
        <v>Evet</v>
      </c>
      <c r="V1257" s="108">
        <f>[4]SayfaKAY!AZ26</f>
        <v>1</v>
      </c>
      <c r="W1257" s="136">
        <f t="shared" si="823"/>
        <v>45534</v>
      </c>
      <c r="X1257" s="137" t="str">
        <f t="shared" si="824"/>
        <v>13:24</v>
      </c>
      <c r="Y1257" s="235">
        <f>[4]SayfaKAY!AE26</f>
        <v>45534.558761574102</v>
      </c>
      <c r="Z1257" s="192">
        <f t="shared" si="825"/>
        <v>45534</v>
      </c>
      <c r="AA1257" s="110" t="str">
        <f t="shared" si="826"/>
        <v>15:00</v>
      </c>
      <c r="AB1257" s="182">
        <f>[4]SayfaKAY!BA26</f>
        <v>45534.625</v>
      </c>
      <c r="AC1257" s="257">
        <f t="shared" si="827"/>
        <v>351027.00000000419</v>
      </c>
      <c r="AD1257" s="111">
        <f t="shared" si="828"/>
        <v>45534</v>
      </c>
      <c r="AE1257" s="111" t="str">
        <f t="shared" si="829"/>
        <v>15:00</v>
      </c>
      <c r="AF1257" s="235">
        <f>[4]SayfaKAY!BA26</f>
        <v>45534.625</v>
      </c>
      <c r="AG1257" s="179" t="str">
        <f>[4]SayfaKAY!S26</f>
        <v>(II) Aynı Araçta Tekrarlayan Arıza</v>
      </c>
      <c r="AH1257" s="178" t="str">
        <f t="shared" si="830"/>
        <v>Bu Arıza Aracın Servise Verilmesine Engel Değil</v>
      </c>
      <c r="AI1257" s="163" t="str">
        <f>[4]SayfaKAY!AV26</f>
        <v/>
      </c>
      <c r="AJ1257" s="164" t="str">
        <f t="shared" si="831"/>
        <v/>
      </c>
      <c r="AK1257" s="164" t="str">
        <f t="shared" si="832"/>
        <v/>
      </c>
      <c r="AL1257" s="112" t="str">
        <f>[4]SayfaKAY!AX26</f>
        <v/>
      </c>
      <c r="AM1257" s="257" cm="1">
        <f t="array" ref="AM1257">IFERROR(IF(AND(P1257&lt;&gt;"D(Arıza Değil)",AH1257="Bu Arıza Aracın Servise Verilmesine Engel Değil"),
IF(Z1257-F1257&gt;0,(AB1257-Y1257)*24*60,
IF(OR(AND(G1257&gt;$AS$1,G1257&lt;$AT$1),AND(G1257&gt;$AU$1,G1257&lt;$AV$1)),
(AF1257-H1257)*24*60,     BH:BH0)),        AN1257),0)</f>
        <v>95.383333292556927</v>
      </c>
      <c r="AN1257" s="257">
        <f t="shared" si="833"/>
        <v>351027.00000000419</v>
      </c>
      <c r="AO1257" s="174" t="str">
        <f>[4]SayfaKAY!AG26</f>
        <v>NSC</v>
      </c>
      <c r="AP1257" s="174" t="str">
        <f>[4]SayfaKAY!AI26</f>
        <v>E810-7002</v>
      </c>
      <c r="AQ1257" s="174" t="str">
        <f>[4]SayfaKAY!AQ26</f>
        <v/>
      </c>
      <c r="AR1257" s="174" t="str">
        <f>[4]SayfaKAY!AH26</f>
        <v>XKAYIT CİHAZI(NVR)</v>
      </c>
      <c r="AS1257" s="174" t="str">
        <f>[4]SayfaKAY!AJ26</f>
        <v/>
      </c>
      <c r="AT1257" s="175" t="str">
        <f>[4]SayfaKAY!AM26</f>
        <v/>
      </c>
      <c r="AU1257" s="176" t="str">
        <f>[4]SayfaKAY!AL26</f>
        <v/>
      </c>
      <c r="AV1257" s="176" t="str">
        <f>[4]SayfaKAY!AP26</f>
        <v/>
      </c>
      <c r="AW1257" s="177" t="str">
        <f>[4]SayfaKAY!AT26</f>
        <v/>
      </c>
      <c r="AX1257" s="194">
        <f t="shared" si="834"/>
        <v>3861297.0000000461</v>
      </c>
      <c r="AY1257" s="168"/>
      <c r="AZ1257" s="167"/>
      <c r="BA1257" s="170"/>
      <c r="BB1257" s="171"/>
      <c r="BC1257" s="114"/>
      <c r="BD1257" s="114"/>
      <c r="BE1257" s="114"/>
      <c r="BF1257" s="114"/>
      <c r="BG1257" s="114"/>
      <c r="BH1257" s="114" t="str">
        <f>IFERROR(FRACAS!AN29, "Hata Var")</f>
        <v/>
      </c>
      <c r="BI1257" s="114"/>
      <c r="BJ1257" s="114"/>
      <c r="BK1257" s="105" t="str">
        <f>[4]SayfaKAY!AW26</f>
        <v/>
      </c>
      <c r="BL1257" s="105" t="str">
        <f>[4]SayfaKAY!V26</f>
        <v>NSC</v>
      </c>
      <c r="BM1257" s="114"/>
      <c r="BN1257" s="171" t="str">
        <f t="shared" si="835"/>
        <v>x yok</v>
      </c>
      <c r="BO1257" s="171" t="b">
        <f t="shared" si="836"/>
        <v>0</v>
      </c>
      <c r="BP1257" s="171" t="str">
        <f t="shared" si="837"/>
        <v>Bir günden fazla süren arıza</v>
      </c>
      <c r="BQ1257" s="226">
        <f t="shared" si="838"/>
        <v>350931.61666671163</v>
      </c>
      <c r="BR1257" s="226">
        <f t="shared" si="839"/>
        <v>95.383333292556927</v>
      </c>
      <c r="BS1257" s="226">
        <f t="shared" si="840"/>
        <v>351027.00000000419</v>
      </c>
      <c r="BT1257" s="114"/>
      <c r="BU1257" s="242"/>
      <c r="BV1257" s="233">
        <f t="shared" si="841"/>
        <v>44</v>
      </c>
      <c r="BW1257" s="226" t="str">
        <f t="shared" si="842"/>
        <v>Evet, çakışma var</v>
      </c>
      <c r="BX1257" s="229"/>
      <c r="BY1257" s="247">
        <f t="shared" si="843"/>
        <v>243.7025115741053</v>
      </c>
      <c r="BZ1257" s="247">
        <f t="shared" si="844"/>
        <v>6.6238425897608977E-2</v>
      </c>
      <c r="CA1257" s="247">
        <f t="shared" si="845"/>
        <v>243.76875000000291</v>
      </c>
      <c r="CB1257" s="213"/>
      <c r="CC1257" s="211"/>
      <c r="CD1257" s="196"/>
      <c r="CE1257" s="213">
        <v>25</v>
      </c>
      <c r="CF1257" s="182">
        <f t="shared" si="846"/>
        <v>45290.856249999997</v>
      </c>
      <c r="CG1257" s="182">
        <f t="shared" si="847"/>
        <v>45534.625</v>
      </c>
      <c r="CH1257" s="196"/>
      <c r="CI1257" s="196"/>
      <c r="CJ1257" s="196"/>
      <c r="CK1257" s="196">
        <f t="shared" si="848"/>
        <v>6.6238425897608977E-2</v>
      </c>
      <c r="CL1257" s="196">
        <f t="shared" si="849"/>
        <v>243.7025115741053</v>
      </c>
      <c r="CM1257" s="196">
        <f t="shared" si="850"/>
        <v>243.76875000000291</v>
      </c>
      <c r="CN1257" s="114"/>
      <c r="CO1257" s="115">
        <f t="shared" si="851"/>
        <v>351027.00000000419</v>
      </c>
      <c r="CP1257" s="116">
        <f t="shared" si="852"/>
        <v>3.9743055538565386</v>
      </c>
      <c r="CQ1257" s="117">
        <f t="shared" si="853"/>
        <v>0.85624999999708962</v>
      </c>
      <c r="CR1257" s="117">
        <f t="shared" si="854"/>
        <v>45534.558761574102</v>
      </c>
      <c r="CS1257" s="117">
        <f t="shared" si="855"/>
        <v>45534.625</v>
      </c>
      <c r="CT1257" s="118">
        <f t="shared" si="856"/>
        <v>65568531.616666712</v>
      </c>
      <c r="CU1257" s="118">
        <f t="shared" si="857"/>
        <v>95.383333292556927</v>
      </c>
      <c r="CV1257" s="118">
        <f t="shared" si="858"/>
        <v>65568627.000000007</v>
      </c>
      <c r="CW1257" s="119">
        <f t="shared" si="859"/>
        <v>0.99999854529006238</v>
      </c>
    </row>
    <row r="1258" spans="1:101" ht="118.5" customHeight="1" x14ac:dyDescent="0.3">
      <c r="A1258" s="160" t="str">
        <f>[4]SayfaKAY!C27</f>
        <v>KAY5+6</v>
      </c>
      <c r="B1258" s="104" t="str">
        <f>[4]SayfaKAY!D27</f>
        <v>3873(2)</v>
      </c>
      <c r="C1258" s="105" t="str">
        <f>[4]SayfaKAY!E27</f>
        <v>MA</v>
      </c>
      <c r="D1258" s="105">
        <f>[4]SayfaKAY!F27</f>
        <v>45000</v>
      </c>
      <c r="E1258" s="106" t="str">
        <f>[4]SayfaKAY!G27</f>
        <v>BOZ-KAY5+6-FF-026</v>
      </c>
      <c r="F1258" s="134">
        <f t="shared" si="820"/>
        <v>45290</v>
      </c>
      <c r="G1258" s="135">
        <f t="shared" si="821"/>
        <v>0.86319444439868676</v>
      </c>
      <c r="H1258" s="235">
        <f>[4]SayfaKAY!H27</f>
        <v>45290.863194444399</v>
      </c>
      <c r="I1258" s="104" t="str">
        <f>[4]SayfaKAY!I27</f>
        <v>Hat/Line</v>
      </c>
      <c r="J1258" s="103" t="str">
        <f>IF([4]SayfaKAY!J27="","",IF([4]SayfaKAY!J27="Müşteri","Notified by Customer","Notified by Bozankaya"))</f>
        <v>Notified by Customer</v>
      </c>
      <c r="K1258" s="103" t="e">
        <f>VLOOKUP([4]SayfaKAY!L27,#REF!,2,FALSE)</f>
        <v>#REF!</v>
      </c>
      <c r="L1258" s="165" t="str">
        <f>[4]SayfaKAY!X27</f>
        <v>NSC TEKNOLOJİ ve İNŞAAT LTD.ŞTİ.</v>
      </c>
      <c r="M1258" s="107" t="str">
        <f t="shared" si="822"/>
        <v>KAY5+6-BOZ-KAY5+6-FF-026</v>
      </c>
      <c r="N1258" s="105" t="str">
        <f>[4]SayfaKAY!M27</f>
        <v>Araç nvrkesik  kesik kayıt ediyor</v>
      </c>
      <c r="O1258" s="166" t="str">
        <f>[4]SayfaKAY!P27</f>
        <v>C-Uyarı, sürüş devamlılığı</v>
      </c>
      <c r="P1258" s="166" t="str">
        <f>[4]SayfaKAY!Q27</f>
        <v>C(Sisteme etki etmeyen arıza)</v>
      </c>
      <c r="Q1258" s="166" t="str">
        <f>[4]SayfaKAY!R27</f>
        <v>N.A(Yaralanma yok)</v>
      </c>
      <c r="R1258" s="132" t="str" cm="1">
        <f t="array" ref="R1258">IF([4]SayfaKAY!U27="","",_xlfn.IFS([4]SayfaKAY!U27="Bozankaya","Bozankaya",[4]SayfaKAY!U27="Müşteri","Customer",[4]SayfaKAY!U27="Tedarikçi","Equipment Supplier"))</f>
        <v>Equipment Supplier</v>
      </c>
      <c r="S1258" s="204" t="str">
        <f>[4]SayfaKAY!N27</f>
        <v>gerekli modifikasyon yapıldı</v>
      </c>
      <c r="T1258" s="133" t="str">
        <f>[4]SayfaKAY!AD27</f>
        <v>*Arıza çözülecek</v>
      </c>
      <c r="U1258" s="132" t="str">
        <f>[4]SayfaKAY!W27</f>
        <v>Evet</v>
      </c>
      <c r="V1258" s="108">
        <f>[4]SayfaKAY!AZ27</f>
        <v>1</v>
      </c>
      <c r="W1258" s="136">
        <f t="shared" si="823"/>
        <v>45534</v>
      </c>
      <c r="X1258" s="137" t="str">
        <f t="shared" si="824"/>
        <v>13:11</v>
      </c>
      <c r="Y1258" s="235">
        <f>[4]SayfaKAY!AE27</f>
        <v>45534.549965277802</v>
      </c>
      <c r="Z1258" s="109">
        <f t="shared" si="825"/>
        <v>45534</v>
      </c>
      <c r="AA1258" s="110" t="str">
        <f t="shared" si="826"/>
        <v>15:00</v>
      </c>
      <c r="AB1258" s="182">
        <f>[4]SayfaKAY!BA27</f>
        <v>45534.625</v>
      </c>
      <c r="AC1258" s="257">
        <f t="shared" si="827"/>
        <v>351017.00000006589</v>
      </c>
      <c r="AD1258" s="111">
        <f t="shared" si="828"/>
        <v>45534</v>
      </c>
      <c r="AE1258" s="111" t="str">
        <f t="shared" si="829"/>
        <v>15:00</v>
      </c>
      <c r="AF1258" s="235">
        <f>[4]SayfaKAY!BA27</f>
        <v>45534.625</v>
      </c>
      <c r="AG1258" s="179" t="str">
        <f>[4]SayfaKAY!S27</f>
        <v>(II) Aynı Araçta Tekrarlayan Arıza</v>
      </c>
      <c r="AH1258" s="178" t="str">
        <f t="shared" si="830"/>
        <v>Bu Arıza Aracın Servise Verilmesine Engel Değil</v>
      </c>
      <c r="AI1258" s="163" t="str">
        <f>[4]SayfaKAY!AV27</f>
        <v/>
      </c>
      <c r="AJ1258" s="164" t="str">
        <f t="shared" si="831"/>
        <v/>
      </c>
      <c r="AK1258" s="164" t="str">
        <f t="shared" si="832"/>
        <v/>
      </c>
      <c r="AL1258" s="112" t="str">
        <f>[4]SayfaKAY!AX27</f>
        <v/>
      </c>
      <c r="AM1258" s="257" cm="1">
        <f t="array" ref="AM1258">IFERROR(IF(AND(P1258&lt;&gt;"D(Arıza Değil)",AH1258="Bu Arıza Aracın Servise Verilmesine Engel Değil"),
IF(Z1258-F1258&gt;0,(AB1258-Y1258)*24*60,
IF(OR(AND(G1258&gt;$AS$1,G1258&lt;$AT$1),AND(G1258&gt;$AU$1,G1258&lt;$AV$1)),
(AF1258-H1258)*24*60,     BH:BH0)),        AN1258),0)</f>
        <v>108.04999996558763</v>
      </c>
      <c r="AN1258" s="257">
        <f t="shared" si="833"/>
        <v>351017.00000006589</v>
      </c>
      <c r="AO1258" s="174" t="str">
        <f>[4]SayfaKAY!AG27</f>
        <v>NSC</v>
      </c>
      <c r="AP1258" s="174" t="str">
        <f>[4]SayfaKAY!AI27</f>
        <v>E810-7002</v>
      </c>
      <c r="AQ1258" s="174" t="str">
        <f>[4]SayfaKAY!AQ27</f>
        <v/>
      </c>
      <c r="AR1258" s="174" t="str">
        <f>[4]SayfaKAY!AH27</f>
        <v>XKAYIT CİHAZI(NVR)</v>
      </c>
      <c r="AS1258" s="174" t="str">
        <f>[4]SayfaKAY!AJ27</f>
        <v/>
      </c>
      <c r="AT1258" s="175" t="str">
        <f>[4]SayfaKAY!AM27</f>
        <v/>
      </c>
      <c r="AU1258" s="176" t="str">
        <f>[4]SayfaKAY!AL27</f>
        <v/>
      </c>
      <c r="AV1258" s="176" t="str">
        <f>[4]SayfaKAY!AP27</f>
        <v/>
      </c>
      <c r="AW1258" s="177" t="str">
        <f>[4]SayfaKAY!AT27</f>
        <v/>
      </c>
      <c r="AX1258" s="194">
        <f t="shared" si="834"/>
        <v>3861187.0000007246</v>
      </c>
      <c r="AY1258" s="168"/>
      <c r="AZ1258" s="167"/>
      <c r="BA1258" s="113"/>
      <c r="BB1258" s="171" t="str">
        <f>IF($AQ$1="X", IF(AND(G1258&gt;=$AS$1,G1258&lt;=$AT$1),IF(P1258&lt;&gt;"D(Arıza Değil)",AC1258,0), IF(AND(G1258&gt;=$AU$1,G1258&lt;=$AV$1),IF(P1258&lt;&gt;"D(Arıza Değil)",AC1258,0), "")), "")</f>
        <v/>
      </c>
      <c r="BC1258" s="114"/>
      <c r="BD1258" s="114"/>
      <c r="BE1258" s="114"/>
      <c r="BF1258" s="114"/>
      <c r="BG1258" s="114"/>
      <c r="BH1258" s="114" t="str">
        <f>IFERROR(FRACAS!AN30, "Hata Var")</f>
        <v/>
      </c>
      <c r="BI1258" s="114"/>
      <c r="BJ1258" s="114"/>
      <c r="BK1258" s="105" t="str">
        <f>[4]SayfaKAY!AW27</f>
        <v/>
      </c>
      <c r="BL1258" s="105" t="str">
        <f>[4]SayfaKAY!V27</f>
        <v>NSC</v>
      </c>
      <c r="BM1258" s="114"/>
      <c r="BN1258" s="171" t="str">
        <f t="shared" si="835"/>
        <v>x yok</v>
      </c>
      <c r="BO1258" s="171" t="b">
        <f t="shared" si="836"/>
        <v>0</v>
      </c>
      <c r="BP1258" s="171" t="str">
        <f t="shared" si="837"/>
        <v>Bir günden fazla süren arıza</v>
      </c>
      <c r="BQ1258" s="226">
        <f t="shared" si="838"/>
        <v>350908.9500001003</v>
      </c>
      <c r="BR1258" s="226">
        <f t="shared" si="839"/>
        <v>108.04999996558763</v>
      </c>
      <c r="BS1258" s="226">
        <f t="shared" si="840"/>
        <v>351017.00000006589</v>
      </c>
      <c r="BT1258" s="114"/>
      <c r="BU1258" s="242"/>
      <c r="BV1258" s="233">
        <f t="shared" si="841"/>
        <v>29</v>
      </c>
      <c r="BW1258" s="226" t="str">
        <f t="shared" si="842"/>
        <v>Evet, çakışma var</v>
      </c>
      <c r="BX1258" s="229"/>
      <c r="BY1258" s="247">
        <f t="shared" si="843"/>
        <v>243.68677083340299</v>
      </c>
      <c r="BZ1258" s="247">
        <f t="shared" si="844"/>
        <v>7.5034722198324744E-2</v>
      </c>
      <c r="CA1258" s="247">
        <f t="shared" si="845"/>
        <v>243.76180555560131</v>
      </c>
      <c r="CB1258" s="213"/>
      <c r="CC1258" s="211"/>
      <c r="CD1258" s="196"/>
      <c r="CE1258" s="213">
        <v>26</v>
      </c>
      <c r="CF1258" s="182">
        <f t="shared" si="846"/>
        <v>45290.863194444399</v>
      </c>
      <c r="CG1258" s="182">
        <f t="shared" si="847"/>
        <v>45534.625</v>
      </c>
      <c r="CH1258" s="196"/>
      <c r="CI1258" s="196"/>
      <c r="CJ1258" s="196"/>
      <c r="CK1258" s="196">
        <f t="shared" si="848"/>
        <v>7.5034722198324744E-2</v>
      </c>
      <c r="CL1258" s="196">
        <f t="shared" si="849"/>
        <v>243.68677083340299</v>
      </c>
      <c r="CM1258" s="196">
        <f t="shared" si="850"/>
        <v>243.76180555560131</v>
      </c>
      <c r="CN1258" s="114"/>
      <c r="CO1258" s="115">
        <f t="shared" si="851"/>
        <v>351017.00000006589</v>
      </c>
      <c r="CP1258" s="116">
        <f t="shared" si="852"/>
        <v>4.5020833318994846</v>
      </c>
      <c r="CQ1258" s="117">
        <f t="shared" si="853"/>
        <v>0.86319444439868676</v>
      </c>
      <c r="CR1258" s="117">
        <f t="shared" si="854"/>
        <v>45534.549965277802</v>
      </c>
      <c r="CS1258" s="117">
        <f t="shared" si="855"/>
        <v>45534.625</v>
      </c>
      <c r="CT1258" s="118">
        <f t="shared" si="856"/>
        <v>65568508.9500001</v>
      </c>
      <c r="CU1258" s="118">
        <f t="shared" si="857"/>
        <v>108.04999996558763</v>
      </c>
      <c r="CV1258" s="118">
        <f t="shared" si="858"/>
        <v>65568617.000000067</v>
      </c>
      <c r="CW1258" s="119">
        <f t="shared" si="859"/>
        <v>0.99999835210799148</v>
      </c>
    </row>
    <row r="1259" spans="1:101" ht="118.5" customHeight="1" x14ac:dyDescent="0.3">
      <c r="A1259" s="104" t="str">
        <f>[4]SayfaKAY!C23</f>
        <v>KAY5+6</v>
      </c>
      <c r="B1259" s="104" t="str">
        <f>[4]SayfaKAY!D23</f>
        <v>3873(2)</v>
      </c>
      <c r="C1259" s="105" t="str">
        <f>[4]SayfaKAY!E23</f>
        <v>MB</v>
      </c>
      <c r="D1259" s="105">
        <f>[4]SayfaKAY!F23</f>
        <v>44900</v>
      </c>
      <c r="E1259" s="106" t="str">
        <f>[4]SayfaKAY!G23</f>
        <v>BOZ-KAY5+6-FF-022</v>
      </c>
      <c r="F1259" s="134">
        <f t="shared" si="820"/>
        <v>45285</v>
      </c>
      <c r="G1259" s="135">
        <f t="shared" si="821"/>
        <v>0.11111111110221827</v>
      </c>
      <c r="H1259" s="235">
        <f>[4]SayfaKAY!H23</f>
        <v>45285.111111111102</v>
      </c>
      <c r="I1259" s="104" t="str">
        <f>[4]SayfaKAY!I23</f>
        <v>Hat/Line</v>
      </c>
      <c r="J1259" s="103" t="str">
        <f>IF([4]SayfaKAY!J23="","",IF([4]SayfaKAY!J23="Müşteri","Notified by Customer","Notified by Bozankaya"))</f>
        <v>Notified by Customer</v>
      </c>
      <c r="K1259" s="103" t="e">
        <f>VLOOKUP([4]SayfaKAY!L23,#REF!,2,FALSE)</f>
        <v>#REF!</v>
      </c>
      <c r="L1259" s="165" t="str">
        <f>[4]SayfaKAY!X23</f>
        <v>ERA ELEKTRONIK SANAYİ VE TİCARET A.</v>
      </c>
      <c r="M1259" s="107" t="str">
        <f t="shared" si="822"/>
        <v>KAY5+6-BOZ-KAY5+6-FF-022</v>
      </c>
      <c r="N1259" s="105" t="str">
        <f>[4]SayfaKAY!M23</f>
        <v>MB BÖLÜMÜ AYDINLATMA BİR BÖLÜMÜ YANMIYOR</v>
      </c>
      <c r="O1259" s="166" t="str">
        <f>[4]SayfaKAY!P23</f>
        <v>C-Uyarı, sürüş devamlılığı</v>
      </c>
      <c r="P1259" s="166" t="str">
        <f>[4]SayfaKAY!Q23</f>
        <v>C(Sisteme etki etmeyen arıza)</v>
      </c>
      <c r="Q1259" s="166" t="str">
        <f>[4]SayfaKAY!R23</f>
        <v>N.A(Yaralanma yok)</v>
      </c>
      <c r="R1259" s="132" t="str" cm="1">
        <f t="array" ref="R1259">IF([4]SayfaKAY!U23="","",_xlfn.IFS([4]SayfaKAY!U23="Bozankaya","Bozankaya",[4]SayfaKAY!U23="Müşteri","Customer",[4]SayfaKAY!U23="Tedarikçi","Equipment Supplier"))</f>
        <v>Bozankaya</v>
      </c>
      <c r="S1259" s="204" t="str">
        <f>[4]SayfaKAY!N23</f>
        <v>KC1076.03 KABLOSU KL'12YE GİRİLMİŞ DÜZELTİLDİ</v>
      </c>
      <c r="T1259" s="133" t="str">
        <f>[4]SayfaKAY!AD23</f>
        <v/>
      </c>
      <c r="U1259" s="132" t="str">
        <f>[4]SayfaKAY!W23</f>
        <v/>
      </c>
      <c r="V1259" s="108">
        <f>[4]SayfaKAY!AZ23</f>
        <v>1</v>
      </c>
      <c r="W1259" s="136">
        <f t="shared" si="823"/>
        <v>45285</v>
      </c>
      <c r="X1259" s="137" t="str">
        <f t="shared" si="824"/>
        <v>05:00</v>
      </c>
      <c r="Y1259" s="235">
        <f>[4]SayfaKAY!AE23</f>
        <v>45285.208333333299</v>
      </c>
      <c r="Z1259" s="109">
        <f t="shared" si="825"/>
        <v>45285</v>
      </c>
      <c r="AA1259" s="110" t="str">
        <f t="shared" si="826"/>
        <v>08:00</v>
      </c>
      <c r="AB1259" s="182">
        <f>[4]SayfaKAY!BA23</f>
        <v>45285.333333333299</v>
      </c>
      <c r="AC1259" s="257">
        <f t="shared" si="827"/>
        <v>319.99999996391125</v>
      </c>
      <c r="AD1259" s="111">
        <f t="shared" si="828"/>
        <v>45285</v>
      </c>
      <c r="AE1259" s="111" t="str">
        <f t="shared" si="829"/>
        <v>08:00</v>
      </c>
      <c r="AF1259" s="235">
        <f>[4]SayfaKAY!BA23</f>
        <v>45285.333333333299</v>
      </c>
      <c r="AG1259" s="179" t="str">
        <f>[4]SayfaKAY!S23</f>
        <v>(I) İlk Defa Karşılaşılan Arıza</v>
      </c>
      <c r="AH1259" s="178" t="str">
        <f t="shared" si="830"/>
        <v>Bu Arıza Aracın Servise Verilmesine Engel Değil</v>
      </c>
      <c r="AI1259" s="163" t="str">
        <f>[4]SayfaKAY!AV23</f>
        <v/>
      </c>
      <c r="AJ1259" s="164" t="str">
        <f t="shared" si="831"/>
        <v/>
      </c>
      <c r="AK1259" s="164" t="str">
        <f t="shared" si="832"/>
        <v/>
      </c>
      <c r="AL1259" s="112" t="str">
        <f>[4]SayfaKAY!AX23</f>
        <v/>
      </c>
      <c r="AM1259" s="257" cm="1">
        <f t="array" ref="AM1259">IFERROR(IF(AND(P1259&lt;&gt;"D(Arıza Değil)",AH1259="Bu Arıza Aracın Servise Verilmesine Engel Değil"),
IF(Z1259-F1259&gt;0,(AB1259-Y1259)*24*60,
IF(OR(AND(G1259&gt;$AS$1,G1259&lt;$AT$1),AND(G1259&gt;$AU$1,G1259&lt;$AV$1)),
(AF1259-H1259)*24*60,     BH:BH0)),        AN1259),0)</f>
        <v>0</v>
      </c>
      <c r="AN1259" s="257">
        <f t="shared" si="833"/>
        <v>319.99999996391125</v>
      </c>
      <c r="AO1259" s="174" t="str">
        <f>[4]SayfaKAY!AG23</f>
        <v>ERA ELEKTRONİK</v>
      </c>
      <c r="AP1259" s="174" t="str">
        <f>[4]SayfaKAY!AI23</f>
        <v>E455-7055</v>
      </c>
      <c r="AQ1259" s="174" t="str">
        <f>[4]SayfaKAY!AQ23</f>
        <v/>
      </c>
      <c r="AR1259" s="174" t="str">
        <f>[4]SayfaKAY!AH23</f>
        <v>TAVAN AYDINLATMA ARMATÜRÜ SETİ</v>
      </c>
      <c r="AS1259" s="174" t="str">
        <f>[4]SayfaKAY!AJ23</f>
        <v/>
      </c>
      <c r="AT1259" s="175" t="str">
        <f>[4]SayfaKAY!AM23</f>
        <v/>
      </c>
      <c r="AU1259" s="176" t="str">
        <f>[4]SayfaKAY!AL23</f>
        <v/>
      </c>
      <c r="AV1259" s="176" t="str">
        <f>[4]SayfaKAY!AP23</f>
        <v/>
      </c>
      <c r="AW1259" s="177" t="str">
        <f>[4]SayfaKAY!AT23</f>
        <v/>
      </c>
      <c r="AX1259" s="194">
        <f t="shared" si="834"/>
        <v>3519.9999996030238</v>
      </c>
      <c r="AY1259" s="168"/>
      <c r="AZ1259" s="167"/>
      <c r="BA1259" s="170"/>
      <c r="BB1259" s="171" t="str">
        <f>IF($AQ$1="X", IF(AND(G1259&gt;=$AS$1,G1259&lt;=$AT$1),IF(P1259&lt;&gt;"D(Arıza Değil)",AC1259,0), IF(AND(G1259&gt;=$AU$1,G1259&lt;=$AV$1),IF(P1259&lt;&gt;"D(Arıza Değil)",AC1259,0), "")), "")</f>
        <v/>
      </c>
      <c r="BC1259" s="114"/>
      <c r="BD1259" s="114"/>
      <c r="BE1259" s="114"/>
      <c r="BF1259" s="114"/>
      <c r="BG1259" s="114"/>
      <c r="BH1259" s="114" t="str">
        <f>IFERROR(FRACAS!AN26, "Hata Var")</f>
        <v/>
      </c>
      <c r="BI1259" s="114"/>
      <c r="BJ1259" s="114"/>
      <c r="BK1259" s="105" t="str">
        <f>[4]SayfaKAY!AW23</f>
        <v/>
      </c>
      <c r="BL1259" s="105" t="str">
        <f>[4]SayfaKAY!V23</f>
        <v>Fabrika Test</v>
      </c>
      <c r="BM1259" s="114"/>
      <c r="BN1259" s="171" t="str">
        <f t="shared" si="835"/>
        <v>x yok</v>
      </c>
      <c r="BO1259" s="171" t="b">
        <f t="shared" si="836"/>
        <v>0</v>
      </c>
      <c r="BP1259" s="171" t="b">
        <f t="shared" si="837"/>
        <v>0</v>
      </c>
      <c r="BQ1259" s="226">
        <f t="shared" si="838"/>
        <v>139.99999996391125</v>
      </c>
      <c r="BR1259" s="226">
        <f t="shared" si="839"/>
        <v>180</v>
      </c>
      <c r="BS1259" s="226">
        <f t="shared" si="840"/>
        <v>319.99999996391125</v>
      </c>
      <c r="BT1259" s="114"/>
      <c r="BU1259" s="242"/>
      <c r="BV1259" s="233">
        <f t="shared" si="841"/>
        <v>3</v>
      </c>
      <c r="BW1259" s="226" t="str">
        <f t="shared" si="842"/>
        <v>Evet, çakışma var</v>
      </c>
      <c r="BX1259" s="229"/>
      <c r="BY1259" s="247">
        <f t="shared" si="843"/>
        <v>9.722222219716059E-2</v>
      </c>
      <c r="BZ1259" s="247">
        <f t="shared" si="844"/>
        <v>0.125</v>
      </c>
      <c r="CA1259" s="247">
        <f t="shared" si="845"/>
        <v>0.22222222219716059</v>
      </c>
      <c r="CB1259" s="213"/>
      <c r="CC1259" s="211"/>
      <c r="CD1259" s="196"/>
      <c r="CE1259" s="213">
        <v>22</v>
      </c>
      <c r="CF1259" s="182">
        <f t="shared" si="846"/>
        <v>45285.111111111102</v>
      </c>
      <c r="CG1259" s="182">
        <f t="shared" si="847"/>
        <v>45285.333333333299</v>
      </c>
      <c r="CH1259" s="196"/>
      <c r="CI1259" s="196"/>
      <c r="CJ1259" s="196"/>
      <c r="CK1259" s="196">
        <f t="shared" si="848"/>
        <v>0.125</v>
      </c>
      <c r="CL1259" s="196">
        <f t="shared" si="849"/>
        <v>9.722222219716059E-2</v>
      </c>
      <c r="CM1259" s="196">
        <f t="shared" si="850"/>
        <v>0.22222222219716059</v>
      </c>
      <c r="CN1259" s="114"/>
      <c r="CO1259" s="115">
        <f t="shared" si="851"/>
        <v>319.99999996391125</v>
      </c>
      <c r="CP1259" s="116">
        <f t="shared" si="852"/>
        <v>7.5</v>
      </c>
      <c r="CQ1259" s="117">
        <f t="shared" si="853"/>
        <v>0.11111111110221827</v>
      </c>
      <c r="CR1259" s="117">
        <f t="shared" si="854"/>
        <v>45285.208333333299</v>
      </c>
      <c r="CS1259" s="117">
        <f t="shared" si="855"/>
        <v>45285.333333333299</v>
      </c>
      <c r="CT1259" s="118">
        <f t="shared" si="856"/>
        <v>65210539.999999963</v>
      </c>
      <c r="CU1259" s="118">
        <f t="shared" si="857"/>
        <v>180</v>
      </c>
      <c r="CV1259" s="118">
        <f t="shared" si="858"/>
        <v>65210719.999999963</v>
      </c>
      <c r="CW1259" s="119">
        <f t="shared" si="859"/>
        <v>0.99999723971764154</v>
      </c>
    </row>
    <row r="1260" spans="1:101" ht="118.5" customHeight="1" x14ac:dyDescent="0.3">
      <c r="A1260" s="160" t="str">
        <f>[4]SayfaKAY!C369</f>
        <v>KAY5+6</v>
      </c>
      <c r="B1260" s="104" t="str">
        <f>[4]SayfaKAY!D369</f>
        <v>3877(6)</v>
      </c>
      <c r="C1260" s="105" t="str">
        <f>[4]SayfaKAY!E369</f>
        <v>MB</v>
      </c>
      <c r="D1260" s="105">
        <f>[4]SayfaKAY!F369</f>
        <v>11111</v>
      </c>
      <c r="E1260" s="106" t="str">
        <f>[4]SayfaKAY!G369</f>
        <v>BOZ-KAY5+6-FF-368</v>
      </c>
      <c r="F1260" s="134">
        <f t="shared" si="820"/>
        <v>45283</v>
      </c>
      <c r="G1260" s="135">
        <f t="shared" si="821"/>
        <v>0.76944444439868676</v>
      </c>
      <c r="H1260" s="235">
        <f>[4]SayfaKAY!H369</f>
        <v>45283.769444444399</v>
      </c>
      <c r="I1260" s="104" t="str">
        <f>[4]SayfaKAY!I369</f>
        <v>Hat/Line</v>
      </c>
      <c r="J1260" s="103" t="str">
        <f>IF([4]SayfaKAY!J369="","",IF([4]SayfaKAY!J369="Müşteri","Notified by Customer","Notified by Bozankaya"))</f>
        <v>Notified by Customer</v>
      </c>
      <c r="K1260" s="103" t="e">
        <f>VLOOKUP([4]SayfaKAY!L369,#REF!,2,FALSE)</f>
        <v>#REF!</v>
      </c>
      <c r="L1260" s="165" t="str">
        <f>[4]SayfaKAY!X369</f>
        <v>ELTESAN ELEKTRO MEKANİK SOĞUTMA SAN</v>
      </c>
      <c r="M1260" s="107" t="str">
        <f t="shared" si="822"/>
        <v>KAY5+6-BOZ-KAY5+6-FF-368</v>
      </c>
      <c r="N1260" s="105" t="str">
        <f>[4]SayfaKAY!M369</f>
        <v>CB KABİN ISITICI ÇALIŞMIYOR.</v>
      </c>
      <c r="O1260" s="166" t="str">
        <f>[4]SayfaKAY!P369</f>
        <v>C-Uyarı, sürüş devamlılığı</v>
      </c>
      <c r="P1260" s="166" t="str">
        <f>[4]SayfaKAY!Q369</f>
        <v>B(Servisten çekmeye etki eden arıza)</v>
      </c>
      <c r="Q1260" s="166" t="str">
        <f>[4]SayfaKAY!R369</f>
        <v>N.A(Yaralanma yok)</v>
      </c>
      <c r="R1260" s="132" t="str" cm="1">
        <f t="array" ref="R1260">IF([4]SayfaKAY!U369="","",_xlfn.IFS([4]SayfaKAY!U369="Bozankaya","Bozankaya",[4]SayfaKAY!U369="Müşteri","Customer",[4]SayfaKAY!U369="Tedarikçi","Equipment Supplier"))</f>
        <v>Equipment Supplier</v>
      </c>
      <c r="S1260" s="204" t="str">
        <f>[4]SayfaKAY!N369</f>
        <v>SENSÖR MODİFİKASYONU YAPILDI.</v>
      </c>
      <c r="T1260" s="133" t="str">
        <f>[4]SayfaKAY!AD369</f>
        <v>*Ekipman tamir edilecek</v>
      </c>
      <c r="U1260" s="132" t="str">
        <f>[4]SayfaKAY!W369</f>
        <v>Evet</v>
      </c>
      <c r="V1260" s="108">
        <f>[4]SayfaKAY!AZ369</f>
        <v>2</v>
      </c>
      <c r="W1260" s="136">
        <f t="shared" si="823"/>
        <v>45284</v>
      </c>
      <c r="X1260" s="137" t="str">
        <f t="shared" si="824"/>
        <v>05:00</v>
      </c>
      <c r="Y1260" s="235">
        <f>[4]SayfaKAY!AE369</f>
        <v>45284.208333333299</v>
      </c>
      <c r="Z1260" s="109">
        <f t="shared" si="825"/>
        <v>45650</v>
      </c>
      <c r="AA1260" s="110" t="str">
        <f t="shared" si="826"/>
        <v>11:00</v>
      </c>
      <c r="AB1260" s="182">
        <f>[4]SayfaKAY!BA369</f>
        <v>45650.458333333299</v>
      </c>
      <c r="AC1260" s="257">
        <f t="shared" si="827"/>
        <v>528032.000000017</v>
      </c>
      <c r="AD1260" s="111">
        <f t="shared" si="828"/>
        <v>45650</v>
      </c>
      <c r="AE1260" s="111" t="str">
        <f t="shared" si="829"/>
        <v>11:00</v>
      </c>
      <c r="AF1260" s="235">
        <f>[4]SayfaKAY!BA369</f>
        <v>45650.458333333299</v>
      </c>
      <c r="AG1260" s="179" t="str">
        <f>[4]SayfaKAY!S369</f>
        <v>(II) Aynı Araçta Tekrarlayan Arıza</v>
      </c>
      <c r="AH1260" s="178" t="str">
        <f t="shared" si="830"/>
        <v>Bu Arıza Aracın Servise Verilmesine Engel</v>
      </c>
      <c r="AI1260" s="163" t="str">
        <f>[4]SayfaKAY!AV369</f>
        <v/>
      </c>
      <c r="AJ1260" s="164" t="str">
        <f t="shared" si="831"/>
        <v/>
      </c>
      <c r="AK1260" s="164" t="str">
        <f t="shared" si="832"/>
        <v/>
      </c>
      <c r="AL1260" s="112" t="str">
        <f>[4]SayfaKAY!AX369</f>
        <v/>
      </c>
      <c r="AM1260" s="257" cm="1">
        <f t="array" ref="AM1260">IFERROR(IF(AND(P1260&lt;&gt;"D(Arıza Değil)",AH1260="Bu Arıza Aracın Servise Verilmesine Engel Değil"),
IF(Z1260-F1260&gt;0,(AB1260-Y1260)*24*60,
IF(OR(AND(G1260&gt;$AS$1,G1260&lt;$AT$1),AND(G1260&gt;$AU$1,G1260&lt;$AV$1)),
(AF1260-H1260)*24*60,     BH:BH0)),        AN1260),0)</f>
        <v>528032.000000017</v>
      </c>
      <c r="AN1260" s="257">
        <f t="shared" si="833"/>
        <v>528032.000000017</v>
      </c>
      <c r="AO1260" s="174" t="str">
        <f>[4]SayfaKAY!AG369</f>
        <v>Eltesan</v>
      </c>
      <c r="AP1260" s="174" t="str">
        <f>[4]SayfaKAY!AI369</f>
        <v>H500-7240</v>
      </c>
      <c r="AQ1260" s="174" t="str">
        <f>[4]SayfaKAY!AQ369</f>
        <v/>
      </c>
      <c r="AR1260" s="174" t="str">
        <f>[4]SayfaKAY!AH369</f>
        <v>KLIMA UNITESİ /Eltesan/Hispacold 41,5 kW</v>
      </c>
      <c r="AS1260" s="174" t="str">
        <f>[4]SayfaKAY!AJ369</f>
        <v/>
      </c>
      <c r="AT1260" s="175" t="str">
        <f>[4]SayfaKAY!AM369</f>
        <v/>
      </c>
      <c r="AU1260" s="176" t="str">
        <f>[4]SayfaKAY!AL369</f>
        <v/>
      </c>
      <c r="AV1260" s="176" t="str">
        <f>[4]SayfaKAY!AP369</f>
        <v/>
      </c>
      <c r="AW1260" s="177" t="str">
        <f>[4]SayfaKAY!AT369</f>
        <v/>
      </c>
      <c r="AX1260" s="194">
        <f t="shared" si="834"/>
        <v>11616704.000000374</v>
      </c>
      <c r="AY1260" s="168"/>
      <c r="AZ1260" s="167"/>
      <c r="BA1260" s="113"/>
      <c r="BB1260" s="171" t="str">
        <f>IF($AQ$1="X", IF(AND(G1260&gt;=$AS$1,G1260&lt;=$AT$1),IF(P1260&lt;&gt;"D(Arıza Değil)",AC1260,0), IF(AND(G1260&gt;=$AU$1,G1260&lt;=$AV$1),IF(P1260&lt;&gt;"D(Arıza Değil)",AC1260,0), "")), "")</f>
        <v/>
      </c>
      <c r="BC1260" s="114"/>
      <c r="BD1260" s="114"/>
      <c r="BE1260" s="114"/>
      <c r="BF1260" s="114"/>
      <c r="BG1260" s="114"/>
      <c r="BH1260" s="114" t="str">
        <f>IFERROR(FRACAS!AN372, "Hata Var")</f>
        <v/>
      </c>
      <c r="BI1260" s="114"/>
      <c r="BJ1260" s="114"/>
      <c r="BK1260" s="105" t="str">
        <f>[4]SayfaKAY!AW369</f>
        <v/>
      </c>
      <c r="BL1260" s="105" t="str">
        <f>[4]SayfaKAY!V369</f>
        <v>ELTESAN ELEKTRO MEKANİK SOĞUTMA SAN</v>
      </c>
      <c r="BM1260" s="114"/>
      <c r="BN1260" s="171" t="str">
        <f t="shared" si="835"/>
        <v>x yok</v>
      </c>
      <c r="BO1260" s="171" t="str">
        <f t="shared" si="836"/>
        <v>aynı gün giderilen arıza</v>
      </c>
      <c r="BP1260" s="171" t="str">
        <f t="shared" si="837"/>
        <v>Bir günden fazla süren arıza</v>
      </c>
      <c r="BQ1260" s="226">
        <f t="shared" si="838"/>
        <v>632.00000001699664</v>
      </c>
      <c r="BR1260" s="226">
        <f t="shared" si="839"/>
        <v>527400</v>
      </c>
      <c r="BS1260" s="226">
        <f t="shared" si="840"/>
        <v>528032.000000017</v>
      </c>
      <c r="BT1260" s="114"/>
      <c r="BU1260" s="242"/>
      <c r="BV1260" s="233">
        <f t="shared" si="841"/>
        <v>59</v>
      </c>
      <c r="BW1260" s="226" t="str">
        <f t="shared" si="842"/>
        <v>Evet, çakışma var</v>
      </c>
      <c r="BX1260" s="229"/>
      <c r="BY1260" s="247">
        <f t="shared" si="843"/>
        <v>0.43888888890069211</v>
      </c>
      <c r="BZ1260" s="247">
        <f t="shared" si="844"/>
        <v>366.25</v>
      </c>
      <c r="CA1260" s="247">
        <f t="shared" si="845"/>
        <v>366.68888888890069</v>
      </c>
      <c r="CB1260" s="213"/>
      <c r="CC1260" s="211"/>
      <c r="CD1260" s="196"/>
      <c r="CE1260" s="213">
        <v>368</v>
      </c>
      <c r="CF1260" s="182">
        <f t="shared" si="846"/>
        <v>45283.769444444399</v>
      </c>
      <c r="CG1260" s="182">
        <f t="shared" si="847"/>
        <v>45650.458333333299</v>
      </c>
      <c r="CH1260" s="196"/>
      <c r="CI1260" s="196"/>
      <c r="CJ1260" s="196"/>
      <c r="CK1260" s="196">
        <f t="shared" si="848"/>
        <v>366.25</v>
      </c>
      <c r="CL1260" s="196">
        <f t="shared" si="849"/>
        <v>0.43888888890069211</v>
      </c>
      <c r="CM1260" s="196">
        <f t="shared" si="850"/>
        <v>366.68888888890069</v>
      </c>
      <c r="CN1260" s="114"/>
      <c r="CO1260" s="115">
        <f t="shared" si="851"/>
        <v>528032.000000017</v>
      </c>
      <c r="CP1260" s="116">
        <f t="shared" si="852"/>
        <v>21975</v>
      </c>
      <c r="CQ1260" s="117">
        <f t="shared" si="853"/>
        <v>0.76944444439868676</v>
      </c>
      <c r="CR1260" s="117">
        <f t="shared" si="854"/>
        <v>45284.208333333299</v>
      </c>
      <c r="CS1260" s="117">
        <f t="shared" si="855"/>
        <v>45650.458333333299</v>
      </c>
      <c r="CT1260" s="118">
        <f t="shared" si="856"/>
        <v>65208152.000000015</v>
      </c>
      <c r="CU1260" s="118">
        <f t="shared" si="857"/>
        <v>527400</v>
      </c>
      <c r="CV1260" s="118">
        <f t="shared" si="858"/>
        <v>65735552.000000015</v>
      </c>
      <c r="CW1260" s="119">
        <f t="shared" si="859"/>
        <v>0.99197694422646665</v>
      </c>
    </row>
    <row r="1261" spans="1:101" ht="118.5" customHeight="1" x14ac:dyDescent="0.3">
      <c r="A1261" s="104" t="str">
        <f>[4]SayfaKAY!C494</f>
        <v>KAY5+6</v>
      </c>
      <c r="B1261" s="104" t="str">
        <f>[4]SayfaKAY!D494</f>
        <v>3877(6)</v>
      </c>
      <c r="C1261" s="105" t="str">
        <f>[4]SayfaKAY!E494</f>
        <v>MB</v>
      </c>
      <c r="D1261" s="105">
        <f>[4]SayfaKAY!F494</f>
        <v>20019</v>
      </c>
      <c r="E1261" s="106" t="str">
        <f>[4]SayfaKAY!G494</f>
        <v>BOZ-KAY5+6-FF-493</v>
      </c>
      <c r="F1261" s="193">
        <f t="shared" si="820"/>
        <v>45283</v>
      </c>
      <c r="G1261" s="135">
        <f t="shared" si="821"/>
        <v>0.76944444439868676</v>
      </c>
      <c r="H1261" s="235">
        <f>[4]SayfaKAY!H494</f>
        <v>45283.769444444399</v>
      </c>
      <c r="I1261" s="104" t="str">
        <f>[4]SayfaKAY!I494</f>
        <v>Hat/Line</v>
      </c>
      <c r="J1261" s="103" t="str">
        <f>IF([4]SayfaKAY!J494="","",IF([4]SayfaKAY!J494="Müşteri","Notified by Customer","Notified by Bozankaya"))</f>
        <v>Notified by Customer</v>
      </c>
      <c r="K1261" s="103" t="e">
        <f>VLOOKUP([4]SayfaKAY!L494,#REF!,2,FALSE)</f>
        <v>#REF!</v>
      </c>
      <c r="L1261" s="165" t="str">
        <f>[4]SayfaKAY!X494</f>
        <v>ELTESAN ELEKTRO MEKANİK SOĞUTMA SAN</v>
      </c>
      <c r="M1261" s="107" t="str">
        <f t="shared" si="822"/>
        <v>KAY5+6-BOZ-KAY5+6-FF-493</v>
      </c>
      <c r="N1261" s="105" t="str">
        <f>[4]SayfaKAY!M494</f>
        <v>77 cb kabin ısıtıcı çalışmıyor.</v>
      </c>
      <c r="O1261" s="166" t="str">
        <f>[4]SayfaKAY!P494</f>
        <v>D-Arıza değil</v>
      </c>
      <c r="P1261" s="166" t="str">
        <f>[4]SayfaKAY!Q494</f>
        <v>B(Servisten çekmeye etki eden arıza)</v>
      </c>
      <c r="Q1261" s="166" t="str">
        <f>[4]SayfaKAY!R494</f>
        <v>N.A(Yaralanma yok)</v>
      </c>
      <c r="R1261" s="132" t="str" cm="1">
        <f t="array" ref="R1261">IF([4]SayfaKAY!U494="","",_xlfn.IFS([4]SayfaKAY!U494="Bozankaya","Bozankaya",[4]SayfaKAY!U494="Müşteri","Customer",[4]SayfaKAY!U494="Tedarikçi","Equipment Supplier"))</f>
        <v>Equipment Supplier</v>
      </c>
      <c r="S1261" s="204" t="str">
        <f>[4]SayfaKAY!N494</f>
        <v>Mastercard resetlendi. Arıza devamlılığı görülmedi.</v>
      </c>
      <c r="T1261" s="133" t="str">
        <f>[4]SayfaKAY!AD494</f>
        <v>*Arıza çözülecek</v>
      </c>
      <c r="U1261" s="132" t="str">
        <f>[4]SayfaKAY!W494</f>
        <v>Evet</v>
      </c>
      <c r="V1261" s="108">
        <f>[4]SayfaKAY!AZ494</f>
        <v>2</v>
      </c>
      <c r="W1261" s="136">
        <f t="shared" si="823"/>
        <v>45284</v>
      </c>
      <c r="X1261" s="137" t="str">
        <f t="shared" si="824"/>
        <v>05:00</v>
      </c>
      <c r="Y1261" s="235">
        <f>[4]SayfaKAY!AE494</f>
        <v>45284.208333333299</v>
      </c>
      <c r="Z1261" s="192">
        <f t="shared" si="825"/>
        <v>45284</v>
      </c>
      <c r="AA1261" s="110" t="str">
        <f t="shared" si="826"/>
        <v>07:00</v>
      </c>
      <c r="AB1261" s="182">
        <f>[4]SayfaKAY!BA494</f>
        <v>45284.291666666701</v>
      </c>
      <c r="AC1261" s="257">
        <f t="shared" si="827"/>
        <v>752.00000011478551</v>
      </c>
      <c r="AD1261" s="111">
        <f t="shared" si="828"/>
        <v>45284</v>
      </c>
      <c r="AE1261" s="111" t="str">
        <f t="shared" si="829"/>
        <v>07:00</v>
      </c>
      <c r="AF1261" s="235">
        <f>[4]SayfaKAY!BA494</f>
        <v>45284.291666666701</v>
      </c>
      <c r="AG1261" s="179" t="str">
        <f>[4]SayfaKAY!S494</f>
        <v>(III) Farklı Araçlarda Tekrarlayan Arıza</v>
      </c>
      <c r="AH1261" s="178" t="str">
        <f t="shared" si="830"/>
        <v>Bu Arıza Aracın Servise Verilmesine Engel</v>
      </c>
      <c r="AI1261" s="163" t="str">
        <f>[4]SayfaKAY!AV494</f>
        <v/>
      </c>
      <c r="AJ1261" s="164" t="str">
        <f t="shared" si="831"/>
        <v/>
      </c>
      <c r="AK1261" s="164" t="str">
        <f t="shared" si="832"/>
        <v/>
      </c>
      <c r="AL1261" s="112" t="str">
        <f>[4]SayfaKAY!AX494</f>
        <v/>
      </c>
      <c r="AM1261" s="257" cm="1">
        <f t="array" ref="AM1261">IFERROR(IF(AND(P1261&lt;&gt;"D(Arıza Değil)",AH1261="Bu Arıza Aracın Servise Verilmesine Engel Değil"),
IF(Z1261-F1261&gt;0,(AB1261-Y1261)*24*60,
IF(OR(AND(G1261&gt;$AS$1,G1261&lt;$AT$1),AND(G1261&gt;$AU$1,G1261&lt;$AV$1)),
(AF1261-H1261)*24*60,     BH:BH0)),        AN1261),0)</f>
        <v>752.00000011478551</v>
      </c>
      <c r="AN1261" s="257">
        <f t="shared" si="833"/>
        <v>752.00000011478551</v>
      </c>
      <c r="AO1261" s="174" t="str">
        <f>[4]SayfaKAY!AG494</f>
        <v/>
      </c>
      <c r="AP1261" s="174" t="str">
        <f>[4]SayfaKAY!AI494</f>
        <v>H500-7240</v>
      </c>
      <c r="AQ1261" s="174" t="str">
        <f>[4]SayfaKAY!AQ494</f>
        <v/>
      </c>
      <c r="AR1261" s="174" t="str">
        <f>[4]SayfaKAY!AH494</f>
        <v>KLIMA UNITESİ /Eltesan/Hispacold 41,5 kW</v>
      </c>
      <c r="AS1261" s="174">
        <f>[4]SayfaKAY!AJ494</f>
        <v>1</v>
      </c>
      <c r="AT1261" s="175" t="str">
        <f>[4]SayfaKAY!AM494</f>
        <v/>
      </c>
      <c r="AU1261" s="176" t="str">
        <f>[4]SayfaKAY!AL494</f>
        <v/>
      </c>
      <c r="AV1261" s="176" t="str">
        <f>[4]SayfaKAY!AP494</f>
        <v/>
      </c>
      <c r="AW1261" s="177" t="str">
        <f>[4]SayfaKAY!AT494</f>
        <v/>
      </c>
      <c r="AX1261" s="194">
        <f t="shared" si="834"/>
        <v>16544.000002525281</v>
      </c>
      <c r="AY1261" s="168"/>
      <c r="AZ1261" s="167"/>
      <c r="BA1261" s="170"/>
      <c r="BB1261" s="171"/>
      <c r="BC1261" s="114"/>
      <c r="BD1261" s="114"/>
      <c r="BE1261" s="114"/>
      <c r="BF1261" s="114"/>
      <c r="BG1261" s="114"/>
      <c r="BH1261" s="114">
        <f>IFERROR(FRACAS!AN497, "Hata Var")</f>
        <v>537.00000005308539</v>
      </c>
      <c r="BI1261" s="114"/>
      <c r="BJ1261" s="114"/>
      <c r="BK1261" s="105" t="str">
        <f>[4]SayfaKAY!AW494</f>
        <v/>
      </c>
      <c r="BL1261" s="105" t="str">
        <f>[4]SayfaKAY!V494</f>
        <v>ELTESAN ELEKTRO MEKANİK SOĞUTMA SAN</v>
      </c>
      <c r="BM1261" s="114"/>
      <c r="BN1261" s="171" t="str">
        <f t="shared" si="835"/>
        <v>x yok</v>
      </c>
      <c r="BO1261" s="171" t="str">
        <f t="shared" si="836"/>
        <v>aynı gün giderilen arıza</v>
      </c>
      <c r="BP1261" s="171" t="str">
        <f t="shared" si="837"/>
        <v>Bir günden fazla süren arıza</v>
      </c>
      <c r="BQ1261" s="226">
        <f t="shared" si="838"/>
        <v>632.00000001699664</v>
      </c>
      <c r="BR1261" s="226">
        <f t="shared" si="839"/>
        <v>120.00000009778887</v>
      </c>
      <c r="BS1261" s="226">
        <f t="shared" si="840"/>
        <v>752.00000011478551</v>
      </c>
      <c r="BT1261" s="114"/>
      <c r="BU1261" s="242"/>
      <c r="BV1261" s="233">
        <f t="shared" si="841"/>
        <v>1</v>
      </c>
      <c r="BW1261" s="226" t="str">
        <f t="shared" si="842"/>
        <v>Evet, çakışma var</v>
      </c>
      <c r="BX1261" s="229"/>
      <c r="BY1261" s="247">
        <f t="shared" si="843"/>
        <v>0.43888888890069211</v>
      </c>
      <c r="BZ1261" s="247">
        <f t="shared" si="844"/>
        <v>8.3333333401242271E-2</v>
      </c>
      <c r="CA1261" s="247">
        <f t="shared" si="845"/>
        <v>0.52222222230193438</v>
      </c>
      <c r="CB1261" s="213"/>
      <c r="CC1261" s="211"/>
      <c r="CD1261" s="196"/>
      <c r="CE1261" s="213">
        <v>493</v>
      </c>
      <c r="CF1261" s="182">
        <f t="shared" si="846"/>
        <v>45283.769444444399</v>
      </c>
      <c r="CG1261" s="182">
        <f t="shared" si="847"/>
        <v>45284.291666666701</v>
      </c>
      <c r="CH1261" s="196"/>
      <c r="CI1261" s="196"/>
      <c r="CJ1261" s="196"/>
      <c r="CK1261" s="196">
        <f t="shared" si="848"/>
        <v>8.3333333401242271E-2</v>
      </c>
      <c r="CL1261" s="196">
        <f t="shared" si="849"/>
        <v>0.43888888890069211</v>
      </c>
      <c r="CM1261" s="196">
        <f t="shared" si="850"/>
        <v>0.52222222230193438</v>
      </c>
      <c r="CN1261" s="114"/>
      <c r="CO1261" s="115">
        <f t="shared" si="851"/>
        <v>752.00000011478551</v>
      </c>
      <c r="CP1261" s="116">
        <f t="shared" si="852"/>
        <v>5.0000000040745363</v>
      </c>
      <c r="CQ1261" s="117">
        <f t="shared" si="853"/>
        <v>0.76944444439868676</v>
      </c>
      <c r="CR1261" s="117">
        <f t="shared" si="854"/>
        <v>45284.208333333299</v>
      </c>
      <c r="CS1261" s="117">
        <f t="shared" si="855"/>
        <v>45284.291666666701</v>
      </c>
      <c r="CT1261" s="118">
        <f t="shared" si="856"/>
        <v>65208152.000000015</v>
      </c>
      <c r="CU1261" s="118">
        <f t="shared" si="857"/>
        <v>120.00000009778887</v>
      </c>
      <c r="CV1261" s="118">
        <f t="shared" si="858"/>
        <v>65208272.000000112</v>
      </c>
      <c r="CW1261" s="119">
        <f t="shared" si="859"/>
        <v>0.99999815974267658</v>
      </c>
    </row>
    <row r="1262" spans="1:101" ht="118.5" customHeight="1" x14ac:dyDescent="0.3">
      <c r="A1262" s="160" t="str">
        <f>[4]SayfaKAY!C22</f>
        <v>KAY5+6</v>
      </c>
      <c r="B1262" s="104" t="str">
        <f>[4]SayfaKAY!D22</f>
        <v>3875(4)</v>
      </c>
      <c r="C1262" s="105" t="str">
        <f>[4]SayfaKAY!E22</f>
        <v>MA</v>
      </c>
      <c r="D1262" s="105">
        <f>[4]SayfaKAY!F22</f>
        <v>35100</v>
      </c>
      <c r="E1262" s="106" t="str">
        <f>[4]SayfaKAY!G22</f>
        <v>BOZ-KAY5+6-FF-021</v>
      </c>
      <c r="F1262" s="193">
        <f t="shared" si="820"/>
        <v>45282</v>
      </c>
      <c r="G1262" s="135">
        <f t="shared" si="821"/>
        <v>0.55902777780283941</v>
      </c>
      <c r="H1262" s="235">
        <f>[4]SayfaKAY!H22</f>
        <v>45282.559027777803</v>
      </c>
      <c r="I1262" s="104" t="str">
        <f>[4]SayfaKAY!I22</f>
        <v>Hat/Line</v>
      </c>
      <c r="J1262" s="103" t="str">
        <f>IF([4]SayfaKAY!J22="","",IF([4]SayfaKAY!J22="Müşteri","Notified by Customer","Notified by Bozankaya"))</f>
        <v>Notified by Customer</v>
      </c>
      <c r="K1262" s="103" t="e">
        <f>VLOOKUP([4]SayfaKAY!L22,#REF!,2,FALSE)</f>
        <v>#REF!</v>
      </c>
      <c r="L1262" s="165" t="str">
        <f>[4]SayfaKAY!X22</f>
        <v>HOPPECKE Batterie Systeme GmbH</v>
      </c>
      <c r="M1262" s="107" t="str">
        <f t="shared" si="822"/>
        <v>KAY5+6-BOZ-KAY5+6-FF-021</v>
      </c>
      <c r="N1262" s="105" t="str">
        <f>[4]SayfaKAY!M22</f>
        <v>MA Akü yanık üst plakalarda ısınma ve deforme mevcut</v>
      </c>
      <c r="O1262" s="166" t="str">
        <f>[4]SayfaKAY!P22</f>
        <v>C-Uyarı, sürüş devamlılığı</v>
      </c>
      <c r="P1262" s="166" t="str">
        <f>[4]SayfaKAY!Q22</f>
        <v>C(Sisteme etki etmeyen arıza)</v>
      </c>
      <c r="Q1262" s="166" t="str">
        <f>[4]SayfaKAY!R22</f>
        <v>N.A(Yaralanma yok)</v>
      </c>
      <c r="R1262" s="132" t="str" cm="1">
        <f t="array" ref="R1262">IF([4]SayfaKAY!U22="","",_xlfn.IFS([4]SayfaKAY!U22="Bozankaya","Bozankaya",[4]SayfaKAY!U22="Müşteri","Customer",[4]SayfaKAY!U22="Tedarikçi","Equipment Supplier"))</f>
        <v>Equipment Supplier</v>
      </c>
      <c r="S1262" s="204" t="str">
        <f>[4]SayfaKAY!N22</f>
        <v>Akü sökülüp koruyucu bakıma teslim edildi</v>
      </c>
      <c r="T1262" s="133" t="str">
        <f>[4]SayfaKAY!AD22</f>
        <v/>
      </c>
      <c r="U1262" s="132" t="str">
        <f>[4]SayfaKAY!W22</f>
        <v>Evet</v>
      </c>
      <c r="V1262" s="108">
        <f>[4]SayfaKAY!AZ22</f>
        <v>1</v>
      </c>
      <c r="W1262" s="136">
        <f t="shared" si="823"/>
        <v>45531</v>
      </c>
      <c r="X1262" s="137" t="str">
        <f t="shared" si="824"/>
        <v>12:24</v>
      </c>
      <c r="Y1262" s="235">
        <f>[4]SayfaKAY!AE22</f>
        <v>45531.5172916667</v>
      </c>
      <c r="Z1262" s="192">
        <f t="shared" si="825"/>
        <v>45531</v>
      </c>
      <c r="AA1262" s="110" t="str">
        <f t="shared" si="826"/>
        <v>15:30</v>
      </c>
      <c r="AB1262" s="182">
        <f>[4]SayfaKAY!BA22</f>
        <v>45531.645833333299</v>
      </c>
      <c r="AC1262" s="257">
        <f t="shared" si="827"/>
        <v>358684.99999991502</v>
      </c>
      <c r="AD1262" s="111">
        <f t="shared" si="828"/>
        <v>45531</v>
      </c>
      <c r="AE1262" s="111" t="str">
        <f t="shared" si="829"/>
        <v>15:30</v>
      </c>
      <c r="AF1262" s="235">
        <f>[4]SayfaKAY!BA22</f>
        <v>45531.645833333299</v>
      </c>
      <c r="AG1262" s="179" t="str">
        <f>[4]SayfaKAY!S22</f>
        <v>(I) İlk Defa Karşılaşılan Arıza</v>
      </c>
      <c r="AH1262" s="178" t="str">
        <f t="shared" si="830"/>
        <v>Bu Arıza Aracın Servise Verilmesine Engel Değil</v>
      </c>
      <c r="AI1262" s="163" t="str">
        <f>[4]SayfaKAY!AV22</f>
        <v/>
      </c>
      <c r="AJ1262" s="164" t="str">
        <f t="shared" si="831"/>
        <v/>
      </c>
      <c r="AK1262" s="164" t="str">
        <f t="shared" si="832"/>
        <v/>
      </c>
      <c r="AL1262" s="112" t="str">
        <f>[4]SayfaKAY!AX22</f>
        <v/>
      </c>
      <c r="AM1262" s="257" cm="1">
        <f t="array" ref="AM1262">IFERROR(IF(AND(P1262&lt;&gt;"D(Arıza Değil)",AH1262="Bu Arıza Aracın Servise Verilmesine Engel Değil"),
IF(Z1262-F1262&gt;0,(AB1262-Y1262)*24*60,
IF(OR(AND(G1262&gt;$AS$1,G1262&lt;$AT$1),AND(G1262&gt;$AU$1,G1262&lt;$AV$1)),
(AF1262-H1262)*24*60,     BH:BH0)),        AN1262),0)</f>
        <v>185.09999990346842</v>
      </c>
      <c r="AN1262" s="257">
        <f t="shared" si="833"/>
        <v>358684.99999991502</v>
      </c>
      <c r="AO1262" s="174" t="str">
        <f>[4]SayfaKAY!AG22</f>
        <v>Hoppecke</v>
      </c>
      <c r="AP1262" s="174" t="str">
        <f>[4]SayfaKAY!AI22</f>
        <v>P680-7147</v>
      </c>
      <c r="AQ1262" s="174" t="str">
        <f>[4]SayfaKAY!AQ22</f>
        <v/>
      </c>
      <c r="AR1262" s="174" t="str">
        <f>[4]SayfaKAY!AH22</f>
        <v>24V BATARYA KUTUSU İÇ MALZEMELER</v>
      </c>
      <c r="AS1262" s="174" t="str">
        <f>[4]SayfaKAY!AJ22</f>
        <v/>
      </c>
      <c r="AT1262" s="175" t="str">
        <f>[4]SayfaKAY!AM22</f>
        <v/>
      </c>
      <c r="AU1262" s="176" t="str">
        <f>[4]SayfaKAY!AL22</f>
        <v/>
      </c>
      <c r="AV1262" s="176" t="str">
        <f>[4]SayfaKAY!AP22</f>
        <v/>
      </c>
      <c r="AW1262" s="177" t="str">
        <f>[4]SayfaKAY!AT22</f>
        <v/>
      </c>
      <c r="AX1262" s="194">
        <f t="shared" si="834"/>
        <v>3945534.999999065</v>
      </c>
      <c r="AY1262" s="168"/>
      <c r="AZ1262" s="167"/>
      <c r="BA1262" s="113"/>
      <c r="BB1262" s="171"/>
      <c r="BC1262" s="114"/>
      <c r="BD1262" s="114"/>
      <c r="BE1262" s="114"/>
      <c r="BF1262" s="114"/>
      <c r="BG1262" s="114"/>
      <c r="BH1262" s="114" t="str">
        <f>IFERROR(FRACAS!AN25, "Hata Var")</f>
        <v/>
      </c>
      <c r="BI1262" s="114"/>
      <c r="BJ1262" s="114"/>
      <c r="BK1262" s="105" t="str">
        <f>[4]SayfaKAY!AW22</f>
        <v/>
      </c>
      <c r="BL1262" s="105" t="str">
        <f>[4]SayfaKAY!V22</f>
        <v>HOPPECKE Batterie Systeme GmbH</v>
      </c>
      <c r="BM1262" s="114"/>
      <c r="BN1262" s="171" t="str">
        <f t="shared" si="835"/>
        <v>x yok</v>
      </c>
      <c r="BO1262" s="171" t="b">
        <f t="shared" si="836"/>
        <v>0</v>
      </c>
      <c r="BP1262" s="171" t="str">
        <f t="shared" si="837"/>
        <v>Bir günden fazla süren arıza</v>
      </c>
      <c r="BQ1262" s="226">
        <f t="shared" si="838"/>
        <v>358499.90000001155</v>
      </c>
      <c r="BR1262" s="226">
        <f t="shared" si="839"/>
        <v>185.09999990346842</v>
      </c>
      <c r="BS1262" s="226">
        <f t="shared" si="840"/>
        <v>358684.99999991502</v>
      </c>
      <c r="BT1262" s="114"/>
      <c r="BU1262" s="242"/>
      <c r="BV1262" s="233">
        <f t="shared" si="841"/>
        <v>43</v>
      </c>
      <c r="BW1262" s="226" t="str">
        <f t="shared" si="842"/>
        <v>Evet, çakışma var</v>
      </c>
      <c r="BX1262" s="229"/>
      <c r="BY1262" s="247">
        <f t="shared" si="843"/>
        <v>248.95826388889691</v>
      </c>
      <c r="BZ1262" s="247">
        <f t="shared" si="844"/>
        <v>0.12854166659963084</v>
      </c>
      <c r="CA1262" s="247">
        <f t="shared" si="845"/>
        <v>249.08680555549654</v>
      </c>
      <c r="CB1262" s="213"/>
      <c r="CC1262" s="211"/>
      <c r="CD1262" s="196"/>
      <c r="CE1262" s="213">
        <v>21</v>
      </c>
      <c r="CF1262" s="182">
        <f t="shared" si="846"/>
        <v>45282.559027777803</v>
      </c>
      <c r="CG1262" s="182">
        <f t="shared" si="847"/>
        <v>45531.645833333299</v>
      </c>
      <c r="CH1262" s="196"/>
      <c r="CI1262" s="196"/>
      <c r="CJ1262" s="196"/>
      <c r="CK1262" s="196">
        <f t="shared" si="848"/>
        <v>0.12854166659963084</v>
      </c>
      <c r="CL1262" s="196">
        <f t="shared" si="849"/>
        <v>248.95826388889691</v>
      </c>
      <c r="CM1262" s="196">
        <f t="shared" si="850"/>
        <v>249.08680555549654</v>
      </c>
      <c r="CN1262" s="114"/>
      <c r="CO1262" s="115">
        <f t="shared" si="851"/>
        <v>358684.99999991502</v>
      </c>
      <c r="CP1262" s="116">
        <f t="shared" si="852"/>
        <v>7.7124999959778506</v>
      </c>
      <c r="CQ1262" s="117">
        <f t="shared" si="853"/>
        <v>0.55902777780283941</v>
      </c>
      <c r="CR1262" s="117">
        <f t="shared" si="854"/>
        <v>45531.5172916667</v>
      </c>
      <c r="CS1262" s="117">
        <f t="shared" si="855"/>
        <v>45531.645833333299</v>
      </c>
      <c r="CT1262" s="118">
        <f t="shared" si="856"/>
        <v>65564579.900000013</v>
      </c>
      <c r="CU1262" s="118">
        <f t="shared" si="857"/>
        <v>185.09999990346842</v>
      </c>
      <c r="CV1262" s="118">
        <f t="shared" si="858"/>
        <v>65564764.999999918</v>
      </c>
      <c r="CW1262" s="119">
        <f t="shared" si="859"/>
        <v>0.99999717683728595</v>
      </c>
    </row>
    <row r="1263" spans="1:101" ht="118.5" customHeight="1" x14ac:dyDescent="0.3">
      <c r="A1263" s="104" t="str">
        <f>[4]SayfaKAY!C17</f>
        <v>KAY5+6</v>
      </c>
      <c r="B1263" s="104" t="str">
        <f>[4]SayfaKAY!D17</f>
        <v>3872(1)</v>
      </c>
      <c r="C1263" s="105" t="str">
        <f>[4]SayfaKAY!E17</f>
        <v>RA</v>
      </c>
      <c r="D1263" s="105">
        <f>[4]SayfaKAY!F17</f>
        <v>21212</v>
      </c>
      <c r="E1263" s="106" t="str">
        <f>[4]SayfaKAY!G17</f>
        <v>BOZ-KAY5+6-FF-016</v>
      </c>
      <c r="F1263" s="134">
        <f t="shared" si="820"/>
        <v>45281</v>
      </c>
      <c r="G1263" s="135">
        <f t="shared" si="821"/>
        <v>8.6111111100763083E-2</v>
      </c>
      <c r="H1263" s="235">
        <f>[4]SayfaKAY!H17</f>
        <v>45281.086111111101</v>
      </c>
      <c r="I1263" s="104" t="str">
        <f>[4]SayfaKAY!I17</f>
        <v>Hat/Line</v>
      </c>
      <c r="J1263" s="103" t="str">
        <f>IF([4]SayfaKAY!J17="","",IF([4]SayfaKAY!J17="Müşteri","Notified by Customer","Notified by Bozankaya"))</f>
        <v>Notified by Customer</v>
      </c>
      <c r="K1263" s="103" t="e">
        <f>VLOOKUP([4]SayfaKAY!L17,#REF!,2,FALSE)</f>
        <v>#REF!</v>
      </c>
      <c r="L1263" s="165" t="str">
        <f>[4]SayfaKAY!X17</f>
        <v>Pronis Proje Mühendislik Taahhüt Sa</v>
      </c>
      <c r="M1263" s="107" t="str">
        <f t="shared" si="822"/>
        <v>KAY5+6-BOZ-KAY5+6-FF-016</v>
      </c>
      <c r="N1263" s="105" t="str">
        <f>[4]SayfaKAY!M17</f>
        <v>KABİN VE YOLCU BÖLÜMÜ KLİMALAR ÇALIŞMIYOR</v>
      </c>
      <c r="O1263" s="166" t="str">
        <f>[4]SayfaKAY!P17</f>
        <v>A-Sürüşü engeller</v>
      </c>
      <c r="P1263" s="166" t="str">
        <f>[4]SayfaKAY!Q17</f>
        <v>B(Servisten çekmeye etki eden arıza)</v>
      </c>
      <c r="Q1263" s="166" t="str">
        <f>[4]SayfaKAY!R17</f>
        <v>N.A(Yaralanma yok)</v>
      </c>
      <c r="R1263" s="132" t="str" cm="1">
        <f t="array" ref="R1263">IF([4]SayfaKAY!U17="","",_xlfn.IFS([4]SayfaKAY!U17="Bozankaya","Bozankaya",[4]SayfaKAY!U17="Müşteri","Customer",[4]SayfaKAY!U17="Tedarikçi","Equipment Supplier"))</f>
        <v>Bozankaya</v>
      </c>
      <c r="S1263" s="204" t="str">
        <f>[4]SayfaKAY!N17</f>
        <v>ARAÇ YANGIN MODU DEVREYE GİRDİĞİ İÇİN KLİMALAR ÇALIŞMIYOR YAPILAN KONTROLLERDE P PANODA BULUNAN YANGIN DEDEKTÖR KABLOSU YANLIŞ TAKILMIŞ DÜZELTİLDİ</v>
      </c>
      <c r="T1263" s="133" t="str">
        <f>[4]SayfaKAY!AD17</f>
        <v>*Ekipman tamir edilecek</v>
      </c>
      <c r="U1263" s="132" t="str">
        <f>[4]SayfaKAY!W17</f>
        <v>Evet</v>
      </c>
      <c r="V1263" s="108">
        <f>[4]SayfaKAY!AZ17</f>
        <v>1</v>
      </c>
      <c r="W1263" s="136">
        <f t="shared" si="823"/>
        <v>45647</v>
      </c>
      <c r="X1263" s="137" t="str">
        <f t="shared" si="824"/>
        <v>05:00</v>
      </c>
      <c r="Y1263" s="235">
        <f>[4]SayfaKAY!AE17</f>
        <v>45647.208333333299</v>
      </c>
      <c r="Z1263" s="109">
        <f t="shared" si="825"/>
        <v>45647</v>
      </c>
      <c r="AA1263" s="110" t="str">
        <f t="shared" si="826"/>
        <v>10:00</v>
      </c>
      <c r="AB1263" s="182">
        <f>[4]SayfaKAY!BA17</f>
        <v>45647.416666666701</v>
      </c>
      <c r="AC1263" s="257">
        <f t="shared" si="827"/>
        <v>527516.0000000638</v>
      </c>
      <c r="AD1263" s="111">
        <f t="shared" si="828"/>
        <v>45647</v>
      </c>
      <c r="AE1263" s="111" t="str">
        <f t="shared" si="829"/>
        <v>10:00</v>
      </c>
      <c r="AF1263" s="235">
        <f>[4]SayfaKAY!BA17</f>
        <v>45647.416666666701</v>
      </c>
      <c r="AG1263" s="179" t="str">
        <f>[4]SayfaKAY!S17</f>
        <v>(I) İlk Defa Karşılaşılan Arıza</v>
      </c>
      <c r="AH1263" s="178" t="str">
        <f t="shared" si="830"/>
        <v>Bu Arıza Aracın Servise Verilmesine Engel</v>
      </c>
      <c r="AI1263" s="163" t="str">
        <f>[4]SayfaKAY!AV17</f>
        <v/>
      </c>
      <c r="AJ1263" s="164" t="str">
        <f t="shared" si="831"/>
        <v/>
      </c>
      <c r="AK1263" s="164" t="str">
        <f t="shared" si="832"/>
        <v/>
      </c>
      <c r="AL1263" s="112" t="str">
        <f>[4]SayfaKAY!AX17</f>
        <v/>
      </c>
      <c r="AM1263" s="257" cm="1">
        <f t="array" ref="AM1263">IFERROR(IF(AND(P1263&lt;&gt;"D(Arıza Değil)",AH1263="Bu Arıza Aracın Servise Verilmesine Engel Değil"),
IF(Z1263-F1263&gt;0,(AB1263-Y1263)*24*60,
IF(OR(AND(G1263&gt;$AS$1,G1263&lt;$AT$1),AND(G1263&gt;$AU$1,G1263&lt;$AV$1)),
(AF1263-H1263)*24*60,     BH:BH0)),        AN1263),0)</f>
        <v>527516.0000000638</v>
      </c>
      <c r="AN1263" s="257">
        <f t="shared" si="833"/>
        <v>527516.0000000638</v>
      </c>
      <c r="AO1263" s="174" t="str">
        <f>[4]SayfaKAY!AG17</f>
        <v>PRONİS MÜHENDİSLİK</v>
      </c>
      <c r="AP1263" s="174" t="str">
        <f>[4]SayfaKAY!AI17</f>
        <v>E110-7654</v>
      </c>
      <c r="AQ1263" s="174" t="str">
        <f>[4]SayfaKAY!AQ17</f>
        <v/>
      </c>
      <c r="AR1263" s="174" t="str">
        <f>[4]SayfaKAY!AH17</f>
        <v>Yangın-Duman Dedektörü</v>
      </c>
      <c r="AS1263" s="174">
        <f>[4]SayfaKAY!AJ17</f>
        <v>1</v>
      </c>
      <c r="AT1263" s="175" t="str">
        <f>[4]SayfaKAY!AM17</f>
        <v/>
      </c>
      <c r="AU1263" s="176" t="str">
        <f>[4]SayfaKAY!AL17</f>
        <v/>
      </c>
      <c r="AV1263" s="176" t="str">
        <f>[4]SayfaKAY!AP17</f>
        <v/>
      </c>
      <c r="AW1263" s="177" t="str">
        <f>[4]SayfaKAY!AT17</f>
        <v/>
      </c>
      <c r="AX1263" s="194">
        <f t="shared" si="834"/>
        <v>5802676.0000007022</v>
      </c>
      <c r="AY1263" s="168"/>
      <c r="AZ1263" s="167"/>
      <c r="BA1263" s="170"/>
      <c r="BB1263" s="171" t="str">
        <f>IF($AQ$1="X", IF(AND(G1263&gt;=$AS$1,G1263&lt;=$AT$1),IF(P1263&lt;&gt;"D(Arıza Değil)",AC1263,0), IF(AND(G1263&gt;=$AU$1,G1263&lt;=$AV$1),IF(P1263&lt;&gt;"D(Arıza Değil)",AC1263,0), "")), "")</f>
        <v/>
      </c>
      <c r="BC1263" s="114"/>
      <c r="BD1263" s="114"/>
      <c r="BE1263" s="114"/>
      <c r="BF1263" s="114"/>
      <c r="BG1263" s="114"/>
      <c r="BH1263" s="114" t="str">
        <f>IFERROR(FRACAS!AN20, "Hata Var")</f>
        <v/>
      </c>
      <c r="BI1263" s="114"/>
      <c r="BJ1263" s="114"/>
      <c r="BK1263" s="105" t="str">
        <f>[4]SayfaKAY!AW17</f>
        <v/>
      </c>
      <c r="BL1263" s="105" t="str">
        <f>[4]SayfaKAY!V17</f>
        <v>Üretim</v>
      </c>
      <c r="BM1263" s="114"/>
      <c r="BN1263" s="171" t="str">
        <f t="shared" si="835"/>
        <v>x yok</v>
      </c>
      <c r="BO1263" s="171" t="b">
        <f t="shared" si="836"/>
        <v>0</v>
      </c>
      <c r="BP1263" s="171" t="str">
        <f t="shared" si="837"/>
        <v>Bir günden fazla süren arıza</v>
      </c>
      <c r="BQ1263" s="226">
        <f t="shared" si="838"/>
        <v>527215.99999996601</v>
      </c>
      <c r="BR1263" s="226">
        <f t="shared" si="839"/>
        <v>300.00000009778887</v>
      </c>
      <c r="BS1263" s="226">
        <f t="shared" si="840"/>
        <v>527516.0000000638</v>
      </c>
      <c r="BT1263" s="114"/>
      <c r="BU1263" s="242"/>
      <c r="BV1263" s="233">
        <f t="shared" si="841"/>
        <v>52</v>
      </c>
      <c r="BW1263" s="226" t="str">
        <f t="shared" si="842"/>
        <v>Evet, çakışma var</v>
      </c>
      <c r="BX1263" s="229"/>
      <c r="BY1263" s="247">
        <f t="shared" si="843"/>
        <v>366.12222222219862</v>
      </c>
      <c r="BZ1263" s="247">
        <f t="shared" si="844"/>
        <v>0.20833333340124227</v>
      </c>
      <c r="CA1263" s="247">
        <f t="shared" si="845"/>
        <v>366.33055555559986</v>
      </c>
      <c r="CB1263" s="213"/>
      <c r="CC1263" s="211"/>
      <c r="CD1263" s="196"/>
      <c r="CE1263" s="213">
        <v>16</v>
      </c>
      <c r="CF1263" s="182">
        <f t="shared" si="846"/>
        <v>45281.086111111101</v>
      </c>
      <c r="CG1263" s="182">
        <f t="shared" si="847"/>
        <v>45647.416666666701</v>
      </c>
      <c r="CH1263" s="196"/>
      <c r="CI1263" s="196"/>
      <c r="CJ1263" s="196"/>
      <c r="CK1263" s="196">
        <f t="shared" si="848"/>
        <v>0.20833333340124227</v>
      </c>
      <c r="CL1263" s="196">
        <f t="shared" si="849"/>
        <v>366.12222222219862</v>
      </c>
      <c r="CM1263" s="196">
        <f t="shared" si="850"/>
        <v>366.33055555559986</v>
      </c>
      <c r="CN1263" s="114"/>
      <c r="CO1263" s="115">
        <f t="shared" si="851"/>
        <v>527516.0000000638</v>
      </c>
      <c r="CP1263" s="116">
        <f t="shared" si="852"/>
        <v>12.500000004074536</v>
      </c>
      <c r="CQ1263" s="117">
        <f t="shared" si="853"/>
        <v>8.6111111100763083E-2</v>
      </c>
      <c r="CR1263" s="117">
        <f t="shared" si="854"/>
        <v>45647.208333333299</v>
      </c>
      <c r="CS1263" s="117">
        <f t="shared" si="855"/>
        <v>45647.416666666701</v>
      </c>
      <c r="CT1263" s="118">
        <f t="shared" si="856"/>
        <v>65731855.999999963</v>
      </c>
      <c r="CU1263" s="118">
        <f t="shared" si="857"/>
        <v>300.00000009778887</v>
      </c>
      <c r="CV1263" s="118">
        <f t="shared" si="858"/>
        <v>65732156.000000067</v>
      </c>
      <c r="CW1263" s="119">
        <f t="shared" si="859"/>
        <v>0.99999543602373087</v>
      </c>
    </row>
    <row r="1264" spans="1:101" ht="118.5" customHeight="1" x14ac:dyDescent="0.3">
      <c r="A1264" s="160" t="str">
        <f>[4]SayfaKAY!C18</f>
        <v>KAY5+6</v>
      </c>
      <c r="B1264" s="104" t="str">
        <f>[4]SayfaKAY!D18</f>
        <v>3874(3)</v>
      </c>
      <c r="C1264" s="105" t="str">
        <f>[4]SayfaKAY!E18</f>
        <v>MA</v>
      </c>
      <c r="D1264" s="105">
        <f>[4]SayfaKAY!F18</f>
        <v>45000</v>
      </c>
      <c r="E1264" s="106" t="str">
        <f>[4]SayfaKAY!G18</f>
        <v>BOZ-KAY5+6-FF-017</v>
      </c>
      <c r="F1264" s="193">
        <f t="shared" si="820"/>
        <v>45281</v>
      </c>
      <c r="G1264" s="135">
        <f t="shared" si="821"/>
        <v>0.55277777779701864</v>
      </c>
      <c r="H1264" s="235">
        <f>[4]SayfaKAY!H18</f>
        <v>45281.552777777797</v>
      </c>
      <c r="I1264" s="104" t="str">
        <f>[4]SayfaKAY!I18</f>
        <v>Hat/Line</v>
      </c>
      <c r="J1264" s="103" t="str">
        <f>IF([4]SayfaKAY!J18="","",IF([4]SayfaKAY!J18="Müşteri","Notified by Customer","Notified by Bozankaya"))</f>
        <v>Notified by Customer</v>
      </c>
      <c r="K1264" s="103" t="e">
        <f>VLOOKUP([4]SayfaKAY!L18,#REF!,2,FALSE)</f>
        <v>#REF!</v>
      </c>
      <c r="L1264" s="165" t="str">
        <f>[4]SayfaKAY!X18</f>
        <v>NSC TEKNOLOJİ ve İNŞAAT LTD.ŞTİ.</v>
      </c>
      <c r="M1264" s="107" t="str">
        <f t="shared" si="822"/>
        <v>KAY5+6-BOZ-KAY5+6-FF-017</v>
      </c>
      <c r="N1264" s="105" t="str">
        <f>[4]SayfaKAY!M18</f>
        <v>Araç nvrları kesik  kesik kayıt yapıyor.Kendi kendine açılıp kapanıyor</v>
      </c>
      <c r="O1264" s="166" t="str">
        <f>[4]SayfaKAY!P18</f>
        <v>C-Uyarı, sürüş devamlılığı</v>
      </c>
      <c r="P1264" s="166" t="str">
        <f>[4]SayfaKAY!Q18</f>
        <v>C(Sisteme etki etmeyen arıza)</v>
      </c>
      <c r="Q1264" s="166" t="str">
        <f>[4]SayfaKAY!R18</f>
        <v>N.A(Yaralanma yok)</v>
      </c>
      <c r="R1264" s="132" t="str" cm="1">
        <f t="array" ref="R1264">IF([4]SayfaKAY!U18="","",_xlfn.IFS([4]SayfaKAY!U18="Bozankaya","Bozankaya",[4]SayfaKAY!U18="Müşteri","Customer",[4]SayfaKAY!U18="Tedarikçi","Equipment Supplier"))</f>
        <v>Equipment Supplier</v>
      </c>
      <c r="S1264" s="204" t="str">
        <f>[4]SayfaKAY!N18</f>
        <v>Gerekli modifikasyonlar uygulanmıştır</v>
      </c>
      <c r="T1264" s="133" t="str">
        <f>[4]SayfaKAY!AD18</f>
        <v>*Arıza çözülecek</v>
      </c>
      <c r="U1264" s="132" t="str">
        <f>[4]SayfaKAY!W18</f>
        <v>Evet</v>
      </c>
      <c r="V1264" s="108">
        <f>[4]SayfaKAY!AZ18</f>
        <v>1</v>
      </c>
      <c r="W1264" s="136">
        <f t="shared" si="823"/>
        <v>45534</v>
      </c>
      <c r="X1264" s="137" t="str">
        <f t="shared" si="824"/>
        <v>13:01</v>
      </c>
      <c r="Y1264" s="235">
        <f>[4]SayfaKAY!AE18</f>
        <v>45534.542453703703</v>
      </c>
      <c r="Z1264" s="192">
        <f t="shared" si="825"/>
        <v>45534</v>
      </c>
      <c r="AA1264" s="110" t="str">
        <f t="shared" si="826"/>
        <v>14:00</v>
      </c>
      <c r="AB1264" s="182">
        <f>[4]SayfaKAY!BA18</f>
        <v>45534.583333333299</v>
      </c>
      <c r="AC1264" s="257">
        <f t="shared" si="827"/>
        <v>364363.9999999234</v>
      </c>
      <c r="AD1264" s="111">
        <f t="shared" si="828"/>
        <v>45534</v>
      </c>
      <c r="AE1264" s="111" t="str">
        <f t="shared" si="829"/>
        <v>14:00</v>
      </c>
      <c r="AF1264" s="235">
        <f>[4]SayfaKAY!BA18</f>
        <v>45534.583333333299</v>
      </c>
      <c r="AG1264" s="179" t="str">
        <f>[4]SayfaKAY!S18</f>
        <v>(II) Aynı Araçta Tekrarlayan Arıza</v>
      </c>
      <c r="AH1264" s="178" t="str">
        <f t="shared" si="830"/>
        <v>Bu Arıza Aracın Servise Verilmesine Engel Değil</v>
      </c>
      <c r="AI1264" s="163" t="str">
        <f>[4]SayfaKAY!AV18</f>
        <v/>
      </c>
      <c r="AJ1264" s="164" t="str">
        <f t="shared" si="831"/>
        <v/>
      </c>
      <c r="AK1264" s="164" t="str">
        <f t="shared" si="832"/>
        <v/>
      </c>
      <c r="AL1264" s="112" t="str">
        <f>[4]SayfaKAY!AX18</f>
        <v/>
      </c>
      <c r="AM1264" s="257" cm="1">
        <f t="array" ref="AM1264">IFERROR(IF(AND(P1264&lt;&gt;"D(Arıza Değil)",AH1264="Bu Arıza Aracın Servise Verilmesine Engel Değil"),
IF(Z1264-F1264&gt;0,(AB1264-Y1264)*24*60,
IF(OR(AND(G1264&gt;$AS$1,G1264&lt;$AT$1),AND(G1264&gt;$AU$1,G1264&lt;$AV$1)),
(AF1264-H1264)*24*60,     BH:BH0)),        AN1264),0)</f>
        <v>58.866666618268937</v>
      </c>
      <c r="AN1264" s="257">
        <f t="shared" si="833"/>
        <v>364363.9999999234</v>
      </c>
      <c r="AO1264" s="174" t="str">
        <f>[4]SayfaKAY!AG18</f>
        <v>NSC</v>
      </c>
      <c r="AP1264" s="174" t="str">
        <f>[4]SayfaKAY!AI18</f>
        <v>E810-7002</v>
      </c>
      <c r="AQ1264" s="174" t="str">
        <f>[4]SayfaKAY!AQ18</f>
        <v/>
      </c>
      <c r="AR1264" s="174" t="str">
        <f>[4]SayfaKAY!AH18</f>
        <v>XKAYIT CİHAZI(NVR)</v>
      </c>
      <c r="AS1264" s="174" t="str">
        <f>[4]SayfaKAY!AJ18</f>
        <v/>
      </c>
      <c r="AT1264" s="175" t="str">
        <f>[4]SayfaKAY!AM18</f>
        <v/>
      </c>
      <c r="AU1264" s="176" t="str">
        <f>[4]SayfaKAY!AL18</f>
        <v/>
      </c>
      <c r="AV1264" s="176" t="str">
        <f>[4]SayfaKAY!AP18</f>
        <v/>
      </c>
      <c r="AW1264" s="177" t="str">
        <f>[4]SayfaKAY!AT18</f>
        <v/>
      </c>
      <c r="AX1264" s="194">
        <f t="shared" si="834"/>
        <v>4008003.9999991572</v>
      </c>
      <c r="AY1264" s="168"/>
      <c r="AZ1264" s="167"/>
      <c r="BA1264" s="113"/>
      <c r="BB1264" s="171"/>
      <c r="BC1264" s="114"/>
      <c r="BD1264" s="114"/>
      <c r="BE1264" s="114"/>
      <c r="BF1264" s="114"/>
      <c r="BG1264" s="114"/>
      <c r="BH1264" s="114" t="str">
        <f>IFERROR(FRACAS!AN21, "Hata Var")</f>
        <v/>
      </c>
      <c r="BI1264" s="114"/>
      <c r="BJ1264" s="114"/>
      <c r="BK1264" s="105" t="str">
        <f>[4]SayfaKAY!AW18</f>
        <v/>
      </c>
      <c r="BL1264" s="105" t="str">
        <f>[4]SayfaKAY!V18</f>
        <v>NSC</v>
      </c>
      <c r="BM1264" s="114"/>
      <c r="BN1264" s="171" t="str">
        <f t="shared" si="835"/>
        <v>x yok</v>
      </c>
      <c r="BO1264" s="171" t="b">
        <f t="shared" si="836"/>
        <v>0</v>
      </c>
      <c r="BP1264" s="171" t="str">
        <f t="shared" si="837"/>
        <v>Bir günden fazla süren arıza</v>
      </c>
      <c r="BQ1264" s="226">
        <f t="shared" si="838"/>
        <v>364305.13333330513</v>
      </c>
      <c r="BR1264" s="226">
        <f t="shared" si="839"/>
        <v>58.866666618268937</v>
      </c>
      <c r="BS1264" s="226">
        <f t="shared" si="840"/>
        <v>364363.9999999234</v>
      </c>
      <c r="BT1264" s="114"/>
      <c r="BU1264" s="242"/>
      <c r="BV1264" s="233">
        <f t="shared" si="841"/>
        <v>58</v>
      </c>
      <c r="BW1264" s="226" t="str">
        <f t="shared" si="842"/>
        <v>Evet, çakışma var</v>
      </c>
      <c r="BX1264" s="229"/>
      <c r="BY1264" s="247">
        <f t="shared" si="843"/>
        <v>252.98967592590634</v>
      </c>
      <c r="BZ1264" s="247">
        <f t="shared" si="844"/>
        <v>4.0879629596020095E-2</v>
      </c>
      <c r="CA1264" s="247">
        <f t="shared" si="845"/>
        <v>253.03055555550236</v>
      </c>
      <c r="CB1264" s="213"/>
      <c r="CC1264" s="211"/>
      <c r="CD1264" s="196"/>
      <c r="CE1264" s="213">
        <v>17</v>
      </c>
      <c r="CF1264" s="182">
        <f t="shared" si="846"/>
        <v>45281.552777777797</v>
      </c>
      <c r="CG1264" s="182">
        <f t="shared" si="847"/>
        <v>45534.583333333299</v>
      </c>
      <c r="CH1264" s="196"/>
      <c r="CI1264" s="196"/>
      <c r="CJ1264" s="196"/>
      <c r="CK1264" s="196">
        <f t="shared" si="848"/>
        <v>4.0879629596020095E-2</v>
      </c>
      <c r="CL1264" s="196">
        <f t="shared" si="849"/>
        <v>252.98967592590634</v>
      </c>
      <c r="CM1264" s="196">
        <f t="shared" si="850"/>
        <v>253.03055555550236</v>
      </c>
      <c r="CN1264" s="114"/>
      <c r="CO1264" s="115">
        <f t="shared" si="851"/>
        <v>364363.9999999234</v>
      </c>
      <c r="CP1264" s="116">
        <f t="shared" si="852"/>
        <v>2.4527777757612057</v>
      </c>
      <c r="CQ1264" s="117">
        <f t="shared" si="853"/>
        <v>0.55277777779701864</v>
      </c>
      <c r="CR1264" s="117">
        <f t="shared" si="854"/>
        <v>45534.542453703703</v>
      </c>
      <c r="CS1264" s="117">
        <f t="shared" si="855"/>
        <v>45534.583333333299</v>
      </c>
      <c r="CT1264" s="118">
        <f t="shared" si="856"/>
        <v>65568945.133333303</v>
      </c>
      <c r="CU1264" s="118">
        <f t="shared" si="857"/>
        <v>58.866666618268937</v>
      </c>
      <c r="CV1264" s="118">
        <f t="shared" si="858"/>
        <v>65569003.999999925</v>
      </c>
      <c r="CW1264" s="119">
        <f t="shared" si="859"/>
        <v>0.99999910221807509</v>
      </c>
    </row>
    <row r="1265" spans="1:101" ht="118.5" customHeight="1" x14ac:dyDescent="0.3">
      <c r="A1265" s="104" t="str">
        <f>[4]SayfaKAY!C19</f>
        <v>KAY5+6</v>
      </c>
      <c r="B1265" s="104" t="str">
        <f>[4]SayfaKAY!D19</f>
        <v>3875(4)</v>
      </c>
      <c r="C1265" s="105" t="str">
        <f>[4]SayfaKAY!E19</f>
        <v>MA</v>
      </c>
      <c r="D1265" s="105">
        <f>[4]SayfaKAY!F19</f>
        <v>35000</v>
      </c>
      <c r="E1265" s="106" t="str">
        <f>[4]SayfaKAY!G19</f>
        <v>BOZ-KAY5+6-FF-018</v>
      </c>
      <c r="F1265" s="134">
        <f t="shared" si="820"/>
        <v>45281</v>
      </c>
      <c r="G1265" s="135">
        <f t="shared" si="821"/>
        <v>0.55277777779701864</v>
      </c>
      <c r="H1265" s="235">
        <f>[4]SayfaKAY!H19</f>
        <v>45281.552777777797</v>
      </c>
      <c r="I1265" s="104" t="str">
        <f>[4]SayfaKAY!I19</f>
        <v>Hat/Line</v>
      </c>
      <c r="J1265" s="103" t="str">
        <f>IF([4]SayfaKAY!J19="","",IF([4]SayfaKAY!J19="Müşteri","Notified by Customer","Notified by Bozankaya"))</f>
        <v>Notified by Customer</v>
      </c>
      <c r="K1265" s="103" t="e">
        <f>VLOOKUP([4]SayfaKAY!L19,#REF!,2,FALSE)</f>
        <v>#REF!</v>
      </c>
      <c r="L1265" s="165" t="str">
        <f>[4]SayfaKAY!X19</f>
        <v>NSC TEKNOLOJİ ve İNŞAAT LTD.ŞTİ.</v>
      </c>
      <c r="M1265" s="107" t="str">
        <f t="shared" si="822"/>
        <v>KAY5+6-BOZ-KAY5+6-FF-018</v>
      </c>
      <c r="N1265" s="105" t="str">
        <f>[4]SayfaKAY!M19</f>
        <v>Araç nvrları kesik  kesik kayıt yapıyor.Kendi kendine açılıp kapanıyor</v>
      </c>
      <c r="O1265" s="166" t="str">
        <f>[4]SayfaKAY!P19</f>
        <v>C-Uyarı, sürüş devamlılığı</v>
      </c>
      <c r="P1265" s="166" t="str">
        <f>[4]SayfaKAY!Q19</f>
        <v>C(Sisteme etki etmeyen arıza)</v>
      </c>
      <c r="Q1265" s="166" t="str">
        <f>[4]SayfaKAY!R19</f>
        <v>N.A(Yaralanma yok)</v>
      </c>
      <c r="R1265" s="132" t="str" cm="1">
        <f t="array" ref="R1265">IF([4]SayfaKAY!U19="","",_xlfn.IFS([4]SayfaKAY!U19="Bozankaya","Bozankaya",[4]SayfaKAY!U19="Müşteri","Customer",[4]SayfaKAY!U19="Tedarikçi","Equipment Supplier"))</f>
        <v>Equipment Supplier</v>
      </c>
      <c r="S1265" s="204" t="str">
        <f>[4]SayfaKAY!N19</f>
        <v>Gerekli modifikasyonlar uygulanmıştır</v>
      </c>
      <c r="T1265" s="133" t="str">
        <f>[4]SayfaKAY!AD19</f>
        <v/>
      </c>
      <c r="U1265" s="132" t="str">
        <f>[4]SayfaKAY!W19</f>
        <v>Evet</v>
      </c>
      <c r="V1265" s="108">
        <f>[4]SayfaKAY!AZ19</f>
        <v>1</v>
      </c>
      <c r="W1265" s="136">
        <f t="shared" si="823"/>
        <v>45534</v>
      </c>
      <c r="X1265" s="137" t="str">
        <f t="shared" si="824"/>
        <v>12:59</v>
      </c>
      <c r="Y1265" s="235">
        <f>[4]SayfaKAY!AE19</f>
        <v>45534.541076388901</v>
      </c>
      <c r="Z1265" s="109">
        <f t="shared" si="825"/>
        <v>45534</v>
      </c>
      <c r="AA1265" s="110" t="str">
        <f t="shared" si="826"/>
        <v>14:00</v>
      </c>
      <c r="AB1265" s="182">
        <f>[4]SayfaKAY!BA19</f>
        <v>45534.583333333299</v>
      </c>
      <c r="AC1265" s="257">
        <f t="shared" si="827"/>
        <v>364363.9999999234</v>
      </c>
      <c r="AD1265" s="111">
        <f t="shared" si="828"/>
        <v>45534</v>
      </c>
      <c r="AE1265" s="111" t="str">
        <f t="shared" si="829"/>
        <v>14:00</v>
      </c>
      <c r="AF1265" s="235">
        <f>[4]SayfaKAY!BA19</f>
        <v>45534.583333333299</v>
      </c>
      <c r="AG1265" s="179" t="str">
        <f>[4]SayfaKAY!S19</f>
        <v>(II) Aynı Araçta Tekrarlayan Arıza</v>
      </c>
      <c r="AH1265" s="178" t="str">
        <f t="shared" si="830"/>
        <v>Bu Arıza Aracın Servise Verilmesine Engel Değil</v>
      </c>
      <c r="AI1265" s="163" t="str">
        <f>[4]SayfaKAY!AV19</f>
        <v/>
      </c>
      <c r="AJ1265" s="164" t="str">
        <f t="shared" si="831"/>
        <v/>
      </c>
      <c r="AK1265" s="164" t="str">
        <f t="shared" si="832"/>
        <v/>
      </c>
      <c r="AL1265" s="112" t="str">
        <f>[4]SayfaKAY!AX19</f>
        <v/>
      </c>
      <c r="AM1265" s="257" cm="1">
        <f t="array" ref="AM1265">IFERROR(IF(AND(P1265&lt;&gt;"D(Arıza Değil)",AH1265="Bu Arıza Aracın Servise Verilmesine Engel Değil"),
IF(Z1265-F1265&gt;0,(AB1265-Y1265)*24*60,
IF(OR(AND(G1265&gt;$AS$1,G1265&lt;$AT$1),AND(G1265&gt;$AU$1,G1265&lt;$AV$1)),
(AF1265-H1265)*24*60,     BH:BH0)),        AN1265),0)</f>
        <v>60.849999933270738</v>
      </c>
      <c r="AN1265" s="257">
        <f t="shared" si="833"/>
        <v>364363.9999999234</v>
      </c>
      <c r="AO1265" s="174" t="str">
        <f>[4]SayfaKAY!AG19</f>
        <v>NSC</v>
      </c>
      <c r="AP1265" s="174" t="str">
        <f>[4]SayfaKAY!AI19</f>
        <v>E810-7002</v>
      </c>
      <c r="AQ1265" s="174" t="str">
        <f>[4]SayfaKAY!AQ19</f>
        <v/>
      </c>
      <c r="AR1265" s="174" t="str">
        <f>[4]SayfaKAY!AH19</f>
        <v>XKAYIT CİHAZI(NVR)</v>
      </c>
      <c r="AS1265" s="174" t="str">
        <f>[4]SayfaKAY!AJ19</f>
        <v/>
      </c>
      <c r="AT1265" s="175" t="str">
        <f>[4]SayfaKAY!AM19</f>
        <v/>
      </c>
      <c r="AU1265" s="176" t="str">
        <f>[4]SayfaKAY!AL19</f>
        <v/>
      </c>
      <c r="AV1265" s="176" t="str">
        <f>[4]SayfaKAY!AP19</f>
        <v/>
      </c>
      <c r="AW1265" s="177" t="str">
        <f>[4]SayfaKAY!AT19</f>
        <v/>
      </c>
      <c r="AX1265" s="194">
        <f t="shared" si="834"/>
        <v>4008003.9999991572</v>
      </c>
      <c r="AY1265" s="168"/>
      <c r="AZ1265" s="167"/>
      <c r="BA1265" s="170"/>
      <c r="BB1265" s="171" t="str">
        <f>IF($AQ$1="X", IF(AND(G1265&gt;=$AS$1,G1265&lt;=$AT$1),IF(P1265&lt;&gt;"D(Arıza Değil)",AC1265,0), IF(AND(G1265&gt;=$AU$1,G1265&lt;=$AV$1),IF(P1265&lt;&gt;"D(Arıza Değil)",AC1265,0), "")), "")</f>
        <v/>
      </c>
      <c r="BC1265" s="114"/>
      <c r="BD1265" s="114"/>
      <c r="BE1265" s="114"/>
      <c r="BF1265" s="114"/>
      <c r="BG1265" s="114"/>
      <c r="BH1265" s="114" t="str">
        <f>IFERROR(FRACAS!AN22, "Hata Var")</f>
        <v/>
      </c>
      <c r="BI1265" s="114"/>
      <c r="BJ1265" s="114"/>
      <c r="BK1265" s="105" t="str">
        <f>[4]SayfaKAY!AW19</f>
        <v/>
      </c>
      <c r="BL1265" s="105" t="str">
        <f>[4]SayfaKAY!V19</f>
        <v>NSC</v>
      </c>
      <c r="BM1265" s="114"/>
      <c r="BN1265" s="171" t="str">
        <f t="shared" si="835"/>
        <v>x yok</v>
      </c>
      <c r="BO1265" s="171" t="b">
        <f t="shared" si="836"/>
        <v>0</v>
      </c>
      <c r="BP1265" s="171" t="str">
        <f t="shared" si="837"/>
        <v>Bir günden fazla süren arıza</v>
      </c>
      <c r="BQ1265" s="226">
        <f t="shared" si="838"/>
        <v>364303.14999999013</v>
      </c>
      <c r="BR1265" s="226">
        <f t="shared" si="839"/>
        <v>60.849999933270738</v>
      </c>
      <c r="BS1265" s="226">
        <f t="shared" si="840"/>
        <v>364363.9999999234</v>
      </c>
      <c r="BT1265" s="114"/>
      <c r="BU1265" s="242"/>
      <c r="BV1265" s="233">
        <f t="shared" si="841"/>
        <v>43</v>
      </c>
      <c r="BW1265" s="226" t="str">
        <f t="shared" si="842"/>
        <v>Evet, çakışma var</v>
      </c>
      <c r="BX1265" s="229"/>
      <c r="BY1265" s="247">
        <f t="shared" si="843"/>
        <v>252.98829861110426</v>
      </c>
      <c r="BZ1265" s="247">
        <f t="shared" si="844"/>
        <v>4.2256944398104679E-2</v>
      </c>
      <c r="CA1265" s="247">
        <f t="shared" si="845"/>
        <v>253.03055555550236</v>
      </c>
      <c r="CB1265" s="213"/>
      <c r="CC1265" s="211"/>
      <c r="CD1265" s="196"/>
      <c r="CE1265" s="213">
        <v>18</v>
      </c>
      <c r="CF1265" s="182">
        <f t="shared" si="846"/>
        <v>45281.552777777797</v>
      </c>
      <c r="CG1265" s="182">
        <f t="shared" si="847"/>
        <v>45534.583333333299</v>
      </c>
      <c r="CH1265" s="196"/>
      <c r="CI1265" s="196"/>
      <c r="CJ1265" s="196"/>
      <c r="CK1265" s="196">
        <f t="shared" si="848"/>
        <v>4.2256944398104679E-2</v>
      </c>
      <c r="CL1265" s="196">
        <f t="shared" si="849"/>
        <v>252.98829861110426</v>
      </c>
      <c r="CM1265" s="196">
        <f t="shared" si="850"/>
        <v>253.03055555550236</v>
      </c>
      <c r="CN1265" s="114"/>
      <c r="CO1265" s="115">
        <f t="shared" si="851"/>
        <v>364363.9999999234</v>
      </c>
      <c r="CP1265" s="116">
        <f t="shared" si="852"/>
        <v>2.5354166638862807</v>
      </c>
      <c r="CQ1265" s="117">
        <f t="shared" si="853"/>
        <v>0.55277777779701864</v>
      </c>
      <c r="CR1265" s="117">
        <f t="shared" si="854"/>
        <v>45534.541076388901</v>
      </c>
      <c r="CS1265" s="117">
        <f t="shared" si="855"/>
        <v>45534.583333333299</v>
      </c>
      <c r="CT1265" s="118">
        <f t="shared" si="856"/>
        <v>65568943.149999991</v>
      </c>
      <c r="CU1265" s="118">
        <f t="shared" si="857"/>
        <v>60.849999933270738</v>
      </c>
      <c r="CV1265" s="118">
        <f t="shared" si="858"/>
        <v>65569003.999999925</v>
      </c>
      <c r="CW1265" s="119">
        <f t="shared" si="859"/>
        <v>0.99999907197004345</v>
      </c>
    </row>
    <row r="1266" spans="1:101" ht="118.5" customHeight="1" x14ac:dyDescent="0.3">
      <c r="A1266" s="160" t="str">
        <f>[4]SayfaKAY!C20</f>
        <v>KAY5+6</v>
      </c>
      <c r="B1266" s="104" t="str">
        <f>[4]SayfaKAY!D20</f>
        <v>3876(5)</v>
      </c>
      <c r="C1266" s="105" t="str">
        <f>[4]SayfaKAY!E20</f>
        <v>MA</v>
      </c>
      <c r="D1266" s="105">
        <f>[4]SayfaKAY!F20</f>
        <v>36000</v>
      </c>
      <c r="E1266" s="106" t="str">
        <f>[4]SayfaKAY!G20</f>
        <v>BOZ-KAY5+6-FF-019</v>
      </c>
      <c r="F1266" s="193">
        <f t="shared" si="820"/>
        <v>45281</v>
      </c>
      <c r="G1266" s="135">
        <f t="shared" si="821"/>
        <v>0.55347222220007097</v>
      </c>
      <c r="H1266" s="235">
        <f>[4]SayfaKAY!H20</f>
        <v>45281.5534722222</v>
      </c>
      <c r="I1266" s="104" t="str">
        <f>[4]SayfaKAY!I20</f>
        <v>Hat/Line</v>
      </c>
      <c r="J1266" s="103" t="str">
        <f>IF([4]SayfaKAY!J20="","",IF([4]SayfaKAY!J20="Müşteri","Notified by Customer","Notified by Bozankaya"))</f>
        <v>Notified by Customer</v>
      </c>
      <c r="K1266" s="103" t="e">
        <f>VLOOKUP([4]SayfaKAY!L20,#REF!,2,FALSE)</f>
        <v>#REF!</v>
      </c>
      <c r="L1266" s="165" t="str">
        <f>[4]SayfaKAY!X20</f>
        <v>NSC TEKNOLOJİ ve İNŞAAT LTD.ŞTİ.</v>
      </c>
      <c r="M1266" s="107" t="str">
        <f t="shared" si="822"/>
        <v>KAY5+6-BOZ-KAY5+6-FF-019</v>
      </c>
      <c r="N1266" s="105" t="str">
        <f>[4]SayfaKAY!M20</f>
        <v>Araç nvrları kesik  kesik kayıt yapıyor.Kendi kendine açılıp kapanıyor</v>
      </c>
      <c r="O1266" s="166" t="str">
        <f>[4]SayfaKAY!P20</f>
        <v>C-Uyarı, sürüş devamlılığı</v>
      </c>
      <c r="P1266" s="166" t="str">
        <f>[4]SayfaKAY!Q20</f>
        <v>C(Sisteme etki etmeyen arıza)</v>
      </c>
      <c r="Q1266" s="166" t="str">
        <f>[4]SayfaKAY!R20</f>
        <v>N.A(Yaralanma yok)</v>
      </c>
      <c r="R1266" s="132" t="str" cm="1">
        <f t="array" ref="R1266">IF([4]SayfaKAY!U20="","",_xlfn.IFS([4]SayfaKAY!U20="Bozankaya","Bozankaya",[4]SayfaKAY!U20="Müşteri","Customer",[4]SayfaKAY!U20="Tedarikçi","Equipment Supplier"))</f>
        <v>Equipment Supplier</v>
      </c>
      <c r="S1266" s="204" t="str">
        <f>[4]SayfaKAY!N20</f>
        <v>Gerekli modifikasyonlar uygulanmıştır</v>
      </c>
      <c r="T1266" s="133" t="str">
        <f>[4]SayfaKAY!AD20</f>
        <v>*Arıza çözülecek</v>
      </c>
      <c r="U1266" s="132" t="str">
        <f>[4]SayfaKAY!W20</f>
        <v>Evet</v>
      </c>
      <c r="V1266" s="108">
        <f>[4]SayfaKAY!AZ20</f>
        <v>1</v>
      </c>
      <c r="W1266" s="136">
        <f t="shared" si="823"/>
        <v>45534</v>
      </c>
      <c r="X1266" s="137" t="str">
        <f t="shared" si="824"/>
        <v>13:02</v>
      </c>
      <c r="Y1266" s="235">
        <f>[4]SayfaKAY!AE20</f>
        <v>45534.543611111098</v>
      </c>
      <c r="Z1266" s="192">
        <f t="shared" si="825"/>
        <v>45534</v>
      </c>
      <c r="AA1266" s="110" t="str">
        <f t="shared" si="826"/>
        <v>14:00</v>
      </c>
      <c r="AB1266" s="182">
        <f>[4]SayfaKAY!BA20</f>
        <v>45534.583333333299</v>
      </c>
      <c r="AC1266" s="257">
        <f t="shared" si="827"/>
        <v>364362.999999983</v>
      </c>
      <c r="AD1266" s="111">
        <f t="shared" si="828"/>
        <v>45534</v>
      </c>
      <c r="AE1266" s="111" t="str">
        <f t="shared" si="829"/>
        <v>14:00</v>
      </c>
      <c r="AF1266" s="235">
        <f>[4]SayfaKAY!BA20</f>
        <v>45534.583333333299</v>
      </c>
      <c r="AG1266" s="179" t="str">
        <f>[4]SayfaKAY!S20</f>
        <v>(II) Aynı Araçta Tekrarlayan Arıza</v>
      </c>
      <c r="AH1266" s="178" t="str">
        <f t="shared" si="830"/>
        <v>Bu Arıza Aracın Servise Verilmesine Engel Değil</v>
      </c>
      <c r="AI1266" s="163" t="str">
        <f>[4]SayfaKAY!AV20</f>
        <v/>
      </c>
      <c r="AJ1266" s="164" t="str">
        <f t="shared" si="831"/>
        <v/>
      </c>
      <c r="AK1266" s="164" t="str">
        <f t="shared" si="832"/>
        <v/>
      </c>
      <c r="AL1266" s="112" t="str">
        <f>[4]SayfaKAY!AX20</f>
        <v/>
      </c>
      <c r="AM1266" s="257" cm="1">
        <f t="array" ref="AM1266">IFERROR(IF(AND(P1266&lt;&gt;"D(Arıza Değil)",AH1266="Bu Arıza Aracın Servise Verilmesine Engel Değil"),
IF(Z1266-F1266&gt;0,(AB1266-Y1266)*24*60,
IF(OR(AND(G1266&gt;$AS$1,G1266&lt;$AT$1),AND(G1266&gt;$AU$1,G1266&lt;$AV$1)),
(AF1266-H1266)*24*60,     BH:BH0)),        AN1266),0)</f>
        <v>57.199999970616773</v>
      </c>
      <c r="AN1266" s="257">
        <f t="shared" si="833"/>
        <v>364362.999999983</v>
      </c>
      <c r="AO1266" s="174" t="str">
        <f>[4]SayfaKAY!AG20</f>
        <v>NSC</v>
      </c>
      <c r="AP1266" s="174" t="str">
        <f>[4]SayfaKAY!AI20</f>
        <v>E810-7002</v>
      </c>
      <c r="AQ1266" s="174" t="str">
        <f>[4]SayfaKAY!AQ20</f>
        <v/>
      </c>
      <c r="AR1266" s="174" t="str">
        <f>[4]SayfaKAY!AH20</f>
        <v>XKAYIT CİHAZI(NVR)</v>
      </c>
      <c r="AS1266" s="174" t="str">
        <f>[4]SayfaKAY!AJ20</f>
        <v/>
      </c>
      <c r="AT1266" s="175" t="str">
        <f>[4]SayfaKAY!AM20</f>
        <v/>
      </c>
      <c r="AU1266" s="176" t="str">
        <f>[4]SayfaKAY!AL20</f>
        <v/>
      </c>
      <c r="AV1266" s="176" t="str">
        <f>[4]SayfaKAY!AP20</f>
        <v/>
      </c>
      <c r="AW1266" s="177" t="str">
        <f>[4]SayfaKAY!AT20</f>
        <v/>
      </c>
      <c r="AX1266" s="194">
        <f t="shared" si="834"/>
        <v>4007992.9999998128</v>
      </c>
      <c r="AY1266" s="168"/>
      <c r="AZ1266" s="167"/>
      <c r="BA1266" s="113"/>
      <c r="BB1266" s="171"/>
      <c r="BC1266" s="114"/>
      <c r="BD1266" s="114"/>
      <c r="BE1266" s="114"/>
      <c r="BF1266" s="114"/>
      <c r="BG1266" s="114"/>
      <c r="BH1266" s="114" t="str">
        <f>IFERROR(FRACAS!AN23, "Hata Var")</f>
        <v/>
      </c>
      <c r="BI1266" s="114"/>
      <c r="BJ1266" s="114"/>
      <c r="BK1266" s="105" t="str">
        <f>[4]SayfaKAY!AW20</f>
        <v/>
      </c>
      <c r="BL1266" s="105" t="str">
        <f>[4]SayfaKAY!V20</f>
        <v>NSC</v>
      </c>
      <c r="BM1266" s="114"/>
      <c r="BN1266" s="171" t="str">
        <f t="shared" si="835"/>
        <v>x yok</v>
      </c>
      <c r="BO1266" s="171" t="b">
        <f t="shared" si="836"/>
        <v>0</v>
      </c>
      <c r="BP1266" s="171" t="str">
        <f t="shared" si="837"/>
        <v>Bir günden fazla süren arıza</v>
      </c>
      <c r="BQ1266" s="226">
        <f t="shared" si="838"/>
        <v>364305.80000001239</v>
      </c>
      <c r="BR1266" s="226">
        <f t="shared" si="839"/>
        <v>57.199999970616773</v>
      </c>
      <c r="BS1266" s="226">
        <f t="shared" si="840"/>
        <v>364362.999999983</v>
      </c>
      <c r="BT1266" s="114"/>
      <c r="BU1266" s="242"/>
      <c r="BV1266" s="233">
        <f t="shared" si="841"/>
        <v>20</v>
      </c>
      <c r="BW1266" s="226" t="str">
        <f t="shared" si="842"/>
        <v>Evet, çakışma var</v>
      </c>
      <c r="BX1266" s="229"/>
      <c r="BY1266" s="247">
        <f t="shared" si="843"/>
        <v>252.99013888889749</v>
      </c>
      <c r="BZ1266" s="247">
        <f t="shared" si="844"/>
        <v>3.9722222201817203E-2</v>
      </c>
      <c r="CA1266" s="247">
        <f t="shared" si="845"/>
        <v>253.02986111109931</v>
      </c>
      <c r="CB1266" s="213"/>
      <c r="CC1266" s="211"/>
      <c r="CD1266" s="196"/>
      <c r="CE1266" s="213">
        <v>19</v>
      </c>
      <c r="CF1266" s="182">
        <f t="shared" si="846"/>
        <v>45281.5534722222</v>
      </c>
      <c r="CG1266" s="182">
        <f t="shared" si="847"/>
        <v>45534.583333333299</v>
      </c>
      <c r="CH1266" s="196"/>
      <c r="CI1266" s="196"/>
      <c r="CJ1266" s="196"/>
      <c r="CK1266" s="196">
        <f t="shared" si="848"/>
        <v>3.9722222201817203E-2</v>
      </c>
      <c r="CL1266" s="196">
        <f t="shared" si="849"/>
        <v>252.99013888889749</v>
      </c>
      <c r="CM1266" s="196">
        <f t="shared" si="850"/>
        <v>253.02986111109931</v>
      </c>
      <c r="CN1266" s="114"/>
      <c r="CO1266" s="115">
        <f t="shared" si="851"/>
        <v>364362.999999983</v>
      </c>
      <c r="CP1266" s="116">
        <f t="shared" si="852"/>
        <v>2.3833333321090322</v>
      </c>
      <c r="CQ1266" s="117">
        <f t="shared" si="853"/>
        <v>0.55347222220007097</v>
      </c>
      <c r="CR1266" s="117">
        <f t="shared" si="854"/>
        <v>45534.543611111098</v>
      </c>
      <c r="CS1266" s="117">
        <f t="shared" si="855"/>
        <v>45534.583333333299</v>
      </c>
      <c r="CT1266" s="118">
        <f t="shared" si="856"/>
        <v>65568945.800000012</v>
      </c>
      <c r="CU1266" s="118">
        <f t="shared" si="857"/>
        <v>57.199999970616773</v>
      </c>
      <c r="CV1266" s="118">
        <f t="shared" si="858"/>
        <v>65569002.999999985</v>
      </c>
      <c r="CW1266" s="119">
        <f t="shared" si="859"/>
        <v>0.99999912763657584</v>
      </c>
    </row>
    <row r="1267" spans="1:101" ht="118.5" customHeight="1" x14ac:dyDescent="0.3">
      <c r="A1267" s="104" t="str">
        <f>[4]SayfaKAY!C21</f>
        <v>KAY5+6</v>
      </c>
      <c r="B1267" s="104" t="str">
        <f>[4]SayfaKAY!D21</f>
        <v>3878(7)</v>
      </c>
      <c r="C1267" s="105" t="str">
        <f>[4]SayfaKAY!E21</f>
        <v>MA</v>
      </c>
      <c r="D1267" s="105">
        <f>[4]SayfaKAY!F21</f>
        <v>15000</v>
      </c>
      <c r="E1267" s="106" t="str">
        <f>[4]SayfaKAY!G21</f>
        <v>BOZ-KAY5+6-FF-020</v>
      </c>
      <c r="F1267" s="134">
        <f t="shared" si="820"/>
        <v>45281</v>
      </c>
      <c r="G1267" s="135">
        <f t="shared" si="821"/>
        <v>0.55416666669771075</v>
      </c>
      <c r="H1267" s="235">
        <f>[4]SayfaKAY!H21</f>
        <v>45281.554166666698</v>
      </c>
      <c r="I1267" s="104" t="str">
        <f>[4]SayfaKAY!I21</f>
        <v>Hat/Line</v>
      </c>
      <c r="J1267" s="103" t="str">
        <f>IF([4]SayfaKAY!J21="","",IF([4]SayfaKAY!J21="Müşteri","Notified by Customer","Notified by Bozankaya"))</f>
        <v>Notified by Customer</v>
      </c>
      <c r="K1267" s="103" t="e">
        <f>VLOOKUP([4]SayfaKAY!L21,#REF!,2,FALSE)</f>
        <v>#REF!</v>
      </c>
      <c r="L1267" s="165" t="str">
        <f>[4]SayfaKAY!X21</f>
        <v>NSC TEKNOLOJİ ve İNŞAAT LTD.ŞTİ.</v>
      </c>
      <c r="M1267" s="107" t="str">
        <f t="shared" si="822"/>
        <v>KAY5+6-BOZ-KAY5+6-FF-020</v>
      </c>
      <c r="N1267" s="105" t="str">
        <f>[4]SayfaKAY!M21</f>
        <v>Araç nvrları kesik kesik kayıt yapıyor.Kendi kendine açılıp kapanıyor</v>
      </c>
      <c r="O1267" s="166" t="str">
        <f>[4]SayfaKAY!P21</f>
        <v>C-Uyarı, sürüş devamlılığı</v>
      </c>
      <c r="P1267" s="166" t="str">
        <f>[4]SayfaKAY!Q21</f>
        <v>C(Sisteme etki etmeyen arıza)</v>
      </c>
      <c r="Q1267" s="166" t="str">
        <f>[4]SayfaKAY!R21</f>
        <v>N.A(Yaralanma yok)</v>
      </c>
      <c r="R1267" s="132" t="str" cm="1">
        <f t="array" ref="R1267">IF([4]SayfaKAY!U21="","",_xlfn.IFS([4]SayfaKAY!U21="Bozankaya","Bozankaya",[4]SayfaKAY!U21="Müşteri","Customer",[4]SayfaKAY!U21="Tedarikçi","Equipment Supplier"))</f>
        <v>Equipment Supplier</v>
      </c>
      <c r="S1267" s="204" t="str">
        <f>[4]SayfaKAY!N21</f>
        <v>Gerekli modikasyonlar uygulanmıştır</v>
      </c>
      <c r="T1267" s="133" t="str">
        <f>[4]SayfaKAY!AD21</f>
        <v>*Arıza çözülecek</v>
      </c>
      <c r="U1267" s="132" t="str">
        <f>[4]SayfaKAY!W21</f>
        <v>Evet</v>
      </c>
      <c r="V1267" s="108">
        <f>[4]SayfaKAY!AZ21</f>
        <v>1</v>
      </c>
      <c r="W1267" s="136">
        <f t="shared" si="823"/>
        <v>45534</v>
      </c>
      <c r="X1267" s="137" t="str">
        <f t="shared" si="824"/>
        <v>12:56</v>
      </c>
      <c r="Y1267" s="235">
        <f>[4]SayfaKAY!AE21</f>
        <v>45534.539074074099</v>
      </c>
      <c r="Z1267" s="109">
        <f t="shared" si="825"/>
        <v>45534</v>
      </c>
      <c r="AA1267" s="110" t="str">
        <f t="shared" si="826"/>
        <v>14:00</v>
      </c>
      <c r="AB1267" s="182">
        <f>[4]SayfaKAY!BA21</f>
        <v>45534.583333333299</v>
      </c>
      <c r="AC1267" s="257">
        <f t="shared" si="827"/>
        <v>364361.9999999064</v>
      </c>
      <c r="AD1267" s="111">
        <f t="shared" si="828"/>
        <v>45534</v>
      </c>
      <c r="AE1267" s="111" t="str">
        <f t="shared" si="829"/>
        <v>14:00</v>
      </c>
      <c r="AF1267" s="235">
        <f>[4]SayfaKAY!BA21</f>
        <v>45534.583333333299</v>
      </c>
      <c r="AG1267" s="179" t="str">
        <f>[4]SayfaKAY!S21</f>
        <v>(II) Aynı Araçta Tekrarlayan Arıza</v>
      </c>
      <c r="AH1267" s="178" t="str">
        <f t="shared" si="830"/>
        <v>Bu Arıza Aracın Servise Verilmesine Engel Değil</v>
      </c>
      <c r="AI1267" s="163" t="str">
        <f>[4]SayfaKAY!AV21</f>
        <v/>
      </c>
      <c r="AJ1267" s="164" t="str">
        <f t="shared" si="831"/>
        <v/>
      </c>
      <c r="AK1267" s="164" t="str">
        <f t="shared" si="832"/>
        <v/>
      </c>
      <c r="AL1267" s="112" t="str">
        <f>[4]SayfaKAY!AX21</f>
        <v/>
      </c>
      <c r="AM1267" s="257" cm="1">
        <f t="array" ref="AM1267">IFERROR(IF(AND(P1267&lt;&gt;"D(Arıza Değil)",AH1267="Bu Arıza Aracın Servise Verilmesine Engel Değil"),
IF(Z1267-F1267&gt;0,(AB1267-Y1267)*24*60,
IF(OR(AND(G1267&gt;$AS$1,G1267&lt;$AT$1),AND(G1267&gt;$AU$1,G1267&lt;$AV$1)),
(AF1267-H1267)*24*60,     BH:BH0)),        AN1267),0)</f>
        <v>63.733333249110729</v>
      </c>
      <c r="AN1267" s="257">
        <f t="shared" si="833"/>
        <v>364361.9999999064</v>
      </c>
      <c r="AO1267" s="174" t="str">
        <f>[4]SayfaKAY!AG21</f>
        <v>NSC</v>
      </c>
      <c r="AP1267" s="174" t="str">
        <f>[4]SayfaKAY!AI21</f>
        <v>E810-7002</v>
      </c>
      <c r="AQ1267" s="174" t="str">
        <f>[4]SayfaKAY!AQ21</f>
        <v/>
      </c>
      <c r="AR1267" s="174" t="str">
        <f>[4]SayfaKAY!AH21</f>
        <v>XKAYIT CİHAZI(NVR)</v>
      </c>
      <c r="AS1267" s="174" t="str">
        <f>[4]SayfaKAY!AJ21</f>
        <v/>
      </c>
      <c r="AT1267" s="175" t="str">
        <f>[4]SayfaKAY!AM21</f>
        <v/>
      </c>
      <c r="AU1267" s="176" t="str">
        <f>[4]SayfaKAY!AL21</f>
        <v/>
      </c>
      <c r="AV1267" s="176" t="str">
        <f>[4]SayfaKAY!AP21</f>
        <v/>
      </c>
      <c r="AW1267" s="177" t="str">
        <f>[4]SayfaKAY!AT21</f>
        <v/>
      </c>
      <c r="AX1267" s="194">
        <f t="shared" si="834"/>
        <v>4007981.9999989704</v>
      </c>
      <c r="AY1267" s="168"/>
      <c r="AZ1267" s="167"/>
      <c r="BA1267" s="170"/>
      <c r="BB1267" s="171" t="str">
        <f>IF($AQ$1="X", IF(AND(G1267&gt;=$AS$1,G1267&lt;=$AT$1),IF(P1267&lt;&gt;"D(Arıza Değil)",AC1267,0), IF(AND(G1267&gt;=$AU$1,G1267&lt;=$AV$1),IF(P1267&lt;&gt;"D(Arıza Değil)",AC1267,0), "")), "")</f>
        <v/>
      </c>
      <c r="BC1267" s="114"/>
      <c r="BD1267" s="114"/>
      <c r="BE1267" s="114"/>
      <c r="BF1267" s="114"/>
      <c r="BG1267" s="114"/>
      <c r="BH1267" s="114" t="str">
        <f>IFERROR(FRACAS!AN24, "Hata Var")</f>
        <v/>
      </c>
      <c r="BI1267" s="114"/>
      <c r="BJ1267" s="114"/>
      <c r="BK1267" s="105" t="str">
        <f>[4]SayfaKAY!AW21</f>
        <v/>
      </c>
      <c r="BL1267" s="105" t="str">
        <f>[4]SayfaKAY!V21</f>
        <v>NSC</v>
      </c>
      <c r="BM1267" s="114"/>
      <c r="BN1267" s="171" t="str">
        <f t="shared" si="835"/>
        <v>x yok</v>
      </c>
      <c r="BO1267" s="171" t="b">
        <f t="shared" si="836"/>
        <v>0</v>
      </c>
      <c r="BP1267" s="171" t="str">
        <f t="shared" si="837"/>
        <v>Bir günden fazla süren arıza</v>
      </c>
      <c r="BQ1267" s="226">
        <f t="shared" si="838"/>
        <v>364298.26666665729</v>
      </c>
      <c r="BR1267" s="226">
        <f t="shared" si="839"/>
        <v>63.733333249110729</v>
      </c>
      <c r="BS1267" s="226">
        <f t="shared" si="840"/>
        <v>364361.9999999064</v>
      </c>
      <c r="BT1267" s="114"/>
      <c r="BU1267" s="242"/>
      <c r="BV1267" s="233">
        <f t="shared" si="841"/>
        <v>21</v>
      </c>
      <c r="BW1267" s="226" t="str">
        <f t="shared" si="842"/>
        <v>Evet, çakışma var</v>
      </c>
      <c r="BX1267" s="229"/>
      <c r="BY1267" s="247">
        <f t="shared" si="843"/>
        <v>252.9849074074009</v>
      </c>
      <c r="BZ1267" s="247">
        <f t="shared" si="844"/>
        <v>4.4259259200771339E-2</v>
      </c>
      <c r="CA1267" s="247">
        <f t="shared" si="845"/>
        <v>253.02916666660167</v>
      </c>
      <c r="CB1267" s="213"/>
      <c r="CC1267" s="211"/>
      <c r="CD1267" s="196"/>
      <c r="CE1267" s="213">
        <v>20</v>
      </c>
      <c r="CF1267" s="182">
        <f t="shared" si="846"/>
        <v>45281.554166666698</v>
      </c>
      <c r="CG1267" s="182">
        <f t="shared" si="847"/>
        <v>45534.583333333299</v>
      </c>
      <c r="CH1267" s="196"/>
      <c r="CI1267" s="196"/>
      <c r="CJ1267" s="196"/>
      <c r="CK1267" s="196">
        <f t="shared" si="848"/>
        <v>4.4259259200771339E-2</v>
      </c>
      <c r="CL1267" s="196">
        <f t="shared" si="849"/>
        <v>252.9849074074009</v>
      </c>
      <c r="CM1267" s="196">
        <f t="shared" si="850"/>
        <v>253.02916666660167</v>
      </c>
      <c r="CN1267" s="114"/>
      <c r="CO1267" s="115">
        <f t="shared" si="851"/>
        <v>364361.9999999064</v>
      </c>
      <c r="CP1267" s="116">
        <f t="shared" si="852"/>
        <v>2.6555555520462804</v>
      </c>
      <c r="CQ1267" s="117">
        <f t="shared" si="853"/>
        <v>0.55416666669771075</v>
      </c>
      <c r="CR1267" s="117">
        <f t="shared" si="854"/>
        <v>45534.539074074099</v>
      </c>
      <c r="CS1267" s="117">
        <f t="shared" si="855"/>
        <v>45534.583333333299</v>
      </c>
      <c r="CT1267" s="118">
        <f t="shared" si="856"/>
        <v>65568938.266666658</v>
      </c>
      <c r="CU1267" s="118">
        <f t="shared" si="857"/>
        <v>63.733333249110729</v>
      </c>
      <c r="CV1267" s="118">
        <f t="shared" si="858"/>
        <v>65569001.999999903</v>
      </c>
      <c r="CW1267" s="119">
        <f t="shared" si="859"/>
        <v>0.99999902799598439</v>
      </c>
    </row>
    <row r="1268" spans="1:101" ht="118.5" customHeight="1" x14ac:dyDescent="0.3">
      <c r="A1268" s="160" t="str">
        <f>[4]SayfaKAY!C15</f>
        <v>KAY5+6</v>
      </c>
      <c r="B1268" s="104" t="str">
        <f>[4]SayfaKAY!D15</f>
        <v>3875(4)</v>
      </c>
      <c r="C1268" s="105" t="str">
        <f>[4]SayfaKAY!E15</f>
        <v>MA</v>
      </c>
      <c r="D1268" s="105">
        <f>[4]SayfaKAY!F15</f>
        <v>121212</v>
      </c>
      <c r="E1268" s="106" t="str">
        <f>[4]SayfaKAY!G15</f>
        <v>BOZ-KAY5+6-FF-014</v>
      </c>
      <c r="F1268" s="134">
        <f t="shared" si="820"/>
        <v>45279</v>
      </c>
      <c r="G1268" s="135">
        <f t="shared" si="821"/>
        <v>0.86805555559840286</v>
      </c>
      <c r="H1268" s="235">
        <f>[4]SayfaKAY!H15</f>
        <v>45279.868055555598</v>
      </c>
      <c r="I1268" s="104" t="str">
        <f>[4]SayfaKAY!I15</f>
        <v>Hat/Line</v>
      </c>
      <c r="J1268" s="103" t="str">
        <f>IF([4]SayfaKAY!J15="","",IF([4]SayfaKAY!J15="Müşteri","Notified by Customer","Notified by Bozankaya"))</f>
        <v>Notified by Customer</v>
      </c>
      <c r="K1268" s="103" t="e">
        <f>VLOOKUP([4]SayfaKAY!L15,#REF!,2,FALSE)</f>
        <v>#REF!</v>
      </c>
      <c r="L1268" s="165" t="str">
        <f>[4]SayfaKAY!X15</f>
        <v>Pronis Proje Mühendislik Taahhüt Sa</v>
      </c>
      <c r="M1268" s="107" t="str">
        <f t="shared" si="822"/>
        <v>KAY5+6-BOZ-KAY5+6-FF-014</v>
      </c>
      <c r="N1268" s="105" t="str">
        <f>[4]SayfaKAY!M15</f>
        <v>YOLCU VE MAKİNİST KABİNLERİ SOĞUK KLİMA ÇLIŞMIYOR</v>
      </c>
      <c r="O1268" s="166" t="str">
        <f>[4]SayfaKAY!P15</f>
        <v>A-Sürüşü engeller</v>
      </c>
      <c r="P1268" s="166" t="str">
        <f>[4]SayfaKAY!Q15</f>
        <v>B(Servisten çekmeye etki eden arıza)</v>
      </c>
      <c r="Q1268" s="166" t="str">
        <f>[4]SayfaKAY!R15</f>
        <v>N.A(Yaralanma yok)</v>
      </c>
      <c r="R1268" s="132" t="str" cm="1">
        <f t="array" ref="R1268">IF([4]SayfaKAY!U15="","",_xlfn.IFS([4]SayfaKAY!U15="Bozankaya","Bozankaya",[4]SayfaKAY!U15="Müşteri","Customer",[4]SayfaKAY!U15="Tedarikçi","Equipment Supplier"))</f>
        <v>Bozankaya</v>
      </c>
      <c r="S1268" s="204" t="str">
        <f>[4]SayfaKAY!N15</f>
        <v>YANGIN DEDEKTÖR KABLOLARI YANLIŞ TAKILMIŞ DÜZELTİLDİ</v>
      </c>
      <c r="T1268" s="133" t="str">
        <f>[4]SayfaKAY!AD15</f>
        <v>*Ekipman tamir edilecek</v>
      </c>
      <c r="U1268" s="132" t="str">
        <f>[4]SayfaKAY!W15</f>
        <v>Evet</v>
      </c>
      <c r="V1268" s="108">
        <f>[4]SayfaKAY!AZ15</f>
        <v>1</v>
      </c>
      <c r="W1268" s="136">
        <f t="shared" si="823"/>
        <v>45280</v>
      </c>
      <c r="X1268" s="137" t="str">
        <f t="shared" si="824"/>
        <v>06:00</v>
      </c>
      <c r="Y1268" s="235">
        <f>[4]SayfaKAY!AE15</f>
        <v>45280.25</v>
      </c>
      <c r="Z1268" s="109">
        <f t="shared" si="825"/>
        <v>45280</v>
      </c>
      <c r="AA1268" s="110" t="str">
        <f t="shared" si="826"/>
        <v>10:00</v>
      </c>
      <c r="AB1268" s="182">
        <f>[4]SayfaKAY!BA15</f>
        <v>45280.416666666701</v>
      </c>
      <c r="AC1268" s="257">
        <f t="shared" si="827"/>
        <v>789.99999998719431</v>
      </c>
      <c r="AD1268" s="111">
        <f t="shared" si="828"/>
        <v>45280</v>
      </c>
      <c r="AE1268" s="111" t="str">
        <f t="shared" si="829"/>
        <v>10:00</v>
      </c>
      <c r="AF1268" s="235">
        <f>[4]SayfaKAY!BA15</f>
        <v>45280.416666666701</v>
      </c>
      <c r="AG1268" s="179" t="str">
        <f>[4]SayfaKAY!S15</f>
        <v>(II) Aynı Araçta Tekrarlayan Arıza</v>
      </c>
      <c r="AH1268" s="178" t="str">
        <f t="shared" si="830"/>
        <v>Bu Arıza Aracın Servise Verilmesine Engel</v>
      </c>
      <c r="AI1268" s="163" t="str">
        <f>[4]SayfaKAY!AV15</f>
        <v/>
      </c>
      <c r="AJ1268" s="164" t="str">
        <f t="shared" si="831"/>
        <v/>
      </c>
      <c r="AK1268" s="164" t="str">
        <f t="shared" si="832"/>
        <v/>
      </c>
      <c r="AL1268" s="112" t="str">
        <f>[4]SayfaKAY!AX15</f>
        <v/>
      </c>
      <c r="AM1268" s="257" cm="1">
        <f t="array" ref="AM1268">IFERROR(IF(AND(P1268&lt;&gt;"D(Arıza Değil)",AH1268="Bu Arıza Aracın Servise Verilmesine Engel Değil"),
IF(Z1268-F1268&gt;0,(AB1268-Y1268)*24*60,
IF(OR(AND(G1268&gt;$AS$1,G1268&lt;$AT$1),AND(G1268&gt;$AU$1,G1268&lt;$AV$1)),
(AF1268-H1268)*24*60,     BH:BH0)),        AN1268),0)</f>
        <v>789.99999998719431</v>
      </c>
      <c r="AN1268" s="257">
        <f t="shared" si="833"/>
        <v>789.99999998719431</v>
      </c>
      <c r="AO1268" s="174" t="str">
        <f>[4]SayfaKAY!AG15</f>
        <v>PRONİS MÜHENDİSLİK</v>
      </c>
      <c r="AP1268" s="174" t="str">
        <f>[4]SayfaKAY!AI15</f>
        <v>E110-7654</v>
      </c>
      <c r="AQ1268" s="174" t="str">
        <f>[4]SayfaKAY!AQ15</f>
        <v/>
      </c>
      <c r="AR1268" s="174" t="str">
        <f>[4]SayfaKAY!AH15</f>
        <v>Yangın-Duman Dedektörü</v>
      </c>
      <c r="AS1268" s="174">
        <f>[4]SayfaKAY!AJ15</f>
        <v>1</v>
      </c>
      <c r="AT1268" s="175" t="str">
        <f>[4]SayfaKAY!AM15</f>
        <v/>
      </c>
      <c r="AU1268" s="176" t="str">
        <f>[4]SayfaKAY!AL15</f>
        <v/>
      </c>
      <c r="AV1268" s="176" t="str">
        <f>[4]SayfaKAY!AP15</f>
        <v/>
      </c>
      <c r="AW1268" s="177" t="str">
        <f>[4]SayfaKAY!AT15</f>
        <v/>
      </c>
      <c r="AX1268" s="194">
        <f t="shared" si="834"/>
        <v>8689.9999998591375</v>
      </c>
      <c r="AY1268" s="168"/>
      <c r="AZ1268" s="167"/>
      <c r="BA1268" s="113"/>
      <c r="BB1268" s="171" t="str">
        <f>IF($AQ$1="X", IF(AND(G1268&gt;=$AS$1,G1268&lt;=$AT$1),IF(P1268&lt;&gt;"D(Arıza Değil)",AC1268,0), IF(AND(G1268&gt;=$AU$1,G1268&lt;=$AV$1),IF(P1268&lt;&gt;"D(Arıza Değil)",AC1268,0), "")), "")</f>
        <v/>
      </c>
      <c r="BC1268" s="114"/>
      <c r="BD1268" s="114"/>
      <c r="BE1268" s="114"/>
      <c r="BF1268" s="114"/>
      <c r="BG1268" s="114"/>
      <c r="BH1268" s="114" t="str">
        <f>IFERROR(FRACAS!AN18, "Hata Var")</f>
        <v/>
      </c>
      <c r="BI1268" s="114"/>
      <c r="BJ1268" s="114"/>
      <c r="BK1268" s="105" t="str">
        <f>[4]SayfaKAY!AW15</f>
        <v/>
      </c>
      <c r="BL1268" s="105" t="str">
        <f>[4]SayfaKAY!V15</f>
        <v>Üretim</v>
      </c>
      <c r="BM1268" s="114"/>
      <c r="BN1268" s="171" t="str">
        <f t="shared" si="835"/>
        <v>x yok</v>
      </c>
      <c r="BO1268" s="171" t="b">
        <f t="shared" si="836"/>
        <v>0</v>
      </c>
      <c r="BP1268" s="171" t="str">
        <f t="shared" si="837"/>
        <v>Bir günden fazla süren arıza</v>
      </c>
      <c r="BQ1268" s="226">
        <f t="shared" si="838"/>
        <v>549.99999993829988</v>
      </c>
      <c r="BR1268" s="226">
        <f t="shared" si="839"/>
        <v>240.00000004889444</v>
      </c>
      <c r="BS1268" s="226">
        <f t="shared" si="840"/>
        <v>789.99999998719431</v>
      </c>
      <c r="BT1268" s="114"/>
      <c r="BU1268" s="242"/>
      <c r="BV1268" s="233">
        <f t="shared" si="841"/>
        <v>2</v>
      </c>
      <c r="BW1268" s="226" t="str">
        <f t="shared" si="842"/>
        <v>Evet, çakışma var</v>
      </c>
      <c r="BX1268" s="229"/>
      <c r="BY1268" s="247">
        <f t="shared" si="843"/>
        <v>0.38194444440159714</v>
      </c>
      <c r="BZ1268" s="247">
        <f t="shared" si="844"/>
        <v>0.16666666670062114</v>
      </c>
      <c r="CA1268" s="247">
        <f t="shared" si="845"/>
        <v>0.54861111110221827</v>
      </c>
      <c r="CB1268" s="213"/>
      <c r="CC1268" s="211"/>
      <c r="CD1268" s="196"/>
      <c r="CE1268" s="213">
        <v>14</v>
      </c>
      <c r="CF1268" s="182">
        <f t="shared" si="846"/>
        <v>45279.868055555598</v>
      </c>
      <c r="CG1268" s="182">
        <f t="shared" si="847"/>
        <v>45280.416666666701</v>
      </c>
      <c r="CH1268" s="196"/>
      <c r="CI1268" s="196"/>
      <c r="CJ1268" s="196"/>
      <c r="CK1268" s="196">
        <f t="shared" si="848"/>
        <v>0.16666666670062114</v>
      </c>
      <c r="CL1268" s="196">
        <f t="shared" si="849"/>
        <v>0.38194444440159714</v>
      </c>
      <c r="CM1268" s="196">
        <f t="shared" si="850"/>
        <v>0.54861111110221827</v>
      </c>
      <c r="CN1268" s="114"/>
      <c r="CO1268" s="115">
        <f t="shared" si="851"/>
        <v>789.99999998719431</v>
      </c>
      <c r="CP1268" s="116">
        <f t="shared" si="852"/>
        <v>10.000000002037268</v>
      </c>
      <c r="CQ1268" s="117">
        <f t="shared" si="853"/>
        <v>0.86805555559840286</v>
      </c>
      <c r="CR1268" s="117">
        <f t="shared" si="854"/>
        <v>45280.25</v>
      </c>
      <c r="CS1268" s="117">
        <f t="shared" si="855"/>
        <v>45280.416666666701</v>
      </c>
      <c r="CT1268" s="118">
        <f t="shared" si="856"/>
        <v>65202309.99999994</v>
      </c>
      <c r="CU1268" s="118">
        <f t="shared" si="857"/>
        <v>240.00000004889444</v>
      </c>
      <c r="CV1268" s="118">
        <f t="shared" si="858"/>
        <v>65202549.999999985</v>
      </c>
      <c r="CW1268" s="119">
        <f t="shared" si="859"/>
        <v>0.99999631916236331</v>
      </c>
    </row>
    <row r="1269" spans="1:101" ht="118.5" customHeight="1" x14ac:dyDescent="0.3">
      <c r="A1269" s="104" t="str">
        <f>[4]SayfaKAY!C16</f>
        <v>KAY5+6</v>
      </c>
      <c r="B1269" s="104" t="str">
        <f>[4]SayfaKAY!D16</f>
        <v>3872(1)</v>
      </c>
      <c r="C1269" s="105" t="str">
        <f>[4]SayfaKAY!E16</f>
        <v>RB</v>
      </c>
      <c r="D1269" s="105">
        <f>[4]SayfaKAY!F16</f>
        <v>21212</v>
      </c>
      <c r="E1269" s="106" t="str">
        <f>[4]SayfaKAY!G16</f>
        <v>BOZ-KAY5+6-FF-015</v>
      </c>
      <c r="F1269" s="193">
        <f t="shared" si="820"/>
        <v>45279</v>
      </c>
      <c r="G1269" s="135">
        <f t="shared" si="821"/>
        <v>0.87222222219861578</v>
      </c>
      <c r="H1269" s="235">
        <f>[4]SayfaKAY!H16</f>
        <v>45279.872222222199</v>
      </c>
      <c r="I1269" s="104" t="str">
        <f>[4]SayfaKAY!I16</f>
        <v>Hat/Line</v>
      </c>
      <c r="J1269" s="103" t="str">
        <f>IF([4]SayfaKAY!J16="","",IF([4]SayfaKAY!J16="Müşteri","Notified by Customer","Notified by Bozankaya"))</f>
        <v>Notified by Customer</v>
      </c>
      <c r="K1269" s="103" t="e">
        <f>VLOOKUP([4]SayfaKAY!L16,#REF!,2,FALSE)</f>
        <v>#REF!</v>
      </c>
      <c r="L1269" s="165" t="str">
        <f>[4]SayfaKAY!X16</f>
        <v>Pronis Proje Mühendislik Taahhüt Sa</v>
      </c>
      <c r="M1269" s="107" t="str">
        <f t="shared" si="822"/>
        <v>KAY5+6-BOZ-KAY5+6-FF-015</v>
      </c>
      <c r="N1269" s="105" t="str">
        <f>[4]SayfaKAY!M16</f>
        <v>YOLCU VE KABİN KLİMASI DEVREYE GİRMİYOR</v>
      </c>
      <c r="O1269" s="166" t="str">
        <f>[4]SayfaKAY!P16</f>
        <v>C-Uyarı, sürüş devamlılığı</v>
      </c>
      <c r="P1269" s="166" t="str">
        <f>[4]SayfaKAY!Q16</f>
        <v>B(Servisten çekmeye etki eden arıza)</v>
      </c>
      <c r="Q1269" s="166" t="str">
        <f>[4]SayfaKAY!R16</f>
        <v>N.A(Yaralanma yok)</v>
      </c>
      <c r="R1269" s="132" t="str" cm="1">
        <f t="array" ref="R1269">IF([4]SayfaKAY!U16="","",_xlfn.IFS([4]SayfaKAY!U16="Bozankaya","Bozankaya",[4]SayfaKAY!U16="Müşteri","Customer",[4]SayfaKAY!U16="Tedarikçi","Equipment Supplier"))</f>
        <v>Bozankaya</v>
      </c>
      <c r="S1269" s="204" t="str">
        <f>[4]SayfaKAY!N16</f>
        <v>YANGIN DEDEKTÖR KABLOLARI YANLIŞ TAKILMIŞ DÜZELTİLDİ</v>
      </c>
      <c r="T1269" s="133" t="str">
        <f>[4]SayfaKAY!AD16</f>
        <v>*Arıza çözülecek</v>
      </c>
      <c r="U1269" s="132" t="str">
        <f>[4]SayfaKAY!W16</f>
        <v>Evet</v>
      </c>
      <c r="V1269" s="108">
        <f>[4]SayfaKAY!AZ16</f>
        <v>1</v>
      </c>
      <c r="W1269" s="136">
        <f t="shared" si="823"/>
        <v>45280</v>
      </c>
      <c r="X1269" s="137" t="str">
        <f t="shared" si="824"/>
        <v>05:00</v>
      </c>
      <c r="Y1269" s="235">
        <f>[4]SayfaKAY!AE16</f>
        <v>45280.208333333299</v>
      </c>
      <c r="Z1269" s="192">
        <f t="shared" si="825"/>
        <v>45280</v>
      </c>
      <c r="AA1269" s="110" t="str">
        <f t="shared" si="826"/>
        <v>10:00</v>
      </c>
      <c r="AB1269" s="182">
        <f>[4]SayfaKAY!BA16</f>
        <v>45280.416666666701</v>
      </c>
      <c r="AC1269" s="257">
        <f t="shared" si="827"/>
        <v>784.00000008288771</v>
      </c>
      <c r="AD1269" s="111">
        <f t="shared" si="828"/>
        <v>45280</v>
      </c>
      <c r="AE1269" s="111" t="str">
        <f t="shared" si="829"/>
        <v>10:00</v>
      </c>
      <c r="AF1269" s="235">
        <f>[4]SayfaKAY!BA16</f>
        <v>45280.416666666701</v>
      </c>
      <c r="AG1269" s="179" t="str">
        <f>[4]SayfaKAY!S16</f>
        <v>(II) Aynı Araçta Tekrarlayan Arıza</v>
      </c>
      <c r="AH1269" s="178" t="str">
        <f t="shared" si="830"/>
        <v>Bu Arıza Aracın Servise Verilmesine Engel</v>
      </c>
      <c r="AI1269" s="163" t="str">
        <f>[4]SayfaKAY!AV16</f>
        <v/>
      </c>
      <c r="AJ1269" s="164" t="str">
        <f t="shared" si="831"/>
        <v/>
      </c>
      <c r="AK1269" s="164" t="str">
        <f t="shared" si="832"/>
        <v/>
      </c>
      <c r="AL1269" s="112" t="str">
        <f>[4]SayfaKAY!AX16</f>
        <v/>
      </c>
      <c r="AM1269" s="257" cm="1">
        <f t="array" ref="AM1269">IFERROR(IF(AND(P1269&lt;&gt;"D(Arıza Değil)",AH1269="Bu Arıza Aracın Servise Verilmesine Engel Değil"),
IF(Z1269-F1269&gt;0,(AB1269-Y1269)*24*60,
IF(OR(AND(G1269&gt;$AS$1,G1269&lt;$AT$1),AND(G1269&gt;$AU$1,G1269&lt;$AV$1)),
(AF1269-H1269)*24*60,     BH:BH0)),        AN1269),0)</f>
        <v>784.00000008288771</v>
      </c>
      <c r="AN1269" s="257">
        <f t="shared" si="833"/>
        <v>784.00000008288771</v>
      </c>
      <c r="AO1269" s="174" t="str">
        <f>[4]SayfaKAY!AG16</f>
        <v>PRONİS MÜHENDİSLİK</v>
      </c>
      <c r="AP1269" s="174" t="str">
        <f>[4]SayfaKAY!AI16</f>
        <v>E110-7654</v>
      </c>
      <c r="AQ1269" s="174" t="str">
        <f>[4]SayfaKAY!AQ16</f>
        <v/>
      </c>
      <c r="AR1269" s="174" t="str">
        <f>[4]SayfaKAY!AH16</f>
        <v>Yangın-Duman Dedektörü</v>
      </c>
      <c r="AS1269" s="174">
        <f>[4]SayfaKAY!AJ16</f>
        <v>1</v>
      </c>
      <c r="AT1269" s="175" t="str">
        <f>[4]SayfaKAY!AM16</f>
        <v/>
      </c>
      <c r="AU1269" s="176" t="str">
        <f>[4]SayfaKAY!AL16</f>
        <v/>
      </c>
      <c r="AV1269" s="176" t="str">
        <f>[4]SayfaKAY!AP16</f>
        <v/>
      </c>
      <c r="AW1269" s="177" t="str">
        <f>[4]SayfaKAY!AT16</f>
        <v/>
      </c>
      <c r="AX1269" s="194">
        <f t="shared" si="834"/>
        <v>8624.0000009117648</v>
      </c>
      <c r="AY1269" s="168"/>
      <c r="AZ1269" s="167"/>
      <c r="BA1269" s="170"/>
      <c r="BB1269" s="171"/>
      <c r="BC1269" s="114"/>
      <c r="BD1269" s="114"/>
      <c r="BE1269" s="114"/>
      <c r="BF1269" s="114"/>
      <c r="BG1269" s="114"/>
      <c r="BH1269" s="114" t="str">
        <f>IFERROR(FRACAS!AN19, "Hata Var")</f>
        <v/>
      </c>
      <c r="BI1269" s="114"/>
      <c r="BJ1269" s="114"/>
      <c r="BK1269" s="105" t="str">
        <f>[4]SayfaKAY!AW16</f>
        <v/>
      </c>
      <c r="BL1269" s="105" t="str">
        <f>[4]SayfaKAY!V16</f>
        <v>Üretim</v>
      </c>
      <c r="BM1269" s="114"/>
      <c r="BN1269" s="171" t="str">
        <f t="shared" si="835"/>
        <v>x yok</v>
      </c>
      <c r="BO1269" s="171" t="b">
        <f t="shared" si="836"/>
        <v>0</v>
      </c>
      <c r="BP1269" s="171" t="str">
        <f t="shared" si="837"/>
        <v>Bir günden fazla süren arıza</v>
      </c>
      <c r="BQ1269" s="226">
        <f t="shared" si="838"/>
        <v>483.99999998509884</v>
      </c>
      <c r="BR1269" s="226">
        <f t="shared" si="839"/>
        <v>300.00000009778887</v>
      </c>
      <c r="BS1269" s="226">
        <f t="shared" si="840"/>
        <v>784.00000008288771</v>
      </c>
      <c r="BT1269" s="114"/>
      <c r="BU1269" s="242"/>
      <c r="BV1269" s="233">
        <f t="shared" si="841"/>
        <v>2</v>
      </c>
      <c r="BW1269" s="226" t="str">
        <f t="shared" si="842"/>
        <v>Evet, çakışma var</v>
      </c>
      <c r="BX1269" s="229"/>
      <c r="BY1269" s="247">
        <f t="shared" si="843"/>
        <v>0.33611111110076308</v>
      </c>
      <c r="BZ1269" s="247">
        <f t="shared" si="844"/>
        <v>0.20833333340124227</v>
      </c>
      <c r="CA1269" s="247">
        <f t="shared" si="845"/>
        <v>0.54444444450200535</v>
      </c>
      <c r="CB1269" s="213"/>
      <c r="CC1269" s="211"/>
      <c r="CD1269" s="196"/>
      <c r="CE1269" s="213">
        <v>15</v>
      </c>
      <c r="CF1269" s="182">
        <f t="shared" si="846"/>
        <v>45279.872222222199</v>
      </c>
      <c r="CG1269" s="182">
        <f t="shared" si="847"/>
        <v>45280.416666666701</v>
      </c>
      <c r="CH1269" s="196"/>
      <c r="CI1269" s="196"/>
      <c r="CJ1269" s="196"/>
      <c r="CK1269" s="196">
        <f t="shared" si="848"/>
        <v>0.20833333340124227</v>
      </c>
      <c r="CL1269" s="196">
        <f t="shared" si="849"/>
        <v>0.33611111110076308</v>
      </c>
      <c r="CM1269" s="196">
        <f t="shared" si="850"/>
        <v>0.54444444450200535</v>
      </c>
      <c r="CN1269" s="114"/>
      <c r="CO1269" s="115">
        <f t="shared" si="851"/>
        <v>784.00000008288771</v>
      </c>
      <c r="CP1269" s="116">
        <f t="shared" si="852"/>
        <v>12.500000004074536</v>
      </c>
      <c r="CQ1269" s="117">
        <f t="shared" si="853"/>
        <v>0.87222222219861578</v>
      </c>
      <c r="CR1269" s="117">
        <f t="shared" si="854"/>
        <v>45280.208333333299</v>
      </c>
      <c r="CS1269" s="117">
        <f t="shared" si="855"/>
        <v>45280.416666666701</v>
      </c>
      <c r="CT1269" s="118">
        <f t="shared" si="856"/>
        <v>65202243.999999985</v>
      </c>
      <c r="CU1269" s="118">
        <f t="shared" si="857"/>
        <v>300.00000009778887</v>
      </c>
      <c r="CV1269" s="118">
        <f t="shared" si="858"/>
        <v>65202544.000000082</v>
      </c>
      <c r="CW1269" s="119">
        <f t="shared" si="859"/>
        <v>0.9999953989525302</v>
      </c>
    </row>
    <row r="1270" spans="1:101" ht="118.5" customHeight="1" x14ac:dyDescent="0.3">
      <c r="A1270" s="160" t="str">
        <f>[4]SayfaKAY!C14</f>
        <v>KAY5+6</v>
      </c>
      <c r="B1270" s="104" t="str">
        <f>[4]SayfaKAY!D14</f>
        <v>3874(3)</v>
      </c>
      <c r="C1270" s="105" t="str">
        <f>[4]SayfaKAY!E14</f>
        <v>MA</v>
      </c>
      <c r="D1270" s="105">
        <f>[4]SayfaKAY!F14</f>
        <v>22222</v>
      </c>
      <c r="E1270" s="106" t="str">
        <f>[4]SayfaKAY!G14</f>
        <v>BOZ-KAY5+6-FF-013</v>
      </c>
      <c r="F1270" s="193">
        <f t="shared" si="820"/>
        <v>45277</v>
      </c>
      <c r="G1270" s="135">
        <f t="shared" si="821"/>
        <v>0.72638888889923692</v>
      </c>
      <c r="H1270" s="235">
        <f>[4]SayfaKAY!H14</f>
        <v>45277.726388888899</v>
      </c>
      <c r="I1270" s="104" t="str">
        <f>[4]SayfaKAY!I14</f>
        <v>Hat/Line</v>
      </c>
      <c r="J1270" s="103" t="str">
        <f>IF([4]SayfaKAY!J14="","",IF([4]SayfaKAY!J14="Müşteri","Notified by Customer","Notified by Bozankaya"))</f>
        <v>Notified by Customer</v>
      </c>
      <c r="K1270" s="103" t="e">
        <f>VLOOKUP([4]SayfaKAY!L14,#REF!,2,FALSE)</f>
        <v>#REF!</v>
      </c>
      <c r="L1270" s="165" t="str">
        <f>[4]SayfaKAY!X14</f>
        <v>MEDCOM SP. Z O.O.</v>
      </c>
      <c r="M1270" s="107" t="str">
        <f t="shared" si="822"/>
        <v>KAY5+6-BOZ-KAY5+6-FF-013</v>
      </c>
      <c r="N1270" s="105" t="str">
        <f>[4]SayfaKAY!M14</f>
        <v>ARAÇ İVME KESİYOR KUPLAJ IŞIĞI FLASH YAPIYOR</v>
      </c>
      <c r="O1270" s="166" t="str">
        <f>[4]SayfaKAY!P14</f>
        <v>A-Sürüşü engeller</v>
      </c>
      <c r="P1270" s="166" t="str">
        <f>[4]SayfaKAY!Q14</f>
        <v>B(Servisten çekmeye etki eden arıza)</v>
      </c>
      <c r="Q1270" s="166" t="str">
        <f>[4]SayfaKAY!R14</f>
        <v>N.A(Yaralanma yok)</v>
      </c>
      <c r="R1270" s="132" t="str" cm="1">
        <f t="array" ref="R1270">IF([4]SayfaKAY!U14="","",_xlfn.IFS([4]SayfaKAY!U14="Bozankaya","Bozankaya",[4]SayfaKAY!U14="Müşteri","Customer",[4]SayfaKAY!U14="Tedarikçi","Equipment Supplier"))</f>
        <v>Bozankaya</v>
      </c>
      <c r="S1270" s="204" t="str">
        <f>[4]SayfaKAY!N14</f>
        <v>C-4003.03 KABLOSU YANLIŞ TAKILMIŞ DÜZELTİLDİ</v>
      </c>
      <c r="T1270" s="133" t="str">
        <f>[4]SayfaKAY!AD14</f>
        <v>Yeni yazılım yüklendi</v>
      </c>
      <c r="U1270" s="132" t="str">
        <f>[4]SayfaKAY!W14</f>
        <v>Evet</v>
      </c>
      <c r="V1270" s="108">
        <f>[4]SayfaKAY!AZ14</f>
        <v>1</v>
      </c>
      <c r="W1270" s="136">
        <f t="shared" si="823"/>
        <v>45278</v>
      </c>
      <c r="X1270" s="137" t="str">
        <f t="shared" si="824"/>
        <v>05:00</v>
      </c>
      <c r="Y1270" s="235">
        <f>[4]SayfaKAY!AE14</f>
        <v>45278.208333333299</v>
      </c>
      <c r="Z1270" s="192">
        <f t="shared" si="825"/>
        <v>45278</v>
      </c>
      <c r="AA1270" s="110" t="str">
        <f t="shared" si="826"/>
        <v>09:00</v>
      </c>
      <c r="AB1270" s="182">
        <f>[4]SayfaKAY!BA14</f>
        <v>45278.375</v>
      </c>
      <c r="AC1270" s="257">
        <f t="shared" si="827"/>
        <v>933.99999998509884</v>
      </c>
      <c r="AD1270" s="111">
        <f t="shared" si="828"/>
        <v>45278</v>
      </c>
      <c r="AE1270" s="111" t="str">
        <f t="shared" si="829"/>
        <v>09:00</v>
      </c>
      <c r="AF1270" s="235">
        <f>[4]SayfaKAY!BA14</f>
        <v>45278.375</v>
      </c>
      <c r="AG1270" s="179" t="str">
        <f>[4]SayfaKAY!S14</f>
        <v>(I) İlk Defa Karşılaşılan Arıza</v>
      </c>
      <c r="AH1270" s="178" t="str">
        <f t="shared" si="830"/>
        <v>Bu Arıza Aracın Servise Verilmesine Engel</v>
      </c>
      <c r="AI1270" s="163" t="str">
        <f>[4]SayfaKAY!AV14</f>
        <v/>
      </c>
      <c r="AJ1270" s="164" t="str">
        <f t="shared" si="831"/>
        <v/>
      </c>
      <c r="AK1270" s="164" t="str">
        <f t="shared" si="832"/>
        <v/>
      </c>
      <c r="AL1270" s="112" t="str">
        <f>[4]SayfaKAY!AX14</f>
        <v/>
      </c>
      <c r="AM1270" s="257" cm="1">
        <f t="array" ref="AM1270">IFERROR(IF(AND(P1270&lt;&gt;"D(Arıza Değil)",AH1270="Bu Arıza Aracın Servise Verilmesine Engel Değil"),
IF(Z1270-F1270&gt;0,(AB1270-Y1270)*24*60,
IF(OR(AND(G1270&gt;$AS$1,G1270&lt;$AT$1),AND(G1270&gt;$AU$1,G1270&lt;$AV$1)),
(AF1270-H1270)*24*60,     BH:BH0)),        AN1270),0)</f>
        <v>933.99999998509884</v>
      </c>
      <c r="AN1270" s="257">
        <f t="shared" si="833"/>
        <v>933.99999998509884</v>
      </c>
      <c r="AO1270" s="174" t="str">
        <f>[4]SayfaKAY!AG14</f>
        <v>MEDCOM</v>
      </c>
      <c r="AP1270" s="174" t="str">
        <f>[4]SayfaKAY!AI14</f>
        <v>E870-7052</v>
      </c>
      <c r="AQ1270" s="174" t="str">
        <f>[4]SayfaKAY!AQ14</f>
        <v/>
      </c>
      <c r="AR1270" s="174" t="str">
        <f>[4]SayfaKAY!AH14</f>
        <v>GATEWAY</v>
      </c>
      <c r="AS1270" s="174">
        <f>[4]SayfaKAY!AJ14</f>
        <v>1</v>
      </c>
      <c r="AT1270" s="175" t="str">
        <f>[4]SayfaKAY!AM14</f>
        <v/>
      </c>
      <c r="AU1270" s="176" t="str">
        <f>[4]SayfaKAY!AL14</f>
        <v/>
      </c>
      <c r="AV1270" s="176" t="str">
        <f>[4]SayfaKAY!AP14</f>
        <v/>
      </c>
      <c r="AW1270" s="177" t="str">
        <f>[4]SayfaKAY!AT14</f>
        <v/>
      </c>
      <c r="AX1270" s="194">
        <f t="shared" si="834"/>
        <v>10273.999999836087</v>
      </c>
      <c r="AY1270" s="168"/>
      <c r="AZ1270" s="167"/>
      <c r="BA1270" s="113"/>
      <c r="BB1270" s="171"/>
      <c r="BC1270" s="114"/>
      <c r="BD1270" s="114"/>
      <c r="BE1270" s="114"/>
      <c r="BF1270" s="114"/>
      <c r="BG1270" s="114"/>
      <c r="BH1270" s="114" t="str">
        <f>IFERROR(FRACAS!AN17, "Hata Var")</f>
        <v/>
      </c>
      <c r="BI1270" s="114"/>
      <c r="BJ1270" s="114"/>
      <c r="BK1270" s="105" t="str">
        <f>[4]SayfaKAY!AW14</f>
        <v/>
      </c>
      <c r="BL1270" s="105" t="str">
        <f>[4]SayfaKAY!V14</f>
        <v>Fabrika Test</v>
      </c>
      <c r="BM1270" s="114"/>
      <c r="BN1270" s="171" t="str">
        <f t="shared" si="835"/>
        <v>x yok</v>
      </c>
      <c r="BO1270" s="171" t="str">
        <f t="shared" si="836"/>
        <v>aynı gün giderilen arıza</v>
      </c>
      <c r="BP1270" s="171" t="str">
        <f t="shared" si="837"/>
        <v>Bir günden fazla süren arıza</v>
      </c>
      <c r="BQ1270" s="226">
        <f t="shared" si="838"/>
        <v>693.9999999362044</v>
      </c>
      <c r="BR1270" s="226">
        <f t="shared" si="839"/>
        <v>240.00000004889444</v>
      </c>
      <c r="BS1270" s="226">
        <f t="shared" si="840"/>
        <v>933.99999998509884</v>
      </c>
      <c r="BT1270" s="114"/>
      <c r="BU1270" s="242"/>
      <c r="BV1270" s="233">
        <f t="shared" si="841"/>
        <v>2</v>
      </c>
      <c r="BW1270" s="226" t="str">
        <f t="shared" si="842"/>
        <v>Evet, çakışma var</v>
      </c>
      <c r="BX1270" s="229"/>
      <c r="BY1270" s="247">
        <f t="shared" si="843"/>
        <v>0.48194444440014195</v>
      </c>
      <c r="BZ1270" s="247">
        <f t="shared" si="844"/>
        <v>0.16666666670062114</v>
      </c>
      <c r="CA1270" s="247">
        <f t="shared" si="845"/>
        <v>0.64861111110076308</v>
      </c>
      <c r="CB1270" s="213"/>
      <c r="CC1270" s="211"/>
      <c r="CD1270" s="196"/>
      <c r="CE1270" s="213">
        <v>13</v>
      </c>
      <c r="CF1270" s="182">
        <f t="shared" si="846"/>
        <v>45277.726388888899</v>
      </c>
      <c r="CG1270" s="182">
        <f t="shared" si="847"/>
        <v>45278.375</v>
      </c>
      <c r="CH1270" s="196"/>
      <c r="CI1270" s="196"/>
      <c r="CJ1270" s="196"/>
      <c r="CK1270" s="196">
        <f t="shared" si="848"/>
        <v>0.16666666670062114</v>
      </c>
      <c r="CL1270" s="196">
        <f t="shared" si="849"/>
        <v>0.48194444440014195</v>
      </c>
      <c r="CM1270" s="196">
        <f t="shared" si="850"/>
        <v>0.64861111110076308</v>
      </c>
      <c r="CN1270" s="114"/>
      <c r="CO1270" s="115">
        <f t="shared" si="851"/>
        <v>933.99999998509884</v>
      </c>
      <c r="CP1270" s="116">
        <f t="shared" si="852"/>
        <v>10.000000002037268</v>
      </c>
      <c r="CQ1270" s="117">
        <f t="shared" si="853"/>
        <v>0.72638888889923692</v>
      </c>
      <c r="CR1270" s="117">
        <f t="shared" si="854"/>
        <v>45278.208333333299</v>
      </c>
      <c r="CS1270" s="117">
        <f t="shared" si="855"/>
        <v>45278.375</v>
      </c>
      <c r="CT1270" s="118">
        <f t="shared" si="856"/>
        <v>65199573.999999933</v>
      </c>
      <c r="CU1270" s="118">
        <f t="shared" si="857"/>
        <v>240.00000004889444</v>
      </c>
      <c r="CV1270" s="118">
        <f t="shared" si="858"/>
        <v>65199813.999999985</v>
      </c>
      <c r="CW1270" s="119">
        <f t="shared" si="859"/>
        <v>0.99999631900790309</v>
      </c>
    </row>
    <row r="1271" spans="1:101" ht="118.5" customHeight="1" x14ac:dyDescent="0.3">
      <c r="A1271" s="104" t="str">
        <f>[4]SayfaKAY!C12</f>
        <v>KAY5+6</v>
      </c>
      <c r="B1271" s="104" t="str">
        <f>[4]SayfaKAY!D12</f>
        <v>3872(1)</v>
      </c>
      <c r="C1271" s="105" t="str">
        <f>[4]SayfaKAY!E12</f>
        <v>MB</v>
      </c>
      <c r="D1271" s="105">
        <f>[4]SayfaKAY!F12</f>
        <v>101420</v>
      </c>
      <c r="E1271" s="106" t="str">
        <f>[4]SayfaKAY!G12</f>
        <v>BOZ-KAY5+6-FF-011</v>
      </c>
      <c r="F1271" s="193">
        <f t="shared" si="820"/>
        <v>45274</v>
      </c>
      <c r="G1271" s="135">
        <f t="shared" si="821"/>
        <v>0.56874999999854481</v>
      </c>
      <c r="H1271" s="235">
        <f>[4]SayfaKAY!H12</f>
        <v>45274.568749999999</v>
      </c>
      <c r="I1271" s="104" t="str">
        <f>[4]SayfaKAY!I12</f>
        <v>Hat/Line</v>
      </c>
      <c r="J1271" s="103" t="str">
        <f>IF([4]SayfaKAY!J12="","",IF([4]SayfaKAY!J12="Müşteri","Notified by Customer","Notified by Bozankaya"))</f>
        <v>Notified by Customer</v>
      </c>
      <c r="K1271" s="103" t="e">
        <f>VLOOKUP([4]SayfaKAY!L12,#REF!,2,FALSE)</f>
        <v>#REF!</v>
      </c>
      <c r="L1271" s="165" t="str">
        <f>[4]SayfaKAY!X12</f>
        <v>ATAK ULAŞIM SAN.TİC.LTD.ŞTİ.</v>
      </c>
      <c r="M1271" s="107" t="str">
        <f t="shared" si="822"/>
        <v>KAY5+6-BOZ-KAY5+6-FF-011</v>
      </c>
      <c r="N1271" s="105" t="str">
        <f>[4]SayfaKAY!M12</f>
        <v>MB KABİN ARKASI EKRAN ÇALIŞMIYOR</v>
      </c>
      <c r="O1271" s="166" t="str">
        <f>[4]SayfaKAY!P12</f>
        <v>C-Uyarı, sürüş devamlılığı</v>
      </c>
      <c r="P1271" s="166" t="str">
        <f>[4]SayfaKAY!Q12</f>
        <v>C(Sisteme etki etmeyen arıza)</v>
      </c>
      <c r="Q1271" s="166" t="str">
        <f>[4]SayfaKAY!R12</f>
        <v>N.A(Yaralanma yok)</v>
      </c>
      <c r="R1271" s="132" t="str" cm="1">
        <f t="array" ref="R1271">IF([4]SayfaKAY!U12="","",_xlfn.IFS([4]SayfaKAY!U12="Bozankaya","Bozankaya",[4]SayfaKAY!U12="Müşteri","Customer",[4]SayfaKAY!U12="Tedarikçi","Equipment Supplier"))</f>
        <v>Equipment Supplier</v>
      </c>
      <c r="S1271" s="204" t="str">
        <f>[4]SayfaKAY!N12</f>
        <v>ARACIN KABİN ARKASI ARIZALI SİGORTADALARI İNDİRİLDİ</v>
      </c>
      <c r="T1271" s="133" t="str">
        <f>[4]SayfaKAY!AD12</f>
        <v/>
      </c>
      <c r="U1271" s="132" t="str">
        <f>[4]SayfaKAY!W12</f>
        <v>Evet</v>
      </c>
      <c r="V1271" s="108">
        <f>[4]SayfaKAY!AZ12</f>
        <v>1</v>
      </c>
      <c r="W1271" s="136">
        <f t="shared" si="823"/>
        <v>45640</v>
      </c>
      <c r="X1271" s="137" t="str">
        <f t="shared" si="824"/>
        <v>14:00</v>
      </c>
      <c r="Y1271" s="235">
        <f>[4]SayfaKAY!AE12</f>
        <v>45640.583333333299</v>
      </c>
      <c r="Z1271" s="192">
        <f t="shared" si="825"/>
        <v>45640</v>
      </c>
      <c r="AA1271" s="110" t="str">
        <f t="shared" si="826"/>
        <v>14:30</v>
      </c>
      <c r="AB1271" s="182">
        <f>[4]SayfaKAY!BA12</f>
        <v>45640.604166666701</v>
      </c>
      <c r="AC1271" s="257">
        <f t="shared" si="827"/>
        <v>527091.00000005099</v>
      </c>
      <c r="AD1271" s="111">
        <f t="shared" si="828"/>
        <v>45640</v>
      </c>
      <c r="AE1271" s="111" t="str">
        <f t="shared" si="829"/>
        <v>14:30</v>
      </c>
      <c r="AF1271" s="235">
        <f>[4]SayfaKAY!BA12</f>
        <v>45640.604166666701</v>
      </c>
      <c r="AG1271" s="179" t="str">
        <f>[4]SayfaKAY!S12</f>
        <v>(II) Aynı Araçta Tekrarlayan Arıza</v>
      </c>
      <c r="AH1271" s="178" t="str">
        <f t="shared" si="830"/>
        <v>Bu Arıza Aracın Servise Verilmesine Engel Değil</v>
      </c>
      <c r="AI1271" s="163" t="str">
        <f>[4]SayfaKAY!AV12</f>
        <v/>
      </c>
      <c r="AJ1271" s="164" t="str">
        <f t="shared" si="831"/>
        <v/>
      </c>
      <c r="AK1271" s="164" t="str">
        <f t="shared" si="832"/>
        <v/>
      </c>
      <c r="AL1271" s="112" t="str">
        <f>[4]SayfaKAY!AX12</f>
        <v/>
      </c>
      <c r="AM1271" s="257" cm="1">
        <f t="array" ref="AM1271">IFERROR(IF(AND(P1271&lt;&gt;"D(Arıza Değil)",AH1271="Bu Arıza Aracın Servise Verilmesine Engel Değil"),
IF(Z1271-F1271&gt;0,(AB1271-Y1271)*24*60,
IF(OR(AND(G1271&gt;$AS$1,G1271&lt;$AT$1),AND(G1271&gt;$AU$1,G1271&lt;$AV$1)),
(AF1271-H1271)*24*60,     BH:BH0)),        AN1271),0)</f>
        <v>30.00000009778887</v>
      </c>
      <c r="AN1271" s="257">
        <f t="shared" si="833"/>
        <v>527091.00000005099</v>
      </c>
      <c r="AO1271" s="174" t="str">
        <f>[4]SayfaKAY!AG12</f>
        <v>Atak</v>
      </c>
      <c r="AP1271" s="174" t="str">
        <f>[4]SayfaKAY!AI12</f>
        <v>E855-7029</v>
      </c>
      <c r="AQ1271" s="174" t="str">
        <f>[4]SayfaKAY!AQ12</f>
        <v/>
      </c>
      <c r="AR1271" s="174" t="str">
        <f>[4]SayfaKAY!AH12</f>
        <v>ONBOARD COMPUTER</v>
      </c>
      <c r="AS1271" s="174">
        <f>[4]SayfaKAY!AJ12</f>
        <v>1</v>
      </c>
      <c r="AT1271" s="175" t="str">
        <f>[4]SayfaKAY!AM12</f>
        <v/>
      </c>
      <c r="AU1271" s="176" t="str">
        <f>[4]SayfaKAY!AL12</f>
        <v/>
      </c>
      <c r="AV1271" s="176" t="str">
        <f>[4]SayfaKAY!AP12</f>
        <v/>
      </c>
      <c r="AW1271" s="177" t="str">
        <f>[4]SayfaKAY!AT12</f>
        <v/>
      </c>
      <c r="AX1271" s="194">
        <f t="shared" si="834"/>
        <v>5798001.0000005607</v>
      </c>
      <c r="AY1271" s="168"/>
      <c r="AZ1271" s="167"/>
      <c r="BA1271" s="170"/>
      <c r="BB1271" s="171"/>
      <c r="BC1271" s="114"/>
      <c r="BD1271" s="114"/>
      <c r="BE1271" s="114"/>
      <c r="BF1271" s="114"/>
      <c r="BG1271" s="114"/>
      <c r="BH1271" s="114" t="str">
        <f>IFERROR(FRACAS!AN15, "Hata Var")</f>
        <v/>
      </c>
      <c r="BI1271" s="114"/>
      <c r="BJ1271" s="114"/>
      <c r="BK1271" s="105" t="str">
        <f>[4]SayfaKAY!AW12</f>
        <v/>
      </c>
      <c r="BL1271" s="105" t="str">
        <f>[4]SayfaKAY!V12</f>
        <v>ATAK ULAŞIM SAN.TİC.LTD.ŞTİ.</v>
      </c>
      <c r="BM1271" s="114"/>
      <c r="BN1271" s="171" t="str">
        <f t="shared" si="835"/>
        <v>x yok</v>
      </c>
      <c r="BO1271" s="171" t="b">
        <f t="shared" si="836"/>
        <v>0</v>
      </c>
      <c r="BP1271" s="171" t="str">
        <f t="shared" si="837"/>
        <v>Bir günden fazla süren arıza</v>
      </c>
      <c r="BQ1271" s="226">
        <f t="shared" si="838"/>
        <v>527060.9999999532</v>
      </c>
      <c r="BR1271" s="226">
        <f t="shared" si="839"/>
        <v>30.00000009778887</v>
      </c>
      <c r="BS1271" s="226">
        <f t="shared" si="840"/>
        <v>527091.00000005099</v>
      </c>
      <c r="BT1271" s="114"/>
      <c r="BU1271" s="242"/>
      <c r="BV1271" s="233">
        <f t="shared" si="841"/>
        <v>53</v>
      </c>
      <c r="BW1271" s="226" t="str">
        <f t="shared" si="842"/>
        <v>Evet, çakışma var</v>
      </c>
      <c r="BX1271" s="229"/>
      <c r="BY1271" s="247">
        <f t="shared" si="843"/>
        <v>366.01458333330083</v>
      </c>
      <c r="BZ1271" s="247">
        <f t="shared" si="844"/>
        <v>2.0833333401242271E-2</v>
      </c>
      <c r="CA1271" s="247">
        <f t="shared" si="845"/>
        <v>366.03541666670208</v>
      </c>
      <c r="CB1271" s="213"/>
      <c r="CC1271" s="211"/>
      <c r="CD1271" s="196"/>
      <c r="CE1271" s="213">
        <v>11</v>
      </c>
      <c r="CF1271" s="182">
        <f t="shared" si="846"/>
        <v>45274.568749999999</v>
      </c>
      <c r="CG1271" s="182">
        <f t="shared" si="847"/>
        <v>45640.604166666701</v>
      </c>
      <c r="CH1271" s="196"/>
      <c r="CI1271" s="196"/>
      <c r="CJ1271" s="196"/>
      <c r="CK1271" s="196">
        <f t="shared" si="848"/>
        <v>2.0833333401242271E-2</v>
      </c>
      <c r="CL1271" s="196">
        <f t="shared" si="849"/>
        <v>366.01458333330083</v>
      </c>
      <c r="CM1271" s="196">
        <f t="shared" si="850"/>
        <v>366.03541666670208</v>
      </c>
      <c r="CN1271" s="114"/>
      <c r="CO1271" s="115">
        <f t="shared" si="851"/>
        <v>527091.00000005099</v>
      </c>
      <c r="CP1271" s="116">
        <f t="shared" si="852"/>
        <v>1.2500000040745363</v>
      </c>
      <c r="CQ1271" s="117">
        <f t="shared" si="853"/>
        <v>0.56874999999854481</v>
      </c>
      <c r="CR1271" s="117">
        <f t="shared" si="854"/>
        <v>45640.583333333299</v>
      </c>
      <c r="CS1271" s="117">
        <f t="shared" si="855"/>
        <v>45640.604166666701</v>
      </c>
      <c r="CT1271" s="118">
        <f t="shared" si="856"/>
        <v>65721620.999999955</v>
      </c>
      <c r="CU1271" s="118">
        <f t="shared" si="857"/>
        <v>30.00000009778887</v>
      </c>
      <c r="CV1271" s="118">
        <f t="shared" si="858"/>
        <v>65721651.000000052</v>
      </c>
      <c r="CW1271" s="119">
        <f t="shared" si="859"/>
        <v>0.99999954352942078</v>
      </c>
    </row>
    <row r="1272" spans="1:101" ht="118.5" customHeight="1" x14ac:dyDescent="0.3">
      <c r="A1272" s="160" t="str">
        <f>[4]SayfaKAY!C13</f>
        <v>KAY5+6</v>
      </c>
      <c r="B1272" s="104" t="str">
        <f>[4]SayfaKAY!D13</f>
        <v>3872(1)</v>
      </c>
      <c r="C1272" s="105" t="str">
        <f>[4]SayfaKAY!E13</f>
        <v>MB</v>
      </c>
      <c r="D1272" s="105">
        <f>[4]SayfaKAY!F13</f>
        <v>40263</v>
      </c>
      <c r="E1272" s="106" t="str">
        <f>[4]SayfaKAY!G13</f>
        <v>BOZ-KAY5+6-FF-012</v>
      </c>
      <c r="F1272" s="134">
        <f t="shared" si="820"/>
        <v>45274</v>
      </c>
      <c r="G1272" s="135">
        <f t="shared" si="821"/>
        <v>0.56874999999854481</v>
      </c>
      <c r="H1272" s="235">
        <f>[4]SayfaKAY!H13</f>
        <v>45274.568749999999</v>
      </c>
      <c r="I1272" s="104" t="str">
        <f>[4]SayfaKAY!I13</f>
        <v>Hat/Line</v>
      </c>
      <c r="J1272" s="103" t="str">
        <f>IF([4]SayfaKAY!J13="","",IF([4]SayfaKAY!J13="Müşteri","Notified by Customer","Notified by Bozankaya"))</f>
        <v>Notified by Customer</v>
      </c>
      <c r="K1272" s="103" t="e">
        <f>VLOOKUP([4]SayfaKAY!L13,#REF!,2,FALSE)</f>
        <v>#REF!</v>
      </c>
      <c r="L1272" s="165" t="str">
        <f>[4]SayfaKAY!X13</f>
        <v>ATAK ULAŞIM SAN.TİC.LTD.ŞTİ.</v>
      </c>
      <c r="M1272" s="107" t="str">
        <f t="shared" si="822"/>
        <v>KAY5+6-BOZ-KAY5+6-FF-012</v>
      </c>
      <c r="N1272" s="105" t="str">
        <f>[4]SayfaKAY!M13</f>
        <v>MB KABİN ARKASI EKRAN ÇALIŞMIYOR</v>
      </c>
      <c r="O1272" s="166" t="str">
        <f>[4]SayfaKAY!P13</f>
        <v>C-Uyarı, sürüş devamlılığı</v>
      </c>
      <c r="P1272" s="166" t="str">
        <f>[4]SayfaKAY!Q13</f>
        <v>C(Sisteme etki etmeyen arıza)</v>
      </c>
      <c r="Q1272" s="166" t="str">
        <f>[4]SayfaKAY!R13</f>
        <v>N.A(Yaralanma yok)</v>
      </c>
      <c r="R1272" s="132" t="str" cm="1">
        <f t="array" ref="R1272">IF([4]SayfaKAY!U13="","",_xlfn.IFS([4]SayfaKAY!U13="Bozankaya","Bozankaya",[4]SayfaKAY!U13="Müşteri","Customer",[4]SayfaKAY!U13="Tedarikçi","Equipment Supplier"))</f>
        <v>Equipment Supplier</v>
      </c>
      <c r="S1272" s="204" t="str">
        <f>[4]SayfaKAY!N13</f>
        <v>ÜRETİCİ FİRMA İLE AYAR YAPILDI ÇALIŞIYOR</v>
      </c>
      <c r="T1272" s="133" t="str">
        <f>[4]SayfaKAY!AD13</f>
        <v>*Arıza çözülecek</v>
      </c>
      <c r="U1272" s="132" t="str">
        <f>[4]SayfaKAY!W13</f>
        <v>Evet</v>
      </c>
      <c r="V1272" s="108">
        <f>[4]SayfaKAY!AZ13</f>
        <v>1</v>
      </c>
      <c r="W1272" s="136">
        <f t="shared" si="823"/>
        <v>45352</v>
      </c>
      <c r="X1272" s="137" t="str">
        <f t="shared" si="824"/>
        <v>05:00</v>
      </c>
      <c r="Y1272" s="235">
        <f>[4]SayfaKAY!AE13</f>
        <v>45352.208333333299</v>
      </c>
      <c r="Z1272" s="109">
        <f t="shared" si="825"/>
        <v>45352</v>
      </c>
      <c r="AA1272" s="110" t="str">
        <f t="shared" si="826"/>
        <v>09:00</v>
      </c>
      <c r="AB1272" s="182">
        <f>[4]SayfaKAY!BA13</f>
        <v>45352.375</v>
      </c>
      <c r="AC1272" s="257">
        <f t="shared" si="827"/>
        <v>112041.0000000021</v>
      </c>
      <c r="AD1272" s="111">
        <f t="shared" si="828"/>
        <v>45352</v>
      </c>
      <c r="AE1272" s="111" t="str">
        <f t="shared" si="829"/>
        <v>09:00</v>
      </c>
      <c r="AF1272" s="235">
        <f>[4]SayfaKAY!BA13</f>
        <v>45352.375</v>
      </c>
      <c r="AG1272" s="179" t="str">
        <f>[4]SayfaKAY!S13</f>
        <v>(II) Aynı Araçta Tekrarlayan Arıza</v>
      </c>
      <c r="AH1272" s="178" t="str">
        <f t="shared" si="830"/>
        <v>Bu Arıza Aracın Servise Verilmesine Engel Değil</v>
      </c>
      <c r="AI1272" s="163" t="str">
        <f>[4]SayfaKAY!AV13</f>
        <v/>
      </c>
      <c r="AJ1272" s="164" t="str">
        <f t="shared" si="831"/>
        <v/>
      </c>
      <c r="AK1272" s="164" t="str">
        <f t="shared" si="832"/>
        <v/>
      </c>
      <c r="AL1272" s="112" t="str">
        <f>[4]SayfaKAY!AX13</f>
        <v/>
      </c>
      <c r="AM1272" s="257" cm="1">
        <f t="array" ref="AM1272">IFERROR(IF(AND(P1272&lt;&gt;"D(Arıza Değil)",AH1272="Bu Arıza Aracın Servise Verilmesine Engel Değil"),
IF(Z1272-F1272&gt;0,(AB1272-Y1272)*24*60,
IF(OR(AND(G1272&gt;$AS$1,G1272&lt;$AT$1),AND(G1272&gt;$AU$1,G1272&lt;$AV$1)),
(AF1272-H1272)*24*60,     BH:BH0)),        AN1272),0)</f>
        <v>240.00000004889444</v>
      </c>
      <c r="AN1272" s="257">
        <f t="shared" si="833"/>
        <v>112041.0000000021</v>
      </c>
      <c r="AO1272" s="174" t="str">
        <f>[4]SayfaKAY!AG13</f>
        <v>Atak</v>
      </c>
      <c r="AP1272" s="174" t="str">
        <f>[4]SayfaKAY!AI13</f>
        <v>E840-7134</v>
      </c>
      <c r="AQ1272" s="174" t="str">
        <f>[4]SayfaKAY!AQ13</f>
        <v/>
      </c>
      <c r="AR1272" s="174" t="str">
        <f>[4]SayfaKAY!AH13</f>
        <v>32" EKRAN</v>
      </c>
      <c r="AS1272" s="174">
        <f>[4]SayfaKAY!AJ13</f>
        <v>1</v>
      </c>
      <c r="AT1272" s="175" t="str">
        <f>[4]SayfaKAY!AM13</f>
        <v/>
      </c>
      <c r="AU1272" s="176" t="str">
        <f>[4]SayfaKAY!AL13</f>
        <v/>
      </c>
      <c r="AV1272" s="176" t="str">
        <f>[4]SayfaKAY!AP13</f>
        <v/>
      </c>
      <c r="AW1272" s="177" t="str">
        <f>[4]SayfaKAY!AT13</f>
        <v/>
      </c>
      <c r="AX1272" s="194">
        <f t="shared" si="834"/>
        <v>1232451.0000000231</v>
      </c>
      <c r="AY1272" s="168"/>
      <c r="AZ1272" s="167"/>
      <c r="BA1272" s="113"/>
      <c r="BB1272" s="171" t="str">
        <f>IF($AQ$1="X", IF(AND(G1272&gt;=$AS$1,G1272&lt;=$AT$1),IF(P1272&lt;&gt;"D(Arıza Değil)",AC1272,0), IF(AND(G1272&gt;=$AU$1,G1272&lt;=$AV$1),IF(P1272&lt;&gt;"D(Arıza Değil)",AC1272,0), "")), "")</f>
        <v/>
      </c>
      <c r="BC1272" s="114"/>
      <c r="BD1272" s="114"/>
      <c r="BE1272" s="114"/>
      <c r="BF1272" s="114"/>
      <c r="BG1272" s="114"/>
      <c r="BH1272" s="114" t="str">
        <f>IFERROR(FRACAS!AN16, "Hata Var")</f>
        <v/>
      </c>
      <c r="BI1272" s="114"/>
      <c r="BJ1272" s="114"/>
      <c r="BK1272" s="105" t="str">
        <f>[4]SayfaKAY!AW13</f>
        <v/>
      </c>
      <c r="BL1272" s="105" t="str">
        <f>[4]SayfaKAY!V13</f>
        <v>ATAK ULAŞIM SAN.TİC.LTD.ŞTİ.</v>
      </c>
      <c r="BM1272" s="114"/>
      <c r="BN1272" s="171" t="str">
        <f t="shared" si="835"/>
        <v>x yok</v>
      </c>
      <c r="BO1272" s="171" t="b">
        <f t="shared" si="836"/>
        <v>0</v>
      </c>
      <c r="BP1272" s="171" t="str">
        <f t="shared" si="837"/>
        <v>Bir günden fazla süren arıza</v>
      </c>
      <c r="BQ1272" s="226">
        <f t="shared" si="838"/>
        <v>111800.9999999532</v>
      </c>
      <c r="BR1272" s="226">
        <f t="shared" si="839"/>
        <v>240.00000004889444</v>
      </c>
      <c r="BS1272" s="226">
        <f t="shared" si="840"/>
        <v>112041.0000000021</v>
      </c>
      <c r="BT1272" s="114"/>
      <c r="BU1272" s="242"/>
      <c r="BV1272" s="233">
        <f t="shared" si="841"/>
        <v>14</v>
      </c>
      <c r="BW1272" s="226" t="str">
        <f t="shared" si="842"/>
        <v>Evet, çakışma var</v>
      </c>
      <c r="BX1272" s="229"/>
      <c r="BY1272" s="247">
        <f t="shared" si="843"/>
        <v>77.639583333300834</v>
      </c>
      <c r="BZ1272" s="247">
        <f t="shared" si="844"/>
        <v>0.16666666670062114</v>
      </c>
      <c r="CA1272" s="247">
        <f t="shared" si="845"/>
        <v>77.806250000001455</v>
      </c>
      <c r="CB1272" s="213"/>
      <c r="CC1272" s="211"/>
      <c r="CD1272" s="196"/>
      <c r="CE1272" s="213">
        <v>12</v>
      </c>
      <c r="CF1272" s="182">
        <f t="shared" si="846"/>
        <v>45274.568749999999</v>
      </c>
      <c r="CG1272" s="182">
        <f t="shared" si="847"/>
        <v>45352.375</v>
      </c>
      <c r="CH1272" s="196"/>
      <c r="CI1272" s="196"/>
      <c r="CJ1272" s="196"/>
      <c r="CK1272" s="196">
        <f t="shared" si="848"/>
        <v>0.16666666670062114</v>
      </c>
      <c r="CL1272" s="196">
        <f t="shared" si="849"/>
        <v>77.639583333300834</v>
      </c>
      <c r="CM1272" s="196">
        <f t="shared" si="850"/>
        <v>77.806250000001455</v>
      </c>
      <c r="CN1272" s="114"/>
      <c r="CO1272" s="115">
        <f t="shared" si="851"/>
        <v>112041.0000000021</v>
      </c>
      <c r="CP1272" s="116">
        <f t="shared" si="852"/>
        <v>10.000000002037268</v>
      </c>
      <c r="CQ1272" s="117">
        <f t="shared" si="853"/>
        <v>0.56874999999854481</v>
      </c>
      <c r="CR1272" s="117">
        <f t="shared" si="854"/>
        <v>45352.208333333299</v>
      </c>
      <c r="CS1272" s="117">
        <f t="shared" si="855"/>
        <v>45352.375</v>
      </c>
      <c r="CT1272" s="118">
        <f t="shared" si="856"/>
        <v>65306360.999999955</v>
      </c>
      <c r="CU1272" s="118">
        <f t="shared" si="857"/>
        <v>240.00000004889444</v>
      </c>
      <c r="CV1272" s="118">
        <f t="shared" si="858"/>
        <v>65306601</v>
      </c>
      <c r="CW1272" s="119">
        <f t="shared" si="859"/>
        <v>0.99999632502692881</v>
      </c>
    </row>
    <row r="1273" spans="1:101" ht="118.5" customHeight="1" x14ac:dyDescent="0.3">
      <c r="A1273" s="104" t="str">
        <f>[4]SayfaKAY!C11</f>
        <v>KAY5+6</v>
      </c>
      <c r="B1273" s="104" t="str">
        <f>[4]SayfaKAY!D11</f>
        <v>3872(1)</v>
      </c>
      <c r="C1273" s="105" t="str">
        <f>[4]SayfaKAY!E11</f>
        <v>MA</v>
      </c>
      <c r="D1273" s="105">
        <f>[4]SayfaKAY!F11</f>
        <v>22222</v>
      </c>
      <c r="E1273" s="106" t="str">
        <f>[4]SayfaKAY!G11</f>
        <v>BOZ-KAY5+6-FF-010</v>
      </c>
      <c r="F1273" s="134">
        <f t="shared" si="820"/>
        <v>45273</v>
      </c>
      <c r="G1273" s="135">
        <f t="shared" si="821"/>
        <v>0.33402777779701864</v>
      </c>
      <c r="H1273" s="235">
        <f>[4]SayfaKAY!H11</f>
        <v>45273.334027777797</v>
      </c>
      <c r="I1273" s="104" t="str">
        <f>[4]SayfaKAY!I11</f>
        <v>Hat/Line</v>
      </c>
      <c r="J1273" s="103" t="str">
        <f>IF([4]SayfaKAY!J11="","",IF([4]SayfaKAY!J11="Müşteri","Notified by Customer","Notified by Bozankaya"))</f>
        <v>Notified by Customer</v>
      </c>
      <c r="K1273" s="103" t="e">
        <f>VLOOKUP([4]SayfaKAY!L11,#REF!,2,FALSE)</f>
        <v>#REF!</v>
      </c>
      <c r="L1273" s="165" t="str">
        <f>[4]SayfaKAY!X11</f>
        <v>ATAK ULAŞIM SAN.TİC.LTD.ŞTİ.</v>
      </c>
      <c r="M1273" s="107" t="str">
        <f t="shared" si="822"/>
        <v>KAY5+6-BOZ-KAY5+6-FF-010</v>
      </c>
      <c r="N1273" s="105" t="str">
        <f>[4]SayfaKAY!M11</f>
        <v>12.12.2023 TARİHİNDE YAPILAN SAHA DENETİMİNDE 3872 NUMARALI ARACIN YBS EKRNAI ÇALIŞMADIĞI TESPİT EDİLMİŞTİR GEREKLİ MÜDAHELEYİ YAPAN PERSONEL S.COŞKUN İLE İLETİŞEME GEÇSİN</v>
      </c>
      <c r="O1273" s="166" t="str">
        <f>[4]SayfaKAY!P11</f>
        <v>C-Uyarı, sürüş devamlılığı</v>
      </c>
      <c r="P1273" s="166" t="str">
        <f>[4]SayfaKAY!Q11</f>
        <v>B(Servisten çekmeye etki eden arıza)</v>
      </c>
      <c r="Q1273" s="166" t="str">
        <f>[4]SayfaKAY!R11</f>
        <v>N.A(Yaralanma yok)</v>
      </c>
      <c r="R1273" s="132" t="str" cm="1">
        <f t="array" ref="R1273">IF([4]SayfaKAY!U11="","",_xlfn.IFS([4]SayfaKAY!U11="Bozankaya","Bozankaya",[4]SayfaKAY!U11="Müşteri","Customer",[4]SayfaKAY!U11="Tedarikçi","Equipment Supplier"))</f>
        <v>Equipment Supplier</v>
      </c>
      <c r="S1273" s="204" t="str">
        <f>[4]SayfaKAY!N11</f>
        <v>KAPI ÜSTÜ EKRANLARA BAĞLANILDI FAZLA DOSYALAR SİLİNİP YENİDEN BAŞLATILDI ARIZA GİDERİLDİ</v>
      </c>
      <c r="T1273" s="133" t="str">
        <f>[4]SayfaKAY!AD11</f>
        <v/>
      </c>
      <c r="U1273" s="132" t="str">
        <f>[4]SayfaKAY!W11</f>
        <v>Evet</v>
      </c>
      <c r="V1273" s="108">
        <f>[4]SayfaKAY!AZ11</f>
        <v>1</v>
      </c>
      <c r="W1273" s="136">
        <f t="shared" si="823"/>
        <v>45273</v>
      </c>
      <c r="X1273" s="137" t="str">
        <f t="shared" si="824"/>
        <v>10:00</v>
      </c>
      <c r="Y1273" s="235">
        <f>[4]SayfaKAY!AE11</f>
        <v>45273.416666666701</v>
      </c>
      <c r="Z1273" s="109">
        <f t="shared" si="825"/>
        <v>45273</v>
      </c>
      <c r="AA1273" s="110" t="str">
        <f t="shared" si="826"/>
        <v>12:00</v>
      </c>
      <c r="AB1273" s="182">
        <f>[4]SayfaKAY!BA11</f>
        <v>45273.5</v>
      </c>
      <c r="AC1273" s="257">
        <f t="shared" si="827"/>
        <v>238.99999997229315</v>
      </c>
      <c r="AD1273" s="111">
        <f t="shared" si="828"/>
        <v>45273</v>
      </c>
      <c r="AE1273" s="111" t="str">
        <f t="shared" si="829"/>
        <v>12:00</v>
      </c>
      <c r="AF1273" s="235">
        <f>[4]SayfaKAY!BA11</f>
        <v>45273.5</v>
      </c>
      <c r="AG1273" s="179" t="str">
        <f>[4]SayfaKAY!S11</f>
        <v>(I) İlk Defa Karşılaşılan Arıza</v>
      </c>
      <c r="AH1273" s="178" t="str">
        <f t="shared" si="830"/>
        <v>Bu Arıza Aracın Servise Verilmesine Engel</v>
      </c>
      <c r="AI1273" s="163" t="str">
        <f>[4]SayfaKAY!AV11</f>
        <v/>
      </c>
      <c r="AJ1273" s="164" t="str">
        <f t="shared" si="831"/>
        <v/>
      </c>
      <c r="AK1273" s="164" t="str">
        <f t="shared" si="832"/>
        <v/>
      </c>
      <c r="AL1273" s="112" t="str">
        <f>[4]SayfaKAY!AX11</f>
        <v/>
      </c>
      <c r="AM1273" s="257" cm="1">
        <f t="array" ref="AM1273">IFERROR(IF(AND(P1273&lt;&gt;"D(Arıza Değil)",AH1273="Bu Arıza Aracın Servise Verilmesine Engel Değil"),
IF(Z1273-F1273&gt;0,(AB1273-Y1273)*24*60,
IF(OR(AND(G1273&gt;$AS$1,G1273&lt;$AT$1),AND(G1273&gt;$AU$1,G1273&lt;$AV$1)),
(AF1273-H1273)*24*60,     BH:BH0)),        AN1273),0)</f>
        <v>238.99999997229315</v>
      </c>
      <c r="AN1273" s="257">
        <f t="shared" si="833"/>
        <v>238.99999997229315</v>
      </c>
      <c r="AO1273" s="174" t="str">
        <f>[4]SayfaKAY!AG11</f>
        <v>Atak</v>
      </c>
      <c r="AP1273" s="174" t="str">
        <f>[4]SayfaKAY!AI11</f>
        <v>E855-7029</v>
      </c>
      <c r="AQ1273" s="174" t="str">
        <f>[4]SayfaKAY!AQ11</f>
        <v/>
      </c>
      <c r="AR1273" s="174" t="str">
        <f>[4]SayfaKAY!AH11</f>
        <v>ONBOARD COMPUTER</v>
      </c>
      <c r="AS1273" s="174">
        <f>[4]SayfaKAY!AJ11</f>
        <v>1</v>
      </c>
      <c r="AT1273" s="175" t="str">
        <f>[4]SayfaKAY!AM11</f>
        <v/>
      </c>
      <c r="AU1273" s="176" t="str">
        <f>[4]SayfaKAY!AL11</f>
        <v/>
      </c>
      <c r="AV1273" s="176" t="str">
        <f>[4]SayfaKAY!AP11</f>
        <v/>
      </c>
      <c r="AW1273" s="177" t="str">
        <f>[4]SayfaKAY!AT11</f>
        <v/>
      </c>
      <c r="AX1273" s="194">
        <f t="shared" si="834"/>
        <v>2628.9999996952247</v>
      </c>
      <c r="AY1273" s="168"/>
      <c r="AZ1273" s="167"/>
      <c r="BA1273" s="170"/>
      <c r="BB1273" s="171" t="str">
        <f>IF($AQ$1="X", IF(AND(G1273&gt;=$AS$1,G1273&lt;=$AT$1),IF(P1273&lt;&gt;"D(Arıza Değil)",AC1273,0), IF(AND(G1273&gt;=$AU$1,G1273&lt;=$AV$1),IF(P1273&lt;&gt;"D(Arıza Değil)",AC1273,0), "")), "")</f>
        <v/>
      </c>
      <c r="BC1273" s="114"/>
      <c r="BD1273" s="114"/>
      <c r="BE1273" s="114"/>
      <c r="BF1273" s="114"/>
      <c r="BG1273" s="114"/>
      <c r="BH1273" s="114" t="str">
        <f>IFERROR(FRACAS!AN14, "Hata Var")</f>
        <v/>
      </c>
      <c r="BI1273" s="114"/>
      <c r="BJ1273" s="114"/>
      <c r="BK1273" s="105" t="str">
        <f>[4]SayfaKAY!AW11</f>
        <v/>
      </c>
      <c r="BL1273" s="105" t="str">
        <f>[4]SayfaKAY!V11</f>
        <v>ATAK ULAŞIM SAN.TİC.LTD.ŞTİ.</v>
      </c>
      <c r="BM1273" s="114"/>
      <c r="BN1273" s="171" t="str">
        <f t="shared" si="835"/>
        <v>x yok</v>
      </c>
      <c r="BO1273" s="171" t="str">
        <f t="shared" si="836"/>
        <v>aynı gün giderilen arıza</v>
      </c>
      <c r="BP1273" s="171" t="str">
        <f t="shared" si="837"/>
        <v>aynı gün giderilen arıza</v>
      </c>
      <c r="BQ1273" s="226">
        <f t="shared" si="838"/>
        <v>119.00000002118759</v>
      </c>
      <c r="BR1273" s="226">
        <f t="shared" si="839"/>
        <v>119.99999995110556</v>
      </c>
      <c r="BS1273" s="226">
        <f t="shared" si="840"/>
        <v>238.99999997229315</v>
      </c>
      <c r="BT1273" s="114"/>
      <c r="BU1273" s="242"/>
      <c r="BV1273" s="233">
        <f t="shared" si="841"/>
        <v>0</v>
      </c>
      <c r="BW1273" s="226" t="str">
        <f t="shared" si="842"/>
        <v>Hayır, çakışma yok</v>
      </c>
      <c r="BX1273" s="229"/>
      <c r="BY1273" s="247">
        <f t="shared" si="843"/>
        <v>8.2638888903602492E-2</v>
      </c>
      <c r="BZ1273" s="247">
        <f t="shared" si="844"/>
        <v>8.3333333299378864E-2</v>
      </c>
      <c r="CA1273" s="247">
        <f t="shared" si="845"/>
        <v>0.16597222220298136</v>
      </c>
      <c r="CB1273" s="213"/>
      <c r="CC1273" s="211"/>
      <c r="CD1273" s="196"/>
      <c r="CE1273" s="213">
        <v>10</v>
      </c>
      <c r="CF1273" s="182">
        <f t="shared" si="846"/>
        <v>45273.334027777797</v>
      </c>
      <c r="CG1273" s="182">
        <f t="shared" si="847"/>
        <v>45273.5</v>
      </c>
      <c r="CH1273" s="196"/>
      <c r="CI1273" s="196"/>
      <c r="CJ1273" s="196"/>
      <c r="CK1273" s="196">
        <f t="shared" si="848"/>
        <v>8.3333333299378864E-2</v>
      </c>
      <c r="CL1273" s="196">
        <f t="shared" si="849"/>
        <v>8.2638888903602492E-2</v>
      </c>
      <c r="CM1273" s="196">
        <f t="shared" si="850"/>
        <v>0.16597222220298136</v>
      </c>
      <c r="CN1273" s="114"/>
      <c r="CO1273" s="115">
        <f t="shared" si="851"/>
        <v>238.99999997229315</v>
      </c>
      <c r="CP1273" s="116">
        <f t="shared" si="852"/>
        <v>4.9999999979627319</v>
      </c>
      <c r="CQ1273" s="117">
        <f t="shared" si="853"/>
        <v>0.33402777779701864</v>
      </c>
      <c r="CR1273" s="117">
        <f t="shared" si="854"/>
        <v>45273.416666666701</v>
      </c>
      <c r="CS1273" s="117">
        <f t="shared" si="855"/>
        <v>45273.5</v>
      </c>
      <c r="CT1273" s="118">
        <f t="shared" si="856"/>
        <v>65193239.000000022</v>
      </c>
      <c r="CU1273" s="118">
        <f t="shared" si="857"/>
        <v>119.99999995110556</v>
      </c>
      <c r="CV1273" s="118">
        <f t="shared" si="858"/>
        <v>65193358.99999997</v>
      </c>
      <c r="CW1273" s="119">
        <f t="shared" si="859"/>
        <v>0.99999815932171943</v>
      </c>
    </row>
    <row r="1274" spans="1:101" ht="118.5" customHeight="1" x14ac:dyDescent="0.3">
      <c r="A1274" s="160" t="str">
        <f>[4]SayfaKAY!C10</f>
        <v>KAY5+6</v>
      </c>
      <c r="B1274" s="104" t="str">
        <f>[4]SayfaKAY!D10</f>
        <v>3876(5)</v>
      </c>
      <c r="C1274" s="105" t="str">
        <f>[4]SayfaKAY!E10</f>
        <v>MA</v>
      </c>
      <c r="D1274" s="105">
        <f>[4]SayfaKAY!F10</f>
        <v>11111</v>
      </c>
      <c r="E1274" s="106" t="str">
        <f>[4]SayfaKAY!G10</f>
        <v>BOZ-KAY5+6-FF-009</v>
      </c>
      <c r="F1274" s="193">
        <f t="shared" si="820"/>
        <v>45268</v>
      </c>
      <c r="G1274" s="135">
        <f t="shared" si="821"/>
        <v>0.96319444439723156</v>
      </c>
      <c r="H1274" s="235">
        <f>[4]SayfaKAY!H10</f>
        <v>45268.963194444397</v>
      </c>
      <c r="I1274" s="104" t="str">
        <f>[4]SayfaKAY!I10</f>
        <v>Hat/Line</v>
      </c>
      <c r="J1274" s="103" t="str">
        <f>IF([4]SayfaKAY!J10="","",IF([4]SayfaKAY!J10="Müşteri","Notified by Customer","Notified by Bozankaya"))</f>
        <v>Notified by Customer</v>
      </c>
      <c r="K1274" s="103" t="e">
        <f>VLOOKUP([4]SayfaKAY!L10,#REF!,2,FALSE)</f>
        <v>#REF!</v>
      </c>
      <c r="L1274" s="165" t="str">
        <f>[4]SayfaKAY!X10</f>
        <v>GREBO OTOMOTİV SANAYİ A.Ş</v>
      </c>
      <c r="M1274" s="107" t="str">
        <f t="shared" si="822"/>
        <v>KAY5+6-BOZ-KAY5+6-FF-009</v>
      </c>
      <c r="N1274" s="105" t="str">
        <f>[4]SayfaKAY!M10</f>
        <v>76 NUMARALI ARAÇTAN KONTAK AKTİF EDİLDİĞİNDE 74 NUMARALI ARACIN KONTAĞI AKTİF OLUYOR</v>
      </c>
      <c r="O1274" s="166" t="str">
        <f>[4]SayfaKAY!P10</f>
        <v>A-Sürüşü engeller</v>
      </c>
      <c r="P1274" s="166" t="str">
        <f>[4]SayfaKAY!Q10</f>
        <v>B(Servisten çekmeye etki eden arıza)</v>
      </c>
      <c r="Q1274" s="166" t="str">
        <f>[4]SayfaKAY!R10</f>
        <v>N.A(Yaralanma yok)</v>
      </c>
      <c r="R1274" s="132" t="str" cm="1">
        <f t="array" ref="R1274">IF([4]SayfaKAY!U10="","",_xlfn.IFS([4]SayfaKAY!U10="Bozankaya","Bozankaya",[4]SayfaKAY!U10="Müşteri","Customer",[4]SayfaKAY!U10="Tedarikçi","Equipment Supplier"))</f>
        <v>Bozankaya</v>
      </c>
      <c r="S1274" s="204" t="str">
        <f>[4]SayfaKAY!N10</f>
        <v>SB1157.02 NUMARALI KABLO EKSİK OLDUĞU İÇİN ARIZA VERİYOR KABLO ÇEKİLDİ DÜZELTİLDİ</v>
      </c>
      <c r="T1274" s="133" t="str">
        <f>[4]SayfaKAY!AD10</f>
        <v/>
      </c>
      <c r="U1274" s="132" t="str">
        <f>[4]SayfaKAY!W10</f>
        <v>Evet</v>
      </c>
      <c r="V1274" s="108">
        <f>[4]SayfaKAY!AZ10</f>
        <v>1</v>
      </c>
      <c r="W1274" s="136">
        <f t="shared" si="823"/>
        <v>45270</v>
      </c>
      <c r="X1274" s="137" t="str">
        <f t="shared" si="824"/>
        <v>05:00</v>
      </c>
      <c r="Y1274" s="235">
        <f>[4]SayfaKAY!AE10</f>
        <v>45270.208333333299</v>
      </c>
      <c r="Z1274" s="192">
        <f t="shared" si="825"/>
        <v>45270</v>
      </c>
      <c r="AA1274" s="110" t="str">
        <f t="shared" si="826"/>
        <v>09:00</v>
      </c>
      <c r="AB1274" s="182">
        <f>[4]SayfaKAY!BA10</f>
        <v>45270.375</v>
      </c>
      <c r="AC1274" s="257">
        <f t="shared" si="827"/>
        <v>2033.0000000679865</v>
      </c>
      <c r="AD1274" s="111">
        <f t="shared" si="828"/>
        <v>45270</v>
      </c>
      <c r="AE1274" s="111" t="str">
        <f t="shared" si="829"/>
        <v>09:00</v>
      </c>
      <c r="AF1274" s="235">
        <f>[4]SayfaKAY!BA10</f>
        <v>45270.375</v>
      </c>
      <c r="AG1274" s="179" t="str">
        <f>[4]SayfaKAY!S10</f>
        <v>(II) Aynı Araçta Tekrarlayan Arıza</v>
      </c>
      <c r="AH1274" s="178" t="str">
        <f t="shared" si="830"/>
        <v>Bu Arıza Aracın Servise Verilmesine Engel</v>
      </c>
      <c r="AI1274" s="163" t="str">
        <f>[4]SayfaKAY!AV10</f>
        <v/>
      </c>
      <c r="AJ1274" s="164" t="str">
        <f t="shared" si="831"/>
        <v/>
      </c>
      <c r="AK1274" s="164" t="str">
        <f t="shared" si="832"/>
        <v/>
      </c>
      <c r="AL1274" s="112" t="str">
        <f>[4]SayfaKAY!AX10</f>
        <v/>
      </c>
      <c r="AM1274" s="257" cm="1">
        <f t="array" ref="AM1274">IFERROR(IF(AND(P1274&lt;&gt;"D(Arıza Değil)",AH1274="Bu Arıza Aracın Servise Verilmesine Engel Değil"),
IF(Z1274-F1274&gt;0,(AB1274-Y1274)*24*60,
IF(OR(AND(G1274&gt;$AS$1,G1274&lt;$AT$1),AND(G1274&gt;$AU$1,G1274&lt;$AV$1)),
(AF1274-H1274)*24*60,     BH:BH0)),        AN1274),0)</f>
        <v>2033.0000000679865</v>
      </c>
      <c r="AN1274" s="257">
        <f t="shared" si="833"/>
        <v>2033.0000000679865</v>
      </c>
      <c r="AO1274" s="174" t="str">
        <f>[4]SayfaKAY!AG10</f>
        <v>Bozankaya</v>
      </c>
      <c r="AP1274" s="174" t="str">
        <f>[4]SayfaKAY!AI10</f>
        <v>E750-7300</v>
      </c>
      <c r="AQ1274" s="174" t="str">
        <f>[4]SayfaKAY!AQ10</f>
        <v/>
      </c>
      <c r="AR1274" s="174" t="str">
        <f>[4]SayfaKAY!AH10</f>
        <v>PANO SACI</v>
      </c>
      <c r="AS1274" s="174">
        <f>[4]SayfaKAY!AJ10</f>
        <v>1</v>
      </c>
      <c r="AT1274" s="175" t="str">
        <f>[4]SayfaKAY!AM10</f>
        <v/>
      </c>
      <c r="AU1274" s="176" t="str">
        <f>[4]SayfaKAY!AL10</f>
        <v/>
      </c>
      <c r="AV1274" s="176" t="str">
        <f>[4]SayfaKAY!AP10</f>
        <v/>
      </c>
      <c r="AW1274" s="177" t="str">
        <f>[4]SayfaKAY!AT10</f>
        <v/>
      </c>
      <c r="AX1274" s="194">
        <f t="shared" si="834"/>
        <v>22363.000000747852</v>
      </c>
      <c r="AY1274" s="168"/>
      <c r="AZ1274" s="167"/>
      <c r="BA1274" s="113"/>
      <c r="BB1274" s="171"/>
      <c r="BC1274" s="114"/>
      <c r="BD1274" s="114"/>
      <c r="BE1274" s="114"/>
      <c r="BF1274" s="114"/>
      <c r="BG1274" s="114"/>
      <c r="BH1274" s="114" t="str">
        <f>IFERROR(FRACAS!AN13, "Hata Var")</f>
        <v/>
      </c>
      <c r="BI1274" s="114"/>
      <c r="BJ1274" s="114"/>
      <c r="BK1274" s="105" t="str">
        <f>[4]SayfaKAY!AW10</f>
        <v/>
      </c>
      <c r="BL1274" s="105" t="str">
        <f>[4]SayfaKAY!V10</f>
        <v>Üretim</v>
      </c>
      <c r="BM1274" s="114"/>
      <c r="BN1274" s="171" t="str">
        <f t="shared" si="835"/>
        <v>x yok</v>
      </c>
      <c r="BO1274" s="171" t="b">
        <f t="shared" si="836"/>
        <v>0</v>
      </c>
      <c r="BP1274" s="171" t="str">
        <f t="shared" si="837"/>
        <v>Bir günden fazla süren arıza</v>
      </c>
      <c r="BQ1274" s="226">
        <f t="shared" si="838"/>
        <v>1793.0000000190921</v>
      </c>
      <c r="BR1274" s="226">
        <f t="shared" si="839"/>
        <v>240.00000004889444</v>
      </c>
      <c r="BS1274" s="226">
        <f t="shared" si="840"/>
        <v>2033.0000000679865</v>
      </c>
      <c r="BT1274" s="114"/>
      <c r="BU1274" s="242"/>
      <c r="BV1274" s="233">
        <f t="shared" si="841"/>
        <v>1</v>
      </c>
      <c r="BW1274" s="226" t="str">
        <f t="shared" si="842"/>
        <v>Evet, çakışma var</v>
      </c>
      <c r="BX1274" s="229"/>
      <c r="BY1274" s="247">
        <f t="shared" si="843"/>
        <v>1.2451388889021473</v>
      </c>
      <c r="BZ1274" s="247">
        <f t="shared" si="844"/>
        <v>0.16666666670062114</v>
      </c>
      <c r="CA1274" s="247">
        <f t="shared" si="845"/>
        <v>1.4118055556027684</v>
      </c>
      <c r="CB1274" s="213"/>
      <c r="CC1274" s="211"/>
      <c r="CD1274" s="196"/>
      <c r="CE1274" s="213">
        <v>9</v>
      </c>
      <c r="CF1274" s="182">
        <f t="shared" si="846"/>
        <v>45268.963194444397</v>
      </c>
      <c r="CG1274" s="182">
        <f t="shared" si="847"/>
        <v>45270.375</v>
      </c>
      <c r="CH1274" s="196"/>
      <c r="CI1274" s="196"/>
      <c r="CJ1274" s="196"/>
      <c r="CK1274" s="196">
        <f t="shared" si="848"/>
        <v>0.16666666670062114</v>
      </c>
      <c r="CL1274" s="196">
        <f t="shared" si="849"/>
        <v>1.2451388889021473</v>
      </c>
      <c r="CM1274" s="196">
        <f t="shared" si="850"/>
        <v>1.4118055556027684</v>
      </c>
      <c r="CN1274" s="114"/>
      <c r="CO1274" s="115">
        <f t="shared" si="851"/>
        <v>2033.0000000679865</v>
      </c>
      <c r="CP1274" s="116">
        <f t="shared" si="852"/>
        <v>10.000000002037268</v>
      </c>
      <c r="CQ1274" s="117">
        <f t="shared" si="853"/>
        <v>0.96319444439723156</v>
      </c>
      <c r="CR1274" s="117">
        <f t="shared" si="854"/>
        <v>45270.208333333299</v>
      </c>
      <c r="CS1274" s="117">
        <f t="shared" si="855"/>
        <v>45270.375</v>
      </c>
      <c r="CT1274" s="118">
        <f t="shared" si="856"/>
        <v>65187713.000000022</v>
      </c>
      <c r="CU1274" s="118">
        <f t="shared" si="857"/>
        <v>240.00000004889444</v>
      </c>
      <c r="CV1274" s="118">
        <f t="shared" si="858"/>
        <v>65187953.000000067</v>
      </c>
      <c r="CW1274" s="119">
        <f t="shared" si="859"/>
        <v>0.99999631833814384</v>
      </c>
    </row>
    <row r="1275" spans="1:101" ht="118.5" customHeight="1" x14ac:dyDescent="0.3">
      <c r="A1275" s="104" t="str">
        <f>[4]SayfaKAY!C8</f>
        <v>KAY5+6</v>
      </c>
      <c r="B1275" s="104" t="str">
        <f>[4]SayfaKAY!D8</f>
        <v>3874(3)</v>
      </c>
      <c r="C1275" s="105" t="str">
        <f>[4]SayfaKAY!E8</f>
        <v>RB</v>
      </c>
      <c r="D1275" s="105">
        <f>[4]SayfaKAY!F8</f>
        <v>45000</v>
      </c>
      <c r="E1275" s="106" t="str">
        <f>[4]SayfaKAY!G8</f>
        <v>BOZ-KAY5+6-FF-007</v>
      </c>
      <c r="F1275" s="193">
        <f t="shared" si="820"/>
        <v>45261</v>
      </c>
      <c r="G1275" s="135">
        <f t="shared" si="821"/>
        <v>0.25694444440159714</v>
      </c>
      <c r="H1275" s="235">
        <f>[4]SayfaKAY!H8</f>
        <v>45261.256944444402</v>
      </c>
      <c r="I1275" s="104" t="str">
        <f>[4]SayfaKAY!I8</f>
        <v>Hat/Line</v>
      </c>
      <c r="J1275" s="103" t="str">
        <f>IF([4]SayfaKAY!J8="","",IF([4]SayfaKAY!J8="Müşteri","Notified by Customer","Notified by Bozankaya"))</f>
        <v>Notified by Customer</v>
      </c>
      <c r="K1275" s="103" t="e">
        <f>VLOOKUP([4]SayfaKAY!L8,#REF!,2,FALSE)</f>
        <v>#REF!</v>
      </c>
      <c r="L1275" s="165" t="str">
        <f>[4]SayfaKAY!X8</f>
        <v>ATAK ULAŞIM SAN.TİC.LTD.ŞTİ.</v>
      </c>
      <c r="M1275" s="107" t="str">
        <f t="shared" si="822"/>
        <v>KAY5+6-BOZ-KAY5+6-FF-007</v>
      </c>
      <c r="N1275" s="105" t="str">
        <f>[4]SayfaKAY!M8</f>
        <v>ORTA KISIMDAKİ EKRANLARDA KARARMA MEVCUT</v>
      </c>
      <c r="O1275" s="166" t="str">
        <f>[4]SayfaKAY!P8</f>
        <v>C-Uyarı, sürüş devamlılığı</v>
      </c>
      <c r="P1275" s="166" t="str">
        <f>[4]SayfaKAY!Q8</f>
        <v>C(Sisteme etki etmeyen arıza)</v>
      </c>
      <c r="Q1275" s="166" t="str">
        <f>[4]SayfaKAY!R8</f>
        <v>N.A(Yaralanma yok)</v>
      </c>
      <c r="R1275" s="132" t="str" cm="1">
        <f t="array" ref="R1275">IF([4]SayfaKAY!U8="","",_xlfn.IFS([4]SayfaKAY!U8="Bozankaya","Bozankaya",[4]SayfaKAY!U8="Müşteri","Customer",[4]SayfaKAY!U8="Tedarikçi","Equipment Supplier"))</f>
        <v>Equipment Supplier</v>
      </c>
      <c r="S1275" s="204" t="str">
        <f>[4]SayfaKAY!N8</f>
        <v>EKRAN DEĞİŞİMİ YAPILDI</v>
      </c>
      <c r="T1275" s="133" t="str">
        <f>[4]SayfaKAY!AD8</f>
        <v>*Ekipman değiştirilecek</v>
      </c>
      <c r="U1275" s="132" t="str">
        <f>[4]SayfaKAY!W8</f>
        <v>Evet</v>
      </c>
      <c r="V1275" s="108">
        <f>[4]SayfaKAY!AZ8</f>
        <v>1</v>
      </c>
      <c r="W1275" s="136">
        <f t="shared" si="823"/>
        <v>45261</v>
      </c>
      <c r="X1275" s="137" t="str">
        <f t="shared" si="824"/>
        <v>07:00</v>
      </c>
      <c r="Y1275" s="235">
        <f>[4]SayfaKAY!AE8</f>
        <v>45261.291666666701</v>
      </c>
      <c r="Z1275" s="192">
        <f t="shared" si="825"/>
        <v>45261</v>
      </c>
      <c r="AA1275" s="110" t="str">
        <f t="shared" si="826"/>
        <v>09:00</v>
      </c>
      <c r="AB1275" s="182">
        <f>[4]SayfaKAY!BA8</f>
        <v>45261.375</v>
      </c>
      <c r="AC1275" s="257">
        <f t="shared" si="827"/>
        <v>170.00000006170012</v>
      </c>
      <c r="AD1275" s="111">
        <f t="shared" si="828"/>
        <v>45261</v>
      </c>
      <c r="AE1275" s="111" t="str">
        <f t="shared" si="829"/>
        <v>09:00</v>
      </c>
      <c r="AF1275" s="235">
        <f>[4]SayfaKAY!BA8</f>
        <v>45261.375</v>
      </c>
      <c r="AG1275" s="179" t="str">
        <f>[4]SayfaKAY!S8</f>
        <v>(II) Aynı Araçta Tekrarlayan Arıza</v>
      </c>
      <c r="AH1275" s="178" t="str">
        <f t="shared" si="830"/>
        <v>Bu Arıza Aracın Servise Verilmesine Engel Değil</v>
      </c>
      <c r="AI1275" s="163" t="str">
        <f>[4]SayfaKAY!AV8</f>
        <v/>
      </c>
      <c r="AJ1275" s="164" t="str">
        <f t="shared" si="831"/>
        <v/>
      </c>
      <c r="AK1275" s="164" t="str">
        <f t="shared" si="832"/>
        <v/>
      </c>
      <c r="AL1275" s="112" t="str">
        <f>[4]SayfaKAY!AX8</f>
        <v/>
      </c>
      <c r="AM1275" s="257" cm="1">
        <f t="array" ref="AM1275">IFERROR(IF(AND(P1275&lt;&gt;"D(Arıza Değil)",AH1275="Bu Arıza Aracın Servise Verilmesine Engel Değil"),
IF(Z1275-F1275&gt;0,(AB1275-Y1275)*24*60,
IF(OR(AND(G1275&gt;$AS$1,G1275&lt;$AT$1),AND(G1275&gt;$AU$1,G1275&lt;$AV$1)),
(AF1275-H1275)*24*60,     BH:BH0)),        AN1275),0)</f>
        <v>170.00000006170012</v>
      </c>
      <c r="AN1275" s="257">
        <f t="shared" si="833"/>
        <v>170.00000006170012</v>
      </c>
      <c r="AO1275" s="174" t="str">
        <f>[4]SayfaKAY!AG8</f>
        <v>Atak</v>
      </c>
      <c r="AP1275" s="174" t="str">
        <f>[4]SayfaKAY!AI8</f>
        <v>E840-7120</v>
      </c>
      <c r="AQ1275" s="174" t="str">
        <f>[4]SayfaKAY!AQ8</f>
        <v/>
      </c>
      <c r="AR1275" s="174" t="str">
        <f>[4]SayfaKAY!AH8</f>
        <v>28.6"  EKRAN</v>
      </c>
      <c r="AS1275" s="174">
        <f>[4]SayfaKAY!AJ8</f>
        <v>1</v>
      </c>
      <c r="AT1275" s="175" t="str">
        <f>[4]SayfaKAY!AM8</f>
        <v/>
      </c>
      <c r="AU1275" s="176" t="str">
        <f>[4]SayfaKAY!AL8</f>
        <v/>
      </c>
      <c r="AV1275" s="176" t="str">
        <f>[4]SayfaKAY!AP8</f>
        <v/>
      </c>
      <c r="AW1275" s="177" t="str">
        <f>[4]SayfaKAY!AT8</f>
        <v/>
      </c>
      <c r="AX1275" s="194">
        <f t="shared" si="834"/>
        <v>1870.0000006787013</v>
      </c>
      <c r="AY1275" s="168"/>
      <c r="AZ1275" s="167"/>
      <c r="BA1275" s="170"/>
      <c r="BB1275" s="171"/>
      <c r="BC1275" s="114"/>
      <c r="BD1275" s="114"/>
      <c r="BE1275" s="114"/>
      <c r="BF1275" s="114"/>
      <c r="BG1275" s="114"/>
      <c r="BH1275" s="114" t="str">
        <f>IFERROR(FRACAS!AN11, "Hata Var")</f>
        <v/>
      </c>
      <c r="BI1275" s="114"/>
      <c r="BJ1275" s="114"/>
      <c r="BK1275" s="105" t="str">
        <f>[4]SayfaKAY!AW8</f>
        <v/>
      </c>
      <c r="BL1275" s="105" t="str">
        <f>[4]SayfaKAY!V8</f>
        <v>ATAK ULAŞIM SAN.TİC.LTD.ŞTİ.</v>
      </c>
      <c r="BM1275" s="114"/>
      <c r="BN1275" s="171" t="str">
        <f t="shared" si="835"/>
        <v>x yok</v>
      </c>
      <c r="BO1275" s="171" t="str">
        <f t="shared" si="836"/>
        <v>aynı gün giderilen arıza</v>
      </c>
      <c r="BP1275" s="171" t="str">
        <f t="shared" si="837"/>
        <v>aynı gün giderilen arıza</v>
      </c>
      <c r="BQ1275" s="226">
        <f t="shared" si="838"/>
        <v>50.000000110594556</v>
      </c>
      <c r="BR1275" s="226">
        <f t="shared" si="839"/>
        <v>119.99999995110556</v>
      </c>
      <c r="BS1275" s="226">
        <f t="shared" si="840"/>
        <v>170.00000006170012</v>
      </c>
      <c r="BT1275" s="114"/>
      <c r="BU1275" s="242"/>
      <c r="BV1275" s="233">
        <f t="shared" si="841"/>
        <v>2</v>
      </c>
      <c r="BW1275" s="226" t="str">
        <f t="shared" si="842"/>
        <v>Evet, çakışma var</v>
      </c>
      <c r="BX1275" s="229"/>
      <c r="BY1275" s="247">
        <f t="shared" si="843"/>
        <v>3.4722222299023997E-2</v>
      </c>
      <c r="BZ1275" s="247">
        <f t="shared" si="844"/>
        <v>8.3333333299378864E-2</v>
      </c>
      <c r="CA1275" s="247">
        <f t="shared" si="845"/>
        <v>0.11805555559840286</v>
      </c>
      <c r="CB1275" s="213"/>
      <c r="CC1275" s="211"/>
      <c r="CD1275" s="196"/>
      <c r="CE1275" s="213">
        <v>7</v>
      </c>
      <c r="CF1275" s="182">
        <f t="shared" si="846"/>
        <v>45261.256944444402</v>
      </c>
      <c r="CG1275" s="182">
        <f t="shared" si="847"/>
        <v>45261.375</v>
      </c>
      <c r="CH1275" s="196"/>
      <c r="CI1275" s="196"/>
      <c r="CJ1275" s="196"/>
      <c r="CK1275" s="196">
        <f t="shared" si="848"/>
        <v>8.3333333299378864E-2</v>
      </c>
      <c r="CL1275" s="196">
        <f t="shared" si="849"/>
        <v>3.4722222299023997E-2</v>
      </c>
      <c r="CM1275" s="196">
        <f t="shared" si="850"/>
        <v>0.11805555559840286</v>
      </c>
      <c r="CN1275" s="114"/>
      <c r="CO1275" s="115">
        <f t="shared" si="851"/>
        <v>170.00000006170012</v>
      </c>
      <c r="CP1275" s="116">
        <f t="shared" si="852"/>
        <v>4.9999999979627319</v>
      </c>
      <c r="CQ1275" s="117">
        <f t="shared" si="853"/>
        <v>0.25694444440159714</v>
      </c>
      <c r="CR1275" s="117">
        <f t="shared" si="854"/>
        <v>45261.291666666701</v>
      </c>
      <c r="CS1275" s="117">
        <f t="shared" si="855"/>
        <v>45261.375</v>
      </c>
      <c r="CT1275" s="118">
        <f t="shared" si="856"/>
        <v>65175890.000000112</v>
      </c>
      <c r="CU1275" s="118">
        <f t="shared" si="857"/>
        <v>119.99999995110556</v>
      </c>
      <c r="CV1275" s="118">
        <f t="shared" si="858"/>
        <v>65176010.00000006</v>
      </c>
      <c r="CW1275" s="119">
        <f t="shared" si="859"/>
        <v>0.99999815883175502</v>
      </c>
    </row>
    <row r="1276" spans="1:101" ht="118.5" customHeight="1" x14ac:dyDescent="0.3">
      <c r="A1276" s="160" t="str">
        <f>[4]SayfaKAY!C9</f>
        <v>KAY5+6</v>
      </c>
      <c r="B1276" s="104" t="str">
        <f>[4]SayfaKAY!D9</f>
        <v>3875(4)</v>
      </c>
      <c r="C1276" s="105" t="str">
        <f>[4]SayfaKAY!E9</f>
        <v>MB</v>
      </c>
      <c r="D1276" s="105">
        <f>[4]SayfaKAY!F9</f>
        <v>34800</v>
      </c>
      <c r="E1276" s="106" t="str">
        <f>[4]SayfaKAY!G9</f>
        <v>BOZ-KAY5+6-FF-008</v>
      </c>
      <c r="F1276" s="134">
        <f t="shared" si="820"/>
        <v>45261</v>
      </c>
      <c r="G1276" s="135">
        <f t="shared" si="821"/>
        <v>0.61944444439723156</v>
      </c>
      <c r="H1276" s="235">
        <f>[4]SayfaKAY!H9</f>
        <v>45261.619444444397</v>
      </c>
      <c r="I1276" s="104" t="str">
        <f>[4]SayfaKAY!I9</f>
        <v>Hat/Line</v>
      </c>
      <c r="J1276" s="103" t="str">
        <f>IF([4]SayfaKAY!J9="","",IF([4]SayfaKAY!J9="Müşteri","Notified by Customer","Notified by Bozankaya"))</f>
        <v>Notified by Customer</v>
      </c>
      <c r="K1276" s="103" t="e">
        <f>VLOOKUP([4]SayfaKAY!L9,#REF!,2,FALSE)</f>
        <v>#REF!</v>
      </c>
      <c r="L1276" s="165" t="str">
        <f>[4]SayfaKAY!X9</f>
        <v>ATAK ULAŞIM SAN.TİC.LTD.ŞTİ.</v>
      </c>
      <c r="M1276" s="107" t="str">
        <f t="shared" si="822"/>
        <v>KAY5+6-BOZ-KAY5+6-FF-008</v>
      </c>
      <c r="N1276" s="105" t="str">
        <f>[4]SayfaKAY!M9</f>
        <v>3875 sol taraf varış yönü sadece c harfi yazıyor</v>
      </c>
      <c r="O1276" s="166" t="str">
        <f>[4]SayfaKAY!P9</f>
        <v>C-Uyarı, sürüş devamlılığı</v>
      </c>
      <c r="P1276" s="166" t="str">
        <f>[4]SayfaKAY!Q9</f>
        <v>C(Sisteme etki etmeyen arıza)</v>
      </c>
      <c r="Q1276" s="166" t="str">
        <f>[4]SayfaKAY!R9</f>
        <v>N.A(Yaralanma yok)</v>
      </c>
      <c r="R1276" s="132" t="str" cm="1">
        <f t="array" ref="R1276">IF([4]SayfaKAY!U9="","",_xlfn.IFS([4]SayfaKAY!U9="Bozankaya","Bozankaya",[4]SayfaKAY!U9="Müşteri","Customer",[4]SayfaKAY!U9="Tedarikçi","Equipment Supplier"))</f>
        <v>Equipment Supplier</v>
      </c>
      <c r="S1276" s="204" t="str">
        <f>[4]SayfaKAY!N9</f>
        <v>AU300 ve sistem resetlendi.Arıza davamlılığı görülmedi</v>
      </c>
      <c r="T1276" s="133" t="str">
        <f>[4]SayfaKAY!AD9</f>
        <v>*Arıza çözülecek</v>
      </c>
      <c r="U1276" s="132" t="str">
        <f>[4]SayfaKAY!W9</f>
        <v>Evet</v>
      </c>
      <c r="V1276" s="108">
        <f>[4]SayfaKAY!AZ9</f>
        <v>1</v>
      </c>
      <c r="W1276" s="136">
        <f t="shared" si="823"/>
        <v>45535</v>
      </c>
      <c r="X1276" s="137" t="str">
        <f t="shared" si="824"/>
        <v>08:55</v>
      </c>
      <c r="Y1276" s="235">
        <f>[4]SayfaKAY!AE9</f>
        <v>45535.371585648201</v>
      </c>
      <c r="Z1276" s="109">
        <f t="shared" si="825"/>
        <v>45535</v>
      </c>
      <c r="AA1276" s="110" t="str">
        <f t="shared" si="826"/>
        <v>11:00</v>
      </c>
      <c r="AB1276" s="182">
        <f>[4]SayfaKAY!BA9</f>
        <v>45535.458333333299</v>
      </c>
      <c r="AC1276" s="257">
        <f t="shared" si="827"/>
        <v>394328.00000001909</v>
      </c>
      <c r="AD1276" s="111">
        <f t="shared" si="828"/>
        <v>45535</v>
      </c>
      <c r="AE1276" s="111" t="str">
        <f t="shared" si="829"/>
        <v>11:00</v>
      </c>
      <c r="AF1276" s="235">
        <f>[4]SayfaKAY!BA9</f>
        <v>45535.458333333299</v>
      </c>
      <c r="AG1276" s="179" t="str">
        <f>[4]SayfaKAY!S9</f>
        <v>(I) İlk Defa Karşılaşılan Arıza</v>
      </c>
      <c r="AH1276" s="178" t="str">
        <f t="shared" si="830"/>
        <v>Bu Arıza Aracın Servise Verilmesine Engel Değil</v>
      </c>
      <c r="AI1276" s="163" t="str">
        <f>[4]SayfaKAY!AV9</f>
        <v/>
      </c>
      <c r="AJ1276" s="164" t="str">
        <f t="shared" si="831"/>
        <v/>
      </c>
      <c r="AK1276" s="164" t="str">
        <f t="shared" si="832"/>
        <v/>
      </c>
      <c r="AL1276" s="112" t="str">
        <f>[4]SayfaKAY!AX9</f>
        <v/>
      </c>
      <c r="AM1276" s="257" cm="1">
        <f t="array" ref="AM1276">IFERROR(IF(AND(P1276&lt;&gt;"D(Arıza Değil)",AH1276="Bu Arıza Aracın Servise Verilmesine Engel Değil"),
IF(Z1276-F1276&gt;0,(AB1276-Y1276)*24*60,
IF(OR(AND(G1276&gt;$AS$1,G1276&lt;$AT$1),AND(G1276&gt;$AU$1,G1276&lt;$AV$1)),
(AF1276-H1276)*24*60,     BH:BH0)),        AN1276),0)</f>
        <v>124.91666654124856</v>
      </c>
      <c r="AN1276" s="257">
        <f t="shared" si="833"/>
        <v>394328.00000001909</v>
      </c>
      <c r="AO1276" s="174" t="str">
        <f>[4]SayfaKAY!AG9</f>
        <v>Atak</v>
      </c>
      <c r="AP1276" s="174" t="str">
        <f>[4]SayfaKAY!AI9</f>
        <v>E840-7002</v>
      </c>
      <c r="AQ1276" s="174" t="str">
        <f>[4]SayfaKAY!AQ9</f>
        <v/>
      </c>
      <c r="AR1276" s="174" t="str">
        <f>[4]SayfaKAY!AH9</f>
        <v>Merkez Ünite AU300 (train bus, vehicle b</v>
      </c>
      <c r="AS1276" s="174" t="str">
        <f>[4]SayfaKAY!AJ9</f>
        <v/>
      </c>
      <c r="AT1276" s="175" t="str">
        <f>[4]SayfaKAY!AM9</f>
        <v/>
      </c>
      <c r="AU1276" s="176" t="str">
        <f>[4]SayfaKAY!AL9</f>
        <v/>
      </c>
      <c r="AV1276" s="176" t="str">
        <f>[4]SayfaKAY!AP9</f>
        <v/>
      </c>
      <c r="AW1276" s="177" t="str">
        <f>[4]SayfaKAY!AT9</f>
        <v/>
      </c>
      <c r="AX1276" s="194">
        <f t="shared" si="834"/>
        <v>4337608.0000002105</v>
      </c>
      <c r="AY1276" s="168"/>
      <c r="AZ1276" s="167"/>
      <c r="BA1276" s="113"/>
      <c r="BB1276" s="171" t="str">
        <f>IF($AQ$1="X", IF(AND(G1276&gt;=$AS$1,G1276&lt;=$AT$1),IF(P1276&lt;&gt;"D(Arıza Değil)",AC1276,0), IF(AND(G1276&gt;=$AU$1,G1276&lt;=$AV$1),IF(P1276&lt;&gt;"D(Arıza Değil)",AC1276,0), "")), "")</f>
        <v/>
      </c>
      <c r="BC1276" s="114"/>
      <c r="BD1276" s="114"/>
      <c r="BE1276" s="114"/>
      <c r="BF1276" s="114"/>
      <c r="BG1276" s="114"/>
      <c r="BH1276" s="114" t="str">
        <f>IFERROR(FRACAS!AN12, "Hata Var")</f>
        <v/>
      </c>
      <c r="BI1276" s="114"/>
      <c r="BJ1276" s="114"/>
      <c r="BK1276" s="105" t="str">
        <f>[4]SayfaKAY!AW9</f>
        <v/>
      </c>
      <c r="BL1276" s="105" t="str">
        <f>[4]SayfaKAY!V9</f>
        <v>ATAK ULAŞIM SAN.TİC.LTD.ŞTİ.</v>
      </c>
      <c r="BM1276" s="114"/>
      <c r="BN1276" s="171" t="str">
        <f t="shared" si="835"/>
        <v>x yok</v>
      </c>
      <c r="BO1276" s="171" t="str">
        <f t="shared" si="836"/>
        <v>aynı gün giderilen arıza</v>
      </c>
      <c r="BP1276" s="171" t="str">
        <f t="shared" si="837"/>
        <v>Bir günden fazla süren arıza</v>
      </c>
      <c r="BQ1276" s="226">
        <f t="shared" si="838"/>
        <v>394203.08333347784</v>
      </c>
      <c r="BR1276" s="226">
        <f t="shared" si="839"/>
        <v>124.91666654124856</v>
      </c>
      <c r="BS1276" s="226">
        <f t="shared" si="840"/>
        <v>394328.00000001909</v>
      </c>
      <c r="BT1276" s="114"/>
      <c r="BU1276" s="242"/>
      <c r="BV1276" s="233">
        <f t="shared" si="841"/>
        <v>44</v>
      </c>
      <c r="BW1276" s="226" t="str">
        <f t="shared" si="842"/>
        <v>Evet, çakışma var</v>
      </c>
      <c r="BX1276" s="229"/>
      <c r="BY1276" s="247">
        <f t="shared" si="843"/>
        <v>273.75214120380406</v>
      </c>
      <c r="BZ1276" s="247">
        <f t="shared" si="844"/>
        <v>8.6747685098089278E-2</v>
      </c>
      <c r="CA1276" s="247">
        <f t="shared" si="845"/>
        <v>273.83888888890215</v>
      </c>
      <c r="CB1276" s="213"/>
      <c r="CC1276" s="211"/>
      <c r="CD1276" s="196"/>
      <c r="CE1276" s="213">
        <v>8</v>
      </c>
      <c r="CF1276" s="182">
        <f t="shared" si="846"/>
        <v>45261.619444444397</v>
      </c>
      <c r="CG1276" s="182">
        <f t="shared" si="847"/>
        <v>45535.458333333299</v>
      </c>
      <c r="CH1276" s="196"/>
      <c r="CI1276" s="196"/>
      <c r="CJ1276" s="196"/>
      <c r="CK1276" s="196">
        <f t="shared" si="848"/>
        <v>8.6747685098089278E-2</v>
      </c>
      <c r="CL1276" s="196">
        <f t="shared" si="849"/>
        <v>273.75214120380406</v>
      </c>
      <c r="CM1276" s="196">
        <f t="shared" si="850"/>
        <v>273.83888888890215</v>
      </c>
      <c r="CN1276" s="114"/>
      <c r="CO1276" s="115">
        <f t="shared" si="851"/>
        <v>394328.00000001909</v>
      </c>
      <c r="CP1276" s="116">
        <f t="shared" si="852"/>
        <v>5.2048611058853567</v>
      </c>
      <c r="CQ1276" s="117">
        <f t="shared" si="853"/>
        <v>0.61944444439723156</v>
      </c>
      <c r="CR1276" s="117">
        <f t="shared" si="854"/>
        <v>45535.371585648201</v>
      </c>
      <c r="CS1276" s="117">
        <f t="shared" si="855"/>
        <v>45535.458333333299</v>
      </c>
      <c r="CT1276" s="118">
        <f t="shared" si="856"/>
        <v>65570043.083333477</v>
      </c>
      <c r="CU1276" s="118">
        <f t="shared" si="857"/>
        <v>124.91666654124856</v>
      </c>
      <c r="CV1276" s="118">
        <f t="shared" si="858"/>
        <v>65570168.000000022</v>
      </c>
      <c r="CW1276" s="119">
        <f t="shared" si="859"/>
        <v>0.99999809491617364</v>
      </c>
    </row>
    <row r="1277" spans="1:101" ht="118.5" customHeight="1" x14ac:dyDescent="0.3">
      <c r="A1277" s="104" t="str">
        <f>[4]SayfaKAY!C499</f>
        <v>KAY5+6</v>
      </c>
      <c r="B1277" s="104" t="str">
        <f>[4]SayfaKAY!D499</f>
        <v>3874(3)</v>
      </c>
      <c r="C1277" s="105" t="str">
        <f>[4]SayfaKAY!E499</f>
        <v>RA , RB</v>
      </c>
      <c r="D1277" s="105">
        <f>[4]SayfaKAY!F499</f>
        <v>38013</v>
      </c>
      <c r="E1277" s="106" t="str">
        <f>[4]SayfaKAY!G499</f>
        <v>BOZ-KAY5+6-FF-498</v>
      </c>
      <c r="F1277" s="134">
        <f t="shared" si="820"/>
        <v>45261</v>
      </c>
      <c r="G1277" s="135">
        <f t="shared" si="821"/>
        <v>0.25694444440159714</v>
      </c>
      <c r="H1277" s="235">
        <f>[4]SayfaKAY!H499</f>
        <v>45261.256944444402</v>
      </c>
      <c r="I1277" s="104" t="str">
        <f>[4]SayfaKAY!I499</f>
        <v>Hat/Line</v>
      </c>
      <c r="J1277" s="103" t="str">
        <f>IF([4]SayfaKAY!J499="","",IF([4]SayfaKAY!J499="Müşteri","Notified by Customer","Notified by Bozankaya"))</f>
        <v>Notified by Customer</v>
      </c>
      <c r="K1277" s="103" t="e">
        <f>VLOOKUP([4]SayfaKAY!L499,#REF!,2,FALSE)</f>
        <v>#REF!</v>
      </c>
      <c r="L1277" s="165" t="str">
        <f>[4]SayfaKAY!X499</f>
        <v>ATAK ULAŞIM SAN.TİC.LTD.ŞTİ.</v>
      </c>
      <c r="M1277" s="107" t="str">
        <f t="shared" si="822"/>
        <v>KAY5+6-BOZ-KAY5+6-FF-498</v>
      </c>
      <c r="N1277" s="105" t="str">
        <f>[4]SayfaKAY!M499</f>
        <v>orta kısımdaki ekranlarda kararma mevcut.</v>
      </c>
      <c r="O1277" s="166" t="str">
        <f>[4]SayfaKAY!P499</f>
        <v>D-Arıza değil</v>
      </c>
      <c r="P1277" s="166" t="str">
        <f>[4]SayfaKAY!Q499</f>
        <v>B(Servisten çekmeye etki eden arıza)</v>
      </c>
      <c r="Q1277" s="166" t="str">
        <f>[4]SayfaKAY!R499</f>
        <v>N.A(Yaralanma yok)</v>
      </c>
      <c r="R1277" s="132" t="str" cm="1">
        <f t="array" ref="R1277">IF([4]SayfaKAY!U499="","",_xlfn.IFS([4]SayfaKAY!U499="Bozankaya","Bozankaya",[4]SayfaKAY!U499="Müşteri","Customer",[4]SayfaKAY!U499="Tedarikçi","Equipment Supplier"))</f>
        <v>Equipment Supplier</v>
      </c>
      <c r="S1277" s="204" t="str">
        <f>[4]SayfaKAY!N499</f>
        <v>Orta karkas ekran değişimi yapıldı.</v>
      </c>
      <c r="T1277" s="133" t="str">
        <f>[4]SayfaKAY!AD499</f>
        <v>*Ekipman değiştirilecek</v>
      </c>
      <c r="U1277" s="132" t="str">
        <f>[4]SayfaKAY!W499</f>
        <v>Evet</v>
      </c>
      <c r="V1277" s="108">
        <f>[4]SayfaKAY!AZ499</f>
        <v>2</v>
      </c>
      <c r="W1277" s="136">
        <f t="shared" si="823"/>
        <v>45455</v>
      </c>
      <c r="X1277" s="137" t="str">
        <f t="shared" si="824"/>
        <v>05:00</v>
      </c>
      <c r="Y1277" s="235">
        <f>[4]SayfaKAY!AE499</f>
        <v>45455.208333333299</v>
      </c>
      <c r="Z1277" s="109">
        <f t="shared" si="825"/>
        <v>45455</v>
      </c>
      <c r="AA1277" s="110" t="str">
        <f t="shared" si="826"/>
        <v>13:00</v>
      </c>
      <c r="AB1277" s="182">
        <f>[4]SayfaKAY!BA499</f>
        <v>45455.541666666701</v>
      </c>
      <c r="AC1277" s="257">
        <f t="shared" si="827"/>
        <v>279770.00000011059</v>
      </c>
      <c r="AD1277" s="111">
        <f t="shared" si="828"/>
        <v>45455</v>
      </c>
      <c r="AE1277" s="111" t="str">
        <f t="shared" si="829"/>
        <v>13:00</v>
      </c>
      <c r="AF1277" s="235">
        <f>[4]SayfaKAY!BA499</f>
        <v>45455.541666666701</v>
      </c>
      <c r="AG1277" s="179" t="str">
        <f>[4]SayfaKAY!S499</f>
        <v>(II) Aynı Araçta Tekrarlayan Arıza</v>
      </c>
      <c r="AH1277" s="178" t="str">
        <f t="shared" si="830"/>
        <v>Bu Arıza Aracın Servise Verilmesine Engel</v>
      </c>
      <c r="AI1277" s="163" t="str">
        <f>[4]SayfaKAY!AV499</f>
        <v/>
      </c>
      <c r="AJ1277" s="164" t="str">
        <f t="shared" si="831"/>
        <v/>
      </c>
      <c r="AK1277" s="164" t="str">
        <f t="shared" si="832"/>
        <v/>
      </c>
      <c r="AL1277" s="112" t="str">
        <f>[4]SayfaKAY!AX499</f>
        <v/>
      </c>
      <c r="AM1277" s="257" cm="1">
        <f t="array" ref="AM1277">IFERROR(IF(AND(P1277&lt;&gt;"D(Arıza Değil)",AH1277="Bu Arıza Aracın Servise Verilmesine Engel Değil"),
IF(Z1277-F1277&gt;0,(AB1277-Y1277)*24*60,
IF(OR(AND(G1277&gt;$AS$1,G1277&lt;$AT$1),AND(G1277&gt;$AU$1,G1277&lt;$AV$1)),
(AF1277-H1277)*24*60,     BH:BH0)),        AN1277),0)</f>
        <v>279770.00000011059</v>
      </c>
      <c r="AN1277" s="257">
        <f t="shared" si="833"/>
        <v>279770.00000011059</v>
      </c>
      <c r="AO1277" s="174" t="str">
        <f>[4]SayfaKAY!AG499</f>
        <v/>
      </c>
      <c r="AP1277" s="174" t="str">
        <f>[4]SayfaKAY!AI499</f>
        <v>E840-7120</v>
      </c>
      <c r="AQ1277" s="174" t="str">
        <f>[4]SayfaKAY!AQ499</f>
        <v/>
      </c>
      <c r="AR1277" s="174" t="str">
        <f>[4]SayfaKAY!AH499</f>
        <v>28.6"  EKRAN</v>
      </c>
      <c r="AS1277" s="174">
        <f>[4]SayfaKAY!AJ499</f>
        <v>2</v>
      </c>
      <c r="AT1277" s="175" t="str">
        <f>[4]SayfaKAY!AM499</f>
        <v/>
      </c>
      <c r="AU1277" s="176" t="str">
        <f>[4]SayfaKAY!AL499</f>
        <v/>
      </c>
      <c r="AV1277" s="176" t="str">
        <f>[4]SayfaKAY!AP499</f>
        <v/>
      </c>
      <c r="AW1277" s="177" t="str">
        <f>[4]SayfaKAY!AT499</f>
        <v/>
      </c>
      <c r="AX1277" s="194">
        <f t="shared" si="834"/>
        <v>6154940.0000024326</v>
      </c>
      <c r="AY1277" s="168"/>
      <c r="AZ1277" s="167"/>
      <c r="BA1277" s="170"/>
      <c r="BB1277" s="171" t="str">
        <f>IF($AQ$1="X", IF(AND(G1277&gt;=$AS$1,G1277&lt;=$AT$1),IF(P1277&lt;&gt;"D(Arıza Değil)",AC1277,0), IF(AND(G1277&gt;=$AU$1,G1277&lt;=$AV$1),IF(P1277&lt;&gt;"D(Arıza Değil)",AC1277,0), "")), "")</f>
        <v/>
      </c>
      <c r="BC1277" s="114"/>
      <c r="BD1277" s="114"/>
      <c r="BE1277" s="114"/>
      <c r="BF1277" s="114"/>
      <c r="BG1277" s="114"/>
      <c r="BH1277" s="114">
        <f>IFERROR(FRACAS!AN502, "Hata Var")</f>
        <v>123.99999998509884</v>
      </c>
      <c r="BI1277" s="114"/>
      <c r="BJ1277" s="114"/>
      <c r="BK1277" s="105" t="str">
        <f>[4]SayfaKAY!AW499</f>
        <v/>
      </c>
      <c r="BL1277" s="105" t="str">
        <f>[4]SayfaKAY!V499</f>
        <v>ATAK ULAŞIM SAN.TİC.LTD.ŞTİ.</v>
      </c>
      <c r="BM1277" s="114"/>
      <c r="BN1277" s="171" t="str">
        <f t="shared" si="835"/>
        <v>x yok</v>
      </c>
      <c r="BO1277" s="171" t="str">
        <f t="shared" si="836"/>
        <v>aynı gün giderilen arıza</v>
      </c>
      <c r="BP1277" s="171" t="str">
        <f t="shared" si="837"/>
        <v>Bir günden fazla süren arıza</v>
      </c>
      <c r="BQ1277" s="226">
        <f t="shared" si="838"/>
        <v>279290.00000001281</v>
      </c>
      <c r="BR1277" s="226">
        <f t="shared" si="839"/>
        <v>480.00000009778887</v>
      </c>
      <c r="BS1277" s="226">
        <f t="shared" si="840"/>
        <v>279770.00000011059</v>
      </c>
      <c r="BT1277" s="114"/>
      <c r="BU1277" s="242"/>
      <c r="BV1277" s="233">
        <f t="shared" si="841"/>
        <v>39</v>
      </c>
      <c r="BW1277" s="226" t="str">
        <f t="shared" si="842"/>
        <v>Evet, çakışma var</v>
      </c>
      <c r="BX1277" s="229"/>
      <c r="BY1277" s="247">
        <f t="shared" si="843"/>
        <v>193.95138888889778</v>
      </c>
      <c r="BZ1277" s="247">
        <f t="shared" si="844"/>
        <v>0.33333333340124227</v>
      </c>
      <c r="CA1277" s="247">
        <f t="shared" si="845"/>
        <v>194.28472222229902</v>
      </c>
      <c r="CB1277" s="213"/>
      <c r="CC1277" s="211"/>
      <c r="CD1277" s="196"/>
      <c r="CE1277" s="213">
        <v>498</v>
      </c>
      <c r="CF1277" s="182">
        <f t="shared" si="846"/>
        <v>45261.256944444402</v>
      </c>
      <c r="CG1277" s="182">
        <f t="shared" si="847"/>
        <v>45455.541666666701</v>
      </c>
      <c r="CH1277" s="196"/>
      <c r="CI1277" s="196"/>
      <c r="CJ1277" s="196"/>
      <c r="CK1277" s="196">
        <f t="shared" si="848"/>
        <v>0.33333333340124227</v>
      </c>
      <c r="CL1277" s="196">
        <f t="shared" si="849"/>
        <v>193.95138888889778</v>
      </c>
      <c r="CM1277" s="196">
        <f t="shared" si="850"/>
        <v>194.28472222229902</v>
      </c>
      <c r="CN1277" s="114"/>
      <c r="CO1277" s="115">
        <f t="shared" si="851"/>
        <v>279770.00000011059</v>
      </c>
      <c r="CP1277" s="116">
        <f t="shared" si="852"/>
        <v>20.000000004074536</v>
      </c>
      <c r="CQ1277" s="117">
        <f t="shared" si="853"/>
        <v>0.25694444440159714</v>
      </c>
      <c r="CR1277" s="117">
        <f t="shared" si="854"/>
        <v>45455.208333333299</v>
      </c>
      <c r="CS1277" s="117">
        <f t="shared" si="855"/>
        <v>45455.541666666701</v>
      </c>
      <c r="CT1277" s="118">
        <f t="shared" si="856"/>
        <v>65455130.000000015</v>
      </c>
      <c r="CU1277" s="118">
        <f t="shared" si="857"/>
        <v>480.00000009778887</v>
      </c>
      <c r="CV1277" s="118">
        <f t="shared" si="858"/>
        <v>65455610.000000112</v>
      </c>
      <c r="CW1277" s="119">
        <f t="shared" si="859"/>
        <v>0.99999266678593179</v>
      </c>
    </row>
    <row r="1278" spans="1:101" ht="118.5" customHeight="1" x14ac:dyDescent="0.3">
      <c r="A1278" s="160" t="str">
        <f>[4]SayfaKAY!C7</f>
        <v>KAY5+6</v>
      </c>
      <c r="B1278" s="104" t="str">
        <f>[4]SayfaKAY!D7</f>
        <v>3873(2)</v>
      </c>
      <c r="C1278" s="105" t="str">
        <f>[4]SayfaKAY!E7</f>
        <v>MB</v>
      </c>
      <c r="D1278" s="105">
        <f>[4]SayfaKAY!F7</f>
        <v>44600</v>
      </c>
      <c r="E1278" s="106" t="str">
        <f>[4]SayfaKAY!G7</f>
        <v>BOZ-KAY5+6-FF-006</v>
      </c>
      <c r="F1278" s="134">
        <f t="shared" si="820"/>
        <v>45257</v>
      </c>
      <c r="G1278" s="135">
        <f t="shared" si="821"/>
        <v>0.66666666670062114</v>
      </c>
      <c r="H1278" s="235">
        <f>[4]SayfaKAY!H7</f>
        <v>45257.666666666701</v>
      </c>
      <c r="I1278" s="104" t="str">
        <f>[4]SayfaKAY!I7</f>
        <v>Hat/Line</v>
      </c>
      <c r="J1278" s="103" t="str">
        <f>IF([4]SayfaKAY!J7="","",IF([4]SayfaKAY!J7="Müşteri","Notified by Customer","Notified by Bozankaya"))</f>
        <v>Notified by Customer</v>
      </c>
      <c r="K1278" s="103" t="e">
        <f>VLOOKUP([4]SayfaKAY!L7,#REF!,2,FALSE)</f>
        <v>#REF!</v>
      </c>
      <c r="L1278" s="165" t="str">
        <f>[4]SayfaKAY!X7</f>
        <v>ELTESAN ELEKTRO MEKANİK SOĞUTMA SAN</v>
      </c>
      <c r="M1278" s="107" t="str">
        <f t="shared" si="822"/>
        <v>KAY5+6-BOZ-KAY5+6-FF-006</v>
      </c>
      <c r="N1278" s="105" t="str">
        <f>[4]SayfaKAY!M7</f>
        <v>kabin kliması ısıtması yetersiz</v>
      </c>
      <c r="O1278" s="166" t="str">
        <f>[4]SayfaKAY!P7</f>
        <v>C-Uyarı, sürüş devamlılığı</v>
      </c>
      <c r="P1278" s="166" t="str">
        <f>[4]SayfaKAY!Q7</f>
        <v>B(Servisten çekmeye etki eden arıza)</v>
      </c>
      <c r="Q1278" s="166" t="str">
        <f>[4]SayfaKAY!R7</f>
        <v>N.A(Yaralanma yok)</v>
      </c>
      <c r="R1278" s="132" t="str" cm="1">
        <f t="array" ref="R1278">IF([4]SayfaKAY!U7="","",_xlfn.IFS([4]SayfaKAY!U7="Bozankaya","Bozankaya",[4]SayfaKAY!U7="Müşteri","Customer",[4]SayfaKAY!U7="Tedarikçi","Equipment Supplier"))</f>
        <v>Equipment Supplier</v>
      </c>
      <c r="S1278" s="204" t="str">
        <f>[4]SayfaKAY!N7</f>
        <v>araç kontrol edildi psb1 önemsiz arıza  vermiş araç resetlendi psb1 ve klimalar sorunsuz çalışıyor</v>
      </c>
      <c r="T1278" s="133" t="str">
        <f>[4]SayfaKAY!AD7</f>
        <v>*Arıza çözülecek</v>
      </c>
      <c r="U1278" s="132" t="str">
        <f>[4]SayfaKAY!W7</f>
        <v>Evet</v>
      </c>
      <c r="V1278" s="108">
        <f>[4]SayfaKAY!AZ7</f>
        <v>1</v>
      </c>
      <c r="W1278" s="136">
        <f t="shared" si="823"/>
        <v>45535</v>
      </c>
      <c r="X1278" s="137" t="str">
        <f t="shared" si="824"/>
        <v>08:50</v>
      </c>
      <c r="Y1278" s="235">
        <f>[4]SayfaKAY!AE7</f>
        <v>45535.3683101852</v>
      </c>
      <c r="Z1278" s="109">
        <f t="shared" si="825"/>
        <v>45535</v>
      </c>
      <c r="AA1278" s="110" t="str">
        <f t="shared" si="826"/>
        <v>11:00</v>
      </c>
      <c r="AB1278" s="182">
        <f>[4]SayfaKAY!BA7</f>
        <v>45535.458333333299</v>
      </c>
      <c r="AC1278" s="257">
        <f t="shared" si="827"/>
        <v>400019.99999990221</v>
      </c>
      <c r="AD1278" s="111">
        <f t="shared" si="828"/>
        <v>45535</v>
      </c>
      <c r="AE1278" s="111" t="str">
        <f t="shared" si="829"/>
        <v>11:00</v>
      </c>
      <c r="AF1278" s="235">
        <f>[4]SayfaKAY!BA7</f>
        <v>45535.458333333299</v>
      </c>
      <c r="AG1278" s="179" t="str">
        <f>[4]SayfaKAY!S7</f>
        <v>(II) Aynı Araçta Tekrarlayan Arıza</v>
      </c>
      <c r="AH1278" s="178" t="str">
        <f t="shared" si="830"/>
        <v>Bu Arıza Aracın Servise Verilmesine Engel</v>
      </c>
      <c r="AI1278" s="163" t="str">
        <f>[4]SayfaKAY!AV7</f>
        <v/>
      </c>
      <c r="AJ1278" s="164" t="str">
        <f t="shared" si="831"/>
        <v/>
      </c>
      <c r="AK1278" s="164" t="str">
        <f t="shared" si="832"/>
        <v/>
      </c>
      <c r="AL1278" s="112" t="str">
        <f>[4]SayfaKAY!AX7</f>
        <v/>
      </c>
      <c r="AM1278" s="257" cm="1">
        <f t="array" ref="AM1278">IFERROR(IF(AND(P1278&lt;&gt;"D(Arıza Değil)",AH1278="Bu Arıza Aracın Servise Verilmesine Engel Değil"),
IF(Z1278-F1278&gt;0,(AB1278-Y1278)*24*60,
IF(OR(AND(G1278&gt;$AS$1,G1278&lt;$AT$1),AND(G1278&gt;$AU$1,G1278&lt;$AV$1)),
(AF1278-H1278)*24*60,     BH:BH0)),        AN1278),0)</f>
        <v>400019.99999990221</v>
      </c>
      <c r="AN1278" s="257">
        <f t="shared" si="833"/>
        <v>400019.99999990221</v>
      </c>
      <c r="AO1278" s="174" t="str">
        <f>[4]SayfaKAY!AG7</f>
        <v>Eltesan</v>
      </c>
      <c r="AP1278" s="174" t="str">
        <f>[4]SayfaKAY!AI7</f>
        <v>H500-7243</v>
      </c>
      <c r="AQ1278" s="174" t="str">
        <f>[4]SayfaKAY!AQ7</f>
        <v/>
      </c>
      <c r="AR1278" s="174" t="str">
        <f>[4]SayfaKAY!AH7</f>
        <v>SURUCU KLIMASI-Eltesan/Hispacold 4,5 KW</v>
      </c>
      <c r="AS1278" s="174" t="str">
        <f>[4]SayfaKAY!AJ7</f>
        <v/>
      </c>
      <c r="AT1278" s="175" t="str">
        <f>[4]SayfaKAY!AM7</f>
        <v/>
      </c>
      <c r="AU1278" s="176" t="str">
        <f>[4]SayfaKAY!AL7</f>
        <v/>
      </c>
      <c r="AV1278" s="176" t="str">
        <f>[4]SayfaKAY!AP7</f>
        <v/>
      </c>
      <c r="AW1278" s="177" t="str">
        <f>[4]SayfaKAY!AT7</f>
        <v/>
      </c>
      <c r="AX1278" s="194">
        <f t="shared" si="834"/>
        <v>4400219.9999989243</v>
      </c>
      <c r="AY1278" s="168"/>
      <c r="AZ1278" s="167"/>
      <c r="BA1278" s="113"/>
      <c r="BB1278" s="171" t="str">
        <f>IF($AQ$1="X", IF(AND(G1278&gt;=$AS$1,G1278&lt;=$AT$1),IF(P1278&lt;&gt;"D(Arıza Değil)",AC1278,0), IF(AND(G1278&gt;=$AU$1,G1278&lt;=$AV$1),IF(P1278&lt;&gt;"D(Arıza Değil)",AC1278,0), "")), "")</f>
        <v/>
      </c>
      <c r="BC1278" s="114"/>
      <c r="BD1278" s="114"/>
      <c r="BE1278" s="114"/>
      <c r="BF1278" s="114"/>
      <c r="BG1278" s="114"/>
      <c r="BH1278" s="114" t="str">
        <f>IFERROR(FRACAS!AN10, "Hata Var")</f>
        <v/>
      </c>
      <c r="BI1278" s="114"/>
      <c r="BJ1278" s="114"/>
      <c r="BK1278" s="105" t="str">
        <f>[4]SayfaKAY!AW7</f>
        <v/>
      </c>
      <c r="BL1278" s="105" t="str">
        <f>[4]SayfaKAY!V7</f>
        <v>ELTESAN ELEKTRO MEKANİK SOĞUTMA SAN</v>
      </c>
      <c r="BM1278" s="114"/>
      <c r="BN1278" s="171" t="str">
        <f t="shared" si="835"/>
        <v>x yok</v>
      </c>
      <c r="BO1278" s="171" t="str">
        <f t="shared" si="836"/>
        <v>aynı gün giderilen arıza</v>
      </c>
      <c r="BP1278" s="171" t="str">
        <f t="shared" si="837"/>
        <v>Bir günden fazla süren arıza</v>
      </c>
      <c r="BQ1278" s="226">
        <f t="shared" si="838"/>
        <v>399890.36666663946</v>
      </c>
      <c r="BR1278" s="226">
        <f t="shared" si="839"/>
        <v>129.6333332627546</v>
      </c>
      <c r="BS1278" s="226">
        <f t="shared" si="840"/>
        <v>400019.99999990221</v>
      </c>
      <c r="BT1278" s="114"/>
      <c r="BU1278" s="242"/>
      <c r="BV1278" s="233">
        <f t="shared" si="841"/>
        <v>30</v>
      </c>
      <c r="BW1278" s="226" t="str">
        <f t="shared" si="842"/>
        <v>Evet, çakışma var</v>
      </c>
      <c r="BX1278" s="229"/>
      <c r="BY1278" s="247">
        <f t="shared" si="843"/>
        <v>277.70164351849962</v>
      </c>
      <c r="BZ1278" s="247">
        <f t="shared" si="844"/>
        <v>9.0023148099135142E-2</v>
      </c>
      <c r="CA1278" s="247">
        <f t="shared" si="845"/>
        <v>277.79166666659876</v>
      </c>
      <c r="CB1278" s="213"/>
      <c r="CC1278" s="211"/>
      <c r="CD1278" s="196"/>
      <c r="CE1278" s="213">
        <v>6</v>
      </c>
      <c r="CF1278" s="182">
        <f t="shared" si="846"/>
        <v>45257.666666666701</v>
      </c>
      <c r="CG1278" s="182">
        <f t="shared" si="847"/>
        <v>45535.458333333299</v>
      </c>
      <c r="CH1278" s="196"/>
      <c r="CI1278" s="196"/>
      <c r="CJ1278" s="196"/>
      <c r="CK1278" s="196">
        <f t="shared" si="848"/>
        <v>9.0023148099135142E-2</v>
      </c>
      <c r="CL1278" s="196">
        <f t="shared" si="849"/>
        <v>277.70164351849962</v>
      </c>
      <c r="CM1278" s="196">
        <f t="shared" si="850"/>
        <v>277.79166666659876</v>
      </c>
      <c r="CN1278" s="114"/>
      <c r="CO1278" s="115">
        <f t="shared" si="851"/>
        <v>400019.99999990221</v>
      </c>
      <c r="CP1278" s="116">
        <f t="shared" si="852"/>
        <v>5.4013888859481085</v>
      </c>
      <c r="CQ1278" s="117">
        <f t="shared" si="853"/>
        <v>0.66666666670062114</v>
      </c>
      <c r="CR1278" s="117">
        <f t="shared" si="854"/>
        <v>45535.3683101852</v>
      </c>
      <c r="CS1278" s="117">
        <f t="shared" si="855"/>
        <v>45535.458333333299</v>
      </c>
      <c r="CT1278" s="118">
        <f t="shared" si="856"/>
        <v>65569970.366666637</v>
      </c>
      <c r="CU1278" s="118">
        <f t="shared" si="857"/>
        <v>129.6333332627546</v>
      </c>
      <c r="CV1278" s="118">
        <f t="shared" si="858"/>
        <v>65570099.999999903</v>
      </c>
      <c r="CW1278" s="119">
        <f t="shared" si="859"/>
        <v>0.99999802298100404</v>
      </c>
    </row>
    <row r="1279" spans="1:101" ht="118.5" customHeight="1" x14ac:dyDescent="0.3">
      <c r="A1279" s="104" t="str">
        <f>[4]SayfaKAY!C4</f>
        <v>KAY5+6</v>
      </c>
      <c r="B1279" s="104" t="str">
        <f>[4]SayfaKAY!D4</f>
        <v>3873(2)</v>
      </c>
      <c r="C1279" s="105" t="str">
        <f>[4]SayfaKAY!E4</f>
        <v>MA</v>
      </c>
      <c r="D1279" s="105">
        <f>[4]SayfaKAY!F4</f>
        <v>44400</v>
      </c>
      <c r="E1279" s="106" t="str">
        <f>[4]SayfaKAY!G4</f>
        <v>BOZ-KAY5+6-FF-003</v>
      </c>
      <c r="F1279" s="193">
        <f t="shared" si="820"/>
        <v>45255</v>
      </c>
      <c r="G1279" s="135">
        <f t="shared" si="821"/>
        <v>0.19305555560276844</v>
      </c>
      <c r="H1279" s="235">
        <f>[4]SayfaKAY!H4</f>
        <v>45255.193055555603</v>
      </c>
      <c r="I1279" s="104" t="str">
        <f>[4]SayfaKAY!I4</f>
        <v>Hat/Line</v>
      </c>
      <c r="J1279" s="103" t="str">
        <f>IF([4]SayfaKAY!J4="","",IF([4]SayfaKAY!J4="Müşteri","Notified by Customer","Notified by Bozankaya"))</f>
        <v>Notified by Customer</v>
      </c>
      <c r="K1279" s="103" t="e">
        <f>VLOOKUP([4]SayfaKAY!L4,#REF!,2,FALSE)</f>
        <v>#REF!</v>
      </c>
      <c r="L1279" s="165" t="str">
        <f>[4]SayfaKAY!X4</f>
        <v>NSC TEKNOLOJİ ve İNŞAAT LTD.ŞTİ.</v>
      </c>
      <c r="M1279" s="107" t="str">
        <f t="shared" si="822"/>
        <v>KAY5+6-BOZ-KAY5+6-FF-003</v>
      </c>
      <c r="N1279" s="105" t="str">
        <f>[4]SayfaKAY!M4</f>
        <v>aracın ayna kamera görüntüsü gelmiyor</v>
      </c>
      <c r="O1279" s="166" t="str">
        <f>[4]SayfaKAY!P4</f>
        <v>C-Uyarı, sürüş devamlılığı</v>
      </c>
      <c r="P1279" s="166" t="str">
        <f>[4]SayfaKAY!Q4</f>
        <v>C(Sisteme etki etmeyen arıza)</v>
      </c>
      <c r="Q1279" s="166" t="str">
        <f>[4]SayfaKAY!R4</f>
        <v>N.A(Yaralanma yok)</v>
      </c>
      <c r="R1279" s="132" t="str" cm="1">
        <f t="array" ref="R1279">IF([4]SayfaKAY!U4="","",_xlfn.IFS([4]SayfaKAY!U4="Bozankaya","Bozankaya",[4]SayfaKAY!U4="Müşteri","Customer",[4]SayfaKAY!U4="Tedarikçi","Equipment Supplier"))</f>
        <v>Equipment Supplier</v>
      </c>
      <c r="S1279" s="204" t="str">
        <f>[4]SayfaKAY!N4</f>
        <v>aracın her iki panel pc arızalı 3877 den alınarak b tarafa takıldı aracın a tarafta panel pc yok dekuplaj edilmeyecek</v>
      </c>
      <c r="T1279" s="133" t="str">
        <f>[4]SayfaKAY!AD4</f>
        <v>*Arıza çözülecek</v>
      </c>
      <c r="U1279" s="132" t="str">
        <f>[4]SayfaKAY!W4</f>
        <v>Evet</v>
      </c>
      <c r="V1279" s="108">
        <f>[4]SayfaKAY!AZ4</f>
        <v>1</v>
      </c>
      <c r="W1279" s="136">
        <f t="shared" si="823"/>
        <v>45535</v>
      </c>
      <c r="X1279" s="137" t="str">
        <f t="shared" si="824"/>
        <v>08:26</v>
      </c>
      <c r="Y1279" s="235">
        <f>[4]SayfaKAY!AE4</f>
        <v>45535.351909722202</v>
      </c>
      <c r="Z1279" s="192">
        <f t="shared" si="825"/>
        <v>45535</v>
      </c>
      <c r="AA1279" s="110" t="str">
        <f t="shared" si="826"/>
        <v>12:00</v>
      </c>
      <c r="AB1279" s="182">
        <f>[4]SayfaKAY!BA4</f>
        <v>45535.5</v>
      </c>
      <c r="AC1279" s="257">
        <f t="shared" si="827"/>
        <v>403641.99999993201</v>
      </c>
      <c r="AD1279" s="111">
        <f t="shared" si="828"/>
        <v>45535</v>
      </c>
      <c r="AE1279" s="111" t="str">
        <f t="shared" si="829"/>
        <v>12:00</v>
      </c>
      <c r="AF1279" s="235">
        <f>[4]SayfaKAY!BA4</f>
        <v>45535.5</v>
      </c>
      <c r="AG1279" s="179" t="str">
        <f>[4]SayfaKAY!S4</f>
        <v>(II) Aynı Araçta Tekrarlayan Arıza</v>
      </c>
      <c r="AH1279" s="178" t="str">
        <f t="shared" si="830"/>
        <v>Bu Arıza Aracın Servise Verilmesine Engel Değil</v>
      </c>
      <c r="AI1279" s="163" t="str">
        <f>[4]SayfaKAY!AV4</f>
        <v/>
      </c>
      <c r="AJ1279" s="164" t="str">
        <f t="shared" si="831"/>
        <v/>
      </c>
      <c r="AK1279" s="164" t="str">
        <f t="shared" si="832"/>
        <v/>
      </c>
      <c r="AL1279" s="112" t="str">
        <f>[4]SayfaKAY!AX4</f>
        <v/>
      </c>
      <c r="AM1279" s="257" cm="1">
        <f t="array" ref="AM1279">IFERROR(IF(AND(P1279&lt;&gt;"D(Arıza Değil)",AH1279="Bu Arıza Aracın Servise Verilmesine Engel Değil"),
IF(Z1279-F1279&gt;0,(AB1279-Y1279)*24*60,
IF(OR(AND(G1279&gt;$AS$1,G1279&lt;$AT$1),AND(G1279&gt;$AU$1,G1279&lt;$AV$1)),
(AF1279-H1279)*24*60,     BH:BH0)),        AN1279),0)</f>
        <v>213.25000002980232</v>
      </c>
      <c r="AN1279" s="257">
        <f t="shared" si="833"/>
        <v>403641.99999993201</v>
      </c>
      <c r="AO1279" s="174" t="str">
        <f>[4]SayfaKAY!AG4</f>
        <v>NSC</v>
      </c>
      <c r="AP1279" s="174" t="str">
        <f>[4]SayfaKAY!AI4</f>
        <v>E810-7145</v>
      </c>
      <c r="AQ1279" s="174" t="str">
        <f>[4]SayfaKAY!AQ4</f>
        <v/>
      </c>
      <c r="AR1279" s="174" t="str">
        <f>[4]SayfaKAY!AH4</f>
        <v>CCTV EKRANI</v>
      </c>
      <c r="AS1279" s="174" t="str">
        <f>[4]SayfaKAY!AJ4</f>
        <v/>
      </c>
      <c r="AT1279" s="175" t="str">
        <f>[4]SayfaKAY!AM4</f>
        <v/>
      </c>
      <c r="AU1279" s="176" t="str">
        <f>[4]SayfaKAY!AL4</f>
        <v/>
      </c>
      <c r="AV1279" s="176" t="str">
        <f>[4]SayfaKAY!AP4</f>
        <v/>
      </c>
      <c r="AW1279" s="177" t="str">
        <f>[4]SayfaKAY!AT4</f>
        <v/>
      </c>
      <c r="AX1279" s="194">
        <f t="shared" si="834"/>
        <v>4440061.9999992521</v>
      </c>
      <c r="AY1279" s="168"/>
      <c r="AZ1279" s="167"/>
      <c r="BA1279" s="170"/>
      <c r="BB1279" s="171"/>
      <c r="BC1279" s="114"/>
      <c r="BD1279" s="114"/>
      <c r="BE1279" s="114"/>
      <c r="BF1279" s="114"/>
      <c r="BG1279" s="114"/>
      <c r="BH1279" s="114">
        <f>IFERROR(FRACAS!AN7, "Hata Var")</f>
        <v>0</v>
      </c>
      <c r="BI1279" s="114"/>
      <c r="BJ1279" s="114"/>
      <c r="BK1279" s="105" t="str">
        <f>[4]SayfaKAY!AW4</f>
        <v/>
      </c>
      <c r="BL1279" s="105" t="str">
        <f>[4]SayfaKAY!V4</f>
        <v>NSC</v>
      </c>
      <c r="BM1279" s="114"/>
      <c r="BN1279" s="171" t="str">
        <f t="shared" si="835"/>
        <v>x yok</v>
      </c>
      <c r="BO1279" s="171" t="b">
        <f t="shared" si="836"/>
        <v>0</v>
      </c>
      <c r="BP1279" s="171" t="str">
        <f t="shared" si="837"/>
        <v>Bir günden fazla süren arıza</v>
      </c>
      <c r="BQ1279" s="226">
        <f t="shared" si="838"/>
        <v>403428.74999990221</v>
      </c>
      <c r="BR1279" s="226">
        <f t="shared" si="839"/>
        <v>213.25000002980232</v>
      </c>
      <c r="BS1279" s="226">
        <f t="shared" si="840"/>
        <v>403641.99999993201</v>
      </c>
      <c r="BT1279" s="114"/>
      <c r="BU1279" s="242"/>
      <c r="BV1279" s="233">
        <f t="shared" si="841"/>
        <v>30</v>
      </c>
      <c r="BW1279" s="226" t="str">
        <f t="shared" si="842"/>
        <v>Evet, çakışma var</v>
      </c>
      <c r="BX1279" s="229"/>
      <c r="BY1279" s="247">
        <f t="shared" si="843"/>
        <v>280.15885416659876</v>
      </c>
      <c r="BZ1279" s="247">
        <f t="shared" si="844"/>
        <v>0.14809027779847383</v>
      </c>
      <c r="CA1279" s="247">
        <f t="shared" si="845"/>
        <v>280.30694444439723</v>
      </c>
      <c r="CB1279" s="213"/>
      <c r="CC1279" s="211"/>
      <c r="CD1279" s="196"/>
      <c r="CE1279" s="213">
        <v>3</v>
      </c>
      <c r="CF1279" s="182">
        <f t="shared" si="846"/>
        <v>45255.193055555603</v>
      </c>
      <c r="CG1279" s="182">
        <f t="shared" si="847"/>
        <v>45535.5</v>
      </c>
      <c r="CH1279" s="196"/>
      <c r="CI1279" s="196"/>
      <c r="CJ1279" s="196"/>
      <c r="CK1279" s="196">
        <f t="shared" si="848"/>
        <v>0.14809027779847383</v>
      </c>
      <c r="CL1279" s="196">
        <f t="shared" si="849"/>
        <v>280.15885416659876</v>
      </c>
      <c r="CM1279" s="196">
        <f t="shared" si="850"/>
        <v>280.30694444439723</v>
      </c>
      <c r="CN1279" s="114"/>
      <c r="CO1279" s="115">
        <f t="shared" si="851"/>
        <v>403641.99999993201</v>
      </c>
      <c r="CP1279" s="116">
        <f t="shared" si="852"/>
        <v>8.8854166679084301</v>
      </c>
      <c r="CQ1279" s="117">
        <f t="shared" si="853"/>
        <v>0.19305555560276844</v>
      </c>
      <c r="CR1279" s="117">
        <f t="shared" si="854"/>
        <v>45535.351909722202</v>
      </c>
      <c r="CS1279" s="117">
        <f t="shared" si="855"/>
        <v>45535.5</v>
      </c>
      <c r="CT1279" s="118">
        <f t="shared" si="856"/>
        <v>65570628.749999903</v>
      </c>
      <c r="CU1279" s="118">
        <f t="shared" si="857"/>
        <v>213.25000002980232</v>
      </c>
      <c r="CV1279" s="118">
        <f t="shared" si="858"/>
        <v>65570841.999999933</v>
      </c>
      <c r="CW1279" s="119">
        <f t="shared" si="859"/>
        <v>0.99999674779225756</v>
      </c>
    </row>
    <row r="1280" spans="1:101" ht="118.5" customHeight="1" x14ac:dyDescent="0.3">
      <c r="A1280" s="160" t="str">
        <f>[4]SayfaKAY!C5</f>
        <v>KAY5+6</v>
      </c>
      <c r="B1280" s="104" t="str">
        <f>[4]SayfaKAY!D5</f>
        <v>3873(2)</v>
      </c>
      <c r="C1280" s="105" t="str">
        <f>[4]SayfaKAY!E5</f>
        <v>MA</v>
      </c>
      <c r="D1280" s="105">
        <f>[4]SayfaKAY!F5</f>
        <v>44400</v>
      </c>
      <c r="E1280" s="106" t="str">
        <f>[4]SayfaKAY!G5</f>
        <v>BOZ-KAY5+6-FF-004</v>
      </c>
      <c r="F1280" s="134">
        <f t="shared" si="820"/>
        <v>45255</v>
      </c>
      <c r="G1280" s="135">
        <f t="shared" si="821"/>
        <v>0.19305555560276844</v>
      </c>
      <c r="H1280" s="235">
        <f>[4]SayfaKAY!H5</f>
        <v>45255.193055555603</v>
      </c>
      <c r="I1280" s="104" t="str">
        <f>[4]SayfaKAY!I5</f>
        <v>Hat/Line</v>
      </c>
      <c r="J1280" s="103" t="str">
        <f>IF([4]SayfaKAY!J5="","",IF([4]SayfaKAY!J5="Müşteri","Notified by Customer","Notified by Bozankaya"))</f>
        <v>Notified by Customer</v>
      </c>
      <c r="K1280" s="103" t="e">
        <f>VLOOKUP([4]SayfaKAY!L5,#REF!,2,FALSE)</f>
        <v>#REF!</v>
      </c>
      <c r="L1280" s="165" t="str">
        <f>[4]SayfaKAY!X5</f>
        <v>NSC TEKNOLOJİ ve İNŞAAT LTD.ŞTİ.</v>
      </c>
      <c r="M1280" s="107" t="str">
        <f t="shared" si="822"/>
        <v>KAY5+6-BOZ-KAY5+6-FF-004</v>
      </c>
      <c r="N1280" s="105" t="str">
        <f>[4]SayfaKAY!M5</f>
        <v>aracın ayna kamera görüntüsü gelmiyor</v>
      </c>
      <c r="O1280" s="166" t="str">
        <f>[4]SayfaKAY!P5</f>
        <v>C-Uyarı, sürüş devamlılığı</v>
      </c>
      <c r="P1280" s="166" t="str">
        <f>[4]SayfaKAY!Q5</f>
        <v>C(Sisteme etki etmeyen arıza)</v>
      </c>
      <c r="Q1280" s="166" t="str">
        <f>[4]SayfaKAY!R5</f>
        <v>N.A(Yaralanma yok)</v>
      </c>
      <c r="R1280" s="132" t="str" cm="1">
        <f t="array" ref="R1280">IF([4]SayfaKAY!U5="","",_xlfn.IFS([4]SayfaKAY!U5="Bozankaya","Bozankaya",[4]SayfaKAY!U5="Müşteri","Customer",[4]SayfaKAY!U5="Tedarikçi","Equipment Supplier"))</f>
        <v>Equipment Supplier</v>
      </c>
      <c r="S1280" s="204" t="str">
        <f>[4]SayfaKAY!N5</f>
        <v>gün itibari ile araç serviste çalışmaktadır</v>
      </c>
      <c r="T1280" s="133" t="str">
        <f>[4]SayfaKAY!AD5</f>
        <v>*Arıza çözülecek</v>
      </c>
      <c r="U1280" s="132" t="str">
        <f>[4]SayfaKAY!W5</f>
        <v>Evet</v>
      </c>
      <c r="V1280" s="108">
        <f>[4]SayfaKAY!AZ5</f>
        <v>1</v>
      </c>
      <c r="W1280" s="136">
        <f t="shared" si="823"/>
        <v>45535</v>
      </c>
      <c r="X1280" s="137" t="str">
        <f t="shared" si="824"/>
        <v>08:29</v>
      </c>
      <c r="Y1280" s="235">
        <f>[4]SayfaKAY!AE5</f>
        <v>45535.353923611103</v>
      </c>
      <c r="Z1280" s="109">
        <f t="shared" si="825"/>
        <v>45535</v>
      </c>
      <c r="AA1280" s="110" t="str">
        <f t="shared" si="826"/>
        <v>12:00</v>
      </c>
      <c r="AB1280" s="182">
        <f>[4]SayfaKAY!BA5</f>
        <v>45535.5</v>
      </c>
      <c r="AC1280" s="257">
        <f t="shared" si="827"/>
        <v>403641.99999993201</v>
      </c>
      <c r="AD1280" s="111">
        <f t="shared" si="828"/>
        <v>45535</v>
      </c>
      <c r="AE1280" s="111" t="str">
        <f t="shared" si="829"/>
        <v>12:00</v>
      </c>
      <c r="AF1280" s="235">
        <f>[4]SayfaKAY!BA5</f>
        <v>45535.5</v>
      </c>
      <c r="AG1280" s="179" t="str">
        <f>[4]SayfaKAY!S5</f>
        <v>(II) Aynı Araçta Tekrarlayan Arıza</v>
      </c>
      <c r="AH1280" s="178" t="str">
        <f t="shared" si="830"/>
        <v>Bu Arıza Aracın Servise Verilmesine Engel Değil</v>
      </c>
      <c r="AI1280" s="163" t="str">
        <f>[4]SayfaKAY!AV5</f>
        <v/>
      </c>
      <c r="AJ1280" s="164" t="str">
        <f t="shared" si="831"/>
        <v/>
      </c>
      <c r="AK1280" s="164" t="str">
        <f t="shared" si="832"/>
        <v/>
      </c>
      <c r="AL1280" s="112" t="str">
        <f>[4]SayfaKAY!AX5</f>
        <v/>
      </c>
      <c r="AM1280" s="257" cm="1">
        <f t="array" ref="AM1280">IFERROR(IF(AND(P1280&lt;&gt;"D(Arıza Değil)",AH1280="Bu Arıza Aracın Servise Verilmesine Engel Değil"),
IF(Z1280-F1280&gt;0,(AB1280-Y1280)*24*60,
IF(OR(AND(G1280&gt;$AS$1,G1280&lt;$AT$1),AND(G1280&gt;$AU$1,G1280&lt;$AV$1)),
(AF1280-H1280)*24*60,     BH:BH0)),        AN1280),0)</f>
        <v>210.3500000119675</v>
      </c>
      <c r="AN1280" s="257">
        <f t="shared" si="833"/>
        <v>403641.99999993201</v>
      </c>
      <c r="AO1280" s="174" t="str">
        <f>[4]SayfaKAY!AG5</f>
        <v>NSC</v>
      </c>
      <c r="AP1280" s="174" t="str">
        <f>[4]SayfaKAY!AI5</f>
        <v>E810-7145</v>
      </c>
      <c r="AQ1280" s="174" t="str">
        <f>[4]SayfaKAY!AQ5</f>
        <v/>
      </c>
      <c r="AR1280" s="174" t="str">
        <f>[4]SayfaKAY!AH5</f>
        <v>CCTV EKRANI</v>
      </c>
      <c r="AS1280" s="174" t="str">
        <f>[4]SayfaKAY!AJ5</f>
        <v/>
      </c>
      <c r="AT1280" s="175" t="str">
        <f>[4]SayfaKAY!AM5</f>
        <v/>
      </c>
      <c r="AU1280" s="176" t="str">
        <f>[4]SayfaKAY!AL5</f>
        <v/>
      </c>
      <c r="AV1280" s="176" t="str">
        <f>[4]SayfaKAY!AP5</f>
        <v/>
      </c>
      <c r="AW1280" s="177" t="str">
        <f>[4]SayfaKAY!AT5</f>
        <v/>
      </c>
      <c r="AX1280" s="194">
        <f t="shared" si="834"/>
        <v>4440061.9999992521</v>
      </c>
      <c r="AY1280" s="168"/>
      <c r="AZ1280" s="167"/>
      <c r="BA1280" s="113"/>
      <c r="BB1280" s="171" t="str">
        <f>IF($AQ$1="X", IF(AND(G1280&gt;=$AS$1,G1280&lt;=$AT$1),IF(P1280&lt;&gt;"D(Arıza Değil)",AC1280,0), IF(AND(G1280&gt;=$AU$1,G1280&lt;=$AV$1),IF(P1280&lt;&gt;"D(Arıza Değil)",AC1280,0), "")), "")</f>
        <v/>
      </c>
      <c r="BC1280" s="114"/>
      <c r="BD1280" s="114"/>
      <c r="BE1280" s="114"/>
      <c r="BF1280" s="114"/>
      <c r="BG1280" s="114"/>
      <c r="BH1280" s="114">
        <f>IFERROR(FRACAS!AN8, "Hata Var")</f>
        <v>0</v>
      </c>
      <c r="BI1280" s="114"/>
      <c r="BJ1280" s="114"/>
      <c r="BK1280" s="105" t="str">
        <f>[4]SayfaKAY!AW5</f>
        <v/>
      </c>
      <c r="BL1280" s="105" t="str">
        <f>[4]SayfaKAY!V5</f>
        <v>NSC</v>
      </c>
      <c r="BM1280" s="114"/>
      <c r="BN1280" s="171" t="str">
        <f t="shared" si="835"/>
        <v>x yok</v>
      </c>
      <c r="BO1280" s="171" t="b">
        <f t="shared" si="836"/>
        <v>0</v>
      </c>
      <c r="BP1280" s="171" t="str">
        <f t="shared" si="837"/>
        <v>Bir günden fazla süren arıza</v>
      </c>
      <c r="BQ1280" s="226">
        <f t="shared" si="838"/>
        <v>403431.64999992005</v>
      </c>
      <c r="BR1280" s="226">
        <f t="shared" si="839"/>
        <v>210.3500000119675</v>
      </c>
      <c r="BS1280" s="226">
        <f t="shared" si="840"/>
        <v>403641.99999993201</v>
      </c>
      <c r="BT1280" s="114"/>
      <c r="BU1280" s="242"/>
      <c r="BV1280" s="233">
        <f t="shared" si="841"/>
        <v>30</v>
      </c>
      <c r="BW1280" s="226" t="str">
        <f t="shared" si="842"/>
        <v>Evet, çakışma var</v>
      </c>
      <c r="BX1280" s="229"/>
      <c r="BY1280" s="247">
        <f t="shared" si="843"/>
        <v>280.16086805550003</v>
      </c>
      <c r="BZ1280" s="247">
        <f t="shared" si="844"/>
        <v>0.14607638889719965</v>
      </c>
      <c r="CA1280" s="247">
        <f t="shared" si="845"/>
        <v>280.30694444439723</v>
      </c>
      <c r="CB1280" s="213"/>
      <c r="CC1280" s="211"/>
      <c r="CD1280" s="196"/>
      <c r="CE1280" s="213">
        <v>4</v>
      </c>
      <c r="CF1280" s="182">
        <f t="shared" si="846"/>
        <v>45255.193055555603</v>
      </c>
      <c r="CG1280" s="182">
        <f t="shared" si="847"/>
        <v>45535.5</v>
      </c>
      <c r="CH1280" s="196"/>
      <c r="CI1280" s="196"/>
      <c r="CJ1280" s="196"/>
      <c r="CK1280" s="196">
        <f t="shared" si="848"/>
        <v>0.14607638889719965</v>
      </c>
      <c r="CL1280" s="196">
        <f t="shared" si="849"/>
        <v>280.16086805550003</v>
      </c>
      <c r="CM1280" s="196">
        <f t="shared" si="850"/>
        <v>280.30694444439723</v>
      </c>
      <c r="CN1280" s="114"/>
      <c r="CO1280" s="115">
        <f t="shared" si="851"/>
        <v>403641.99999993201</v>
      </c>
      <c r="CP1280" s="116">
        <f t="shared" si="852"/>
        <v>8.764583333831979</v>
      </c>
      <c r="CQ1280" s="117">
        <f t="shared" si="853"/>
        <v>0.19305555560276844</v>
      </c>
      <c r="CR1280" s="117">
        <f t="shared" si="854"/>
        <v>45535.353923611103</v>
      </c>
      <c r="CS1280" s="117">
        <f t="shared" si="855"/>
        <v>45535.5</v>
      </c>
      <c r="CT1280" s="118">
        <f t="shared" si="856"/>
        <v>65570631.649999917</v>
      </c>
      <c r="CU1280" s="118">
        <f t="shared" si="857"/>
        <v>210.3500000119675</v>
      </c>
      <c r="CV1280" s="118">
        <f t="shared" si="858"/>
        <v>65570841.999999933</v>
      </c>
      <c r="CW1280" s="119">
        <f t="shared" si="859"/>
        <v>0.99999679201923297</v>
      </c>
    </row>
    <row r="1281" spans="1:101" ht="118.5" customHeight="1" x14ac:dyDescent="0.3">
      <c r="A1281" s="104" t="str">
        <f>[4]SayfaKAY!C6</f>
        <v>KAY5+6</v>
      </c>
      <c r="B1281" s="104" t="str">
        <f>[4]SayfaKAY!D6</f>
        <v>3875(4)</v>
      </c>
      <c r="C1281" s="105" t="str">
        <f>[4]SayfaKAY!E6</f>
        <v>MA</v>
      </c>
      <c r="D1281" s="105">
        <f>[4]SayfaKAY!F6</f>
        <v>45600</v>
      </c>
      <c r="E1281" s="106" t="str">
        <f>[4]SayfaKAY!G6</f>
        <v>BOZ-KAY5+6-FF-005</v>
      </c>
      <c r="F1281" s="193">
        <f t="shared" si="820"/>
        <v>45255</v>
      </c>
      <c r="G1281" s="135">
        <f t="shared" si="821"/>
        <v>0.80971064820187166</v>
      </c>
      <c r="H1281" s="235">
        <f>[4]SayfaKAY!H6</f>
        <v>45255.809710648202</v>
      </c>
      <c r="I1281" s="104" t="str">
        <f>[4]SayfaKAY!I6</f>
        <v>Hat/Line</v>
      </c>
      <c r="J1281" s="103" t="str">
        <f>IF([4]SayfaKAY!J6="","",IF([4]SayfaKAY!J6="Müşteri","Notified by Customer","Notified by Bozankaya"))</f>
        <v>Notified by Customer</v>
      </c>
      <c r="K1281" s="103" t="e">
        <f>VLOOKUP([4]SayfaKAY!L6,#REF!,2,FALSE)</f>
        <v>#REF!</v>
      </c>
      <c r="L1281" s="165" t="str">
        <f>[4]SayfaKAY!X6</f>
        <v>NSC TEKNOLOJİ ve İNŞAAT LTD.ŞTİ.</v>
      </c>
      <c r="M1281" s="107" t="str">
        <f t="shared" si="822"/>
        <v>KAY5+6-BOZ-KAY5+6-FF-005</v>
      </c>
      <c r="N1281" s="105" t="str">
        <f>[4]SayfaKAY!M6</f>
        <v>ayna kameralar çalışmıyor</v>
      </c>
      <c r="O1281" s="166" t="str">
        <f>[4]SayfaKAY!P6</f>
        <v>C-Uyarı, sürüş devamlılığı</v>
      </c>
      <c r="P1281" s="166" t="str">
        <f>[4]SayfaKAY!Q6</f>
        <v>C(Sisteme etki etmeyen arıza)</v>
      </c>
      <c r="Q1281" s="166" t="str">
        <f>[4]SayfaKAY!R6</f>
        <v>N.A(Yaralanma yok)</v>
      </c>
      <c r="R1281" s="132" t="str" cm="1">
        <f t="array" ref="R1281">IF([4]SayfaKAY!U6="","",_xlfn.IFS([4]SayfaKAY!U6="Bozankaya","Bozankaya",[4]SayfaKAY!U6="Müşteri","Customer",[4]SayfaKAY!U6="Tedarikçi","Equipment Supplier"))</f>
        <v>Equipment Supplier</v>
      </c>
      <c r="S1281" s="204" t="str">
        <f>[4]SayfaKAY!N6</f>
        <v>3874 aynakamera görüntü gelmiyordu araç numarası yanlıştı düzeltildi görüntüler geldi</v>
      </c>
      <c r="T1281" s="133" t="str">
        <f>[4]SayfaKAY!AD6</f>
        <v>*Arıza çözülecek</v>
      </c>
      <c r="U1281" s="132" t="str">
        <f>[4]SayfaKAY!W6</f>
        <v>Evet</v>
      </c>
      <c r="V1281" s="108">
        <f>[4]SayfaKAY!AZ6</f>
        <v>1</v>
      </c>
      <c r="W1281" s="136">
        <f t="shared" si="823"/>
        <v>45535</v>
      </c>
      <c r="X1281" s="137" t="str">
        <f t="shared" si="824"/>
        <v>08:46</v>
      </c>
      <c r="Y1281" s="235">
        <f>[4]SayfaKAY!AE6</f>
        <v>45535.365370370397</v>
      </c>
      <c r="Z1281" s="192">
        <f t="shared" si="825"/>
        <v>45535</v>
      </c>
      <c r="AA1281" s="110" t="str">
        <f t="shared" si="826"/>
        <v>10:30</v>
      </c>
      <c r="AB1281" s="182">
        <f>[4]SayfaKAY!BA6</f>
        <v>45535.4375</v>
      </c>
      <c r="AC1281" s="257">
        <f t="shared" si="827"/>
        <v>402664.0166665893</v>
      </c>
      <c r="AD1281" s="111">
        <f t="shared" si="828"/>
        <v>45535</v>
      </c>
      <c r="AE1281" s="111" t="str">
        <f t="shared" si="829"/>
        <v>10:30</v>
      </c>
      <c r="AF1281" s="235">
        <f>[4]SayfaKAY!BA6</f>
        <v>45535.4375</v>
      </c>
      <c r="AG1281" s="179" t="str">
        <f>[4]SayfaKAY!S6</f>
        <v>(II) Aynı Araçta Tekrarlayan Arıza</v>
      </c>
      <c r="AH1281" s="178" t="str">
        <f t="shared" si="830"/>
        <v>Bu Arıza Aracın Servise Verilmesine Engel Değil</v>
      </c>
      <c r="AI1281" s="163" t="str">
        <f>[4]SayfaKAY!AV6</f>
        <v/>
      </c>
      <c r="AJ1281" s="164" t="str">
        <f t="shared" si="831"/>
        <v/>
      </c>
      <c r="AK1281" s="164" t="str">
        <f t="shared" si="832"/>
        <v/>
      </c>
      <c r="AL1281" s="112" t="str">
        <f>[4]SayfaKAY!AX6</f>
        <v/>
      </c>
      <c r="AM1281" s="257" cm="1">
        <f t="array" ref="AM1281">IFERROR(IF(AND(P1281&lt;&gt;"D(Arıza Değil)",AH1281="Bu Arıza Aracın Servise Verilmesine Engel Değil"),
IF(Z1281-F1281&gt;0,(AB1281-Y1281)*24*60,
IF(OR(AND(G1281&gt;$AS$1,G1281&lt;$AT$1),AND(G1281&gt;$AU$1,G1281&lt;$AV$1)),
(AF1281-H1281)*24*60,     BH:BH0)),        AN1281),0)</f>
        <v>103.86666662874632</v>
      </c>
      <c r="AN1281" s="257">
        <f t="shared" si="833"/>
        <v>402664.0166665893</v>
      </c>
      <c r="AO1281" s="174" t="str">
        <f>[4]SayfaKAY!AG6</f>
        <v>NSC</v>
      </c>
      <c r="AP1281" s="174" t="str">
        <f>[4]SayfaKAY!AI6</f>
        <v>E810-7145</v>
      </c>
      <c r="AQ1281" s="174" t="str">
        <f>[4]SayfaKAY!AQ6</f>
        <v/>
      </c>
      <c r="AR1281" s="174" t="str">
        <f>[4]SayfaKAY!AH6</f>
        <v>CCTV EKRANI</v>
      </c>
      <c r="AS1281" s="174" t="str">
        <f>[4]SayfaKAY!AJ6</f>
        <v/>
      </c>
      <c r="AT1281" s="175" t="str">
        <f>[4]SayfaKAY!AM6</f>
        <v/>
      </c>
      <c r="AU1281" s="176" t="str">
        <f>[4]SayfaKAY!AL6</f>
        <v/>
      </c>
      <c r="AV1281" s="176" t="str">
        <f>[4]SayfaKAY!AP6</f>
        <v/>
      </c>
      <c r="AW1281" s="177" t="str">
        <f>[4]SayfaKAY!AT6</f>
        <v/>
      </c>
      <c r="AX1281" s="194">
        <f t="shared" si="834"/>
        <v>4429304.1833324824</v>
      </c>
      <c r="AY1281" s="168"/>
      <c r="AZ1281" s="167"/>
      <c r="BA1281" s="170"/>
      <c r="BB1281" s="171"/>
      <c r="BC1281" s="114"/>
      <c r="BD1281" s="114"/>
      <c r="BE1281" s="114"/>
      <c r="BF1281" s="114"/>
      <c r="BG1281" s="114"/>
      <c r="BH1281" s="114">
        <f>IFERROR(FRACAS!AN9, "Hata Var")</f>
        <v>0</v>
      </c>
      <c r="BI1281" s="114"/>
      <c r="BJ1281" s="114"/>
      <c r="BK1281" s="105" t="str">
        <f>[4]SayfaKAY!AW6</f>
        <v/>
      </c>
      <c r="BL1281" s="105" t="str">
        <f>[4]SayfaKAY!V6</f>
        <v>NSC</v>
      </c>
      <c r="BM1281" s="114"/>
      <c r="BN1281" s="171" t="str">
        <f t="shared" si="835"/>
        <v>x yok</v>
      </c>
      <c r="BO1281" s="171" t="b">
        <f t="shared" si="836"/>
        <v>0</v>
      </c>
      <c r="BP1281" s="171" t="str">
        <f t="shared" si="837"/>
        <v>Bir günden fazla süren arıza</v>
      </c>
      <c r="BQ1281" s="226">
        <f t="shared" si="838"/>
        <v>402560.14999996056</v>
      </c>
      <c r="BR1281" s="226">
        <f t="shared" si="839"/>
        <v>103.86666662874632</v>
      </c>
      <c r="BS1281" s="226">
        <f t="shared" si="840"/>
        <v>402664.0166665893</v>
      </c>
      <c r="BT1281" s="114"/>
      <c r="BU1281" s="242"/>
      <c r="BV1281" s="233">
        <f t="shared" si="841"/>
        <v>44</v>
      </c>
      <c r="BW1281" s="226" t="str">
        <f t="shared" si="842"/>
        <v>Evet, çakışma var</v>
      </c>
      <c r="BX1281" s="229"/>
      <c r="BY1281" s="247">
        <f t="shared" si="843"/>
        <v>279.55565972219483</v>
      </c>
      <c r="BZ1281" s="247">
        <f t="shared" si="844"/>
        <v>7.2129629603296053E-2</v>
      </c>
      <c r="CA1281" s="247">
        <f t="shared" si="845"/>
        <v>279.62778935179813</v>
      </c>
      <c r="CB1281" s="213"/>
      <c r="CC1281" s="211"/>
      <c r="CD1281" s="196"/>
      <c r="CE1281" s="213">
        <v>5</v>
      </c>
      <c r="CF1281" s="182">
        <f t="shared" si="846"/>
        <v>45255.809710648202</v>
      </c>
      <c r="CG1281" s="182">
        <f t="shared" si="847"/>
        <v>45535.4375</v>
      </c>
      <c r="CH1281" s="196"/>
      <c r="CI1281" s="196"/>
      <c r="CJ1281" s="196"/>
      <c r="CK1281" s="196">
        <f t="shared" si="848"/>
        <v>7.2129629603296053E-2</v>
      </c>
      <c r="CL1281" s="196">
        <f t="shared" si="849"/>
        <v>279.55565972219483</v>
      </c>
      <c r="CM1281" s="196">
        <f t="shared" si="850"/>
        <v>279.62778935179813</v>
      </c>
      <c r="CN1281" s="114"/>
      <c r="CO1281" s="115">
        <f t="shared" si="851"/>
        <v>402664.0166665893</v>
      </c>
      <c r="CP1281" s="116">
        <f t="shared" si="852"/>
        <v>4.3277777761977632</v>
      </c>
      <c r="CQ1281" s="117">
        <f t="shared" si="853"/>
        <v>0.80971064820187166</v>
      </c>
      <c r="CR1281" s="117">
        <f t="shared" si="854"/>
        <v>45535.365370370397</v>
      </c>
      <c r="CS1281" s="117">
        <f t="shared" si="855"/>
        <v>45535.4375</v>
      </c>
      <c r="CT1281" s="118">
        <f t="shared" si="856"/>
        <v>65569760.149999961</v>
      </c>
      <c r="CU1281" s="118">
        <f t="shared" si="857"/>
        <v>103.86666662874632</v>
      </c>
      <c r="CV1281" s="118">
        <f t="shared" si="858"/>
        <v>65569864.016666591</v>
      </c>
      <c r="CW1281" s="119">
        <f t="shared" si="859"/>
        <v>0.99999841593896543</v>
      </c>
    </row>
    <row r="1282" spans="1:101" ht="118.5" customHeight="1" x14ac:dyDescent="0.3">
      <c r="A1282" s="160" t="str">
        <f>[4]SayfaKAY!C3</f>
        <v>KAY5+6</v>
      </c>
      <c r="B1282" s="104" t="str">
        <f>[4]SayfaKAY!D3</f>
        <v>3874(3)</v>
      </c>
      <c r="C1282" s="105" t="str">
        <f>[4]SayfaKAY!E3</f>
        <v>MA</v>
      </c>
      <c r="D1282" s="105">
        <f>[4]SayfaKAY!F3</f>
        <v>45200</v>
      </c>
      <c r="E1282" s="106" t="str">
        <f>[4]SayfaKAY!G3</f>
        <v>BOZ-KAY5+6-FF-002</v>
      </c>
      <c r="F1282" s="134">
        <f t="shared" si="820"/>
        <v>45254</v>
      </c>
      <c r="G1282" s="135">
        <f t="shared" si="821"/>
        <v>0.66666666670062114</v>
      </c>
      <c r="H1282" s="235">
        <f>[4]SayfaKAY!H3</f>
        <v>45254.666666666701</v>
      </c>
      <c r="I1282" s="104" t="str">
        <f>[4]SayfaKAY!I3</f>
        <v>Hat/Line</v>
      </c>
      <c r="J1282" s="103" t="str">
        <f>IF([4]SayfaKAY!J3="","",IF([4]SayfaKAY!J3="Müşteri","Notified by Customer","Notified by Bozankaya"))</f>
        <v>Notified by Customer</v>
      </c>
      <c r="K1282" s="103" t="e">
        <f>VLOOKUP([4]SayfaKAY!L3,#REF!,2,FALSE)</f>
        <v>#REF!</v>
      </c>
      <c r="L1282" s="165" t="str">
        <f>[4]SayfaKAY!X3</f>
        <v>NSC TEKNOLOJİ ve İNŞAAT LTD.ŞTİ.</v>
      </c>
      <c r="M1282" s="107" t="str">
        <f t="shared" si="822"/>
        <v>KAY5+6-BOZ-KAY5+6-FF-002</v>
      </c>
      <c r="N1282" s="105" t="str">
        <f>[4]SayfaKAY!M3</f>
        <v>ayna kameraları çalışmıyor</v>
      </c>
      <c r="O1282" s="166" t="str">
        <f>[4]SayfaKAY!P3</f>
        <v>C-Uyarı, sürüş devamlılığı</v>
      </c>
      <c r="P1282" s="166" t="str">
        <f>[4]SayfaKAY!Q3</f>
        <v>C(Sisteme etki etmeyen arıza)</v>
      </c>
      <c r="Q1282" s="166" t="str">
        <f>[4]SayfaKAY!R3</f>
        <v>N.A(Yaralanma yok)</v>
      </c>
      <c r="R1282" s="132" t="str" cm="1">
        <f t="array" ref="R1282">IF([4]SayfaKAY!U3="","",_xlfn.IFS([4]SayfaKAY!U3="Bozankaya","Bozankaya",[4]SayfaKAY!U3="Müşteri","Customer",[4]SayfaKAY!U3="Tedarikçi","Equipment Supplier"))</f>
        <v>Equipment Supplier</v>
      </c>
      <c r="S1282" s="204" t="str">
        <f>[4]SayfaKAY!N3</f>
        <v>3876-74 ayna kameraları arızalı şikayeti vardı her iki araç kameralarında olumsuz bir durum yok</v>
      </c>
      <c r="T1282" s="133" t="str">
        <f>[4]SayfaKAY!AD3</f>
        <v>*Arıza çözülecek</v>
      </c>
      <c r="U1282" s="132" t="str">
        <f>[4]SayfaKAY!W3</f>
        <v>Evet</v>
      </c>
      <c r="V1282" s="108">
        <f>[4]SayfaKAY!AZ3</f>
        <v>1</v>
      </c>
      <c r="W1282" s="136">
        <f t="shared" si="823"/>
        <v>45535</v>
      </c>
      <c r="X1282" s="137" t="str">
        <f t="shared" si="824"/>
        <v>08:41</v>
      </c>
      <c r="Y1282" s="235">
        <f>[4]SayfaKAY!AE3</f>
        <v>45535.361909722204</v>
      </c>
      <c r="Z1282" s="109">
        <f t="shared" si="825"/>
        <v>45535</v>
      </c>
      <c r="AA1282" s="110" t="str">
        <f t="shared" si="826"/>
        <v>12:00</v>
      </c>
      <c r="AB1282" s="182">
        <f>[4]SayfaKAY!BA3</f>
        <v>45535.5</v>
      </c>
      <c r="AC1282" s="257">
        <f t="shared" si="827"/>
        <v>404399.99999995111</v>
      </c>
      <c r="AD1282" s="111">
        <f t="shared" si="828"/>
        <v>45535</v>
      </c>
      <c r="AE1282" s="111" t="str">
        <f t="shared" si="829"/>
        <v>12:00</v>
      </c>
      <c r="AF1282" s="235">
        <f>[4]SayfaKAY!BA3</f>
        <v>45535.5</v>
      </c>
      <c r="AG1282" s="179" t="str">
        <f>[4]SayfaKAY!S3</f>
        <v>(II) Aynı Araçta Tekrarlayan Arıza</v>
      </c>
      <c r="AH1282" s="178" t="str">
        <f t="shared" si="830"/>
        <v>Bu Arıza Aracın Servise Verilmesine Engel Değil</v>
      </c>
      <c r="AI1282" s="163" t="str">
        <f>[4]SayfaKAY!AV3</f>
        <v/>
      </c>
      <c r="AJ1282" s="164" t="str">
        <f t="shared" si="831"/>
        <v/>
      </c>
      <c r="AK1282" s="164" t="str">
        <f t="shared" si="832"/>
        <v/>
      </c>
      <c r="AL1282" s="112" t="str">
        <f>[4]SayfaKAY!AX3</f>
        <v/>
      </c>
      <c r="AM1282" s="257" cm="1">
        <f t="array" ref="AM1282">IFERROR(IF(AND(P1282&lt;&gt;"D(Arıza Değil)",AH1282="Bu Arıza Aracın Servise Verilmesine Engel Değil"),
IF(Z1282-F1282&gt;0,(AB1282-Y1282)*24*60,
IF(OR(AND(G1282&gt;$AS$1,G1282&lt;$AT$1),AND(G1282&gt;$AU$1,G1282&lt;$AV$1)),
(AF1282-H1282)*24*60,     BH:BH0)),        AN1282),0)</f>
        <v>198.85000002686866</v>
      </c>
      <c r="AN1282" s="257">
        <f t="shared" si="833"/>
        <v>404399.99999995111</v>
      </c>
      <c r="AO1282" s="174" t="str">
        <f>[4]SayfaKAY!AG3</f>
        <v>NSC</v>
      </c>
      <c r="AP1282" s="174" t="str">
        <f>[4]SayfaKAY!AI3</f>
        <v>E810-7145</v>
      </c>
      <c r="AQ1282" s="174" t="str">
        <f>[4]SayfaKAY!AQ3</f>
        <v/>
      </c>
      <c r="AR1282" s="174" t="str">
        <f>[4]SayfaKAY!AH3</f>
        <v>CCTV EKRANI</v>
      </c>
      <c r="AS1282" s="174" t="str">
        <f>[4]SayfaKAY!AJ3</f>
        <v/>
      </c>
      <c r="AT1282" s="175" t="str">
        <f>[4]SayfaKAY!AM3</f>
        <v/>
      </c>
      <c r="AU1282" s="176" t="str">
        <f>[4]SayfaKAY!AL3</f>
        <v/>
      </c>
      <c r="AV1282" s="176" t="str">
        <f>[4]SayfaKAY!AP3</f>
        <v/>
      </c>
      <c r="AW1282" s="177" t="str">
        <f>[4]SayfaKAY!AT3</f>
        <v/>
      </c>
      <c r="AX1282" s="194">
        <f t="shared" si="834"/>
        <v>4448399.9999994617</v>
      </c>
      <c r="AY1282" s="168"/>
      <c r="AZ1282" s="167"/>
      <c r="BA1282" s="113"/>
      <c r="BB1282" s="171" t="str">
        <f>IF($AQ$1="X", IF(AND(G1282&gt;=$AS$1,G1282&lt;=$AT$1),IF(P1282&lt;&gt;"D(Arıza Değil)",AC1282,0), IF(AND(G1282&gt;=$AU$1,G1282&lt;=$AV$1),IF(P1282&lt;&gt;"D(Arıza Değil)",AC1282,0), "")), "")</f>
        <v/>
      </c>
      <c r="BC1282" s="114"/>
      <c r="BD1282" s="114"/>
      <c r="BE1282" s="114"/>
      <c r="BF1282" s="114"/>
      <c r="BG1282" s="114"/>
      <c r="BH1282" s="114">
        <f>IFERROR(FRACAS!AN6, "Hata Var")</f>
        <v>0</v>
      </c>
      <c r="BI1282" s="114"/>
      <c r="BJ1282" s="114"/>
      <c r="BK1282" s="105" t="str">
        <f>[4]SayfaKAY!AW3</f>
        <v/>
      </c>
      <c r="BL1282" s="105" t="str">
        <f>[4]SayfaKAY!V3</f>
        <v>NSC</v>
      </c>
      <c r="BM1282" s="114"/>
      <c r="BN1282" s="171" t="str">
        <f t="shared" si="835"/>
        <v>x yok</v>
      </c>
      <c r="BO1282" s="171" t="str">
        <f t="shared" si="836"/>
        <v>aynı gün giderilen arıza</v>
      </c>
      <c r="BP1282" s="171" t="str">
        <f t="shared" si="837"/>
        <v>Bir günden fazla süren arıza</v>
      </c>
      <c r="BQ1282" s="226">
        <f t="shared" si="838"/>
        <v>404201.14999992424</v>
      </c>
      <c r="BR1282" s="226">
        <f t="shared" si="839"/>
        <v>198.85000002686866</v>
      </c>
      <c r="BS1282" s="226">
        <f t="shared" si="840"/>
        <v>404399.99999995111</v>
      </c>
      <c r="BT1282" s="114"/>
      <c r="BU1282" s="242"/>
      <c r="BV1282" s="233">
        <f t="shared" si="841"/>
        <v>60</v>
      </c>
      <c r="BW1282" s="226" t="str">
        <f t="shared" si="842"/>
        <v>Evet, çakışma var</v>
      </c>
      <c r="BX1282" s="229"/>
      <c r="BY1282" s="247">
        <f t="shared" si="843"/>
        <v>280.69524305550294</v>
      </c>
      <c r="BZ1282" s="247">
        <f t="shared" si="844"/>
        <v>0.13809027779643657</v>
      </c>
      <c r="CA1282" s="247">
        <f t="shared" si="845"/>
        <v>280.83333333329938</v>
      </c>
      <c r="CB1282" s="213"/>
      <c r="CC1282" s="211"/>
      <c r="CD1282" s="196"/>
      <c r="CE1282" s="213">
        <v>2</v>
      </c>
      <c r="CF1282" s="182">
        <f t="shared" si="846"/>
        <v>45254.666666666701</v>
      </c>
      <c r="CG1282" s="182">
        <f t="shared" si="847"/>
        <v>45535.5</v>
      </c>
      <c r="CH1282" s="196"/>
      <c r="CI1282" s="196"/>
      <c r="CJ1282" s="196"/>
      <c r="CK1282" s="196">
        <f t="shared" si="848"/>
        <v>0.13809027779643657</v>
      </c>
      <c r="CL1282" s="196">
        <f t="shared" si="849"/>
        <v>280.69524305550294</v>
      </c>
      <c r="CM1282" s="196">
        <f t="shared" si="850"/>
        <v>280.83333333329938</v>
      </c>
      <c r="CN1282" s="114"/>
      <c r="CO1282" s="115">
        <f t="shared" si="851"/>
        <v>404399.99999995111</v>
      </c>
      <c r="CP1282" s="116">
        <f t="shared" si="852"/>
        <v>8.285416667786194</v>
      </c>
      <c r="CQ1282" s="117">
        <f t="shared" si="853"/>
        <v>0.66666666670062114</v>
      </c>
      <c r="CR1282" s="117">
        <f t="shared" si="854"/>
        <v>45535.361909722204</v>
      </c>
      <c r="CS1282" s="117">
        <f t="shared" si="855"/>
        <v>45535.5</v>
      </c>
      <c r="CT1282" s="118">
        <f t="shared" si="856"/>
        <v>65569961.149999924</v>
      </c>
      <c r="CU1282" s="118">
        <f t="shared" si="857"/>
        <v>198.85000002686866</v>
      </c>
      <c r="CV1282" s="118">
        <f t="shared" si="858"/>
        <v>65570159.999999948</v>
      </c>
      <c r="CW1282" s="119">
        <f t="shared" si="859"/>
        <v>0.99999696737052302</v>
      </c>
    </row>
    <row r="1283" spans="1:101" ht="118.5" customHeight="1" x14ac:dyDescent="0.3">
      <c r="A1283" s="104" t="str">
        <f>[4]SayfaKAY!C370</f>
        <v>KAY5+6</v>
      </c>
      <c r="B1283" s="104" t="str">
        <f>[4]SayfaKAY!D370</f>
        <v>3877(6)</v>
      </c>
      <c r="C1283" s="105" t="str">
        <f>[4]SayfaKAY!E370</f>
        <v>MA</v>
      </c>
      <c r="D1283" s="105">
        <f>[4]SayfaKAY!F370</f>
        <v>11111</v>
      </c>
      <c r="E1283" s="106" t="str">
        <f>[4]SayfaKAY!G370</f>
        <v>BOZ-KAY5+6-FF-369</v>
      </c>
      <c r="F1283" s="193">
        <f t="shared" si="820"/>
        <v>45254</v>
      </c>
      <c r="G1283" s="135">
        <f t="shared" si="821"/>
        <v>0.86319444439868676</v>
      </c>
      <c r="H1283" s="235">
        <f>[4]SayfaKAY!H370</f>
        <v>45254.863194444399</v>
      </c>
      <c r="I1283" s="104" t="str">
        <f>[4]SayfaKAY!I370</f>
        <v>Hat/Line</v>
      </c>
      <c r="J1283" s="103" t="str">
        <f>IF([4]SayfaKAY!J370="","",IF([4]SayfaKAY!J370="Müşteri","Notified by Customer","Notified by Bozankaya"))</f>
        <v>Notified by Customer</v>
      </c>
      <c r="K1283" s="103" t="e">
        <f>VLOOKUP([4]SayfaKAY!L370,#REF!,2,FALSE)</f>
        <v>#REF!</v>
      </c>
      <c r="L1283" s="165" t="str">
        <f>[4]SayfaKAY!X370</f>
        <v>ELTESAN ELEKTRO MEKANİK SOĞUTMA SAN</v>
      </c>
      <c r="M1283" s="107" t="str">
        <f t="shared" si="822"/>
        <v>KAY5+6-BOZ-KAY5+6-FF-369</v>
      </c>
      <c r="N1283" s="105" t="str">
        <f>[4]SayfaKAY!M370</f>
        <v>KABİN KLİMALARI ISINMIYOR.</v>
      </c>
      <c r="O1283" s="166" t="str">
        <f>[4]SayfaKAY!P370</f>
        <v>C-Uyarı, sürüş devamlılığı</v>
      </c>
      <c r="P1283" s="166" t="str">
        <f>[4]SayfaKAY!Q370</f>
        <v>B(Servisten çekmeye etki eden arıza)</v>
      </c>
      <c r="Q1283" s="166" t="str">
        <f>[4]SayfaKAY!R370</f>
        <v>N.A(Yaralanma yok)</v>
      </c>
      <c r="R1283" s="132" t="str" cm="1">
        <f t="array" ref="R1283">IF([4]SayfaKAY!U370="","",_xlfn.IFS([4]SayfaKAY!U370="Bozankaya","Bozankaya",[4]SayfaKAY!U370="Müşteri","Customer",[4]SayfaKAY!U370="Tedarikçi","Equipment Supplier"))</f>
        <v>Equipment Supplier</v>
      </c>
      <c r="S1283" s="204" t="str">
        <f>[4]SayfaKAY!N370</f>
        <v>SENSÖR MODİFİKASYONU YAPILDI.</v>
      </c>
      <c r="T1283" s="133" t="str">
        <f>[4]SayfaKAY!AD370</f>
        <v/>
      </c>
      <c r="U1283" s="132" t="str">
        <f>[4]SayfaKAY!W370</f>
        <v>Evet</v>
      </c>
      <c r="V1283" s="108">
        <f>[4]SayfaKAY!AZ370</f>
        <v>2</v>
      </c>
      <c r="W1283" s="136">
        <f t="shared" si="823"/>
        <v>45255</v>
      </c>
      <c r="X1283" s="137" t="str">
        <f t="shared" si="824"/>
        <v>05:00</v>
      </c>
      <c r="Y1283" s="235">
        <f>[4]SayfaKAY!AE370</f>
        <v>45255.208333333299</v>
      </c>
      <c r="Z1283" s="192">
        <f t="shared" si="825"/>
        <v>45255</v>
      </c>
      <c r="AA1283" s="110" t="str">
        <f t="shared" si="826"/>
        <v>11:00</v>
      </c>
      <c r="AB1283" s="182">
        <f>[4]SayfaKAY!BA370</f>
        <v>45255.458333333299</v>
      </c>
      <c r="AC1283" s="257">
        <f t="shared" si="827"/>
        <v>857.00000001699664</v>
      </c>
      <c r="AD1283" s="111">
        <f t="shared" si="828"/>
        <v>45255</v>
      </c>
      <c r="AE1283" s="111" t="str">
        <f t="shared" si="829"/>
        <v>11:00</v>
      </c>
      <c r="AF1283" s="235">
        <f>[4]SayfaKAY!BA370</f>
        <v>45255.458333333299</v>
      </c>
      <c r="AG1283" s="179" t="str">
        <f>[4]SayfaKAY!S370</f>
        <v>(III) Farklı Araçlarda Tekrarlayan Arıza</v>
      </c>
      <c r="AH1283" s="178" t="str">
        <f t="shared" si="830"/>
        <v>Bu Arıza Aracın Servise Verilmesine Engel</v>
      </c>
      <c r="AI1283" s="163" t="str">
        <f>[4]SayfaKAY!AV370</f>
        <v/>
      </c>
      <c r="AJ1283" s="164" t="str">
        <f t="shared" si="831"/>
        <v/>
      </c>
      <c r="AK1283" s="164" t="str">
        <f t="shared" si="832"/>
        <v/>
      </c>
      <c r="AL1283" s="112" t="str">
        <f>[4]SayfaKAY!AX370</f>
        <v/>
      </c>
      <c r="AM1283" s="257" cm="1">
        <f t="array" ref="AM1283">IFERROR(IF(AND(P1283&lt;&gt;"D(Arıza Değil)",AH1283="Bu Arıza Aracın Servise Verilmesine Engel Değil"),
IF(Z1283-F1283&gt;0,(AB1283-Y1283)*24*60,
IF(OR(AND(G1283&gt;$AS$1,G1283&lt;$AT$1),AND(G1283&gt;$AU$1,G1283&lt;$AV$1)),
(AF1283-H1283)*24*60,     BH:BH0)),        AN1283),0)</f>
        <v>857.00000001699664</v>
      </c>
      <c r="AN1283" s="257">
        <f t="shared" si="833"/>
        <v>857.00000001699664</v>
      </c>
      <c r="AO1283" s="174" t="str">
        <f>[4]SayfaKAY!AG370</f>
        <v>Eltesan</v>
      </c>
      <c r="AP1283" s="174" t="str">
        <f>[4]SayfaKAY!AI370</f>
        <v>H500-7240</v>
      </c>
      <c r="AQ1283" s="174" t="str">
        <f>[4]SayfaKAY!AQ370</f>
        <v/>
      </c>
      <c r="AR1283" s="174" t="str">
        <f>[4]SayfaKAY!AH370</f>
        <v>KLIMA UNITESİ /Eltesan/Hispacold 41,5 kW</v>
      </c>
      <c r="AS1283" s="174">
        <f>[4]SayfaKAY!AJ370</f>
        <v>1</v>
      </c>
      <c r="AT1283" s="175" t="str">
        <f>[4]SayfaKAY!AM370</f>
        <v/>
      </c>
      <c r="AU1283" s="176" t="str">
        <f>[4]SayfaKAY!AL370</f>
        <v/>
      </c>
      <c r="AV1283" s="176" t="str">
        <f>[4]SayfaKAY!AP370</f>
        <v/>
      </c>
      <c r="AW1283" s="177" t="str">
        <f>[4]SayfaKAY!AT370</f>
        <v/>
      </c>
      <c r="AX1283" s="194">
        <f t="shared" si="834"/>
        <v>18854.000000373926</v>
      </c>
      <c r="AY1283" s="168"/>
      <c r="AZ1283" s="167"/>
      <c r="BA1283" s="170"/>
      <c r="BB1283" s="171"/>
      <c r="BC1283" s="114"/>
      <c r="BD1283" s="114"/>
      <c r="BE1283" s="114"/>
      <c r="BF1283" s="114"/>
      <c r="BG1283" s="114"/>
      <c r="BH1283" s="114" t="str">
        <f>IFERROR(FRACAS!AN373, "Hata Var")</f>
        <v/>
      </c>
      <c r="BI1283" s="114"/>
      <c r="BJ1283" s="114"/>
      <c r="BK1283" s="105" t="str">
        <f>[4]SayfaKAY!AW370</f>
        <v/>
      </c>
      <c r="BL1283" s="105" t="str">
        <f>[4]SayfaKAY!V370</f>
        <v>ELTESAN ELEKTRO MEKANİK SOĞUTMA SAN</v>
      </c>
      <c r="BM1283" s="114"/>
      <c r="BN1283" s="171" t="str">
        <f t="shared" si="835"/>
        <v>x yok</v>
      </c>
      <c r="BO1283" s="171" t="b">
        <f t="shared" si="836"/>
        <v>0</v>
      </c>
      <c r="BP1283" s="171" t="str">
        <f t="shared" si="837"/>
        <v>Bir günden fazla süren arıza</v>
      </c>
      <c r="BQ1283" s="226">
        <f t="shared" si="838"/>
        <v>497.00000001699664</v>
      </c>
      <c r="BR1283" s="226">
        <f t="shared" si="839"/>
        <v>360</v>
      </c>
      <c r="BS1283" s="226">
        <f t="shared" si="840"/>
        <v>857.00000001699664</v>
      </c>
      <c r="BT1283" s="114"/>
      <c r="BU1283" s="242"/>
      <c r="BV1283" s="233">
        <f t="shared" si="841"/>
        <v>0</v>
      </c>
      <c r="BW1283" s="226" t="str">
        <f t="shared" si="842"/>
        <v>Hayır, çakışma yok</v>
      </c>
      <c r="BX1283" s="229"/>
      <c r="BY1283" s="247">
        <f t="shared" si="843"/>
        <v>0.34513888890069211</v>
      </c>
      <c r="BZ1283" s="247">
        <f t="shared" si="844"/>
        <v>0.25</v>
      </c>
      <c r="CA1283" s="247">
        <f t="shared" si="845"/>
        <v>0.59513888890069211</v>
      </c>
      <c r="CB1283" s="213"/>
      <c r="CC1283" s="211"/>
      <c r="CD1283" s="196"/>
      <c r="CE1283" s="213">
        <v>369</v>
      </c>
      <c r="CF1283" s="182">
        <f t="shared" si="846"/>
        <v>45254.863194444399</v>
      </c>
      <c r="CG1283" s="182">
        <f t="shared" si="847"/>
        <v>45255.458333333299</v>
      </c>
      <c r="CH1283" s="196"/>
      <c r="CI1283" s="196"/>
      <c r="CJ1283" s="196"/>
      <c r="CK1283" s="196">
        <f t="shared" si="848"/>
        <v>0.25</v>
      </c>
      <c r="CL1283" s="196">
        <f t="shared" si="849"/>
        <v>0.34513888890069211</v>
      </c>
      <c r="CM1283" s="196">
        <f t="shared" si="850"/>
        <v>0.59513888890069211</v>
      </c>
      <c r="CN1283" s="114"/>
      <c r="CO1283" s="115">
        <f t="shared" si="851"/>
        <v>857.00000001699664</v>
      </c>
      <c r="CP1283" s="116">
        <f t="shared" si="852"/>
        <v>15</v>
      </c>
      <c r="CQ1283" s="117">
        <f t="shared" si="853"/>
        <v>0.86319444439868676</v>
      </c>
      <c r="CR1283" s="117">
        <f t="shared" si="854"/>
        <v>45255.208333333299</v>
      </c>
      <c r="CS1283" s="117">
        <f t="shared" si="855"/>
        <v>45255.458333333299</v>
      </c>
      <c r="CT1283" s="118">
        <f t="shared" si="856"/>
        <v>65166257.000000015</v>
      </c>
      <c r="CU1283" s="118">
        <f t="shared" si="857"/>
        <v>360</v>
      </c>
      <c r="CV1283" s="118">
        <f t="shared" si="858"/>
        <v>65166617.000000015</v>
      </c>
      <c r="CW1283" s="119">
        <f t="shared" si="859"/>
        <v>0.99999447569911448</v>
      </c>
    </row>
    <row r="1284" spans="1:101" ht="118.5" customHeight="1" x14ac:dyDescent="0.3">
      <c r="A1284" s="160" t="str">
        <f>[4]SayfaKAY!C2</f>
        <v>KAY5+6</v>
      </c>
      <c r="B1284" s="104" t="str">
        <f>[4]SayfaKAY!D2</f>
        <v>3876(5)</v>
      </c>
      <c r="C1284" s="105" t="str">
        <f>[4]SayfaKAY!E2</f>
        <v>P</v>
      </c>
      <c r="D1284" s="105">
        <f>[4]SayfaKAY!F2</f>
        <v>34800</v>
      </c>
      <c r="E1284" s="106" t="str">
        <f>[4]SayfaKAY!G2</f>
        <v>BOZ-KAY5+6-FF-001</v>
      </c>
      <c r="F1284" s="193">
        <f t="shared" si="820"/>
        <v>45169</v>
      </c>
      <c r="G1284" s="135">
        <f t="shared" si="821"/>
        <v>0.20833333329937886</v>
      </c>
      <c r="H1284" s="235">
        <f>[4]SayfaKAY!H2</f>
        <v>45169.208333333299</v>
      </c>
      <c r="I1284" s="104" t="str">
        <f>[4]SayfaKAY!I2</f>
        <v>Hat/Line</v>
      </c>
      <c r="J1284" s="103" t="str">
        <f>IF([4]SayfaKAY!J2="","",IF([4]SayfaKAY!J2="Müşteri","Notified by Customer","Notified by Bozankaya"))</f>
        <v>Notified by Customer</v>
      </c>
      <c r="K1284" s="103" t="e">
        <f>VLOOKUP([4]SayfaKAY!L2,#REF!,2,FALSE)</f>
        <v>#REF!</v>
      </c>
      <c r="L1284" s="165" t="str">
        <f>[4]SayfaKAY!X2</f>
        <v>MEDCOM SP. Z O.O.</v>
      </c>
      <c r="M1284" s="107" t="str">
        <f t="shared" si="822"/>
        <v>KAY5+6-BOZ-KAY5+6-FF-001</v>
      </c>
      <c r="N1284" s="105" t="str">
        <f>[4]SayfaKAY!M2</f>
        <v>Gücel saatden ileri</v>
      </c>
      <c r="O1284" s="166" t="str">
        <f>[4]SayfaKAY!P2</f>
        <v>C-Uyarı, sürüş devamlılığı</v>
      </c>
      <c r="P1284" s="166" t="str">
        <f>[4]SayfaKAY!Q2</f>
        <v>C(Sisteme etki etmeyen arıza)</v>
      </c>
      <c r="Q1284" s="166" t="str">
        <f>[4]SayfaKAY!R2</f>
        <v>N.A(Yaralanma yok)</v>
      </c>
      <c r="R1284" s="132" t="str" cm="1">
        <f t="array" ref="R1284">IF([4]SayfaKAY!U2="","",_xlfn.IFS([4]SayfaKAY!U2="Bozankaya","Bozankaya",[4]SayfaKAY!U2="Müşteri","Customer",[4]SayfaKAY!U2="Tedarikçi","Equipment Supplier"))</f>
        <v>Equipment Supplier</v>
      </c>
      <c r="S1284" s="204" t="str">
        <f>[4]SayfaKAY!N2</f>
        <v>MER konnektör sökülerek yeniden takıldı araç saat güncellendi</v>
      </c>
      <c r="T1284" s="133" t="str">
        <f>[4]SayfaKAY!AD2</f>
        <v>*Arıza çözülecek</v>
      </c>
      <c r="U1284" s="132" t="str">
        <f>[4]SayfaKAY!W2</f>
        <v>Evet</v>
      </c>
      <c r="V1284" s="108">
        <f>[4]SayfaKAY!AZ2</f>
        <v>1</v>
      </c>
      <c r="W1284" s="136">
        <f t="shared" si="823"/>
        <v>45535</v>
      </c>
      <c r="X1284" s="137" t="str">
        <f t="shared" si="824"/>
        <v>07:04</v>
      </c>
      <c r="Y1284" s="235">
        <f>[4]SayfaKAY!AE2</f>
        <v>45535.294618055603</v>
      </c>
      <c r="Z1284" s="192">
        <f t="shared" si="825"/>
        <v>45535</v>
      </c>
      <c r="AA1284" s="110" t="str">
        <f t="shared" si="826"/>
        <v>10:00</v>
      </c>
      <c r="AB1284" s="182">
        <f>[4]SayfaKAY!BA2</f>
        <v>45535.416666666701</v>
      </c>
      <c r="AC1284" s="257">
        <f t="shared" si="827"/>
        <v>527340.00000009779</v>
      </c>
      <c r="AD1284" s="111">
        <f t="shared" si="828"/>
        <v>45535</v>
      </c>
      <c r="AE1284" s="111" t="str">
        <f t="shared" si="829"/>
        <v>10:00</v>
      </c>
      <c r="AF1284" s="235">
        <f>[4]SayfaKAY!BA2</f>
        <v>45535.416666666701</v>
      </c>
      <c r="AG1284" s="179" t="str">
        <f>[4]SayfaKAY!S2</f>
        <v>(I) İlk Defa Karşılaşılan Arıza</v>
      </c>
      <c r="AH1284" s="178" t="str">
        <f t="shared" si="830"/>
        <v>Bu Arıza Aracın Servise Verilmesine Engel Değil</v>
      </c>
      <c r="AI1284" s="163" t="str">
        <f>[4]SayfaKAY!AV2</f>
        <v/>
      </c>
      <c r="AJ1284" s="164" t="str">
        <f t="shared" si="831"/>
        <v/>
      </c>
      <c r="AK1284" s="164" t="str">
        <f t="shared" si="832"/>
        <v/>
      </c>
      <c r="AL1284" s="112" t="str">
        <f>[4]SayfaKAY!AX2</f>
        <v/>
      </c>
      <c r="AM1284" s="257" cm="1">
        <f t="array" ref="AM1284">IFERROR(IF(AND(P1284&lt;&gt;"D(Arıza Değil)",AH1284="Bu Arıza Aracın Servise Verilmesine Engel Değil"),
IF(Z1284-F1284&gt;0,(AB1284-Y1284)*24*60,
IF(OR(AND(G1284&gt;$AS$1,G1284&lt;$AT$1),AND(G1284&gt;$AU$1,G1284&lt;$AV$1)),
(AF1284-H1284)*24*60,     BH:BH0)),        AN1284),0)</f>
        <v>175.74999998090789</v>
      </c>
      <c r="AN1284" s="257">
        <f t="shared" si="833"/>
        <v>527340.00000009779</v>
      </c>
      <c r="AO1284" s="174" t="str">
        <f>[4]SayfaKAY!AG2</f>
        <v>Medcom</v>
      </c>
      <c r="AP1284" s="174" t="str">
        <f>[4]SayfaKAY!AI2</f>
        <v>E815-7001</v>
      </c>
      <c r="AQ1284" s="174" t="str">
        <f>[4]SayfaKAY!AQ2</f>
        <v/>
      </c>
      <c r="AR1284" s="174" t="str">
        <f>[4]SayfaKAY!AH2</f>
        <v>(MER-01) XKAZA KAYIT CİHAZ KOMP.</v>
      </c>
      <c r="AS1284" s="174" t="str">
        <f>[4]SayfaKAY!AJ2</f>
        <v/>
      </c>
      <c r="AT1284" s="175" t="str">
        <f>[4]SayfaKAY!AM2</f>
        <v/>
      </c>
      <c r="AU1284" s="176" t="str">
        <f>[4]SayfaKAY!AL2</f>
        <v/>
      </c>
      <c r="AV1284" s="176">
        <f>[4]SayfaKAY!AP2</f>
        <v>45535.333333333299</v>
      </c>
      <c r="AW1284" s="177" t="str">
        <f>[4]SayfaKAY!AT2</f>
        <v/>
      </c>
      <c r="AX1284" s="194">
        <f t="shared" si="834"/>
        <v>5800740.0000010757</v>
      </c>
      <c r="AY1284" s="168"/>
      <c r="AZ1284" s="167"/>
      <c r="BA1284" s="113"/>
      <c r="BB1284" s="171"/>
      <c r="BC1284" s="114"/>
      <c r="BD1284" s="114"/>
      <c r="BE1284" s="114"/>
      <c r="BF1284" s="114"/>
      <c r="BG1284" s="114"/>
      <c r="BH1284" s="114">
        <f>IFERROR(FRACAS!AN5, "Hata Var")</f>
        <v>0</v>
      </c>
      <c r="BI1284" s="114"/>
      <c r="BJ1284" s="114"/>
      <c r="BK1284" s="105" t="str">
        <f>[4]SayfaKAY!AW2</f>
        <v/>
      </c>
      <c r="BL1284" s="105" t="str">
        <f>[4]SayfaKAY!V2</f>
        <v>MEDCOM SP. Z O.O. SP. Z O.O.</v>
      </c>
      <c r="BM1284" s="114"/>
      <c r="BN1284" s="171" t="str">
        <f t="shared" si="835"/>
        <v>x yok</v>
      </c>
      <c r="BO1284" s="171" t="b">
        <f t="shared" si="836"/>
        <v>0</v>
      </c>
      <c r="BP1284" s="171" t="str">
        <f t="shared" si="837"/>
        <v>Bir günden fazla süren arıza</v>
      </c>
      <c r="BQ1284" s="226">
        <f t="shared" si="838"/>
        <v>527164.25000011688</v>
      </c>
      <c r="BR1284" s="226">
        <f t="shared" si="839"/>
        <v>175.74999998090789</v>
      </c>
      <c r="BS1284" s="226">
        <f t="shared" si="840"/>
        <v>527340.00000009779</v>
      </c>
      <c r="BT1284" s="114"/>
      <c r="BU1284" s="242"/>
      <c r="BV1284" s="233">
        <f t="shared" si="841"/>
        <v>21</v>
      </c>
      <c r="BW1284" s="226" t="str">
        <f t="shared" si="842"/>
        <v>Evet, çakışma var</v>
      </c>
      <c r="BX1284" s="229"/>
      <c r="BY1284" s="247">
        <f t="shared" si="843"/>
        <v>366.08628472230339</v>
      </c>
      <c r="BZ1284" s="247">
        <f t="shared" si="844"/>
        <v>0.1220486110978527</v>
      </c>
      <c r="CA1284" s="247">
        <f t="shared" si="845"/>
        <v>366.20833333340124</v>
      </c>
      <c r="CB1284" s="213"/>
      <c r="CC1284" s="211"/>
      <c r="CD1284" s="196"/>
      <c r="CE1284" s="213">
        <v>1</v>
      </c>
      <c r="CF1284" s="182">
        <f t="shared" si="846"/>
        <v>45169.208333333299</v>
      </c>
      <c r="CG1284" s="182">
        <f t="shared" si="847"/>
        <v>45535.416666666701</v>
      </c>
      <c r="CH1284" s="196"/>
      <c r="CI1284" s="196"/>
      <c r="CJ1284" s="196"/>
      <c r="CK1284" s="196">
        <f t="shared" si="848"/>
        <v>0.1220486110978527</v>
      </c>
      <c r="CL1284" s="196">
        <f t="shared" si="849"/>
        <v>366.08628472230339</v>
      </c>
      <c r="CM1284" s="196">
        <f t="shared" si="850"/>
        <v>366.20833333340124</v>
      </c>
      <c r="CN1284" s="114"/>
      <c r="CO1284" s="115">
        <f t="shared" si="851"/>
        <v>527340.00000009779</v>
      </c>
      <c r="CP1284" s="116">
        <f t="shared" si="852"/>
        <v>7.322916665871162</v>
      </c>
      <c r="CQ1284" s="117">
        <f t="shared" si="853"/>
        <v>0.20833333329937886</v>
      </c>
      <c r="CR1284" s="117">
        <f t="shared" si="854"/>
        <v>45535.294618055603</v>
      </c>
      <c r="CS1284" s="117">
        <f t="shared" si="855"/>
        <v>45535.416666666701</v>
      </c>
      <c r="CT1284" s="118">
        <f t="shared" si="856"/>
        <v>65570524.250000119</v>
      </c>
      <c r="CU1284" s="118">
        <f t="shared" si="857"/>
        <v>175.74999998090789</v>
      </c>
      <c r="CV1284" s="118">
        <f t="shared" si="858"/>
        <v>65570700.000000097</v>
      </c>
      <c r="CW1284" s="119">
        <f t="shared" si="859"/>
        <v>0.99999731968699468</v>
      </c>
    </row>
  </sheetData>
  <sheetProtection autoFilter="0"/>
  <autoFilter ref="A4:CX1284" xr:uid="{00000000-0001-0000-0100-000000000000}">
    <sortState xmlns:xlrd2="http://schemas.microsoft.com/office/spreadsheetml/2017/richdata2" ref="A6:CW1284">
      <sortCondition descending="1" ref="F4:F1284"/>
    </sortState>
  </autoFilter>
  <mergeCells count="10">
    <mergeCell ref="AY3:BA3"/>
    <mergeCell ref="A3:D3"/>
    <mergeCell ref="E3:N3"/>
    <mergeCell ref="AW1:AX1"/>
    <mergeCell ref="AO3:AV3"/>
    <mergeCell ref="AS2:AV2"/>
    <mergeCell ref="AW3:AX3"/>
    <mergeCell ref="R3:AJ3"/>
    <mergeCell ref="BA1:BB1"/>
    <mergeCell ref="N1:AN1"/>
  </mergeCells>
  <phoneticPr fontId="10" type="noConversion"/>
  <conditionalFormatting sqref="O5:O1284 O7820:O9978">
    <cfRule type="cellIs" dxfId="8" priority="2" operator="equal">
      <formula>"B-Hız veya güç azalması"</formula>
    </cfRule>
    <cfRule type="cellIs" dxfId="7" priority="3" operator="equal">
      <formula>"A-Sürüşü engeller"</formula>
    </cfRule>
  </conditionalFormatting>
  <conditionalFormatting sqref="P5:P1284 P7820:P9978">
    <cfRule type="cellIs" dxfId="6" priority="4" operator="equal">
      <formula>"B(Servisten çekmeye etki eden arıza)"</formula>
    </cfRule>
    <cfRule type="cellIs" dxfId="5" priority="5" operator="equal">
      <formula>"A(Hareket etmeyi engelleyen arıza)"</formula>
    </cfRule>
  </conditionalFormatting>
  <conditionalFormatting sqref="AH5:AH1284 AH7820:AH9978">
    <cfRule type="cellIs" dxfId="4" priority="6" operator="equal">
      <formula>"Bu Arıza Aracın Servise Verilmesine Engel"</formula>
    </cfRule>
  </conditionalFormatting>
  <conditionalFormatting sqref="AJ4:AK4">
    <cfRule type="containsText" dxfId="3" priority="8" operator="containsText" text="Ulaşılmamış">
      <formula>NOT(ISERROR(SEARCH("Ulaşılmamış",AJ4)))</formula>
    </cfRule>
    <cfRule type="containsText" dxfId="2" priority="9" operator="containsText" text="Ulaşılmış">
      <formula>NOT(ISERROR(SEARCH("Ulaşılmış",AJ4)))</formula>
    </cfRule>
  </conditionalFormatting>
  <conditionalFormatting sqref="AO4">
    <cfRule type="containsText" dxfId="1" priority="7" operator="containsText" text="X">
      <formula>NOT(ISERROR(SEARCH("X",AO4)))</formula>
    </cfRule>
  </conditionalFormatting>
  <conditionalFormatting sqref="CT5:CV1284">
    <cfRule type="cellIs" dxfId="0" priority="10" operator="lessThan">
      <formula>0</formula>
    </cfRule>
  </conditionalFormatting>
  <pageMargins left="0.70866141732283472" right="0.70866141732283472" top="0.74803149606299213" bottom="0.74803149606299213" header="0.31496062992125984" footer="0.31496062992125984"/>
  <pageSetup paperSize="9" scale="40"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F0818-6AB8-4B3B-AF61-06A1FB9C5825}">
  <sheetPr>
    <tabColor rgb="FFFF7C80"/>
  </sheetPr>
  <dimension ref="A1"/>
  <sheetViews>
    <sheetView topLeftCell="A10" workbookViewId="0">
      <selection activeCell="Q35" sqref="Q35"/>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9DF3-1A31-4218-8836-A2E041960BEA}">
  <sheetPr>
    <tabColor rgb="FF7030A0"/>
  </sheetPr>
  <dimension ref="A1"/>
  <sheetViews>
    <sheetView topLeftCell="A25" zoomScale="95" zoomScaleNormal="95" workbookViewId="0">
      <selection activeCell="AB8" sqref="AB8"/>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c4ae73-feee-4b08-8299-925a9ffce271">
      <Terms xmlns="http://schemas.microsoft.com/office/infopath/2007/PartnerControls"/>
    </lcf76f155ced4ddcb4097134ff3c332f>
    <TaxCatchAll xmlns="da4956c3-60ed-4d23-a234-079075bffdf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Belge" ma:contentTypeID="0x0101000485DA5CDC8C194E871CDD3F8A9A1EF2" ma:contentTypeVersion="19" ma:contentTypeDescription="Yeni belge oluşturun." ma:contentTypeScope="" ma:versionID="ccac4b377a57598aad4db88212e822b2">
  <xsd:schema xmlns:xsd="http://www.w3.org/2001/XMLSchema" xmlns:xs="http://www.w3.org/2001/XMLSchema" xmlns:p="http://schemas.microsoft.com/office/2006/metadata/properties" xmlns:ns2="09c4ae73-feee-4b08-8299-925a9ffce271" xmlns:ns3="da4956c3-60ed-4d23-a234-079075bffdfa" targetNamespace="http://schemas.microsoft.com/office/2006/metadata/properties" ma:root="true" ma:fieldsID="38119d9470126e03a934f4ce603d8a3a" ns2:_="" ns3:_="">
    <xsd:import namespace="09c4ae73-feee-4b08-8299-925a9ffce271"/>
    <xsd:import namespace="da4956c3-60ed-4d23-a234-079075bffdf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4ae73-feee-4b08-8299-925a9ffce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Resim Etiketleri" ma:readOnly="false" ma:fieldId="{5cf76f15-5ced-4ddc-b409-7134ff3c332f}" ma:taxonomyMulti="true" ma:sspId="d360a35d-1e96-46a3-a1bf-3513495fae35"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4956c3-60ed-4d23-a234-079075bffdfa" elementFormDefault="qualified">
    <xsd:import namespace="http://schemas.microsoft.com/office/2006/documentManagement/types"/>
    <xsd:import namespace="http://schemas.microsoft.com/office/infopath/2007/PartnerControls"/>
    <xsd:element name="SharedWithUsers" ma:index="17"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Ayrıntıları ile Paylaşıldı" ma:internalName="SharedWithDetails" ma:readOnly="true">
      <xsd:simpleType>
        <xsd:restriction base="dms:Note">
          <xsd:maxLength value="255"/>
        </xsd:restriction>
      </xsd:simpleType>
    </xsd:element>
    <xsd:element name="TaxCatchAll" ma:index="21" nillable="true" ma:displayName="Taxonomy Catch All Column" ma:hidden="true" ma:list="{55228566-15da-4812-9066-219de172a91e}" ma:internalName="TaxCatchAll" ma:showField="CatchAllData" ma:web="da4956c3-60ed-4d23-a234-079075bffd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9A1B9-1BEE-47A5-91C9-F177F766C5E5}">
  <ds:schemaRefs>
    <ds:schemaRef ds:uri="http://schemas.microsoft.com/DataMashup"/>
  </ds:schemaRefs>
</ds:datastoreItem>
</file>

<file path=customXml/itemProps2.xml><?xml version="1.0" encoding="utf-8"?>
<ds:datastoreItem xmlns:ds="http://schemas.openxmlformats.org/officeDocument/2006/customXml" ds:itemID="{210896B4-BCF1-447F-A900-F478AF00E53F}">
  <ds:schemaRefs>
    <ds:schemaRef ds:uri="http://schemas.microsoft.com/office/2006/metadata/properties"/>
    <ds:schemaRef ds:uri="http://schemas.microsoft.com/office/infopath/2007/PartnerControls"/>
    <ds:schemaRef ds:uri="09c4ae73-feee-4b08-8299-925a9ffce271"/>
    <ds:schemaRef ds:uri="da4956c3-60ed-4d23-a234-079075bffdfa"/>
  </ds:schemaRefs>
</ds:datastoreItem>
</file>

<file path=customXml/itemProps3.xml><?xml version="1.0" encoding="utf-8"?>
<ds:datastoreItem xmlns:ds="http://schemas.openxmlformats.org/officeDocument/2006/customXml" ds:itemID="{8DD8626D-1872-427A-8F5D-B6D251CD91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4ae73-feee-4b08-8299-925a9ffce271"/>
    <ds:schemaRef ds:uri="da4956c3-60ed-4d23-a234-079075bffd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042B927-4703-4C57-8E48-092D56316B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4</vt:i4>
      </vt:variant>
    </vt:vector>
  </HeadingPairs>
  <TitlesOfParts>
    <vt:vector size="8" baseType="lpstr">
      <vt:lpstr>FRACAS (YENİ)</vt:lpstr>
      <vt:lpstr>FRACAS</vt:lpstr>
      <vt:lpstr>Arıza Tarih -K</vt:lpstr>
      <vt:lpstr>Tamirat süreleri -K</vt:lpstr>
      <vt:lpstr>FRACAS!Yazdırma_Alanı</vt:lpstr>
      <vt:lpstr>'FRACAS (YENİ)'!Yazdırma_Alanı</vt:lpstr>
      <vt:lpstr>FRACAS!Yazdırma_Başlıkları</vt:lpstr>
      <vt:lpstr>'FRACAS (YENİ)'!Yazdırma_Başlıkları</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Yasin ÇIBUK;Fatih Elvanoğlu</dc:creator>
  <cp:keywords/>
  <dc:description/>
  <cp:lastModifiedBy>Fatih ERKİN</cp:lastModifiedBy>
  <cp:revision/>
  <dcterms:created xsi:type="dcterms:W3CDTF">2014-12-14T06:28:06Z</dcterms:created>
  <dcterms:modified xsi:type="dcterms:W3CDTF">2026-01-04T17:17:13Z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281dea-88a8-41fd-9ad3-83fe90976aee_Enabled">
    <vt:lpwstr>True</vt:lpwstr>
  </property>
  <property fmtid="{D5CDD505-2E9C-101B-9397-08002B2CF9AE}" pid="3" name="MSIP_Label_b0281dea-88a8-41fd-9ad3-83fe90976aee_SiteId">
    <vt:lpwstr>526aa943-377b-4a76-86ad-0ae6009de111</vt:lpwstr>
  </property>
  <property fmtid="{D5CDD505-2E9C-101B-9397-08002B2CF9AE}" pid="4" name="MSIP_Label_b0281dea-88a8-41fd-9ad3-83fe90976aee_Owner">
    <vt:lpwstr>hakanbocekli@bozankaya.com</vt:lpwstr>
  </property>
  <property fmtid="{D5CDD505-2E9C-101B-9397-08002B2CF9AE}" pid="5" name="MSIP_Label_b0281dea-88a8-41fd-9ad3-83fe90976aee_SetDate">
    <vt:lpwstr>2019-03-22T13:05:41.2651496Z</vt:lpwstr>
  </property>
  <property fmtid="{D5CDD505-2E9C-101B-9397-08002B2CF9AE}" pid="6" name="MSIP_Label_b0281dea-88a8-41fd-9ad3-83fe90976aee_Name">
    <vt:lpwstr>Hizmete Özel</vt:lpwstr>
  </property>
  <property fmtid="{D5CDD505-2E9C-101B-9397-08002B2CF9AE}" pid="7" name="MSIP_Label_b0281dea-88a8-41fd-9ad3-83fe90976aee_Application">
    <vt:lpwstr>Microsoft Azure Information Protection</vt:lpwstr>
  </property>
  <property fmtid="{D5CDD505-2E9C-101B-9397-08002B2CF9AE}" pid="8" name="MSIP_Label_b0281dea-88a8-41fd-9ad3-83fe90976aee_Extended_MSFT_Method">
    <vt:lpwstr>Manual</vt:lpwstr>
  </property>
  <property fmtid="{D5CDD505-2E9C-101B-9397-08002B2CF9AE}" pid="9" name="Sensitivity">
    <vt:lpwstr>Hizmete Özel</vt:lpwstr>
  </property>
  <property fmtid="{D5CDD505-2E9C-101B-9397-08002B2CF9AE}" pid="10" name="ContentTypeId">
    <vt:lpwstr>0x0101000485DA5CDC8C194E871CDD3F8A9A1EF2</vt:lpwstr>
  </property>
  <property fmtid="{D5CDD505-2E9C-101B-9397-08002B2CF9AE}" pid="11" name="MediaServiceImageTags">
    <vt:lpwstr/>
  </property>
</Properties>
</file>